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nuella.bezerra\Documents\"/>
    </mc:Choice>
  </mc:AlternateContent>
  <bookViews>
    <workbookView xWindow="0" yWindow="0" windowWidth="20430" windowHeight="5310" firstSheet="1" activeTab="1"/>
  </bookViews>
  <sheets>
    <sheet name="GERAL" sheetId="2" state="hidden" r:id="rId1"/>
    <sheet name="renuncia - até maio " sheetId="3" r:id="rId2"/>
  </sheets>
  <definedNames>
    <definedName name="_xlnm.Print_Area" localSheetId="0">GERAL!$A$1:$J$8904</definedName>
    <definedName name="_xlnm.Print_Area" localSheetId="1">'renuncia - até maio '!$A$1:$J$10079</definedName>
    <definedName name="DadosExternos_1" localSheetId="0" hidden="1">GERAL!$A$17:$J$8904</definedName>
    <definedName name="DadosExternos_1" localSheetId="1" hidden="1">'renuncia - até maio '!$A$17:$J$8904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5" i="3" l="1"/>
  <c r="L8904" i="3"/>
  <c r="K8904" i="3"/>
  <c r="L8903" i="3"/>
  <c r="K8903" i="3"/>
  <c r="L8902" i="3"/>
  <c r="K8902" i="3"/>
  <c r="L8901" i="3"/>
  <c r="K8901" i="3"/>
  <c r="L8900" i="3"/>
  <c r="K8900" i="3"/>
  <c r="L8899" i="3"/>
  <c r="K8899" i="3"/>
  <c r="L8898" i="3"/>
  <c r="K8898" i="3"/>
  <c r="L8897" i="3"/>
  <c r="K8897" i="3"/>
  <c r="L8896" i="3"/>
  <c r="K8896" i="3"/>
  <c r="L8895" i="3"/>
  <c r="K8895" i="3"/>
  <c r="L8894" i="3"/>
  <c r="K8894" i="3"/>
  <c r="L8893" i="3"/>
  <c r="K8893" i="3"/>
  <c r="L8892" i="3"/>
  <c r="K8892" i="3"/>
  <c r="L8891" i="3"/>
  <c r="K8891" i="3"/>
  <c r="L8890" i="3"/>
  <c r="K8890" i="3"/>
  <c r="L8889" i="3"/>
  <c r="K8889" i="3"/>
  <c r="L8888" i="3"/>
  <c r="K8888" i="3"/>
  <c r="L8887" i="3"/>
  <c r="K8887" i="3"/>
  <c r="L8886" i="3"/>
  <c r="K8886" i="3"/>
  <c r="L8885" i="3"/>
  <c r="K8885" i="3"/>
  <c r="L8884" i="3"/>
  <c r="K8884" i="3"/>
  <c r="L8883" i="3"/>
  <c r="K8883" i="3"/>
  <c r="L8882" i="3"/>
  <c r="K8882" i="3"/>
  <c r="L8881" i="3"/>
  <c r="K8881" i="3"/>
  <c r="L8880" i="3"/>
  <c r="K8880" i="3"/>
  <c r="L8879" i="3"/>
  <c r="K8879" i="3"/>
  <c r="L8878" i="3"/>
  <c r="K8878" i="3"/>
  <c r="L8877" i="3"/>
  <c r="K8877" i="3"/>
  <c r="L8876" i="3"/>
  <c r="K8876" i="3"/>
  <c r="L8875" i="3"/>
  <c r="K8875" i="3"/>
  <c r="L8874" i="3"/>
  <c r="K8874" i="3"/>
  <c r="L8873" i="3"/>
  <c r="K8873" i="3"/>
  <c r="L8872" i="3"/>
  <c r="K8872" i="3"/>
  <c r="L8871" i="3"/>
  <c r="K8871" i="3"/>
  <c r="L8870" i="3"/>
  <c r="K8870" i="3"/>
  <c r="L8869" i="3"/>
  <c r="K8869" i="3"/>
  <c r="L8868" i="3"/>
  <c r="K8868" i="3"/>
  <c r="L8867" i="3"/>
  <c r="K8867" i="3"/>
  <c r="L8866" i="3"/>
  <c r="K8866" i="3"/>
  <c r="L8865" i="3"/>
  <c r="K8865" i="3"/>
  <c r="L8864" i="3"/>
  <c r="K8864" i="3"/>
  <c r="L8863" i="3"/>
  <c r="K8863" i="3"/>
  <c r="L8862" i="3"/>
  <c r="K8862" i="3"/>
  <c r="L8861" i="3"/>
  <c r="K8861" i="3"/>
  <c r="L8860" i="3"/>
  <c r="K8860" i="3"/>
  <c r="L8859" i="3"/>
  <c r="K8859" i="3"/>
  <c r="L8858" i="3"/>
  <c r="K8858" i="3"/>
  <c r="L8857" i="3"/>
  <c r="K8857" i="3"/>
  <c r="L8856" i="3"/>
  <c r="K8856" i="3"/>
  <c r="L8855" i="3"/>
  <c r="K8855" i="3"/>
  <c r="L8854" i="3"/>
  <c r="K8854" i="3"/>
  <c r="L8853" i="3"/>
  <c r="K8853" i="3"/>
  <c r="L8852" i="3"/>
  <c r="K8852" i="3"/>
  <c r="L8851" i="3"/>
  <c r="K8851" i="3"/>
  <c r="L8850" i="3"/>
  <c r="K8850" i="3"/>
  <c r="L8849" i="3"/>
  <c r="K8849" i="3"/>
  <c r="L8848" i="3"/>
  <c r="K8848" i="3"/>
  <c r="L8847" i="3"/>
  <c r="K8847" i="3"/>
  <c r="L8846" i="3"/>
  <c r="K8846" i="3"/>
  <c r="L8845" i="3"/>
  <c r="K8845" i="3"/>
  <c r="L8844" i="3"/>
  <c r="K8844" i="3"/>
  <c r="L8843" i="3"/>
  <c r="K8843" i="3"/>
  <c r="L8842" i="3"/>
  <c r="K8842" i="3"/>
  <c r="L8841" i="3"/>
  <c r="K8841" i="3"/>
  <c r="L8840" i="3"/>
  <c r="K8840" i="3"/>
  <c r="L8839" i="3"/>
  <c r="K8839" i="3"/>
  <c r="L8838" i="3"/>
  <c r="K8838" i="3"/>
  <c r="L8837" i="3"/>
  <c r="K8837" i="3"/>
  <c r="L8836" i="3"/>
  <c r="K8836" i="3"/>
  <c r="L8835" i="3"/>
  <c r="K8835" i="3"/>
  <c r="L8834" i="3"/>
  <c r="K8834" i="3"/>
  <c r="L8833" i="3"/>
  <c r="K8833" i="3"/>
  <c r="L8832" i="3"/>
  <c r="K8832" i="3"/>
  <c r="L8831" i="3"/>
  <c r="K8831" i="3"/>
  <c r="L8830" i="3"/>
  <c r="K8830" i="3"/>
  <c r="L8829" i="3"/>
  <c r="K8829" i="3"/>
  <c r="L8828" i="3"/>
  <c r="K8828" i="3"/>
  <c r="L8827" i="3"/>
  <c r="K8827" i="3"/>
  <c r="L8826" i="3"/>
  <c r="K8826" i="3"/>
  <c r="L8825" i="3"/>
  <c r="K8825" i="3"/>
  <c r="L8824" i="3"/>
  <c r="K8824" i="3"/>
  <c r="L8823" i="3"/>
  <c r="K8823" i="3"/>
  <c r="L8822" i="3"/>
  <c r="K8822" i="3"/>
  <c r="L8821" i="3"/>
  <c r="K8821" i="3"/>
  <c r="L8820" i="3"/>
  <c r="K8820" i="3"/>
  <c r="L8819" i="3"/>
  <c r="K8819" i="3"/>
  <c r="L8818" i="3"/>
  <c r="K8818" i="3"/>
  <c r="L8817" i="3"/>
  <c r="K8817" i="3"/>
  <c r="L8816" i="3"/>
  <c r="K8816" i="3"/>
  <c r="L8815" i="3"/>
  <c r="K8815" i="3"/>
  <c r="L8814" i="3"/>
  <c r="K8814" i="3"/>
  <c r="L8813" i="3"/>
  <c r="K8813" i="3"/>
  <c r="L8812" i="3"/>
  <c r="K8812" i="3"/>
  <c r="L8811" i="3"/>
  <c r="K8811" i="3"/>
  <c r="L8810" i="3"/>
  <c r="K8810" i="3"/>
  <c r="L8809" i="3"/>
  <c r="K8809" i="3"/>
  <c r="L8808" i="3"/>
  <c r="K8808" i="3"/>
  <c r="L8807" i="3"/>
  <c r="K8807" i="3"/>
  <c r="L8806" i="3"/>
  <c r="K8806" i="3"/>
  <c r="L8805" i="3"/>
  <c r="K8805" i="3"/>
  <c r="L8804" i="3"/>
  <c r="K8804" i="3"/>
  <c r="L8803" i="3"/>
  <c r="K8803" i="3"/>
  <c r="L8802" i="3"/>
  <c r="K8802" i="3"/>
  <c r="L8801" i="3"/>
  <c r="K8801" i="3"/>
  <c r="L8800" i="3"/>
  <c r="K8800" i="3"/>
  <c r="L8799" i="3"/>
  <c r="K8799" i="3"/>
  <c r="L8798" i="3"/>
  <c r="K8798" i="3"/>
  <c r="L8797" i="3"/>
  <c r="K8797" i="3"/>
  <c r="L8796" i="3"/>
  <c r="K8796" i="3"/>
  <c r="L8795" i="3"/>
  <c r="K8795" i="3"/>
  <c r="L8794" i="3"/>
  <c r="K8794" i="3"/>
  <c r="L8793" i="3"/>
  <c r="K8793" i="3"/>
  <c r="L8792" i="3"/>
  <c r="K8792" i="3"/>
  <c r="L8791" i="3"/>
  <c r="K8791" i="3"/>
  <c r="L8790" i="3"/>
  <c r="K8790" i="3"/>
  <c r="L8789" i="3"/>
  <c r="K8789" i="3"/>
  <c r="L8788" i="3"/>
  <c r="K8788" i="3"/>
  <c r="L8787" i="3"/>
  <c r="K8787" i="3"/>
  <c r="L8786" i="3"/>
  <c r="K8786" i="3"/>
  <c r="L8785" i="3"/>
  <c r="K8785" i="3"/>
  <c r="L8784" i="3"/>
  <c r="K8784" i="3"/>
  <c r="L8783" i="3"/>
  <c r="K8783" i="3"/>
  <c r="L8782" i="3"/>
  <c r="K8782" i="3"/>
  <c r="L8781" i="3"/>
  <c r="K8781" i="3"/>
  <c r="L8780" i="3"/>
  <c r="K8780" i="3"/>
  <c r="L8779" i="3"/>
  <c r="K8779" i="3"/>
  <c r="L8778" i="3"/>
  <c r="K8778" i="3"/>
  <c r="L8777" i="3"/>
  <c r="K8777" i="3"/>
  <c r="L8776" i="3"/>
  <c r="K8776" i="3"/>
  <c r="L8775" i="3"/>
  <c r="K8775" i="3"/>
  <c r="L8774" i="3"/>
  <c r="K8774" i="3"/>
  <c r="L8773" i="3"/>
  <c r="K8773" i="3"/>
  <c r="L8772" i="3"/>
  <c r="K8772" i="3"/>
  <c r="L8771" i="3"/>
  <c r="K8771" i="3"/>
  <c r="L8770" i="3"/>
  <c r="K8770" i="3"/>
  <c r="L8769" i="3"/>
  <c r="K8769" i="3"/>
  <c r="L8768" i="3"/>
  <c r="K8768" i="3"/>
  <c r="L8767" i="3"/>
  <c r="K8767" i="3"/>
  <c r="L8766" i="3"/>
  <c r="K8766" i="3"/>
  <c r="L8765" i="3"/>
  <c r="K8765" i="3"/>
  <c r="L8764" i="3"/>
  <c r="K8764" i="3"/>
  <c r="L8763" i="3"/>
  <c r="K8763" i="3"/>
  <c r="L8762" i="3"/>
  <c r="K8762" i="3"/>
  <c r="L8761" i="3"/>
  <c r="K8761" i="3"/>
  <c r="L8760" i="3"/>
  <c r="K8760" i="3"/>
  <c r="L8759" i="3"/>
  <c r="K8759" i="3"/>
  <c r="L8758" i="3"/>
  <c r="K8758" i="3"/>
  <c r="L8757" i="3"/>
  <c r="K8757" i="3"/>
  <c r="L8756" i="3"/>
  <c r="K8756" i="3"/>
  <c r="L8755" i="3"/>
  <c r="K8755" i="3"/>
  <c r="L8754" i="3"/>
  <c r="K8754" i="3"/>
  <c r="L8753" i="3"/>
  <c r="K8753" i="3"/>
  <c r="L8752" i="3"/>
  <c r="K8752" i="3"/>
  <c r="L8751" i="3"/>
  <c r="K8751" i="3"/>
  <c r="L8750" i="3"/>
  <c r="K8750" i="3"/>
  <c r="L8749" i="3"/>
  <c r="K8749" i="3"/>
  <c r="L8748" i="3"/>
  <c r="K8748" i="3"/>
  <c r="L8747" i="3"/>
  <c r="K8747" i="3"/>
  <c r="L8746" i="3"/>
  <c r="K8746" i="3"/>
  <c r="L8745" i="3"/>
  <c r="K8745" i="3"/>
  <c r="L8744" i="3"/>
  <c r="K8744" i="3"/>
  <c r="L8743" i="3"/>
  <c r="K8743" i="3"/>
  <c r="L8742" i="3"/>
  <c r="K8742" i="3"/>
  <c r="L8741" i="3"/>
  <c r="K8741" i="3"/>
  <c r="L8740" i="3"/>
  <c r="K8740" i="3"/>
  <c r="L8739" i="3"/>
  <c r="K8739" i="3"/>
  <c r="L8738" i="3"/>
  <c r="K8738" i="3"/>
  <c r="L8737" i="3"/>
  <c r="K8737" i="3"/>
  <c r="L8736" i="3"/>
  <c r="K8736" i="3"/>
  <c r="L8735" i="3"/>
  <c r="K8735" i="3"/>
  <c r="L8734" i="3"/>
  <c r="K8734" i="3"/>
  <c r="L8733" i="3"/>
  <c r="K8733" i="3"/>
  <c r="L8732" i="3"/>
  <c r="K8732" i="3"/>
  <c r="L8731" i="3"/>
  <c r="K8731" i="3"/>
  <c r="L8730" i="3"/>
  <c r="K8730" i="3"/>
  <c r="L8729" i="3"/>
  <c r="K8729" i="3"/>
  <c r="L8728" i="3"/>
  <c r="K8728" i="3"/>
  <c r="L8727" i="3"/>
  <c r="K8727" i="3"/>
  <c r="L8726" i="3"/>
  <c r="K8726" i="3"/>
  <c r="L8725" i="3"/>
  <c r="K8725" i="3"/>
  <c r="L8724" i="3"/>
  <c r="K8724" i="3"/>
  <c r="L8723" i="3"/>
  <c r="K8723" i="3"/>
  <c r="L8722" i="3"/>
  <c r="K8722" i="3"/>
  <c r="L8721" i="3"/>
  <c r="K8721" i="3"/>
  <c r="L8720" i="3"/>
  <c r="K8720" i="3"/>
  <c r="L8719" i="3"/>
  <c r="K8719" i="3"/>
  <c r="L8718" i="3"/>
  <c r="K8718" i="3"/>
  <c r="L8717" i="3"/>
  <c r="K8717" i="3"/>
  <c r="L8716" i="3"/>
  <c r="K8716" i="3"/>
  <c r="L8715" i="3"/>
  <c r="K8715" i="3"/>
  <c r="L8714" i="3"/>
  <c r="K8714" i="3"/>
  <c r="L8713" i="3"/>
  <c r="K8713" i="3"/>
  <c r="L8712" i="3"/>
  <c r="K8712" i="3"/>
  <c r="L8711" i="3"/>
  <c r="K8711" i="3"/>
  <c r="L8710" i="3"/>
  <c r="K8710" i="3"/>
  <c r="L8709" i="3"/>
  <c r="K8709" i="3"/>
  <c r="L8708" i="3"/>
  <c r="K8708" i="3"/>
  <c r="L8707" i="3"/>
  <c r="K8707" i="3"/>
  <c r="L8706" i="3"/>
  <c r="K8706" i="3"/>
  <c r="L8705" i="3"/>
  <c r="K8705" i="3"/>
  <c r="L8704" i="3"/>
  <c r="K8704" i="3"/>
  <c r="L8703" i="3"/>
  <c r="K8703" i="3"/>
  <c r="L8702" i="3"/>
  <c r="K8702" i="3"/>
  <c r="L8701" i="3"/>
  <c r="K8701" i="3"/>
  <c r="L8700" i="3"/>
  <c r="K8700" i="3"/>
  <c r="L8699" i="3"/>
  <c r="K8699" i="3"/>
  <c r="L8698" i="3"/>
  <c r="K8698" i="3"/>
  <c r="L8697" i="3"/>
  <c r="K8697" i="3"/>
  <c r="L8696" i="3"/>
  <c r="K8696" i="3"/>
  <c r="L8695" i="3"/>
  <c r="K8695" i="3"/>
  <c r="L8694" i="3"/>
  <c r="K8694" i="3"/>
  <c r="L8693" i="3"/>
  <c r="K8693" i="3"/>
  <c r="L8692" i="3"/>
  <c r="K8692" i="3"/>
  <c r="L8691" i="3"/>
  <c r="K8691" i="3"/>
  <c r="L8690" i="3"/>
  <c r="K8690" i="3"/>
  <c r="L8689" i="3"/>
  <c r="K8689" i="3"/>
  <c r="L8688" i="3"/>
  <c r="K8688" i="3"/>
  <c r="L8687" i="3"/>
  <c r="K8687" i="3"/>
  <c r="L8686" i="3"/>
  <c r="K8686" i="3"/>
  <c r="L8685" i="3"/>
  <c r="K8685" i="3"/>
  <c r="L8684" i="3"/>
  <c r="K8684" i="3"/>
  <c r="L8683" i="3"/>
  <c r="K8683" i="3"/>
  <c r="L8682" i="3"/>
  <c r="K8682" i="3"/>
  <c r="L8681" i="3"/>
  <c r="K8681" i="3"/>
  <c r="L8680" i="3"/>
  <c r="K8680" i="3"/>
  <c r="L8679" i="3"/>
  <c r="K8679" i="3"/>
  <c r="L8678" i="3"/>
  <c r="K8678" i="3"/>
  <c r="L8677" i="3"/>
  <c r="K8677" i="3"/>
  <c r="L8676" i="3"/>
  <c r="K8676" i="3"/>
  <c r="L8675" i="3"/>
  <c r="K8675" i="3"/>
  <c r="L8674" i="3"/>
  <c r="K8674" i="3"/>
  <c r="L8673" i="3"/>
  <c r="K8673" i="3"/>
  <c r="L8672" i="3"/>
  <c r="K8672" i="3"/>
  <c r="L8671" i="3"/>
  <c r="K8671" i="3"/>
  <c r="L8670" i="3"/>
  <c r="K8670" i="3"/>
  <c r="L8669" i="3"/>
  <c r="K8669" i="3"/>
  <c r="L8668" i="3"/>
  <c r="K8668" i="3"/>
  <c r="L8667" i="3"/>
  <c r="K8667" i="3"/>
  <c r="L8666" i="3"/>
  <c r="K8666" i="3"/>
  <c r="L8665" i="3"/>
  <c r="K8665" i="3"/>
  <c r="L8664" i="3"/>
  <c r="K8664" i="3"/>
  <c r="L8663" i="3"/>
  <c r="K8663" i="3"/>
  <c r="L8662" i="3"/>
  <c r="K8662" i="3"/>
  <c r="L8661" i="3"/>
  <c r="K8661" i="3"/>
  <c r="L8660" i="3"/>
  <c r="K8660" i="3"/>
  <c r="L8659" i="3"/>
  <c r="K8659" i="3"/>
  <c r="L8658" i="3"/>
  <c r="K8658" i="3"/>
  <c r="L8657" i="3"/>
  <c r="K8657" i="3"/>
  <c r="L8656" i="3"/>
  <c r="K8656" i="3"/>
  <c r="L8655" i="3"/>
  <c r="K8655" i="3"/>
  <c r="L8654" i="3"/>
  <c r="K8654" i="3"/>
  <c r="L8653" i="3"/>
  <c r="K8653" i="3"/>
  <c r="L8652" i="3"/>
  <c r="K8652" i="3"/>
  <c r="L8651" i="3"/>
  <c r="K8651" i="3"/>
  <c r="L8650" i="3"/>
  <c r="K8650" i="3"/>
  <c r="L8649" i="3"/>
  <c r="K8649" i="3"/>
  <c r="L8648" i="3"/>
  <c r="K8648" i="3"/>
  <c r="L8647" i="3"/>
  <c r="K8647" i="3"/>
  <c r="L8646" i="3"/>
  <c r="K8646" i="3"/>
  <c r="L8645" i="3"/>
  <c r="K8645" i="3"/>
  <c r="L8644" i="3"/>
  <c r="K8644" i="3"/>
  <c r="L8643" i="3"/>
  <c r="K8643" i="3"/>
  <c r="L8642" i="3"/>
  <c r="K8642" i="3"/>
  <c r="L8641" i="3"/>
  <c r="K8641" i="3"/>
  <c r="L8640" i="3"/>
  <c r="K8640" i="3"/>
  <c r="L8639" i="3"/>
  <c r="K8639" i="3"/>
  <c r="L8638" i="3"/>
  <c r="K8638" i="3"/>
  <c r="L8637" i="3"/>
  <c r="K8637" i="3"/>
  <c r="L8636" i="3"/>
  <c r="K8636" i="3"/>
  <c r="L8635" i="3"/>
  <c r="K8635" i="3"/>
  <c r="L8634" i="3"/>
  <c r="K8634" i="3"/>
  <c r="L8633" i="3"/>
  <c r="K8633" i="3"/>
  <c r="L8632" i="3"/>
  <c r="K8632" i="3"/>
  <c r="L8631" i="3"/>
  <c r="K8631" i="3"/>
  <c r="L8630" i="3"/>
  <c r="K8630" i="3"/>
  <c r="L8629" i="3"/>
  <c r="K8629" i="3"/>
  <c r="L8628" i="3"/>
  <c r="K8628" i="3"/>
  <c r="L8627" i="3"/>
  <c r="K8627" i="3"/>
  <c r="L8626" i="3"/>
  <c r="K8626" i="3"/>
  <c r="L8625" i="3"/>
  <c r="K8625" i="3"/>
  <c r="L8624" i="3"/>
  <c r="K8624" i="3"/>
  <c r="L8623" i="3"/>
  <c r="K8623" i="3"/>
  <c r="L8622" i="3"/>
  <c r="K8622" i="3"/>
  <c r="L8621" i="3"/>
  <c r="K8621" i="3"/>
  <c r="L8620" i="3"/>
  <c r="K8620" i="3"/>
  <c r="L8619" i="3"/>
  <c r="K8619" i="3"/>
  <c r="L8618" i="3"/>
  <c r="K8618" i="3"/>
  <c r="L8617" i="3"/>
  <c r="K8617" i="3"/>
  <c r="L8616" i="3"/>
  <c r="K8616" i="3"/>
  <c r="L8615" i="3"/>
  <c r="K8615" i="3"/>
  <c r="L8614" i="3"/>
  <c r="K8614" i="3"/>
  <c r="L8613" i="3"/>
  <c r="K8613" i="3"/>
  <c r="L8612" i="3"/>
  <c r="K8612" i="3"/>
  <c r="L8611" i="3"/>
  <c r="K8611" i="3"/>
  <c r="L8610" i="3"/>
  <c r="K8610" i="3"/>
  <c r="L8609" i="3"/>
  <c r="K8609" i="3"/>
  <c r="L8608" i="3"/>
  <c r="K8608" i="3"/>
  <c r="L8607" i="3"/>
  <c r="K8607" i="3"/>
  <c r="L8606" i="3"/>
  <c r="K8606" i="3"/>
  <c r="L8605" i="3"/>
  <c r="K8605" i="3"/>
  <c r="L8604" i="3"/>
  <c r="K8604" i="3"/>
  <c r="L8603" i="3"/>
  <c r="K8603" i="3"/>
  <c r="L8602" i="3"/>
  <c r="K8602" i="3"/>
  <c r="L8601" i="3"/>
  <c r="K8601" i="3"/>
  <c r="L8600" i="3"/>
  <c r="K8600" i="3"/>
  <c r="L8599" i="3"/>
  <c r="K8599" i="3"/>
  <c r="L8598" i="3"/>
  <c r="K8598" i="3"/>
  <c r="L8597" i="3"/>
  <c r="K8597" i="3"/>
  <c r="L8596" i="3"/>
  <c r="K8596" i="3"/>
  <c r="L8595" i="3"/>
  <c r="K8595" i="3"/>
  <c r="L8594" i="3"/>
  <c r="K8594" i="3"/>
  <c r="L8593" i="3"/>
  <c r="K8593" i="3"/>
  <c r="L8592" i="3"/>
  <c r="K8592" i="3"/>
  <c r="L8591" i="3"/>
  <c r="K8591" i="3"/>
  <c r="L8590" i="3"/>
  <c r="K8590" i="3"/>
  <c r="L8589" i="3"/>
  <c r="K8589" i="3"/>
  <c r="L8588" i="3"/>
  <c r="K8588" i="3"/>
  <c r="L8587" i="3"/>
  <c r="K8587" i="3"/>
  <c r="L8586" i="3"/>
  <c r="K8586" i="3"/>
  <c r="L8585" i="3"/>
  <c r="K8585" i="3"/>
  <c r="L8584" i="3"/>
  <c r="K8584" i="3"/>
  <c r="L8583" i="3"/>
  <c r="K8583" i="3"/>
  <c r="L8582" i="3"/>
  <c r="K8582" i="3"/>
  <c r="L8581" i="3"/>
  <c r="K8581" i="3"/>
  <c r="L8580" i="3"/>
  <c r="K8580" i="3"/>
  <c r="L8579" i="3"/>
  <c r="K8579" i="3"/>
  <c r="L8578" i="3"/>
  <c r="K8578" i="3"/>
  <c r="L8577" i="3"/>
  <c r="K8577" i="3"/>
  <c r="L8576" i="3"/>
  <c r="K8576" i="3"/>
  <c r="L8575" i="3"/>
  <c r="K8575" i="3"/>
  <c r="L8574" i="3"/>
  <c r="K8574" i="3"/>
  <c r="L8573" i="3"/>
  <c r="K8573" i="3"/>
  <c r="L8572" i="3"/>
  <c r="K8572" i="3"/>
  <c r="L8571" i="3"/>
  <c r="K8571" i="3"/>
  <c r="L8570" i="3"/>
  <c r="K8570" i="3"/>
  <c r="L8569" i="3"/>
  <c r="K8569" i="3"/>
  <c r="L8568" i="3"/>
  <c r="K8568" i="3"/>
  <c r="L8567" i="3"/>
  <c r="K8567" i="3"/>
  <c r="L8566" i="3"/>
  <c r="K8566" i="3"/>
  <c r="L8565" i="3"/>
  <c r="K8565" i="3"/>
  <c r="L8564" i="3"/>
  <c r="K8564" i="3"/>
  <c r="L8563" i="3"/>
  <c r="K8563" i="3"/>
  <c r="L8562" i="3"/>
  <c r="K8562" i="3"/>
  <c r="L8561" i="3"/>
  <c r="K8561" i="3"/>
  <c r="L8560" i="3"/>
  <c r="K8560" i="3"/>
  <c r="L8559" i="3"/>
  <c r="K8559" i="3"/>
  <c r="L8558" i="3"/>
  <c r="K8558" i="3"/>
  <c r="L8557" i="3"/>
  <c r="K8557" i="3"/>
  <c r="L8556" i="3"/>
  <c r="K8556" i="3"/>
  <c r="L8555" i="3"/>
  <c r="K8555" i="3"/>
  <c r="L8554" i="3"/>
  <c r="K8554" i="3"/>
  <c r="L8553" i="3"/>
  <c r="K8553" i="3"/>
  <c r="L8552" i="3"/>
  <c r="K8552" i="3"/>
  <c r="L8551" i="3"/>
  <c r="K8551" i="3"/>
  <c r="L8550" i="3"/>
  <c r="K8550" i="3"/>
  <c r="L8549" i="3"/>
  <c r="K8549" i="3"/>
  <c r="L8548" i="3"/>
  <c r="K8548" i="3"/>
  <c r="L8547" i="3"/>
  <c r="K8547" i="3"/>
  <c r="L8546" i="3"/>
  <c r="K8546" i="3"/>
  <c r="L8545" i="3"/>
  <c r="K8545" i="3"/>
  <c r="L8544" i="3"/>
  <c r="K8544" i="3"/>
  <c r="L8543" i="3"/>
  <c r="K8543" i="3"/>
  <c r="L8542" i="3"/>
  <c r="K8542" i="3"/>
  <c r="L8541" i="3"/>
  <c r="K8541" i="3"/>
  <c r="L8540" i="3"/>
  <c r="K8540" i="3"/>
  <c r="L8539" i="3"/>
  <c r="K8539" i="3"/>
  <c r="L8538" i="3"/>
  <c r="K8538" i="3"/>
  <c r="L8537" i="3"/>
  <c r="K8537" i="3"/>
  <c r="L8536" i="3"/>
  <c r="K8536" i="3"/>
  <c r="L8535" i="3"/>
  <c r="K8535" i="3"/>
  <c r="L8534" i="3"/>
  <c r="K8534" i="3"/>
  <c r="L8533" i="3"/>
  <c r="K8533" i="3"/>
  <c r="L8532" i="3"/>
  <c r="K8532" i="3"/>
  <c r="L8531" i="3"/>
  <c r="K8531" i="3"/>
  <c r="L8530" i="3"/>
  <c r="K8530" i="3"/>
  <c r="L8529" i="3"/>
  <c r="K8529" i="3"/>
  <c r="L8528" i="3"/>
  <c r="K8528" i="3"/>
  <c r="L8527" i="3"/>
  <c r="K8527" i="3"/>
  <c r="L8526" i="3"/>
  <c r="K8526" i="3"/>
  <c r="L8525" i="3"/>
  <c r="K8525" i="3"/>
  <c r="L8524" i="3"/>
  <c r="K8524" i="3"/>
  <c r="L8523" i="3"/>
  <c r="K8523" i="3"/>
  <c r="L8522" i="3"/>
  <c r="K8522" i="3"/>
  <c r="L8521" i="3"/>
  <c r="K8521" i="3"/>
  <c r="L8520" i="3"/>
  <c r="K8520" i="3"/>
  <c r="L8519" i="3"/>
  <c r="K8519" i="3"/>
  <c r="L8518" i="3"/>
  <c r="K8518" i="3"/>
  <c r="L8517" i="3"/>
  <c r="K8517" i="3"/>
  <c r="L8516" i="3"/>
  <c r="K8516" i="3"/>
  <c r="L8515" i="3"/>
  <c r="K8515" i="3"/>
  <c r="L8514" i="3"/>
  <c r="K8514" i="3"/>
  <c r="L8513" i="3"/>
  <c r="K8513" i="3"/>
  <c r="L8512" i="3"/>
  <c r="K8512" i="3"/>
  <c r="L8511" i="3"/>
  <c r="K8511" i="3"/>
  <c r="L8510" i="3"/>
  <c r="K8510" i="3"/>
  <c r="L8509" i="3"/>
  <c r="K8509" i="3"/>
  <c r="L8508" i="3"/>
  <c r="K8508" i="3"/>
  <c r="L8507" i="3"/>
  <c r="K8507" i="3"/>
  <c r="L8506" i="3"/>
  <c r="K8506" i="3"/>
  <c r="L8505" i="3"/>
  <c r="K8505" i="3"/>
  <c r="L8504" i="3"/>
  <c r="K8504" i="3"/>
  <c r="L8503" i="3"/>
  <c r="K8503" i="3"/>
  <c r="L8502" i="3"/>
  <c r="K8502" i="3"/>
  <c r="L8501" i="3"/>
  <c r="K8501" i="3"/>
  <c r="L8500" i="3"/>
  <c r="K8500" i="3"/>
  <c r="L8499" i="3"/>
  <c r="K8499" i="3"/>
  <c r="L8498" i="3"/>
  <c r="K8498" i="3"/>
  <c r="L8497" i="3"/>
  <c r="K8497" i="3"/>
  <c r="L8496" i="3"/>
  <c r="K8496" i="3"/>
  <c r="L8495" i="3"/>
  <c r="K8495" i="3"/>
  <c r="L8494" i="3"/>
  <c r="K8494" i="3"/>
  <c r="L8493" i="3"/>
  <c r="K8493" i="3"/>
  <c r="L8492" i="3"/>
  <c r="K8492" i="3"/>
  <c r="L8491" i="3"/>
  <c r="K8491" i="3"/>
  <c r="L8490" i="3"/>
  <c r="K8490" i="3"/>
  <c r="L8489" i="3"/>
  <c r="K8489" i="3"/>
  <c r="L8488" i="3"/>
  <c r="K8488" i="3"/>
  <c r="L8487" i="3"/>
  <c r="K8487" i="3"/>
  <c r="L8486" i="3"/>
  <c r="K8486" i="3"/>
  <c r="L8485" i="3"/>
  <c r="K8485" i="3"/>
  <c r="L8484" i="3"/>
  <c r="K8484" i="3"/>
  <c r="L8483" i="3"/>
  <c r="K8483" i="3"/>
  <c r="L8482" i="3"/>
  <c r="K8482" i="3"/>
  <c r="L8481" i="3"/>
  <c r="K8481" i="3"/>
  <c r="L8480" i="3"/>
  <c r="K8480" i="3"/>
  <c r="L8479" i="3"/>
  <c r="K8479" i="3"/>
  <c r="L8478" i="3"/>
  <c r="K8478" i="3"/>
  <c r="L8477" i="3"/>
  <c r="K8477" i="3"/>
  <c r="L8476" i="3"/>
  <c r="K8476" i="3"/>
  <c r="L8475" i="3"/>
  <c r="K8475" i="3"/>
  <c r="L8474" i="3"/>
  <c r="K8474" i="3"/>
  <c r="L8473" i="3"/>
  <c r="K8473" i="3"/>
  <c r="L8472" i="3"/>
  <c r="K8472" i="3"/>
  <c r="L8471" i="3"/>
  <c r="K8471" i="3"/>
  <c r="L8470" i="3"/>
  <c r="K8470" i="3"/>
  <c r="L8469" i="3"/>
  <c r="K8469" i="3"/>
  <c r="L8468" i="3"/>
  <c r="K8468" i="3"/>
  <c r="L8467" i="3"/>
  <c r="K8467" i="3"/>
  <c r="L8466" i="3"/>
  <c r="K8466" i="3"/>
  <c r="L8465" i="3"/>
  <c r="K8465" i="3"/>
  <c r="L8464" i="3"/>
  <c r="K8464" i="3"/>
  <c r="L8463" i="3"/>
  <c r="K8463" i="3"/>
  <c r="L8462" i="3"/>
  <c r="K8462" i="3"/>
  <c r="L8461" i="3"/>
  <c r="K8461" i="3"/>
  <c r="L8460" i="3"/>
  <c r="K8460" i="3"/>
  <c r="L8459" i="3"/>
  <c r="K8459" i="3"/>
  <c r="L8458" i="3"/>
  <c r="K8458" i="3"/>
  <c r="L8457" i="3"/>
  <c r="K8457" i="3"/>
  <c r="L8456" i="3"/>
  <c r="K8456" i="3"/>
  <c r="L8455" i="3"/>
  <c r="K8455" i="3"/>
  <c r="L8454" i="3"/>
  <c r="K8454" i="3"/>
  <c r="L8453" i="3"/>
  <c r="K8453" i="3"/>
  <c r="L8452" i="3"/>
  <c r="K8452" i="3"/>
  <c r="L8451" i="3"/>
  <c r="K8451" i="3"/>
  <c r="L8450" i="3"/>
  <c r="K8450" i="3"/>
  <c r="L8449" i="3"/>
  <c r="K8449" i="3"/>
  <c r="L8448" i="3"/>
  <c r="K8448" i="3"/>
  <c r="L8447" i="3"/>
  <c r="K8447" i="3"/>
  <c r="L8446" i="3"/>
  <c r="K8446" i="3"/>
  <c r="L8445" i="3"/>
  <c r="K8445" i="3"/>
  <c r="L8444" i="3"/>
  <c r="K8444" i="3"/>
  <c r="L8443" i="3"/>
  <c r="K8443" i="3"/>
  <c r="L8442" i="3"/>
  <c r="K8442" i="3"/>
  <c r="L8441" i="3"/>
  <c r="K8441" i="3"/>
  <c r="L8440" i="3"/>
  <c r="K8440" i="3"/>
  <c r="L8439" i="3"/>
  <c r="K8439" i="3"/>
  <c r="L8438" i="3"/>
  <c r="K8438" i="3"/>
  <c r="L8437" i="3"/>
  <c r="K8437" i="3"/>
  <c r="L8436" i="3"/>
  <c r="K8436" i="3"/>
  <c r="L8435" i="3"/>
  <c r="K8435" i="3"/>
  <c r="L8434" i="3"/>
  <c r="K8434" i="3"/>
  <c r="L8433" i="3"/>
  <c r="K8433" i="3"/>
  <c r="L8432" i="3"/>
  <c r="K8432" i="3"/>
  <c r="L8431" i="3"/>
  <c r="K8431" i="3"/>
  <c r="L8430" i="3"/>
  <c r="K8430" i="3"/>
  <c r="L8429" i="3"/>
  <c r="K8429" i="3"/>
  <c r="L8428" i="3"/>
  <c r="K8428" i="3"/>
  <c r="L8427" i="3"/>
  <c r="K8427" i="3"/>
  <c r="L8426" i="3"/>
  <c r="K8426" i="3"/>
  <c r="L8425" i="3"/>
  <c r="K8425" i="3"/>
  <c r="L8424" i="3"/>
  <c r="K8424" i="3"/>
  <c r="L8423" i="3"/>
  <c r="K8423" i="3"/>
  <c r="L8422" i="3"/>
  <c r="K8422" i="3"/>
  <c r="L8421" i="3"/>
  <c r="K8421" i="3"/>
  <c r="L8420" i="3"/>
  <c r="K8420" i="3"/>
  <c r="L8419" i="3"/>
  <c r="K8419" i="3"/>
  <c r="L8418" i="3"/>
  <c r="K8418" i="3"/>
  <c r="L8417" i="3"/>
  <c r="K8417" i="3"/>
  <c r="L8416" i="3"/>
  <c r="K8416" i="3"/>
  <c r="L8415" i="3"/>
  <c r="K8415" i="3"/>
  <c r="L8414" i="3"/>
  <c r="K8414" i="3"/>
  <c r="L8413" i="3"/>
  <c r="K8413" i="3"/>
  <c r="L8412" i="3"/>
  <c r="K8412" i="3"/>
  <c r="L8411" i="3"/>
  <c r="K8411" i="3"/>
  <c r="L8410" i="3"/>
  <c r="K8410" i="3"/>
  <c r="L8409" i="3"/>
  <c r="K8409" i="3"/>
  <c r="L8408" i="3"/>
  <c r="K8408" i="3"/>
  <c r="L8407" i="3"/>
  <c r="K8407" i="3"/>
  <c r="L8406" i="3"/>
  <c r="K8406" i="3"/>
  <c r="L8405" i="3"/>
  <c r="K8405" i="3"/>
  <c r="L8404" i="3"/>
  <c r="K8404" i="3"/>
  <c r="L8403" i="3"/>
  <c r="K8403" i="3"/>
  <c r="L8402" i="3"/>
  <c r="K8402" i="3"/>
  <c r="L8401" i="3"/>
  <c r="K8401" i="3"/>
  <c r="L8400" i="3"/>
  <c r="K8400" i="3"/>
  <c r="L8399" i="3"/>
  <c r="K8399" i="3"/>
  <c r="L8398" i="3"/>
  <c r="K8398" i="3"/>
  <c r="L8397" i="3"/>
  <c r="K8397" i="3"/>
  <c r="L8396" i="3"/>
  <c r="K8396" i="3"/>
  <c r="L8395" i="3"/>
  <c r="K8395" i="3"/>
  <c r="L8394" i="3"/>
  <c r="K8394" i="3"/>
  <c r="L8393" i="3"/>
  <c r="K8393" i="3"/>
  <c r="L8392" i="3"/>
  <c r="K8392" i="3"/>
  <c r="L8391" i="3"/>
  <c r="K8391" i="3"/>
  <c r="L8390" i="3"/>
  <c r="K8390" i="3"/>
  <c r="L8389" i="3"/>
  <c r="K8389" i="3"/>
  <c r="L8388" i="3"/>
  <c r="K8388" i="3"/>
  <c r="L8387" i="3"/>
  <c r="K8387" i="3"/>
  <c r="L8386" i="3"/>
  <c r="K8386" i="3"/>
  <c r="L8385" i="3"/>
  <c r="K8385" i="3"/>
  <c r="L8384" i="3"/>
  <c r="K8384" i="3"/>
  <c r="L8383" i="3"/>
  <c r="K8383" i="3"/>
  <c r="L8382" i="3"/>
  <c r="K8382" i="3"/>
  <c r="L8381" i="3"/>
  <c r="K8381" i="3"/>
  <c r="L8380" i="3"/>
  <c r="K8380" i="3"/>
  <c r="L8379" i="3"/>
  <c r="K8379" i="3"/>
  <c r="L8378" i="3"/>
  <c r="K8378" i="3"/>
  <c r="L8377" i="3"/>
  <c r="K8377" i="3"/>
  <c r="L8376" i="3"/>
  <c r="K8376" i="3"/>
  <c r="L8375" i="3"/>
  <c r="K8375" i="3"/>
  <c r="L8374" i="3"/>
  <c r="K8374" i="3"/>
  <c r="L8373" i="3"/>
  <c r="K8373" i="3"/>
  <c r="L8372" i="3"/>
  <c r="K8372" i="3"/>
  <c r="L8371" i="3"/>
  <c r="K8371" i="3"/>
  <c r="L8370" i="3"/>
  <c r="K8370" i="3"/>
  <c r="L8369" i="3"/>
  <c r="K8369" i="3"/>
  <c r="L8368" i="3"/>
  <c r="K8368" i="3"/>
  <c r="L8367" i="3"/>
  <c r="K8367" i="3"/>
  <c r="L8366" i="3"/>
  <c r="K8366" i="3"/>
  <c r="L8365" i="3"/>
  <c r="K8365" i="3"/>
  <c r="L8364" i="3"/>
  <c r="K8364" i="3"/>
  <c r="L8363" i="3"/>
  <c r="K8363" i="3"/>
  <c r="L8362" i="3"/>
  <c r="K8362" i="3"/>
  <c r="L8361" i="3"/>
  <c r="K8361" i="3"/>
  <c r="L8360" i="3"/>
  <c r="K8360" i="3"/>
  <c r="L8359" i="3"/>
  <c r="K8359" i="3"/>
  <c r="L8358" i="3"/>
  <c r="K8358" i="3"/>
  <c r="L8357" i="3"/>
  <c r="K8357" i="3"/>
  <c r="L8356" i="3"/>
  <c r="K8356" i="3"/>
  <c r="L8355" i="3"/>
  <c r="K8355" i="3"/>
  <c r="L8354" i="3"/>
  <c r="K8354" i="3"/>
  <c r="L8353" i="3"/>
  <c r="K8353" i="3"/>
  <c r="L8352" i="3"/>
  <c r="K8352" i="3"/>
  <c r="L8351" i="3"/>
  <c r="K8351" i="3"/>
  <c r="L8350" i="3"/>
  <c r="K8350" i="3"/>
  <c r="L8349" i="3"/>
  <c r="K8349" i="3"/>
  <c r="L8348" i="3"/>
  <c r="K8348" i="3"/>
  <c r="L8347" i="3"/>
  <c r="K8347" i="3"/>
  <c r="L8346" i="3"/>
  <c r="K8346" i="3"/>
  <c r="L8345" i="3"/>
  <c r="K8345" i="3"/>
  <c r="L8344" i="3"/>
  <c r="K8344" i="3"/>
  <c r="L8343" i="3"/>
  <c r="K8343" i="3"/>
  <c r="L8342" i="3"/>
  <c r="K8342" i="3"/>
  <c r="L8341" i="3"/>
  <c r="K8341" i="3"/>
  <c r="L8340" i="3"/>
  <c r="K8340" i="3"/>
  <c r="L8339" i="3"/>
  <c r="K8339" i="3"/>
  <c r="L8338" i="3"/>
  <c r="K8338" i="3"/>
  <c r="L8337" i="3"/>
  <c r="K8337" i="3"/>
  <c r="L8336" i="3"/>
  <c r="K8336" i="3"/>
  <c r="L8335" i="3"/>
  <c r="K8335" i="3"/>
  <c r="L8334" i="3"/>
  <c r="K8334" i="3"/>
  <c r="L8333" i="3"/>
  <c r="K8333" i="3"/>
  <c r="L8332" i="3"/>
  <c r="K8332" i="3"/>
  <c r="L8331" i="3"/>
  <c r="K8331" i="3"/>
  <c r="L8330" i="3"/>
  <c r="K8330" i="3"/>
  <c r="L8329" i="3"/>
  <c r="K8329" i="3"/>
  <c r="L8328" i="3"/>
  <c r="K8328" i="3"/>
  <c r="L8327" i="3"/>
  <c r="K8327" i="3"/>
  <c r="L8326" i="3"/>
  <c r="K8326" i="3"/>
  <c r="L8325" i="3"/>
  <c r="K8325" i="3"/>
  <c r="L8324" i="3"/>
  <c r="K8324" i="3"/>
  <c r="L8323" i="3"/>
  <c r="K8323" i="3"/>
  <c r="L8322" i="3"/>
  <c r="K8322" i="3"/>
  <c r="L8321" i="3"/>
  <c r="K8321" i="3"/>
  <c r="L8320" i="3"/>
  <c r="K8320" i="3"/>
  <c r="L8319" i="3"/>
  <c r="K8319" i="3"/>
  <c r="L8318" i="3"/>
  <c r="K8318" i="3"/>
  <c r="L8317" i="3"/>
  <c r="K8317" i="3"/>
  <c r="L8316" i="3"/>
  <c r="K8316" i="3"/>
  <c r="L8315" i="3"/>
  <c r="K8315" i="3"/>
  <c r="L8314" i="3"/>
  <c r="K8314" i="3"/>
  <c r="L8313" i="3"/>
  <c r="K8313" i="3"/>
  <c r="L8312" i="3"/>
  <c r="K8312" i="3"/>
  <c r="L8311" i="3"/>
  <c r="K8311" i="3"/>
  <c r="L8310" i="3"/>
  <c r="K8310" i="3"/>
  <c r="L8309" i="3"/>
  <c r="K8309" i="3"/>
  <c r="L8308" i="3"/>
  <c r="K8308" i="3"/>
  <c r="L8307" i="3"/>
  <c r="K8307" i="3"/>
  <c r="L8306" i="3"/>
  <c r="K8306" i="3"/>
  <c r="L8305" i="3"/>
  <c r="K8305" i="3"/>
  <c r="L8304" i="3"/>
  <c r="K8304" i="3"/>
  <c r="L8303" i="3"/>
  <c r="K8303" i="3"/>
  <c r="L8302" i="3"/>
  <c r="K8302" i="3"/>
  <c r="L8301" i="3"/>
  <c r="K8301" i="3"/>
  <c r="L8300" i="3"/>
  <c r="K8300" i="3"/>
  <c r="L8299" i="3"/>
  <c r="K8299" i="3"/>
  <c r="L8298" i="3"/>
  <c r="K8298" i="3"/>
  <c r="L8297" i="3"/>
  <c r="K8297" i="3"/>
  <c r="L8296" i="3"/>
  <c r="K8296" i="3"/>
  <c r="L8295" i="3"/>
  <c r="K8295" i="3"/>
  <c r="L8294" i="3"/>
  <c r="K8294" i="3"/>
  <c r="L8293" i="3"/>
  <c r="K8293" i="3"/>
  <c r="L8292" i="3"/>
  <c r="K8292" i="3"/>
  <c r="L8291" i="3"/>
  <c r="K8291" i="3"/>
  <c r="L8290" i="3"/>
  <c r="K8290" i="3"/>
  <c r="L8289" i="3"/>
  <c r="K8289" i="3"/>
  <c r="L8288" i="3"/>
  <c r="K8288" i="3"/>
  <c r="L8287" i="3"/>
  <c r="K8287" i="3"/>
  <c r="L8286" i="3"/>
  <c r="K8286" i="3"/>
  <c r="L8285" i="3"/>
  <c r="K8285" i="3"/>
  <c r="L8284" i="3"/>
  <c r="K8284" i="3"/>
  <c r="L8283" i="3"/>
  <c r="K8283" i="3"/>
  <c r="L8282" i="3"/>
  <c r="K8282" i="3"/>
  <c r="L8281" i="3"/>
  <c r="K8281" i="3"/>
  <c r="L8280" i="3"/>
  <c r="K8280" i="3"/>
  <c r="L8279" i="3"/>
  <c r="K8279" i="3"/>
  <c r="L8278" i="3"/>
  <c r="K8278" i="3"/>
  <c r="L8277" i="3"/>
  <c r="K8277" i="3"/>
  <c r="L8276" i="3"/>
  <c r="K8276" i="3"/>
  <c r="L8275" i="3"/>
  <c r="K8275" i="3"/>
  <c r="L8274" i="3"/>
  <c r="K8274" i="3"/>
  <c r="L8273" i="3"/>
  <c r="K8273" i="3"/>
  <c r="L8272" i="3"/>
  <c r="K8272" i="3"/>
  <c r="L8271" i="3"/>
  <c r="K8271" i="3"/>
  <c r="L8270" i="3"/>
  <c r="K8270" i="3"/>
  <c r="L8269" i="3"/>
  <c r="K8269" i="3"/>
  <c r="L8268" i="3"/>
  <c r="K8268" i="3"/>
  <c r="L8267" i="3"/>
  <c r="K8267" i="3"/>
  <c r="L8266" i="3"/>
  <c r="K8266" i="3"/>
  <c r="L8265" i="3"/>
  <c r="K8265" i="3"/>
  <c r="L8264" i="3"/>
  <c r="K8264" i="3"/>
  <c r="L8263" i="3"/>
  <c r="K8263" i="3"/>
  <c r="L8262" i="3"/>
  <c r="K8262" i="3"/>
  <c r="L8261" i="3"/>
  <c r="K8261" i="3"/>
  <c r="L8260" i="3"/>
  <c r="K8260" i="3"/>
  <c r="L8259" i="3"/>
  <c r="K8259" i="3"/>
  <c r="L8258" i="3"/>
  <c r="K8258" i="3"/>
  <c r="L8257" i="3"/>
  <c r="K8257" i="3"/>
  <c r="L8256" i="3"/>
  <c r="K8256" i="3"/>
  <c r="L8255" i="3"/>
  <c r="K8255" i="3"/>
  <c r="L8254" i="3"/>
  <c r="K8254" i="3"/>
  <c r="L8253" i="3"/>
  <c r="K8253" i="3"/>
  <c r="L8252" i="3"/>
  <c r="K8252" i="3"/>
  <c r="L8251" i="3"/>
  <c r="K8251" i="3"/>
  <c r="L8250" i="3"/>
  <c r="K8250" i="3"/>
  <c r="L8249" i="3"/>
  <c r="K8249" i="3"/>
  <c r="L8248" i="3"/>
  <c r="K8248" i="3"/>
  <c r="L8247" i="3"/>
  <c r="K8247" i="3"/>
  <c r="L8246" i="3"/>
  <c r="K8246" i="3"/>
  <c r="L8245" i="3"/>
  <c r="K8245" i="3"/>
  <c r="L8244" i="3"/>
  <c r="K8244" i="3"/>
  <c r="L8243" i="3"/>
  <c r="K8243" i="3"/>
  <c r="L8242" i="3"/>
  <c r="K8242" i="3"/>
  <c r="L8241" i="3"/>
  <c r="K8241" i="3"/>
  <c r="L8240" i="3"/>
  <c r="K8240" i="3"/>
  <c r="L8239" i="3"/>
  <c r="K8239" i="3"/>
  <c r="L8238" i="3"/>
  <c r="K8238" i="3"/>
  <c r="L8237" i="3"/>
  <c r="K8237" i="3"/>
  <c r="L8236" i="3"/>
  <c r="K8236" i="3"/>
  <c r="L8235" i="3"/>
  <c r="K8235" i="3"/>
  <c r="L8234" i="3"/>
  <c r="K8234" i="3"/>
  <c r="L8233" i="3"/>
  <c r="K8233" i="3"/>
  <c r="L8232" i="3"/>
  <c r="K8232" i="3"/>
  <c r="L8231" i="3"/>
  <c r="K8231" i="3"/>
  <c r="L8230" i="3"/>
  <c r="K8230" i="3"/>
  <c r="L8229" i="3"/>
  <c r="K8229" i="3"/>
  <c r="L8228" i="3"/>
  <c r="K8228" i="3"/>
  <c r="L8227" i="3"/>
  <c r="K8227" i="3"/>
  <c r="L8226" i="3"/>
  <c r="K8226" i="3"/>
  <c r="L8225" i="3"/>
  <c r="K8225" i="3"/>
  <c r="L8224" i="3"/>
  <c r="K8224" i="3"/>
  <c r="L8223" i="3"/>
  <c r="K8223" i="3"/>
  <c r="L8222" i="3"/>
  <c r="K8222" i="3"/>
  <c r="L8221" i="3"/>
  <c r="K8221" i="3"/>
  <c r="L8220" i="3"/>
  <c r="K8220" i="3"/>
  <c r="L8219" i="3"/>
  <c r="K8219" i="3"/>
  <c r="L8218" i="3"/>
  <c r="K8218" i="3"/>
  <c r="L8217" i="3"/>
  <c r="K8217" i="3"/>
  <c r="L8216" i="3"/>
  <c r="K8216" i="3"/>
  <c r="L8215" i="3"/>
  <c r="K8215" i="3"/>
  <c r="L8214" i="3"/>
  <c r="K8214" i="3"/>
  <c r="L8213" i="3"/>
  <c r="K8213" i="3"/>
  <c r="L8212" i="3"/>
  <c r="K8212" i="3"/>
  <c r="L8211" i="3"/>
  <c r="K8211" i="3"/>
  <c r="L8210" i="3"/>
  <c r="K8210" i="3"/>
  <c r="L8209" i="3"/>
  <c r="K8209" i="3"/>
  <c r="L8208" i="3"/>
  <c r="K8208" i="3"/>
  <c r="L8207" i="3"/>
  <c r="K8207" i="3"/>
  <c r="L8206" i="3"/>
  <c r="K8206" i="3"/>
  <c r="L8205" i="3"/>
  <c r="K8205" i="3"/>
  <c r="L8204" i="3"/>
  <c r="K8204" i="3"/>
  <c r="L8203" i="3"/>
  <c r="K8203" i="3"/>
  <c r="L8202" i="3"/>
  <c r="K8202" i="3"/>
  <c r="L8201" i="3"/>
  <c r="K8201" i="3"/>
  <c r="L8200" i="3"/>
  <c r="K8200" i="3"/>
  <c r="L8199" i="3"/>
  <c r="K8199" i="3"/>
  <c r="L8198" i="3"/>
  <c r="K8198" i="3"/>
  <c r="L8197" i="3"/>
  <c r="K8197" i="3"/>
  <c r="L8196" i="3"/>
  <c r="K8196" i="3"/>
  <c r="L8195" i="3"/>
  <c r="K8195" i="3"/>
  <c r="L8194" i="3"/>
  <c r="K8194" i="3"/>
  <c r="L8193" i="3"/>
  <c r="K8193" i="3"/>
  <c r="L8192" i="3"/>
  <c r="K8192" i="3"/>
  <c r="L8191" i="3"/>
  <c r="K8191" i="3"/>
  <c r="L8190" i="3"/>
  <c r="K8190" i="3"/>
  <c r="L8189" i="3"/>
  <c r="K8189" i="3"/>
  <c r="L8188" i="3"/>
  <c r="K8188" i="3"/>
  <c r="L8187" i="3"/>
  <c r="K8187" i="3"/>
  <c r="L8186" i="3"/>
  <c r="K8186" i="3"/>
  <c r="L8185" i="3"/>
  <c r="K8185" i="3"/>
  <c r="L8184" i="3"/>
  <c r="K8184" i="3"/>
  <c r="L8183" i="3"/>
  <c r="K8183" i="3"/>
  <c r="L8182" i="3"/>
  <c r="K8182" i="3"/>
  <c r="L8181" i="3"/>
  <c r="K8181" i="3"/>
  <c r="L8180" i="3"/>
  <c r="K8180" i="3"/>
  <c r="L8179" i="3"/>
  <c r="K8179" i="3"/>
  <c r="L8178" i="3"/>
  <c r="K8178" i="3"/>
  <c r="L8177" i="3"/>
  <c r="K8177" i="3"/>
  <c r="L8176" i="3"/>
  <c r="K8176" i="3"/>
  <c r="L8175" i="3"/>
  <c r="K8175" i="3"/>
  <c r="L8174" i="3"/>
  <c r="K8174" i="3"/>
  <c r="L8173" i="3"/>
  <c r="K8173" i="3"/>
  <c r="L8172" i="3"/>
  <c r="K8172" i="3"/>
  <c r="L8171" i="3"/>
  <c r="K8171" i="3"/>
  <c r="L8170" i="3"/>
  <c r="K8170" i="3"/>
  <c r="L8169" i="3"/>
  <c r="K8169" i="3"/>
  <c r="L8168" i="3"/>
  <c r="K8168" i="3"/>
  <c r="L8167" i="3"/>
  <c r="K8167" i="3"/>
  <c r="L8166" i="3"/>
  <c r="K8166" i="3"/>
  <c r="L8165" i="3"/>
  <c r="K8165" i="3"/>
  <c r="L8164" i="3"/>
  <c r="K8164" i="3"/>
  <c r="L8163" i="3"/>
  <c r="K8163" i="3"/>
  <c r="L8162" i="3"/>
  <c r="K8162" i="3"/>
  <c r="L8161" i="3"/>
  <c r="K8161" i="3"/>
  <c r="L8160" i="3"/>
  <c r="K8160" i="3"/>
  <c r="L8159" i="3"/>
  <c r="K8159" i="3"/>
  <c r="L8158" i="3"/>
  <c r="K8158" i="3"/>
  <c r="L8157" i="3"/>
  <c r="K8157" i="3"/>
  <c r="L8156" i="3"/>
  <c r="K8156" i="3"/>
  <c r="L8155" i="3"/>
  <c r="K8155" i="3"/>
  <c r="L8154" i="3"/>
  <c r="K8154" i="3"/>
  <c r="L8153" i="3"/>
  <c r="K8153" i="3"/>
  <c r="L8152" i="3"/>
  <c r="K8152" i="3"/>
  <c r="L8151" i="3"/>
  <c r="K8151" i="3"/>
  <c r="L8150" i="3"/>
  <c r="K8150" i="3"/>
  <c r="L8149" i="3"/>
  <c r="K8149" i="3"/>
  <c r="L8148" i="3"/>
  <c r="K8148" i="3"/>
  <c r="L8147" i="3"/>
  <c r="K8147" i="3"/>
  <c r="L8146" i="3"/>
  <c r="K8146" i="3"/>
  <c r="L8145" i="3"/>
  <c r="K8145" i="3"/>
  <c r="L8144" i="3"/>
  <c r="K8144" i="3"/>
  <c r="L8143" i="3"/>
  <c r="K8143" i="3"/>
  <c r="L8142" i="3"/>
  <c r="K8142" i="3"/>
  <c r="L8141" i="3"/>
  <c r="K8141" i="3"/>
  <c r="L8140" i="3"/>
  <c r="K8140" i="3"/>
  <c r="L8139" i="3"/>
  <c r="K8139" i="3"/>
  <c r="L8138" i="3"/>
  <c r="K8138" i="3"/>
  <c r="L8137" i="3"/>
  <c r="K8137" i="3"/>
  <c r="L8136" i="3"/>
  <c r="K8136" i="3"/>
  <c r="L8135" i="3"/>
  <c r="K8135" i="3"/>
  <c r="L8134" i="3"/>
  <c r="K8134" i="3"/>
  <c r="L8133" i="3"/>
  <c r="K8133" i="3"/>
  <c r="L8132" i="3"/>
  <c r="K8132" i="3"/>
  <c r="L8131" i="3"/>
  <c r="K8131" i="3"/>
  <c r="L8130" i="3"/>
  <c r="K8130" i="3"/>
  <c r="L8129" i="3"/>
  <c r="K8129" i="3"/>
  <c r="L8128" i="3"/>
  <c r="K8128" i="3"/>
  <c r="L8127" i="3"/>
  <c r="K8127" i="3"/>
  <c r="L8126" i="3"/>
  <c r="K8126" i="3"/>
  <c r="L8125" i="3"/>
  <c r="K8125" i="3"/>
  <c r="L8124" i="3"/>
  <c r="K8124" i="3"/>
  <c r="L8123" i="3"/>
  <c r="K8123" i="3"/>
  <c r="L8122" i="3"/>
  <c r="K8122" i="3"/>
  <c r="L8121" i="3"/>
  <c r="K8121" i="3"/>
  <c r="L8120" i="3"/>
  <c r="K8120" i="3"/>
  <c r="L8119" i="3"/>
  <c r="K8119" i="3"/>
  <c r="L8118" i="3"/>
  <c r="K8118" i="3"/>
  <c r="L8117" i="3"/>
  <c r="K8117" i="3"/>
  <c r="L8116" i="3"/>
  <c r="K8116" i="3"/>
  <c r="L8115" i="3"/>
  <c r="K8115" i="3"/>
  <c r="L8114" i="3"/>
  <c r="K8114" i="3"/>
  <c r="L8113" i="3"/>
  <c r="K8113" i="3"/>
  <c r="L8112" i="3"/>
  <c r="K8112" i="3"/>
  <c r="L8111" i="3"/>
  <c r="K8111" i="3"/>
  <c r="L8110" i="3"/>
  <c r="K8110" i="3"/>
  <c r="L8109" i="3"/>
  <c r="K8109" i="3"/>
  <c r="L8108" i="3"/>
  <c r="K8108" i="3"/>
  <c r="L8107" i="3"/>
  <c r="K8107" i="3"/>
  <c r="L8106" i="3"/>
  <c r="K8106" i="3"/>
  <c r="L8105" i="3"/>
  <c r="K8105" i="3"/>
  <c r="L8104" i="3"/>
  <c r="K8104" i="3"/>
  <c r="L8103" i="3"/>
  <c r="K8103" i="3"/>
  <c r="L8102" i="3"/>
  <c r="K8102" i="3"/>
  <c r="L8101" i="3"/>
  <c r="K8101" i="3"/>
  <c r="L8100" i="3"/>
  <c r="K8100" i="3"/>
  <c r="L8099" i="3"/>
  <c r="K8099" i="3"/>
  <c r="L8098" i="3"/>
  <c r="K8098" i="3"/>
  <c r="L8097" i="3"/>
  <c r="K8097" i="3"/>
  <c r="L8096" i="3"/>
  <c r="K8096" i="3"/>
  <c r="L8095" i="3"/>
  <c r="K8095" i="3"/>
  <c r="L8094" i="3"/>
  <c r="K8094" i="3"/>
  <c r="L8093" i="3"/>
  <c r="K8093" i="3"/>
  <c r="L8092" i="3"/>
  <c r="K8092" i="3"/>
  <c r="L8091" i="3"/>
  <c r="K8091" i="3"/>
  <c r="L8090" i="3"/>
  <c r="K8090" i="3"/>
  <c r="L8089" i="3"/>
  <c r="K8089" i="3"/>
  <c r="L8088" i="3"/>
  <c r="K8088" i="3"/>
  <c r="L8087" i="3"/>
  <c r="K8087" i="3"/>
  <c r="L8086" i="3"/>
  <c r="K8086" i="3"/>
  <c r="L8085" i="3"/>
  <c r="K8085" i="3"/>
  <c r="L8084" i="3"/>
  <c r="K8084" i="3"/>
  <c r="L8083" i="3"/>
  <c r="K8083" i="3"/>
  <c r="L8082" i="3"/>
  <c r="K8082" i="3"/>
  <c r="L8081" i="3"/>
  <c r="K8081" i="3"/>
  <c r="L8080" i="3"/>
  <c r="K8080" i="3"/>
  <c r="L8079" i="3"/>
  <c r="K8079" i="3"/>
  <c r="L8078" i="3"/>
  <c r="K8078" i="3"/>
  <c r="L8077" i="3"/>
  <c r="K8077" i="3"/>
  <c r="L8076" i="3"/>
  <c r="K8076" i="3"/>
  <c r="L8075" i="3"/>
  <c r="K8075" i="3"/>
  <c r="L8074" i="3"/>
  <c r="K8074" i="3"/>
  <c r="L8073" i="3"/>
  <c r="K8073" i="3"/>
  <c r="L8072" i="3"/>
  <c r="K8072" i="3"/>
  <c r="L8071" i="3"/>
  <c r="K8071" i="3"/>
  <c r="L8070" i="3"/>
  <c r="K8070" i="3"/>
  <c r="L8069" i="3"/>
  <c r="K8069" i="3"/>
  <c r="L8068" i="3"/>
  <c r="K8068" i="3"/>
  <c r="L8067" i="3"/>
  <c r="K8067" i="3"/>
  <c r="L8066" i="3"/>
  <c r="K8066" i="3"/>
  <c r="L8065" i="3"/>
  <c r="K8065" i="3"/>
  <c r="L8064" i="3"/>
  <c r="K8064" i="3"/>
  <c r="L8063" i="3"/>
  <c r="K8063" i="3"/>
  <c r="L8062" i="3"/>
  <c r="K8062" i="3"/>
  <c r="L8061" i="3"/>
  <c r="K8061" i="3"/>
  <c r="L8060" i="3"/>
  <c r="K8060" i="3"/>
  <c r="L8059" i="3"/>
  <c r="K8059" i="3"/>
  <c r="L8058" i="3"/>
  <c r="K8058" i="3"/>
  <c r="L8057" i="3"/>
  <c r="K8057" i="3"/>
  <c r="L8056" i="3"/>
  <c r="K8056" i="3"/>
  <c r="L8055" i="3"/>
  <c r="K8055" i="3"/>
  <c r="L8054" i="3"/>
  <c r="K8054" i="3"/>
  <c r="L8053" i="3"/>
  <c r="K8053" i="3"/>
  <c r="L8052" i="3"/>
  <c r="K8052" i="3"/>
  <c r="L8051" i="3"/>
  <c r="K8051" i="3"/>
  <c r="L8050" i="3"/>
  <c r="K8050" i="3"/>
  <c r="L8049" i="3"/>
  <c r="K8049" i="3"/>
  <c r="L8048" i="3"/>
  <c r="K8048" i="3"/>
  <c r="L8047" i="3"/>
  <c r="K8047" i="3"/>
  <c r="L8046" i="3"/>
  <c r="K8046" i="3"/>
  <c r="L8045" i="3"/>
  <c r="K8045" i="3"/>
  <c r="L8044" i="3"/>
  <c r="K8044" i="3"/>
  <c r="L8043" i="3"/>
  <c r="K8043" i="3"/>
  <c r="L8042" i="3"/>
  <c r="K8042" i="3"/>
  <c r="L8041" i="3"/>
  <c r="K8041" i="3"/>
  <c r="L8040" i="3"/>
  <c r="K8040" i="3"/>
  <c r="L8039" i="3"/>
  <c r="K8039" i="3"/>
  <c r="L8038" i="3"/>
  <c r="K8038" i="3"/>
  <c r="L8037" i="3"/>
  <c r="K8037" i="3"/>
  <c r="L8036" i="3"/>
  <c r="K8036" i="3"/>
  <c r="L8035" i="3"/>
  <c r="K8035" i="3"/>
  <c r="L8034" i="3"/>
  <c r="K8034" i="3"/>
  <c r="L8033" i="3"/>
  <c r="K8033" i="3"/>
  <c r="L8032" i="3"/>
  <c r="K8032" i="3"/>
  <c r="L8031" i="3"/>
  <c r="K8031" i="3"/>
  <c r="L8030" i="3"/>
  <c r="K8030" i="3"/>
  <c r="L8029" i="3"/>
  <c r="K8029" i="3"/>
  <c r="L8028" i="3"/>
  <c r="K8028" i="3"/>
  <c r="L8027" i="3"/>
  <c r="K8027" i="3"/>
  <c r="L8026" i="3"/>
  <c r="K8026" i="3"/>
  <c r="L8025" i="3"/>
  <c r="K8025" i="3"/>
  <c r="L8024" i="3"/>
  <c r="K8024" i="3"/>
  <c r="L8023" i="3"/>
  <c r="K8023" i="3"/>
  <c r="L8022" i="3"/>
  <c r="K8022" i="3"/>
  <c r="L8021" i="3"/>
  <c r="K8021" i="3"/>
  <c r="L8020" i="3"/>
  <c r="K8020" i="3"/>
  <c r="L8019" i="3"/>
  <c r="K8019" i="3"/>
  <c r="L8018" i="3"/>
  <c r="K8018" i="3"/>
  <c r="L8017" i="3"/>
  <c r="K8017" i="3"/>
  <c r="L8016" i="3"/>
  <c r="K8016" i="3"/>
  <c r="L8015" i="3"/>
  <c r="K8015" i="3"/>
  <c r="L8014" i="3"/>
  <c r="K8014" i="3"/>
  <c r="L8013" i="3"/>
  <c r="K8013" i="3"/>
  <c r="L8012" i="3"/>
  <c r="K8012" i="3"/>
  <c r="L8011" i="3"/>
  <c r="K8011" i="3"/>
  <c r="L8010" i="3"/>
  <c r="K8010" i="3"/>
  <c r="L8009" i="3"/>
  <c r="K8009" i="3"/>
  <c r="L8008" i="3"/>
  <c r="K8008" i="3"/>
  <c r="L8007" i="3"/>
  <c r="K8007" i="3"/>
  <c r="L8006" i="3"/>
  <c r="K8006" i="3"/>
  <c r="L8005" i="3"/>
  <c r="K8005" i="3"/>
  <c r="L8004" i="3"/>
  <c r="K8004" i="3"/>
  <c r="L8003" i="3"/>
  <c r="K8003" i="3"/>
  <c r="L8002" i="3"/>
  <c r="K8002" i="3"/>
  <c r="L8001" i="3"/>
  <c r="K8001" i="3"/>
  <c r="L8000" i="3"/>
  <c r="K8000" i="3"/>
  <c r="L7999" i="3"/>
  <c r="K7999" i="3"/>
  <c r="L7998" i="3"/>
  <c r="K7998" i="3"/>
  <c r="L7997" i="3"/>
  <c r="K7997" i="3"/>
  <c r="L7996" i="3"/>
  <c r="K7996" i="3"/>
  <c r="L7995" i="3"/>
  <c r="K7995" i="3"/>
  <c r="L7994" i="3"/>
  <c r="K7994" i="3"/>
  <c r="L7993" i="3"/>
  <c r="K7993" i="3"/>
  <c r="L7992" i="3"/>
  <c r="K7992" i="3"/>
  <c r="L7991" i="3"/>
  <c r="K7991" i="3"/>
  <c r="L7990" i="3"/>
  <c r="K7990" i="3"/>
  <c r="L7989" i="3"/>
  <c r="K7989" i="3"/>
  <c r="L7988" i="3"/>
  <c r="K7988" i="3"/>
  <c r="L7987" i="3"/>
  <c r="K7987" i="3"/>
  <c r="L7986" i="3"/>
  <c r="K7986" i="3"/>
  <c r="L7985" i="3"/>
  <c r="K7985" i="3"/>
  <c r="L7984" i="3"/>
  <c r="K7984" i="3"/>
  <c r="L7983" i="3"/>
  <c r="K7983" i="3"/>
  <c r="L7982" i="3"/>
  <c r="K7982" i="3"/>
  <c r="L7981" i="3"/>
  <c r="K7981" i="3"/>
  <c r="L7980" i="3"/>
  <c r="K7980" i="3"/>
  <c r="L7979" i="3"/>
  <c r="K7979" i="3"/>
  <c r="L7978" i="3"/>
  <c r="K7978" i="3"/>
  <c r="L7977" i="3"/>
  <c r="K7977" i="3"/>
  <c r="L7976" i="3"/>
  <c r="K7976" i="3"/>
  <c r="L7975" i="3"/>
  <c r="K7975" i="3"/>
  <c r="L7974" i="3"/>
  <c r="K7974" i="3"/>
  <c r="L7973" i="3"/>
  <c r="K7973" i="3"/>
  <c r="L7972" i="3"/>
  <c r="K7972" i="3"/>
  <c r="L7971" i="3"/>
  <c r="K7971" i="3"/>
  <c r="L7970" i="3"/>
  <c r="K7970" i="3"/>
  <c r="L7969" i="3"/>
  <c r="K7969" i="3"/>
  <c r="L7968" i="3"/>
  <c r="K7968" i="3"/>
  <c r="L7967" i="3"/>
  <c r="K7967" i="3"/>
  <c r="L7966" i="3"/>
  <c r="K7966" i="3"/>
  <c r="L7965" i="3"/>
  <c r="K7965" i="3"/>
  <c r="L7964" i="3"/>
  <c r="K7964" i="3"/>
  <c r="L7963" i="3"/>
  <c r="K7963" i="3"/>
  <c r="L7962" i="3"/>
  <c r="K7962" i="3"/>
  <c r="L7961" i="3"/>
  <c r="K7961" i="3"/>
  <c r="L7960" i="3"/>
  <c r="K7960" i="3"/>
  <c r="L7959" i="3"/>
  <c r="K7959" i="3"/>
  <c r="L7958" i="3"/>
  <c r="K7958" i="3"/>
  <c r="L7957" i="3"/>
  <c r="K7957" i="3"/>
  <c r="L7956" i="3"/>
  <c r="K7956" i="3"/>
  <c r="L7955" i="3"/>
  <c r="K7955" i="3"/>
  <c r="L7954" i="3"/>
  <c r="K7954" i="3"/>
  <c r="L7953" i="3"/>
  <c r="K7953" i="3"/>
  <c r="L7952" i="3"/>
  <c r="K7952" i="3"/>
  <c r="L7951" i="3"/>
  <c r="K7951" i="3"/>
  <c r="L7950" i="3"/>
  <c r="K7950" i="3"/>
  <c r="L7949" i="3"/>
  <c r="K7949" i="3"/>
  <c r="L7948" i="3"/>
  <c r="K7948" i="3"/>
  <c r="L7947" i="3"/>
  <c r="K7947" i="3"/>
  <c r="L7946" i="3"/>
  <c r="K7946" i="3"/>
  <c r="L7945" i="3"/>
  <c r="K7945" i="3"/>
  <c r="L7944" i="3"/>
  <c r="K7944" i="3"/>
  <c r="L7943" i="3"/>
  <c r="K7943" i="3"/>
  <c r="L7942" i="3"/>
  <c r="K7942" i="3"/>
  <c r="L7941" i="3"/>
  <c r="K7941" i="3"/>
  <c r="L7940" i="3"/>
  <c r="K7940" i="3"/>
  <c r="L7939" i="3"/>
  <c r="K7939" i="3"/>
  <c r="L7938" i="3"/>
  <c r="K7938" i="3"/>
  <c r="L7937" i="3"/>
  <c r="K7937" i="3"/>
  <c r="L7936" i="3"/>
  <c r="K7936" i="3"/>
  <c r="L7935" i="3"/>
  <c r="K7935" i="3"/>
  <c r="L7934" i="3"/>
  <c r="K7934" i="3"/>
  <c r="L7933" i="3"/>
  <c r="K7933" i="3"/>
  <c r="L7932" i="3"/>
  <c r="K7932" i="3"/>
  <c r="L7931" i="3"/>
  <c r="K7931" i="3"/>
  <c r="L7930" i="3"/>
  <c r="K7930" i="3"/>
  <c r="L7929" i="3"/>
  <c r="K7929" i="3"/>
  <c r="L7928" i="3"/>
  <c r="K7928" i="3"/>
  <c r="L7927" i="3"/>
  <c r="K7927" i="3"/>
  <c r="L7926" i="3"/>
  <c r="K7926" i="3"/>
  <c r="L7925" i="3"/>
  <c r="K7925" i="3"/>
  <c r="L7924" i="3"/>
  <c r="K7924" i="3"/>
  <c r="L7923" i="3"/>
  <c r="K7923" i="3"/>
  <c r="L7922" i="3"/>
  <c r="K7922" i="3"/>
  <c r="L7921" i="3"/>
  <c r="K7921" i="3"/>
  <c r="L7920" i="3"/>
  <c r="K7920" i="3"/>
  <c r="L7919" i="3"/>
  <c r="K7919" i="3"/>
  <c r="L7918" i="3"/>
  <c r="K7918" i="3"/>
  <c r="L7917" i="3"/>
  <c r="K7917" i="3"/>
  <c r="L7916" i="3"/>
  <c r="K7916" i="3"/>
  <c r="L7915" i="3"/>
  <c r="K7915" i="3"/>
  <c r="L7914" i="3"/>
  <c r="K7914" i="3"/>
  <c r="L7913" i="3"/>
  <c r="K7913" i="3"/>
  <c r="L7912" i="3"/>
  <c r="K7912" i="3"/>
  <c r="L7911" i="3"/>
  <c r="K7911" i="3"/>
  <c r="L7910" i="3"/>
  <c r="K7910" i="3"/>
  <c r="L7909" i="3"/>
  <c r="K7909" i="3"/>
  <c r="L7908" i="3"/>
  <c r="K7908" i="3"/>
  <c r="L7907" i="3"/>
  <c r="K7907" i="3"/>
  <c r="L7906" i="3"/>
  <c r="K7906" i="3"/>
  <c r="L7905" i="3"/>
  <c r="K7905" i="3"/>
  <c r="L7904" i="3"/>
  <c r="K7904" i="3"/>
  <c r="L7903" i="3"/>
  <c r="K7903" i="3"/>
  <c r="L7902" i="3"/>
  <c r="K7902" i="3"/>
  <c r="L7901" i="3"/>
  <c r="K7901" i="3"/>
  <c r="L7900" i="3"/>
  <c r="K7900" i="3"/>
  <c r="L7899" i="3"/>
  <c r="K7899" i="3"/>
  <c r="L7898" i="3"/>
  <c r="K7898" i="3"/>
  <c r="L7897" i="3"/>
  <c r="K7897" i="3"/>
  <c r="L7896" i="3"/>
  <c r="K7896" i="3"/>
  <c r="L7895" i="3"/>
  <c r="K7895" i="3"/>
  <c r="L7894" i="3"/>
  <c r="K7894" i="3"/>
  <c r="L7893" i="3"/>
  <c r="K7893" i="3"/>
  <c r="L7892" i="3"/>
  <c r="K7892" i="3"/>
  <c r="L7891" i="3"/>
  <c r="K7891" i="3"/>
  <c r="L7890" i="3"/>
  <c r="K7890" i="3"/>
  <c r="L7889" i="3"/>
  <c r="K7889" i="3"/>
  <c r="L7888" i="3"/>
  <c r="K7888" i="3"/>
  <c r="L7887" i="3"/>
  <c r="K7887" i="3"/>
  <c r="L7886" i="3"/>
  <c r="K7886" i="3"/>
  <c r="L7885" i="3"/>
  <c r="K7885" i="3"/>
  <c r="L7884" i="3"/>
  <c r="K7884" i="3"/>
  <c r="L7883" i="3"/>
  <c r="K7883" i="3"/>
  <c r="L7882" i="3"/>
  <c r="K7882" i="3"/>
  <c r="L7881" i="3"/>
  <c r="K7881" i="3"/>
  <c r="L7880" i="3"/>
  <c r="K7880" i="3"/>
  <c r="L7879" i="3"/>
  <c r="K7879" i="3"/>
  <c r="L7878" i="3"/>
  <c r="K7878" i="3"/>
  <c r="L7877" i="3"/>
  <c r="K7877" i="3"/>
  <c r="L7876" i="3"/>
  <c r="K7876" i="3"/>
  <c r="L7875" i="3"/>
  <c r="K7875" i="3"/>
  <c r="L7874" i="3"/>
  <c r="K7874" i="3"/>
  <c r="L7873" i="3"/>
  <c r="K7873" i="3"/>
  <c r="L7872" i="3"/>
  <c r="K7872" i="3"/>
  <c r="L7871" i="3"/>
  <c r="K7871" i="3"/>
  <c r="L7870" i="3"/>
  <c r="K7870" i="3"/>
  <c r="L7869" i="3"/>
  <c r="K7869" i="3"/>
  <c r="L7868" i="3"/>
  <c r="K7868" i="3"/>
  <c r="L7867" i="3"/>
  <c r="K7867" i="3"/>
  <c r="L7866" i="3"/>
  <c r="K7866" i="3"/>
  <c r="L7865" i="3"/>
  <c r="K7865" i="3"/>
  <c r="L7864" i="3"/>
  <c r="K7864" i="3"/>
  <c r="L7863" i="3"/>
  <c r="K7863" i="3"/>
  <c r="L7862" i="3"/>
  <c r="K7862" i="3"/>
  <c r="L7861" i="3"/>
  <c r="K7861" i="3"/>
  <c r="L7860" i="3"/>
  <c r="K7860" i="3"/>
  <c r="L7859" i="3"/>
  <c r="K7859" i="3"/>
  <c r="L7858" i="3"/>
  <c r="K7858" i="3"/>
  <c r="L7857" i="3"/>
  <c r="K7857" i="3"/>
  <c r="L7856" i="3"/>
  <c r="K7856" i="3"/>
  <c r="L7855" i="3"/>
  <c r="K7855" i="3"/>
  <c r="L7854" i="3"/>
  <c r="K7854" i="3"/>
  <c r="L7853" i="3"/>
  <c r="K7853" i="3"/>
  <c r="L7852" i="3"/>
  <c r="K7852" i="3"/>
  <c r="L7851" i="3"/>
  <c r="K7851" i="3"/>
  <c r="L7850" i="3"/>
  <c r="K7850" i="3"/>
  <c r="L7849" i="3"/>
  <c r="K7849" i="3"/>
  <c r="L7848" i="3"/>
  <c r="K7848" i="3"/>
  <c r="L7847" i="3"/>
  <c r="K7847" i="3"/>
  <c r="L7846" i="3"/>
  <c r="K7846" i="3"/>
  <c r="L7845" i="3"/>
  <c r="K7845" i="3"/>
  <c r="L7844" i="3"/>
  <c r="K7844" i="3"/>
  <c r="L7843" i="3"/>
  <c r="K7843" i="3"/>
  <c r="L7842" i="3"/>
  <c r="K7842" i="3"/>
  <c r="L7841" i="3"/>
  <c r="K7841" i="3"/>
  <c r="L7840" i="3"/>
  <c r="K7840" i="3"/>
  <c r="L7839" i="3"/>
  <c r="K7839" i="3"/>
  <c r="L7838" i="3"/>
  <c r="K7838" i="3"/>
  <c r="L7837" i="3"/>
  <c r="K7837" i="3"/>
  <c r="L7836" i="3"/>
  <c r="K7836" i="3"/>
  <c r="L7835" i="3"/>
  <c r="K7835" i="3"/>
  <c r="L7834" i="3"/>
  <c r="K7834" i="3"/>
  <c r="L7833" i="3"/>
  <c r="K7833" i="3"/>
  <c r="L7832" i="3"/>
  <c r="K7832" i="3"/>
  <c r="L7831" i="3"/>
  <c r="K7831" i="3"/>
  <c r="L7830" i="3"/>
  <c r="K7830" i="3"/>
  <c r="L7829" i="3"/>
  <c r="K7829" i="3"/>
  <c r="L7828" i="3"/>
  <c r="K7828" i="3"/>
  <c r="L7827" i="3"/>
  <c r="K7827" i="3"/>
  <c r="L7826" i="3"/>
  <c r="K7826" i="3"/>
  <c r="L7825" i="3"/>
  <c r="K7825" i="3"/>
  <c r="L7824" i="3"/>
  <c r="K7824" i="3"/>
  <c r="L7823" i="3"/>
  <c r="K7823" i="3"/>
  <c r="L7822" i="3"/>
  <c r="K7822" i="3"/>
  <c r="L7821" i="3"/>
  <c r="K7821" i="3"/>
  <c r="L7820" i="3"/>
  <c r="K7820" i="3"/>
  <c r="L7819" i="3"/>
  <c r="K7819" i="3"/>
  <c r="L7818" i="3"/>
  <c r="K7818" i="3"/>
  <c r="L7817" i="3"/>
  <c r="K7817" i="3"/>
  <c r="L7816" i="3"/>
  <c r="K7816" i="3"/>
  <c r="L7815" i="3"/>
  <c r="K7815" i="3"/>
  <c r="L7814" i="3"/>
  <c r="K7814" i="3"/>
  <c r="L7813" i="3"/>
  <c r="K7813" i="3"/>
  <c r="L7812" i="3"/>
  <c r="K7812" i="3"/>
  <c r="L7811" i="3"/>
  <c r="K7811" i="3"/>
  <c r="L7810" i="3"/>
  <c r="K7810" i="3"/>
  <c r="L7809" i="3"/>
  <c r="K7809" i="3"/>
  <c r="L7808" i="3"/>
  <c r="K7808" i="3"/>
  <c r="L7807" i="3"/>
  <c r="K7807" i="3"/>
  <c r="L7806" i="3"/>
  <c r="K7806" i="3"/>
  <c r="L7805" i="3"/>
  <c r="K7805" i="3"/>
  <c r="L7804" i="3"/>
  <c r="K7804" i="3"/>
  <c r="L7803" i="3"/>
  <c r="K7803" i="3"/>
  <c r="L7802" i="3"/>
  <c r="K7802" i="3"/>
  <c r="L7801" i="3"/>
  <c r="K7801" i="3"/>
  <c r="L7800" i="3"/>
  <c r="K7800" i="3"/>
  <c r="L7799" i="3"/>
  <c r="K7799" i="3"/>
  <c r="L7798" i="3"/>
  <c r="K7798" i="3"/>
  <c r="L7797" i="3"/>
  <c r="K7797" i="3"/>
  <c r="L7796" i="3"/>
  <c r="K7796" i="3"/>
  <c r="L7795" i="3"/>
  <c r="K7795" i="3"/>
  <c r="L7794" i="3"/>
  <c r="K7794" i="3"/>
  <c r="L7793" i="3"/>
  <c r="K7793" i="3"/>
  <c r="L7792" i="3"/>
  <c r="K7792" i="3"/>
  <c r="L7791" i="3"/>
  <c r="K7791" i="3"/>
  <c r="L7790" i="3"/>
  <c r="K7790" i="3"/>
  <c r="L7789" i="3"/>
  <c r="K7789" i="3"/>
  <c r="L7788" i="3"/>
  <c r="K7788" i="3"/>
  <c r="L7787" i="3"/>
  <c r="K7787" i="3"/>
  <c r="L7786" i="3"/>
  <c r="K7786" i="3"/>
  <c r="L7785" i="3"/>
  <c r="K7785" i="3"/>
  <c r="L7784" i="3"/>
  <c r="K7784" i="3"/>
  <c r="L7783" i="3"/>
  <c r="K7783" i="3"/>
  <c r="L7782" i="3"/>
  <c r="K7782" i="3"/>
  <c r="L7781" i="3"/>
  <c r="K7781" i="3"/>
  <c r="L7780" i="3"/>
  <c r="K7780" i="3"/>
  <c r="L7779" i="3"/>
  <c r="K7779" i="3"/>
  <c r="L7778" i="3"/>
  <c r="K7778" i="3"/>
  <c r="L7777" i="3"/>
  <c r="K7777" i="3"/>
  <c r="L7776" i="3"/>
  <c r="K7776" i="3"/>
  <c r="L7775" i="3"/>
  <c r="K7775" i="3"/>
  <c r="L7774" i="3"/>
  <c r="K7774" i="3"/>
  <c r="L7773" i="3"/>
  <c r="K7773" i="3"/>
  <c r="L7772" i="3"/>
  <c r="K7772" i="3"/>
  <c r="L7771" i="3"/>
  <c r="K7771" i="3"/>
  <c r="L7770" i="3"/>
  <c r="K7770" i="3"/>
  <c r="L7769" i="3"/>
  <c r="K7769" i="3"/>
  <c r="L7768" i="3"/>
  <c r="K7768" i="3"/>
  <c r="L7767" i="3"/>
  <c r="K7767" i="3"/>
  <c r="L7766" i="3"/>
  <c r="K7766" i="3"/>
  <c r="L7765" i="3"/>
  <c r="K7765" i="3"/>
  <c r="L7764" i="3"/>
  <c r="K7764" i="3"/>
  <c r="L7763" i="3"/>
  <c r="K7763" i="3"/>
  <c r="L7762" i="3"/>
  <c r="K7762" i="3"/>
  <c r="L7761" i="3"/>
  <c r="K7761" i="3"/>
  <c r="L7760" i="3"/>
  <c r="K7760" i="3"/>
  <c r="L7759" i="3"/>
  <c r="K7759" i="3"/>
  <c r="L7758" i="3"/>
  <c r="K7758" i="3"/>
  <c r="L7757" i="3"/>
  <c r="K7757" i="3"/>
  <c r="L7756" i="3"/>
  <c r="K7756" i="3"/>
  <c r="L7755" i="3"/>
  <c r="K7755" i="3"/>
  <c r="L7754" i="3"/>
  <c r="K7754" i="3"/>
  <c r="L7753" i="3"/>
  <c r="K7753" i="3"/>
  <c r="L7752" i="3"/>
  <c r="K7752" i="3"/>
  <c r="L7751" i="3"/>
  <c r="K7751" i="3"/>
  <c r="L7750" i="3"/>
  <c r="K7750" i="3"/>
  <c r="L7749" i="3"/>
  <c r="K7749" i="3"/>
  <c r="L7748" i="3"/>
  <c r="K7748" i="3"/>
  <c r="L7747" i="3"/>
  <c r="K7747" i="3"/>
  <c r="L7746" i="3"/>
  <c r="K7746" i="3"/>
  <c r="L7745" i="3"/>
  <c r="K7745" i="3"/>
  <c r="L7744" i="3"/>
  <c r="K7744" i="3"/>
  <c r="L7743" i="3"/>
  <c r="K7743" i="3"/>
  <c r="L7742" i="3"/>
  <c r="K7742" i="3"/>
  <c r="L7741" i="3"/>
  <c r="K7741" i="3"/>
  <c r="L7740" i="3"/>
  <c r="K7740" i="3"/>
  <c r="L7739" i="3"/>
  <c r="K7739" i="3"/>
  <c r="L7738" i="3"/>
  <c r="K7738" i="3"/>
  <c r="L7737" i="3"/>
  <c r="K7737" i="3"/>
  <c r="L7736" i="3"/>
  <c r="K7736" i="3"/>
  <c r="L7735" i="3"/>
  <c r="K7735" i="3"/>
  <c r="L7734" i="3"/>
  <c r="K7734" i="3"/>
  <c r="L7733" i="3"/>
  <c r="K7733" i="3"/>
  <c r="L7732" i="3"/>
  <c r="K7732" i="3"/>
  <c r="L7731" i="3"/>
  <c r="K7731" i="3"/>
  <c r="L7730" i="3"/>
  <c r="K7730" i="3"/>
  <c r="L7729" i="3"/>
  <c r="K7729" i="3"/>
  <c r="L7728" i="3"/>
  <c r="K7728" i="3"/>
  <c r="L7727" i="3"/>
  <c r="K7727" i="3"/>
  <c r="L7726" i="3"/>
  <c r="K7726" i="3"/>
  <c r="L7725" i="3"/>
  <c r="K7725" i="3"/>
  <c r="L7724" i="3"/>
  <c r="K7724" i="3"/>
  <c r="L7723" i="3"/>
  <c r="K7723" i="3"/>
  <c r="L7722" i="3"/>
  <c r="K7722" i="3"/>
  <c r="L7721" i="3"/>
  <c r="K7721" i="3"/>
  <c r="L7720" i="3"/>
  <c r="K7720" i="3"/>
  <c r="L7719" i="3"/>
  <c r="K7719" i="3"/>
  <c r="L7718" i="3"/>
  <c r="K7718" i="3"/>
  <c r="L7717" i="3"/>
  <c r="K7717" i="3"/>
  <c r="L7716" i="3"/>
  <c r="K7716" i="3"/>
  <c r="L7715" i="3"/>
  <c r="K7715" i="3"/>
  <c r="L7714" i="3"/>
  <c r="K7714" i="3"/>
  <c r="L7713" i="3"/>
  <c r="K7713" i="3"/>
  <c r="L7712" i="3"/>
  <c r="K7712" i="3"/>
  <c r="L7711" i="3"/>
  <c r="K7711" i="3"/>
  <c r="L7710" i="3"/>
  <c r="K7710" i="3"/>
  <c r="L7709" i="3"/>
  <c r="K7709" i="3"/>
  <c r="L7708" i="3"/>
  <c r="K7708" i="3"/>
  <c r="L7707" i="3"/>
  <c r="K7707" i="3"/>
  <c r="L7706" i="3"/>
  <c r="K7706" i="3"/>
  <c r="L7705" i="3"/>
  <c r="K7705" i="3"/>
  <c r="L7704" i="3"/>
  <c r="K7704" i="3"/>
  <c r="L7703" i="3"/>
  <c r="K7703" i="3"/>
  <c r="L7702" i="3"/>
  <c r="K7702" i="3"/>
  <c r="L7701" i="3"/>
  <c r="K7701" i="3"/>
  <c r="L7700" i="3"/>
  <c r="K7700" i="3"/>
  <c r="L7699" i="3"/>
  <c r="K7699" i="3"/>
  <c r="L7698" i="3"/>
  <c r="K7698" i="3"/>
  <c r="L7697" i="3"/>
  <c r="K7697" i="3"/>
  <c r="L7696" i="3"/>
  <c r="K7696" i="3"/>
  <c r="L7695" i="3"/>
  <c r="K7695" i="3"/>
  <c r="L7694" i="3"/>
  <c r="K7694" i="3"/>
  <c r="L7693" i="3"/>
  <c r="K7693" i="3"/>
  <c r="L7692" i="3"/>
  <c r="K7692" i="3"/>
  <c r="L7691" i="3"/>
  <c r="K7691" i="3"/>
  <c r="L7690" i="3"/>
  <c r="K7690" i="3"/>
  <c r="L7689" i="3"/>
  <c r="K7689" i="3"/>
  <c r="L7688" i="3"/>
  <c r="K7688" i="3"/>
  <c r="L7687" i="3"/>
  <c r="K7687" i="3"/>
  <c r="L7686" i="3"/>
  <c r="K7686" i="3"/>
  <c r="L7685" i="3"/>
  <c r="K7685" i="3"/>
  <c r="L7684" i="3"/>
  <c r="K7684" i="3"/>
  <c r="L7683" i="3"/>
  <c r="K7683" i="3"/>
  <c r="L7682" i="3"/>
  <c r="K7682" i="3"/>
  <c r="L7681" i="3"/>
  <c r="K7681" i="3"/>
  <c r="L7680" i="3"/>
  <c r="K7680" i="3"/>
  <c r="L7679" i="3"/>
  <c r="K7679" i="3"/>
  <c r="L7678" i="3"/>
  <c r="K7678" i="3"/>
  <c r="L7677" i="3"/>
  <c r="K7677" i="3"/>
  <c r="L7676" i="3"/>
  <c r="K7676" i="3"/>
  <c r="L7675" i="3"/>
  <c r="K7675" i="3"/>
  <c r="L7674" i="3"/>
  <c r="K7674" i="3"/>
  <c r="L7673" i="3"/>
  <c r="K7673" i="3"/>
  <c r="L7672" i="3"/>
  <c r="K7672" i="3"/>
  <c r="L7671" i="3"/>
  <c r="K7671" i="3"/>
  <c r="L7670" i="3"/>
  <c r="K7670" i="3"/>
  <c r="L7669" i="3"/>
  <c r="K7669" i="3"/>
  <c r="L7668" i="3"/>
  <c r="K7668" i="3"/>
  <c r="L7667" i="3"/>
  <c r="K7667" i="3"/>
  <c r="L7666" i="3"/>
  <c r="K7666" i="3"/>
  <c r="L7665" i="3"/>
  <c r="K7665" i="3"/>
  <c r="L7664" i="3"/>
  <c r="K7664" i="3"/>
  <c r="L7663" i="3"/>
  <c r="K7663" i="3"/>
  <c r="L7662" i="3"/>
  <c r="K7662" i="3"/>
  <c r="L7661" i="3"/>
  <c r="K7661" i="3"/>
  <c r="L7660" i="3"/>
  <c r="K7660" i="3"/>
  <c r="L7659" i="3"/>
  <c r="K7659" i="3"/>
  <c r="L7658" i="3"/>
  <c r="K7658" i="3"/>
  <c r="L7657" i="3"/>
  <c r="K7657" i="3"/>
  <c r="L7656" i="3"/>
  <c r="K7656" i="3"/>
  <c r="L7655" i="3"/>
  <c r="K7655" i="3"/>
  <c r="L7654" i="3"/>
  <c r="K7654" i="3"/>
  <c r="L7653" i="3"/>
  <c r="K7653" i="3"/>
  <c r="L7652" i="3"/>
  <c r="K7652" i="3"/>
  <c r="L7651" i="3"/>
  <c r="K7651" i="3"/>
  <c r="L7650" i="3"/>
  <c r="K7650" i="3"/>
  <c r="L7649" i="3"/>
  <c r="K7649" i="3"/>
  <c r="L7648" i="3"/>
  <c r="K7648" i="3"/>
  <c r="L7647" i="3"/>
  <c r="K7647" i="3"/>
  <c r="L7646" i="3"/>
  <c r="K7646" i="3"/>
  <c r="L7645" i="3"/>
  <c r="K7645" i="3"/>
  <c r="L7644" i="3"/>
  <c r="K7644" i="3"/>
  <c r="L7643" i="3"/>
  <c r="K7643" i="3"/>
  <c r="L7642" i="3"/>
  <c r="K7642" i="3"/>
  <c r="L7641" i="3"/>
  <c r="K7641" i="3"/>
  <c r="L7640" i="3"/>
  <c r="K7640" i="3"/>
  <c r="L7639" i="3"/>
  <c r="K7639" i="3"/>
  <c r="L7638" i="3"/>
  <c r="K7638" i="3"/>
  <c r="L7637" i="3"/>
  <c r="K7637" i="3"/>
  <c r="L7636" i="3"/>
  <c r="K7636" i="3"/>
  <c r="L7635" i="3"/>
  <c r="K7635" i="3"/>
  <c r="L7634" i="3"/>
  <c r="K7634" i="3"/>
  <c r="L7633" i="3"/>
  <c r="K7633" i="3"/>
  <c r="L7632" i="3"/>
  <c r="K7632" i="3"/>
  <c r="L7631" i="3"/>
  <c r="K7631" i="3"/>
  <c r="L7630" i="3"/>
  <c r="K7630" i="3"/>
  <c r="L7629" i="3"/>
  <c r="K7629" i="3"/>
  <c r="L7628" i="3"/>
  <c r="K7628" i="3"/>
  <c r="L7627" i="3"/>
  <c r="K7627" i="3"/>
  <c r="L7626" i="3"/>
  <c r="K7626" i="3"/>
  <c r="L7625" i="3"/>
  <c r="K7625" i="3"/>
  <c r="L7624" i="3"/>
  <c r="K7624" i="3"/>
  <c r="L7623" i="3"/>
  <c r="K7623" i="3"/>
  <c r="L7622" i="3"/>
  <c r="K7622" i="3"/>
  <c r="L7621" i="3"/>
  <c r="K7621" i="3"/>
  <c r="L7620" i="3"/>
  <c r="K7620" i="3"/>
  <c r="L7619" i="3"/>
  <c r="K7619" i="3"/>
  <c r="L7618" i="3"/>
  <c r="K7618" i="3"/>
  <c r="L7617" i="3"/>
  <c r="K7617" i="3"/>
  <c r="L7616" i="3"/>
  <c r="K7616" i="3"/>
  <c r="L7615" i="3"/>
  <c r="K7615" i="3"/>
  <c r="L7614" i="3"/>
  <c r="K7614" i="3"/>
  <c r="L7613" i="3"/>
  <c r="K7613" i="3"/>
  <c r="L7612" i="3"/>
  <c r="K7612" i="3"/>
  <c r="L7611" i="3"/>
  <c r="K7611" i="3"/>
  <c r="L7610" i="3"/>
  <c r="K7610" i="3"/>
  <c r="L7609" i="3"/>
  <c r="K7609" i="3"/>
  <c r="L7608" i="3"/>
  <c r="K7608" i="3"/>
  <c r="L7607" i="3"/>
  <c r="K7607" i="3"/>
  <c r="L7606" i="3"/>
  <c r="K7606" i="3"/>
  <c r="L7605" i="3"/>
  <c r="K7605" i="3"/>
  <c r="L7604" i="3"/>
  <c r="K7604" i="3"/>
  <c r="L7603" i="3"/>
  <c r="K7603" i="3"/>
  <c r="L7602" i="3"/>
  <c r="K7602" i="3"/>
  <c r="L7601" i="3"/>
  <c r="K7601" i="3"/>
  <c r="L7600" i="3"/>
  <c r="K7600" i="3"/>
  <c r="L7599" i="3"/>
  <c r="K7599" i="3"/>
  <c r="L7598" i="3"/>
  <c r="K7598" i="3"/>
  <c r="L7597" i="3"/>
  <c r="K7597" i="3"/>
  <c r="L7596" i="3"/>
  <c r="K7596" i="3"/>
  <c r="L7595" i="3"/>
  <c r="K7595" i="3"/>
  <c r="L7594" i="3"/>
  <c r="K7594" i="3"/>
  <c r="L7593" i="3"/>
  <c r="K7593" i="3"/>
  <c r="L7592" i="3"/>
  <c r="K7592" i="3"/>
  <c r="L7591" i="3"/>
  <c r="K7591" i="3"/>
  <c r="L7590" i="3"/>
  <c r="K7590" i="3"/>
  <c r="L7589" i="3"/>
  <c r="K7589" i="3"/>
  <c r="L7588" i="3"/>
  <c r="K7588" i="3"/>
  <c r="L7587" i="3"/>
  <c r="K7587" i="3"/>
  <c r="L7586" i="3"/>
  <c r="K7586" i="3"/>
  <c r="L7585" i="3"/>
  <c r="K7585" i="3"/>
  <c r="L7584" i="3"/>
  <c r="K7584" i="3"/>
  <c r="L7583" i="3"/>
  <c r="K7583" i="3"/>
  <c r="L7582" i="3"/>
  <c r="K7582" i="3"/>
  <c r="L7581" i="3"/>
  <c r="K7581" i="3"/>
  <c r="L7580" i="3"/>
  <c r="K7580" i="3"/>
  <c r="L7579" i="3"/>
  <c r="K7579" i="3"/>
  <c r="L7578" i="3"/>
  <c r="K7578" i="3"/>
  <c r="L7577" i="3"/>
  <c r="K7577" i="3"/>
  <c r="L7576" i="3"/>
  <c r="K7576" i="3"/>
  <c r="L7575" i="3"/>
  <c r="K7575" i="3"/>
  <c r="L7574" i="3"/>
  <c r="K7574" i="3"/>
  <c r="L7573" i="3"/>
  <c r="K7573" i="3"/>
  <c r="L7572" i="3"/>
  <c r="K7572" i="3"/>
  <c r="L7571" i="3"/>
  <c r="K7571" i="3"/>
  <c r="L7570" i="3"/>
  <c r="K7570" i="3"/>
  <c r="L7569" i="3"/>
  <c r="K7569" i="3"/>
  <c r="L7568" i="3"/>
  <c r="K7568" i="3"/>
  <c r="L7567" i="3"/>
  <c r="K7567" i="3"/>
  <c r="L7566" i="3"/>
  <c r="K7566" i="3"/>
  <c r="L7565" i="3"/>
  <c r="K7565" i="3"/>
  <c r="L7564" i="3"/>
  <c r="K7564" i="3"/>
  <c r="L7563" i="3"/>
  <c r="K7563" i="3"/>
  <c r="L7562" i="3"/>
  <c r="K7562" i="3"/>
  <c r="L7561" i="3"/>
  <c r="K7561" i="3"/>
  <c r="L7560" i="3"/>
  <c r="K7560" i="3"/>
  <c r="L7559" i="3"/>
  <c r="K7559" i="3"/>
  <c r="L7558" i="3"/>
  <c r="K7558" i="3"/>
  <c r="L7557" i="3"/>
  <c r="K7557" i="3"/>
  <c r="L7556" i="3"/>
  <c r="K7556" i="3"/>
  <c r="L7555" i="3"/>
  <c r="K7555" i="3"/>
  <c r="L7554" i="3"/>
  <c r="K7554" i="3"/>
  <c r="L7553" i="3"/>
  <c r="K7553" i="3"/>
  <c r="L7552" i="3"/>
  <c r="K7552" i="3"/>
  <c r="L7551" i="3"/>
  <c r="K7551" i="3"/>
  <c r="L7550" i="3"/>
  <c r="K7550" i="3"/>
  <c r="L7549" i="3"/>
  <c r="K7549" i="3"/>
  <c r="L7548" i="3"/>
  <c r="K7548" i="3"/>
  <c r="L7547" i="3"/>
  <c r="K7547" i="3"/>
  <c r="L7546" i="3"/>
  <c r="K7546" i="3"/>
  <c r="L7545" i="3"/>
  <c r="K7545" i="3"/>
  <c r="L7544" i="3"/>
  <c r="K7544" i="3"/>
  <c r="L7543" i="3"/>
  <c r="K7543" i="3"/>
  <c r="L7542" i="3"/>
  <c r="K7542" i="3"/>
  <c r="L7541" i="3"/>
  <c r="K7541" i="3"/>
  <c r="L7540" i="3"/>
  <c r="K7540" i="3"/>
  <c r="L7539" i="3"/>
  <c r="K7539" i="3"/>
  <c r="L7538" i="3"/>
  <c r="K7538" i="3"/>
  <c r="L7537" i="3"/>
  <c r="K7537" i="3"/>
  <c r="L7536" i="3"/>
  <c r="K7536" i="3"/>
  <c r="L7535" i="3"/>
  <c r="K7535" i="3"/>
  <c r="L7534" i="3"/>
  <c r="K7534" i="3"/>
  <c r="L7533" i="3"/>
  <c r="K7533" i="3"/>
  <c r="L7532" i="3"/>
  <c r="K7532" i="3"/>
  <c r="L7531" i="3"/>
  <c r="K7531" i="3"/>
  <c r="L7530" i="3"/>
  <c r="K7530" i="3"/>
  <c r="L7529" i="3"/>
  <c r="K7529" i="3"/>
  <c r="L7528" i="3"/>
  <c r="K7528" i="3"/>
  <c r="L7527" i="3"/>
  <c r="K7527" i="3"/>
  <c r="L7526" i="3"/>
  <c r="K7526" i="3"/>
  <c r="L7525" i="3"/>
  <c r="K7525" i="3"/>
  <c r="L7524" i="3"/>
  <c r="K7524" i="3"/>
  <c r="L7523" i="3"/>
  <c r="K7523" i="3"/>
  <c r="L7522" i="3"/>
  <c r="K7522" i="3"/>
  <c r="L7521" i="3"/>
  <c r="K7521" i="3"/>
  <c r="L7520" i="3"/>
  <c r="K7520" i="3"/>
  <c r="L7519" i="3"/>
  <c r="K7519" i="3"/>
  <c r="L7518" i="3"/>
  <c r="K7518" i="3"/>
  <c r="L7517" i="3"/>
  <c r="K7517" i="3"/>
  <c r="L7516" i="3"/>
  <c r="K7516" i="3"/>
  <c r="L7515" i="3"/>
  <c r="K7515" i="3"/>
  <c r="L7514" i="3"/>
  <c r="K7514" i="3"/>
  <c r="L7513" i="3"/>
  <c r="K7513" i="3"/>
  <c r="L7512" i="3"/>
  <c r="K7512" i="3"/>
  <c r="L7511" i="3"/>
  <c r="K7511" i="3"/>
  <c r="L7510" i="3"/>
  <c r="K7510" i="3"/>
  <c r="L7509" i="3"/>
  <c r="K7509" i="3"/>
  <c r="L7508" i="3"/>
  <c r="K7508" i="3"/>
  <c r="L7507" i="3"/>
  <c r="K7507" i="3"/>
  <c r="L7506" i="3"/>
  <c r="K7506" i="3"/>
  <c r="L7505" i="3"/>
  <c r="K7505" i="3"/>
  <c r="L7504" i="3"/>
  <c r="K7504" i="3"/>
  <c r="L7503" i="3"/>
  <c r="K7503" i="3"/>
  <c r="L7502" i="3"/>
  <c r="K7502" i="3"/>
  <c r="L7501" i="3"/>
  <c r="K7501" i="3"/>
  <c r="L7500" i="3"/>
  <c r="K7500" i="3"/>
  <c r="L7499" i="3"/>
  <c r="K7499" i="3"/>
  <c r="L7498" i="3"/>
  <c r="K7498" i="3"/>
  <c r="L7497" i="3"/>
  <c r="K7497" i="3"/>
  <c r="L7496" i="3"/>
  <c r="K7496" i="3"/>
  <c r="L7495" i="3"/>
  <c r="K7495" i="3"/>
  <c r="L7494" i="3"/>
  <c r="K7494" i="3"/>
  <c r="L7493" i="3"/>
  <c r="K7493" i="3"/>
  <c r="L7492" i="3"/>
  <c r="K7492" i="3"/>
  <c r="L7491" i="3"/>
  <c r="K7491" i="3"/>
  <c r="L7490" i="3"/>
  <c r="K7490" i="3"/>
  <c r="L7489" i="3"/>
  <c r="K7489" i="3"/>
  <c r="L7488" i="3"/>
  <c r="K7488" i="3"/>
  <c r="L7487" i="3"/>
  <c r="K7487" i="3"/>
  <c r="L7486" i="3"/>
  <c r="K7486" i="3"/>
  <c r="L7485" i="3"/>
  <c r="K7485" i="3"/>
  <c r="L7484" i="3"/>
  <c r="K7484" i="3"/>
  <c r="L7483" i="3"/>
  <c r="K7483" i="3"/>
  <c r="L7482" i="3"/>
  <c r="K7482" i="3"/>
  <c r="L7481" i="3"/>
  <c r="K7481" i="3"/>
  <c r="L7480" i="3"/>
  <c r="K7480" i="3"/>
  <c r="L7479" i="3"/>
  <c r="K7479" i="3"/>
  <c r="L7478" i="3"/>
  <c r="K7478" i="3"/>
  <c r="L7477" i="3"/>
  <c r="K7477" i="3"/>
  <c r="L7476" i="3"/>
  <c r="K7476" i="3"/>
  <c r="L7475" i="3"/>
  <c r="K7475" i="3"/>
  <c r="L7474" i="3"/>
  <c r="K7474" i="3"/>
  <c r="L7473" i="3"/>
  <c r="K7473" i="3"/>
  <c r="L7472" i="3"/>
  <c r="K7472" i="3"/>
  <c r="L7471" i="3"/>
  <c r="K7471" i="3"/>
  <c r="L7470" i="3"/>
  <c r="K7470" i="3"/>
  <c r="L7469" i="3"/>
  <c r="K7469" i="3"/>
  <c r="L7468" i="3"/>
  <c r="K7468" i="3"/>
  <c r="L7467" i="3"/>
  <c r="K7467" i="3"/>
  <c r="L7466" i="3"/>
  <c r="K7466" i="3"/>
  <c r="L7465" i="3"/>
  <c r="K7465" i="3"/>
  <c r="L7464" i="3"/>
  <c r="K7464" i="3"/>
  <c r="L7463" i="3"/>
  <c r="K7463" i="3"/>
  <c r="L7462" i="3"/>
  <c r="K7462" i="3"/>
  <c r="L7461" i="3"/>
  <c r="K7461" i="3"/>
  <c r="L7460" i="3"/>
  <c r="K7460" i="3"/>
  <c r="L7459" i="3"/>
  <c r="K7459" i="3"/>
  <c r="L7458" i="3"/>
  <c r="K7458" i="3"/>
  <c r="L7457" i="3"/>
  <c r="K7457" i="3"/>
  <c r="L7456" i="3"/>
  <c r="K7456" i="3"/>
  <c r="L7455" i="3"/>
  <c r="K7455" i="3"/>
  <c r="L7454" i="3"/>
  <c r="K7454" i="3"/>
  <c r="L7453" i="3"/>
  <c r="K7453" i="3"/>
  <c r="L7452" i="3"/>
  <c r="K7452" i="3"/>
  <c r="L7451" i="3"/>
  <c r="K7451" i="3"/>
  <c r="L7450" i="3"/>
  <c r="K7450" i="3"/>
  <c r="L7449" i="3"/>
  <c r="K7449" i="3"/>
  <c r="L7448" i="3"/>
  <c r="K7448" i="3"/>
  <c r="L7447" i="3"/>
  <c r="K7447" i="3"/>
  <c r="L7446" i="3"/>
  <c r="K7446" i="3"/>
  <c r="L7445" i="3"/>
  <c r="K7445" i="3"/>
  <c r="L7444" i="3"/>
  <c r="K7444" i="3"/>
  <c r="L7443" i="3"/>
  <c r="K7443" i="3"/>
  <c r="L7442" i="3"/>
  <c r="K7442" i="3"/>
  <c r="L7441" i="3"/>
  <c r="K7441" i="3"/>
  <c r="L7440" i="3"/>
  <c r="K7440" i="3"/>
  <c r="L7439" i="3"/>
  <c r="K7439" i="3"/>
  <c r="L7438" i="3"/>
  <c r="K7438" i="3"/>
  <c r="L7437" i="3"/>
  <c r="K7437" i="3"/>
  <c r="L7436" i="3"/>
  <c r="K7436" i="3"/>
  <c r="L7435" i="3"/>
  <c r="K7435" i="3"/>
  <c r="L7434" i="3"/>
  <c r="K7434" i="3"/>
  <c r="L7433" i="3"/>
  <c r="K7433" i="3"/>
  <c r="L7432" i="3"/>
  <c r="K7432" i="3"/>
  <c r="L7431" i="3"/>
  <c r="K7431" i="3"/>
  <c r="L7430" i="3"/>
  <c r="K7430" i="3"/>
  <c r="L7429" i="3"/>
  <c r="K7429" i="3"/>
  <c r="L7428" i="3"/>
  <c r="K7428" i="3"/>
  <c r="L7427" i="3"/>
  <c r="K7427" i="3"/>
  <c r="L7426" i="3"/>
  <c r="K7426" i="3"/>
  <c r="L7425" i="3"/>
  <c r="K7425" i="3"/>
  <c r="L7424" i="3"/>
  <c r="K7424" i="3"/>
  <c r="L7423" i="3"/>
  <c r="K7423" i="3"/>
  <c r="L7422" i="3"/>
  <c r="K7422" i="3"/>
  <c r="L7421" i="3"/>
  <c r="K7421" i="3"/>
  <c r="L7420" i="3"/>
  <c r="K7420" i="3"/>
  <c r="L7419" i="3"/>
  <c r="K7419" i="3"/>
  <c r="L7418" i="3"/>
  <c r="K7418" i="3"/>
  <c r="L7417" i="3"/>
  <c r="K7417" i="3"/>
  <c r="L7416" i="3"/>
  <c r="K7416" i="3"/>
  <c r="L7415" i="3"/>
  <c r="K7415" i="3"/>
  <c r="L7414" i="3"/>
  <c r="K7414" i="3"/>
  <c r="L7413" i="3"/>
  <c r="K7413" i="3"/>
  <c r="L7412" i="3"/>
  <c r="K7412" i="3"/>
  <c r="L7411" i="3"/>
  <c r="K7411" i="3"/>
  <c r="L7410" i="3"/>
  <c r="K7410" i="3"/>
  <c r="L7409" i="3"/>
  <c r="K7409" i="3"/>
  <c r="L7408" i="3"/>
  <c r="K7408" i="3"/>
  <c r="L7407" i="3"/>
  <c r="K7407" i="3"/>
  <c r="L7406" i="3"/>
  <c r="K7406" i="3"/>
  <c r="L7405" i="3"/>
  <c r="K7405" i="3"/>
  <c r="L7404" i="3"/>
  <c r="K7404" i="3"/>
  <c r="L7403" i="3"/>
  <c r="K7403" i="3"/>
  <c r="L7402" i="3"/>
  <c r="K7402" i="3"/>
  <c r="L7401" i="3"/>
  <c r="K7401" i="3"/>
  <c r="L7400" i="3"/>
  <c r="K7400" i="3"/>
  <c r="L7399" i="3"/>
  <c r="K7399" i="3"/>
  <c r="L7398" i="3"/>
  <c r="K7398" i="3"/>
  <c r="L7397" i="3"/>
  <c r="K7397" i="3"/>
  <c r="L7396" i="3"/>
  <c r="K7396" i="3"/>
  <c r="L7395" i="3"/>
  <c r="K7395" i="3"/>
  <c r="L7394" i="3"/>
  <c r="K7394" i="3"/>
  <c r="L7393" i="3"/>
  <c r="K7393" i="3"/>
  <c r="L7392" i="3"/>
  <c r="K7392" i="3"/>
  <c r="L7391" i="3"/>
  <c r="K7391" i="3"/>
  <c r="L7390" i="3"/>
  <c r="K7390" i="3"/>
  <c r="L7389" i="3"/>
  <c r="K7389" i="3"/>
  <c r="L7388" i="3"/>
  <c r="K7388" i="3"/>
  <c r="L7387" i="3"/>
  <c r="K7387" i="3"/>
  <c r="L7386" i="3"/>
  <c r="K7386" i="3"/>
  <c r="L7385" i="3"/>
  <c r="K7385" i="3"/>
  <c r="L7384" i="3"/>
  <c r="K7384" i="3"/>
  <c r="L7383" i="3"/>
  <c r="K7383" i="3"/>
  <c r="L7382" i="3"/>
  <c r="K7382" i="3"/>
  <c r="L7381" i="3"/>
  <c r="K7381" i="3"/>
  <c r="L7380" i="3"/>
  <c r="K7380" i="3"/>
  <c r="L7379" i="3"/>
  <c r="K7379" i="3"/>
  <c r="L7378" i="3"/>
  <c r="K7378" i="3"/>
  <c r="L7377" i="3"/>
  <c r="K7377" i="3"/>
  <c r="L7376" i="3"/>
  <c r="K7376" i="3"/>
  <c r="L7375" i="3"/>
  <c r="K7375" i="3"/>
  <c r="L7374" i="3"/>
  <c r="K7374" i="3"/>
  <c r="L7373" i="3"/>
  <c r="K7373" i="3"/>
  <c r="L7372" i="3"/>
  <c r="K7372" i="3"/>
  <c r="L7371" i="3"/>
  <c r="K7371" i="3"/>
  <c r="L7370" i="3"/>
  <c r="K7370" i="3"/>
  <c r="L7369" i="3"/>
  <c r="K7369" i="3"/>
  <c r="L7368" i="3"/>
  <c r="K7368" i="3"/>
  <c r="L7367" i="3"/>
  <c r="K7367" i="3"/>
  <c r="L7366" i="3"/>
  <c r="K7366" i="3"/>
  <c r="L7365" i="3"/>
  <c r="K7365" i="3"/>
  <c r="L7364" i="3"/>
  <c r="K7364" i="3"/>
  <c r="L7363" i="3"/>
  <c r="K7363" i="3"/>
  <c r="L7362" i="3"/>
  <c r="K7362" i="3"/>
  <c r="L7361" i="3"/>
  <c r="K7361" i="3"/>
  <c r="L7360" i="3"/>
  <c r="K7360" i="3"/>
  <c r="L7359" i="3"/>
  <c r="K7359" i="3"/>
  <c r="L7358" i="3"/>
  <c r="K7358" i="3"/>
  <c r="L7357" i="3"/>
  <c r="K7357" i="3"/>
  <c r="L7356" i="3"/>
  <c r="K7356" i="3"/>
  <c r="L7355" i="3"/>
  <c r="K7355" i="3"/>
  <c r="L7354" i="3"/>
  <c r="K7354" i="3"/>
  <c r="L7353" i="3"/>
  <c r="K7353" i="3"/>
  <c r="L7352" i="3"/>
  <c r="K7352" i="3"/>
  <c r="L7351" i="3"/>
  <c r="K7351" i="3"/>
  <c r="L7350" i="3"/>
  <c r="K7350" i="3"/>
  <c r="L7349" i="3"/>
  <c r="K7349" i="3"/>
  <c r="L7348" i="3"/>
  <c r="K7348" i="3"/>
  <c r="L7347" i="3"/>
  <c r="K7347" i="3"/>
  <c r="L7346" i="3"/>
  <c r="K7346" i="3"/>
  <c r="L7345" i="3"/>
  <c r="K7345" i="3"/>
  <c r="L7344" i="3"/>
  <c r="K7344" i="3"/>
  <c r="L7343" i="3"/>
  <c r="K7343" i="3"/>
  <c r="L7342" i="3"/>
  <c r="K7342" i="3"/>
  <c r="L7341" i="3"/>
  <c r="K7341" i="3"/>
  <c r="L7340" i="3"/>
  <c r="K7340" i="3"/>
  <c r="L7339" i="3"/>
  <c r="K7339" i="3"/>
  <c r="L7338" i="3"/>
  <c r="K7338" i="3"/>
  <c r="L7337" i="3"/>
  <c r="K7337" i="3"/>
  <c r="L7336" i="3"/>
  <c r="K7336" i="3"/>
  <c r="L7335" i="3"/>
  <c r="K7335" i="3"/>
  <c r="L7334" i="3"/>
  <c r="K7334" i="3"/>
  <c r="L7333" i="3"/>
  <c r="K7333" i="3"/>
  <c r="L7332" i="3"/>
  <c r="K7332" i="3"/>
  <c r="L7331" i="3"/>
  <c r="K7331" i="3"/>
  <c r="L7330" i="3"/>
  <c r="K7330" i="3"/>
  <c r="L7329" i="3"/>
  <c r="K7329" i="3"/>
  <c r="L7328" i="3"/>
  <c r="K7328" i="3"/>
  <c r="L7327" i="3"/>
  <c r="K7327" i="3"/>
  <c r="L7326" i="3"/>
  <c r="K7326" i="3"/>
  <c r="L7325" i="3"/>
  <c r="K7325" i="3"/>
  <c r="L7324" i="3"/>
  <c r="K7324" i="3"/>
  <c r="L7323" i="3"/>
  <c r="K7323" i="3"/>
  <c r="L7322" i="3"/>
  <c r="K7322" i="3"/>
  <c r="L7321" i="3"/>
  <c r="K7321" i="3"/>
  <c r="L7320" i="3"/>
  <c r="K7320" i="3"/>
  <c r="L7319" i="3"/>
  <c r="K7319" i="3"/>
  <c r="L7318" i="3"/>
  <c r="K7318" i="3"/>
  <c r="L7317" i="3"/>
  <c r="K7317" i="3"/>
  <c r="L7316" i="3"/>
  <c r="K7316" i="3"/>
  <c r="L7315" i="3"/>
  <c r="K7315" i="3"/>
  <c r="L7314" i="3"/>
  <c r="K7314" i="3"/>
  <c r="L7313" i="3"/>
  <c r="K7313" i="3"/>
  <c r="L7312" i="3"/>
  <c r="K7312" i="3"/>
  <c r="L7311" i="3"/>
  <c r="K7311" i="3"/>
  <c r="L7310" i="3"/>
  <c r="K7310" i="3"/>
  <c r="L7309" i="3"/>
  <c r="K7309" i="3"/>
  <c r="L7308" i="3"/>
  <c r="K7308" i="3"/>
  <c r="L7307" i="3"/>
  <c r="K7307" i="3"/>
  <c r="L7306" i="3"/>
  <c r="K7306" i="3"/>
  <c r="L7305" i="3"/>
  <c r="K7305" i="3"/>
  <c r="L7304" i="3"/>
  <c r="K7304" i="3"/>
  <c r="L7303" i="3"/>
  <c r="K7303" i="3"/>
  <c r="L7302" i="3"/>
  <c r="K7302" i="3"/>
  <c r="L7301" i="3"/>
  <c r="K7301" i="3"/>
  <c r="L7300" i="3"/>
  <c r="K7300" i="3"/>
  <c r="L7299" i="3"/>
  <c r="K7299" i="3"/>
  <c r="L7298" i="3"/>
  <c r="K7298" i="3"/>
  <c r="L7297" i="3"/>
  <c r="K7297" i="3"/>
  <c r="L7296" i="3"/>
  <c r="K7296" i="3"/>
  <c r="L7295" i="3"/>
  <c r="K7295" i="3"/>
  <c r="L7294" i="3"/>
  <c r="K7294" i="3"/>
  <c r="L7293" i="3"/>
  <c r="K7293" i="3"/>
  <c r="L7292" i="3"/>
  <c r="K7292" i="3"/>
  <c r="L7291" i="3"/>
  <c r="K7291" i="3"/>
  <c r="L7290" i="3"/>
  <c r="K7290" i="3"/>
  <c r="L7289" i="3"/>
  <c r="K7289" i="3"/>
  <c r="L7288" i="3"/>
  <c r="K7288" i="3"/>
  <c r="L7287" i="3"/>
  <c r="K7287" i="3"/>
  <c r="L7286" i="3"/>
  <c r="K7286" i="3"/>
  <c r="L7285" i="3"/>
  <c r="K7285" i="3"/>
  <c r="L7284" i="3"/>
  <c r="K7284" i="3"/>
  <c r="L7283" i="3"/>
  <c r="K7283" i="3"/>
  <c r="L7282" i="3"/>
  <c r="K7282" i="3"/>
  <c r="L7281" i="3"/>
  <c r="K7281" i="3"/>
  <c r="L7280" i="3"/>
  <c r="K7280" i="3"/>
  <c r="L7279" i="3"/>
  <c r="K7279" i="3"/>
  <c r="L7278" i="3"/>
  <c r="K7278" i="3"/>
  <c r="L7277" i="3"/>
  <c r="K7277" i="3"/>
  <c r="L7276" i="3"/>
  <c r="K7276" i="3"/>
  <c r="L7275" i="3"/>
  <c r="K7275" i="3"/>
  <c r="L7274" i="3"/>
  <c r="K7274" i="3"/>
  <c r="L7273" i="3"/>
  <c r="K7273" i="3"/>
  <c r="L7272" i="3"/>
  <c r="K7272" i="3"/>
  <c r="L7271" i="3"/>
  <c r="K7271" i="3"/>
  <c r="L7270" i="3"/>
  <c r="K7270" i="3"/>
  <c r="L7269" i="3"/>
  <c r="K7269" i="3"/>
  <c r="L7268" i="3"/>
  <c r="K7268" i="3"/>
  <c r="L7267" i="3"/>
  <c r="K7267" i="3"/>
  <c r="L7266" i="3"/>
  <c r="K7266" i="3"/>
  <c r="L7265" i="3"/>
  <c r="K7265" i="3"/>
  <c r="L7264" i="3"/>
  <c r="K7264" i="3"/>
  <c r="L7263" i="3"/>
  <c r="K7263" i="3"/>
  <c r="L7262" i="3"/>
  <c r="K7262" i="3"/>
  <c r="L7261" i="3"/>
  <c r="K7261" i="3"/>
  <c r="L7260" i="3"/>
  <c r="K7260" i="3"/>
  <c r="L7259" i="3"/>
  <c r="K7259" i="3"/>
  <c r="L7258" i="3"/>
  <c r="K7258" i="3"/>
  <c r="L7257" i="3"/>
  <c r="K7257" i="3"/>
  <c r="L7256" i="3"/>
  <c r="K7256" i="3"/>
  <c r="L7255" i="3"/>
  <c r="K7255" i="3"/>
  <c r="L7254" i="3"/>
  <c r="K7254" i="3"/>
  <c r="L7253" i="3"/>
  <c r="K7253" i="3"/>
  <c r="L7252" i="3"/>
  <c r="K7252" i="3"/>
  <c r="L7251" i="3"/>
  <c r="K7251" i="3"/>
  <c r="L7250" i="3"/>
  <c r="K7250" i="3"/>
  <c r="L7249" i="3"/>
  <c r="K7249" i="3"/>
  <c r="L7248" i="3"/>
  <c r="K7248" i="3"/>
  <c r="L7247" i="3"/>
  <c r="K7247" i="3"/>
  <c r="L7246" i="3"/>
  <c r="K7246" i="3"/>
  <c r="L7245" i="3"/>
  <c r="K7245" i="3"/>
  <c r="L7244" i="3"/>
  <c r="K7244" i="3"/>
  <c r="L7243" i="3"/>
  <c r="K7243" i="3"/>
  <c r="L7242" i="3"/>
  <c r="K7242" i="3"/>
  <c r="L7241" i="3"/>
  <c r="K7241" i="3"/>
  <c r="L7240" i="3"/>
  <c r="K7240" i="3"/>
  <c r="L7239" i="3"/>
  <c r="K7239" i="3"/>
  <c r="L7238" i="3"/>
  <c r="K7238" i="3"/>
  <c r="L7237" i="3"/>
  <c r="K7237" i="3"/>
  <c r="L7236" i="3"/>
  <c r="K7236" i="3"/>
  <c r="L7235" i="3"/>
  <c r="K7235" i="3"/>
  <c r="L7234" i="3"/>
  <c r="K7234" i="3"/>
  <c r="L7233" i="3"/>
  <c r="K7233" i="3"/>
  <c r="L7232" i="3"/>
  <c r="K7232" i="3"/>
  <c r="L7231" i="3"/>
  <c r="K7231" i="3"/>
  <c r="L7230" i="3"/>
  <c r="K7230" i="3"/>
  <c r="L7229" i="3"/>
  <c r="K7229" i="3"/>
  <c r="L7228" i="3"/>
  <c r="K7228" i="3"/>
  <c r="L7227" i="3"/>
  <c r="K7227" i="3"/>
  <c r="L7226" i="3"/>
  <c r="K7226" i="3"/>
  <c r="L7225" i="3"/>
  <c r="K7225" i="3"/>
  <c r="L7224" i="3"/>
  <c r="K7224" i="3"/>
  <c r="L7223" i="3"/>
  <c r="K7223" i="3"/>
  <c r="L7222" i="3"/>
  <c r="K7222" i="3"/>
  <c r="L7221" i="3"/>
  <c r="K7221" i="3"/>
  <c r="L7220" i="3"/>
  <c r="K7220" i="3"/>
  <c r="L7219" i="3"/>
  <c r="K7219" i="3"/>
  <c r="L7218" i="3"/>
  <c r="K7218" i="3"/>
  <c r="L7217" i="3"/>
  <c r="K7217" i="3"/>
  <c r="L7216" i="3"/>
  <c r="K7216" i="3"/>
  <c r="L7215" i="3"/>
  <c r="K7215" i="3"/>
  <c r="L7214" i="3"/>
  <c r="K7214" i="3"/>
  <c r="L7213" i="3"/>
  <c r="K7213" i="3"/>
  <c r="L7212" i="3"/>
  <c r="K7212" i="3"/>
  <c r="L7211" i="3"/>
  <c r="K7211" i="3"/>
  <c r="L7210" i="3"/>
  <c r="K7210" i="3"/>
  <c r="L7209" i="3"/>
  <c r="K7209" i="3"/>
  <c r="L7208" i="3"/>
  <c r="K7208" i="3"/>
  <c r="L7207" i="3"/>
  <c r="K7207" i="3"/>
  <c r="L7206" i="3"/>
  <c r="K7206" i="3"/>
  <c r="L7205" i="3"/>
  <c r="K7205" i="3"/>
  <c r="L7204" i="3"/>
  <c r="K7204" i="3"/>
  <c r="L7203" i="3"/>
  <c r="K7203" i="3"/>
  <c r="L7202" i="3"/>
  <c r="K7202" i="3"/>
  <c r="L7201" i="3"/>
  <c r="K7201" i="3"/>
  <c r="L7200" i="3"/>
  <c r="K7200" i="3"/>
  <c r="L7199" i="3"/>
  <c r="K7199" i="3"/>
  <c r="L7198" i="3"/>
  <c r="K7198" i="3"/>
  <c r="L7197" i="3"/>
  <c r="K7197" i="3"/>
  <c r="L7196" i="3"/>
  <c r="K7196" i="3"/>
  <c r="L7195" i="3"/>
  <c r="K7195" i="3"/>
  <c r="L7194" i="3"/>
  <c r="K7194" i="3"/>
  <c r="L7193" i="3"/>
  <c r="K7193" i="3"/>
  <c r="L7192" i="3"/>
  <c r="K7192" i="3"/>
  <c r="L7191" i="3"/>
  <c r="K7191" i="3"/>
  <c r="L7190" i="3"/>
  <c r="K7190" i="3"/>
  <c r="L7189" i="3"/>
  <c r="K7189" i="3"/>
  <c r="L7188" i="3"/>
  <c r="K7188" i="3"/>
  <c r="L7187" i="3"/>
  <c r="K7187" i="3"/>
  <c r="L7186" i="3"/>
  <c r="K7186" i="3"/>
  <c r="L7185" i="3"/>
  <c r="K7185" i="3"/>
  <c r="L7184" i="3"/>
  <c r="K7184" i="3"/>
  <c r="L7183" i="3"/>
  <c r="K7183" i="3"/>
  <c r="L7182" i="3"/>
  <c r="K7182" i="3"/>
  <c r="L7181" i="3"/>
  <c r="K7181" i="3"/>
  <c r="L7180" i="3"/>
  <c r="K7180" i="3"/>
  <c r="L7179" i="3"/>
  <c r="K7179" i="3"/>
  <c r="L7178" i="3"/>
  <c r="K7178" i="3"/>
  <c r="L7177" i="3"/>
  <c r="K7177" i="3"/>
  <c r="L7176" i="3"/>
  <c r="K7176" i="3"/>
  <c r="L7175" i="3"/>
  <c r="K7175" i="3"/>
  <c r="L7174" i="3"/>
  <c r="K7174" i="3"/>
  <c r="L7173" i="3"/>
  <c r="K7173" i="3"/>
  <c r="L7172" i="3"/>
  <c r="K7172" i="3"/>
  <c r="L7171" i="3"/>
  <c r="K7171" i="3"/>
  <c r="L7170" i="3"/>
  <c r="K7170" i="3"/>
  <c r="L7169" i="3"/>
  <c r="K7169" i="3"/>
  <c r="L7168" i="3"/>
  <c r="K7168" i="3"/>
  <c r="L7167" i="3"/>
  <c r="K7167" i="3"/>
  <c r="L7166" i="3"/>
  <c r="K7166" i="3"/>
  <c r="L7165" i="3"/>
  <c r="K7165" i="3"/>
  <c r="L7164" i="3"/>
  <c r="K7164" i="3"/>
  <c r="L7163" i="3"/>
  <c r="K7163" i="3"/>
  <c r="L7162" i="3"/>
  <c r="K7162" i="3"/>
  <c r="L7161" i="3"/>
  <c r="K7161" i="3"/>
  <c r="L7160" i="3"/>
  <c r="K7160" i="3"/>
  <c r="L7159" i="3"/>
  <c r="K7159" i="3"/>
  <c r="L7158" i="3"/>
  <c r="K7158" i="3"/>
  <c r="L7157" i="3"/>
  <c r="K7157" i="3"/>
  <c r="L7156" i="3"/>
  <c r="K7156" i="3"/>
  <c r="L7155" i="3"/>
  <c r="K7155" i="3"/>
  <c r="L7154" i="3"/>
  <c r="K7154" i="3"/>
  <c r="L7153" i="3"/>
  <c r="K7153" i="3"/>
  <c r="L7152" i="3"/>
  <c r="K7152" i="3"/>
  <c r="L7151" i="3"/>
  <c r="K7151" i="3"/>
  <c r="L7150" i="3"/>
  <c r="K7150" i="3"/>
  <c r="L7149" i="3"/>
  <c r="K7149" i="3"/>
  <c r="L7148" i="3"/>
  <c r="K7148" i="3"/>
  <c r="L7147" i="3"/>
  <c r="K7147" i="3"/>
  <c r="L7146" i="3"/>
  <c r="K7146" i="3"/>
  <c r="L7145" i="3"/>
  <c r="K7145" i="3"/>
  <c r="L7144" i="3"/>
  <c r="K7144" i="3"/>
  <c r="L7143" i="3"/>
  <c r="K7143" i="3"/>
  <c r="L7142" i="3"/>
  <c r="K7142" i="3"/>
  <c r="L7141" i="3"/>
  <c r="K7141" i="3"/>
  <c r="L7140" i="3"/>
  <c r="K7140" i="3"/>
  <c r="L7139" i="3"/>
  <c r="K7139" i="3"/>
  <c r="L7138" i="3"/>
  <c r="K7138" i="3"/>
  <c r="L7137" i="3"/>
  <c r="K7137" i="3"/>
  <c r="L7136" i="3"/>
  <c r="K7136" i="3"/>
  <c r="L7135" i="3"/>
  <c r="K7135" i="3"/>
  <c r="L7134" i="3"/>
  <c r="K7134" i="3"/>
  <c r="L7133" i="3"/>
  <c r="K7133" i="3"/>
  <c r="L7132" i="3"/>
  <c r="K7132" i="3"/>
  <c r="L7131" i="3"/>
  <c r="K7131" i="3"/>
  <c r="L7130" i="3"/>
  <c r="K7130" i="3"/>
  <c r="L7129" i="3"/>
  <c r="K7129" i="3"/>
  <c r="L7128" i="3"/>
  <c r="K7128" i="3"/>
  <c r="L7127" i="3"/>
  <c r="K7127" i="3"/>
  <c r="L7126" i="3"/>
  <c r="K7126" i="3"/>
  <c r="L7125" i="3"/>
  <c r="K7125" i="3"/>
  <c r="L7124" i="3"/>
  <c r="K7124" i="3"/>
  <c r="L7123" i="3"/>
  <c r="K7123" i="3"/>
  <c r="L7122" i="3"/>
  <c r="K7122" i="3"/>
  <c r="L7121" i="3"/>
  <c r="K7121" i="3"/>
  <c r="L7120" i="3"/>
  <c r="K7120" i="3"/>
  <c r="L7119" i="3"/>
  <c r="K7119" i="3"/>
  <c r="L7118" i="3"/>
  <c r="K7118" i="3"/>
  <c r="L7117" i="3"/>
  <c r="K7117" i="3"/>
  <c r="L7116" i="3"/>
  <c r="K7116" i="3"/>
  <c r="L7115" i="3"/>
  <c r="K7115" i="3"/>
  <c r="L7114" i="3"/>
  <c r="K7114" i="3"/>
  <c r="L7113" i="3"/>
  <c r="K7113" i="3"/>
  <c r="L7112" i="3"/>
  <c r="K7112" i="3"/>
  <c r="L7111" i="3"/>
  <c r="K7111" i="3"/>
  <c r="L7110" i="3"/>
  <c r="K7110" i="3"/>
  <c r="L7109" i="3"/>
  <c r="K7109" i="3"/>
  <c r="L7108" i="3"/>
  <c r="K7108" i="3"/>
  <c r="L7107" i="3"/>
  <c r="K7107" i="3"/>
  <c r="L7106" i="3"/>
  <c r="K7106" i="3"/>
  <c r="L7105" i="3"/>
  <c r="K7105" i="3"/>
  <c r="L7104" i="3"/>
  <c r="K7104" i="3"/>
  <c r="L7103" i="3"/>
  <c r="K7103" i="3"/>
  <c r="L7102" i="3"/>
  <c r="K7102" i="3"/>
  <c r="L7101" i="3"/>
  <c r="K7101" i="3"/>
  <c r="L7100" i="3"/>
  <c r="K7100" i="3"/>
  <c r="L7099" i="3"/>
  <c r="K7099" i="3"/>
  <c r="L7098" i="3"/>
  <c r="K7098" i="3"/>
  <c r="L7097" i="3"/>
  <c r="K7097" i="3"/>
  <c r="L7096" i="3"/>
  <c r="K7096" i="3"/>
  <c r="L7095" i="3"/>
  <c r="K7095" i="3"/>
  <c r="L7094" i="3"/>
  <c r="K7094" i="3"/>
  <c r="L7093" i="3"/>
  <c r="K7093" i="3"/>
  <c r="L7092" i="3"/>
  <c r="K7092" i="3"/>
  <c r="L7091" i="3"/>
  <c r="K7091" i="3"/>
  <c r="L7090" i="3"/>
  <c r="K7090" i="3"/>
  <c r="L7089" i="3"/>
  <c r="K7089" i="3"/>
  <c r="L7088" i="3"/>
  <c r="K7088" i="3"/>
  <c r="L7087" i="3"/>
  <c r="K7087" i="3"/>
  <c r="L7086" i="3"/>
  <c r="K7086" i="3"/>
  <c r="L7085" i="3"/>
  <c r="K7085" i="3"/>
  <c r="L7084" i="3"/>
  <c r="K7084" i="3"/>
  <c r="L7083" i="3"/>
  <c r="K7083" i="3"/>
  <c r="L7082" i="3"/>
  <c r="K7082" i="3"/>
  <c r="L7081" i="3"/>
  <c r="K7081" i="3"/>
  <c r="L7080" i="3"/>
  <c r="K7080" i="3"/>
  <c r="L7079" i="3"/>
  <c r="K7079" i="3"/>
  <c r="L7078" i="3"/>
  <c r="K7078" i="3"/>
  <c r="L7077" i="3"/>
  <c r="K7077" i="3"/>
  <c r="L7076" i="3"/>
  <c r="K7076" i="3"/>
  <c r="L7075" i="3"/>
  <c r="K7075" i="3"/>
  <c r="L7074" i="3"/>
  <c r="K7074" i="3"/>
  <c r="L7073" i="3"/>
  <c r="K7073" i="3"/>
  <c r="L7072" i="3"/>
  <c r="K7072" i="3"/>
  <c r="L7071" i="3"/>
  <c r="K7071" i="3"/>
  <c r="L7070" i="3"/>
  <c r="K7070" i="3"/>
  <c r="L7069" i="3"/>
  <c r="K7069" i="3"/>
  <c r="L7068" i="3"/>
  <c r="K7068" i="3"/>
  <c r="L7067" i="3"/>
  <c r="K7067" i="3"/>
  <c r="L7066" i="3"/>
  <c r="K7066" i="3"/>
  <c r="L7065" i="3"/>
  <c r="K7065" i="3"/>
  <c r="L7064" i="3"/>
  <c r="K7064" i="3"/>
  <c r="L7063" i="3"/>
  <c r="K7063" i="3"/>
  <c r="L7062" i="3"/>
  <c r="K7062" i="3"/>
  <c r="L7061" i="3"/>
  <c r="K7061" i="3"/>
  <c r="L7060" i="3"/>
  <c r="K7060" i="3"/>
  <c r="L7059" i="3"/>
  <c r="K7059" i="3"/>
  <c r="L7058" i="3"/>
  <c r="K7058" i="3"/>
  <c r="L7057" i="3"/>
  <c r="K7057" i="3"/>
  <c r="L7056" i="3"/>
  <c r="K7056" i="3"/>
  <c r="L7055" i="3"/>
  <c r="K7055" i="3"/>
  <c r="L7054" i="3"/>
  <c r="K7054" i="3"/>
  <c r="L7053" i="3"/>
  <c r="K7053" i="3"/>
  <c r="L7052" i="3"/>
  <c r="K7052" i="3"/>
  <c r="L7051" i="3"/>
  <c r="K7051" i="3"/>
  <c r="L7050" i="3"/>
  <c r="K7050" i="3"/>
  <c r="L7049" i="3"/>
  <c r="K7049" i="3"/>
  <c r="L7048" i="3"/>
  <c r="K7048" i="3"/>
  <c r="L7047" i="3"/>
  <c r="K7047" i="3"/>
  <c r="L7046" i="3"/>
  <c r="K7046" i="3"/>
  <c r="L7045" i="3"/>
  <c r="K7045" i="3"/>
  <c r="L7044" i="3"/>
  <c r="K7044" i="3"/>
  <c r="L7043" i="3"/>
  <c r="K7043" i="3"/>
  <c r="L7042" i="3"/>
  <c r="K7042" i="3"/>
  <c r="L7041" i="3"/>
  <c r="K7041" i="3"/>
  <c r="L7040" i="3"/>
  <c r="K7040" i="3"/>
  <c r="L7039" i="3"/>
  <c r="K7039" i="3"/>
  <c r="L7038" i="3"/>
  <c r="K7038" i="3"/>
  <c r="L7037" i="3"/>
  <c r="K7037" i="3"/>
  <c r="L7036" i="3"/>
  <c r="K7036" i="3"/>
  <c r="L7035" i="3"/>
  <c r="K7035" i="3"/>
  <c r="L7034" i="3"/>
  <c r="K7034" i="3"/>
  <c r="L7033" i="3"/>
  <c r="K7033" i="3"/>
  <c r="L7032" i="3"/>
  <c r="K7032" i="3"/>
  <c r="L7031" i="3"/>
  <c r="K7031" i="3"/>
  <c r="L7030" i="3"/>
  <c r="K7030" i="3"/>
  <c r="L7029" i="3"/>
  <c r="K7029" i="3"/>
  <c r="L7028" i="3"/>
  <c r="K7028" i="3"/>
  <c r="L7027" i="3"/>
  <c r="K7027" i="3"/>
  <c r="L7026" i="3"/>
  <c r="K7026" i="3"/>
  <c r="L7025" i="3"/>
  <c r="K7025" i="3"/>
  <c r="L7024" i="3"/>
  <c r="K7024" i="3"/>
  <c r="L7023" i="3"/>
  <c r="K7023" i="3"/>
  <c r="L7022" i="3"/>
  <c r="K7022" i="3"/>
  <c r="L7021" i="3"/>
  <c r="K7021" i="3"/>
  <c r="L7020" i="3"/>
  <c r="K7020" i="3"/>
  <c r="L7019" i="3"/>
  <c r="K7019" i="3"/>
  <c r="L7018" i="3"/>
  <c r="K7018" i="3"/>
  <c r="L7017" i="3"/>
  <c r="K7017" i="3"/>
  <c r="L7016" i="3"/>
  <c r="K7016" i="3"/>
  <c r="L7015" i="3"/>
  <c r="K7015" i="3"/>
  <c r="L7014" i="3"/>
  <c r="K7014" i="3"/>
  <c r="L7013" i="3"/>
  <c r="K7013" i="3"/>
  <c r="L7012" i="3"/>
  <c r="K7012" i="3"/>
  <c r="L7011" i="3"/>
  <c r="K7011" i="3"/>
  <c r="L7010" i="3"/>
  <c r="K7010" i="3"/>
  <c r="L7009" i="3"/>
  <c r="K7009" i="3"/>
  <c r="L7008" i="3"/>
  <c r="K7008" i="3"/>
  <c r="L7007" i="3"/>
  <c r="K7007" i="3"/>
  <c r="L7006" i="3"/>
  <c r="K7006" i="3"/>
  <c r="L7005" i="3"/>
  <c r="K7005" i="3"/>
  <c r="L7004" i="3"/>
  <c r="K7004" i="3"/>
  <c r="L7003" i="3"/>
  <c r="K7003" i="3"/>
  <c r="L7002" i="3"/>
  <c r="K7002" i="3"/>
  <c r="L7001" i="3"/>
  <c r="K7001" i="3"/>
  <c r="L7000" i="3"/>
  <c r="K7000" i="3"/>
  <c r="L6999" i="3"/>
  <c r="K6999" i="3"/>
  <c r="L6998" i="3"/>
  <c r="K6998" i="3"/>
  <c r="L6997" i="3"/>
  <c r="K6997" i="3"/>
  <c r="L6996" i="3"/>
  <c r="K6996" i="3"/>
  <c r="L6995" i="3"/>
  <c r="K6995" i="3"/>
  <c r="L6994" i="3"/>
  <c r="K6994" i="3"/>
  <c r="L6993" i="3"/>
  <c r="K6993" i="3"/>
  <c r="L6992" i="3"/>
  <c r="K6992" i="3"/>
  <c r="L6991" i="3"/>
  <c r="K6991" i="3"/>
  <c r="L6990" i="3"/>
  <c r="K6990" i="3"/>
  <c r="L6989" i="3"/>
  <c r="K6989" i="3"/>
  <c r="L6988" i="3"/>
  <c r="K6988" i="3"/>
  <c r="L6987" i="3"/>
  <c r="K6987" i="3"/>
  <c r="L6986" i="3"/>
  <c r="K6986" i="3"/>
  <c r="L6985" i="3"/>
  <c r="K6985" i="3"/>
  <c r="L6984" i="3"/>
  <c r="K6984" i="3"/>
  <c r="L6983" i="3"/>
  <c r="K6983" i="3"/>
  <c r="L6982" i="3"/>
  <c r="K6982" i="3"/>
  <c r="L6981" i="3"/>
  <c r="K6981" i="3"/>
  <c r="L6980" i="3"/>
  <c r="K6980" i="3"/>
  <c r="L6979" i="3"/>
  <c r="K6979" i="3"/>
  <c r="L6978" i="3"/>
  <c r="K6978" i="3"/>
  <c r="L6977" i="3"/>
  <c r="K6977" i="3"/>
  <c r="L6976" i="3"/>
  <c r="K6976" i="3"/>
  <c r="L6975" i="3"/>
  <c r="K6975" i="3"/>
  <c r="L6974" i="3"/>
  <c r="K6974" i="3"/>
  <c r="L6973" i="3"/>
  <c r="K6973" i="3"/>
  <c r="L6972" i="3"/>
  <c r="K6972" i="3"/>
  <c r="L6971" i="3"/>
  <c r="K6971" i="3"/>
  <c r="L6970" i="3"/>
  <c r="K6970" i="3"/>
  <c r="L6969" i="3"/>
  <c r="K6969" i="3"/>
  <c r="L6968" i="3"/>
  <c r="K6968" i="3"/>
  <c r="L6967" i="3"/>
  <c r="K6967" i="3"/>
  <c r="L6966" i="3"/>
  <c r="K6966" i="3"/>
  <c r="L6965" i="3"/>
  <c r="K6965" i="3"/>
  <c r="L6964" i="3"/>
  <c r="K6964" i="3"/>
  <c r="L6963" i="3"/>
  <c r="K6963" i="3"/>
  <c r="L6962" i="3"/>
  <c r="K6962" i="3"/>
  <c r="L6961" i="3"/>
  <c r="K6961" i="3"/>
  <c r="L6960" i="3"/>
  <c r="K6960" i="3"/>
  <c r="L6959" i="3"/>
  <c r="K6959" i="3"/>
  <c r="L6958" i="3"/>
  <c r="K6958" i="3"/>
  <c r="L6957" i="3"/>
  <c r="K6957" i="3"/>
  <c r="L6956" i="3"/>
  <c r="K6956" i="3"/>
  <c r="L6955" i="3"/>
  <c r="K6955" i="3"/>
  <c r="L6954" i="3"/>
  <c r="K6954" i="3"/>
  <c r="L6953" i="3"/>
  <c r="K6953" i="3"/>
  <c r="L6952" i="3"/>
  <c r="K6952" i="3"/>
  <c r="L6951" i="3"/>
  <c r="K6951" i="3"/>
  <c r="L6950" i="3"/>
  <c r="K6950" i="3"/>
  <c r="L6949" i="3"/>
  <c r="K6949" i="3"/>
  <c r="L6948" i="3"/>
  <c r="K6948" i="3"/>
  <c r="L6947" i="3"/>
  <c r="K6947" i="3"/>
  <c r="L6946" i="3"/>
  <c r="K6946" i="3"/>
  <c r="L6945" i="3"/>
  <c r="K6945" i="3"/>
  <c r="L6944" i="3"/>
  <c r="K6944" i="3"/>
  <c r="L6943" i="3"/>
  <c r="K6943" i="3"/>
  <c r="L6942" i="3"/>
  <c r="K6942" i="3"/>
  <c r="L6941" i="3"/>
  <c r="K6941" i="3"/>
  <c r="L6940" i="3"/>
  <c r="K6940" i="3"/>
  <c r="L6939" i="3"/>
  <c r="K6939" i="3"/>
  <c r="L6938" i="3"/>
  <c r="K6938" i="3"/>
  <c r="L6937" i="3"/>
  <c r="K6937" i="3"/>
  <c r="L6936" i="3"/>
  <c r="K6936" i="3"/>
  <c r="L6935" i="3"/>
  <c r="K6935" i="3"/>
  <c r="L6934" i="3"/>
  <c r="K6934" i="3"/>
  <c r="L6933" i="3"/>
  <c r="K6933" i="3"/>
  <c r="L6932" i="3"/>
  <c r="K6932" i="3"/>
  <c r="L6931" i="3"/>
  <c r="K6931" i="3"/>
  <c r="L6930" i="3"/>
  <c r="K6930" i="3"/>
  <c r="L6929" i="3"/>
  <c r="K6929" i="3"/>
  <c r="L6928" i="3"/>
  <c r="K6928" i="3"/>
  <c r="L6927" i="3"/>
  <c r="K6927" i="3"/>
  <c r="L6926" i="3"/>
  <c r="K6926" i="3"/>
  <c r="L6925" i="3"/>
  <c r="K6925" i="3"/>
  <c r="L6924" i="3"/>
  <c r="K6924" i="3"/>
  <c r="L6923" i="3"/>
  <c r="K6923" i="3"/>
  <c r="L6922" i="3"/>
  <c r="K6922" i="3"/>
  <c r="L6921" i="3"/>
  <c r="K6921" i="3"/>
  <c r="L6920" i="3"/>
  <c r="K6920" i="3"/>
  <c r="L6919" i="3"/>
  <c r="K6919" i="3"/>
  <c r="L6918" i="3"/>
  <c r="K6918" i="3"/>
  <c r="L6917" i="3"/>
  <c r="K6917" i="3"/>
  <c r="L6916" i="3"/>
  <c r="K6916" i="3"/>
  <c r="L6915" i="3"/>
  <c r="K6915" i="3"/>
  <c r="L6914" i="3"/>
  <c r="K6914" i="3"/>
  <c r="L6913" i="3"/>
  <c r="K6913" i="3"/>
  <c r="L6912" i="3"/>
  <c r="K6912" i="3"/>
  <c r="L6911" i="3"/>
  <c r="K6911" i="3"/>
  <c r="L6910" i="3"/>
  <c r="K6910" i="3"/>
  <c r="L6909" i="3"/>
  <c r="K6909" i="3"/>
  <c r="L6908" i="3"/>
  <c r="K6908" i="3"/>
  <c r="L6907" i="3"/>
  <c r="K6907" i="3"/>
  <c r="L6906" i="3"/>
  <c r="K6906" i="3"/>
  <c r="L6905" i="3"/>
  <c r="K6905" i="3"/>
  <c r="L6904" i="3"/>
  <c r="K6904" i="3"/>
  <c r="L6903" i="3"/>
  <c r="K6903" i="3"/>
  <c r="L6902" i="3"/>
  <c r="K6902" i="3"/>
  <c r="L6901" i="3"/>
  <c r="K6901" i="3"/>
  <c r="L6900" i="3"/>
  <c r="K6900" i="3"/>
  <c r="L6899" i="3"/>
  <c r="K6899" i="3"/>
  <c r="L6898" i="3"/>
  <c r="K6898" i="3"/>
  <c r="L6897" i="3"/>
  <c r="K6897" i="3"/>
  <c r="L6896" i="3"/>
  <c r="K6896" i="3"/>
  <c r="L6895" i="3"/>
  <c r="K6895" i="3"/>
  <c r="L6894" i="3"/>
  <c r="K6894" i="3"/>
  <c r="L6893" i="3"/>
  <c r="K6893" i="3"/>
  <c r="L6892" i="3"/>
  <c r="K6892" i="3"/>
  <c r="L6891" i="3"/>
  <c r="K6891" i="3"/>
  <c r="L6890" i="3"/>
  <c r="K6890" i="3"/>
  <c r="L6889" i="3"/>
  <c r="K6889" i="3"/>
  <c r="L6888" i="3"/>
  <c r="K6888" i="3"/>
  <c r="L6887" i="3"/>
  <c r="K6887" i="3"/>
  <c r="L6886" i="3"/>
  <c r="K6886" i="3"/>
  <c r="L6885" i="3"/>
  <c r="K6885" i="3"/>
  <c r="L6884" i="3"/>
  <c r="K6884" i="3"/>
  <c r="L6883" i="3"/>
  <c r="K6883" i="3"/>
  <c r="L6882" i="3"/>
  <c r="K6882" i="3"/>
  <c r="L6881" i="3"/>
  <c r="K6881" i="3"/>
  <c r="L6880" i="3"/>
  <c r="K6880" i="3"/>
  <c r="L6879" i="3"/>
  <c r="K6879" i="3"/>
  <c r="L6878" i="3"/>
  <c r="K6878" i="3"/>
  <c r="L6877" i="3"/>
  <c r="K6877" i="3"/>
  <c r="L6876" i="3"/>
  <c r="K6876" i="3"/>
  <c r="L6875" i="3"/>
  <c r="K6875" i="3"/>
  <c r="L6874" i="3"/>
  <c r="K6874" i="3"/>
  <c r="L6873" i="3"/>
  <c r="K6873" i="3"/>
  <c r="L6872" i="3"/>
  <c r="K6872" i="3"/>
  <c r="L6871" i="3"/>
  <c r="K6871" i="3"/>
  <c r="L6870" i="3"/>
  <c r="K6870" i="3"/>
  <c r="L6869" i="3"/>
  <c r="K6869" i="3"/>
  <c r="L6868" i="3"/>
  <c r="K6868" i="3"/>
  <c r="L6867" i="3"/>
  <c r="K6867" i="3"/>
  <c r="L6866" i="3"/>
  <c r="K6866" i="3"/>
  <c r="L6865" i="3"/>
  <c r="K6865" i="3"/>
  <c r="L6864" i="3"/>
  <c r="K6864" i="3"/>
  <c r="L6863" i="3"/>
  <c r="K6863" i="3"/>
  <c r="L6862" i="3"/>
  <c r="K6862" i="3"/>
  <c r="L6861" i="3"/>
  <c r="K6861" i="3"/>
  <c r="L6860" i="3"/>
  <c r="K6860" i="3"/>
  <c r="L6859" i="3"/>
  <c r="K6859" i="3"/>
  <c r="L6858" i="3"/>
  <c r="K6858" i="3"/>
  <c r="L6857" i="3"/>
  <c r="K6857" i="3"/>
  <c r="L6856" i="3"/>
  <c r="K6856" i="3"/>
  <c r="L6855" i="3"/>
  <c r="K6855" i="3"/>
  <c r="L6854" i="3"/>
  <c r="K6854" i="3"/>
  <c r="L6853" i="3"/>
  <c r="K6853" i="3"/>
  <c r="L6852" i="3"/>
  <c r="K6852" i="3"/>
  <c r="L6851" i="3"/>
  <c r="K6851" i="3"/>
  <c r="L6850" i="3"/>
  <c r="K6850" i="3"/>
  <c r="L6849" i="3"/>
  <c r="K6849" i="3"/>
  <c r="L6848" i="3"/>
  <c r="K6848" i="3"/>
  <c r="L6847" i="3"/>
  <c r="K6847" i="3"/>
  <c r="L6846" i="3"/>
  <c r="K6846" i="3"/>
  <c r="L6845" i="3"/>
  <c r="K6845" i="3"/>
  <c r="L6844" i="3"/>
  <c r="K6844" i="3"/>
  <c r="L6843" i="3"/>
  <c r="K6843" i="3"/>
  <c r="L6842" i="3"/>
  <c r="K6842" i="3"/>
  <c r="L6841" i="3"/>
  <c r="K6841" i="3"/>
  <c r="L6840" i="3"/>
  <c r="K6840" i="3"/>
  <c r="L6839" i="3"/>
  <c r="K6839" i="3"/>
  <c r="L6838" i="3"/>
  <c r="K6838" i="3"/>
  <c r="L6837" i="3"/>
  <c r="K6837" i="3"/>
  <c r="L6836" i="3"/>
  <c r="K6836" i="3"/>
  <c r="L6835" i="3"/>
  <c r="K6835" i="3"/>
  <c r="L6834" i="3"/>
  <c r="K6834" i="3"/>
  <c r="L6833" i="3"/>
  <c r="K6833" i="3"/>
  <c r="L6832" i="3"/>
  <c r="K6832" i="3"/>
  <c r="L6831" i="3"/>
  <c r="K6831" i="3"/>
  <c r="L6830" i="3"/>
  <c r="K6830" i="3"/>
  <c r="L6829" i="3"/>
  <c r="K6829" i="3"/>
  <c r="L6828" i="3"/>
  <c r="K6828" i="3"/>
  <c r="L6827" i="3"/>
  <c r="K6827" i="3"/>
  <c r="L6826" i="3"/>
  <c r="K6826" i="3"/>
  <c r="L6825" i="3"/>
  <c r="K6825" i="3"/>
  <c r="L6824" i="3"/>
  <c r="K6824" i="3"/>
  <c r="L6823" i="3"/>
  <c r="K6823" i="3"/>
  <c r="L6822" i="3"/>
  <c r="K6822" i="3"/>
  <c r="L6821" i="3"/>
  <c r="K6821" i="3"/>
  <c r="L6820" i="3"/>
  <c r="K6820" i="3"/>
  <c r="L6819" i="3"/>
  <c r="K6819" i="3"/>
  <c r="L6818" i="3"/>
  <c r="K6818" i="3"/>
  <c r="L6817" i="3"/>
  <c r="K6817" i="3"/>
  <c r="L6816" i="3"/>
  <c r="K6816" i="3"/>
  <c r="L6815" i="3"/>
  <c r="K6815" i="3"/>
  <c r="L6814" i="3"/>
  <c r="K6814" i="3"/>
  <c r="L6813" i="3"/>
  <c r="K6813" i="3"/>
  <c r="L6812" i="3"/>
  <c r="K6812" i="3"/>
  <c r="L6811" i="3"/>
  <c r="K6811" i="3"/>
  <c r="L6810" i="3"/>
  <c r="K6810" i="3"/>
  <c r="L6809" i="3"/>
  <c r="K6809" i="3"/>
  <c r="L6808" i="3"/>
  <c r="K6808" i="3"/>
  <c r="L6807" i="3"/>
  <c r="K6807" i="3"/>
  <c r="L6806" i="3"/>
  <c r="K6806" i="3"/>
  <c r="L6805" i="3"/>
  <c r="K6805" i="3"/>
  <c r="L6804" i="3"/>
  <c r="K6804" i="3"/>
  <c r="L6803" i="3"/>
  <c r="K6803" i="3"/>
  <c r="L6802" i="3"/>
  <c r="K6802" i="3"/>
  <c r="L6801" i="3"/>
  <c r="K6801" i="3"/>
  <c r="L6800" i="3"/>
  <c r="K6800" i="3"/>
  <c r="L6799" i="3"/>
  <c r="K6799" i="3"/>
  <c r="L6798" i="3"/>
  <c r="K6798" i="3"/>
  <c r="L6797" i="3"/>
  <c r="K6797" i="3"/>
  <c r="L6796" i="3"/>
  <c r="K6796" i="3"/>
  <c r="L6795" i="3"/>
  <c r="K6795" i="3"/>
  <c r="L6794" i="3"/>
  <c r="K6794" i="3"/>
  <c r="L6793" i="3"/>
  <c r="K6793" i="3"/>
  <c r="L6792" i="3"/>
  <c r="K6792" i="3"/>
  <c r="L6791" i="3"/>
  <c r="K6791" i="3"/>
  <c r="L6790" i="3"/>
  <c r="K6790" i="3"/>
  <c r="L6789" i="3"/>
  <c r="K6789" i="3"/>
  <c r="L6788" i="3"/>
  <c r="K6788" i="3"/>
  <c r="L6787" i="3"/>
  <c r="K6787" i="3"/>
  <c r="L6786" i="3"/>
  <c r="K6786" i="3"/>
  <c r="L6785" i="3"/>
  <c r="K6785" i="3"/>
  <c r="L6784" i="3"/>
  <c r="K6784" i="3"/>
  <c r="L6783" i="3"/>
  <c r="K6783" i="3"/>
  <c r="L6782" i="3"/>
  <c r="K6782" i="3"/>
  <c r="L6781" i="3"/>
  <c r="K6781" i="3"/>
  <c r="L6780" i="3"/>
  <c r="K6780" i="3"/>
  <c r="L6779" i="3"/>
  <c r="K6779" i="3"/>
  <c r="L6778" i="3"/>
  <c r="K6778" i="3"/>
  <c r="L6777" i="3"/>
  <c r="K6777" i="3"/>
  <c r="L6776" i="3"/>
  <c r="K6776" i="3"/>
  <c r="L6775" i="3"/>
  <c r="K6775" i="3"/>
  <c r="L6774" i="3"/>
  <c r="K6774" i="3"/>
  <c r="L6773" i="3"/>
  <c r="K6773" i="3"/>
  <c r="L6772" i="3"/>
  <c r="K6772" i="3"/>
  <c r="L6771" i="3"/>
  <c r="K6771" i="3"/>
  <c r="L6770" i="3"/>
  <c r="K6770" i="3"/>
  <c r="L6769" i="3"/>
  <c r="K6769" i="3"/>
  <c r="L6768" i="3"/>
  <c r="K6768" i="3"/>
  <c r="L6767" i="3"/>
  <c r="K6767" i="3"/>
  <c r="L6766" i="3"/>
  <c r="K6766" i="3"/>
  <c r="L6765" i="3"/>
  <c r="K6765" i="3"/>
  <c r="L6764" i="3"/>
  <c r="K6764" i="3"/>
  <c r="L6763" i="3"/>
  <c r="K6763" i="3"/>
  <c r="L6762" i="3"/>
  <c r="K6762" i="3"/>
  <c r="L6761" i="3"/>
  <c r="K6761" i="3"/>
  <c r="L6760" i="3"/>
  <c r="K6760" i="3"/>
  <c r="L6759" i="3"/>
  <c r="K6759" i="3"/>
  <c r="L6758" i="3"/>
  <c r="K6758" i="3"/>
  <c r="L6757" i="3"/>
  <c r="K6757" i="3"/>
  <c r="L6756" i="3"/>
  <c r="K6756" i="3"/>
  <c r="L6755" i="3"/>
  <c r="K6755" i="3"/>
  <c r="L6754" i="3"/>
  <c r="K6754" i="3"/>
  <c r="L6753" i="3"/>
  <c r="K6753" i="3"/>
  <c r="L6752" i="3"/>
  <c r="K6752" i="3"/>
  <c r="L6751" i="3"/>
  <c r="K6751" i="3"/>
  <c r="L6750" i="3"/>
  <c r="K6750" i="3"/>
  <c r="L6749" i="3"/>
  <c r="K6749" i="3"/>
  <c r="L6748" i="3"/>
  <c r="K6748" i="3"/>
  <c r="L6747" i="3"/>
  <c r="K6747" i="3"/>
  <c r="L6746" i="3"/>
  <c r="K6746" i="3"/>
  <c r="L6745" i="3"/>
  <c r="K6745" i="3"/>
  <c r="L6744" i="3"/>
  <c r="K6744" i="3"/>
  <c r="L6743" i="3"/>
  <c r="K6743" i="3"/>
  <c r="L6742" i="3"/>
  <c r="K6742" i="3"/>
  <c r="L6741" i="3"/>
  <c r="K6741" i="3"/>
  <c r="L6740" i="3"/>
  <c r="K6740" i="3"/>
  <c r="L6739" i="3"/>
  <c r="K6739" i="3"/>
  <c r="L6738" i="3"/>
  <c r="K6738" i="3"/>
  <c r="L6737" i="3"/>
  <c r="K6737" i="3"/>
  <c r="L6736" i="3"/>
  <c r="K6736" i="3"/>
  <c r="L6735" i="3"/>
  <c r="K6735" i="3"/>
  <c r="L6734" i="3"/>
  <c r="K6734" i="3"/>
  <c r="L6733" i="3"/>
  <c r="K6733" i="3"/>
  <c r="L6732" i="3"/>
  <c r="K6732" i="3"/>
  <c r="L6731" i="3"/>
  <c r="K6731" i="3"/>
  <c r="L6730" i="3"/>
  <c r="K6730" i="3"/>
  <c r="L6729" i="3"/>
  <c r="K6729" i="3"/>
  <c r="L6728" i="3"/>
  <c r="K6728" i="3"/>
  <c r="L6727" i="3"/>
  <c r="K6727" i="3"/>
  <c r="L6726" i="3"/>
  <c r="K6726" i="3"/>
  <c r="L6725" i="3"/>
  <c r="K6725" i="3"/>
  <c r="L6724" i="3"/>
  <c r="K6724" i="3"/>
  <c r="L6723" i="3"/>
  <c r="K6723" i="3"/>
  <c r="L6722" i="3"/>
  <c r="K6722" i="3"/>
  <c r="L6721" i="3"/>
  <c r="K6721" i="3"/>
  <c r="L6720" i="3"/>
  <c r="K6720" i="3"/>
  <c r="L6719" i="3"/>
  <c r="K6719" i="3"/>
  <c r="L6718" i="3"/>
  <c r="K6718" i="3"/>
  <c r="L6717" i="3"/>
  <c r="K6717" i="3"/>
  <c r="L6716" i="3"/>
  <c r="K6716" i="3"/>
  <c r="L6715" i="3"/>
  <c r="K6715" i="3"/>
  <c r="L6714" i="3"/>
  <c r="K6714" i="3"/>
  <c r="L6713" i="3"/>
  <c r="K6713" i="3"/>
  <c r="L6712" i="3"/>
  <c r="K6712" i="3"/>
  <c r="L6711" i="3"/>
  <c r="K6711" i="3"/>
  <c r="L6710" i="3"/>
  <c r="K6710" i="3"/>
  <c r="L6709" i="3"/>
  <c r="K6709" i="3"/>
  <c r="L6708" i="3"/>
  <c r="K6708" i="3"/>
  <c r="L6707" i="3"/>
  <c r="K6707" i="3"/>
  <c r="L6706" i="3"/>
  <c r="K6706" i="3"/>
  <c r="L6705" i="3"/>
  <c r="K6705" i="3"/>
  <c r="L6704" i="3"/>
  <c r="K6704" i="3"/>
  <c r="L6703" i="3"/>
  <c r="K6703" i="3"/>
  <c r="L6702" i="3"/>
  <c r="K6702" i="3"/>
  <c r="L6701" i="3"/>
  <c r="K6701" i="3"/>
  <c r="L6700" i="3"/>
  <c r="K6700" i="3"/>
  <c r="L6699" i="3"/>
  <c r="K6699" i="3"/>
  <c r="L6698" i="3"/>
  <c r="K6698" i="3"/>
  <c r="L6697" i="3"/>
  <c r="K6697" i="3"/>
  <c r="L6696" i="3"/>
  <c r="K6696" i="3"/>
  <c r="L6695" i="3"/>
  <c r="K6695" i="3"/>
  <c r="L6694" i="3"/>
  <c r="K6694" i="3"/>
  <c r="L6693" i="3"/>
  <c r="K6693" i="3"/>
  <c r="L6692" i="3"/>
  <c r="K6692" i="3"/>
  <c r="L6691" i="3"/>
  <c r="K6691" i="3"/>
  <c r="L6690" i="3"/>
  <c r="K6690" i="3"/>
  <c r="L6689" i="3"/>
  <c r="K6689" i="3"/>
  <c r="L6688" i="3"/>
  <c r="K6688" i="3"/>
  <c r="L6687" i="3"/>
  <c r="K6687" i="3"/>
  <c r="L6686" i="3"/>
  <c r="K6686" i="3"/>
  <c r="L6685" i="3"/>
  <c r="K6685" i="3"/>
  <c r="L6684" i="3"/>
  <c r="K6684" i="3"/>
  <c r="L6683" i="3"/>
  <c r="K6683" i="3"/>
  <c r="L6682" i="3"/>
  <c r="K6682" i="3"/>
  <c r="L6681" i="3"/>
  <c r="K6681" i="3"/>
  <c r="L6680" i="3"/>
  <c r="K6680" i="3"/>
  <c r="L6679" i="3"/>
  <c r="K6679" i="3"/>
  <c r="L6678" i="3"/>
  <c r="K6678" i="3"/>
  <c r="L6677" i="3"/>
  <c r="K6677" i="3"/>
  <c r="L6676" i="3"/>
  <c r="K6676" i="3"/>
  <c r="L6675" i="3"/>
  <c r="K6675" i="3"/>
  <c r="L6674" i="3"/>
  <c r="K6674" i="3"/>
  <c r="L6673" i="3"/>
  <c r="K6673" i="3"/>
  <c r="L6672" i="3"/>
  <c r="K6672" i="3"/>
  <c r="L6671" i="3"/>
  <c r="K6671" i="3"/>
  <c r="L6670" i="3"/>
  <c r="K6670" i="3"/>
  <c r="L6669" i="3"/>
  <c r="K6669" i="3"/>
  <c r="L6668" i="3"/>
  <c r="K6668" i="3"/>
  <c r="L6667" i="3"/>
  <c r="K6667" i="3"/>
  <c r="L6666" i="3"/>
  <c r="K6666" i="3"/>
  <c r="L6665" i="3"/>
  <c r="K6665" i="3"/>
  <c r="L6664" i="3"/>
  <c r="K6664" i="3"/>
  <c r="L6663" i="3"/>
  <c r="K6663" i="3"/>
  <c r="L6662" i="3"/>
  <c r="K6662" i="3"/>
  <c r="L6661" i="3"/>
  <c r="K6661" i="3"/>
  <c r="L6660" i="3"/>
  <c r="K6660" i="3"/>
  <c r="L6659" i="3"/>
  <c r="K6659" i="3"/>
  <c r="L6658" i="3"/>
  <c r="K6658" i="3"/>
  <c r="L6657" i="3"/>
  <c r="K6657" i="3"/>
  <c r="L6656" i="3"/>
  <c r="K6656" i="3"/>
  <c r="L6655" i="3"/>
  <c r="K6655" i="3"/>
  <c r="L6654" i="3"/>
  <c r="K6654" i="3"/>
  <c r="L6653" i="3"/>
  <c r="K6653" i="3"/>
  <c r="L6652" i="3"/>
  <c r="K6652" i="3"/>
  <c r="L6651" i="3"/>
  <c r="K6651" i="3"/>
  <c r="L6650" i="3"/>
  <c r="K6650" i="3"/>
  <c r="L6649" i="3"/>
  <c r="K6649" i="3"/>
  <c r="L6648" i="3"/>
  <c r="K6648" i="3"/>
  <c r="L6647" i="3"/>
  <c r="K6647" i="3"/>
  <c r="L6646" i="3"/>
  <c r="K6646" i="3"/>
  <c r="L6645" i="3"/>
  <c r="K6645" i="3"/>
  <c r="L6644" i="3"/>
  <c r="K6644" i="3"/>
  <c r="L6643" i="3"/>
  <c r="K6643" i="3"/>
  <c r="L6642" i="3"/>
  <c r="K6642" i="3"/>
  <c r="L6641" i="3"/>
  <c r="K6641" i="3"/>
  <c r="L6640" i="3"/>
  <c r="K6640" i="3"/>
  <c r="L6639" i="3"/>
  <c r="K6639" i="3"/>
  <c r="L6638" i="3"/>
  <c r="K6638" i="3"/>
  <c r="L6637" i="3"/>
  <c r="K6637" i="3"/>
  <c r="L6636" i="3"/>
  <c r="K6636" i="3"/>
  <c r="L6635" i="3"/>
  <c r="K6635" i="3"/>
  <c r="L6634" i="3"/>
  <c r="K6634" i="3"/>
  <c r="L6633" i="3"/>
  <c r="K6633" i="3"/>
  <c r="L6632" i="3"/>
  <c r="K6632" i="3"/>
  <c r="L6631" i="3"/>
  <c r="K6631" i="3"/>
  <c r="L6630" i="3"/>
  <c r="K6630" i="3"/>
  <c r="L6629" i="3"/>
  <c r="K6629" i="3"/>
  <c r="L6628" i="3"/>
  <c r="K6628" i="3"/>
  <c r="L6627" i="3"/>
  <c r="K6627" i="3"/>
  <c r="L6626" i="3"/>
  <c r="K6626" i="3"/>
  <c r="L6625" i="3"/>
  <c r="K6625" i="3"/>
  <c r="L6624" i="3"/>
  <c r="K6624" i="3"/>
  <c r="L6623" i="3"/>
  <c r="K6623" i="3"/>
  <c r="L6622" i="3"/>
  <c r="K6622" i="3"/>
  <c r="L6621" i="3"/>
  <c r="K6621" i="3"/>
  <c r="L6620" i="3"/>
  <c r="K6620" i="3"/>
  <c r="L6619" i="3"/>
  <c r="K6619" i="3"/>
  <c r="L6618" i="3"/>
  <c r="K6618" i="3"/>
  <c r="L6617" i="3"/>
  <c r="K6617" i="3"/>
  <c r="L6616" i="3"/>
  <c r="K6616" i="3"/>
  <c r="L6615" i="3"/>
  <c r="K6615" i="3"/>
  <c r="L6614" i="3"/>
  <c r="K6614" i="3"/>
  <c r="L6613" i="3"/>
  <c r="K6613" i="3"/>
  <c r="L6612" i="3"/>
  <c r="K6612" i="3"/>
  <c r="L6611" i="3"/>
  <c r="K6611" i="3"/>
  <c r="L6610" i="3"/>
  <c r="K6610" i="3"/>
  <c r="L6609" i="3"/>
  <c r="K6609" i="3"/>
  <c r="L6608" i="3"/>
  <c r="K6608" i="3"/>
  <c r="L6607" i="3"/>
  <c r="K6607" i="3"/>
  <c r="L6606" i="3"/>
  <c r="K6606" i="3"/>
  <c r="L6605" i="3"/>
  <c r="K6605" i="3"/>
  <c r="L6604" i="3"/>
  <c r="K6604" i="3"/>
  <c r="L6603" i="3"/>
  <c r="K6603" i="3"/>
  <c r="L6602" i="3"/>
  <c r="K6602" i="3"/>
  <c r="L6601" i="3"/>
  <c r="K6601" i="3"/>
  <c r="L6600" i="3"/>
  <c r="K6600" i="3"/>
  <c r="L6599" i="3"/>
  <c r="K6599" i="3"/>
  <c r="L6598" i="3"/>
  <c r="K6598" i="3"/>
  <c r="L6597" i="3"/>
  <c r="K6597" i="3"/>
  <c r="L6596" i="3"/>
  <c r="K6596" i="3"/>
  <c r="L6595" i="3"/>
  <c r="K6595" i="3"/>
  <c r="L6594" i="3"/>
  <c r="K6594" i="3"/>
  <c r="L6593" i="3"/>
  <c r="K6593" i="3"/>
  <c r="L6592" i="3"/>
  <c r="K6592" i="3"/>
  <c r="L6591" i="3"/>
  <c r="K6591" i="3"/>
  <c r="L6590" i="3"/>
  <c r="K6590" i="3"/>
  <c r="L6589" i="3"/>
  <c r="K6589" i="3"/>
  <c r="L6588" i="3"/>
  <c r="K6588" i="3"/>
  <c r="L6587" i="3"/>
  <c r="K6587" i="3"/>
  <c r="L6586" i="3"/>
  <c r="K6586" i="3"/>
  <c r="L6585" i="3"/>
  <c r="K6585" i="3"/>
  <c r="L6584" i="3"/>
  <c r="K6584" i="3"/>
  <c r="L6583" i="3"/>
  <c r="K6583" i="3"/>
  <c r="L6582" i="3"/>
  <c r="K6582" i="3"/>
  <c r="L6581" i="3"/>
  <c r="K6581" i="3"/>
  <c r="L6580" i="3"/>
  <c r="K6580" i="3"/>
  <c r="L6579" i="3"/>
  <c r="K6579" i="3"/>
  <c r="L6578" i="3"/>
  <c r="K6578" i="3"/>
  <c r="L6577" i="3"/>
  <c r="K6577" i="3"/>
  <c r="L6576" i="3"/>
  <c r="K6576" i="3"/>
  <c r="L6575" i="3"/>
  <c r="K6575" i="3"/>
  <c r="L6574" i="3"/>
  <c r="K6574" i="3"/>
  <c r="L6573" i="3"/>
  <c r="K6573" i="3"/>
  <c r="L6572" i="3"/>
  <c r="K6572" i="3"/>
  <c r="L6571" i="3"/>
  <c r="K6571" i="3"/>
  <c r="L6570" i="3"/>
  <c r="K6570" i="3"/>
  <c r="L6569" i="3"/>
  <c r="K6569" i="3"/>
  <c r="L6568" i="3"/>
  <c r="K6568" i="3"/>
  <c r="L6567" i="3"/>
  <c r="K6567" i="3"/>
  <c r="L6566" i="3"/>
  <c r="K6566" i="3"/>
  <c r="L6565" i="3"/>
  <c r="K6565" i="3"/>
  <c r="L6564" i="3"/>
  <c r="K6564" i="3"/>
  <c r="L6563" i="3"/>
  <c r="K6563" i="3"/>
  <c r="L6562" i="3"/>
  <c r="K6562" i="3"/>
  <c r="L6561" i="3"/>
  <c r="K6561" i="3"/>
  <c r="L6560" i="3"/>
  <c r="K6560" i="3"/>
  <c r="L6559" i="3"/>
  <c r="K6559" i="3"/>
  <c r="L6558" i="3"/>
  <c r="K6558" i="3"/>
  <c r="L6557" i="3"/>
  <c r="K6557" i="3"/>
  <c r="L6556" i="3"/>
  <c r="K6556" i="3"/>
  <c r="L6555" i="3"/>
  <c r="K6555" i="3"/>
  <c r="L6554" i="3"/>
  <c r="K6554" i="3"/>
  <c r="L6553" i="3"/>
  <c r="K6553" i="3"/>
  <c r="L6552" i="3"/>
  <c r="K6552" i="3"/>
  <c r="L6551" i="3"/>
  <c r="K6551" i="3"/>
  <c r="L6550" i="3"/>
  <c r="K6550" i="3"/>
  <c r="L6549" i="3"/>
  <c r="K6549" i="3"/>
  <c r="L6548" i="3"/>
  <c r="K6548" i="3"/>
  <c r="L6547" i="3"/>
  <c r="K6547" i="3"/>
  <c r="L6546" i="3"/>
  <c r="K6546" i="3"/>
  <c r="L6545" i="3"/>
  <c r="K6545" i="3"/>
  <c r="L6544" i="3"/>
  <c r="K6544" i="3"/>
  <c r="L6543" i="3"/>
  <c r="K6543" i="3"/>
  <c r="L6542" i="3"/>
  <c r="K6542" i="3"/>
  <c r="L6541" i="3"/>
  <c r="K6541" i="3"/>
  <c r="L6540" i="3"/>
  <c r="K6540" i="3"/>
  <c r="L6539" i="3"/>
  <c r="K6539" i="3"/>
  <c r="L6538" i="3"/>
  <c r="K6538" i="3"/>
  <c r="L6537" i="3"/>
  <c r="K6537" i="3"/>
  <c r="L6536" i="3"/>
  <c r="K6536" i="3"/>
  <c r="L6535" i="3"/>
  <c r="K6535" i="3"/>
  <c r="L6534" i="3"/>
  <c r="K6534" i="3"/>
  <c r="L6533" i="3"/>
  <c r="K6533" i="3"/>
  <c r="L6532" i="3"/>
  <c r="K6532" i="3"/>
  <c r="L6531" i="3"/>
  <c r="K6531" i="3"/>
  <c r="L6530" i="3"/>
  <c r="K6530" i="3"/>
  <c r="L6529" i="3"/>
  <c r="K6529" i="3"/>
  <c r="L6528" i="3"/>
  <c r="K6528" i="3"/>
  <c r="L6527" i="3"/>
  <c r="K6527" i="3"/>
  <c r="L6526" i="3"/>
  <c r="K6526" i="3"/>
  <c r="L6525" i="3"/>
  <c r="K6525" i="3"/>
  <c r="L6524" i="3"/>
  <c r="K6524" i="3"/>
  <c r="L6523" i="3"/>
  <c r="K6523" i="3"/>
  <c r="L6522" i="3"/>
  <c r="K6522" i="3"/>
  <c r="L6521" i="3"/>
  <c r="K6521" i="3"/>
  <c r="L6520" i="3"/>
  <c r="K6520" i="3"/>
  <c r="L6519" i="3"/>
  <c r="K6519" i="3"/>
  <c r="L6518" i="3"/>
  <c r="K6518" i="3"/>
  <c r="L6517" i="3"/>
  <c r="K6517" i="3"/>
  <c r="L6516" i="3"/>
  <c r="K6516" i="3"/>
  <c r="L6515" i="3"/>
  <c r="K6515" i="3"/>
  <c r="L6514" i="3"/>
  <c r="K6514" i="3"/>
  <c r="L6513" i="3"/>
  <c r="K6513" i="3"/>
  <c r="L6512" i="3"/>
  <c r="K6512" i="3"/>
  <c r="L6511" i="3"/>
  <c r="K6511" i="3"/>
  <c r="L6510" i="3"/>
  <c r="K6510" i="3"/>
  <c r="L6509" i="3"/>
  <c r="K6509" i="3"/>
  <c r="L6508" i="3"/>
  <c r="K6508" i="3"/>
  <c r="L6507" i="3"/>
  <c r="K6507" i="3"/>
  <c r="L6506" i="3"/>
  <c r="K6506" i="3"/>
  <c r="L6505" i="3"/>
  <c r="K6505" i="3"/>
  <c r="L6504" i="3"/>
  <c r="K6504" i="3"/>
  <c r="L6503" i="3"/>
  <c r="K6503" i="3"/>
  <c r="L6502" i="3"/>
  <c r="K6502" i="3"/>
  <c r="L6501" i="3"/>
  <c r="K6501" i="3"/>
  <c r="L6500" i="3"/>
  <c r="K6500" i="3"/>
  <c r="L6499" i="3"/>
  <c r="K6499" i="3"/>
  <c r="L6498" i="3"/>
  <c r="K6498" i="3"/>
  <c r="L6497" i="3"/>
  <c r="K6497" i="3"/>
  <c r="L6496" i="3"/>
  <c r="K6496" i="3"/>
  <c r="L6495" i="3"/>
  <c r="K6495" i="3"/>
  <c r="L6494" i="3"/>
  <c r="K6494" i="3"/>
  <c r="L6493" i="3"/>
  <c r="K6493" i="3"/>
  <c r="L6492" i="3"/>
  <c r="K6492" i="3"/>
  <c r="L6491" i="3"/>
  <c r="K6491" i="3"/>
  <c r="L6490" i="3"/>
  <c r="K6490" i="3"/>
  <c r="L6489" i="3"/>
  <c r="K6489" i="3"/>
  <c r="L6488" i="3"/>
  <c r="K6488" i="3"/>
  <c r="L6487" i="3"/>
  <c r="K6487" i="3"/>
  <c r="L6486" i="3"/>
  <c r="K6486" i="3"/>
  <c r="L6485" i="3"/>
  <c r="K6485" i="3"/>
  <c r="L6484" i="3"/>
  <c r="K6484" i="3"/>
  <c r="L6483" i="3"/>
  <c r="K6483" i="3"/>
  <c r="L6482" i="3"/>
  <c r="K6482" i="3"/>
  <c r="L6481" i="3"/>
  <c r="K6481" i="3"/>
  <c r="L6480" i="3"/>
  <c r="K6480" i="3"/>
  <c r="L6479" i="3"/>
  <c r="K6479" i="3"/>
  <c r="L6478" i="3"/>
  <c r="K6478" i="3"/>
  <c r="L6477" i="3"/>
  <c r="K6477" i="3"/>
  <c r="L6476" i="3"/>
  <c r="K6476" i="3"/>
  <c r="L6475" i="3"/>
  <c r="K6475" i="3"/>
  <c r="L6474" i="3"/>
  <c r="K6474" i="3"/>
  <c r="L6473" i="3"/>
  <c r="K6473" i="3"/>
  <c r="L6472" i="3"/>
  <c r="K6472" i="3"/>
  <c r="L6471" i="3"/>
  <c r="K6471" i="3"/>
  <c r="L6470" i="3"/>
  <c r="K6470" i="3"/>
  <c r="L6469" i="3"/>
  <c r="K6469" i="3"/>
  <c r="L6468" i="3"/>
  <c r="K6468" i="3"/>
  <c r="L6467" i="3"/>
  <c r="K6467" i="3"/>
  <c r="L6466" i="3"/>
  <c r="K6466" i="3"/>
  <c r="L6465" i="3"/>
  <c r="K6465" i="3"/>
  <c r="L6464" i="3"/>
  <c r="K6464" i="3"/>
  <c r="L6463" i="3"/>
  <c r="K6463" i="3"/>
  <c r="L6462" i="3"/>
  <c r="K6462" i="3"/>
  <c r="L6461" i="3"/>
  <c r="K6461" i="3"/>
  <c r="L6460" i="3"/>
  <c r="K6460" i="3"/>
  <c r="L6459" i="3"/>
  <c r="K6459" i="3"/>
  <c r="L6458" i="3"/>
  <c r="K6458" i="3"/>
  <c r="L6457" i="3"/>
  <c r="K6457" i="3"/>
  <c r="L6456" i="3"/>
  <c r="K6456" i="3"/>
  <c r="L6455" i="3"/>
  <c r="K6455" i="3"/>
  <c r="L6454" i="3"/>
  <c r="K6454" i="3"/>
  <c r="L6453" i="3"/>
  <c r="K6453" i="3"/>
  <c r="L6452" i="3"/>
  <c r="K6452" i="3"/>
  <c r="L6451" i="3"/>
  <c r="K6451" i="3"/>
  <c r="L6450" i="3"/>
  <c r="K6450" i="3"/>
  <c r="L6449" i="3"/>
  <c r="K6449" i="3"/>
  <c r="L6448" i="3"/>
  <c r="K6448" i="3"/>
  <c r="L6447" i="3"/>
  <c r="K6447" i="3"/>
  <c r="L6446" i="3"/>
  <c r="K6446" i="3"/>
  <c r="L6445" i="3"/>
  <c r="K6445" i="3"/>
  <c r="L6444" i="3"/>
  <c r="K6444" i="3"/>
  <c r="L6443" i="3"/>
  <c r="K6443" i="3"/>
  <c r="L6442" i="3"/>
  <c r="K6442" i="3"/>
  <c r="L6441" i="3"/>
  <c r="K6441" i="3"/>
  <c r="L6440" i="3"/>
  <c r="K6440" i="3"/>
  <c r="L6439" i="3"/>
  <c r="K6439" i="3"/>
  <c r="L6438" i="3"/>
  <c r="K6438" i="3"/>
  <c r="L6437" i="3"/>
  <c r="K6437" i="3"/>
  <c r="L6436" i="3"/>
  <c r="K6436" i="3"/>
  <c r="L6435" i="3"/>
  <c r="K6435" i="3"/>
  <c r="L6434" i="3"/>
  <c r="K6434" i="3"/>
  <c r="L6433" i="3"/>
  <c r="K6433" i="3"/>
  <c r="L6432" i="3"/>
  <c r="K6432" i="3"/>
  <c r="L6431" i="3"/>
  <c r="K6431" i="3"/>
  <c r="L6430" i="3"/>
  <c r="K6430" i="3"/>
  <c r="L6429" i="3"/>
  <c r="K6429" i="3"/>
  <c r="L6428" i="3"/>
  <c r="K6428" i="3"/>
  <c r="L6427" i="3"/>
  <c r="K6427" i="3"/>
  <c r="L6426" i="3"/>
  <c r="K6426" i="3"/>
  <c r="L6425" i="3"/>
  <c r="K6425" i="3"/>
  <c r="L6424" i="3"/>
  <c r="K6424" i="3"/>
  <c r="L6423" i="3"/>
  <c r="K6423" i="3"/>
  <c r="L6422" i="3"/>
  <c r="K6422" i="3"/>
  <c r="L6421" i="3"/>
  <c r="K6421" i="3"/>
  <c r="L6420" i="3"/>
  <c r="K6420" i="3"/>
  <c r="L6419" i="3"/>
  <c r="K6419" i="3"/>
  <c r="L6418" i="3"/>
  <c r="K6418" i="3"/>
  <c r="L6417" i="3"/>
  <c r="K6417" i="3"/>
  <c r="L6416" i="3"/>
  <c r="K6416" i="3"/>
  <c r="L6415" i="3"/>
  <c r="K6415" i="3"/>
  <c r="L6414" i="3"/>
  <c r="K6414" i="3"/>
  <c r="L6413" i="3"/>
  <c r="K6413" i="3"/>
  <c r="L6412" i="3"/>
  <c r="K6412" i="3"/>
  <c r="L6411" i="3"/>
  <c r="K6411" i="3"/>
  <c r="L6410" i="3"/>
  <c r="K6410" i="3"/>
  <c r="L6409" i="3"/>
  <c r="K6409" i="3"/>
  <c r="L6408" i="3"/>
  <c r="K6408" i="3"/>
  <c r="L6407" i="3"/>
  <c r="K6407" i="3"/>
  <c r="L6406" i="3"/>
  <c r="K6406" i="3"/>
  <c r="L6405" i="3"/>
  <c r="K6405" i="3"/>
  <c r="L6404" i="3"/>
  <c r="K6404" i="3"/>
  <c r="L6403" i="3"/>
  <c r="K6403" i="3"/>
  <c r="L6402" i="3"/>
  <c r="K6402" i="3"/>
  <c r="L6401" i="3"/>
  <c r="K6401" i="3"/>
  <c r="L6400" i="3"/>
  <c r="K6400" i="3"/>
  <c r="L6399" i="3"/>
  <c r="K6399" i="3"/>
  <c r="L6398" i="3"/>
  <c r="K6398" i="3"/>
  <c r="L6397" i="3"/>
  <c r="K6397" i="3"/>
  <c r="L6396" i="3"/>
  <c r="K6396" i="3"/>
  <c r="L6395" i="3"/>
  <c r="K6395" i="3"/>
  <c r="L6394" i="3"/>
  <c r="K6394" i="3"/>
  <c r="L6393" i="3"/>
  <c r="K6393" i="3"/>
  <c r="L6392" i="3"/>
  <c r="K6392" i="3"/>
  <c r="L6391" i="3"/>
  <c r="K6391" i="3"/>
  <c r="L6390" i="3"/>
  <c r="K6390" i="3"/>
  <c r="L6389" i="3"/>
  <c r="K6389" i="3"/>
  <c r="L6388" i="3"/>
  <c r="K6388" i="3"/>
  <c r="L6387" i="3"/>
  <c r="K6387" i="3"/>
  <c r="L6386" i="3"/>
  <c r="K6386" i="3"/>
  <c r="L6385" i="3"/>
  <c r="K6385" i="3"/>
  <c r="L6384" i="3"/>
  <c r="K6384" i="3"/>
  <c r="L6383" i="3"/>
  <c r="K6383" i="3"/>
  <c r="L6382" i="3"/>
  <c r="K6382" i="3"/>
  <c r="L6381" i="3"/>
  <c r="K6381" i="3"/>
  <c r="L6380" i="3"/>
  <c r="K6380" i="3"/>
  <c r="L6379" i="3"/>
  <c r="K6379" i="3"/>
  <c r="L6378" i="3"/>
  <c r="K6378" i="3"/>
  <c r="L6377" i="3"/>
  <c r="K6377" i="3"/>
  <c r="L6376" i="3"/>
  <c r="K6376" i="3"/>
  <c r="L6375" i="3"/>
  <c r="K6375" i="3"/>
  <c r="L6374" i="3"/>
  <c r="K6374" i="3"/>
  <c r="L6373" i="3"/>
  <c r="K6373" i="3"/>
  <c r="L6372" i="3"/>
  <c r="K6372" i="3"/>
  <c r="L6371" i="3"/>
  <c r="K6371" i="3"/>
  <c r="L6370" i="3"/>
  <c r="K6370" i="3"/>
  <c r="L6369" i="3"/>
  <c r="K6369" i="3"/>
  <c r="L6368" i="3"/>
  <c r="K6368" i="3"/>
  <c r="L6367" i="3"/>
  <c r="K6367" i="3"/>
  <c r="L6366" i="3"/>
  <c r="K6366" i="3"/>
  <c r="L6365" i="3"/>
  <c r="K6365" i="3"/>
  <c r="L6364" i="3"/>
  <c r="K6364" i="3"/>
  <c r="L6363" i="3"/>
  <c r="K6363" i="3"/>
  <c r="L6362" i="3"/>
  <c r="K6362" i="3"/>
  <c r="L6361" i="3"/>
  <c r="K6361" i="3"/>
  <c r="L6360" i="3"/>
  <c r="K6360" i="3"/>
  <c r="L6359" i="3"/>
  <c r="K6359" i="3"/>
  <c r="L6358" i="3"/>
  <c r="K6358" i="3"/>
  <c r="L6357" i="3"/>
  <c r="K6357" i="3"/>
  <c r="L6356" i="3"/>
  <c r="K6356" i="3"/>
  <c r="L6355" i="3"/>
  <c r="K6355" i="3"/>
  <c r="L6354" i="3"/>
  <c r="K6354" i="3"/>
  <c r="L6353" i="3"/>
  <c r="K6353" i="3"/>
  <c r="L6352" i="3"/>
  <c r="K6352" i="3"/>
  <c r="L6351" i="3"/>
  <c r="K6351" i="3"/>
  <c r="L6350" i="3"/>
  <c r="K6350" i="3"/>
  <c r="L6349" i="3"/>
  <c r="K6349" i="3"/>
  <c r="L6348" i="3"/>
  <c r="K6348" i="3"/>
  <c r="L6347" i="3"/>
  <c r="K6347" i="3"/>
  <c r="L6346" i="3"/>
  <c r="K6346" i="3"/>
  <c r="L6345" i="3"/>
  <c r="K6345" i="3"/>
  <c r="L6344" i="3"/>
  <c r="K6344" i="3"/>
  <c r="L6343" i="3"/>
  <c r="K6343" i="3"/>
  <c r="L6342" i="3"/>
  <c r="K6342" i="3"/>
  <c r="L6341" i="3"/>
  <c r="K6341" i="3"/>
  <c r="L6340" i="3"/>
  <c r="K6340" i="3"/>
  <c r="L6339" i="3"/>
  <c r="K6339" i="3"/>
  <c r="L6338" i="3"/>
  <c r="K6338" i="3"/>
  <c r="L6337" i="3"/>
  <c r="K6337" i="3"/>
  <c r="L6336" i="3"/>
  <c r="K6336" i="3"/>
  <c r="L6335" i="3"/>
  <c r="K6335" i="3"/>
  <c r="L6334" i="3"/>
  <c r="K6334" i="3"/>
  <c r="L6333" i="3"/>
  <c r="K6333" i="3"/>
  <c r="L6332" i="3"/>
  <c r="K6332" i="3"/>
  <c r="L6331" i="3"/>
  <c r="K6331" i="3"/>
  <c r="L6330" i="3"/>
  <c r="K6330" i="3"/>
  <c r="L6329" i="3"/>
  <c r="K6329" i="3"/>
  <c r="L6328" i="3"/>
  <c r="K6328" i="3"/>
  <c r="L6327" i="3"/>
  <c r="K6327" i="3"/>
  <c r="L6326" i="3"/>
  <c r="K6326" i="3"/>
  <c r="L6325" i="3"/>
  <c r="K6325" i="3"/>
  <c r="L6324" i="3"/>
  <c r="K6324" i="3"/>
  <c r="L6323" i="3"/>
  <c r="K6323" i="3"/>
  <c r="L6322" i="3"/>
  <c r="K6322" i="3"/>
  <c r="L6321" i="3"/>
  <c r="K6321" i="3"/>
  <c r="L6320" i="3"/>
  <c r="K6320" i="3"/>
  <c r="L6319" i="3"/>
  <c r="K6319" i="3"/>
  <c r="L6318" i="3"/>
  <c r="K6318" i="3"/>
  <c r="L6317" i="3"/>
  <c r="K6317" i="3"/>
  <c r="L6316" i="3"/>
  <c r="K6316" i="3"/>
  <c r="L6315" i="3"/>
  <c r="K6315" i="3"/>
  <c r="L6314" i="3"/>
  <c r="K6314" i="3"/>
  <c r="L6313" i="3"/>
  <c r="K6313" i="3"/>
  <c r="L6312" i="3"/>
  <c r="K6312" i="3"/>
  <c r="L6311" i="3"/>
  <c r="K6311" i="3"/>
  <c r="L6310" i="3"/>
  <c r="K6310" i="3"/>
  <c r="L6309" i="3"/>
  <c r="K6309" i="3"/>
  <c r="L6308" i="3"/>
  <c r="K6308" i="3"/>
  <c r="L6307" i="3"/>
  <c r="K6307" i="3"/>
  <c r="L6306" i="3"/>
  <c r="K6306" i="3"/>
  <c r="L6305" i="3"/>
  <c r="K6305" i="3"/>
  <c r="L6304" i="3"/>
  <c r="K6304" i="3"/>
  <c r="L6303" i="3"/>
  <c r="K6303" i="3"/>
  <c r="L6302" i="3"/>
  <c r="K6302" i="3"/>
  <c r="L6301" i="3"/>
  <c r="K6301" i="3"/>
  <c r="L6300" i="3"/>
  <c r="K6300" i="3"/>
  <c r="L6299" i="3"/>
  <c r="K6299" i="3"/>
  <c r="L6298" i="3"/>
  <c r="K6298" i="3"/>
  <c r="L6297" i="3"/>
  <c r="K6297" i="3"/>
  <c r="L6296" i="3"/>
  <c r="K6296" i="3"/>
  <c r="L6295" i="3"/>
  <c r="K6295" i="3"/>
  <c r="L6294" i="3"/>
  <c r="K6294" i="3"/>
  <c r="L6293" i="3"/>
  <c r="K6293" i="3"/>
  <c r="L6292" i="3"/>
  <c r="K6292" i="3"/>
  <c r="L6291" i="3"/>
  <c r="K6291" i="3"/>
  <c r="L6290" i="3"/>
  <c r="K6290" i="3"/>
  <c r="L6289" i="3"/>
  <c r="K6289" i="3"/>
  <c r="L6288" i="3"/>
  <c r="K6288" i="3"/>
  <c r="L6287" i="3"/>
  <c r="K6287" i="3"/>
  <c r="L6286" i="3"/>
  <c r="K6286" i="3"/>
  <c r="L6285" i="3"/>
  <c r="K6285" i="3"/>
  <c r="L6284" i="3"/>
  <c r="K6284" i="3"/>
  <c r="L6283" i="3"/>
  <c r="K6283" i="3"/>
  <c r="L6282" i="3"/>
  <c r="K6282" i="3"/>
  <c r="L6281" i="3"/>
  <c r="K6281" i="3"/>
  <c r="L6280" i="3"/>
  <c r="K6280" i="3"/>
  <c r="L6279" i="3"/>
  <c r="K6279" i="3"/>
  <c r="L6278" i="3"/>
  <c r="K6278" i="3"/>
  <c r="L6277" i="3"/>
  <c r="K6277" i="3"/>
  <c r="L6276" i="3"/>
  <c r="K6276" i="3"/>
  <c r="L6275" i="3"/>
  <c r="K6275" i="3"/>
  <c r="L6274" i="3"/>
  <c r="K6274" i="3"/>
  <c r="L6273" i="3"/>
  <c r="K6273" i="3"/>
  <c r="L6272" i="3"/>
  <c r="K6272" i="3"/>
  <c r="L6271" i="3"/>
  <c r="K6271" i="3"/>
  <c r="L6270" i="3"/>
  <c r="K6270" i="3"/>
  <c r="L6269" i="3"/>
  <c r="K6269" i="3"/>
  <c r="L6268" i="3"/>
  <c r="K6268" i="3"/>
  <c r="L6267" i="3"/>
  <c r="K6267" i="3"/>
  <c r="L6266" i="3"/>
  <c r="K6266" i="3"/>
  <c r="L6265" i="3"/>
  <c r="K6265" i="3"/>
  <c r="L6264" i="3"/>
  <c r="K6264" i="3"/>
  <c r="L6263" i="3"/>
  <c r="K6263" i="3"/>
  <c r="L6262" i="3"/>
  <c r="K6262" i="3"/>
  <c r="L6261" i="3"/>
  <c r="K6261" i="3"/>
  <c r="L6260" i="3"/>
  <c r="K6260" i="3"/>
  <c r="L6259" i="3"/>
  <c r="K6259" i="3"/>
  <c r="L6258" i="3"/>
  <c r="K6258" i="3"/>
  <c r="L6257" i="3"/>
  <c r="K6257" i="3"/>
  <c r="L6256" i="3"/>
  <c r="K6256" i="3"/>
  <c r="L6255" i="3"/>
  <c r="K6255" i="3"/>
  <c r="L6254" i="3"/>
  <c r="K6254" i="3"/>
  <c r="L6253" i="3"/>
  <c r="K6253" i="3"/>
  <c r="L6252" i="3"/>
  <c r="K6252" i="3"/>
  <c r="L6251" i="3"/>
  <c r="K6251" i="3"/>
  <c r="L6250" i="3"/>
  <c r="K6250" i="3"/>
  <c r="L6249" i="3"/>
  <c r="K6249" i="3"/>
  <c r="L6248" i="3"/>
  <c r="K6248" i="3"/>
  <c r="L6247" i="3"/>
  <c r="K6247" i="3"/>
  <c r="L6246" i="3"/>
  <c r="K6246" i="3"/>
  <c r="L6245" i="3"/>
  <c r="K6245" i="3"/>
  <c r="L6244" i="3"/>
  <c r="K6244" i="3"/>
  <c r="L6243" i="3"/>
  <c r="K6243" i="3"/>
  <c r="L6242" i="3"/>
  <c r="K6242" i="3"/>
  <c r="L6241" i="3"/>
  <c r="K6241" i="3"/>
  <c r="L6240" i="3"/>
  <c r="K6240" i="3"/>
  <c r="L6239" i="3"/>
  <c r="K6239" i="3"/>
  <c r="L6238" i="3"/>
  <c r="K6238" i="3"/>
  <c r="L6237" i="3"/>
  <c r="K6237" i="3"/>
  <c r="L6236" i="3"/>
  <c r="K6236" i="3"/>
  <c r="L6235" i="3"/>
  <c r="K6235" i="3"/>
  <c r="L6234" i="3"/>
  <c r="K6234" i="3"/>
  <c r="L6233" i="3"/>
  <c r="K6233" i="3"/>
  <c r="L6232" i="3"/>
  <c r="K6232" i="3"/>
  <c r="L6231" i="3"/>
  <c r="K6231" i="3"/>
  <c r="L6230" i="3"/>
  <c r="K6230" i="3"/>
  <c r="L6229" i="3"/>
  <c r="K6229" i="3"/>
  <c r="L6228" i="3"/>
  <c r="K6228" i="3"/>
  <c r="L6227" i="3"/>
  <c r="K6227" i="3"/>
  <c r="L6226" i="3"/>
  <c r="K6226" i="3"/>
  <c r="L6225" i="3"/>
  <c r="K6225" i="3"/>
  <c r="L6224" i="3"/>
  <c r="K6224" i="3"/>
  <c r="L6223" i="3"/>
  <c r="K6223" i="3"/>
  <c r="L6222" i="3"/>
  <c r="K6222" i="3"/>
  <c r="L6221" i="3"/>
  <c r="K6221" i="3"/>
  <c r="L6220" i="3"/>
  <c r="K6220" i="3"/>
  <c r="L6219" i="3"/>
  <c r="K6219" i="3"/>
  <c r="L6218" i="3"/>
  <c r="K6218" i="3"/>
  <c r="L6217" i="3"/>
  <c r="K6217" i="3"/>
  <c r="L6216" i="3"/>
  <c r="K6216" i="3"/>
  <c r="L6215" i="3"/>
  <c r="K6215" i="3"/>
  <c r="L6214" i="3"/>
  <c r="K6214" i="3"/>
  <c r="L6213" i="3"/>
  <c r="K6213" i="3"/>
  <c r="L6212" i="3"/>
  <c r="K6212" i="3"/>
  <c r="L6211" i="3"/>
  <c r="K6211" i="3"/>
  <c r="L6210" i="3"/>
  <c r="K6210" i="3"/>
  <c r="L6209" i="3"/>
  <c r="K6209" i="3"/>
  <c r="L6208" i="3"/>
  <c r="K6208" i="3"/>
  <c r="L6207" i="3"/>
  <c r="K6207" i="3"/>
  <c r="L6206" i="3"/>
  <c r="K6206" i="3"/>
  <c r="L6205" i="3"/>
  <c r="K6205" i="3"/>
  <c r="L6204" i="3"/>
  <c r="K6204" i="3"/>
  <c r="L6203" i="3"/>
  <c r="K6203" i="3"/>
  <c r="L6202" i="3"/>
  <c r="K6202" i="3"/>
  <c r="L6201" i="3"/>
  <c r="K6201" i="3"/>
  <c r="L6200" i="3"/>
  <c r="K6200" i="3"/>
  <c r="L6199" i="3"/>
  <c r="K6199" i="3"/>
  <c r="L6198" i="3"/>
  <c r="K6198" i="3"/>
  <c r="L6197" i="3"/>
  <c r="K6197" i="3"/>
  <c r="L6196" i="3"/>
  <c r="K6196" i="3"/>
  <c r="L6195" i="3"/>
  <c r="K6195" i="3"/>
  <c r="L6194" i="3"/>
  <c r="K6194" i="3"/>
  <c r="L6193" i="3"/>
  <c r="K6193" i="3"/>
  <c r="L6192" i="3"/>
  <c r="K6192" i="3"/>
  <c r="L6191" i="3"/>
  <c r="K6191" i="3"/>
  <c r="L6190" i="3"/>
  <c r="K6190" i="3"/>
  <c r="L6189" i="3"/>
  <c r="K6189" i="3"/>
  <c r="L6188" i="3"/>
  <c r="K6188" i="3"/>
  <c r="L6187" i="3"/>
  <c r="K6187" i="3"/>
  <c r="L6186" i="3"/>
  <c r="K6186" i="3"/>
  <c r="L6185" i="3"/>
  <c r="K6185" i="3"/>
  <c r="L6184" i="3"/>
  <c r="K6184" i="3"/>
  <c r="L6183" i="3"/>
  <c r="K6183" i="3"/>
  <c r="L6182" i="3"/>
  <c r="K6182" i="3"/>
  <c r="L6181" i="3"/>
  <c r="K6181" i="3"/>
  <c r="L6180" i="3"/>
  <c r="K6180" i="3"/>
  <c r="L6179" i="3"/>
  <c r="K6179" i="3"/>
  <c r="L6178" i="3"/>
  <c r="K6178" i="3"/>
  <c r="L6177" i="3"/>
  <c r="K6177" i="3"/>
  <c r="L6176" i="3"/>
  <c r="K6176" i="3"/>
  <c r="L6175" i="3"/>
  <c r="K6175" i="3"/>
  <c r="L6174" i="3"/>
  <c r="K6174" i="3"/>
  <c r="L6173" i="3"/>
  <c r="K6173" i="3"/>
  <c r="L6172" i="3"/>
  <c r="K6172" i="3"/>
  <c r="L6171" i="3"/>
  <c r="K6171" i="3"/>
  <c r="L6170" i="3"/>
  <c r="K6170" i="3"/>
  <c r="L6169" i="3"/>
  <c r="K6169" i="3"/>
  <c r="L6168" i="3"/>
  <c r="K6168" i="3"/>
  <c r="L6167" i="3"/>
  <c r="K6167" i="3"/>
  <c r="L6166" i="3"/>
  <c r="K6166" i="3"/>
  <c r="L6165" i="3"/>
  <c r="K6165" i="3"/>
  <c r="L6164" i="3"/>
  <c r="K6164" i="3"/>
  <c r="L6163" i="3"/>
  <c r="K6163" i="3"/>
  <c r="L6162" i="3"/>
  <c r="K6162" i="3"/>
  <c r="L6161" i="3"/>
  <c r="K6161" i="3"/>
  <c r="L6160" i="3"/>
  <c r="K6160" i="3"/>
  <c r="L6159" i="3"/>
  <c r="K6159" i="3"/>
  <c r="L6158" i="3"/>
  <c r="K6158" i="3"/>
  <c r="L6157" i="3"/>
  <c r="K6157" i="3"/>
  <c r="L6156" i="3"/>
  <c r="K6156" i="3"/>
  <c r="L6155" i="3"/>
  <c r="K6155" i="3"/>
  <c r="L6154" i="3"/>
  <c r="K6154" i="3"/>
  <c r="L6153" i="3"/>
  <c r="K6153" i="3"/>
  <c r="L6152" i="3"/>
  <c r="K6152" i="3"/>
  <c r="L6151" i="3"/>
  <c r="K6151" i="3"/>
  <c r="L6150" i="3"/>
  <c r="K6150" i="3"/>
  <c r="L6149" i="3"/>
  <c r="K6149" i="3"/>
  <c r="L6148" i="3"/>
  <c r="K6148" i="3"/>
  <c r="L6147" i="3"/>
  <c r="K6147" i="3"/>
  <c r="L6146" i="3"/>
  <c r="K6146" i="3"/>
  <c r="L6145" i="3"/>
  <c r="K6145" i="3"/>
  <c r="L6144" i="3"/>
  <c r="K6144" i="3"/>
  <c r="L6143" i="3"/>
  <c r="K6143" i="3"/>
  <c r="L6142" i="3"/>
  <c r="K6142" i="3"/>
  <c r="L6141" i="3"/>
  <c r="K6141" i="3"/>
  <c r="L6140" i="3"/>
  <c r="K6140" i="3"/>
  <c r="L6139" i="3"/>
  <c r="K6139" i="3"/>
  <c r="L6138" i="3"/>
  <c r="K6138" i="3"/>
  <c r="L6137" i="3"/>
  <c r="K6137" i="3"/>
  <c r="L6136" i="3"/>
  <c r="K6136" i="3"/>
  <c r="L6135" i="3"/>
  <c r="K6135" i="3"/>
  <c r="L6134" i="3"/>
  <c r="K6134" i="3"/>
  <c r="L6133" i="3"/>
  <c r="K6133" i="3"/>
  <c r="L6132" i="3"/>
  <c r="K6132" i="3"/>
  <c r="L6131" i="3"/>
  <c r="K6131" i="3"/>
  <c r="L6130" i="3"/>
  <c r="K6130" i="3"/>
  <c r="L6129" i="3"/>
  <c r="K6129" i="3" s="1"/>
  <c r="L6128" i="3"/>
  <c r="K6128" i="3"/>
  <c r="L6127" i="3"/>
  <c r="K6127" i="3"/>
  <c r="L6126" i="3"/>
  <c r="K6126" i="3"/>
  <c r="L6125" i="3"/>
  <c r="K6125" i="3"/>
  <c r="L6124" i="3"/>
  <c r="K6124" i="3"/>
  <c r="L6123" i="3"/>
  <c r="K6123" i="3"/>
  <c r="L6122" i="3"/>
  <c r="K6122" i="3"/>
  <c r="L6121" i="3"/>
  <c r="K6121" i="3"/>
  <c r="L6120" i="3"/>
  <c r="K6120" i="3"/>
  <c r="L6119" i="3"/>
  <c r="K6119" i="3"/>
  <c r="L6118" i="3"/>
  <c r="K6118" i="3"/>
  <c r="L6117" i="3"/>
  <c r="K6117" i="3"/>
  <c r="L6116" i="3"/>
  <c r="K6116" i="3"/>
  <c r="L6115" i="3"/>
  <c r="K6115" i="3"/>
  <c r="L6114" i="3"/>
  <c r="K6114" i="3"/>
  <c r="L6113" i="3"/>
  <c r="K6113" i="3"/>
  <c r="L6112" i="3"/>
  <c r="K6112" i="3"/>
  <c r="L6111" i="3"/>
  <c r="K6111" i="3"/>
  <c r="L6110" i="3"/>
  <c r="K6110" i="3"/>
  <c r="L6109" i="3"/>
  <c r="K6109" i="3"/>
  <c r="L6108" i="3"/>
  <c r="K6108" i="3"/>
  <c r="L6107" i="3"/>
  <c r="K6107" i="3"/>
  <c r="L6106" i="3"/>
  <c r="K6106" i="3"/>
  <c r="L6105" i="3"/>
  <c r="K6105" i="3"/>
  <c r="L6104" i="3"/>
  <c r="K6104" i="3"/>
  <c r="L6103" i="3"/>
  <c r="K6103" i="3"/>
  <c r="L6102" i="3"/>
  <c r="K6102" i="3"/>
  <c r="L6101" i="3"/>
  <c r="K6101" i="3"/>
  <c r="L6100" i="3"/>
  <c r="K6100" i="3"/>
  <c r="L6099" i="3"/>
  <c r="K6099" i="3"/>
  <c r="L6098" i="3"/>
  <c r="K6098" i="3"/>
  <c r="L6097" i="3"/>
  <c r="K6097" i="3"/>
  <c r="L6096" i="3"/>
  <c r="K6096" i="3"/>
  <c r="L6095" i="3"/>
  <c r="K6095" i="3"/>
  <c r="L6094" i="3"/>
  <c r="K6094" i="3"/>
  <c r="L6093" i="3"/>
  <c r="K6093" i="3"/>
  <c r="L6092" i="3"/>
  <c r="K6092" i="3"/>
  <c r="L6091" i="3"/>
  <c r="K6091" i="3"/>
  <c r="L6090" i="3"/>
  <c r="K6090" i="3"/>
  <c r="L6089" i="3"/>
  <c r="K6089" i="3"/>
  <c r="L6088" i="3"/>
  <c r="K6088" i="3"/>
  <c r="L6087" i="3"/>
  <c r="K6087" i="3"/>
  <c r="L6086" i="3"/>
  <c r="K6086" i="3"/>
  <c r="L6085" i="3"/>
  <c r="K6085" i="3"/>
  <c r="L6084" i="3"/>
  <c r="K6084" i="3"/>
  <c r="L6083" i="3"/>
  <c r="K6083" i="3"/>
  <c r="L6082" i="3"/>
  <c r="K6082" i="3"/>
  <c r="L6081" i="3"/>
  <c r="K6081" i="3"/>
  <c r="L6080" i="3"/>
  <c r="K6080" i="3"/>
  <c r="L6079" i="3"/>
  <c r="K6079" i="3"/>
  <c r="L6078" i="3"/>
  <c r="K6078" i="3"/>
  <c r="L6077" i="3"/>
  <c r="K6077" i="3"/>
  <c r="L6076" i="3"/>
  <c r="K6076" i="3"/>
  <c r="L6075" i="3"/>
  <c r="K6075" i="3"/>
  <c r="L6074" i="3"/>
  <c r="K6074" i="3"/>
  <c r="L6073" i="3"/>
  <c r="K6073" i="3"/>
  <c r="L6072" i="3"/>
  <c r="K6072" i="3"/>
  <c r="L6071" i="3"/>
  <c r="K6071" i="3"/>
  <c r="L6070" i="3"/>
  <c r="K6070" i="3"/>
  <c r="L6069" i="3"/>
  <c r="K6069" i="3"/>
  <c r="L6068" i="3"/>
  <c r="K6068" i="3"/>
  <c r="L6067" i="3"/>
  <c r="K6067" i="3"/>
  <c r="L6066" i="3"/>
  <c r="K6066" i="3"/>
  <c r="L6065" i="3"/>
  <c r="K6065" i="3"/>
  <c r="L6064" i="3"/>
  <c r="K6064" i="3"/>
  <c r="L6063" i="3"/>
  <c r="K6063" i="3"/>
  <c r="L6062" i="3"/>
  <c r="K6062" i="3"/>
  <c r="L6061" i="3"/>
  <c r="K6061" i="3"/>
  <c r="L6060" i="3"/>
  <c r="K6060" i="3"/>
  <c r="L6059" i="3"/>
  <c r="K6059" i="3"/>
  <c r="L6058" i="3"/>
  <c r="K6058" i="3"/>
  <c r="L6057" i="3"/>
  <c r="K6057" i="3"/>
  <c r="L6056" i="3"/>
  <c r="K6056" i="3"/>
  <c r="L6055" i="3"/>
  <c r="K6055" i="3"/>
  <c r="L6054" i="3"/>
  <c r="K6054" i="3"/>
  <c r="L6053" i="3"/>
  <c r="K6053" i="3"/>
  <c r="L6052" i="3"/>
  <c r="K6052" i="3"/>
  <c r="L6051" i="3"/>
  <c r="K6051" i="3"/>
  <c r="L6050" i="3"/>
  <c r="K6050" i="3"/>
  <c r="L6049" i="3"/>
  <c r="K6049" i="3"/>
  <c r="L6048" i="3"/>
  <c r="K6048" i="3"/>
  <c r="L6047" i="3"/>
  <c r="K6047" i="3"/>
  <c r="L6046" i="3"/>
  <c r="K6046" i="3"/>
  <c r="L6045" i="3"/>
  <c r="K6045" i="3"/>
  <c r="L6044" i="3"/>
  <c r="K6044" i="3"/>
  <c r="L6043" i="3"/>
  <c r="K6043" i="3"/>
  <c r="L6042" i="3"/>
  <c r="K6042" i="3"/>
  <c r="L6041" i="3"/>
  <c r="K6041" i="3"/>
  <c r="L6040" i="3"/>
  <c r="K6040" i="3"/>
  <c r="L6039" i="3"/>
  <c r="K6039" i="3"/>
  <c r="L6038" i="3"/>
  <c r="K6038" i="3"/>
  <c r="L6037" i="3"/>
  <c r="K6037" i="3"/>
  <c r="L6036" i="3"/>
  <c r="K6036" i="3"/>
  <c r="L6035" i="3"/>
  <c r="K6035" i="3"/>
  <c r="L6034" i="3"/>
  <c r="K6034" i="3"/>
  <c r="L6033" i="3"/>
  <c r="K6033" i="3"/>
  <c r="L6032" i="3"/>
  <c r="K6032" i="3"/>
  <c r="L6031" i="3"/>
  <c r="K6031" i="3"/>
  <c r="L6030" i="3"/>
  <c r="K6030" i="3"/>
  <c r="L6029" i="3"/>
  <c r="K6029" i="3"/>
  <c r="L6028" i="3"/>
  <c r="K6028" i="3"/>
  <c r="L6027" i="3"/>
  <c r="K6027" i="3"/>
  <c r="L6026" i="3"/>
  <c r="K6026" i="3"/>
  <c r="L6025" i="3"/>
  <c r="K6025" i="3"/>
  <c r="L6024" i="3"/>
  <c r="K6024" i="3"/>
  <c r="L6023" i="3"/>
  <c r="K6023" i="3"/>
  <c r="L6022" i="3"/>
  <c r="K6022" i="3"/>
  <c r="L6021" i="3"/>
  <c r="K6021" i="3"/>
  <c r="L6020" i="3"/>
  <c r="K6020" i="3"/>
  <c r="L6019" i="3"/>
  <c r="K6019" i="3"/>
  <c r="L6018" i="3"/>
  <c r="K6018" i="3"/>
  <c r="L6017" i="3"/>
  <c r="K6017" i="3"/>
  <c r="L6016" i="3"/>
  <c r="K6016" i="3"/>
  <c r="L6015" i="3"/>
  <c r="K6015" i="3"/>
  <c r="L6014" i="3"/>
  <c r="K6014" i="3"/>
  <c r="L6013" i="3"/>
  <c r="K6013" i="3"/>
  <c r="L6012" i="3"/>
  <c r="K6012" i="3"/>
  <c r="L6011" i="3"/>
  <c r="K6011" i="3"/>
  <c r="L6010" i="3"/>
  <c r="K6010" i="3"/>
  <c r="L6009" i="3"/>
  <c r="K6009" i="3"/>
  <c r="L6008" i="3"/>
  <c r="K6008" i="3"/>
  <c r="L6007" i="3"/>
  <c r="K6007" i="3"/>
  <c r="L6006" i="3"/>
  <c r="K6006" i="3"/>
  <c r="L6005" i="3"/>
  <c r="K6005" i="3"/>
  <c r="L6004" i="3"/>
  <c r="K6004" i="3"/>
  <c r="L6003" i="3"/>
  <c r="K6003" i="3"/>
  <c r="L6002" i="3"/>
  <c r="K6002" i="3"/>
  <c r="L6001" i="3"/>
  <c r="K6001" i="3"/>
  <c r="L6000" i="3"/>
  <c r="K6000" i="3"/>
  <c r="L5999" i="3"/>
  <c r="K5999" i="3"/>
  <c r="L5998" i="3"/>
  <c r="K5998" i="3"/>
  <c r="L5997" i="3"/>
  <c r="K5997" i="3"/>
  <c r="L5996" i="3"/>
  <c r="K5996" i="3"/>
  <c r="L5995" i="3"/>
  <c r="K5995" i="3"/>
  <c r="L5994" i="3"/>
  <c r="K5994" i="3"/>
  <c r="L5993" i="3"/>
  <c r="K5993" i="3"/>
  <c r="L5992" i="3"/>
  <c r="K5992" i="3"/>
  <c r="L5991" i="3"/>
  <c r="K5991" i="3"/>
  <c r="L5990" i="3"/>
  <c r="K5990" i="3"/>
  <c r="L5989" i="3"/>
  <c r="K5989" i="3"/>
  <c r="L5988" i="3"/>
  <c r="K5988" i="3"/>
  <c r="L5987" i="3"/>
  <c r="K5987" i="3"/>
  <c r="L5986" i="3"/>
  <c r="K5986" i="3"/>
  <c r="L5985" i="3"/>
  <c r="K5985" i="3"/>
  <c r="L5984" i="3"/>
  <c r="K5984" i="3"/>
  <c r="L5983" i="3"/>
  <c r="K5983" i="3"/>
  <c r="L5982" i="3"/>
  <c r="K5982" i="3"/>
  <c r="L5981" i="3"/>
  <c r="K5981" i="3"/>
  <c r="L5980" i="3"/>
  <c r="K5980" i="3"/>
  <c r="L5979" i="3"/>
  <c r="K5979" i="3"/>
  <c r="L5978" i="3"/>
  <c r="K5978" i="3"/>
  <c r="L5977" i="3"/>
  <c r="K5977" i="3"/>
  <c r="L5976" i="3"/>
  <c r="K5976" i="3"/>
  <c r="L5975" i="3"/>
  <c r="K5975" i="3"/>
  <c r="L5974" i="3"/>
  <c r="K5974" i="3"/>
  <c r="L5973" i="3"/>
  <c r="K5973" i="3"/>
  <c r="L5972" i="3"/>
  <c r="K5972" i="3"/>
  <c r="L5971" i="3"/>
  <c r="K5971" i="3"/>
  <c r="L5970" i="3"/>
  <c r="K5970" i="3"/>
  <c r="L5969" i="3"/>
  <c r="K5969" i="3"/>
  <c r="L5968" i="3"/>
  <c r="K5968" i="3"/>
  <c r="L5967" i="3"/>
  <c r="K5967" i="3"/>
  <c r="L5966" i="3"/>
  <c r="K5966" i="3"/>
  <c r="L5965" i="3"/>
  <c r="K5965" i="3"/>
  <c r="L5964" i="3"/>
  <c r="K5964" i="3"/>
  <c r="L5963" i="3"/>
  <c r="K5963" i="3"/>
  <c r="L5962" i="3"/>
  <c r="K5962" i="3"/>
  <c r="L5961" i="3"/>
  <c r="K5961" i="3"/>
  <c r="L5960" i="3"/>
  <c r="K5960" i="3"/>
  <c r="L5959" i="3"/>
  <c r="K5959" i="3"/>
  <c r="L5958" i="3"/>
  <c r="K5958" i="3"/>
  <c r="L5957" i="3"/>
  <c r="K5957" i="3"/>
  <c r="L5956" i="3"/>
  <c r="K5956" i="3"/>
  <c r="L5955" i="3"/>
  <c r="K5955" i="3"/>
  <c r="L5954" i="3"/>
  <c r="K5954" i="3"/>
  <c r="L5953" i="3"/>
  <c r="K5953" i="3"/>
  <c r="L5952" i="3"/>
  <c r="K5952" i="3"/>
  <c r="L5951" i="3"/>
  <c r="K5951" i="3"/>
  <c r="L5950" i="3"/>
  <c r="K5950" i="3"/>
  <c r="L5949" i="3"/>
  <c r="K5949" i="3"/>
  <c r="L5948" i="3"/>
  <c r="K5948" i="3"/>
  <c r="L5947" i="3"/>
  <c r="K5947" i="3"/>
  <c r="L5946" i="3"/>
  <c r="K5946" i="3"/>
  <c r="L5945" i="3"/>
  <c r="K5945" i="3"/>
  <c r="L5944" i="3"/>
  <c r="K5944" i="3"/>
  <c r="L5943" i="3"/>
  <c r="K5943" i="3"/>
  <c r="L5942" i="3"/>
  <c r="K5942" i="3"/>
  <c r="L5941" i="3"/>
  <c r="K5941" i="3"/>
  <c r="L5940" i="3"/>
  <c r="K5940" i="3"/>
  <c r="L5939" i="3"/>
  <c r="K5939" i="3"/>
  <c r="L5938" i="3"/>
  <c r="K5938" i="3"/>
  <c r="L5937" i="3"/>
  <c r="K5937" i="3"/>
  <c r="L5936" i="3"/>
  <c r="K5936" i="3"/>
  <c r="L5935" i="3"/>
  <c r="K5935" i="3"/>
  <c r="L5934" i="3"/>
  <c r="K5934" i="3"/>
  <c r="L5933" i="3"/>
  <c r="K5933" i="3"/>
  <c r="L5932" i="3"/>
  <c r="K5932" i="3"/>
  <c r="L5931" i="3"/>
  <c r="K5931" i="3"/>
  <c r="L5930" i="3"/>
  <c r="K5930" i="3"/>
  <c r="L5929" i="3"/>
  <c r="K5929" i="3"/>
  <c r="L5928" i="3"/>
  <c r="K5928" i="3"/>
  <c r="L5927" i="3"/>
  <c r="K5927" i="3"/>
  <c r="L5926" i="3"/>
  <c r="K5926" i="3"/>
  <c r="L5925" i="3"/>
  <c r="K5925" i="3"/>
  <c r="L5924" i="3"/>
  <c r="K5924" i="3"/>
  <c r="L5923" i="3"/>
  <c r="K5923" i="3"/>
  <c r="L5922" i="3"/>
  <c r="K5922" i="3"/>
  <c r="L5921" i="3"/>
  <c r="K5921" i="3"/>
  <c r="L5920" i="3"/>
  <c r="K5920" i="3"/>
  <c r="L5919" i="3"/>
  <c r="K5919" i="3"/>
  <c r="L5918" i="3"/>
  <c r="K5918" i="3"/>
  <c r="L5917" i="3"/>
  <c r="K5917" i="3"/>
  <c r="L5916" i="3"/>
  <c r="K5916" i="3"/>
  <c r="L5915" i="3"/>
  <c r="K5915" i="3"/>
  <c r="L5914" i="3"/>
  <c r="K5914" i="3"/>
  <c r="L5913" i="3"/>
  <c r="K5913" i="3"/>
  <c r="L5912" i="3"/>
  <c r="K5912" i="3"/>
  <c r="L5911" i="3"/>
  <c r="K5911" i="3"/>
  <c r="L5910" i="3"/>
  <c r="K5910" i="3"/>
  <c r="L5909" i="3"/>
  <c r="K5909" i="3"/>
  <c r="L5908" i="3"/>
  <c r="K5908" i="3"/>
  <c r="L5907" i="3"/>
  <c r="K5907" i="3"/>
  <c r="L5906" i="3"/>
  <c r="K5906" i="3"/>
  <c r="L5905" i="3"/>
  <c r="K5905" i="3"/>
  <c r="L5904" i="3"/>
  <c r="K5904" i="3"/>
  <c r="L5903" i="3"/>
  <c r="K5903" i="3"/>
  <c r="L5902" i="3"/>
  <c r="K5902" i="3"/>
  <c r="L5901" i="3"/>
  <c r="K5901" i="3"/>
  <c r="L5900" i="3"/>
  <c r="K5900" i="3"/>
  <c r="L5899" i="3"/>
  <c r="K5899" i="3"/>
  <c r="L5898" i="3"/>
  <c r="K5898" i="3"/>
  <c r="L5897" i="3"/>
  <c r="K5897" i="3"/>
  <c r="L5896" i="3"/>
  <c r="K5896" i="3"/>
  <c r="L5895" i="3"/>
  <c r="K5895" i="3"/>
  <c r="L5894" i="3"/>
  <c r="K5894" i="3"/>
  <c r="L5893" i="3"/>
  <c r="K5893" i="3"/>
  <c r="L5892" i="3"/>
  <c r="K5892" i="3"/>
  <c r="L5891" i="3"/>
  <c r="K5891" i="3"/>
  <c r="L5890" i="3"/>
  <c r="K5890" i="3"/>
  <c r="L5889" i="3"/>
  <c r="K5889" i="3"/>
  <c r="L5888" i="3"/>
  <c r="K5888" i="3"/>
  <c r="L5887" i="3"/>
  <c r="K5887" i="3"/>
  <c r="L5886" i="3"/>
  <c r="K5886" i="3"/>
  <c r="L5885" i="3"/>
  <c r="K5885" i="3"/>
  <c r="L5884" i="3"/>
  <c r="K5884" i="3"/>
  <c r="L5883" i="3"/>
  <c r="K5883" i="3"/>
  <c r="L5882" i="3"/>
  <c r="K5882" i="3"/>
  <c r="L5881" i="3"/>
  <c r="K5881" i="3"/>
  <c r="L5880" i="3"/>
  <c r="K5880" i="3"/>
  <c r="L5879" i="3"/>
  <c r="K5879" i="3"/>
  <c r="L5878" i="3"/>
  <c r="K5878" i="3"/>
  <c r="L5877" i="3"/>
  <c r="K5877" i="3"/>
  <c r="L5876" i="3"/>
  <c r="K5876" i="3"/>
  <c r="L5875" i="3"/>
  <c r="K5875" i="3"/>
  <c r="L5874" i="3"/>
  <c r="K5874" i="3"/>
  <c r="L5873" i="3"/>
  <c r="K5873" i="3"/>
  <c r="L5872" i="3"/>
  <c r="K5872" i="3"/>
  <c r="L5871" i="3"/>
  <c r="K5871" i="3"/>
  <c r="L5870" i="3"/>
  <c r="K5870" i="3"/>
  <c r="L5869" i="3"/>
  <c r="K5869" i="3"/>
  <c r="L5868" i="3"/>
  <c r="K5868" i="3"/>
  <c r="L5867" i="3"/>
  <c r="K5867" i="3"/>
  <c r="L5866" i="3"/>
  <c r="K5866" i="3"/>
  <c r="L5865" i="3"/>
  <c r="K5865" i="3"/>
  <c r="L5864" i="3"/>
  <c r="K5864" i="3"/>
  <c r="L5863" i="3"/>
  <c r="K5863" i="3"/>
  <c r="L5862" i="3"/>
  <c r="K5862" i="3"/>
  <c r="L5861" i="3"/>
  <c r="K5861" i="3"/>
  <c r="L5860" i="3"/>
  <c r="K5860" i="3"/>
  <c r="L5859" i="3"/>
  <c r="K5859" i="3"/>
  <c r="L5858" i="3"/>
  <c r="K5858" i="3"/>
  <c r="L5857" i="3"/>
  <c r="K5857" i="3"/>
  <c r="L5856" i="3"/>
  <c r="K5856" i="3"/>
  <c r="L5855" i="3"/>
  <c r="K5855" i="3"/>
  <c r="L5854" i="3"/>
  <c r="K5854" i="3"/>
  <c r="L5853" i="3"/>
  <c r="K5853" i="3"/>
  <c r="L5852" i="3"/>
  <c r="K5852" i="3"/>
  <c r="L5851" i="3"/>
  <c r="K5851" i="3"/>
  <c r="L5850" i="3"/>
  <c r="K5850" i="3"/>
  <c r="L5849" i="3"/>
  <c r="K5849" i="3"/>
  <c r="L5848" i="3"/>
  <c r="K5848" i="3"/>
  <c r="L5847" i="3"/>
  <c r="K5847" i="3"/>
  <c r="L5846" i="3"/>
  <c r="K5846" i="3"/>
  <c r="L5845" i="3"/>
  <c r="K5845" i="3"/>
  <c r="L5844" i="3"/>
  <c r="K5844" i="3"/>
  <c r="L5843" i="3"/>
  <c r="K5843" i="3"/>
  <c r="L5842" i="3"/>
  <c r="K5842" i="3"/>
  <c r="L5841" i="3"/>
  <c r="K5841" i="3"/>
  <c r="L5840" i="3"/>
  <c r="K5840" i="3"/>
  <c r="L5839" i="3"/>
  <c r="K5839" i="3"/>
  <c r="L5838" i="3"/>
  <c r="K5838" i="3"/>
  <c r="L5837" i="3"/>
  <c r="K5837" i="3"/>
  <c r="L5836" i="3"/>
  <c r="K5836" i="3"/>
  <c r="L5835" i="3"/>
  <c r="K5835" i="3"/>
  <c r="L5834" i="3"/>
  <c r="K5834" i="3"/>
  <c r="L5833" i="3"/>
  <c r="K5833" i="3"/>
  <c r="L5832" i="3"/>
  <c r="K5832" i="3"/>
  <c r="L5831" i="3"/>
  <c r="K5831" i="3"/>
  <c r="L5830" i="3"/>
  <c r="K5830" i="3"/>
  <c r="L5829" i="3"/>
  <c r="K5829" i="3"/>
  <c r="L5828" i="3"/>
  <c r="K5828" i="3"/>
  <c r="L5827" i="3"/>
  <c r="K5827" i="3"/>
  <c r="L5826" i="3"/>
  <c r="K5826" i="3"/>
  <c r="L5825" i="3"/>
  <c r="K5825" i="3"/>
  <c r="L5824" i="3"/>
  <c r="K5824" i="3"/>
  <c r="L5823" i="3"/>
  <c r="K5823" i="3"/>
  <c r="L5822" i="3"/>
  <c r="K5822" i="3"/>
  <c r="L5821" i="3"/>
  <c r="K5821" i="3"/>
  <c r="L5820" i="3"/>
  <c r="K5820" i="3"/>
  <c r="L5819" i="3"/>
  <c r="K5819" i="3"/>
  <c r="L5818" i="3"/>
  <c r="K5818" i="3"/>
  <c r="L5817" i="3"/>
  <c r="K5817" i="3"/>
  <c r="L5816" i="3"/>
  <c r="K5816" i="3"/>
  <c r="L5815" i="3"/>
  <c r="K5815" i="3"/>
  <c r="L5814" i="3"/>
  <c r="K5814" i="3"/>
  <c r="L5813" i="3"/>
  <c r="K5813" i="3"/>
  <c r="L5812" i="3"/>
  <c r="K5812" i="3"/>
  <c r="L5811" i="3"/>
  <c r="K5811" i="3"/>
  <c r="L5810" i="3"/>
  <c r="K5810" i="3"/>
  <c r="L5809" i="3"/>
  <c r="K5809" i="3"/>
  <c r="L5808" i="3"/>
  <c r="K5808" i="3"/>
  <c r="L5807" i="3"/>
  <c r="K5807" i="3"/>
  <c r="L5806" i="3"/>
  <c r="K5806" i="3"/>
  <c r="L5805" i="3"/>
  <c r="K5805" i="3"/>
  <c r="L5804" i="3"/>
  <c r="K5804" i="3"/>
  <c r="L5803" i="3"/>
  <c r="K5803" i="3"/>
  <c r="L5802" i="3"/>
  <c r="K5802" i="3"/>
  <c r="L5801" i="3"/>
  <c r="K5801" i="3"/>
  <c r="L5800" i="3"/>
  <c r="K5800" i="3"/>
  <c r="L5799" i="3"/>
  <c r="K5799" i="3"/>
  <c r="L5798" i="3"/>
  <c r="K5798" i="3"/>
  <c r="L5797" i="3"/>
  <c r="K5797" i="3"/>
  <c r="L5796" i="3"/>
  <c r="K5796" i="3"/>
  <c r="L5795" i="3"/>
  <c r="K5795" i="3"/>
  <c r="L5794" i="3"/>
  <c r="K5794" i="3"/>
  <c r="L5793" i="3"/>
  <c r="K5793" i="3"/>
  <c r="L5792" i="3"/>
  <c r="K5792" i="3"/>
  <c r="L5791" i="3"/>
  <c r="K5791" i="3"/>
  <c r="L5790" i="3"/>
  <c r="K5790" i="3"/>
  <c r="L5789" i="3"/>
  <c r="K5789" i="3"/>
  <c r="L5788" i="3"/>
  <c r="K5788" i="3"/>
  <c r="L5787" i="3"/>
  <c r="K5787" i="3"/>
  <c r="L5786" i="3"/>
  <c r="K5786" i="3"/>
  <c r="L5785" i="3"/>
  <c r="K5785" i="3"/>
  <c r="L5784" i="3"/>
  <c r="K5784" i="3"/>
  <c r="L5783" i="3"/>
  <c r="K5783" i="3"/>
  <c r="L5782" i="3"/>
  <c r="K5782" i="3"/>
  <c r="L5781" i="3"/>
  <c r="K5781" i="3"/>
  <c r="L5780" i="3"/>
  <c r="K5780" i="3"/>
  <c r="L5779" i="3"/>
  <c r="K5779" i="3"/>
  <c r="L5778" i="3"/>
  <c r="K5778" i="3"/>
  <c r="L5777" i="3"/>
  <c r="K5777" i="3"/>
  <c r="L5776" i="3"/>
  <c r="K5776" i="3"/>
  <c r="L5775" i="3"/>
  <c r="K5775" i="3"/>
  <c r="L5774" i="3"/>
  <c r="K5774" i="3"/>
  <c r="L5773" i="3"/>
  <c r="K5773" i="3"/>
  <c r="L5772" i="3"/>
  <c r="K5772" i="3"/>
  <c r="L5771" i="3"/>
  <c r="K5771" i="3"/>
  <c r="L5770" i="3"/>
  <c r="K5770" i="3"/>
  <c r="L5769" i="3"/>
  <c r="K5769" i="3"/>
  <c r="L5768" i="3"/>
  <c r="K5768" i="3"/>
  <c r="L5767" i="3"/>
  <c r="K5767" i="3"/>
  <c r="L5766" i="3"/>
  <c r="K5766" i="3"/>
  <c r="L5765" i="3"/>
  <c r="K5765" i="3"/>
  <c r="L5764" i="3"/>
  <c r="K5764" i="3"/>
  <c r="L5763" i="3"/>
  <c r="K5763" i="3"/>
  <c r="L5762" i="3"/>
  <c r="K5762" i="3"/>
  <c r="L5761" i="3"/>
  <c r="K5761" i="3"/>
  <c r="L5760" i="3"/>
  <c r="K5760" i="3"/>
  <c r="L5759" i="3"/>
  <c r="K5759" i="3"/>
  <c r="L5758" i="3"/>
  <c r="K5758" i="3"/>
  <c r="L5757" i="3"/>
  <c r="K5757" i="3"/>
  <c r="L5756" i="3"/>
  <c r="K5756" i="3"/>
  <c r="L5755" i="3"/>
  <c r="K5755" i="3"/>
  <c r="L5754" i="3"/>
  <c r="K5754" i="3"/>
  <c r="L5753" i="3"/>
  <c r="K5753" i="3"/>
  <c r="L5752" i="3"/>
  <c r="K5752" i="3"/>
  <c r="L5751" i="3"/>
  <c r="K5751" i="3"/>
  <c r="L5750" i="3"/>
  <c r="K5750" i="3"/>
  <c r="L5749" i="3"/>
  <c r="K5749" i="3"/>
  <c r="L5748" i="3"/>
  <c r="K5748" i="3"/>
  <c r="L5747" i="3"/>
  <c r="K5747" i="3"/>
  <c r="L5746" i="3"/>
  <c r="K5746" i="3"/>
  <c r="L5745" i="3"/>
  <c r="K5745" i="3"/>
  <c r="L5744" i="3"/>
  <c r="K5744" i="3"/>
  <c r="L5743" i="3"/>
  <c r="K5743" i="3"/>
  <c r="L5742" i="3"/>
  <c r="K5742" i="3"/>
  <c r="L5741" i="3"/>
  <c r="K5741" i="3"/>
  <c r="L5740" i="3"/>
  <c r="K5740" i="3"/>
  <c r="L5739" i="3"/>
  <c r="K5739" i="3"/>
  <c r="L5738" i="3"/>
  <c r="K5738" i="3"/>
  <c r="L5737" i="3"/>
  <c r="K5737" i="3"/>
  <c r="L5736" i="3"/>
  <c r="K5736" i="3"/>
  <c r="L5735" i="3"/>
  <c r="K5735" i="3"/>
  <c r="L5734" i="3"/>
  <c r="K5734" i="3"/>
  <c r="L5733" i="3"/>
  <c r="K5733" i="3"/>
  <c r="L5732" i="3"/>
  <c r="K5732" i="3"/>
  <c r="L5731" i="3"/>
  <c r="K5731" i="3"/>
  <c r="L5730" i="3"/>
  <c r="K5730" i="3"/>
  <c r="L5729" i="3"/>
  <c r="K5729" i="3"/>
  <c r="L5728" i="3"/>
  <c r="K5728" i="3"/>
  <c r="L5727" i="3"/>
  <c r="K5727" i="3"/>
  <c r="L5726" i="3"/>
  <c r="K5726" i="3"/>
  <c r="L5725" i="3"/>
  <c r="K5725" i="3"/>
  <c r="L5724" i="3"/>
  <c r="K5724" i="3"/>
  <c r="L5723" i="3"/>
  <c r="K5723" i="3"/>
  <c r="L5722" i="3"/>
  <c r="K5722" i="3"/>
  <c r="L5721" i="3"/>
  <c r="K5721" i="3"/>
  <c r="L5720" i="3"/>
  <c r="K5720" i="3"/>
  <c r="L5719" i="3"/>
  <c r="K5719" i="3"/>
  <c r="L5718" i="3"/>
  <c r="K5718" i="3"/>
  <c r="L5717" i="3"/>
  <c r="K5717" i="3"/>
  <c r="L5716" i="3"/>
  <c r="K5716" i="3"/>
  <c r="L5715" i="3"/>
  <c r="K5715" i="3"/>
  <c r="L5714" i="3"/>
  <c r="K5714" i="3"/>
  <c r="L5713" i="3"/>
  <c r="K5713" i="3"/>
  <c r="L5712" i="3"/>
  <c r="K5712" i="3"/>
  <c r="L5711" i="3"/>
  <c r="K5711" i="3"/>
  <c r="L5710" i="3"/>
  <c r="K5710" i="3"/>
  <c r="L5709" i="3"/>
  <c r="K5709" i="3"/>
  <c r="L5708" i="3"/>
  <c r="K5708" i="3"/>
  <c r="L5707" i="3"/>
  <c r="K5707" i="3"/>
  <c r="L5706" i="3"/>
  <c r="K5706" i="3"/>
  <c r="L5705" i="3"/>
  <c r="K5705" i="3"/>
  <c r="L5704" i="3"/>
  <c r="K5704" i="3"/>
  <c r="L5703" i="3"/>
  <c r="K5703" i="3"/>
  <c r="L5702" i="3"/>
  <c r="K5702" i="3"/>
  <c r="L5701" i="3"/>
  <c r="K5701" i="3"/>
  <c r="L5700" i="3"/>
  <c r="K5700" i="3"/>
  <c r="L5699" i="3"/>
  <c r="K5699" i="3"/>
  <c r="L5698" i="3"/>
  <c r="K5698" i="3"/>
  <c r="L5697" i="3"/>
  <c r="K5697" i="3"/>
  <c r="L5696" i="3"/>
  <c r="K5696" i="3"/>
  <c r="L5695" i="3"/>
  <c r="K5695" i="3"/>
  <c r="L5694" i="3"/>
  <c r="K5694" i="3"/>
  <c r="L5693" i="3"/>
  <c r="K5693" i="3"/>
  <c r="L5692" i="3"/>
  <c r="K5692" i="3"/>
  <c r="L5691" i="3"/>
  <c r="K5691" i="3"/>
  <c r="L5690" i="3"/>
  <c r="K5690" i="3"/>
  <c r="L5689" i="3"/>
  <c r="K5689" i="3"/>
  <c r="L5688" i="3"/>
  <c r="K5688" i="3"/>
  <c r="L5687" i="3"/>
  <c r="K5687" i="3"/>
  <c r="L5686" i="3"/>
  <c r="K5686" i="3"/>
  <c r="L5685" i="3"/>
  <c r="K5685" i="3"/>
  <c r="L5684" i="3"/>
  <c r="K5684" i="3"/>
  <c r="L5683" i="3"/>
  <c r="K5683" i="3"/>
  <c r="L5682" i="3"/>
  <c r="K5682" i="3"/>
  <c r="L5681" i="3"/>
  <c r="K5681" i="3"/>
  <c r="L5680" i="3"/>
  <c r="K5680" i="3"/>
  <c r="L5679" i="3"/>
  <c r="K5679" i="3"/>
  <c r="L5678" i="3"/>
  <c r="K5678" i="3"/>
  <c r="L5677" i="3"/>
  <c r="K5677" i="3"/>
  <c r="L5676" i="3"/>
  <c r="K5676" i="3"/>
  <c r="L5675" i="3"/>
  <c r="K5675" i="3"/>
  <c r="L5674" i="3"/>
  <c r="K5674" i="3"/>
  <c r="L5673" i="3"/>
  <c r="K5673" i="3"/>
  <c r="L5672" i="3"/>
  <c r="K5672" i="3"/>
  <c r="L5671" i="3"/>
  <c r="K5671" i="3"/>
  <c r="L5670" i="3"/>
  <c r="K5670" i="3"/>
  <c r="L5669" i="3"/>
  <c r="K5669" i="3"/>
  <c r="L5668" i="3"/>
  <c r="K5668" i="3"/>
  <c r="L5667" i="3"/>
  <c r="K5667" i="3"/>
  <c r="L5666" i="3"/>
  <c r="K5666" i="3"/>
  <c r="L5665" i="3"/>
  <c r="K5665" i="3"/>
  <c r="L5664" i="3"/>
  <c r="K5664" i="3"/>
  <c r="L5663" i="3"/>
  <c r="K5663" i="3"/>
  <c r="L5662" i="3"/>
  <c r="K5662" i="3"/>
  <c r="L5661" i="3"/>
  <c r="K5661" i="3"/>
  <c r="L5660" i="3"/>
  <c r="K5660" i="3"/>
  <c r="L5659" i="3"/>
  <c r="K5659" i="3"/>
  <c r="L5658" i="3"/>
  <c r="K5658" i="3"/>
  <c r="L5657" i="3"/>
  <c r="K5657" i="3"/>
  <c r="L5656" i="3"/>
  <c r="K5656" i="3"/>
  <c r="L5655" i="3"/>
  <c r="K5655" i="3"/>
  <c r="L5654" i="3"/>
  <c r="K5654" i="3"/>
  <c r="L5653" i="3"/>
  <c r="K5653" i="3"/>
  <c r="L5652" i="3"/>
  <c r="K5652" i="3"/>
  <c r="L5651" i="3"/>
  <c r="K5651" i="3"/>
  <c r="L5650" i="3"/>
  <c r="K5650" i="3"/>
  <c r="L5649" i="3"/>
  <c r="K5649" i="3"/>
  <c r="L5648" i="3"/>
  <c r="K5648" i="3"/>
  <c r="L5647" i="3"/>
  <c r="K5647" i="3"/>
  <c r="L5646" i="3"/>
  <c r="K5646" i="3"/>
  <c r="L5645" i="3"/>
  <c r="K5645" i="3"/>
  <c r="L5644" i="3"/>
  <c r="K5644" i="3"/>
  <c r="L5643" i="3"/>
  <c r="K5643" i="3"/>
  <c r="L5642" i="3"/>
  <c r="K5642" i="3"/>
  <c r="L5641" i="3"/>
  <c r="K5641" i="3"/>
  <c r="L5640" i="3"/>
  <c r="K5640" i="3"/>
  <c r="L5639" i="3"/>
  <c r="K5639" i="3"/>
  <c r="L5638" i="3"/>
  <c r="K5638" i="3"/>
  <c r="L5637" i="3"/>
  <c r="K5637" i="3"/>
  <c r="L5636" i="3"/>
  <c r="K5636" i="3"/>
  <c r="L5635" i="3"/>
  <c r="K5635" i="3"/>
  <c r="L5634" i="3"/>
  <c r="K5634" i="3"/>
  <c r="L5633" i="3"/>
  <c r="K5633" i="3"/>
  <c r="L5632" i="3"/>
  <c r="K5632" i="3"/>
  <c r="L5631" i="3"/>
  <c r="K5631" i="3"/>
  <c r="L5630" i="3"/>
  <c r="K5630" i="3"/>
  <c r="L5629" i="3"/>
  <c r="K5629" i="3"/>
  <c r="L5628" i="3"/>
  <c r="K5628" i="3"/>
  <c r="L5627" i="3"/>
  <c r="K5627" i="3"/>
  <c r="L5626" i="3"/>
  <c r="K5626" i="3"/>
  <c r="L5625" i="3"/>
  <c r="K5625" i="3"/>
  <c r="L5624" i="3"/>
  <c r="K5624" i="3"/>
  <c r="L5623" i="3"/>
  <c r="K5623" i="3"/>
  <c r="L5622" i="3"/>
  <c r="K5622" i="3"/>
  <c r="L5621" i="3"/>
  <c r="K5621" i="3"/>
  <c r="L5620" i="3"/>
  <c r="K5620" i="3"/>
  <c r="L5619" i="3"/>
  <c r="K5619" i="3"/>
  <c r="L5618" i="3"/>
  <c r="K5618" i="3"/>
  <c r="L5617" i="3"/>
  <c r="K5617" i="3"/>
  <c r="L5616" i="3"/>
  <c r="K5616" i="3"/>
  <c r="L5615" i="3"/>
  <c r="K5615" i="3"/>
  <c r="L5614" i="3"/>
  <c r="K5614" i="3"/>
  <c r="L5613" i="3"/>
  <c r="K5613" i="3"/>
  <c r="L5612" i="3"/>
  <c r="K5612" i="3"/>
  <c r="L5611" i="3"/>
  <c r="K5611" i="3"/>
  <c r="L5610" i="3"/>
  <c r="K5610" i="3"/>
  <c r="L5609" i="3"/>
  <c r="K5609" i="3"/>
  <c r="L5608" i="3"/>
  <c r="K5608" i="3"/>
  <c r="L5607" i="3"/>
  <c r="K5607" i="3"/>
  <c r="L5606" i="3"/>
  <c r="K5606" i="3"/>
  <c r="L5605" i="3"/>
  <c r="K5605" i="3"/>
  <c r="L5604" i="3"/>
  <c r="K5604" i="3"/>
  <c r="L5603" i="3"/>
  <c r="K5603" i="3"/>
  <c r="L5602" i="3"/>
  <c r="K5602" i="3"/>
  <c r="L5601" i="3"/>
  <c r="K5601" i="3"/>
  <c r="L5600" i="3"/>
  <c r="K5600" i="3"/>
  <c r="L5599" i="3"/>
  <c r="K5599" i="3"/>
  <c r="L5598" i="3"/>
  <c r="K5598" i="3"/>
  <c r="L5597" i="3"/>
  <c r="K5597" i="3"/>
  <c r="L5596" i="3"/>
  <c r="K5596" i="3"/>
  <c r="L5595" i="3"/>
  <c r="K5595" i="3"/>
  <c r="L5594" i="3"/>
  <c r="K5594" i="3"/>
  <c r="L5593" i="3"/>
  <c r="K5593" i="3"/>
  <c r="L5592" i="3"/>
  <c r="K5592" i="3"/>
  <c r="L5591" i="3"/>
  <c r="K5591" i="3"/>
  <c r="L5590" i="3"/>
  <c r="K5590" i="3"/>
  <c r="L5589" i="3"/>
  <c r="K5589" i="3"/>
  <c r="L5588" i="3"/>
  <c r="K5588" i="3"/>
  <c r="L5587" i="3"/>
  <c r="K5587" i="3"/>
  <c r="L5586" i="3"/>
  <c r="K5586" i="3"/>
  <c r="L5585" i="3"/>
  <c r="K5585" i="3"/>
  <c r="L5584" i="3"/>
  <c r="K5584" i="3"/>
  <c r="L5583" i="3"/>
  <c r="K5583" i="3"/>
  <c r="L5582" i="3"/>
  <c r="K5582" i="3"/>
  <c r="L5581" i="3"/>
  <c r="K5581" i="3"/>
  <c r="L5580" i="3"/>
  <c r="K5580" i="3"/>
  <c r="L5579" i="3"/>
  <c r="K5579" i="3"/>
  <c r="L5578" i="3"/>
  <c r="K5578" i="3"/>
  <c r="L5577" i="3"/>
  <c r="K5577" i="3"/>
  <c r="L5576" i="3"/>
  <c r="K5576" i="3"/>
  <c r="L5575" i="3"/>
  <c r="K5575" i="3"/>
  <c r="L5574" i="3"/>
  <c r="K5574" i="3"/>
  <c r="L5573" i="3"/>
  <c r="K5573" i="3"/>
  <c r="L5572" i="3"/>
  <c r="K5572" i="3"/>
  <c r="L5571" i="3"/>
  <c r="K5571" i="3"/>
  <c r="L5570" i="3"/>
  <c r="K5570" i="3"/>
  <c r="L5569" i="3"/>
  <c r="K5569" i="3"/>
  <c r="L5568" i="3"/>
  <c r="K5568" i="3"/>
  <c r="L5567" i="3"/>
  <c r="K5567" i="3"/>
  <c r="L5566" i="3"/>
  <c r="K5566" i="3"/>
  <c r="L5565" i="3"/>
  <c r="K5565" i="3"/>
  <c r="L5564" i="3"/>
  <c r="K5564" i="3"/>
  <c r="L5563" i="3"/>
  <c r="K5563" i="3"/>
  <c r="L5562" i="3"/>
  <c r="K5562" i="3"/>
  <c r="L5561" i="3"/>
  <c r="K5561" i="3"/>
  <c r="L5560" i="3"/>
  <c r="K5560" i="3"/>
  <c r="L5559" i="3"/>
  <c r="K5559" i="3"/>
  <c r="L5558" i="3"/>
  <c r="K5558" i="3"/>
  <c r="L5557" i="3"/>
  <c r="K5557" i="3"/>
  <c r="L5556" i="3"/>
  <c r="K5556" i="3"/>
  <c r="L5555" i="3"/>
  <c r="K5555" i="3"/>
  <c r="L5554" i="3"/>
  <c r="K5554" i="3"/>
  <c r="L5553" i="3"/>
  <c r="K5553" i="3"/>
  <c r="L5552" i="3"/>
  <c r="K5552" i="3"/>
  <c r="L5551" i="3"/>
  <c r="K5551" i="3"/>
  <c r="L5550" i="3"/>
  <c r="K5550" i="3"/>
  <c r="L5549" i="3"/>
  <c r="K5549" i="3"/>
  <c r="L5548" i="3"/>
  <c r="K5548" i="3"/>
  <c r="L5547" i="3"/>
  <c r="K5547" i="3"/>
  <c r="L5546" i="3"/>
  <c r="K5546" i="3"/>
  <c r="L5545" i="3"/>
  <c r="K5545" i="3"/>
  <c r="L5544" i="3"/>
  <c r="K5544" i="3"/>
  <c r="L5543" i="3"/>
  <c r="K5543" i="3"/>
  <c r="L5542" i="3"/>
  <c r="K5542" i="3"/>
  <c r="L5541" i="3"/>
  <c r="K5541" i="3"/>
  <c r="L5540" i="3"/>
  <c r="K5540" i="3"/>
  <c r="L5539" i="3"/>
  <c r="K5539" i="3"/>
  <c r="L5538" i="3"/>
  <c r="K5538" i="3"/>
  <c r="L5537" i="3"/>
  <c r="K5537" i="3"/>
  <c r="L5536" i="3"/>
  <c r="K5536" i="3"/>
  <c r="L5535" i="3"/>
  <c r="K5535" i="3"/>
  <c r="L5534" i="3"/>
  <c r="K5534" i="3"/>
  <c r="L5533" i="3"/>
  <c r="K5533" i="3"/>
  <c r="L5532" i="3"/>
  <c r="K5532" i="3"/>
  <c r="L5531" i="3"/>
  <c r="K5531" i="3"/>
  <c r="L5530" i="3"/>
  <c r="K5530" i="3"/>
  <c r="L5529" i="3"/>
  <c r="K5529" i="3"/>
  <c r="L5528" i="3"/>
  <c r="K5528" i="3"/>
  <c r="L5527" i="3"/>
  <c r="K5527" i="3"/>
  <c r="L5526" i="3"/>
  <c r="K5526" i="3"/>
  <c r="L5525" i="3"/>
  <c r="K5525" i="3"/>
  <c r="L5524" i="3"/>
  <c r="K5524" i="3"/>
  <c r="L5523" i="3"/>
  <c r="K5523" i="3"/>
  <c r="L5522" i="3"/>
  <c r="K5522" i="3"/>
  <c r="L5521" i="3"/>
  <c r="K5521" i="3"/>
  <c r="L5520" i="3"/>
  <c r="K5520" i="3"/>
  <c r="L5519" i="3"/>
  <c r="K5519" i="3"/>
  <c r="L5518" i="3"/>
  <c r="K5518" i="3"/>
  <c r="L5517" i="3"/>
  <c r="K5517" i="3"/>
  <c r="L5516" i="3"/>
  <c r="K5516" i="3"/>
  <c r="L5515" i="3"/>
  <c r="K5515" i="3"/>
  <c r="L5514" i="3"/>
  <c r="K5514" i="3"/>
  <c r="L5513" i="3"/>
  <c r="K5513" i="3"/>
  <c r="L5512" i="3"/>
  <c r="K5512" i="3"/>
  <c r="L5511" i="3"/>
  <c r="K5511" i="3"/>
  <c r="L5510" i="3"/>
  <c r="K5510" i="3"/>
  <c r="L5509" i="3"/>
  <c r="K5509" i="3"/>
  <c r="L5508" i="3"/>
  <c r="K5508" i="3"/>
  <c r="L5507" i="3"/>
  <c r="K5507" i="3"/>
  <c r="L5506" i="3"/>
  <c r="K5506" i="3"/>
  <c r="L5505" i="3"/>
  <c r="K5505" i="3"/>
  <c r="L5504" i="3"/>
  <c r="K5504" i="3"/>
  <c r="L5503" i="3"/>
  <c r="K5503" i="3"/>
  <c r="L5502" i="3"/>
  <c r="K5502" i="3"/>
  <c r="L5501" i="3"/>
  <c r="K5501" i="3"/>
  <c r="L5500" i="3"/>
  <c r="K5500" i="3"/>
  <c r="L5499" i="3"/>
  <c r="K5499" i="3"/>
  <c r="L5498" i="3"/>
  <c r="K5498" i="3"/>
  <c r="L5497" i="3"/>
  <c r="K5497" i="3"/>
  <c r="L5496" i="3"/>
  <c r="K5496" i="3"/>
  <c r="L5495" i="3"/>
  <c r="K5495" i="3"/>
  <c r="L5494" i="3"/>
  <c r="K5494" i="3"/>
  <c r="L5493" i="3"/>
  <c r="K5493" i="3"/>
  <c r="L5492" i="3"/>
  <c r="K5492" i="3"/>
  <c r="L5491" i="3"/>
  <c r="K5491" i="3"/>
  <c r="L5490" i="3"/>
  <c r="K5490" i="3"/>
  <c r="L5489" i="3"/>
  <c r="K5489" i="3"/>
  <c r="L5488" i="3"/>
  <c r="K5488" i="3"/>
  <c r="L5487" i="3"/>
  <c r="K5487" i="3"/>
  <c r="L5486" i="3"/>
  <c r="K5486" i="3"/>
  <c r="L5485" i="3"/>
  <c r="K5485" i="3"/>
  <c r="L5484" i="3"/>
  <c r="K5484" i="3"/>
  <c r="L5483" i="3"/>
  <c r="K5483" i="3"/>
  <c r="L5482" i="3"/>
  <c r="K5482" i="3"/>
  <c r="L5481" i="3"/>
  <c r="K5481" i="3"/>
  <c r="L5480" i="3"/>
  <c r="K5480" i="3"/>
  <c r="L5479" i="3"/>
  <c r="K5479" i="3"/>
  <c r="L5478" i="3"/>
  <c r="K5478" i="3"/>
  <c r="L5477" i="3"/>
  <c r="K5477" i="3"/>
  <c r="L5476" i="3"/>
  <c r="K5476" i="3"/>
  <c r="L5475" i="3"/>
  <c r="K5475" i="3"/>
  <c r="L5474" i="3"/>
  <c r="K5474" i="3"/>
  <c r="L5473" i="3"/>
  <c r="K5473" i="3"/>
  <c r="L5472" i="3"/>
  <c r="K5472" i="3"/>
  <c r="L5471" i="3"/>
  <c r="K5471" i="3"/>
  <c r="L5470" i="3"/>
  <c r="K5470" i="3"/>
  <c r="L5469" i="3"/>
  <c r="K5469" i="3"/>
  <c r="L5468" i="3"/>
  <c r="K5468" i="3"/>
  <c r="L5467" i="3"/>
  <c r="K5467" i="3"/>
  <c r="L5466" i="3"/>
  <c r="K5466" i="3"/>
  <c r="L5465" i="3"/>
  <c r="K5465" i="3"/>
  <c r="L5464" i="3"/>
  <c r="K5464" i="3"/>
  <c r="L5463" i="3"/>
  <c r="K5463" i="3"/>
  <c r="L5462" i="3"/>
  <c r="K5462" i="3"/>
  <c r="L5461" i="3"/>
  <c r="K5461" i="3"/>
  <c r="L5460" i="3"/>
  <c r="K5460" i="3"/>
  <c r="L5459" i="3"/>
  <c r="K5459" i="3"/>
  <c r="L5458" i="3"/>
  <c r="K5458" i="3"/>
  <c r="L5457" i="3"/>
  <c r="K5457" i="3"/>
  <c r="L5456" i="3"/>
  <c r="K5456" i="3"/>
  <c r="L5455" i="3"/>
  <c r="K5455" i="3"/>
  <c r="L5454" i="3"/>
  <c r="K5454" i="3"/>
  <c r="L5453" i="3"/>
  <c r="K5453" i="3"/>
  <c r="L5452" i="3"/>
  <c r="K5452" i="3"/>
  <c r="L5451" i="3"/>
  <c r="K5451" i="3"/>
  <c r="L5450" i="3"/>
  <c r="K5450" i="3"/>
  <c r="L5449" i="3"/>
  <c r="K5449" i="3"/>
  <c r="L5448" i="3"/>
  <c r="K5448" i="3"/>
  <c r="L5447" i="3"/>
  <c r="K5447" i="3"/>
  <c r="L5446" i="3"/>
  <c r="K5446" i="3"/>
  <c r="L5445" i="3"/>
  <c r="K5445" i="3"/>
  <c r="L5444" i="3"/>
  <c r="K5444" i="3"/>
  <c r="L5443" i="3"/>
  <c r="K5443" i="3"/>
  <c r="L5442" i="3"/>
  <c r="K5442" i="3"/>
  <c r="L5441" i="3"/>
  <c r="K5441" i="3"/>
  <c r="L5440" i="3"/>
  <c r="K5440" i="3"/>
  <c r="L5439" i="3"/>
  <c r="K5439" i="3"/>
  <c r="L5438" i="3"/>
  <c r="K5438" i="3"/>
  <c r="L5437" i="3"/>
  <c r="K5437" i="3"/>
  <c r="L5436" i="3"/>
  <c r="K5436" i="3"/>
  <c r="L5435" i="3"/>
  <c r="K5435" i="3"/>
  <c r="L5434" i="3"/>
  <c r="K5434" i="3"/>
  <c r="L5433" i="3"/>
  <c r="K5433" i="3"/>
  <c r="L5432" i="3"/>
  <c r="K5432" i="3"/>
  <c r="L5431" i="3"/>
  <c r="K5431" i="3"/>
  <c r="L5430" i="3"/>
  <c r="K5430" i="3"/>
  <c r="L5429" i="3"/>
  <c r="K5429" i="3"/>
  <c r="L5428" i="3"/>
  <c r="K5428" i="3"/>
  <c r="L5427" i="3"/>
  <c r="K5427" i="3"/>
  <c r="L5426" i="3"/>
  <c r="K5426" i="3"/>
  <c r="L5425" i="3"/>
  <c r="K5425" i="3"/>
  <c r="L5424" i="3"/>
  <c r="K5424" i="3"/>
  <c r="L5423" i="3"/>
  <c r="K5423" i="3"/>
  <c r="L5422" i="3"/>
  <c r="K5422" i="3"/>
  <c r="L5421" i="3"/>
  <c r="K5421" i="3"/>
  <c r="L5420" i="3"/>
  <c r="K5420" i="3"/>
  <c r="L5419" i="3"/>
  <c r="K5419" i="3"/>
  <c r="L5418" i="3"/>
  <c r="K5418" i="3"/>
  <c r="L5417" i="3"/>
  <c r="K5417" i="3"/>
  <c r="L5416" i="3"/>
  <c r="K5416" i="3"/>
  <c r="L5415" i="3"/>
  <c r="K5415" i="3"/>
  <c r="L5414" i="3"/>
  <c r="K5414" i="3"/>
  <c r="L5413" i="3"/>
  <c r="K5413" i="3"/>
  <c r="L5412" i="3"/>
  <c r="K5412" i="3"/>
  <c r="L5411" i="3"/>
  <c r="K5411" i="3"/>
  <c r="L5410" i="3"/>
  <c r="K5410" i="3"/>
  <c r="L5409" i="3"/>
  <c r="K5409" i="3"/>
  <c r="L5408" i="3"/>
  <c r="K5408" i="3"/>
  <c r="L5407" i="3"/>
  <c r="K5407" i="3"/>
  <c r="L5406" i="3"/>
  <c r="K5406" i="3"/>
  <c r="L5405" i="3"/>
  <c r="K5405" i="3"/>
  <c r="L5404" i="3"/>
  <c r="K5404" i="3"/>
  <c r="L5403" i="3"/>
  <c r="K5403" i="3"/>
  <c r="L5402" i="3"/>
  <c r="K5402" i="3"/>
  <c r="L5401" i="3"/>
  <c r="K5401" i="3"/>
  <c r="L5400" i="3"/>
  <c r="K5400" i="3"/>
  <c r="L5399" i="3"/>
  <c r="K5399" i="3"/>
  <c r="L5398" i="3"/>
  <c r="K5398" i="3"/>
  <c r="L5397" i="3"/>
  <c r="K5397" i="3"/>
  <c r="L5396" i="3"/>
  <c r="K5396" i="3"/>
  <c r="L5395" i="3"/>
  <c r="K5395" i="3"/>
  <c r="L5394" i="3"/>
  <c r="K5394" i="3"/>
  <c r="L5393" i="3"/>
  <c r="K5393" i="3"/>
  <c r="L5392" i="3"/>
  <c r="K5392" i="3"/>
  <c r="L5391" i="3"/>
  <c r="K5391" i="3"/>
  <c r="L5390" i="3"/>
  <c r="K5390" i="3"/>
  <c r="L5389" i="3"/>
  <c r="K5389" i="3"/>
  <c r="L5388" i="3"/>
  <c r="K5388" i="3"/>
  <c r="L5387" i="3"/>
  <c r="K5387" i="3"/>
  <c r="L5386" i="3"/>
  <c r="K5386" i="3"/>
  <c r="L5385" i="3"/>
  <c r="K5385" i="3"/>
  <c r="L5384" i="3"/>
  <c r="K5384" i="3"/>
  <c r="L5383" i="3"/>
  <c r="K5383" i="3"/>
  <c r="L5382" i="3"/>
  <c r="K5382" i="3"/>
  <c r="L5381" i="3"/>
  <c r="K5381" i="3"/>
  <c r="L5380" i="3"/>
  <c r="K5380" i="3"/>
  <c r="L5379" i="3"/>
  <c r="K5379" i="3"/>
  <c r="L5378" i="3"/>
  <c r="K5378" i="3"/>
  <c r="L5377" i="3"/>
  <c r="K5377" i="3"/>
  <c r="L5376" i="3"/>
  <c r="K5376" i="3"/>
  <c r="L5375" i="3"/>
  <c r="K5375" i="3"/>
  <c r="L5374" i="3"/>
  <c r="K5374" i="3"/>
  <c r="L5373" i="3"/>
  <c r="K5373" i="3"/>
  <c r="L5372" i="3"/>
  <c r="K5372" i="3"/>
  <c r="L5371" i="3"/>
  <c r="K5371" i="3"/>
  <c r="L5370" i="3"/>
  <c r="K5370" i="3"/>
  <c r="L5369" i="3"/>
  <c r="K5369" i="3"/>
  <c r="L5368" i="3"/>
  <c r="K5368" i="3"/>
  <c r="L5367" i="3"/>
  <c r="K5367" i="3"/>
  <c r="L5366" i="3"/>
  <c r="K5366" i="3"/>
  <c r="L5365" i="3"/>
  <c r="K5365" i="3"/>
  <c r="L5364" i="3"/>
  <c r="K5364" i="3"/>
  <c r="L5363" i="3"/>
  <c r="K5363" i="3"/>
  <c r="L5362" i="3"/>
  <c r="K5362" i="3"/>
  <c r="L5361" i="3"/>
  <c r="K5361" i="3"/>
  <c r="L5360" i="3"/>
  <c r="K5360" i="3"/>
  <c r="L5359" i="3"/>
  <c r="K5359" i="3"/>
  <c r="L5358" i="3"/>
  <c r="K5358" i="3"/>
  <c r="L5357" i="3"/>
  <c r="K5357" i="3"/>
  <c r="L5356" i="3"/>
  <c r="K5356" i="3"/>
  <c r="L5355" i="3"/>
  <c r="K5355" i="3"/>
  <c r="L5354" i="3"/>
  <c r="K5354" i="3"/>
  <c r="L5353" i="3"/>
  <c r="K5353" i="3"/>
  <c r="L5352" i="3"/>
  <c r="K5352" i="3"/>
  <c r="L5351" i="3"/>
  <c r="K5351" i="3"/>
  <c r="L5350" i="3"/>
  <c r="K5350" i="3"/>
  <c r="L5349" i="3"/>
  <c r="K5349" i="3"/>
  <c r="L5348" i="3"/>
  <c r="K5348" i="3"/>
  <c r="L5347" i="3"/>
  <c r="K5347" i="3"/>
  <c r="L5346" i="3"/>
  <c r="K5346" i="3"/>
  <c r="L5345" i="3"/>
  <c r="K5345" i="3"/>
  <c r="L5344" i="3"/>
  <c r="K5344" i="3"/>
  <c r="L5343" i="3"/>
  <c r="K5343" i="3"/>
  <c r="L5342" i="3"/>
  <c r="K5342" i="3"/>
  <c r="L5341" i="3"/>
  <c r="K5341" i="3"/>
  <c r="L5340" i="3"/>
  <c r="K5340" i="3"/>
  <c r="L5339" i="3"/>
  <c r="K5339" i="3"/>
  <c r="L5338" i="3"/>
  <c r="K5338" i="3"/>
  <c r="L5337" i="3"/>
  <c r="K5337" i="3"/>
  <c r="L5336" i="3"/>
  <c r="K5336" i="3"/>
  <c r="L5335" i="3"/>
  <c r="K5335" i="3"/>
  <c r="L5334" i="3"/>
  <c r="K5334" i="3"/>
  <c r="L5333" i="3"/>
  <c r="K5333" i="3"/>
  <c r="L5332" i="3"/>
  <c r="K5332" i="3"/>
  <c r="L5331" i="3"/>
  <c r="K5331" i="3"/>
  <c r="L5330" i="3"/>
  <c r="K5330" i="3"/>
  <c r="L5329" i="3"/>
  <c r="K5329" i="3"/>
  <c r="L5328" i="3"/>
  <c r="K5328" i="3"/>
  <c r="L5327" i="3"/>
  <c r="K5327" i="3"/>
  <c r="L5326" i="3"/>
  <c r="K5326" i="3"/>
  <c r="L5325" i="3"/>
  <c r="K5325" i="3"/>
  <c r="L5324" i="3"/>
  <c r="K5324" i="3"/>
  <c r="L5323" i="3"/>
  <c r="K5323" i="3"/>
  <c r="L5322" i="3"/>
  <c r="K5322" i="3"/>
  <c r="L5321" i="3"/>
  <c r="K5321" i="3"/>
  <c r="L5320" i="3"/>
  <c r="K5320" i="3"/>
  <c r="L5319" i="3"/>
  <c r="K5319" i="3"/>
  <c r="L5318" i="3"/>
  <c r="K5318" i="3"/>
  <c r="L5317" i="3"/>
  <c r="K5317" i="3"/>
  <c r="L5316" i="3"/>
  <c r="K5316" i="3"/>
  <c r="L5315" i="3"/>
  <c r="K5315" i="3"/>
  <c r="L5314" i="3"/>
  <c r="K5314" i="3"/>
  <c r="L5313" i="3"/>
  <c r="K5313" i="3"/>
  <c r="L5312" i="3"/>
  <c r="K5312" i="3"/>
  <c r="L5311" i="3"/>
  <c r="K5311" i="3"/>
  <c r="L5310" i="3"/>
  <c r="K5310" i="3"/>
  <c r="L5309" i="3"/>
  <c r="K5309" i="3"/>
  <c r="L5308" i="3"/>
  <c r="K5308" i="3"/>
  <c r="L5307" i="3"/>
  <c r="K5307" i="3"/>
  <c r="L5306" i="3"/>
  <c r="K5306" i="3"/>
  <c r="L5305" i="3"/>
  <c r="K5305" i="3"/>
  <c r="L5304" i="3"/>
  <c r="K5304" i="3"/>
  <c r="L5303" i="3"/>
  <c r="K5303" i="3"/>
  <c r="L5302" i="3"/>
  <c r="K5302" i="3"/>
  <c r="L5301" i="3"/>
  <c r="K5301" i="3"/>
  <c r="L5300" i="3"/>
  <c r="K5300" i="3"/>
  <c r="L5299" i="3"/>
  <c r="K5299" i="3"/>
  <c r="L5298" i="3"/>
  <c r="K5298" i="3"/>
  <c r="L5297" i="3"/>
  <c r="K5297" i="3"/>
  <c r="L5296" i="3"/>
  <c r="K5296" i="3"/>
  <c r="L5295" i="3"/>
  <c r="K5295" i="3"/>
  <c r="L5294" i="3"/>
  <c r="K5294" i="3"/>
  <c r="L5293" i="3"/>
  <c r="K5293" i="3"/>
  <c r="L5292" i="3"/>
  <c r="K5292" i="3"/>
  <c r="L5291" i="3"/>
  <c r="K5291" i="3"/>
  <c r="L5290" i="3"/>
  <c r="K5290" i="3"/>
  <c r="L5289" i="3"/>
  <c r="K5289" i="3"/>
  <c r="L5288" i="3"/>
  <c r="K5288" i="3"/>
  <c r="L5287" i="3"/>
  <c r="K5287" i="3"/>
  <c r="L5286" i="3"/>
  <c r="K5286" i="3"/>
  <c r="L5285" i="3"/>
  <c r="K5285" i="3"/>
  <c r="L5284" i="3"/>
  <c r="K5284" i="3"/>
  <c r="L5283" i="3"/>
  <c r="K5283" i="3"/>
  <c r="L5282" i="3"/>
  <c r="K5282" i="3"/>
  <c r="L5281" i="3"/>
  <c r="K5281" i="3"/>
  <c r="L5280" i="3"/>
  <c r="K5280" i="3"/>
  <c r="L5279" i="3"/>
  <c r="K5279" i="3"/>
  <c r="L5278" i="3"/>
  <c r="K5278" i="3"/>
  <c r="L5277" i="3"/>
  <c r="K5277" i="3"/>
  <c r="L5276" i="3"/>
  <c r="K5276" i="3"/>
  <c r="L5275" i="3"/>
  <c r="K5275" i="3"/>
  <c r="L5274" i="3"/>
  <c r="K5274" i="3"/>
  <c r="L5273" i="3"/>
  <c r="K5273" i="3"/>
  <c r="L5272" i="3"/>
  <c r="K5272" i="3"/>
  <c r="L5271" i="3"/>
  <c r="K5271" i="3"/>
  <c r="L5270" i="3"/>
  <c r="K5270" i="3"/>
  <c r="L5269" i="3"/>
  <c r="K5269" i="3"/>
  <c r="L5268" i="3"/>
  <c r="K5268" i="3"/>
  <c r="L5267" i="3"/>
  <c r="K5267" i="3"/>
  <c r="L5266" i="3"/>
  <c r="K5266" i="3"/>
  <c r="L5265" i="3"/>
  <c r="K5265" i="3"/>
  <c r="L5264" i="3"/>
  <c r="K5264" i="3"/>
  <c r="L5263" i="3"/>
  <c r="K5263" i="3"/>
  <c r="L5262" i="3"/>
  <c r="K5262" i="3"/>
  <c r="L5261" i="3"/>
  <c r="K5261" i="3"/>
  <c r="L5260" i="3"/>
  <c r="K5260" i="3"/>
  <c r="L5259" i="3"/>
  <c r="K5259" i="3"/>
  <c r="L5258" i="3"/>
  <c r="K5258" i="3"/>
  <c r="L5257" i="3"/>
  <c r="K5257" i="3"/>
  <c r="L5256" i="3"/>
  <c r="K5256" i="3"/>
  <c r="L5255" i="3"/>
  <c r="K5255" i="3"/>
  <c r="L5254" i="3"/>
  <c r="K5254" i="3"/>
  <c r="L5253" i="3"/>
  <c r="K5253" i="3"/>
  <c r="L5252" i="3"/>
  <c r="K5252" i="3"/>
  <c r="L5251" i="3"/>
  <c r="K5251" i="3"/>
  <c r="L5250" i="3"/>
  <c r="K5250" i="3"/>
  <c r="L5249" i="3"/>
  <c r="K5249" i="3"/>
  <c r="L5248" i="3"/>
  <c r="K5248" i="3"/>
  <c r="L5247" i="3"/>
  <c r="K5247" i="3"/>
  <c r="L5246" i="3"/>
  <c r="K5246" i="3"/>
  <c r="L5245" i="3"/>
  <c r="K5245" i="3"/>
  <c r="L5244" i="3"/>
  <c r="K5244" i="3"/>
  <c r="L5243" i="3"/>
  <c r="K5243" i="3"/>
  <c r="L5242" i="3"/>
  <c r="K5242" i="3"/>
  <c r="L5241" i="3"/>
  <c r="K5241" i="3"/>
  <c r="L5240" i="3"/>
  <c r="K5240" i="3"/>
  <c r="L5239" i="3"/>
  <c r="K5239" i="3"/>
  <c r="L5238" i="3"/>
  <c r="K5238" i="3"/>
  <c r="L5237" i="3"/>
  <c r="K5237" i="3"/>
  <c r="L5236" i="3"/>
  <c r="K5236" i="3"/>
  <c r="L5235" i="3"/>
  <c r="K5235" i="3"/>
  <c r="L5234" i="3"/>
  <c r="K5234" i="3"/>
  <c r="L5233" i="3"/>
  <c r="K5233" i="3"/>
  <c r="L5232" i="3"/>
  <c r="K5232" i="3"/>
  <c r="L5231" i="3"/>
  <c r="K5231" i="3"/>
  <c r="L5230" i="3"/>
  <c r="K5230" i="3"/>
  <c r="L5229" i="3"/>
  <c r="K5229" i="3"/>
  <c r="L5228" i="3"/>
  <c r="K5228" i="3"/>
  <c r="L5227" i="3"/>
  <c r="K5227" i="3"/>
  <c r="L5226" i="3"/>
  <c r="K5226" i="3"/>
  <c r="L5225" i="3"/>
  <c r="K5225" i="3"/>
  <c r="L5224" i="3"/>
  <c r="K5224" i="3"/>
  <c r="L5223" i="3"/>
  <c r="K5223" i="3"/>
  <c r="L5222" i="3"/>
  <c r="K5222" i="3"/>
  <c r="L5221" i="3"/>
  <c r="K5221" i="3"/>
  <c r="L5220" i="3"/>
  <c r="K5220" i="3"/>
  <c r="L5219" i="3"/>
  <c r="K5219" i="3"/>
  <c r="L5218" i="3"/>
  <c r="K5218" i="3"/>
  <c r="L5217" i="3"/>
  <c r="K5217" i="3"/>
  <c r="L5216" i="3"/>
  <c r="K5216" i="3"/>
  <c r="L5215" i="3"/>
  <c r="K5215" i="3"/>
  <c r="L5214" i="3"/>
  <c r="K5214" i="3"/>
  <c r="L5213" i="3"/>
  <c r="K5213" i="3"/>
  <c r="L5212" i="3"/>
  <c r="K5212" i="3"/>
  <c r="L5211" i="3"/>
  <c r="K5211" i="3"/>
  <c r="L5210" i="3"/>
  <c r="K5210" i="3"/>
  <c r="L5209" i="3"/>
  <c r="K5209" i="3"/>
  <c r="L5208" i="3"/>
  <c r="K5208" i="3"/>
  <c r="L5207" i="3"/>
  <c r="K5207" i="3"/>
  <c r="L5206" i="3"/>
  <c r="K5206" i="3"/>
  <c r="L5205" i="3"/>
  <c r="K5205" i="3"/>
  <c r="L5204" i="3"/>
  <c r="K5204" i="3"/>
  <c r="L5203" i="3"/>
  <c r="K5203" i="3"/>
  <c r="L5202" i="3"/>
  <c r="K5202" i="3"/>
  <c r="L5201" i="3"/>
  <c r="K5201" i="3"/>
  <c r="L5200" i="3"/>
  <c r="K5200" i="3"/>
  <c r="L5199" i="3"/>
  <c r="K5199" i="3"/>
  <c r="L5198" i="3"/>
  <c r="K5198" i="3"/>
  <c r="L5197" i="3"/>
  <c r="K5197" i="3"/>
  <c r="L5196" i="3"/>
  <c r="K5196" i="3"/>
  <c r="L5195" i="3"/>
  <c r="K5195" i="3"/>
  <c r="L5194" i="3"/>
  <c r="K5194" i="3"/>
  <c r="L5193" i="3"/>
  <c r="K5193" i="3"/>
  <c r="L5192" i="3"/>
  <c r="K5192" i="3"/>
  <c r="L5191" i="3"/>
  <c r="K5191" i="3"/>
  <c r="L5190" i="3"/>
  <c r="K5190" i="3"/>
  <c r="L5189" i="3"/>
  <c r="K5189" i="3"/>
  <c r="L5188" i="3"/>
  <c r="K5188" i="3"/>
  <c r="L5187" i="3"/>
  <c r="K5187" i="3"/>
  <c r="L5186" i="3"/>
  <c r="K5186" i="3"/>
  <c r="L5185" i="3"/>
  <c r="K5185" i="3"/>
  <c r="L5184" i="3"/>
  <c r="K5184" i="3"/>
  <c r="L5183" i="3"/>
  <c r="K5183" i="3"/>
  <c r="L5182" i="3"/>
  <c r="K5182" i="3"/>
  <c r="L5181" i="3"/>
  <c r="K5181" i="3"/>
  <c r="L5180" i="3"/>
  <c r="K5180" i="3"/>
  <c r="L5179" i="3"/>
  <c r="K5179" i="3"/>
  <c r="L5178" i="3"/>
  <c r="K5178" i="3"/>
  <c r="L5177" i="3"/>
  <c r="K5177" i="3"/>
  <c r="L5176" i="3"/>
  <c r="K5176" i="3"/>
  <c r="L5175" i="3"/>
  <c r="K5175" i="3"/>
  <c r="L5174" i="3"/>
  <c r="K5174" i="3"/>
  <c r="L5173" i="3"/>
  <c r="K5173" i="3"/>
  <c r="L5172" i="3"/>
  <c r="K5172" i="3"/>
  <c r="L5171" i="3"/>
  <c r="K5171" i="3"/>
  <c r="L5170" i="3"/>
  <c r="K5170" i="3"/>
  <c r="L5169" i="3"/>
  <c r="K5169" i="3"/>
  <c r="L5168" i="3"/>
  <c r="K5168" i="3"/>
  <c r="L5167" i="3"/>
  <c r="K5167" i="3"/>
  <c r="L5166" i="3"/>
  <c r="K5166" i="3"/>
  <c r="L5165" i="3"/>
  <c r="K5165" i="3"/>
  <c r="L5164" i="3"/>
  <c r="K5164" i="3"/>
  <c r="L5163" i="3"/>
  <c r="K5163" i="3"/>
  <c r="L5162" i="3"/>
  <c r="K5162" i="3"/>
  <c r="L5161" i="3"/>
  <c r="K5161" i="3"/>
  <c r="L5160" i="3"/>
  <c r="K5160" i="3"/>
  <c r="L5159" i="3"/>
  <c r="K5159" i="3"/>
  <c r="L5158" i="3"/>
  <c r="K5158" i="3"/>
  <c r="L5157" i="3"/>
  <c r="K5157" i="3"/>
  <c r="L5156" i="3"/>
  <c r="K5156" i="3"/>
  <c r="L5155" i="3"/>
  <c r="K5155" i="3"/>
  <c r="L5154" i="3"/>
  <c r="K5154" i="3"/>
  <c r="L5153" i="3"/>
  <c r="K5153" i="3"/>
  <c r="L5152" i="3"/>
  <c r="K5152" i="3"/>
  <c r="L5151" i="3"/>
  <c r="K5151" i="3"/>
  <c r="L5150" i="3"/>
  <c r="K5150" i="3"/>
  <c r="L5149" i="3"/>
  <c r="K5149" i="3"/>
  <c r="L5148" i="3"/>
  <c r="K5148" i="3"/>
  <c r="L5147" i="3"/>
  <c r="K5147" i="3"/>
  <c r="L5146" i="3"/>
  <c r="K5146" i="3"/>
  <c r="L5145" i="3"/>
  <c r="K5145" i="3"/>
  <c r="L5144" i="3"/>
  <c r="K5144" i="3"/>
  <c r="L5143" i="3"/>
  <c r="K5143" i="3"/>
  <c r="L5142" i="3"/>
  <c r="K5142" i="3"/>
  <c r="L5141" i="3"/>
  <c r="K5141" i="3"/>
  <c r="L5140" i="3"/>
  <c r="K5140" i="3"/>
  <c r="L5139" i="3"/>
  <c r="K5139" i="3"/>
  <c r="L5138" i="3"/>
  <c r="K5138" i="3"/>
  <c r="L5137" i="3"/>
  <c r="K5137" i="3"/>
  <c r="L5136" i="3"/>
  <c r="K5136" i="3"/>
  <c r="L5135" i="3"/>
  <c r="K5135" i="3"/>
  <c r="L5134" i="3"/>
  <c r="K5134" i="3"/>
  <c r="L5133" i="3"/>
  <c r="K5133" i="3"/>
  <c r="L5132" i="3"/>
  <c r="K5132" i="3"/>
  <c r="L5131" i="3"/>
  <c r="K5131" i="3"/>
  <c r="L5130" i="3"/>
  <c r="K5130" i="3"/>
  <c r="L5129" i="3"/>
  <c r="K5129" i="3"/>
  <c r="L5128" i="3"/>
  <c r="K5128" i="3"/>
  <c r="L5127" i="3"/>
  <c r="K5127" i="3"/>
  <c r="L5126" i="3"/>
  <c r="K5126" i="3"/>
  <c r="L5125" i="3"/>
  <c r="K5125" i="3"/>
  <c r="L5124" i="3"/>
  <c r="K5124" i="3"/>
  <c r="L5123" i="3"/>
  <c r="K5123" i="3"/>
  <c r="L5122" i="3"/>
  <c r="K5122" i="3"/>
  <c r="L5121" i="3"/>
  <c r="K5121" i="3"/>
  <c r="L5120" i="3"/>
  <c r="K5120" i="3"/>
  <c r="L5119" i="3"/>
  <c r="K5119" i="3"/>
  <c r="L5118" i="3"/>
  <c r="K5118" i="3"/>
  <c r="L5117" i="3"/>
  <c r="K5117" i="3"/>
  <c r="L5116" i="3"/>
  <c r="K5116" i="3"/>
  <c r="L5115" i="3"/>
  <c r="K5115" i="3"/>
  <c r="L5114" i="3"/>
  <c r="K5114" i="3"/>
  <c r="L5113" i="3"/>
  <c r="K5113" i="3"/>
  <c r="L5112" i="3"/>
  <c r="K5112" i="3"/>
  <c r="L5111" i="3"/>
  <c r="K5111" i="3"/>
  <c r="L5110" i="3"/>
  <c r="K5110" i="3"/>
  <c r="L5109" i="3"/>
  <c r="K5109" i="3"/>
  <c r="L5108" i="3"/>
  <c r="K5108" i="3"/>
  <c r="L5107" i="3"/>
  <c r="K5107" i="3"/>
  <c r="L5106" i="3"/>
  <c r="K5106" i="3"/>
  <c r="L5105" i="3"/>
  <c r="K5105" i="3"/>
  <c r="L5104" i="3"/>
  <c r="K5104" i="3"/>
  <c r="L5103" i="3"/>
  <c r="K5103" i="3"/>
  <c r="L5102" i="3"/>
  <c r="K5102" i="3"/>
  <c r="L5101" i="3"/>
  <c r="K5101" i="3"/>
  <c r="L5100" i="3"/>
  <c r="K5100" i="3"/>
  <c r="L5099" i="3"/>
  <c r="K5099" i="3"/>
  <c r="L5098" i="3"/>
  <c r="K5098" i="3"/>
  <c r="L5097" i="3"/>
  <c r="K5097" i="3"/>
  <c r="L5096" i="3"/>
  <c r="K5096" i="3"/>
  <c r="L5095" i="3"/>
  <c r="K5095" i="3"/>
  <c r="L5094" i="3"/>
  <c r="K5094" i="3"/>
  <c r="L5093" i="3"/>
  <c r="K5093" i="3"/>
  <c r="L5092" i="3"/>
  <c r="K5092" i="3"/>
  <c r="L5091" i="3"/>
  <c r="K5091" i="3"/>
  <c r="L5090" i="3"/>
  <c r="K5090" i="3"/>
  <c r="L5089" i="3"/>
  <c r="K5089" i="3"/>
  <c r="L5088" i="3"/>
  <c r="K5088" i="3"/>
  <c r="L5087" i="3"/>
  <c r="K5087" i="3"/>
  <c r="L5086" i="3"/>
  <c r="K5086" i="3"/>
  <c r="L5085" i="3"/>
  <c r="K5085" i="3"/>
  <c r="L5084" i="3"/>
  <c r="K5084" i="3"/>
  <c r="L5083" i="3"/>
  <c r="K5083" i="3"/>
  <c r="L5082" i="3"/>
  <c r="K5082" i="3"/>
  <c r="L5081" i="3"/>
  <c r="K5081" i="3"/>
  <c r="L5080" i="3"/>
  <c r="K5080" i="3"/>
  <c r="L5079" i="3"/>
  <c r="K5079" i="3"/>
  <c r="L5078" i="3"/>
  <c r="K5078" i="3"/>
  <c r="L5077" i="3"/>
  <c r="K5077" i="3"/>
  <c r="L5076" i="3"/>
  <c r="K5076" i="3"/>
  <c r="L5075" i="3"/>
  <c r="K5075" i="3"/>
  <c r="L5074" i="3"/>
  <c r="K5074" i="3"/>
  <c r="L5073" i="3"/>
  <c r="K5073" i="3"/>
  <c r="L5072" i="3"/>
  <c r="K5072" i="3"/>
  <c r="L5071" i="3"/>
  <c r="K5071" i="3"/>
  <c r="L5070" i="3"/>
  <c r="K5070" i="3"/>
  <c r="L5069" i="3"/>
  <c r="K5069" i="3"/>
  <c r="L5068" i="3"/>
  <c r="K5068" i="3"/>
  <c r="L5067" i="3"/>
  <c r="K5067" i="3"/>
  <c r="L5066" i="3"/>
  <c r="K5066" i="3"/>
  <c r="L5065" i="3"/>
  <c r="K5065" i="3"/>
  <c r="L5064" i="3"/>
  <c r="K5064" i="3"/>
  <c r="L5063" i="3"/>
  <c r="K5063" i="3"/>
  <c r="L5062" i="3"/>
  <c r="K5062" i="3"/>
  <c r="L5061" i="3"/>
  <c r="K5061" i="3"/>
  <c r="L5060" i="3"/>
  <c r="K5060" i="3"/>
  <c r="L5059" i="3"/>
  <c r="K5059" i="3"/>
  <c r="L5058" i="3"/>
  <c r="K5058" i="3"/>
  <c r="L5057" i="3"/>
  <c r="K5057" i="3"/>
  <c r="L5056" i="3"/>
  <c r="K5056" i="3"/>
  <c r="L5055" i="3"/>
  <c r="K5055" i="3"/>
  <c r="L5054" i="3"/>
  <c r="K5054" i="3"/>
  <c r="L5053" i="3"/>
  <c r="K5053" i="3"/>
  <c r="L5052" i="3"/>
  <c r="K5052" i="3"/>
  <c r="L5051" i="3"/>
  <c r="K5051" i="3"/>
  <c r="L5050" i="3"/>
  <c r="K5050" i="3"/>
  <c r="L5049" i="3"/>
  <c r="K5049" i="3"/>
  <c r="L5048" i="3"/>
  <c r="K5048" i="3"/>
  <c r="L5047" i="3"/>
  <c r="K5047" i="3"/>
  <c r="L5046" i="3"/>
  <c r="K5046" i="3"/>
  <c r="L5045" i="3"/>
  <c r="K5045" i="3"/>
  <c r="L5044" i="3"/>
  <c r="K5044" i="3"/>
  <c r="L5043" i="3"/>
  <c r="K5043" i="3"/>
  <c r="L5042" i="3"/>
  <c r="K5042" i="3"/>
  <c r="L5041" i="3"/>
  <c r="K5041" i="3"/>
  <c r="L5040" i="3"/>
  <c r="K5040" i="3"/>
  <c r="L5039" i="3"/>
  <c r="K5039" i="3"/>
  <c r="L5038" i="3"/>
  <c r="K5038" i="3"/>
  <c r="L5037" i="3"/>
  <c r="K5037" i="3"/>
  <c r="L5036" i="3"/>
  <c r="K5036" i="3"/>
  <c r="L5035" i="3"/>
  <c r="K5035" i="3"/>
  <c r="L5034" i="3"/>
  <c r="K5034" i="3"/>
  <c r="L5033" i="3"/>
  <c r="K5033" i="3"/>
  <c r="L5032" i="3"/>
  <c r="K5032" i="3"/>
  <c r="L5031" i="3"/>
  <c r="K5031" i="3"/>
  <c r="L5030" i="3"/>
  <c r="K5030" i="3"/>
  <c r="L5029" i="3"/>
  <c r="K5029" i="3"/>
  <c r="L5028" i="3"/>
  <c r="K5028" i="3"/>
  <c r="L5027" i="3"/>
  <c r="K5027" i="3"/>
  <c r="L5026" i="3"/>
  <c r="K5026" i="3"/>
  <c r="L5025" i="3"/>
  <c r="K5025" i="3"/>
  <c r="L5024" i="3"/>
  <c r="K5024" i="3"/>
  <c r="L5023" i="3"/>
  <c r="K5023" i="3"/>
  <c r="L5022" i="3"/>
  <c r="K5022" i="3"/>
  <c r="L5021" i="3"/>
  <c r="K5021" i="3"/>
  <c r="L5020" i="3"/>
  <c r="K5020" i="3"/>
  <c r="L5019" i="3"/>
  <c r="K5019" i="3"/>
  <c r="L5018" i="3"/>
  <c r="K5018" i="3"/>
  <c r="L5017" i="3"/>
  <c r="K5017" i="3"/>
  <c r="L5016" i="3"/>
  <c r="K5016" i="3"/>
  <c r="L5015" i="3"/>
  <c r="K5015" i="3"/>
  <c r="L5014" i="3"/>
  <c r="K5014" i="3"/>
  <c r="L5013" i="3"/>
  <c r="K5013" i="3"/>
  <c r="L5012" i="3"/>
  <c r="K5012" i="3"/>
  <c r="L5011" i="3"/>
  <c r="K5011" i="3"/>
  <c r="L5010" i="3"/>
  <c r="K5010" i="3"/>
  <c r="L5009" i="3"/>
  <c r="K5009" i="3"/>
  <c r="L5008" i="3"/>
  <c r="K5008" i="3"/>
  <c r="L5007" i="3"/>
  <c r="K5007" i="3"/>
  <c r="L5006" i="3"/>
  <c r="K5006" i="3"/>
  <c r="L5005" i="3"/>
  <c r="K5005" i="3"/>
  <c r="L5004" i="3"/>
  <c r="K5004" i="3"/>
  <c r="L5003" i="3"/>
  <c r="K5003" i="3"/>
  <c r="L5002" i="3"/>
  <c r="K5002" i="3"/>
  <c r="L5001" i="3"/>
  <c r="K5001" i="3"/>
  <c r="L5000" i="3"/>
  <c r="K5000" i="3"/>
  <c r="L4999" i="3"/>
  <c r="K4999" i="3"/>
  <c r="L4998" i="3"/>
  <c r="K4998" i="3"/>
  <c r="L4997" i="3"/>
  <c r="K4997" i="3"/>
  <c r="L4996" i="3"/>
  <c r="K4996" i="3"/>
  <c r="L4995" i="3"/>
  <c r="K4995" i="3"/>
  <c r="L4994" i="3"/>
  <c r="K4994" i="3"/>
  <c r="L4993" i="3"/>
  <c r="K4993" i="3"/>
  <c r="L4992" i="3"/>
  <c r="K4992" i="3"/>
  <c r="L4991" i="3"/>
  <c r="K4991" i="3"/>
  <c r="L4990" i="3"/>
  <c r="K4990" i="3"/>
  <c r="L4989" i="3"/>
  <c r="K4989" i="3"/>
  <c r="L4988" i="3"/>
  <c r="K4988" i="3"/>
  <c r="L4987" i="3"/>
  <c r="K4987" i="3"/>
  <c r="L4986" i="3"/>
  <c r="K4986" i="3"/>
  <c r="L4985" i="3"/>
  <c r="K4985" i="3"/>
  <c r="L4984" i="3"/>
  <c r="K4984" i="3"/>
  <c r="L4983" i="3"/>
  <c r="K4983" i="3"/>
  <c r="L4982" i="3"/>
  <c r="K4982" i="3"/>
  <c r="L4981" i="3"/>
  <c r="K4981" i="3"/>
  <c r="L4980" i="3"/>
  <c r="K4980" i="3"/>
  <c r="L4979" i="3"/>
  <c r="K4979" i="3"/>
  <c r="L4978" i="3"/>
  <c r="K4978" i="3"/>
  <c r="L4977" i="3"/>
  <c r="K4977" i="3"/>
  <c r="L4976" i="3"/>
  <c r="K4976" i="3"/>
  <c r="L4975" i="3"/>
  <c r="K4975" i="3"/>
  <c r="L4974" i="3"/>
  <c r="K4974" i="3"/>
  <c r="L4973" i="3"/>
  <c r="K4973" i="3"/>
  <c r="L4972" i="3"/>
  <c r="K4972" i="3"/>
  <c r="L4971" i="3"/>
  <c r="K4971" i="3"/>
  <c r="L4970" i="3"/>
  <c r="K4970" i="3"/>
  <c r="L4969" i="3"/>
  <c r="K4969" i="3"/>
  <c r="L4968" i="3"/>
  <c r="K4968" i="3"/>
  <c r="L4967" i="3"/>
  <c r="K4967" i="3"/>
  <c r="L4966" i="3"/>
  <c r="K4966" i="3"/>
  <c r="L4965" i="3"/>
  <c r="K4965" i="3"/>
  <c r="L4964" i="3"/>
  <c r="K4964" i="3"/>
  <c r="L4963" i="3"/>
  <c r="K4963" i="3"/>
  <c r="L4962" i="3"/>
  <c r="K4962" i="3"/>
  <c r="L4961" i="3"/>
  <c r="K4961" i="3"/>
  <c r="L4960" i="3"/>
  <c r="K4960" i="3"/>
  <c r="L4959" i="3"/>
  <c r="K4959" i="3"/>
  <c r="L4958" i="3"/>
  <c r="K4958" i="3"/>
  <c r="L4957" i="3"/>
  <c r="K4957" i="3"/>
  <c r="L4956" i="3"/>
  <c r="K4956" i="3"/>
  <c r="L4955" i="3"/>
  <c r="K4955" i="3"/>
  <c r="L4954" i="3"/>
  <c r="K4954" i="3"/>
  <c r="L4953" i="3"/>
  <c r="K4953" i="3"/>
  <c r="L4952" i="3"/>
  <c r="K4952" i="3"/>
  <c r="L4951" i="3"/>
  <c r="K4951" i="3"/>
  <c r="L4950" i="3"/>
  <c r="K4950" i="3"/>
  <c r="L4949" i="3"/>
  <c r="K4949" i="3"/>
  <c r="L4948" i="3"/>
  <c r="K4948" i="3"/>
  <c r="L4947" i="3"/>
  <c r="K4947" i="3"/>
  <c r="L4946" i="3"/>
  <c r="K4946" i="3"/>
  <c r="L4945" i="3"/>
  <c r="K4945" i="3"/>
  <c r="L4944" i="3"/>
  <c r="K4944" i="3"/>
  <c r="L4943" i="3"/>
  <c r="K4943" i="3"/>
  <c r="L4942" i="3"/>
  <c r="K4942" i="3"/>
  <c r="L4941" i="3"/>
  <c r="K4941" i="3"/>
  <c r="L4940" i="3"/>
  <c r="K4940" i="3"/>
  <c r="L4939" i="3"/>
  <c r="K4939" i="3"/>
  <c r="L4938" i="3"/>
  <c r="K4938" i="3"/>
  <c r="L4937" i="3"/>
  <c r="K4937" i="3"/>
  <c r="L4936" i="3"/>
  <c r="K4936" i="3"/>
  <c r="L4935" i="3"/>
  <c r="K4935" i="3"/>
  <c r="L4934" i="3"/>
  <c r="K4934" i="3"/>
  <c r="L4933" i="3"/>
  <c r="K4933" i="3"/>
  <c r="L4932" i="3"/>
  <c r="K4932" i="3"/>
  <c r="L4931" i="3"/>
  <c r="K4931" i="3"/>
  <c r="L4930" i="3"/>
  <c r="K4930" i="3"/>
  <c r="L4929" i="3"/>
  <c r="K4929" i="3"/>
  <c r="L4928" i="3"/>
  <c r="K4928" i="3"/>
  <c r="L4927" i="3"/>
  <c r="K4927" i="3"/>
  <c r="L4926" i="3"/>
  <c r="K4926" i="3"/>
  <c r="L4925" i="3"/>
  <c r="K4925" i="3"/>
  <c r="L4924" i="3"/>
  <c r="K4924" i="3"/>
  <c r="L4923" i="3"/>
  <c r="K4923" i="3"/>
  <c r="L4922" i="3"/>
  <c r="K4922" i="3"/>
  <c r="L4921" i="3"/>
  <c r="K4921" i="3"/>
  <c r="L4920" i="3"/>
  <c r="K4920" i="3"/>
  <c r="L4919" i="3"/>
  <c r="K4919" i="3"/>
  <c r="L4918" i="3"/>
  <c r="K4918" i="3"/>
  <c r="L4917" i="3"/>
  <c r="K4917" i="3"/>
  <c r="L4916" i="3"/>
  <c r="K4916" i="3"/>
  <c r="L4915" i="3"/>
  <c r="K4915" i="3"/>
  <c r="L4914" i="3"/>
  <c r="K4914" i="3"/>
  <c r="L4913" i="3"/>
  <c r="K4913" i="3"/>
  <c r="L4912" i="3"/>
  <c r="K4912" i="3"/>
  <c r="L4911" i="3"/>
  <c r="K4911" i="3"/>
  <c r="L4910" i="3"/>
  <c r="K4910" i="3"/>
  <c r="L4909" i="3"/>
  <c r="K4909" i="3"/>
  <c r="L4908" i="3"/>
  <c r="K4908" i="3"/>
  <c r="L4907" i="3"/>
  <c r="K4907" i="3"/>
  <c r="L4906" i="3"/>
  <c r="K4906" i="3"/>
  <c r="L4905" i="3"/>
  <c r="K4905" i="3"/>
  <c r="L4904" i="3"/>
  <c r="K4904" i="3"/>
  <c r="L4903" i="3"/>
  <c r="K4903" i="3"/>
  <c r="L4902" i="3"/>
  <c r="K4902" i="3"/>
  <c r="L4901" i="3"/>
  <c r="K4901" i="3"/>
  <c r="L4900" i="3"/>
  <c r="K4900" i="3"/>
  <c r="L4899" i="3"/>
  <c r="K4899" i="3"/>
  <c r="L4898" i="3"/>
  <c r="K4898" i="3"/>
  <c r="L4897" i="3"/>
  <c r="K4897" i="3"/>
  <c r="L4896" i="3"/>
  <c r="K4896" i="3"/>
  <c r="L4895" i="3"/>
  <c r="K4895" i="3"/>
  <c r="L4894" i="3"/>
  <c r="K4894" i="3"/>
  <c r="L4893" i="3"/>
  <c r="K4893" i="3"/>
  <c r="L4892" i="3"/>
  <c r="K4892" i="3"/>
  <c r="L4891" i="3"/>
  <c r="K4891" i="3"/>
  <c r="L4890" i="3"/>
  <c r="K4890" i="3"/>
  <c r="L4889" i="3"/>
  <c r="K4889" i="3"/>
  <c r="L4888" i="3"/>
  <c r="K4888" i="3"/>
  <c r="L4887" i="3"/>
  <c r="K4887" i="3"/>
  <c r="L4886" i="3"/>
  <c r="K4886" i="3"/>
  <c r="L4885" i="3"/>
  <c r="K4885" i="3"/>
  <c r="L4884" i="3"/>
  <c r="K4884" i="3"/>
  <c r="L4883" i="3"/>
  <c r="K4883" i="3"/>
  <c r="L4882" i="3"/>
  <c r="K4882" i="3"/>
  <c r="L4881" i="3"/>
  <c r="K4881" i="3"/>
  <c r="L4880" i="3"/>
  <c r="K4880" i="3"/>
  <c r="L4879" i="3"/>
  <c r="K4879" i="3"/>
  <c r="L4878" i="3"/>
  <c r="K4878" i="3"/>
  <c r="L4877" i="3"/>
  <c r="K4877" i="3"/>
  <c r="L4876" i="3"/>
  <c r="K4876" i="3"/>
  <c r="L4875" i="3"/>
  <c r="K4875" i="3"/>
  <c r="L4874" i="3"/>
  <c r="K4874" i="3"/>
  <c r="L4873" i="3"/>
  <c r="K4873" i="3"/>
  <c r="L4872" i="3"/>
  <c r="K4872" i="3"/>
  <c r="L4871" i="3"/>
  <c r="K4871" i="3"/>
  <c r="L4870" i="3"/>
  <c r="K4870" i="3"/>
  <c r="L4869" i="3"/>
  <c r="K4869" i="3"/>
  <c r="L4868" i="3"/>
  <c r="K4868" i="3"/>
  <c r="L4867" i="3"/>
  <c r="K4867" i="3"/>
  <c r="L4866" i="3"/>
  <c r="K4866" i="3"/>
  <c r="L4865" i="3"/>
  <c r="K4865" i="3"/>
  <c r="L4864" i="3"/>
  <c r="K4864" i="3"/>
  <c r="L4863" i="3"/>
  <c r="K4863" i="3"/>
  <c r="L4862" i="3"/>
  <c r="K4862" i="3"/>
  <c r="L4861" i="3"/>
  <c r="K4861" i="3"/>
  <c r="L4860" i="3"/>
  <c r="K4860" i="3"/>
  <c r="L4859" i="3"/>
  <c r="K4859" i="3"/>
  <c r="L4858" i="3"/>
  <c r="K4858" i="3"/>
  <c r="L4857" i="3"/>
  <c r="K4857" i="3"/>
  <c r="L4856" i="3"/>
  <c r="K4856" i="3"/>
  <c r="L4855" i="3"/>
  <c r="K4855" i="3"/>
  <c r="L4854" i="3"/>
  <c r="K4854" i="3"/>
  <c r="L4853" i="3"/>
  <c r="K4853" i="3"/>
  <c r="L4852" i="3"/>
  <c r="K4852" i="3"/>
  <c r="L4851" i="3"/>
  <c r="K4851" i="3"/>
  <c r="L4850" i="3"/>
  <c r="K4850" i="3"/>
  <c r="L4849" i="3"/>
  <c r="K4849" i="3"/>
  <c r="L4848" i="3"/>
  <c r="K4848" i="3"/>
  <c r="L4847" i="3"/>
  <c r="K4847" i="3"/>
  <c r="L4846" i="3"/>
  <c r="K4846" i="3"/>
  <c r="L4845" i="3"/>
  <c r="K4845" i="3"/>
  <c r="L4844" i="3"/>
  <c r="K4844" i="3"/>
  <c r="L4843" i="3"/>
  <c r="K4843" i="3"/>
  <c r="L4842" i="3"/>
  <c r="K4842" i="3"/>
  <c r="L4841" i="3"/>
  <c r="K4841" i="3"/>
  <c r="L4840" i="3"/>
  <c r="K4840" i="3"/>
  <c r="L4839" i="3"/>
  <c r="K4839" i="3"/>
  <c r="L4838" i="3"/>
  <c r="K4838" i="3"/>
  <c r="L4837" i="3"/>
  <c r="K4837" i="3"/>
  <c r="L4836" i="3"/>
  <c r="K4836" i="3"/>
  <c r="L4835" i="3"/>
  <c r="K4835" i="3"/>
  <c r="L4834" i="3"/>
  <c r="K4834" i="3"/>
  <c r="L4833" i="3"/>
  <c r="K4833" i="3"/>
  <c r="L4832" i="3"/>
  <c r="K4832" i="3"/>
  <c r="L4831" i="3"/>
  <c r="K4831" i="3"/>
  <c r="L4830" i="3"/>
  <c r="K4830" i="3"/>
  <c r="L4829" i="3"/>
  <c r="K4829" i="3"/>
  <c r="L4828" i="3"/>
  <c r="K4828" i="3"/>
  <c r="L4827" i="3"/>
  <c r="K4827" i="3"/>
  <c r="L4826" i="3"/>
  <c r="K4826" i="3"/>
  <c r="L4825" i="3"/>
  <c r="K4825" i="3"/>
  <c r="L4824" i="3"/>
  <c r="K4824" i="3"/>
  <c r="L4823" i="3"/>
  <c r="K4823" i="3"/>
  <c r="L4822" i="3"/>
  <c r="K4822" i="3"/>
  <c r="L4821" i="3"/>
  <c r="K4821" i="3"/>
  <c r="L4820" i="3"/>
  <c r="K4820" i="3"/>
  <c r="L4819" i="3"/>
  <c r="K4819" i="3"/>
  <c r="L4818" i="3"/>
  <c r="K4818" i="3"/>
  <c r="L4817" i="3"/>
  <c r="K4817" i="3"/>
  <c r="L4816" i="3"/>
  <c r="K4816" i="3"/>
  <c r="L4815" i="3"/>
  <c r="K4815" i="3"/>
  <c r="L4814" i="3"/>
  <c r="K4814" i="3"/>
  <c r="L4813" i="3"/>
  <c r="K4813" i="3"/>
  <c r="L4812" i="3"/>
  <c r="K4812" i="3"/>
  <c r="L4811" i="3"/>
  <c r="K4811" i="3"/>
  <c r="L4810" i="3"/>
  <c r="K4810" i="3"/>
  <c r="L4809" i="3"/>
  <c r="K4809" i="3"/>
  <c r="L4808" i="3"/>
  <c r="K4808" i="3"/>
  <c r="L4807" i="3"/>
  <c r="K4807" i="3"/>
  <c r="L4806" i="3"/>
  <c r="K4806" i="3"/>
  <c r="L4805" i="3"/>
  <c r="K4805" i="3"/>
  <c r="L4804" i="3"/>
  <c r="K4804" i="3"/>
  <c r="L4803" i="3"/>
  <c r="K4803" i="3"/>
  <c r="L4802" i="3"/>
  <c r="K4802" i="3"/>
  <c r="L4801" i="3"/>
  <c r="K4801" i="3"/>
  <c r="L4800" i="3"/>
  <c r="K4800" i="3"/>
  <c r="L4799" i="3"/>
  <c r="K4799" i="3"/>
  <c r="L4798" i="3"/>
  <c r="K4798" i="3"/>
  <c r="L4797" i="3"/>
  <c r="K4797" i="3"/>
  <c r="L4796" i="3"/>
  <c r="K4796" i="3"/>
  <c r="L4795" i="3"/>
  <c r="K4795" i="3"/>
  <c r="L4794" i="3"/>
  <c r="K4794" i="3"/>
  <c r="L4793" i="3"/>
  <c r="K4793" i="3"/>
  <c r="L4792" i="3"/>
  <c r="K4792" i="3"/>
  <c r="L4791" i="3"/>
  <c r="K4791" i="3"/>
  <c r="L4790" i="3"/>
  <c r="K4790" i="3"/>
  <c r="L4789" i="3"/>
  <c r="K4789" i="3"/>
  <c r="L4788" i="3"/>
  <c r="K4788" i="3"/>
  <c r="L4787" i="3"/>
  <c r="K4787" i="3"/>
  <c r="L4786" i="3"/>
  <c r="K4786" i="3"/>
  <c r="L4785" i="3"/>
  <c r="K4785" i="3"/>
  <c r="L4784" i="3"/>
  <c r="K4784" i="3"/>
  <c r="L4783" i="3"/>
  <c r="K4783" i="3"/>
  <c r="L4782" i="3"/>
  <c r="K4782" i="3"/>
  <c r="L4781" i="3"/>
  <c r="K4781" i="3"/>
  <c r="L4780" i="3"/>
  <c r="K4780" i="3"/>
  <c r="L4779" i="3"/>
  <c r="K4779" i="3"/>
  <c r="L4778" i="3"/>
  <c r="K4778" i="3"/>
  <c r="L4777" i="3"/>
  <c r="K4777" i="3"/>
  <c r="L4776" i="3"/>
  <c r="K4776" i="3"/>
  <c r="L4775" i="3"/>
  <c r="K4775" i="3"/>
  <c r="L4774" i="3"/>
  <c r="K4774" i="3"/>
  <c r="L4773" i="3"/>
  <c r="K4773" i="3"/>
  <c r="L4772" i="3"/>
  <c r="K4772" i="3"/>
  <c r="L4771" i="3"/>
  <c r="K4771" i="3"/>
  <c r="L4770" i="3"/>
  <c r="K4770" i="3"/>
  <c r="L4769" i="3"/>
  <c r="K4769" i="3"/>
  <c r="L4768" i="3"/>
  <c r="K4768" i="3"/>
  <c r="L4767" i="3"/>
  <c r="K4767" i="3"/>
  <c r="L4766" i="3"/>
  <c r="K4766" i="3"/>
  <c r="L4765" i="3"/>
  <c r="K4765" i="3"/>
  <c r="L4764" i="3"/>
  <c r="K4764" i="3"/>
  <c r="L4763" i="3"/>
  <c r="K4763" i="3"/>
  <c r="L4762" i="3"/>
  <c r="K4762" i="3"/>
  <c r="L4761" i="3"/>
  <c r="K4761" i="3"/>
  <c r="L4760" i="3"/>
  <c r="K4760" i="3"/>
  <c r="L4759" i="3"/>
  <c r="K4759" i="3"/>
  <c r="L4758" i="3"/>
  <c r="K4758" i="3"/>
  <c r="L4757" i="3"/>
  <c r="K4757" i="3"/>
  <c r="L4756" i="3"/>
  <c r="K4756" i="3"/>
  <c r="L4755" i="3"/>
  <c r="K4755" i="3"/>
  <c r="L4754" i="3"/>
  <c r="K4754" i="3"/>
  <c r="L4753" i="3"/>
  <c r="K4753" i="3"/>
  <c r="L4752" i="3"/>
  <c r="K4752" i="3"/>
  <c r="L4751" i="3"/>
  <c r="K4751" i="3"/>
  <c r="L4750" i="3"/>
  <c r="K4750" i="3"/>
  <c r="L4749" i="3"/>
  <c r="K4749" i="3"/>
  <c r="L4748" i="3"/>
  <c r="K4748" i="3"/>
  <c r="L4747" i="3"/>
  <c r="K4747" i="3"/>
  <c r="L4746" i="3"/>
  <c r="K4746" i="3"/>
  <c r="L4745" i="3"/>
  <c r="K4745" i="3"/>
  <c r="L4744" i="3"/>
  <c r="K4744" i="3"/>
  <c r="L4743" i="3"/>
  <c r="K4743" i="3"/>
  <c r="L4742" i="3"/>
  <c r="K4742" i="3"/>
  <c r="L4741" i="3"/>
  <c r="K4741" i="3"/>
  <c r="L4740" i="3"/>
  <c r="K4740" i="3"/>
  <c r="L4739" i="3"/>
  <c r="K4739" i="3"/>
  <c r="L4738" i="3"/>
  <c r="K4738" i="3"/>
  <c r="L4737" i="3"/>
  <c r="K4737" i="3"/>
  <c r="L4736" i="3"/>
  <c r="K4736" i="3"/>
  <c r="L4735" i="3"/>
  <c r="K4735" i="3"/>
  <c r="L4734" i="3"/>
  <c r="K4734" i="3"/>
  <c r="L4733" i="3"/>
  <c r="K4733" i="3"/>
  <c r="L4732" i="3"/>
  <c r="K4732" i="3"/>
  <c r="L4731" i="3"/>
  <c r="K4731" i="3"/>
  <c r="L4730" i="3"/>
  <c r="K4730" i="3"/>
  <c r="L4729" i="3"/>
  <c r="K4729" i="3"/>
  <c r="L4728" i="3"/>
  <c r="K4728" i="3"/>
  <c r="L4727" i="3"/>
  <c r="K4727" i="3"/>
  <c r="L4726" i="3"/>
  <c r="K4726" i="3"/>
  <c r="L4725" i="3"/>
  <c r="K4725" i="3"/>
  <c r="L4724" i="3"/>
  <c r="K4724" i="3"/>
  <c r="L4723" i="3"/>
  <c r="K4723" i="3"/>
  <c r="L4722" i="3"/>
  <c r="K4722" i="3"/>
  <c r="L4721" i="3"/>
  <c r="K4721" i="3"/>
  <c r="L4720" i="3"/>
  <c r="K4720" i="3"/>
  <c r="L4719" i="3"/>
  <c r="K4719" i="3"/>
  <c r="L4718" i="3"/>
  <c r="K4718" i="3"/>
  <c r="L4717" i="3"/>
  <c r="K4717" i="3"/>
  <c r="L4716" i="3"/>
  <c r="K4716" i="3"/>
  <c r="L4715" i="3"/>
  <c r="K4715" i="3"/>
  <c r="L4714" i="3"/>
  <c r="K4714" i="3"/>
  <c r="L4713" i="3"/>
  <c r="K4713" i="3"/>
  <c r="L4712" i="3"/>
  <c r="K4712" i="3"/>
  <c r="L4711" i="3"/>
  <c r="K4711" i="3"/>
  <c r="L4710" i="3"/>
  <c r="K4710" i="3"/>
  <c r="L4709" i="3"/>
  <c r="K4709" i="3"/>
  <c r="L4708" i="3"/>
  <c r="K4708" i="3"/>
  <c r="L4707" i="3"/>
  <c r="K4707" i="3"/>
  <c r="L4706" i="3"/>
  <c r="K4706" i="3"/>
  <c r="L4705" i="3"/>
  <c r="K4705" i="3"/>
  <c r="L4704" i="3"/>
  <c r="K4704" i="3"/>
  <c r="L4703" i="3"/>
  <c r="K4703" i="3"/>
  <c r="L4702" i="3"/>
  <c r="K4702" i="3"/>
  <c r="L4701" i="3"/>
  <c r="K4701" i="3"/>
  <c r="L4700" i="3"/>
  <c r="K4700" i="3"/>
  <c r="L4699" i="3"/>
  <c r="K4699" i="3"/>
  <c r="L4698" i="3"/>
  <c r="K4698" i="3"/>
  <c r="L4697" i="3"/>
  <c r="K4697" i="3"/>
  <c r="L4696" i="3"/>
  <c r="K4696" i="3"/>
  <c r="L4695" i="3"/>
  <c r="K4695" i="3"/>
  <c r="L4694" i="3"/>
  <c r="K4694" i="3"/>
  <c r="L4693" i="3"/>
  <c r="K4693" i="3"/>
  <c r="L4692" i="3"/>
  <c r="K4692" i="3"/>
  <c r="L4691" i="3"/>
  <c r="K4691" i="3"/>
  <c r="L4690" i="3"/>
  <c r="K4690" i="3"/>
  <c r="L4689" i="3"/>
  <c r="K4689" i="3"/>
  <c r="L4688" i="3"/>
  <c r="K4688" i="3"/>
  <c r="L4687" i="3"/>
  <c r="K4687" i="3"/>
  <c r="L4686" i="3"/>
  <c r="K4686" i="3"/>
  <c r="L4685" i="3"/>
  <c r="K4685" i="3"/>
  <c r="L4684" i="3"/>
  <c r="K4684" i="3"/>
  <c r="L4683" i="3"/>
  <c r="K4683" i="3"/>
  <c r="L4682" i="3"/>
  <c r="K4682" i="3"/>
  <c r="L4681" i="3"/>
  <c r="K4681" i="3"/>
  <c r="L4680" i="3"/>
  <c r="K4680" i="3"/>
  <c r="L4679" i="3"/>
  <c r="K4679" i="3"/>
  <c r="L4678" i="3"/>
  <c r="K4678" i="3"/>
  <c r="L4677" i="3"/>
  <c r="K4677" i="3"/>
  <c r="L4676" i="3"/>
  <c r="K4676" i="3"/>
  <c r="L4675" i="3"/>
  <c r="K4675" i="3"/>
  <c r="L4674" i="3"/>
  <c r="K4674" i="3"/>
  <c r="L4673" i="3"/>
  <c r="K4673" i="3"/>
  <c r="L4672" i="3"/>
  <c r="K4672" i="3"/>
  <c r="L4671" i="3"/>
  <c r="K4671" i="3"/>
  <c r="L4670" i="3"/>
  <c r="K4670" i="3"/>
  <c r="L4669" i="3"/>
  <c r="K4669" i="3"/>
  <c r="L4668" i="3"/>
  <c r="K4668" i="3"/>
  <c r="L4667" i="3"/>
  <c r="K4667" i="3"/>
  <c r="L4666" i="3"/>
  <c r="K4666" i="3"/>
  <c r="L4665" i="3"/>
  <c r="K4665" i="3"/>
  <c r="L4664" i="3"/>
  <c r="K4664" i="3"/>
  <c r="L4663" i="3"/>
  <c r="K4663" i="3"/>
  <c r="L4662" i="3"/>
  <c r="K4662" i="3"/>
  <c r="L4661" i="3"/>
  <c r="K4661" i="3"/>
  <c r="L4660" i="3"/>
  <c r="K4660" i="3"/>
  <c r="L4659" i="3"/>
  <c r="K4659" i="3"/>
  <c r="L4658" i="3"/>
  <c r="K4658" i="3"/>
  <c r="L4657" i="3"/>
  <c r="K4657" i="3"/>
  <c r="L4656" i="3"/>
  <c r="K4656" i="3"/>
  <c r="L4655" i="3"/>
  <c r="K4655" i="3"/>
  <c r="L4654" i="3"/>
  <c r="K4654" i="3"/>
  <c r="L4653" i="3"/>
  <c r="K4653" i="3"/>
  <c r="L4652" i="3"/>
  <c r="K4652" i="3"/>
  <c r="L4651" i="3"/>
  <c r="K4651" i="3"/>
  <c r="L4650" i="3"/>
  <c r="K4650" i="3"/>
  <c r="L4649" i="3"/>
  <c r="K4649" i="3"/>
  <c r="L4648" i="3"/>
  <c r="K4648" i="3"/>
  <c r="L4647" i="3"/>
  <c r="K4647" i="3"/>
  <c r="L4646" i="3"/>
  <c r="K4646" i="3"/>
  <c r="L4645" i="3"/>
  <c r="K4645" i="3"/>
  <c r="L4644" i="3"/>
  <c r="K4644" i="3"/>
  <c r="L4643" i="3"/>
  <c r="K4643" i="3"/>
  <c r="L4642" i="3"/>
  <c r="K4642" i="3"/>
  <c r="L4641" i="3"/>
  <c r="K4641" i="3"/>
  <c r="L4640" i="3"/>
  <c r="K4640" i="3"/>
  <c r="L4639" i="3"/>
  <c r="K4639" i="3"/>
  <c r="L4638" i="3"/>
  <c r="K4638" i="3"/>
  <c r="L4637" i="3"/>
  <c r="K4637" i="3"/>
  <c r="L4636" i="3"/>
  <c r="K4636" i="3"/>
  <c r="L4635" i="3"/>
  <c r="K4635" i="3"/>
  <c r="L4634" i="3"/>
  <c r="K4634" i="3"/>
  <c r="L4633" i="3"/>
  <c r="K4633" i="3"/>
  <c r="L4632" i="3"/>
  <c r="K4632" i="3"/>
  <c r="L4631" i="3"/>
  <c r="K4631" i="3"/>
  <c r="L4630" i="3"/>
  <c r="K4630" i="3"/>
  <c r="L4629" i="3"/>
  <c r="K4629" i="3"/>
  <c r="L4628" i="3"/>
  <c r="K4628" i="3"/>
  <c r="L4627" i="3"/>
  <c r="K4627" i="3"/>
  <c r="L4626" i="3"/>
  <c r="K4626" i="3"/>
  <c r="L4625" i="3"/>
  <c r="K4625" i="3"/>
  <c r="L4624" i="3"/>
  <c r="K4624" i="3"/>
  <c r="L4623" i="3"/>
  <c r="K4623" i="3"/>
  <c r="L4622" i="3"/>
  <c r="K4622" i="3"/>
  <c r="L4621" i="3"/>
  <c r="K4621" i="3"/>
  <c r="L4620" i="3"/>
  <c r="K4620" i="3"/>
  <c r="L4619" i="3"/>
  <c r="K4619" i="3"/>
  <c r="L4618" i="3"/>
  <c r="K4618" i="3"/>
  <c r="L4617" i="3"/>
  <c r="K4617" i="3"/>
  <c r="L4616" i="3"/>
  <c r="K4616" i="3"/>
  <c r="L4615" i="3"/>
  <c r="K4615" i="3"/>
  <c r="L4614" i="3"/>
  <c r="K4614" i="3"/>
  <c r="L4613" i="3"/>
  <c r="K4613" i="3"/>
  <c r="L4612" i="3"/>
  <c r="K4612" i="3"/>
  <c r="L4611" i="3"/>
  <c r="K4611" i="3"/>
  <c r="L4610" i="3"/>
  <c r="K4610" i="3"/>
  <c r="L4609" i="3"/>
  <c r="K4609" i="3"/>
  <c r="L4608" i="3"/>
  <c r="K4608" i="3"/>
  <c r="L4607" i="3"/>
  <c r="K4607" i="3"/>
  <c r="L4606" i="3"/>
  <c r="K4606" i="3"/>
  <c r="L4605" i="3"/>
  <c r="K4605" i="3"/>
  <c r="L4604" i="3"/>
  <c r="K4604" i="3"/>
  <c r="L4603" i="3"/>
  <c r="K4603" i="3"/>
  <c r="L4602" i="3"/>
  <c r="K4602" i="3"/>
  <c r="L4601" i="3"/>
  <c r="K4601" i="3"/>
  <c r="L4600" i="3"/>
  <c r="K4600" i="3"/>
  <c r="L4599" i="3"/>
  <c r="K4599" i="3"/>
  <c r="L4598" i="3"/>
  <c r="K4598" i="3"/>
  <c r="L4597" i="3"/>
  <c r="K4597" i="3"/>
  <c r="L4596" i="3"/>
  <c r="K4596" i="3"/>
  <c r="L4595" i="3"/>
  <c r="K4595" i="3"/>
  <c r="L4594" i="3"/>
  <c r="K4594" i="3"/>
  <c r="L4593" i="3"/>
  <c r="K4593" i="3"/>
  <c r="L4592" i="3"/>
  <c r="K4592" i="3"/>
  <c r="L4591" i="3"/>
  <c r="K4591" i="3"/>
  <c r="L4590" i="3"/>
  <c r="K4590" i="3"/>
  <c r="L4589" i="3"/>
  <c r="K4589" i="3"/>
  <c r="L4588" i="3"/>
  <c r="K4588" i="3"/>
  <c r="L4587" i="3"/>
  <c r="K4587" i="3"/>
  <c r="L4586" i="3"/>
  <c r="K4586" i="3"/>
  <c r="L4585" i="3"/>
  <c r="K4585" i="3"/>
  <c r="L4584" i="3"/>
  <c r="K4584" i="3"/>
  <c r="L4583" i="3"/>
  <c r="K4583" i="3"/>
  <c r="L4582" i="3"/>
  <c r="K4582" i="3"/>
  <c r="L4581" i="3"/>
  <c r="K4581" i="3"/>
  <c r="L4580" i="3"/>
  <c r="K4580" i="3"/>
  <c r="L4579" i="3"/>
  <c r="K4579" i="3"/>
  <c r="L4578" i="3"/>
  <c r="K4578" i="3"/>
  <c r="L4577" i="3"/>
  <c r="K4577" i="3"/>
  <c r="L4576" i="3"/>
  <c r="K4576" i="3"/>
  <c r="L4575" i="3"/>
  <c r="K4575" i="3"/>
  <c r="L4574" i="3"/>
  <c r="K4574" i="3"/>
  <c r="L4573" i="3"/>
  <c r="K4573" i="3"/>
  <c r="L4572" i="3"/>
  <c r="K4572" i="3"/>
  <c r="L4571" i="3"/>
  <c r="K4571" i="3"/>
  <c r="L4570" i="3"/>
  <c r="K4570" i="3"/>
  <c r="L4569" i="3"/>
  <c r="K4569" i="3"/>
  <c r="L4568" i="3"/>
  <c r="K4568" i="3"/>
  <c r="L4567" i="3"/>
  <c r="K4567" i="3"/>
  <c r="L4566" i="3"/>
  <c r="K4566" i="3"/>
  <c r="L4565" i="3"/>
  <c r="K4565" i="3"/>
  <c r="L4564" i="3"/>
  <c r="K4564" i="3"/>
  <c r="L4563" i="3"/>
  <c r="K4563" i="3"/>
  <c r="L4562" i="3"/>
  <c r="K4562" i="3"/>
  <c r="L4561" i="3"/>
  <c r="K4561" i="3"/>
  <c r="L4560" i="3"/>
  <c r="K4560" i="3"/>
  <c r="L4559" i="3"/>
  <c r="K4559" i="3"/>
  <c r="L4558" i="3"/>
  <c r="K4558" i="3"/>
  <c r="L4557" i="3"/>
  <c r="K4557" i="3"/>
  <c r="L4556" i="3"/>
  <c r="K4556" i="3"/>
  <c r="L4555" i="3"/>
  <c r="K4555" i="3"/>
  <c r="L4554" i="3"/>
  <c r="K4554" i="3"/>
  <c r="L4553" i="3"/>
  <c r="K4553" i="3"/>
  <c r="L4552" i="3"/>
  <c r="K4552" i="3"/>
  <c r="L4551" i="3"/>
  <c r="K4551" i="3"/>
  <c r="L4550" i="3"/>
  <c r="K4550" i="3"/>
  <c r="L4549" i="3"/>
  <c r="K4549" i="3"/>
  <c r="L4548" i="3"/>
  <c r="K4548" i="3"/>
  <c r="L4547" i="3"/>
  <c r="K4547" i="3"/>
  <c r="L4546" i="3"/>
  <c r="K4546" i="3"/>
  <c r="L4545" i="3"/>
  <c r="K4545" i="3"/>
  <c r="L4544" i="3"/>
  <c r="K4544" i="3"/>
  <c r="L4543" i="3"/>
  <c r="K4543" i="3"/>
  <c r="L4542" i="3"/>
  <c r="K4542" i="3"/>
  <c r="L4541" i="3"/>
  <c r="K4541" i="3"/>
  <c r="L4540" i="3"/>
  <c r="K4540" i="3"/>
  <c r="L4539" i="3"/>
  <c r="K4539" i="3"/>
  <c r="L4538" i="3"/>
  <c r="K4538" i="3"/>
  <c r="L4537" i="3"/>
  <c r="K4537" i="3"/>
  <c r="L4536" i="3"/>
  <c r="K4536" i="3"/>
  <c r="L4535" i="3"/>
  <c r="K4535" i="3"/>
  <c r="L4534" i="3"/>
  <c r="K4534" i="3"/>
  <c r="L4533" i="3"/>
  <c r="K4533" i="3"/>
  <c r="L4532" i="3"/>
  <c r="K4532" i="3"/>
  <c r="L4531" i="3"/>
  <c r="K4531" i="3"/>
  <c r="L4530" i="3"/>
  <c r="K4530" i="3"/>
  <c r="L4529" i="3"/>
  <c r="K4529" i="3"/>
  <c r="L4528" i="3"/>
  <c r="K4528" i="3"/>
  <c r="L4527" i="3"/>
  <c r="K4527" i="3"/>
  <c r="L4526" i="3"/>
  <c r="K4526" i="3"/>
  <c r="L4525" i="3"/>
  <c r="K4525" i="3"/>
  <c r="L4524" i="3"/>
  <c r="K4524" i="3"/>
  <c r="L4523" i="3"/>
  <c r="K4523" i="3"/>
  <c r="L4522" i="3"/>
  <c r="K4522" i="3"/>
  <c r="L4521" i="3"/>
  <c r="K4521" i="3"/>
  <c r="L4520" i="3"/>
  <c r="K4520" i="3"/>
  <c r="L4519" i="3"/>
  <c r="K4519" i="3"/>
  <c r="L4518" i="3"/>
  <c r="K4518" i="3"/>
  <c r="L4517" i="3"/>
  <c r="K4517" i="3"/>
  <c r="L4516" i="3"/>
  <c r="K4516" i="3"/>
  <c r="L4515" i="3"/>
  <c r="K4515" i="3"/>
  <c r="L4514" i="3"/>
  <c r="K4514" i="3"/>
  <c r="L4513" i="3"/>
  <c r="K4513" i="3"/>
  <c r="L4512" i="3"/>
  <c r="K4512" i="3"/>
  <c r="L4511" i="3"/>
  <c r="K4511" i="3"/>
  <c r="L4510" i="3"/>
  <c r="K4510" i="3"/>
  <c r="L4509" i="3"/>
  <c r="K4509" i="3"/>
  <c r="L4508" i="3"/>
  <c r="K4508" i="3"/>
  <c r="L4507" i="3"/>
  <c r="K4507" i="3"/>
  <c r="L4506" i="3"/>
  <c r="K4506" i="3"/>
  <c r="L4505" i="3"/>
  <c r="K4505" i="3"/>
  <c r="L4504" i="3"/>
  <c r="K4504" i="3"/>
  <c r="L4503" i="3"/>
  <c r="K4503" i="3"/>
  <c r="L4502" i="3"/>
  <c r="K4502" i="3"/>
  <c r="L4501" i="3"/>
  <c r="K4501" i="3"/>
  <c r="L4500" i="3"/>
  <c r="K4500" i="3"/>
  <c r="L4499" i="3"/>
  <c r="K4499" i="3"/>
  <c r="L4498" i="3"/>
  <c r="K4498" i="3"/>
  <c r="L4497" i="3"/>
  <c r="K4497" i="3"/>
  <c r="L4496" i="3"/>
  <c r="K4496" i="3"/>
  <c r="L4495" i="3"/>
  <c r="K4495" i="3"/>
  <c r="L4494" i="3"/>
  <c r="K4494" i="3"/>
  <c r="L4493" i="3"/>
  <c r="K4493" i="3"/>
  <c r="L4492" i="3"/>
  <c r="K4492" i="3"/>
  <c r="L4491" i="3"/>
  <c r="K4491" i="3"/>
  <c r="L4490" i="3"/>
  <c r="K4490" i="3"/>
  <c r="L4489" i="3"/>
  <c r="K4489" i="3"/>
  <c r="L4488" i="3"/>
  <c r="K4488" i="3"/>
  <c r="L4487" i="3"/>
  <c r="K4487" i="3"/>
  <c r="L4486" i="3"/>
  <c r="K4486" i="3"/>
  <c r="L4485" i="3"/>
  <c r="K4485" i="3"/>
  <c r="L4484" i="3"/>
  <c r="K4484" i="3"/>
  <c r="L4483" i="3"/>
  <c r="K4483" i="3"/>
  <c r="L4482" i="3"/>
  <c r="K4482" i="3"/>
  <c r="L4481" i="3"/>
  <c r="K4481" i="3"/>
  <c r="L4480" i="3"/>
  <c r="K4480" i="3"/>
  <c r="L4479" i="3"/>
  <c r="K4479" i="3"/>
  <c r="L4478" i="3"/>
  <c r="K4478" i="3"/>
  <c r="L4477" i="3"/>
  <c r="K4477" i="3"/>
  <c r="L4476" i="3"/>
  <c r="K4476" i="3"/>
  <c r="L4475" i="3"/>
  <c r="K4475" i="3"/>
  <c r="L4474" i="3"/>
  <c r="K4474" i="3"/>
  <c r="L4473" i="3"/>
  <c r="K4473" i="3"/>
  <c r="L4472" i="3"/>
  <c r="K4472" i="3"/>
  <c r="L4471" i="3"/>
  <c r="K4471" i="3"/>
  <c r="L4470" i="3"/>
  <c r="K4470" i="3"/>
  <c r="L4469" i="3"/>
  <c r="K4469" i="3"/>
  <c r="L4468" i="3"/>
  <c r="K4468" i="3"/>
  <c r="L4467" i="3"/>
  <c r="K4467" i="3"/>
  <c r="L4466" i="3"/>
  <c r="K4466" i="3"/>
  <c r="L4465" i="3"/>
  <c r="K4465" i="3"/>
  <c r="L4464" i="3"/>
  <c r="K4464" i="3"/>
  <c r="L4463" i="3"/>
  <c r="K4463" i="3"/>
  <c r="L4462" i="3"/>
  <c r="K4462" i="3"/>
  <c r="L4461" i="3"/>
  <c r="K4461" i="3"/>
  <c r="L4460" i="3"/>
  <c r="K4460" i="3"/>
  <c r="L4459" i="3"/>
  <c r="K4459" i="3"/>
  <c r="L4458" i="3"/>
  <c r="K4458" i="3"/>
  <c r="L4457" i="3"/>
  <c r="K4457" i="3"/>
  <c r="L4456" i="3"/>
  <c r="K4456" i="3"/>
  <c r="L4455" i="3"/>
  <c r="K4455" i="3"/>
  <c r="L4454" i="3"/>
  <c r="K4454" i="3"/>
  <c r="L4453" i="3"/>
  <c r="K4453" i="3"/>
  <c r="L4452" i="3"/>
  <c r="K4452" i="3"/>
  <c r="L4451" i="3"/>
  <c r="K4451" i="3"/>
  <c r="L4450" i="3"/>
  <c r="K4450" i="3"/>
  <c r="L4449" i="3"/>
  <c r="K4449" i="3"/>
  <c r="L4448" i="3"/>
  <c r="K4448" i="3"/>
  <c r="L4447" i="3"/>
  <c r="K4447" i="3"/>
  <c r="L4446" i="3"/>
  <c r="K4446" i="3"/>
  <c r="L4445" i="3"/>
  <c r="K4445" i="3"/>
  <c r="L4444" i="3"/>
  <c r="K4444" i="3"/>
  <c r="L4443" i="3"/>
  <c r="K4443" i="3"/>
  <c r="L4442" i="3"/>
  <c r="K4442" i="3"/>
  <c r="L4441" i="3"/>
  <c r="K4441" i="3"/>
  <c r="L4440" i="3"/>
  <c r="K4440" i="3"/>
  <c r="L4439" i="3"/>
  <c r="K4439" i="3"/>
  <c r="L4438" i="3"/>
  <c r="K4438" i="3"/>
  <c r="L4437" i="3"/>
  <c r="K4437" i="3"/>
  <c r="L4436" i="3"/>
  <c r="K4436" i="3"/>
  <c r="L4435" i="3"/>
  <c r="K4435" i="3"/>
  <c r="L4434" i="3"/>
  <c r="K4434" i="3"/>
  <c r="L4433" i="3"/>
  <c r="K4433" i="3"/>
  <c r="L4432" i="3"/>
  <c r="K4432" i="3"/>
  <c r="L4431" i="3"/>
  <c r="K4431" i="3"/>
  <c r="L4430" i="3"/>
  <c r="K4430" i="3"/>
  <c r="L4429" i="3"/>
  <c r="K4429" i="3"/>
  <c r="L4428" i="3"/>
  <c r="K4428" i="3"/>
  <c r="L4427" i="3"/>
  <c r="K4427" i="3"/>
  <c r="L4426" i="3"/>
  <c r="K4426" i="3"/>
  <c r="L4425" i="3"/>
  <c r="K4425" i="3"/>
  <c r="L4424" i="3"/>
  <c r="K4424" i="3"/>
  <c r="L4423" i="3"/>
  <c r="K4423" i="3"/>
  <c r="L4422" i="3"/>
  <c r="K4422" i="3"/>
  <c r="L4421" i="3"/>
  <c r="K4421" i="3"/>
  <c r="L4420" i="3"/>
  <c r="K4420" i="3"/>
  <c r="L4419" i="3"/>
  <c r="K4419" i="3"/>
  <c r="L4418" i="3"/>
  <c r="K4418" i="3"/>
  <c r="L4417" i="3"/>
  <c r="K4417" i="3"/>
  <c r="L4416" i="3"/>
  <c r="K4416" i="3"/>
  <c r="L4415" i="3"/>
  <c r="K4415" i="3"/>
  <c r="L4414" i="3"/>
  <c r="K4414" i="3"/>
  <c r="L4413" i="3"/>
  <c r="K4413" i="3"/>
  <c r="L4412" i="3"/>
  <c r="K4412" i="3"/>
  <c r="L4411" i="3"/>
  <c r="K4411" i="3"/>
  <c r="L4410" i="3"/>
  <c r="K4410" i="3"/>
  <c r="L4409" i="3"/>
  <c r="K4409" i="3"/>
  <c r="L4408" i="3"/>
  <c r="K4408" i="3"/>
  <c r="L4407" i="3"/>
  <c r="K4407" i="3"/>
  <c r="L4406" i="3"/>
  <c r="K4406" i="3"/>
  <c r="L4405" i="3"/>
  <c r="K4405" i="3"/>
  <c r="L4404" i="3"/>
  <c r="K4404" i="3"/>
  <c r="L4403" i="3"/>
  <c r="K4403" i="3"/>
  <c r="L4402" i="3"/>
  <c r="K4402" i="3"/>
  <c r="L4401" i="3"/>
  <c r="K4401" i="3"/>
  <c r="L4400" i="3"/>
  <c r="K4400" i="3"/>
  <c r="L4399" i="3"/>
  <c r="K4399" i="3"/>
  <c r="L4398" i="3"/>
  <c r="K4398" i="3"/>
  <c r="L4397" i="3"/>
  <c r="K4397" i="3"/>
  <c r="L4396" i="3"/>
  <c r="K4396" i="3"/>
  <c r="L4395" i="3"/>
  <c r="K4395" i="3"/>
  <c r="L4394" i="3"/>
  <c r="K4394" i="3"/>
  <c r="L4393" i="3"/>
  <c r="K4393" i="3"/>
  <c r="L4392" i="3"/>
  <c r="K4392" i="3"/>
  <c r="L4391" i="3"/>
  <c r="K4391" i="3"/>
  <c r="L4390" i="3"/>
  <c r="K4390" i="3"/>
  <c r="L4389" i="3"/>
  <c r="K4389" i="3"/>
  <c r="L4388" i="3"/>
  <c r="K4388" i="3"/>
  <c r="L4387" i="3"/>
  <c r="K4387" i="3"/>
  <c r="L4386" i="3"/>
  <c r="K4386" i="3"/>
  <c r="L4385" i="3"/>
  <c r="K4385" i="3"/>
  <c r="L4384" i="3"/>
  <c r="K4384" i="3"/>
  <c r="L4383" i="3"/>
  <c r="K4383" i="3"/>
  <c r="L4382" i="3"/>
  <c r="K4382" i="3"/>
  <c r="L4381" i="3"/>
  <c r="K4381" i="3"/>
  <c r="L4380" i="3"/>
  <c r="K4380" i="3"/>
  <c r="L4379" i="3"/>
  <c r="K4379" i="3"/>
  <c r="L4378" i="3"/>
  <c r="K4378" i="3"/>
  <c r="L4377" i="3"/>
  <c r="K4377" i="3"/>
  <c r="L4376" i="3"/>
  <c r="K4376" i="3"/>
  <c r="L4375" i="3"/>
  <c r="K4375" i="3"/>
  <c r="L4374" i="3"/>
  <c r="K4374" i="3"/>
  <c r="L4373" i="3"/>
  <c r="K4373" i="3"/>
  <c r="L4372" i="3"/>
  <c r="K4372" i="3"/>
  <c r="L4371" i="3"/>
  <c r="K4371" i="3"/>
  <c r="L4370" i="3"/>
  <c r="K4370" i="3"/>
  <c r="L4369" i="3"/>
  <c r="K4369" i="3"/>
  <c r="L4368" i="3"/>
  <c r="K4368" i="3"/>
  <c r="L4367" i="3"/>
  <c r="K4367" i="3"/>
  <c r="L4366" i="3"/>
  <c r="K4366" i="3"/>
  <c r="L4365" i="3"/>
  <c r="K4365" i="3"/>
  <c r="L4364" i="3"/>
  <c r="K4364" i="3"/>
  <c r="L4363" i="3"/>
  <c r="K4363" i="3"/>
  <c r="L4362" i="3"/>
  <c r="K4362" i="3"/>
  <c r="L4361" i="3"/>
  <c r="K4361" i="3"/>
  <c r="L4360" i="3"/>
  <c r="K4360" i="3"/>
  <c r="L4359" i="3"/>
  <c r="K4359" i="3"/>
  <c r="L4358" i="3"/>
  <c r="K4358" i="3"/>
  <c r="L4357" i="3"/>
  <c r="K4357" i="3"/>
  <c r="L4356" i="3"/>
  <c r="K4356" i="3"/>
  <c r="L4355" i="3"/>
  <c r="K4355" i="3"/>
  <c r="L4354" i="3"/>
  <c r="K4354" i="3"/>
  <c r="L4353" i="3"/>
  <c r="K4353" i="3"/>
  <c r="L4352" i="3"/>
  <c r="K4352" i="3"/>
  <c r="L4351" i="3"/>
  <c r="K4351" i="3"/>
  <c r="L4350" i="3"/>
  <c r="K4350" i="3"/>
  <c r="L4349" i="3"/>
  <c r="K4349" i="3"/>
  <c r="L4348" i="3"/>
  <c r="K4348" i="3"/>
  <c r="L4347" i="3"/>
  <c r="K4347" i="3"/>
  <c r="L4346" i="3"/>
  <c r="K4346" i="3"/>
  <c r="L4345" i="3"/>
  <c r="K4345" i="3"/>
  <c r="L4344" i="3"/>
  <c r="K4344" i="3"/>
  <c r="L4343" i="3"/>
  <c r="K4343" i="3"/>
  <c r="L4342" i="3"/>
  <c r="K4342" i="3"/>
  <c r="L4341" i="3"/>
  <c r="K4341" i="3"/>
  <c r="L4340" i="3"/>
  <c r="K4340" i="3"/>
  <c r="L4339" i="3"/>
  <c r="K4339" i="3"/>
  <c r="L4338" i="3"/>
  <c r="K4338" i="3"/>
  <c r="L4337" i="3"/>
  <c r="K4337" i="3"/>
  <c r="L4336" i="3"/>
  <c r="K4336" i="3"/>
  <c r="L4335" i="3"/>
  <c r="K4335" i="3"/>
  <c r="L4334" i="3"/>
  <c r="K4334" i="3"/>
  <c r="L4333" i="3"/>
  <c r="K4333" i="3"/>
  <c r="L4332" i="3"/>
  <c r="K4332" i="3"/>
  <c r="L4331" i="3"/>
  <c r="K4331" i="3"/>
  <c r="L4330" i="3"/>
  <c r="K4330" i="3"/>
  <c r="L4329" i="3"/>
  <c r="K4329" i="3"/>
  <c r="L4328" i="3"/>
  <c r="K4328" i="3"/>
  <c r="L4327" i="3"/>
  <c r="K4327" i="3"/>
  <c r="L4326" i="3"/>
  <c r="K4326" i="3"/>
  <c r="L4325" i="3"/>
  <c r="K4325" i="3"/>
  <c r="L4324" i="3"/>
  <c r="K4324" i="3"/>
  <c r="L4323" i="3"/>
  <c r="K4323" i="3"/>
  <c r="L4322" i="3"/>
  <c r="K4322" i="3"/>
  <c r="L4321" i="3"/>
  <c r="K4321" i="3"/>
  <c r="L4320" i="3"/>
  <c r="K4320" i="3"/>
  <c r="L4319" i="3"/>
  <c r="K4319" i="3"/>
  <c r="L4318" i="3"/>
  <c r="K4318" i="3"/>
  <c r="L4317" i="3"/>
  <c r="K4317" i="3"/>
  <c r="L4316" i="3"/>
  <c r="K4316" i="3"/>
  <c r="L4315" i="3"/>
  <c r="K4315" i="3"/>
  <c r="L4314" i="3"/>
  <c r="K4314" i="3"/>
  <c r="L4313" i="3"/>
  <c r="K4313" i="3"/>
  <c r="L4312" i="3"/>
  <c r="K4312" i="3"/>
  <c r="L4311" i="3"/>
  <c r="K4311" i="3"/>
  <c r="L4310" i="3"/>
  <c r="K4310" i="3"/>
  <c r="L4309" i="3"/>
  <c r="K4309" i="3"/>
  <c r="L4308" i="3"/>
  <c r="K4308" i="3"/>
  <c r="L4307" i="3"/>
  <c r="K4307" i="3"/>
  <c r="L4306" i="3"/>
  <c r="K4306" i="3"/>
  <c r="L4305" i="3"/>
  <c r="K4305" i="3"/>
  <c r="L4304" i="3"/>
  <c r="K4304" i="3"/>
  <c r="L4303" i="3"/>
  <c r="K4303" i="3"/>
  <c r="L4302" i="3"/>
  <c r="K4302" i="3"/>
  <c r="L4301" i="3"/>
  <c r="K4301" i="3"/>
  <c r="L4300" i="3"/>
  <c r="K4300" i="3"/>
  <c r="L4299" i="3"/>
  <c r="K4299" i="3"/>
  <c r="L4298" i="3"/>
  <c r="K4298" i="3"/>
  <c r="L4297" i="3"/>
  <c r="K4297" i="3"/>
  <c r="L4296" i="3"/>
  <c r="K4296" i="3"/>
  <c r="L4295" i="3"/>
  <c r="K4295" i="3"/>
  <c r="L4294" i="3"/>
  <c r="K4294" i="3"/>
  <c r="L4293" i="3"/>
  <c r="K4293" i="3"/>
  <c r="L4292" i="3"/>
  <c r="K4292" i="3"/>
  <c r="L4291" i="3"/>
  <c r="K4291" i="3"/>
  <c r="L4290" i="3"/>
  <c r="K4290" i="3"/>
  <c r="L4289" i="3"/>
  <c r="K4289" i="3"/>
  <c r="L4288" i="3"/>
  <c r="K4288" i="3"/>
  <c r="L4287" i="3"/>
  <c r="K4287" i="3"/>
  <c r="L4286" i="3"/>
  <c r="K4286" i="3"/>
  <c r="L4285" i="3"/>
  <c r="K4285" i="3"/>
  <c r="L4284" i="3"/>
  <c r="K4284" i="3"/>
  <c r="L4283" i="3"/>
  <c r="K4283" i="3"/>
  <c r="L4282" i="3"/>
  <c r="K4282" i="3"/>
  <c r="L4281" i="3"/>
  <c r="K4281" i="3"/>
  <c r="L4280" i="3"/>
  <c r="K4280" i="3"/>
  <c r="L4279" i="3"/>
  <c r="K4279" i="3"/>
  <c r="L4278" i="3"/>
  <c r="K4278" i="3"/>
  <c r="L4277" i="3"/>
  <c r="K4277" i="3"/>
  <c r="L4276" i="3"/>
  <c r="K4276" i="3"/>
  <c r="L4275" i="3"/>
  <c r="K4275" i="3"/>
  <c r="L4274" i="3"/>
  <c r="K4274" i="3"/>
  <c r="L4273" i="3"/>
  <c r="K4273" i="3"/>
  <c r="L4272" i="3"/>
  <c r="K4272" i="3"/>
  <c r="L4271" i="3"/>
  <c r="K4271" i="3"/>
  <c r="L4270" i="3"/>
  <c r="K4270" i="3"/>
  <c r="L4269" i="3"/>
  <c r="K4269" i="3"/>
  <c r="L4268" i="3"/>
  <c r="K4268" i="3"/>
  <c r="L4267" i="3"/>
  <c r="K4267" i="3"/>
  <c r="L4266" i="3"/>
  <c r="K4266" i="3"/>
  <c r="L4265" i="3"/>
  <c r="K4265" i="3"/>
  <c r="L4264" i="3"/>
  <c r="K4264" i="3"/>
  <c r="L4263" i="3"/>
  <c r="K4263" i="3"/>
  <c r="L4262" i="3"/>
  <c r="K4262" i="3"/>
  <c r="L4261" i="3"/>
  <c r="K4261" i="3"/>
  <c r="L4260" i="3"/>
  <c r="K4260" i="3"/>
  <c r="L4259" i="3"/>
  <c r="K4259" i="3"/>
  <c r="L4258" i="3"/>
  <c r="K4258" i="3"/>
  <c r="L4257" i="3"/>
  <c r="K4257" i="3"/>
  <c r="L4256" i="3"/>
  <c r="K4256" i="3"/>
  <c r="L4255" i="3"/>
  <c r="K4255" i="3"/>
  <c r="L4254" i="3"/>
  <c r="K4254" i="3"/>
  <c r="L4253" i="3"/>
  <c r="K4253" i="3"/>
  <c r="L4252" i="3"/>
  <c r="K4252" i="3"/>
  <c r="L4251" i="3"/>
  <c r="K4251" i="3"/>
  <c r="L4250" i="3"/>
  <c r="K4250" i="3"/>
  <c r="L4249" i="3"/>
  <c r="K4249" i="3"/>
  <c r="L4248" i="3"/>
  <c r="K4248" i="3"/>
  <c r="L4247" i="3"/>
  <c r="K4247" i="3"/>
  <c r="L4246" i="3"/>
  <c r="K4246" i="3"/>
  <c r="L4245" i="3"/>
  <c r="K4245" i="3"/>
  <c r="L4244" i="3"/>
  <c r="K4244" i="3"/>
  <c r="L4243" i="3"/>
  <c r="K4243" i="3"/>
  <c r="L4242" i="3"/>
  <c r="K4242" i="3"/>
  <c r="L4241" i="3"/>
  <c r="K4241" i="3"/>
  <c r="L4240" i="3"/>
  <c r="K4240" i="3"/>
  <c r="L4239" i="3"/>
  <c r="K4239" i="3"/>
  <c r="L4238" i="3"/>
  <c r="K4238" i="3"/>
  <c r="L4237" i="3"/>
  <c r="K4237" i="3"/>
  <c r="L4236" i="3"/>
  <c r="K4236" i="3"/>
  <c r="L4235" i="3"/>
  <c r="K4235" i="3"/>
  <c r="L4234" i="3"/>
  <c r="K4234" i="3"/>
  <c r="L4233" i="3"/>
  <c r="K4233" i="3"/>
  <c r="L4232" i="3"/>
  <c r="K4232" i="3"/>
  <c r="L4231" i="3"/>
  <c r="K4231" i="3"/>
  <c r="L4230" i="3"/>
  <c r="K4230" i="3"/>
  <c r="L4229" i="3"/>
  <c r="K4229" i="3"/>
  <c r="L4228" i="3"/>
  <c r="K4228" i="3"/>
  <c r="L4227" i="3"/>
  <c r="K4227" i="3"/>
  <c r="L4226" i="3"/>
  <c r="K4226" i="3"/>
  <c r="L4225" i="3"/>
  <c r="K4225" i="3"/>
  <c r="L4224" i="3"/>
  <c r="K4224" i="3"/>
  <c r="L4223" i="3"/>
  <c r="K4223" i="3"/>
  <c r="L4222" i="3"/>
  <c r="K4222" i="3"/>
  <c r="L4221" i="3"/>
  <c r="K4221" i="3"/>
  <c r="L4220" i="3"/>
  <c r="K4220" i="3"/>
  <c r="L4219" i="3"/>
  <c r="K4219" i="3"/>
  <c r="L4218" i="3"/>
  <c r="K4218" i="3"/>
  <c r="L4217" i="3"/>
  <c r="K4217" i="3"/>
  <c r="L4216" i="3"/>
  <c r="K4216" i="3"/>
  <c r="L4215" i="3"/>
  <c r="K4215" i="3"/>
  <c r="L4214" i="3"/>
  <c r="K4214" i="3"/>
  <c r="L4213" i="3"/>
  <c r="K4213" i="3"/>
  <c r="L4212" i="3"/>
  <c r="K4212" i="3"/>
  <c r="L4211" i="3"/>
  <c r="K4211" i="3"/>
  <c r="L4210" i="3"/>
  <c r="K4210" i="3"/>
  <c r="L4209" i="3"/>
  <c r="K4209" i="3"/>
  <c r="L4208" i="3"/>
  <c r="K4208" i="3"/>
  <c r="L4207" i="3"/>
  <c r="K4207" i="3"/>
  <c r="L4206" i="3"/>
  <c r="K4206" i="3"/>
  <c r="L4205" i="3"/>
  <c r="K4205" i="3"/>
  <c r="L4204" i="3"/>
  <c r="K4204" i="3"/>
  <c r="L4203" i="3"/>
  <c r="K4203" i="3"/>
  <c r="L4202" i="3"/>
  <c r="K4202" i="3"/>
  <c r="L4201" i="3"/>
  <c r="K4201" i="3"/>
  <c r="L4200" i="3"/>
  <c r="K4200" i="3"/>
  <c r="L4199" i="3"/>
  <c r="K4199" i="3"/>
  <c r="L4198" i="3"/>
  <c r="K4198" i="3"/>
  <c r="L4197" i="3"/>
  <c r="K4197" i="3"/>
  <c r="L4196" i="3"/>
  <c r="K4196" i="3"/>
  <c r="L4195" i="3"/>
  <c r="K4195" i="3"/>
  <c r="L4194" i="3"/>
  <c r="K4194" i="3"/>
  <c r="L4193" i="3"/>
  <c r="K4193" i="3"/>
  <c r="L4192" i="3"/>
  <c r="K4192" i="3"/>
  <c r="L4191" i="3"/>
  <c r="K4191" i="3"/>
  <c r="L4190" i="3"/>
  <c r="K4190" i="3"/>
  <c r="L4189" i="3"/>
  <c r="K4189" i="3"/>
  <c r="L4188" i="3"/>
  <c r="K4188" i="3"/>
  <c r="L4187" i="3"/>
  <c r="K4187" i="3"/>
  <c r="L4186" i="3"/>
  <c r="K4186" i="3"/>
  <c r="L4185" i="3"/>
  <c r="K4185" i="3"/>
  <c r="L4184" i="3"/>
  <c r="K4184" i="3"/>
  <c r="L4183" i="3"/>
  <c r="K4183" i="3"/>
  <c r="L4182" i="3"/>
  <c r="K4182" i="3"/>
  <c r="L4181" i="3"/>
  <c r="K4181" i="3"/>
  <c r="L4180" i="3"/>
  <c r="K4180" i="3"/>
  <c r="L4179" i="3"/>
  <c r="K4179" i="3"/>
  <c r="L4178" i="3"/>
  <c r="K4178" i="3"/>
  <c r="L4177" i="3"/>
  <c r="K4177" i="3"/>
  <c r="L4176" i="3"/>
  <c r="K4176" i="3"/>
  <c r="L4175" i="3"/>
  <c r="K4175" i="3"/>
  <c r="L4174" i="3"/>
  <c r="K4174" i="3"/>
  <c r="L4173" i="3"/>
  <c r="K4173" i="3"/>
  <c r="L4172" i="3"/>
  <c r="K4172" i="3"/>
  <c r="L4171" i="3"/>
  <c r="K4171" i="3"/>
  <c r="L4170" i="3"/>
  <c r="K4170" i="3"/>
  <c r="L4169" i="3"/>
  <c r="K4169" i="3"/>
  <c r="L4168" i="3"/>
  <c r="K4168" i="3"/>
  <c r="L4167" i="3"/>
  <c r="K4167" i="3"/>
  <c r="L4166" i="3"/>
  <c r="K4166" i="3"/>
  <c r="L4165" i="3"/>
  <c r="K4165" i="3"/>
  <c r="L4164" i="3"/>
  <c r="K4164" i="3"/>
  <c r="L4163" i="3"/>
  <c r="K4163" i="3"/>
  <c r="L4162" i="3"/>
  <c r="K4162" i="3"/>
  <c r="L4161" i="3"/>
  <c r="K4161" i="3"/>
  <c r="L4160" i="3"/>
  <c r="K4160" i="3"/>
  <c r="L4159" i="3"/>
  <c r="K4159" i="3"/>
  <c r="L4158" i="3"/>
  <c r="K4158" i="3"/>
  <c r="L4157" i="3"/>
  <c r="K4157" i="3"/>
  <c r="L4156" i="3"/>
  <c r="K4156" i="3"/>
  <c r="L4155" i="3"/>
  <c r="K4155" i="3"/>
  <c r="L4154" i="3"/>
  <c r="K4154" i="3"/>
  <c r="L4153" i="3"/>
  <c r="K4153" i="3"/>
  <c r="L4152" i="3"/>
  <c r="K4152" i="3"/>
  <c r="L4151" i="3"/>
  <c r="K4151" i="3"/>
  <c r="L4150" i="3"/>
  <c r="K4150" i="3"/>
  <c r="L4149" i="3"/>
  <c r="K4149" i="3"/>
  <c r="L4148" i="3"/>
  <c r="K4148" i="3"/>
  <c r="L4147" i="3"/>
  <c r="K4147" i="3"/>
  <c r="L4146" i="3"/>
  <c r="K4146" i="3"/>
  <c r="L4145" i="3"/>
  <c r="K4145" i="3"/>
  <c r="L4144" i="3"/>
  <c r="K4144" i="3"/>
  <c r="L4143" i="3"/>
  <c r="K4143" i="3"/>
  <c r="L4142" i="3"/>
  <c r="K4142" i="3"/>
  <c r="L4141" i="3"/>
  <c r="K4141" i="3"/>
  <c r="L4140" i="3"/>
  <c r="K4140" i="3"/>
  <c r="L4139" i="3"/>
  <c r="K4139" i="3"/>
  <c r="L4138" i="3"/>
  <c r="K4138" i="3"/>
  <c r="L4137" i="3"/>
  <c r="K4137" i="3"/>
  <c r="L4136" i="3"/>
  <c r="K4136" i="3"/>
  <c r="L4135" i="3"/>
  <c r="K4135" i="3"/>
  <c r="L4134" i="3"/>
  <c r="K4134" i="3"/>
  <c r="L4133" i="3"/>
  <c r="K4133" i="3"/>
  <c r="L4132" i="3"/>
  <c r="K4132" i="3"/>
  <c r="L4131" i="3"/>
  <c r="K4131" i="3"/>
  <c r="L4130" i="3"/>
  <c r="K4130" i="3"/>
  <c r="L4129" i="3"/>
  <c r="K4129" i="3"/>
  <c r="L4128" i="3"/>
  <c r="K4128" i="3"/>
  <c r="L4127" i="3"/>
  <c r="K4127" i="3"/>
  <c r="L4126" i="3"/>
  <c r="K4126" i="3"/>
  <c r="L4125" i="3"/>
  <c r="K4125" i="3"/>
  <c r="L4124" i="3"/>
  <c r="K4124" i="3"/>
  <c r="L4123" i="3"/>
  <c r="K4123" i="3"/>
  <c r="L4122" i="3"/>
  <c r="K4122" i="3"/>
  <c r="L4121" i="3"/>
  <c r="K4121" i="3"/>
  <c r="L4120" i="3"/>
  <c r="K4120" i="3"/>
  <c r="L4119" i="3"/>
  <c r="K4119" i="3"/>
  <c r="L4118" i="3"/>
  <c r="K4118" i="3"/>
  <c r="L4117" i="3"/>
  <c r="K4117" i="3"/>
  <c r="L4116" i="3"/>
  <c r="K4116" i="3"/>
  <c r="L4115" i="3"/>
  <c r="K4115" i="3"/>
  <c r="L4114" i="3"/>
  <c r="K4114" i="3"/>
  <c r="L4113" i="3"/>
  <c r="K4113" i="3"/>
  <c r="L4112" i="3"/>
  <c r="K4112" i="3"/>
  <c r="L4111" i="3"/>
  <c r="K4111" i="3"/>
  <c r="L4110" i="3"/>
  <c r="K4110" i="3"/>
  <c r="L4109" i="3"/>
  <c r="K4109" i="3"/>
  <c r="L4108" i="3"/>
  <c r="K4108" i="3"/>
  <c r="L4107" i="3"/>
  <c r="K4107" i="3"/>
  <c r="L4106" i="3"/>
  <c r="K4106" i="3"/>
  <c r="L4105" i="3"/>
  <c r="K4105" i="3"/>
  <c r="L4104" i="3"/>
  <c r="K4104" i="3"/>
  <c r="L4103" i="3"/>
  <c r="K4103" i="3"/>
  <c r="L4102" i="3"/>
  <c r="K4102" i="3"/>
  <c r="L4101" i="3"/>
  <c r="K4101" i="3"/>
  <c r="L4100" i="3"/>
  <c r="K4100" i="3"/>
  <c r="L4099" i="3"/>
  <c r="K4099" i="3"/>
  <c r="L4098" i="3"/>
  <c r="K4098" i="3"/>
  <c r="L4097" i="3"/>
  <c r="K4097" i="3"/>
  <c r="L4096" i="3"/>
  <c r="K4096" i="3"/>
  <c r="L4095" i="3"/>
  <c r="K4095" i="3"/>
  <c r="L4094" i="3"/>
  <c r="K4094" i="3"/>
  <c r="L4093" i="3"/>
  <c r="K4093" i="3"/>
  <c r="L4092" i="3"/>
  <c r="K4092" i="3"/>
  <c r="L4091" i="3"/>
  <c r="K4091" i="3"/>
  <c r="L4090" i="3"/>
  <c r="K4090" i="3"/>
  <c r="L4089" i="3"/>
  <c r="K4089" i="3"/>
  <c r="L4088" i="3"/>
  <c r="K4088" i="3"/>
  <c r="L4087" i="3"/>
  <c r="K4087" i="3"/>
  <c r="L4086" i="3"/>
  <c r="K4086" i="3"/>
  <c r="L4085" i="3"/>
  <c r="K4085" i="3"/>
  <c r="L4084" i="3"/>
  <c r="K4084" i="3"/>
  <c r="L4083" i="3"/>
  <c r="K4083" i="3"/>
  <c r="L4082" i="3"/>
  <c r="K4082" i="3"/>
  <c r="L4081" i="3"/>
  <c r="K4081" i="3"/>
  <c r="L4080" i="3"/>
  <c r="K4080" i="3"/>
  <c r="L4079" i="3"/>
  <c r="K4079" i="3"/>
  <c r="L4078" i="3"/>
  <c r="K4078" i="3"/>
  <c r="L4077" i="3"/>
  <c r="K4077" i="3"/>
  <c r="L4076" i="3"/>
  <c r="K4076" i="3"/>
  <c r="L4075" i="3"/>
  <c r="K4075" i="3"/>
  <c r="L4074" i="3"/>
  <c r="K4074" i="3"/>
  <c r="L4073" i="3"/>
  <c r="K4073" i="3"/>
  <c r="L4072" i="3"/>
  <c r="K4072" i="3"/>
  <c r="L4071" i="3"/>
  <c r="K4071" i="3"/>
  <c r="L4070" i="3"/>
  <c r="K4070" i="3"/>
  <c r="L4069" i="3"/>
  <c r="K4069" i="3"/>
  <c r="L4068" i="3"/>
  <c r="K4068" i="3"/>
  <c r="L4067" i="3"/>
  <c r="K4067" i="3"/>
  <c r="L4066" i="3"/>
  <c r="K4066" i="3"/>
  <c r="L4065" i="3"/>
  <c r="K4065" i="3"/>
  <c r="L4064" i="3"/>
  <c r="K4064" i="3"/>
  <c r="L4063" i="3"/>
  <c r="K4063" i="3"/>
  <c r="L4062" i="3"/>
  <c r="K4062" i="3"/>
  <c r="L4061" i="3"/>
  <c r="K4061" i="3"/>
  <c r="L4060" i="3"/>
  <c r="K4060" i="3"/>
  <c r="L4059" i="3"/>
  <c r="K4059" i="3"/>
  <c r="L4058" i="3"/>
  <c r="K4058" i="3"/>
  <c r="L4057" i="3"/>
  <c r="K4057" i="3"/>
  <c r="L4056" i="3"/>
  <c r="K4056" i="3"/>
  <c r="L4055" i="3"/>
  <c r="K4055" i="3"/>
  <c r="L4054" i="3"/>
  <c r="K4054" i="3"/>
  <c r="L4053" i="3"/>
  <c r="K4053" i="3"/>
  <c r="L4052" i="3"/>
  <c r="K4052" i="3"/>
  <c r="L4051" i="3"/>
  <c r="K4051" i="3"/>
  <c r="L4050" i="3"/>
  <c r="K4050" i="3"/>
  <c r="L4049" i="3"/>
  <c r="K4049" i="3"/>
  <c r="L4048" i="3"/>
  <c r="K4048" i="3"/>
  <c r="L4047" i="3"/>
  <c r="K4047" i="3"/>
  <c r="L4046" i="3"/>
  <c r="K4046" i="3"/>
  <c r="L4045" i="3"/>
  <c r="K4045" i="3"/>
  <c r="L4044" i="3"/>
  <c r="K4044" i="3"/>
  <c r="L4043" i="3"/>
  <c r="K4043" i="3"/>
  <c r="L4042" i="3"/>
  <c r="K4042" i="3"/>
  <c r="L4041" i="3"/>
  <c r="K4041" i="3"/>
  <c r="L4040" i="3"/>
  <c r="K4040" i="3"/>
  <c r="L4039" i="3"/>
  <c r="K4039" i="3"/>
  <c r="L4038" i="3"/>
  <c r="K4038" i="3"/>
  <c r="L4037" i="3"/>
  <c r="K4037" i="3"/>
  <c r="L4036" i="3"/>
  <c r="K4036" i="3"/>
  <c r="L4035" i="3"/>
  <c r="K4035" i="3"/>
  <c r="L4034" i="3"/>
  <c r="K4034" i="3"/>
  <c r="L4033" i="3"/>
  <c r="K4033" i="3"/>
  <c r="L4032" i="3"/>
  <c r="K4032" i="3"/>
  <c r="L4031" i="3"/>
  <c r="K4031" i="3"/>
  <c r="L4030" i="3"/>
  <c r="K4030" i="3"/>
  <c r="L4029" i="3"/>
  <c r="K4029" i="3"/>
  <c r="L4028" i="3"/>
  <c r="K4028" i="3"/>
  <c r="L4027" i="3"/>
  <c r="K4027" i="3"/>
  <c r="L4026" i="3"/>
  <c r="K4026" i="3"/>
  <c r="L4025" i="3"/>
  <c r="K4025" i="3"/>
  <c r="L4024" i="3"/>
  <c r="K4024" i="3"/>
  <c r="L4023" i="3"/>
  <c r="K4023" i="3"/>
  <c r="L4022" i="3"/>
  <c r="K4022" i="3"/>
  <c r="L4021" i="3"/>
  <c r="K4021" i="3"/>
  <c r="L4020" i="3"/>
  <c r="K4020" i="3"/>
  <c r="L4019" i="3"/>
  <c r="K4019" i="3"/>
  <c r="L4018" i="3"/>
  <c r="K4018" i="3"/>
  <c r="L4017" i="3"/>
  <c r="K4017" i="3"/>
  <c r="L4016" i="3"/>
  <c r="K4016" i="3"/>
  <c r="L4015" i="3"/>
  <c r="K4015" i="3"/>
  <c r="L4014" i="3"/>
  <c r="K4014" i="3"/>
  <c r="L4013" i="3"/>
  <c r="K4013" i="3"/>
  <c r="L4012" i="3"/>
  <c r="K4012" i="3"/>
  <c r="L4011" i="3"/>
  <c r="K4011" i="3"/>
  <c r="L4010" i="3"/>
  <c r="K4010" i="3"/>
  <c r="L4009" i="3"/>
  <c r="K4009" i="3"/>
  <c r="L4008" i="3"/>
  <c r="K4008" i="3"/>
  <c r="L4007" i="3"/>
  <c r="K4007" i="3"/>
  <c r="L4006" i="3"/>
  <c r="K4006" i="3"/>
  <c r="L4005" i="3"/>
  <c r="K4005" i="3"/>
  <c r="L4004" i="3"/>
  <c r="K4004" i="3"/>
  <c r="L4003" i="3"/>
  <c r="K4003" i="3"/>
  <c r="L4002" i="3"/>
  <c r="K4002" i="3"/>
  <c r="L4001" i="3"/>
  <c r="K4001" i="3"/>
  <c r="L4000" i="3"/>
  <c r="K4000" i="3"/>
  <c r="L3999" i="3"/>
  <c r="K3999" i="3"/>
  <c r="L3998" i="3"/>
  <c r="K3998" i="3"/>
  <c r="L3997" i="3"/>
  <c r="K3997" i="3"/>
  <c r="L3996" i="3"/>
  <c r="K3996" i="3"/>
  <c r="L3995" i="3"/>
  <c r="K3995" i="3"/>
  <c r="L3994" i="3"/>
  <c r="K3994" i="3"/>
  <c r="L3993" i="3"/>
  <c r="K3993" i="3"/>
  <c r="L3992" i="3"/>
  <c r="K3992" i="3"/>
  <c r="L3991" i="3"/>
  <c r="K3991" i="3"/>
  <c r="L3990" i="3"/>
  <c r="K3990" i="3"/>
  <c r="L3989" i="3"/>
  <c r="K3989" i="3"/>
  <c r="L3988" i="3"/>
  <c r="K3988" i="3"/>
  <c r="L3987" i="3"/>
  <c r="K3987" i="3"/>
  <c r="L3986" i="3"/>
  <c r="K3986" i="3"/>
  <c r="L3985" i="3"/>
  <c r="K3985" i="3"/>
  <c r="L3984" i="3"/>
  <c r="K3984" i="3"/>
  <c r="L3983" i="3"/>
  <c r="K3983" i="3"/>
  <c r="L3982" i="3"/>
  <c r="K3982" i="3"/>
  <c r="L3981" i="3"/>
  <c r="K3981" i="3"/>
  <c r="L3980" i="3"/>
  <c r="K3980" i="3"/>
  <c r="L3979" i="3"/>
  <c r="K3979" i="3"/>
  <c r="L3978" i="3"/>
  <c r="K3978" i="3"/>
  <c r="L3977" i="3"/>
  <c r="K3977" i="3"/>
  <c r="L3976" i="3"/>
  <c r="K3976" i="3"/>
  <c r="L3975" i="3"/>
  <c r="K3975" i="3"/>
  <c r="L3974" i="3"/>
  <c r="K3974" i="3"/>
  <c r="L3973" i="3"/>
  <c r="K3973" i="3"/>
  <c r="L3972" i="3"/>
  <c r="K3972" i="3"/>
  <c r="L3971" i="3"/>
  <c r="K3971" i="3"/>
  <c r="L3970" i="3"/>
  <c r="K3970" i="3"/>
  <c r="L3969" i="3"/>
  <c r="K3969" i="3"/>
  <c r="L3968" i="3"/>
  <c r="K3968" i="3"/>
  <c r="L3967" i="3"/>
  <c r="K3967" i="3"/>
  <c r="L3966" i="3"/>
  <c r="K3966" i="3"/>
  <c r="L3965" i="3"/>
  <c r="K3965" i="3"/>
  <c r="L3964" i="3"/>
  <c r="K3964" i="3"/>
  <c r="L3963" i="3"/>
  <c r="K3963" i="3"/>
  <c r="L3962" i="3"/>
  <c r="K3962" i="3"/>
  <c r="L3961" i="3"/>
  <c r="K3961" i="3"/>
  <c r="L3960" i="3"/>
  <c r="K3960" i="3"/>
  <c r="L3959" i="3"/>
  <c r="K3959" i="3"/>
  <c r="L3958" i="3"/>
  <c r="K3958" i="3"/>
  <c r="L3957" i="3"/>
  <c r="K3957" i="3"/>
  <c r="L3956" i="3"/>
  <c r="K3956" i="3"/>
  <c r="L3955" i="3"/>
  <c r="K3955" i="3"/>
  <c r="L3954" i="3"/>
  <c r="K3954" i="3"/>
  <c r="L3953" i="3"/>
  <c r="K3953" i="3"/>
  <c r="L3952" i="3"/>
  <c r="K3952" i="3"/>
  <c r="L3951" i="3"/>
  <c r="K3951" i="3"/>
  <c r="L3950" i="3"/>
  <c r="K3950" i="3"/>
  <c r="L3949" i="3"/>
  <c r="K3949" i="3"/>
  <c r="L3948" i="3"/>
  <c r="K3948" i="3"/>
  <c r="L3947" i="3"/>
  <c r="K3947" i="3"/>
  <c r="L3946" i="3"/>
  <c r="K3946" i="3"/>
  <c r="L3945" i="3"/>
  <c r="K3945" i="3"/>
  <c r="L3944" i="3"/>
  <c r="K3944" i="3"/>
  <c r="L3943" i="3"/>
  <c r="K3943" i="3"/>
  <c r="L3942" i="3"/>
  <c r="K3942" i="3"/>
  <c r="L3941" i="3"/>
  <c r="K3941" i="3"/>
  <c r="L3940" i="3"/>
  <c r="K3940" i="3"/>
  <c r="L3939" i="3"/>
  <c r="K3939" i="3"/>
  <c r="L3938" i="3"/>
  <c r="K3938" i="3"/>
  <c r="L3937" i="3"/>
  <c r="K3937" i="3"/>
  <c r="L3936" i="3"/>
  <c r="K3936" i="3"/>
  <c r="L3935" i="3"/>
  <c r="K3935" i="3"/>
  <c r="L3934" i="3"/>
  <c r="K3934" i="3"/>
  <c r="L3933" i="3"/>
  <c r="K3933" i="3"/>
  <c r="L3932" i="3"/>
  <c r="K3932" i="3"/>
  <c r="L3931" i="3"/>
  <c r="K3931" i="3"/>
  <c r="L3930" i="3"/>
  <c r="K3930" i="3"/>
  <c r="L3929" i="3"/>
  <c r="K3929" i="3"/>
  <c r="L3928" i="3"/>
  <c r="K3928" i="3"/>
  <c r="L3927" i="3"/>
  <c r="K3927" i="3"/>
  <c r="L3926" i="3"/>
  <c r="K3926" i="3"/>
  <c r="L3925" i="3"/>
  <c r="K3925" i="3"/>
  <c r="L3924" i="3"/>
  <c r="K3924" i="3"/>
  <c r="L3923" i="3"/>
  <c r="K3923" i="3"/>
  <c r="L3922" i="3"/>
  <c r="K3922" i="3"/>
  <c r="L3921" i="3"/>
  <c r="K3921" i="3"/>
  <c r="L3920" i="3"/>
  <c r="K3920" i="3"/>
  <c r="L3919" i="3"/>
  <c r="K3919" i="3"/>
  <c r="L3918" i="3"/>
  <c r="K3918" i="3"/>
  <c r="L3917" i="3"/>
  <c r="K3917" i="3"/>
  <c r="L3916" i="3"/>
  <c r="K3916" i="3"/>
  <c r="L3915" i="3"/>
  <c r="K3915" i="3"/>
  <c r="L3914" i="3"/>
  <c r="K3914" i="3"/>
  <c r="L3913" i="3"/>
  <c r="K3913" i="3"/>
  <c r="L3912" i="3"/>
  <c r="K3912" i="3"/>
  <c r="L3911" i="3"/>
  <c r="K3911" i="3"/>
  <c r="L3910" i="3"/>
  <c r="K3910" i="3"/>
  <c r="L3909" i="3"/>
  <c r="K3909" i="3"/>
  <c r="L3908" i="3"/>
  <c r="K3908" i="3"/>
  <c r="L3907" i="3"/>
  <c r="K3907" i="3"/>
  <c r="L3906" i="3"/>
  <c r="K3906" i="3"/>
  <c r="L3905" i="3"/>
  <c r="K3905" i="3"/>
  <c r="L3904" i="3"/>
  <c r="K3904" i="3"/>
  <c r="L3903" i="3"/>
  <c r="K3903" i="3"/>
  <c r="L3902" i="3"/>
  <c r="K3902" i="3"/>
  <c r="L3901" i="3"/>
  <c r="K3901" i="3"/>
  <c r="L3900" i="3"/>
  <c r="K3900" i="3"/>
  <c r="L3899" i="3"/>
  <c r="K3899" i="3"/>
  <c r="L3898" i="3"/>
  <c r="K3898" i="3"/>
  <c r="L3897" i="3"/>
  <c r="K3897" i="3"/>
  <c r="L3896" i="3"/>
  <c r="K3896" i="3"/>
  <c r="L3895" i="3"/>
  <c r="K3895" i="3"/>
  <c r="L3894" i="3"/>
  <c r="K3894" i="3"/>
  <c r="L3893" i="3"/>
  <c r="K3893" i="3"/>
  <c r="L3892" i="3"/>
  <c r="K3892" i="3"/>
  <c r="L3891" i="3"/>
  <c r="K3891" i="3"/>
  <c r="L3890" i="3"/>
  <c r="K3890" i="3"/>
  <c r="L3889" i="3"/>
  <c r="K3889" i="3"/>
  <c r="L3888" i="3"/>
  <c r="K3888" i="3"/>
  <c r="L3887" i="3"/>
  <c r="K3887" i="3"/>
  <c r="L3886" i="3"/>
  <c r="K3886" i="3"/>
  <c r="L3885" i="3"/>
  <c r="K3885" i="3"/>
  <c r="L3884" i="3"/>
  <c r="K3884" i="3"/>
  <c r="L3883" i="3"/>
  <c r="K3883" i="3"/>
  <c r="L3882" i="3"/>
  <c r="K3882" i="3"/>
  <c r="L3881" i="3"/>
  <c r="K3881" i="3"/>
  <c r="L3880" i="3"/>
  <c r="K3880" i="3"/>
  <c r="L3879" i="3"/>
  <c r="K3879" i="3"/>
  <c r="L3878" i="3"/>
  <c r="K3878" i="3"/>
  <c r="L3877" i="3"/>
  <c r="K3877" i="3"/>
  <c r="L3876" i="3"/>
  <c r="K3876" i="3"/>
  <c r="L3875" i="3"/>
  <c r="K3875" i="3"/>
  <c r="L3874" i="3"/>
  <c r="K3874" i="3"/>
  <c r="L3873" i="3"/>
  <c r="K3873" i="3"/>
  <c r="L3872" i="3"/>
  <c r="K3872" i="3"/>
  <c r="L3871" i="3"/>
  <c r="K3871" i="3"/>
  <c r="L3870" i="3"/>
  <c r="K3870" i="3"/>
  <c r="L3869" i="3"/>
  <c r="K3869" i="3"/>
  <c r="L3868" i="3"/>
  <c r="K3868" i="3"/>
  <c r="L3867" i="3"/>
  <c r="K3867" i="3"/>
  <c r="L3866" i="3"/>
  <c r="K3866" i="3"/>
  <c r="L3865" i="3"/>
  <c r="K3865" i="3"/>
  <c r="L3864" i="3"/>
  <c r="K3864" i="3"/>
  <c r="L3863" i="3"/>
  <c r="K3863" i="3"/>
  <c r="L3862" i="3"/>
  <c r="K3862" i="3"/>
  <c r="L3861" i="3"/>
  <c r="K3861" i="3"/>
  <c r="L3860" i="3"/>
  <c r="K3860" i="3"/>
  <c r="L3859" i="3"/>
  <c r="K3859" i="3"/>
  <c r="L3858" i="3"/>
  <c r="K3858" i="3"/>
  <c r="L3857" i="3"/>
  <c r="K3857" i="3"/>
  <c r="L3856" i="3"/>
  <c r="K3856" i="3"/>
  <c r="L3855" i="3"/>
  <c r="K3855" i="3"/>
  <c r="L3854" i="3"/>
  <c r="K3854" i="3"/>
  <c r="L3853" i="3"/>
  <c r="K3853" i="3"/>
  <c r="L3852" i="3"/>
  <c r="K3852" i="3"/>
  <c r="L3851" i="3"/>
  <c r="K3851" i="3"/>
  <c r="L3850" i="3"/>
  <c r="K3850" i="3"/>
  <c r="L3849" i="3"/>
  <c r="K3849" i="3"/>
  <c r="L3848" i="3"/>
  <c r="K3848" i="3"/>
  <c r="L3847" i="3"/>
  <c r="K3847" i="3"/>
  <c r="L3846" i="3"/>
  <c r="K3846" i="3"/>
  <c r="L3845" i="3"/>
  <c r="K3845" i="3"/>
  <c r="L3844" i="3"/>
  <c r="K3844" i="3"/>
  <c r="L3843" i="3"/>
  <c r="K3843" i="3"/>
  <c r="L3842" i="3"/>
  <c r="K3842" i="3"/>
  <c r="L3841" i="3"/>
  <c r="K3841" i="3"/>
  <c r="L3840" i="3"/>
  <c r="K3840" i="3"/>
  <c r="L3839" i="3"/>
  <c r="K3839" i="3"/>
  <c r="L3838" i="3"/>
  <c r="K3838" i="3"/>
  <c r="L3837" i="3"/>
  <c r="K3837" i="3"/>
  <c r="L3836" i="3"/>
  <c r="K3836" i="3"/>
  <c r="L3835" i="3"/>
  <c r="K3835" i="3"/>
  <c r="L3834" i="3"/>
  <c r="K3834" i="3"/>
  <c r="L3833" i="3"/>
  <c r="K3833" i="3"/>
  <c r="L3832" i="3"/>
  <c r="K3832" i="3"/>
  <c r="L3831" i="3"/>
  <c r="K3831" i="3"/>
  <c r="L3830" i="3"/>
  <c r="K3830" i="3"/>
  <c r="L3829" i="3"/>
  <c r="K3829" i="3"/>
  <c r="L3828" i="3"/>
  <c r="K3828" i="3"/>
  <c r="L3827" i="3"/>
  <c r="K3827" i="3"/>
  <c r="L3826" i="3"/>
  <c r="K3826" i="3"/>
  <c r="L3825" i="3"/>
  <c r="K3825" i="3"/>
  <c r="L3824" i="3"/>
  <c r="K3824" i="3"/>
  <c r="L3823" i="3"/>
  <c r="K3823" i="3"/>
  <c r="L3822" i="3"/>
  <c r="K3822" i="3"/>
  <c r="L3821" i="3"/>
  <c r="K3821" i="3"/>
  <c r="L3820" i="3"/>
  <c r="K3820" i="3"/>
  <c r="L3819" i="3"/>
  <c r="K3819" i="3"/>
  <c r="L3818" i="3"/>
  <c r="K3818" i="3"/>
  <c r="L3817" i="3"/>
  <c r="K3817" i="3"/>
  <c r="L3816" i="3"/>
  <c r="K3816" i="3"/>
  <c r="L3815" i="3"/>
  <c r="K3815" i="3"/>
  <c r="L3814" i="3"/>
  <c r="K3814" i="3"/>
  <c r="L3813" i="3"/>
  <c r="K3813" i="3"/>
  <c r="L3812" i="3"/>
  <c r="K3812" i="3"/>
  <c r="L3811" i="3"/>
  <c r="K3811" i="3"/>
  <c r="L3810" i="3"/>
  <c r="K3810" i="3"/>
  <c r="L3809" i="3"/>
  <c r="K3809" i="3"/>
  <c r="L3808" i="3"/>
  <c r="K3808" i="3"/>
  <c r="L3807" i="3"/>
  <c r="K3807" i="3"/>
  <c r="L3806" i="3"/>
  <c r="K3806" i="3"/>
  <c r="L3805" i="3"/>
  <c r="K3805" i="3"/>
  <c r="L3804" i="3"/>
  <c r="K3804" i="3"/>
  <c r="L3803" i="3"/>
  <c r="K3803" i="3"/>
  <c r="L3802" i="3"/>
  <c r="K3802" i="3"/>
  <c r="L3801" i="3"/>
  <c r="K3801" i="3"/>
  <c r="L3800" i="3"/>
  <c r="K3800" i="3"/>
  <c r="L3799" i="3"/>
  <c r="K3799" i="3"/>
  <c r="L3798" i="3"/>
  <c r="K3798" i="3"/>
  <c r="L3797" i="3"/>
  <c r="K3797" i="3"/>
  <c r="L3796" i="3"/>
  <c r="K3796" i="3"/>
  <c r="L3795" i="3"/>
  <c r="K3795" i="3"/>
  <c r="L3794" i="3"/>
  <c r="K3794" i="3"/>
  <c r="L3793" i="3"/>
  <c r="K3793" i="3"/>
  <c r="L3792" i="3"/>
  <c r="K3792" i="3"/>
  <c r="L3791" i="3"/>
  <c r="K3791" i="3"/>
  <c r="L3790" i="3"/>
  <c r="K3790" i="3"/>
  <c r="L3789" i="3"/>
  <c r="K3789" i="3"/>
  <c r="L3788" i="3"/>
  <c r="K3788" i="3"/>
  <c r="L3787" i="3"/>
  <c r="K3787" i="3"/>
  <c r="L3786" i="3"/>
  <c r="K3786" i="3"/>
  <c r="L3785" i="3"/>
  <c r="K3785" i="3"/>
  <c r="L3784" i="3"/>
  <c r="K3784" i="3"/>
  <c r="L3783" i="3"/>
  <c r="K3783" i="3"/>
  <c r="L3782" i="3"/>
  <c r="K3782" i="3"/>
  <c r="L3781" i="3"/>
  <c r="K3781" i="3"/>
  <c r="L3780" i="3"/>
  <c r="K3780" i="3"/>
  <c r="L3779" i="3"/>
  <c r="K3779" i="3"/>
  <c r="L3778" i="3"/>
  <c r="K3778" i="3"/>
  <c r="L3777" i="3"/>
  <c r="K3777" i="3"/>
  <c r="L3776" i="3"/>
  <c r="K3776" i="3"/>
  <c r="L3775" i="3"/>
  <c r="K3775" i="3"/>
  <c r="L3774" i="3"/>
  <c r="K3774" i="3"/>
  <c r="L3773" i="3"/>
  <c r="K3773" i="3"/>
  <c r="L3772" i="3"/>
  <c r="K3772" i="3"/>
  <c r="L3771" i="3"/>
  <c r="K3771" i="3"/>
  <c r="L3770" i="3"/>
  <c r="K3770" i="3"/>
  <c r="L3769" i="3"/>
  <c r="K3769" i="3"/>
  <c r="L3768" i="3"/>
  <c r="K3768" i="3"/>
  <c r="L3767" i="3"/>
  <c r="K3767" i="3"/>
  <c r="L3766" i="3"/>
  <c r="K3766" i="3"/>
  <c r="L3765" i="3"/>
  <c r="K3765" i="3"/>
  <c r="L3764" i="3"/>
  <c r="K3764" i="3"/>
  <c r="L3763" i="3"/>
  <c r="K3763" i="3"/>
  <c r="L3762" i="3"/>
  <c r="K3762" i="3"/>
  <c r="L3761" i="3"/>
  <c r="K3761" i="3"/>
  <c r="L3760" i="3"/>
  <c r="K3760" i="3"/>
  <c r="L3759" i="3"/>
  <c r="K3759" i="3"/>
  <c r="L3758" i="3"/>
  <c r="K3758" i="3"/>
  <c r="L3757" i="3"/>
  <c r="K3757" i="3"/>
  <c r="L3756" i="3"/>
  <c r="K3756" i="3"/>
  <c r="L3755" i="3"/>
  <c r="K3755" i="3"/>
  <c r="L3754" i="3"/>
  <c r="K3754" i="3"/>
  <c r="L3753" i="3"/>
  <c r="K3753" i="3"/>
  <c r="L3752" i="3"/>
  <c r="K3752" i="3"/>
  <c r="L3751" i="3"/>
  <c r="K3751" i="3"/>
  <c r="L3750" i="3"/>
  <c r="K3750" i="3"/>
  <c r="L3749" i="3"/>
  <c r="K3749" i="3"/>
  <c r="L3748" i="3"/>
  <c r="K3748" i="3"/>
  <c r="L3747" i="3"/>
  <c r="K3747" i="3"/>
  <c r="L3746" i="3"/>
  <c r="K3746" i="3"/>
  <c r="L3745" i="3"/>
  <c r="K3745" i="3"/>
  <c r="L3744" i="3"/>
  <c r="K3744" i="3"/>
  <c r="L3743" i="3"/>
  <c r="K3743" i="3"/>
  <c r="L3742" i="3"/>
  <c r="K3742" i="3"/>
  <c r="L3741" i="3"/>
  <c r="K3741" i="3"/>
  <c r="L3740" i="3"/>
  <c r="K3740" i="3"/>
  <c r="L3739" i="3"/>
  <c r="K3739" i="3"/>
  <c r="L3738" i="3"/>
  <c r="K3738" i="3"/>
  <c r="L3737" i="3"/>
  <c r="K3737" i="3"/>
  <c r="L3736" i="3"/>
  <c r="K3736" i="3"/>
  <c r="L3735" i="3"/>
  <c r="K3735" i="3"/>
  <c r="L3734" i="3"/>
  <c r="K3734" i="3"/>
  <c r="L3733" i="3"/>
  <c r="K3733" i="3"/>
  <c r="L3732" i="3"/>
  <c r="K3732" i="3"/>
  <c r="L3731" i="3"/>
  <c r="K3731" i="3"/>
  <c r="L3730" i="3"/>
  <c r="K3730" i="3"/>
  <c r="L3729" i="3"/>
  <c r="K3729" i="3"/>
  <c r="L3728" i="3"/>
  <c r="K3728" i="3"/>
  <c r="L3727" i="3"/>
  <c r="K3727" i="3"/>
  <c r="L3726" i="3"/>
  <c r="K3726" i="3"/>
  <c r="L3725" i="3"/>
  <c r="K3725" i="3"/>
  <c r="L3724" i="3"/>
  <c r="K3724" i="3"/>
  <c r="L3723" i="3"/>
  <c r="K3723" i="3"/>
  <c r="L3722" i="3"/>
  <c r="K3722" i="3"/>
  <c r="L3721" i="3"/>
  <c r="K3721" i="3"/>
  <c r="L3720" i="3"/>
  <c r="K3720" i="3"/>
  <c r="L3719" i="3"/>
  <c r="K3719" i="3"/>
  <c r="L3718" i="3"/>
  <c r="K3718" i="3"/>
  <c r="L3717" i="3"/>
  <c r="K3717" i="3"/>
  <c r="L3716" i="3"/>
  <c r="K3716" i="3"/>
  <c r="L3715" i="3"/>
  <c r="K3715" i="3"/>
  <c r="L3714" i="3"/>
  <c r="K3714" i="3"/>
  <c r="L3713" i="3"/>
  <c r="K3713" i="3"/>
  <c r="L3712" i="3"/>
  <c r="K3712" i="3"/>
  <c r="L3711" i="3"/>
  <c r="K3711" i="3"/>
  <c r="L3710" i="3"/>
  <c r="K3710" i="3"/>
  <c r="L3709" i="3"/>
  <c r="K3709" i="3"/>
  <c r="L3708" i="3"/>
  <c r="K3708" i="3"/>
  <c r="L3707" i="3"/>
  <c r="K3707" i="3"/>
  <c r="L3706" i="3"/>
  <c r="K3706" i="3"/>
  <c r="L3705" i="3"/>
  <c r="K3705" i="3"/>
  <c r="L3704" i="3"/>
  <c r="K3704" i="3"/>
  <c r="L3703" i="3"/>
  <c r="K3703" i="3"/>
  <c r="L3702" i="3"/>
  <c r="K3702" i="3"/>
  <c r="L3701" i="3"/>
  <c r="K3701" i="3"/>
  <c r="L3700" i="3"/>
  <c r="K3700" i="3"/>
  <c r="L3699" i="3"/>
  <c r="K3699" i="3"/>
  <c r="L3698" i="3"/>
  <c r="K3698" i="3"/>
  <c r="L3697" i="3"/>
  <c r="K3697" i="3"/>
  <c r="L3696" i="3"/>
  <c r="K3696" i="3"/>
  <c r="L3695" i="3"/>
  <c r="K3695" i="3"/>
  <c r="L3694" i="3"/>
  <c r="K3694" i="3"/>
  <c r="L3693" i="3"/>
  <c r="K3693" i="3"/>
  <c r="L3692" i="3"/>
  <c r="K3692" i="3"/>
  <c r="L3691" i="3"/>
  <c r="K3691" i="3"/>
  <c r="L3690" i="3"/>
  <c r="K3690" i="3"/>
  <c r="L3689" i="3"/>
  <c r="K3689" i="3"/>
  <c r="L3688" i="3"/>
  <c r="K3688" i="3"/>
  <c r="L3687" i="3"/>
  <c r="K3687" i="3"/>
  <c r="L3686" i="3"/>
  <c r="K3686" i="3"/>
  <c r="L3685" i="3"/>
  <c r="K3685" i="3"/>
  <c r="L3684" i="3"/>
  <c r="K3684" i="3"/>
  <c r="L3683" i="3"/>
  <c r="K3683" i="3"/>
  <c r="L3682" i="3"/>
  <c r="K3682" i="3"/>
  <c r="L3681" i="3"/>
  <c r="K3681" i="3"/>
  <c r="L3680" i="3"/>
  <c r="K3680" i="3"/>
  <c r="L3679" i="3"/>
  <c r="K3679" i="3"/>
  <c r="L3678" i="3"/>
  <c r="K3678" i="3"/>
  <c r="L3677" i="3"/>
  <c r="K3677" i="3"/>
  <c r="L3676" i="3"/>
  <c r="K3676" i="3"/>
  <c r="L3675" i="3"/>
  <c r="K3675" i="3"/>
  <c r="L3674" i="3"/>
  <c r="K3674" i="3"/>
  <c r="L3673" i="3"/>
  <c r="K3673" i="3"/>
  <c r="L3672" i="3"/>
  <c r="K3672" i="3"/>
  <c r="L3671" i="3"/>
  <c r="K3671" i="3"/>
  <c r="L3670" i="3"/>
  <c r="K3670" i="3"/>
  <c r="L3669" i="3"/>
  <c r="K3669" i="3"/>
  <c r="L3668" i="3"/>
  <c r="K3668" i="3"/>
  <c r="L3667" i="3"/>
  <c r="K3667" i="3"/>
  <c r="L3666" i="3"/>
  <c r="K3666" i="3"/>
  <c r="L3665" i="3"/>
  <c r="K3665" i="3"/>
  <c r="L3664" i="3"/>
  <c r="K3664" i="3"/>
  <c r="L3663" i="3"/>
  <c r="K3663" i="3"/>
  <c r="L3662" i="3"/>
  <c r="K3662" i="3"/>
  <c r="L3661" i="3"/>
  <c r="K3661" i="3"/>
  <c r="L3660" i="3"/>
  <c r="K3660" i="3"/>
  <c r="L3659" i="3"/>
  <c r="K3659" i="3"/>
  <c r="L3658" i="3"/>
  <c r="K3658" i="3"/>
  <c r="L3657" i="3"/>
  <c r="K3657" i="3"/>
  <c r="L3656" i="3"/>
  <c r="K3656" i="3"/>
  <c r="L3655" i="3"/>
  <c r="K3655" i="3"/>
  <c r="L3654" i="3"/>
  <c r="K3654" i="3"/>
  <c r="L3653" i="3"/>
  <c r="K3653" i="3"/>
  <c r="L3652" i="3"/>
  <c r="K3652" i="3"/>
  <c r="L3651" i="3"/>
  <c r="K3651" i="3"/>
  <c r="L3650" i="3"/>
  <c r="K3650" i="3"/>
  <c r="L3649" i="3"/>
  <c r="K3649" i="3"/>
  <c r="L3648" i="3"/>
  <c r="K3648" i="3"/>
  <c r="L3647" i="3"/>
  <c r="K3647" i="3"/>
  <c r="L3646" i="3"/>
  <c r="K3646" i="3"/>
  <c r="L3645" i="3"/>
  <c r="K3645" i="3"/>
  <c r="L3644" i="3"/>
  <c r="K3644" i="3"/>
  <c r="L3643" i="3"/>
  <c r="K3643" i="3"/>
  <c r="L3642" i="3"/>
  <c r="K3642" i="3"/>
  <c r="L3641" i="3"/>
  <c r="K3641" i="3"/>
  <c r="L3640" i="3"/>
  <c r="K3640" i="3"/>
  <c r="L3639" i="3"/>
  <c r="K3639" i="3"/>
  <c r="L3638" i="3"/>
  <c r="K3638" i="3"/>
  <c r="L3637" i="3"/>
  <c r="K3637" i="3"/>
  <c r="L3636" i="3"/>
  <c r="K3636" i="3"/>
  <c r="L3635" i="3"/>
  <c r="K3635" i="3"/>
  <c r="L3634" i="3"/>
  <c r="K3634" i="3"/>
  <c r="L3633" i="3"/>
  <c r="K3633" i="3"/>
  <c r="L3632" i="3"/>
  <c r="K3632" i="3"/>
  <c r="L3631" i="3"/>
  <c r="K3631" i="3"/>
  <c r="L3630" i="3"/>
  <c r="K3630" i="3"/>
  <c r="L3629" i="3"/>
  <c r="K3629" i="3"/>
  <c r="L3628" i="3"/>
  <c r="K3628" i="3"/>
  <c r="L3627" i="3"/>
  <c r="K3627" i="3"/>
  <c r="L3626" i="3"/>
  <c r="K3626" i="3"/>
  <c r="L3625" i="3"/>
  <c r="K3625" i="3"/>
  <c r="L3624" i="3"/>
  <c r="K3624" i="3"/>
  <c r="L3623" i="3"/>
  <c r="K3623" i="3"/>
  <c r="L3622" i="3"/>
  <c r="K3622" i="3"/>
  <c r="L3621" i="3"/>
  <c r="K3621" i="3"/>
  <c r="L3620" i="3"/>
  <c r="K3620" i="3"/>
  <c r="L3619" i="3"/>
  <c r="K3619" i="3"/>
  <c r="L3618" i="3"/>
  <c r="K3618" i="3"/>
  <c r="L3617" i="3"/>
  <c r="K3617" i="3"/>
  <c r="L3616" i="3"/>
  <c r="K3616" i="3"/>
  <c r="L3615" i="3"/>
  <c r="K3615" i="3"/>
  <c r="L3614" i="3"/>
  <c r="K3614" i="3"/>
  <c r="L3613" i="3"/>
  <c r="K3613" i="3"/>
  <c r="L3612" i="3"/>
  <c r="K3612" i="3"/>
  <c r="L3611" i="3"/>
  <c r="K3611" i="3"/>
  <c r="L3610" i="3"/>
  <c r="K3610" i="3"/>
  <c r="L3609" i="3"/>
  <c r="K3609" i="3"/>
  <c r="L3608" i="3"/>
  <c r="K3608" i="3"/>
  <c r="L3607" i="3"/>
  <c r="K3607" i="3"/>
  <c r="L3606" i="3"/>
  <c r="K3606" i="3"/>
  <c r="L3605" i="3"/>
  <c r="K3605" i="3"/>
  <c r="L3604" i="3"/>
  <c r="K3604" i="3"/>
  <c r="L3603" i="3"/>
  <c r="K3603" i="3"/>
  <c r="L3602" i="3"/>
  <c r="K3602" i="3"/>
  <c r="L3601" i="3"/>
  <c r="K3601" i="3"/>
  <c r="L3600" i="3"/>
  <c r="K3600" i="3"/>
  <c r="L3599" i="3"/>
  <c r="K3599" i="3"/>
  <c r="L3598" i="3"/>
  <c r="K3598" i="3"/>
  <c r="L3597" i="3"/>
  <c r="K3597" i="3"/>
  <c r="L3596" i="3"/>
  <c r="K3596" i="3"/>
  <c r="L3595" i="3"/>
  <c r="K3595" i="3"/>
  <c r="L3594" i="3"/>
  <c r="K3594" i="3"/>
  <c r="L3593" i="3"/>
  <c r="K3593" i="3"/>
  <c r="L3592" i="3"/>
  <c r="K3592" i="3"/>
  <c r="L3591" i="3"/>
  <c r="K3591" i="3"/>
  <c r="L3590" i="3"/>
  <c r="K3590" i="3"/>
  <c r="L3589" i="3"/>
  <c r="K3589" i="3"/>
  <c r="L3588" i="3"/>
  <c r="K3588" i="3"/>
  <c r="L3587" i="3"/>
  <c r="K3587" i="3"/>
  <c r="L3586" i="3"/>
  <c r="K3586" i="3"/>
  <c r="L3585" i="3"/>
  <c r="K3585" i="3"/>
  <c r="L3584" i="3"/>
  <c r="K3584" i="3"/>
  <c r="L3583" i="3"/>
  <c r="K3583" i="3"/>
  <c r="L3582" i="3"/>
  <c r="K3582" i="3"/>
  <c r="L3581" i="3"/>
  <c r="K3581" i="3"/>
  <c r="L3580" i="3"/>
  <c r="K3580" i="3"/>
  <c r="L3579" i="3"/>
  <c r="K3579" i="3"/>
  <c r="L3578" i="3"/>
  <c r="K3578" i="3"/>
  <c r="L3577" i="3"/>
  <c r="K3577" i="3"/>
  <c r="L3576" i="3"/>
  <c r="K3576" i="3"/>
  <c r="L3575" i="3"/>
  <c r="K3575" i="3"/>
  <c r="L3574" i="3"/>
  <c r="K3574" i="3"/>
  <c r="L3573" i="3"/>
  <c r="K3573" i="3"/>
  <c r="L3572" i="3"/>
  <c r="K3572" i="3"/>
  <c r="L3571" i="3"/>
  <c r="K3571" i="3"/>
  <c r="L3570" i="3"/>
  <c r="K3570" i="3"/>
  <c r="L3569" i="3"/>
  <c r="K3569" i="3"/>
  <c r="L3568" i="3"/>
  <c r="K3568" i="3"/>
  <c r="L3567" i="3"/>
  <c r="K3567" i="3"/>
  <c r="L3566" i="3"/>
  <c r="K3566" i="3"/>
  <c r="L3565" i="3"/>
  <c r="K3565" i="3"/>
  <c r="L3564" i="3"/>
  <c r="K3564" i="3"/>
  <c r="L3563" i="3"/>
  <c r="K3563" i="3"/>
  <c r="L3562" i="3"/>
  <c r="K3562" i="3"/>
  <c r="L3561" i="3"/>
  <c r="K3561" i="3"/>
  <c r="L3560" i="3"/>
  <c r="K3560" i="3"/>
  <c r="L3559" i="3"/>
  <c r="K3559" i="3"/>
  <c r="L3558" i="3"/>
  <c r="K3558" i="3"/>
  <c r="L3557" i="3"/>
  <c r="K3557" i="3"/>
  <c r="L3556" i="3"/>
  <c r="K3556" i="3"/>
  <c r="L3555" i="3"/>
  <c r="K3555" i="3"/>
  <c r="L3554" i="3"/>
  <c r="K3554" i="3"/>
  <c r="L3553" i="3"/>
  <c r="K3553" i="3"/>
  <c r="L3552" i="3"/>
  <c r="K3552" i="3"/>
  <c r="L3551" i="3"/>
  <c r="K3551" i="3"/>
  <c r="L3550" i="3"/>
  <c r="K3550" i="3"/>
  <c r="L3549" i="3"/>
  <c r="K3549" i="3"/>
  <c r="L3548" i="3"/>
  <c r="K3548" i="3"/>
  <c r="L3547" i="3"/>
  <c r="K3547" i="3"/>
  <c r="L3546" i="3"/>
  <c r="K3546" i="3"/>
  <c r="L3545" i="3"/>
  <c r="K3545" i="3"/>
  <c r="L3544" i="3"/>
  <c r="K3544" i="3"/>
  <c r="L3543" i="3"/>
  <c r="K3543" i="3"/>
  <c r="L3542" i="3"/>
  <c r="K3542" i="3"/>
  <c r="L3541" i="3"/>
  <c r="K3541" i="3"/>
  <c r="L3540" i="3"/>
  <c r="K3540" i="3"/>
  <c r="L3539" i="3"/>
  <c r="K3539" i="3"/>
  <c r="L3538" i="3"/>
  <c r="K3538" i="3"/>
  <c r="L3537" i="3"/>
  <c r="K3537" i="3"/>
  <c r="L3536" i="3"/>
  <c r="K3536" i="3"/>
  <c r="L3535" i="3"/>
  <c r="K3535" i="3"/>
  <c r="L3534" i="3"/>
  <c r="K3534" i="3"/>
  <c r="L3533" i="3"/>
  <c r="K3533" i="3"/>
  <c r="L3532" i="3"/>
  <c r="K3532" i="3"/>
  <c r="L3531" i="3"/>
  <c r="K3531" i="3"/>
  <c r="L3530" i="3"/>
  <c r="K3530" i="3"/>
  <c r="L3529" i="3"/>
  <c r="K3529" i="3"/>
  <c r="L3528" i="3"/>
  <c r="K3528" i="3"/>
  <c r="L3527" i="3"/>
  <c r="K3527" i="3"/>
  <c r="L3526" i="3"/>
  <c r="K3526" i="3"/>
  <c r="L3525" i="3"/>
  <c r="K3525" i="3"/>
  <c r="L3524" i="3"/>
  <c r="K3524" i="3"/>
  <c r="L3523" i="3"/>
  <c r="K3523" i="3"/>
  <c r="L3522" i="3"/>
  <c r="K3522" i="3"/>
  <c r="L3521" i="3"/>
  <c r="K3521" i="3"/>
  <c r="L3520" i="3"/>
  <c r="K3520" i="3"/>
  <c r="L3519" i="3"/>
  <c r="K3519" i="3"/>
  <c r="L3518" i="3"/>
  <c r="K3518" i="3"/>
  <c r="L3517" i="3"/>
  <c r="K3517" i="3"/>
  <c r="L3516" i="3"/>
  <c r="K3516" i="3"/>
  <c r="L3515" i="3"/>
  <c r="K3515" i="3"/>
  <c r="L3514" i="3"/>
  <c r="K3514" i="3"/>
  <c r="L3513" i="3"/>
  <c r="K3513" i="3"/>
  <c r="L3512" i="3"/>
  <c r="K3512" i="3"/>
  <c r="L3511" i="3"/>
  <c r="K3511" i="3"/>
  <c r="L3510" i="3"/>
  <c r="K3510" i="3"/>
  <c r="L3509" i="3"/>
  <c r="K3509" i="3"/>
  <c r="L3508" i="3"/>
  <c r="K3508" i="3"/>
  <c r="L3507" i="3"/>
  <c r="K3507" i="3"/>
  <c r="L3506" i="3"/>
  <c r="K3506" i="3"/>
  <c r="L3505" i="3"/>
  <c r="K3505" i="3"/>
  <c r="L3504" i="3"/>
  <c r="K3504" i="3"/>
  <c r="L3503" i="3"/>
  <c r="K3503" i="3"/>
  <c r="L3502" i="3"/>
  <c r="K3502" i="3"/>
  <c r="L3501" i="3"/>
  <c r="K3501" i="3"/>
  <c r="L3500" i="3"/>
  <c r="K3500" i="3"/>
  <c r="L3499" i="3"/>
  <c r="K3499" i="3"/>
  <c r="L3498" i="3"/>
  <c r="K3498" i="3"/>
  <c r="L3497" i="3"/>
  <c r="K3497" i="3"/>
  <c r="L3496" i="3"/>
  <c r="K3496" i="3"/>
  <c r="L3495" i="3"/>
  <c r="K3495" i="3"/>
  <c r="L3494" i="3"/>
  <c r="K3494" i="3"/>
  <c r="L3493" i="3"/>
  <c r="K3493" i="3"/>
  <c r="L3492" i="3"/>
  <c r="K3492" i="3"/>
  <c r="L3491" i="3"/>
  <c r="K3491" i="3"/>
  <c r="L3490" i="3"/>
  <c r="K3490" i="3"/>
  <c r="L3489" i="3"/>
  <c r="K3489" i="3"/>
  <c r="L3488" i="3"/>
  <c r="K3488" i="3"/>
  <c r="L3487" i="3"/>
  <c r="K3487" i="3"/>
  <c r="L3486" i="3"/>
  <c r="K3486" i="3"/>
  <c r="L3485" i="3"/>
  <c r="K3485" i="3"/>
  <c r="L3484" i="3"/>
  <c r="K3484" i="3"/>
  <c r="L3483" i="3"/>
  <c r="K3483" i="3"/>
  <c r="L3482" i="3"/>
  <c r="K3482" i="3"/>
  <c r="L3481" i="3"/>
  <c r="K3481" i="3"/>
  <c r="L3480" i="3"/>
  <c r="K3480" i="3"/>
  <c r="L3479" i="3"/>
  <c r="K3479" i="3"/>
  <c r="L3478" i="3"/>
  <c r="K3478" i="3"/>
  <c r="L3477" i="3"/>
  <c r="K3477" i="3"/>
  <c r="L3476" i="3"/>
  <c r="K3476" i="3"/>
  <c r="L3475" i="3"/>
  <c r="K3475" i="3"/>
  <c r="L3474" i="3"/>
  <c r="K3474" i="3"/>
  <c r="L3473" i="3"/>
  <c r="K3473" i="3"/>
  <c r="L3472" i="3"/>
  <c r="K3472" i="3"/>
  <c r="L3471" i="3"/>
  <c r="K3471" i="3"/>
  <c r="L3470" i="3"/>
  <c r="K3470" i="3"/>
  <c r="L3469" i="3"/>
  <c r="K3469" i="3"/>
  <c r="L3468" i="3"/>
  <c r="K3468" i="3"/>
  <c r="L3467" i="3"/>
  <c r="K3467" i="3"/>
  <c r="L3466" i="3"/>
  <c r="K3466" i="3"/>
  <c r="L3465" i="3"/>
  <c r="K3465" i="3"/>
  <c r="L3464" i="3"/>
  <c r="K3464" i="3"/>
  <c r="L3463" i="3"/>
  <c r="K3463" i="3"/>
  <c r="L3462" i="3"/>
  <c r="K3462" i="3"/>
  <c r="L3461" i="3"/>
  <c r="K3461" i="3"/>
  <c r="L3460" i="3"/>
  <c r="K3460" i="3"/>
  <c r="L3459" i="3"/>
  <c r="K3459" i="3"/>
  <c r="L3458" i="3"/>
  <c r="K3458" i="3"/>
  <c r="L3457" i="3"/>
  <c r="K3457" i="3"/>
  <c r="L3456" i="3"/>
  <c r="K3456" i="3"/>
  <c r="L3455" i="3"/>
  <c r="K3455" i="3"/>
  <c r="L3454" i="3"/>
  <c r="K3454" i="3"/>
  <c r="L3453" i="3"/>
  <c r="K3453" i="3"/>
  <c r="L3452" i="3"/>
  <c r="K3452" i="3"/>
  <c r="L3451" i="3"/>
  <c r="K3451" i="3"/>
  <c r="L3450" i="3"/>
  <c r="K3450" i="3"/>
  <c r="L3449" i="3"/>
  <c r="K3449" i="3"/>
  <c r="L3448" i="3"/>
  <c r="K3448" i="3"/>
  <c r="L3447" i="3"/>
  <c r="K3447" i="3"/>
  <c r="L3446" i="3"/>
  <c r="K3446" i="3"/>
  <c r="L3445" i="3"/>
  <c r="K3445" i="3"/>
  <c r="L3444" i="3"/>
  <c r="K3444" i="3"/>
  <c r="L3443" i="3"/>
  <c r="K3443" i="3"/>
  <c r="L3442" i="3"/>
  <c r="K3442" i="3"/>
  <c r="L3441" i="3"/>
  <c r="K3441" i="3"/>
  <c r="L3440" i="3"/>
  <c r="K3440" i="3"/>
  <c r="L3439" i="3"/>
  <c r="K3439" i="3"/>
  <c r="L3438" i="3"/>
  <c r="K3438" i="3"/>
  <c r="L3437" i="3"/>
  <c r="K3437" i="3"/>
  <c r="L3436" i="3"/>
  <c r="K3436" i="3"/>
  <c r="L3435" i="3"/>
  <c r="K3435" i="3"/>
  <c r="L3434" i="3"/>
  <c r="K3434" i="3"/>
  <c r="L3433" i="3"/>
  <c r="K3433" i="3"/>
  <c r="L3432" i="3"/>
  <c r="K3432" i="3"/>
  <c r="L3431" i="3"/>
  <c r="K3431" i="3"/>
  <c r="L3430" i="3"/>
  <c r="K3430" i="3"/>
  <c r="L3429" i="3"/>
  <c r="K3429" i="3"/>
  <c r="L3428" i="3"/>
  <c r="K3428" i="3"/>
  <c r="L3427" i="3"/>
  <c r="K3427" i="3"/>
  <c r="L3426" i="3"/>
  <c r="K3426" i="3"/>
  <c r="L3425" i="3"/>
  <c r="K3425" i="3"/>
  <c r="L3424" i="3"/>
  <c r="K3424" i="3"/>
  <c r="L3423" i="3"/>
  <c r="K3423" i="3"/>
  <c r="L3422" i="3"/>
  <c r="K3422" i="3"/>
  <c r="L3421" i="3"/>
  <c r="K3421" i="3"/>
  <c r="L3420" i="3"/>
  <c r="K3420" i="3"/>
  <c r="L3419" i="3"/>
  <c r="K3419" i="3"/>
  <c r="L3418" i="3"/>
  <c r="K3418" i="3"/>
  <c r="L3417" i="3"/>
  <c r="K3417" i="3"/>
  <c r="L3416" i="3"/>
  <c r="K3416" i="3"/>
  <c r="L3415" i="3"/>
  <c r="K3415" i="3"/>
  <c r="L3414" i="3"/>
  <c r="K3414" i="3"/>
  <c r="L3413" i="3"/>
  <c r="K3413" i="3"/>
  <c r="L3412" i="3"/>
  <c r="K3412" i="3"/>
  <c r="L3411" i="3"/>
  <c r="K3411" i="3"/>
  <c r="L3410" i="3"/>
  <c r="K3410" i="3"/>
  <c r="L3409" i="3"/>
  <c r="K3409" i="3"/>
  <c r="L3408" i="3"/>
  <c r="K3408" i="3"/>
  <c r="L3407" i="3"/>
  <c r="K3407" i="3"/>
  <c r="L3406" i="3"/>
  <c r="K3406" i="3"/>
  <c r="L3405" i="3"/>
  <c r="K3405" i="3"/>
  <c r="L3404" i="3"/>
  <c r="K3404" i="3"/>
  <c r="L3403" i="3"/>
  <c r="K3403" i="3"/>
  <c r="L3402" i="3"/>
  <c r="K3402" i="3"/>
  <c r="L3401" i="3"/>
  <c r="K3401" i="3"/>
  <c r="L3400" i="3"/>
  <c r="K3400" i="3"/>
  <c r="L3399" i="3"/>
  <c r="K3399" i="3"/>
  <c r="L3398" i="3"/>
  <c r="K3398" i="3"/>
  <c r="L3397" i="3"/>
  <c r="K3397" i="3"/>
  <c r="L3396" i="3"/>
  <c r="K3396" i="3"/>
  <c r="L3395" i="3"/>
  <c r="K3395" i="3"/>
  <c r="L3394" i="3"/>
  <c r="K3394" i="3"/>
  <c r="L3393" i="3"/>
  <c r="K3393" i="3"/>
  <c r="L3392" i="3"/>
  <c r="K3392" i="3"/>
  <c r="L3391" i="3"/>
  <c r="K3391" i="3"/>
  <c r="L3390" i="3"/>
  <c r="K3390" i="3"/>
  <c r="L3389" i="3"/>
  <c r="K3389" i="3"/>
  <c r="L3388" i="3"/>
  <c r="K3388" i="3"/>
  <c r="L3387" i="3"/>
  <c r="K3387" i="3"/>
  <c r="L3386" i="3"/>
  <c r="K3386" i="3"/>
  <c r="L3385" i="3"/>
  <c r="K3385" i="3"/>
  <c r="L3384" i="3"/>
  <c r="K3384" i="3"/>
  <c r="L3383" i="3"/>
  <c r="K3383" i="3"/>
  <c r="L3382" i="3"/>
  <c r="K3382" i="3"/>
  <c r="L3381" i="3"/>
  <c r="K3381" i="3"/>
  <c r="L3380" i="3"/>
  <c r="K3380" i="3"/>
  <c r="L3379" i="3"/>
  <c r="K3379" i="3"/>
  <c r="L3378" i="3"/>
  <c r="K3378" i="3"/>
  <c r="L3377" i="3"/>
  <c r="K3377" i="3"/>
  <c r="L3376" i="3"/>
  <c r="K3376" i="3"/>
  <c r="L3375" i="3"/>
  <c r="K3375" i="3"/>
  <c r="L3374" i="3"/>
  <c r="K3374" i="3"/>
  <c r="L3373" i="3"/>
  <c r="K3373" i="3"/>
  <c r="L3372" i="3"/>
  <c r="K3372" i="3"/>
  <c r="L3371" i="3"/>
  <c r="K3371" i="3"/>
  <c r="L3370" i="3"/>
  <c r="K3370" i="3"/>
  <c r="L3369" i="3"/>
  <c r="K3369" i="3"/>
  <c r="L3368" i="3"/>
  <c r="K3368" i="3"/>
  <c r="L3367" i="3"/>
  <c r="K3367" i="3"/>
  <c r="L3366" i="3"/>
  <c r="K3366" i="3"/>
  <c r="L3365" i="3"/>
  <c r="K3365" i="3"/>
  <c r="L3364" i="3"/>
  <c r="K3364" i="3"/>
  <c r="L3363" i="3"/>
  <c r="K3363" i="3"/>
  <c r="L3362" i="3"/>
  <c r="K3362" i="3"/>
  <c r="L3361" i="3"/>
  <c r="K3361" i="3"/>
  <c r="L3360" i="3"/>
  <c r="K3360" i="3"/>
  <c r="L3359" i="3"/>
  <c r="K3359" i="3"/>
  <c r="L3358" i="3"/>
  <c r="K3358" i="3"/>
  <c r="L3357" i="3"/>
  <c r="K3357" i="3"/>
  <c r="L3356" i="3"/>
  <c r="K3356" i="3"/>
  <c r="L3355" i="3"/>
  <c r="K3355" i="3"/>
  <c r="L3354" i="3"/>
  <c r="K3354" i="3"/>
  <c r="L3353" i="3"/>
  <c r="K3353" i="3"/>
  <c r="L3352" i="3"/>
  <c r="K3352" i="3"/>
  <c r="L3351" i="3"/>
  <c r="K3351" i="3"/>
  <c r="L3350" i="3"/>
  <c r="K3350" i="3"/>
  <c r="L3349" i="3"/>
  <c r="K3349" i="3"/>
  <c r="L3348" i="3"/>
  <c r="K3348" i="3"/>
  <c r="L3347" i="3"/>
  <c r="K3347" i="3"/>
  <c r="L3346" i="3"/>
  <c r="K3346" i="3"/>
  <c r="L3345" i="3"/>
  <c r="K3345" i="3"/>
  <c r="L3344" i="3"/>
  <c r="K3344" i="3"/>
  <c r="L3343" i="3"/>
  <c r="K3343" i="3"/>
  <c r="L3342" i="3"/>
  <c r="K3342" i="3"/>
  <c r="L3341" i="3"/>
  <c r="K3341" i="3"/>
  <c r="L3340" i="3"/>
  <c r="K3340" i="3"/>
  <c r="L3339" i="3"/>
  <c r="K3339" i="3"/>
  <c r="L3338" i="3"/>
  <c r="K3338" i="3"/>
  <c r="L3337" i="3"/>
  <c r="K3337" i="3"/>
  <c r="L3336" i="3"/>
  <c r="K3336" i="3"/>
  <c r="L3335" i="3"/>
  <c r="K3335" i="3"/>
  <c r="L3334" i="3"/>
  <c r="K3334" i="3"/>
  <c r="L3333" i="3"/>
  <c r="K3333" i="3"/>
  <c r="L3332" i="3"/>
  <c r="K3332" i="3"/>
  <c r="L3331" i="3"/>
  <c r="K3331" i="3"/>
  <c r="L3330" i="3"/>
  <c r="K3330" i="3"/>
  <c r="L3329" i="3"/>
  <c r="K3329" i="3"/>
  <c r="L3328" i="3"/>
  <c r="K3328" i="3"/>
  <c r="L3327" i="3"/>
  <c r="K3327" i="3"/>
  <c r="L3326" i="3"/>
  <c r="K3326" i="3"/>
  <c r="L3325" i="3"/>
  <c r="K3325" i="3"/>
  <c r="L3324" i="3"/>
  <c r="K3324" i="3"/>
  <c r="L3323" i="3"/>
  <c r="K3323" i="3"/>
  <c r="L3322" i="3"/>
  <c r="K3322" i="3"/>
  <c r="L3321" i="3"/>
  <c r="K3321" i="3"/>
  <c r="L3320" i="3"/>
  <c r="K3320" i="3"/>
  <c r="L3319" i="3"/>
  <c r="K3319" i="3"/>
  <c r="L3318" i="3"/>
  <c r="K3318" i="3"/>
  <c r="L3317" i="3"/>
  <c r="K3317" i="3"/>
  <c r="L3316" i="3"/>
  <c r="K3316" i="3"/>
  <c r="L3315" i="3"/>
  <c r="K3315" i="3"/>
  <c r="L3314" i="3"/>
  <c r="K3314" i="3"/>
  <c r="L3313" i="3"/>
  <c r="K3313" i="3"/>
  <c r="L3312" i="3"/>
  <c r="K3312" i="3"/>
  <c r="L3311" i="3"/>
  <c r="K3311" i="3"/>
  <c r="L3310" i="3"/>
  <c r="K3310" i="3"/>
  <c r="L3309" i="3"/>
  <c r="K3309" i="3"/>
  <c r="L3308" i="3"/>
  <c r="K3308" i="3"/>
  <c r="L3307" i="3"/>
  <c r="K3307" i="3"/>
  <c r="L3306" i="3"/>
  <c r="K3306" i="3"/>
  <c r="L3305" i="3"/>
  <c r="K3305" i="3"/>
  <c r="L3304" i="3"/>
  <c r="K3304" i="3"/>
  <c r="L3303" i="3"/>
  <c r="K3303" i="3"/>
  <c r="L3302" i="3"/>
  <c r="K3302" i="3"/>
  <c r="L3301" i="3"/>
  <c r="K3301" i="3"/>
  <c r="L3300" i="3"/>
  <c r="K3300" i="3"/>
  <c r="L3299" i="3"/>
  <c r="K3299" i="3"/>
  <c r="L3298" i="3"/>
  <c r="K3298" i="3"/>
  <c r="L3297" i="3"/>
  <c r="K3297" i="3"/>
  <c r="L3296" i="3"/>
  <c r="K3296" i="3"/>
  <c r="L3295" i="3"/>
  <c r="K3295" i="3"/>
  <c r="L3294" i="3"/>
  <c r="K3294" i="3"/>
  <c r="L3293" i="3"/>
  <c r="K3293" i="3"/>
  <c r="L3292" i="3"/>
  <c r="K3292" i="3"/>
  <c r="L3291" i="3"/>
  <c r="K3291" i="3"/>
  <c r="L3290" i="3"/>
  <c r="K3290" i="3"/>
  <c r="L3289" i="3"/>
  <c r="K3289" i="3"/>
  <c r="L3288" i="3"/>
  <c r="K3288" i="3"/>
  <c r="L3287" i="3"/>
  <c r="K3287" i="3"/>
  <c r="L3286" i="3"/>
  <c r="K3286" i="3"/>
  <c r="L3285" i="3"/>
  <c r="K3285" i="3"/>
  <c r="L3284" i="3"/>
  <c r="K3284" i="3"/>
  <c r="L3283" i="3"/>
  <c r="K3283" i="3"/>
  <c r="L3282" i="3"/>
  <c r="K3282" i="3"/>
  <c r="L3281" i="3"/>
  <c r="K3281" i="3"/>
  <c r="L3280" i="3"/>
  <c r="K3280" i="3"/>
  <c r="L3279" i="3"/>
  <c r="K3279" i="3"/>
  <c r="L3278" i="3"/>
  <c r="K3278" i="3"/>
  <c r="L3277" i="3"/>
  <c r="K3277" i="3"/>
  <c r="L3276" i="3"/>
  <c r="K3276" i="3"/>
  <c r="L3275" i="3"/>
  <c r="K3275" i="3"/>
  <c r="L3274" i="3"/>
  <c r="K3274" i="3"/>
  <c r="L3273" i="3"/>
  <c r="K3273" i="3"/>
  <c r="L3272" i="3"/>
  <c r="K3272" i="3"/>
  <c r="L3271" i="3"/>
  <c r="K3271" i="3"/>
  <c r="L3270" i="3"/>
  <c r="K3270" i="3"/>
  <c r="L3269" i="3"/>
  <c r="K3269" i="3"/>
  <c r="L3268" i="3"/>
  <c r="K3268" i="3"/>
  <c r="L3267" i="3"/>
  <c r="K3267" i="3"/>
  <c r="L3266" i="3"/>
  <c r="K3266" i="3"/>
  <c r="L3265" i="3"/>
  <c r="K3265" i="3"/>
  <c r="L3264" i="3"/>
  <c r="K3264" i="3"/>
  <c r="L3263" i="3"/>
  <c r="K3263" i="3"/>
  <c r="L3262" i="3"/>
  <c r="K3262" i="3"/>
  <c r="L3261" i="3"/>
  <c r="K3261" i="3"/>
  <c r="L3260" i="3"/>
  <c r="K3260" i="3"/>
  <c r="L3259" i="3"/>
  <c r="K3259" i="3"/>
  <c r="L3258" i="3"/>
  <c r="K3258" i="3"/>
  <c r="L3257" i="3"/>
  <c r="K3257" i="3"/>
  <c r="L3256" i="3"/>
  <c r="K3256" i="3"/>
  <c r="L3255" i="3"/>
  <c r="K3255" i="3"/>
  <c r="L3254" i="3"/>
  <c r="K3254" i="3"/>
  <c r="L3253" i="3"/>
  <c r="K3253" i="3"/>
  <c r="L3252" i="3"/>
  <c r="K3252" i="3"/>
  <c r="L3251" i="3"/>
  <c r="K3251" i="3"/>
  <c r="L3250" i="3"/>
  <c r="K3250" i="3"/>
  <c r="L3249" i="3"/>
  <c r="K3249" i="3"/>
  <c r="L3248" i="3"/>
  <c r="K3248" i="3"/>
  <c r="L3247" i="3"/>
  <c r="K3247" i="3"/>
  <c r="L3246" i="3"/>
  <c r="K3246" i="3"/>
  <c r="L3245" i="3"/>
  <c r="K3245" i="3"/>
  <c r="L3244" i="3"/>
  <c r="K3244" i="3"/>
  <c r="L3243" i="3"/>
  <c r="K3243" i="3"/>
  <c r="L3242" i="3"/>
  <c r="K3242" i="3"/>
  <c r="L3241" i="3"/>
  <c r="K3241" i="3"/>
  <c r="L3240" i="3"/>
  <c r="K3240" i="3"/>
  <c r="L3239" i="3"/>
  <c r="K3239" i="3"/>
  <c r="L3238" i="3"/>
  <c r="K3238" i="3"/>
  <c r="L3237" i="3"/>
  <c r="K3237" i="3"/>
  <c r="L3236" i="3"/>
  <c r="K3236" i="3"/>
  <c r="L3235" i="3"/>
  <c r="K3235" i="3"/>
  <c r="L3234" i="3"/>
  <c r="K3234" i="3"/>
  <c r="L3233" i="3"/>
  <c r="K3233" i="3"/>
  <c r="L3232" i="3"/>
  <c r="K3232" i="3"/>
  <c r="L3231" i="3"/>
  <c r="K3231" i="3"/>
  <c r="L3230" i="3"/>
  <c r="K3230" i="3"/>
  <c r="L3229" i="3"/>
  <c r="K3229" i="3"/>
  <c r="L3228" i="3"/>
  <c r="K3228" i="3"/>
  <c r="L3227" i="3"/>
  <c r="K3227" i="3"/>
  <c r="L3226" i="3"/>
  <c r="K3226" i="3"/>
  <c r="L3225" i="3"/>
  <c r="K3225" i="3"/>
  <c r="L3224" i="3"/>
  <c r="K3224" i="3"/>
  <c r="L3223" i="3"/>
  <c r="K3223" i="3"/>
  <c r="L3222" i="3"/>
  <c r="K3222" i="3"/>
  <c r="L3221" i="3"/>
  <c r="K3221" i="3"/>
  <c r="L3220" i="3"/>
  <c r="K3220" i="3"/>
  <c r="L3219" i="3"/>
  <c r="K3219" i="3"/>
  <c r="L3218" i="3"/>
  <c r="K3218" i="3"/>
  <c r="L3217" i="3"/>
  <c r="K3217" i="3"/>
  <c r="L3216" i="3"/>
  <c r="K3216" i="3"/>
  <c r="L3215" i="3"/>
  <c r="K3215" i="3"/>
  <c r="L3214" i="3"/>
  <c r="K3214" i="3"/>
  <c r="L3213" i="3"/>
  <c r="K3213" i="3"/>
  <c r="L3212" i="3"/>
  <c r="K3212" i="3"/>
  <c r="L3211" i="3"/>
  <c r="K3211" i="3"/>
  <c r="L3210" i="3"/>
  <c r="K3210" i="3"/>
  <c r="L3209" i="3"/>
  <c r="K3209" i="3"/>
  <c r="L3208" i="3"/>
  <c r="K3208" i="3"/>
  <c r="L3207" i="3"/>
  <c r="K3207" i="3"/>
  <c r="L3206" i="3"/>
  <c r="K3206" i="3"/>
  <c r="L3205" i="3"/>
  <c r="K3205" i="3"/>
  <c r="L3204" i="3"/>
  <c r="K3204" i="3"/>
  <c r="L3203" i="3"/>
  <c r="K3203" i="3"/>
  <c r="L3202" i="3"/>
  <c r="K3202" i="3"/>
  <c r="L3201" i="3"/>
  <c r="K3201" i="3"/>
  <c r="L3200" i="3"/>
  <c r="K3200" i="3"/>
  <c r="L3199" i="3"/>
  <c r="K3199" i="3"/>
  <c r="L3198" i="3"/>
  <c r="K3198" i="3"/>
  <c r="L3197" i="3"/>
  <c r="K3197" i="3"/>
  <c r="L3196" i="3"/>
  <c r="K3196" i="3"/>
  <c r="L3195" i="3"/>
  <c r="K3195" i="3"/>
  <c r="L3194" i="3"/>
  <c r="K3194" i="3"/>
  <c r="L3193" i="3"/>
  <c r="K3193" i="3"/>
  <c r="L3192" i="3"/>
  <c r="K3192" i="3"/>
  <c r="L3191" i="3"/>
  <c r="K3191" i="3"/>
  <c r="L3190" i="3"/>
  <c r="K3190" i="3"/>
  <c r="L3189" i="3"/>
  <c r="K3189" i="3"/>
  <c r="L3188" i="3"/>
  <c r="K3188" i="3"/>
  <c r="L3187" i="3"/>
  <c r="K3187" i="3"/>
  <c r="L3186" i="3"/>
  <c r="K3186" i="3"/>
  <c r="L3185" i="3"/>
  <c r="K3185" i="3"/>
  <c r="L3184" i="3"/>
  <c r="K3184" i="3"/>
  <c r="L3183" i="3"/>
  <c r="K3183" i="3"/>
  <c r="L3182" i="3"/>
  <c r="K3182" i="3"/>
  <c r="L3181" i="3"/>
  <c r="K3181" i="3"/>
  <c r="L3180" i="3"/>
  <c r="K3180" i="3"/>
  <c r="L3179" i="3"/>
  <c r="K3179" i="3"/>
  <c r="L3178" i="3"/>
  <c r="K3178" i="3"/>
  <c r="L3177" i="3"/>
  <c r="K3177" i="3"/>
  <c r="L3176" i="3"/>
  <c r="K3176" i="3"/>
  <c r="L3175" i="3"/>
  <c r="K3175" i="3"/>
  <c r="L3174" i="3"/>
  <c r="K3174" i="3"/>
  <c r="L3173" i="3"/>
  <c r="K3173" i="3"/>
  <c r="L3172" i="3"/>
  <c r="K3172" i="3"/>
  <c r="L3171" i="3"/>
  <c r="K3171" i="3"/>
  <c r="L3170" i="3"/>
  <c r="K3170" i="3"/>
  <c r="L3169" i="3"/>
  <c r="K3169" i="3"/>
  <c r="L3168" i="3"/>
  <c r="K3168" i="3"/>
  <c r="L3167" i="3"/>
  <c r="K3167" i="3"/>
  <c r="L3166" i="3"/>
  <c r="K3166" i="3"/>
  <c r="L3165" i="3"/>
  <c r="K3165" i="3"/>
  <c r="L3164" i="3"/>
  <c r="K3164" i="3"/>
  <c r="L3163" i="3"/>
  <c r="K3163" i="3"/>
  <c r="L3162" i="3"/>
  <c r="K3162" i="3"/>
  <c r="L3161" i="3"/>
  <c r="K3161" i="3"/>
  <c r="L3160" i="3"/>
  <c r="K3160" i="3"/>
  <c r="L3159" i="3"/>
  <c r="K3159" i="3"/>
  <c r="L3158" i="3"/>
  <c r="K3158" i="3"/>
  <c r="L3157" i="3"/>
  <c r="K3157" i="3"/>
  <c r="L3156" i="3"/>
  <c r="K3156" i="3"/>
  <c r="L3155" i="3"/>
  <c r="K3155" i="3"/>
  <c r="L3154" i="3"/>
  <c r="K3154" i="3"/>
  <c r="L3153" i="3"/>
  <c r="K3153" i="3"/>
  <c r="L3152" i="3"/>
  <c r="K3152" i="3"/>
  <c r="L3151" i="3"/>
  <c r="K3151" i="3"/>
  <c r="L3150" i="3"/>
  <c r="K3150" i="3"/>
  <c r="L3149" i="3"/>
  <c r="K3149" i="3"/>
  <c r="L3148" i="3"/>
  <c r="K3148" i="3"/>
  <c r="L3147" i="3"/>
  <c r="K3147" i="3"/>
  <c r="L3146" i="3"/>
  <c r="K3146" i="3"/>
  <c r="L3145" i="3"/>
  <c r="K3145" i="3"/>
  <c r="L3144" i="3"/>
  <c r="K3144" i="3"/>
  <c r="L3143" i="3"/>
  <c r="K3143" i="3"/>
  <c r="L3142" i="3"/>
  <c r="K3142" i="3"/>
  <c r="L3141" i="3"/>
  <c r="K3141" i="3"/>
  <c r="L3140" i="3"/>
  <c r="K3140" i="3"/>
  <c r="L3139" i="3"/>
  <c r="K3139" i="3"/>
  <c r="L3138" i="3"/>
  <c r="K3138" i="3"/>
  <c r="L3137" i="3"/>
  <c r="K3137" i="3"/>
  <c r="L3136" i="3"/>
  <c r="K3136" i="3"/>
  <c r="L3135" i="3"/>
  <c r="K3135" i="3"/>
  <c r="L3134" i="3"/>
  <c r="K3134" i="3"/>
  <c r="L3133" i="3"/>
  <c r="K3133" i="3"/>
  <c r="L3132" i="3"/>
  <c r="K3132" i="3"/>
  <c r="L3131" i="3"/>
  <c r="K3131" i="3"/>
  <c r="L3130" i="3"/>
  <c r="K3130" i="3"/>
  <c r="L3129" i="3"/>
  <c r="K3129" i="3"/>
  <c r="L3128" i="3"/>
  <c r="K3128" i="3"/>
  <c r="L3127" i="3"/>
  <c r="K3127" i="3"/>
  <c r="L3126" i="3"/>
  <c r="K3126" i="3"/>
  <c r="L3125" i="3"/>
  <c r="K3125" i="3"/>
  <c r="L3124" i="3"/>
  <c r="K3124" i="3"/>
  <c r="L3123" i="3"/>
  <c r="K3123" i="3"/>
  <c r="L3122" i="3"/>
  <c r="K3122" i="3"/>
  <c r="L3121" i="3"/>
  <c r="K3121" i="3"/>
  <c r="L3120" i="3"/>
  <c r="K3120" i="3"/>
  <c r="L3119" i="3"/>
  <c r="K3119" i="3"/>
  <c r="L3118" i="3"/>
  <c r="K3118" i="3"/>
  <c r="L3117" i="3"/>
  <c r="K3117" i="3"/>
  <c r="L3116" i="3"/>
  <c r="K3116" i="3"/>
  <c r="L3115" i="3"/>
  <c r="K3115" i="3"/>
  <c r="L3114" i="3"/>
  <c r="K3114" i="3"/>
  <c r="L3113" i="3"/>
  <c r="K3113" i="3"/>
  <c r="L3112" i="3"/>
  <c r="K3112" i="3"/>
  <c r="L3111" i="3"/>
  <c r="K3111" i="3"/>
  <c r="L3110" i="3"/>
  <c r="K3110" i="3"/>
  <c r="L3109" i="3"/>
  <c r="K3109" i="3"/>
  <c r="L3108" i="3"/>
  <c r="K3108" i="3"/>
  <c r="L3107" i="3"/>
  <c r="K3107" i="3"/>
  <c r="L3106" i="3"/>
  <c r="K3106" i="3"/>
  <c r="L3105" i="3"/>
  <c r="K3105" i="3"/>
  <c r="L3104" i="3"/>
  <c r="K3104" i="3"/>
  <c r="L3103" i="3"/>
  <c r="K3103" i="3"/>
  <c r="L3102" i="3"/>
  <c r="K3102" i="3"/>
  <c r="L3101" i="3"/>
  <c r="K3101" i="3"/>
  <c r="L3100" i="3"/>
  <c r="K3100" i="3"/>
  <c r="L3099" i="3"/>
  <c r="K3099" i="3"/>
  <c r="L3098" i="3"/>
  <c r="K3098" i="3"/>
  <c r="L3097" i="3"/>
  <c r="K3097" i="3"/>
  <c r="L3096" i="3"/>
  <c r="K3096" i="3"/>
  <c r="L3095" i="3"/>
  <c r="K3095" i="3"/>
  <c r="L3094" i="3"/>
  <c r="K3094" i="3"/>
  <c r="L3093" i="3"/>
  <c r="K3093" i="3"/>
  <c r="L3092" i="3"/>
  <c r="K3092" i="3"/>
  <c r="L3091" i="3"/>
  <c r="K3091" i="3"/>
  <c r="L3090" i="3"/>
  <c r="K3090" i="3"/>
  <c r="L3089" i="3"/>
  <c r="K3089" i="3"/>
  <c r="L3088" i="3"/>
  <c r="K3088" i="3"/>
  <c r="L3087" i="3"/>
  <c r="K3087" i="3"/>
  <c r="L3086" i="3"/>
  <c r="K3086" i="3"/>
  <c r="L3085" i="3"/>
  <c r="K3085" i="3"/>
  <c r="L3084" i="3"/>
  <c r="K3084" i="3"/>
  <c r="L3083" i="3"/>
  <c r="K3083" i="3"/>
  <c r="L3082" i="3"/>
  <c r="K3082" i="3"/>
  <c r="L3081" i="3"/>
  <c r="K3081" i="3"/>
  <c r="L3080" i="3"/>
  <c r="K3080" i="3"/>
  <c r="L3079" i="3"/>
  <c r="K3079" i="3"/>
  <c r="L3078" i="3"/>
  <c r="K3078" i="3"/>
  <c r="L3077" i="3"/>
  <c r="K3077" i="3"/>
  <c r="L3076" i="3"/>
  <c r="K3076" i="3"/>
  <c r="L3075" i="3"/>
  <c r="K3075" i="3"/>
  <c r="L3074" i="3"/>
  <c r="K3074" i="3"/>
  <c r="L3073" i="3"/>
  <c r="K3073" i="3"/>
  <c r="L3072" i="3"/>
  <c r="K3072" i="3"/>
  <c r="L3071" i="3"/>
  <c r="K3071" i="3"/>
  <c r="L3070" i="3"/>
  <c r="K3070" i="3"/>
  <c r="L3069" i="3"/>
  <c r="K3069" i="3"/>
  <c r="L3068" i="3"/>
  <c r="K3068" i="3"/>
  <c r="L3067" i="3"/>
  <c r="K3067" i="3"/>
  <c r="L3066" i="3"/>
  <c r="K3066" i="3"/>
  <c r="L3065" i="3"/>
  <c r="K3065" i="3"/>
  <c r="L3064" i="3"/>
  <c r="K3064" i="3"/>
  <c r="L3063" i="3"/>
  <c r="K3063" i="3"/>
  <c r="L3062" i="3"/>
  <c r="K3062" i="3"/>
  <c r="L3061" i="3"/>
  <c r="K3061" i="3"/>
  <c r="L3060" i="3"/>
  <c r="K3060" i="3"/>
  <c r="L3059" i="3"/>
  <c r="K3059" i="3"/>
  <c r="L3058" i="3"/>
  <c r="K3058" i="3"/>
  <c r="L3057" i="3"/>
  <c r="K3057" i="3"/>
  <c r="L3056" i="3"/>
  <c r="K3056" i="3"/>
  <c r="L3055" i="3"/>
  <c r="K3055" i="3"/>
  <c r="L3054" i="3"/>
  <c r="K3054" i="3"/>
  <c r="L3053" i="3"/>
  <c r="K3053" i="3"/>
  <c r="L3052" i="3"/>
  <c r="K3052" i="3"/>
  <c r="L3051" i="3"/>
  <c r="K3051" i="3"/>
  <c r="L3050" i="3"/>
  <c r="K3050" i="3"/>
  <c r="L3049" i="3"/>
  <c r="K3049" i="3"/>
  <c r="L3048" i="3"/>
  <c r="K3048" i="3"/>
  <c r="L3047" i="3"/>
  <c r="K3047" i="3"/>
  <c r="L3046" i="3"/>
  <c r="K3046" i="3"/>
  <c r="L3045" i="3"/>
  <c r="K3045" i="3"/>
  <c r="L3044" i="3"/>
  <c r="K3044" i="3"/>
  <c r="L3043" i="3"/>
  <c r="K3043" i="3"/>
  <c r="L3042" i="3"/>
  <c r="K3042" i="3"/>
  <c r="L3041" i="3"/>
  <c r="K3041" i="3"/>
  <c r="L3040" i="3"/>
  <c r="K3040" i="3"/>
  <c r="L3039" i="3"/>
  <c r="K3039" i="3"/>
  <c r="L3038" i="3"/>
  <c r="K3038" i="3"/>
  <c r="L3037" i="3"/>
  <c r="K3037" i="3"/>
  <c r="L3036" i="3"/>
  <c r="K3036" i="3"/>
  <c r="L3035" i="3"/>
  <c r="K3035" i="3"/>
  <c r="L3034" i="3"/>
  <c r="K3034" i="3"/>
  <c r="L3033" i="3"/>
  <c r="K3033" i="3"/>
  <c r="L3032" i="3"/>
  <c r="K3032" i="3"/>
  <c r="L3031" i="3"/>
  <c r="K3031" i="3"/>
  <c r="L3030" i="3"/>
  <c r="K3030" i="3"/>
  <c r="L3029" i="3"/>
  <c r="K3029" i="3"/>
  <c r="L3028" i="3"/>
  <c r="K3028" i="3"/>
  <c r="L3027" i="3"/>
  <c r="K3027" i="3"/>
  <c r="L3026" i="3"/>
  <c r="K3026" i="3"/>
  <c r="L3025" i="3"/>
  <c r="K3025" i="3"/>
  <c r="L3024" i="3"/>
  <c r="K3024" i="3"/>
  <c r="L3023" i="3"/>
  <c r="K3023" i="3"/>
  <c r="L3022" i="3"/>
  <c r="K3022" i="3"/>
  <c r="L3021" i="3"/>
  <c r="K3021" i="3"/>
  <c r="L3020" i="3"/>
  <c r="K3020" i="3"/>
  <c r="L3019" i="3"/>
  <c r="K3019" i="3"/>
  <c r="L3018" i="3"/>
  <c r="K3018" i="3"/>
  <c r="L3017" i="3"/>
  <c r="K3017" i="3"/>
  <c r="L3016" i="3"/>
  <c r="K3016" i="3"/>
  <c r="L3015" i="3"/>
  <c r="K3015" i="3"/>
  <c r="L3014" i="3"/>
  <c r="K3014" i="3"/>
  <c r="L3013" i="3"/>
  <c r="K3013" i="3"/>
  <c r="L3012" i="3"/>
  <c r="K3012" i="3"/>
  <c r="L3011" i="3"/>
  <c r="K3011" i="3"/>
  <c r="L3010" i="3"/>
  <c r="K3010" i="3"/>
  <c r="L3009" i="3"/>
  <c r="K3009" i="3"/>
  <c r="L3008" i="3"/>
  <c r="K3008" i="3"/>
  <c r="L3007" i="3"/>
  <c r="K3007" i="3"/>
  <c r="L3006" i="3"/>
  <c r="K3006" i="3"/>
  <c r="L3005" i="3"/>
  <c r="K3005" i="3"/>
  <c r="L3004" i="3"/>
  <c r="K3004" i="3"/>
  <c r="L3003" i="3"/>
  <c r="K3003" i="3"/>
  <c r="L3002" i="3"/>
  <c r="K3002" i="3"/>
  <c r="L3001" i="3"/>
  <c r="K3001" i="3"/>
  <c r="L3000" i="3"/>
  <c r="K3000" i="3"/>
  <c r="L2999" i="3"/>
  <c r="K2999" i="3"/>
  <c r="L2998" i="3"/>
  <c r="K2998" i="3"/>
  <c r="L2997" i="3"/>
  <c r="K2997" i="3"/>
  <c r="L2996" i="3"/>
  <c r="K2996" i="3"/>
  <c r="L2995" i="3"/>
  <c r="K2995" i="3"/>
  <c r="L2994" i="3"/>
  <c r="K2994" i="3"/>
  <c r="L2993" i="3"/>
  <c r="K2993" i="3"/>
  <c r="L2992" i="3"/>
  <c r="K2992" i="3"/>
  <c r="L2991" i="3"/>
  <c r="K2991" i="3"/>
  <c r="L2990" i="3"/>
  <c r="K2990" i="3"/>
  <c r="L2989" i="3"/>
  <c r="K2989" i="3"/>
  <c r="L2988" i="3"/>
  <c r="K2988" i="3"/>
  <c r="L2987" i="3"/>
  <c r="K2987" i="3"/>
  <c r="L2986" i="3"/>
  <c r="K2986" i="3"/>
  <c r="L2985" i="3"/>
  <c r="K2985" i="3"/>
  <c r="L2984" i="3"/>
  <c r="K2984" i="3"/>
  <c r="L2983" i="3"/>
  <c r="K2983" i="3"/>
  <c r="L2982" i="3"/>
  <c r="K2982" i="3"/>
  <c r="L2981" i="3"/>
  <c r="K2981" i="3"/>
  <c r="L2980" i="3"/>
  <c r="K2980" i="3"/>
  <c r="L2979" i="3"/>
  <c r="K2979" i="3"/>
  <c r="L2978" i="3"/>
  <c r="K2978" i="3"/>
  <c r="L2977" i="3"/>
  <c r="K2977" i="3"/>
  <c r="L2976" i="3"/>
  <c r="K2976" i="3"/>
  <c r="L2975" i="3"/>
  <c r="K2975" i="3"/>
  <c r="L2974" i="3"/>
  <c r="K2974" i="3"/>
  <c r="L2973" i="3"/>
  <c r="K2973" i="3"/>
  <c r="L2972" i="3"/>
  <c r="K2972" i="3"/>
  <c r="L2971" i="3"/>
  <c r="K2971" i="3"/>
  <c r="L2970" i="3"/>
  <c r="K2970" i="3"/>
  <c r="L2969" i="3"/>
  <c r="K2969" i="3"/>
  <c r="L2968" i="3"/>
  <c r="K2968" i="3"/>
  <c r="L2967" i="3"/>
  <c r="K2967" i="3"/>
  <c r="L2966" i="3"/>
  <c r="K2966" i="3"/>
  <c r="L2965" i="3"/>
  <c r="K2965" i="3"/>
  <c r="L2964" i="3"/>
  <c r="K2964" i="3"/>
  <c r="L2963" i="3"/>
  <c r="K2963" i="3"/>
  <c r="L2962" i="3"/>
  <c r="K2962" i="3"/>
  <c r="L2961" i="3"/>
  <c r="K2961" i="3"/>
  <c r="L2960" i="3"/>
  <c r="K2960" i="3"/>
  <c r="L2959" i="3"/>
  <c r="K2959" i="3"/>
  <c r="L2958" i="3"/>
  <c r="K2958" i="3"/>
  <c r="L2957" i="3"/>
  <c r="K2957" i="3"/>
  <c r="L2956" i="3"/>
  <c r="K2956" i="3"/>
  <c r="L2955" i="3"/>
  <c r="K2955" i="3"/>
  <c r="L2954" i="3"/>
  <c r="K2954" i="3"/>
  <c r="L2953" i="3"/>
  <c r="K2953" i="3"/>
  <c r="L2952" i="3"/>
  <c r="K2952" i="3"/>
  <c r="L2951" i="3"/>
  <c r="K2951" i="3"/>
  <c r="L2950" i="3"/>
  <c r="K2950" i="3"/>
  <c r="L2949" i="3"/>
  <c r="K2949" i="3"/>
  <c r="L2948" i="3"/>
  <c r="K2948" i="3"/>
  <c r="L2947" i="3"/>
  <c r="K2947" i="3"/>
  <c r="L2946" i="3"/>
  <c r="K2946" i="3"/>
  <c r="L2945" i="3"/>
  <c r="K2945" i="3"/>
  <c r="L2944" i="3"/>
  <c r="K2944" i="3"/>
  <c r="L2943" i="3"/>
  <c r="K2943" i="3"/>
  <c r="L2942" i="3"/>
  <c r="K2942" i="3"/>
  <c r="L2941" i="3"/>
  <c r="K2941" i="3"/>
  <c r="L2940" i="3"/>
  <c r="K2940" i="3"/>
  <c r="L2939" i="3"/>
  <c r="K2939" i="3"/>
  <c r="L2938" i="3"/>
  <c r="K2938" i="3"/>
  <c r="L2937" i="3"/>
  <c r="K2937" i="3"/>
  <c r="L2936" i="3"/>
  <c r="K2936" i="3"/>
  <c r="L2935" i="3"/>
  <c r="K2935" i="3"/>
  <c r="L2934" i="3"/>
  <c r="K2934" i="3"/>
  <c r="L2933" i="3"/>
  <c r="K2933" i="3"/>
  <c r="L2932" i="3"/>
  <c r="K2932" i="3"/>
  <c r="L2931" i="3"/>
  <c r="K2931" i="3"/>
  <c r="L2930" i="3"/>
  <c r="K2930" i="3"/>
  <c r="L2929" i="3"/>
  <c r="K2929" i="3"/>
  <c r="L2928" i="3"/>
  <c r="K2928" i="3"/>
  <c r="L2927" i="3"/>
  <c r="K2927" i="3"/>
  <c r="L2926" i="3"/>
  <c r="K2926" i="3"/>
  <c r="L2925" i="3"/>
  <c r="K2925" i="3"/>
  <c r="L2924" i="3"/>
  <c r="K2924" i="3"/>
  <c r="L2923" i="3"/>
  <c r="K2923" i="3"/>
  <c r="L2922" i="3"/>
  <c r="K2922" i="3"/>
  <c r="L2921" i="3"/>
  <c r="K2921" i="3"/>
  <c r="L2920" i="3"/>
  <c r="K2920" i="3"/>
  <c r="L2919" i="3"/>
  <c r="K2919" i="3"/>
  <c r="L2918" i="3"/>
  <c r="K2918" i="3"/>
  <c r="L2917" i="3"/>
  <c r="K2917" i="3"/>
  <c r="L2916" i="3"/>
  <c r="K2916" i="3"/>
  <c r="L2915" i="3"/>
  <c r="K2915" i="3"/>
  <c r="L2914" i="3"/>
  <c r="K2914" i="3"/>
  <c r="L2913" i="3"/>
  <c r="K2913" i="3"/>
  <c r="L2912" i="3"/>
  <c r="K2912" i="3"/>
  <c r="L2911" i="3"/>
  <c r="K2911" i="3"/>
  <c r="L2910" i="3"/>
  <c r="K2910" i="3"/>
  <c r="L2909" i="3"/>
  <c r="K2909" i="3"/>
  <c r="L2908" i="3"/>
  <c r="K2908" i="3"/>
  <c r="L2907" i="3"/>
  <c r="K2907" i="3"/>
  <c r="L2906" i="3"/>
  <c r="K2906" i="3"/>
  <c r="L2905" i="3"/>
  <c r="K2905" i="3"/>
  <c r="L2904" i="3"/>
  <c r="K2904" i="3"/>
  <c r="L2903" i="3"/>
  <c r="K2903" i="3"/>
  <c r="L2902" i="3"/>
  <c r="K2902" i="3"/>
  <c r="L2901" i="3"/>
  <c r="K2901" i="3"/>
  <c r="L2900" i="3"/>
  <c r="K2900" i="3"/>
  <c r="L2899" i="3"/>
  <c r="K2899" i="3"/>
  <c r="L2898" i="3"/>
  <c r="K2898" i="3"/>
  <c r="L2897" i="3"/>
  <c r="K2897" i="3"/>
  <c r="L2896" i="3"/>
  <c r="K2896" i="3"/>
  <c r="L2895" i="3"/>
  <c r="K2895" i="3"/>
  <c r="L2894" i="3"/>
  <c r="K2894" i="3"/>
  <c r="L2893" i="3"/>
  <c r="K2893" i="3"/>
  <c r="L2892" i="3"/>
  <c r="K2892" i="3"/>
  <c r="L2891" i="3"/>
  <c r="K2891" i="3"/>
  <c r="L2890" i="3"/>
  <c r="K2890" i="3"/>
  <c r="L2889" i="3"/>
  <c r="K2889" i="3"/>
  <c r="L2888" i="3"/>
  <c r="K2888" i="3"/>
  <c r="L2887" i="3"/>
  <c r="K2887" i="3"/>
  <c r="L2886" i="3"/>
  <c r="K2886" i="3"/>
  <c r="L2885" i="3"/>
  <c r="K2885" i="3"/>
  <c r="L2884" i="3"/>
  <c r="K2884" i="3"/>
  <c r="L2883" i="3"/>
  <c r="K2883" i="3"/>
  <c r="L2882" i="3"/>
  <c r="K2882" i="3"/>
  <c r="L2881" i="3"/>
  <c r="K2881" i="3"/>
  <c r="L2880" i="3"/>
  <c r="K2880" i="3"/>
  <c r="L2879" i="3"/>
  <c r="K2879" i="3"/>
  <c r="L2878" i="3"/>
  <c r="K2878" i="3"/>
  <c r="L2877" i="3"/>
  <c r="K2877" i="3"/>
  <c r="L2876" i="3"/>
  <c r="K2876" i="3"/>
  <c r="L2875" i="3"/>
  <c r="K2875" i="3"/>
  <c r="L2874" i="3"/>
  <c r="K2874" i="3"/>
  <c r="L2873" i="3"/>
  <c r="K2873" i="3"/>
  <c r="L2872" i="3"/>
  <c r="K2872" i="3"/>
  <c r="L2871" i="3"/>
  <c r="K2871" i="3"/>
  <c r="L2870" i="3"/>
  <c r="K2870" i="3"/>
  <c r="L2869" i="3"/>
  <c r="K2869" i="3"/>
  <c r="L2868" i="3"/>
  <c r="K2868" i="3"/>
  <c r="L2867" i="3"/>
  <c r="K2867" i="3"/>
  <c r="L2866" i="3"/>
  <c r="K2866" i="3"/>
  <c r="L2865" i="3"/>
  <c r="K2865" i="3"/>
  <c r="L2864" i="3"/>
  <c r="K2864" i="3"/>
  <c r="L2863" i="3"/>
  <c r="K2863" i="3"/>
  <c r="L2862" i="3"/>
  <c r="K2862" i="3"/>
  <c r="L2861" i="3"/>
  <c r="K2861" i="3"/>
  <c r="L2860" i="3"/>
  <c r="K2860" i="3"/>
  <c r="L2859" i="3"/>
  <c r="K2859" i="3"/>
  <c r="L2858" i="3"/>
  <c r="K2858" i="3"/>
  <c r="L2857" i="3"/>
  <c r="K2857" i="3"/>
  <c r="L2856" i="3"/>
  <c r="K2856" i="3"/>
  <c r="L2855" i="3"/>
  <c r="K2855" i="3"/>
  <c r="L2854" i="3"/>
  <c r="K2854" i="3"/>
  <c r="L2853" i="3"/>
  <c r="K2853" i="3"/>
  <c r="L2852" i="3"/>
  <c r="K2852" i="3"/>
  <c r="L2851" i="3"/>
  <c r="K2851" i="3"/>
  <c r="L2850" i="3"/>
  <c r="K2850" i="3"/>
  <c r="L2849" i="3"/>
  <c r="K2849" i="3"/>
  <c r="L2848" i="3"/>
  <c r="K2848" i="3"/>
  <c r="L2847" i="3"/>
  <c r="K2847" i="3"/>
  <c r="L2846" i="3"/>
  <c r="K2846" i="3"/>
  <c r="L2845" i="3"/>
  <c r="K2845" i="3"/>
  <c r="L2844" i="3"/>
  <c r="K2844" i="3"/>
  <c r="L2843" i="3"/>
  <c r="K2843" i="3"/>
  <c r="L2842" i="3"/>
  <c r="K2842" i="3"/>
  <c r="L2841" i="3"/>
  <c r="K2841" i="3"/>
  <c r="L2840" i="3"/>
  <c r="K2840" i="3"/>
  <c r="L2839" i="3"/>
  <c r="K2839" i="3"/>
  <c r="L2838" i="3"/>
  <c r="K2838" i="3"/>
  <c r="L2837" i="3"/>
  <c r="K2837" i="3"/>
  <c r="L2836" i="3"/>
  <c r="K2836" i="3"/>
  <c r="L2835" i="3"/>
  <c r="K2835" i="3"/>
  <c r="L2834" i="3"/>
  <c r="K2834" i="3"/>
  <c r="L2833" i="3"/>
  <c r="K2833" i="3"/>
  <c r="L2832" i="3"/>
  <c r="K2832" i="3"/>
  <c r="L2831" i="3"/>
  <c r="K2831" i="3"/>
  <c r="L2830" i="3"/>
  <c r="K2830" i="3"/>
  <c r="L2829" i="3"/>
  <c r="K2829" i="3"/>
  <c r="L2828" i="3"/>
  <c r="K2828" i="3"/>
  <c r="L2827" i="3"/>
  <c r="K2827" i="3"/>
  <c r="L2826" i="3"/>
  <c r="K2826" i="3"/>
  <c r="L2825" i="3"/>
  <c r="K2825" i="3"/>
  <c r="L2824" i="3"/>
  <c r="K2824" i="3"/>
  <c r="L2823" i="3"/>
  <c r="K2823" i="3"/>
  <c r="L2822" i="3"/>
  <c r="K2822" i="3"/>
  <c r="L2821" i="3"/>
  <c r="K2821" i="3"/>
  <c r="L2820" i="3"/>
  <c r="K2820" i="3"/>
  <c r="L2819" i="3"/>
  <c r="K2819" i="3"/>
  <c r="L2818" i="3"/>
  <c r="K2818" i="3"/>
  <c r="L2817" i="3"/>
  <c r="K2817" i="3"/>
  <c r="L2816" i="3"/>
  <c r="K2816" i="3"/>
  <c r="L2815" i="3"/>
  <c r="K2815" i="3"/>
  <c r="L2814" i="3"/>
  <c r="K2814" i="3"/>
  <c r="L2813" i="3"/>
  <c r="K2813" i="3"/>
  <c r="L2812" i="3"/>
  <c r="K2812" i="3"/>
  <c r="L2811" i="3"/>
  <c r="K2811" i="3"/>
  <c r="L2810" i="3"/>
  <c r="K2810" i="3"/>
  <c r="L2809" i="3"/>
  <c r="K2809" i="3"/>
  <c r="L2808" i="3"/>
  <c r="K2808" i="3"/>
  <c r="L2807" i="3"/>
  <c r="K2807" i="3"/>
  <c r="L2806" i="3"/>
  <c r="K2806" i="3"/>
  <c r="L2805" i="3"/>
  <c r="K2805" i="3"/>
  <c r="L2804" i="3"/>
  <c r="K2804" i="3"/>
  <c r="L2803" i="3"/>
  <c r="K2803" i="3"/>
  <c r="L2802" i="3"/>
  <c r="K2802" i="3"/>
  <c r="L2801" i="3"/>
  <c r="K2801" i="3"/>
  <c r="L2800" i="3"/>
  <c r="K2800" i="3"/>
  <c r="L2799" i="3"/>
  <c r="K2799" i="3"/>
  <c r="L2798" i="3"/>
  <c r="K2798" i="3"/>
  <c r="L2797" i="3"/>
  <c r="K2797" i="3"/>
  <c r="L2796" i="3"/>
  <c r="K2796" i="3"/>
  <c r="L2795" i="3"/>
  <c r="K2795" i="3"/>
  <c r="L2794" i="3"/>
  <c r="K2794" i="3"/>
  <c r="L2793" i="3"/>
  <c r="K2793" i="3"/>
  <c r="L2792" i="3"/>
  <c r="K2792" i="3"/>
  <c r="L2791" i="3"/>
  <c r="K2791" i="3"/>
  <c r="L2790" i="3"/>
  <c r="K2790" i="3"/>
  <c r="L2789" i="3"/>
  <c r="K2789" i="3"/>
  <c r="L2788" i="3"/>
  <c r="K2788" i="3"/>
  <c r="L2787" i="3"/>
  <c r="K2787" i="3"/>
  <c r="L2786" i="3"/>
  <c r="K2786" i="3"/>
  <c r="L2785" i="3"/>
  <c r="K2785" i="3"/>
  <c r="L2784" i="3"/>
  <c r="K2784" i="3"/>
  <c r="L2783" i="3"/>
  <c r="K2783" i="3"/>
  <c r="L2782" i="3"/>
  <c r="K2782" i="3"/>
  <c r="L2781" i="3"/>
  <c r="K2781" i="3"/>
  <c r="L2780" i="3"/>
  <c r="K2780" i="3"/>
  <c r="L2779" i="3"/>
  <c r="K2779" i="3"/>
  <c r="L2778" i="3"/>
  <c r="K2778" i="3"/>
  <c r="L2777" i="3"/>
  <c r="K2777" i="3"/>
  <c r="L2776" i="3"/>
  <c r="K2776" i="3"/>
  <c r="L2775" i="3"/>
  <c r="K2775" i="3"/>
  <c r="L2774" i="3"/>
  <c r="K2774" i="3"/>
  <c r="L2773" i="3"/>
  <c r="K2773" i="3"/>
  <c r="L2772" i="3"/>
  <c r="K2772" i="3"/>
  <c r="L2771" i="3"/>
  <c r="K2771" i="3"/>
  <c r="L2770" i="3"/>
  <c r="K2770" i="3"/>
  <c r="L2769" i="3"/>
  <c r="K2769" i="3"/>
  <c r="L2768" i="3"/>
  <c r="K2768" i="3"/>
  <c r="L2767" i="3"/>
  <c r="K2767" i="3"/>
  <c r="L2766" i="3"/>
  <c r="K2766" i="3"/>
  <c r="L2765" i="3"/>
  <c r="K2765" i="3"/>
  <c r="L2764" i="3"/>
  <c r="K2764" i="3"/>
  <c r="L2763" i="3"/>
  <c r="K2763" i="3"/>
  <c r="L2762" i="3"/>
  <c r="K2762" i="3"/>
  <c r="L2761" i="3"/>
  <c r="K2761" i="3"/>
  <c r="L2760" i="3"/>
  <c r="K2760" i="3"/>
  <c r="L2759" i="3"/>
  <c r="K2759" i="3"/>
  <c r="L2758" i="3"/>
  <c r="K2758" i="3"/>
  <c r="L2757" i="3"/>
  <c r="K2757" i="3"/>
  <c r="L2756" i="3"/>
  <c r="K2756" i="3"/>
  <c r="L2755" i="3"/>
  <c r="K2755" i="3"/>
  <c r="L2754" i="3"/>
  <c r="K2754" i="3"/>
  <c r="L2753" i="3"/>
  <c r="K2753" i="3"/>
  <c r="L2752" i="3"/>
  <c r="K2752" i="3"/>
  <c r="L2751" i="3"/>
  <c r="K2751" i="3"/>
  <c r="L2750" i="3"/>
  <c r="K2750" i="3"/>
  <c r="L2749" i="3"/>
  <c r="K2749" i="3"/>
  <c r="L2748" i="3"/>
  <c r="K2748" i="3"/>
  <c r="L2747" i="3"/>
  <c r="K2747" i="3"/>
  <c r="L2746" i="3"/>
  <c r="K2746" i="3"/>
  <c r="L2745" i="3"/>
  <c r="K2745" i="3"/>
  <c r="L2744" i="3"/>
  <c r="K2744" i="3"/>
  <c r="L2743" i="3"/>
  <c r="K2743" i="3"/>
  <c r="L2742" i="3"/>
  <c r="K2742" i="3"/>
  <c r="L2741" i="3"/>
  <c r="K2741" i="3"/>
  <c r="L2740" i="3"/>
  <c r="K2740" i="3"/>
  <c r="L2739" i="3"/>
  <c r="K2739" i="3"/>
  <c r="L2738" i="3"/>
  <c r="K2738" i="3"/>
  <c r="L2737" i="3"/>
  <c r="K2737" i="3"/>
  <c r="L2736" i="3"/>
  <c r="K2736" i="3"/>
  <c r="L2735" i="3"/>
  <c r="K2735" i="3"/>
  <c r="L2734" i="3"/>
  <c r="K2734" i="3"/>
  <c r="L2733" i="3"/>
  <c r="K2733" i="3"/>
  <c r="L2732" i="3"/>
  <c r="K2732" i="3"/>
  <c r="L2731" i="3"/>
  <c r="K2731" i="3"/>
  <c r="L2730" i="3"/>
  <c r="K2730" i="3"/>
  <c r="L2729" i="3"/>
  <c r="K2729" i="3"/>
  <c r="L2728" i="3"/>
  <c r="K2728" i="3"/>
  <c r="L2727" i="3"/>
  <c r="K2727" i="3"/>
  <c r="L2726" i="3"/>
  <c r="K2726" i="3"/>
  <c r="L2725" i="3"/>
  <c r="K2725" i="3"/>
  <c r="L2724" i="3"/>
  <c r="K2724" i="3"/>
  <c r="L2723" i="3"/>
  <c r="K2723" i="3"/>
  <c r="L2722" i="3"/>
  <c r="K2722" i="3"/>
  <c r="L2721" i="3"/>
  <c r="K2721" i="3"/>
  <c r="L2720" i="3"/>
  <c r="K2720" i="3"/>
  <c r="L2719" i="3"/>
  <c r="K2719" i="3"/>
  <c r="L2718" i="3"/>
  <c r="K2718" i="3"/>
  <c r="L2717" i="3"/>
  <c r="K2717" i="3"/>
  <c r="L2716" i="3"/>
  <c r="K2716" i="3"/>
  <c r="L2715" i="3"/>
  <c r="K2715" i="3"/>
  <c r="L2714" i="3"/>
  <c r="K2714" i="3"/>
  <c r="L2713" i="3"/>
  <c r="K2713" i="3"/>
  <c r="L2712" i="3"/>
  <c r="K2712" i="3"/>
  <c r="L2711" i="3"/>
  <c r="K2711" i="3"/>
  <c r="L2710" i="3"/>
  <c r="K2710" i="3"/>
  <c r="L2709" i="3"/>
  <c r="K2709" i="3"/>
  <c r="L2708" i="3"/>
  <c r="K2708" i="3"/>
  <c r="L2707" i="3"/>
  <c r="K2707" i="3"/>
  <c r="L2706" i="3"/>
  <c r="K2706" i="3"/>
  <c r="L2705" i="3"/>
  <c r="K2705" i="3"/>
  <c r="L2704" i="3"/>
  <c r="K2704" i="3"/>
  <c r="L2703" i="3"/>
  <c r="K2703" i="3"/>
  <c r="L2702" i="3"/>
  <c r="K2702" i="3"/>
  <c r="L2701" i="3"/>
  <c r="K2701" i="3"/>
  <c r="L2700" i="3"/>
  <c r="K2700" i="3"/>
  <c r="L2699" i="3"/>
  <c r="K2699" i="3"/>
  <c r="L2698" i="3"/>
  <c r="K2698" i="3"/>
  <c r="L2697" i="3"/>
  <c r="K2697" i="3"/>
  <c r="L2696" i="3"/>
  <c r="K2696" i="3"/>
  <c r="L2695" i="3"/>
  <c r="K2695" i="3"/>
  <c r="L2694" i="3"/>
  <c r="K2694" i="3"/>
  <c r="L2693" i="3"/>
  <c r="K2693" i="3"/>
  <c r="L2692" i="3"/>
  <c r="K2692" i="3"/>
  <c r="L2691" i="3"/>
  <c r="K2691" i="3"/>
  <c r="L2690" i="3"/>
  <c r="K2690" i="3"/>
  <c r="L2689" i="3"/>
  <c r="K2689" i="3"/>
  <c r="L2688" i="3"/>
  <c r="K2688" i="3"/>
  <c r="L2687" i="3"/>
  <c r="K2687" i="3"/>
  <c r="L2686" i="3"/>
  <c r="K2686" i="3"/>
  <c r="L2685" i="3"/>
  <c r="K2685" i="3"/>
  <c r="L2684" i="3"/>
  <c r="K2684" i="3"/>
  <c r="L2683" i="3"/>
  <c r="K2683" i="3"/>
  <c r="L2682" i="3"/>
  <c r="K2682" i="3"/>
  <c r="L2681" i="3"/>
  <c r="K2681" i="3"/>
  <c r="L2680" i="3"/>
  <c r="K2680" i="3"/>
  <c r="L2679" i="3"/>
  <c r="K2679" i="3"/>
  <c r="L2678" i="3"/>
  <c r="K2678" i="3"/>
  <c r="L2677" i="3"/>
  <c r="K2677" i="3"/>
  <c r="L2676" i="3"/>
  <c r="K2676" i="3"/>
  <c r="L2675" i="3"/>
  <c r="K2675" i="3"/>
  <c r="L2674" i="3"/>
  <c r="K2674" i="3"/>
  <c r="L2673" i="3"/>
  <c r="K2673" i="3"/>
  <c r="L2672" i="3"/>
  <c r="K2672" i="3"/>
  <c r="L2671" i="3"/>
  <c r="K2671" i="3"/>
  <c r="L2670" i="3"/>
  <c r="K2670" i="3"/>
  <c r="L2669" i="3"/>
  <c r="K2669" i="3"/>
  <c r="L2668" i="3"/>
  <c r="K2668" i="3"/>
  <c r="L2667" i="3"/>
  <c r="K2667" i="3"/>
  <c r="L2666" i="3"/>
  <c r="K2666" i="3"/>
  <c r="L2665" i="3"/>
  <c r="K2665" i="3"/>
  <c r="L2664" i="3"/>
  <c r="K2664" i="3"/>
  <c r="L2663" i="3"/>
  <c r="K2663" i="3"/>
  <c r="L2662" i="3"/>
  <c r="K2662" i="3"/>
  <c r="L2661" i="3"/>
  <c r="K2661" i="3"/>
  <c r="L2660" i="3"/>
  <c r="K2660" i="3"/>
  <c r="L2659" i="3"/>
  <c r="K2659" i="3"/>
  <c r="L2658" i="3"/>
  <c r="K2658" i="3"/>
  <c r="L2657" i="3"/>
  <c r="K2657" i="3"/>
  <c r="L2656" i="3"/>
  <c r="K2656" i="3"/>
  <c r="L2655" i="3"/>
  <c r="K2655" i="3"/>
  <c r="L2654" i="3"/>
  <c r="K2654" i="3"/>
  <c r="L2653" i="3"/>
  <c r="K2653" i="3"/>
  <c r="L2652" i="3"/>
  <c r="K2652" i="3"/>
  <c r="L2651" i="3"/>
  <c r="K2651" i="3"/>
  <c r="L2650" i="3"/>
  <c r="K2650" i="3"/>
  <c r="L2649" i="3"/>
  <c r="K2649" i="3"/>
  <c r="L2648" i="3"/>
  <c r="K2648" i="3"/>
  <c r="L2647" i="3"/>
  <c r="K2647" i="3"/>
  <c r="L2646" i="3"/>
  <c r="K2646" i="3"/>
  <c r="L2645" i="3"/>
  <c r="K2645" i="3"/>
  <c r="L2644" i="3"/>
  <c r="K2644" i="3"/>
  <c r="L2643" i="3"/>
  <c r="K2643" i="3"/>
  <c r="L2642" i="3"/>
  <c r="K2642" i="3"/>
  <c r="L2641" i="3"/>
  <c r="K2641" i="3"/>
  <c r="L2640" i="3"/>
  <c r="K2640" i="3"/>
  <c r="L2639" i="3"/>
  <c r="K2639" i="3"/>
  <c r="L2638" i="3"/>
  <c r="K2638" i="3"/>
  <c r="L2637" i="3"/>
  <c r="K2637" i="3"/>
  <c r="L2636" i="3"/>
  <c r="K2636" i="3"/>
  <c r="L2635" i="3"/>
  <c r="K2635" i="3"/>
  <c r="L2634" i="3"/>
  <c r="K2634" i="3"/>
  <c r="L2633" i="3"/>
  <c r="K2633" i="3"/>
  <c r="L2632" i="3"/>
  <c r="K2632" i="3"/>
  <c r="L2631" i="3"/>
  <c r="K2631" i="3"/>
  <c r="L2630" i="3"/>
  <c r="K2630" i="3"/>
  <c r="L2629" i="3"/>
  <c r="K2629" i="3"/>
  <c r="L2628" i="3"/>
  <c r="K2628" i="3"/>
  <c r="L2627" i="3"/>
  <c r="K2627" i="3"/>
  <c r="L2626" i="3"/>
  <c r="K2626" i="3"/>
  <c r="L2625" i="3"/>
  <c r="K2625" i="3"/>
  <c r="L2624" i="3"/>
  <c r="K2624" i="3"/>
  <c r="L2623" i="3"/>
  <c r="K2623" i="3"/>
  <c r="L2622" i="3"/>
  <c r="K2622" i="3"/>
  <c r="L2621" i="3"/>
  <c r="K2621" i="3"/>
  <c r="L2620" i="3"/>
  <c r="K2620" i="3"/>
  <c r="L2619" i="3"/>
  <c r="K2619" i="3"/>
  <c r="L2618" i="3"/>
  <c r="K2618" i="3"/>
  <c r="L2617" i="3"/>
  <c r="K2617" i="3"/>
  <c r="L2616" i="3"/>
  <c r="K2616" i="3"/>
  <c r="L2615" i="3"/>
  <c r="K2615" i="3"/>
  <c r="L2614" i="3"/>
  <c r="K2614" i="3"/>
  <c r="L2613" i="3"/>
  <c r="K2613" i="3"/>
  <c r="L2612" i="3"/>
  <c r="K2612" i="3"/>
  <c r="L2611" i="3"/>
  <c r="K2611" i="3"/>
  <c r="L2610" i="3"/>
  <c r="K2610" i="3"/>
  <c r="L2609" i="3"/>
  <c r="K2609" i="3"/>
  <c r="L2608" i="3"/>
  <c r="K2608" i="3"/>
  <c r="L2607" i="3"/>
  <c r="K2607" i="3"/>
  <c r="L2606" i="3"/>
  <c r="K2606" i="3"/>
  <c r="L2605" i="3"/>
  <c r="K2605" i="3"/>
  <c r="L2604" i="3"/>
  <c r="K2604" i="3"/>
  <c r="L2603" i="3"/>
  <c r="K2603" i="3"/>
  <c r="L2602" i="3"/>
  <c r="K2602" i="3"/>
  <c r="L2601" i="3"/>
  <c r="K2601" i="3"/>
  <c r="L2600" i="3"/>
  <c r="K2600" i="3"/>
  <c r="L2599" i="3"/>
  <c r="K2599" i="3"/>
  <c r="L2598" i="3"/>
  <c r="K2598" i="3"/>
  <c r="L2597" i="3"/>
  <c r="K2597" i="3"/>
  <c r="L2596" i="3"/>
  <c r="K2596" i="3"/>
  <c r="L2595" i="3"/>
  <c r="K2595" i="3"/>
  <c r="L2594" i="3"/>
  <c r="K2594" i="3"/>
  <c r="L2593" i="3"/>
  <c r="K2593" i="3"/>
  <c r="L2592" i="3"/>
  <c r="K2592" i="3"/>
  <c r="L2591" i="3"/>
  <c r="K2591" i="3"/>
  <c r="L2590" i="3"/>
  <c r="K2590" i="3"/>
  <c r="L2589" i="3"/>
  <c r="K2589" i="3"/>
  <c r="L2588" i="3"/>
  <c r="K2588" i="3"/>
  <c r="L2587" i="3"/>
  <c r="K2587" i="3"/>
  <c r="L2586" i="3"/>
  <c r="K2586" i="3"/>
  <c r="L2585" i="3"/>
  <c r="K2585" i="3"/>
  <c r="L2584" i="3"/>
  <c r="K2584" i="3"/>
  <c r="L2583" i="3"/>
  <c r="K2583" i="3"/>
  <c r="L2582" i="3"/>
  <c r="K2582" i="3"/>
  <c r="L2581" i="3"/>
  <c r="K2581" i="3"/>
  <c r="L2580" i="3"/>
  <c r="K2580" i="3"/>
  <c r="L2579" i="3"/>
  <c r="K2579" i="3"/>
  <c r="L2578" i="3"/>
  <c r="K2578" i="3"/>
  <c r="L2577" i="3"/>
  <c r="K2577" i="3"/>
  <c r="L2576" i="3"/>
  <c r="K2576" i="3"/>
  <c r="L2575" i="3"/>
  <c r="K2575" i="3"/>
  <c r="L2574" i="3"/>
  <c r="K2574" i="3"/>
  <c r="L2573" i="3"/>
  <c r="K2573" i="3"/>
  <c r="L2572" i="3"/>
  <c r="K2572" i="3"/>
  <c r="L2571" i="3"/>
  <c r="K2571" i="3"/>
  <c r="L2570" i="3"/>
  <c r="K2570" i="3"/>
  <c r="L2569" i="3"/>
  <c r="K2569" i="3"/>
  <c r="L2568" i="3"/>
  <c r="K2568" i="3"/>
  <c r="L2567" i="3"/>
  <c r="K2567" i="3"/>
  <c r="L2566" i="3"/>
  <c r="K2566" i="3"/>
  <c r="L2565" i="3"/>
  <c r="K2565" i="3"/>
  <c r="L2564" i="3"/>
  <c r="K2564" i="3"/>
  <c r="L2563" i="3"/>
  <c r="K2563" i="3"/>
  <c r="L2562" i="3"/>
  <c r="K2562" i="3"/>
  <c r="L2561" i="3"/>
  <c r="K2561" i="3"/>
  <c r="L2560" i="3"/>
  <c r="K2560" i="3"/>
  <c r="L2559" i="3"/>
  <c r="K2559" i="3"/>
  <c r="L2558" i="3"/>
  <c r="K2558" i="3"/>
  <c r="L2557" i="3"/>
  <c r="K2557" i="3"/>
  <c r="L2556" i="3"/>
  <c r="K2556" i="3"/>
  <c r="L2555" i="3"/>
  <c r="K2555" i="3"/>
  <c r="L2554" i="3"/>
  <c r="K2554" i="3"/>
  <c r="L2553" i="3"/>
  <c r="K2553" i="3"/>
  <c r="L2552" i="3"/>
  <c r="K2552" i="3"/>
  <c r="L2551" i="3"/>
  <c r="K2551" i="3"/>
  <c r="L2550" i="3"/>
  <c r="K2550" i="3"/>
  <c r="L2549" i="3"/>
  <c r="K2549" i="3"/>
  <c r="L2548" i="3"/>
  <c r="K2548" i="3"/>
  <c r="L2547" i="3"/>
  <c r="K2547" i="3"/>
  <c r="L2546" i="3"/>
  <c r="K2546" i="3" s="1"/>
  <c r="L2545" i="3"/>
  <c r="K2545" i="3"/>
  <c r="L2544" i="3"/>
  <c r="K2544" i="3" s="1"/>
  <c r="L2543" i="3"/>
  <c r="K2543" i="3" s="1"/>
  <c r="L2542" i="3"/>
  <c r="K2542" i="3" s="1"/>
  <c r="L2541" i="3"/>
  <c r="K2541" i="3" s="1"/>
  <c r="L2540" i="3"/>
  <c r="K2540" i="3"/>
  <c r="L2539" i="3"/>
  <c r="K2539" i="3" s="1"/>
  <c r="L2538" i="3"/>
  <c r="K2538" i="3" s="1"/>
  <c r="L2537" i="3"/>
  <c r="K2537" i="3" s="1"/>
  <c r="L2536" i="3"/>
  <c r="K2536" i="3" s="1"/>
  <c r="L2535" i="3"/>
  <c r="K2535" i="3" s="1"/>
  <c r="L2534" i="3"/>
  <c r="K2534" i="3" s="1"/>
  <c r="L2533" i="3"/>
  <c r="K2533" i="3" s="1"/>
  <c r="L2532" i="3"/>
  <c r="K2532" i="3"/>
  <c r="L2531" i="3"/>
  <c r="K2531" i="3" s="1"/>
  <c r="L2530" i="3"/>
  <c r="K2530" i="3" s="1"/>
  <c r="L2529" i="3"/>
  <c r="K2529" i="3" s="1"/>
  <c r="L2528" i="3"/>
  <c r="K2528" i="3" s="1"/>
  <c r="L2527" i="3"/>
  <c r="K2527" i="3"/>
  <c r="L2526" i="3"/>
  <c r="K2526" i="3" s="1"/>
  <c r="L2525" i="3"/>
  <c r="K2525" i="3" s="1"/>
  <c r="L2524" i="3"/>
  <c r="K2524" i="3" s="1"/>
  <c r="L2523" i="3"/>
  <c r="K2523" i="3" s="1"/>
  <c r="L2522" i="3"/>
  <c r="K2522" i="3" s="1"/>
  <c r="L2521" i="3"/>
  <c r="K2521" i="3"/>
  <c r="L2520" i="3"/>
  <c r="K2520" i="3" s="1"/>
  <c r="L2519" i="3"/>
  <c r="K2519" i="3" s="1"/>
  <c r="L2518" i="3"/>
  <c r="K2518" i="3"/>
  <c r="L2517" i="3"/>
  <c r="K2517" i="3" s="1"/>
  <c r="L2516" i="3"/>
  <c r="K2516" i="3" s="1"/>
  <c r="L2515" i="3"/>
  <c r="K2515" i="3"/>
  <c r="L2514" i="3"/>
  <c r="K2514" i="3"/>
  <c r="L2513" i="3"/>
  <c r="K2513" i="3"/>
  <c r="L2512" i="3"/>
  <c r="K2512" i="3"/>
  <c r="L2511" i="3"/>
  <c r="K2511" i="3" s="1"/>
  <c r="L2510" i="3"/>
  <c r="K2510" i="3" s="1"/>
  <c r="L2509" i="3"/>
  <c r="K2509" i="3"/>
  <c r="L2508" i="3"/>
  <c r="K2508" i="3" s="1"/>
  <c r="L2507" i="3"/>
  <c r="K2507" i="3" s="1"/>
  <c r="L2506" i="3"/>
  <c r="K2506" i="3" s="1"/>
  <c r="L2505" i="3"/>
  <c r="K2505" i="3"/>
  <c r="L2504" i="3"/>
  <c r="K2504" i="3"/>
  <c r="L2503" i="3"/>
  <c r="K2503" i="3" s="1"/>
  <c r="L2502" i="3"/>
  <c r="K2502" i="3" s="1"/>
  <c r="L2501" i="3"/>
  <c r="K2501" i="3" s="1"/>
  <c r="L2500" i="3"/>
  <c r="K2500" i="3"/>
  <c r="L2499" i="3"/>
  <c r="K2499" i="3" s="1"/>
  <c r="L2498" i="3"/>
  <c r="K2498" i="3" s="1"/>
  <c r="L2497" i="3"/>
  <c r="K2497" i="3"/>
  <c r="L2496" i="3"/>
  <c r="K2496" i="3" s="1"/>
  <c r="L2495" i="3"/>
  <c r="K2495" i="3" s="1"/>
  <c r="L2494" i="3"/>
  <c r="K2494" i="3" s="1"/>
  <c r="L2493" i="3"/>
  <c r="K2493" i="3" s="1"/>
  <c r="L2492" i="3"/>
  <c r="K2492" i="3" s="1"/>
  <c r="L2491" i="3"/>
  <c r="K2491" i="3"/>
  <c r="L2490" i="3"/>
  <c r="K2490" i="3" s="1"/>
  <c r="L2489" i="3"/>
  <c r="K2489" i="3" s="1"/>
  <c r="L2488" i="3"/>
  <c r="K2488" i="3" s="1"/>
  <c r="L2487" i="3"/>
  <c r="K2487" i="3" s="1"/>
  <c r="L2486" i="3"/>
  <c r="K2486" i="3" s="1"/>
  <c r="L2485" i="3"/>
  <c r="K2485" i="3" s="1"/>
  <c r="L2484" i="3"/>
  <c r="K2484" i="3" s="1"/>
  <c r="L2483" i="3"/>
  <c r="K2483" i="3" s="1"/>
  <c r="L2482" i="3"/>
  <c r="K2482" i="3" s="1"/>
  <c r="L2481" i="3"/>
  <c r="K2481" i="3" s="1"/>
  <c r="L2480" i="3"/>
  <c r="K2480" i="3" s="1"/>
  <c r="L2479" i="3"/>
  <c r="K2479" i="3" s="1"/>
  <c r="L2478" i="3"/>
  <c r="K2478" i="3" s="1"/>
  <c r="L2477" i="3"/>
  <c r="K2477" i="3" s="1"/>
  <c r="L2476" i="3"/>
  <c r="K2476" i="3" s="1"/>
  <c r="L2475" i="3"/>
  <c r="K2475" i="3" s="1"/>
  <c r="L2474" i="3"/>
  <c r="K2474" i="3"/>
  <c r="L2473" i="3"/>
  <c r="K2473" i="3"/>
  <c r="L2472" i="3"/>
  <c r="K2472" i="3"/>
  <c r="L2471" i="3"/>
  <c r="K2471" i="3"/>
  <c r="L2470" i="3"/>
  <c r="K2470" i="3" s="1"/>
  <c r="L2469" i="3"/>
  <c r="K2469" i="3" s="1"/>
  <c r="L2468" i="3"/>
  <c r="K2468" i="3" s="1"/>
  <c r="L2467" i="3"/>
  <c r="K2467" i="3" s="1"/>
  <c r="L2466" i="3"/>
  <c r="K2466" i="3" s="1"/>
  <c r="L2465" i="3"/>
  <c r="K2465" i="3" s="1"/>
  <c r="L2464" i="3"/>
  <c r="K2464" i="3" s="1"/>
  <c r="L2463" i="3"/>
  <c r="K2463" i="3"/>
  <c r="L2462" i="3"/>
  <c r="K2462" i="3" s="1"/>
  <c r="L2461" i="3"/>
  <c r="K2461" i="3" s="1"/>
  <c r="L2460" i="3"/>
  <c r="K2460" i="3" s="1"/>
  <c r="L2459" i="3"/>
  <c r="K2459" i="3" s="1"/>
  <c r="L2458" i="3"/>
  <c r="K2458" i="3" s="1"/>
  <c r="L2457" i="3"/>
  <c r="K2457" i="3" s="1"/>
  <c r="L2456" i="3"/>
  <c r="K2456" i="3" s="1"/>
  <c r="L2455" i="3"/>
  <c r="K2455" i="3" s="1"/>
  <c r="L2454" i="3"/>
  <c r="K2454" i="3"/>
  <c r="L2453" i="3"/>
  <c r="K2453" i="3"/>
  <c r="L2452" i="3"/>
  <c r="K2452" i="3" s="1"/>
  <c r="L2451" i="3"/>
  <c r="K2451" i="3" s="1"/>
  <c r="L2450" i="3"/>
  <c r="K2450" i="3" s="1"/>
  <c r="L2449" i="3"/>
  <c r="K2449" i="3" s="1"/>
  <c r="L2448" i="3"/>
  <c r="K2448" i="3" s="1"/>
  <c r="L2447" i="3"/>
  <c r="K2447" i="3" s="1"/>
  <c r="L2446" i="3"/>
  <c r="K2446" i="3"/>
  <c r="L2445" i="3"/>
  <c r="K2445" i="3" s="1"/>
  <c r="L2444" i="3"/>
  <c r="K2444" i="3" s="1"/>
  <c r="L2443" i="3"/>
  <c r="K2443" i="3" s="1"/>
  <c r="L2442" i="3"/>
  <c r="K2442" i="3"/>
  <c r="L2441" i="3"/>
  <c r="K2441" i="3" s="1"/>
  <c r="L2440" i="3"/>
  <c r="K2440" i="3" s="1"/>
  <c r="L2439" i="3"/>
  <c r="K2439" i="3" s="1"/>
  <c r="L2438" i="3"/>
  <c r="K2438" i="3" s="1"/>
  <c r="L2437" i="3"/>
  <c r="K2437" i="3" s="1"/>
  <c r="L2436" i="3"/>
  <c r="K2436" i="3" s="1"/>
  <c r="L2435" i="3"/>
  <c r="K2435" i="3" s="1"/>
  <c r="L2434" i="3"/>
  <c r="K2434" i="3" s="1"/>
  <c r="L2433" i="3"/>
  <c r="K2433" i="3" s="1"/>
  <c r="L2432" i="3"/>
  <c r="K2432" i="3"/>
  <c r="L2431" i="3"/>
  <c r="K2431" i="3" s="1"/>
  <c r="L2430" i="3"/>
  <c r="K2430" i="3"/>
  <c r="L2429" i="3"/>
  <c r="K2429" i="3" s="1"/>
  <c r="L2428" i="3"/>
  <c r="K2428" i="3"/>
  <c r="L2427" i="3"/>
  <c r="K2427" i="3" s="1"/>
  <c r="L2426" i="3"/>
  <c r="K2426" i="3" s="1"/>
  <c r="L2425" i="3"/>
  <c r="K2425" i="3" s="1"/>
  <c r="L2424" i="3"/>
  <c r="K2424" i="3"/>
  <c r="L2423" i="3"/>
  <c r="K2423" i="3"/>
  <c r="L2422" i="3"/>
  <c r="K2422" i="3" s="1"/>
  <c r="L2421" i="3"/>
  <c r="K2421" i="3" s="1"/>
  <c r="L2420" i="3"/>
  <c r="K2420" i="3" s="1"/>
  <c r="L2419" i="3"/>
  <c r="K2419" i="3"/>
  <c r="L2418" i="3"/>
  <c r="K2418" i="3" s="1"/>
  <c r="L2417" i="3"/>
  <c r="K2417" i="3" s="1"/>
  <c r="L2416" i="3"/>
  <c r="K2416" i="3" s="1"/>
  <c r="L2415" i="3"/>
  <c r="K2415" i="3" s="1"/>
  <c r="L2414" i="3"/>
  <c r="K2414" i="3" s="1"/>
  <c r="L2413" i="3"/>
  <c r="K2413" i="3"/>
  <c r="L2412" i="3"/>
  <c r="K2412" i="3" s="1"/>
  <c r="L2411" i="3"/>
  <c r="K2411" i="3" s="1"/>
  <c r="L2410" i="3"/>
  <c r="K2410" i="3"/>
  <c r="L2409" i="3"/>
  <c r="K2409" i="3" s="1"/>
  <c r="L2408" i="3"/>
  <c r="K2408" i="3" s="1"/>
  <c r="L2407" i="3"/>
  <c r="K2407" i="3" s="1"/>
  <c r="L2406" i="3"/>
  <c r="K2406" i="3" s="1"/>
  <c r="L2405" i="3"/>
  <c r="K2405" i="3" s="1"/>
  <c r="L2404" i="3"/>
  <c r="K2404" i="3" s="1"/>
  <c r="L2403" i="3"/>
  <c r="K2403" i="3" s="1"/>
  <c r="L2402" i="3"/>
  <c r="K2402" i="3"/>
  <c r="L2401" i="3"/>
  <c r="K2401" i="3" s="1"/>
  <c r="L2400" i="3"/>
  <c r="K2400" i="3" s="1"/>
  <c r="L2399" i="3"/>
  <c r="K2399" i="3" s="1"/>
  <c r="L2398" i="3"/>
  <c r="K2398" i="3"/>
  <c r="L2397" i="3"/>
  <c r="K2397" i="3" s="1"/>
  <c r="L2396" i="3"/>
  <c r="K2396" i="3" s="1"/>
  <c r="L2395" i="3"/>
  <c r="K2395" i="3" s="1"/>
  <c r="L2394" i="3"/>
  <c r="K2394" i="3" s="1"/>
  <c r="L2393" i="3"/>
  <c r="K2393" i="3"/>
  <c r="L2392" i="3"/>
  <c r="K2392" i="3"/>
  <c r="L2391" i="3"/>
  <c r="K2391" i="3" s="1"/>
  <c r="L2390" i="3"/>
  <c r="K2390" i="3"/>
  <c r="L2389" i="3"/>
  <c r="K2389" i="3" s="1"/>
  <c r="L2388" i="3"/>
  <c r="K2388" i="3" s="1"/>
  <c r="L2387" i="3"/>
  <c r="K2387" i="3" s="1"/>
  <c r="L2386" i="3"/>
  <c r="K2386" i="3" s="1"/>
  <c r="L2385" i="3"/>
  <c r="K2385" i="3" s="1"/>
  <c r="L2384" i="3"/>
  <c r="K2384" i="3"/>
  <c r="L2383" i="3"/>
  <c r="K2383" i="3" s="1"/>
  <c r="L2382" i="3"/>
  <c r="K2382" i="3" s="1"/>
  <c r="L2381" i="3"/>
  <c r="K2381" i="3" s="1"/>
  <c r="L2380" i="3"/>
  <c r="K2380" i="3" s="1"/>
  <c r="L2379" i="3"/>
  <c r="K2379" i="3" s="1"/>
  <c r="L2378" i="3"/>
  <c r="K2378" i="3" s="1"/>
  <c r="L2377" i="3"/>
  <c r="K2377" i="3" s="1"/>
  <c r="L2376" i="3"/>
  <c r="K2376" i="3" s="1"/>
  <c r="L2375" i="3"/>
  <c r="K2375" i="3" s="1"/>
  <c r="L2374" i="3"/>
  <c r="K2374" i="3" s="1"/>
  <c r="L2373" i="3"/>
  <c r="K2373" i="3" s="1"/>
  <c r="L2372" i="3"/>
  <c r="K2372" i="3" s="1"/>
  <c r="L2371" i="3"/>
  <c r="K2371" i="3" s="1"/>
  <c r="L2370" i="3"/>
  <c r="K2370" i="3" s="1"/>
  <c r="L2369" i="3"/>
  <c r="K2369" i="3" s="1"/>
  <c r="L2368" i="3"/>
  <c r="K2368" i="3"/>
  <c r="L2367" i="3"/>
  <c r="K2367" i="3" s="1"/>
  <c r="L2366" i="3"/>
  <c r="K2366" i="3" s="1"/>
  <c r="L2365" i="3"/>
  <c r="K2365" i="3"/>
  <c r="L2364" i="3"/>
  <c r="K2364" i="3" s="1"/>
  <c r="L2363" i="3"/>
  <c r="K2363" i="3" s="1"/>
  <c r="L2362" i="3"/>
  <c r="K2362" i="3" s="1"/>
  <c r="L2361" i="3"/>
  <c r="K2361" i="3" s="1"/>
  <c r="L2360" i="3"/>
  <c r="K2360" i="3" s="1"/>
  <c r="L2359" i="3"/>
  <c r="K2359" i="3"/>
  <c r="L2358" i="3"/>
  <c r="K2358" i="3" s="1"/>
  <c r="L2357" i="3"/>
  <c r="K2357" i="3" s="1"/>
  <c r="L2356" i="3"/>
  <c r="K2356" i="3" s="1"/>
  <c r="L2355" i="3"/>
  <c r="K2355" i="3" s="1"/>
  <c r="L2354" i="3"/>
  <c r="K2354" i="3" s="1"/>
  <c r="L2353" i="3"/>
  <c r="K2353" i="3" s="1"/>
  <c r="L2352" i="3"/>
  <c r="K2352" i="3"/>
  <c r="L2351" i="3"/>
  <c r="K2351" i="3" s="1"/>
  <c r="L2350" i="3"/>
  <c r="K2350" i="3" s="1"/>
  <c r="L2349" i="3"/>
  <c r="K2349" i="3" s="1"/>
  <c r="L2348" i="3"/>
  <c r="K2348" i="3" s="1"/>
  <c r="L2347" i="3"/>
  <c r="K2347" i="3" s="1"/>
  <c r="L2346" i="3"/>
  <c r="K2346" i="3" s="1"/>
  <c r="L2345" i="3"/>
  <c r="K2345" i="3" s="1"/>
  <c r="L2344" i="3"/>
  <c r="K2344" i="3" s="1"/>
  <c r="L2343" i="3"/>
  <c r="K2343" i="3" s="1"/>
  <c r="L2342" i="3"/>
  <c r="K2342" i="3" s="1"/>
  <c r="L2341" i="3"/>
  <c r="K2341" i="3" s="1"/>
  <c r="L2340" i="3"/>
  <c r="K2340" i="3" s="1"/>
  <c r="L2339" i="3"/>
  <c r="K2339" i="3"/>
  <c r="L2338" i="3"/>
  <c r="K2338" i="3" s="1"/>
  <c r="L2337" i="3"/>
  <c r="K2337" i="3"/>
  <c r="L2336" i="3"/>
  <c r="K2336" i="3" s="1"/>
  <c r="L2335" i="3"/>
  <c r="K2335" i="3" s="1"/>
  <c r="L2334" i="3"/>
  <c r="K2334" i="3" s="1"/>
  <c r="L2333" i="3"/>
  <c r="K2333" i="3" s="1"/>
  <c r="L2332" i="3"/>
  <c r="K2332" i="3" s="1"/>
  <c r="L2331" i="3"/>
  <c r="K2331" i="3" s="1"/>
  <c r="L2330" i="3"/>
  <c r="K2330" i="3" s="1"/>
  <c r="L2329" i="3"/>
  <c r="K2329" i="3" s="1"/>
  <c r="L2328" i="3"/>
  <c r="K2328" i="3" s="1"/>
  <c r="L2327" i="3"/>
  <c r="K2327" i="3" s="1"/>
  <c r="L2326" i="3"/>
  <c r="K2326" i="3" s="1"/>
  <c r="L2325" i="3"/>
  <c r="K2325" i="3"/>
  <c r="L2324" i="3"/>
  <c r="K2324" i="3" s="1"/>
  <c r="L2323" i="3"/>
  <c r="K2323" i="3" s="1"/>
  <c r="L2322" i="3"/>
  <c r="K2322" i="3" s="1"/>
  <c r="L2321" i="3"/>
  <c r="K2321" i="3" s="1"/>
  <c r="L2320" i="3"/>
  <c r="K2320" i="3" s="1"/>
  <c r="L2319" i="3"/>
  <c r="K2319" i="3" s="1"/>
  <c r="L2318" i="3"/>
  <c r="K2318" i="3" s="1"/>
  <c r="L2317" i="3"/>
  <c r="K2317" i="3" s="1"/>
  <c r="L2316" i="3"/>
  <c r="K2316" i="3" s="1"/>
  <c r="L2315" i="3"/>
  <c r="K2315" i="3" s="1"/>
  <c r="L2314" i="3"/>
  <c r="K2314" i="3" s="1"/>
  <c r="L2313" i="3"/>
  <c r="K2313" i="3"/>
  <c r="L2312" i="3"/>
  <c r="K2312" i="3"/>
  <c r="L2311" i="3"/>
  <c r="K2311" i="3" s="1"/>
  <c r="L2310" i="3"/>
  <c r="K2310" i="3" s="1"/>
  <c r="L2309" i="3"/>
  <c r="K2309" i="3" s="1"/>
  <c r="L2308" i="3"/>
  <c r="K2308" i="3"/>
  <c r="L2307" i="3"/>
  <c r="K2307" i="3" s="1"/>
  <c r="L2306" i="3"/>
  <c r="K2306" i="3" s="1"/>
  <c r="L2305" i="3"/>
  <c r="K2305" i="3" s="1"/>
  <c r="L2304" i="3"/>
  <c r="K2304" i="3" s="1"/>
  <c r="L2303" i="3"/>
  <c r="K2303" i="3" s="1"/>
  <c r="L2302" i="3"/>
  <c r="K2302" i="3"/>
  <c r="L2301" i="3"/>
  <c r="K2301" i="3" s="1"/>
  <c r="L2300" i="3"/>
  <c r="K2300" i="3" s="1"/>
  <c r="L2299" i="3"/>
  <c r="K2299" i="3" s="1"/>
  <c r="L2298" i="3"/>
  <c r="K2298" i="3" s="1"/>
  <c r="L2297" i="3"/>
  <c r="K2297" i="3" s="1"/>
  <c r="L2296" i="3"/>
  <c r="K2296" i="3"/>
  <c r="L2295" i="3"/>
  <c r="K2295" i="3" s="1"/>
  <c r="L2294" i="3"/>
  <c r="K2294" i="3" s="1"/>
  <c r="L2293" i="3"/>
  <c r="K2293" i="3" s="1"/>
  <c r="L2292" i="3"/>
  <c r="K2292" i="3"/>
  <c r="L2291" i="3"/>
  <c r="K2291" i="3" s="1"/>
  <c r="L2290" i="3"/>
  <c r="K2290" i="3"/>
  <c r="L2289" i="3"/>
  <c r="K2289" i="3" s="1"/>
  <c r="L2288" i="3"/>
  <c r="K2288" i="3" s="1"/>
  <c r="L2287" i="3"/>
  <c r="K2287" i="3" s="1"/>
  <c r="L2286" i="3"/>
  <c r="K2286" i="3" s="1"/>
  <c r="L2285" i="3"/>
  <c r="K2285" i="3" s="1"/>
  <c r="L2284" i="3"/>
  <c r="K2284" i="3" s="1"/>
  <c r="L2283" i="3"/>
  <c r="K2283" i="3" s="1"/>
  <c r="L2282" i="3"/>
  <c r="K2282" i="3" s="1"/>
  <c r="L2281" i="3"/>
  <c r="K2281" i="3" s="1"/>
  <c r="L2280" i="3"/>
  <c r="K2280" i="3" s="1"/>
  <c r="L2279" i="3"/>
  <c r="K2279" i="3" s="1"/>
  <c r="L2278" i="3"/>
  <c r="K2278" i="3"/>
  <c r="L2277" i="3"/>
  <c r="K2277" i="3" s="1"/>
  <c r="L2276" i="3"/>
  <c r="K2276" i="3" s="1"/>
  <c r="L2275" i="3"/>
  <c r="K2275" i="3" s="1"/>
  <c r="L2274" i="3"/>
  <c r="K2274" i="3" s="1"/>
  <c r="L2273" i="3"/>
  <c r="K2273" i="3" s="1"/>
  <c r="L2272" i="3"/>
  <c r="K2272" i="3"/>
  <c r="L2271" i="3"/>
  <c r="K2271" i="3"/>
  <c r="L2270" i="3"/>
  <c r="K2270" i="3" s="1"/>
  <c r="L2269" i="3"/>
  <c r="K2269" i="3"/>
  <c r="L2268" i="3"/>
  <c r="K2268" i="3"/>
  <c r="L2267" i="3"/>
  <c r="K2267" i="3" s="1"/>
  <c r="L2266" i="3"/>
  <c r="K2266" i="3" s="1"/>
  <c r="L2265" i="3"/>
  <c r="K2265" i="3" s="1"/>
  <c r="L2264" i="3"/>
  <c r="K2264" i="3" s="1"/>
  <c r="L2263" i="3"/>
  <c r="K2263" i="3" s="1"/>
  <c r="L2262" i="3"/>
  <c r="K2262" i="3" s="1"/>
  <c r="L2261" i="3"/>
  <c r="K2261" i="3" s="1"/>
  <c r="L2260" i="3"/>
  <c r="K2260" i="3"/>
  <c r="L2259" i="3"/>
  <c r="K2259" i="3" s="1"/>
  <c r="L2258" i="3"/>
  <c r="K2258" i="3" s="1"/>
  <c r="L2257" i="3"/>
  <c r="K2257" i="3" s="1"/>
  <c r="L2256" i="3"/>
  <c r="K2256" i="3" s="1"/>
  <c r="L2255" i="3"/>
  <c r="K2255" i="3" s="1"/>
  <c r="L2254" i="3"/>
  <c r="K2254" i="3" s="1"/>
  <c r="L2253" i="3"/>
  <c r="K2253" i="3" s="1"/>
  <c r="L2252" i="3"/>
  <c r="K2252" i="3"/>
  <c r="L2251" i="3"/>
  <c r="K2251" i="3" s="1"/>
  <c r="L2250" i="3"/>
  <c r="K2250" i="3" s="1"/>
  <c r="L2249" i="3"/>
  <c r="K2249" i="3"/>
  <c r="L2248" i="3"/>
  <c r="K2248" i="3"/>
  <c r="L2247" i="3"/>
  <c r="K2247" i="3" s="1"/>
  <c r="L2246" i="3"/>
  <c r="K2246" i="3" s="1"/>
  <c r="L2245" i="3"/>
  <c r="K2245" i="3" s="1"/>
  <c r="L2244" i="3"/>
  <c r="K2244" i="3" s="1"/>
  <c r="L2243" i="3"/>
  <c r="K2243" i="3" s="1"/>
  <c r="L2242" i="3"/>
  <c r="K2242" i="3" s="1"/>
  <c r="L2241" i="3"/>
  <c r="K2241" i="3" s="1"/>
  <c r="L2240" i="3"/>
  <c r="K2240" i="3"/>
  <c r="L2239" i="3"/>
  <c r="K2239" i="3" s="1"/>
  <c r="L2238" i="3"/>
  <c r="K2238" i="3" s="1"/>
  <c r="L2237" i="3"/>
  <c r="K2237" i="3" s="1"/>
  <c r="L2236" i="3"/>
  <c r="K2236" i="3" s="1"/>
  <c r="L2235" i="3"/>
  <c r="K2235" i="3" s="1"/>
  <c r="L2234" i="3"/>
  <c r="K2234" i="3" s="1"/>
  <c r="L2233" i="3"/>
  <c r="K2233" i="3" s="1"/>
  <c r="L2232" i="3"/>
  <c r="K2232" i="3" s="1"/>
  <c r="L2231" i="3"/>
  <c r="K2231" i="3"/>
  <c r="L2230" i="3"/>
  <c r="K2230" i="3" s="1"/>
  <c r="L2229" i="3"/>
  <c r="K2229" i="3" s="1"/>
  <c r="L2228" i="3"/>
  <c r="K2228" i="3" s="1"/>
  <c r="L2227" i="3"/>
  <c r="K2227" i="3" s="1"/>
  <c r="L2226" i="3"/>
  <c r="K2226" i="3" s="1"/>
  <c r="L2225" i="3"/>
  <c r="K2225" i="3" s="1"/>
  <c r="L2224" i="3"/>
  <c r="K2224" i="3" s="1"/>
  <c r="L2223" i="3"/>
  <c r="K2223" i="3" s="1"/>
  <c r="L2222" i="3"/>
  <c r="K2222" i="3" s="1"/>
  <c r="L2221" i="3"/>
  <c r="K2221" i="3"/>
  <c r="L2220" i="3"/>
  <c r="K2220" i="3" s="1"/>
  <c r="L2219" i="3"/>
  <c r="K2219" i="3" s="1"/>
  <c r="L2218" i="3"/>
  <c r="K2218" i="3" s="1"/>
  <c r="L2217" i="3"/>
  <c r="K2217" i="3" s="1"/>
  <c r="L2216" i="3"/>
  <c r="K2216" i="3" s="1"/>
  <c r="L2215" i="3"/>
  <c r="K2215" i="3" s="1"/>
  <c r="L2214" i="3"/>
  <c r="K2214" i="3"/>
  <c r="L2213" i="3"/>
  <c r="K2213" i="3" s="1"/>
  <c r="L2212" i="3"/>
  <c r="K2212" i="3"/>
  <c r="L2211" i="3"/>
  <c r="K2211" i="3" s="1"/>
  <c r="L2210" i="3"/>
  <c r="K2210" i="3" s="1"/>
  <c r="L2209" i="3"/>
  <c r="K2209" i="3" s="1"/>
  <c r="L2208" i="3"/>
  <c r="K2208" i="3" s="1"/>
  <c r="L2207" i="3"/>
  <c r="K2207" i="3" s="1"/>
  <c r="L2206" i="3"/>
  <c r="K2206" i="3"/>
  <c r="L2205" i="3"/>
  <c r="K2205" i="3" s="1"/>
  <c r="L2204" i="3"/>
  <c r="K2204" i="3" s="1"/>
  <c r="L2203" i="3"/>
  <c r="K2203" i="3" s="1"/>
  <c r="L2202" i="3"/>
  <c r="K2202" i="3" s="1"/>
  <c r="L2201" i="3"/>
  <c r="K2201" i="3" s="1"/>
  <c r="L2200" i="3"/>
  <c r="K2200" i="3"/>
  <c r="L2199" i="3"/>
  <c r="K2199" i="3" s="1"/>
  <c r="L2198" i="3"/>
  <c r="K2198" i="3" s="1"/>
  <c r="L2197" i="3"/>
  <c r="K2197" i="3" s="1"/>
  <c r="L2196" i="3"/>
  <c r="K2196" i="3"/>
  <c r="L2195" i="3"/>
  <c r="K2195" i="3" s="1"/>
  <c r="L2194" i="3"/>
  <c r="K2194" i="3" s="1"/>
  <c r="L2193" i="3"/>
  <c r="K2193" i="3" s="1"/>
  <c r="L2192" i="3"/>
  <c r="K2192" i="3" s="1"/>
  <c r="L2191" i="3"/>
  <c r="K2191" i="3" s="1"/>
  <c r="L2190" i="3"/>
  <c r="K2190" i="3"/>
  <c r="L2189" i="3"/>
  <c r="K2189" i="3" s="1"/>
  <c r="L2188" i="3"/>
  <c r="K2188" i="3" s="1"/>
  <c r="L2187" i="3"/>
  <c r="K2187" i="3" s="1"/>
  <c r="L2186" i="3"/>
  <c r="K2186" i="3" s="1"/>
  <c r="L2185" i="3"/>
  <c r="K2185" i="3" s="1"/>
  <c r="L2184" i="3"/>
  <c r="K2184" i="3" s="1"/>
  <c r="L2183" i="3"/>
  <c r="K2183" i="3"/>
  <c r="L2182" i="3"/>
  <c r="K2182" i="3" s="1"/>
  <c r="L2181" i="3"/>
  <c r="K2181" i="3" s="1"/>
  <c r="L2180" i="3"/>
  <c r="K2180" i="3" s="1"/>
  <c r="L2179" i="3"/>
  <c r="K2179" i="3" s="1"/>
  <c r="L2178" i="3"/>
  <c r="K2178" i="3" s="1"/>
  <c r="L2177" i="3"/>
  <c r="K2177" i="3" s="1"/>
  <c r="L2176" i="3"/>
  <c r="K2176" i="3" s="1"/>
  <c r="L2175" i="3"/>
  <c r="K2175" i="3" s="1"/>
  <c r="L2174" i="3"/>
  <c r="K2174" i="3" s="1"/>
  <c r="L2173" i="3"/>
  <c r="K2173" i="3" s="1"/>
  <c r="L2172" i="3"/>
  <c r="K2172" i="3" s="1"/>
  <c r="L2171" i="3"/>
  <c r="K2171" i="3"/>
  <c r="L2170" i="3"/>
  <c r="K2170" i="3" s="1"/>
  <c r="L2169" i="3"/>
  <c r="K2169" i="3" s="1"/>
  <c r="L2168" i="3"/>
  <c r="K2168" i="3" s="1"/>
  <c r="L2167" i="3"/>
  <c r="K2167" i="3" s="1"/>
  <c r="L2166" i="3"/>
  <c r="K2166" i="3" s="1"/>
  <c r="L2165" i="3"/>
  <c r="K2165" i="3" s="1"/>
  <c r="L2164" i="3"/>
  <c r="K2164" i="3" s="1"/>
  <c r="L2163" i="3"/>
  <c r="K2163" i="3" s="1"/>
  <c r="L2162" i="3"/>
  <c r="K2162" i="3" s="1"/>
  <c r="L2161" i="3"/>
  <c r="K2161" i="3" s="1"/>
  <c r="L2160" i="3"/>
  <c r="K2160" i="3"/>
  <c r="L2159" i="3"/>
  <c r="K2159" i="3" s="1"/>
  <c r="L2158" i="3"/>
  <c r="K2158" i="3" s="1"/>
  <c r="L2157" i="3"/>
  <c r="K2157" i="3"/>
  <c r="L2156" i="3"/>
  <c r="K2156" i="3" s="1"/>
  <c r="L2155" i="3"/>
  <c r="K2155" i="3" s="1"/>
  <c r="L2154" i="3"/>
  <c r="K2154" i="3"/>
  <c r="L2153" i="3"/>
  <c r="K2153" i="3" s="1"/>
  <c r="L2152" i="3"/>
  <c r="K2152" i="3" s="1"/>
  <c r="L2151" i="3"/>
  <c r="K2151" i="3"/>
  <c r="L2150" i="3"/>
  <c r="K2150" i="3" s="1"/>
  <c r="L2149" i="3"/>
  <c r="K2149" i="3" s="1"/>
  <c r="L2148" i="3"/>
  <c r="K2148" i="3" s="1"/>
  <c r="L2147" i="3"/>
  <c r="K2147" i="3"/>
  <c r="L2146" i="3"/>
  <c r="K2146" i="3" s="1"/>
  <c r="L2145" i="3"/>
  <c r="K2145" i="3" s="1"/>
  <c r="L2144" i="3"/>
  <c r="K2144" i="3"/>
  <c r="L2143" i="3"/>
  <c r="K2143" i="3" s="1"/>
  <c r="L2142" i="3"/>
  <c r="K2142" i="3"/>
  <c r="L2141" i="3"/>
  <c r="K2141" i="3" s="1"/>
  <c r="L2140" i="3"/>
  <c r="K2140" i="3" s="1"/>
  <c r="L2139" i="3"/>
  <c r="K2139" i="3" s="1"/>
  <c r="L2138" i="3"/>
  <c r="K2138" i="3" s="1"/>
  <c r="L2137" i="3"/>
  <c r="K2137" i="3" s="1"/>
  <c r="L2136" i="3"/>
  <c r="K2136" i="3"/>
  <c r="L2135" i="3"/>
  <c r="K2135" i="3" s="1"/>
  <c r="L2134" i="3"/>
  <c r="K2134" i="3" s="1"/>
  <c r="L2133" i="3"/>
  <c r="K2133" i="3" s="1"/>
  <c r="L2132" i="3"/>
  <c r="K2132" i="3" s="1"/>
  <c r="L2131" i="3"/>
  <c r="K2131" i="3" s="1"/>
  <c r="L2130" i="3"/>
  <c r="K2130" i="3" s="1"/>
  <c r="L2129" i="3"/>
  <c r="K2129" i="3" s="1"/>
  <c r="L2128" i="3"/>
  <c r="K2128" i="3"/>
  <c r="L2127" i="3"/>
  <c r="K2127" i="3" s="1"/>
  <c r="L2126" i="3"/>
  <c r="K2126" i="3" s="1"/>
  <c r="L2125" i="3"/>
  <c r="K2125" i="3" s="1"/>
  <c r="L2124" i="3"/>
  <c r="K2124" i="3" s="1"/>
  <c r="L2123" i="3"/>
  <c r="K2123" i="3"/>
  <c r="L2122" i="3"/>
  <c r="K2122" i="3" s="1"/>
  <c r="L2121" i="3"/>
  <c r="K2121" i="3" s="1"/>
  <c r="L2120" i="3"/>
  <c r="K2120" i="3" s="1"/>
  <c r="L2119" i="3"/>
  <c r="K2119" i="3" s="1"/>
  <c r="L2118" i="3"/>
  <c r="K2118" i="3" s="1"/>
  <c r="L2117" i="3"/>
  <c r="K2117" i="3"/>
  <c r="L2116" i="3"/>
  <c r="K2116" i="3" s="1"/>
  <c r="L2115" i="3"/>
  <c r="K2115" i="3" s="1"/>
  <c r="L2114" i="3"/>
  <c r="K2114" i="3" s="1"/>
  <c r="L2113" i="3"/>
  <c r="K2113" i="3" s="1"/>
  <c r="L2112" i="3"/>
  <c r="K2112" i="3" s="1"/>
  <c r="L2111" i="3"/>
  <c r="K2111" i="3" s="1"/>
  <c r="L2110" i="3"/>
  <c r="K2110" i="3" s="1"/>
  <c r="L2109" i="3"/>
  <c r="K2109" i="3" s="1"/>
  <c r="L2108" i="3"/>
  <c r="K2108" i="3" s="1"/>
  <c r="L2107" i="3"/>
  <c r="K2107" i="3" s="1"/>
  <c r="L2106" i="3"/>
  <c r="K2106" i="3" s="1"/>
  <c r="L2105" i="3"/>
  <c r="K2105" i="3" s="1"/>
  <c r="L2104" i="3"/>
  <c r="K2104" i="3" s="1"/>
  <c r="L2103" i="3"/>
  <c r="K2103" i="3" s="1"/>
  <c r="L2102" i="3"/>
  <c r="K2102" i="3" s="1"/>
  <c r="L2101" i="3"/>
  <c r="K2101" i="3" s="1"/>
  <c r="L2100" i="3"/>
  <c r="K2100" i="3" s="1"/>
  <c r="L2099" i="3"/>
  <c r="K2099" i="3"/>
  <c r="L2098" i="3"/>
  <c r="K2098" i="3" s="1"/>
  <c r="L2097" i="3"/>
  <c r="K2097" i="3" s="1"/>
  <c r="L2096" i="3"/>
  <c r="K2096" i="3" s="1"/>
  <c r="L2095" i="3"/>
  <c r="K2095" i="3" s="1"/>
  <c r="L2094" i="3"/>
  <c r="K2094" i="3"/>
  <c r="L2093" i="3"/>
  <c r="K2093" i="3" s="1"/>
  <c r="L2092" i="3"/>
  <c r="K2092" i="3"/>
  <c r="L2091" i="3"/>
  <c r="K2091" i="3" s="1"/>
  <c r="L2090" i="3"/>
  <c r="K2090" i="3" s="1"/>
  <c r="L2089" i="3"/>
  <c r="K2089" i="3" s="1"/>
  <c r="L2088" i="3"/>
  <c r="K2088" i="3" s="1"/>
  <c r="L2087" i="3"/>
  <c r="K2087" i="3" s="1"/>
  <c r="L2086" i="3"/>
  <c r="K2086" i="3" s="1"/>
  <c r="L2085" i="3"/>
  <c r="K2085" i="3" s="1"/>
  <c r="L2084" i="3"/>
  <c r="K2084" i="3" s="1"/>
  <c r="L2083" i="3"/>
  <c r="K2083" i="3" s="1"/>
  <c r="L2082" i="3"/>
  <c r="K2082" i="3" s="1"/>
  <c r="L2081" i="3"/>
  <c r="K2081" i="3" s="1"/>
  <c r="L2080" i="3"/>
  <c r="K2080" i="3"/>
  <c r="L2079" i="3"/>
  <c r="K2079" i="3" s="1"/>
  <c r="L2078" i="3"/>
  <c r="K2078" i="3"/>
  <c r="L2077" i="3"/>
  <c r="K2077" i="3" s="1"/>
  <c r="L2076" i="3"/>
  <c r="K2076" i="3" s="1"/>
  <c r="L2075" i="3"/>
  <c r="K2075" i="3" s="1"/>
  <c r="L2074" i="3"/>
  <c r="K2074" i="3" s="1"/>
  <c r="L2073" i="3"/>
  <c r="K2073" i="3" s="1"/>
  <c r="L2072" i="3"/>
  <c r="K2072" i="3" s="1"/>
  <c r="L2071" i="3"/>
  <c r="K2071" i="3" s="1"/>
  <c r="L2070" i="3"/>
  <c r="K2070" i="3" s="1"/>
  <c r="L2069" i="3"/>
  <c r="K2069" i="3"/>
  <c r="L2068" i="3"/>
  <c r="K2068" i="3" s="1"/>
  <c r="L2067" i="3"/>
  <c r="K2067" i="3" s="1"/>
  <c r="L2066" i="3"/>
  <c r="K2066" i="3" s="1"/>
  <c r="L2065" i="3"/>
  <c r="K2065" i="3" s="1"/>
  <c r="L2064" i="3"/>
  <c r="K2064" i="3" s="1"/>
  <c r="L2063" i="3"/>
  <c r="K2063" i="3" s="1"/>
  <c r="L2062" i="3"/>
  <c r="K2062" i="3" s="1"/>
  <c r="L2061" i="3"/>
  <c r="K2061" i="3" s="1"/>
  <c r="L2060" i="3"/>
  <c r="K2060" i="3"/>
  <c r="L2059" i="3"/>
  <c r="K2059" i="3"/>
  <c r="L2058" i="3"/>
  <c r="K2058" i="3"/>
  <c r="L2057" i="3"/>
  <c r="K2057" i="3" s="1"/>
  <c r="L2056" i="3"/>
  <c r="K2056" i="3" s="1"/>
  <c r="L2055" i="3"/>
  <c r="K2055" i="3" s="1"/>
  <c r="L2054" i="3"/>
  <c r="K2054" i="3" s="1"/>
  <c r="L2053" i="3"/>
  <c r="K2053" i="3" s="1"/>
  <c r="L2052" i="3"/>
  <c r="K2052" i="3" s="1"/>
  <c r="L2051" i="3"/>
  <c r="K2051" i="3"/>
  <c r="L2050" i="3"/>
  <c r="K2050" i="3" s="1"/>
  <c r="L2049" i="3"/>
  <c r="K2049" i="3" s="1"/>
  <c r="L2048" i="3"/>
  <c r="K2048" i="3" s="1"/>
  <c r="L2047" i="3"/>
  <c r="K2047" i="3" s="1"/>
  <c r="L2046" i="3"/>
  <c r="K2046" i="3" s="1"/>
  <c r="L2045" i="3"/>
  <c r="K2045" i="3" s="1"/>
  <c r="L2044" i="3"/>
  <c r="K2044" i="3" s="1"/>
  <c r="L2043" i="3"/>
  <c r="K2043" i="3" s="1"/>
  <c r="L2042" i="3"/>
  <c r="K2042" i="3" s="1"/>
  <c r="L2041" i="3"/>
  <c r="K2041" i="3"/>
  <c r="L2040" i="3"/>
  <c r="K2040" i="3" s="1"/>
  <c r="L2039" i="3"/>
  <c r="K2039" i="3" s="1"/>
  <c r="L2038" i="3"/>
  <c r="K2038" i="3"/>
  <c r="L2037" i="3"/>
  <c r="K2037" i="3" s="1"/>
  <c r="L2036" i="3"/>
  <c r="K2036" i="3"/>
  <c r="L2035" i="3"/>
  <c r="K2035" i="3"/>
  <c r="L2034" i="3"/>
  <c r="K2034" i="3"/>
  <c r="L2033" i="3"/>
  <c r="K2033" i="3"/>
  <c r="L2032" i="3"/>
  <c r="K2032" i="3"/>
  <c r="L2031" i="3"/>
  <c r="K2031" i="3"/>
  <c r="L2030" i="3"/>
  <c r="K2030" i="3"/>
  <c r="L2029" i="3"/>
  <c r="K2029" i="3"/>
  <c r="L2028" i="3"/>
  <c r="K2028" i="3"/>
  <c r="L2027" i="3"/>
  <c r="K2027" i="3"/>
  <c r="L2026" i="3"/>
  <c r="K2026" i="3"/>
  <c r="L2025" i="3"/>
  <c r="K2025" i="3"/>
  <c r="L2024" i="3"/>
  <c r="K2024" i="3"/>
  <c r="L2023" i="3"/>
  <c r="K2023" i="3"/>
  <c r="L2022" i="3"/>
  <c r="K2022" i="3"/>
  <c r="L2021" i="3"/>
  <c r="K2021" i="3"/>
  <c r="L2020" i="3"/>
  <c r="K2020" i="3"/>
  <c r="L2019" i="3"/>
  <c r="K2019" i="3"/>
  <c r="L2018" i="3"/>
  <c r="K2018" i="3"/>
  <c r="L2017" i="3"/>
  <c r="K2017" i="3"/>
  <c r="L2016" i="3"/>
  <c r="K2016" i="3"/>
  <c r="L2015" i="3"/>
  <c r="K2015" i="3"/>
  <c r="L2014" i="3"/>
  <c r="K2014" i="3"/>
  <c r="L2013" i="3"/>
  <c r="K2013" i="3"/>
  <c r="L2012" i="3"/>
  <c r="K2012" i="3"/>
  <c r="L2011" i="3"/>
  <c r="K2011" i="3"/>
  <c r="L2010" i="3"/>
  <c r="K2010" i="3"/>
  <c r="L2009" i="3"/>
  <c r="K2009" i="3"/>
  <c r="L2008" i="3"/>
  <c r="K2008" i="3"/>
  <c r="L2007" i="3"/>
  <c r="K2007" i="3"/>
  <c r="L2006" i="3"/>
  <c r="K2006" i="3"/>
  <c r="L2005" i="3"/>
  <c r="K2005" i="3"/>
  <c r="L2004" i="3"/>
  <c r="K2004" i="3"/>
  <c r="L2003" i="3"/>
  <c r="K2003" i="3"/>
  <c r="L2002" i="3"/>
  <c r="K2002" i="3"/>
  <c r="L2001" i="3"/>
  <c r="K2001" i="3"/>
  <c r="L2000" i="3"/>
  <c r="K2000" i="3"/>
  <c r="L1999" i="3"/>
  <c r="K1999" i="3"/>
  <c r="L1998" i="3"/>
  <c r="K1998" i="3"/>
  <c r="L1997" i="3"/>
  <c r="K1997" i="3"/>
  <c r="L1996" i="3"/>
  <c r="K1996" i="3"/>
  <c r="L1995" i="3"/>
  <c r="K1995" i="3"/>
  <c r="L1994" i="3"/>
  <c r="K1994" i="3"/>
  <c r="L1993" i="3"/>
  <c r="K1993" i="3"/>
  <c r="L1992" i="3"/>
  <c r="K1992" i="3"/>
  <c r="L1991" i="3"/>
  <c r="K1991" i="3"/>
  <c r="L1990" i="3"/>
  <c r="K1990" i="3"/>
  <c r="L1989" i="3"/>
  <c r="K1989" i="3"/>
  <c r="L1988" i="3"/>
  <c r="K1988" i="3"/>
  <c r="L1987" i="3"/>
  <c r="K1987" i="3"/>
  <c r="L1986" i="3"/>
  <c r="K1986" i="3"/>
  <c r="L1985" i="3"/>
  <c r="K1985" i="3"/>
  <c r="L1984" i="3"/>
  <c r="K1984" i="3"/>
  <c r="L1983" i="3"/>
  <c r="K1983" i="3"/>
  <c r="L1982" i="3"/>
  <c r="K1982" i="3"/>
  <c r="L1981" i="3"/>
  <c r="K1981" i="3"/>
  <c r="L1980" i="3"/>
  <c r="K1980" i="3"/>
  <c r="L1979" i="3"/>
  <c r="K1979" i="3"/>
  <c r="L1978" i="3"/>
  <c r="K1978" i="3"/>
  <c r="L1977" i="3"/>
  <c r="K1977" i="3"/>
  <c r="L1976" i="3"/>
  <c r="K1976" i="3"/>
  <c r="L1975" i="3"/>
  <c r="K1975" i="3"/>
  <c r="L1974" i="3"/>
  <c r="K1974" i="3"/>
  <c r="L1973" i="3"/>
  <c r="K1973" i="3"/>
  <c r="L1972" i="3"/>
  <c r="K1972" i="3"/>
  <c r="L1971" i="3"/>
  <c r="K1971" i="3"/>
  <c r="L1970" i="3"/>
  <c r="K1970" i="3"/>
  <c r="L1969" i="3"/>
  <c r="K1969" i="3"/>
  <c r="L1968" i="3"/>
  <c r="K1968" i="3"/>
  <c r="L1967" i="3"/>
  <c r="K1967" i="3"/>
  <c r="L1966" i="3"/>
  <c r="K1966" i="3"/>
  <c r="L1965" i="3"/>
  <c r="K1965" i="3"/>
  <c r="L1964" i="3"/>
  <c r="K1964" i="3"/>
  <c r="L1963" i="3"/>
  <c r="K1963" i="3"/>
  <c r="L1962" i="3"/>
  <c r="K1962" i="3"/>
  <c r="L1961" i="3"/>
  <c r="K1961" i="3"/>
  <c r="L1960" i="3"/>
  <c r="K1960" i="3"/>
  <c r="L1959" i="3"/>
  <c r="K1959" i="3"/>
  <c r="L1958" i="3"/>
  <c r="K1958" i="3"/>
  <c r="L1957" i="3"/>
  <c r="K1957" i="3"/>
  <c r="L1956" i="3"/>
  <c r="K1956" i="3"/>
  <c r="L1955" i="3"/>
  <c r="K1955" i="3"/>
  <c r="L1954" i="3"/>
  <c r="K1954" i="3"/>
  <c r="L1953" i="3"/>
  <c r="K1953" i="3"/>
  <c r="L1952" i="3"/>
  <c r="K1952" i="3"/>
  <c r="L1951" i="3"/>
  <c r="K1951" i="3"/>
  <c r="L1950" i="3"/>
  <c r="K1950" i="3"/>
  <c r="L1949" i="3"/>
  <c r="K1949" i="3"/>
  <c r="L1948" i="3"/>
  <c r="K1948" i="3"/>
  <c r="L1947" i="3"/>
  <c r="K1947" i="3"/>
  <c r="L1946" i="3"/>
  <c r="K1946" i="3"/>
  <c r="L1945" i="3"/>
  <c r="K1945" i="3"/>
  <c r="L1944" i="3"/>
  <c r="K1944" i="3"/>
  <c r="L1943" i="3"/>
  <c r="K1943" i="3"/>
  <c r="L1942" i="3"/>
  <c r="K1942" i="3"/>
  <c r="L1941" i="3"/>
  <c r="K1941" i="3"/>
  <c r="L1940" i="3"/>
  <c r="K1940" i="3"/>
  <c r="L1939" i="3"/>
  <c r="K1939" i="3"/>
  <c r="L1938" i="3"/>
  <c r="K1938" i="3"/>
  <c r="L1937" i="3"/>
  <c r="K1937" i="3"/>
  <c r="L1936" i="3"/>
  <c r="K1936" i="3"/>
  <c r="L1935" i="3"/>
  <c r="K1935" i="3"/>
  <c r="L1934" i="3"/>
  <c r="K1934" i="3"/>
  <c r="L1933" i="3"/>
  <c r="K1933" i="3"/>
  <c r="L1932" i="3"/>
  <c r="K1932" i="3"/>
  <c r="L1931" i="3"/>
  <c r="K1931" i="3"/>
  <c r="L1930" i="3"/>
  <c r="K1930" i="3"/>
  <c r="L1929" i="3"/>
  <c r="K1929" i="3"/>
  <c r="L1928" i="3"/>
  <c r="K1928" i="3"/>
  <c r="L1927" i="3"/>
  <c r="K1927" i="3"/>
  <c r="L1926" i="3"/>
  <c r="K1926" i="3"/>
  <c r="L1925" i="3"/>
  <c r="K1925" i="3"/>
  <c r="L1924" i="3"/>
  <c r="K1924" i="3"/>
  <c r="L1923" i="3"/>
  <c r="K1923" i="3"/>
  <c r="L1922" i="3"/>
  <c r="K1922" i="3"/>
  <c r="L1921" i="3"/>
  <c r="K1921" i="3"/>
  <c r="L1920" i="3"/>
  <c r="K1920" i="3"/>
  <c r="L1919" i="3"/>
  <c r="K1919" i="3"/>
  <c r="L1918" i="3"/>
  <c r="K1918" i="3"/>
  <c r="L1917" i="3"/>
  <c r="K1917" i="3"/>
  <c r="L1916" i="3"/>
  <c r="K1916" i="3"/>
  <c r="L1915" i="3"/>
  <c r="K1915" i="3"/>
  <c r="L1914" i="3"/>
  <c r="K1914" i="3"/>
  <c r="L1913" i="3"/>
  <c r="K1913" i="3"/>
  <c r="L1912" i="3"/>
  <c r="K1912" i="3"/>
  <c r="L1911" i="3"/>
  <c r="K1911" i="3"/>
  <c r="L1910" i="3"/>
  <c r="K1910" i="3"/>
  <c r="L1909" i="3"/>
  <c r="K1909" i="3"/>
  <c r="L1908" i="3"/>
  <c r="K1908" i="3"/>
  <c r="L1907" i="3"/>
  <c r="K1907" i="3"/>
  <c r="L1906" i="3"/>
  <c r="K1906" i="3"/>
  <c r="L1905" i="3"/>
  <c r="K1905" i="3"/>
  <c r="L1904" i="3"/>
  <c r="K1904" i="3"/>
  <c r="L1903" i="3"/>
  <c r="K1903" i="3"/>
  <c r="L1902" i="3"/>
  <c r="K1902" i="3"/>
  <c r="L1901" i="3"/>
  <c r="K1901" i="3"/>
  <c r="L1900" i="3"/>
  <c r="K1900" i="3"/>
  <c r="L1899" i="3"/>
  <c r="K1899" i="3"/>
  <c r="L1898" i="3"/>
  <c r="K1898" i="3"/>
  <c r="L1897" i="3"/>
  <c r="K1897" i="3"/>
  <c r="L1896" i="3"/>
  <c r="K1896" i="3"/>
  <c r="L1895" i="3"/>
  <c r="K1895" i="3"/>
  <c r="L1894" i="3"/>
  <c r="K1894" i="3"/>
  <c r="L1893" i="3"/>
  <c r="K1893" i="3"/>
  <c r="L1892" i="3"/>
  <c r="K1892" i="3"/>
  <c r="L1891" i="3"/>
  <c r="K1891" i="3"/>
  <c r="L1890" i="3"/>
  <c r="K1890" i="3"/>
  <c r="L1889" i="3"/>
  <c r="K1889" i="3"/>
  <c r="L1888" i="3"/>
  <c r="K1888" i="3"/>
  <c r="L1887" i="3"/>
  <c r="K1887" i="3"/>
  <c r="L1886" i="3"/>
  <c r="K1886" i="3"/>
  <c r="L1885" i="3"/>
  <c r="K1885" i="3"/>
  <c r="L1884" i="3"/>
  <c r="K1884" i="3"/>
  <c r="L1883" i="3"/>
  <c r="K1883" i="3"/>
  <c r="L1882" i="3"/>
  <c r="K1882" i="3"/>
  <c r="L1881" i="3"/>
  <c r="K1881" i="3"/>
  <c r="L1880" i="3"/>
  <c r="K1880" i="3"/>
  <c r="L1879" i="3"/>
  <c r="K1879" i="3"/>
  <c r="L1878" i="3"/>
  <c r="K1878" i="3"/>
  <c r="L1877" i="3"/>
  <c r="K1877" i="3"/>
  <c r="L1876" i="3"/>
  <c r="K1876" i="3"/>
  <c r="L1875" i="3"/>
  <c r="K1875" i="3"/>
  <c r="L1874" i="3"/>
  <c r="K1874" i="3"/>
  <c r="L1873" i="3"/>
  <c r="K1873" i="3"/>
  <c r="L1872" i="3"/>
  <c r="K1872" i="3"/>
  <c r="L1871" i="3"/>
  <c r="K1871" i="3"/>
  <c r="L1870" i="3"/>
  <c r="K1870" i="3"/>
  <c r="L1869" i="3"/>
  <c r="K1869" i="3"/>
  <c r="L1868" i="3"/>
  <c r="K1868" i="3"/>
  <c r="L1867" i="3"/>
  <c r="K1867" i="3"/>
  <c r="L1866" i="3"/>
  <c r="K1866" i="3"/>
  <c r="L1865" i="3"/>
  <c r="K1865" i="3"/>
  <c r="L1864" i="3"/>
  <c r="K1864" i="3"/>
  <c r="L1863" i="3"/>
  <c r="K1863" i="3"/>
  <c r="L1862" i="3"/>
  <c r="K1862" i="3"/>
  <c r="L1861" i="3"/>
  <c r="K1861" i="3"/>
  <c r="L1860" i="3"/>
  <c r="K1860" i="3"/>
  <c r="L1859" i="3"/>
  <c r="K1859" i="3"/>
  <c r="L1858" i="3"/>
  <c r="K1858" i="3"/>
  <c r="L1857" i="3"/>
  <c r="K1857" i="3"/>
  <c r="L1856" i="3"/>
  <c r="K1856" i="3"/>
  <c r="L1855" i="3"/>
  <c r="K1855" i="3"/>
  <c r="L1854" i="3"/>
  <c r="K1854" i="3"/>
  <c r="L1853" i="3"/>
  <c r="K1853" i="3"/>
  <c r="L1852" i="3"/>
  <c r="K1852" i="3"/>
  <c r="L1851" i="3"/>
  <c r="K1851" i="3"/>
  <c r="L1850" i="3"/>
  <c r="K1850" i="3"/>
  <c r="L1849" i="3"/>
  <c r="K1849" i="3"/>
  <c r="L1848" i="3"/>
  <c r="K1848" i="3"/>
  <c r="L1847" i="3"/>
  <c r="K1847" i="3"/>
  <c r="L1846" i="3"/>
  <c r="K1846" i="3"/>
  <c r="L1845" i="3"/>
  <c r="K1845" i="3"/>
  <c r="L1844" i="3"/>
  <c r="K1844" i="3"/>
  <c r="L1843" i="3"/>
  <c r="K1843" i="3"/>
  <c r="L1842" i="3"/>
  <c r="K1842" i="3"/>
  <c r="L1841" i="3"/>
  <c r="K1841" i="3"/>
  <c r="L1840" i="3"/>
  <c r="K1840" i="3"/>
  <c r="L1839" i="3"/>
  <c r="K1839" i="3"/>
  <c r="L1838" i="3"/>
  <c r="K1838" i="3"/>
  <c r="L1837" i="3"/>
  <c r="K1837" i="3"/>
  <c r="L1836" i="3"/>
  <c r="K1836" i="3"/>
  <c r="L1835" i="3"/>
  <c r="K1835" i="3"/>
  <c r="L1834" i="3"/>
  <c r="K1834" i="3"/>
  <c r="L1833" i="3"/>
  <c r="K1833" i="3"/>
  <c r="L1832" i="3"/>
  <c r="K1832" i="3"/>
  <c r="L1831" i="3"/>
  <c r="K1831" i="3"/>
  <c r="L1830" i="3"/>
  <c r="K1830" i="3"/>
  <c r="L1829" i="3"/>
  <c r="K1829" i="3"/>
  <c r="L1828" i="3"/>
  <c r="K1828" i="3"/>
  <c r="L1827" i="3"/>
  <c r="K1827" i="3"/>
  <c r="L1826" i="3"/>
  <c r="K1826" i="3"/>
  <c r="L1825" i="3"/>
  <c r="K1825" i="3"/>
  <c r="L1824" i="3"/>
  <c r="K1824" i="3"/>
  <c r="L1823" i="3"/>
  <c r="K1823" i="3"/>
  <c r="L1822" i="3"/>
  <c r="K1822" i="3"/>
  <c r="L1821" i="3"/>
  <c r="K1821" i="3"/>
  <c r="L1820" i="3"/>
  <c r="K1820" i="3"/>
  <c r="L1819" i="3"/>
  <c r="K1819" i="3"/>
  <c r="L1818" i="3"/>
  <c r="K1818" i="3"/>
  <c r="L1817" i="3"/>
  <c r="K1817" i="3"/>
  <c r="L1816" i="3"/>
  <c r="K1816" i="3"/>
  <c r="L1815" i="3"/>
  <c r="K1815" i="3"/>
  <c r="L1814" i="3"/>
  <c r="K1814" i="3"/>
  <c r="L1813" i="3"/>
  <c r="K1813" i="3"/>
  <c r="L1812" i="3"/>
  <c r="K1812" i="3"/>
  <c r="L1811" i="3"/>
  <c r="K1811" i="3"/>
  <c r="L1810" i="3"/>
  <c r="K1810" i="3"/>
  <c r="L1809" i="3"/>
  <c r="K1809" i="3"/>
  <c r="L1808" i="3"/>
  <c r="K1808" i="3"/>
  <c r="L1807" i="3"/>
  <c r="K1807" i="3"/>
  <c r="L1806" i="3"/>
  <c r="K1806" i="3"/>
  <c r="L1805" i="3"/>
  <c r="K1805" i="3"/>
  <c r="L1804" i="3"/>
  <c r="K1804" i="3"/>
  <c r="L1803" i="3"/>
  <c r="K1803" i="3"/>
  <c r="L1802" i="3"/>
  <c r="K1802" i="3"/>
  <c r="L1801" i="3"/>
  <c r="K1801" i="3"/>
  <c r="L1800" i="3"/>
  <c r="K1800" i="3"/>
  <c r="L1799" i="3"/>
  <c r="K1799" i="3"/>
  <c r="L1798" i="3"/>
  <c r="K1798" i="3"/>
  <c r="L1797" i="3"/>
  <c r="K1797" i="3"/>
  <c r="L1796" i="3"/>
  <c r="K1796" i="3"/>
  <c r="L1795" i="3"/>
  <c r="K1795" i="3"/>
  <c r="L1794" i="3"/>
  <c r="K1794" i="3"/>
  <c r="L1793" i="3"/>
  <c r="K1793" i="3"/>
  <c r="L1792" i="3"/>
  <c r="K1792" i="3"/>
  <c r="L1791" i="3"/>
  <c r="K1791" i="3"/>
  <c r="L1790" i="3"/>
  <c r="K1790" i="3"/>
  <c r="L1789" i="3"/>
  <c r="K1789" i="3"/>
  <c r="L1788" i="3"/>
  <c r="K1788" i="3"/>
  <c r="L1787" i="3"/>
  <c r="K1787" i="3"/>
  <c r="L1786" i="3"/>
  <c r="K1786" i="3"/>
  <c r="L1785" i="3"/>
  <c r="K1785" i="3"/>
  <c r="L1784" i="3"/>
  <c r="K1784" i="3"/>
  <c r="L1783" i="3"/>
  <c r="K1783" i="3"/>
  <c r="L1782" i="3"/>
  <c r="K1782" i="3"/>
  <c r="L1781" i="3"/>
  <c r="K1781" i="3"/>
  <c r="L1780" i="3"/>
  <c r="K1780" i="3"/>
  <c r="L1779" i="3"/>
  <c r="K1779" i="3"/>
  <c r="L1778" i="3"/>
  <c r="K1778" i="3"/>
  <c r="L1777" i="3"/>
  <c r="K1777" i="3"/>
  <c r="L1776" i="3"/>
  <c r="K1776" i="3"/>
  <c r="L1775" i="3"/>
  <c r="K1775" i="3"/>
  <c r="L1774" i="3"/>
  <c r="K1774" i="3"/>
  <c r="L1773" i="3"/>
  <c r="K1773" i="3"/>
  <c r="L1772" i="3"/>
  <c r="K1772" i="3"/>
  <c r="L1771" i="3"/>
  <c r="K1771" i="3"/>
  <c r="L1770" i="3"/>
  <c r="K1770" i="3"/>
  <c r="L1769" i="3"/>
  <c r="K1769" i="3"/>
  <c r="L1768" i="3"/>
  <c r="K1768" i="3"/>
  <c r="L1767" i="3"/>
  <c r="K1767" i="3"/>
  <c r="L1766" i="3"/>
  <c r="K1766" i="3"/>
  <c r="L1765" i="3"/>
  <c r="K1765" i="3"/>
  <c r="L1764" i="3"/>
  <c r="K1764" i="3"/>
  <c r="L1763" i="3"/>
  <c r="K1763" i="3"/>
  <c r="L1762" i="3"/>
  <c r="K1762" i="3"/>
  <c r="L1761" i="3"/>
  <c r="K1761" i="3"/>
  <c r="L1760" i="3"/>
  <c r="K1760" i="3"/>
  <c r="L1759" i="3"/>
  <c r="K1759" i="3"/>
  <c r="L1758" i="3"/>
  <c r="K1758" i="3"/>
  <c r="L1757" i="3"/>
  <c r="K1757" i="3"/>
  <c r="L1756" i="3"/>
  <c r="K1756" i="3"/>
  <c r="L1755" i="3"/>
  <c r="K1755" i="3"/>
  <c r="L1754" i="3"/>
  <c r="K1754" i="3"/>
  <c r="L1753" i="3"/>
  <c r="K1753" i="3"/>
  <c r="L1752" i="3"/>
  <c r="K1752" i="3"/>
  <c r="L1751" i="3"/>
  <c r="K1751" i="3"/>
  <c r="L1750" i="3"/>
  <c r="K1750" i="3"/>
  <c r="L1749" i="3"/>
  <c r="K1749" i="3"/>
  <c r="L1748" i="3"/>
  <c r="K1748" i="3"/>
  <c r="L1747" i="3"/>
  <c r="K1747" i="3"/>
  <c r="L1746" i="3"/>
  <c r="K1746" i="3"/>
  <c r="L1745" i="3"/>
  <c r="K1745" i="3"/>
  <c r="L1744" i="3"/>
  <c r="K1744" i="3"/>
  <c r="L1743" i="3"/>
  <c r="K1743" i="3"/>
  <c r="L1742" i="3"/>
  <c r="K1742" i="3"/>
  <c r="L1741" i="3"/>
  <c r="K1741" i="3"/>
  <c r="L1740" i="3"/>
  <c r="K1740" i="3"/>
  <c r="L1739" i="3"/>
  <c r="K1739" i="3"/>
  <c r="L1738" i="3"/>
  <c r="K1738" i="3"/>
  <c r="L1737" i="3"/>
  <c r="K1737" i="3"/>
  <c r="L1736" i="3"/>
  <c r="K1736" i="3"/>
  <c r="L1735" i="3"/>
  <c r="K1735" i="3"/>
  <c r="L1734" i="3"/>
  <c r="K1734" i="3"/>
  <c r="L1733" i="3"/>
  <c r="K1733" i="3"/>
  <c r="L1732" i="3"/>
  <c r="K1732" i="3"/>
  <c r="L1731" i="3"/>
  <c r="K1731" i="3"/>
  <c r="L1730" i="3"/>
  <c r="K1730" i="3"/>
  <c r="L1729" i="3"/>
  <c r="K1729" i="3"/>
  <c r="L1728" i="3"/>
  <c r="K1728" i="3"/>
  <c r="L1727" i="3"/>
  <c r="K1727" i="3"/>
  <c r="L1726" i="3"/>
  <c r="K1726" i="3"/>
  <c r="L1725" i="3"/>
  <c r="K1725" i="3"/>
  <c r="L1724" i="3"/>
  <c r="K1724" i="3"/>
  <c r="L1723" i="3"/>
  <c r="K1723" i="3"/>
  <c r="L1722" i="3"/>
  <c r="K1722" i="3"/>
  <c r="L1721" i="3"/>
  <c r="K1721" i="3"/>
  <c r="L1720" i="3"/>
  <c r="K1720" i="3"/>
  <c r="L1719" i="3"/>
  <c r="K1719" i="3"/>
  <c r="L1718" i="3"/>
  <c r="K1718" i="3"/>
  <c r="L1717" i="3"/>
  <c r="K1717" i="3"/>
  <c r="L1716" i="3"/>
  <c r="K1716" i="3"/>
  <c r="L1715" i="3"/>
  <c r="K1715" i="3"/>
  <c r="L1714" i="3"/>
  <c r="K1714" i="3"/>
  <c r="L1713" i="3"/>
  <c r="K1713" i="3"/>
  <c r="L1712" i="3"/>
  <c r="K1712" i="3"/>
  <c r="L1711" i="3"/>
  <c r="K1711" i="3"/>
  <c r="L1710" i="3"/>
  <c r="K1710" i="3"/>
  <c r="L1709" i="3"/>
  <c r="K1709" i="3"/>
  <c r="L1708" i="3"/>
  <c r="K1708" i="3"/>
  <c r="L1707" i="3"/>
  <c r="K1707" i="3"/>
  <c r="L1706" i="3"/>
  <c r="K1706" i="3"/>
  <c r="L1705" i="3"/>
  <c r="K1705" i="3"/>
  <c r="L1704" i="3"/>
  <c r="K1704" i="3"/>
  <c r="L1703" i="3"/>
  <c r="K1703" i="3"/>
  <c r="L1702" i="3"/>
  <c r="K1702" i="3"/>
  <c r="L1701" i="3"/>
  <c r="K1701" i="3"/>
  <c r="L1700" i="3"/>
  <c r="K1700" i="3"/>
  <c r="L1699" i="3"/>
  <c r="K1699" i="3"/>
  <c r="L1698" i="3"/>
  <c r="K1698" i="3"/>
  <c r="L1697" i="3"/>
  <c r="K1697" i="3"/>
  <c r="L1696" i="3"/>
  <c r="K1696" i="3"/>
  <c r="L1695" i="3"/>
  <c r="K1695" i="3"/>
  <c r="L1694" i="3"/>
  <c r="K1694" i="3"/>
  <c r="L1693" i="3"/>
  <c r="K1693" i="3"/>
  <c r="L1692" i="3"/>
  <c r="K1692" i="3"/>
  <c r="L1691" i="3"/>
  <c r="K1691" i="3"/>
  <c r="L1690" i="3"/>
  <c r="K1690" i="3"/>
  <c r="L1689" i="3"/>
  <c r="K1689" i="3"/>
  <c r="L1688" i="3"/>
  <c r="K1688" i="3"/>
  <c r="L1687" i="3"/>
  <c r="K1687" i="3"/>
  <c r="L1686" i="3"/>
  <c r="K1686" i="3"/>
  <c r="L1685" i="3"/>
  <c r="K1685" i="3"/>
  <c r="L1684" i="3"/>
  <c r="K1684" i="3"/>
  <c r="L1683" i="3"/>
  <c r="K1683" i="3"/>
  <c r="L1682" i="3"/>
  <c r="K1682" i="3"/>
  <c r="L1681" i="3"/>
  <c r="K1681" i="3"/>
  <c r="L1680" i="3"/>
  <c r="K1680" i="3"/>
  <c r="L1679" i="3"/>
  <c r="K1679" i="3"/>
  <c r="L1678" i="3"/>
  <c r="K1678" i="3"/>
  <c r="L1677" i="3"/>
  <c r="K1677" i="3"/>
  <c r="L1676" i="3"/>
  <c r="K1676" i="3"/>
  <c r="L1675" i="3"/>
  <c r="K1675" i="3"/>
  <c r="L1674" i="3"/>
  <c r="K1674" i="3"/>
  <c r="L1673" i="3"/>
  <c r="K1673" i="3"/>
  <c r="L1672" i="3"/>
  <c r="K1672" i="3"/>
  <c r="L1671" i="3"/>
  <c r="K1671" i="3"/>
  <c r="L1670" i="3"/>
  <c r="K1670" i="3"/>
  <c r="L1669" i="3"/>
  <c r="K1669" i="3"/>
  <c r="L1668" i="3"/>
  <c r="K1668" i="3"/>
  <c r="L1667" i="3"/>
  <c r="K1667" i="3"/>
  <c r="L1666" i="3"/>
  <c r="K1666" i="3"/>
  <c r="L1665" i="3"/>
  <c r="K1665" i="3"/>
  <c r="L1664" i="3"/>
  <c r="K1664" i="3"/>
  <c r="L1663" i="3"/>
  <c r="K1663" i="3"/>
  <c r="L1662" i="3"/>
  <c r="K1662" i="3"/>
  <c r="L1661" i="3"/>
  <c r="K1661" i="3"/>
  <c r="L1660" i="3"/>
  <c r="K1660" i="3"/>
  <c r="L1659" i="3"/>
  <c r="K1659" i="3"/>
  <c r="L1658" i="3"/>
  <c r="K1658" i="3"/>
  <c r="L1657" i="3"/>
  <c r="K1657" i="3"/>
  <c r="L1656" i="3"/>
  <c r="K1656" i="3"/>
  <c r="L1655" i="3"/>
  <c r="K1655" i="3"/>
  <c r="L1654" i="3"/>
  <c r="K1654" i="3"/>
  <c r="L1653" i="3"/>
  <c r="K1653" i="3"/>
  <c r="L1652" i="3"/>
  <c r="K1652" i="3"/>
  <c r="L1651" i="3"/>
  <c r="K1651" i="3"/>
  <c r="L1650" i="3"/>
  <c r="K1650" i="3"/>
  <c r="L1649" i="3"/>
  <c r="K1649" i="3"/>
  <c r="L1648" i="3"/>
  <c r="K1648" i="3"/>
  <c r="L1647" i="3"/>
  <c r="K1647" i="3"/>
  <c r="L1646" i="3"/>
  <c r="K1646" i="3"/>
  <c r="L1645" i="3"/>
  <c r="K1645" i="3"/>
  <c r="L1644" i="3"/>
  <c r="K1644" i="3"/>
  <c r="L1643" i="3"/>
  <c r="K1643" i="3"/>
  <c r="L1642" i="3"/>
  <c r="K1642" i="3"/>
  <c r="L1641" i="3"/>
  <c r="K1641" i="3"/>
  <c r="L1640" i="3"/>
  <c r="K1640" i="3"/>
  <c r="L1639" i="3"/>
  <c r="K1639" i="3"/>
  <c r="L1638" i="3"/>
  <c r="K1638" i="3"/>
  <c r="L1637" i="3"/>
  <c r="K1637" i="3"/>
  <c r="L1636" i="3"/>
  <c r="K1636" i="3"/>
  <c r="L1635" i="3"/>
  <c r="K1635" i="3"/>
  <c r="L1634" i="3"/>
  <c r="K1634" i="3"/>
  <c r="L1633" i="3"/>
  <c r="K1633" i="3"/>
  <c r="L1632" i="3"/>
  <c r="K1632" i="3"/>
  <c r="L1631" i="3"/>
  <c r="K1631" i="3"/>
  <c r="L1630" i="3"/>
  <c r="K1630" i="3"/>
  <c r="L1629" i="3"/>
  <c r="K1629" i="3"/>
  <c r="L1628" i="3"/>
  <c r="K1628" i="3"/>
  <c r="L1627" i="3"/>
  <c r="K1627" i="3"/>
  <c r="L1626" i="3"/>
  <c r="K1626" i="3"/>
  <c r="L1625" i="3"/>
  <c r="K1625" i="3"/>
  <c r="L1624" i="3"/>
  <c r="K1624" i="3"/>
  <c r="L1623" i="3"/>
  <c r="K1623" i="3"/>
  <c r="L1622" i="3"/>
  <c r="K1622" i="3"/>
  <c r="L1621" i="3"/>
  <c r="K1621" i="3"/>
  <c r="L1620" i="3"/>
  <c r="K1620" i="3"/>
  <c r="L1619" i="3"/>
  <c r="K1619" i="3"/>
  <c r="L1618" i="3"/>
  <c r="K1618" i="3"/>
  <c r="L1617" i="3"/>
  <c r="K1617" i="3"/>
  <c r="L1616" i="3"/>
  <c r="K1616" i="3"/>
  <c r="L1615" i="3"/>
  <c r="K1615" i="3"/>
  <c r="L1614" i="3"/>
  <c r="K1614" i="3"/>
  <c r="L1613" i="3"/>
  <c r="K1613" i="3"/>
  <c r="L1612" i="3"/>
  <c r="K1612" i="3"/>
  <c r="L1611" i="3"/>
  <c r="K1611" i="3"/>
  <c r="L1610" i="3"/>
  <c r="K1610" i="3"/>
  <c r="L1609" i="3"/>
  <c r="K1609" i="3"/>
  <c r="L1608" i="3"/>
  <c r="K1608" i="3"/>
  <c r="L1607" i="3"/>
  <c r="K1607" i="3"/>
  <c r="L1606" i="3"/>
  <c r="K1606" i="3"/>
  <c r="L1605" i="3"/>
  <c r="K1605" i="3"/>
  <c r="L1604" i="3"/>
  <c r="K1604" i="3"/>
  <c r="L1603" i="3"/>
  <c r="K1603" i="3"/>
  <c r="L1602" i="3"/>
  <c r="K1602" i="3"/>
  <c r="L1601" i="3"/>
  <c r="K1601" i="3"/>
  <c r="L1600" i="3"/>
  <c r="K1600" i="3"/>
  <c r="L1599" i="3"/>
  <c r="K1599" i="3"/>
  <c r="L1598" i="3"/>
  <c r="K1598" i="3"/>
  <c r="L1597" i="3"/>
  <c r="K1597" i="3"/>
  <c r="L1596" i="3"/>
  <c r="K1596" i="3"/>
  <c r="L1595" i="3"/>
  <c r="K1595" i="3"/>
  <c r="L1594" i="3"/>
  <c r="K1594" i="3"/>
  <c r="L1593" i="3"/>
  <c r="K1593" i="3"/>
  <c r="L1592" i="3"/>
  <c r="K1592" i="3"/>
  <c r="L1591" i="3"/>
  <c r="K1591" i="3"/>
  <c r="L1590" i="3"/>
  <c r="K1590" i="3"/>
  <c r="L1589" i="3"/>
  <c r="K1589" i="3"/>
  <c r="L1588" i="3"/>
  <c r="K1588" i="3"/>
  <c r="L1587" i="3"/>
  <c r="K1587" i="3"/>
  <c r="L1586" i="3"/>
  <c r="K1586" i="3"/>
  <c r="L1585" i="3"/>
  <c r="K1585" i="3"/>
  <c r="L1584" i="3"/>
  <c r="K1584" i="3"/>
  <c r="L1583" i="3"/>
  <c r="K1583" i="3"/>
  <c r="L1582" i="3"/>
  <c r="K1582" i="3"/>
  <c r="L1581" i="3"/>
  <c r="K1581" i="3"/>
  <c r="L1580" i="3"/>
  <c r="K1580" i="3"/>
  <c r="L1579" i="3"/>
  <c r="K1579" i="3"/>
  <c r="L1578" i="3"/>
  <c r="K1578" i="3"/>
  <c r="L1577" i="3"/>
  <c r="K1577" i="3"/>
  <c r="L1576" i="3"/>
  <c r="K1576" i="3"/>
  <c r="L1575" i="3"/>
  <c r="K1575" i="3"/>
  <c r="L1574" i="3"/>
  <c r="K1574" i="3"/>
  <c r="L1573" i="3"/>
  <c r="K1573" i="3"/>
  <c r="L1572" i="3"/>
  <c r="K1572" i="3"/>
  <c r="L1571" i="3"/>
  <c r="K1571" i="3"/>
  <c r="L1570" i="3"/>
  <c r="K1570" i="3"/>
  <c r="L1569" i="3"/>
  <c r="K1569" i="3"/>
  <c r="L1568" i="3"/>
  <c r="K1568" i="3"/>
  <c r="L1567" i="3"/>
  <c r="K1567" i="3"/>
  <c r="L1566" i="3"/>
  <c r="K1566" i="3"/>
  <c r="L1565" i="3"/>
  <c r="K1565" i="3"/>
  <c r="L1564" i="3"/>
  <c r="K1564" i="3"/>
  <c r="L1563" i="3"/>
  <c r="K1563" i="3"/>
  <c r="L1562" i="3"/>
  <c r="K1562" i="3"/>
  <c r="L1561" i="3"/>
  <c r="K1561" i="3"/>
  <c r="L1560" i="3"/>
  <c r="K1560" i="3"/>
  <c r="L1559" i="3"/>
  <c r="K1559" i="3"/>
  <c r="L1558" i="3"/>
  <c r="K1558" i="3"/>
  <c r="L1557" i="3"/>
  <c r="K1557" i="3"/>
  <c r="L1556" i="3"/>
  <c r="K1556" i="3"/>
  <c r="L1555" i="3"/>
  <c r="K1555" i="3"/>
  <c r="L1554" i="3"/>
  <c r="K1554" i="3"/>
  <c r="L1553" i="3"/>
  <c r="K1553" i="3"/>
  <c r="L1552" i="3"/>
  <c r="K1552" i="3"/>
  <c r="L1551" i="3"/>
  <c r="K1551" i="3"/>
  <c r="L1550" i="3"/>
  <c r="K1550" i="3"/>
  <c r="L1549" i="3"/>
  <c r="K1549" i="3"/>
  <c r="L1548" i="3"/>
  <c r="K1548" i="3"/>
  <c r="L1547" i="3"/>
  <c r="K1547" i="3"/>
  <c r="L1546" i="3"/>
  <c r="K1546" i="3"/>
  <c r="L1545" i="3"/>
  <c r="K1545" i="3"/>
  <c r="L1544" i="3"/>
  <c r="K1544" i="3"/>
  <c r="L1543" i="3"/>
  <c r="K1543" i="3"/>
  <c r="L1542" i="3"/>
  <c r="K1542" i="3"/>
  <c r="L1541" i="3"/>
  <c r="K1541" i="3"/>
  <c r="L1540" i="3"/>
  <c r="K1540" i="3"/>
  <c r="L1539" i="3"/>
  <c r="K1539" i="3"/>
  <c r="L1538" i="3"/>
  <c r="K1538" i="3"/>
  <c r="L1537" i="3"/>
  <c r="K1537" i="3"/>
  <c r="L1536" i="3"/>
  <c r="K1536" i="3"/>
  <c r="L1535" i="3"/>
  <c r="K1535" i="3"/>
  <c r="L1534" i="3"/>
  <c r="K1534" i="3"/>
  <c r="L1533" i="3"/>
  <c r="K1533" i="3"/>
  <c r="L1532" i="3"/>
  <c r="K1532" i="3"/>
  <c r="L1531" i="3"/>
  <c r="K1531" i="3"/>
  <c r="L1530" i="3"/>
  <c r="K1530" i="3"/>
  <c r="L1529" i="3"/>
  <c r="K1529" i="3"/>
  <c r="L1528" i="3"/>
  <c r="K1528" i="3"/>
  <c r="L1527" i="3"/>
  <c r="K1527" i="3"/>
  <c r="L1526" i="3"/>
  <c r="K1526" i="3"/>
  <c r="L1525" i="3"/>
  <c r="K1525" i="3"/>
  <c r="L1524" i="3"/>
  <c r="K1524" i="3"/>
  <c r="L1523" i="3"/>
  <c r="K1523" i="3"/>
  <c r="L1522" i="3"/>
  <c r="K1522" i="3"/>
  <c r="L1521" i="3"/>
  <c r="K1521" i="3"/>
  <c r="L1520" i="3"/>
  <c r="K1520" i="3"/>
  <c r="L1519" i="3"/>
  <c r="K1519" i="3"/>
  <c r="L1518" i="3"/>
  <c r="K1518" i="3"/>
  <c r="L1517" i="3"/>
  <c r="K1517" i="3"/>
  <c r="L1516" i="3"/>
  <c r="K1516" i="3"/>
  <c r="L1515" i="3"/>
  <c r="K1515" i="3"/>
  <c r="L1514" i="3"/>
  <c r="K1514" i="3"/>
  <c r="L1513" i="3"/>
  <c r="K1513" i="3"/>
  <c r="L1512" i="3"/>
  <c r="K1512" i="3"/>
  <c r="L1511" i="3"/>
  <c r="K1511" i="3"/>
  <c r="L1510" i="3"/>
  <c r="K1510" i="3"/>
  <c r="L1509" i="3"/>
  <c r="K1509" i="3"/>
  <c r="L1508" i="3"/>
  <c r="K1508" i="3"/>
  <c r="L1507" i="3"/>
  <c r="K1507" i="3"/>
  <c r="L1506" i="3"/>
  <c r="K1506" i="3"/>
  <c r="L1505" i="3"/>
  <c r="K1505" i="3"/>
  <c r="L1504" i="3"/>
  <c r="K1504" i="3"/>
  <c r="L1503" i="3"/>
  <c r="K1503" i="3"/>
  <c r="L1502" i="3"/>
  <c r="K1502" i="3"/>
  <c r="L1501" i="3"/>
  <c r="K1501" i="3"/>
  <c r="L1500" i="3"/>
  <c r="K1500" i="3"/>
  <c r="L1499" i="3"/>
  <c r="K1499" i="3"/>
  <c r="L1498" i="3"/>
  <c r="K1498" i="3"/>
  <c r="L1497" i="3"/>
  <c r="K1497" i="3"/>
  <c r="L1496" i="3"/>
  <c r="K1496" i="3"/>
  <c r="L1495" i="3"/>
  <c r="K1495" i="3"/>
  <c r="L1494" i="3"/>
  <c r="K1494" i="3"/>
  <c r="L1493" i="3"/>
  <c r="K1493" i="3"/>
  <c r="L1492" i="3"/>
  <c r="K1492" i="3"/>
  <c r="L1491" i="3"/>
  <c r="K1491" i="3"/>
  <c r="L1490" i="3"/>
  <c r="K1490" i="3"/>
  <c r="L1489" i="3"/>
  <c r="K1489" i="3"/>
  <c r="L1488" i="3"/>
  <c r="K1488" i="3"/>
  <c r="L1487" i="3"/>
  <c r="K1487" i="3"/>
  <c r="L1486" i="3"/>
  <c r="K1486" i="3"/>
  <c r="L1485" i="3"/>
  <c r="K1485" i="3"/>
  <c r="L1484" i="3"/>
  <c r="K1484" i="3"/>
  <c r="L1483" i="3"/>
  <c r="K1483" i="3"/>
  <c r="L1482" i="3"/>
  <c r="K1482" i="3"/>
  <c r="L1481" i="3"/>
  <c r="K1481" i="3"/>
  <c r="L1480" i="3"/>
  <c r="K1480" i="3"/>
  <c r="L1479" i="3"/>
  <c r="K1479" i="3"/>
  <c r="L1478" i="3"/>
  <c r="K1478" i="3"/>
  <c r="L1477" i="3"/>
  <c r="K1477" i="3"/>
  <c r="L1476" i="3"/>
  <c r="K1476" i="3"/>
  <c r="L1475" i="3"/>
  <c r="K1475" i="3"/>
  <c r="L1474" i="3"/>
  <c r="K1474" i="3"/>
  <c r="L1473" i="3"/>
  <c r="K1473" i="3"/>
  <c r="L1472" i="3"/>
  <c r="K1472" i="3"/>
  <c r="L1471" i="3"/>
  <c r="K1471" i="3"/>
  <c r="L1470" i="3"/>
  <c r="K1470" i="3"/>
  <c r="L1469" i="3"/>
  <c r="K1469" i="3"/>
  <c r="L1468" i="3"/>
  <c r="K1468" i="3"/>
  <c r="L1467" i="3"/>
  <c r="K1467" i="3"/>
  <c r="L1466" i="3"/>
  <c r="K1466" i="3"/>
  <c r="L1465" i="3"/>
  <c r="K1465" i="3"/>
  <c r="L1464" i="3"/>
  <c r="K1464" i="3"/>
  <c r="L1463" i="3"/>
  <c r="K1463" i="3"/>
  <c r="L1462" i="3"/>
  <c r="K1462" i="3"/>
  <c r="L1461" i="3"/>
  <c r="K1461" i="3"/>
  <c r="L1460" i="3"/>
  <c r="K1460" i="3"/>
  <c r="L1459" i="3"/>
  <c r="K1459" i="3"/>
  <c r="L1458" i="3"/>
  <c r="K1458" i="3"/>
  <c r="L1457" i="3"/>
  <c r="K1457" i="3"/>
  <c r="L1456" i="3"/>
  <c r="K1456" i="3"/>
  <c r="L1455" i="3"/>
  <c r="K1455" i="3"/>
  <c r="L1454" i="3"/>
  <c r="K1454" i="3"/>
  <c r="L1453" i="3"/>
  <c r="K1453" i="3"/>
  <c r="L1452" i="3"/>
  <c r="K1452" i="3"/>
  <c r="L1451" i="3"/>
  <c r="K1451" i="3"/>
  <c r="L1450" i="3"/>
  <c r="K1450" i="3"/>
  <c r="L1449" i="3"/>
  <c r="K1449" i="3"/>
  <c r="L1448" i="3"/>
  <c r="K1448" i="3"/>
  <c r="L1447" i="3"/>
  <c r="K1447" i="3"/>
  <c r="L1446" i="3"/>
  <c r="K1446" i="3"/>
  <c r="L1445" i="3"/>
  <c r="K1445" i="3"/>
  <c r="L1444" i="3"/>
  <c r="K1444" i="3"/>
  <c r="L1443" i="3"/>
  <c r="K1443" i="3"/>
  <c r="L1442" i="3"/>
  <c r="K1442" i="3"/>
  <c r="L1441" i="3"/>
  <c r="K1441" i="3"/>
  <c r="L1440" i="3"/>
  <c r="K1440" i="3"/>
  <c r="L1439" i="3"/>
  <c r="K1439" i="3"/>
  <c r="L1438" i="3"/>
  <c r="K1438" i="3"/>
  <c r="L1437" i="3"/>
  <c r="K1437" i="3"/>
  <c r="L1436" i="3"/>
  <c r="K1436" i="3"/>
  <c r="L1435" i="3"/>
  <c r="K1435" i="3"/>
  <c r="L1434" i="3"/>
  <c r="K1434" i="3"/>
  <c r="L1433" i="3"/>
  <c r="K1433" i="3"/>
  <c r="L1432" i="3"/>
  <c r="K1432" i="3"/>
  <c r="L1431" i="3"/>
  <c r="K1431" i="3"/>
  <c r="L1430" i="3"/>
  <c r="K1430" i="3"/>
  <c r="L1429" i="3"/>
  <c r="K1429" i="3"/>
  <c r="L1428" i="3"/>
  <c r="K1428" i="3"/>
  <c r="L1427" i="3"/>
  <c r="K1427" i="3"/>
  <c r="L1426" i="3"/>
  <c r="K1426" i="3"/>
  <c r="L1425" i="3"/>
  <c r="K1425" i="3"/>
  <c r="L1424" i="3"/>
  <c r="K1424" i="3"/>
  <c r="L1423" i="3"/>
  <c r="K1423" i="3"/>
  <c r="L1422" i="3"/>
  <c r="K1422" i="3"/>
  <c r="L1421" i="3"/>
  <c r="K1421" i="3"/>
  <c r="L1420" i="3"/>
  <c r="K1420" i="3"/>
  <c r="L1419" i="3"/>
  <c r="K1419" i="3"/>
  <c r="L1418" i="3"/>
  <c r="K1418" i="3"/>
  <c r="L1417" i="3"/>
  <c r="K1417" i="3"/>
  <c r="L1416" i="3"/>
  <c r="K1416" i="3"/>
  <c r="L1415" i="3"/>
  <c r="K1415" i="3"/>
  <c r="L1414" i="3"/>
  <c r="K1414" i="3"/>
  <c r="L1413" i="3"/>
  <c r="K1413" i="3"/>
  <c r="L1412" i="3"/>
  <c r="K1412" i="3"/>
  <c r="L1411" i="3"/>
  <c r="K1411" i="3"/>
  <c r="L1410" i="3"/>
  <c r="K1410" i="3"/>
  <c r="L1409" i="3"/>
  <c r="K1409" i="3"/>
  <c r="L1408" i="3"/>
  <c r="K1408" i="3"/>
  <c r="L1407" i="3"/>
  <c r="K1407" i="3"/>
  <c r="L1406" i="3"/>
  <c r="K1406" i="3"/>
  <c r="L1405" i="3"/>
  <c r="K1405" i="3"/>
  <c r="L1404" i="3"/>
  <c r="K1404" i="3"/>
  <c r="L1403" i="3"/>
  <c r="K1403" i="3"/>
  <c r="L1402" i="3"/>
  <c r="K1402" i="3"/>
  <c r="L1401" i="3"/>
  <c r="K1401" i="3"/>
  <c r="L1400" i="3"/>
  <c r="K1400" i="3"/>
  <c r="L1399" i="3"/>
  <c r="K1399" i="3"/>
  <c r="L1398" i="3"/>
  <c r="K1398" i="3"/>
  <c r="L1397" i="3"/>
  <c r="K1397" i="3"/>
  <c r="L1396" i="3"/>
  <c r="K1396" i="3"/>
  <c r="L1395" i="3"/>
  <c r="K1395" i="3"/>
  <c r="L1394" i="3"/>
  <c r="K1394" i="3"/>
  <c r="L1393" i="3"/>
  <c r="K1393" i="3"/>
  <c r="L1392" i="3"/>
  <c r="K1392" i="3"/>
  <c r="L1391" i="3"/>
  <c r="K1391" i="3"/>
  <c r="L1390" i="3"/>
  <c r="K1390" i="3"/>
  <c r="L1389" i="3"/>
  <c r="K1389" i="3"/>
  <c r="L1388" i="3"/>
  <c r="K1388" i="3"/>
  <c r="L1387" i="3"/>
  <c r="K1387" i="3"/>
  <c r="L1386" i="3"/>
  <c r="K1386" i="3"/>
  <c r="L1385" i="3"/>
  <c r="K1385" i="3"/>
  <c r="L1384" i="3"/>
  <c r="K1384" i="3"/>
  <c r="L1383" i="3"/>
  <c r="K1383" i="3"/>
  <c r="L1382" i="3"/>
  <c r="K1382" i="3"/>
  <c r="L1381" i="3"/>
  <c r="K1381" i="3"/>
  <c r="L1380" i="3"/>
  <c r="K1380" i="3"/>
  <c r="L1379" i="3"/>
  <c r="K1379" i="3"/>
  <c r="L1378" i="3"/>
  <c r="K1378" i="3"/>
  <c r="L1377" i="3"/>
  <c r="K1377" i="3"/>
  <c r="L1376" i="3"/>
  <c r="K1376" i="3"/>
  <c r="L1375" i="3"/>
  <c r="K1375" i="3"/>
  <c r="L1374" i="3"/>
  <c r="K1374" i="3"/>
  <c r="L1373" i="3"/>
  <c r="K1373" i="3"/>
  <c r="L1372" i="3"/>
  <c r="K1372" i="3"/>
  <c r="L1371" i="3"/>
  <c r="K1371" i="3"/>
  <c r="L1370" i="3"/>
  <c r="K1370" i="3"/>
  <c r="L1369" i="3"/>
  <c r="K1369" i="3"/>
  <c r="L1368" i="3"/>
  <c r="K1368" i="3"/>
  <c r="L1367" i="3"/>
  <c r="K1367" i="3"/>
  <c r="L1366" i="3"/>
  <c r="K1366" i="3"/>
  <c r="L1365" i="3"/>
  <c r="K1365" i="3"/>
  <c r="L1364" i="3"/>
  <c r="K1364" i="3"/>
  <c r="L1363" i="3"/>
  <c r="K1363" i="3"/>
  <c r="L1362" i="3"/>
  <c r="K1362" i="3"/>
  <c r="L1361" i="3"/>
  <c r="K1361" i="3"/>
  <c r="L1360" i="3"/>
  <c r="K1360" i="3"/>
  <c r="L1359" i="3"/>
  <c r="K1359" i="3"/>
  <c r="L1358" i="3"/>
  <c r="K1358" i="3"/>
  <c r="L1357" i="3"/>
  <c r="K1357" i="3"/>
  <c r="L1356" i="3"/>
  <c r="K1356" i="3"/>
  <c r="L1355" i="3"/>
  <c r="K1355" i="3"/>
  <c r="L1354" i="3"/>
  <c r="K1354" i="3"/>
  <c r="L1353" i="3"/>
  <c r="K1353" i="3"/>
  <c r="L1352" i="3"/>
  <c r="K1352" i="3"/>
  <c r="L1351" i="3"/>
  <c r="K1351" i="3"/>
  <c r="L1350" i="3"/>
  <c r="K1350" i="3"/>
  <c r="L1349" i="3"/>
  <c r="K1349" i="3"/>
  <c r="L1348" i="3"/>
  <c r="K1348" i="3"/>
  <c r="L1347" i="3"/>
  <c r="K1347" i="3"/>
  <c r="L1346" i="3"/>
  <c r="K1346" i="3"/>
  <c r="L1345" i="3"/>
  <c r="K1345" i="3"/>
  <c r="L1344" i="3"/>
  <c r="K1344" i="3"/>
  <c r="L1343" i="3"/>
  <c r="K1343" i="3"/>
  <c r="L1342" i="3"/>
  <c r="K1342" i="3"/>
  <c r="L1341" i="3"/>
  <c r="K1341" i="3"/>
  <c r="L1340" i="3"/>
  <c r="K1340" i="3"/>
  <c r="L1339" i="3"/>
  <c r="K1339" i="3"/>
  <c r="L1338" i="3"/>
  <c r="K1338" i="3"/>
  <c r="L1337" i="3"/>
  <c r="K1337" i="3"/>
  <c r="L1336" i="3"/>
  <c r="K1336" i="3"/>
  <c r="L1335" i="3"/>
  <c r="K1335" i="3"/>
  <c r="L1334" i="3"/>
  <c r="K1334" i="3"/>
  <c r="L1333" i="3"/>
  <c r="K1333" i="3"/>
  <c r="L1332" i="3"/>
  <c r="K1332" i="3"/>
  <c r="L1331" i="3"/>
  <c r="K1331" i="3"/>
  <c r="L1330" i="3"/>
  <c r="K1330" i="3"/>
  <c r="L1329" i="3"/>
  <c r="K1329" i="3"/>
  <c r="L1328" i="3"/>
  <c r="K1328" i="3"/>
  <c r="L1327" i="3"/>
  <c r="K1327" i="3"/>
  <c r="L1326" i="3"/>
  <c r="K1326" i="3"/>
  <c r="L1325" i="3"/>
  <c r="K1325" i="3"/>
  <c r="L1324" i="3"/>
  <c r="K1324" i="3"/>
  <c r="L1323" i="3"/>
  <c r="K1323" i="3"/>
  <c r="L1322" i="3"/>
  <c r="K1322" i="3"/>
  <c r="L1321" i="3"/>
  <c r="K1321" i="3"/>
  <c r="L1320" i="3"/>
  <c r="K1320" i="3"/>
  <c r="L1319" i="3"/>
  <c r="K1319" i="3"/>
  <c r="L1318" i="3"/>
  <c r="K1318" i="3"/>
  <c r="L1317" i="3"/>
  <c r="K1317" i="3"/>
  <c r="L1316" i="3"/>
  <c r="K1316" i="3"/>
  <c r="L1315" i="3"/>
  <c r="K1315" i="3"/>
  <c r="L1314" i="3"/>
  <c r="K1314" i="3"/>
  <c r="L1313" i="3"/>
  <c r="K1313" i="3"/>
  <c r="L1312" i="3"/>
  <c r="K1312" i="3"/>
  <c r="L1311" i="3"/>
  <c r="K1311" i="3"/>
  <c r="L1310" i="3"/>
  <c r="K1310" i="3"/>
  <c r="L1309" i="3"/>
  <c r="K1309" i="3"/>
  <c r="L1308" i="3"/>
  <c r="K1308" i="3"/>
  <c r="L1307" i="3"/>
  <c r="K1307" i="3"/>
  <c r="L1306" i="3"/>
  <c r="K1306" i="3"/>
  <c r="L1305" i="3"/>
  <c r="K1305" i="3"/>
  <c r="L1304" i="3"/>
  <c r="K1304" i="3"/>
  <c r="L1303" i="3"/>
  <c r="K1303" i="3"/>
  <c r="L1302" i="3"/>
  <c r="K1302" i="3"/>
  <c r="L1301" i="3"/>
  <c r="K1301" i="3"/>
  <c r="L1300" i="3"/>
  <c r="K1300" i="3"/>
  <c r="L1299" i="3"/>
  <c r="K1299" i="3"/>
  <c r="L1298" i="3"/>
  <c r="K1298" i="3"/>
  <c r="L1297" i="3"/>
  <c r="K1297" i="3"/>
  <c r="L1296" i="3"/>
  <c r="K1296" i="3"/>
  <c r="L1295" i="3"/>
  <c r="K1295" i="3"/>
  <c r="L1294" i="3"/>
  <c r="K1294" i="3"/>
  <c r="L1293" i="3"/>
  <c r="K1293" i="3"/>
  <c r="L1292" i="3"/>
  <c r="K1292" i="3"/>
  <c r="L1291" i="3"/>
  <c r="K1291" i="3"/>
  <c r="L1290" i="3"/>
  <c r="K1290" i="3"/>
  <c r="L1289" i="3"/>
  <c r="K1289" i="3"/>
  <c r="L1288" i="3"/>
  <c r="K1288" i="3"/>
  <c r="L1287" i="3"/>
  <c r="K1287" i="3"/>
  <c r="L1286" i="3"/>
  <c r="K1286" i="3"/>
  <c r="L1285" i="3"/>
  <c r="K1285" i="3"/>
  <c r="L1284" i="3"/>
  <c r="K1284" i="3"/>
  <c r="L1283" i="3"/>
  <c r="K1283" i="3"/>
  <c r="L1282" i="3"/>
  <c r="K1282" i="3"/>
  <c r="L1281" i="3"/>
  <c r="K1281" i="3"/>
  <c r="L1280" i="3"/>
  <c r="K1280" i="3"/>
  <c r="L1279" i="3"/>
  <c r="K1279" i="3"/>
  <c r="L1278" i="3"/>
  <c r="K1278" i="3"/>
  <c r="L1277" i="3"/>
  <c r="K1277" i="3"/>
  <c r="L1276" i="3"/>
  <c r="K1276" i="3"/>
  <c r="L1275" i="3"/>
  <c r="K1275" i="3"/>
  <c r="L1274" i="3"/>
  <c r="K1274" i="3"/>
  <c r="L1273" i="3"/>
  <c r="K1273" i="3"/>
  <c r="L1272" i="3"/>
  <c r="K1272" i="3"/>
  <c r="L1271" i="3"/>
  <c r="K1271" i="3"/>
  <c r="L1270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K16" i="3"/>
  <c r="G15" i="3"/>
  <c r="F15" i="3"/>
  <c r="E15" i="3"/>
  <c r="D15" i="3"/>
  <c r="C15" i="3"/>
  <c r="G14" i="3"/>
  <c r="F14" i="3"/>
  <c r="E14" i="3"/>
  <c r="D14" i="3"/>
  <c r="C14" i="3"/>
  <c r="H11" i="3"/>
  <c r="E11" i="3"/>
  <c r="B10" i="3"/>
  <c r="E11" i="2"/>
  <c r="B10" i="2"/>
  <c r="K7906" i="2"/>
  <c r="K7907" i="2"/>
  <c r="K7908" i="2"/>
  <c r="K7909" i="2"/>
  <c r="K7910" i="2"/>
  <c r="K7911" i="2"/>
  <c r="K7912" i="2"/>
  <c r="K7913" i="2"/>
  <c r="K7914" i="2"/>
  <c r="K7915" i="2"/>
  <c r="K7916" i="2"/>
  <c r="K7917" i="2"/>
  <c r="K7918" i="2"/>
  <c r="K7919" i="2"/>
  <c r="K7920" i="2"/>
  <c r="K7921" i="2"/>
  <c r="K7922" i="2"/>
  <c r="K7923" i="2"/>
  <c r="K7924" i="2"/>
  <c r="K7925" i="2"/>
  <c r="K7926" i="2"/>
  <c r="K7927" i="2"/>
  <c r="K7928" i="2"/>
  <c r="K7929" i="2"/>
  <c r="K7930" i="2"/>
  <c r="K7931" i="2"/>
  <c r="K7932" i="2"/>
  <c r="K7933" i="2"/>
  <c r="K7934" i="2"/>
  <c r="K7935" i="2"/>
  <c r="K7936" i="2"/>
  <c r="K7937" i="2"/>
  <c r="K7938" i="2"/>
  <c r="K7939" i="2"/>
  <c r="K7940" i="2"/>
  <c r="K7941" i="2"/>
  <c r="K7942" i="2"/>
  <c r="K7943" i="2"/>
  <c r="K7944" i="2"/>
  <c r="K7945" i="2"/>
  <c r="K7946" i="2"/>
  <c r="K7947" i="2"/>
  <c r="K7948" i="2"/>
  <c r="K7949" i="2"/>
  <c r="K7950" i="2"/>
  <c r="K7951" i="2"/>
  <c r="K7952" i="2"/>
  <c r="K7953" i="2"/>
  <c r="K7954" i="2"/>
  <c r="K7955" i="2"/>
  <c r="K7956" i="2"/>
  <c r="K7957" i="2"/>
  <c r="K7958" i="2"/>
  <c r="K7959" i="2"/>
  <c r="K7960" i="2"/>
  <c r="K7961" i="2"/>
  <c r="K7962" i="2"/>
  <c r="K7963" i="2"/>
  <c r="K7964" i="2"/>
  <c r="K7965" i="2"/>
  <c r="K7966" i="2"/>
  <c r="K7967" i="2"/>
  <c r="K7968" i="2"/>
  <c r="K7969" i="2"/>
  <c r="K7970" i="2"/>
  <c r="K7971" i="2"/>
  <c r="K7972" i="2"/>
  <c r="K7973" i="2"/>
  <c r="K7974" i="2"/>
  <c r="K7975" i="2"/>
  <c r="K7976" i="2"/>
  <c r="K7977" i="2"/>
  <c r="K7978" i="2"/>
  <c r="K7979" i="2"/>
  <c r="K7980" i="2"/>
  <c r="K7981" i="2"/>
  <c r="K7982" i="2"/>
  <c r="K7983" i="2"/>
  <c r="K7984" i="2"/>
  <c r="K7985" i="2"/>
  <c r="K7986" i="2"/>
  <c r="K7987" i="2"/>
  <c r="K7988" i="2"/>
  <c r="K7989" i="2"/>
  <c r="K7990" i="2"/>
  <c r="K7991" i="2"/>
  <c r="K7992" i="2"/>
  <c r="K7993" i="2"/>
  <c r="K7994" i="2"/>
  <c r="K7995" i="2"/>
  <c r="K7996" i="2"/>
  <c r="K7997" i="2"/>
  <c r="K7998" i="2"/>
  <c r="K7999" i="2"/>
  <c r="K8000" i="2"/>
  <c r="K8001" i="2"/>
  <c r="K8002" i="2"/>
  <c r="K8003" i="2"/>
  <c r="K8004" i="2"/>
  <c r="K8005" i="2"/>
  <c r="K8006" i="2"/>
  <c r="K8007" i="2"/>
  <c r="K8008" i="2"/>
  <c r="K8009" i="2"/>
  <c r="K8010" i="2"/>
  <c r="K8011" i="2"/>
  <c r="K8012" i="2"/>
  <c r="K8013" i="2"/>
  <c r="K8014" i="2"/>
  <c r="K8015" i="2"/>
  <c r="K8016" i="2"/>
  <c r="K8017" i="2"/>
  <c r="K8018" i="2"/>
  <c r="K8019" i="2"/>
  <c r="K8020" i="2"/>
  <c r="K8021" i="2"/>
  <c r="K8022" i="2"/>
  <c r="K8023" i="2"/>
  <c r="K8024" i="2"/>
  <c r="K8025" i="2"/>
  <c r="K8026" i="2"/>
  <c r="K8027" i="2"/>
  <c r="K8028" i="2"/>
  <c r="K8029" i="2"/>
  <c r="K8030" i="2"/>
  <c r="K8031" i="2"/>
  <c r="K8032" i="2"/>
  <c r="K8033" i="2"/>
  <c r="K8034" i="2"/>
  <c r="K8035" i="2"/>
  <c r="K8036" i="2"/>
  <c r="K8037" i="2"/>
  <c r="K8038" i="2"/>
  <c r="K8039" i="2"/>
  <c r="K8040" i="2"/>
  <c r="K8041" i="2"/>
  <c r="K8042" i="2"/>
  <c r="K8043" i="2"/>
  <c r="K8044" i="2"/>
  <c r="K8045" i="2"/>
  <c r="K8046" i="2"/>
  <c r="K8047" i="2"/>
  <c r="K8048" i="2"/>
  <c r="K8049" i="2"/>
  <c r="K8050" i="2"/>
  <c r="K8051" i="2"/>
  <c r="K8052" i="2"/>
  <c r="K8053" i="2"/>
  <c r="K8054" i="2"/>
  <c r="K8055" i="2"/>
  <c r="K8056" i="2"/>
  <c r="K8057" i="2"/>
  <c r="K8058" i="2"/>
  <c r="K8059" i="2"/>
  <c r="K8060" i="2"/>
  <c r="K8061" i="2"/>
  <c r="K8062" i="2"/>
  <c r="K8063" i="2"/>
  <c r="K8064" i="2"/>
  <c r="K8065" i="2"/>
  <c r="K8066" i="2"/>
  <c r="K8067" i="2"/>
  <c r="K8068" i="2"/>
  <c r="K8069" i="2"/>
  <c r="K8070" i="2"/>
  <c r="K8071" i="2"/>
  <c r="K8072" i="2"/>
  <c r="K8073" i="2"/>
  <c r="K8074" i="2"/>
  <c r="K8075" i="2"/>
  <c r="K8076" i="2"/>
  <c r="K8077" i="2"/>
  <c r="K8078" i="2"/>
  <c r="K8079" i="2"/>
  <c r="K8080" i="2"/>
  <c r="K8081" i="2"/>
  <c r="K8082" i="2"/>
  <c r="K8083" i="2"/>
  <c r="K8084" i="2"/>
  <c r="K8085" i="2"/>
  <c r="K8086" i="2"/>
  <c r="K8087" i="2"/>
  <c r="K8088" i="2"/>
  <c r="K8089" i="2"/>
  <c r="K8090" i="2"/>
  <c r="K8091" i="2"/>
  <c r="K8092" i="2"/>
  <c r="K8093" i="2"/>
  <c r="K8094" i="2"/>
  <c r="K8095" i="2"/>
  <c r="K8096" i="2"/>
  <c r="K8097" i="2"/>
  <c r="K8098" i="2"/>
  <c r="K8099" i="2"/>
  <c r="K8100" i="2"/>
  <c r="K8101" i="2"/>
  <c r="K8102" i="2"/>
  <c r="K8103" i="2"/>
  <c r="K8104" i="2"/>
  <c r="K8105" i="2"/>
  <c r="K8106" i="2"/>
  <c r="K8107" i="2"/>
  <c r="K8108" i="2"/>
  <c r="K8109" i="2"/>
  <c r="K8110" i="2"/>
  <c r="K8111" i="2"/>
  <c r="K8112" i="2"/>
  <c r="K8113" i="2"/>
  <c r="K8114" i="2"/>
  <c r="K8115" i="2"/>
  <c r="K8116" i="2"/>
  <c r="K8117" i="2"/>
  <c r="K8118" i="2"/>
  <c r="K8119" i="2"/>
  <c r="K8120" i="2"/>
  <c r="K8121" i="2"/>
  <c r="K8122" i="2"/>
  <c r="K8123" i="2"/>
  <c r="K8124" i="2"/>
  <c r="K8125" i="2"/>
  <c r="K8126" i="2"/>
  <c r="K8127" i="2"/>
  <c r="K8128" i="2"/>
  <c r="K8129" i="2"/>
  <c r="K8130" i="2"/>
  <c r="K8131" i="2"/>
  <c r="K8132" i="2"/>
  <c r="K8133" i="2"/>
  <c r="K8134" i="2"/>
  <c r="K8135" i="2"/>
  <c r="K8136" i="2"/>
  <c r="K8137" i="2"/>
  <c r="K8138" i="2"/>
  <c r="K8139" i="2"/>
  <c r="K8140" i="2"/>
  <c r="K8141" i="2"/>
  <c r="K8142" i="2"/>
  <c r="K8143" i="2"/>
  <c r="K8144" i="2"/>
  <c r="K8145" i="2"/>
  <c r="K8146" i="2"/>
  <c r="K8147" i="2"/>
  <c r="K8148" i="2"/>
  <c r="K8149" i="2"/>
  <c r="K8150" i="2"/>
  <c r="K8151" i="2"/>
  <c r="K8152" i="2"/>
  <c r="K8153" i="2"/>
  <c r="K8154" i="2"/>
  <c r="K8155" i="2"/>
  <c r="K8156" i="2"/>
  <c r="K8157" i="2"/>
  <c r="K8158" i="2"/>
  <c r="K8159" i="2"/>
  <c r="K8160" i="2"/>
  <c r="K8161" i="2"/>
  <c r="K8162" i="2"/>
  <c r="K8163" i="2"/>
  <c r="K8164" i="2"/>
  <c r="K8165" i="2"/>
  <c r="K8166" i="2"/>
  <c r="K8167" i="2"/>
  <c r="K8168" i="2"/>
  <c r="K8169" i="2"/>
  <c r="K8170" i="2"/>
  <c r="K8171" i="2"/>
  <c r="K8172" i="2"/>
  <c r="K8173" i="2"/>
  <c r="K8174" i="2"/>
  <c r="K8175" i="2"/>
  <c r="K8176" i="2"/>
  <c r="K8177" i="2"/>
  <c r="K8178" i="2"/>
  <c r="K8179" i="2"/>
  <c r="K8180" i="2"/>
  <c r="K8181" i="2"/>
  <c r="K8182" i="2"/>
  <c r="K8183" i="2"/>
  <c r="K8184" i="2"/>
  <c r="K8185" i="2"/>
  <c r="K8186" i="2"/>
  <c r="K8187" i="2"/>
  <c r="K8188" i="2"/>
  <c r="K8189" i="2"/>
  <c r="K8190" i="2"/>
  <c r="K8191" i="2"/>
  <c r="K8192" i="2"/>
  <c r="K8193" i="2"/>
  <c r="K8194" i="2"/>
  <c r="K8195" i="2"/>
  <c r="K8196" i="2"/>
  <c r="K8197" i="2"/>
  <c r="K8198" i="2"/>
  <c r="K8199" i="2"/>
  <c r="K8200" i="2"/>
  <c r="K8201" i="2"/>
  <c r="K8202" i="2"/>
  <c r="K8203" i="2"/>
  <c r="K8204" i="2"/>
  <c r="K8205" i="2"/>
  <c r="K8206" i="2"/>
  <c r="K8207" i="2"/>
  <c r="K8208" i="2"/>
  <c r="K8209" i="2"/>
  <c r="K8210" i="2"/>
  <c r="K8211" i="2"/>
  <c r="K8212" i="2"/>
  <c r="K8213" i="2"/>
  <c r="K8214" i="2"/>
  <c r="K8215" i="2"/>
  <c r="K8216" i="2"/>
  <c r="K8217" i="2"/>
  <c r="K8218" i="2"/>
  <c r="K8219" i="2"/>
  <c r="K8220" i="2"/>
  <c r="K8221" i="2"/>
  <c r="K8222" i="2"/>
  <c r="K8223" i="2"/>
  <c r="K8224" i="2"/>
  <c r="K8225" i="2"/>
  <c r="K8226" i="2"/>
  <c r="K8227" i="2"/>
  <c r="K8228" i="2"/>
  <c r="K8229" i="2"/>
  <c r="K8230" i="2"/>
  <c r="K8231" i="2"/>
  <c r="K8232" i="2"/>
  <c r="K8233" i="2"/>
  <c r="K8234" i="2"/>
  <c r="K8235" i="2"/>
  <c r="K8236" i="2"/>
  <c r="K8237" i="2"/>
  <c r="K8238" i="2"/>
  <c r="K8239" i="2"/>
  <c r="K8240" i="2"/>
  <c r="K8241" i="2"/>
  <c r="K8242" i="2"/>
  <c r="K8243" i="2"/>
  <c r="K8244" i="2"/>
  <c r="K8245" i="2"/>
  <c r="K8246" i="2"/>
  <c r="K8247" i="2"/>
  <c r="K8248" i="2"/>
  <c r="K8249" i="2"/>
  <c r="K8250" i="2"/>
  <c r="K8251" i="2"/>
  <c r="K8252" i="2"/>
  <c r="K8253" i="2"/>
  <c r="K8254" i="2"/>
  <c r="K8255" i="2"/>
  <c r="K8256" i="2"/>
  <c r="K8257" i="2"/>
  <c r="K8258" i="2"/>
  <c r="K8259" i="2"/>
  <c r="K8260" i="2"/>
  <c r="K8261" i="2"/>
  <c r="K8262" i="2"/>
  <c r="K8263" i="2"/>
  <c r="K8264" i="2"/>
  <c r="K8265" i="2"/>
  <c r="K8266" i="2"/>
  <c r="K8267" i="2"/>
  <c r="K8268" i="2"/>
  <c r="K8269" i="2"/>
  <c r="K8270" i="2"/>
  <c r="K8271" i="2"/>
  <c r="K8272" i="2"/>
  <c r="K8273" i="2"/>
  <c r="K8274" i="2"/>
  <c r="K8275" i="2"/>
  <c r="K8276" i="2"/>
  <c r="K8277" i="2"/>
  <c r="K8278" i="2"/>
  <c r="K8279" i="2"/>
  <c r="K8280" i="2"/>
  <c r="K8281" i="2"/>
  <c r="K8282" i="2"/>
  <c r="K8283" i="2"/>
  <c r="K8284" i="2"/>
  <c r="K8285" i="2"/>
  <c r="K8286" i="2"/>
  <c r="K8287" i="2"/>
  <c r="K8288" i="2"/>
  <c r="K8289" i="2"/>
  <c r="K8290" i="2"/>
  <c r="K8291" i="2"/>
  <c r="K8292" i="2"/>
  <c r="K8293" i="2"/>
  <c r="K8294" i="2"/>
  <c r="K8295" i="2"/>
  <c r="K8296" i="2"/>
  <c r="K8297" i="2"/>
  <c r="K8298" i="2"/>
  <c r="K8299" i="2"/>
  <c r="K8300" i="2"/>
  <c r="K8301" i="2"/>
  <c r="K8302" i="2"/>
  <c r="K8303" i="2"/>
  <c r="K8304" i="2"/>
  <c r="K8305" i="2"/>
  <c r="K8306" i="2"/>
  <c r="K8307" i="2"/>
  <c r="K8308" i="2"/>
  <c r="K8309" i="2"/>
  <c r="K8310" i="2"/>
  <c r="K8311" i="2"/>
  <c r="K8312" i="2"/>
  <c r="K8313" i="2"/>
  <c r="K8314" i="2"/>
  <c r="K8315" i="2"/>
  <c r="K8316" i="2"/>
  <c r="K8317" i="2"/>
  <c r="K8318" i="2"/>
  <c r="K8319" i="2"/>
  <c r="K8320" i="2"/>
  <c r="K8321" i="2"/>
  <c r="K8322" i="2"/>
  <c r="K8323" i="2"/>
  <c r="K8324" i="2"/>
  <c r="K8325" i="2"/>
  <c r="K8326" i="2"/>
  <c r="K8327" i="2"/>
  <c r="K8328" i="2"/>
  <c r="K8329" i="2"/>
  <c r="K8330" i="2"/>
  <c r="K8331" i="2"/>
  <c r="K8332" i="2"/>
  <c r="K8333" i="2"/>
  <c r="K8334" i="2"/>
  <c r="K8335" i="2"/>
  <c r="K8336" i="2"/>
  <c r="K8337" i="2"/>
  <c r="K8338" i="2"/>
  <c r="K8339" i="2"/>
  <c r="K8340" i="2"/>
  <c r="K8341" i="2"/>
  <c r="K8342" i="2"/>
  <c r="K8343" i="2"/>
  <c r="K8344" i="2"/>
  <c r="K8345" i="2"/>
  <c r="K8346" i="2"/>
  <c r="K8347" i="2"/>
  <c r="K8348" i="2"/>
  <c r="K8349" i="2"/>
  <c r="K8350" i="2"/>
  <c r="K8351" i="2"/>
  <c r="K8352" i="2"/>
  <c r="K8353" i="2"/>
  <c r="K8354" i="2"/>
  <c r="K8355" i="2"/>
  <c r="K8356" i="2"/>
  <c r="K8357" i="2"/>
  <c r="K8358" i="2"/>
  <c r="K8359" i="2"/>
  <c r="K8360" i="2"/>
  <c r="K8361" i="2"/>
  <c r="K8362" i="2"/>
  <c r="K8363" i="2"/>
  <c r="K8364" i="2"/>
  <c r="K8365" i="2"/>
  <c r="K8366" i="2"/>
  <c r="K8367" i="2"/>
  <c r="K8368" i="2"/>
  <c r="K8369" i="2"/>
  <c r="K8370" i="2"/>
  <c r="K8371" i="2"/>
  <c r="K8372" i="2"/>
  <c r="K8373" i="2"/>
  <c r="K8374" i="2"/>
  <c r="K8375" i="2"/>
  <c r="K8376" i="2"/>
  <c r="K8377" i="2"/>
  <c r="K8378" i="2"/>
  <c r="K8379" i="2"/>
  <c r="K8380" i="2"/>
  <c r="K8381" i="2"/>
  <c r="K8382" i="2"/>
  <c r="K8383" i="2"/>
  <c r="K8384" i="2"/>
  <c r="K8385" i="2"/>
  <c r="K8386" i="2"/>
  <c r="K8387" i="2"/>
  <c r="K8388" i="2"/>
  <c r="K8389" i="2"/>
  <c r="K8390" i="2"/>
  <c r="K8391" i="2"/>
  <c r="K8392" i="2"/>
  <c r="K8393" i="2"/>
  <c r="K8394" i="2"/>
  <c r="K8395" i="2"/>
  <c r="K8396" i="2"/>
  <c r="K8397" i="2"/>
  <c r="K8398" i="2"/>
  <c r="K8399" i="2"/>
  <c r="K8400" i="2"/>
  <c r="K8401" i="2"/>
  <c r="K8402" i="2"/>
  <c r="K8403" i="2"/>
  <c r="K8404" i="2"/>
  <c r="K8405" i="2"/>
  <c r="K8406" i="2"/>
  <c r="K8407" i="2"/>
  <c r="K8408" i="2"/>
  <c r="K8409" i="2"/>
  <c r="K8410" i="2"/>
  <c r="K8411" i="2"/>
  <c r="K8412" i="2"/>
  <c r="K8413" i="2"/>
  <c r="K8414" i="2"/>
  <c r="K8415" i="2"/>
  <c r="K8416" i="2"/>
  <c r="K8417" i="2"/>
  <c r="K8418" i="2"/>
  <c r="K8419" i="2"/>
  <c r="K8420" i="2"/>
  <c r="K8421" i="2"/>
  <c r="K8422" i="2"/>
  <c r="K8423" i="2"/>
  <c r="K8424" i="2"/>
  <c r="K8425" i="2"/>
  <c r="K8426" i="2"/>
  <c r="K8427" i="2"/>
  <c r="K8428" i="2"/>
  <c r="K8429" i="2"/>
  <c r="K8430" i="2"/>
  <c r="K8431" i="2"/>
  <c r="K8432" i="2"/>
  <c r="K8433" i="2"/>
  <c r="K8434" i="2"/>
  <c r="K8435" i="2"/>
  <c r="K8436" i="2"/>
  <c r="K8437" i="2"/>
  <c r="K8438" i="2"/>
  <c r="K8439" i="2"/>
  <c r="K8440" i="2"/>
  <c r="K8441" i="2"/>
  <c r="K8442" i="2"/>
  <c r="K8443" i="2"/>
  <c r="K8444" i="2"/>
  <c r="K8445" i="2"/>
  <c r="K8446" i="2"/>
  <c r="K8447" i="2"/>
  <c r="K8448" i="2"/>
  <c r="K8449" i="2"/>
  <c r="K8450" i="2"/>
  <c r="K8451" i="2"/>
  <c r="K8452" i="2"/>
  <c r="K8453" i="2"/>
  <c r="K8454" i="2"/>
  <c r="K8455" i="2"/>
  <c r="K8456" i="2"/>
  <c r="K8457" i="2"/>
  <c r="K8458" i="2"/>
  <c r="K8459" i="2"/>
  <c r="K8460" i="2"/>
  <c r="K8461" i="2"/>
  <c r="K8462" i="2"/>
  <c r="K8463" i="2"/>
  <c r="K8464" i="2"/>
  <c r="K8465" i="2"/>
  <c r="K8466" i="2"/>
  <c r="K8467" i="2"/>
  <c r="K8468" i="2"/>
  <c r="K8469" i="2"/>
  <c r="K8470" i="2"/>
  <c r="K8471" i="2"/>
  <c r="K8472" i="2"/>
  <c r="K8473" i="2"/>
  <c r="K8474" i="2"/>
  <c r="K8475" i="2"/>
  <c r="K8476" i="2"/>
  <c r="K8477" i="2"/>
  <c r="K8478" i="2"/>
  <c r="K8479" i="2"/>
  <c r="K8480" i="2"/>
  <c r="K8481" i="2"/>
  <c r="K8482" i="2"/>
  <c r="K8483" i="2"/>
  <c r="K8484" i="2"/>
  <c r="K8485" i="2"/>
  <c r="K8486" i="2"/>
  <c r="K8487" i="2"/>
  <c r="K8488" i="2"/>
  <c r="K8489" i="2"/>
  <c r="K8490" i="2"/>
  <c r="K8491" i="2"/>
  <c r="K8492" i="2"/>
  <c r="K8493" i="2"/>
  <c r="K8494" i="2"/>
  <c r="K8495" i="2"/>
  <c r="K8496" i="2"/>
  <c r="K8497" i="2"/>
  <c r="K8498" i="2"/>
  <c r="K8499" i="2"/>
  <c r="K8500" i="2"/>
  <c r="K8501" i="2"/>
  <c r="K8502" i="2"/>
  <c r="K8503" i="2"/>
  <c r="K8504" i="2"/>
  <c r="K8505" i="2"/>
  <c r="K8506" i="2"/>
  <c r="K8507" i="2"/>
  <c r="K8508" i="2"/>
  <c r="K8509" i="2"/>
  <c r="K8510" i="2"/>
  <c r="K8511" i="2"/>
  <c r="K8512" i="2"/>
  <c r="K8513" i="2"/>
  <c r="K8514" i="2"/>
  <c r="K8515" i="2"/>
  <c r="K8516" i="2"/>
  <c r="K8517" i="2"/>
  <c r="K8518" i="2"/>
  <c r="K8519" i="2"/>
  <c r="K8520" i="2"/>
  <c r="K8521" i="2"/>
  <c r="K8522" i="2"/>
  <c r="K8523" i="2"/>
  <c r="K8524" i="2"/>
  <c r="K8525" i="2"/>
  <c r="K8526" i="2"/>
  <c r="K8527" i="2"/>
  <c r="K8528" i="2"/>
  <c r="K8529" i="2"/>
  <c r="K8530" i="2"/>
  <c r="K8531" i="2"/>
  <c r="K8532" i="2"/>
  <c r="K8533" i="2"/>
  <c r="K8534" i="2"/>
  <c r="K8535" i="2"/>
  <c r="K8536" i="2"/>
  <c r="K8537" i="2"/>
  <c r="K8538" i="2"/>
  <c r="K8539" i="2"/>
  <c r="K8540" i="2"/>
  <c r="K8541" i="2"/>
  <c r="K8542" i="2"/>
  <c r="K8543" i="2"/>
  <c r="K8544" i="2"/>
  <c r="K8545" i="2"/>
  <c r="K8546" i="2"/>
  <c r="K8547" i="2"/>
  <c r="K8548" i="2"/>
  <c r="K8549" i="2"/>
  <c r="K8550" i="2"/>
  <c r="K8551" i="2"/>
  <c r="K8552" i="2"/>
  <c r="K8553" i="2"/>
  <c r="K8554" i="2"/>
  <c r="K8555" i="2"/>
  <c r="K8556" i="2"/>
  <c r="K8557" i="2"/>
  <c r="K8558" i="2"/>
  <c r="K8559" i="2"/>
  <c r="K8560" i="2"/>
  <c r="K8561" i="2"/>
  <c r="K8562" i="2"/>
  <c r="K8563" i="2"/>
  <c r="K8564" i="2"/>
  <c r="K8565" i="2"/>
  <c r="K8566" i="2"/>
  <c r="K8567" i="2"/>
  <c r="K8568" i="2"/>
  <c r="K8569" i="2"/>
  <c r="K8570" i="2"/>
  <c r="K8571" i="2"/>
  <c r="K8572" i="2"/>
  <c r="K8573" i="2"/>
  <c r="K8574" i="2"/>
  <c r="K8575" i="2"/>
  <c r="K8576" i="2"/>
  <c r="K8577" i="2"/>
  <c r="K8578" i="2"/>
  <c r="K8579" i="2"/>
  <c r="K8580" i="2"/>
  <c r="K8581" i="2"/>
  <c r="K8582" i="2"/>
  <c r="K8583" i="2"/>
  <c r="K8584" i="2"/>
  <c r="K8585" i="2"/>
  <c r="K8586" i="2"/>
  <c r="K8587" i="2"/>
  <c r="K8588" i="2"/>
  <c r="K8589" i="2"/>
  <c r="K8590" i="2"/>
  <c r="K8591" i="2"/>
  <c r="K8592" i="2"/>
  <c r="K8593" i="2"/>
  <c r="K8594" i="2"/>
  <c r="K8595" i="2"/>
  <c r="K8596" i="2"/>
  <c r="K8597" i="2"/>
  <c r="K8598" i="2"/>
  <c r="K8599" i="2"/>
  <c r="K8600" i="2"/>
  <c r="K8601" i="2"/>
  <c r="K8602" i="2"/>
  <c r="K8603" i="2"/>
  <c r="K8604" i="2"/>
  <c r="K8605" i="2"/>
  <c r="K8606" i="2"/>
  <c r="K8607" i="2"/>
  <c r="K8608" i="2"/>
  <c r="K8609" i="2"/>
  <c r="K8610" i="2"/>
  <c r="K8611" i="2"/>
  <c r="K8612" i="2"/>
  <c r="K8613" i="2"/>
  <c r="K8614" i="2"/>
  <c r="K8615" i="2"/>
  <c r="K8616" i="2"/>
  <c r="K8617" i="2"/>
  <c r="K8618" i="2"/>
  <c r="K8619" i="2"/>
  <c r="K8620" i="2"/>
  <c r="K8621" i="2"/>
  <c r="K8622" i="2"/>
  <c r="K8623" i="2"/>
  <c r="K8624" i="2"/>
  <c r="K8625" i="2"/>
  <c r="K8626" i="2"/>
  <c r="K8627" i="2"/>
  <c r="K8628" i="2"/>
  <c r="K8629" i="2"/>
  <c r="K8630" i="2"/>
  <c r="K8631" i="2"/>
  <c r="K8632" i="2"/>
  <c r="K8633" i="2"/>
  <c r="K8634" i="2"/>
  <c r="K8635" i="2"/>
  <c r="K8636" i="2"/>
  <c r="K8637" i="2"/>
  <c r="K8638" i="2"/>
  <c r="K8639" i="2"/>
  <c r="K8640" i="2"/>
  <c r="K8641" i="2"/>
  <c r="K8642" i="2"/>
  <c r="K8643" i="2"/>
  <c r="K8644" i="2"/>
  <c r="K8645" i="2"/>
  <c r="K8646" i="2"/>
  <c r="K8647" i="2"/>
  <c r="K8648" i="2"/>
  <c r="K8649" i="2"/>
  <c r="K8650" i="2"/>
  <c r="K8651" i="2"/>
  <c r="K8652" i="2"/>
  <c r="K8653" i="2"/>
  <c r="K8654" i="2"/>
  <c r="K8655" i="2"/>
  <c r="K8656" i="2"/>
  <c r="K8657" i="2"/>
  <c r="K8658" i="2"/>
  <c r="K8659" i="2"/>
  <c r="K8660" i="2"/>
  <c r="K8661" i="2"/>
  <c r="K8662" i="2"/>
  <c r="K8663" i="2"/>
  <c r="K8664" i="2"/>
  <c r="K8665" i="2"/>
  <c r="K8666" i="2"/>
  <c r="K8667" i="2"/>
  <c r="K8668" i="2"/>
  <c r="K8669" i="2"/>
  <c r="K8670" i="2"/>
  <c r="K8671" i="2"/>
  <c r="K8672" i="2"/>
  <c r="K8673" i="2"/>
  <c r="K8674" i="2"/>
  <c r="K8675" i="2"/>
  <c r="K8676" i="2"/>
  <c r="K8677" i="2"/>
  <c r="K8678" i="2"/>
  <c r="K8679" i="2"/>
  <c r="K8680" i="2"/>
  <c r="K8681" i="2"/>
  <c r="K8682" i="2"/>
  <c r="K8683" i="2"/>
  <c r="K8684" i="2"/>
  <c r="K8685" i="2"/>
  <c r="K8686" i="2"/>
  <c r="K8687" i="2"/>
  <c r="K8688" i="2"/>
  <c r="K8689" i="2"/>
  <c r="K8690" i="2"/>
  <c r="K8691" i="2"/>
  <c r="K8692" i="2"/>
  <c r="K8693" i="2"/>
  <c r="K8694" i="2"/>
  <c r="K8695" i="2"/>
  <c r="K8696" i="2"/>
  <c r="K8697" i="2"/>
  <c r="K8698" i="2"/>
  <c r="K8699" i="2"/>
  <c r="K8700" i="2"/>
  <c r="K8701" i="2"/>
  <c r="K8702" i="2"/>
  <c r="K8703" i="2"/>
  <c r="K8704" i="2"/>
  <c r="K8705" i="2"/>
  <c r="K8706" i="2"/>
  <c r="K8707" i="2"/>
  <c r="K8708" i="2"/>
  <c r="K8709" i="2"/>
  <c r="K8710" i="2"/>
  <c r="K8711" i="2"/>
  <c r="K8712" i="2"/>
  <c r="K8713" i="2"/>
  <c r="K8714" i="2"/>
  <c r="K8715" i="2"/>
  <c r="K8716" i="2"/>
  <c r="K8717" i="2"/>
  <c r="K8718" i="2"/>
  <c r="K8719" i="2"/>
  <c r="K8720" i="2"/>
  <c r="K8721" i="2"/>
  <c r="K8722" i="2"/>
  <c r="K8723" i="2"/>
  <c r="K8724" i="2"/>
  <c r="K8725" i="2"/>
  <c r="K8726" i="2"/>
  <c r="K8727" i="2"/>
  <c r="K8728" i="2"/>
  <c r="K8729" i="2"/>
  <c r="K8730" i="2"/>
  <c r="K8731" i="2"/>
  <c r="K8732" i="2"/>
  <c r="K8733" i="2"/>
  <c r="K8734" i="2"/>
  <c r="K8735" i="2"/>
  <c r="K8736" i="2"/>
  <c r="K8737" i="2"/>
  <c r="K8738" i="2"/>
  <c r="K8739" i="2"/>
  <c r="K8740" i="2"/>
  <c r="K8741" i="2"/>
  <c r="K8742" i="2"/>
  <c r="K8743" i="2"/>
  <c r="K8744" i="2"/>
  <c r="K8745" i="2"/>
  <c r="K8746" i="2"/>
  <c r="K8747" i="2"/>
  <c r="K8748" i="2"/>
  <c r="K8749" i="2"/>
  <c r="K8750" i="2"/>
  <c r="K8751" i="2"/>
  <c r="K8752" i="2"/>
  <c r="K8753" i="2"/>
  <c r="K8754" i="2"/>
  <c r="K8755" i="2"/>
  <c r="K8756" i="2"/>
  <c r="K8757" i="2"/>
  <c r="K8758" i="2"/>
  <c r="K8759" i="2"/>
  <c r="K8760" i="2"/>
  <c r="K8761" i="2"/>
  <c r="K8762" i="2"/>
  <c r="K8763" i="2"/>
  <c r="K8764" i="2"/>
  <c r="K8765" i="2"/>
  <c r="K8766" i="2"/>
  <c r="K8767" i="2"/>
  <c r="K8768" i="2"/>
  <c r="K8769" i="2"/>
  <c r="K8770" i="2"/>
  <c r="K8771" i="2"/>
  <c r="K8772" i="2"/>
  <c r="K8773" i="2"/>
  <c r="K8774" i="2"/>
  <c r="K8775" i="2"/>
  <c r="K8776" i="2"/>
  <c r="K8777" i="2"/>
  <c r="K8778" i="2"/>
  <c r="K8779" i="2"/>
  <c r="K8780" i="2"/>
  <c r="K8781" i="2"/>
  <c r="K8782" i="2"/>
  <c r="K8783" i="2"/>
  <c r="K8784" i="2"/>
  <c r="K8785" i="2"/>
  <c r="K8786" i="2"/>
  <c r="K8787" i="2"/>
  <c r="K8788" i="2"/>
  <c r="K8789" i="2"/>
  <c r="K8790" i="2"/>
  <c r="K8791" i="2"/>
  <c r="K8792" i="2"/>
  <c r="K8793" i="2"/>
  <c r="K8794" i="2"/>
  <c r="K8795" i="2"/>
  <c r="K8796" i="2"/>
  <c r="K8797" i="2"/>
  <c r="K8798" i="2"/>
  <c r="K8799" i="2"/>
  <c r="K8800" i="2"/>
  <c r="K8801" i="2"/>
  <c r="K8802" i="2"/>
  <c r="K8803" i="2"/>
  <c r="K8804" i="2"/>
  <c r="K8805" i="2"/>
  <c r="K8806" i="2"/>
  <c r="K8807" i="2"/>
  <c r="K8808" i="2"/>
  <c r="K8809" i="2"/>
  <c r="K8810" i="2"/>
  <c r="K8811" i="2"/>
  <c r="K8812" i="2"/>
  <c r="K8813" i="2"/>
  <c r="K8814" i="2"/>
  <c r="K8815" i="2"/>
  <c r="K8816" i="2"/>
  <c r="K8817" i="2"/>
  <c r="K8818" i="2"/>
  <c r="K8819" i="2"/>
  <c r="K8820" i="2"/>
  <c r="K8821" i="2"/>
  <c r="K8822" i="2"/>
  <c r="K8823" i="2"/>
  <c r="K8824" i="2"/>
  <c r="K8825" i="2"/>
  <c r="K8826" i="2"/>
  <c r="K8827" i="2"/>
  <c r="K8828" i="2"/>
  <c r="K8829" i="2"/>
  <c r="K8830" i="2"/>
  <c r="K8831" i="2"/>
  <c r="K8832" i="2"/>
  <c r="K8833" i="2"/>
  <c r="K8834" i="2"/>
  <c r="K8835" i="2"/>
  <c r="K8836" i="2"/>
  <c r="K8837" i="2"/>
  <c r="K8838" i="2"/>
  <c r="K8839" i="2"/>
  <c r="K8840" i="2"/>
  <c r="K8841" i="2"/>
  <c r="K8842" i="2"/>
  <c r="K8843" i="2"/>
  <c r="K8844" i="2"/>
  <c r="K8845" i="2"/>
  <c r="K8846" i="2"/>
  <c r="K8847" i="2"/>
  <c r="K8848" i="2"/>
  <c r="K8849" i="2"/>
  <c r="K8850" i="2"/>
  <c r="K8851" i="2"/>
  <c r="K8852" i="2"/>
  <c r="K8853" i="2"/>
  <c r="K8854" i="2"/>
  <c r="K8855" i="2"/>
  <c r="K8856" i="2"/>
  <c r="K8857" i="2"/>
  <c r="K8858" i="2"/>
  <c r="K8859" i="2"/>
  <c r="K8860" i="2"/>
  <c r="K8861" i="2"/>
  <c r="K8862" i="2"/>
  <c r="K8863" i="2"/>
  <c r="K8864" i="2"/>
  <c r="K8865" i="2"/>
  <c r="K8866" i="2"/>
  <c r="K8867" i="2"/>
  <c r="K8868" i="2"/>
  <c r="K8869" i="2"/>
  <c r="K8870" i="2"/>
  <c r="K8871" i="2"/>
  <c r="K8872" i="2"/>
  <c r="K8873" i="2"/>
  <c r="K8874" i="2"/>
  <c r="K8875" i="2"/>
  <c r="K8876" i="2"/>
  <c r="K8877" i="2"/>
  <c r="K8878" i="2"/>
  <c r="K8879" i="2"/>
  <c r="K8880" i="2"/>
  <c r="K8881" i="2"/>
  <c r="K8882" i="2"/>
  <c r="K8883" i="2"/>
  <c r="K8884" i="2"/>
  <c r="K8885" i="2"/>
  <c r="K8886" i="2"/>
  <c r="K8887" i="2"/>
  <c r="K8888" i="2"/>
  <c r="K8889" i="2"/>
  <c r="K8890" i="2"/>
  <c r="K8891" i="2"/>
  <c r="K8892" i="2"/>
  <c r="K8893" i="2"/>
  <c r="K8894" i="2"/>
  <c r="K8895" i="2"/>
  <c r="K8896" i="2"/>
  <c r="K8897" i="2"/>
  <c r="K8898" i="2"/>
  <c r="K8899" i="2"/>
  <c r="K8900" i="2"/>
  <c r="K8901" i="2"/>
  <c r="K8902" i="2"/>
  <c r="K8903" i="2"/>
  <c r="K8904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K15" i="2"/>
  <c r="H11" i="2"/>
  <c r="G15" i="2"/>
  <c r="G14" i="2"/>
  <c r="F15" i="2"/>
  <c r="F14" i="2"/>
  <c r="E15" i="2"/>
  <c r="E14" i="2"/>
  <c r="D15" i="2"/>
  <c r="D14" i="2"/>
  <c r="C15" i="2"/>
  <c r="C14" i="2"/>
  <c r="K16" i="2"/>
  <c r="L7905" i="2"/>
  <c r="K7905" i="2" s="1"/>
  <c r="K5241" i="2"/>
  <c r="K7190" i="2"/>
  <c r="K2339" i="2"/>
  <c r="K2196" i="2"/>
  <c r="K4912" i="2"/>
  <c r="K5737" i="2"/>
  <c r="K6125" i="2"/>
  <c r="K2463" i="2"/>
  <c r="K5163" i="2"/>
  <c r="K6170" i="2"/>
  <c r="K7285" i="2"/>
  <c r="K18" i="2"/>
  <c r="K5787" i="2"/>
  <c r="K5837" i="2"/>
  <c r="K6131" i="2"/>
  <c r="K6654" i="2"/>
  <c r="K6818" i="2"/>
  <c r="K3216" i="2"/>
  <c r="K19" i="2"/>
  <c r="K5838" i="2"/>
  <c r="K5319" i="2"/>
  <c r="K4780" i="2"/>
  <c r="K2080" i="2"/>
  <c r="K3695" i="2"/>
  <c r="K2545" i="2"/>
  <c r="K2038" i="2"/>
  <c r="K2051" i="2"/>
  <c r="K2058" i="2"/>
  <c r="K2059" i="2"/>
  <c r="K2060" i="2"/>
  <c r="K2069" i="2"/>
  <c r="K2078" i="2"/>
  <c r="K2092" i="2"/>
  <c r="K2094" i="2"/>
  <c r="K2099" i="2"/>
  <c r="K2117" i="2"/>
  <c r="K2123" i="2"/>
  <c r="K2128" i="2"/>
  <c r="K2136" i="2"/>
  <c r="K2142" i="2"/>
  <c r="K2144" i="2"/>
  <c r="K2147" i="2"/>
  <c r="K2151" i="2"/>
  <c r="K2154" i="2"/>
  <c r="K2157" i="2"/>
  <c r="K2160" i="2"/>
  <c r="K2171" i="2"/>
  <c r="K2183" i="2"/>
  <c r="K2190" i="2"/>
  <c r="K2200" i="2"/>
  <c r="K2206" i="2"/>
  <c r="K2212" i="2"/>
  <c r="K2214" i="2"/>
  <c r="K2221" i="2"/>
  <c r="K2231" i="2"/>
  <c r="K2240" i="2"/>
  <c r="K2248" i="2"/>
  <c r="K2249" i="2"/>
  <c r="K2252" i="2"/>
  <c r="K2260" i="2"/>
  <c r="K2268" i="2"/>
  <c r="K2269" i="2"/>
  <c r="K2271" i="2"/>
  <c r="K2272" i="2"/>
  <c r="K2292" i="2"/>
  <c r="K2296" i="2"/>
  <c r="K2302" i="2"/>
  <c r="K2308" i="2"/>
  <c r="K2312" i="2"/>
  <c r="K2313" i="2"/>
  <c r="K2325" i="2"/>
  <c r="K2337" i="2"/>
  <c r="K2359" i="2"/>
  <c r="K2365" i="2"/>
  <c r="K2368" i="2"/>
  <c r="K2384" i="2"/>
  <c r="K2390" i="2"/>
  <c r="K2393" i="2"/>
  <c r="K2402" i="2"/>
  <c r="K2410" i="2"/>
  <c r="K2413" i="2"/>
  <c r="K2419" i="2"/>
  <c r="K2424" i="2"/>
  <c r="K2430" i="2"/>
  <c r="K2432" i="2"/>
  <c r="K2442" i="2"/>
  <c r="K2446" i="2"/>
  <c r="K2453" i="2"/>
  <c r="K2454" i="2"/>
  <c r="K2471" i="2"/>
  <c r="K2472" i="2"/>
  <c r="K2473" i="2"/>
  <c r="K2474" i="2"/>
  <c r="K2491" i="2"/>
  <c r="K2497" i="2"/>
  <c r="K2504" i="2"/>
  <c r="K2505" i="2"/>
  <c r="K2509" i="2"/>
  <c r="K2512" i="2"/>
  <c r="K2513" i="2"/>
  <c r="K2514" i="2"/>
  <c r="K2515" i="2"/>
  <c r="K2518" i="2"/>
  <c r="K2521" i="2"/>
  <c r="K2527" i="2"/>
  <c r="K2532" i="2"/>
  <c r="K2290" i="2"/>
  <c r="K23" i="2"/>
  <c r="K5019" i="2"/>
  <c r="K5888" i="2"/>
  <c r="K6414" i="2"/>
  <c r="K6819" i="2"/>
  <c r="K7406" i="2"/>
  <c r="K7466" i="2"/>
  <c r="K5923" i="2"/>
  <c r="K6130" i="2"/>
  <c r="K7707" i="2"/>
  <c r="K108" i="2"/>
  <c r="K109" i="2"/>
  <c r="K114" i="2"/>
  <c r="K116" i="2"/>
  <c r="K5881" i="2"/>
  <c r="K5882" i="2"/>
  <c r="K5884" i="2"/>
  <c r="K5885" i="2"/>
  <c r="K7180" i="2"/>
  <c r="K7181" i="2"/>
  <c r="K7182" i="2"/>
  <c r="K7189" i="2"/>
  <c r="K5839" i="2"/>
  <c r="K6820" i="2"/>
  <c r="K2591" i="2"/>
  <c r="K7187" i="2"/>
  <c r="K4701" i="2"/>
  <c r="K24" i="2"/>
  <c r="K5786" i="2"/>
  <c r="K6937" i="2"/>
  <c r="K6938" i="2"/>
  <c r="K7238" i="2"/>
  <c r="K5560" i="2"/>
  <c r="K4592" i="2"/>
  <c r="K5456" i="2"/>
  <c r="K6016" i="2"/>
  <c r="K6017" i="2"/>
  <c r="K7032" i="2"/>
  <c r="K7033" i="2"/>
  <c r="K4702" i="2"/>
  <c r="K4703" i="2"/>
  <c r="K4204" i="2"/>
  <c r="K2026" i="2"/>
  <c r="K4763" i="2"/>
  <c r="K5875" i="2"/>
  <c r="K4796" i="2"/>
  <c r="K1827" i="2"/>
  <c r="K4797" i="2"/>
  <c r="K2025" i="2"/>
  <c r="K7639" i="2"/>
  <c r="K4773" i="2"/>
  <c r="K4202" i="2"/>
  <c r="K3270" i="2"/>
  <c r="K4771" i="2"/>
  <c r="K4791" i="2"/>
  <c r="K2024" i="2"/>
  <c r="K4748" i="2"/>
  <c r="K4764" i="2"/>
  <c r="K4909" i="2"/>
  <c r="K4772" i="2"/>
  <c r="K4910" i="2"/>
  <c r="K5782" i="2"/>
  <c r="K1828" i="2"/>
  <c r="K4911" i="2"/>
  <c r="K6336" i="2"/>
  <c r="K4512" i="2"/>
  <c r="K4546" i="2"/>
  <c r="K4781" i="2"/>
  <c r="K4792" i="2"/>
  <c r="K4767" i="2"/>
  <c r="K1811" i="2"/>
  <c r="K4537" i="2"/>
  <c r="K1829" i="2"/>
  <c r="K4709" i="2"/>
  <c r="K4760" i="2"/>
  <c r="K4710" i="2"/>
  <c r="K4732" i="2"/>
  <c r="K4425" i="2"/>
  <c r="K4714" i="2"/>
  <c r="K4777" i="2"/>
  <c r="K1660" i="2"/>
  <c r="K4778" i="2"/>
  <c r="K1823" i="2"/>
  <c r="K1824" i="2"/>
  <c r="K4724" i="2"/>
  <c r="K5799" i="2"/>
  <c r="K4711" i="2"/>
  <c r="K4765" i="2"/>
  <c r="K4793" i="2"/>
  <c r="K1814" i="2"/>
  <c r="K4742" i="2"/>
  <c r="K4725" i="2"/>
  <c r="K4782" i="2"/>
  <c r="K6529" i="2"/>
  <c r="K4712" i="2"/>
  <c r="K4733" i="2"/>
  <c r="K4774" i="2"/>
  <c r="K1825" i="2"/>
  <c r="K4783" i="2"/>
  <c r="K4779" i="2"/>
  <c r="K2023" i="2"/>
  <c r="K2021" i="2"/>
  <c r="K5556" i="2"/>
  <c r="K4753" i="2"/>
  <c r="K4934" i="2"/>
  <c r="K4908" i="2"/>
  <c r="K1826" i="2"/>
  <c r="K2022" i="2"/>
  <c r="K1815" i="2"/>
  <c r="K1816" i="2"/>
  <c r="K4726" i="2"/>
  <c r="K4386" i="2"/>
  <c r="K4735" i="2"/>
  <c r="K1817" i="2"/>
  <c r="K4734" i="2"/>
  <c r="K4739" i="2"/>
  <c r="K6321" i="2"/>
  <c r="K4588" i="2"/>
  <c r="K4736" i="2"/>
  <c r="K4715" i="2"/>
  <c r="K4737" i="2"/>
  <c r="K6608" i="2"/>
  <c r="K4718" i="2"/>
  <c r="K4172" i="2"/>
  <c r="K4727" i="2"/>
  <c r="K7897" i="2"/>
  <c r="K3123" i="2"/>
  <c r="K3994" i="2"/>
  <c r="K4730" i="2"/>
  <c r="K1810" i="2"/>
  <c r="K1506" i="2"/>
  <c r="K2020" i="2"/>
  <c r="K4719" i="2"/>
  <c r="K4743" i="2"/>
  <c r="K4907" i="2"/>
  <c r="K4328" i="2"/>
  <c r="K3448" i="2"/>
  <c r="K4738" i="2"/>
  <c r="K4744" i="2"/>
  <c r="K4749" i="2"/>
  <c r="K4745" i="2"/>
  <c r="K4716" i="2"/>
  <c r="K1812" i="2"/>
  <c r="K1813" i="2"/>
  <c r="K4746" i="2"/>
  <c r="K4720" i="2"/>
  <c r="K4197" i="2"/>
  <c r="K4713" i="2"/>
  <c r="K4747" i="2"/>
  <c r="K4721" i="2"/>
  <c r="K1818" i="2"/>
  <c r="K1647" i="2"/>
  <c r="K4731" i="2"/>
  <c r="K2019" i="2"/>
  <c r="K4708" i="2"/>
  <c r="K6674" i="2"/>
  <c r="K4728" i="2"/>
  <c r="K4740" i="2"/>
  <c r="K4722" i="2"/>
  <c r="K4553" i="2"/>
  <c r="K4723" i="2"/>
  <c r="K1819" i="2"/>
  <c r="K4750" i="2"/>
  <c r="K4741" i="2"/>
  <c r="K4729" i="2"/>
  <c r="K4717" i="2"/>
  <c r="K4692" i="2"/>
  <c r="K4673" i="2"/>
  <c r="K4682" i="2"/>
  <c r="K4579" i="2"/>
  <c r="K1801" i="2"/>
  <c r="K4697" i="2"/>
  <c r="K4685" i="2"/>
  <c r="K4679" i="2"/>
  <c r="K1802" i="2"/>
  <c r="K4674" i="2"/>
  <c r="K4680" i="2"/>
  <c r="K6901" i="2"/>
  <c r="K4605" i="2"/>
  <c r="K4675" i="2"/>
  <c r="K7889" i="2"/>
  <c r="K4681" i="2"/>
  <c r="K4668" i="2"/>
  <c r="K4693" i="2"/>
  <c r="K4167" i="2"/>
  <c r="K4435" i="2"/>
  <c r="K3699" i="2"/>
  <c r="K4686" i="2"/>
  <c r="K4698" i="2"/>
  <c r="K4687" i="2"/>
  <c r="K4688" i="2"/>
  <c r="K4694" i="2"/>
  <c r="K7312" i="2"/>
  <c r="K1797" i="2"/>
  <c r="K4905" i="2"/>
  <c r="K2017" i="2"/>
  <c r="K4676" i="2"/>
  <c r="K4334" i="2"/>
  <c r="K4646" i="2"/>
  <c r="K1765" i="2"/>
  <c r="K4641" i="2"/>
  <c r="K2018" i="2"/>
  <c r="K6750" i="2"/>
  <c r="K4669" i="2"/>
  <c r="K4670" i="2"/>
  <c r="K1803" i="2"/>
  <c r="K4695" i="2"/>
  <c r="K2016" i="2"/>
  <c r="K4689" i="2"/>
  <c r="K4906" i="2"/>
  <c r="K1804" i="2"/>
  <c r="K2015" i="2"/>
  <c r="K1805" i="2"/>
  <c r="K6868" i="2"/>
  <c r="K2014" i="2"/>
  <c r="K4690" i="2"/>
  <c r="K5947" i="2"/>
  <c r="K6335" i="2"/>
  <c r="K2012" i="2"/>
  <c r="K4599" i="2"/>
  <c r="K3586" i="2"/>
  <c r="K5179" i="2"/>
  <c r="K3428" i="2"/>
  <c r="K6073" i="2"/>
  <c r="K4484" i="2"/>
  <c r="K4635" i="2"/>
  <c r="K4664" i="2"/>
  <c r="K4699" i="2"/>
  <c r="K4671" i="2"/>
  <c r="K5840" i="2"/>
  <c r="K4700" i="2"/>
  <c r="K4696" i="2"/>
  <c r="K1798" i="2"/>
  <c r="K1806" i="2"/>
  <c r="K4657" i="2"/>
  <c r="K2013" i="2"/>
  <c r="K4554" i="2"/>
  <c r="K4691" i="2"/>
  <c r="K4672" i="2"/>
  <c r="K1799" i="2"/>
  <c r="K3864" i="2"/>
  <c r="K1363" i="2"/>
  <c r="K4904" i="2"/>
  <c r="K4658" i="2"/>
  <c r="K5267" i="2"/>
  <c r="K4652" i="2"/>
  <c r="K3844" i="2"/>
  <c r="K2620" i="2"/>
  <c r="K1308" i="2"/>
  <c r="K4642" i="2"/>
  <c r="K4683" i="2"/>
  <c r="K1800" i="2"/>
  <c r="K2011" i="2"/>
  <c r="K7599" i="2"/>
  <c r="K4677" i="2"/>
  <c r="K4678" i="2"/>
  <c r="K4704" i="2"/>
  <c r="K2010" i="2"/>
  <c r="K4275" i="2"/>
  <c r="K1792" i="2"/>
  <c r="K4903" i="2"/>
  <c r="K1732" i="2"/>
  <c r="K5084" i="2"/>
  <c r="K4340" i="2"/>
  <c r="K4637" i="2"/>
  <c r="K4684" i="2"/>
  <c r="K4498" i="2"/>
  <c r="K4665" i="2"/>
  <c r="K3690" i="2"/>
  <c r="K3993" i="2"/>
  <c r="K5346" i="2"/>
  <c r="K2006" i="2"/>
  <c r="K1761" i="2"/>
  <c r="K2630" i="2"/>
  <c r="K3701" i="2"/>
  <c r="K1793" i="2"/>
  <c r="K4902" i="2"/>
  <c r="K2007" i="2"/>
  <c r="K1542" i="2"/>
  <c r="K2008" i="2"/>
  <c r="K3645" i="2"/>
  <c r="K7519" i="2"/>
  <c r="K2004" i="2"/>
  <c r="K2005" i="2"/>
  <c r="K3948" i="2"/>
  <c r="K2003" i="2"/>
  <c r="K1102" i="2"/>
  <c r="K924" i="2"/>
  <c r="K4620" i="2"/>
  <c r="K3997" i="2"/>
  <c r="K1762" i="2"/>
  <c r="K1794" i="2"/>
  <c r="K4643" i="2"/>
  <c r="K4656" i="2"/>
  <c r="K4653" i="2"/>
  <c r="K4666" i="2"/>
  <c r="K4638" i="2"/>
  <c r="K4667" i="2"/>
  <c r="K4639" i="2"/>
  <c r="K5302" i="2"/>
  <c r="K2002" i="2"/>
  <c r="K4448" i="2"/>
  <c r="K4647" i="2"/>
  <c r="K4522" i="2"/>
  <c r="K4654" i="2"/>
  <c r="K2001" i="2"/>
  <c r="K4162" i="2"/>
  <c r="K4636" i="2"/>
  <c r="K2000" i="2"/>
  <c r="K4566" i="2"/>
  <c r="K4660" i="2"/>
  <c r="K4640" i="2"/>
  <c r="K1999" i="2"/>
  <c r="K83" i="2"/>
  <c r="K443" i="2"/>
  <c r="K4661" i="2"/>
  <c r="K4338" i="2"/>
  <c r="K4455" i="2"/>
  <c r="K6860" i="2"/>
  <c r="K4662" i="2"/>
  <c r="K4655" i="2"/>
  <c r="K4648" i="2"/>
  <c r="K1998" i="2"/>
  <c r="K4644" i="2"/>
  <c r="K986" i="2"/>
  <c r="K4900" i="2"/>
  <c r="K1795" i="2"/>
  <c r="K4659" i="2"/>
  <c r="K4649" i="2"/>
  <c r="K4577" i="2"/>
  <c r="K4663" i="2"/>
  <c r="K4645" i="2"/>
  <c r="K1796" i="2"/>
  <c r="K4650" i="2"/>
  <c r="K1997" i="2"/>
  <c r="K4018" i="2"/>
  <c r="K3984" i="2"/>
  <c r="K4504" i="2"/>
  <c r="K6614" i="2"/>
  <c r="K1996" i="2"/>
  <c r="K5098" i="2"/>
  <c r="K5666" i="2"/>
  <c r="K4506" i="2"/>
  <c r="K1402" i="2"/>
  <c r="K3998" i="2"/>
  <c r="K3240" i="2"/>
  <c r="K1995" i="2"/>
  <c r="K3091" i="2"/>
  <c r="K4901" i="2"/>
  <c r="K4899" i="2"/>
  <c r="K1861" i="2"/>
  <c r="K7878" i="2"/>
  <c r="K7882" i="2"/>
  <c r="K3092" i="2"/>
  <c r="K1994" i="2"/>
  <c r="K6355" i="2"/>
  <c r="K2610" i="2"/>
  <c r="K5058" i="2"/>
  <c r="K2640" i="2"/>
  <c r="K6778" i="2"/>
  <c r="K3612" i="2"/>
  <c r="K1465" i="2"/>
  <c r="K1758" i="2"/>
  <c r="K7161" i="2"/>
  <c r="K3505" i="2"/>
  <c r="K676" i="2"/>
  <c r="K3839" i="2"/>
  <c r="K2581" i="2"/>
  <c r="K4156" i="2"/>
  <c r="K1775" i="2"/>
  <c r="K6423" i="2"/>
  <c r="K382" i="2"/>
  <c r="K5522" i="2"/>
  <c r="K3167" i="2"/>
  <c r="K4586" i="2"/>
  <c r="K4898" i="2"/>
  <c r="K7492" i="2"/>
  <c r="K7596" i="2"/>
  <c r="K5778" i="2"/>
  <c r="K1992" i="2"/>
  <c r="K1993" i="2"/>
  <c r="K2644" i="2"/>
  <c r="K3696" i="2"/>
  <c r="K4303" i="2"/>
  <c r="K5946" i="2"/>
  <c r="K3522" i="2"/>
  <c r="K1780" i="2"/>
  <c r="K1463" i="2"/>
  <c r="K2641" i="2"/>
  <c r="K3854" i="2"/>
  <c r="K1989" i="2"/>
  <c r="K1990" i="2"/>
  <c r="K3861" i="2"/>
  <c r="K141" i="2"/>
  <c r="K3719" i="2"/>
  <c r="K4443" i="2"/>
  <c r="K5387" i="2"/>
  <c r="K1991" i="2"/>
  <c r="K2625" i="2"/>
  <c r="K2615" i="2"/>
  <c r="K3778" i="2"/>
  <c r="K3820" i="2"/>
  <c r="K4894" i="2"/>
  <c r="K1656" i="2"/>
  <c r="K4609" i="2"/>
  <c r="K3903" i="2"/>
  <c r="K4602" i="2"/>
  <c r="K2027" i="2"/>
  <c r="K1211" i="2"/>
  <c r="K4107" i="2"/>
  <c r="K3947" i="2"/>
  <c r="K4408" i="2"/>
  <c r="K7649" i="2"/>
  <c r="K3709" i="2"/>
  <c r="K2647" i="2"/>
  <c r="K5836" i="2"/>
  <c r="K4261" i="2"/>
  <c r="K4481" i="2"/>
  <c r="K2582" i="2"/>
  <c r="K6242" i="2"/>
  <c r="K7594" i="2"/>
  <c r="K4058" i="2"/>
  <c r="K1568" i="2"/>
  <c r="K4895" i="2"/>
  <c r="K4896" i="2"/>
  <c r="K7667" i="2"/>
  <c r="K908" i="2"/>
  <c r="K5064" i="2"/>
  <c r="K6455" i="2"/>
  <c r="K2881" i="2"/>
  <c r="K1988" i="2"/>
  <c r="K1384" i="2"/>
  <c r="K3757" i="2"/>
  <c r="K2751" i="2"/>
  <c r="K5871" i="2"/>
  <c r="K4445" i="2"/>
  <c r="K4064" i="2"/>
  <c r="K2626" i="2"/>
  <c r="K1081" i="2"/>
  <c r="K6715" i="2"/>
  <c r="K2616" i="2"/>
  <c r="K4234" i="2"/>
  <c r="K1987" i="2"/>
  <c r="K4305" i="2"/>
  <c r="K1986" i="2"/>
  <c r="K3540" i="2"/>
  <c r="K4436" i="2"/>
  <c r="K4420" i="2"/>
  <c r="K3309" i="2"/>
  <c r="K4651" i="2"/>
  <c r="K3364" i="2"/>
  <c r="K861" i="2"/>
  <c r="K4342" i="2"/>
  <c r="K4205" i="2"/>
  <c r="K1985" i="2"/>
  <c r="K3642" i="2"/>
  <c r="K2586" i="2"/>
  <c r="K3674" i="2"/>
  <c r="K2635" i="2"/>
  <c r="K1984" i="2"/>
  <c r="K4610" i="2"/>
  <c r="K2712" i="2"/>
  <c r="K1983" i="2"/>
  <c r="K4603" i="2"/>
  <c r="K3278" i="2"/>
  <c r="K3866" i="2"/>
  <c r="K2596" i="2"/>
  <c r="K2601" i="2"/>
  <c r="K3814" i="2"/>
  <c r="K1981" i="2"/>
  <c r="K2642" i="2"/>
  <c r="K4375" i="2"/>
  <c r="K2597" i="2"/>
  <c r="K2621" i="2"/>
  <c r="K2598" i="2"/>
  <c r="K2602" i="2"/>
  <c r="K4480" i="2"/>
  <c r="K4893" i="2"/>
  <c r="K49" i="2"/>
  <c r="K54" i="2"/>
  <c r="K99" i="2"/>
  <c r="K100" i="2"/>
  <c r="K101" i="2"/>
  <c r="K102" i="2"/>
  <c r="K103" i="2"/>
  <c r="K104" i="2"/>
  <c r="K105" i="2"/>
  <c r="K106" i="2"/>
  <c r="K107" i="2"/>
  <c r="K110" i="2"/>
  <c r="K115" i="2"/>
  <c r="K119" i="2"/>
  <c r="K122" i="2"/>
  <c r="K2034" i="2"/>
  <c r="K2036" i="2"/>
  <c r="K4925" i="2"/>
  <c r="K5012" i="2"/>
  <c r="K5013" i="2"/>
  <c r="K5014" i="2"/>
  <c r="K5096" i="2"/>
  <c r="K5178" i="2"/>
  <c r="K5182" i="2"/>
  <c r="K5183" i="2"/>
  <c r="K5184" i="2"/>
  <c r="K5235" i="2"/>
  <c r="K5285" i="2"/>
  <c r="K5286" i="2"/>
  <c r="K5321" i="2"/>
  <c r="K5331" i="2"/>
  <c r="K5333" i="2"/>
  <c r="K5395" i="2"/>
  <c r="K5455" i="2"/>
  <c r="K5497" i="2"/>
  <c r="K5501" i="2"/>
  <c r="K5502" i="2"/>
  <c r="K5503" i="2"/>
  <c r="K5545" i="2"/>
  <c r="K5546" i="2"/>
  <c r="K5547" i="2"/>
  <c r="K5549" i="2"/>
  <c r="K5550" i="2"/>
  <c r="K5554" i="2"/>
  <c r="K5614" i="2"/>
  <c r="K5617" i="2"/>
  <c r="K5619" i="2"/>
  <c r="K5620" i="2"/>
  <c r="K5665" i="2"/>
  <c r="K5667" i="2"/>
  <c r="K5736" i="2"/>
  <c r="K5739" i="2"/>
  <c r="K5740" i="2"/>
  <c r="K5783" i="2"/>
  <c r="K5978" i="2"/>
  <c r="K6013" i="2"/>
  <c r="K6018" i="2"/>
  <c r="K6019" i="2"/>
  <c r="K6020" i="2"/>
  <c r="K6022" i="2"/>
  <c r="K6023" i="2"/>
  <c r="K6024" i="2"/>
  <c r="K6025" i="2"/>
  <c r="K6027" i="2"/>
  <c r="K6028" i="2"/>
  <c r="K6029" i="2"/>
  <c r="K6030" i="2"/>
  <c r="K6031" i="2"/>
  <c r="K6032" i="2"/>
  <c r="K6033" i="2"/>
  <c r="K6079" i="2"/>
  <c r="K6088" i="2"/>
  <c r="K7113" i="2"/>
  <c r="K7114" i="2"/>
  <c r="K7314" i="2"/>
  <c r="K7315" i="2"/>
  <c r="K7316" i="2"/>
  <c r="K7317" i="2"/>
  <c r="K7318" i="2"/>
  <c r="K7512" i="2"/>
  <c r="K7513" i="2"/>
  <c r="K7514" i="2"/>
  <c r="K7560" i="2"/>
  <c r="K7669" i="2"/>
  <c r="K7756" i="2"/>
  <c r="K7757" i="2"/>
  <c r="K7758" i="2"/>
  <c r="K7759" i="2"/>
  <c r="K7760" i="2"/>
  <c r="K7761" i="2"/>
  <c r="K7762" i="2"/>
  <c r="K7763" i="2"/>
  <c r="K7764" i="2"/>
  <c r="K7765" i="2"/>
  <c r="K7766" i="2"/>
  <c r="K7807" i="2"/>
  <c r="K7808" i="2"/>
  <c r="K7809" i="2"/>
  <c r="K7810" i="2"/>
  <c r="K2617" i="2"/>
  <c r="K1980" i="2"/>
  <c r="K6290" i="2"/>
  <c r="K4076" i="2"/>
  <c r="K3334" i="2"/>
  <c r="K2648" i="2"/>
  <c r="K2631" i="2"/>
  <c r="K2632" i="2"/>
  <c r="K2636" i="2"/>
  <c r="K2627" i="2"/>
  <c r="K2628" i="2"/>
  <c r="K2618" i="2"/>
  <c r="K7371" i="2"/>
  <c r="K2643" i="2"/>
  <c r="K2633" i="2"/>
  <c r="K3770" i="2"/>
  <c r="K5618" i="2"/>
  <c r="K497" i="2"/>
  <c r="K4892" i="2"/>
  <c r="K2592" i="2"/>
  <c r="K2622" i="2"/>
  <c r="K3727" i="2"/>
  <c r="K7901" i="2"/>
  <c r="K1982" i="2"/>
  <c r="K3684" i="2"/>
  <c r="K1979" i="2"/>
  <c r="K7593" i="2"/>
  <c r="K2611" i="2"/>
  <c r="K1977" i="2"/>
  <c r="K1978" i="2"/>
  <c r="K1674" i="2"/>
  <c r="K2605" i="2"/>
  <c r="K4368" i="2"/>
  <c r="K2583" i="2"/>
  <c r="K4099" i="2"/>
  <c r="K7597" i="2"/>
  <c r="K1976" i="2"/>
  <c r="K5846" i="2"/>
  <c r="K1337" i="2"/>
  <c r="K3374" i="2"/>
  <c r="K4431" i="2"/>
  <c r="K2593" i="2"/>
  <c r="K1975" i="2"/>
  <c r="K6084" i="2"/>
  <c r="K6721" i="2"/>
  <c r="K4891" i="2"/>
  <c r="K4573" i="2"/>
  <c r="K4633" i="2"/>
  <c r="K4299" i="2"/>
  <c r="K1973" i="2"/>
  <c r="K391" i="2"/>
  <c r="K6442" i="2"/>
  <c r="K6756" i="2"/>
  <c r="K1974" i="2"/>
  <c r="K1059" i="2"/>
  <c r="K4004" i="2"/>
  <c r="K7787" i="2"/>
  <c r="K7077" i="2"/>
  <c r="K2619" i="2"/>
  <c r="K2612" i="2"/>
  <c r="K3942" i="2"/>
  <c r="K4323" i="2"/>
  <c r="K1971" i="2"/>
  <c r="K2606" i="2"/>
  <c r="K2613" i="2"/>
  <c r="K1972" i="2"/>
  <c r="K7604" i="2"/>
  <c r="K4461" i="2"/>
  <c r="K823" i="2"/>
  <c r="K2603" i="2"/>
  <c r="K1969" i="2"/>
  <c r="K1970" i="2"/>
  <c r="K5315" i="2"/>
  <c r="K6213" i="2"/>
  <c r="K1657" i="2"/>
  <c r="K1118" i="2"/>
  <c r="K2637" i="2"/>
  <c r="K3817" i="2"/>
  <c r="K2629" i="2"/>
  <c r="K1968" i="2"/>
  <c r="K3732" i="2"/>
  <c r="K5832" i="2"/>
  <c r="K5833" i="2"/>
  <c r="K2645" i="2"/>
  <c r="K7133" i="2"/>
  <c r="K7705" i="2"/>
  <c r="K2607" i="2"/>
  <c r="K4433" i="2"/>
  <c r="K5900" i="2"/>
  <c r="K1207" i="2"/>
  <c r="K4459" i="2"/>
  <c r="K2646" i="2"/>
  <c r="K1967" i="2"/>
  <c r="K1965" i="2"/>
  <c r="K1966" i="2"/>
  <c r="K4043" i="2"/>
  <c r="K4595" i="2"/>
  <c r="K1368" i="2"/>
  <c r="K1962" i="2"/>
  <c r="K1964" i="2"/>
  <c r="K6188" i="2"/>
  <c r="K1693" i="2"/>
  <c r="K1963" i="2"/>
  <c r="K2634" i="2"/>
  <c r="K7283" i="2"/>
  <c r="K6755" i="2"/>
  <c r="K2614" i="2"/>
  <c r="K4223" i="2"/>
  <c r="K4033" i="2"/>
  <c r="K1961" i="2"/>
  <c r="K6471" i="2"/>
  <c r="K2604" i="2"/>
  <c r="K4890" i="2"/>
  <c r="K7638" i="2"/>
  <c r="K1960" i="2"/>
  <c r="K2638" i="2"/>
  <c r="K893" i="2"/>
  <c r="K2587" i="2"/>
  <c r="K1537" i="2"/>
  <c r="K7162" i="2"/>
  <c r="K2608" i="2"/>
  <c r="K4364" i="2"/>
  <c r="K7445" i="2"/>
  <c r="K2623" i="2"/>
  <c r="K3906" i="2"/>
  <c r="K4528" i="2"/>
  <c r="K4580" i="2"/>
  <c r="K1318" i="2"/>
  <c r="K628" i="2"/>
  <c r="K1959" i="2"/>
  <c r="K5063" i="2"/>
  <c r="K6720" i="2"/>
  <c r="K4634" i="2"/>
  <c r="K6117" i="2"/>
  <c r="K6056" i="2"/>
  <c r="K5824" i="2"/>
  <c r="K5934" i="2"/>
  <c r="K4889" i="2"/>
  <c r="K6578" i="2"/>
  <c r="K3566" i="2"/>
  <c r="K4086" i="2"/>
  <c r="K2575" i="2"/>
  <c r="K4266" i="2"/>
  <c r="K6198" i="2"/>
  <c r="K1958" i="2"/>
  <c r="K6127" i="2"/>
  <c r="K2609" i="2"/>
  <c r="K2599" i="2"/>
  <c r="K3542" i="2"/>
  <c r="K1957" i="2"/>
  <c r="K540" i="2"/>
  <c r="K3685" i="2"/>
  <c r="K4187" i="2"/>
  <c r="K1790" i="2"/>
  <c r="K1791" i="2"/>
  <c r="K491" i="2"/>
  <c r="K1954" i="2"/>
  <c r="K5470" i="2"/>
  <c r="K5477" i="2"/>
  <c r="K2033" i="2"/>
  <c r="K2588" i="2"/>
  <c r="K2594" i="2"/>
  <c r="K2584" i="2"/>
  <c r="K7893" i="2"/>
  <c r="K5498" i="2"/>
  <c r="K7313" i="2"/>
  <c r="K2589" i="2"/>
  <c r="K1582" i="2"/>
  <c r="K4159" i="2"/>
  <c r="K1955" i="2"/>
  <c r="K1951" i="2"/>
  <c r="K1956" i="2"/>
  <c r="K4065" i="2"/>
  <c r="K3691" i="2"/>
  <c r="K2624" i="2"/>
  <c r="K2590" i="2"/>
  <c r="K2639" i="2"/>
  <c r="K1953" i="2"/>
  <c r="K3707" i="2"/>
  <c r="K4888" i="2"/>
  <c r="K2585" i="2"/>
  <c r="K3985" i="2"/>
  <c r="K5687" i="2"/>
  <c r="K4045" i="2"/>
  <c r="K1421" i="2"/>
  <c r="K1777" i="2"/>
  <c r="K6512" i="2"/>
  <c r="K6513" i="2"/>
  <c r="K5282" i="2"/>
  <c r="K6719" i="2"/>
  <c r="K1949" i="2"/>
  <c r="K7168" i="2"/>
  <c r="K4195" i="2"/>
  <c r="K1950" i="2"/>
  <c r="K3147" i="2"/>
  <c r="K1119" i="2"/>
  <c r="K1783" i="2"/>
  <c r="K1947" i="2"/>
  <c r="K1948" i="2"/>
  <c r="K2576" i="2"/>
  <c r="K2577" i="2"/>
  <c r="K1946" i="2"/>
  <c r="K4886" i="2"/>
  <c r="K4887" i="2"/>
  <c r="K7887" i="2"/>
  <c r="K6919" i="2"/>
  <c r="K4118" i="2"/>
  <c r="K5662" i="2"/>
  <c r="K1945" i="2"/>
  <c r="K4882" i="2"/>
  <c r="K2600" i="2"/>
  <c r="K4883" i="2"/>
  <c r="K4884" i="2"/>
  <c r="K4885" i="2"/>
  <c r="K7898" i="2"/>
  <c r="K4473" i="2"/>
  <c r="K1412" i="2"/>
  <c r="K1944" i="2"/>
  <c r="K5187" i="2"/>
  <c r="K5188" i="2"/>
  <c r="K3829" i="2"/>
  <c r="K4088" i="2"/>
  <c r="K4878" i="2"/>
  <c r="K2570" i="2"/>
  <c r="K6716" i="2"/>
  <c r="K5621" i="2"/>
  <c r="K1943" i="2"/>
  <c r="K2595" i="2"/>
  <c r="K4879" i="2"/>
  <c r="K1706" i="2"/>
  <c r="K1952" i="2"/>
  <c r="K2578" i="2"/>
  <c r="K4880" i="2"/>
  <c r="K2813" i="2"/>
  <c r="K4881" i="2"/>
  <c r="K2579" i="2"/>
  <c r="K4877" i="2"/>
  <c r="K5113" i="2"/>
  <c r="K3717" i="2"/>
  <c r="K1942" i="2"/>
  <c r="K4875" i="2"/>
  <c r="K3322" i="2"/>
  <c r="K2571" i="2"/>
  <c r="K4418" i="2"/>
  <c r="K3850" i="2"/>
  <c r="K4407" i="2"/>
  <c r="K2572" i="2"/>
  <c r="K4876" i="2"/>
  <c r="K7556" i="2"/>
  <c r="K2835" i="2"/>
  <c r="K1941" i="2"/>
  <c r="K1392" i="2"/>
  <c r="K1938" i="2"/>
  <c r="K1939" i="2"/>
  <c r="K1702" i="2"/>
  <c r="K4611" i="2"/>
  <c r="K7861" i="2"/>
  <c r="K1225" i="2"/>
  <c r="K4872" i="2"/>
  <c r="K1940" i="2"/>
  <c r="K5599" i="2"/>
  <c r="K3715" i="2"/>
  <c r="K3748" i="2"/>
  <c r="K4873" i="2"/>
  <c r="K1413" i="2"/>
  <c r="K7598" i="2"/>
  <c r="K4874" i="2"/>
  <c r="K4131" i="2"/>
  <c r="K3746" i="2"/>
  <c r="K5240" i="2"/>
  <c r="K1609" i="2"/>
  <c r="K4345" i="2"/>
  <c r="K4868" i="2"/>
  <c r="K4470" i="2"/>
  <c r="K2681" i="2"/>
  <c r="K4869" i="2"/>
  <c r="K599" i="2"/>
  <c r="K6464" i="2"/>
  <c r="K6799" i="2"/>
  <c r="K4259" i="2"/>
  <c r="K558" i="2"/>
  <c r="K5735" i="2"/>
  <c r="K3173" i="2"/>
  <c r="K5003" i="2"/>
  <c r="K4486" i="2"/>
  <c r="K3493" i="2"/>
  <c r="K7900" i="2"/>
  <c r="K2573" i="2"/>
  <c r="K4870" i="2"/>
  <c r="K4871" i="2"/>
  <c r="K1937" i="2"/>
  <c r="K1935" i="2"/>
  <c r="K1936" i="2"/>
  <c r="K4203" i="2"/>
  <c r="K4410" i="2"/>
  <c r="K4867" i="2"/>
  <c r="K4612" i="2"/>
  <c r="K490" i="2"/>
  <c r="K4333" i="2"/>
  <c r="K494" i="2"/>
  <c r="K1933" i="2"/>
  <c r="K1934" i="2"/>
  <c r="K7504" i="2"/>
  <c r="K1648" i="2"/>
  <c r="K4404" i="2"/>
  <c r="K4416" i="2"/>
  <c r="K916" i="2"/>
  <c r="K2938" i="2"/>
  <c r="K1931" i="2"/>
  <c r="K1932" i="2"/>
  <c r="K4535" i="2"/>
  <c r="K1928" i="2"/>
  <c r="K2565" i="2"/>
  <c r="K1929" i="2"/>
  <c r="K111" i="2"/>
  <c r="K1930" i="2"/>
  <c r="K4348" i="2"/>
  <c r="K2675" i="2"/>
  <c r="K3429" i="2"/>
  <c r="K7899" i="2"/>
  <c r="K1926" i="2"/>
  <c r="K1927" i="2"/>
  <c r="K6790" i="2"/>
  <c r="K716" i="2"/>
  <c r="K2763" i="2"/>
  <c r="K6916" i="2"/>
  <c r="K4866" i="2"/>
  <c r="K4168" i="2"/>
  <c r="K1302" i="2"/>
  <c r="K1427" i="2"/>
  <c r="K7083" i="2"/>
  <c r="K7087" i="2"/>
  <c r="K4930" i="2"/>
  <c r="K1672" i="2"/>
  <c r="K2699" i="2"/>
  <c r="K1925" i="2"/>
  <c r="K3568" i="2"/>
  <c r="K3657" i="2"/>
  <c r="K3730" i="2"/>
  <c r="K2041" i="2"/>
  <c r="K4865" i="2"/>
  <c r="K7422" i="2"/>
  <c r="K945" i="2"/>
  <c r="K1923" i="2"/>
  <c r="K4582" i="2"/>
  <c r="K4414" i="2"/>
  <c r="K2941" i="2"/>
  <c r="K1924" i="2"/>
  <c r="K5467" i="2"/>
  <c r="K3813" i="2"/>
  <c r="K6328" i="2"/>
  <c r="K1921" i="2"/>
  <c r="K1922" i="2"/>
  <c r="K3725" i="2"/>
  <c r="K4567" i="2"/>
  <c r="K1918" i="2"/>
  <c r="K7784" i="2"/>
  <c r="K1919" i="2"/>
  <c r="K5217" i="2"/>
  <c r="K3733" i="2"/>
  <c r="K5438" i="2"/>
  <c r="K3816" i="2"/>
  <c r="K3475" i="2"/>
  <c r="K2564" i="2"/>
  <c r="K7849" i="2"/>
  <c r="K5275" i="2"/>
  <c r="K6987" i="2"/>
  <c r="K3421" i="2"/>
  <c r="K1920" i="2"/>
  <c r="K4862" i="2"/>
  <c r="K4863" i="2"/>
  <c r="K7786" i="2"/>
  <c r="K4391" i="2"/>
  <c r="K1773" i="2"/>
  <c r="K4392" i="2"/>
  <c r="K1915" i="2"/>
  <c r="K4864" i="2"/>
  <c r="K1916" i="2"/>
  <c r="K1107" i="2"/>
  <c r="K2660" i="2"/>
  <c r="K3096" i="2"/>
  <c r="K1917" i="2"/>
  <c r="K6637" i="2"/>
  <c r="K1914" i="2"/>
  <c r="K1855" i="2"/>
  <c r="K1662" i="2"/>
  <c r="K7561" i="2"/>
  <c r="K4861" i="2"/>
  <c r="K3569" i="2"/>
  <c r="K1300" i="2"/>
  <c r="K874" i="2"/>
  <c r="K6739" i="2"/>
  <c r="K4859" i="2"/>
  <c r="K1913" i="2"/>
  <c r="K6148" i="2"/>
  <c r="K5223" i="2"/>
  <c r="K4860" i="2"/>
  <c r="K2562" i="2"/>
  <c r="K4493" i="2"/>
  <c r="K4153" i="2"/>
  <c r="K4632" i="2"/>
  <c r="K4857" i="2"/>
  <c r="K4074" i="2"/>
  <c r="K1910" i="2"/>
  <c r="K1911" i="2"/>
  <c r="K4509" i="2"/>
  <c r="K1751" i="2"/>
  <c r="K1912" i="2"/>
  <c r="K4858" i="2"/>
  <c r="K3593" i="2"/>
  <c r="K4232" i="2"/>
  <c r="K5676" i="2"/>
  <c r="K4855" i="2"/>
  <c r="K7001" i="2"/>
  <c r="K4597" i="2"/>
  <c r="K3359" i="2"/>
  <c r="K4856" i="2"/>
  <c r="K1516" i="2"/>
  <c r="K7430" i="2"/>
  <c r="K7539" i="2"/>
  <c r="K6754" i="2"/>
  <c r="K1909" i="2"/>
  <c r="K1051" i="2"/>
  <c r="K5928" i="2"/>
  <c r="K6496" i="2"/>
  <c r="K670" i="2"/>
  <c r="K3257" i="2"/>
  <c r="K2352" i="2"/>
  <c r="K4183" i="2"/>
  <c r="K6316" i="2"/>
  <c r="K1908" i="2"/>
  <c r="K4387" i="2"/>
  <c r="K4393" i="2"/>
  <c r="K1588" i="2"/>
  <c r="K3952" i="2"/>
  <c r="K1906" i="2"/>
  <c r="K3668" i="2"/>
  <c r="K1907" i="2"/>
  <c r="K4192" i="2"/>
  <c r="K5298" i="2"/>
  <c r="K880" i="2"/>
  <c r="K4157" i="2"/>
  <c r="K4853" i="2"/>
  <c r="K1905" i="2"/>
  <c r="K488" i="2"/>
  <c r="K1075" i="2"/>
  <c r="K5922" i="2"/>
  <c r="K6911" i="2"/>
  <c r="K7605" i="2"/>
  <c r="K4854" i="2"/>
  <c r="K6713" i="2"/>
  <c r="K2996" i="2"/>
  <c r="K3783" i="2"/>
  <c r="K2566" i="2"/>
  <c r="K1904" i="2"/>
  <c r="K1902" i="2"/>
  <c r="K4147" i="2"/>
  <c r="K1710" i="2"/>
  <c r="K4082" i="2"/>
  <c r="K693" i="2"/>
  <c r="K4098" i="2"/>
  <c r="K1903" i="2"/>
  <c r="K3831" i="2"/>
  <c r="K4196" i="2"/>
  <c r="K3988" i="2"/>
  <c r="K1900" i="2"/>
  <c r="K2567" i="2"/>
  <c r="K6613" i="2"/>
  <c r="K7904" i="2"/>
  <c r="K5663" i="2"/>
  <c r="K6167" i="2"/>
  <c r="K1901" i="2"/>
  <c r="K4848" i="2"/>
  <c r="K1897" i="2"/>
  <c r="K4294" i="2"/>
  <c r="K6459" i="2"/>
  <c r="K3605" i="2"/>
  <c r="K4398" i="2"/>
  <c r="K7148" i="2"/>
  <c r="K4590" i="2"/>
  <c r="K2928" i="2"/>
  <c r="K7252" i="2"/>
  <c r="K1619" i="2"/>
  <c r="K1898" i="2"/>
  <c r="K1899" i="2"/>
  <c r="K1896" i="2"/>
  <c r="K6427" i="2"/>
  <c r="K7035" i="2"/>
  <c r="K4849" i="2"/>
  <c r="K4850" i="2"/>
  <c r="K1895" i="2"/>
  <c r="K1892" i="2"/>
  <c r="K4851" i="2"/>
  <c r="K1482" i="2"/>
  <c r="K1893" i="2"/>
  <c r="K1894" i="2"/>
  <c r="K6168" i="2"/>
  <c r="K4847" i="2"/>
  <c r="K4100" i="2"/>
  <c r="K1890" i="2"/>
  <c r="K5749" i="2"/>
  <c r="K1891" i="2"/>
  <c r="K6847" i="2"/>
  <c r="K5490" i="2"/>
  <c r="K4206" i="2"/>
  <c r="K953" i="2"/>
  <c r="K4419" i="2"/>
  <c r="K4538" i="2"/>
  <c r="K3791" i="2"/>
  <c r="K4362" i="2"/>
  <c r="K6789" i="2"/>
  <c r="K3151" i="2"/>
  <c r="K4798" i="2"/>
  <c r="K3806" i="2"/>
  <c r="K4852" i="2"/>
  <c r="K7536" i="2"/>
  <c r="K5040" i="2"/>
  <c r="K5254" i="2"/>
  <c r="K1889" i="2"/>
  <c r="K6577" i="2"/>
  <c r="K4283" i="2"/>
  <c r="K4846" i="2"/>
  <c r="K1669" i="2"/>
  <c r="K4181" i="2"/>
  <c r="K1888" i="2"/>
  <c r="K4415" i="2"/>
  <c r="K7329" i="2"/>
  <c r="K5927" i="2"/>
  <c r="K7079" i="2"/>
  <c r="K3989" i="2"/>
  <c r="K4158" i="2"/>
  <c r="K4845" i="2"/>
  <c r="K6811" i="2"/>
  <c r="K5265" i="2"/>
  <c r="K2568" i="2"/>
  <c r="K1887" i="2"/>
  <c r="K1688" i="2"/>
  <c r="K1885" i="2"/>
  <c r="K1886" i="2"/>
  <c r="K4437" i="2"/>
  <c r="K7183" i="2"/>
  <c r="K1883" i="2"/>
  <c r="K1884" i="2"/>
  <c r="K3360" i="2"/>
  <c r="K121" i="2"/>
  <c r="K4844" i="2"/>
  <c r="K6006" i="2"/>
  <c r="K6278" i="2"/>
  <c r="K6842" i="2"/>
  <c r="K6692" i="2"/>
  <c r="K1683" i="2"/>
  <c r="K4103" i="2"/>
  <c r="K1345" i="2"/>
  <c r="K7304" i="2"/>
  <c r="K2724" i="2"/>
  <c r="K5393" i="2"/>
  <c r="K6611" i="2"/>
  <c r="K4843" i="2"/>
  <c r="K1730" i="2"/>
  <c r="K972" i="2"/>
  <c r="K4842" i="2"/>
  <c r="K4978" i="2"/>
  <c r="K5197" i="2"/>
  <c r="K1700" i="2"/>
  <c r="K1882" i="2"/>
  <c r="K4841" i="2"/>
  <c r="K5018" i="2"/>
  <c r="K2563" i="2"/>
  <c r="K3944" i="2"/>
  <c r="K5481" i="2"/>
  <c r="K1881" i="2"/>
  <c r="K1880" i="2"/>
  <c r="K4563" i="2"/>
  <c r="K6600" i="2"/>
  <c r="K4199" i="2"/>
  <c r="K2684" i="2"/>
  <c r="K1878" i="2"/>
  <c r="K3105" i="2"/>
  <c r="K1879" i="2"/>
  <c r="K740" i="2"/>
  <c r="K1877" i="2"/>
  <c r="K1874" i="2"/>
  <c r="K7494" i="2"/>
  <c r="K1875" i="2"/>
  <c r="K1876" i="2"/>
  <c r="K4249" i="2"/>
  <c r="K5190" i="2"/>
  <c r="K4163" i="2"/>
  <c r="K2735" i="2"/>
  <c r="K4150" i="2"/>
  <c r="K1863" i="2"/>
  <c r="K3837" i="2"/>
  <c r="K5256" i="2"/>
  <c r="K1873" i="2"/>
  <c r="K1872" i="2"/>
  <c r="K3346" i="2"/>
  <c r="K5093" i="2"/>
  <c r="K2662" i="2"/>
  <c r="K6800" i="2"/>
  <c r="K1871" i="2"/>
  <c r="K1870" i="2"/>
  <c r="K2805" i="2"/>
  <c r="K1735" i="2"/>
  <c r="K5775" i="2"/>
  <c r="K4840" i="2"/>
  <c r="K7902" i="2"/>
  <c r="K5015" i="2"/>
  <c r="K1869" i="2"/>
  <c r="K1867" i="2"/>
  <c r="K1725" i="2"/>
  <c r="K1868" i="2"/>
  <c r="K1866" i="2"/>
  <c r="K1864" i="2"/>
  <c r="K3514" i="2"/>
  <c r="K1865" i="2"/>
  <c r="K3412" i="2"/>
  <c r="K1304" i="2"/>
  <c r="K1862" i="2"/>
  <c r="K1860" i="2"/>
  <c r="K2561" i="2"/>
  <c r="K4838" i="2"/>
  <c r="K919" i="2"/>
  <c r="K4839" i="2"/>
  <c r="K6912" i="2"/>
  <c r="K3446" i="2"/>
  <c r="K4837" i="2"/>
  <c r="K3970" i="2"/>
  <c r="K4584" i="2"/>
  <c r="K5913" i="2"/>
  <c r="K5080" i="2"/>
  <c r="K1508" i="2"/>
  <c r="K3158" i="2"/>
  <c r="K4833" i="2"/>
  <c r="K4499" i="2"/>
  <c r="K1859" i="2"/>
  <c r="K4834" i="2"/>
  <c r="K4628" i="2"/>
  <c r="K4835" i="2"/>
  <c r="K4836" i="2"/>
  <c r="K962" i="2"/>
  <c r="K1596" i="2"/>
  <c r="K1858" i="2"/>
  <c r="K4270" i="2"/>
  <c r="K1848" i="2"/>
  <c r="K1853" i="2"/>
  <c r="K5883" i="2"/>
  <c r="K1849" i="2"/>
  <c r="K4826" i="2"/>
  <c r="K6162" i="2"/>
  <c r="K1854" i="2"/>
  <c r="K4827" i="2"/>
  <c r="K4820" i="2"/>
  <c r="K4832" i="2"/>
  <c r="K4828" i="2"/>
  <c r="K4830" i="2"/>
  <c r="K1850" i="2"/>
  <c r="K4365" i="2"/>
  <c r="K4829" i="2"/>
  <c r="K1857" i="2"/>
  <c r="K4831" i="2"/>
  <c r="K1852" i="2"/>
  <c r="K4816" i="2"/>
  <c r="K4822" i="2"/>
  <c r="K1549" i="2"/>
  <c r="K4823" i="2"/>
  <c r="K4824" i="2"/>
  <c r="K4821" i="2"/>
  <c r="K4811" i="2"/>
  <c r="K5461" i="2"/>
  <c r="K4817" i="2"/>
  <c r="K4819" i="2"/>
  <c r="K4812" i="2"/>
  <c r="K4808" i="2"/>
  <c r="K4813" i="2"/>
  <c r="K4809" i="2"/>
  <c r="K4825" i="2"/>
  <c r="K1856" i="2"/>
  <c r="K1846" i="2"/>
  <c r="K7160" i="2"/>
  <c r="K4814" i="2"/>
  <c r="K4810" i="2"/>
  <c r="K4818" i="2"/>
  <c r="K1847" i="2"/>
  <c r="K5765" i="2"/>
  <c r="K4815" i="2"/>
  <c r="K4799" i="2"/>
  <c r="K1838" i="2"/>
  <c r="K7235" i="2"/>
  <c r="K7236" i="2"/>
  <c r="K7382" i="2"/>
  <c r="K3845" i="2"/>
  <c r="K4624" i="2"/>
  <c r="K4800" i="2"/>
  <c r="K1851" i="2"/>
  <c r="K1837" i="2"/>
  <c r="K4766" i="2"/>
  <c r="K7613" i="2"/>
  <c r="K4623" i="2"/>
  <c r="K1652" i="2"/>
  <c r="K1620" i="2"/>
  <c r="K1722" i="2"/>
  <c r="K4775" i="2"/>
  <c r="K1653" i="2"/>
  <c r="K7451" i="2"/>
  <c r="K4768" i="2"/>
  <c r="K7199" i="2"/>
  <c r="K4755" i="2"/>
  <c r="K4807" i="2"/>
  <c r="K1627" i="2"/>
  <c r="K1834" i="2"/>
  <c r="K4806" i="2"/>
  <c r="K1770" i="2"/>
  <c r="K5280" i="2"/>
  <c r="K1845" i="2"/>
  <c r="K4805" i="2"/>
  <c r="K4759" i="2"/>
  <c r="K1835" i="2"/>
  <c r="K3323" i="2"/>
  <c r="K4786" i="2"/>
  <c r="K1836" i="2"/>
  <c r="K4787" i="2"/>
  <c r="K1832" i="2"/>
  <c r="K4756" i="2"/>
  <c r="K4776" i="2"/>
  <c r="K1833" i="2"/>
  <c r="K4145" i="2"/>
  <c r="K3504" i="2"/>
  <c r="K7877" i="2"/>
  <c r="K4794" i="2"/>
  <c r="K7710" i="2"/>
  <c r="K4804" i="2"/>
  <c r="K1821" i="2"/>
  <c r="K4761" i="2"/>
  <c r="K1844" i="2"/>
  <c r="K1723" i="2"/>
  <c r="K4562" i="2"/>
  <c r="K5486" i="2"/>
  <c r="K4160" i="2"/>
  <c r="K4353" i="2"/>
  <c r="K1843" i="2"/>
  <c r="K7653" i="2"/>
  <c r="K4803" i="2"/>
  <c r="K4922" i="2"/>
  <c r="K1822" i="2"/>
  <c r="K1842" i="2"/>
  <c r="K4705" i="2"/>
  <c r="K4706" i="2"/>
  <c r="K4424" i="2"/>
  <c r="K4327" i="2"/>
  <c r="K1807" i="2"/>
  <c r="K1841" i="2"/>
  <c r="K1808" i="2"/>
  <c r="K4802" i="2"/>
  <c r="K3358" i="2"/>
  <c r="K4801" i="2"/>
  <c r="K7441" i="2"/>
  <c r="K1809" i="2"/>
  <c r="K4751" i="2"/>
  <c r="K1658" i="2"/>
  <c r="K6334" i="2"/>
  <c r="K6777" i="2"/>
  <c r="K1840" i="2"/>
  <c r="K4752" i="2"/>
  <c r="K4769" i="2"/>
  <c r="K4044" i="2"/>
  <c r="K7833" i="2"/>
  <c r="K6072" i="2"/>
  <c r="K3129" i="2"/>
  <c r="K4335" i="2"/>
  <c r="K4789" i="2"/>
  <c r="K4543" i="2"/>
  <c r="K1830" i="2"/>
  <c r="K7185" i="2"/>
  <c r="K2765" i="2"/>
  <c r="K4795" i="2"/>
  <c r="K4252" i="2"/>
  <c r="K1703" i="2"/>
  <c r="K4207" i="2"/>
  <c r="K4757" i="2"/>
  <c r="K4555" i="2"/>
  <c r="K7650" i="2"/>
  <c r="K4606" i="2"/>
  <c r="K4228" i="2"/>
  <c r="K4770" i="2"/>
  <c r="K1839" i="2"/>
  <c r="K4758" i="2"/>
  <c r="K2423" i="2"/>
  <c r="K1820" i="2"/>
  <c r="K1831" i="2"/>
  <c r="K1755" i="2"/>
  <c r="K4762" i="2"/>
  <c r="K4754" i="2"/>
  <c r="K4784" i="2"/>
  <c r="K4785" i="2"/>
  <c r="K4790" i="2"/>
  <c r="K6499" i="2"/>
  <c r="K1778" i="2"/>
  <c r="K4296" i="2"/>
  <c r="K4621" i="2"/>
  <c r="K4615" i="2"/>
  <c r="K5238" i="2"/>
  <c r="K3608" i="2"/>
  <c r="K5590" i="2"/>
  <c r="K4170" i="2"/>
  <c r="K4616" i="2"/>
  <c r="K4617" i="2"/>
  <c r="K4607" i="2"/>
  <c r="K1782" i="2"/>
  <c r="K4194" i="2"/>
  <c r="K7434" i="2"/>
  <c r="K4618" i="2"/>
  <c r="K4622" i="2"/>
  <c r="K4707" i="2"/>
  <c r="K4276" i="2"/>
  <c r="K6580" i="2"/>
  <c r="K4613" i="2"/>
  <c r="K4598" i="2"/>
  <c r="K6785" i="2"/>
  <c r="K4614" i="2"/>
  <c r="K6586" i="2"/>
  <c r="K4619" i="2"/>
  <c r="K4591" i="2"/>
  <c r="K4523" i="2"/>
  <c r="K1743" i="2"/>
  <c r="K4627" i="2"/>
  <c r="K4596" i="2"/>
  <c r="K1789" i="2"/>
  <c r="K3197" i="2"/>
  <c r="K6528" i="2"/>
  <c r="K6738" i="2"/>
  <c r="K3351" i="2"/>
  <c r="K4600" i="2"/>
  <c r="K6784" i="2"/>
  <c r="K7218" i="2"/>
  <c r="K7253" i="2"/>
  <c r="K584" i="2"/>
  <c r="K4604" i="2"/>
  <c r="K1500" i="2"/>
  <c r="K4608" i="2"/>
  <c r="K4601" i="2"/>
  <c r="K1781" i="2"/>
  <c r="K4594" i="2"/>
  <c r="K6712" i="2"/>
  <c r="K4916" i="2"/>
  <c r="K1776" i="2"/>
  <c r="K4593" i="2"/>
  <c r="K1779" i="2"/>
  <c r="K6350" i="2"/>
  <c r="K1510" i="2"/>
  <c r="K4631" i="2"/>
  <c r="K1774" i="2"/>
  <c r="K4625" i="2"/>
  <c r="K4629" i="2"/>
  <c r="K4626" i="2"/>
  <c r="K4630" i="2"/>
  <c r="K1785" i="2"/>
  <c r="K1786" i="2"/>
  <c r="K1787" i="2"/>
  <c r="K1788" i="2"/>
  <c r="K3352" i="2"/>
  <c r="K4589" i="2"/>
  <c r="K4388" i="2"/>
  <c r="K4551" i="2"/>
  <c r="K1772" i="2"/>
  <c r="K7717" i="2"/>
  <c r="K1784" i="2"/>
  <c r="K4209" i="2"/>
  <c r="K1771" i="2"/>
  <c r="K4587" i="2"/>
  <c r="K1624" i="2"/>
  <c r="K1754" i="2"/>
  <c r="K4190" i="2"/>
  <c r="K4171" i="2"/>
  <c r="K4585" i="2"/>
  <c r="K1752" i="2"/>
  <c r="K1676" i="2"/>
  <c r="K4574" i="2"/>
  <c r="K1769" i="2"/>
  <c r="K1763" i="2"/>
  <c r="K1756" i="2"/>
  <c r="K1639" i="2"/>
  <c r="K585" i="2"/>
  <c r="K3311" i="2"/>
  <c r="K6008" i="2"/>
  <c r="K1753" i="2"/>
  <c r="K4583" i="2"/>
  <c r="K4494" i="2"/>
  <c r="K1764" i="2"/>
  <c r="K4321" i="2"/>
  <c r="K1759" i="2"/>
  <c r="K1767" i="2"/>
  <c r="K1768" i="2"/>
  <c r="K4559" i="2"/>
  <c r="K4572" i="2"/>
  <c r="K4575" i="2"/>
  <c r="K4565" i="2"/>
  <c r="K1533" i="2"/>
  <c r="K1716" i="2"/>
  <c r="K4568" i="2"/>
  <c r="K4500" i="2"/>
  <c r="K4474" i="2"/>
  <c r="K1538" i="2"/>
  <c r="K6565" i="2"/>
  <c r="K3415" i="2"/>
  <c r="K4465" i="2"/>
  <c r="K6401" i="2"/>
  <c r="K4570" i="2"/>
  <c r="K7245" i="2"/>
  <c r="K7363" i="2"/>
  <c r="K7392" i="2"/>
  <c r="K1640" i="2"/>
  <c r="K6671" i="2"/>
  <c r="K4578" i="2"/>
  <c r="K1757" i="2"/>
  <c r="K1760" i="2"/>
  <c r="K6569" i="2"/>
  <c r="K4571" i="2"/>
  <c r="K4576" i="2"/>
  <c r="K1749" i="2"/>
  <c r="K1750" i="2"/>
  <c r="K4581" i="2"/>
  <c r="K1748" i="2"/>
  <c r="K1766" i="2"/>
  <c r="K4569" i="2"/>
  <c r="K53" i="2"/>
  <c r="K120" i="2"/>
  <c r="K4564" i="2"/>
  <c r="K5831" i="2"/>
  <c r="K3348" i="2"/>
  <c r="K3347" i="2"/>
  <c r="K582" i="2"/>
  <c r="K3349" i="2"/>
  <c r="K7297" i="2"/>
  <c r="K1745" i="2"/>
  <c r="K4560" i="2"/>
  <c r="K4549" i="2"/>
  <c r="K1746" i="2"/>
  <c r="K4556" i="2"/>
  <c r="K4219" i="2"/>
  <c r="K1744" i="2"/>
  <c r="K4557" i="2"/>
  <c r="K4561" i="2"/>
  <c r="K4558" i="2"/>
  <c r="K3631" i="2"/>
  <c r="K4552" i="2"/>
  <c r="K3590" i="2"/>
  <c r="K4550" i="2"/>
  <c r="K7051" i="2"/>
  <c r="K1747" i="2"/>
  <c r="K4532" i="2"/>
  <c r="K1297" i="2"/>
  <c r="K1601" i="2"/>
  <c r="K4548" i="2"/>
  <c r="K3800" i="2"/>
  <c r="K4547" i="2"/>
  <c r="K4544" i="2"/>
  <c r="K7665" i="2"/>
  <c r="K4545" i="2"/>
  <c r="K6021" i="2"/>
  <c r="K6718" i="2"/>
  <c r="K27" i="2"/>
  <c r="K4542" i="2"/>
  <c r="K4541" i="2"/>
  <c r="K4539" i="2"/>
  <c r="K1742" i="2"/>
  <c r="K4529" i="2"/>
  <c r="K4428" i="2"/>
  <c r="K1736" i="2"/>
  <c r="K1699" i="2"/>
  <c r="K4540" i="2"/>
  <c r="K4536" i="2"/>
  <c r="K1740" i="2"/>
  <c r="K1737" i="2"/>
  <c r="K1738" i="2"/>
  <c r="K1741" i="2"/>
  <c r="K5022" i="2"/>
  <c r="K4534" i="2"/>
  <c r="K4533" i="2"/>
  <c r="K2827" i="2"/>
  <c r="K1733" i="2"/>
  <c r="K7034" i="2"/>
  <c r="K1734" i="2"/>
  <c r="K7595" i="2"/>
  <c r="K1739" i="2"/>
  <c r="K1727" i="2"/>
  <c r="K5059" i="2"/>
  <c r="K4531" i="2"/>
  <c r="K6604" i="2"/>
  <c r="K372" i="2"/>
  <c r="K1731" i="2"/>
  <c r="K4530" i="2"/>
  <c r="K4472" i="2"/>
  <c r="K524" i="2"/>
  <c r="K1729" i="2"/>
  <c r="K5232" i="2"/>
  <c r="K5244" i="2"/>
  <c r="K7776" i="2"/>
  <c r="K1569" i="2"/>
  <c r="K1728" i="2"/>
  <c r="K4527" i="2"/>
  <c r="K7064" i="2"/>
  <c r="K1712" i="2"/>
  <c r="K4525" i="2"/>
  <c r="K4526" i="2"/>
  <c r="K36" i="2"/>
  <c r="K4524" i="2"/>
  <c r="K4434" i="2"/>
  <c r="K1726" i="2"/>
  <c r="K1718" i="2"/>
  <c r="K4521" i="2"/>
  <c r="K1724" i="2"/>
  <c r="K1719" i="2"/>
  <c r="K1721" i="2"/>
  <c r="K1720" i="2"/>
  <c r="K5189" i="2"/>
  <c r="K4520" i="2"/>
  <c r="K4519" i="2"/>
  <c r="K4518" i="2"/>
  <c r="K5930" i="2"/>
  <c r="K4458" i="2"/>
  <c r="K1687" i="2"/>
  <c r="K1717" i="2"/>
  <c r="K4517" i="2"/>
  <c r="K7703" i="2"/>
  <c r="K4497" i="2"/>
  <c r="K1713" i="2"/>
  <c r="K4309" i="2"/>
  <c r="K4515" i="2"/>
  <c r="K4514" i="2"/>
  <c r="K4516" i="2"/>
  <c r="K4138" i="2"/>
  <c r="K1714" i="2"/>
  <c r="K1715" i="2"/>
  <c r="K4513" i="2"/>
  <c r="K1708" i="2"/>
  <c r="K4511" i="2"/>
  <c r="K4510" i="2"/>
  <c r="K5281" i="2"/>
  <c r="K6452" i="2"/>
  <c r="K4508" i="2"/>
  <c r="K1711" i="2"/>
  <c r="K4507" i="2"/>
  <c r="K4297" i="2"/>
  <c r="K6300" i="2"/>
  <c r="K4505" i="2"/>
  <c r="K4432" i="2"/>
  <c r="K1709" i="2"/>
  <c r="K4501" i="2"/>
  <c r="K4502" i="2"/>
  <c r="K4503" i="2"/>
  <c r="K1707" i="2"/>
  <c r="K4216" i="2"/>
  <c r="K4438" i="2"/>
  <c r="K1477" i="2"/>
  <c r="K5396" i="2"/>
  <c r="K4421" i="2"/>
  <c r="K4496" i="2"/>
  <c r="K4198" i="2"/>
  <c r="K4495" i="2"/>
  <c r="K1701" i="2"/>
  <c r="K1704" i="2"/>
  <c r="K1354" i="2"/>
  <c r="K1670" i="2"/>
  <c r="K1705" i="2"/>
  <c r="K4492" i="2"/>
  <c r="K4491" i="2"/>
  <c r="K4490" i="2"/>
  <c r="K1696" i="2"/>
  <c r="K7251" i="2"/>
  <c r="K1697" i="2"/>
  <c r="K1698" i="2"/>
  <c r="K3207" i="2"/>
  <c r="K4489" i="2"/>
  <c r="K4488" i="2"/>
  <c r="K1694" i="2"/>
  <c r="K1686" i="2"/>
  <c r="K1695" i="2"/>
  <c r="K4487" i="2"/>
  <c r="K1691" i="2"/>
  <c r="K7102" i="2"/>
  <c r="K1692" i="2"/>
  <c r="K1689" i="2"/>
  <c r="K4178" i="2"/>
  <c r="K4485" i="2"/>
  <c r="K1690" i="2"/>
  <c r="K4215" i="2"/>
  <c r="K4483" i="2"/>
  <c r="K1654" i="2"/>
  <c r="K4482" i="2"/>
  <c r="K5734" i="2"/>
  <c r="K7347" i="2"/>
  <c r="K2810" i="2"/>
  <c r="K1646" i="2"/>
  <c r="K4477" i="2"/>
  <c r="K4478" i="2"/>
  <c r="K4479" i="2"/>
  <c r="K7074" i="2"/>
  <c r="K3422" i="2"/>
  <c r="K7093" i="2"/>
  <c r="K7725" i="2"/>
  <c r="K4475" i="2"/>
  <c r="K4476" i="2"/>
  <c r="K1684" i="2"/>
  <c r="K1685" i="2"/>
  <c r="K4471" i="2"/>
  <c r="K4469" i="2"/>
  <c r="K1680" i="2"/>
  <c r="K1682" i="2"/>
  <c r="K1679" i="2"/>
  <c r="K1661" i="2"/>
  <c r="K4456" i="2"/>
  <c r="K4468" i="2"/>
  <c r="K1681" i="2"/>
  <c r="K7052" i="2"/>
  <c r="K4467" i="2"/>
  <c r="K1678" i="2"/>
  <c r="K4466" i="2"/>
  <c r="K1677" i="2"/>
  <c r="K5239" i="2"/>
  <c r="K1673" i="2"/>
  <c r="K4464" i="2"/>
  <c r="K1526" i="2"/>
  <c r="K1519" i="2"/>
  <c r="K4220" i="2"/>
  <c r="K1675" i="2"/>
  <c r="K4463" i="2"/>
  <c r="K1615" i="2"/>
  <c r="K1664" i="2"/>
  <c r="K4462" i="2"/>
  <c r="K4460" i="2"/>
  <c r="K4180" i="2"/>
  <c r="K1671" i="2"/>
  <c r="K4429" i="2"/>
  <c r="K4457" i="2"/>
  <c r="K4454" i="2"/>
  <c r="K4452" i="2"/>
  <c r="K4453" i="2"/>
  <c r="K4449" i="2"/>
  <c r="K1668" i="2"/>
  <c r="K4450" i="2"/>
  <c r="K7368" i="2"/>
  <c r="K4446" i="2"/>
  <c r="K4447" i="2"/>
  <c r="K4451" i="2"/>
  <c r="K1667" i="2"/>
  <c r="K4444" i="2"/>
  <c r="K4426" i="2"/>
  <c r="K4442" i="2"/>
  <c r="K4441" i="2"/>
  <c r="K1666" i="2"/>
  <c r="K7895" i="2"/>
  <c r="K4920" i="2"/>
  <c r="K4947" i="2"/>
  <c r="K4417" i="2"/>
  <c r="K4440" i="2"/>
  <c r="K1599" i="2"/>
  <c r="K4310" i="2"/>
  <c r="K1665" i="2"/>
  <c r="K7782" i="2"/>
  <c r="K1663" i="2"/>
  <c r="K4439" i="2"/>
  <c r="K5006" i="2"/>
  <c r="K4430" i="2"/>
  <c r="K4427" i="2"/>
  <c r="K1659" i="2"/>
  <c r="K4409" i="2"/>
  <c r="K7230" i="2"/>
  <c r="K4224" i="2"/>
  <c r="K4422" i="2"/>
  <c r="K7433" i="2"/>
  <c r="K4423" i="2"/>
  <c r="K7702" i="2"/>
  <c r="K1645" i="2"/>
  <c r="K2798" i="2"/>
  <c r="K1655" i="2"/>
  <c r="K4413" i="2"/>
  <c r="K4411" i="2"/>
  <c r="K4412" i="2"/>
  <c r="K1649" i="2"/>
  <c r="K4405" i="2"/>
  <c r="K1651" i="2"/>
  <c r="K4324" i="2"/>
  <c r="K6497" i="2"/>
  <c r="K1650" i="2"/>
  <c r="K3639" i="2"/>
  <c r="K4406" i="2"/>
  <c r="K1643" i="2"/>
  <c r="K1641" i="2"/>
  <c r="K1638" i="2"/>
  <c r="K1642" i="2"/>
  <c r="K1644" i="2"/>
  <c r="K4403" i="2"/>
  <c r="K1637" i="2"/>
  <c r="K4381" i="2"/>
  <c r="K7535" i="2"/>
  <c r="K4339" i="2"/>
  <c r="K4402" i="2"/>
  <c r="K4399" i="2"/>
  <c r="K4400" i="2"/>
  <c r="K4401" i="2"/>
  <c r="K4394" i="2"/>
  <c r="K1635" i="2"/>
  <c r="K4188" i="2"/>
  <c r="K4317" i="2"/>
  <c r="K1633" i="2"/>
  <c r="K1486" i="2"/>
  <c r="K7818" i="2"/>
  <c r="K1634" i="2"/>
  <c r="K6879" i="2"/>
  <c r="K4395" i="2"/>
  <c r="K4396" i="2"/>
  <c r="K4397" i="2"/>
  <c r="K1636" i="2"/>
  <c r="K1632" i="2"/>
  <c r="K1630" i="2"/>
  <c r="K4390" i="2"/>
  <c r="K1631" i="2"/>
  <c r="K2781" i="2"/>
  <c r="K4389" i="2"/>
  <c r="K3162" i="2"/>
  <c r="K4385" i="2"/>
  <c r="K1628" i="2"/>
  <c r="K4382" i="2"/>
  <c r="K4380" i="2"/>
  <c r="K5487" i="2"/>
  <c r="K1629" i="2"/>
  <c r="K5955" i="2"/>
  <c r="K4383" i="2"/>
  <c r="K4384" i="2"/>
  <c r="K5651" i="2"/>
  <c r="K1626" i="2"/>
  <c r="K4376" i="2"/>
  <c r="K4377" i="2"/>
  <c r="K4378" i="2"/>
  <c r="K4379" i="2"/>
  <c r="K4374" i="2"/>
  <c r="K5748" i="2"/>
  <c r="K4373" i="2"/>
  <c r="K6265" i="2"/>
  <c r="K6635" i="2"/>
  <c r="K5326" i="2"/>
  <c r="K1623" i="2"/>
  <c r="K6244" i="2"/>
  <c r="K4923" i="2"/>
  <c r="K1625" i="2"/>
  <c r="K4366" i="2"/>
  <c r="K1622" i="2"/>
  <c r="K1621" i="2"/>
  <c r="K6970" i="2"/>
  <c r="K4369" i="2"/>
  <c r="K4370" i="2"/>
  <c r="K4371" i="2"/>
  <c r="K6552" i="2"/>
  <c r="K6899" i="2"/>
  <c r="K4367" i="2"/>
  <c r="K7296" i="2"/>
  <c r="K4316" i="2"/>
  <c r="K4358" i="2"/>
  <c r="K4359" i="2"/>
  <c r="K1618" i="2"/>
  <c r="K4141" i="2"/>
  <c r="K4360" i="2"/>
  <c r="K4361" i="2"/>
  <c r="K6090" i="2"/>
  <c r="K1616" i="2"/>
  <c r="K1617" i="2"/>
  <c r="K4363" i="2"/>
  <c r="K4357" i="2"/>
  <c r="K4355" i="2"/>
  <c r="K4356" i="2"/>
  <c r="K4354" i="2"/>
  <c r="K6473" i="2"/>
  <c r="K4352" i="2"/>
  <c r="K4349" i="2"/>
  <c r="K5726" i="2"/>
  <c r="K4350" i="2"/>
  <c r="K4347" i="2"/>
  <c r="K881" i="2"/>
  <c r="K4210" i="2"/>
  <c r="K1614" i="2"/>
  <c r="K1604" i="2"/>
  <c r="K1612" i="2"/>
  <c r="K1613" i="2"/>
  <c r="K4346" i="2"/>
  <c r="K1487" i="2"/>
  <c r="K7711" i="2"/>
  <c r="K4343" i="2"/>
  <c r="K1610" i="2"/>
  <c r="K4344" i="2"/>
  <c r="K4298" i="2"/>
  <c r="K4341" i="2"/>
  <c r="K1611" i="2"/>
  <c r="K1608" i="2"/>
  <c r="K7184" i="2"/>
  <c r="K4332" i="2"/>
  <c r="K4337" i="2"/>
  <c r="K1606" i="2"/>
  <c r="K1607" i="2"/>
  <c r="K4336" i="2"/>
  <c r="K1605" i="2"/>
  <c r="K1603" i="2"/>
  <c r="K7845" i="2"/>
  <c r="K1602" i="2"/>
  <c r="K7614" i="2"/>
  <c r="K1566" i="2"/>
  <c r="K4250" i="2"/>
  <c r="K1600" i="2"/>
  <c r="K5668" i="2"/>
  <c r="K6377" i="2"/>
  <c r="K4330" i="2"/>
  <c r="K1598" i="2"/>
  <c r="K6245" i="2"/>
  <c r="K1597" i="2"/>
  <c r="K3557" i="2"/>
  <c r="K4329" i="2"/>
  <c r="K4331" i="2"/>
  <c r="K7125" i="2"/>
  <c r="K4325" i="2"/>
  <c r="K4326" i="2"/>
  <c r="K7062" i="2"/>
  <c r="K1594" i="2"/>
  <c r="K4320" i="2"/>
  <c r="K1595" i="2"/>
  <c r="K1593" i="2"/>
  <c r="K4319" i="2"/>
  <c r="K1592" i="2"/>
  <c r="K4318" i="2"/>
  <c r="K4322" i="2"/>
  <c r="K4314" i="2"/>
  <c r="K1496" i="2"/>
  <c r="K4164" i="2"/>
  <c r="K4311" i="2"/>
  <c r="K4247" i="2"/>
  <c r="K4312" i="2"/>
  <c r="K4313" i="2"/>
  <c r="K4315" i="2"/>
  <c r="K1591" i="2"/>
  <c r="K1589" i="2"/>
  <c r="K1590" i="2"/>
  <c r="K4307" i="2"/>
  <c r="K4308" i="2"/>
  <c r="K4306" i="2"/>
  <c r="K1586" i="2"/>
  <c r="K4304" i="2"/>
  <c r="K1587" i="2"/>
  <c r="K1585" i="2"/>
  <c r="K5453" i="2"/>
  <c r="K4221" i="2"/>
  <c r="K4302" i="2"/>
  <c r="K4285" i="2"/>
  <c r="K3808" i="2"/>
  <c r="K1583" i="2"/>
  <c r="K4301" i="2"/>
  <c r="K3983" i="2"/>
  <c r="K4300" i="2"/>
  <c r="K1584" i="2"/>
  <c r="K4295" i="2"/>
  <c r="K4213" i="2"/>
  <c r="K1581" i="2"/>
  <c r="K4293" i="2"/>
  <c r="K7107" i="2"/>
  <c r="K6543" i="2"/>
  <c r="K4292" i="2"/>
  <c r="K1579" i="2"/>
  <c r="K4289" i="2"/>
  <c r="K4290" i="2"/>
  <c r="K6590" i="2"/>
  <c r="K1577" i="2"/>
  <c r="K4291" i="2"/>
  <c r="K1578" i="2"/>
  <c r="K1580" i="2"/>
  <c r="K528" i="2"/>
  <c r="K4288" i="2"/>
  <c r="K1576" i="2"/>
  <c r="K4287" i="2"/>
  <c r="K6770" i="2"/>
  <c r="K4286" i="2"/>
  <c r="K1575" i="2"/>
  <c r="K1572" i="2"/>
  <c r="K1573" i="2"/>
  <c r="K1571" i="2"/>
  <c r="K4284" i="2"/>
  <c r="K4222" i="2"/>
  <c r="K1574" i="2"/>
  <c r="K4282" i="2"/>
  <c r="K4281" i="2"/>
  <c r="K6259" i="2"/>
  <c r="K4279" i="2"/>
  <c r="K4280" i="2"/>
  <c r="K1511" i="2"/>
  <c r="K4278" i="2"/>
  <c r="K7554" i="2"/>
  <c r="K5180" i="2"/>
  <c r="K5830" i="2"/>
  <c r="K1570" i="2"/>
  <c r="K4277" i="2"/>
  <c r="K7167" i="2"/>
  <c r="K4166" i="2"/>
  <c r="K5030" i="2"/>
  <c r="K4274" i="2"/>
  <c r="K1567" i="2"/>
  <c r="K4273" i="2"/>
  <c r="K4272" i="2"/>
  <c r="K4271" i="2"/>
  <c r="K1565" i="2"/>
  <c r="K1564" i="2"/>
  <c r="K5083" i="2"/>
  <c r="K1551" i="2"/>
  <c r="K4267" i="2"/>
  <c r="K4268" i="2"/>
  <c r="K4269" i="2"/>
  <c r="K4924" i="2"/>
  <c r="K4264" i="2"/>
  <c r="K6579" i="2"/>
  <c r="K1536" i="2"/>
  <c r="K3266" i="2"/>
  <c r="K1563" i="2"/>
  <c r="K1561" i="2"/>
  <c r="K3614" i="2"/>
  <c r="K4263" i="2"/>
  <c r="K4265" i="2"/>
  <c r="K4255" i="2"/>
  <c r="K1562" i="2"/>
  <c r="K4262" i="2"/>
  <c r="K5329" i="2"/>
  <c r="K1560" i="2"/>
  <c r="K4260" i="2"/>
  <c r="K4351" i="2"/>
  <c r="K4214" i="2"/>
  <c r="K4184" i="2"/>
  <c r="K4256" i="2"/>
  <c r="K4257" i="2"/>
  <c r="K7886" i="2"/>
  <c r="K4258" i="2"/>
  <c r="K1559" i="2"/>
  <c r="K1558" i="2"/>
  <c r="K5743" i="2"/>
  <c r="K1556" i="2"/>
  <c r="K1553" i="2"/>
  <c r="K1554" i="2"/>
  <c r="K4254" i="2"/>
  <c r="K1555" i="2"/>
  <c r="K4253" i="2"/>
  <c r="K1557" i="2"/>
  <c r="K4169" i="2"/>
  <c r="K4251" i="2"/>
  <c r="K4248" i="2"/>
  <c r="K4246" i="2"/>
  <c r="K1552" i="2"/>
  <c r="K4245" i="2"/>
  <c r="K6886" i="2"/>
  <c r="K4240" i="2"/>
  <c r="K5607" i="2"/>
  <c r="K1548" i="2"/>
  <c r="K1545" i="2"/>
  <c r="K1550" i="2"/>
  <c r="K4242" i="2"/>
  <c r="K4243" i="2"/>
  <c r="K4244" i="2"/>
  <c r="K4241" i="2"/>
  <c r="K4238" i="2"/>
  <c r="K4239" i="2"/>
  <c r="K1546" i="2"/>
  <c r="K5893" i="2"/>
  <c r="K1547" i="2"/>
  <c r="K6759" i="2"/>
  <c r="K5429" i="2"/>
  <c r="K1544" i="2"/>
  <c r="K4235" i="2"/>
  <c r="K4236" i="2"/>
  <c r="K2428" i="2"/>
  <c r="K4237" i="2"/>
  <c r="K4233" i="2"/>
  <c r="K1543" i="2"/>
  <c r="K1539" i="2"/>
  <c r="K4788" i="2"/>
  <c r="K1540" i="2"/>
  <c r="K5365" i="2"/>
  <c r="K5431" i="2"/>
  <c r="K7267" i="2"/>
  <c r="K1541" i="2"/>
  <c r="K5037" i="2"/>
  <c r="K5101" i="2"/>
  <c r="K5114" i="2"/>
  <c r="K4229" i="2"/>
  <c r="K5246" i="2"/>
  <c r="K4230" i="2"/>
  <c r="K5793" i="2"/>
  <c r="K4174" i="2"/>
  <c r="K4225" i="2"/>
  <c r="K4226" i="2"/>
  <c r="K1535" i="2"/>
  <c r="K4231" i="2"/>
  <c r="K7188" i="2"/>
  <c r="K1534" i="2"/>
  <c r="K4211" i="2"/>
  <c r="K4227" i="2"/>
  <c r="K3613" i="2"/>
  <c r="K5516" i="2"/>
  <c r="K7018" i="2"/>
  <c r="K1493" i="2"/>
  <c r="K6067" i="2"/>
  <c r="K4218" i="2"/>
  <c r="K5869" i="2"/>
  <c r="K3290" i="2"/>
  <c r="K1532" i="2"/>
  <c r="K125" i="2"/>
  <c r="K1494" i="2"/>
  <c r="K5284" i="2"/>
  <c r="K4173" i="2"/>
  <c r="K4108" i="2"/>
  <c r="K1531" i="2"/>
  <c r="K7696" i="2"/>
  <c r="K1527" i="2"/>
  <c r="K1528" i="2"/>
  <c r="K1529" i="2"/>
  <c r="K1530" i="2"/>
  <c r="K4217" i="2"/>
  <c r="K1523" i="2"/>
  <c r="K1524" i="2"/>
  <c r="K1525" i="2"/>
  <c r="K4200" i="2"/>
  <c r="K5307" i="2"/>
  <c r="K5283" i="2"/>
  <c r="K1517" i="2"/>
  <c r="K1518" i="2"/>
  <c r="K4212" i="2"/>
  <c r="K5887" i="2"/>
  <c r="K4201" i="2"/>
  <c r="K1520" i="2"/>
  <c r="K1521" i="2"/>
  <c r="K4208" i="2"/>
  <c r="K1522" i="2"/>
  <c r="K128" i="2"/>
  <c r="K4193" i="2"/>
  <c r="K2862" i="2"/>
  <c r="K1515" i="2"/>
  <c r="K1512" i="2"/>
  <c r="K1513" i="2"/>
  <c r="K1502" i="2"/>
  <c r="K1514" i="2"/>
  <c r="K4151" i="2"/>
  <c r="K1509" i="2"/>
  <c r="K1507" i="2"/>
  <c r="K1505" i="2"/>
  <c r="K4189" i="2"/>
  <c r="K4191" i="2"/>
  <c r="K1503" i="2"/>
  <c r="K1497" i="2"/>
  <c r="K4185" i="2"/>
  <c r="K1504" i="2"/>
  <c r="K4186" i="2"/>
  <c r="K1501" i="2"/>
  <c r="K4142" i="2"/>
  <c r="K4182" i="2"/>
  <c r="K1191" i="2"/>
  <c r="K4179" i="2"/>
  <c r="K4177" i="2"/>
  <c r="K1498" i="2"/>
  <c r="K1499" i="2"/>
  <c r="K5045" i="2"/>
  <c r="K5168" i="2"/>
  <c r="K4175" i="2"/>
  <c r="K7516" i="2"/>
  <c r="K7670" i="2"/>
  <c r="K4176" i="2"/>
  <c r="K1495" i="2"/>
  <c r="K3288" i="2"/>
  <c r="K1492" i="2"/>
  <c r="K4139" i="2"/>
  <c r="K1491" i="2"/>
  <c r="K4144" i="2"/>
  <c r="K1488" i="2"/>
  <c r="K7151" i="2"/>
  <c r="K4165" i="2"/>
  <c r="K1489" i="2"/>
  <c r="K1490" i="2"/>
  <c r="K4161" i="2"/>
  <c r="K1483" i="2"/>
  <c r="K1484" i="2"/>
  <c r="K1485" i="2"/>
  <c r="K4155" i="2"/>
  <c r="K4154" i="2"/>
  <c r="K4152" i="2"/>
  <c r="K5975" i="2"/>
  <c r="K1480" i="2"/>
  <c r="K4148" i="2"/>
  <c r="K4149" i="2"/>
  <c r="K6230" i="2"/>
  <c r="K1481" i="2"/>
  <c r="K4146" i="2"/>
  <c r="K4926" i="2"/>
  <c r="K4143" i="2"/>
  <c r="K1478" i="2"/>
  <c r="K6976" i="2"/>
  <c r="K4140" i="2"/>
  <c r="K1479" i="2"/>
  <c r="K1476" i="2"/>
  <c r="K4136" i="2"/>
  <c r="K4137" i="2"/>
  <c r="K5337" i="2"/>
  <c r="K6413" i="2"/>
  <c r="K4135" i="2"/>
  <c r="K4134" i="2"/>
  <c r="K3551" i="2"/>
  <c r="K4133" i="2"/>
  <c r="K763" i="2"/>
  <c r="K1474" i="2"/>
  <c r="K1475" i="2"/>
  <c r="K1473" i="2"/>
  <c r="K3771" i="2"/>
  <c r="K1467" i="2"/>
  <c r="K4130" i="2"/>
  <c r="K145" i="2"/>
  <c r="K4129" i="2"/>
  <c r="K6575" i="2"/>
  <c r="K957" i="2"/>
  <c r="K1378" i="2"/>
  <c r="K1466" i="2"/>
  <c r="K4127" i="2"/>
  <c r="K971" i="2"/>
  <c r="K3883" i="2"/>
  <c r="K1464" i="2"/>
  <c r="K4121" i="2"/>
  <c r="K1472" i="2"/>
  <c r="K1433" i="2"/>
  <c r="K4126" i="2"/>
  <c r="K354" i="2"/>
  <c r="K1006" i="2"/>
  <c r="K6527" i="2"/>
  <c r="K1196" i="2"/>
  <c r="K1471" i="2"/>
  <c r="K4132" i="2"/>
  <c r="K1461" i="2"/>
  <c r="K6254" i="2"/>
  <c r="K1214" i="2"/>
  <c r="K1470" i="2"/>
  <c r="K1462" i="2"/>
  <c r="K5118" i="2"/>
  <c r="K3387" i="2"/>
  <c r="K6730" i="2"/>
  <c r="K4124" i="2"/>
  <c r="K7743" i="2"/>
  <c r="K4122" i="2"/>
  <c r="K3754" i="2"/>
  <c r="K1455" i="2"/>
  <c r="K3857" i="2"/>
  <c r="K1469" i="2"/>
  <c r="K5335" i="2"/>
  <c r="K5234" i="2"/>
  <c r="K5690" i="2"/>
  <c r="K5085" i="2"/>
  <c r="K1456" i="2"/>
  <c r="K4125" i="2"/>
  <c r="K608" i="2"/>
  <c r="K1468" i="2"/>
  <c r="K4093" i="2"/>
  <c r="K4112" i="2"/>
  <c r="K649" i="2"/>
  <c r="K965" i="2"/>
  <c r="K7081" i="2"/>
  <c r="K3949" i="2"/>
  <c r="K1457" i="2"/>
  <c r="K6146" i="2"/>
  <c r="K7617" i="2"/>
  <c r="K5270" i="2"/>
  <c r="K5829" i="2"/>
  <c r="K1450" i="2"/>
  <c r="K4128" i="2"/>
  <c r="K1458" i="2"/>
  <c r="K2770" i="2"/>
  <c r="K1459" i="2"/>
  <c r="K1460" i="2"/>
  <c r="K6813" i="2"/>
  <c r="K4123" i="2"/>
  <c r="K4115" i="2"/>
  <c r="K1451" i="2"/>
  <c r="K4119" i="2"/>
  <c r="K4120" i="2"/>
  <c r="K4010" i="2"/>
  <c r="K4116" i="2"/>
  <c r="K1452" i="2"/>
  <c r="K4117" i="2"/>
  <c r="K5645" i="2"/>
  <c r="K1453" i="2"/>
  <c r="K1454" i="2"/>
  <c r="K5202" i="2"/>
  <c r="K1428" i="2"/>
  <c r="K5386" i="2"/>
  <c r="K6666" i="2"/>
  <c r="K6388" i="2"/>
  <c r="K1436" i="2"/>
  <c r="K1386" i="2"/>
  <c r="K3784" i="2"/>
  <c r="K5914" i="2"/>
  <c r="K1437" i="2"/>
  <c r="K1438" i="2"/>
  <c r="K5797" i="2"/>
  <c r="K3880" i="2"/>
  <c r="K5109" i="2"/>
  <c r="K7894" i="2"/>
  <c r="K1439" i="2"/>
  <c r="K1440" i="2"/>
  <c r="K1441" i="2"/>
  <c r="K4111" i="2"/>
  <c r="K1449" i="2"/>
  <c r="K4114" i="2"/>
  <c r="K5581" i="2"/>
  <c r="K4092" i="2"/>
  <c r="K1442" i="2"/>
  <c r="K1447" i="2"/>
  <c r="K1448" i="2"/>
  <c r="K3650" i="2"/>
  <c r="K5977" i="2"/>
  <c r="K6757" i="2"/>
  <c r="K3419" i="2"/>
  <c r="K870" i="2"/>
  <c r="K2680" i="2"/>
  <c r="K1315" i="2"/>
  <c r="K1429" i="2"/>
  <c r="K4110" i="2"/>
  <c r="K3299" i="2"/>
  <c r="K1446" i="2"/>
  <c r="K604" i="2"/>
  <c r="K1445" i="2"/>
  <c r="K1430" i="2"/>
  <c r="K134" i="2"/>
  <c r="K6873" i="2"/>
  <c r="K7579" i="2"/>
  <c r="K1434" i="2"/>
  <c r="K1435" i="2"/>
  <c r="K1199" i="2"/>
  <c r="K1431" i="2"/>
  <c r="K4109" i="2"/>
  <c r="K1422" i="2"/>
  <c r="K7279" i="2"/>
  <c r="K1198" i="2"/>
  <c r="K1423" i="2"/>
  <c r="K751" i="2"/>
  <c r="K1432" i="2"/>
  <c r="K1444" i="2"/>
  <c r="K4104" i="2"/>
  <c r="K2764" i="2"/>
  <c r="K4105" i="2"/>
  <c r="K1228" i="2"/>
  <c r="K7012" i="2"/>
  <c r="K1424" i="2"/>
  <c r="K7173" i="2"/>
  <c r="K4113" i="2"/>
  <c r="K1425" i="2"/>
  <c r="K1426" i="2"/>
  <c r="K1393" i="2"/>
  <c r="K1420" i="2"/>
  <c r="K6096" i="2"/>
  <c r="K3598" i="2"/>
  <c r="K4106" i="2"/>
  <c r="K1443" i="2"/>
  <c r="K4101" i="2"/>
  <c r="K3933" i="2"/>
  <c r="K1419" i="2"/>
  <c r="K3622" i="2"/>
  <c r="K3747" i="2"/>
  <c r="K4102" i="2"/>
  <c r="K1417" i="2"/>
  <c r="K2738" i="2"/>
  <c r="K4927" i="2"/>
  <c r="K1416" i="2"/>
  <c r="K3621" i="2"/>
  <c r="K1418" i="2"/>
  <c r="K7005" i="2"/>
  <c r="K3603" i="2"/>
  <c r="K1415" i="2"/>
  <c r="K6119" i="2"/>
  <c r="K1414" i="2"/>
  <c r="K1395" i="2"/>
  <c r="K981" i="2"/>
  <c r="K1411" i="2"/>
  <c r="K1129" i="2"/>
  <c r="K5966" i="2"/>
  <c r="K4097" i="2"/>
  <c r="K4096" i="2"/>
  <c r="K1410" i="2"/>
  <c r="K1405" i="2"/>
  <c r="K1406" i="2"/>
  <c r="K4094" i="2"/>
  <c r="K4095" i="2"/>
  <c r="K2748" i="2"/>
  <c r="K1409" i="2"/>
  <c r="K3300" i="2"/>
  <c r="K1408" i="2"/>
  <c r="K7704" i="2"/>
  <c r="K3273" i="2"/>
  <c r="K1407" i="2"/>
  <c r="K3624" i="2"/>
  <c r="K5496" i="2"/>
  <c r="K1403" i="2"/>
  <c r="K3802" i="2"/>
  <c r="K967" i="2"/>
  <c r="K1385" i="2"/>
  <c r="K1399" i="2"/>
  <c r="K4070" i="2"/>
  <c r="K1400" i="2"/>
  <c r="K1031" i="2"/>
  <c r="K1404" i="2"/>
  <c r="K1401" i="2"/>
  <c r="K1397" i="2"/>
  <c r="K6211" i="2"/>
  <c r="K1396" i="2"/>
  <c r="K1394" i="2"/>
  <c r="K4090" i="2"/>
  <c r="K4038" i="2"/>
  <c r="K4091" i="2"/>
  <c r="K1390" i="2"/>
  <c r="K4089" i="2"/>
  <c r="K3354" i="2"/>
  <c r="K4087" i="2"/>
  <c r="K760" i="2"/>
  <c r="K5652" i="2"/>
  <c r="K1391" i="2"/>
  <c r="K58" i="2"/>
  <c r="K4085" i="2"/>
  <c r="K7294" i="2"/>
  <c r="K1388" i="2"/>
  <c r="K4084" i="2"/>
  <c r="K1389" i="2"/>
  <c r="K1387" i="2"/>
  <c r="K3517" i="2"/>
  <c r="K4083" i="2"/>
  <c r="K4081" i="2"/>
  <c r="K1022" i="2"/>
  <c r="K3750" i="2"/>
  <c r="K3710" i="2"/>
  <c r="K4080" i="2"/>
  <c r="K589" i="2"/>
  <c r="K3492" i="2"/>
  <c r="K4079" i="2"/>
  <c r="K1383" i="2"/>
  <c r="K609" i="2"/>
  <c r="K6341" i="2"/>
  <c r="K4077" i="2"/>
  <c r="K1382" i="2"/>
  <c r="K5650" i="2"/>
  <c r="K4078" i="2"/>
  <c r="K5820" i="2"/>
  <c r="K5594" i="2"/>
  <c r="K1380" i="2"/>
  <c r="K1381" i="2"/>
  <c r="K5784" i="2"/>
  <c r="K1147" i="2"/>
  <c r="K4075" i="2"/>
  <c r="K1379" i="2"/>
  <c r="K5815" i="2"/>
  <c r="K2985" i="2"/>
  <c r="K5835" i="2"/>
  <c r="K5375" i="2"/>
  <c r="K4073" i="2"/>
  <c r="K4072" i="2"/>
  <c r="K3852" i="2"/>
  <c r="K3643" i="2"/>
  <c r="K6688" i="2"/>
  <c r="K3573" i="2"/>
  <c r="K1376" i="2"/>
  <c r="K1377" i="2"/>
  <c r="K1375" i="2"/>
  <c r="K117" i="2"/>
  <c r="K5097" i="2"/>
  <c r="K5181" i="2"/>
  <c r="K5500" i="2"/>
  <c r="K3416" i="2"/>
  <c r="K3386" i="2"/>
  <c r="K1328" i="2"/>
  <c r="K7401" i="2"/>
  <c r="K5010" i="2"/>
  <c r="K1029" i="2"/>
  <c r="K4071" i="2"/>
  <c r="K3895" i="2"/>
  <c r="K5901" i="2"/>
  <c r="K6098" i="2"/>
  <c r="K4997" i="2"/>
  <c r="K4069" i="2"/>
  <c r="K4068" i="2"/>
  <c r="K4067" i="2"/>
  <c r="K1374" i="2"/>
  <c r="K6490" i="2"/>
  <c r="K7341" i="2"/>
  <c r="K1373" i="2"/>
  <c r="K3636" i="2"/>
  <c r="K1372" i="2"/>
  <c r="K4066" i="2"/>
  <c r="K3518" i="2"/>
  <c r="K3838" i="2"/>
  <c r="K3295" i="2"/>
  <c r="K1063" i="2"/>
  <c r="K671" i="2"/>
  <c r="K3932" i="2"/>
  <c r="K4974" i="2"/>
  <c r="K4063" i="2"/>
  <c r="K1371" i="2"/>
  <c r="K4062" i="2"/>
  <c r="K3436" i="2"/>
  <c r="K4061" i="2"/>
  <c r="K1370" i="2"/>
  <c r="K4060" i="2"/>
  <c r="K562" i="2"/>
  <c r="K7402" i="2"/>
  <c r="K6251" i="2"/>
  <c r="K1369" i="2"/>
  <c r="K3801" i="2"/>
  <c r="K927" i="2"/>
  <c r="K1053" i="2"/>
  <c r="K5872" i="2"/>
  <c r="K5099" i="2"/>
  <c r="K4059" i="2"/>
  <c r="K5082" i="2"/>
  <c r="K4057" i="2"/>
  <c r="K1366" i="2"/>
  <c r="K1367" i="2"/>
  <c r="K4056" i="2"/>
  <c r="K1365" i="2"/>
  <c r="K1096" i="2"/>
  <c r="K4055" i="2"/>
  <c r="K3941" i="2"/>
  <c r="K4054" i="2"/>
  <c r="K4053" i="2"/>
  <c r="K2744" i="2"/>
  <c r="K1364" i="2"/>
  <c r="K1361" i="2"/>
  <c r="K4051" i="2"/>
  <c r="K4049" i="2"/>
  <c r="K1362" i="2"/>
  <c r="K1357" i="2"/>
  <c r="K4052" i="2"/>
  <c r="K1359" i="2"/>
  <c r="K1358" i="2"/>
  <c r="K4050" i="2"/>
  <c r="K1360" i="2"/>
  <c r="K1356" i="2"/>
  <c r="K43" i="2"/>
  <c r="K1355" i="2"/>
  <c r="K3945" i="2"/>
  <c r="K4048" i="2"/>
  <c r="K1351" i="2"/>
  <c r="K3477" i="2"/>
  <c r="K1352" i="2"/>
  <c r="K1323" i="2"/>
  <c r="K5480" i="2"/>
  <c r="K5432" i="2"/>
  <c r="K1353" i="2"/>
  <c r="K4047" i="2"/>
  <c r="K7592" i="2"/>
  <c r="K4046" i="2"/>
  <c r="K1350" i="2"/>
  <c r="K1348" i="2"/>
  <c r="K4041" i="2"/>
  <c r="K4042" i="2"/>
  <c r="K7300" i="2"/>
  <c r="K1349" i="2"/>
  <c r="K1347" i="2"/>
  <c r="K4039" i="2"/>
  <c r="K543" i="2"/>
  <c r="K1054" i="2"/>
  <c r="K4040" i="2"/>
  <c r="K4037" i="2"/>
  <c r="K2676" i="2"/>
  <c r="K1346" i="2"/>
  <c r="K1344" i="2"/>
  <c r="K4036" i="2"/>
  <c r="K1343" i="2"/>
  <c r="K3881" i="2"/>
  <c r="K641" i="2"/>
  <c r="K7507" i="2"/>
  <c r="K7280" i="2"/>
  <c r="K6048" i="2"/>
  <c r="K1342" i="2"/>
  <c r="K4035" i="2"/>
  <c r="K7322" i="2"/>
  <c r="K6661" i="2"/>
  <c r="K3168" i="2"/>
  <c r="K1339" i="2"/>
  <c r="K3501" i="2"/>
  <c r="K5576" i="2"/>
  <c r="K5553" i="2"/>
  <c r="K6189" i="2"/>
  <c r="K1336" i="2"/>
  <c r="K1340" i="2"/>
  <c r="K1066" i="2"/>
  <c r="K1341" i="2"/>
  <c r="K1338" i="2"/>
  <c r="K3443" i="2"/>
  <c r="K6691" i="2"/>
  <c r="K1334" i="2"/>
  <c r="K3943" i="2"/>
  <c r="K1028" i="2"/>
  <c r="K1231" i="2"/>
  <c r="K1331" i="2"/>
  <c r="K1335" i="2"/>
  <c r="K2700" i="2"/>
  <c r="K4032" i="2"/>
  <c r="K4034" i="2"/>
  <c r="K1333" i="2"/>
  <c r="K4031" i="2"/>
  <c r="K1330" i="2"/>
  <c r="K1332" i="2"/>
  <c r="K7843" i="2"/>
  <c r="K1327" i="2"/>
  <c r="K4029" i="2"/>
  <c r="K4030" i="2"/>
  <c r="K5694" i="2"/>
  <c r="K1329" i="2"/>
  <c r="K6753" i="2"/>
  <c r="K3899" i="2"/>
  <c r="K1326" i="2"/>
  <c r="K677" i="2"/>
  <c r="K5485" i="2"/>
  <c r="K4028" i="2"/>
  <c r="K1324" i="2"/>
  <c r="K1325" i="2"/>
  <c r="K7104" i="2"/>
  <c r="K595" i="2"/>
  <c r="K1322" i="2"/>
  <c r="K1321" i="2"/>
  <c r="K5674" i="2"/>
  <c r="K1319" i="2"/>
  <c r="K3908" i="2"/>
  <c r="K5629" i="2"/>
  <c r="K5017" i="2"/>
  <c r="K4027" i="2"/>
  <c r="K1320" i="2"/>
  <c r="K4019" i="2"/>
  <c r="K4026" i="2"/>
  <c r="K1023" i="2"/>
  <c r="K1316" i="2"/>
  <c r="K1317" i="2"/>
  <c r="K3515" i="2"/>
  <c r="K4025" i="2"/>
  <c r="K4024" i="2"/>
  <c r="K5334" i="2"/>
  <c r="K6985" i="2"/>
  <c r="K6986" i="2"/>
  <c r="K4022" i="2"/>
  <c r="K4928" i="2"/>
  <c r="K4023" i="2"/>
  <c r="K3705" i="2"/>
  <c r="K1314" i="2"/>
  <c r="K1312" i="2"/>
  <c r="K4020" i="2"/>
  <c r="K6934" i="2"/>
  <c r="K1313" i="2"/>
  <c r="K3289" i="2"/>
  <c r="K1203" i="2"/>
  <c r="K564" i="2"/>
  <c r="K4021" i="2"/>
  <c r="K7515" i="2"/>
  <c r="K5738" i="2"/>
  <c r="K1311" i="2"/>
  <c r="K4017" i="2"/>
  <c r="K7224" i="2"/>
  <c r="K5130" i="2"/>
  <c r="K5611" i="2"/>
  <c r="K3524" i="2"/>
  <c r="K1309" i="2"/>
  <c r="K1307" i="2"/>
  <c r="K1310" i="2"/>
  <c r="K4016" i="2"/>
  <c r="K1305" i="2"/>
  <c r="K4015" i="2"/>
  <c r="K1306" i="2"/>
  <c r="K6948" i="2"/>
  <c r="K6568" i="2"/>
  <c r="K6454" i="2"/>
  <c r="K4013" i="2"/>
  <c r="K4014" i="2"/>
  <c r="K2823" i="2"/>
  <c r="K3535" i="2"/>
  <c r="K3765" i="2"/>
  <c r="K4012" i="2"/>
  <c r="K4011" i="2"/>
  <c r="K3681" i="2"/>
  <c r="K1303" i="2"/>
  <c r="K3774" i="2"/>
  <c r="K7742" i="2"/>
  <c r="K1301" i="2"/>
  <c r="K883" i="2"/>
  <c r="K1299" i="2"/>
  <c r="K1298" i="2"/>
  <c r="K3660" i="2"/>
  <c r="K5031" i="2"/>
  <c r="K1250" i="2"/>
  <c r="K1296" i="2"/>
  <c r="K1294" i="2"/>
  <c r="K1295" i="2"/>
  <c r="K7423" i="2"/>
  <c r="K6594" i="2"/>
  <c r="K3413" i="2"/>
  <c r="K1293" i="2"/>
  <c r="K529" i="2"/>
  <c r="K4009" i="2"/>
  <c r="K1290" i="2"/>
  <c r="K1291" i="2"/>
  <c r="K3734" i="2"/>
  <c r="K1292" i="2"/>
  <c r="K4007" i="2"/>
  <c r="K4008" i="2"/>
  <c r="K6305" i="2"/>
  <c r="K7754" i="2"/>
  <c r="K1289" i="2"/>
  <c r="K1283" i="2"/>
  <c r="K4006" i="2"/>
  <c r="K4005" i="2"/>
  <c r="K1287" i="2"/>
  <c r="K4003" i="2"/>
  <c r="K3703" i="2"/>
  <c r="K6344" i="2"/>
  <c r="K1288" i="2"/>
  <c r="K4002" i="2"/>
  <c r="K1285" i="2"/>
  <c r="K1284" i="2"/>
  <c r="K4000" i="2"/>
  <c r="K1286" i="2"/>
  <c r="K7827" i="2"/>
  <c r="K1280" i="2"/>
  <c r="K1281" i="2"/>
  <c r="K6836" i="2"/>
  <c r="K1282" i="2"/>
  <c r="K1278" i="2"/>
  <c r="K4001" i="2"/>
  <c r="K5730" i="2"/>
  <c r="K1279" i="2"/>
  <c r="K3999" i="2"/>
  <c r="K3414" i="2"/>
  <c r="K97" i="2"/>
  <c r="K6342" i="2"/>
  <c r="K3995" i="2"/>
  <c r="K1274" i="2"/>
  <c r="K1275" i="2"/>
  <c r="K3285" i="2"/>
  <c r="K5378" i="2"/>
  <c r="K5809" i="2"/>
  <c r="K1276" i="2"/>
  <c r="K1277" i="2"/>
  <c r="K1270" i="2"/>
  <c r="K3479" i="2"/>
  <c r="K6405" i="2"/>
  <c r="K1273" i="2"/>
  <c r="K3651" i="2"/>
  <c r="K3966" i="2"/>
  <c r="K7108" i="2"/>
  <c r="K5688" i="2"/>
  <c r="K1269" i="2"/>
  <c r="K1271" i="2"/>
  <c r="K3996" i="2"/>
  <c r="K1272" i="2"/>
  <c r="K1268" i="2"/>
  <c r="K5583" i="2"/>
  <c r="K3922" i="2"/>
  <c r="K7467" i="2"/>
  <c r="K1267" i="2"/>
  <c r="K5989" i="2"/>
  <c r="K4975" i="2"/>
  <c r="K6434" i="2"/>
  <c r="K913" i="2"/>
  <c r="K1263" i="2"/>
  <c r="K1264" i="2"/>
  <c r="K1265" i="2"/>
  <c r="K6957" i="2"/>
  <c r="K1262" i="2"/>
  <c r="K3795" i="2"/>
  <c r="K3753" i="2"/>
  <c r="K1266" i="2"/>
  <c r="K3580" i="2"/>
  <c r="K3777" i="2"/>
  <c r="K3991" i="2"/>
  <c r="K1261" i="2"/>
  <c r="K1260" i="2"/>
  <c r="K3992" i="2"/>
  <c r="K6972" i="2"/>
  <c r="K3440" i="2"/>
  <c r="K3986" i="2"/>
  <c r="K3987" i="2"/>
  <c r="K1126" i="2"/>
  <c r="K3990" i="2"/>
  <c r="K1259" i="2"/>
  <c r="K1256" i="2"/>
  <c r="K1257" i="2"/>
  <c r="K3275" i="2"/>
  <c r="K1254" i="2"/>
  <c r="K1255" i="2"/>
  <c r="K1258" i="2"/>
  <c r="K1251" i="2"/>
  <c r="K1252" i="2"/>
  <c r="K3848" i="2"/>
  <c r="K6373" i="2"/>
  <c r="K1247" i="2"/>
  <c r="K6966" i="2"/>
  <c r="K1248" i="2"/>
  <c r="K1253" i="2"/>
  <c r="K1245" i="2"/>
  <c r="K3981" i="2"/>
  <c r="K1249" i="2"/>
  <c r="K3982" i="2"/>
  <c r="K4944" i="2"/>
  <c r="K4918" i="2"/>
  <c r="K1246" i="2"/>
  <c r="K3641" i="2"/>
  <c r="K1244" i="2"/>
  <c r="K3980" i="2"/>
  <c r="K3742" i="2"/>
  <c r="K1243" i="2"/>
  <c r="K1242" i="2"/>
  <c r="K3978" i="2"/>
  <c r="K3979" i="2"/>
  <c r="K3977" i="2"/>
  <c r="K3976" i="2"/>
  <c r="K1240" i="2"/>
  <c r="K3975" i="2"/>
  <c r="K1237" i="2"/>
  <c r="K1241" i="2"/>
  <c r="K1238" i="2"/>
  <c r="K3973" i="2"/>
  <c r="K1239" i="2"/>
  <c r="K1209" i="2"/>
  <c r="K3974" i="2"/>
  <c r="K1236" i="2"/>
  <c r="K1234" i="2"/>
  <c r="K3972" i="2"/>
  <c r="K1235" i="2"/>
  <c r="K5314" i="2"/>
  <c r="K2728" i="2"/>
  <c r="K3434" i="2"/>
  <c r="K4921" i="2"/>
  <c r="K3547" i="2"/>
  <c r="K1233" i="2"/>
  <c r="K600" i="2"/>
  <c r="K1232" i="2"/>
  <c r="K5170" i="2"/>
  <c r="K1230" i="2"/>
  <c r="K6266" i="2"/>
  <c r="K3706" i="2"/>
  <c r="K3971" i="2"/>
  <c r="K7632" i="2"/>
  <c r="K6896" i="2"/>
  <c r="K3968" i="2"/>
  <c r="K3969" i="2"/>
  <c r="K3967" i="2"/>
  <c r="K1154" i="2"/>
  <c r="K3965" i="2"/>
  <c r="K697" i="2"/>
  <c r="K29" i="2"/>
  <c r="K3760" i="2"/>
  <c r="K1229" i="2"/>
  <c r="K7115" i="2"/>
  <c r="K3962" i="2"/>
  <c r="K3964" i="2"/>
  <c r="K1226" i="2"/>
  <c r="K7143" i="2"/>
  <c r="K7386" i="2"/>
  <c r="K3961" i="2"/>
  <c r="K3963" i="2"/>
  <c r="K3957" i="2"/>
  <c r="K5269" i="2"/>
  <c r="K3959" i="2"/>
  <c r="K1223" i="2"/>
  <c r="K1227" i="2"/>
  <c r="K3960" i="2"/>
  <c r="K5877" i="2"/>
  <c r="K1224" i="2"/>
  <c r="K3958" i="2"/>
  <c r="K3868" i="2"/>
  <c r="K3780" i="2"/>
  <c r="K1220" i="2"/>
  <c r="K7198" i="2"/>
  <c r="K1221" i="2"/>
  <c r="K3956" i="2"/>
  <c r="K3955" i="2"/>
  <c r="K7609" i="2"/>
  <c r="K1222" i="2"/>
  <c r="K3953" i="2"/>
  <c r="K6881" i="2"/>
  <c r="K1218" i="2"/>
  <c r="K3954" i="2"/>
  <c r="K1215" i="2"/>
  <c r="K1219" i="2"/>
  <c r="K1216" i="2"/>
  <c r="K1217" i="2"/>
  <c r="K7534" i="2"/>
  <c r="K3951" i="2"/>
  <c r="K1045" i="2"/>
  <c r="K5880" i="2"/>
  <c r="K5572" i="2"/>
  <c r="K3646" i="2"/>
  <c r="K3950" i="2"/>
  <c r="K3946" i="2"/>
  <c r="K5874" i="2"/>
  <c r="K1213" i="2"/>
  <c r="K5459" i="2"/>
  <c r="K1212" i="2"/>
  <c r="K3447" i="2"/>
  <c r="K3940" i="2"/>
  <c r="K1057" i="2"/>
  <c r="K5700" i="2"/>
  <c r="K1210" i="2"/>
  <c r="K3939" i="2"/>
  <c r="K3935" i="2"/>
  <c r="K3938" i="2"/>
  <c r="K3936" i="2"/>
  <c r="K3937" i="2"/>
  <c r="K3521" i="2"/>
  <c r="K1208" i="2"/>
  <c r="K3405" i="2"/>
  <c r="K3798" i="2"/>
  <c r="K1206" i="2"/>
  <c r="K1205" i="2"/>
  <c r="K3934" i="2"/>
  <c r="K1204" i="2"/>
  <c r="K2657" i="2"/>
  <c r="K1202" i="2"/>
  <c r="K3408" i="2"/>
  <c r="K1200" i="2"/>
  <c r="K1076" i="2"/>
  <c r="K3925" i="2"/>
  <c r="K1201" i="2"/>
  <c r="K3931" i="2"/>
  <c r="K7842" i="2"/>
  <c r="K3896" i="2"/>
  <c r="K1197" i="2"/>
  <c r="K3929" i="2"/>
  <c r="K3312" i="2"/>
  <c r="K3930" i="2"/>
  <c r="K6097" i="2"/>
  <c r="K3928" i="2"/>
  <c r="K5859" i="2"/>
  <c r="K7724" i="2"/>
  <c r="K3451" i="2"/>
  <c r="K1194" i="2"/>
  <c r="K5573" i="2"/>
  <c r="K3722" i="2"/>
  <c r="K3927" i="2"/>
  <c r="K6947" i="2"/>
  <c r="K1195" i="2"/>
  <c r="K1192" i="2"/>
  <c r="K1193" i="2"/>
  <c r="K1190" i="2"/>
  <c r="K3926" i="2"/>
  <c r="K3923" i="2"/>
  <c r="K3924" i="2"/>
  <c r="K1189" i="2"/>
  <c r="K1187" i="2"/>
  <c r="K1188" i="2"/>
  <c r="K3921" i="2"/>
  <c r="K3918" i="2"/>
  <c r="K3919" i="2"/>
  <c r="K3528" i="2"/>
  <c r="K3920" i="2"/>
  <c r="K3917" i="2"/>
  <c r="K6734" i="2"/>
  <c r="K3916" i="2"/>
  <c r="K1184" i="2"/>
  <c r="K5671" i="2"/>
  <c r="K1183" i="2"/>
  <c r="K1185" i="2"/>
  <c r="K2687" i="2"/>
  <c r="K3914" i="2"/>
  <c r="K7619" i="2"/>
  <c r="K1186" i="2"/>
  <c r="K3915" i="2"/>
  <c r="K5157" i="2"/>
  <c r="K3912" i="2"/>
  <c r="K7278" i="2"/>
  <c r="K722" i="2"/>
  <c r="K7124" i="2"/>
  <c r="K7520" i="2"/>
  <c r="K3911" i="2"/>
  <c r="K2727" i="2"/>
  <c r="K3909" i="2"/>
  <c r="K1181" i="2"/>
  <c r="K2726" i="2"/>
  <c r="K3913" i="2"/>
  <c r="K3559" i="2"/>
  <c r="K3910" i="2"/>
  <c r="K3439" i="2"/>
  <c r="K1182" i="2"/>
  <c r="K1180" i="2"/>
  <c r="K3772" i="2"/>
  <c r="K1177" i="2"/>
  <c r="K1121" i="2"/>
  <c r="K1178" i="2"/>
  <c r="K1179" i="2"/>
  <c r="K3907" i="2"/>
  <c r="K1052" i="2"/>
  <c r="K3905" i="2"/>
  <c r="K1176" i="2"/>
  <c r="K3904" i="2"/>
  <c r="K1009" i="2"/>
  <c r="K1175" i="2"/>
  <c r="K1172" i="2"/>
  <c r="K1173" i="2"/>
  <c r="K5933" i="2"/>
  <c r="K3901" i="2"/>
  <c r="K3902" i="2"/>
  <c r="K1174" i="2"/>
  <c r="K3805" i="2"/>
  <c r="K3900" i="2"/>
  <c r="K799" i="2"/>
  <c r="K1171" i="2"/>
  <c r="K3897" i="2"/>
  <c r="K3718" i="2"/>
  <c r="K3898" i="2"/>
  <c r="K3894" i="2"/>
  <c r="K1167" i="2"/>
  <c r="K1168" i="2"/>
  <c r="K3892" i="2"/>
  <c r="K3853" i="2"/>
  <c r="K3755" i="2"/>
  <c r="K1169" i="2"/>
  <c r="K3828" i="2"/>
  <c r="K3893" i="2"/>
  <c r="K6026" i="2"/>
  <c r="K7880" i="2"/>
  <c r="K5741" i="2"/>
  <c r="K703" i="2"/>
  <c r="K1170" i="2"/>
  <c r="K52" i="2"/>
  <c r="K1166" i="2"/>
  <c r="K3688" i="2"/>
  <c r="K1165" i="2"/>
  <c r="K3890" i="2"/>
  <c r="K3891" i="2"/>
  <c r="K3889" i="2"/>
  <c r="K7693" i="2"/>
  <c r="K1162" i="2"/>
  <c r="K3887" i="2"/>
  <c r="K3885" i="2"/>
  <c r="K3886" i="2"/>
  <c r="K1164" i="2"/>
  <c r="K1163" i="2"/>
  <c r="K3884" i="2"/>
  <c r="K3882" i="2"/>
  <c r="K1159" i="2"/>
  <c r="K3888" i="2"/>
  <c r="K1160" i="2"/>
  <c r="K3879" i="2"/>
  <c r="K1161" i="2"/>
  <c r="K837" i="2"/>
  <c r="K1110" i="2"/>
  <c r="K5961" i="2"/>
  <c r="K3878" i="2"/>
  <c r="K1158" i="2"/>
  <c r="K3849" i="2"/>
  <c r="K1155" i="2"/>
  <c r="K5993" i="2"/>
  <c r="K6246" i="2"/>
  <c r="K1156" i="2"/>
  <c r="K1149" i="2"/>
  <c r="K1157" i="2"/>
  <c r="K3877" i="2"/>
  <c r="K1153" i="2"/>
  <c r="K3874" i="2"/>
  <c r="K3871" i="2"/>
  <c r="K3876" i="2"/>
  <c r="K3875" i="2"/>
  <c r="K1151" i="2"/>
  <c r="K7237" i="2"/>
  <c r="K1148" i="2"/>
  <c r="K3873" i="2"/>
  <c r="K3872" i="2"/>
  <c r="K1152" i="2"/>
  <c r="K1150" i="2"/>
  <c r="K6776" i="2"/>
  <c r="K1146" i="2"/>
  <c r="K1144" i="2"/>
  <c r="K7746" i="2"/>
  <c r="K1145" i="2"/>
  <c r="K3324" i="2"/>
  <c r="K3870" i="2"/>
  <c r="K6758" i="2"/>
  <c r="K1134" i="2"/>
  <c r="K6744" i="2"/>
  <c r="K3841" i="2"/>
  <c r="K7709" i="2"/>
  <c r="K1142" i="2"/>
  <c r="K1143" i="2"/>
  <c r="K5409" i="2"/>
  <c r="K3869" i="2"/>
  <c r="K1116" i="2"/>
  <c r="K1131" i="2"/>
  <c r="K1136" i="2"/>
  <c r="K5564" i="2"/>
  <c r="K6675" i="2"/>
  <c r="K7672" i="2"/>
  <c r="K7666" i="2"/>
  <c r="K3867" i="2"/>
  <c r="K3865" i="2"/>
  <c r="K1140" i="2"/>
  <c r="K1141" i="2"/>
  <c r="K1137" i="2"/>
  <c r="K1138" i="2"/>
  <c r="K1139" i="2"/>
  <c r="K3863" i="2"/>
  <c r="K1135" i="2"/>
  <c r="K1132" i="2"/>
  <c r="K5806" i="2"/>
  <c r="K3862" i="2"/>
  <c r="K1133" i="2"/>
  <c r="K1127" i="2"/>
  <c r="K1130" i="2"/>
  <c r="K3860" i="2"/>
  <c r="K6542" i="2"/>
  <c r="K1128" i="2"/>
  <c r="K3859" i="2"/>
  <c r="K3370" i="2"/>
  <c r="K3858" i="2"/>
  <c r="K3856" i="2"/>
  <c r="K6668" i="2"/>
  <c r="K1124" i="2"/>
  <c r="K3855" i="2"/>
  <c r="K1125" i="2"/>
  <c r="K1120" i="2"/>
  <c r="K1122" i="2"/>
  <c r="K1123" i="2"/>
  <c r="K7073" i="2"/>
  <c r="K1117" i="2"/>
  <c r="K7772" i="2"/>
  <c r="K1086" i="2"/>
  <c r="K3851" i="2"/>
  <c r="K7078" i="2"/>
  <c r="K1114" i="2"/>
  <c r="K3692" i="2"/>
  <c r="K1113" i="2"/>
  <c r="K1115" i="2"/>
  <c r="K7284" i="2"/>
  <c r="K1112" i="2"/>
  <c r="K3550" i="2"/>
  <c r="K1109" i="2"/>
  <c r="K1111" i="2"/>
  <c r="K6115" i="2"/>
  <c r="K3509" i="2"/>
  <c r="K1108" i="2"/>
  <c r="K3847" i="2"/>
  <c r="K3846" i="2"/>
  <c r="K3787" i="2"/>
  <c r="K3843" i="2"/>
  <c r="K3842" i="2"/>
  <c r="K7832" i="2"/>
  <c r="K3840" i="2"/>
  <c r="K1104" i="2"/>
  <c r="K1103" i="2"/>
  <c r="K1105" i="2"/>
  <c r="K1106" i="2"/>
  <c r="K3836" i="2"/>
  <c r="K3625" i="2"/>
  <c r="K3834" i="2"/>
  <c r="K3835" i="2"/>
  <c r="K7244" i="2"/>
  <c r="K1101" i="2"/>
  <c r="K6794" i="2"/>
  <c r="K6809" i="2"/>
  <c r="K6848" i="2"/>
  <c r="K7722" i="2"/>
  <c r="K7781" i="2"/>
  <c r="K3833" i="2"/>
  <c r="K1099" i="2"/>
  <c r="K1100" i="2"/>
  <c r="K812" i="2"/>
  <c r="K7488" i="2"/>
  <c r="K1098" i="2"/>
  <c r="K3832" i="2"/>
  <c r="K98" i="2"/>
  <c r="K4897" i="2"/>
  <c r="K1097" i="2"/>
  <c r="K7555" i="2"/>
  <c r="K7634" i="2"/>
  <c r="K5555" i="2"/>
  <c r="K940" i="2"/>
  <c r="K3819" i="2"/>
  <c r="K6199" i="2"/>
  <c r="K3830" i="2"/>
  <c r="K3815" i="2"/>
  <c r="K1093" i="2"/>
  <c r="K1094" i="2"/>
  <c r="K6087" i="2"/>
  <c r="K3825" i="2"/>
  <c r="K3279" i="2"/>
  <c r="K3826" i="2"/>
  <c r="K1095" i="2"/>
  <c r="K3827" i="2"/>
  <c r="K1091" i="2"/>
  <c r="K1092" i="2"/>
  <c r="K3554" i="2"/>
  <c r="K3823" i="2"/>
  <c r="K928" i="2"/>
  <c r="K1087" i="2"/>
  <c r="K3822" i="2"/>
  <c r="K3821" i="2"/>
  <c r="K1088" i="2"/>
  <c r="K1085" i="2"/>
  <c r="K3494" i="2"/>
  <c r="K1082" i="2"/>
  <c r="K6292" i="2"/>
  <c r="K1089" i="2"/>
  <c r="K3824" i="2"/>
  <c r="K1090" i="2"/>
  <c r="K7835" i="2"/>
  <c r="K3094" i="2"/>
  <c r="K1083" i="2"/>
  <c r="K1084" i="2"/>
  <c r="K3407" i="2"/>
  <c r="K3490" i="2"/>
  <c r="K3818" i="2"/>
  <c r="K1080" i="2"/>
  <c r="K5332" i="2"/>
  <c r="K6996" i="2"/>
  <c r="K1077" i="2"/>
  <c r="K1069" i="2"/>
  <c r="K1078" i="2"/>
  <c r="K1070" i="2"/>
  <c r="K1071" i="2"/>
  <c r="K1072" i="2"/>
  <c r="K1073" i="2"/>
  <c r="K1079" i="2"/>
  <c r="K5442" i="2"/>
  <c r="K7470" i="2"/>
  <c r="K832" i="2"/>
  <c r="K1074" i="2"/>
  <c r="K5708" i="2"/>
  <c r="K6239" i="2"/>
  <c r="K3812" i="2"/>
  <c r="K1067" i="2"/>
  <c r="K992" i="2"/>
  <c r="K3809" i="2"/>
  <c r="K7369" i="2"/>
  <c r="K7293" i="2"/>
  <c r="K3810" i="2"/>
  <c r="K3807" i="2"/>
  <c r="K3811" i="2"/>
  <c r="K1068" i="2"/>
  <c r="K990" i="2"/>
  <c r="K3803" i="2"/>
  <c r="K1065" i="2"/>
  <c r="K1064" i="2"/>
  <c r="K991" i="2"/>
  <c r="K3804" i="2"/>
  <c r="K993" i="2"/>
  <c r="K3390" i="2"/>
  <c r="K988" i="2"/>
  <c r="K1062" i="2"/>
  <c r="K1060" i="2"/>
  <c r="K1061" i="2"/>
  <c r="K930" i="2"/>
  <c r="K1001" i="2"/>
  <c r="K3676" i="2"/>
  <c r="K2035" i="2"/>
  <c r="K6505" i="2"/>
  <c r="K998" i="2"/>
  <c r="K999" i="2"/>
  <c r="K2759" i="2"/>
  <c r="K1058" i="2"/>
  <c r="K3596" i="2"/>
  <c r="K994" i="2"/>
  <c r="K844" i="2"/>
  <c r="K1055" i="2"/>
  <c r="K3659" i="2"/>
  <c r="K1050" i="2"/>
  <c r="K877" i="2"/>
  <c r="K3799" i="2"/>
  <c r="K1056" i="2"/>
  <c r="K3115" i="2"/>
  <c r="K3796" i="2"/>
  <c r="K1048" i="2"/>
  <c r="K3797" i="2"/>
  <c r="K3615" i="2"/>
  <c r="K3766" i="2"/>
  <c r="K1049" i="2"/>
  <c r="K3654" i="2"/>
  <c r="K5394" i="2"/>
  <c r="K6670" i="2"/>
  <c r="K1047" i="2"/>
  <c r="K3794" i="2"/>
  <c r="K3567" i="2"/>
  <c r="K1046" i="2"/>
  <c r="K3793" i="2"/>
  <c r="K666" i="2"/>
  <c r="K3628" i="2"/>
  <c r="K1042" i="2"/>
  <c r="K3792" i="2"/>
  <c r="K1036" i="2"/>
  <c r="K1043" i="2"/>
  <c r="K3600" i="2"/>
  <c r="K1044" i="2"/>
  <c r="K1037" i="2"/>
  <c r="K875" i="2"/>
  <c r="K1038" i="2"/>
  <c r="K1039" i="2"/>
  <c r="K1040" i="2"/>
  <c r="K3790" i="2"/>
  <c r="K3134" i="2"/>
  <c r="K2701" i="2"/>
  <c r="K1041" i="2"/>
  <c r="K1035" i="2"/>
  <c r="K3789" i="2"/>
  <c r="K1034" i="2"/>
  <c r="K1033" i="2"/>
  <c r="K7618" i="2"/>
  <c r="K3788" i="2"/>
  <c r="K5309" i="2"/>
  <c r="K934" i="2"/>
  <c r="K1032" i="2"/>
  <c r="K1030" i="2"/>
  <c r="K3292" i="2"/>
  <c r="K1027" i="2"/>
  <c r="K1025" i="2"/>
  <c r="K3785" i="2"/>
  <c r="K1026" i="2"/>
  <c r="K3786" i="2"/>
  <c r="K5938" i="2"/>
  <c r="K3587" i="2"/>
  <c r="K3782" i="2"/>
  <c r="K1024" i="2"/>
  <c r="K7291" i="2"/>
  <c r="K6694" i="2"/>
  <c r="K1020" i="2"/>
  <c r="K1021" i="2"/>
  <c r="K3781" i="2"/>
  <c r="K1018" i="2"/>
  <c r="K3779" i="2"/>
  <c r="K1017" i="2"/>
  <c r="K3776" i="2"/>
  <c r="K1016" i="2"/>
  <c r="K1019" i="2"/>
  <c r="K1015" i="2"/>
  <c r="K3775" i="2"/>
  <c r="K1013" i="2"/>
  <c r="K3773" i="2"/>
  <c r="K3399" i="2"/>
  <c r="K4943" i="2"/>
  <c r="K1014" i="2"/>
  <c r="K6261" i="2"/>
  <c r="K3758" i="2"/>
  <c r="K3769" i="2"/>
  <c r="K1012" i="2"/>
  <c r="K5766" i="2"/>
  <c r="K1010" i="2"/>
  <c r="K1011" i="2"/>
  <c r="K1008" i="2"/>
  <c r="K3768" i="2"/>
  <c r="K3430" i="2"/>
  <c r="K3767" i="2"/>
  <c r="K1007" i="2"/>
  <c r="K1002" i="2"/>
  <c r="K1003" i="2"/>
  <c r="K1004" i="2"/>
  <c r="K1005" i="2"/>
  <c r="K3027" i="2"/>
  <c r="K592" i="2"/>
  <c r="K3764" i="2"/>
  <c r="K995" i="2"/>
  <c r="K3686" i="2"/>
  <c r="K3763" i="2"/>
  <c r="K6812" i="2"/>
  <c r="K5561" i="2"/>
  <c r="K3633" i="2"/>
  <c r="K1000" i="2"/>
  <c r="K5105" i="2"/>
  <c r="K6128" i="2"/>
  <c r="K3762" i="2"/>
  <c r="K996" i="2"/>
  <c r="K997" i="2"/>
  <c r="K717" i="2"/>
  <c r="K3761" i="2"/>
  <c r="K6788" i="2"/>
  <c r="K6695" i="2"/>
  <c r="K950" i="2"/>
  <c r="K7159" i="2"/>
  <c r="K989" i="2"/>
  <c r="K5785" i="2"/>
  <c r="K3759" i="2"/>
  <c r="K3424" i="2"/>
  <c r="K987" i="2"/>
  <c r="K3756" i="2"/>
  <c r="K983" i="2"/>
  <c r="K984" i="2"/>
  <c r="K985" i="2"/>
  <c r="K3296" i="2"/>
  <c r="K982" i="2"/>
  <c r="K973" i="2"/>
  <c r="K6717" i="2"/>
  <c r="K980" i="2"/>
  <c r="K3751" i="2"/>
  <c r="K3752" i="2"/>
  <c r="K979" i="2"/>
  <c r="K932" i="2"/>
  <c r="K977" i="2"/>
  <c r="K976" i="2"/>
  <c r="K601" i="2"/>
  <c r="K718" i="2"/>
  <c r="K3749" i="2"/>
  <c r="K978" i="2"/>
  <c r="K974" i="2"/>
  <c r="K975" i="2"/>
  <c r="K6089" i="2"/>
  <c r="K968" i="2"/>
  <c r="K969" i="2"/>
  <c r="K966" i="2"/>
  <c r="K3744" i="2"/>
  <c r="K970" i="2"/>
  <c r="K3459" i="2"/>
  <c r="K3745" i="2"/>
  <c r="K3743" i="2"/>
  <c r="K963" i="2"/>
  <c r="K960" i="2"/>
  <c r="K961" i="2"/>
  <c r="K3741" i="2"/>
  <c r="K964" i="2"/>
  <c r="K958" i="2"/>
  <c r="K959" i="2"/>
  <c r="K7559" i="2"/>
  <c r="K956" i="2"/>
  <c r="K847" i="2"/>
  <c r="K955" i="2"/>
  <c r="K3740" i="2"/>
  <c r="K941" i="2"/>
  <c r="K951" i="2"/>
  <c r="K952" i="2"/>
  <c r="K3739" i="2"/>
  <c r="K3735" i="2"/>
  <c r="K533" i="2"/>
  <c r="K3736" i="2"/>
  <c r="K954" i="2"/>
  <c r="K3737" i="2"/>
  <c r="K3683" i="2"/>
  <c r="K7860" i="2"/>
  <c r="K947" i="2"/>
  <c r="K3267" i="2"/>
  <c r="K3738" i="2"/>
  <c r="K6649" i="2"/>
  <c r="K1398" i="2"/>
  <c r="K948" i="2"/>
  <c r="K3649" i="2"/>
  <c r="K6101" i="2"/>
  <c r="K949" i="2"/>
  <c r="K3729" i="2"/>
  <c r="K3728" i="2"/>
  <c r="K3726" i="2"/>
  <c r="K946" i="2"/>
  <c r="K3723" i="2"/>
  <c r="K3731" i="2"/>
  <c r="K6035" i="2"/>
  <c r="K3720" i="2"/>
  <c r="K7797" i="2"/>
  <c r="K3724" i="2"/>
  <c r="K944" i="2"/>
  <c r="K3721" i="2"/>
  <c r="K943" i="2"/>
  <c r="K942" i="2"/>
  <c r="K6380" i="2"/>
  <c r="K5344" i="2"/>
  <c r="K4960" i="2"/>
  <c r="K3716" i="2"/>
  <c r="K938" i="2"/>
  <c r="K939" i="2"/>
  <c r="K936" i="2"/>
  <c r="K7749" i="2"/>
  <c r="K935" i="2"/>
  <c r="K937" i="2"/>
  <c r="K59" i="2"/>
  <c r="K5224" i="2"/>
  <c r="K6593" i="2"/>
  <c r="K3714" i="2"/>
  <c r="K933" i="2"/>
  <c r="K3711" i="2"/>
  <c r="K3712" i="2"/>
  <c r="K3713" i="2"/>
  <c r="K917" i="2"/>
  <c r="K7671" i="2"/>
  <c r="K7885" i="2"/>
  <c r="K931" i="2"/>
  <c r="K3708" i="2"/>
  <c r="K7553" i="2"/>
  <c r="K925" i="2"/>
  <c r="K926" i="2"/>
  <c r="K929" i="2"/>
  <c r="K838" i="2"/>
  <c r="K3704" i="2"/>
  <c r="K923" i="2"/>
  <c r="K3702" i="2"/>
  <c r="K3697" i="2"/>
  <c r="K3700" i="2"/>
  <c r="K920" i="2"/>
  <c r="K921" i="2"/>
  <c r="K922" i="2"/>
  <c r="K7652" i="2"/>
  <c r="K3698" i="2"/>
  <c r="K6216" i="2"/>
  <c r="K5970" i="2"/>
  <c r="K914" i="2"/>
  <c r="K3694" i="2"/>
  <c r="K918" i="2"/>
  <c r="K910" i="2"/>
  <c r="K3693" i="2"/>
  <c r="K911" i="2"/>
  <c r="K915" i="2"/>
  <c r="K912" i="2"/>
  <c r="K6400" i="2"/>
  <c r="K6463" i="2"/>
  <c r="K6541" i="2"/>
  <c r="K5162" i="2"/>
  <c r="K6053" i="2"/>
  <c r="K909" i="2"/>
  <c r="K3689" i="2"/>
  <c r="K5144" i="2"/>
  <c r="K7232" i="2"/>
  <c r="K907" i="2"/>
  <c r="K905" i="2"/>
  <c r="K906" i="2"/>
  <c r="K3687" i="2"/>
  <c r="K904" i="2"/>
  <c r="K901" i="2"/>
  <c r="K650" i="2"/>
  <c r="K3619" i="2"/>
  <c r="K903" i="2"/>
  <c r="K5150" i="2"/>
  <c r="K93" i="2"/>
  <c r="K902" i="2"/>
  <c r="K5086" i="2"/>
  <c r="K899" i="2"/>
  <c r="K3680" i="2"/>
  <c r="K3682" i="2"/>
  <c r="K897" i="2"/>
  <c r="K894" i="2"/>
  <c r="K895" i="2"/>
  <c r="K900" i="2"/>
  <c r="K3667" i="2"/>
  <c r="K5400" i="2"/>
  <c r="K3677" i="2"/>
  <c r="K3678" i="2"/>
  <c r="K3679" i="2"/>
  <c r="K3409" i="2"/>
  <c r="K898" i="2"/>
  <c r="K896" i="2"/>
  <c r="K887" i="2"/>
  <c r="K888" i="2"/>
  <c r="K889" i="2"/>
  <c r="K892" i="2"/>
  <c r="K6585" i="2"/>
  <c r="K3675" i="2"/>
  <c r="K890" i="2"/>
  <c r="K886" i="2"/>
  <c r="K891" i="2"/>
  <c r="K3673" i="2"/>
  <c r="K783" i="2"/>
  <c r="K853" i="2"/>
  <c r="K5336" i="2"/>
  <c r="K6172" i="2"/>
  <c r="K6610" i="2"/>
  <c r="K840" i="2"/>
  <c r="K5605" i="2"/>
  <c r="K7748" i="2"/>
  <c r="K3672" i="2"/>
  <c r="K3640" i="2"/>
  <c r="K884" i="2"/>
  <c r="K885" i="2"/>
  <c r="K3549" i="2"/>
  <c r="K3670" i="2"/>
  <c r="K882" i="2"/>
  <c r="K6592" i="2"/>
  <c r="K3671" i="2"/>
  <c r="K3669" i="2"/>
  <c r="K7248" i="2"/>
  <c r="K878" i="2"/>
  <c r="K759" i="2"/>
  <c r="K876" i="2"/>
  <c r="K871" i="2"/>
  <c r="K866" i="2"/>
  <c r="K872" i="2"/>
  <c r="K879" i="2"/>
  <c r="K5413" i="2"/>
  <c r="K2807" i="2"/>
  <c r="K873" i="2"/>
  <c r="K3666" i="2"/>
  <c r="K869" i="2"/>
  <c r="K5364" i="2"/>
  <c r="K3663" i="2"/>
  <c r="K3665" i="2"/>
  <c r="K868" i="2"/>
  <c r="K7358" i="2"/>
  <c r="K867" i="2"/>
  <c r="K3664" i="2"/>
  <c r="K3662" i="2"/>
  <c r="K3661" i="2"/>
  <c r="K6386" i="2"/>
  <c r="K864" i="2"/>
  <c r="K865" i="2"/>
  <c r="K862" i="2"/>
  <c r="K863" i="2"/>
  <c r="K3658" i="2"/>
  <c r="K3656" i="2"/>
  <c r="K859" i="2"/>
  <c r="K860" i="2"/>
  <c r="K3655" i="2"/>
  <c r="K858" i="2"/>
  <c r="K857" i="2"/>
  <c r="K3486" i="2"/>
  <c r="K784" i="2"/>
  <c r="K7096" i="2"/>
  <c r="K3653" i="2"/>
  <c r="K689" i="2"/>
  <c r="K854" i="2"/>
  <c r="K855" i="2"/>
  <c r="K856" i="2"/>
  <c r="K3410" i="2"/>
  <c r="K3652" i="2"/>
  <c r="K565" i="2"/>
  <c r="K851" i="2"/>
  <c r="K852" i="2"/>
  <c r="K764" i="2"/>
  <c r="K5974" i="2"/>
  <c r="K5426" i="2"/>
  <c r="K6262" i="2"/>
  <c r="K848" i="2"/>
  <c r="K3647" i="2"/>
  <c r="K850" i="2"/>
  <c r="K849" i="2"/>
  <c r="K3648" i="2"/>
  <c r="K846" i="2"/>
  <c r="K3508" i="2"/>
  <c r="K3644" i="2"/>
  <c r="K5800" i="2"/>
  <c r="K749" i="2"/>
  <c r="K845" i="2"/>
  <c r="K6893" i="2"/>
  <c r="K6486" i="2"/>
  <c r="K843" i="2"/>
  <c r="K842" i="2"/>
  <c r="K3638" i="2"/>
  <c r="K89" i="2"/>
  <c r="K841" i="2"/>
  <c r="K3637" i="2"/>
  <c r="K3635" i="2"/>
  <c r="K3634" i="2"/>
  <c r="K3632" i="2"/>
  <c r="K839" i="2"/>
  <c r="K752" i="2"/>
  <c r="K3629" i="2"/>
  <c r="K3630" i="2"/>
  <c r="K5226" i="2"/>
  <c r="K836" i="2"/>
  <c r="K3626" i="2"/>
  <c r="K834" i="2"/>
  <c r="K3627" i="2"/>
  <c r="K835" i="2"/>
  <c r="K3620" i="2"/>
  <c r="K3623" i="2"/>
  <c r="K3478" i="2"/>
  <c r="K833" i="2"/>
  <c r="K6851" i="2"/>
  <c r="K831" i="2"/>
  <c r="K6430" i="2"/>
  <c r="K3617" i="2"/>
  <c r="K3618" i="2"/>
  <c r="K3616" i="2"/>
  <c r="K829" i="2"/>
  <c r="K830" i="2"/>
  <c r="K7631" i="2"/>
  <c r="K667" i="2"/>
  <c r="K3325" i="2"/>
  <c r="K3378" i="2"/>
  <c r="K3611" i="2"/>
  <c r="K828" i="2"/>
  <c r="K827" i="2"/>
  <c r="K3610" i="2"/>
  <c r="K3609" i="2"/>
  <c r="K3350" i="2"/>
  <c r="K3607" i="2"/>
  <c r="K826" i="2"/>
  <c r="K3606" i="2"/>
  <c r="K519" i="2"/>
  <c r="K824" i="2"/>
  <c r="K3339" i="2"/>
  <c r="K7321" i="2"/>
  <c r="K825" i="2"/>
  <c r="K813" i="2"/>
  <c r="K822" i="2"/>
  <c r="K495" i="2"/>
  <c r="K3604" i="2"/>
  <c r="K820" i="2"/>
  <c r="K5675" i="2"/>
  <c r="K821" i="2"/>
  <c r="K818" i="2"/>
  <c r="K613" i="2"/>
  <c r="K3404" i="2"/>
  <c r="K7903" i="2"/>
  <c r="K3601" i="2"/>
  <c r="K3599" i="2"/>
  <c r="K819" i="2"/>
  <c r="K805" i="2"/>
  <c r="K3602" i="2"/>
  <c r="K6623" i="2"/>
  <c r="K817" i="2"/>
  <c r="K3597" i="2"/>
  <c r="K814" i="2"/>
  <c r="K678" i="2"/>
  <c r="K815" i="2"/>
  <c r="K20" i="2"/>
  <c r="K60" i="2"/>
  <c r="K123" i="2"/>
  <c r="K2028" i="2"/>
  <c r="K4913" i="2"/>
  <c r="K4961" i="2"/>
  <c r="K5020" i="2"/>
  <c r="K5065" i="2"/>
  <c r="K5164" i="2"/>
  <c r="K5193" i="2"/>
  <c r="K5242" i="2"/>
  <c r="K5287" i="2"/>
  <c r="K5338" i="2"/>
  <c r="K5443" i="2"/>
  <c r="K5462" i="2"/>
  <c r="K5504" i="2"/>
  <c r="K5565" i="2"/>
  <c r="K5623" i="2"/>
  <c r="K5841" i="2"/>
  <c r="K5889" i="2"/>
  <c r="K5924" i="2"/>
  <c r="K5967" i="2"/>
  <c r="K5979" i="2"/>
  <c r="K6036" i="2"/>
  <c r="K6092" i="2"/>
  <c r="K6132" i="2"/>
  <c r="K6174" i="2"/>
  <c r="K6177" i="2"/>
  <c r="K6294" i="2"/>
  <c r="K6337" i="2"/>
  <c r="K6392" i="2"/>
  <c r="K6415" i="2"/>
  <c r="K6456" i="2"/>
  <c r="K6507" i="2"/>
  <c r="K6571" i="2"/>
  <c r="K6612" i="2"/>
  <c r="K6643" i="2"/>
  <c r="K6676" i="2"/>
  <c r="K6761" i="2"/>
  <c r="K6821" i="2"/>
  <c r="K6923" i="2"/>
  <c r="K6988" i="2"/>
  <c r="K7038" i="2"/>
  <c r="K7169" i="2"/>
  <c r="K7191" i="2"/>
  <c r="K7240" i="2"/>
  <c r="K7286" i="2"/>
  <c r="K7330" i="2"/>
  <c r="K7407" i="2"/>
  <c r="K7424" i="2"/>
  <c r="K7471" i="2"/>
  <c r="K7521" i="2"/>
  <c r="K7562" i="2"/>
  <c r="K7654" i="2"/>
  <c r="K816" i="2"/>
  <c r="K811" i="2"/>
  <c r="K809" i="2"/>
  <c r="K6364" i="2"/>
  <c r="K808" i="2"/>
  <c r="K5563" i="2"/>
  <c r="K3595" i="2"/>
  <c r="K810" i="2"/>
  <c r="K3594" i="2"/>
  <c r="K3584" i="2"/>
  <c r="K6403" i="2"/>
  <c r="K806" i="2"/>
  <c r="K3592" i="2"/>
  <c r="K807" i="2"/>
  <c r="K800" i="2"/>
  <c r="K803" i="2"/>
  <c r="K3591" i="2"/>
  <c r="K804" i="2"/>
  <c r="K5603" i="2"/>
  <c r="K801" i="2"/>
  <c r="K802" i="2"/>
  <c r="K796" i="2"/>
  <c r="K797" i="2"/>
  <c r="K3589" i="2"/>
  <c r="K793" i="2"/>
  <c r="K798" i="2"/>
  <c r="K795" i="2"/>
  <c r="K778" i="2"/>
  <c r="K4985" i="2"/>
  <c r="K658" i="2"/>
  <c r="K792" i="2"/>
  <c r="K789" i="2"/>
  <c r="K5868" i="2"/>
  <c r="K791" i="2"/>
  <c r="K794" i="2"/>
  <c r="K7884" i="2"/>
  <c r="K3588" i="2"/>
  <c r="K790" i="2"/>
  <c r="K788" i="2"/>
  <c r="K3585" i="2"/>
  <c r="K3581" i="2"/>
  <c r="K3582" i="2"/>
  <c r="K787" i="2"/>
  <c r="K6431" i="2"/>
  <c r="K785" i="2"/>
  <c r="K6673" i="2"/>
  <c r="K6672" i="2"/>
  <c r="K786" i="2"/>
  <c r="K3583" i="2"/>
  <c r="K780" i="2"/>
  <c r="K781" i="2"/>
  <c r="K3579" i="2"/>
  <c r="K774" i="2"/>
  <c r="K782" i="2"/>
  <c r="K775" i="2"/>
  <c r="K776" i="2"/>
  <c r="K777" i="2"/>
  <c r="K3468" i="2"/>
  <c r="K773" i="2"/>
  <c r="K3578" i="2"/>
  <c r="K779" i="2"/>
  <c r="K3534" i="2"/>
  <c r="K771" i="2"/>
  <c r="K3575" i="2"/>
  <c r="K772" i="2"/>
  <c r="K3576" i="2"/>
  <c r="K3577" i="2"/>
  <c r="K3574" i="2"/>
  <c r="K767" i="2"/>
  <c r="K7690" i="2"/>
  <c r="K3328" i="2"/>
  <c r="K770" i="2"/>
  <c r="K768" i="2"/>
  <c r="K769" i="2"/>
  <c r="K3572" i="2"/>
  <c r="K6319" i="2"/>
  <c r="K3570" i="2"/>
  <c r="K3571" i="2"/>
  <c r="K766" i="2"/>
  <c r="K765" i="2"/>
  <c r="K633" i="2"/>
  <c r="K762" i="2"/>
  <c r="K3563" i="2"/>
  <c r="K7262" i="2"/>
  <c r="K712" i="2"/>
  <c r="K3564" i="2"/>
  <c r="K3565" i="2"/>
  <c r="K761" i="2"/>
  <c r="K3111" i="2"/>
  <c r="K3453" i="2"/>
  <c r="K3562" i="2"/>
  <c r="K6041" i="2"/>
  <c r="K144" i="2"/>
  <c r="K3455" i="2"/>
  <c r="K6361" i="2"/>
  <c r="K3561" i="2"/>
  <c r="K3560" i="2"/>
  <c r="K3558" i="2"/>
  <c r="K755" i="2"/>
  <c r="K3556" i="2"/>
  <c r="K757" i="2"/>
  <c r="K758" i="2"/>
  <c r="K3555" i="2"/>
  <c r="K756" i="2"/>
  <c r="K530" i="2"/>
  <c r="K3552" i="2"/>
  <c r="K3473" i="2"/>
  <c r="K6939" i="2"/>
  <c r="K6940" i="2"/>
  <c r="K7806" i="2"/>
  <c r="K3553" i="2"/>
  <c r="K753" i="2"/>
  <c r="K754" i="2"/>
  <c r="K3548" i="2"/>
  <c r="K3546" i="2"/>
  <c r="K739" i="2"/>
  <c r="K3544" i="2"/>
  <c r="K3545" i="2"/>
  <c r="K750" i="2"/>
  <c r="K6293" i="2"/>
  <c r="K665" i="2"/>
  <c r="K7351" i="2"/>
  <c r="K747" i="2"/>
  <c r="K713" i="2"/>
  <c r="K748" i="2"/>
  <c r="K7753" i="2"/>
  <c r="K3543" i="2"/>
  <c r="K3541" i="2"/>
  <c r="K6263" i="2"/>
  <c r="K746" i="2"/>
  <c r="K3537" i="2"/>
  <c r="K6993" i="2"/>
  <c r="K3538" i="2"/>
  <c r="K3539" i="2"/>
  <c r="K3536" i="2"/>
  <c r="K3532" i="2"/>
  <c r="K745" i="2"/>
  <c r="K2945" i="2"/>
  <c r="K3533" i="2"/>
  <c r="K3531" i="2"/>
  <c r="K3530" i="2"/>
  <c r="K744" i="2"/>
  <c r="K741" i="2"/>
  <c r="K742" i="2"/>
  <c r="K743" i="2"/>
  <c r="K3529" i="2"/>
  <c r="K3527" i="2"/>
  <c r="K3526" i="2"/>
  <c r="K5342" i="2"/>
  <c r="K5225" i="2"/>
  <c r="K509" i="2"/>
  <c r="K737" i="2"/>
  <c r="K738" i="2"/>
  <c r="K3525" i="2"/>
  <c r="K3523" i="2"/>
  <c r="K736" i="2"/>
  <c r="K734" i="2"/>
  <c r="K3519" i="2"/>
  <c r="K3520" i="2"/>
  <c r="K735" i="2"/>
  <c r="K3506" i="2"/>
  <c r="K3516" i="2"/>
  <c r="K732" i="2"/>
  <c r="K733" i="2"/>
  <c r="K5540" i="2"/>
  <c r="K3512" i="2"/>
  <c r="K3510" i="2"/>
  <c r="K723" i="2"/>
  <c r="K3511" i="2"/>
  <c r="K3513" i="2"/>
  <c r="K731" i="2"/>
  <c r="K730" i="2"/>
  <c r="K729" i="2"/>
  <c r="K3507" i="2"/>
  <c r="K6034" i="2"/>
  <c r="K3502" i="2"/>
  <c r="K728" i="2"/>
  <c r="K3460" i="2"/>
  <c r="K3503" i="2"/>
  <c r="K724" i="2"/>
  <c r="K727" i="2"/>
  <c r="K725" i="2"/>
  <c r="K726" i="2"/>
  <c r="K3498" i="2"/>
  <c r="K3488" i="2"/>
  <c r="K3499" i="2"/>
  <c r="K3500" i="2"/>
  <c r="K3496" i="2"/>
  <c r="K701" i="2"/>
  <c r="K3497" i="2"/>
  <c r="K3495" i="2"/>
  <c r="K719" i="2"/>
  <c r="K6095" i="2"/>
  <c r="K721" i="2"/>
  <c r="K692" i="2"/>
  <c r="K705" i="2"/>
  <c r="K720" i="2"/>
  <c r="K3491" i="2"/>
  <c r="K3489" i="2"/>
  <c r="K714" i="2"/>
  <c r="K715" i="2"/>
  <c r="K3476" i="2"/>
  <c r="K544" i="2"/>
  <c r="K3456" i="2"/>
  <c r="K541" i="2"/>
  <c r="K3371" i="2"/>
  <c r="K709" i="2"/>
  <c r="K710" i="2"/>
  <c r="K707" i="2"/>
  <c r="K708" i="2"/>
  <c r="K3487" i="2"/>
  <c r="K3485" i="2"/>
  <c r="K3483" i="2"/>
  <c r="K706" i="2"/>
  <c r="K704" i="2"/>
  <c r="K6147" i="2"/>
  <c r="K699" i="2"/>
  <c r="K702" i="2"/>
  <c r="K698" i="2"/>
  <c r="K3276" i="2"/>
  <c r="K700" i="2"/>
  <c r="K3484" i="2"/>
  <c r="K3480" i="2"/>
  <c r="K3481" i="2"/>
  <c r="K3482" i="2"/>
  <c r="K694" i="2"/>
  <c r="K6205" i="2"/>
  <c r="K696" i="2"/>
  <c r="K695" i="2"/>
  <c r="K7780" i="2"/>
  <c r="K683" i="2"/>
  <c r="K5664" i="2"/>
  <c r="K3474" i="2"/>
  <c r="K691" i="2"/>
  <c r="K688" i="2"/>
  <c r="K690" i="2"/>
  <c r="K3472" i="2"/>
  <c r="K687" i="2"/>
  <c r="K3469" i="2"/>
  <c r="K3470" i="2"/>
  <c r="K3471" i="2"/>
  <c r="K3467" i="2"/>
  <c r="K685" i="2"/>
  <c r="K3463" i="2"/>
  <c r="K3465" i="2"/>
  <c r="K3464" i="2"/>
  <c r="K684" i="2"/>
  <c r="K3466" i="2"/>
  <c r="K686" i="2"/>
  <c r="K3458" i="2"/>
  <c r="K682" i="2"/>
  <c r="K3462" i="2"/>
  <c r="K3461" i="2"/>
  <c r="K680" i="2"/>
  <c r="K679" i="2"/>
  <c r="K6215" i="2"/>
  <c r="K6632" i="2"/>
  <c r="K681" i="2"/>
  <c r="K6609" i="2"/>
  <c r="K596" i="2"/>
  <c r="K675" i="2"/>
  <c r="K672" i="2"/>
  <c r="K674" i="2"/>
  <c r="K3454" i="2"/>
  <c r="K3457" i="2"/>
  <c r="K669" i="2"/>
  <c r="K3452" i="2"/>
  <c r="K6709" i="2"/>
  <c r="K3450" i="2"/>
  <c r="K3397" i="2"/>
  <c r="K673" i="2"/>
  <c r="K3449" i="2"/>
  <c r="K3445" i="2"/>
  <c r="K3293" i="2"/>
  <c r="K3437" i="2"/>
  <c r="K3442" i="2"/>
  <c r="K668" i="2"/>
  <c r="K3444" i="2"/>
  <c r="K3441" i="2"/>
  <c r="K663" i="2"/>
  <c r="K148" i="2"/>
  <c r="K664" i="2"/>
  <c r="K7871" i="2"/>
  <c r="K660" i="2"/>
  <c r="K6085" i="2"/>
  <c r="K3438" i="2"/>
  <c r="K534" i="2"/>
  <c r="K3435" i="2"/>
  <c r="K659" i="2"/>
  <c r="K4956" i="2"/>
  <c r="K661" i="2"/>
  <c r="K662" i="2"/>
  <c r="K7825" i="2"/>
  <c r="K646" i="2"/>
  <c r="K647" i="2"/>
  <c r="K3383" i="2"/>
  <c r="K643" i="2"/>
  <c r="K3433" i="2"/>
  <c r="K3398" i="2"/>
  <c r="K656" i="2"/>
  <c r="K657" i="2"/>
  <c r="K3432" i="2"/>
  <c r="K3427" i="2"/>
  <c r="K3425" i="2"/>
  <c r="K648" i="2"/>
  <c r="K3431" i="2"/>
  <c r="K654" i="2"/>
  <c r="K655" i="2"/>
  <c r="K3426" i="2"/>
  <c r="K3417" i="2"/>
  <c r="K653" i="2"/>
  <c r="K3423" i="2"/>
  <c r="K3418" i="2"/>
  <c r="K3420" i="2"/>
  <c r="K631" i="2"/>
  <c r="K651" i="2"/>
  <c r="K3411" i="2"/>
  <c r="K3406" i="2"/>
  <c r="K652" i="2"/>
  <c r="K6960" i="2"/>
  <c r="K6995" i="2"/>
  <c r="K644" i="2"/>
  <c r="K642" i="2"/>
  <c r="K645" i="2"/>
  <c r="K3403" i="2"/>
  <c r="K640" i="2"/>
  <c r="K3401" i="2"/>
  <c r="K634" i="2"/>
  <c r="K3400" i="2"/>
  <c r="K637" i="2"/>
  <c r="K638" i="2"/>
  <c r="K3402" i="2"/>
  <c r="K3396" i="2"/>
  <c r="K639" i="2"/>
  <c r="K635" i="2"/>
  <c r="K3394" i="2"/>
  <c r="K3395" i="2"/>
  <c r="K636" i="2"/>
  <c r="K6369" i="2"/>
  <c r="K632" i="2"/>
  <c r="K5758" i="2"/>
  <c r="K630" i="2"/>
  <c r="K629" i="2"/>
  <c r="K3393" i="2"/>
  <c r="K3392" i="2"/>
  <c r="K517" i="2"/>
  <c r="K624" i="2"/>
  <c r="K626" i="2"/>
  <c r="K627" i="2"/>
  <c r="K625" i="2"/>
  <c r="K3389" i="2"/>
  <c r="K623" i="2"/>
  <c r="K2729" i="2"/>
  <c r="K3391" i="2"/>
  <c r="K621" i="2"/>
  <c r="K3388" i="2"/>
  <c r="K622" i="2"/>
  <c r="K7726" i="2"/>
  <c r="K7872" i="2"/>
  <c r="K576" i="2"/>
  <c r="K3363" i="2"/>
  <c r="K3385" i="2"/>
  <c r="K619" i="2"/>
  <c r="K3384" i="2"/>
  <c r="K620" i="2"/>
  <c r="K3382" i="2"/>
  <c r="K618" i="2"/>
  <c r="K3380" i="2"/>
  <c r="K616" i="2"/>
  <c r="K3379" i="2"/>
  <c r="K3377" i="2"/>
  <c r="K614" i="2"/>
  <c r="K617" i="2"/>
  <c r="K3381" i="2"/>
  <c r="K611" i="2"/>
  <c r="K615" i="2"/>
  <c r="K3372" i="2"/>
  <c r="K3375" i="2"/>
  <c r="K3376" i="2"/>
  <c r="K610" i="2"/>
  <c r="K612" i="2"/>
  <c r="K606" i="2"/>
  <c r="K3373" i="2"/>
  <c r="K607" i="2"/>
  <c r="K605" i="2"/>
  <c r="K3298" i="2"/>
  <c r="K5857" i="2"/>
  <c r="K7200" i="2"/>
  <c r="K594" i="2"/>
  <c r="K6362" i="2"/>
  <c r="K7881" i="2"/>
  <c r="K602" i="2"/>
  <c r="K603" i="2"/>
  <c r="K3365" i="2"/>
  <c r="K3369" i="2"/>
  <c r="K3367" i="2"/>
  <c r="K6049" i="2"/>
  <c r="K3366" i="2"/>
  <c r="K6591" i="2"/>
  <c r="K3368" i="2"/>
  <c r="K2833" i="2"/>
  <c r="K597" i="2"/>
  <c r="K598" i="2"/>
  <c r="K3362" i="2"/>
  <c r="K590" i="2"/>
  <c r="K591" i="2"/>
  <c r="K3361" i="2"/>
  <c r="K593" i="2"/>
  <c r="K3280" i="2"/>
  <c r="K587" i="2"/>
  <c r="K588" i="2"/>
  <c r="K3355" i="2"/>
  <c r="K586" i="2"/>
  <c r="K3356" i="2"/>
  <c r="K3353" i="2"/>
  <c r="K5353" i="2"/>
  <c r="K3357" i="2"/>
  <c r="K6196" i="2"/>
  <c r="K7121" i="2"/>
  <c r="K583" i="2"/>
  <c r="K6000" i="2"/>
  <c r="K5054" i="2"/>
  <c r="K3345" i="2"/>
  <c r="K3344" i="2"/>
  <c r="K580" i="2"/>
  <c r="K581" i="2"/>
  <c r="K579" i="2"/>
  <c r="K3343" i="2"/>
  <c r="K3329" i="2"/>
  <c r="K3342" i="2"/>
  <c r="K578" i="2"/>
  <c r="K3340" i="2"/>
  <c r="K3341" i="2"/>
  <c r="K5962" i="2"/>
  <c r="K3338" i="2"/>
  <c r="K3336" i="2"/>
  <c r="K577" i="2"/>
  <c r="K575" i="2"/>
  <c r="K545" i="2"/>
  <c r="K3337" i="2"/>
  <c r="K7888" i="2"/>
  <c r="K574" i="2"/>
  <c r="K3335" i="2"/>
  <c r="K3332" i="2"/>
  <c r="K573" i="2"/>
  <c r="K6595" i="2"/>
  <c r="K3333" i="2"/>
  <c r="K568" i="2"/>
  <c r="K546" i="2"/>
  <c r="K569" i="2"/>
  <c r="K6690" i="2"/>
  <c r="K7016" i="2"/>
  <c r="K572" i="2"/>
  <c r="K570" i="2"/>
  <c r="K3331" i="2"/>
  <c r="K3330" i="2"/>
  <c r="K571" i="2"/>
  <c r="K2966" i="2"/>
  <c r="K511" i="2"/>
  <c r="K6910" i="2"/>
  <c r="K563" i="2"/>
  <c r="K512" i="2"/>
  <c r="K566" i="2"/>
  <c r="K567" i="2"/>
  <c r="K7469" i="2"/>
  <c r="K6693" i="2"/>
  <c r="K3327" i="2"/>
  <c r="K559" i="2"/>
  <c r="K560" i="2"/>
  <c r="K3326" i="2"/>
  <c r="K561" i="2"/>
  <c r="K3106" i="2"/>
  <c r="K3321" i="2"/>
  <c r="K3319" i="2"/>
  <c r="K3317" i="2"/>
  <c r="K3320" i="2"/>
  <c r="K557" i="2"/>
  <c r="K3318" i="2"/>
  <c r="K556" i="2"/>
  <c r="K554" i="2"/>
  <c r="K3314" i="2"/>
  <c r="K555" i="2"/>
  <c r="K552" i="2"/>
  <c r="K3315" i="2"/>
  <c r="K3316" i="2"/>
  <c r="K3313" i="2"/>
  <c r="K553" i="2"/>
  <c r="K551" i="2"/>
  <c r="K6121" i="2"/>
  <c r="K3310" i="2"/>
  <c r="K5834" i="2"/>
  <c r="K547" i="2"/>
  <c r="K550" i="2"/>
  <c r="K3307" i="2"/>
  <c r="K548" i="2"/>
  <c r="K3303" i="2"/>
  <c r="K3305" i="2"/>
  <c r="K3308" i="2"/>
  <c r="K549" i="2"/>
  <c r="K3304" i="2"/>
  <c r="K3301" i="2"/>
  <c r="K3306" i="2"/>
  <c r="K3302" i="2"/>
  <c r="K3297" i="2"/>
  <c r="K7751" i="2"/>
  <c r="K539" i="2"/>
  <c r="K536" i="2"/>
  <c r="K532" i="2"/>
  <c r="K523" i="2"/>
  <c r="K3294" i="2"/>
  <c r="K542" i="2"/>
  <c r="K537" i="2"/>
  <c r="K538" i="2"/>
  <c r="K535" i="2"/>
  <c r="K531" i="2"/>
  <c r="K3291" i="2"/>
  <c r="K525" i="2"/>
  <c r="K526" i="2"/>
  <c r="K3263" i="2"/>
  <c r="K7174" i="2"/>
  <c r="K527" i="2"/>
  <c r="K2029" i="2"/>
  <c r="K3286" i="2"/>
  <c r="K520" i="2"/>
  <c r="K521" i="2"/>
  <c r="K3284" i="2"/>
  <c r="K522" i="2"/>
  <c r="K3287" i="2"/>
  <c r="K516" i="2"/>
  <c r="K3282" i="2"/>
  <c r="K3283" i="2"/>
  <c r="K518" i="2"/>
  <c r="K3281" i="2"/>
  <c r="K5167" i="2"/>
  <c r="K3274" i="2"/>
  <c r="K3271" i="2"/>
  <c r="K4976" i="2"/>
  <c r="K3277" i="2"/>
  <c r="K515" i="2"/>
  <c r="K7186" i="2"/>
  <c r="K3272" i="2"/>
  <c r="K513" i="2"/>
  <c r="K514" i="2"/>
  <c r="K3268" i="2"/>
  <c r="K3269" i="2"/>
  <c r="K3265" i="2"/>
  <c r="K3264" i="2"/>
  <c r="K510" i="2"/>
  <c r="K3261" i="2"/>
  <c r="K3262" i="2"/>
  <c r="K3260" i="2"/>
  <c r="K3259" i="2"/>
  <c r="K508" i="2"/>
  <c r="K3258" i="2"/>
  <c r="K5499" i="2"/>
  <c r="K5769" i="2"/>
  <c r="K3256" i="2"/>
  <c r="K3255" i="2"/>
  <c r="K505" i="2"/>
  <c r="K5616" i="2"/>
  <c r="K503" i="2"/>
  <c r="K506" i="2"/>
  <c r="K501" i="2"/>
  <c r="K507" i="2"/>
  <c r="K3254" i="2"/>
  <c r="K504" i="2"/>
  <c r="K3251" i="2"/>
  <c r="K6083" i="2"/>
  <c r="K3252" i="2"/>
  <c r="K502" i="2"/>
  <c r="K3253" i="2"/>
  <c r="K6828" i="2"/>
  <c r="K6905" i="2"/>
  <c r="K3249" i="2"/>
  <c r="K493" i="2"/>
  <c r="K3250" i="2"/>
  <c r="K492" i="2"/>
  <c r="K6248" i="2"/>
  <c r="K711" i="2"/>
  <c r="K498" i="2"/>
  <c r="K499" i="2"/>
  <c r="K3248" i="2"/>
  <c r="K7084" i="2"/>
  <c r="K4972" i="2"/>
  <c r="K496" i="2"/>
  <c r="K500" i="2"/>
  <c r="K2753" i="2"/>
  <c r="K3245" i="2"/>
  <c r="K3246" i="2"/>
  <c r="K3243" i="2"/>
  <c r="K5159" i="2"/>
  <c r="K3247" i="2"/>
  <c r="K3244" i="2"/>
  <c r="K5458" i="2"/>
  <c r="K3241" i="2"/>
  <c r="K30" i="2"/>
  <c r="K5639" i="2"/>
  <c r="K3242" i="2"/>
  <c r="K5552" i="2"/>
  <c r="K5557" i="2"/>
  <c r="K6120" i="2"/>
  <c r="K3233" i="2"/>
  <c r="K3237" i="2"/>
  <c r="K5571" i="2"/>
  <c r="K5562" i="2"/>
  <c r="K3217" i="2"/>
  <c r="K3238" i="2"/>
  <c r="K3169" i="2"/>
  <c r="K3239" i="2"/>
  <c r="K3234" i="2"/>
  <c r="K3174" i="2"/>
  <c r="K6783" i="2"/>
  <c r="K6123" i="2"/>
  <c r="K6126" i="2"/>
  <c r="K6332" i="2"/>
  <c r="K3231" i="2"/>
  <c r="K3235" i="2"/>
  <c r="K3232" i="2"/>
  <c r="K3228" i="2"/>
  <c r="K3236" i="2"/>
  <c r="K7207" i="2"/>
  <c r="K3230" i="2"/>
  <c r="K3229" i="2"/>
  <c r="K3223" i="2"/>
  <c r="K3225" i="2"/>
  <c r="K3226" i="2"/>
  <c r="K3227" i="2"/>
  <c r="K7708" i="2"/>
  <c r="K7603" i="2"/>
  <c r="K7141" i="2"/>
  <c r="K3224" i="2"/>
  <c r="K3222" i="2"/>
  <c r="K3218" i="2"/>
  <c r="K3219" i="2"/>
  <c r="K3220" i="2"/>
  <c r="K3221" i="2"/>
  <c r="K3204" i="2"/>
  <c r="K3205" i="2"/>
  <c r="K3203" i="2"/>
  <c r="K3212" i="2"/>
  <c r="K3213" i="2"/>
  <c r="K3214" i="2"/>
  <c r="K3215" i="2"/>
  <c r="K7719" i="2"/>
  <c r="K3201" i="2"/>
  <c r="K3130" i="2"/>
  <c r="K3208" i="2"/>
  <c r="K3209" i="2"/>
  <c r="K3210" i="2"/>
  <c r="K3199" i="2"/>
  <c r="K5053" i="2"/>
  <c r="K7779" i="2"/>
  <c r="K3200" i="2"/>
  <c r="K3211" i="2"/>
  <c r="K5926" i="2"/>
  <c r="K3202" i="2"/>
  <c r="K7413" i="2"/>
  <c r="K3206" i="2"/>
  <c r="K3193" i="2"/>
  <c r="K3194" i="2"/>
  <c r="K3195" i="2"/>
  <c r="K3144" i="2"/>
  <c r="K3190" i="2"/>
  <c r="K6760" i="2"/>
  <c r="K3191" i="2"/>
  <c r="K6306" i="2"/>
  <c r="K3192" i="2"/>
  <c r="K5905" i="2"/>
  <c r="K3198" i="2"/>
  <c r="K7750" i="2"/>
  <c r="K7637" i="2"/>
  <c r="K3185" i="2"/>
  <c r="K3196" i="2"/>
  <c r="K3179" i="2"/>
  <c r="K3184" i="2"/>
  <c r="K3187" i="2"/>
  <c r="K3189" i="2"/>
  <c r="K3188" i="2"/>
  <c r="K7831" i="2"/>
  <c r="K5340" i="2"/>
  <c r="K3180" i="2"/>
  <c r="K3186" i="2"/>
  <c r="K3181" i="2"/>
  <c r="K3176" i="2"/>
  <c r="K3183" i="2"/>
  <c r="K3182" i="2"/>
  <c r="K3175" i="2"/>
  <c r="K6648" i="2"/>
  <c r="K3177" i="2"/>
  <c r="K3178" i="2"/>
  <c r="K3171" i="2"/>
  <c r="K3172" i="2"/>
  <c r="K3163" i="2"/>
  <c r="K6077" i="2"/>
  <c r="K3164" i="2"/>
  <c r="K3165" i="2"/>
  <c r="K3159" i="2"/>
  <c r="K3160" i="2"/>
  <c r="K3166" i="2"/>
  <c r="K3161" i="2"/>
  <c r="K3155" i="2"/>
  <c r="K3140" i="2"/>
  <c r="K3041" i="2"/>
  <c r="K3145" i="2"/>
  <c r="K3156" i="2"/>
  <c r="K3157" i="2"/>
  <c r="K3152" i="2"/>
  <c r="K3153" i="2"/>
  <c r="K5308" i="2"/>
  <c r="K5661" i="2"/>
  <c r="K3150" i="2"/>
  <c r="K3154" i="2"/>
  <c r="K3143" i="2"/>
  <c r="K3148" i="2"/>
  <c r="K3149" i="2"/>
  <c r="K5956" i="2"/>
  <c r="K3141" i="2"/>
  <c r="K3146" i="2"/>
  <c r="K6139" i="2"/>
  <c r="K3137" i="2"/>
  <c r="K6567" i="2"/>
  <c r="K3138" i="2"/>
  <c r="K7112" i="2"/>
  <c r="K3142" i="2"/>
  <c r="K3139" i="2"/>
  <c r="K2739" i="2"/>
  <c r="K3135" i="2"/>
  <c r="K3136" i="2"/>
  <c r="K3125" i="2"/>
  <c r="K3126" i="2"/>
  <c r="K3131" i="2"/>
  <c r="K3127" i="2"/>
  <c r="K3132" i="2"/>
  <c r="K3133" i="2"/>
  <c r="K3124" i="2"/>
  <c r="K3128" i="2"/>
  <c r="K3121" i="2"/>
  <c r="K3113" i="2"/>
  <c r="K3119" i="2"/>
  <c r="K3116" i="2"/>
  <c r="K6640" i="2"/>
  <c r="K6443" i="2"/>
  <c r="K3114" i="2"/>
  <c r="K3122" i="2"/>
  <c r="K3117" i="2"/>
  <c r="K5036" i="2"/>
  <c r="K3118" i="2"/>
  <c r="K3120" i="2"/>
  <c r="K3112" i="2"/>
  <c r="K3104" i="2"/>
  <c r="K3107" i="2"/>
  <c r="K3101" i="2"/>
  <c r="K3108" i="2"/>
  <c r="K3109" i="2"/>
  <c r="K3110" i="2"/>
  <c r="K3097" i="2"/>
  <c r="K3102" i="2"/>
  <c r="K3098" i="2"/>
  <c r="K3099" i="2"/>
  <c r="K3103" i="2"/>
  <c r="K3095" i="2"/>
  <c r="K3100" i="2"/>
  <c r="K7783" i="2"/>
  <c r="K3093" i="2"/>
  <c r="K3083" i="2"/>
  <c r="K3086" i="2"/>
  <c r="K78" i="2"/>
  <c r="K3087" i="2"/>
  <c r="K3088" i="2"/>
  <c r="K3089" i="2"/>
  <c r="K3084" i="2"/>
  <c r="K3090" i="2"/>
  <c r="K2747" i="2"/>
  <c r="K3081" i="2"/>
  <c r="K3085" i="2"/>
  <c r="K6012" i="2"/>
  <c r="K3082" i="2"/>
  <c r="K3077" i="2"/>
  <c r="K3078" i="2"/>
  <c r="K3080" i="2"/>
  <c r="K3076" i="2"/>
  <c r="K5025" i="2"/>
  <c r="K3170" i="2"/>
  <c r="K3079" i="2"/>
  <c r="K4992" i="2"/>
  <c r="K3073" i="2"/>
  <c r="K3074" i="2"/>
  <c r="K3072" i="2"/>
  <c r="K3075" i="2"/>
  <c r="K3068" i="2"/>
  <c r="K3069" i="2"/>
  <c r="K3070" i="2"/>
  <c r="K3071" i="2"/>
  <c r="K3066" i="2"/>
  <c r="K3067" i="2"/>
  <c r="K2946" i="2"/>
  <c r="K3063" i="2"/>
  <c r="K3064" i="2"/>
  <c r="K3059" i="2"/>
  <c r="K3060" i="2"/>
  <c r="K3065" i="2"/>
  <c r="K7633" i="2"/>
  <c r="K3061" i="2"/>
  <c r="K3062" i="2"/>
  <c r="K3055" i="2"/>
  <c r="K3058" i="2"/>
  <c r="K3052" i="2"/>
  <c r="K3056" i="2"/>
  <c r="K3049" i="2"/>
  <c r="K3050" i="2"/>
  <c r="K3053" i="2"/>
  <c r="K3046" i="2"/>
  <c r="K5460" i="2"/>
  <c r="K3057" i="2"/>
  <c r="K3047" i="2"/>
  <c r="K7891" i="2"/>
  <c r="K3048" i="2"/>
  <c r="K3042" i="2"/>
  <c r="K3045" i="2"/>
  <c r="K3054" i="2"/>
  <c r="K3051" i="2"/>
  <c r="K6086" i="2"/>
  <c r="K3043" i="2"/>
  <c r="K3034" i="2"/>
  <c r="K7892" i="2"/>
  <c r="K3037" i="2"/>
  <c r="K3004" i="2"/>
  <c r="K3038" i="2"/>
  <c r="K3044" i="2"/>
  <c r="K3036" i="2"/>
  <c r="K3039" i="2"/>
  <c r="K489" i="2"/>
  <c r="K3040" i="2"/>
  <c r="K7517" i="2"/>
  <c r="K3033" i="2"/>
  <c r="K3035" i="2"/>
  <c r="K3030" i="2"/>
  <c r="K3031" i="2"/>
  <c r="K3032" i="2"/>
  <c r="K6208" i="2"/>
  <c r="K3028" i="2"/>
  <c r="K3024" i="2"/>
  <c r="K3025" i="2"/>
  <c r="K3029" i="2"/>
  <c r="K3018" i="2"/>
  <c r="K3026" i="2"/>
  <c r="K7362" i="2"/>
  <c r="K3022" i="2"/>
  <c r="K3023" i="2"/>
  <c r="K3019" i="2"/>
  <c r="K3017" i="2"/>
  <c r="K3020" i="2"/>
  <c r="K3021" i="2"/>
  <c r="K3016" i="2"/>
  <c r="K3011" i="2"/>
  <c r="K3012" i="2"/>
  <c r="K3013" i="2"/>
  <c r="K2999" i="2"/>
  <c r="K3007" i="2"/>
  <c r="K3006" i="2"/>
  <c r="K3014" i="2"/>
  <c r="K3015" i="2"/>
  <c r="K3008" i="2"/>
  <c r="K3005" i="2"/>
  <c r="K3010" i="2"/>
  <c r="K130" i="2"/>
  <c r="K3009" i="2"/>
  <c r="K2994" i="2"/>
  <c r="K3000" i="2"/>
  <c r="K2997" i="2"/>
  <c r="K2998" i="2"/>
  <c r="K7459" i="2"/>
  <c r="K3001" i="2"/>
  <c r="K3002" i="2"/>
  <c r="K3003" i="2"/>
  <c r="K2991" i="2"/>
  <c r="K2990" i="2"/>
  <c r="K2995" i="2"/>
  <c r="K2992" i="2"/>
  <c r="K2993" i="2"/>
  <c r="K2987" i="2"/>
  <c r="K2988" i="2"/>
  <c r="K2989" i="2"/>
  <c r="K2986" i="2"/>
  <c r="K2981" i="2"/>
  <c r="K2982" i="2"/>
  <c r="K2977" i="2"/>
  <c r="K2975" i="2"/>
  <c r="K2984" i="2"/>
  <c r="K2978" i="2"/>
  <c r="K2979" i="2"/>
  <c r="K2983" i="2"/>
  <c r="K2980" i="2"/>
  <c r="K2976" i="2"/>
  <c r="K2974" i="2"/>
  <c r="K2971" i="2"/>
  <c r="K2972" i="2"/>
  <c r="K2973" i="2"/>
  <c r="K2967" i="2"/>
  <c r="K2968" i="2"/>
  <c r="K2970" i="2"/>
  <c r="K2960" i="2"/>
  <c r="K2961" i="2"/>
  <c r="K2962" i="2"/>
  <c r="K2963" i="2"/>
  <c r="K2964" i="2"/>
  <c r="K6503" i="2"/>
  <c r="K2955" i="2"/>
  <c r="K2965" i="2"/>
  <c r="K2956" i="2"/>
  <c r="K2959" i="2"/>
  <c r="K2969" i="2"/>
  <c r="K2957" i="2"/>
  <c r="K2951" i="2"/>
  <c r="K2952" i="2"/>
  <c r="K2958" i="2"/>
  <c r="K2953" i="2"/>
  <c r="K2954" i="2"/>
  <c r="K7533" i="2"/>
  <c r="K5129" i="2"/>
  <c r="K6634" i="2"/>
  <c r="K2947" i="2"/>
  <c r="K7109" i="2"/>
  <c r="K2942" i="2"/>
  <c r="K2939" i="2"/>
  <c r="K2948" i="2"/>
  <c r="K2949" i="2"/>
  <c r="K2943" i="2"/>
  <c r="K2950" i="2"/>
  <c r="K2935" i="2"/>
  <c r="K2933" i="2"/>
  <c r="K2944" i="2"/>
  <c r="K2934" i="2"/>
  <c r="K2940" i="2"/>
  <c r="K7508" i="2"/>
  <c r="K2936" i="2"/>
  <c r="K2932" i="2"/>
  <c r="K487" i="2"/>
  <c r="K2937" i="2"/>
  <c r="K2929" i="2"/>
  <c r="K2930" i="2"/>
  <c r="K2931" i="2"/>
  <c r="K2926" i="2"/>
  <c r="K2921" i="2"/>
  <c r="K2924" i="2"/>
  <c r="K2925" i="2"/>
  <c r="K2927" i="2"/>
  <c r="K2919" i="2"/>
  <c r="K6959" i="2"/>
  <c r="K2922" i="2"/>
  <c r="K2916" i="2"/>
  <c r="K2923" i="2"/>
  <c r="K2920" i="2"/>
  <c r="K7855" i="2"/>
  <c r="K2917" i="2"/>
  <c r="K2914" i="2"/>
  <c r="K2918" i="2"/>
  <c r="K2915" i="2"/>
  <c r="K2910" i="2"/>
  <c r="K2911" i="2"/>
  <c r="K2912" i="2"/>
  <c r="K485" i="2"/>
  <c r="K2913" i="2"/>
  <c r="K2906" i="2"/>
  <c r="K486" i="2"/>
  <c r="K2909" i="2"/>
  <c r="K481" i="2"/>
  <c r="K2907" i="2"/>
  <c r="K483" i="2"/>
  <c r="K5454" i="2"/>
  <c r="K484" i="2"/>
  <c r="K6603" i="2"/>
  <c r="K2908" i="2"/>
  <c r="K470" i="2"/>
  <c r="K5278" i="2"/>
  <c r="K466" i="2"/>
  <c r="K2884" i="2"/>
  <c r="K482" i="2"/>
  <c r="K2895" i="2"/>
  <c r="K480" i="2"/>
  <c r="K2893" i="2"/>
  <c r="K2905" i="2"/>
  <c r="K6256" i="2"/>
  <c r="K2898" i="2"/>
  <c r="K2904" i="2"/>
  <c r="K479" i="2"/>
  <c r="K471" i="2"/>
  <c r="K2896" i="2"/>
  <c r="K469" i="2"/>
  <c r="K2888" i="2"/>
  <c r="K2902" i="2"/>
  <c r="K2899" i="2"/>
  <c r="K2889" i="2"/>
  <c r="K2890" i="2"/>
  <c r="K2885" i="2"/>
  <c r="K2894" i="2"/>
  <c r="K477" i="2"/>
  <c r="K473" i="2"/>
  <c r="K2897" i="2"/>
  <c r="K2891" i="2"/>
  <c r="K474" i="2"/>
  <c r="K2903" i="2"/>
  <c r="K472" i="2"/>
  <c r="K2887" i="2"/>
  <c r="K2901" i="2"/>
  <c r="K478" i="2"/>
  <c r="K467" i="2"/>
  <c r="K475" i="2"/>
  <c r="K476" i="2"/>
  <c r="K2892" i="2"/>
  <c r="K2900" i="2"/>
  <c r="K2882" i="2"/>
  <c r="K464" i="2"/>
  <c r="K6727" i="2"/>
  <c r="K2878" i="2"/>
  <c r="K2886" i="2"/>
  <c r="K460" i="2"/>
  <c r="K2883" i="2"/>
  <c r="K457" i="2"/>
  <c r="K468" i="2"/>
  <c r="K465" i="2"/>
  <c r="K5192" i="2"/>
  <c r="K7689" i="2"/>
  <c r="K2875" i="2"/>
  <c r="K461" i="2"/>
  <c r="K458" i="2"/>
  <c r="K2879" i="2"/>
  <c r="K453" i="2"/>
  <c r="K459" i="2"/>
  <c r="K462" i="2"/>
  <c r="K454" i="2"/>
  <c r="K2880" i="2"/>
  <c r="K2876" i="2"/>
  <c r="K2877" i="2"/>
  <c r="K455" i="2"/>
  <c r="K456" i="2"/>
  <c r="K463" i="2"/>
  <c r="K451" i="2"/>
  <c r="K452" i="2"/>
  <c r="K2870" i="2"/>
  <c r="K2871" i="2"/>
  <c r="K449" i="2"/>
  <c r="K445" i="2"/>
  <c r="K2872" i="2"/>
  <c r="K2773" i="2"/>
  <c r="K446" i="2"/>
  <c r="K2873" i="2"/>
  <c r="K450" i="2"/>
  <c r="K2874" i="2"/>
  <c r="K2868" i="2"/>
  <c r="K2869" i="2"/>
  <c r="K447" i="2"/>
  <c r="K448" i="2"/>
  <c r="K444" i="2"/>
  <c r="K2864" i="2"/>
  <c r="K2865" i="2"/>
  <c r="K2866" i="2"/>
  <c r="K2867" i="2"/>
  <c r="K441" i="2"/>
  <c r="K442" i="2"/>
  <c r="K2863" i="2"/>
  <c r="K439" i="2"/>
  <c r="K2859" i="2"/>
  <c r="K438" i="2"/>
  <c r="K432" i="2"/>
  <c r="K440" i="2"/>
  <c r="K6526" i="2"/>
  <c r="K437" i="2"/>
  <c r="K2860" i="2"/>
  <c r="K433" i="2"/>
  <c r="K434" i="2"/>
  <c r="K435" i="2"/>
  <c r="K436" i="2"/>
  <c r="K2861" i="2"/>
  <c r="K2858" i="2"/>
  <c r="K2857" i="2"/>
  <c r="K2856" i="2"/>
  <c r="K7226" i="2"/>
  <c r="K429" i="2"/>
  <c r="K424" i="2"/>
  <c r="K2853" i="2"/>
  <c r="K428" i="2"/>
  <c r="K426" i="2"/>
  <c r="K430" i="2"/>
  <c r="K2855" i="2"/>
  <c r="K2654" i="2"/>
  <c r="K431" i="2"/>
  <c r="K2854" i="2"/>
  <c r="K421" i="2"/>
  <c r="K427" i="2"/>
  <c r="K425" i="2"/>
  <c r="K6895" i="2"/>
  <c r="K419" i="2"/>
  <c r="K422" i="2"/>
  <c r="K420" i="2"/>
  <c r="K418" i="2"/>
  <c r="K423" i="2"/>
  <c r="K417" i="2"/>
  <c r="K7274" i="2"/>
  <c r="K415" i="2"/>
  <c r="K413" i="2"/>
  <c r="K7412" i="2"/>
  <c r="K414" i="2"/>
  <c r="K416" i="2"/>
  <c r="K5412" i="2"/>
  <c r="K7482" i="2"/>
  <c r="K2851" i="2"/>
  <c r="K2852" i="2"/>
  <c r="K409" i="2"/>
  <c r="K2849" i="2"/>
  <c r="K2850" i="2"/>
  <c r="K410" i="2"/>
  <c r="K7055" i="2"/>
  <c r="K411" i="2"/>
  <c r="K407" i="2"/>
  <c r="K408" i="2"/>
  <c r="K2846" i="2"/>
  <c r="K2847" i="2"/>
  <c r="K2848" i="2"/>
  <c r="K402" i="2"/>
  <c r="K6271" i="2"/>
  <c r="K412" i="2"/>
  <c r="K2844" i="2"/>
  <c r="K405" i="2"/>
  <c r="K2843" i="2"/>
  <c r="K403" i="2"/>
  <c r="K400" i="2"/>
  <c r="K7385" i="2"/>
  <c r="K2845" i="2"/>
  <c r="K406" i="2"/>
  <c r="K5299" i="2"/>
  <c r="K7215" i="2"/>
  <c r="K2841" i="2"/>
  <c r="K2842" i="2"/>
  <c r="K401" i="2"/>
  <c r="K398" i="2"/>
  <c r="K2840" i="2"/>
  <c r="K404" i="2"/>
  <c r="K397" i="2"/>
  <c r="K7578" i="2"/>
  <c r="K7804" i="2"/>
  <c r="K2839" i="2"/>
  <c r="K399" i="2"/>
  <c r="K6439" i="2"/>
  <c r="K6618" i="2"/>
  <c r="K2838" i="2"/>
  <c r="K2836" i="2"/>
  <c r="K6907" i="2"/>
  <c r="K2837" i="2"/>
  <c r="K2834" i="2"/>
  <c r="K5511" i="2"/>
  <c r="K2831" i="2"/>
  <c r="K396" i="2"/>
  <c r="K392" i="2"/>
  <c r="K2830" i="2"/>
  <c r="K383" i="2"/>
  <c r="K386" i="2"/>
  <c r="K2832" i="2"/>
  <c r="K394" i="2"/>
  <c r="K2824" i="2"/>
  <c r="K126" i="2"/>
  <c r="K2828" i="2"/>
  <c r="K393" i="2"/>
  <c r="K375" i="2"/>
  <c r="K6161" i="2"/>
  <c r="K376" i="2"/>
  <c r="K2825" i="2"/>
  <c r="K377" i="2"/>
  <c r="K2818" i="2"/>
  <c r="K2826" i="2"/>
  <c r="K2819" i="2"/>
  <c r="K2820" i="2"/>
  <c r="K2821" i="2"/>
  <c r="K7883" i="2"/>
  <c r="K388" i="2"/>
  <c r="K373" i="2"/>
  <c r="K378" i="2"/>
  <c r="K389" i="2"/>
  <c r="K2814" i="2"/>
  <c r="K7103" i="2"/>
  <c r="K2829" i="2"/>
  <c r="K6708" i="2"/>
  <c r="K390" i="2"/>
  <c r="K395" i="2"/>
  <c r="K379" i="2"/>
  <c r="K384" i="2"/>
  <c r="K5635" i="2"/>
  <c r="K385" i="2"/>
  <c r="K2815" i="2"/>
  <c r="K2822" i="2"/>
  <c r="K387" i="2"/>
  <c r="K7037" i="2"/>
  <c r="K2816" i="2"/>
  <c r="K2817" i="2"/>
  <c r="K381" i="2"/>
  <c r="K380" i="2"/>
  <c r="K366" i="2"/>
  <c r="K6511" i="2"/>
  <c r="K369" i="2"/>
  <c r="K368" i="2"/>
  <c r="K370" i="2"/>
  <c r="K367" i="2"/>
  <c r="K2812" i="2"/>
  <c r="K2811" i="2"/>
  <c r="K2808" i="2"/>
  <c r="K2809" i="2"/>
  <c r="K2806" i="2"/>
  <c r="K361" i="2"/>
  <c r="K4967" i="2"/>
  <c r="K365" i="2"/>
  <c r="K362" i="2"/>
  <c r="K6451" i="2"/>
  <c r="K356" i="2"/>
  <c r="K363" i="2"/>
  <c r="K2804" i="2"/>
  <c r="K357" i="2"/>
  <c r="K358" i="2"/>
  <c r="K359" i="2"/>
  <c r="K2801" i="2"/>
  <c r="K360" i="2"/>
  <c r="K364" i="2"/>
  <c r="K5548" i="2"/>
  <c r="K2802" i="2"/>
  <c r="K2803" i="2"/>
  <c r="K2799" i="2"/>
  <c r="K6504" i="2"/>
  <c r="K2800" i="2"/>
  <c r="K2796" i="2"/>
  <c r="K2797" i="2"/>
  <c r="K2792" i="2"/>
  <c r="K6749" i="2"/>
  <c r="K2793" i="2"/>
  <c r="K348" i="2"/>
  <c r="K6493" i="2"/>
  <c r="K2794" i="2"/>
  <c r="K349" i="2"/>
  <c r="K350" i="2"/>
  <c r="K352" i="2"/>
  <c r="K2795" i="2"/>
  <c r="K353" i="2"/>
  <c r="K347" i="2"/>
  <c r="K351" i="2"/>
  <c r="K2779" i="2"/>
  <c r="K2704" i="2"/>
  <c r="K343" i="2"/>
  <c r="K344" i="2"/>
  <c r="K345" i="2"/>
  <c r="K5527" i="2"/>
  <c r="K6599" i="2"/>
  <c r="K341" i="2"/>
  <c r="K346" i="2"/>
  <c r="K338" i="2"/>
  <c r="K342" i="2"/>
  <c r="K5075" i="2"/>
  <c r="K5245" i="2"/>
  <c r="K5404" i="2"/>
  <c r="K5724" i="2"/>
  <c r="K7091" i="2"/>
  <c r="K339" i="2"/>
  <c r="K2789" i="2"/>
  <c r="K2790" i="2"/>
  <c r="K2791" i="2"/>
  <c r="K340" i="2"/>
  <c r="K2787" i="2"/>
  <c r="K337" i="2"/>
  <c r="K6173" i="2"/>
  <c r="K333" i="2"/>
  <c r="K5754" i="2"/>
  <c r="K2788" i="2"/>
  <c r="K2785" i="2"/>
  <c r="K334" i="2"/>
  <c r="K335" i="2"/>
  <c r="K2786" i="2"/>
  <c r="K336" i="2"/>
  <c r="K332" i="2"/>
  <c r="K330" i="2"/>
  <c r="K331" i="2"/>
  <c r="K2784" i="2"/>
  <c r="K326" i="2"/>
  <c r="K327" i="2"/>
  <c r="K328" i="2"/>
  <c r="K329" i="2"/>
  <c r="K325" i="2"/>
  <c r="K2782" i="2"/>
  <c r="K2783" i="2"/>
  <c r="K2777" i="2"/>
  <c r="K323" i="2"/>
  <c r="K321" i="2"/>
  <c r="K324" i="2"/>
  <c r="K2780" i="2"/>
  <c r="K2778" i="2"/>
  <c r="K6137" i="2"/>
  <c r="K6249" i="2"/>
  <c r="K7752" i="2"/>
  <c r="K2774" i="2"/>
  <c r="K322" i="2"/>
  <c r="K2775" i="2"/>
  <c r="K6338" i="2"/>
  <c r="K2776" i="2"/>
  <c r="K319" i="2"/>
  <c r="K2772" i="2"/>
  <c r="K320" i="2"/>
  <c r="K4939" i="2"/>
  <c r="K5780" i="2"/>
  <c r="K7644" i="2"/>
  <c r="K6466" i="2"/>
  <c r="K317" i="2"/>
  <c r="K2771" i="2"/>
  <c r="K318" i="2"/>
  <c r="K2769" i="2"/>
  <c r="K315" i="2"/>
  <c r="K7648" i="2"/>
  <c r="K6409" i="2"/>
  <c r="K6076" i="2"/>
  <c r="K316" i="2"/>
  <c r="K314" i="2"/>
  <c r="K6636" i="2"/>
  <c r="K311" i="2"/>
  <c r="K312" i="2"/>
  <c r="K313" i="2"/>
  <c r="K310" i="2"/>
  <c r="K371" i="2"/>
  <c r="K7452" i="2"/>
  <c r="K309" i="2"/>
  <c r="K151" i="2"/>
  <c r="K4931" i="2"/>
  <c r="K2767" i="2"/>
  <c r="K306" i="2"/>
  <c r="K6453" i="2"/>
  <c r="K2768" i="2"/>
  <c r="K6291" i="2"/>
  <c r="K307" i="2"/>
  <c r="K2766" i="2"/>
  <c r="K308" i="2"/>
  <c r="K6091" i="2"/>
  <c r="K305" i="2"/>
  <c r="K5204" i="2"/>
  <c r="K303" i="2"/>
  <c r="K304" i="2"/>
  <c r="K355" i="2"/>
  <c r="K302" i="2"/>
  <c r="K301" i="2"/>
  <c r="K2762" i="2"/>
  <c r="K2760" i="2"/>
  <c r="K300" i="2"/>
  <c r="K2758" i="2"/>
  <c r="K2756" i="2"/>
  <c r="K2761" i="2"/>
  <c r="K2757" i="2"/>
  <c r="K299" i="2"/>
  <c r="K2755" i="2"/>
  <c r="K2754" i="2"/>
  <c r="K296" i="2"/>
  <c r="K297" i="2"/>
  <c r="K298" i="2"/>
  <c r="K2752" i="2"/>
  <c r="K295" i="2"/>
  <c r="K2749" i="2"/>
  <c r="K294" i="2"/>
  <c r="K293" i="2"/>
  <c r="K292" i="2"/>
  <c r="K2750" i="2"/>
  <c r="K291" i="2"/>
  <c r="K287" i="2"/>
  <c r="K2745" i="2"/>
  <c r="K289" i="2"/>
  <c r="K290" i="2"/>
  <c r="K288" i="2"/>
  <c r="K2746" i="2"/>
  <c r="K285" i="2"/>
  <c r="K286" i="2"/>
  <c r="K6348" i="2"/>
  <c r="K283" i="2"/>
  <c r="K284" i="2"/>
  <c r="K2743" i="2"/>
  <c r="K6918" i="2"/>
  <c r="K281" i="2"/>
  <c r="K2742" i="2"/>
  <c r="K279" i="2"/>
  <c r="K2733" i="2"/>
  <c r="K282" i="2"/>
  <c r="K280" i="2"/>
  <c r="K276" i="2"/>
  <c r="K277" i="2"/>
  <c r="K2741" i="2"/>
  <c r="K278" i="2"/>
  <c r="K374" i="2"/>
  <c r="K2740" i="2"/>
  <c r="K275" i="2"/>
  <c r="K274" i="2"/>
  <c r="K272" i="2"/>
  <c r="K6450" i="2"/>
  <c r="K2736" i="2"/>
  <c r="K273" i="2"/>
  <c r="K2737" i="2"/>
  <c r="K270" i="2"/>
  <c r="K271" i="2"/>
  <c r="K2734" i="2"/>
  <c r="K2730" i="2"/>
  <c r="K269" i="2"/>
  <c r="K85" i="2"/>
  <c r="K7421" i="2"/>
  <c r="K268" i="2"/>
  <c r="K2731" i="2"/>
  <c r="K2732" i="2"/>
  <c r="K266" i="2"/>
  <c r="K264" i="2"/>
  <c r="K267" i="2"/>
  <c r="K265" i="2"/>
  <c r="K5906" i="2"/>
  <c r="K2725" i="2"/>
  <c r="K262" i="2"/>
  <c r="K263" i="2"/>
  <c r="K5742" i="2"/>
  <c r="K6014" i="2"/>
  <c r="K260" i="2"/>
  <c r="K261" i="2"/>
  <c r="K2722" i="2"/>
  <c r="K2723" i="2"/>
  <c r="K2718" i="2"/>
  <c r="K6589" i="2"/>
  <c r="K6941" i="2"/>
  <c r="K6992" i="2"/>
  <c r="K5641" i="2"/>
  <c r="K2719" i="2"/>
  <c r="K256" i="2"/>
  <c r="K259" i="2"/>
  <c r="K2720" i="2"/>
  <c r="K6984" i="2"/>
  <c r="K2721" i="2"/>
  <c r="K6226" i="2"/>
  <c r="K6588" i="2"/>
  <c r="K257" i="2"/>
  <c r="K258" i="2"/>
  <c r="K2716" i="2"/>
  <c r="K253" i="2"/>
  <c r="K2717" i="2"/>
  <c r="K254" i="2"/>
  <c r="K251" i="2"/>
  <c r="K2713" i="2"/>
  <c r="K2714" i="2"/>
  <c r="K255" i="2"/>
  <c r="K252" i="2"/>
  <c r="K2715" i="2"/>
  <c r="K249" i="2"/>
  <c r="K6186" i="2"/>
  <c r="K250" i="2"/>
  <c r="K2711" i="2"/>
  <c r="K248" i="2"/>
  <c r="K246" i="2"/>
  <c r="K247" i="2"/>
  <c r="K244" i="2"/>
  <c r="K245" i="2"/>
  <c r="K242" i="2"/>
  <c r="K243" i="2"/>
  <c r="K2710" i="2"/>
  <c r="K2709" i="2"/>
  <c r="K240" i="2"/>
  <c r="K5039" i="2"/>
  <c r="K6839" i="2"/>
  <c r="K241" i="2"/>
  <c r="K2708" i="2"/>
  <c r="K237" i="2"/>
  <c r="K238" i="2"/>
  <c r="K5107" i="2"/>
  <c r="K2706" i="2"/>
  <c r="K7332" i="2"/>
  <c r="K239" i="2"/>
  <c r="K2707" i="2"/>
  <c r="K7645" i="2"/>
  <c r="K5016" i="2"/>
  <c r="K234" i="2"/>
  <c r="K5468" i="2"/>
  <c r="K7558" i="2"/>
  <c r="K7635" i="2"/>
  <c r="K236" i="2"/>
  <c r="K235" i="2"/>
  <c r="K2702" i="2"/>
  <c r="K231" i="2"/>
  <c r="K2703" i="2"/>
  <c r="K2705" i="2"/>
  <c r="K233" i="2"/>
  <c r="K232" i="2"/>
  <c r="K230" i="2"/>
  <c r="K152" i="2"/>
  <c r="K229" i="2"/>
  <c r="K5062" i="2"/>
  <c r="K5207" i="2"/>
  <c r="K5185" i="2"/>
  <c r="K6566" i="2"/>
  <c r="K225" i="2"/>
  <c r="K227" i="2"/>
  <c r="K228" i="2"/>
  <c r="K226" i="2"/>
  <c r="K7239" i="2"/>
  <c r="K2694" i="2"/>
  <c r="K2696" i="2"/>
  <c r="K2697" i="2"/>
  <c r="K223" i="2"/>
  <c r="K2698" i="2"/>
  <c r="K224" i="2"/>
  <c r="K2695" i="2"/>
  <c r="K7896" i="2"/>
  <c r="K2692" i="2"/>
  <c r="K5377" i="2"/>
  <c r="K2693" i="2"/>
  <c r="K222" i="2"/>
  <c r="K5123" i="2"/>
  <c r="K221" i="2"/>
  <c r="K2691" i="2"/>
  <c r="K7755" i="2"/>
  <c r="K2690" i="2"/>
  <c r="K2689" i="2"/>
  <c r="K7546" i="2"/>
  <c r="K219" i="2"/>
  <c r="K216" i="2"/>
  <c r="K217" i="2"/>
  <c r="K220" i="2"/>
  <c r="K218" i="2"/>
  <c r="K215" i="2"/>
  <c r="K6958" i="2"/>
  <c r="K213" i="2"/>
  <c r="K214" i="2"/>
  <c r="K2688" i="2"/>
  <c r="K2685" i="2"/>
  <c r="K2686" i="2"/>
  <c r="K5092" i="2"/>
  <c r="K5988" i="2"/>
  <c r="K212" i="2"/>
  <c r="K7042" i="2"/>
  <c r="K5198" i="2"/>
  <c r="K2683" i="2"/>
  <c r="K7176" i="2"/>
  <c r="K2682" i="2"/>
  <c r="K211" i="2"/>
  <c r="K2679" i="2"/>
  <c r="K2677" i="2"/>
  <c r="K210" i="2"/>
  <c r="K7636" i="2"/>
  <c r="K2678" i="2"/>
  <c r="K208" i="2"/>
  <c r="K5061" i="2"/>
  <c r="K209" i="2"/>
  <c r="K207" i="2"/>
  <c r="K7532" i="2"/>
  <c r="K2674" i="2"/>
  <c r="K205" i="2"/>
  <c r="K206" i="2"/>
  <c r="K66" i="2"/>
  <c r="K2673" i="2"/>
  <c r="K202" i="2"/>
  <c r="K203" i="2"/>
  <c r="K5921" i="2"/>
  <c r="K5324" i="2"/>
  <c r="K201" i="2"/>
  <c r="K198" i="2"/>
  <c r="K2671" i="2"/>
  <c r="K204" i="2"/>
  <c r="K6574" i="2"/>
  <c r="K2669" i="2"/>
  <c r="K5595" i="2"/>
  <c r="K2670" i="2"/>
  <c r="K2672" i="2"/>
  <c r="K199" i="2"/>
  <c r="K200" i="2"/>
  <c r="K195" i="2"/>
  <c r="K196" i="2"/>
  <c r="K7101" i="2"/>
  <c r="K2668" i="2"/>
  <c r="K2667" i="2"/>
  <c r="K197" i="2"/>
  <c r="K5081" i="2"/>
  <c r="K193" i="2"/>
  <c r="K194" i="2"/>
  <c r="K2666" i="2"/>
  <c r="K192" i="2"/>
  <c r="K191" i="2"/>
  <c r="K2665" i="2"/>
  <c r="K190" i="2"/>
  <c r="K188" i="2"/>
  <c r="K2663" i="2"/>
  <c r="K2664" i="2"/>
  <c r="K186" i="2"/>
  <c r="K189" i="2"/>
  <c r="K187" i="2"/>
  <c r="K7444" i="2"/>
  <c r="K7552" i="2"/>
  <c r="K5100" i="2"/>
  <c r="K2661" i="2"/>
  <c r="K185" i="2"/>
  <c r="K184" i="2"/>
  <c r="K7400" i="2"/>
  <c r="K2658" i="2"/>
  <c r="K2659" i="2"/>
  <c r="K183" i="2"/>
  <c r="K6270" i="2"/>
  <c r="K6221" i="2"/>
  <c r="K7156" i="2"/>
  <c r="K2656" i="2"/>
  <c r="K2655" i="2"/>
  <c r="K7302" i="2"/>
  <c r="K182" i="2"/>
  <c r="K155" i="2"/>
  <c r="K2651" i="2"/>
  <c r="K5826" i="2"/>
  <c r="K5827" i="2"/>
  <c r="K5828" i="2"/>
  <c r="K6814" i="2"/>
  <c r="K6815" i="2"/>
  <c r="K6816" i="2"/>
  <c r="K6817" i="2"/>
  <c r="K7812" i="2"/>
  <c r="K7813" i="2"/>
  <c r="K7814" i="2"/>
  <c r="K2652" i="2"/>
  <c r="K7328" i="2"/>
  <c r="K7088" i="2"/>
  <c r="K2653" i="2"/>
  <c r="K177" i="2"/>
  <c r="K178" i="2"/>
  <c r="K5186" i="2"/>
  <c r="K181" i="2"/>
  <c r="K2650" i="2"/>
  <c r="K179" i="2"/>
  <c r="K180" i="2"/>
  <c r="K176" i="2"/>
  <c r="K175" i="2"/>
  <c r="K173" i="2"/>
  <c r="K171" i="2"/>
  <c r="K174" i="2"/>
  <c r="K172" i="2"/>
  <c r="K2649" i="2"/>
  <c r="K5569" i="2"/>
  <c r="K2574" i="2"/>
  <c r="K7017" i="2"/>
  <c r="K2569" i="2"/>
  <c r="K6846" i="2"/>
  <c r="K2580" i="2"/>
  <c r="K7227" i="2"/>
  <c r="K5305" i="2"/>
  <c r="K42" i="2"/>
  <c r="K170" i="2"/>
  <c r="K7491" i="2"/>
  <c r="K2559" i="2"/>
  <c r="K4989" i="2"/>
  <c r="K168" i="2"/>
  <c r="K5402" i="2"/>
  <c r="K5060" i="2"/>
  <c r="K4933" i="2"/>
  <c r="K2560" i="2"/>
  <c r="K166" i="2"/>
  <c r="K169" i="2"/>
  <c r="K2558" i="2"/>
  <c r="K164" i="2"/>
  <c r="K6114" i="2"/>
  <c r="K165" i="2"/>
  <c r="K167" i="2"/>
  <c r="K2557" i="2"/>
  <c r="K5049" i="2"/>
  <c r="K163" i="2"/>
  <c r="K2555" i="2"/>
  <c r="K5237" i="2"/>
  <c r="K162" i="2"/>
  <c r="K2556" i="2"/>
  <c r="K5551" i="2"/>
  <c r="K5558" i="2"/>
  <c r="K127" i="2"/>
  <c r="K2554" i="2"/>
  <c r="K160" i="2"/>
  <c r="K161" i="2"/>
  <c r="K5174" i="2"/>
  <c r="K5653" i="2"/>
  <c r="K5236" i="2"/>
  <c r="K6232" i="2"/>
  <c r="K5137" i="2"/>
  <c r="K2551" i="2"/>
  <c r="K2550" i="2"/>
  <c r="K2552" i="2"/>
  <c r="K68" i="2"/>
  <c r="K2553" i="2"/>
  <c r="K5191" i="2"/>
  <c r="K159" i="2"/>
  <c r="K158" i="2"/>
  <c r="K157" i="2"/>
  <c r="K7468" i="2"/>
  <c r="K5024" i="2"/>
  <c r="K6564" i="2"/>
  <c r="K2549" i="2"/>
  <c r="K5380" i="2"/>
  <c r="K7575" i="2"/>
  <c r="K2548" i="2"/>
  <c r="K7799" i="2"/>
  <c r="K2547" i="2"/>
  <c r="K82" i="2"/>
  <c r="K5475" i="2"/>
  <c r="K7531" i="2"/>
  <c r="K7716" i="2"/>
  <c r="K45" i="2"/>
  <c r="K41" i="2"/>
  <c r="K55" i="2"/>
  <c r="K86" i="2"/>
  <c r="K113" i="2"/>
  <c r="K56" i="2"/>
  <c r="K112" i="2"/>
  <c r="K91" i="2"/>
  <c r="K40" i="2"/>
  <c r="K57" i="2"/>
  <c r="K6733" i="2"/>
  <c r="K64" i="2"/>
  <c r="K118" i="2"/>
  <c r="K33" i="2"/>
  <c r="K32" i="2"/>
  <c r="K47" i="2"/>
  <c r="K44" i="2"/>
  <c r="K48" i="2"/>
  <c r="K90" i="2"/>
  <c r="K92" i="2"/>
  <c r="K46" i="2"/>
  <c r="K34" i="2"/>
  <c r="K35" i="2"/>
  <c r="K37" i="2"/>
  <c r="K5536" i="2"/>
  <c r="K7350" i="2"/>
  <c r="K28" i="2"/>
  <c r="K51" i="2"/>
  <c r="K38" i="2"/>
  <c r="K87" i="2"/>
  <c r="K88" i="2"/>
  <c r="K50" i="2"/>
  <c r="K31" i="2"/>
  <c r="K39" i="2"/>
  <c r="K79" i="2"/>
  <c r="K80" i="2"/>
  <c r="K74" i="2"/>
  <c r="K67" i="2"/>
  <c r="K65" i="2"/>
  <c r="K96" i="2"/>
  <c r="K95" i="2"/>
  <c r="K84" i="2"/>
  <c r="K94" i="2"/>
  <c r="K81" i="2"/>
  <c r="K7741" i="2"/>
  <c r="K73" i="2"/>
  <c r="K69" i="2"/>
  <c r="K77" i="2"/>
  <c r="K75" i="2"/>
  <c r="K72" i="2"/>
  <c r="K70" i="2"/>
  <c r="K71" i="2"/>
  <c r="K76" i="2"/>
  <c r="K132" i="2"/>
  <c r="K138" i="2"/>
  <c r="K129" i="2"/>
  <c r="K143" i="2"/>
  <c r="K131" i="2"/>
  <c r="K4957" i="2"/>
  <c r="K136" i="2"/>
  <c r="K133" i="2"/>
  <c r="K124" i="2"/>
  <c r="K142" i="2"/>
  <c r="K140" i="2"/>
  <c r="K137" i="2"/>
  <c r="K139" i="2"/>
  <c r="K135" i="2"/>
  <c r="K156" i="2"/>
  <c r="K150" i="2"/>
  <c r="K146" i="2"/>
  <c r="K149" i="2"/>
  <c r="K153" i="2"/>
  <c r="K147" i="2"/>
  <c r="K154" i="2"/>
  <c r="K4935" i="2"/>
  <c r="K4936" i="2"/>
  <c r="K4955" i="2"/>
  <c r="K4937" i="2"/>
  <c r="K5866" i="2"/>
  <c r="K4959" i="2"/>
  <c r="K4919" i="2"/>
  <c r="K4929" i="2"/>
  <c r="K4932" i="2"/>
  <c r="K4942" i="2"/>
  <c r="K4938" i="2"/>
  <c r="K4917" i="2"/>
  <c r="K4940" i="2"/>
  <c r="K4945" i="2"/>
  <c r="K4941" i="2"/>
  <c r="K4958" i="2"/>
  <c r="K4946" i="2"/>
  <c r="K4950" i="2"/>
  <c r="K4949" i="2"/>
  <c r="K4954" i="2"/>
  <c r="K6625" i="2"/>
  <c r="K4951" i="2"/>
  <c r="K5047" i="2"/>
  <c r="K4948" i="2"/>
  <c r="K4953" i="2"/>
  <c r="K4952" i="2"/>
  <c r="K5000" i="2"/>
  <c r="K4971" i="2"/>
  <c r="K4983" i="2"/>
  <c r="K4979" i="2"/>
  <c r="K5457" i="2"/>
  <c r="K4984" i="2"/>
  <c r="K5361" i="2"/>
  <c r="K5007" i="2"/>
  <c r="K4986" i="2"/>
  <c r="K4969" i="2"/>
  <c r="K4988" i="2"/>
  <c r="K6218" i="2"/>
  <c r="K4968" i="2"/>
  <c r="K4966" i="2"/>
  <c r="K4993" i="2"/>
  <c r="K5855" i="2"/>
  <c r="K5001" i="2"/>
  <c r="K5151" i="2"/>
  <c r="K4970" i="2"/>
  <c r="K5004" i="2"/>
  <c r="K5011" i="2"/>
  <c r="K4994" i="2"/>
  <c r="K4981" i="2"/>
  <c r="K4990" i="2"/>
  <c r="K4996" i="2"/>
  <c r="K4991" i="2"/>
  <c r="K4973" i="2"/>
  <c r="K5222" i="2"/>
  <c r="K5008" i="2"/>
  <c r="K5048" i="2"/>
  <c r="K4980" i="2"/>
  <c r="K5002" i="2"/>
  <c r="K4987" i="2"/>
  <c r="K4982" i="2"/>
  <c r="K5005" i="2"/>
  <c r="K4995" i="2"/>
  <c r="K5009" i="2"/>
  <c r="K5032" i="2"/>
  <c r="K5110" i="2"/>
  <c r="K4998" i="2"/>
  <c r="K4999" i="2"/>
  <c r="K5052" i="2"/>
  <c r="K4977" i="2"/>
  <c r="K5046" i="2"/>
  <c r="K5023" i="2"/>
  <c r="K5043" i="2"/>
  <c r="K5042" i="2"/>
  <c r="K5033" i="2"/>
  <c r="K5028" i="2"/>
  <c r="K5044" i="2"/>
  <c r="K5027" i="2"/>
  <c r="K5026" i="2"/>
  <c r="K5051" i="2"/>
  <c r="K5038" i="2"/>
  <c r="K5050" i="2"/>
  <c r="K5041" i="2"/>
  <c r="K5029" i="2"/>
  <c r="K6741" i="2"/>
  <c r="K5034" i="2"/>
  <c r="K5035" i="2"/>
  <c r="K5055" i="2"/>
  <c r="K5056" i="2"/>
  <c r="K5057" i="2"/>
  <c r="K5078" i="2"/>
  <c r="K5090" i="2"/>
  <c r="K5091" i="2"/>
  <c r="K5070" i="2"/>
  <c r="K5071" i="2"/>
  <c r="K5068" i="2"/>
  <c r="K5089" i="2"/>
  <c r="K5072" i="2"/>
  <c r="K5073" i="2"/>
  <c r="K5448" i="2"/>
  <c r="K5074" i="2"/>
  <c r="K5069" i="2"/>
  <c r="K5076" i="2"/>
  <c r="K5077" i="2"/>
  <c r="K5087" i="2"/>
  <c r="K5088" i="2"/>
  <c r="K5079" i="2"/>
  <c r="K5094" i="2"/>
  <c r="K5095" i="2"/>
  <c r="K5115" i="2"/>
  <c r="K5103" i="2"/>
  <c r="K5104" i="2"/>
  <c r="K5124" i="2"/>
  <c r="K5125" i="2"/>
  <c r="K5121" i="2"/>
  <c r="K5106" i="2"/>
  <c r="K5135" i="2"/>
  <c r="K5117" i="2"/>
  <c r="K5128" i="2"/>
  <c r="K5119" i="2"/>
  <c r="K5120" i="2"/>
  <c r="K5133" i="2"/>
  <c r="K7217" i="2"/>
  <c r="K5134" i="2"/>
  <c r="K5131" i="2"/>
  <c r="K5112" i="2"/>
  <c r="K5126" i="2"/>
  <c r="K5102" i="2"/>
  <c r="K5122" i="2"/>
  <c r="K5111" i="2"/>
  <c r="K5108" i="2"/>
  <c r="K5127" i="2"/>
  <c r="K5116" i="2"/>
  <c r="K5132" i="2"/>
  <c r="K5136" i="2"/>
  <c r="K5155" i="2"/>
  <c r="K5148" i="2"/>
  <c r="K5154" i="2"/>
  <c r="K5142" i="2"/>
  <c r="K5149" i="2"/>
  <c r="K5158" i="2"/>
  <c r="K5139" i="2"/>
  <c r="K5825" i="2"/>
  <c r="K5145" i="2"/>
  <c r="K5156" i="2"/>
  <c r="K5141" i="2"/>
  <c r="K5152" i="2"/>
  <c r="K5138" i="2"/>
  <c r="K5146" i="2"/>
  <c r="K5147" i="2"/>
  <c r="K5143" i="2"/>
  <c r="K5140" i="2"/>
  <c r="K5160" i="2"/>
  <c r="K5161" i="2"/>
  <c r="K5153" i="2"/>
  <c r="K5172" i="2"/>
  <c r="K5166" i="2"/>
  <c r="K5171" i="2"/>
  <c r="K5175" i="2"/>
  <c r="K5176" i="2"/>
  <c r="K5177" i="2"/>
  <c r="K5367" i="2"/>
  <c r="K5169" i="2"/>
  <c r="K5173" i="2"/>
  <c r="K5199" i="2"/>
  <c r="K5312" i="2"/>
  <c r="K5219" i="2"/>
  <c r="K5227" i="2"/>
  <c r="K5206" i="2"/>
  <c r="K5212" i="2"/>
  <c r="K5214" i="2"/>
  <c r="K5216" i="2"/>
  <c r="K5205" i="2"/>
  <c r="K5211" i="2"/>
  <c r="K5209" i="2"/>
  <c r="K5200" i="2"/>
  <c r="K5213" i="2"/>
  <c r="K5208" i="2"/>
  <c r="K5201" i="2"/>
  <c r="K5229" i="2"/>
  <c r="K5218" i="2"/>
  <c r="K5210" i="2"/>
  <c r="K5228" i="2"/>
  <c r="K5215" i="2"/>
  <c r="K5230" i="2"/>
  <c r="K5203" i="2"/>
  <c r="K5231" i="2"/>
  <c r="K5221" i="2"/>
  <c r="K5233" i="2"/>
  <c r="K5271" i="2"/>
  <c r="K5272" i="2"/>
  <c r="K5260" i="2"/>
  <c r="K5250" i="2"/>
  <c r="K5276" i="2"/>
  <c r="K5273" i="2"/>
  <c r="K7682" i="2"/>
  <c r="K5255" i="2"/>
  <c r="K5274" i="2"/>
  <c r="K5257" i="2"/>
  <c r="K5277" i="2"/>
  <c r="K5268" i="2"/>
  <c r="K5262" i="2"/>
  <c r="K5261" i="2"/>
  <c r="K5263" i="2"/>
  <c r="K5252" i="2"/>
  <c r="K5248" i="2"/>
  <c r="K5253" i="2"/>
  <c r="K5264" i="2"/>
  <c r="K5279" i="2"/>
  <c r="K5266" i="2"/>
  <c r="K5249" i="2"/>
  <c r="K5259" i="2"/>
  <c r="K5251" i="2"/>
  <c r="K5258" i="2"/>
  <c r="K5247" i="2"/>
  <c r="K5304" i="2"/>
  <c r="K5306" i="2"/>
  <c r="K5289" i="2"/>
  <c r="K5320" i="2"/>
  <c r="K5293" i="2"/>
  <c r="K5295" i="2"/>
  <c r="K5296" i="2"/>
  <c r="K5328" i="2"/>
  <c r="K5330" i="2"/>
  <c r="K5290" i="2"/>
  <c r="K5327" i="2"/>
  <c r="K5318" i="2"/>
  <c r="K5317" i="2"/>
  <c r="K5294" i="2"/>
  <c r="K5397" i="2"/>
  <c r="K5301" i="2"/>
  <c r="K5316" i="2"/>
  <c r="K5311" i="2"/>
  <c r="K5300" i="2"/>
  <c r="K5325" i="2"/>
  <c r="K7600" i="2"/>
  <c r="K5292" i="2"/>
  <c r="K5313" i="2"/>
  <c r="K5303" i="2"/>
  <c r="K5291" i="2"/>
  <c r="K5310" i="2"/>
  <c r="K5297" i="2"/>
  <c r="K5322" i="2"/>
  <c r="K5323" i="2"/>
  <c r="K5357" i="2"/>
  <c r="K5358" i="2"/>
  <c r="K5359" i="2"/>
  <c r="K5389" i="2"/>
  <c r="K5369" i="2"/>
  <c r="K5390" i="2"/>
  <c r="K5368" i="2"/>
  <c r="K5876" i="2"/>
  <c r="K5341" i="2"/>
  <c r="K5356" i="2"/>
  <c r="K5373" i="2"/>
  <c r="K5366" i="2"/>
  <c r="K5388" i="2"/>
  <c r="K5379" i="2"/>
  <c r="K5347" i="2"/>
  <c r="K5374" i="2"/>
  <c r="K5363" i="2"/>
  <c r="K5381" i="2"/>
  <c r="K5362" i="2"/>
  <c r="K5370" i="2"/>
  <c r="K5349" i="2"/>
  <c r="K5391" i="2"/>
  <c r="K5385" i="2"/>
  <c r="K5350" i="2"/>
  <c r="K5351" i="2"/>
  <c r="K5360" i="2"/>
  <c r="K5382" i="2"/>
  <c r="K5352" i="2"/>
  <c r="K5345" i="2"/>
  <c r="K5376" i="2"/>
  <c r="K5348" i="2"/>
  <c r="K5372" i="2"/>
  <c r="K5371" i="2"/>
  <c r="K5354" i="2"/>
  <c r="K5355" i="2"/>
  <c r="K5343" i="2"/>
  <c r="K7723" i="2"/>
  <c r="K7796" i="2"/>
  <c r="K5383" i="2"/>
  <c r="K5384" i="2"/>
  <c r="K5392" i="2"/>
  <c r="K5401" i="2"/>
  <c r="K5399" i="2"/>
  <c r="K5415" i="2"/>
  <c r="K5417" i="2"/>
  <c r="K6540" i="2"/>
  <c r="K5405" i="2"/>
  <c r="K5410" i="2"/>
  <c r="K5414" i="2"/>
  <c r="K5473" i="2"/>
  <c r="K5575" i="2"/>
  <c r="K5406" i="2"/>
  <c r="K5411" i="2"/>
  <c r="K5416" i="2"/>
  <c r="K7566" i="2"/>
  <c r="K5403" i="2"/>
  <c r="K5398" i="2"/>
  <c r="K5408" i="2"/>
  <c r="K5407" i="2"/>
  <c r="K5427" i="2"/>
  <c r="K5421" i="2"/>
  <c r="K5759" i="2"/>
  <c r="K5423" i="2"/>
  <c r="K5430" i="2"/>
  <c r="K5425" i="2"/>
  <c r="K5419" i="2"/>
  <c r="K5434" i="2"/>
  <c r="K5489" i="2"/>
  <c r="K5507" i="2"/>
  <c r="K5439" i="2"/>
  <c r="K5418" i="2"/>
  <c r="K5437" i="2"/>
  <c r="K5422" i="2"/>
  <c r="K5440" i="2"/>
  <c r="K5428" i="2"/>
  <c r="K5435" i="2"/>
  <c r="K5441" i="2"/>
  <c r="K5424" i="2"/>
  <c r="K5433" i="2"/>
  <c r="K5436" i="2"/>
  <c r="K5420" i="2"/>
  <c r="K5450" i="2"/>
  <c r="K5446" i="2"/>
  <c r="K5449" i="2"/>
  <c r="K5452" i="2"/>
  <c r="K5447" i="2"/>
  <c r="K5451" i="2"/>
  <c r="K5493" i="2"/>
  <c r="K5469" i="2"/>
  <c r="K5466" i="2"/>
  <c r="K5474" i="2"/>
  <c r="K5494" i="2"/>
  <c r="K5615" i="2"/>
  <c r="K5476" i="2"/>
  <c r="K5491" i="2"/>
  <c r="K5492" i="2"/>
  <c r="K5472" i="2"/>
  <c r="K5482" i="2"/>
  <c r="K5488" i="2"/>
  <c r="K5471" i="2"/>
  <c r="K5648" i="2"/>
  <c r="K5756" i="2"/>
  <c r="K6105" i="2"/>
  <c r="K5478" i="2"/>
  <c r="K5479" i="2"/>
  <c r="K5495" i="2"/>
  <c r="K5483" i="2"/>
  <c r="K5484" i="2"/>
  <c r="K5520" i="2"/>
  <c r="K7389" i="2"/>
  <c r="K5525" i="2"/>
  <c r="K5530" i="2"/>
  <c r="K7281" i="2"/>
  <c r="K7282" i="2"/>
  <c r="K5512" i="2"/>
  <c r="K5532" i="2"/>
  <c r="K5523" i="2"/>
  <c r="K5506" i="2"/>
  <c r="K5538" i="2"/>
  <c r="K5524" i="2"/>
  <c r="K5513" i="2"/>
  <c r="K5539" i="2"/>
  <c r="K5528" i="2"/>
  <c r="K5533" i="2"/>
  <c r="K5509" i="2"/>
  <c r="K5508" i="2"/>
  <c r="K5510" i="2"/>
  <c r="K7811" i="2"/>
  <c r="K5541" i="2"/>
  <c r="K5514" i="2"/>
  <c r="K5534" i="2"/>
  <c r="K5515" i="2"/>
  <c r="K5517" i="2"/>
  <c r="K5526" i="2"/>
  <c r="K5529" i="2"/>
  <c r="K5519" i="2"/>
  <c r="K5518" i="2"/>
  <c r="K5542" i="2"/>
  <c r="K5544" i="2"/>
  <c r="K5559" i="2"/>
  <c r="K5521" i="2"/>
  <c r="K5537" i="2"/>
  <c r="K5531" i="2"/>
  <c r="K5535" i="2"/>
  <c r="K5543" i="2"/>
  <c r="K5660" i="2"/>
  <c r="K5659" i="2"/>
  <c r="K5585" i="2"/>
  <c r="K5586" i="2"/>
  <c r="K5570" i="2"/>
  <c r="K5604" i="2"/>
  <c r="K5582" i="2"/>
  <c r="K5588" i="2"/>
  <c r="K5580" i="2"/>
  <c r="K5584" i="2"/>
  <c r="K5589" i="2"/>
  <c r="K5596" i="2"/>
  <c r="K6583" i="2"/>
  <c r="K6964" i="2"/>
  <c r="K5577" i="2"/>
  <c r="K5574" i="2"/>
  <c r="K5601" i="2"/>
  <c r="K5602" i="2"/>
  <c r="K5610" i="2"/>
  <c r="K5597" i="2"/>
  <c r="K5591" i="2"/>
  <c r="K5656" i="2"/>
  <c r="K5770" i="2"/>
  <c r="K5622" i="2"/>
  <c r="K5776" i="2"/>
  <c r="K5609" i="2"/>
  <c r="K5587" i="2"/>
  <c r="K5606" i="2"/>
  <c r="K5592" i="2"/>
  <c r="K5579" i="2"/>
  <c r="K5593" i="2"/>
  <c r="K5598" i="2"/>
  <c r="K5578" i="2"/>
  <c r="K5568" i="2"/>
  <c r="K5600" i="2"/>
  <c r="K5608" i="2"/>
  <c r="K5613" i="2"/>
  <c r="K5612" i="2"/>
  <c r="K5649" i="2"/>
  <c r="K5654" i="2"/>
  <c r="K7197" i="2"/>
  <c r="K5638" i="2"/>
  <c r="K5637" i="2"/>
  <c r="K5642" i="2"/>
  <c r="K5626" i="2"/>
  <c r="K5646" i="2"/>
  <c r="K5627" i="2"/>
  <c r="K5655" i="2"/>
  <c r="K5643" i="2"/>
  <c r="K5657" i="2"/>
  <c r="K5625" i="2"/>
  <c r="K5628" i="2"/>
  <c r="K5644" i="2"/>
  <c r="K5630" i="2"/>
  <c r="K5757" i="2"/>
  <c r="K5632" i="2"/>
  <c r="K5801" i="2"/>
  <c r="K5640" i="2"/>
  <c r="K5634" i="2"/>
  <c r="K5636" i="2"/>
  <c r="K5658" i="2"/>
  <c r="K5633" i="2"/>
  <c r="K5647" i="2"/>
  <c r="K5631" i="2"/>
  <c r="K5692" i="2"/>
  <c r="K5702" i="2"/>
  <c r="K5685" i="2"/>
  <c r="K5686" i="2"/>
  <c r="K5693" i="2"/>
  <c r="K5703" i="2"/>
  <c r="K5699" i="2"/>
  <c r="K5679" i="2"/>
  <c r="K5672" i="2"/>
  <c r="K5680" i="2"/>
  <c r="K5695" i="2"/>
  <c r="K5681" i="2"/>
  <c r="K6702" i="2"/>
  <c r="K5678" i="2"/>
  <c r="K5696" i="2"/>
  <c r="K5697" i="2"/>
  <c r="K5669" i="2"/>
  <c r="K5673" i="2"/>
  <c r="K5689" i="2"/>
  <c r="K5691" i="2"/>
  <c r="K5682" i="2"/>
  <c r="K5705" i="2"/>
  <c r="K5683" i="2"/>
  <c r="K5707" i="2"/>
  <c r="K5706" i="2"/>
  <c r="K5670" i="2"/>
  <c r="K5677" i="2"/>
  <c r="K5684" i="2"/>
  <c r="K5698" i="2"/>
  <c r="K5701" i="2"/>
  <c r="K5704" i="2"/>
  <c r="K5717" i="2"/>
  <c r="K5714" i="2"/>
  <c r="K5715" i="2"/>
  <c r="K5710" i="2"/>
  <c r="K5709" i="2"/>
  <c r="K5712" i="2"/>
  <c r="K5713" i="2"/>
  <c r="K5716" i="2"/>
  <c r="K5711" i="2"/>
  <c r="K5718" i="2"/>
  <c r="K5728" i="2"/>
  <c r="K5723" i="2"/>
  <c r="K5722" i="2"/>
  <c r="K5727" i="2"/>
  <c r="K5729" i="2"/>
  <c r="K5732" i="2"/>
  <c r="K5731" i="2"/>
  <c r="K5725" i="2"/>
  <c r="K5733" i="2"/>
  <c r="K5777" i="2"/>
  <c r="K5764" i="2"/>
  <c r="K5760" i="2"/>
  <c r="K5781" i="2"/>
  <c r="K5772" i="2"/>
  <c r="K5773" i="2"/>
  <c r="K5761" i="2"/>
  <c r="K5746" i="2"/>
  <c r="K5752" i="2"/>
  <c r="K5763" i="2"/>
  <c r="K5750" i="2"/>
  <c r="K5751" i="2"/>
  <c r="K5762" i="2"/>
  <c r="K5755" i="2"/>
  <c r="K5768" i="2"/>
  <c r="K5774" i="2"/>
  <c r="K5771" i="2"/>
  <c r="K5753" i="2"/>
  <c r="K5747" i="2"/>
  <c r="K5779" i="2"/>
  <c r="K5790" i="2"/>
  <c r="K5767" i="2"/>
  <c r="K5811" i="2"/>
  <c r="K6099" i="2"/>
  <c r="K5812" i="2"/>
  <c r="K5818" i="2"/>
  <c r="K5794" i="2"/>
  <c r="K5807" i="2"/>
  <c r="K5795" i="2"/>
  <c r="K5792" i="2"/>
  <c r="K5796" i="2"/>
  <c r="K5804" i="2"/>
  <c r="K5805" i="2"/>
  <c r="K5817" i="2"/>
  <c r="K5813" i="2"/>
  <c r="K5822" i="2"/>
  <c r="K5802" i="2"/>
  <c r="K5798" i="2"/>
  <c r="K5823" i="2"/>
  <c r="K5803" i="2"/>
  <c r="K5816" i="2"/>
  <c r="K5819" i="2"/>
  <c r="K5810" i="2"/>
  <c r="K5791" i="2"/>
  <c r="K5808" i="2"/>
  <c r="K5821" i="2"/>
  <c r="K5814" i="2"/>
  <c r="K5849" i="2"/>
  <c r="K5878" i="2"/>
  <c r="K5861" i="2"/>
  <c r="K5847" i="2"/>
  <c r="K5865" i="2"/>
  <c r="K5873" i="2"/>
  <c r="K5879" i="2"/>
  <c r="K5976" i="2"/>
  <c r="K6015" i="2"/>
  <c r="K5863" i="2"/>
  <c r="K5852" i="2"/>
  <c r="K5858" i="2"/>
  <c r="K5851" i="2"/>
  <c r="K5848" i="2"/>
  <c r="K5870" i="2"/>
  <c r="K5844" i="2"/>
  <c r="K5860" i="2"/>
  <c r="K5845" i="2"/>
  <c r="K5931" i="2"/>
  <c r="K5850" i="2"/>
  <c r="K5853" i="2"/>
  <c r="K5856" i="2"/>
  <c r="K5862" i="2"/>
  <c r="K5854" i="2"/>
  <c r="K5864" i="2"/>
  <c r="K5867" i="2"/>
  <c r="K5912" i="2"/>
  <c r="K7266" i="2"/>
  <c r="K5894" i="2"/>
  <c r="K6371" i="2"/>
  <c r="K5897" i="2"/>
  <c r="K5919" i="2"/>
  <c r="K5898" i="2"/>
  <c r="K5896" i="2"/>
  <c r="K5902" i="2"/>
  <c r="K6185" i="2"/>
  <c r="K5911" i="2"/>
  <c r="K5910" i="2"/>
  <c r="K5916" i="2"/>
  <c r="K5915" i="2"/>
  <c r="K5907" i="2"/>
  <c r="K5899" i="2"/>
  <c r="K5903" i="2"/>
  <c r="K5904" i="2"/>
  <c r="K5895" i="2"/>
  <c r="K5908" i="2"/>
  <c r="K5909" i="2"/>
  <c r="K5920" i="2"/>
  <c r="K5918" i="2"/>
  <c r="K5917" i="2"/>
  <c r="K5936" i="2"/>
  <c r="K5932" i="2"/>
  <c r="K5935" i="2"/>
  <c r="K5937" i="2"/>
  <c r="K5941" i="2"/>
  <c r="K5945" i="2"/>
  <c r="K5940" i="2"/>
  <c r="K5943" i="2"/>
  <c r="K6124" i="2"/>
  <c r="K5942" i="2"/>
  <c r="K7203" i="2"/>
  <c r="K7044" i="2"/>
  <c r="K5939" i="2"/>
  <c r="K5929" i="2"/>
  <c r="K5944" i="2"/>
  <c r="K5925" i="2"/>
  <c r="K5958" i="2"/>
  <c r="K5959" i="2"/>
  <c r="K5951" i="2"/>
  <c r="K5948" i="2"/>
  <c r="K5960" i="2"/>
  <c r="K5954" i="2"/>
  <c r="K5965" i="2"/>
  <c r="K5957" i="2"/>
  <c r="K5964" i="2"/>
  <c r="K5952" i="2"/>
  <c r="K6134" i="2"/>
  <c r="K5953" i="2"/>
  <c r="K5950" i="2"/>
  <c r="K5963" i="2"/>
  <c r="K5949" i="2"/>
  <c r="K5972" i="2"/>
  <c r="K5969" i="2"/>
  <c r="K5971" i="2"/>
  <c r="K5973" i="2"/>
  <c r="K5984" i="2"/>
  <c r="K6007" i="2"/>
  <c r="K6010" i="2"/>
  <c r="K5996" i="2"/>
  <c r="K5992" i="2"/>
  <c r="K6066" i="2"/>
  <c r="K5999" i="2"/>
  <c r="K5995" i="2"/>
  <c r="K6004" i="2"/>
  <c r="K5985" i="2"/>
  <c r="K5991" i="2"/>
  <c r="K5987" i="2"/>
  <c r="K6002" i="2"/>
  <c r="K6003" i="2"/>
  <c r="K5994" i="2"/>
  <c r="K5990" i="2"/>
  <c r="K6005" i="2"/>
  <c r="K6009" i="2"/>
  <c r="K6106" i="2"/>
  <c r="K5983" i="2"/>
  <c r="K6001" i="2"/>
  <c r="K5986" i="2"/>
  <c r="K6011" i="2"/>
  <c r="K5997" i="2"/>
  <c r="K5998" i="2"/>
  <c r="K6051" i="2"/>
  <c r="K6107" i="2"/>
  <c r="K6068" i="2"/>
  <c r="K6074" i="2"/>
  <c r="K6224" i="2"/>
  <c r="K6069" i="2"/>
  <c r="K6070" i="2"/>
  <c r="K6058" i="2"/>
  <c r="K6065" i="2"/>
  <c r="K6047" i="2"/>
  <c r="K6057" i="2"/>
  <c r="K6042" i="2"/>
  <c r="K6060" i="2"/>
  <c r="K6045" i="2"/>
  <c r="K6061" i="2"/>
  <c r="K6078" i="2"/>
  <c r="K6062" i="2"/>
  <c r="K6108" i="2"/>
  <c r="K6063" i="2"/>
  <c r="K6052" i="2"/>
  <c r="K6064" i="2"/>
  <c r="K6050" i="2"/>
  <c r="K6054" i="2"/>
  <c r="K6081" i="2"/>
  <c r="K6082" i="2"/>
  <c r="K6046" i="2"/>
  <c r="K6080" i="2"/>
  <c r="K6071" i="2"/>
  <c r="K6075" i="2"/>
  <c r="K6043" i="2"/>
  <c r="K6040" i="2"/>
  <c r="K6059" i="2"/>
  <c r="K6044" i="2"/>
  <c r="K6055" i="2"/>
  <c r="K6112" i="2"/>
  <c r="K6102" i="2"/>
  <c r="K6109" i="2"/>
  <c r="K6100" i="2"/>
  <c r="K6110" i="2"/>
  <c r="K7879" i="2"/>
  <c r="K6111" i="2"/>
  <c r="K6103" i="2"/>
  <c r="K6104" i="2"/>
  <c r="K6113" i="2"/>
  <c r="K6122" i="2"/>
  <c r="K6116" i="2"/>
  <c r="K6118" i="2"/>
  <c r="K6152" i="2"/>
  <c r="K6142" i="2"/>
  <c r="K6150" i="2"/>
  <c r="K6158" i="2"/>
  <c r="K6136" i="2"/>
  <c r="K6164" i="2"/>
  <c r="K6157" i="2"/>
  <c r="K6141" i="2"/>
  <c r="K6163" i="2"/>
  <c r="K6143" i="2"/>
  <c r="K6140" i="2"/>
  <c r="K6138" i="2"/>
  <c r="K7036" i="2"/>
  <c r="K6156" i="2"/>
  <c r="K6159" i="2"/>
  <c r="K6144" i="2"/>
  <c r="K6145" i="2"/>
  <c r="K6160" i="2"/>
  <c r="K6135" i="2"/>
  <c r="K6154" i="2"/>
  <c r="K6165" i="2"/>
  <c r="K6153" i="2"/>
  <c r="K6149" i="2"/>
  <c r="K6151" i="2"/>
  <c r="K6155" i="2"/>
  <c r="K6166" i="2"/>
  <c r="K6180" i="2"/>
  <c r="K6181" i="2"/>
  <c r="K6227" i="2"/>
  <c r="K6228" i="2"/>
  <c r="K6260" i="2"/>
  <c r="K6182" i="2"/>
  <c r="K6225" i="2"/>
  <c r="K6219" i="2"/>
  <c r="K6220" i="2"/>
  <c r="K6258" i="2"/>
  <c r="K6217" i="2"/>
  <c r="K6183" i="2"/>
  <c r="K6179" i="2"/>
  <c r="K6222" i="2"/>
  <c r="K6214" i="2"/>
  <c r="K7370" i="2"/>
  <c r="K6255" i="2"/>
  <c r="K6223" i="2"/>
  <c r="K6257" i="2"/>
  <c r="K6229" i="2"/>
  <c r="K6191" i="2"/>
  <c r="K6192" i="2"/>
  <c r="K6190" i="2"/>
  <c r="K6193" i="2"/>
  <c r="K6195" i="2"/>
  <c r="K6620" i="2"/>
  <c r="K6194" i="2"/>
  <c r="K6374" i="2"/>
  <c r="K6375" i="2"/>
  <c r="K6231" i="2"/>
  <c r="K6235" i="2"/>
  <c r="K6325" i="2"/>
  <c r="K6234" i="2"/>
  <c r="K6233" i="2"/>
  <c r="K6184" i="2"/>
  <c r="K6277" i="2"/>
  <c r="K6448" i="2"/>
  <c r="K6267" i="2"/>
  <c r="K6272" i="2"/>
  <c r="K6273" i="2"/>
  <c r="K6268" i="2"/>
  <c r="K6274" i="2"/>
  <c r="K6264" i="2"/>
  <c r="K6280" i="2"/>
  <c r="K6275" i="2"/>
  <c r="K6276" i="2"/>
  <c r="K6279" i="2"/>
  <c r="K6269" i="2"/>
  <c r="K6281" i="2"/>
  <c r="K6240" i="2"/>
  <c r="K6243" i="2"/>
  <c r="K6241" i="2"/>
  <c r="K6391" i="2"/>
  <c r="K6236" i="2"/>
  <c r="K6237" i="2"/>
  <c r="K6238" i="2"/>
  <c r="K6282" i="2"/>
  <c r="K6283" i="2"/>
  <c r="K6285" i="2"/>
  <c r="K6339" i="2"/>
  <c r="K6207" i="2"/>
  <c r="K6284" i="2"/>
  <c r="K6253" i="2"/>
  <c r="K6197" i="2"/>
  <c r="K6482" i="2"/>
  <c r="K6204" i="2"/>
  <c r="K6390" i="2"/>
  <c r="K6212" i="2"/>
  <c r="K6288" i="2"/>
  <c r="K6201" i="2"/>
  <c r="K6252" i="2"/>
  <c r="K6975" i="2"/>
  <c r="K7004" i="2"/>
  <c r="K6289" i="2"/>
  <c r="K6247" i="2"/>
  <c r="K6519" i="2"/>
  <c r="K6210" i="2"/>
  <c r="K6250" i="2"/>
  <c r="K6206" i="2"/>
  <c r="K6187" i="2"/>
  <c r="K6202" i="2"/>
  <c r="K6200" i="2"/>
  <c r="K6287" i="2"/>
  <c r="K7155" i="2"/>
  <c r="K6286" i="2"/>
  <c r="K6203" i="2"/>
  <c r="K6209" i="2"/>
  <c r="K6329" i="2"/>
  <c r="K6299" i="2"/>
  <c r="K6322" i="2"/>
  <c r="K6302" i="2"/>
  <c r="K6331" i="2"/>
  <c r="K6323" i="2"/>
  <c r="K6303" i="2"/>
  <c r="K6314" i="2"/>
  <c r="K6301" i="2"/>
  <c r="K6309" i="2"/>
  <c r="K6304" i="2"/>
  <c r="K6312" i="2"/>
  <c r="K6327" i="2"/>
  <c r="K6310" i="2"/>
  <c r="K6313" i="2"/>
  <c r="K6298" i="2"/>
  <c r="K6317" i="2"/>
  <c r="K6324" i="2"/>
  <c r="K6330" i="2"/>
  <c r="K6318" i="2"/>
  <c r="K6333" i="2"/>
  <c r="K6326" i="2"/>
  <c r="K6320" i="2"/>
  <c r="K6311" i="2"/>
  <c r="K6307" i="2"/>
  <c r="K6315" i="2"/>
  <c r="K6308" i="2"/>
  <c r="K6357" i="2"/>
  <c r="K6340" i="2"/>
  <c r="K6347" i="2"/>
  <c r="K6411" i="2"/>
  <c r="K6412" i="2"/>
  <c r="K6892" i="2"/>
  <c r="K6367" i="2"/>
  <c r="K6358" i="2"/>
  <c r="K6346" i="2"/>
  <c r="K6368" i="2"/>
  <c r="K6351" i="2"/>
  <c r="K6366" i="2"/>
  <c r="K6363" i="2"/>
  <c r="K6353" i="2"/>
  <c r="K6352" i="2"/>
  <c r="K6360" i="2"/>
  <c r="K6359" i="2"/>
  <c r="K6354" i="2"/>
  <c r="K6365" i="2"/>
  <c r="K6349" i="2"/>
  <c r="K6370" i="2"/>
  <c r="K6343" i="2"/>
  <c r="K6345" i="2"/>
  <c r="K6356" i="2"/>
  <c r="K6492" i="2"/>
  <c r="K6372" i="2"/>
  <c r="K6383" i="2"/>
  <c r="K6384" i="2"/>
  <c r="K6379" i="2"/>
  <c r="K6381" i="2"/>
  <c r="K6382" i="2"/>
  <c r="K6387" i="2"/>
  <c r="K6385" i="2"/>
  <c r="K6378" i="2"/>
  <c r="K6376" i="2"/>
  <c r="K6389" i="2"/>
  <c r="K6406" i="2"/>
  <c r="K6398" i="2"/>
  <c r="K6410" i="2"/>
  <c r="K6396" i="2"/>
  <c r="K6408" i="2"/>
  <c r="K6397" i="2"/>
  <c r="K6407" i="2"/>
  <c r="K6404" i="2"/>
  <c r="K6395" i="2"/>
  <c r="K6399" i="2"/>
  <c r="K6402" i="2"/>
  <c r="K6446" i="2"/>
  <c r="K6433" i="2"/>
  <c r="K6425" i="2"/>
  <c r="K6419" i="2"/>
  <c r="K6436" i="2"/>
  <c r="K6440" i="2"/>
  <c r="K7295" i="2"/>
  <c r="K6435" i="2"/>
  <c r="K6441" i="2"/>
  <c r="K6422" i="2"/>
  <c r="K6444" i="2"/>
  <c r="K6445" i="2"/>
  <c r="K6421" i="2"/>
  <c r="K6438" i="2"/>
  <c r="K6429" i="2"/>
  <c r="K6449" i="2"/>
  <c r="K6424" i="2"/>
  <c r="K6447" i="2"/>
  <c r="K6437" i="2"/>
  <c r="K6878" i="2"/>
  <c r="K6969" i="2"/>
  <c r="K7128" i="2"/>
  <c r="K6420" i="2"/>
  <c r="K6808" i="2"/>
  <c r="K6428" i="2"/>
  <c r="K6432" i="2"/>
  <c r="K6426" i="2"/>
  <c r="K6491" i="2"/>
  <c r="K6495" i="2"/>
  <c r="K6476" i="2"/>
  <c r="K6481" i="2"/>
  <c r="K6488" i="2"/>
  <c r="K6477" i="2"/>
  <c r="K6489" i="2"/>
  <c r="K6478" i="2"/>
  <c r="K6474" i="2"/>
  <c r="K6472" i="2"/>
  <c r="K6506" i="2"/>
  <c r="K6494" i="2"/>
  <c r="K6498" i="2"/>
  <c r="K6605" i="2"/>
  <c r="K6570" i="2"/>
  <c r="K6484" i="2"/>
  <c r="K6485" i="2"/>
  <c r="K6465" i="2"/>
  <c r="K6467" i="2"/>
  <c r="K6469" i="2"/>
  <c r="K6470" i="2"/>
  <c r="K6479" i="2"/>
  <c r="K6885" i="2"/>
  <c r="K6460" i="2"/>
  <c r="K6461" i="2"/>
  <c r="K6468" i="2"/>
  <c r="K6483" i="2"/>
  <c r="K6475" i="2"/>
  <c r="K6502" i="2"/>
  <c r="K6462" i="2"/>
  <c r="K6480" i="2"/>
  <c r="K6487" i="2"/>
  <c r="K6500" i="2"/>
  <c r="K6501" i="2"/>
  <c r="K6530" i="2"/>
  <c r="K6532" i="2"/>
  <c r="K6521" i="2"/>
  <c r="K6546" i="2"/>
  <c r="K6563" i="2"/>
  <c r="K6522" i="2"/>
  <c r="K7602" i="2"/>
  <c r="K6555" i="2"/>
  <c r="K6517" i="2"/>
  <c r="K6549" i="2"/>
  <c r="K6514" i="2"/>
  <c r="K6520" i="2"/>
  <c r="K6559" i="2"/>
  <c r="K6524" i="2"/>
  <c r="K6515" i="2"/>
  <c r="K6538" i="2"/>
  <c r="K6533" i="2"/>
  <c r="K6558" i="2"/>
  <c r="K6606" i="2"/>
  <c r="K6534" i="2"/>
  <c r="K6607" i="2"/>
  <c r="K6544" i="2"/>
  <c r="K6535" i="2"/>
  <c r="K6525" i="2"/>
  <c r="K6518" i="2"/>
  <c r="K6548" i="2"/>
  <c r="K6545" i="2"/>
  <c r="K6556" i="2"/>
  <c r="K6531" i="2"/>
  <c r="K6536" i="2"/>
  <c r="K6537" i="2"/>
  <c r="K6551" i="2"/>
  <c r="K6547" i="2"/>
  <c r="K6539" i="2"/>
  <c r="K6550" i="2"/>
  <c r="K6553" i="2"/>
  <c r="K6516" i="2"/>
  <c r="K6523" i="2"/>
  <c r="K6561" i="2"/>
  <c r="K6560" i="2"/>
  <c r="K6587" i="2"/>
  <c r="K6554" i="2"/>
  <c r="K6562" i="2"/>
  <c r="K6557" i="2"/>
  <c r="K6598" i="2"/>
  <c r="K6584" i="2"/>
  <c r="K6601" i="2"/>
  <c r="K6576" i="2"/>
  <c r="K7509" i="2"/>
  <c r="K6597" i="2"/>
  <c r="K6602" i="2"/>
  <c r="K7223" i="2"/>
  <c r="K6596" i="2"/>
  <c r="K6573" i="2"/>
  <c r="K6582" i="2"/>
  <c r="K6581" i="2"/>
  <c r="K6629" i="2"/>
  <c r="K6622" i="2"/>
  <c r="K6616" i="2"/>
  <c r="K6627" i="2"/>
  <c r="K6628" i="2"/>
  <c r="K6642" i="2"/>
  <c r="K6641" i="2"/>
  <c r="K6701" i="2"/>
  <c r="K6630" i="2"/>
  <c r="K6633" i="2"/>
  <c r="K6631" i="2"/>
  <c r="K6619" i="2"/>
  <c r="K6639" i="2"/>
  <c r="K6626" i="2"/>
  <c r="K6621" i="2"/>
  <c r="K6638" i="2"/>
  <c r="K6615" i="2"/>
  <c r="K6624" i="2"/>
  <c r="K6617" i="2"/>
  <c r="K6650" i="2"/>
  <c r="K6652" i="2"/>
  <c r="K6644" i="2"/>
  <c r="K6647" i="2"/>
  <c r="K6651" i="2"/>
  <c r="K6646" i="2"/>
  <c r="K6645" i="2"/>
  <c r="K6653" i="2"/>
  <c r="K6664" i="2"/>
  <c r="K6665" i="2"/>
  <c r="K6660" i="2"/>
  <c r="K6659" i="2"/>
  <c r="K6662" i="2"/>
  <c r="K6663" i="2"/>
  <c r="K6667" i="2"/>
  <c r="K6657" i="2"/>
  <c r="K6658" i="2"/>
  <c r="K6669" i="2"/>
  <c r="K6700" i="2"/>
  <c r="K6686" i="2"/>
  <c r="K6703" i="2"/>
  <c r="K6699" i="2"/>
  <c r="K6682" i="2"/>
  <c r="K6687" i="2"/>
  <c r="K6683" i="2"/>
  <c r="K6685" i="2"/>
  <c r="K6684" i="2"/>
  <c r="K6711" i="2"/>
  <c r="K6704" i="2"/>
  <c r="K6706" i="2"/>
  <c r="K6710" i="2"/>
  <c r="K6678" i="2"/>
  <c r="K6698" i="2"/>
  <c r="K6697" i="2"/>
  <c r="K6679" i="2"/>
  <c r="K6696" i="2"/>
  <c r="K6714" i="2"/>
  <c r="K6680" i="2"/>
  <c r="K6681" i="2"/>
  <c r="K6689" i="2"/>
  <c r="K6707" i="2"/>
  <c r="K6705" i="2"/>
  <c r="K6731" i="2"/>
  <c r="K6743" i="2"/>
  <c r="K6747" i="2"/>
  <c r="K6752" i="2"/>
  <c r="K6748" i="2"/>
  <c r="K6729" i="2"/>
  <c r="K6746" i="2"/>
  <c r="K6751" i="2"/>
  <c r="K6740" i="2"/>
  <c r="K6737" i="2"/>
  <c r="K6728" i="2"/>
  <c r="K6735" i="2"/>
  <c r="K6736" i="2"/>
  <c r="K6732" i="2"/>
  <c r="K6742" i="2"/>
  <c r="K6745" i="2"/>
  <c r="K6775" i="2"/>
  <c r="K6769" i="2"/>
  <c r="K6782" i="2"/>
  <c r="K6796" i="2"/>
  <c r="K6804" i="2"/>
  <c r="K6772" i="2"/>
  <c r="K6781" i="2"/>
  <c r="K6797" i="2"/>
  <c r="K6768" i="2"/>
  <c r="K6774" i="2"/>
  <c r="K6793" i="2"/>
  <c r="K6807" i="2"/>
  <c r="K6771" i="2"/>
  <c r="K6795" i="2"/>
  <c r="K6792" i="2"/>
  <c r="K6936" i="2"/>
  <c r="K6791" i="2"/>
  <c r="K6767" i="2"/>
  <c r="K6766" i="2"/>
  <c r="K6787" i="2"/>
  <c r="K6780" i="2"/>
  <c r="K6786" i="2"/>
  <c r="K6861" i="2"/>
  <c r="K6803" i="2"/>
  <c r="K6798" i="2"/>
  <c r="K6802" i="2"/>
  <c r="K6773" i="2"/>
  <c r="K6779" i="2"/>
  <c r="K6806" i="2"/>
  <c r="K6801" i="2"/>
  <c r="K6805" i="2"/>
  <c r="K6810" i="2"/>
  <c r="K6857" i="2"/>
  <c r="K6844" i="2"/>
  <c r="K6858" i="2"/>
  <c r="K6838" i="2"/>
  <c r="K6830" i="2"/>
  <c r="K6829" i="2"/>
  <c r="K6831" i="2"/>
  <c r="K6835" i="2"/>
  <c r="K6834" i="2"/>
  <c r="K6915" i="2"/>
  <c r="K6856" i="2"/>
  <c r="K6832" i="2"/>
  <c r="K6833" i="2"/>
  <c r="K6841" i="2"/>
  <c r="K6855" i="2"/>
  <c r="K6852" i="2"/>
  <c r="K6827" i="2"/>
  <c r="K6849" i="2"/>
  <c r="K7715" i="2"/>
  <c r="K6850" i="2"/>
  <c r="K6837" i="2"/>
  <c r="K6826" i="2"/>
  <c r="K6853" i="2"/>
  <c r="K6840" i="2"/>
  <c r="K6854" i="2"/>
  <c r="K6825" i="2"/>
  <c r="K6845" i="2"/>
  <c r="K6866" i="2"/>
  <c r="K6843" i="2"/>
  <c r="K6859" i="2"/>
  <c r="K6867" i="2"/>
  <c r="K6900" i="2"/>
  <c r="K6877" i="2"/>
  <c r="K6865" i="2"/>
  <c r="K6884" i="2"/>
  <c r="K6909" i="2"/>
  <c r="K6904" i="2"/>
  <c r="K6871" i="2"/>
  <c r="K6875" i="2"/>
  <c r="K6891" i="2"/>
  <c r="K6894" i="2"/>
  <c r="K6872" i="2"/>
  <c r="K6906" i="2"/>
  <c r="K6876" i="2"/>
  <c r="K6870" i="2"/>
  <c r="K6897" i="2"/>
  <c r="K6874" i="2"/>
  <c r="K6890" i="2"/>
  <c r="K6902" i="2"/>
  <c r="K6908" i="2"/>
  <c r="K7557" i="2"/>
  <c r="K7075" i="2"/>
  <c r="K7080" i="2"/>
  <c r="K6864" i="2"/>
  <c r="K6882" i="2"/>
  <c r="K6869" i="2"/>
  <c r="K6883" i="2"/>
  <c r="K6903" i="2"/>
  <c r="K6863" i="2"/>
  <c r="K6888" i="2"/>
  <c r="K6889" i="2"/>
  <c r="K6880" i="2"/>
  <c r="K6914" i="2"/>
  <c r="K6887" i="2"/>
  <c r="K6898" i="2"/>
  <c r="K6913" i="2"/>
  <c r="K6917" i="2"/>
  <c r="K6920" i="2"/>
  <c r="K6921" i="2"/>
  <c r="K6922" i="2"/>
  <c r="K6933" i="2"/>
  <c r="K6932" i="2"/>
  <c r="K6935" i="2"/>
  <c r="K6928" i="2"/>
  <c r="K6931" i="2"/>
  <c r="K6927" i="2"/>
  <c r="K7045" i="2"/>
  <c r="K6929" i="2"/>
  <c r="K6930" i="2"/>
  <c r="K6951" i="2"/>
  <c r="K6949" i="2"/>
  <c r="K6965" i="2"/>
  <c r="K6971" i="2"/>
  <c r="K6982" i="2"/>
  <c r="K6950" i="2"/>
  <c r="K6961" i="2"/>
  <c r="K6979" i="2"/>
  <c r="K6968" i="2"/>
  <c r="K6955" i="2"/>
  <c r="K6956" i="2"/>
  <c r="K6946" i="2"/>
  <c r="K6954" i="2"/>
  <c r="K6973" i="2"/>
  <c r="K6953" i="2"/>
  <c r="K6967" i="2"/>
  <c r="K6944" i="2"/>
  <c r="K6978" i="2"/>
  <c r="K6977" i="2"/>
  <c r="K6974" i="2"/>
  <c r="K6945" i="2"/>
  <c r="K6962" i="2"/>
  <c r="K6980" i="2"/>
  <c r="K6981" i="2"/>
  <c r="K6963" i="2"/>
  <c r="K6952" i="2"/>
  <c r="K6983" i="2"/>
  <c r="K7026" i="2"/>
  <c r="K7011" i="2"/>
  <c r="K7007" i="2"/>
  <c r="K7025" i="2"/>
  <c r="K6998" i="2"/>
  <c r="K7008" i="2"/>
  <c r="K7076" i="2"/>
  <c r="K7000" i="2"/>
  <c r="K7027" i="2"/>
  <c r="K6997" i="2"/>
  <c r="K7002" i="2"/>
  <c r="K7003" i="2"/>
  <c r="K7028" i="2"/>
  <c r="K7021" i="2"/>
  <c r="K7023" i="2"/>
  <c r="K7015" i="2"/>
  <c r="K7022" i="2"/>
  <c r="K7030" i="2"/>
  <c r="K7013" i="2"/>
  <c r="K7014" i="2"/>
  <c r="K6994" i="2"/>
  <c r="K7024" i="2"/>
  <c r="K7020" i="2"/>
  <c r="K6999" i="2"/>
  <c r="K7031" i="2"/>
  <c r="K7009" i="2"/>
  <c r="K7019" i="2"/>
  <c r="K7010" i="2"/>
  <c r="K7006" i="2"/>
  <c r="K7029" i="2"/>
  <c r="K7054" i="2"/>
  <c r="K7070" i="2"/>
  <c r="K7059" i="2"/>
  <c r="K7048" i="2"/>
  <c r="K7060" i="2"/>
  <c r="K7061" i="2"/>
  <c r="K7041" i="2"/>
  <c r="K7120" i="2"/>
  <c r="K7040" i="2"/>
  <c r="K7047" i="2"/>
  <c r="K7058" i="2"/>
  <c r="K7050" i="2"/>
  <c r="K7063" i="2"/>
  <c r="K7049" i="2"/>
  <c r="K7465" i="2"/>
  <c r="K7057" i="2"/>
  <c r="K7043" i="2"/>
  <c r="K7056" i="2"/>
  <c r="K7068" i="2"/>
  <c r="K7066" i="2"/>
  <c r="K7069" i="2"/>
  <c r="K7046" i="2"/>
  <c r="K7053" i="2"/>
  <c r="K7065" i="2"/>
  <c r="K7067" i="2"/>
  <c r="K7071" i="2"/>
  <c r="K7072" i="2"/>
  <c r="K7090" i="2"/>
  <c r="K7085" i="2"/>
  <c r="K7095" i="2"/>
  <c r="K7106" i="2"/>
  <c r="K7591" i="2"/>
  <c r="K7668" i="2"/>
  <c r="K7089" i="2"/>
  <c r="K7098" i="2"/>
  <c r="K7110" i="2"/>
  <c r="K7086" i="2"/>
  <c r="K7206" i="2"/>
  <c r="K7111" i="2"/>
  <c r="K7100" i="2"/>
  <c r="K7097" i="2"/>
  <c r="K7099" i="2"/>
  <c r="K7105" i="2"/>
  <c r="K7094" i="2"/>
  <c r="K7092" i="2"/>
  <c r="K7142" i="2"/>
  <c r="K7126" i="2"/>
  <c r="K7127" i="2"/>
  <c r="K7132" i="2"/>
  <c r="K7139" i="2"/>
  <c r="K7146" i="2"/>
  <c r="K7140" i="2"/>
  <c r="K7138" i="2"/>
  <c r="K7131" i="2"/>
  <c r="K7136" i="2"/>
  <c r="K7137" i="2"/>
  <c r="K7118" i="2"/>
  <c r="K7130" i="2"/>
  <c r="K7145" i="2"/>
  <c r="K7134" i="2"/>
  <c r="K7135" i="2"/>
  <c r="K7117" i="2"/>
  <c r="K7123" i="2"/>
  <c r="K7144" i="2"/>
  <c r="K7119" i="2"/>
  <c r="K7122" i="2"/>
  <c r="K7129" i="2"/>
  <c r="K7116" i="2"/>
  <c r="K7303" i="2"/>
  <c r="K7147" i="2"/>
  <c r="K7158" i="2"/>
  <c r="K7157" i="2"/>
  <c r="K7153" i="2"/>
  <c r="K7166" i="2"/>
  <c r="K7154" i="2"/>
  <c r="K7152" i="2"/>
  <c r="K7150" i="2"/>
  <c r="K7164" i="2"/>
  <c r="K7163" i="2"/>
  <c r="K7149" i="2"/>
  <c r="K7165" i="2"/>
  <c r="K7175" i="2"/>
  <c r="K7177" i="2"/>
  <c r="K7178" i="2"/>
  <c r="K7179" i="2"/>
  <c r="K7228" i="2"/>
  <c r="K7202" i="2"/>
  <c r="K7211" i="2"/>
  <c r="K7222" i="2"/>
  <c r="K7212" i="2"/>
  <c r="K7225" i="2"/>
  <c r="K7205" i="2"/>
  <c r="K7219" i="2"/>
  <c r="K7220" i="2"/>
  <c r="K7194" i="2"/>
  <c r="K7210" i="2"/>
  <c r="K7229" i="2"/>
  <c r="K7196" i="2"/>
  <c r="K7231" i="2"/>
  <c r="K7201" i="2"/>
  <c r="K7221" i="2"/>
  <c r="K7216" i="2"/>
  <c r="K7213" i="2"/>
  <c r="K7214" i="2"/>
  <c r="K7234" i="2"/>
  <c r="K7209" i="2"/>
  <c r="K7208" i="2"/>
  <c r="K7204" i="2"/>
  <c r="K7195" i="2"/>
  <c r="K7233" i="2"/>
  <c r="K7250" i="2"/>
  <c r="K7269" i="2"/>
  <c r="K7259" i="2"/>
  <c r="K7265" i="2"/>
  <c r="K7258" i="2"/>
  <c r="K7243" i="2"/>
  <c r="K7246" i="2"/>
  <c r="K7273" i="2"/>
  <c r="K7264" i="2"/>
  <c r="K7271" i="2"/>
  <c r="K7277" i="2"/>
  <c r="K7256" i="2"/>
  <c r="K7257" i="2"/>
  <c r="K7247" i="2"/>
  <c r="K7254" i="2"/>
  <c r="K7249" i="2"/>
  <c r="K7272" i="2"/>
  <c r="K7270" i="2"/>
  <c r="K7255" i="2"/>
  <c r="K7242" i="2"/>
  <c r="K7275" i="2"/>
  <c r="K7263" i="2"/>
  <c r="K7261" i="2"/>
  <c r="K7276" i="2"/>
  <c r="K7260" i="2"/>
  <c r="K7268" i="2"/>
  <c r="K7298" i="2"/>
  <c r="K7310" i="2"/>
  <c r="K7299" i="2"/>
  <c r="K7601" i="2"/>
  <c r="K7311" i="2"/>
  <c r="K7290" i="2"/>
  <c r="K7301" i="2"/>
  <c r="K7292" i="2"/>
  <c r="K7306" i="2"/>
  <c r="K7305" i="2"/>
  <c r="K7307" i="2"/>
  <c r="K7289" i="2"/>
  <c r="K7325" i="2"/>
  <c r="K7308" i="2"/>
  <c r="K7309" i="2"/>
  <c r="K7326" i="2"/>
  <c r="K7374" i="2"/>
  <c r="K7324" i="2"/>
  <c r="K7327" i="2"/>
  <c r="K7323" i="2"/>
  <c r="K7320" i="2"/>
  <c r="K7319" i="2"/>
  <c r="K7367" i="2"/>
  <c r="K7340" i="2"/>
  <c r="K7356" i="2"/>
  <c r="K7344" i="2"/>
  <c r="K7353" i="2"/>
  <c r="K7335" i="2"/>
  <c r="K7346" i="2"/>
  <c r="K7345" i="2"/>
  <c r="K7339" i="2"/>
  <c r="K7334" i="2"/>
  <c r="K7361" i="2"/>
  <c r="K7357" i="2"/>
  <c r="K7365" i="2"/>
  <c r="K7366" i="2"/>
  <c r="K7364" i="2"/>
  <c r="K7349" i="2"/>
  <c r="K7359" i="2"/>
  <c r="K7360" i="2"/>
  <c r="K7348" i="2"/>
  <c r="K7338" i="2"/>
  <c r="K7333" i="2"/>
  <c r="K7399" i="2"/>
  <c r="K7337" i="2"/>
  <c r="K7355" i="2"/>
  <c r="K7352" i="2"/>
  <c r="K7354" i="2"/>
  <c r="K7336" i="2"/>
  <c r="K7342" i="2"/>
  <c r="K7343" i="2"/>
  <c r="K7376" i="2"/>
  <c r="K7391" i="2"/>
  <c r="K7377" i="2"/>
  <c r="K7380" i="2"/>
  <c r="K7381" i="2"/>
  <c r="K7388" i="2"/>
  <c r="K7390" i="2"/>
  <c r="K7384" i="2"/>
  <c r="K7379" i="2"/>
  <c r="K7383" i="2"/>
  <c r="K7387" i="2"/>
  <c r="K7378" i="2"/>
  <c r="K7490" i="2"/>
  <c r="K7373" i="2"/>
  <c r="K7375" i="2"/>
  <c r="K7372" i="2"/>
  <c r="K7397" i="2"/>
  <c r="K7395" i="2"/>
  <c r="K7396" i="2"/>
  <c r="K7403" i="2"/>
  <c r="K7398" i="2"/>
  <c r="K7404" i="2"/>
  <c r="K7394" i="2"/>
  <c r="K7405" i="2"/>
  <c r="K7415" i="2"/>
  <c r="K7411" i="2"/>
  <c r="K7410" i="2"/>
  <c r="K7419" i="2"/>
  <c r="K7418" i="2"/>
  <c r="K7414" i="2"/>
  <c r="K7409" i="2"/>
  <c r="K7417" i="2"/>
  <c r="K7416" i="2"/>
  <c r="K7420" i="2"/>
  <c r="K7463" i="2"/>
  <c r="K7890" i="2"/>
  <c r="K7440" i="2"/>
  <c r="K7429" i="2"/>
  <c r="K7464" i="2"/>
  <c r="K7443" i="2"/>
  <c r="K7438" i="2"/>
  <c r="K7456" i="2"/>
  <c r="K7432" i="2"/>
  <c r="K7439" i="2"/>
  <c r="K7462" i="2"/>
  <c r="K7454" i="2"/>
  <c r="K7458" i="2"/>
  <c r="K7436" i="2"/>
  <c r="K7450" i="2"/>
  <c r="K7461" i="2"/>
  <c r="K7460" i="2"/>
  <c r="K7449" i="2"/>
  <c r="K7447" i="2"/>
  <c r="K7453" i="2"/>
  <c r="K7437" i="2"/>
  <c r="K7457" i="2"/>
  <c r="K7431" i="2"/>
  <c r="K7435" i="2"/>
  <c r="K7442" i="2"/>
  <c r="K7448" i="2"/>
  <c r="K7446" i="2"/>
  <c r="K7455" i="2"/>
  <c r="K7496" i="2"/>
  <c r="K7479" i="2"/>
  <c r="K7475" i="2"/>
  <c r="K7486" i="2"/>
  <c r="K7483" i="2"/>
  <c r="K7497" i="2"/>
  <c r="K7505" i="2"/>
  <c r="K7506" i="2"/>
  <c r="K7551" i="2"/>
  <c r="K7484" i="2"/>
  <c r="K7510" i="2"/>
  <c r="K7499" i="2"/>
  <c r="K7481" i="2"/>
  <c r="K7480" i="2"/>
  <c r="K7478" i="2"/>
  <c r="K7498" i="2"/>
  <c r="K7502" i="2"/>
  <c r="K7489" i="2"/>
  <c r="K7503" i="2"/>
  <c r="K7500" i="2"/>
  <c r="K7501" i="2"/>
  <c r="K7485" i="2"/>
  <c r="K7487" i="2"/>
  <c r="K7476" i="2"/>
  <c r="K7493" i="2"/>
  <c r="K7477" i="2"/>
  <c r="K7495" i="2"/>
  <c r="K7511" i="2"/>
  <c r="K7528" i="2"/>
  <c r="K7526" i="2"/>
  <c r="K7527" i="2"/>
  <c r="K7547" i="2"/>
  <c r="K7543" i="2"/>
  <c r="K7529" i="2"/>
  <c r="K7544" i="2"/>
  <c r="K7545" i="2"/>
  <c r="K7525" i="2"/>
  <c r="K7549" i="2"/>
  <c r="K7537" i="2"/>
  <c r="K7540" i="2"/>
  <c r="K7538" i="2"/>
  <c r="K7524" i="2"/>
  <c r="K7523" i="2"/>
  <c r="K7550" i="2"/>
  <c r="K7541" i="2"/>
  <c r="K7530" i="2"/>
  <c r="K7548" i="2"/>
  <c r="K7542" i="2"/>
  <c r="K7582" i="2"/>
  <c r="K7584" i="2"/>
  <c r="K7590" i="2"/>
  <c r="K7574" i="2"/>
  <c r="K7588" i="2"/>
  <c r="K7569" i="2"/>
  <c r="K7585" i="2"/>
  <c r="K7570" i="2"/>
  <c r="K7571" i="2"/>
  <c r="K7576" i="2"/>
  <c r="K7573" i="2"/>
  <c r="K7572" i="2"/>
  <c r="K7567" i="2"/>
  <c r="K7589" i="2"/>
  <c r="K7583" i="2"/>
  <c r="K7577" i="2"/>
  <c r="K7565" i="2"/>
  <c r="K7586" i="2"/>
  <c r="K7580" i="2"/>
  <c r="K7587" i="2"/>
  <c r="K7581" i="2"/>
  <c r="K7568" i="2"/>
  <c r="K7629" i="2"/>
  <c r="K7620" i="2"/>
  <c r="K7611" i="2"/>
  <c r="K7612" i="2"/>
  <c r="K7607" i="2"/>
  <c r="K7608" i="2"/>
  <c r="K7628" i="2"/>
  <c r="K7623" i="2"/>
  <c r="K7615" i="2"/>
  <c r="K7621" i="2"/>
  <c r="K7606" i="2"/>
  <c r="K7624" i="2"/>
  <c r="K7622" i="2"/>
  <c r="K7616" i="2"/>
  <c r="K7625" i="2"/>
  <c r="K7610" i="2"/>
  <c r="K7630" i="2"/>
  <c r="K7626" i="2"/>
  <c r="K7627" i="2"/>
  <c r="K7640" i="2"/>
  <c r="K7646" i="2"/>
  <c r="K7643" i="2"/>
  <c r="K7642" i="2"/>
  <c r="K7641" i="2"/>
  <c r="K7647" i="2"/>
  <c r="K7651" i="2"/>
  <c r="K7660" i="2"/>
  <c r="K7663" i="2"/>
  <c r="K7657" i="2"/>
  <c r="K7659" i="2"/>
  <c r="K7661" i="2"/>
  <c r="K7658" i="2"/>
  <c r="K7664" i="2"/>
  <c r="K7662" i="2"/>
  <c r="K7686" i="2"/>
  <c r="K7681" i="2"/>
  <c r="K7695" i="2"/>
  <c r="K7700" i="2"/>
  <c r="K7698" i="2"/>
  <c r="K7687" i="2"/>
  <c r="K7692" i="2"/>
  <c r="K7701" i="2"/>
  <c r="K7697" i="2"/>
  <c r="K7688" i="2"/>
  <c r="K7677" i="2"/>
  <c r="K7684" i="2"/>
  <c r="K7679" i="2"/>
  <c r="K7680" i="2"/>
  <c r="K7694" i="2"/>
  <c r="K7678" i="2"/>
  <c r="K7740" i="2"/>
  <c r="K7685" i="2"/>
  <c r="K7691" i="2"/>
  <c r="K7676" i="2"/>
  <c r="K7699" i="2"/>
  <c r="K7683" i="2"/>
  <c r="K7706" i="2"/>
  <c r="K7738" i="2"/>
  <c r="K7720" i="2"/>
  <c r="K7730" i="2"/>
  <c r="K7747" i="2"/>
  <c r="K7732" i="2"/>
  <c r="K7734" i="2"/>
  <c r="K7733" i="2"/>
  <c r="K7728" i="2"/>
  <c r="K7718" i="2"/>
  <c r="K7721" i="2"/>
  <c r="K7736" i="2"/>
  <c r="K7714" i="2"/>
  <c r="K7731" i="2"/>
  <c r="K7739" i="2"/>
  <c r="K7737" i="2"/>
  <c r="K7745" i="2"/>
  <c r="K7744" i="2"/>
  <c r="K7735" i="2"/>
  <c r="K7713" i="2"/>
  <c r="K7729" i="2"/>
  <c r="K7727" i="2"/>
  <c r="K7795" i="2"/>
  <c r="K7771" i="2"/>
  <c r="K7775" i="2"/>
  <c r="K7803" i="2"/>
  <c r="K7805" i="2"/>
  <c r="K7801" i="2"/>
  <c r="K7793" i="2"/>
  <c r="K7785" i="2"/>
  <c r="K7798" i="2"/>
  <c r="K7791" i="2"/>
  <c r="K7792" i="2"/>
  <c r="K7788" i="2"/>
  <c r="K7774" i="2"/>
  <c r="K7790" i="2"/>
  <c r="K7770" i="2"/>
  <c r="K7802" i="2"/>
  <c r="K7773" i="2"/>
  <c r="K7778" i="2"/>
  <c r="K7800" i="2"/>
  <c r="K7777" i="2"/>
  <c r="K7794" i="2"/>
  <c r="K7789" i="2"/>
  <c r="K7828" i="2"/>
  <c r="K7826" i="2"/>
  <c r="K7822" i="2"/>
  <c r="K7823" i="2"/>
  <c r="K7824" i="2"/>
  <c r="K7820" i="2"/>
  <c r="K7819" i="2"/>
  <c r="K7834" i="2"/>
  <c r="K7830" i="2"/>
  <c r="K7817" i="2"/>
  <c r="K7821" i="2"/>
  <c r="K7829" i="2"/>
  <c r="K7816" i="2"/>
  <c r="K7838" i="2"/>
  <c r="K7840" i="2"/>
  <c r="K7836" i="2"/>
  <c r="K7837" i="2"/>
  <c r="K7839" i="2"/>
  <c r="K7841" i="2"/>
  <c r="K7844" i="2"/>
  <c r="K7852" i="2"/>
  <c r="K7848" i="2"/>
  <c r="K7846" i="2"/>
  <c r="K7862" i="2"/>
  <c r="K7851" i="2"/>
  <c r="K7863" i="2"/>
  <c r="K7858" i="2"/>
  <c r="K7856" i="2"/>
  <c r="K7847" i="2"/>
  <c r="K7857" i="2"/>
  <c r="K7853" i="2"/>
  <c r="K7854" i="2"/>
  <c r="K7859" i="2"/>
  <c r="K7850" i="2"/>
  <c r="K7866" i="2"/>
  <c r="K7868" i="2"/>
  <c r="K7873" i="2"/>
  <c r="K7874" i="2"/>
  <c r="K7867" i="2"/>
  <c r="K7865" i="2"/>
  <c r="K7864" i="2"/>
  <c r="K7869" i="2"/>
  <c r="K7870" i="2"/>
  <c r="K7875" i="2"/>
  <c r="K7876" i="2"/>
  <c r="K4962" i="2"/>
  <c r="K5194" i="2"/>
  <c r="K5444" i="2"/>
  <c r="K6169" i="2"/>
  <c r="K6295" i="2"/>
  <c r="K6393" i="2"/>
  <c r="K6508" i="2"/>
  <c r="K6722" i="2"/>
  <c r="K7287" i="2"/>
  <c r="K7393" i="2"/>
  <c r="K7425" i="2"/>
  <c r="K21" i="2"/>
  <c r="K4914" i="2"/>
  <c r="K5744" i="2"/>
  <c r="K6093" i="2"/>
  <c r="K6723" i="2"/>
  <c r="K6989" i="2"/>
  <c r="K7815" i="2"/>
  <c r="K22" i="2"/>
  <c r="K25" i="2"/>
  <c r="K61" i="2"/>
  <c r="K2030" i="2"/>
  <c r="K4915" i="2"/>
  <c r="K4963" i="2"/>
  <c r="K5021" i="2"/>
  <c r="K5066" i="2"/>
  <c r="K5165" i="2"/>
  <c r="K5195" i="2"/>
  <c r="K5220" i="2"/>
  <c r="K5243" i="2"/>
  <c r="K5288" i="2"/>
  <c r="K5339" i="2"/>
  <c r="K5445" i="2"/>
  <c r="K5463" i="2"/>
  <c r="K5505" i="2"/>
  <c r="K5566" i="2"/>
  <c r="K5624" i="2"/>
  <c r="K5719" i="2"/>
  <c r="K5745" i="2"/>
  <c r="K5788" i="2"/>
  <c r="K5842" i="2"/>
  <c r="K5890" i="2"/>
  <c r="K5968" i="2"/>
  <c r="K5980" i="2"/>
  <c r="K6037" i="2"/>
  <c r="K6094" i="2"/>
  <c r="K6133" i="2"/>
  <c r="K6171" i="2"/>
  <c r="K6175" i="2"/>
  <c r="K6178" i="2"/>
  <c r="K6296" i="2"/>
  <c r="K6394" i="2"/>
  <c r="K6416" i="2"/>
  <c r="K6457" i="2"/>
  <c r="K6509" i="2"/>
  <c r="K6572" i="2"/>
  <c r="K6655" i="2"/>
  <c r="K6677" i="2"/>
  <c r="K6724" i="2"/>
  <c r="K6762" i="2"/>
  <c r="K6822" i="2"/>
  <c r="K6924" i="2"/>
  <c r="K6942" i="2"/>
  <c r="K6990" i="2"/>
  <c r="K7039" i="2"/>
  <c r="K7082" i="2"/>
  <c r="K7170" i="2"/>
  <c r="K7192" i="2"/>
  <c r="K7241" i="2"/>
  <c r="K7288" i="2"/>
  <c r="K7331" i="2"/>
  <c r="K7408" i="2"/>
  <c r="K7426" i="2"/>
  <c r="K7472" i="2"/>
  <c r="K7522" i="2"/>
  <c r="K7563" i="2"/>
  <c r="K7655" i="2"/>
  <c r="K7673" i="2"/>
  <c r="K7712" i="2"/>
  <c r="K7767" i="2"/>
  <c r="K26" i="2"/>
  <c r="K2031" i="2"/>
  <c r="K4964" i="2"/>
  <c r="K5196" i="2"/>
  <c r="K6417" i="2"/>
  <c r="K6510" i="2"/>
  <c r="K6862" i="2"/>
  <c r="K2392" i="2"/>
  <c r="K5464" i="2"/>
  <c r="K6458" i="2"/>
  <c r="K6925" i="2"/>
  <c r="K7427" i="2"/>
  <c r="K7473" i="2"/>
  <c r="K5891" i="2"/>
  <c r="K6823" i="2"/>
  <c r="K62" i="2"/>
  <c r="K5465" i="2"/>
  <c r="K5892" i="2"/>
  <c r="K6418" i="2"/>
  <c r="K6926" i="2"/>
  <c r="K7564" i="2"/>
  <c r="K5720" i="2"/>
  <c r="K5981" i="2"/>
  <c r="K6038" i="2"/>
  <c r="K6725" i="2"/>
  <c r="K6763" i="2"/>
  <c r="K7674" i="2"/>
  <c r="K2032" i="2"/>
  <c r="K5067" i="2"/>
  <c r="K5721" i="2"/>
  <c r="K5982" i="2"/>
  <c r="K6039" i="2"/>
  <c r="K6297" i="2"/>
  <c r="K6726" i="2"/>
  <c r="K6764" i="2"/>
  <c r="K6943" i="2"/>
  <c r="K6991" i="2"/>
  <c r="K7171" i="2"/>
  <c r="K7428" i="2"/>
  <c r="K7675" i="2"/>
  <c r="K7768" i="2"/>
  <c r="K7193" i="2"/>
  <c r="K5886" i="2"/>
  <c r="K7518" i="2"/>
  <c r="K63" i="2"/>
  <c r="K4965" i="2"/>
  <c r="K5567" i="2"/>
  <c r="K5789" i="2"/>
  <c r="K5843" i="2"/>
  <c r="K6176" i="2"/>
  <c r="K6656" i="2"/>
  <c r="K6765" i="2"/>
  <c r="K6824" i="2"/>
  <c r="K7172" i="2"/>
  <c r="K7474" i="2"/>
  <c r="K7656" i="2"/>
  <c r="K7769" i="2"/>
  <c r="K4372" i="2"/>
  <c r="K2009" i="2"/>
  <c r="L2037" i="2"/>
  <c r="K2037" i="2" s="1"/>
  <c r="L2039" i="2"/>
  <c r="K2039" i="2" s="1"/>
  <c r="L2040" i="2"/>
  <c r="K2040" i="2" s="1"/>
  <c r="L2042" i="2"/>
  <c r="K2042" i="2" s="1"/>
  <c r="L2043" i="2"/>
  <c r="K2043" i="2" s="1"/>
  <c r="L2044" i="2"/>
  <c r="K2044" i="2" s="1"/>
  <c r="L2045" i="2"/>
  <c r="K2045" i="2" s="1"/>
  <c r="L2046" i="2"/>
  <c r="K2046" i="2" s="1"/>
  <c r="L2047" i="2"/>
  <c r="K2047" i="2" s="1"/>
  <c r="L2048" i="2"/>
  <c r="K2048" i="2" s="1"/>
  <c r="L2049" i="2"/>
  <c r="K2049" i="2" s="1"/>
  <c r="L2050" i="2"/>
  <c r="K2050" i="2" s="1"/>
  <c r="L2052" i="2"/>
  <c r="K2052" i="2" s="1"/>
  <c r="L2053" i="2"/>
  <c r="K2053" i="2" s="1"/>
  <c r="L2054" i="2"/>
  <c r="K2054" i="2" s="1"/>
  <c r="L2055" i="2"/>
  <c r="K2055" i="2" s="1"/>
  <c r="L2056" i="2"/>
  <c r="K2056" i="2" s="1"/>
  <c r="L2057" i="2"/>
  <c r="K2057" i="2" s="1"/>
  <c r="L2061" i="2"/>
  <c r="K2061" i="2" s="1"/>
  <c r="L2062" i="2"/>
  <c r="K2062" i="2" s="1"/>
  <c r="L2063" i="2"/>
  <c r="K2063" i="2" s="1"/>
  <c r="L2064" i="2"/>
  <c r="K2064" i="2" s="1"/>
  <c r="L2065" i="2"/>
  <c r="K2065" i="2" s="1"/>
  <c r="L2066" i="2"/>
  <c r="K2066" i="2" s="1"/>
  <c r="L2067" i="2"/>
  <c r="K2067" i="2" s="1"/>
  <c r="L2068" i="2"/>
  <c r="K2068" i="2" s="1"/>
  <c r="L2071" i="2"/>
  <c r="K2071" i="2" s="1"/>
  <c r="L2072" i="2"/>
  <c r="K2072" i="2" s="1"/>
  <c r="L2073" i="2"/>
  <c r="K2073" i="2" s="1"/>
  <c r="L2074" i="2"/>
  <c r="K2074" i="2" s="1"/>
  <c r="L2075" i="2"/>
  <c r="K2075" i="2" s="1"/>
  <c r="L2076" i="2"/>
  <c r="K2076" i="2" s="1"/>
  <c r="L2077" i="2"/>
  <c r="K2077" i="2" s="1"/>
  <c r="L2079" i="2"/>
  <c r="K2079" i="2" s="1"/>
  <c r="L2081" i="2"/>
  <c r="K2081" i="2" s="1"/>
  <c r="L2082" i="2"/>
  <c r="K2082" i="2" s="1"/>
  <c r="L2083" i="2"/>
  <c r="K2083" i="2" s="1"/>
  <c r="L2085" i="2"/>
  <c r="K2085" i="2" s="1"/>
  <c r="L2086" i="2"/>
  <c r="K2086" i="2" s="1"/>
  <c r="L2087" i="2"/>
  <c r="K2087" i="2" s="1"/>
  <c r="L2088" i="2"/>
  <c r="K2088" i="2" s="1"/>
  <c r="L2089" i="2"/>
  <c r="K2089" i="2" s="1"/>
  <c r="L2090" i="2"/>
  <c r="K2090" i="2" s="1"/>
  <c r="L2091" i="2"/>
  <c r="K2091" i="2" s="1"/>
  <c r="L2093" i="2"/>
  <c r="K2093" i="2" s="1"/>
  <c r="L2095" i="2"/>
  <c r="K2095" i="2" s="1"/>
  <c r="L2096" i="2"/>
  <c r="K2096" i="2" s="1"/>
  <c r="L2097" i="2"/>
  <c r="K2097" i="2" s="1"/>
  <c r="L2098" i="2"/>
  <c r="K2098" i="2" s="1"/>
  <c r="L2100" i="2"/>
  <c r="K2100" i="2" s="1"/>
  <c r="L2101" i="2"/>
  <c r="K2101" i="2" s="1"/>
  <c r="L2102" i="2"/>
  <c r="K2102" i="2" s="1"/>
  <c r="L2103" i="2"/>
  <c r="K2103" i="2" s="1"/>
  <c r="L2104" i="2"/>
  <c r="K2104" i="2" s="1"/>
  <c r="L2105" i="2"/>
  <c r="K2105" i="2" s="1"/>
  <c r="L2106" i="2"/>
  <c r="K2106" i="2" s="1"/>
  <c r="L2107" i="2"/>
  <c r="K2107" i="2" s="1"/>
  <c r="L2108" i="2"/>
  <c r="K2108" i="2" s="1"/>
  <c r="L2109" i="2"/>
  <c r="K2109" i="2" s="1"/>
  <c r="L2110" i="2"/>
  <c r="K2110" i="2" s="1"/>
  <c r="L2111" i="2"/>
  <c r="K2111" i="2" s="1"/>
  <c r="L2112" i="2"/>
  <c r="K2112" i="2" s="1"/>
  <c r="L2113" i="2"/>
  <c r="K2113" i="2" s="1"/>
  <c r="L2114" i="2"/>
  <c r="K2114" i="2" s="1"/>
  <c r="L2115" i="2"/>
  <c r="K2115" i="2" s="1"/>
  <c r="L2119" i="2"/>
  <c r="K2119" i="2" s="1"/>
  <c r="L2120" i="2"/>
  <c r="K2120" i="2" s="1"/>
  <c r="L2121" i="2"/>
  <c r="K2121" i="2" s="1"/>
  <c r="L2122" i="2"/>
  <c r="K2122" i="2" s="1"/>
  <c r="L2124" i="2"/>
  <c r="K2124" i="2" s="1"/>
  <c r="L2126" i="2"/>
  <c r="K2126" i="2" s="1"/>
  <c r="L2127" i="2"/>
  <c r="K2127" i="2" s="1"/>
  <c r="L2129" i="2"/>
  <c r="K2129" i="2" s="1"/>
  <c r="L2130" i="2"/>
  <c r="K2130" i="2" s="1"/>
  <c r="L2131" i="2"/>
  <c r="K2131" i="2" s="1"/>
  <c r="L2132" i="2"/>
  <c r="K2132" i="2" s="1"/>
  <c r="L2133" i="2"/>
  <c r="K2133" i="2" s="1"/>
  <c r="L2134" i="2"/>
  <c r="K2134" i="2" s="1"/>
  <c r="L2135" i="2"/>
  <c r="K2135" i="2" s="1"/>
  <c r="L2137" i="2"/>
  <c r="K2137" i="2" s="1"/>
  <c r="L2138" i="2"/>
  <c r="K2138" i="2" s="1"/>
  <c r="L2139" i="2"/>
  <c r="K2139" i="2" s="1"/>
  <c r="L2140" i="2"/>
  <c r="K2140" i="2" s="1"/>
  <c r="L2143" i="2"/>
  <c r="K2143" i="2" s="1"/>
  <c r="L2148" i="2"/>
  <c r="K2148" i="2" s="1"/>
  <c r="L2149" i="2"/>
  <c r="K2149" i="2" s="1"/>
  <c r="L2150" i="2"/>
  <c r="K2150" i="2" s="1"/>
  <c r="L2152" i="2"/>
  <c r="K2152" i="2" s="1"/>
  <c r="L2153" i="2"/>
  <c r="K2153" i="2" s="1"/>
  <c r="L2155" i="2"/>
  <c r="K2155" i="2" s="1"/>
  <c r="L2156" i="2"/>
  <c r="K2156" i="2" s="1"/>
  <c r="L2158" i="2"/>
  <c r="K2158" i="2" s="1"/>
  <c r="L2159" i="2"/>
  <c r="K2159" i="2" s="1"/>
  <c r="L2161" i="2"/>
  <c r="K2161" i="2" s="1"/>
  <c r="L2162" i="2"/>
  <c r="K2162" i="2" s="1"/>
  <c r="L2163" i="2"/>
  <c r="K2163" i="2" s="1"/>
  <c r="L2164" i="2"/>
  <c r="K2164" i="2" s="1"/>
  <c r="L2165" i="2"/>
  <c r="K2165" i="2" s="1"/>
  <c r="L2166" i="2"/>
  <c r="K2166" i="2" s="1"/>
  <c r="L2167" i="2"/>
  <c r="K2167" i="2" s="1"/>
  <c r="L2168" i="2"/>
  <c r="K2168" i="2" s="1"/>
  <c r="L2169" i="2"/>
  <c r="K2169" i="2" s="1"/>
  <c r="L2170" i="2"/>
  <c r="K2170" i="2" s="1"/>
  <c r="L2172" i="2"/>
  <c r="K2172" i="2" s="1"/>
  <c r="L2174" i="2"/>
  <c r="K2174" i="2" s="1"/>
  <c r="L2175" i="2"/>
  <c r="K2175" i="2" s="1"/>
  <c r="L2176" i="2"/>
  <c r="K2176" i="2" s="1"/>
  <c r="L2177" i="2"/>
  <c r="K2177" i="2" s="1"/>
  <c r="L2178" i="2"/>
  <c r="K2178" i="2" s="1"/>
  <c r="L2179" i="2"/>
  <c r="K2179" i="2" s="1"/>
  <c r="L2180" i="2"/>
  <c r="K2180" i="2" s="1"/>
  <c r="L2181" i="2"/>
  <c r="K2181" i="2" s="1"/>
  <c r="L2182" i="2"/>
  <c r="K2182" i="2" s="1"/>
  <c r="L2184" i="2"/>
  <c r="K2184" i="2" s="1"/>
  <c r="L2185" i="2"/>
  <c r="K2185" i="2" s="1"/>
  <c r="L2186" i="2"/>
  <c r="K2186" i="2" s="1"/>
  <c r="L2187" i="2"/>
  <c r="K2187" i="2" s="1"/>
  <c r="L2188" i="2"/>
  <c r="K2188" i="2" s="1"/>
  <c r="L2189" i="2"/>
  <c r="K2189" i="2" s="1"/>
  <c r="L2191" i="2"/>
  <c r="K2191" i="2" s="1"/>
  <c r="L2192" i="2"/>
  <c r="K2192" i="2" s="1"/>
  <c r="L2193" i="2"/>
  <c r="K2193" i="2" s="1"/>
  <c r="L2194" i="2"/>
  <c r="K2194" i="2" s="1"/>
  <c r="L2195" i="2"/>
  <c r="K2195" i="2" s="1"/>
  <c r="L2197" i="2"/>
  <c r="K2197" i="2" s="1"/>
  <c r="L2198" i="2"/>
  <c r="K2198" i="2" s="1"/>
  <c r="L2199" i="2"/>
  <c r="K2199" i="2" s="1"/>
  <c r="L2201" i="2"/>
  <c r="K2201" i="2" s="1"/>
  <c r="L2202" i="2"/>
  <c r="K2202" i="2" s="1"/>
  <c r="L2203" i="2"/>
  <c r="K2203" i="2" s="1"/>
  <c r="L2204" i="2"/>
  <c r="K2204" i="2" s="1"/>
  <c r="L2205" i="2"/>
  <c r="K2205" i="2" s="1"/>
  <c r="L2207" i="2"/>
  <c r="K2207" i="2" s="1"/>
  <c r="L2208" i="2"/>
  <c r="K2208" i="2" s="1"/>
  <c r="L2209" i="2"/>
  <c r="K2209" i="2" s="1"/>
  <c r="L2210" i="2"/>
  <c r="K2210" i="2" s="1"/>
  <c r="L2211" i="2"/>
  <c r="K2211" i="2" s="1"/>
  <c r="L2213" i="2"/>
  <c r="K2213" i="2" s="1"/>
  <c r="L2215" i="2"/>
  <c r="K2215" i="2" s="1"/>
  <c r="L2216" i="2"/>
  <c r="K2216" i="2" s="1"/>
  <c r="L2217" i="2"/>
  <c r="K2217" i="2" s="1"/>
  <c r="L2218" i="2"/>
  <c r="K2218" i="2" s="1"/>
  <c r="L2219" i="2"/>
  <c r="K2219" i="2" s="1"/>
  <c r="L2220" i="2"/>
  <c r="K2220" i="2" s="1"/>
  <c r="L2222" i="2"/>
  <c r="K2222" i="2" s="1"/>
  <c r="L2223" i="2"/>
  <c r="K2223" i="2" s="1"/>
  <c r="L2224" i="2"/>
  <c r="K2224" i="2" s="1"/>
  <c r="L2226" i="2"/>
  <c r="K2226" i="2" s="1"/>
  <c r="L2227" i="2"/>
  <c r="K2227" i="2" s="1"/>
  <c r="L2228" i="2"/>
  <c r="K2228" i="2" s="1"/>
  <c r="L2229" i="2"/>
  <c r="K2229" i="2" s="1"/>
  <c r="L2230" i="2"/>
  <c r="K2230" i="2" s="1"/>
  <c r="L2232" i="2"/>
  <c r="K2232" i="2" s="1"/>
  <c r="L2233" i="2"/>
  <c r="K2233" i="2" s="1"/>
  <c r="L2234" i="2"/>
  <c r="K2234" i="2" s="1"/>
  <c r="L2235" i="2"/>
  <c r="K2235" i="2" s="1"/>
  <c r="L2236" i="2"/>
  <c r="K2236" i="2" s="1"/>
  <c r="L2237" i="2"/>
  <c r="K2237" i="2" s="1"/>
  <c r="L2238" i="2"/>
  <c r="K2238" i="2" s="1"/>
  <c r="L2239" i="2"/>
  <c r="K2239" i="2" s="1"/>
  <c r="L2241" i="2"/>
  <c r="K2241" i="2" s="1"/>
  <c r="L2242" i="2"/>
  <c r="K2242" i="2" s="1"/>
  <c r="L2243" i="2"/>
  <c r="K2243" i="2" s="1"/>
  <c r="L2244" i="2"/>
  <c r="K2244" i="2" s="1"/>
  <c r="L2245" i="2"/>
  <c r="K2245" i="2" s="1"/>
  <c r="L2247" i="2"/>
  <c r="K2247" i="2" s="1"/>
  <c r="L2250" i="2"/>
  <c r="K2250" i="2" s="1"/>
  <c r="L2251" i="2"/>
  <c r="K2251" i="2" s="1"/>
  <c r="L2253" i="2"/>
  <c r="K2253" i="2" s="1"/>
  <c r="L2254" i="2"/>
  <c r="K2254" i="2" s="1"/>
  <c r="L2255" i="2"/>
  <c r="K2255" i="2" s="1"/>
  <c r="L2256" i="2"/>
  <c r="K2256" i="2" s="1"/>
  <c r="L2257" i="2"/>
  <c r="K2257" i="2" s="1"/>
  <c r="L2259" i="2"/>
  <c r="K2259" i="2" s="1"/>
  <c r="L2261" i="2"/>
  <c r="K2261" i="2" s="1"/>
  <c r="L2262" i="2"/>
  <c r="K2262" i="2" s="1"/>
  <c r="L2263" i="2"/>
  <c r="K2263" i="2" s="1"/>
  <c r="L2264" i="2"/>
  <c r="K2264" i="2" s="1"/>
  <c r="L2265" i="2"/>
  <c r="K2265" i="2" s="1"/>
  <c r="L2266" i="2"/>
  <c r="K2266" i="2" s="1"/>
  <c r="L2267" i="2"/>
  <c r="K2267" i="2" s="1"/>
  <c r="L2270" i="2"/>
  <c r="K2270" i="2" s="1"/>
  <c r="L2273" i="2"/>
  <c r="K2273" i="2" s="1"/>
  <c r="L2274" i="2"/>
  <c r="K2274" i="2" s="1"/>
  <c r="L2275" i="2"/>
  <c r="K2275" i="2" s="1"/>
  <c r="L2276" i="2"/>
  <c r="K2276" i="2" s="1"/>
  <c r="L2278" i="2"/>
  <c r="K2278" i="2" s="1"/>
  <c r="L2279" i="2"/>
  <c r="K2279" i="2" s="1"/>
  <c r="L2280" i="2"/>
  <c r="K2280" i="2" s="1"/>
  <c r="L2281" i="2"/>
  <c r="K2281" i="2" s="1"/>
  <c r="L2282" i="2"/>
  <c r="K2282" i="2" s="1"/>
  <c r="L2283" i="2"/>
  <c r="K2283" i="2" s="1"/>
  <c r="L2284" i="2"/>
  <c r="K2284" i="2" s="1"/>
  <c r="L2285" i="2"/>
  <c r="K2285" i="2" s="1"/>
  <c r="L2286" i="2"/>
  <c r="K2286" i="2" s="1"/>
  <c r="L2287" i="2"/>
  <c r="K2287" i="2" s="1"/>
  <c r="L2288" i="2"/>
  <c r="K2288" i="2" s="1"/>
  <c r="L2289" i="2"/>
  <c r="K2289" i="2" s="1"/>
  <c r="L2293" i="2"/>
  <c r="K2293" i="2" s="1"/>
  <c r="L2294" i="2"/>
  <c r="K2294" i="2" s="1"/>
  <c r="L2295" i="2"/>
  <c r="K2295" i="2" s="1"/>
  <c r="L2297" i="2"/>
  <c r="K2297" i="2" s="1"/>
  <c r="L2298" i="2"/>
  <c r="K2298" i="2" s="1"/>
  <c r="L2299" i="2"/>
  <c r="K2299" i="2" s="1"/>
  <c r="L2300" i="2"/>
  <c r="K2300" i="2" s="1"/>
  <c r="L2301" i="2"/>
  <c r="K2301" i="2" s="1"/>
  <c r="L2303" i="2"/>
  <c r="K2303" i="2" s="1"/>
  <c r="L2304" i="2"/>
  <c r="K2304" i="2" s="1"/>
  <c r="L2305" i="2"/>
  <c r="K2305" i="2" s="1"/>
  <c r="L2306" i="2"/>
  <c r="K2306" i="2" s="1"/>
  <c r="L2307" i="2"/>
  <c r="K2307" i="2" s="1"/>
  <c r="L2309" i="2"/>
  <c r="K2309" i="2" s="1"/>
  <c r="L2310" i="2"/>
  <c r="K2310" i="2" s="1"/>
  <c r="L2311" i="2"/>
  <c r="K2311" i="2" s="1"/>
  <c r="L2314" i="2"/>
  <c r="K2314" i="2" s="1"/>
  <c r="L2315" i="2"/>
  <c r="K2315" i="2" s="1"/>
  <c r="L2316" i="2"/>
  <c r="K2316" i="2" s="1"/>
  <c r="L2317" i="2"/>
  <c r="K2317" i="2" s="1"/>
  <c r="L2319" i="2"/>
  <c r="K2319" i="2" s="1"/>
  <c r="L2320" i="2"/>
  <c r="K2320" i="2" s="1"/>
  <c r="L2322" i="2"/>
  <c r="K2322" i="2" s="1"/>
  <c r="L2323" i="2"/>
  <c r="K2323" i="2" s="1"/>
  <c r="L2324" i="2"/>
  <c r="K2324" i="2" s="1"/>
  <c r="L2326" i="2"/>
  <c r="K2326" i="2" s="1"/>
  <c r="L2327" i="2"/>
  <c r="K2327" i="2" s="1"/>
  <c r="L2329" i="2"/>
  <c r="K2329" i="2" s="1"/>
  <c r="L2330" i="2"/>
  <c r="K2330" i="2" s="1"/>
  <c r="L2331" i="2"/>
  <c r="K2331" i="2" s="1"/>
  <c r="L2332" i="2"/>
  <c r="K2332" i="2" s="1"/>
  <c r="L2334" i="2"/>
  <c r="K2334" i="2" s="1"/>
  <c r="L2335" i="2"/>
  <c r="K2335" i="2" s="1"/>
  <c r="L2336" i="2"/>
  <c r="K2336" i="2" s="1"/>
  <c r="L2338" i="2"/>
  <c r="K2338" i="2" s="1"/>
  <c r="L2340" i="2"/>
  <c r="K2340" i="2" s="1"/>
  <c r="L2341" i="2"/>
  <c r="K2341" i="2" s="1"/>
  <c r="L2342" i="2"/>
  <c r="K2342" i="2" s="1"/>
  <c r="L2343" i="2"/>
  <c r="K2343" i="2" s="1"/>
  <c r="L2344" i="2"/>
  <c r="K2344" i="2" s="1"/>
  <c r="L2345" i="2"/>
  <c r="K2345" i="2" s="1"/>
  <c r="L2346" i="2"/>
  <c r="K2346" i="2" s="1"/>
  <c r="L2347" i="2"/>
  <c r="K2347" i="2" s="1"/>
  <c r="L2348" i="2"/>
  <c r="K2348" i="2" s="1"/>
  <c r="L2349" i="2"/>
  <c r="K2349" i="2" s="1"/>
  <c r="L2351" i="2"/>
  <c r="K2351" i="2" s="1"/>
  <c r="L2353" i="2"/>
  <c r="K2353" i="2" s="1"/>
  <c r="L2354" i="2"/>
  <c r="K2354" i="2" s="1"/>
  <c r="L2355" i="2"/>
  <c r="K2355" i="2" s="1"/>
  <c r="L2356" i="2"/>
  <c r="K2356" i="2" s="1"/>
  <c r="L2357" i="2"/>
  <c r="K2357" i="2" s="1"/>
  <c r="L2358" i="2"/>
  <c r="K2358" i="2" s="1"/>
  <c r="L2360" i="2"/>
  <c r="K2360" i="2" s="1"/>
  <c r="L2361" i="2"/>
  <c r="K2361" i="2" s="1"/>
  <c r="L2362" i="2"/>
  <c r="K2362" i="2" s="1"/>
  <c r="L2363" i="2"/>
  <c r="K2363" i="2" s="1"/>
  <c r="L2364" i="2"/>
  <c r="K2364" i="2" s="1"/>
  <c r="L2366" i="2"/>
  <c r="K2366" i="2" s="1"/>
  <c r="L2367" i="2"/>
  <c r="K2367" i="2" s="1"/>
  <c r="L2369" i="2"/>
  <c r="K2369" i="2" s="1"/>
  <c r="L2370" i="2"/>
  <c r="K2370" i="2" s="1"/>
  <c r="L2371" i="2"/>
  <c r="K2371" i="2" s="1"/>
  <c r="L2372" i="2"/>
  <c r="K2372" i="2" s="1"/>
  <c r="L2373" i="2"/>
  <c r="K2373" i="2" s="1"/>
  <c r="L2374" i="2"/>
  <c r="K2374" i="2" s="1"/>
  <c r="L2375" i="2"/>
  <c r="K2375" i="2" s="1"/>
  <c r="L2376" i="2"/>
  <c r="K2376" i="2" s="1"/>
  <c r="L2377" i="2"/>
  <c r="K2377" i="2" s="1"/>
  <c r="L2378" i="2"/>
  <c r="K2378" i="2" s="1"/>
  <c r="L2379" i="2"/>
  <c r="K2379" i="2" s="1"/>
  <c r="L2380" i="2"/>
  <c r="K2380" i="2" s="1"/>
  <c r="L2381" i="2"/>
  <c r="K2381" i="2" s="1"/>
  <c r="L2382" i="2"/>
  <c r="K2382" i="2" s="1"/>
  <c r="L2383" i="2"/>
  <c r="K2383" i="2" s="1"/>
  <c r="L2385" i="2"/>
  <c r="K2385" i="2" s="1"/>
  <c r="L2386" i="2"/>
  <c r="K2386" i="2" s="1"/>
  <c r="L2387" i="2"/>
  <c r="K2387" i="2" s="1"/>
  <c r="L2388" i="2"/>
  <c r="K2388" i="2" s="1"/>
  <c r="L2389" i="2"/>
  <c r="K2389" i="2" s="1"/>
  <c r="L2391" i="2"/>
  <c r="K2391" i="2" s="1"/>
  <c r="L2394" i="2"/>
  <c r="K2394" i="2" s="1"/>
  <c r="L2395" i="2"/>
  <c r="K2395" i="2" s="1"/>
  <c r="L2396" i="2"/>
  <c r="K2396" i="2" s="1"/>
  <c r="L2397" i="2"/>
  <c r="K2397" i="2" s="1"/>
  <c r="L2398" i="2"/>
  <c r="K2398" i="2" s="1"/>
  <c r="L2399" i="2"/>
  <c r="K2399" i="2" s="1"/>
  <c r="L2400" i="2"/>
  <c r="K2400" i="2" s="1"/>
  <c r="L2401" i="2"/>
  <c r="K2401" i="2" s="1"/>
  <c r="L2403" i="2"/>
  <c r="K2403" i="2" s="1"/>
  <c r="L2404" i="2"/>
  <c r="K2404" i="2" s="1"/>
  <c r="L2405" i="2"/>
  <c r="K2405" i="2" s="1"/>
  <c r="L2406" i="2"/>
  <c r="K2406" i="2" s="1"/>
  <c r="L2407" i="2"/>
  <c r="K2407" i="2" s="1"/>
  <c r="L2408" i="2"/>
  <c r="K2408" i="2" s="1"/>
  <c r="L2409" i="2"/>
  <c r="K2409" i="2" s="1"/>
  <c r="L2411" i="2"/>
  <c r="K2411" i="2" s="1"/>
  <c r="L2412" i="2"/>
  <c r="K2412" i="2" s="1"/>
  <c r="L2414" i="2"/>
  <c r="K2414" i="2" s="1"/>
  <c r="L2415" i="2"/>
  <c r="K2415" i="2" s="1"/>
  <c r="L2416" i="2"/>
  <c r="K2416" i="2" s="1"/>
  <c r="L2417" i="2"/>
  <c r="K2417" i="2" s="1"/>
  <c r="L2418" i="2"/>
  <c r="K2418" i="2" s="1"/>
  <c r="L2420" i="2"/>
  <c r="K2420" i="2" s="1"/>
  <c r="L2421" i="2"/>
  <c r="K2421" i="2" s="1"/>
  <c r="L2422" i="2"/>
  <c r="K2422" i="2" s="1"/>
  <c r="L2426" i="2"/>
  <c r="K2426" i="2" s="1"/>
  <c r="L2427" i="2"/>
  <c r="K2427" i="2" s="1"/>
  <c r="L2429" i="2"/>
  <c r="K2429" i="2" s="1"/>
  <c r="L2431" i="2"/>
  <c r="K2431" i="2" s="1"/>
  <c r="L2433" i="2"/>
  <c r="K2433" i="2" s="1"/>
  <c r="L2434" i="2"/>
  <c r="K2434" i="2" s="1"/>
  <c r="L2435" i="2"/>
  <c r="K2435" i="2" s="1"/>
  <c r="L2436" i="2"/>
  <c r="K2436" i="2" s="1"/>
  <c r="L2437" i="2"/>
  <c r="K2437" i="2" s="1"/>
  <c r="L2438" i="2"/>
  <c r="K2438" i="2" s="1"/>
  <c r="L2439" i="2"/>
  <c r="K2439" i="2" s="1"/>
  <c r="L2440" i="2"/>
  <c r="K2440" i="2" s="1"/>
  <c r="L2441" i="2"/>
  <c r="K2441" i="2" s="1"/>
  <c r="L2443" i="2"/>
  <c r="K2443" i="2" s="1"/>
  <c r="L2444" i="2"/>
  <c r="K2444" i="2" s="1"/>
  <c r="L2445" i="2"/>
  <c r="K2445" i="2" s="1"/>
  <c r="L2447" i="2"/>
  <c r="K2447" i="2" s="1"/>
  <c r="L2448" i="2"/>
  <c r="K2448" i="2" s="1"/>
  <c r="L2449" i="2"/>
  <c r="K2449" i="2" s="1"/>
  <c r="L2450" i="2"/>
  <c r="K2450" i="2" s="1"/>
  <c r="L2451" i="2"/>
  <c r="K2451" i="2" s="1"/>
  <c r="L2452" i="2"/>
  <c r="K2452" i="2" s="1"/>
  <c r="L2455" i="2"/>
  <c r="K2455" i="2" s="1"/>
  <c r="L2456" i="2"/>
  <c r="K2456" i="2" s="1"/>
  <c r="L2457" i="2"/>
  <c r="K2457" i="2" s="1"/>
  <c r="L2459" i="2"/>
  <c r="K2459" i="2" s="1"/>
  <c r="L2460" i="2"/>
  <c r="K2460" i="2" s="1"/>
  <c r="L2461" i="2"/>
  <c r="K2461" i="2" s="1"/>
  <c r="L2462" i="2"/>
  <c r="K2462" i="2" s="1"/>
  <c r="L2464" i="2"/>
  <c r="K2464" i="2" s="1"/>
  <c r="L2466" i="2"/>
  <c r="K2466" i="2" s="1"/>
  <c r="L2467" i="2"/>
  <c r="K2467" i="2" s="1"/>
  <c r="L2468" i="2"/>
  <c r="K2468" i="2" s="1"/>
  <c r="L2469" i="2"/>
  <c r="K2469" i="2" s="1"/>
  <c r="L2470" i="2"/>
  <c r="K2470" i="2" s="1"/>
  <c r="L2475" i="2"/>
  <c r="K2475" i="2" s="1"/>
  <c r="L2476" i="2"/>
  <c r="K2476" i="2" s="1"/>
  <c r="L2477" i="2"/>
  <c r="K2477" i="2" s="1"/>
  <c r="L2478" i="2"/>
  <c r="K2478" i="2" s="1"/>
  <c r="L2479" i="2"/>
  <c r="K2479" i="2" s="1"/>
  <c r="L2480" i="2"/>
  <c r="K2480" i="2" s="1"/>
  <c r="L2481" i="2"/>
  <c r="K2481" i="2" s="1"/>
  <c r="L2482" i="2"/>
  <c r="K2482" i="2" s="1"/>
  <c r="L2483" i="2"/>
  <c r="K2483" i="2" s="1"/>
  <c r="L2484" i="2"/>
  <c r="K2484" i="2" s="1"/>
  <c r="L2485" i="2"/>
  <c r="K2485" i="2" s="1"/>
  <c r="L2486" i="2"/>
  <c r="K2486" i="2" s="1"/>
  <c r="L2487" i="2"/>
  <c r="K2487" i="2" s="1"/>
  <c r="L2488" i="2"/>
  <c r="K2488" i="2" s="1"/>
  <c r="L2489" i="2"/>
  <c r="K2489" i="2" s="1"/>
  <c r="L2490" i="2"/>
  <c r="K2490" i="2" s="1"/>
  <c r="L2493" i="2"/>
  <c r="K2493" i="2" s="1"/>
  <c r="L2494" i="2"/>
  <c r="K2494" i="2" s="1"/>
  <c r="L2495" i="2"/>
  <c r="K2495" i="2" s="1"/>
  <c r="L2496" i="2"/>
  <c r="K2496" i="2" s="1"/>
  <c r="L2498" i="2"/>
  <c r="K2498" i="2" s="1"/>
  <c r="L2499" i="2"/>
  <c r="K2499" i="2" s="1"/>
  <c r="L2500" i="2"/>
  <c r="K2500" i="2" s="1"/>
  <c r="L2501" i="2"/>
  <c r="K2501" i="2" s="1"/>
  <c r="L2502" i="2"/>
  <c r="K2502" i="2" s="1"/>
  <c r="L2503" i="2"/>
  <c r="K2503" i="2" s="1"/>
  <c r="L2506" i="2"/>
  <c r="K2506" i="2" s="1"/>
  <c r="L2507" i="2"/>
  <c r="K2507" i="2" s="1"/>
  <c r="L2508" i="2"/>
  <c r="K2508" i="2" s="1"/>
  <c r="L2510" i="2"/>
  <c r="K2510" i="2" s="1"/>
  <c r="L2511" i="2"/>
  <c r="K2511" i="2" s="1"/>
  <c r="L2516" i="2"/>
  <c r="K2516" i="2" s="1"/>
  <c r="L2517" i="2"/>
  <c r="K2517" i="2" s="1"/>
  <c r="L2519" i="2"/>
  <c r="K2519" i="2" s="1"/>
  <c r="L2520" i="2"/>
  <c r="K2520" i="2" s="1"/>
  <c r="L2522" i="2"/>
  <c r="K2522" i="2" s="1"/>
  <c r="L2523" i="2"/>
  <c r="K2523" i="2" s="1"/>
  <c r="L2524" i="2"/>
  <c r="K2524" i="2" s="1"/>
  <c r="L2525" i="2"/>
  <c r="K2525" i="2" s="1"/>
  <c r="L2526" i="2"/>
  <c r="K2526" i="2" s="1"/>
  <c r="L2528" i="2"/>
  <c r="K2528" i="2" s="1"/>
  <c r="L2529" i="2"/>
  <c r="K2529" i="2" s="1"/>
  <c r="L2530" i="2"/>
  <c r="K2530" i="2" s="1"/>
  <c r="L2531" i="2"/>
  <c r="K2531" i="2" s="1"/>
  <c r="L2533" i="2"/>
  <c r="K2533" i="2" s="1"/>
  <c r="L2534" i="2"/>
  <c r="K2534" i="2" s="1"/>
  <c r="L2535" i="2"/>
  <c r="K2535" i="2" s="1"/>
  <c r="L2536" i="2"/>
  <c r="K2536" i="2" s="1"/>
  <c r="L2537" i="2"/>
  <c r="K2537" i="2" s="1"/>
  <c r="L2538" i="2"/>
  <c r="K2538" i="2" s="1"/>
  <c r="L2539" i="2"/>
  <c r="K2539" i="2" s="1"/>
  <c r="L2540" i="2"/>
  <c r="K2540" i="2" s="1"/>
  <c r="L2541" i="2"/>
  <c r="K2541" i="2" s="1"/>
  <c r="L2542" i="2"/>
  <c r="K2542" i="2" s="1"/>
  <c r="L2543" i="2"/>
  <c r="K2543" i="2" s="1"/>
  <c r="L2544" i="2"/>
  <c r="K2544" i="2" s="1"/>
  <c r="L2546" i="2"/>
  <c r="K2546" i="2" s="1"/>
  <c r="L2328" i="2"/>
  <c r="K2328" i="2" s="1"/>
  <c r="L5241" i="2"/>
  <c r="L7190" i="2"/>
  <c r="L2339" i="2"/>
  <c r="L2196" i="2"/>
  <c r="L4912" i="2"/>
  <c r="L2321" i="2"/>
  <c r="K2321" i="2" s="1"/>
  <c r="L5737" i="2"/>
  <c r="L6125" i="2"/>
  <c r="L2463" i="2"/>
  <c r="L5163" i="2"/>
  <c r="L6170" i="2"/>
  <c r="L7285" i="2"/>
  <c r="L18" i="2"/>
  <c r="L5787" i="2"/>
  <c r="L5837" i="2"/>
  <c r="L6131" i="2"/>
  <c r="L6654" i="2"/>
  <c r="L6818" i="2"/>
  <c r="L3216" i="2"/>
  <c r="L2225" i="2"/>
  <c r="K2225" i="2" s="1"/>
  <c r="L19" i="2"/>
  <c r="L5838" i="2"/>
  <c r="L5319" i="2"/>
  <c r="L4780" i="2"/>
  <c r="L2080" i="2"/>
  <c r="L3695" i="2"/>
  <c r="L2545" i="2"/>
  <c r="L2038" i="2"/>
  <c r="L2051" i="2"/>
  <c r="L2058" i="2"/>
  <c r="L2059" i="2"/>
  <c r="L2060" i="2"/>
  <c r="L2069" i="2"/>
  <c r="L2078" i="2"/>
  <c r="L2092" i="2"/>
  <c r="L2094" i="2"/>
  <c r="L2099" i="2"/>
  <c r="L2117" i="2"/>
  <c r="L2123" i="2"/>
  <c r="L2128" i="2"/>
  <c r="L2136" i="2"/>
  <c r="L2142" i="2"/>
  <c r="L2144" i="2"/>
  <c r="L2147" i="2"/>
  <c r="L2151" i="2"/>
  <c r="L2154" i="2"/>
  <c r="L2157" i="2"/>
  <c r="L2160" i="2"/>
  <c r="L2171" i="2"/>
  <c r="L2183" i="2"/>
  <c r="L2190" i="2"/>
  <c r="L2200" i="2"/>
  <c r="L2206" i="2"/>
  <c r="L2212" i="2"/>
  <c r="L2214" i="2"/>
  <c r="L2221" i="2"/>
  <c r="L2231" i="2"/>
  <c r="L2240" i="2"/>
  <c r="L2248" i="2"/>
  <c r="L2249" i="2"/>
  <c r="L2252" i="2"/>
  <c r="L2260" i="2"/>
  <c r="L2268" i="2"/>
  <c r="L2269" i="2"/>
  <c r="L2271" i="2"/>
  <c r="L2272" i="2"/>
  <c r="L2292" i="2"/>
  <c r="L2296" i="2"/>
  <c r="L2302" i="2"/>
  <c r="L2308" i="2"/>
  <c r="L2312" i="2"/>
  <c r="L2313" i="2"/>
  <c r="L2325" i="2"/>
  <c r="L2337" i="2"/>
  <c r="L2359" i="2"/>
  <c r="L2365" i="2"/>
  <c r="L2368" i="2"/>
  <c r="L2384" i="2"/>
  <c r="L2390" i="2"/>
  <c r="L2393" i="2"/>
  <c r="L2402" i="2"/>
  <c r="L2410" i="2"/>
  <c r="L2413" i="2"/>
  <c r="L2419" i="2"/>
  <c r="L2424" i="2"/>
  <c r="L2430" i="2"/>
  <c r="L2432" i="2"/>
  <c r="L2442" i="2"/>
  <c r="L2446" i="2"/>
  <c r="L2453" i="2"/>
  <c r="L2454" i="2"/>
  <c r="L2471" i="2"/>
  <c r="L2472" i="2"/>
  <c r="L2473" i="2"/>
  <c r="L2474" i="2"/>
  <c r="L2491" i="2"/>
  <c r="L2497" i="2"/>
  <c r="L2504" i="2"/>
  <c r="L2505" i="2"/>
  <c r="L2509" i="2"/>
  <c r="L2512" i="2"/>
  <c r="L2513" i="2"/>
  <c r="L2514" i="2"/>
  <c r="L2515" i="2"/>
  <c r="L2518" i="2"/>
  <c r="L2521" i="2"/>
  <c r="L2527" i="2"/>
  <c r="L2532" i="2"/>
  <c r="L2290" i="2"/>
  <c r="L23" i="2"/>
  <c r="L5019" i="2"/>
  <c r="L5888" i="2"/>
  <c r="L6414" i="2"/>
  <c r="L6819" i="2"/>
  <c r="L7406" i="2"/>
  <c r="L7466" i="2"/>
  <c r="L5923" i="2"/>
  <c r="L6130" i="2"/>
  <c r="L7707" i="2"/>
  <c r="L108" i="2"/>
  <c r="L109" i="2"/>
  <c r="L114" i="2"/>
  <c r="L116" i="2"/>
  <c r="L5881" i="2"/>
  <c r="L5882" i="2"/>
  <c r="L5884" i="2"/>
  <c r="L5885" i="2"/>
  <c r="L7180" i="2"/>
  <c r="L7181" i="2"/>
  <c r="L7182" i="2"/>
  <c r="L7189" i="2"/>
  <c r="L5839" i="2"/>
  <c r="L6820" i="2"/>
  <c r="L2591" i="2"/>
  <c r="L7187" i="2"/>
  <c r="L4701" i="2"/>
  <c r="L24" i="2"/>
  <c r="L5786" i="2"/>
  <c r="L6937" i="2"/>
  <c r="L6938" i="2"/>
  <c r="L7238" i="2"/>
  <c r="L5560" i="2"/>
  <c r="L4592" i="2"/>
  <c r="L5456" i="2"/>
  <c r="L6016" i="2"/>
  <c r="L6017" i="2"/>
  <c r="L7032" i="2"/>
  <c r="L7033" i="2"/>
  <c r="L4702" i="2"/>
  <c r="L2146" i="2"/>
  <c r="K2146" i="2" s="1"/>
  <c r="L4703" i="2"/>
  <c r="L4204" i="2"/>
  <c r="L2026" i="2"/>
  <c r="L4763" i="2"/>
  <c r="L5875" i="2"/>
  <c r="L4796" i="2"/>
  <c r="L1827" i="2"/>
  <c r="L4797" i="2"/>
  <c r="L2025" i="2"/>
  <c r="L7639" i="2"/>
  <c r="L4773" i="2"/>
  <c r="L4202" i="2"/>
  <c r="L3270" i="2"/>
  <c r="L4771" i="2"/>
  <c r="L4791" i="2"/>
  <c r="L2024" i="2"/>
  <c r="L4748" i="2"/>
  <c r="L4764" i="2"/>
  <c r="L4909" i="2"/>
  <c r="L4772" i="2"/>
  <c r="L4910" i="2"/>
  <c r="L5782" i="2"/>
  <c r="L1828" i="2"/>
  <c r="L4911" i="2"/>
  <c r="L6336" i="2"/>
  <c r="L4512" i="2"/>
  <c r="L4546" i="2"/>
  <c r="L4781" i="2"/>
  <c r="L4792" i="2"/>
  <c r="L4767" i="2"/>
  <c r="L1811" i="2"/>
  <c r="L4537" i="2"/>
  <c r="L1829" i="2"/>
  <c r="L4709" i="2"/>
  <c r="L4760" i="2"/>
  <c r="L4710" i="2"/>
  <c r="L4732" i="2"/>
  <c r="L4425" i="2"/>
  <c r="L4714" i="2"/>
  <c r="L4777" i="2"/>
  <c r="L1660" i="2"/>
  <c r="L4778" i="2"/>
  <c r="L1823" i="2"/>
  <c r="L1824" i="2"/>
  <c r="L4724" i="2"/>
  <c r="L5799" i="2"/>
  <c r="L4711" i="2"/>
  <c r="L4765" i="2"/>
  <c r="L4793" i="2"/>
  <c r="L1814" i="2"/>
  <c r="L4742" i="2"/>
  <c r="L4725" i="2"/>
  <c r="L4782" i="2"/>
  <c r="L6529" i="2"/>
  <c r="L4712" i="2"/>
  <c r="L4733" i="2"/>
  <c r="L4774" i="2"/>
  <c r="L1825" i="2"/>
  <c r="L4783" i="2"/>
  <c r="L4779" i="2"/>
  <c r="L2023" i="2"/>
  <c r="L2021" i="2"/>
  <c r="L5556" i="2"/>
  <c r="L4753" i="2"/>
  <c r="L4934" i="2"/>
  <c r="L4908" i="2"/>
  <c r="L1826" i="2"/>
  <c r="L2022" i="2"/>
  <c r="L1815" i="2"/>
  <c r="L1816" i="2"/>
  <c r="L4726" i="2"/>
  <c r="L4386" i="2"/>
  <c r="L4735" i="2"/>
  <c r="L1817" i="2"/>
  <c r="L4734" i="2"/>
  <c r="L4739" i="2"/>
  <c r="L6321" i="2"/>
  <c r="L4588" i="2"/>
  <c r="L4736" i="2"/>
  <c r="L4715" i="2"/>
  <c r="L4737" i="2"/>
  <c r="L6608" i="2"/>
  <c r="L4718" i="2"/>
  <c r="L4172" i="2"/>
  <c r="L4727" i="2"/>
  <c r="L7897" i="2"/>
  <c r="L3123" i="2"/>
  <c r="L3994" i="2"/>
  <c r="L4730" i="2"/>
  <c r="L1810" i="2"/>
  <c r="L1506" i="2"/>
  <c r="L2020" i="2"/>
  <c r="L4719" i="2"/>
  <c r="L4743" i="2"/>
  <c r="L4907" i="2"/>
  <c r="L4328" i="2"/>
  <c r="L3448" i="2"/>
  <c r="L4738" i="2"/>
  <c r="L4744" i="2"/>
  <c r="L4749" i="2"/>
  <c r="L4745" i="2"/>
  <c r="L4716" i="2"/>
  <c r="L1812" i="2"/>
  <c r="L1813" i="2"/>
  <c r="L4746" i="2"/>
  <c r="L4720" i="2"/>
  <c r="L4197" i="2"/>
  <c r="L4713" i="2"/>
  <c r="L4747" i="2"/>
  <c r="L4721" i="2"/>
  <c r="L1818" i="2"/>
  <c r="L1647" i="2"/>
  <c r="L4731" i="2"/>
  <c r="L2019" i="2"/>
  <c r="L4708" i="2"/>
  <c r="L6674" i="2"/>
  <c r="L4728" i="2"/>
  <c r="L4740" i="2"/>
  <c r="L4722" i="2"/>
  <c r="L4553" i="2"/>
  <c r="L4723" i="2"/>
  <c r="L1819" i="2"/>
  <c r="L4750" i="2"/>
  <c r="L4741" i="2"/>
  <c r="L4729" i="2"/>
  <c r="L4717" i="2"/>
  <c r="L4692" i="2"/>
  <c r="L4673" i="2"/>
  <c r="L4682" i="2"/>
  <c r="L4579" i="2"/>
  <c r="L1801" i="2"/>
  <c r="L4697" i="2"/>
  <c r="L4685" i="2"/>
  <c r="L4679" i="2"/>
  <c r="L1802" i="2"/>
  <c r="L4674" i="2"/>
  <c r="L4680" i="2"/>
  <c r="L6901" i="2"/>
  <c r="L4605" i="2"/>
  <c r="L4675" i="2"/>
  <c r="L7889" i="2"/>
  <c r="L4681" i="2"/>
  <c r="L4668" i="2"/>
  <c r="L4693" i="2"/>
  <c r="L4167" i="2"/>
  <c r="L4435" i="2"/>
  <c r="L3699" i="2"/>
  <c r="L4686" i="2"/>
  <c r="L4698" i="2"/>
  <c r="L4687" i="2"/>
  <c r="L4688" i="2"/>
  <c r="L4694" i="2"/>
  <c r="L7312" i="2"/>
  <c r="L1797" i="2"/>
  <c r="L4905" i="2"/>
  <c r="L2017" i="2"/>
  <c r="L4676" i="2"/>
  <c r="L4334" i="2"/>
  <c r="L4646" i="2"/>
  <c r="L1765" i="2"/>
  <c r="L4641" i="2"/>
  <c r="L2018" i="2"/>
  <c r="L6750" i="2"/>
  <c r="L4669" i="2"/>
  <c r="L4670" i="2"/>
  <c r="L1803" i="2"/>
  <c r="L4695" i="2"/>
  <c r="L2016" i="2"/>
  <c r="L4689" i="2"/>
  <c r="L4906" i="2"/>
  <c r="L1804" i="2"/>
  <c r="L2015" i="2"/>
  <c r="L1805" i="2"/>
  <c r="L6868" i="2"/>
  <c r="L2014" i="2"/>
  <c r="L4690" i="2"/>
  <c r="L5947" i="2"/>
  <c r="L6335" i="2"/>
  <c r="L2012" i="2"/>
  <c r="L4599" i="2"/>
  <c r="L3586" i="2"/>
  <c r="L5179" i="2"/>
  <c r="L3428" i="2"/>
  <c r="L6073" i="2"/>
  <c r="L4484" i="2"/>
  <c r="L4635" i="2"/>
  <c r="L4664" i="2"/>
  <c r="L4699" i="2"/>
  <c r="L4671" i="2"/>
  <c r="L5840" i="2"/>
  <c r="L4700" i="2"/>
  <c r="L4696" i="2"/>
  <c r="L1798" i="2"/>
  <c r="L1806" i="2"/>
  <c r="L4657" i="2"/>
  <c r="L2013" i="2"/>
  <c r="L4554" i="2"/>
  <c r="L4691" i="2"/>
  <c r="L4672" i="2"/>
  <c r="L1799" i="2"/>
  <c r="L3864" i="2"/>
  <c r="L1363" i="2"/>
  <c r="L4904" i="2"/>
  <c r="L4658" i="2"/>
  <c r="L5267" i="2"/>
  <c r="L4652" i="2"/>
  <c r="L3844" i="2"/>
  <c r="L2620" i="2"/>
  <c r="L1308" i="2"/>
  <c r="L4642" i="2"/>
  <c r="L4683" i="2"/>
  <c r="L1800" i="2"/>
  <c r="L2011" i="2"/>
  <c r="L7599" i="2"/>
  <c r="L4677" i="2"/>
  <c r="L4678" i="2"/>
  <c r="L4704" i="2"/>
  <c r="L2010" i="2"/>
  <c r="L4275" i="2"/>
  <c r="L1792" i="2"/>
  <c r="L4903" i="2"/>
  <c r="L1732" i="2"/>
  <c r="L5084" i="2"/>
  <c r="L4340" i="2"/>
  <c r="L4637" i="2"/>
  <c r="L4684" i="2"/>
  <c r="L4498" i="2"/>
  <c r="L4665" i="2"/>
  <c r="L3690" i="2"/>
  <c r="L3993" i="2"/>
  <c r="L5346" i="2"/>
  <c r="L2006" i="2"/>
  <c r="L1761" i="2"/>
  <c r="L2630" i="2"/>
  <c r="L3701" i="2"/>
  <c r="L1793" i="2"/>
  <c r="L4902" i="2"/>
  <c r="L2007" i="2"/>
  <c r="L1542" i="2"/>
  <c r="L2008" i="2"/>
  <c r="L3645" i="2"/>
  <c r="L7519" i="2"/>
  <c r="L2004" i="2"/>
  <c r="L2005" i="2"/>
  <c r="L3948" i="2"/>
  <c r="L2003" i="2"/>
  <c r="L1102" i="2"/>
  <c r="L924" i="2"/>
  <c r="L4620" i="2"/>
  <c r="L3997" i="2"/>
  <c r="L1762" i="2"/>
  <c r="L1794" i="2"/>
  <c r="L4643" i="2"/>
  <c r="L4656" i="2"/>
  <c r="L4653" i="2"/>
  <c r="L4666" i="2"/>
  <c r="L4638" i="2"/>
  <c r="L4667" i="2"/>
  <c r="L4639" i="2"/>
  <c r="L5302" i="2"/>
  <c r="L2002" i="2"/>
  <c r="L2492" i="2"/>
  <c r="K2492" i="2" s="1"/>
  <c r="L4448" i="2"/>
  <c r="L4647" i="2"/>
  <c r="L4522" i="2"/>
  <c r="L4654" i="2"/>
  <c r="L2001" i="2"/>
  <c r="L4162" i="2"/>
  <c r="L4636" i="2"/>
  <c r="L2000" i="2"/>
  <c r="L4566" i="2"/>
  <c r="L4660" i="2"/>
  <c r="L4640" i="2"/>
  <c r="L1999" i="2"/>
  <c r="L83" i="2"/>
  <c r="L443" i="2"/>
  <c r="L4661" i="2"/>
  <c r="L4338" i="2"/>
  <c r="L4455" i="2"/>
  <c r="L6860" i="2"/>
  <c r="L4662" i="2"/>
  <c r="L4655" i="2"/>
  <c r="L4648" i="2"/>
  <c r="L1998" i="2"/>
  <c r="L4644" i="2"/>
  <c r="L986" i="2"/>
  <c r="L4900" i="2"/>
  <c r="L1795" i="2"/>
  <c r="L4659" i="2"/>
  <c r="L4649" i="2"/>
  <c r="L4577" i="2"/>
  <c r="L4663" i="2"/>
  <c r="L4645" i="2"/>
  <c r="L1796" i="2"/>
  <c r="L4650" i="2"/>
  <c r="L1997" i="2"/>
  <c r="L4018" i="2"/>
  <c r="L3984" i="2"/>
  <c r="L4504" i="2"/>
  <c r="L6614" i="2"/>
  <c r="L1996" i="2"/>
  <c r="L5098" i="2"/>
  <c r="L5666" i="2"/>
  <c r="L4506" i="2"/>
  <c r="L1402" i="2"/>
  <c r="L3998" i="2"/>
  <c r="L3240" i="2"/>
  <c r="L1995" i="2"/>
  <c r="L3091" i="2"/>
  <c r="L4901" i="2"/>
  <c r="L4899" i="2"/>
  <c r="L1861" i="2"/>
  <c r="L7878" i="2"/>
  <c r="L7882" i="2"/>
  <c r="L3092" i="2"/>
  <c r="L1994" i="2"/>
  <c r="L6355" i="2"/>
  <c r="L2610" i="2"/>
  <c r="L5058" i="2"/>
  <c r="L2640" i="2"/>
  <c r="L6778" i="2"/>
  <c r="L3612" i="2"/>
  <c r="L1465" i="2"/>
  <c r="L1758" i="2"/>
  <c r="L7161" i="2"/>
  <c r="L3505" i="2"/>
  <c r="L676" i="2"/>
  <c r="L3839" i="2"/>
  <c r="L2581" i="2"/>
  <c r="L4156" i="2"/>
  <c r="L1775" i="2"/>
  <c r="L6423" i="2"/>
  <c r="L382" i="2"/>
  <c r="L5522" i="2"/>
  <c r="L3167" i="2"/>
  <c r="L4586" i="2"/>
  <c r="L4898" i="2"/>
  <c r="L2246" i="2"/>
  <c r="K2246" i="2" s="1"/>
  <c r="L7492" i="2"/>
  <c r="L7596" i="2"/>
  <c r="L5778" i="2"/>
  <c r="L1992" i="2"/>
  <c r="L1993" i="2"/>
  <c r="L2644" i="2"/>
  <c r="L3696" i="2"/>
  <c r="L4303" i="2"/>
  <c r="L5946" i="2"/>
  <c r="L3522" i="2"/>
  <c r="L1780" i="2"/>
  <c r="L1463" i="2"/>
  <c r="L2641" i="2"/>
  <c r="L3854" i="2"/>
  <c r="L1989" i="2"/>
  <c r="L1990" i="2"/>
  <c r="L3861" i="2"/>
  <c r="L141" i="2"/>
  <c r="L3719" i="2"/>
  <c r="L4443" i="2"/>
  <c r="L5387" i="2"/>
  <c r="L1991" i="2"/>
  <c r="L2625" i="2"/>
  <c r="L2615" i="2"/>
  <c r="L3778" i="2"/>
  <c r="L3820" i="2"/>
  <c r="L4894" i="2"/>
  <c r="L1656" i="2"/>
  <c r="L4609" i="2"/>
  <c r="L3903" i="2"/>
  <c r="L4602" i="2"/>
  <c r="L2027" i="2"/>
  <c r="L1211" i="2"/>
  <c r="L4107" i="2"/>
  <c r="L3947" i="2"/>
  <c r="L4408" i="2"/>
  <c r="L7649" i="2"/>
  <c r="L3709" i="2"/>
  <c r="L2647" i="2"/>
  <c r="L5836" i="2"/>
  <c r="L4261" i="2"/>
  <c r="L4481" i="2"/>
  <c r="L2582" i="2"/>
  <c r="L6242" i="2"/>
  <c r="L7594" i="2"/>
  <c r="L4058" i="2"/>
  <c r="L1568" i="2"/>
  <c r="L4895" i="2"/>
  <c r="L4896" i="2"/>
  <c r="L7667" i="2"/>
  <c r="L908" i="2"/>
  <c r="L5064" i="2"/>
  <c r="L6455" i="2"/>
  <c r="L2881" i="2"/>
  <c r="L1988" i="2"/>
  <c r="L1384" i="2"/>
  <c r="L3757" i="2"/>
  <c r="L2751" i="2"/>
  <c r="L5871" i="2"/>
  <c r="L4445" i="2"/>
  <c r="L4064" i="2"/>
  <c r="L2626" i="2"/>
  <c r="L1081" i="2"/>
  <c r="L6715" i="2"/>
  <c r="L2616" i="2"/>
  <c r="L4234" i="2"/>
  <c r="L1987" i="2"/>
  <c r="L4305" i="2"/>
  <c r="L1986" i="2"/>
  <c r="L3540" i="2"/>
  <c r="L4436" i="2"/>
  <c r="L4420" i="2"/>
  <c r="L3309" i="2"/>
  <c r="L4651" i="2"/>
  <c r="L3364" i="2"/>
  <c r="L861" i="2"/>
  <c r="L4342" i="2"/>
  <c r="L4205" i="2"/>
  <c r="L1985" i="2"/>
  <c r="L3642" i="2"/>
  <c r="L2586" i="2"/>
  <c r="L3674" i="2"/>
  <c r="L2635" i="2"/>
  <c r="L1984" i="2"/>
  <c r="L4610" i="2"/>
  <c r="L2712" i="2"/>
  <c r="L1983" i="2"/>
  <c r="L4603" i="2"/>
  <c r="L3278" i="2"/>
  <c r="L3866" i="2"/>
  <c r="L2596" i="2"/>
  <c r="L2601" i="2"/>
  <c r="L3814" i="2"/>
  <c r="L1981" i="2"/>
  <c r="L2642" i="2"/>
  <c r="L4375" i="2"/>
  <c r="L2597" i="2"/>
  <c r="L2621" i="2"/>
  <c r="L2598" i="2"/>
  <c r="L2602" i="2"/>
  <c r="L4480" i="2"/>
  <c r="L4893" i="2"/>
  <c r="L49" i="2"/>
  <c r="L54" i="2"/>
  <c r="L99" i="2"/>
  <c r="L100" i="2"/>
  <c r="L101" i="2"/>
  <c r="L102" i="2"/>
  <c r="L103" i="2"/>
  <c r="L104" i="2"/>
  <c r="L105" i="2"/>
  <c r="L106" i="2"/>
  <c r="L107" i="2"/>
  <c r="L110" i="2"/>
  <c r="L115" i="2"/>
  <c r="L119" i="2"/>
  <c r="L122" i="2"/>
  <c r="L2034" i="2"/>
  <c r="L2036" i="2"/>
  <c r="L4925" i="2"/>
  <c r="L5012" i="2"/>
  <c r="L5013" i="2"/>
  <c r="L5014" i="2"/>
  <c r="L5096" i="2"/>
  <c r="L5178" i="2"/>
  <c r="L5182" i="2"/>
  <c r="L5183" i="2"/>
  <c r="L5184" i="2"/>
  <c r="L5235" i="2"/>
  <c r="L5285" i="2"/>
  <c r="L5286" i="2"/>
  <c r="L5321" i="2"/>
  <c r="L5331" i="2"/>
  <c r="L5333" i="2"/>
  <c r="L5395" i="2"/>
  <c r="L5455" i="2"/>
  <c r="L5497" i="2"/>
  <c r="L5501" i="2"/>
  <c r="L5502" i="2"/>
  <c r="L5503" i="2"/>
  <c r="L5545" i="2"/>
  <c r="L5546" i="2"/>
  <c r="L5547" i="2"/>
  <c r="L5549" i="2"/>
  <c r="L5550" i="2"/>
  <c r="L5554" i="2"/>
  <c r="L5614" i="2"/>
  <c r="L5617" i="2"/>
  <c r="L5619" i="2"/>
  <c r="L5620" i="2"/>
  <c r="L5665" i="2"/>
  <c r="L5667" i="2"/>
  <c r="L5736" i="2"/>
  <c r="L5739" i="2"/>
  <c r="L5740" i="2"/>
  <c r="L5783" i="2"/>
  <c r="L5978" i="2"/>
  <c r="L6013" i="2"/>
  <c r="L6018" i="2"/>
  <c r="L6019" i="2"/>
  <c r="L6020" i="2"/>
  <c r="L6022" i="2"/>
  <c r="L6023" i="2"/>
  <c r="L6024" i="2"/>
  <c r="L6025" i="2"/>
  <c r="L6027" i="2"/>
  <c r="L6028" i="2"/>
  <c r="L6029" i="2"/>
  <c r="L6030" i="2"/>
  <c r="L6031" i="2"/>
  <c r="L6032" i="2"/>
  <c r="L6033" i="2"/>
  <c r="L6079" i="2"/>
  <c r="L6088" i="2"/>
  <c r="L7113" i="2"/>
  <c r="L7114" i="2"/>
  <c r="L7314" i="2"/>
  <c r="L7315" i="2"/>
  <c r="L7316" i="2"/>
  <c r="L7317" i="2"/>
  <c r="L7318" i="2"/>
  <c r="L7512" i="2"/>
  <c r="L7513" i="2"/>
  <c r="L7514" i="2"/>
  <c r="L7560" i="2"/>
  <c r="L7669" i="2"/>
  <c r="L7756" i="2"/>
  <c r="L7757" i="2"/>
  <c r="L7758" i="2"/>
  <c r="L7759" i="2"/>
  <c r="L7760" i="2"/>
  <c r="L7761" i="2"/>
  <c r="L7762" i="2"/>
  <c r="L7763" i="2"/>
  <c r="L7764" i="2"/>
  <c r="L7765" i="2"/>
  <c r="L7766" i="2"/>
  <c r="L7807" i="2"/>
  <c r="L7808" i="2"/>
  <c r="L7809" i="2"/>
  <c r="L7810" i="2"/>
  <c r="L2617" i="2"/>
  <c r="L1980" i="2"/>
  <c r="L6290" i="2"/>
  <c r="L4076" i="2"/>
  <c r="L3334" i="2"/>
  <c r="L2648" i="2"/>
  <c r="L2631" i="2"/>
  <c r="L2632" i="2"/>
  <c r="L2636" i="2"/>
  <c r="L2627" i="2"/>
  <c r="L2628" i="2"/>
  <c r="L2618" i="2"/>
  <c r="L7371" i="2"/>
  <c r="L2643" i="2"/>
  <c r="L2633" i="2"/>
  <c r="L3770" i="2"/>
  <c r="L5618" i="2"/>
  <c r="L497" i="2"/>
  <c r="L4892" i="2"/>
  <c r="L2592" i="2"/>
  <c r="L2622" i="2"/>
  <c r="L3727" i="2"/>
  <c r="L7901" i="2"/>
  <c r="L1982" i="2"/>
  <c r="L3684" i="2"/>
  <c r="L1979" i="2"/>
  <c r="L7593" i="2"/>
  <c r="L2611" i="2"/>
  <c r="L1977" i="2"/>
  <c r="L1978" i="2"/>
  <c r="L1674" i="2"/>
  <c r="L2605" i="2"/>
  <c r="L4368" i="2"/>
  <c r="L2583" i="2"/>
  <c r="L4099" i="2"/>
  <c r="L7597" i="2"/>
  <c r="L1976" i="2"/>
  <c r="L5846" i="2"/>
  <c r="L1337" i="2"/>
  <c r="L3374" i="2"/>
  <c r="L4431" i="2"/>
  <c r="L2593" i="2"/>
  <c r="L1975" i="2"/>
  <c r="L6084" i="2"/>
  <c r="L6721" i="2"/>
  <c r="L4891" i="2"/>
  <c r="L4573" i="2"/>
  <c r="L4633" i="2"/>
  <c r="L4299" i="2"/>
  <c r="L1973" i="2"/>
  <c r="L391" i="2"/>
  <c r="L6442" i="2"/>
  <c r="L6756" i="2"/>
  <c r="L1974" i="2"/>
  <c r="L1059" i="2"/>
  <c r="L4004" i="2"/>
  <c r="L7787" i="2"/>
  <c r="L7077" i="2"/>
  <c r="L2619" i="2"/>
  <c r="L2612" i="2"/>
  <c r="L3942" i="2"/>
  <c r="L4323" i="2"/>
  <c r="L1971" i="2"/>
  <c r="L2606" i="2"/>
  <c r="L2613" i="2"/>
  <c r="L2333" i="2"/>
  <c r="K2333" i="2" s="1"/>
  <c r="L1972" i="2"/>
  <c r="L7604" i="2"/>
  <c r="L4461" i="2"/>
  <c r="L823" i="2"/>
  <c r="L2603" i="2"/>
  <c r="L1969" i="2"/>
  <c r="L1970" i="2"/>
  <c r="L5315" i="2"/>
  <c r="L6213" i="2"/>
  <c r="L1657" i="2"/>
  <c r="L1118" i="2"/>
  <c r="L2637" i="2"/>
  <c r="L3817" i="2"/>
  <c r="L2629" i="2"/>
  <c r="L1968" i="2"/>
  <c r="L3732" i="2"/>
  <c r="L5832" i="2"/>
  <c r="L5833" i="2"/>
  <c r="L2645" i="2"/>
  <c r="L7133" i="2"/>
  <c r="L7705" i="2"/>
  <c r="L2607" i="2"/>
  <c r="L4433" i="2"/>
  <c r="L5900" i="2"/>
  <c r="L1207" i="2"/>
  <c r="L4459" i="2"/>
  <c r="L2646" i="2"/>
  <c r="L1967" i="2"/>
  <c r="L1965" i="2"/>
  <c r="L1966" i="2"/>
  <c r="L4043" i="2"/>
  <c r="L4595" i="2"/>
  <c r="L1368" i="2"/>
  <c r="L1962" i="2"/>
  <c r="L1964" i="2"/>
  <c r="L6188" i="2"/>
  <c r="L1693" i="2"/>
  <c r="L1963" i="2"/>
  <c r="L2634" i="2"/>
  <c r="L7283" i="2"/>
  <c r="L6755" i="2"/>
  <c r="L2614" i="2"/>
  <c r="L4223" i="2"/>
  <c r="L4033" i="2"/>
  <c r="L1961" i="2"/>
  <c r="L6471" i="2"/>
  <c r="L2604" i="2"/>
  <c r="L4890" i="2"/>
  <c r="L7638" i="2"/>
  <c r="L1960" i="2"/>
  <c r="L2638" i="2"/>
  <c r="L893" i="2"/>
  <c r="L2587" i="2"/>
  <c r="L1537" i="2"/>
  <c r="L7162" i="2"/>
  <c r="L2608" i="2"/>
  <c r="L4364" i="2"/>
  <c r="L7445" i="2"/>
  <c r="L2623" i="2"/>
  <c r="L3906" i="2"/>
  <c r="L4528" i="2"/>
  <c r="L4580" i="2"/>
  <c r="L1318" i="2"/>
  <c r="L628" i="2"/>
  <c r="L1959" i="2"/>
  <c r="L5063" i="2"/>
  <c r="L6720" i="2"/>
  <c r="L4634" i="2"/>
  <c r="L6117" i="2"/>
  <c r="L6056" i="2"/>
  <c r="L5824" i="2"/>
  <c r="L5934" i="2"/>
  <c r="L4889" i="2"/>
  <c r="L6578" i="2"/>
  <c r="L3566" i="2"/>
  <c r="L4086" i="2"/>
  <c r="L2575" i="2"/>
  <c r="L4266" i="2"/>
  <c r="L6198" i="2"/>
  <c r="L1958" i="2"/>
  <c r="L6127" i="2"/>
  <c r="L2609" i="2"/>
  <c r="L2599" i="2"/>
  <c r="L3542" i="2"/>
  <c r="L1957" i="2"/>
  <c r="L540" i="2"/>
  <c r="L3685" i="2"/>
  <c r="L4187" i="2"/>
  <c r="L1790" i="2"/>
  <c r="L1791" i="2"/>
  <c r="L491" i="2"/>
  <c r="L1954" i="2"/>
  <c r="L5470" i="2"/>
  <c r="L5477" i="2"/>
  <c r="L2033" i="2"/>
  <c r="L2588" i="2"/>
  <c r="L2594" i="2"/>
  <c r="L2584" i="2"/>
  <c r="L7893" i="2"/>
  <c r="L5498" i="2"/>
  <c r="L7313" i="2"/>
  <c r="L2589" i="2"/>
  <c r="L1582" i="2"/>
  <c r="L4159" i="2"/>
  <c r="L1955" i="2"/>
  <c r="L1951" i="2"/>
  <c r="L1956" i="2"/>
  <c r="L4065" i="2"/>
  <c r="L3691" i="2"/>
  <c r="L2624" i="2"/>
  <c r="L2590" i="2"/>
  <c r="L2639" i="2"/>
  <c r="L1953" i="2"/>
  <c r="L3707" i="2"/>
  <c r="L4888" i="2"/>
  <c r="L2585" i="2"/>
  <c r="L3985" i="2"/>
  <c r="L5687" i="2"/>
  <c r="L4045" i="2"/>
  <c r="L1421" i="2"/>
  <c r="L1777" i="2"/>
  <c r="L6512" i="2"/>
  <c r="L6513" i="2"/>
  <c r="L5282" i="2"/>
  <c r="L6719" i="2"/>
  <c r="L1949" i="2"/>
  <c r="L7168" i="2"/>
  <c r="L4195" i="2"/>
  <c r="L1950" i="2"/>
  <c r="L3147" i="2"/>
  <c r="L1119" i="2"/>
  <c r="L1783" i="2"/>
  <c r="L1947" i="2"/>
  <c r="L1948" i="2"/>
  <c r="L2576" i="2"/>
  <c r="L2577" i="2"/>
  <c r="L1946" i="2"/>
  <c r="L4886" i="2"/>
  <c r="L4887" i="2"/>
  <c r="L7887" i="2"/>
  <c r="L6919" i="2"/>
  <c r="L4118" i="2"/>
  <c r="L5662" i="2"/>
  <c r="L1945" i="2"/>
  <c r="L4882" i="2"/>
  <c r="L2600" i="2"/>
  <c r="L4883" i="2"/>
  <c r="L4884" i="2"/>
  <c r="L4885" i="2"/>
  <c r="L7898" i="2"/>
  <c r="L4473" i="2"/>
  <c r="L1412" i="2"/>
  <c r="L1944" i="2"/>
  <c r="L5187" i="2"/>
  <c r="L5188" i="2"/>
  <c r="L3829" i="2"/>
  <c r="L4088" i="2"/>
  <c r="L4878" i="2"/>
  <c r="L2570" i="2"/>
  <c r="L6716" i="2"/>
  <c r="L5621" i="2"/>
  <c r="L1943" i="2"/>
  <c r="L2595" i="2"/>
  <c r="L4879" i="2"/>
  <c r="L1706" i="2"/>
  <c r="L1952" i="2"/>
  <c r="L2578" i="2"/>
  <c r="L4880" i="2"/>
  <c r="L2813" i="2"/>
  <c r="L4881" i="2"/>
  <c r="L2579" i="2"/>
  <c r="L4877" i="2"/>
  <c r="L5113" i="2"/>
  <c r="L3717" i="2"/>
  <c r="L1942" i="2"/>
  <c r="L4875" i="2"/>
  <c r="L3322" i="2"/>
  <c r="L2571" i="2"/>
  <c r="L4418" i="2"/>
  <c r="L3850" i="2"/>
  <c r="L4407" i="2"/>
  <c r="L2572" i="2"/>
  <c r="L4876" i="2"/>
  <c r="L7556" i="2"/>
  <c r="L2835" i="2"/>
  <c r="L1941" i="2"/>
  <c r="L1392" i="2"/>
  <c r="L1938" i="2"/>
  <c r="L1939" i="2"/>
  <c r="L1702" i="2"/>
  <c r="L4611" i="2"/>
  <c r="L7861" i="2"/>
  <c r="L1225" i="2"/>
  <c r="L4872" i="2"/>
  <c r="L1940" i="2"/>
  <c r="L5599" i="2"/>
  <c r="L3715" i="2"/>
  <c r="L3748" i="2"/>
  <c r="L4873" i="2"/>
  <c r="L1413" i="2"/>
  <c r="L7598" i="2"/>
  <c r="L4874" i="2"/>
  <c r="L4131" i="2"/>
  <c r="L3746" i="2"/>
  <c r="L5240" i="2"/>
  <c r="L1609" i="2"/>
  <c r="L4345" i="2"/>
  <c r="L4868" i="2"/>
  <c r="L4470" i="2"/>
  <c r="L2681" i="2"/>
  <c r="L4869" i="2"/>
  <c r="L599" i="2"/>
  <c r="L6464" i="2"/>
  <c r="L6799" i="2"/>
  <c r="L4259" i="2"/>
  <c r="L558" i="2"/>
  <c r="L5735" i="2"/>
  <c r="L3173" i="2"/>
  <c r="L5003" i="2"/>
  <c r="L4486" i="2"/>
  <c r="L3493" i="2"/>
  <c r="L7900" i="2"/>
  <c r="L2573" i="2"/>
  <c r="L4870" i="2"/>
  <c r="L4871" i="2"/>
  <c r="L1937" i="2"/>
  <c r="L1935" i="2"/>
  <c r="L1936" i="2"/>
  <c r="L4203" i="2"/>
  <c r="L4410" i="2"/>
  <c r="L4867" i="2"/>
  <c r="L4612" i="2"/>
  <c r="L490" i="2"/>
  <c r="L4333" i="2"/>
  <c r="L494" i="2"/>
  <c r="L1933" i="2"/>
  <c r="L1934" i="2"/>
  <c r="L7504" i="2"/>
  <c r="L1648" i="2"/>
  <c r="L4404" i="2"/>
  <c r="L4416" i="2"/>
  <c r="L916" i="2"/>
  <c r="L2938" i="2"/>
  <c r="L1931" i="2"/>
  <c r="L1932" i="2"/>
  <c r="L4535" i="2"/>
  <c r="L1928" i="2"/>
  <c r="L2565" i="2"/>
  <c r="L1929" i="2"/>
  <c r="L111" i="2"/>
  <c r="L1930" i="2"/>
  <c r="L4348" i="2"/>
  <c r="L2675" i="2"/>
  <c r="L3429" i="2"/>
  <c r="L7899" i="2"/>
  <c r="L1926" i="2"/>
  <c r="L1927" i="2"/>
  <c r="L6790" i="2"/>
  <c r="L716" i="2"/>
  <c r="L2763" i="2"/>
  <c r="L6916" i="2"/>
  <c r="L4866" i="2"/>
  <c r="L4168" i="2"/>
  <c r="L1302" i="2"/>
  <c r="L1427" i="2"/>
  <c r="L7083" i="2"/>
  <c r="L7087" i="2"/>
  <c r="L4930" i="2"/>
  <c r="L1672" i="2"/>
  <c r="L2699" i="2"/>
  <c r="L1925" i="2"/>
  <c r="L3568" i="2"/>
  <c r="L3657" i="2"/>
  <c r="L3730" i="2"/>
  <c r="L2041" i="2"/>
  <c r="L4865" i="2"/>
  <c r="L7422" i="2"/>
  <c r="L945" i="2"/>
  <c r="L1923" i="2"/>
  <c r="L4582" i="2"/>
  <c r="L4414" i="2"/>
  <c r="L2941" i="2"/>
  <c r="L1924" i="2"/>
  <c r="L5467" i="2"/>
  <c r="L3813" i="2"/>
  <c r="L6328" i="2"/>
  <c r="L1921" i="2"/>
  <c r="L1922" i="2"/>
  <c r="L3725" i="2"/>
  <c r="L4567" i="2"/>
  <c r="L1918" i="2"/>
  <c r="L7784" i="2"/>
  <c r="L1919" i="2"/>
  <c r="L5217" i="2"/>
  <c r="L3733" i="2"/>
  <c r="L5438" i="2"/>
  <c r="L3816" i="2"/>
  <c r="L3475" i="2"/>
  <c r="L2564" i="2"/>
  <c r="L7849" i="2"/>
  <c r="L5275" i="2"/>
  <c r="L6987" i="2"/>
  <c r="L3421" i="2"/>
  <c r="L1920" i="2"/>
  <c r="L4862" i="2"/>
  <c r="L4863" i="2"/>
  <c r="L7786" i="2"/>
  <c r="L4391" i="2"/>
  <c r="L1773" i="2"/>
  <c r="L4392" i="2"/>
  <c r="L1915" i="2"/>
  <c r="L4864" i="2"/>
  <c r="L1916" i="2"/>
  <c r="L1107" i="2"/>
  <c r="L2660" i="2"/>
  <c r="L3096" i="2"/>
  <c r="L1917" i="2"/>
  <c r="L6637" i="2"/>
  <c r="L1914" i="2"/>
  <c r="L1855" i="2"/>
  <c r="L1662" i="2"/>
  <c r="L7561" i="2"/>
  <c r="L4861" i="2"/>
  <c r="L3569" i="2"/>
  <c r="L1300" i="2"/>
  <c r="L874" i="2"/>
  <c r="L6739" i="2"/>
  <c r="L4859" i="2"/>
  <c r="L1913" i="2"/>
  <c r="L6148" i="2"/>
  <c r="L5223" i="2"/>
  <c r="L4860" i="2"/>
  <c r="L2562" i="2"/>
  <c r="L4493" i="2"/>
  <c r="L4153" i="2"/>
  <c r="L4632" i="2"/>
  <c r="L4857" i="2"/>
  <c r="L4074" i="2"/>
  <c r="L1910" i="2"/>
  <c r="L1911" i="2"/>
  <c r="L4509" i="2"/>
  <c r="L1751" i="2"/>
  <c r="L1912" i="2"/>
  <c r="L4858" i="2"/>
  <c r="L3593" i="2"/>
  <c r="L4232" i="2"/>
  <c r="L5676" i="2"/>
  <c r="L4855" i="2"/>
  <c r="L7001" i="2"/>
  <c r="L4597" i="2"/>
  <c r="L3359" i="2"/>
  <c r="L4856" i="2"/>
  <c r="L1516" i="2"/>
  <c r="L7430" i="2"/>
  <c r="L7539" i="2"/>
  <c r="L6754" i="2"/>
  <c r="L1909" i="2"/>
  <c r="L1051" i="2"/>
  <c r="L5928" i="2"/>
  <c r="L6496" i="2"/>
  <c r="L670" i="2"/>
  <c r="L3257" i="2"/>
  <c r="L2352" i="2"/>
  <c r="L4183" i="2"/>
  <c r="L6316" i="2"/>
  <c r="L1908" i="2"/>
  <c r="L4387" i="2"/>
  <c r="L4393" i="2"/>
  <c r="L1588" i="2"/>
  <c r="L3952" i="2"/>
  <c r="L1906" i="2"/>
  <c r="L3668" i="2"/>
  <c r="L1907" i="2"/>
  <c r="L4192" i="2"/>
  <c r="L5298" i="2"/>
  <c r="L880" i="2"/>
  <c r="L4157" i="2"/>
  <c r="L4853" i="2"/>
  <c r="L1905" i="2"/>
  <c r="L488" i="2"/>
  <c r="L2084" i="2"/>
  <c r="K2084" i="2" s="1"/>
  <c r="L1075" i="2"/>
  <c r="L5922" i="2"/>
  <c r="L6911" i="2"/>
  <c r="L7605" i="2"/>
  <c r="L4854" i="2"/>
  <c r="L6713" i="2"/>
  <c r="L2996" i="2"/>
  <c r="L3783" i="2"/>
  <c r="L2566" i="2"/>
  <c r="L1904" i="2"/>
  <c r="L1902" i="2"/>
  <c r="L4147" i="2"/>
  <c r="L1710" i="2"/>
  <c r="L4082" i="2"/>
  <c r="L693" i="2"/>
  <c r="L4098" i="2"/>
  <c r="L1903" i="2"/>
  <c r="L3831" i="2"/>
  <c r="L4196" i="2"/>
  <c r="L3988" i="2"/>
  <c r="L1900" i="2"/>
  <c r="L2567" i="2"/>
  <c r="L6613" i="2"/>
  <c r="L7904" i="2"/>
  <c r="L5663" i="2"/>
  <c r="L6167" i="2"/>
  <c r="L1901" i="2"/>
  <c r="L4848" i="2"/>
  <c r="L1897" i="2"/>
  <c r="L4294" i="2"/>
  <c r="L6459" i="2"/>
  <c r="L3605" i="2"/>
  <c r="L4398" i="2"/>
  <c r="L7148" i="2"/>
  <c r="L4590" i="2"/>
  <c r="L2928" i="2"/>
  <c r="L7252" i="2"/>
  <c r="L1619" i="2"/>
  <c r="L1898" i="2"/>
  <c r="L1899" i="2"/>
  <c r="L1896" i="2"/>
  <c r="L6427" i="2"/>
  <c r="L7035" i="2"/>
  <c r="L4849" i="2"/>
  <c r="L4850" i="2"/>
  <c r="L1895" i="2"/>
  <c r="L1892" i="2"/>
  <c r="L4851" i="2"/>
  <c r="L1482" i="2"/>
  <c r="L1893" i="2"/>
  <c r="L1894" i="2"/>
  <c r="L6168" i="2"/>
  <c r="L4847" i="2"/>
  <c r="L4100" i="2"/>
  <c r="L1890" i="2"/>
  <c r="L5749" i="2"/>
  <c r="L1891" i="2"/>
  <c r="L6847" i="2"/>
  <c r="L5490" i="2"/>
  <c r="L4206" i="2"/>
  <c r="L953" i="2"/>
  <c r="L4419" i="2"/>
  <c r="L4538" i="2"/>
  <c r="L3791" i="2"/>
  <c r="L4362" i="2"/>
  <c r="L6789" i="2"/>
  <c r="L3151" i="2"/>
  <c r="L4798" i="2"/>
  <c r="L3806" i="2"/>
  <c r="L4852" i="2"/>
  <c r="L7536" i="2"/>
  <c r="L5040" i="2"/>
  <c r="L5254" i="2"/>
  <c r="L1889" i="2"/>
  <c r="L6577" i="2"/>
  <c r="L4283" i="2"/>
  <c r="L4846" i="2"/>
  <c r="L1669" i="2"/>
  <c r="L4181" i="2"/>
  <c r="L1888" i="2"/>
  <c r="L4415" i="2"/>
  <c r="L7329" i="2"/>
  <c r="L5927" i="2"/>
  <c r="L7079" i="2"/>
  <c r="L3989" i="2"/>
  <c r="L4158" i="2"/>
  <c r="L4845" i="2"/>
  <c r="L6811" i="2"/>
  <c r="L5265" i="2"/>
  <c r="L2568" i="2"/>
  <c r="L1887" i="2"/>
  <c r="L1688" i="2"/>
  <c r="L1885" i="2"/>
  <c r="L1886" i="2"/>
  <c r="L4437" i="2"/>
  <c r="L7183" i="2"/>
  <c r="L1883" i="2"/>
  <c r="L1884" i="2"/>
  <c r="L3360" i="2"/>
  <c r="L121" i="2"/>
  <c r="L4844" i="2"/>
  <c r="L6006" i="2"/>
  <c r="L6278" i="2"/>
  <c r="L6842" i="2"/>
  <c r="L6692" i="2"/>
  <c r="L1683" i="2"/>
  <c r="L4103" i="2"/>
  <c r="L1345" i="2"/>
  <c r="L7304" i="2"/>
  <c r="L2724" i="2"/>
  <c r="L5393" i="2"/>
  <c r="L6611" i="2"/>
  <c r="L4843" i="2"/>
  <c r="L1730" i="2"/>
  <c r="L972" i="2"/>
  <c r="L4842" i="2"/>
  <c r="L4978" i="2"/>
  <c r="L5197" i="2"/>
  <c r="L1700" i="2"/>
  <c r="L1882" i="2"/>
  <c r="L4841" i="2"/>
  <c r="L5018" i="2"/>
  <c r="L2563" i="2"/>
  <c r="L3944" i="2"/>
  <c r="L5481" i="2"/>
  <c r="L1881" i="2"/>
  <c r="L1880" i="2"/>
  <c r="L4563" i="2"/>
  <c r="L6600" i="2"/>
  <c r="L4199" i="2"/>
  <c r="L2684" i="2"/>
  <c r="L1878" i="2"/>
  <c r="L3105" i="2"/>
  <c r="L1879" i="2"/>
  <c r="L740" i="2"/>
  <c r="L1877" i="2"/>
  <c r="L1874" i="2"/>
  <c r="L7494" i="2"/>
  <c r="L1875" i="2"/>
  <c r="L1876" i="2"/>
  <c r="L4249" i="2"/>
  <c r="L5190" i="2"/>
  <c r="L4163" i="2"/>
  <c r="L2735" i="2"/>
  <c r="L4150" i="2"/>
  <c r="L1863" i="2"/>
  <c r="L3837" i="2"/>
  <c r="L5256" i="2"/>
  <c r="L1873" i="2"/>
  <c r="L1872" i="2"/>
  <c r="L3346" i="2"/>
  <c r="L5093" i="2"/>
  <c r="L2662" i="2"/>
  <c r="L6800" i="2"/>
  <c r="L1871" i="2"/>
  <c r="L1870" i="2"/>
  <c r="L2805" i="2"/>
  <c r="L1735" i="2"/>
  <c r="L5775" i="2"/>
  <c r="L4840" i="2"/>
  <c r="L7902" i="2"/>
  <c r="L5015" i="2"/>
  <c r="L1869" i="2"/>
  <c r="L1867" i="2"/>
  <c r="L1725" i="2"/>
  <c r="L1868" i="2"/>
  <c r="L1866" i="2"/>
  <c r="L1864" i="2"/>
  <c r="L3514" i="2"/>
  <c r="L1865" i="2"/>
  <c r="L3412" i="2"/>
  <c r="L1304" i="2"/>
  <c r="L1862" i="2"/>
  <c r="L1860" i="2"/>
  <c r="L2561" i="2"/>
  <c r="L4838" i="2"/>
  <c r="L919" i="2"/>
  <c r="L4839" i="2"/>
  <c r="L6912" i="2"/>
  <c r="L3446" i="2"/>
  <c r="L4837" i="2"/>
  <c r="L3970" i="2"/>
  <c r="L4584" i="2"/>
  <c r="L5913" i="2"/>
  <c r="L5080" i="2"/>
  <c r="L1508" i="2"/>
  <c r="L3158" i="2"/>
  <c r="L4833" i="2"/>
  <c r="L4499" i="2"/>
  <c r="L1859" i="2"/>
  <c r="L4834" i="2"/>
  <c r="L4628" i="2"/>
  <c r="L4835" i="2"/>
  <c r="L4836" i="2"/>
  <c r="L962" i="2"/>
  <c r="L1596" i="2"/>
  <c r="L1858" i="2"/>
  <c r="L4270" i="2"/>
  <c r="L1848" i="2"/>
  <c r="L1853" i="2"/>
  <c r="L5883" i="2"/>
  <c r="L1849" i="2"/>
  <c r="L4826" i="2"/>
  <c r="L6162" i="2"/>
  <c r="L1854" i="2"/>
  <c r="L4827" i="2"/>
  <c r="L4820" i="2"/>
  <c r="L4832" i="2"/>
  <c r="L4828" i="2"/>
  <c r="L4830" i="2"/>
  <c r="L1850" i="2"/>
  <c r="L4365" i="2"/>
  <c r="L4829" i="2"/>
  <c r="L1857" i="2"/>
  <c r="L4831" i="2"/>
  <c r="L1852" i="2"/>
  <c r="L4816" i="2"/>
  <c r="L4822" i="2"/>
  <c r="L1549" i="2"/>
  <c r="L4823" i="2"/>
  <c r="L4824" i="2"/>
  <c r="L4821" i="2"/>
  <c r="L4811" i="2"/>
  <c r="L5461" i="2"/>
  <c r="L4817" i="2"/>
  <c r="L4819" i="2"/>
  <c r="L4812" i="2"/>
  <c r="L4808" i="2"/>
  <c r="L4813" i="2"/>
  <c r="L4809" i="2"/>
  <c r="L4825" i="2"/>
  <c r="L1856" i="2"/>
  <c r="L1846" i="2"/>
  <c r="L7160" i="2"/>
  <c r="L4814" i="2"/>
  <c r="L4810" i="2"/>
  <c r="L4818" i="2"/>
  <c r="L1847" i="2"/>
  <c r="L5765" i="2"/>
  <c r="L4815" i="2"/>
  <c r="L4799" i="2"/>
  <c r="L1838" i="2"/>
  <c r="L7235" i="2"/>
  <c r="L7236" i="2"/>
  <c r="L7382" i="2"/>
  <c r="L3845" i="2"/>
  <c r="L4624" i="2"/>
  <c r="L4800" i="2"/>
  <c r="L1851" i="2"/>
  <c r="L1837" i="2"/>
  <c r="L4766" i="2"/>
  <c r="L7613" i="2"/>
  <c r="L4623" i="2"/>
  <c r="L1652" i="2"/>
  <c r="L1620" i="2"/>
  <c r="L1722" i="2"/>
  <c r="L4775" i="2"/>
  <c r="L1653" i="2"/>
  <c r="L7451" i="2"/>
  <c r="L4768" i="2"/>
  <c r="L7199" i="2"/>
  <c r="L4755" i="2"/>
  <c r="L4807" i="2"/>
  <c r="L1627" i="2"/>
  <c r="L1834" i="2"/>
  <c r="L4806" i="2"/>
  <c r="L1770" i="2"/>
  <c r="L5280" i="2"/>
  <c r="L1845" i="2"/>
  <c r="L4805" i="2"/>
  <c r="L4759" i="2"/>
  <c r="L1835" i="2"/>
  <c r="L3323" i="2"/>
  <c r="L4786" i="2"/>
  <c r="L1836" i="2"/>
  <c r="L4787" i="2"/>
  <c r="L1832" i="2"/>
  <c r="L4756" i="2"/>
  <c r="L4776" i="2"/>
  <c r="L1833" i="2"/>
  <c r="L4145" i="2"/>
  <c r="L3504" i="2"/>
  <c r="L7877" i="2"/>
  <c r="L4794" i="2"/>
  <c r="L7710" i="2"/>
  <c r="L4804" i="2"/>
  <c r="L1821" i="2"/>
  <c r="L4761" i="2"/>
  <c r="L1844" i="2"/>
  <c r="L1723" i="2"/>
  <c r="L4562" i="2"/>
  <c r="L5486" i="2"/>
  <c r="L4160" i="2"/>
  <c r="L4353" i="2"/>
  <c r="L1843" i="2"/>
  <c r="L7653" i="2"/>
  <c r="L4803" i="2"/>
  <c r="L4922" i="2"/>
  <c r="L1822" i="2"/>
  <c r="L1842" i="2"/>
  <c r="L4705" i="2"/>
  <c r="L4706" i="2"/>
  <c r="L4424" i="2"/>
  <c r="L4327" i="2"/>
  <c r="L1807" i="2"/>
  <c r="L1841" i="2"/>
  <c r="L1808" i="2"/>
  <c r="L4802" i="2"/>
  <c r="L3358" i="2"/>
  <c r="L4801" i="2"/>
  <c r="L7441" i="2"/>
  <c r="L1809" i="2"/>
  <c r="L4751" i="2"/>
  <c r="L1658" i="2"/>
  <c r="L6334" i="2"/>
  <c r="L6777" i="2"/>
  <c r="L1840" i="2"/>
  <c r="L4752" i="2"/>
  <c r="L4769" i="2"/>
  <c r="L4044" i="2"/>
  <c r="L7833" i="2"/>
  <c r="L6072" i="2"/>
  <c r="L3129" i="2"/>
  <c r="L4335" i="2"/>
  <c r="L4789" i="2"/>
  <c r="L4543" i="2"/>
  <c r="L1830" i="2"/>
  <c r="L7185" i="2"/>
  <c r="L2765" i="2"/>
  <c r="L4795" i="2"/>
  <c r="L4252" i="2"/>
  <c r="L1703" i="2"/>
  <c r="L4207" i="2"/>
  <c r="L4757" i="2"/>
  <c r="L4555" i="2"/>
  <c r="L7650" i="2"/>
  <c r="L4606" i="2"/>
  <c r="L4228" i="2"/>
  <c r="L4770" i="2"/>
  <c r="L1839" i="2"/>
  <c r="L4758" i="2"/>
  <c r="L2423" i="2"/>
  <c r="L1820" i="2"/>
  <c r="L1831" i="2"/>
  <c r="L1755" i="2"/>
  <c r="L4762" i="2"/>
  <c r="L4754" i="2"/>
  <c r="L4784" i="2"/>
  <c r="L4785" i="2"/>
  <c r="L4790" i="2"/>
  <c r="L6499" i="2"/>
  <c r="L1778" i="2"/>
  <c r="L4296" i="2"/>
  <c r="L4621" i="2"/>
  <c r="L4615" i="2"/>
  <c r="L5238" i="2"/>
  <c r="L3608" i="2"/>
  <c r="L5590" i="2"/>
  <c r="L4170" i="2"/>
  <c r="L4616" i="2"/>
  <c r="L4617" i="2"/>
  <c r="L4607" i="2"/>
  <c r="L1782" i="2"/>
  <c r="L4194" i="2"/>
  <c r="L7434" i="2"/>
  <c r="L4618" i="2"/>
  <c r="L4622" i="2"/>
  <c r="L4707" i="2"/>
  <c r="L4276" i="2"/>
  <c r="L6580" i="2"/>
  <c r="L4613" i="2"/>
  <c r="L4598" i="2"/>
  <c r="L6785" i="2"/>
  <c r="L4614" i="2"/>
  <c r="L6586" i="2"/>
  <c r="L4619" i="2"/>
  <c r="L4591" i="2"/>
  <c r="L4523" i="2"/>
  <c r="L1743" i="2"/>
  <c r="L4627" i="2"/>
  <c r="L4596" i="2"/>
  <c r="L1789" i="2"/>
  <c r="L3197" i="2"/>
  <c r="L6528" i="2"/>
  <c r="L6738" i="2"/>
  <c r="L3351" i="2"/>
  <c r="L4600" i="2"/>
  <c r="L6784" i="2"/>
  <c r="L7218" i="2"/>
  <c r="L7253" i="2"/>
  <c r="L584" i="2"/>
  <c r="L4604" i="2"/>
  <c r="L1500" i="2"/>
  <c r="L4608" i="2"/>
  <c r="L4601" i="2"/>
  <c r="L1781" i="2"/>
  <c r="L4594" i="2"/>
  <c r="L6712" i="2"/>
  <c r="L4916" i="2"/>
  <c r="L1776" i="2"/>
  <c r="L4593" i="2"/>
  <c r="L1779" i="2"/>
  <c r="L6350" i="2"/>
  <c r="L1510" i="2"/>
  <c r="L4631" i="2"/>
  <c r="L1774" i="2"/>
  <c r="L4625" i="2"/>
  <c r="L4629" i="2"/>
  <c r="L4626" i="2"/>
  <c r="L4630" i="2"/>
  <c r="L1785" i="2"/>
  <c r="L1786" i="2"/>
  <c r="L1787" i="2"/>
  <c r="L1788" i="2"/>
  <c r="L3352" i="2"/>
  <c r="L4589" i="2"/>
  <c r="L4388" i="2"/>
  <c r="L4551" i="2"/>
  <c r="L1772" i="2"/>
  <c r="L7717" i="2"/>
  <c r="L1784" i="2"/>
  <c r="L4209" i="2"/>
  <c r="L1771" i="2"/>
  <c r="L4587" i="2"/>
  <c r="L1624" i="2"/>
  <c r="L1754" i="2"/>
  <c r="L4190" i="2"/>
  <c r="L4171" i="2"/>
  <c r="L4585" i="2"/>
  <c r="L1752" i="2"/>
  <c r="L1676" i="2"/>
  <c r="L4574" i="2"/>
  <c r="L1769" i="2"/>
  <c r="L1763" i="2"/>
  <c r="L1756" i="2"/>
  <c r="L1639" i="2"/>
  <c r="L585" i="2"/>
  <c r="L3311" i="2"/>
  <c r="L6008" i="2"/>
  <c r="L1753" i="2"/>
  <c r="L4583" i="2"/>
  <c r="L4494" i="2"/>
  <c r="L1764" i="2"/>
  <c r="L4321" i="2"/>
  <c r="L1759" i="2"/>
  <c r="L1767" i="2"/>
  <c r="L1768" i="2"/>
  <c r="L4559" i="2"/>
  <c r="L4572" i="2"/>
  <c r="L4575" i="2"/>
  <c r="L4565" i="2"/>
  <c r="L1533" i="2"/>
  <c r="L1716" i="2"/>
  <c r="L4568" i="2"/>
  <c r="L4500" i="2"/>
  <c r="L4474" i="2"/>
  <c r="L1538" i="2"/>
  <c r="L6565" i="2"/>
  <c r="L3415" i="2"/>
  <c r="L4465" i="2"/>
  <c r="L6401" i="2"/>
  <c r="L4570" i="2"/>
  <c r="L7245" i="2"/>
  <c r="L7363" i="2"/>
  <c r="L7392" i="2"/>
  <c r="L1640" i="2"/>
  <c r="L6671" i="2"/>
  <c r="L4578" i="2"/>
  <c r="L1757" i="2"/>
  <c r="L1760" i="2"/>
  <c r="L6569" i="2"/>
  <c r="L4571" i="2"/>
  <c r="L4576" i="2"/>
  <c r="L1749" i="2"/>
  <c r="L1750" i="2"/>
  <c r="L4581" i="2"/>
  <c r="L1748" i="2"/>
  <c r="L1766" i="2"/>
  <c r="L4569" i="2"/>
  <c r="L53" i="2"/>
  <c r="L120" i="2"/>
  <c r="L4564" i="2"/>
  <c r="L5831" i="2"/>
  <c r="L3348" i="2"/>
  <c r="L3347" i="2"/>
  <c r="L582" i="2"/>
  <c r="L3349" i="2"/>
  <c r="L7297" i="2"/>
  <c r="L1745" i="2"/>
  <c r="L4560" i="2"/>
  <c r="L4549" i="2"/>
  <c r="L1746" i="2"/>
  <c r="L4556" i="2"/>
  <c r="L4219" i="2"/>
  <c r="L1744" i="2"/>
  <c r="L4557" i="2"/>
  <c r="L4561" i="2"/>
  <c r="L4558" i="2"/>
  <c r="L3631" i="2"/>
  <c r="L4552" i="2"/>
  <c r="L3590" i="2"/>
  <c r="L4550" i="2"/>
  <c r="L7051" i="2"/>
  <c r="L1747" i="2"/>
  <c r="L4532" i="2"/>
  <c r="L1297" i="2"/>
  <c r="L1601" i="2"/>
  <c r="L4548" i="2"/>
  <c r="L3800" i="2"/>
  <c r="L4547" i="2"/>
  <c r="L4544" i="2"/>
  <c r="L7665" i="2"/>
  <c r="L4545" i="2"/>
  <c r="L6021" i="2"/>
  <c r="L6718" i="2"/>
  <c r="L27" i="2"/>
  <c r="L4542" i="2"/>
  <c r="L4541" i="2"/>
  <c r="L4539" i="2"/>
  <c r="L1742" i="2"/>
  <c r="L4529" i="2"/>
  <c r="L4428" i="2"/>
  <c r="L1736" i="2"/>
  <c r="L1699" i="2"/>
  <c r="L4540" i="2"/>
  <c r="L4536" i="2"/>
  <c r="L1740" i="2"/>
  <c r="L1737" i="2"/>
  <c r="L1738" i="2"/>
  <c r="L1741" i="2"/>
  <c r="L5022" i="2"/>
  <c r="L4534" i="2"/>
  <c r="L4533" i="2"/>
  <c r="L2827" i="2"/>
  <c r="L1733" i="2"/>
  <c r="L7034" i="2"/>
  <c r="L1734" i="2"/>
  <c r="L7595" i="2"/>
  <c r="L1739" i="2"/>
  <c r="L1727" i="2"/>
  <c r="L5059" i="2"/>
  <c r="L2258" i="2"/>
  <c r="K2258" i="2" s="1"/>
  <c r="L4531" i="2"/>
  <c r="L6604" i="2"/>
  <c r="L372" i="2"/>
  <c r="L1731" i="2"/>
  <c r="L4530" i="2"/>
  <c r="L4472" i="2"/>
  <c r="L524" i="2"/>
  <c r="L1729" i="2"/>
  <c r="L5232" i="2"/>
  <c r="L5244" i="2"/>
  <c r="L7776" i="2"/>
  <c r="L1569" i="2"/>
  <c r="L1728" i="2"/>
  <c r="L4527" i="2"/>
  <c r="L7064" i="2"/>
  <c r="L1712" i="2"/>
  <c r="L4525" i="2"/>
  <c r="L4526" i="2"/>
  <c r="L36" i="2"/>
  <c r="L4524" i="2"/>
  <c r="L4434" i="2"/>
  <c r="L1726" i="2"/>
  <c r="L1718" i="2"/>
  <c r="L4521" i="2"/>
  <c r="L1724" i="2"/>
  <c r="L1719" i="2"/>
  <c r="L1721" i="2"/>
  <c r="L1720" i="2"/>
  <c r="L5189" i="2"/>
  <c r="L4520" i="2"/>
  <c r="L4519" i="2"/>
  <c r="L4518" i="2"/>
  <c r="L5930" i="2"/>
  <c r="L4458" i="2"/>
  <c r="L1687" i="2"/>
  <c r="L1717" i="2"/>
  <c r="L4517" i="2"/>
  <c r="L7703" i="2"/>
  <c r="L4497" i="2"/>
  <c r="L1713" i="2"/>
  <c r="L4309" i="2"/>
  <c r="L4515" i="2"/>
  <c r="L4514" i="2"/>
  <c r="L4516" i="2"/>
  <c r="L4138" i="2"/>
  <c r="L1714" i="2"/>
  <c r="L1715" i="2"/>
  <c r="L4513" i="2"/>
  <c r="L1708" i="2"/>
  <c r="L4511" i="2"/>
  <c r="L4510" i="2"/>
  <c r="L5281" i="2"/>
  <c r="L6452" i="2"/>
  <c r="L4508" i="2"/>
  <c r="L1711" i="2"/>
  <c r="L4507" i="2"/>
  <c r="L4297" i="2"/>
  <c r="L6300" i="2"/>
  <c r="L4505" i="2"/>
  <c r="L4432" i="2"/>
  <c r="L1709" i="2"/>
  <c r="L4501" i="2"/>
  <c r="L4502" i="2"/>
  <c r="L4503" i="2"/>
  <c r="L1707" i="2"/>
  <c r="L4216" i="2"/>
  <c r="L4438" i="2"/>
  <c r="L1477" i="2"/>
  <c r="L5396" i="2"/>
  <c r="L4421" i="2"/>
  <c r="L4496" i="2"/>
  <c r="L4198" i="2"/>
  <c r="L4495" i="2"/>
  <c r="L1701" i="2"/>
  <c r="L1704" i="2"/>
  <c r="L1354" i="2"/>
  <c r="L1670" i="2"/>
  <c r="L1705" i="2"/>
  <c r="L4492" i="2"/>
  <c r="L4491" i="2"/>
  <c r="L4490" i="2"/>
  <c r="L1696" i="2"/>
  <c r="L7251" i="2"/>
  <c r="L1697" i="2"/>
  <c r="L1698" i="2"/>
  <c r="L3207" i="2"/>
  <c r="L4489" i="2"/>
  <c r="L4488" i="2"/>
  <c r="L1694" i="2"/>
  <c r="L1686" i="2"/>
  <c r="L1695" i="2"/>
  <c r="L4487" i="2"/>
  <c r="L1691" i="2"/>
  <c r="L7102" i="2"/>
  <c r="L1692" i="2"/>
  <c r="L1689" i="2"/>
  <c r="L4178" i="2"/>
  <c r="L4485" i="2"/>
  <c r="L1690" i="2"/>
  <c r="L4215" i="2"/>
  <c r="L4483" i="2"/>
  <c r="L1654" i="2"/>
  <c r="L4482" i="2"/>
  <c r="L5734" i="2"/>
  <c r="L7347" i="2"/>
  <c r="L2810" i="2"/>
  <c r="L1646" i="2"/>
  <c r="L4477" i="2"/>
  <c r="L4478" i="2"/>
  <c r="L4479" i="2"/>
  <c r="L7074" i="2"/>
  <c r="L3422" i="2"/>
  <c r="L7093" i="2"/>
  <c r="L7725" i="2"/>
  <c r="L4475" i="2"/>
  <c r="L4476" i="2"/>
  <c r="L1684" i="2"/>
  <c r="L1685" i="2"/>
  <c r="L4471" i="2"/>
  <c r="L4469" i="2"/>
  <c r="L1680" i="2"/>
  <c r="L1682" i="2"/>
  <c r="L1679" i="2"/>
  <c r="L1661" i="2"/>
  <c r="L4456" i="2"/>
  <c r="L4468" i="2"/>
  <c r="L1681" i="2"/>
  <c r="L7052" i="2"/>
  <c r="L4467" i="2"/>
  <c r="L1678" i="2"/>
  <c r="L4466" i="2"/>
  <c r="L1677" i="2"/>
  <c r="L5239" i="2"/>
  <c r="L1673" i="2"/>
  <c r="L4464" i="2"/>
  <c r="L1526" i="2"/>
  <c r="L1519" i="2"/>
  <c r="L4220" i="2"/>
  <c r="L1675" i="2"/>
  <c r="L4463" i="2"/>
  <c r="L1615" i="2"/>
  <c r="L1664" i="2"/>
  <c r="L4462" i="2"/>
  <c r="L4460" i="2"/>
  <c r="L4180" i="2"/>
  <c r="L1671" i="2"/>
  <c r="L4429" i="2"/>
  <c r="L4457" i="2"/>
  <c r="L4454" i="2"/>
  <c r="L4452" i="2"/>
  <c r="L4453" i="2"/>
  <c r="L4449" i="2"/>
  <c r="L1668" i="2"/>
  <c r="L4450" i="2"/>
  <c r="L7368" i="2"/>
  <c r="L4446" i="2"/>
  <c r="L4447" i="2"/>
  <c r="L4451" i="2"/>
  <c r="L1667" i="2"/>
  <c r="L4444" i="2"/>
  <c r="L4426" i="2"/>
  <c r="L4442" i="2"/>
  <c r="L4441" i="2"/>
  <c r="L1666" i="2"/>
  <c r="L7895" i="2"/>
  <c r="L4920" i="2"/>
  <c r="L4947" i="2"/>
  <c r="L4417" i="2"/>
  <c r="L4440" i="2"/>
  <c r="L1599" i="2"/>
  <c r="L4310" i="2"/>
  <c r="L1665" i="2"/>
  <c r="L7782" i="2"/>
  <c r="L1663" i="2"/>
  <c r="L4439" i="2"/>
  <c r="L5006" i="2"/>
  <c r="L4430" i="2"/>
  <c r="L4427" i="2"/>
  <c r="L1659" i="2"/>
  <c r="L4409" i="2"/>
  <c r="L7230" i="2"/>
  <c r="L4224" i="2"/>
  <c r="L4422" i="2"/>
  <c r="L7433" i="2"/>
  <c r="L4423" i="2"/>
  <c r="L7702" i="2"/>
  <c r="L1645" i="2"/>
  <c r="L2798" i="2"/>
  <c r="L1655" i="2"/>
  <c r="L4413" i="2"/>
  <c r="L4411" i="2"/>
  <c r="L4412" i="2"/>
  <c r="L1649" i="2"/>
  <c r="L4405" i="2"/>
  <c r="L1651" i="2"/>
  <c r="L4324" i="2"/>
  <c r="L6497" i="2"/>
  <c r="L1650" i="2"/>
  <c r="L3639" i="2"/>
  <c r="L4406" i="2"/>
  <c r="L1643" i="2"/>
  <c r="L1641" i="2"/>
  <c r="L1638" i="2"/>
  <c r="L1642" i="2"/>
  <c r="L1644" i="2"/>
  <c r="L4403" i="2"/>
  <c r="L1637" i="2"/>
  <c r="L4381" i="2"/>
  <c r="L7535" i="2"/>
  <c r="L4339" i="2"/>
  <c r="L4402" i="2"/>
  <c r="L4399" i="2"/>
  <c r="L4400" i="2"/>
  <c r="L4401" i="2"/>
  <c r="L4394" i="2"/>
  <c r="L1635" i="2"/>
  <c r="L4188" i="2"/>
  <c r="L4317" i="2"/>
  <c r="L1633" i="2"/>
  <c r="L1486" i="2"/>
  <c r="L7818" i="2"/>
  <c r="L1634" i="2"/>
  <c r="L6879" i="2"/>
  <c r="L4395" i="2"/>
  <c r="L4396" i="2"/>
  <c r="L4397" i="2"/>
  <c r="L1636" i="2"/>
  <c r="L1632" i="2"/>
  <c r="L1630" i="2"/>
  <c r="L4390" i="2"/>
  <c r="L1631" i="2"/>
  <c r="L2781" i="2"/>
  <c r="L4389" i="2"/>
  <c r="L3162" i="2"/>
  <c r="L4385" i="2"/>
  <c r="L1628" i="2"/>
  <c r="L4382" i="2"/>
  <c r="L4380" i="2"/>
  <c r="L5487" i="2"/>
  <c r="L1629" i="2"/>
  <c r="L5955" i="2"/>
  <c r="L4383" i="2"/>
  <c r="L4384" i="2"/>
  <c r="L5651" i="2"/>
  <c r="L1626" i="2"/>
  <c r="L4376" i="2"/>
  <c r="L4377" i="2"/>
  <c r="L4378" i="2"/>
  <c r="L4379" i="2"/>
  <c r="L4374" i="2"/>
  <c r="L5748" i="2"/>
  <c r="L4373" i="2"/>
  <c r="L6265" i="2"/>
  <c r="L6635" i="2"/>
  <c r="L5326" i="2"/>
  <c r="L1623" i="2"/>
  <c r="L6244" i="2"/>
  <c r="L4923" i="2"/>
  <c r="L1625" i="2"/>
  <c r="L4366" i="2"/>
  <c r="L1622" i="2"/>
  <c r="L1621" i="2"/>
  <c r="L6970" i="2"/>
  <c r="L4369" i="2"/>
  <c r="L4370" i="2"/>
  <c r="L4371" i="2"/>
  <c r="L6552" i="2"/>
  <c r="L6899" i="2"/>
  <c r="L4367" i="2"/>
  <c r="L7296" i="2"/>
  <c r="L4316" i="2"/>
  <c r="L4358" i="2"/>
  <c r="L4359" i="2"/>
  <c r="L1618" i="2"/>
  <c r="L4141" i="2"/>
  <c r="L4360" i="2"/>
  <c r="L4361" i="2"/>
  <c r="L6090" i="2"/>
  <c r="L1616" i="2"/>
  <c r="L1617" i="2"/>
  <c r="L4363" i="2"/>
  <c r="L4357" i="2"/>
  <c r="L4355" i="2"/>
  <c r="L4356" i="2"/>
  <c r="L4354" i="2"/>
  <c r="L6473" i="2"/>
  <c r="L4352" i="2"/>
  <c r="L4349" i="2"/>
  <c r="L5726" i="2"/>
  <c r="L4350" i="2"/>
  <c r="L4347" i="2"/>
  <c r="L881" i="2"/>
  <c r="L4210" i="2"/>
  <c r="L1614" i="2"/>
  <c r="L1604" i="2"/>
  <c r="L1612" i="2"/>
  <c r="L1613" i="2"/>
  <c r="L4346" i="2"/>
  <c r="L1487" i="2"/>
  <c r="L7711" i="2"/>
  <c r="L4343" i="2"/>
  <c r="L1610" i="2"/>
  <c r="L4344" i="2"/>
  <c r="L4298" i="2"/>
  <c r="L4341" i="2"/>
  <c r="L1611" i="2"/>
  <c r="L1608" i="2"/>
  <c r="L7184" i="2"/>
  <c r="L4332" i="2"/>
  <c r="L4337" i="2"/>
  <c r="L1606" i="2"/>
  <c r="L1607" i="2"/>
  <c r="L4336" i="2"/>
  <c r="L1605" i="2"/>
  <c r="L1603" i="2"/>
  <c r="L7845" i="2"/>
  <c r="L1602" i="2"/>
  <c r="L7614" i="2"/>
  <c r="L1566" i="2"/>
  <c r="L4250" i="2"/>
  <c r="L1600" i="2"/>
  <c r="L5668" i="2"/>
  <c r="L6377" i="2"/>
  <c r="L4330" i="2"/>
  <c r="L1598" i="2"/>
  <c r="L6245" i="2"/>
  <c r="L1597" i="2"/>
  <c r="L3557" i="2"/>
  <c r="L4329" i="2"/>
  <c r="L4331" i="2"/>
  <c r="L7125" i="2"/>
  <c r="L4325" i="2"/>
  <c r="L4326" i="2"/>
  <c r="L7062" i="2"/>
  <c r="L1594" i="2"/>
  <c r="L4320" i="2"/>
  <c r="L1595" i="2"/>
  <c r="L1593" i="2"/>
  <c r="L4319" i="2"/>
  <c r="L1592" i="2"/>
  <c r="L4318" i="2"/>
  <c r="L4322" i="2"/>
  <c r="L4314" i="2"/>
  <c r="L1496" i="2"/>
  <c r="L4164" i="2"/>
  <c r="L4311" i="2"/>
  <c r="L4247" i="2"/>
  <c r="L4312" i="2"/>
  <c r="L4313" i="2"/>
  <c r="L4315" i="2"/>
  <c r="L1591" i="2"/>
  <c r="L1589" i="2"/>
  <c r="L1590" i="2"/>
  <c r="L4307" i="2"/>
  <c r="L4308" i="2"/>
  <c r="L4306" i="2"/>
  <c r="L1586" i="2"/>
  <c r="L4304" i="2"/>
  <c r="L1587" i="2"/>
  <c r="L1585" i="2"/>
  <c r="L5453" i="2"/>
  <c r="L4221" i="2"/>
  <c r="L4302" i="2"/>
  <c r="L4285" i="2"/>
  <c r="L3808" i="2"/>
  <c r="L1583" i="2"/>
  <c r="L4301" i="2"/>
  <c r="L3983" i="2"/>
  <c r="L4300" i="2"/>
  <c r="L1584" i="2"/>
  <c r="L4295" i="2"/>
  <c r="L4213" i="2"/>
  <c r="L1581" i="2"/>
  <c r="L4293" i="2"/>
  <c r="L7107" i="2"/>
  <c r="L6543" i="2"/>
  <c r="L4292" i="2"/>
  <c r="L1579" i="2"/>
  <c r="L4289" i="2"/>
  <c r="L4290" i="2"/>
  <c r="L6590" i="2"/>
  <c r="L1577" i="2"/>
  <c r="L4291" i="2"/>
  <c r="L1578" i="2"/>
  <c r="L1580" i="2"/>
  <c r="L528" i="2"/>
  <c r="L4288" i="2"/>
  <c r="L1576" i="2"/>
  <c r="L4287" i="2"/>
  <c r="L6770" i="2"/>
  <c r="L4286" i="2"/>
  <c r="L1575" i="2"/>
  <c r="L1572" i="2"/>
  <c r="L1573" i="2"/>
  <c r="L1571" i="2"/>
  <c r="L4284" i="2"/>
  <c r="L4222" i="2"/>
  <c r="L1574" i="2"/>
  <c r="L4282" i="2"/>
  <c r="L4281" i="2"/>
  <c r="L6259" i="2"/>
  <c r="L4279" i="2"/>
  <c r="L4280" i="2"/>
  <c r="L1511" i="2"/>
  <c r="L4278" i="2"/>
  <c r="L7554" i="2"/>
  <c r="L5180" i="2"/>
  <c r="L5830" i="2"/>
  <c r="L1570" i="2"/>
  <c r="L4277" i="2"/>
  <c r="L7167" i="2"/>
  <c r="L4166" i="2"/>
  <c r="L5030" i="2"/>
  <c r="L4274" i="2"/>
  <c r="L1567" i="2"/>
  <c r="L4273" i="2"/>
  <c r="L4272" i="2"/>
  <c r="L4271" i="2"/>
  <c r="L1565" i="2"/>
  <c r="L1564" i="2"/>
  <c r="L5083" i="2"/>
  <c r="L1551" i="2"/>
  <c r="L4267" i="2"/>
  <c r="L4268" i="2"/>
  <c r="L4269" i="2"/>
  <c r="L4924" i="2"/>
  <c r="L4264" i="2"/>
  <c r="L6579" i="2"/>
  <c r="L1536" i="2"/>
  <c r="L3266" i="2"/>
  <c r="L1563" i="2"/>
  <c r="L1561" i="2"/>
  <c r="L3614" i="2"/>
  <c r="L4263" i="2"/>
  <c r="L4265" i="2"/>
  <c r="L4255" i="2"/>
  <c r="L1562" i="2"/>
  <c r="L4262" i="2"/>
  <c r="L5329" i="2"/>
  <c r="L1560" i="2"/>
  <c r="L4260" i="2"/>
  <c r="L4351" i="2"/>
  <c r="L4214" i="2"/>
  <c r="L4184" i="2"/>
  <c r="L4256" i="2"/>
  <c r="L4257" i="2"/>
  <c r="L7886" i="2"/>
  <c r="L4258" i="2"/>
  <c r="L1559" i="2"/>
  <c r="L1558" i="2"/>
  <c r="L5743" i="2"/>
  <c r="L1556" i="2"/>
  <c r="L1553" i="2"/>
  <c r="L1554" i="2"/>
  <c r="L4254" i="2"/>
  <c r="L1555" i="2"/>
  <c r="L4253" i="2"/>
  <c r="L1557" i="2"/>
  <c r="L4169" i="2"/>
  <c r="L4251" i="2"/>
  <c r="L4248" i="2"/>
  <c r="L4246" i="2"/>
  <c r="L1552" i="2"/>
  <c r="L4245" i="2"/>
  <c r="L6886" i="2"/>
  <c r="L4240" i="2"/>
  <c r="L5607" i="2"/>
  <c r="L1548" i="2"/>
  <c r="L1545" i="2"/>
  <c r="L1550" i="2"/>
  <c r="L4242" i="2"/>
  <c r="L4243" i="2"/>
  <c r="L4244" i="2"/>
  <c r="L4241" i="2"/>
  <c r="L4238" i="2"/>
  <c r="L4239" i="2"/>
  <c r="L1546" i="2"/>
  <c r="L5893" i="2"/>
  <c r="L1547" i="2"/>
  <c r="L6759" i="2"/>
  <c r="L5429" i="2"/>
  <c r="L1544" i="2"/>
  <c r="L4235" i="2"/>
  <c r="L4236" i="2"/>
  <c r="L2428" i="2"/>
  <c r="L4237" i="2"/>
  <c r="L4233" i="2"/>
  <c r="L1543" i="2"/>
  <c r="L1539" i="2"/>
  <c r="L4788" i="2"/>
  <c r="L1540" i="2"/>
  <c r="L5365" i="2"/>
  <c r="L5431" i="2"/>
  <c r="L7267" i="2"/>
  <c r="L1541" i="2"/>
  <c r="L5037" i="2"/>
  <c r="L5101" i="2"/>
  <c r="L5114" i="2"/>
  <c r="L4229" i="2"/>
  <c r="L5246" i="2"/>
  <c r="L4230" i="2"/>
  <c r="L5793" i="2"/>
  <c r="L4174" i="2"/>
  <c r="L4225" i="2"/>
  <c r="L4226" i="2"/>
  <c r="L1535" i="2"/>
  <c r="L4231" i="2"/>
  <c r="L7188" i="2"/>
  <c r="L1534" i="2"/>
  <c r="L4211" i="2"/>
  <c r="L4227" i="2"/>
  <c r="L3613" i="2"/>
  <c r="L5516" i="2"/>
  <c r="L7018" i="2"/>
  <c r="L1493" i="2"/>
  <c r="L6067" i="2"/>
  <c r="L4218" i="2"/>
  <c r="L5869" i="2"/>
  <c r="L3290" i="2"/>
  <c r="L1532" i="2"/>
  <c r="L125" i="2"/>
  <c r="L1494" i="2"/>
  <c r="L5284" i="2"/>
  <c r="L4173" i="2"/>
  <c r="L4108" i="2"/>
  <c r="L1531" i="2"/>
  <c r="L7696" i="2"/>
  <c r="L1527" i="2"/>
  <c r="L1528" i="2"/>
  <c r="L1529" i="2"/>
  <c r="L1530" i="2"/>
  <c r="L4217" i="2"/>
  <c r="L1523" i="2"/>
  <c r="L1524" i="2"/>
  <c r="L1525" i="2"/>
  <c r="L4200" i="2"/>
  <c r="L5307" i="2"/>
  <c r="L5283" i="2"/>
  <c r="L1517" i="2"/>
  <c r="L1518" i="2"/>
  <c r="L4212" i="2"/>
  <c r="L5887" i="2"/>
  <c r="L4201" i="2"/>
  <c r="L1520" i="2"/>
  <c r="L1521" i="2"/>
  <c r="L4208" i="2"/>
  <c r="L1522" i="2"/>
  <c r="L128" i="2"/>
  <c r="L4193" i="2"/>
  <c r="L2862" i="2"/>
  <c r="L1515" i="2"/>
  <c r="L1512" i="2"/>
  <c r="L1513" i="2"/>
  <c r="L1502" i="2"/>
  <c r="L1514" i="2"/>
  <c r="L4151" i="2"/>
  <c r="L1509" i="2"/>
  <c r="L1507" i="2"/>
  <c r="L1505" i="2"/>
  <c r="L4189" i="2"/>
  <c r="L4191" i="2"/>
  <c r="L1503" i="2"/>
  <c r="L1497" i="2"/>
  <c r="L4185" i="2"/>
  <c r="L1504" i="2"/>
  <c r="L4186" i="2"/>
  <c r="L1501" i="2"/>
  <c r="L4142" i="2"/>
  <c r="L4182" i="2"/>
  <c r="L1191" i="2"/>
  <c r="L4179" i="2"/>
  <c r="L4177" i="2"/>
  <c r="L1498" i="2"/>
  <c r="L1499" i="2"/>
  <c r="L5045" i="2"/>
  <c r="L5168" i="2"/>
  <c r="L4175" i="2"/>
  <c r="L7516" i="2"/>
  <c r="L7670" i="2"/>
  <c r="L4176" i="2"/>
  <c r="L1495" i="2"/>
  <c r="L3288" i="2"/>
  <c r="L1492" i="2"/>
  <c r="L4139" i="2"/>
  <c r="L1491" i="2"/>
  <c r="L4144" i="2"/>
  <c r="L1488" i="2"/>
  <c r="L7151" i="2"/>
  <c r="L4165" i="2"/>
  <c r="L1489" i="2"/>
  <c r="L1490" i="2"/>
  <c r="L4161" i="2"/>
  <c r="L1483" i="2"/>
  <c r="L1484" i="2"/>
  <c r="L1485" i="2"/>
  <c r="L4155" i="2"/>
  <c r="L4154" i="2"/>
  <c r="L4152" i="2"/>
  <c r="L5975" i="2"/>
  <c r="L1480" i="2"/>
  <c r="L4148" i="2"/>
  <c r="L4149" i="2"/>
  <c r="L6230" i="2"/>
  <c r="L1481" i="2"/>
  <c r="L4146" i="2"/>
  <c r="L4926" i="2"/>
  <c r="L4143" i="2"/>
  <c r="L1478" i="2"/>
  <c r="L6976" i="2"/>
  <c r="L4140" i="2"/>
  <c r="L1479" i="2"/>
  <c r="L1476" i="2"/>
  <c r="L4136" i="2"/>
  <c r="L4137" i="2"/>
  <c r="L5337" i="2"/>
  <c r="L6413" i="2"/>
  <c r="L4135" i="2"/>
  <c r="L4134" i="2"/>
  <c r="L3551" i="2"/>
  <c r="L4133" i="2"/>
  <c r="L763" i="2"/>
  <c r="L1474" i="2"/>
  <c r="L1475" i="2"/>
  <c r="L1473" i="2"/>
  <c r="L3771" i="2"/>
  <c r="L1467" i="2"/>
  <c r="L4130" i="2"/>
  <c r="L145" i="2"/>
  <c r="L4129" i="2"/>
  <c r="L6575" i="2"/>
  <c r="L957" i="2"/>
  <c r="L1378" i="2"/>
  <c r="L1466" i="2"/>
  <c r="L4127" i="2"/>
  <c r="L971" i="2"/>
  <c r="L3883" i="2"/>
  <c r="L1464" i="2"/>
  <c r="L4121" i="2"/>
  <c r="L1472" i="2"/>
  <c r="L1433" i="2"/>
  <c r="L4126" i="2"/>
  <c r="L354" i="2"/>
  <c r="L1006" i="2"/>
  <c r="L6527" i="2"/>
  <c r="L1196" i="2"/>
  <c r="L1471" i="2"/>
  <c r="L4132" i="2"/>
  <c r="L1461" i="2"/>
  <c r="L6254" i="2"/>
  <c r="L1214" i="2"/>
  <c r="L1470" i="2"/>
  <c r="L1462" i="2"/>
  <c r="L5118" i="2"/>
  <c r="L3387" i="2"/>
  <c r="L6730" i="2"/>
  <c r="L4124" i="2"/>
  <c r="L7743" i="2"/>
  <c r="L4122" i="2"/>
  <c r="L3754" i="2"/>
  <c r="L1455" i="2"/>
  <c r="L3857" i="2"/>
  <c r="L1469" i="2"/>
  <c r="L5335" i="2"/>
  <c r="L5234" i="2"/>
  <c r="L5690" i="2"/>
  <c r="L2141" i="2"/>
  <c r="K2141" i="2" s="1"/>
  <c r="L5085" i="2"/>
  <c r="L1456" i="2"/>
  <c r="L4125" i="2"/>
  <c r="L608" i="2"/>
  <c r="L1468" i="2"/>
  <c r="L4093" i="2"/>
  <c r="L4112" i="2"/>
  <c r="L649" i="2"/>
  <c r="L965" i="2"/>
  <c r="L7081" i="2"/>
  <c r="L3949" i="2"/>
  <c r="L1457" i="2"/>
  <c r="L6146" i="2"/>
  <c r="L7617" i="2"/>
  <c r="L5270" i="2"/>
  <c r="L5829" i="2"/>
  <c r="L1450" i="2"/>
  <c r="L4128" i="2"/>
  <c r="L1458" i="2"/>
  <c r="L2770" i="2"/>
  <c r="L1459" i="2"/>
  <c r="L1460" i="2"/>
  <c r="L6813" i="2"/>
  <c r="L4123" i="2"/>
  <c r="L4115" i="2"/>
  <c r="L1451" i="2"/>
  <c r="L4119" i="2"/>
  <c r="L4120" i="2"/>
  <c r="L4010" i="2"/>
  <c r="L4116" i="2"/>
  <c r="L1452" i="2"/>
  <c r="L4117" i="2"/>
  <c r="L5645" i="2"/>
  <c r="L1453" i="2"/>
  <c r="L1454" i="2"/>
  <c r="L5202" i="2"/>
  <c r="L1428" i="2"/>
  <c r="L5386" i="2"/>
  <c r="L6666" i="2"/>
  <c r="L6388" i="2"/>
  <c r="L1436" i="2"/>
  <c r="L1386" i="2"/>
  <c r="L3784" i="2"/>
  <c r="L5914" i="2"/>
  <c r="L1437" i="2"/>
  <c r="L1438" i="2"/>
  <c r="L5797" i="2"/>
  <c r="L3880" i="2"/>
  <c r="L5109" i="2"/>
  <c r="L7894" i="2"/>
  <c r="L1439" i="2"/>
  <c r="L1440" i="2"/>
  <c r="L1441" i="2"/>
  <c r="L4111" i="2"/>
  <c r="L1449" i="2"/>
  <c r="L4114" i="2"/>
  <c r="L5581" i="2"/>
  <c r="L4092" i="2"/>
  <c r="L1442" i="2"/>
  <c r="L1447" i="2"/>
  <c r="L1448" i="2"/>
  <c r="L3650" i="2"/>
  <c r="L5977" i="2"/>
  <c r="L6757" i="2"/>
  <c r="L3419" i="2"/>
  <c r="L870" i="2"/>
  <c r="L2680" i="2"/>
  <c r="L1315" i="2"/>
  <c r="L1429" i="2"/>
  <c r="L4110" i="2"/>
  <c r="L3299" i="2"/>
  <c r="L1446" i="2"/>
  <c r="L604" i="2"/>
  <c r="L1445" i="2"/>
  <c r="L1430" i="2"/>
  <c r="L134" i="2"/>
  <c r="L6873" i="2"/>
  <c r="L7579" i="2"/>
  <c r="L1434" i="2"/>
  <c r="L1435" i="2"/>
  <c r="L1199" i="2"/>
  <c r="L1431" i="2"/>
  <c r="L4109" i="2"/>
  <c r="L1422" i="2"/>
  <c r="L7279" i="2"/>
  <c r="L1198" i="2"/>
  <c r="L1423" i="2"/>
  <c r="L751" i="2"/>
  <c r="L1432" i="2"/>
  <c r="L1444" i="2"/>
  <c r="L4104" i="2"/>
  <c r="L2764" i="2"/>
  <c r="L4105" i="2"/>
  <c r="L1228" i="2"/>
  <c r="L7012" i="2"/>
  <c r="L1424" i="2"/>
  <c r="L7173" i="2"/>
  <c r="L4113" i="2"/>
  <c r="L1425" i="2"/>
  <c r="L1426" i="2"/>
  <c r="L1393" i="2"/>
  <c r="L1420" i="2"/>
  <c r="L6096" i="2"/>
  <c r="L3598" i="2"/>
  <c r="L4106" i="2"/>
  <c r="L1443" i="2"/>
  <c r="L4101" i="2"/>
  <c r="L3933" i="2"/>
  <c r="L1419" i="2"/>
  <c r="L3622" i="2"/>
  <c r="L3747" i="2"/>
  <c r="L4102" i="2"/>
  <c r="L1417" i="2"/>
  <c r="L2738" i="2"/>
  <c r="L4927" i="2"/>
  <c r="L1416" i="2"/>
  <c r="L3621" i="2"/>
  <c r="L1418" i="2"/>
  <c r="L7005" i="2"/>
  <c r="L3603" i="2"/>
  <c r="L1415" i="2"/>
  <c r="L6119" i="2"/>
  <c r="L1414" i="2"/>
  <c r="L1395" i="2"/>
  <c r="L2173" i="2"/>
  <c r="K2173" i="2" s="1"/>
  <c r="L981" i="2"/>
  <c r="L1411" i="2"/>
  <c r="L1129" i="2"/>
  <c r="L5966" i="2"/>
  <c r="L4097" i="2"/>
  <c r="L4096" i="2"/>
  <c r="L1410" i="2"/>
  <c r="L1405" i="2"/>
  <c r="L1406" i="2"/>
  <c r="L4094" i="2"/>
  <c r="L4095" i="2"/>
  <c r="L2748" i="2"/>
  <c r="L1409" i="2"/>
  <c r="L3300" i="2"/>
  <c r="L1408" i="2"/>
  <c r="L7704" i="2"/>
  <c r="L3273" i="2"/>
  <c r="L1407" i="2"/>
  <c r="L3624" i="2"/>
  <c r="L5496" i="2"/>
  <c r="L1403" i="2"/>
  <c r="L3802" i="2"/>
  <c r="L967" i="2"/>
  <c r="L1385" i="2"/>
  <c r="L1399" i="2"/>
  <c r="L4070" i="2"/>
  <c r="L1400" i="2"/>
  <c r="L1031" i="2"/>
  <c r="L1404" i="2"/>
  <c r="L1401" i="2"/>
  <c r="L1397" i="2"/>
  <c r="L6211" i="2"/>
  <c r="L1396" i="2"/>
  <c r="L1394" i="2"/>
  <c r="L4090" i="2"/>
  <c r="L4038" i="2"/>
  <c r="L4091" i="2"/>
  <c r="L1390" i="2"/>
  <c r="L4089" i="2"/>
  <c r="L3354" i="2"/>
  <c r="L4087" i="2"/>
  <c r="L760" i="2"/>
  <c r="L2070" i="2"/>
  <c r="K2070" i="2" s="1"/>
  <c r="L5652" i="2"/>
  <c r="L1391" i="2"/>
  <c r="L58" i="2"/>
  <c r="L4085" i="2"/>
  <c r="L7294" i="2"/>
  <c r="L1388" i="2"/>
  <c r="L4084" i="2"/>
  <c r="L1389" i="2"/>
  <c r="L1387" i="2"/>
  <c r="L3517" i="2"/>
  <c r="L4083" i="2"/>
  <c r="L4081" i="2"/>
  <c r="L1022" i="2"/>
  <c r="L3750" i="2"/>
  <c r="L3710" i="2"/>
  <c r="L4080" i="2"/>
  <c r="L589" i="2"/>
  <c r="L3492" i="2"/>
  <c r="L4079" i="2"/>
  <c r="L1383" i="2"/>
  <c r="L609" i="2"/>
  <c r="L6341" i="2"/>
  <c r="L4077" i="2"/>
  <c r="L1382" i="2"/>
  <c r="L5650" i="2"/>
  <c r="L4078" i="2"/>
  <c r="L5820" i="2"/>
  <c r="L5594" i="2"/>
  <c r="L1380" i="2"/>
  <c r="L1381" i="2"/>
  <c r="L5784" i="2"/>
  <c r="L1147" i="2"/>
  <c r="L4075" i="2"/>
  <c r="L1379" i="2"/>
  <c r="L5815" i="2"/>
  <c r="L2985" i="2"/>
  <c r="L5835" i="2"/>
  <c r="L5375" i="2"/>
  <c r="L4073" i="2"/>
  <c r="L4072" i="2"/>
  <c r="L3852" i="2"/>
  <c r="L3643" i="2"/>
  <c r="L6688" i="2"/>
  <c r="L3573" i="2"/>
  <c r="L1376" i="2"/>
  <c r="L1377" i="2"/>
  <c r="L1375" i="2"/>
  <c r="L117" i="2"/>
  <c r="L5097" i="2"/>
  <c r="L5181" i="2"/>
  <c r="L5500" i="2"/>
  <c r="L3416" i="2"/>
  <c r="L3386" i="2"/>
  <c r="L1328" i="2"/>
  <c r="L7401" i="2"/>
  <c r="L5010" i="2"/>
  <c r="L1029" i="2"/>
  <c r="L4071" i="2"/>
  <c r="L3895" i="2"/>
  <c r="L5901" i="2"/>
  <c r="L6098" i="2"/>
  <c r="L4997" i="2"/>
  <c r="L4069" i="2"/>
  <c r="L4068" i="2"/>
  <c r="L4067" i="2"/>
  <c r="L1374" i="2"/>
  <c r="L6490" i="2"/>
  <c r="L7341" i="2"/>
  <c r="L1373" i="2"/>
  <c r="L3636" i="2"/>
  <c r="L1372" i="2"/>
  <c r="L4066" i="2"/>
  <c r="L3518" i="2"/>
  <c r="L3838" i="2"/>
  <c r="L3295" i="2"/>
  <c r="L1063" i="2"/>
  <c r="L671" i="2"/>
  <c r="L3932" i="2"/>
  <c r="L4974" i="2"/>
  <c r="L4063" i="2"/>
  <c r="L1371" i="2"/>
  <c r="L4062" i="2"/>
  <c r="L3436" i="2"/>
  <c r="L4061" i="2"/>
  <c r="L1370" i="2"/>
  <c r="L4060" i="2"/>
  <c r="L562" i="2"/>
  <c r="L7402" i="2"/>
  <c r="L6251" i="2"/>
  <c r="L1369" i="2"/>
  <c r="L3801" i="2"/>
  <c r="L927" i="2"/>
  <c r="L1053" i="2"/>
  <c r="L5872" i="2"/>
  <c r="L5099" i="2"/>
  <c r="L4059" i="2"/>
  <c r="L5082" i="2"/>
  <c r="L4057" i="2"/>
  <c r="L1366" i="2"/>
  <c r="L1367" i="2"/>
  <c r="L4056" i="2"/>
  <c r="L1365" i="2"/>
  <c r="L1096" i="2"/>
  <c r="L4055" i="2"/>
  <c r="L3941" i="2"/>
  <c r="L4054" i="2"/>
  <c r="L4053" i="2"/>
  <c r="L2744" i="2"/>
  <c r="L1364" i="2"/>
  <c r="L1361" i="2"/>
  <c r="L4051" i="2"/>
  <c r="L4049" i="2"/>
  <c r="L1362" i="2"/>
  <c r="L1357" i="2"/>
  <c r="L4052" i="2"/>
  <c r="L1359" i="2"/>
  <c r="L1358" i="2"/>
  <c r="L4050" i="2"/>
  <c r="L1360" i="2"/>
  <c r="L1356" i="2"/>
  <c r="L43" i="2"/>
  <c r="L1355" i="2"/>
  <c r="L3945" i="2"/>
  <c r="L4048" i="2"/>
  <c r="L1351" i="2"/>
  <c r="L3477" i="2"/>
  <c r="L1352" i="2"/>
  <c r="L1323" i="2"/>
  <c r="L5480" i="2"/>
  <c r="L5432" i="2"/>
  <c r="L1353" i="2"/>
  <c r="L4047" i="2"/>
  <c r="L7592" i="2"/>
  <c r="L4046" i="2"/>
  <c r="L1350" i="2"/>
  <c r="L1348" i="2"/>
  <c r="L4041" i="2"/>
  <c r="L4042" i="2"/>
  <c r="L7300" i="2"/>
  <c r="L1349" i="2"/>
  <c r="L1347" i="2"/>
  <c r="L4039" i="2"/>
  <c r="L543" i="2"/>
  <c r="L1054" i="2"/>
  <c r="L4040" i="2"/>
  <c r="L4037" i="2"/>
  <c r="L2676" i="2"/>
  <c r="L1346" i="2"/>
  <c r="L1344" i="2"/>
  <c r="L4036" i="2"/>
  <c r="L1343" i="2"/>
  <c r="L3881" i="2"/>
  <c r="L641" i="2"/>
  <c r="L7507" i="2"/>
  <c r="L7280" i="2"/>
  <c r="L6048" i="2"/>
  <c r="L1342" i="2"/>
  <c r="L4035" i="2"/>
  <c r="L7322" i="2"/>
  <c r="L6661" i="2"/>
  <c r="L3168" i="2"/>
  <c r="L1339" i="2"/>
  <c r="L3501" i="2"/>
  <c r="L5576" i="2"/>
  <c r="L5553" i="2"/>
  <c r="L6189" i="2"/>
  <c r="L1336" i="2"/>
  <c r="L1340" i="2"/>
  <c r="L1066" i="2"/>
  <c r="L1341" i="2"/>
  <c r="L1338" i="2"/>
  <c r="L3443" i="2"/>
  <c r="L6691" i="2"/>
  <c r="L1334" i="2"/>
  <c r="L3943" i="2"/>
  <c r="L1028" i="2"/>
  <c r="L1231" i="2"/>
  <c r="L1331" i="2"/>
  <c r="L1335" i="2"/>
  <c r="L2700" i="2"/>
  <c r="L4032" i="2"/>
  <c r="L4034" i="2"/>
  <c r="L1333" i="2"/>
  <c r="L4031" i="2"/>
  <c r="L1330" i="2"/>
  <c r="L1332" i="2"/>
  <c r="L7843" i="2"/>
  <c r="L1327" i="2"/>
  <c r="L4029" i="2"/>
  <c r="L4030" i="2"/>
  <c r="L5694" i="2"/>
  <c r="L1329" i="2"/>
  <c r="L6753" i="2"/>
  <c r="L3899" i="2"/>
  <c r="L1326" i="2"/>
  <c r="L677" i="2"/>
  <c r="L5485" i="2"/>
  <c r="L4028" i="2"/>
  <c r="L1324" i="2"/>
  <c r="L1325" i="2"/>
  <c r="L7104" i="2"/>
  <c r="L595" i="2"/>
  <c r="L1322" i="2"/>
  <c r="L1321" i="2"/>
  <c r="L5674" i="2"/>
  <c r="L1319" i="2"/>
  <c r="L3908" i="2"/>
  <c r="L5629" i="2"/>
  <c r="L5017" i="2"/>
  <c r="L4027" i="2"/>
  <c r="L1320" i="2"/>
  <c r="L4019" i="2"/>
  <c r="L4026" i="2"/>
  <c r="L1023" i="2"/>
  <c r="L1316" i="2"/>
  <c r="L1317" i="2"/>
  <c r="L3515" i="2"/>
  <c r="L4025" i="2"/>
  <c r="L4024" i="2"/>
  <c r="L5334" i="2"/>
  <c r="L6985" i="2"/>
  <c r="L6986" i="2"/>
  <c r="L4022" i="2"/>
  <c r="L4928" i="2"/>
  <c r="L4023" i="2"/>
  <c r="L3705" i="2"/>
  <c r="L1314" i="2"/>
  <c r="L1312" i="2"/>
  <c r="L4020" i="2"/>
  <c r="L6934" i="2"/>
  <c r="L1313" i="2"/>
  <c r="L3289" i="2"/>
  <c r="L1203" i="2"/>
  <c r="L564" i="2"/>
  <c r="L4021" i="2"/>
  <c r="L7515" i="2"/>
  <c r="L5738" i="2"/>
  <c r="L1311" i="2"/>
  <c r="L4017" i="2"/>
  <c r="L7224" i="2"/>
  <c r="L5130" i="2"/>
  <c r="L5611" i="2"/>
  <c r="L3524" i="2"/>
  <c r="L1309" i="2"/>
  <c r="L1307" i="2"/>
  <c r="L1310" i="2"/>
  <c r="L4016" i="2"/>
  <c r="L1305" i="2"/>
  <c r="L4015" i="2"/>
  <c r="L1306" i="2"/>
  <c r="L6948" i="2"/>
  <c r="L6568" i="2"/>
  <c r="L6454" i="2"/>
  <c r="L4013" i="2"/>
  <c r="L4014" i="2"/>
  <c r="L2823" i="2"/>
  <c r="L3535" i="2"/>
  <c r="L3765" i="2"/>
  <c r="L4012" i="2"/>
  <c r="L4011" i="2"/>
  <c r="L3681" i="2"/>
  <c r="L1303" i="2"/>
  <c r="L3774" i="2"/>
  <c r="L7742" i="2"/>
  <c r="L1301" i="2"/>
  <c r="L883" i="2"/>
  <c r="L1299" i="2"/>
  <c r="L1298" i="2"/>
  <c r="L3660" i="2"/>
  <c r="L5031" i="2"/>
  <c r="L1250" i="2"/>
  <c r="L1296" i="2"/>
  <c r="L1294" i="2"/>
  <c r="L1295" i="2"/>
  <c r="L7423" i="2"/>
  <c r="L6594" i="2"/>
  <c r="L3413" i="2"/>
  <c r="L1293" i="2"/>
  <c r="L529" i="2"/>
  <c r="L4009" i="2"/>
  <c r="L1290" i="2"/>
  <c r="L1291" i="2"/>
  <c r="L3734" i="2"/>
  <c r="L1292" i="2"/>
  <c r="L4007" i="2"/>
  <c r="L4008" i="2"/>
  <c r="L6305" i="2"/>
  <c r="L7754" i="2"/>
  <c r="L1289" i="2"/>
  <c r="L1283" i="2"/>
  <c r="L4006" i="2"/>
  <c r="L4005" i="2"/>
  <c r="L1287" i="2"/>
  <c r="L4003" i="2"/>
  <c r="L3703" i="2"/>
  <c r="L6344" i="2"/>
  <c r="L1288" i="2"/>
  <c r="L4002" i="2"/>
  <c r="L1285" i="2"/>
  <c r="L1284" i="2"/>
  <c r="L4000" i="2"/>
  <c r="L1286" i="2"/>
  <c r="L7827" i="2"/>
  <c r="L1280" i="2"/>
  <c r="L1281" i="2"/>
  <c r="L6836" i="2"/>
  <c r="L1282" i="2"/>
  <c r="L1278" i="2"/>
  <c r="L4001" i="2"/>
  <c r="L5730" i="2"/>
  <c r="L1279" i="2"/>
  <c r="L3999" i="2"/>
  <c r="L3414" i="2"/>
  <c r="L97" i="2"/>
  <c r="L6342" i="2"/>
  <c r="L3995" i="2"/>
  <c r="L1274" i="2"/>
  <c r="L1275" i="2"/>
  <c r="L3285" i="2"/>
  <c r="L5378" i="2"/>
  <c r="L5809" i="2"/>
  <c r="L1276" i="2"/>
  <c r="L1277" i="2"/>
  <c r="L1270" i="2"/>
  <c r="L3479" i="2"/>
  <c r="L6405" i="2"/>
  <c r="L1273" i="2"/>
  <c r="L3651" i="2"/>
  <c r="L3966" i="2"/>
  <c r="L7108" i="2"/>
  <c r="L5688" i="2"/>
  <c r="L1269" i="2"/>
  <c r="L1271" i="2"/>
  <c r="L3996" i="2"/>
  <c r="L1272" i="2"/>
  <c r="L1268" i="2"/>
  <c r="L5583" i="2"/>
  <c r="L3922" i="2"/>
  <c r="L7467" i="2"/>
  <c r="L1267" i="2"/>
  <c r="L5989" i="2"/>
  <c r="L4975" i="2"/>
  <c r="L6434" i="2"/>
  <c r="L913" i="2"/>
  <c r="L1263" i="2"/>
  <c r="L1264" i="2"/>
  <c r="L1265" i="2"/>
  <c r="L6957" i="2"/>
  <c r="L1262" i="2"/>
  <c r="L3795" i="2"/>
  <c r="L3753" i="2"/>
  <c r="L1266" i="2"/>
  <c r="L3580" i="2"/>
  <c r="L3777" i="2"/>
  <c r="L3991" i="2"/>
  <c r="L1261" i="2"/>
  <c r="L1260" i="2"/>
  <c r="L3992" i="2"/>
  <c r="L6972" i="2"/>
  <c r="L3440" i="2"/>
  <c r="L3986" i="2"/>
  <c r="L3987" i="2"/>
  <c r="L1126" i="2"/>
  <c r="L3990" i="2"/>
  <c r="L1259" i="2"/>
  <c r="L1256" i="2"/>
  <c r="L1257" i="2"/>
  <c r="L3275" i="2"/>
  <c r="L1254" i="2"/>
  <c r="L1255" i="2"/>
  <c r="L1258" i="2"/>
  <c r="L1251" i="2"/>
  <c r="L1252" i="2"/>
  <c r="L3848" i="2"/>
  <c r="L6373" i="2"/>
  <c r="L1247" i="2"/>
  <c r="L6966" i="2"/>
  <c r="L1248" i="2"/>
  <c r="L1253" i="2"/>
  <c r="L1245" i="2"/>
  <c r="L3981" i="2"/>
  <c r="L1249" i="2"/>
  <c r="L3982" i="2"/>
  <c r="L4944" i="2"/>
  <c r="L4918" i="2"/>
  <c r="L1246" i="2"/>
  <c r="L3641" i="2"/>
  <c r="L1244" i="2"/>
  <c r="L3980" i="2"/>
  <c r="L3742" i="2"/>
  <c r="L1243" i="2"/>
  <c r="L1242" i="2"/>
  <c r="L3978" i="2"/>
  <c r="L3979" i="2"/>
  <c r="L3977" i="2"/>
  <c r="L3976" i="2"/>
  <c r="L1240" i="2"/>
  <c r="L3975" i="2"/>
  <c r="L1237" i="2"/>
  <c r="L1241" i="2"/>
  <c r="L1238" i="2"/>
  <c r="L3973" i="2"/>
  <c r="L1239" i="2"/>
  <c r="L1209" i="2"/>
  <c r="L3974" i="2"/>
  <c r="L1236" i="2"/>
  <c r="L1234" i="2"/>
  <c r="L3972" i="2"/>
  <c r="L1235" i="2"/>
  <c r="L5314" i="2"/>
  <c r="L2728" i="2"/>
  <c r="L3434" i="2"/>
  <c r="L4921" i="2"/>
  <c r="L3547" i="2"/>
  <c r="L1233" i="2"/>
  <c r="L600" i="2"/>
  <c r="L1232" i="2"/>
  <c r="L5170" i="2"/>
  <c r="L1230" i="2"/>
  <c r="L6266" i="2"/>
  <c r="L3706" i="2"/>
  <c r="L3971" i="2"/>
  <c r="L7632" i="2"/>
  <c r="L6896" i="2"/>
  <c r="L3968" i="2"/>
  <c r="L3969" i="2"/>
  <c r="L3967" i="2"/>
  <c r="L1154" i="2"/>
  <c r="L3965" i="2"/>
  <c r="L697" i="2"/>
  <c r="L29" i="2"/>
  <c r="L3760" i="2"/>
  <c r="L1229" i="2"/>
  <c r="L7115" i="2"/>
  <c r="L3962" i="2"/>
  <c r="L3964" i="2"/>
  <c r="L1226" i="2"/>
  <c r="L7143" i="2"/>
  <c r="L7386" i="2"/>
  <c r="L3961" i="2"/>
  <c r="L3963" i="2"/>
  <c r="L3957" i="2"/>
  <c r="L5269" i="2"/>
  <c r="L3959" i="2"/>
  <c r="L1223" i="2"/>
  <c r="L1227" i="2"/>
  <c r="L3960" i="2"/>
  <c r="L5877" i="2"/>
  <c r="L1224" i="2"/>
  <c r="L3958" i="2"/>
  <c r="L3868" i="2"/>
  <c r="L3780" i="2"/>
  <c r="L1220" i="2"/>
  <c r="L7198" i="2"/>
  <c r="L1221" i="2"/>
  <c r="L3956" i="2"/>
  <c r="L3955" i="2"/>
  <c r="L7609" i="2"/>
  <c r="L1222" i="2"/>
  <c r="L3953" i="2"/>
  <c r="L6881" i="2"/>
  <c r="L1218" i="2"/>
  <c r="L3954" i="2"/>
  <c r="L1215" i="2"/>
  <c r="L1219" i="2"/>
  <c r="L1216" i="2"/>
  <c r="L1217" i="2"/>
  <c r="L7534" i="2"/>
  <c r="L3951" i="2"/>
  <c r="L1045" i="2"/>
  <c r="L5880" i="2"/>
  <c r="L5572" i="2"/>
  <c r="L3646" i="2"/>
  <c r="L3950" i="2"/>
  <c r="L3946" i="2"/>
  <c r="L5874" i="2"/>
  <c r="L1213" i="2"/>
  <c r="L5459" i="2"/>
  <c r="L1212" i="2"/>
  <c r="L3447" i="2"/>
  <c r="L3940" i="2"/>
  <c r="L1057" i="2"/>
  <c r="L5700" i="2"/>
  <c r="L1210" i="2"/>
  <c r="L3939" i="2"/>
  <c r="L3935" i="2"/>
  <c r="L3938" i="2"/>
  <c r="L3936" i="2"/>
  <c r="L3937" i="2"/>
  <c r="L3521" i="2"/>
  <c r="L1208" i="2"/>
  <c r="L3405" i="2"/>
  <c r="L3798" i="2"/>
  <c r="L1206" i="2"/>
  <c r="L1205" i="2"/>
  <c r="L3934" i="2"/>
  <c r="L1204" i="2"/>
  <c r="L2657" i="2"/>
  <c r="L1202" i="2"/>
  <c r="L3408" i="2"/>
  <c r="L1200" i="2"/>
  <c r="L1076" i="2"/>
  <c r="L3925" i="2"/>
  <c r="L1201" i="2"/>
  <c r="L3931" i="2"/>
  <c r="L7842" i="2"/>
  <c r="L3896" i="2"/>
  <c r="L1197" i="2"/>
  <c r="L3929" i="2"/>
  <c r="L3312" i="2"/>
  <c r="L3930" i="2"/>
  <c r="L6097" i="2"/>
  <c r="L3928" i="2"/>
  <c r="L5859" i="2"/>
  <c r="L7724" i="2"/>
  <c r="L3451" i="2"/>
  <c r="L1194" i="2"/>
  <c r="L5573" i="2"/>
  <c r="L3722" i="2"/>
  <c r="L3927" i="2"/>
  <c r="L6947" i="2"/>
  <c r="L1195" i="2"/>
  <c r="L1192" i="2"/>
  <c r="L1193" i="2"/>
  <c r="L1190" i="2"/>
  <c r="L3926" i="2"/>
  <c r="L3923" i="2"/>
  <c r="L3924" i="2"/>
  <c r="L1189" i="2"/>
  <c r="L1187" i="2"/>
  <c r="L1188" i="2"/>
  <c r="L3921" i="2"/>
  <c r="L3918" i="2"/>
  <c r="L3919" i="2"/>
  <c r="L3528" i="2"/>
  <c r="L3920" i="2"/>
  <c r="L3917" i="2"/>
  <c r="L6734" i="2"/>
  <c r="L3916" i="2"/>
  <c r="L1184" i="2"/>
  <c r="L5671" i="2"/>
  <c r="L1183" i="2"/>
  <c r="L1185" i="2"/>
  <c r="L2687" i="2"/>
  <c r="L3914" i="2"/>
  <c r="L7619" i="2"/>
  <c r="L1186" i="2"/>
  <c r="L3915" i="2"/>
  <c r="L5157" i="2"/>
  <c r="L3912" i="2"/>
  <c r="L7278" i="2"/>
  <c r="L722" i="2"/>
  <c r="L7124" i="2"/>
  <c r="L7520" i="2"/>
  <c r="L3911" i="2"/>
  <c r="L2727" i="2"/>
  <c r="L3909" i="2"/>
  <c r="L1181" i="2"/>
  <c r="L2726" i="2"/>
  <c r="L3913" i="2"/>
  <c r="L3559" i="2"/>
  <c r="L3910" i="2"/>
  <c r="L3439" i="2"/>
  <c r="L1182" i="2"/>
  <c r="L1180" i="2"/>
  <c r="L3772" i="2"/>
  <c r="L1177" i="2"/>
  <c r="L1121" i="2"/>
  <c r="L1178" i="2"/>
  <c r="L1179" i="2"/>
  <c r="L3907" i="2"/>
  <c r="L1052" i="2"/>
  <c r="L3905" i="2"/>
  <c r="L1176" i="2"/>
  <c r="L3904" i="2"/>
  <c r="L1009" i="2"/>
  <c r="L1175" i="2"/>
  <c r="L1172" i="2"/>
  <c r="L1173" i="2"/>
  <c r="L5933" i="2"/>
  <c r="L3901" i="2"/>
  <c r="L3902" i="2"/>
  <c r="L1174" i="2"/>
  <c r="L3805" i="2"/>
  <c r="L3900" i="2"/>
  <c r="L799" i="2"/>
  <c r="L1171" i="2"/>
  <c r="L3897" i="2"/>
  <c r="L3718" i="2"/>
  <c r="L3898" i="2"/>
  <c r="L3894" i="2"/>
  <c r="L1167" i="2"/>
  <c r="L1168" i="2"/>
  <c r="L3892" i="2"/>
  <c r="L3853" i="2"/>
  <c r="L3755" i="2"/>
  <c r="L1169" i="2"/>
  <c r="L3828" i="2"/>
  <c r="L3893" i="2"/>
  <c r="L6026" i="2"/>
  <c r="L7880" i="2"/>
  <c r="L5741" i="2"/>
  <c r="L703" i="2"/>
  <c r="L1170" i="2"/>
  <c r="L52" i="2"/>
  <c r="L1166" i="2"/>
  <c r="L3688" i="2"/>
  <c r="L1165" i="2"/>
  <c r="L3890" i="2"/>
  <c r="L3891" i="2"/>
  <c r="L3889" i="2"/>
  <c r="L7693" i="2"/>
  <c r="L1162" i="2"/>
  <c r="L3887" i="2"/>
  <c r="L3885" i="2"/>
  <c r="L3886" i="2"/>
  <c r="L1164" i="2"/>
  <c r="L1163" i="2"/>
  <c r="L3884" i="2"/>
  <c r="L3882" i="2"/>
  <c r="L1159" i="2"/>
  <c r="L3888" i="2"/>
  <c r="L1160" i="2"/>
  <c r="L3879" i="2"/>
  <c r="L1161" i="2"/>
  <c r="L837" i="2"/>
  <c r="L1110" i="2"/>
  <c r="L5961" i="2"/>
  <c r="L3878" i="2"/>
  <c r="L1158" i="2"/>
  <c r="L3849" i="2"/>
  <c r="L1155" i="2"/>
  <c r="L5993" i="2"/>
  <c r="L2465" i="2"/>
  <c r="K2465" i="2" s="1"/>
  <c r="L6246" i="2"/>
  <c r="L1156" i="2"/>
  <c r="L1149" i="2"/>
  <c r="L1157" i="2"/>
  <c r="L3877" i="2"/>
  <c r="L1153" i="2"/>
  <c r="L3874" i="2"/>
  <c r="L3871" i="2"/>
  <c r="L3876" i="2"/>
  <c r="L3875" i="2"/>
  <c r="L1151" i="2"/>
  <c r="L7237" i="2"/>
  <c r="L1148" i="2"/>
  <c r="L3873" i="2"/>
  <c r="L3872" i="2"/>
  <c r="L1152" i="2"/>
  <c r="L1150" i="2"/>
  <c r="L6776" i="2"/>
  <c r="L1146" i="2"/>
  <c r="L1144" i="2"/>
  <c r="L7746" i="2"/>
  <c r="L1145" i="2"/>
  <c r="L3324" i="2"/>
  <c r="L3870" i="2"/>
  <c r="L6758" i="2"/>
  <c r="L1134" i="2"/>
  <c r="L6744" i="2"/>
  <c r="L2125" i="2"/>
  <c r="K2125" i="2" s="1"/>
  <c r="L3841" i="2"/>
  <c r="L7709" i="2"/>
  <c r="L1142" i="2"/>
  <c r="L1143" i="2"/>
  <c r="L5409" i="2"/>
  <c r="L3869" i="2"/>
  <c r="L1116" i="2"/>
  <c r="L1131" i="2"/>
  <c r="L1136" i="2"/>
  <c r="L5564" i="2"/>
  <c r="L6675" i="2"/>
  <c r="L7672" i="2"/>
  <c r="L7666" i="2"/>
  <c r="L3867" i="2"/>
  <c r="L3865" i="2"/>
  <c r="L1140" i="2"/>
  <c r="L1141" i="2"/>
  <c r="L1137" i="2"/>
  <c r="L1138" i="2"/>
  <c r="L1139" i="2"/>
  <c r="L3863" i="2"/>
  <c r="L1135" i="2"/>
  <c r="L1132" i="2"/>
  <c r="L5806" i="2"/>
  <c r="L3862" i="2"/>
  <c r="L1133" i="2"/>
  <c r="L1127" i="2"/>
  <c r="L1130" i="2"/>
  <c r="L3860" i="2"/>
  <c r="L6542" i="2"/>
  <c r="L1128" i="2"/>
  <c r="L3859" i="2"/>
  <c r="L3370" i="2"/>
  <c r="L3858" i="2"/>
  <c r="L3856" i="2"/>
  <c r="L6668" i="2"/>
  <c r="L1124" i="2"/>
  <c r="L3855" i="2"/>
  <c r="L1125" i="2"/>
  <c r="L1120" i="2"/>
  <c r="L1122" i="2"/>
  <c r="L2318" i="2"/>
  <c r="K2318" i="2" s="1"/>
  <c r="L1123" i="2"/>
  <c r="L7073" i="2"/>
  <c r="L1117" i="2"/>
  <c r="L7772" i="2"/>
  <c r="L1086" i="2"/>
  <c r="L3851" i="2"/>
  <c r="L7078" i="2"/>
  <c r="L1114" i="2"/>
  <c r="L3692" i="2"/>
  <c r="L1113" i="2"/>
  <c r="L1115" i="2"/>
  <c r="L7284" i="2"/>
  <c r="L1112" i="2"/>
  <c r="L3550" i="2"/>
  <c r="L2118" i="2"/>
  <c r="K2118" i="2" s="1"/>
  <c r="L1109" i="2"/>
  <c r="L1111" i="2"/>
  <c r="L6115" i="2"/>
  <c r="L3509" i="2"/>
  <c r="L1108" i="2"/>
  <c r="L3847" i="2"/>
  <c r="L3846" i="2"/>
  <c r="L3787" i="2"/>
  <c r="L3843" i="2"/>
  <c r="L3842" i="2"/>
  <c r="L7832" i="2"/>
  <c r="L3840" i="2"/>
  <c r="L1104" i="2"/>
  <c r="L1103" i="2"/>
  <c r="L1105" i="2"/>
  <c r="L1106" i="2"/>
  <c r="L3836" i="2"/>
  <c r="L3625" i="2"/>
  <c r="L3834" i="2"/>
  <c r="L3835" i="2"/>
  <c r="L7244" i="2"/>
  <c r="L1101" i="2"/>
  <c r="L6794" i="2"/>
  <c r="L6809" i="2"/>
  <c r="L6848" i="2"/>
  <c r="L7722" i="2"/>
  <c r="L7781" i="2"/>
  <c r="L3833" i="2"/>
  <c r="L1099" i="2"/>
  <c r="L1100" i="2"/>
  <c r="L812" i="2"/>
  <c r="L7488" i="2"/>
  <c r="L1098" i="2"/>
  <c r="L3832" i="2"/>
  <c r="L98" i="2"/>
  <c r="L4897" i="2"/>
  <c r="L1097" i="2"/>
  <c r="L7555" i="2"/>
  <c r="L7634" i="2"/>
  <c r="L5555" i="2"/>
  <c r="L940" i="2"/>
  <c r="L3819" i="2"/>
  <c r="L6199" i="2"/>
  <c r="L3830" i="2"/>
  <c r="L3815" i="2"/>
  <c r="L1093" i="2"/>
  <c r="L1094" i="2"/>
  <c r="L6087" i="2"/>
  <c r="L3825" i="2"/>
  <c r="L3279" i="2"/>
  <c r="L3826" i="2"/>
  <c r="L1095" i="2"/>
  <c r="L3827" i="2"/>
  <c r="L1091" i="2"/>
  <c r="L1092" i="2"/>
  <c r="L3554" i="2"/>
  <c r="L3823" i="2"/>
  <c r="L928" i="2"/>
  <c r="L1087" i="2"/>
  <c r="L3822" i="2"/>
  <c r="L3821" i="2"/>
  <c r="L1088" i="2"/>
  <c r="L1085" i="2"/>
  <c r="L3494" i="2"/>
  <c r="L1082" i="2"/>
  <c r="L6292" i="2"/>
  <c r="L1089" i="2"/>
  <c r="L3824" i="2"/>
  <c r="L1090" i="2"/>
  <c r="L7835" i="2"/>
  <c r="L3094" i="2"/>
  <c r="L1083" i="2"/>
  <c r="L1084" i="2"/>
  <c r="L3407" i="2"/>
  <c r="L3490" i="2"/>
  <c r="L3818" i="2"/>
  <c r="L1080" i="2"/>
  <c r="L5332" i="2"/>
  <c r="L6996" i="2"/>
  <c r="L1077" i="2"/>
  <c r="L1069" i="2"/>
  <c r="L1078" i="2"/>
  <c r="L1070" i="2"/>
  <c r="L1071" i="2"/>
  <c r="L1072" i="2"/>
  <c r="L1073" i="2"/>
  <c r="L1079" i="2"/>
  <c r="L5442" i="2"/>
  <c r="L7470" i="2"/>
  <c r="L832" i="2"/>
  <c r="L1074" i="2"/>
  <c r="L5708" i="2"/>
  <c r="L6239" i="2"/>
  <c r="L3812" i="2"/>
  <c r="L1067" i="2"/>
  <c r="L992" i="2"/>
  <c r="L3809" i="2"/>
  <c r="L7369" i="2"/>
  <c r="L7293" i="2"/>
  <c r="L3810" i="2"/>
  <c r="L3807" i="2"/>
  <c r="L3811" i="2"/>
  <c r="L1068" i="2"/>
  <c r="L990" i="2"/>
  <c r="L3803" i="2"/>
  <c r="L1065" i="2"/>
  <c r="L1064" i="2"/>
  <c r="L991" i="2"/>
  <c r="L3804" i="2"/>
  <c r="L993" i="2"/>
  <c r="L3390" i="2"/>
  <c r="L988" i="2"/>
  <c r="L1062" i="2"/>
  <c r="L1060" i="2"/>
  <c r="L1061" i="2"/>
  <c r="L930" i="2"/>
  <c r="L1001" i="2"/>
  <c r="L3676" i="2"/>
  <c r="L2035" i="2"/>
  <c r="L6505" i="2"/>
  <c r="L998" i="2"/>
  <c r="L999" i="2"/>
  <c r="L2759" i="2"/>
  <c r="L1058" i="2"/>
  <c r="L3596" i="2"/>
  <c r="L994" i="2"/>
  <c r="L844" i="2"/>
  <c r="L1055" i="2"/>
  <c r="L3659" i="2"/>
  <c r="L1050" i="2"/>
  <c r="L877" i="2"/>
  <c r="L3799" i="2"/>
  <c r="L1056" i="2"/>
  <c r="L3115" i="2"/>
  <c r="L3796" i="2"/>
  <c r="L1048" i="2"/>
  <c r="L3797" i="2"/>
  <c r="L3615" i="2"/>
  <c r="L3766" i="2"/>
  <c r="L1049" i="2"/>
  <c r="L3654" i="2"/>
  <c r="L5394" i="2"/>
  <c r="L6670" i="2"/>
  <c r="L1047" i="2"/>
  <c r="L3794" i="2"/>
  <c r="L3567" i="2"/>
  <c r="L1046" i="2"/>
  <c r="L3793" i="2"/>
  <c r="L666" i="2"/>
  <c r="L3628" i="2"/>
  <c r="L1042" i="2"/>
  <c r="L3792" i="2"/>
  <c r="L1036" i="2"/>
  <c r="L1043" i="2"/>
  <c r="L3600" i="2"/>
  <c r="L1044" i="2"/>
  <c r="L1037" i="2"/>
  <c r="L875" i="2"/>
  <c r="L1038" i="2"/>
  <c r="L1039" i="2"/>
  <c r="L1040" i="2"/>
  <c r="L3790" i="2"/>
  <c r="L3134" i="2"/>
  <c r="L2701" i="2"/>
  <c r="L1041" i="2"/>
  <c r="L1035" i="2"/>
  <c r="L3789" i="2"/>
  <c r="L1034" i="2"/>
  <c r="L1033" i="2"/>
  <c r="L7618" i="2"/>
  <c r="L3788" i="2"/>
  <c r="L5309" i="2"/>
  <c r="L934" i="2"/>
  <c r="L1032" i="2"/>
  <c r="L1030" i="2"/>
  <c r="L3292" i="2"/>
  <c r="L1027" i="2"/>
  <c r="L1025" i="2"/>
  <c r="L3785" i="2"/>
  <c r="L1026" i="2"/>
  <c r="L3786" i="2"/>
  <c r="L5938" i="2"/>
  <c r="L3587" i="2"/>
  <c r="L3782" i="2"/>
  <c r="L1024" i="2"/>
  <c r="L7291" i="2"/>
  <c r="L6694" i="2"/>
  <c r="L1020" i="2"/>
  <c r="L1021" i="2"/>
  <c r="L3781" i="2"/>
  <c r="L1018" i="2"/>
  <c r="L3779" i="2"/>
  <c r="L1017" i="2"/>
  <c r="L3776" i="2"/>
  <c r="L1016" i="2"/>
  <c r="L1019" i="2"/>
  <c r="L1015" i="2"/>
  <c r="L3775" i="2"/>
  <c r="L1013" i="2"/>
  <c r="L3773" i="2"/>
  <c r="L3399" i="2"/>
  <c r="L4943" i="2"/>
  <c r="L1014" i="2"/>
  <c r="L6261" i="2"/>
  <c r="L3758" i="2"/>
  <c r="L3769" i="2"/>
  <c r="L1012" i="2"/>
  <c r="L5766" i="2"/>
  <c r="L1010" i="2"/>
  <c r="L1011" i="2"/>
  <c r="L1008" i="2"/>
  <c r="L3768" i="2"/>
  <c r="L3430" i="2"/>
  <c r="L3767" i="2"/>
  <c r="L1007" i="2"/>
  <c r="L1002" i="2"/>
  <c r="L1003" i="2"/>
  <c r="L1004" i="2"/>
  <c r="L1005" i="2"/>
  <c r="L3027" i="2"/>
  <c r="L592" i="2"/>
  <c r="L3764" i="2"/>
  <c r="L995" i="2"/>
  <c r="L3686" i="2"/>
  <c r="L3763" i="2"/>
  <c r="L6812" i="2"/>
  <c r="L5561" i="2"/>
  <c r="L3633" i="2"/>
  <c r="L1000" i="2"/>
  <c r="L5105" i="2"/>
  <c r="L6128" i="2"/>
  <c r="L3762" i="2"/>
  <c r="L996" i="2"/>
  <c r="L997" i="2"/>
  <c r="L717" i="2"/>
  <c r="L3761" i="2"/>
  <c r="L6788" i="2"/>
  <c r="L6695" i="2"/>
  <c r="L950" i="2"/>
  <c r="L7159" i="2"/>
  <c r="L989" i="2"/>
  <c r="L5785" i="2"/>
  <c r="L3759" i="2"/>
  <c r="L3424" i="2"/>
  <c r="L987" i="2"/>
  <c r="L3756" i="2"/>
  <c r="L983" i="2"/>
  <c r="L984" i="2"/>
  <c r="L985" i="2"/>
  <c r="L3296" i="2"/>
  <c r="L982" i="2"/>
  <c r="L973" i="2"/>
  <c r="L6717" i="2"/>
  <c r="L980" i="2"/>
  <c r="L3751" i="2"/>
  <c r="L3752" i="2"/>
  <c r="L979" i="2"/>
  <c r="L932" i="2"/>
  <c r="L977" i="2"/>
  <c r="L976" i="2"/>
  <c r="L601" i="2"/>
  <c r="L718" i="2"/>
  <c r="L3749" i="2"/>
  <c r="L978" i="2"/>
  <c r="L974" i="2"/>
  <c r="L975" i="2"/>
  <c r="L6089" i="2"/>
  <c r="L968" i="2"/>
  <c r="L969" i="2"/>
  <c r="L966" i="2"/>
  <c r="L3744" i="2"/>
  <c r="L970" i="2"/>
  <c r="L3459" i="2"/>
  <c r="L3745" i="2"/>
  <c r="L3743" i="2"/>
  <c r="L963" i="2"/>
  <c r="L960" i="2"/>
  <c r="L961" i="2"/>
  <c r="L3741" i="2"/>
  <c r="L964" i="2"/>
  <c r="L958" i="2"/>
  <c r="L959" i="2"/>
  <c r="L7559" i="2"/>
  <c r="L956" i="2"/>
  <c r="L847" i="2"/>
  <c r="L955" i="2"/>
  <c r="L3740" i="2"/>
  <c r="L941" i="2"/>
  <c r="L951" i="2"/>
  <c r="L952" i="2"/>
  <c r="L3739" i="2"/>
  <c r="L3735" i="2"/>
  <c r="L533" i="2"/>
  <c r="L3736" i="2"/>
  <c r="L954" i="2"/>
  <c r="L3737" i="2"/>
  <c r="L3683" i="2"/>
  <c r="L7860" i="2"/>
  <c r="L947" i="2"/>
  <c r="L3267" i="2"/>
  <c r="L3738" i="2"/>
  <c r="L6649" i="2"/>
  <c r="L1398" i="2"/>
  <c r="L948" i="2"/>
  <c r="L3649" i="2"/>
  <c r="L6101" i="2"/>
  <c r="L949" i="2"/>
  <c r="L3729" i="2"/>
  <c r="L3728" i="2"/>
  <c r="L3726" i="2"/>
  <c r="L946" i="2"/>
  <c r="L3723" i="2"/>
  <c r="L3731" i="2"/>
  <c r="L6035" i="2"/>
  <c r="L3720" i="2"/>
  <c r="L7797" i="2"/>
  <c r="L3724" i="2"/>
  <c r="L944" i="2"/>
  <c r="L3721" i="2"/>
  <c r="L943" i="2"/>
  <c r="L942" i="2"/>
  <c r="L6380" i="2"/>
  <c r="L5344" i="2"/>
  <c r="L4960" i="2"/>
  <c r="L3716" i="2"/>
  <c r="L938" i="2"/>
  <c r="L939" i="2"/>
  <c r="L936" i="2"/>
  <c r="L7749" i="2"/>
  <c r="L935" i="2"/>
  <c r="L937" i="2"/>
  <c r="L59" i="2"/>
  <c r="L5224" i="2"/>
  <c r="L6593" i="2"/>
  <c r="L3714" i="2"/>
  <c r="L933" i="2"/>
  <c r="L3711" i="2"/>
  <c r="L3712" i="2"/>
  <c r="L3713" i="2"/>
  <c r="L917" i="2"/>
  <c r="L7671" i="2"/>
  <c r="L7885" i="2"/>
  <c r="L931" i="2"/>
  <c r="L3708" i="2"/>
  <c r="L7553" i="2"/>
  <c r="L925" i="2"/>
  <c r="L926" i="2"/>
  <c r="L929" i="2"/>
  <c r="L838" i="2"/>
  <c r="L3704" i="2"/>
  <c r="L923" i="2"/>
  <c r="L3702" i="2"/>
  <c r="L3697" i="2"/>
  <c r="L3700" i="2"/>
  <c r="L920" i="2"/>
  <c r="L921" i="2"/>
  <c r="L922" i="2"/>
  <c r="L7652" i="2"/>
  <c r="L3698" i="2"/>
  <c r="L6216" i="2"/>
  <c r="L5970" i="2"/>
  <c r="L914" i="2"/>
  <c r="L3694" i="2"/>
  <c r="L918" i="2"/>
  <c r="L910" i="2"/>
  <c r="L3693" i="2"/>
  <c r="L911" i="2"/>
  <c r="L915" i="2"/>
  <c r="L912" i="2"/>
  <c r="L6400" i="2"/>
  <c r="L6463" i="2"/>
  <c r="L6541" i="2"/>
  <c r="L5162" i="2"/>
  <c r="L6053" i="2"/>
  <c r="L909" i="2"/>
  <c r="L3689" i="2"/>
  <c r="L5144" i="2"/>
  <c r="L7232" i="2"/>
  <c r="L907" i="2"/>
  <c r="L905" i="2"/>
  <c r="L906" i="2"/>
  <c r="L3687" i="2"/>
  <c r="L904" i="2"/>
  <c r="L901" i="2"/>
  <c r="L650" i="2"/>
  <c r="L3619" i="2"/>
  <c r="L903" i="2"/>
  <c r="L5150" i="2"/>
  <c r="L93" i="2"/>
  <c r="L902" i="2"/>
  <c r="L5086" i="2"/>
  <c r="L899" i="2"/>
  <c r="L3680" i="2"/>
  <c r="L3682" i="2"/>
  <c r="L897" i="2"/>
  <c r="L894" i="2"/>
  <c r="L895" i="2"/>
  <c r="L900" i="2"/>
  <c r="L3667" i="2"/>
  <c r="L5400" i="2"/>
  <c r="L3677" i="2"/>
  <c r="L3678" i="2"/>
  <c r="L3679" i="2"/>
  <c r="L3409" i="2"/>
  <c r="L898" i="2"/>
  <c r="L896" i="2"/>
  <c r="L887" i="2"/>
  <c r="L888" i="2"/>
  <c r="L889" i="2"/>
  <c r="L892" i="2"/>
  <c r="L6585" i="2"/>
  <c r="L3675" i="2"/>
  <c r="L890" i="2"/>
  <c r="L886" i="2"/>
  <c r="L891" i="2"/>
  <c r="L3673" i="2"/>
  <c r="L783" i="2"/>
  <c r="L853" i="2"/>
  <c r="L5336" i="2"/>
  <c r="L6172" i="2"/>
  <c r="L6610" i="2"/>
  <c r="L840" i="2"/>
  <c r="L5605" i="2"/>
  <c r="L7748" i="2"/>
  <c r="L3672" i="2"/>
  <c r="L3640" i="2"/>
  <c r="L884" i="2"/>
  <c r="L885" i="2"/>
  <c r="L3549" i="2"/>
  <c r="L3670" i="2"/>
  <c r="L882" i="2"/>
  <c r="L6592" i="2"/>
  <c r="L3671" i="2"/>
  <c r="L3669" i="2"/>
  <c r="L7248" i="2"/>
  <c r="L878" i="2"/>
  <c r="L759" i="2"/>
  <c r="L876" i="2"/>
  <c r="L871" i="2"/>
  <c r="L866" i="2"/>
  <c r="L872" i="2"/>
  <c r="L879" i="2"/>
  <c r="L5413" i="2"/>
  <c r="L2807" i="2"/>
  <c r="L873" i="2"/>
  <c r="L3666" i="2"/>
  <c r="L869" i="2"/>
  <c r="L5364" i="2"/>
  <c r="L3663" i="2"/>
  <c r="L3665" i="2"/>
  <c r="L868" i="2"/>
  <c r="L7358" i="2"/>
  <c r="L867" i="2"/>
  <c r="L3664" i="2"/>
  <c r="L3662" i="2"/>
  <c r="L3661" i="2"/>
  <c r="L6386" i="2"/>
  <c r="L864" i="2"/>
  <c r="L865" i="2"/>
  <c r="L862" i="2"/>
  <c r="L863" i="2"/>
  <c r="L3658" i="2"/>
  <c r="L3656" i="2"/>
  <c r="L859" i="2"/>
  <c r="L860" i="2"/>
  <c r="L3655" i="2"/>
  <c r="L858" i="2"/>
  <c r="L857" i="2"/>
  <c r="L3486" i="2"/>
  <c r="L784" i="2"/>
  <c r="L7096" i="2"/>
  <c r="L3653" i="2"/>
  <c r="L689" i="2"/>
  <c r="L854" i="2"/>
  <c r="L855" i="2"/>
  <c r="L856" i="2"/>
  <c r="L3410" i="2"/>
  <c r="L3652" i="2"/>
  <c r="L565" i="2"/>
  <c r="L851" i="2"/>
  <c r="L852" i="2"/>
  <c r="L764" i="2"/>
  <c r="L5974" i="2"/>
  <c r="L5426" i="2"/>
  <c r="L6262" i="2"/>
  <c r="L848" i="2"/>
  <c r="L3647" i="2"/>
  <c r="L850" i="2"/>
  <c r="L849" i="2"/>
  <c r="L3648" i="2"/>
  <c r="L846" i="2"/>
  <c r="L3508" i="2"/>
  <c r="L3644" i="2"/>
  <c r="L5800" i="2"/>
  <c r="L749" i="2"/>
  <c r="L845" i="2"/>
  <c r="L6893" i="2"/>
  <c r="L6486" i="2"/>
  <c r="L843" i="2"/>
  <c r="L842" i="2"/>
  <c r="L3638" i="2"/>
  <c r="L89" i="2"/>
  <c r="L841" i="2"/>
  <c r="L3637" i="2"/>
  <c r="L3635" i="2"/>
  <c r="L3634" i="2"/>
  <c r="L3632" i="2"/>
  <c r="L839" i="2"/>
  <c r="L752" i="2"/>
  <c r="L3629" i="2"/>
  <c r="L3630" i="2"/>
  <c r="L5226" i="2"/>
  <c r="L836" i="2"/>
  <c r="L3626" i="2"/>
  <c r="L834" i="2"/>
  <c r="L3627" i="2"/>
  <c r="L835" i="2"/>
  <c r="L3620" i="2"/>
  <c r="L3623" i="2"/>
  <c r="L3478" i="2"/>
  <c r="L833" i="2"/>
  <c r="L6851" i="2"/>
  <c r="L2277" i="2"/>
  <c r="K2277" i="2" s="1"/>
  <c r="L831" i="2"/>
  <c r="L6430" i="2"/>
  <c r="L3617" i="2"/>
  <c r="L3618" i="2"/>
  <c r="L3616" i="2"/>
  <c r="L829" i="2"/>
  <c r="L830" i="2"/>
  <c r="L7631" i="2"/>
  <c r="L667" i="2"/>
  <c r="L3325" i="2"/>
  <c r="L3378" i="2"/>
  <c r="L3611" i="2"/>
  <c r="L828" i="2"/>
  <c r="L827" i="2"/>
  <c r="L3610" i="2"/>
  <c r="L3609" i="2"/>
  <c r="L3350" i="2"/>
  <c r="L3607" i="2"/>
  <c r="L826" i="2"/>
  <c r="L3606" i="2"/>
  <c r="L519" i="2"/>
  <c r="L824" i="2"/>
  <c r="L3339" i="2"/>
  <c r="L7321" i="2"/>
  <c r="L825" i="2"/>
  <c r="L813" i="2"/>
  <c r="L822" i="2"/>
  <c r="L495" i="2"/>
  <c r="L3604" i="2"/>
  <c r="L820" i="2"/>
  <c r="L5675" i="2"/>
  <c r="L821" i="2"/>
  <c r="L818" i="2"/>
  <c r="L613" i="2"/>
  <c r="L3404" i="2"/>
  <c r="L7903" i="2"/>
  <c r="L3601" i="2"/>
  <c r="L3599" i="2"/>
  <c r="L819" i="2"/>
  <c r="L805" i="2"/>
  <c r="L3602" i="2"/>
  <c r="L6623" i="2"/>
  <c r="L817" i="2"/>
  <c r="L3597" i="2"/>
  <c r="L814" i="2"/>
  <c r="L678" i="2"/>
  <c r="L815" i="2"/>
  <c r="L20" i="2"/>
  <c r="L60" i="2"/>
  <c r="L123" i="2"/>
  <c r="L2028" i="2"/>
  <c r="L4913" i="2"/>
  <c r="L4961" i="2"/>
  <c r="L5020" i="2"/>
  <c r="L5065" i="2"/>
  <c r="L5164" i="2"/>
  <c r="L5193" i="2"/>
  <c r="L5242" i="2"/>
  <c r="L5287" i="2"/>
  <c r="L5338" i="2"/>
  <c r="L5443" i="2"/>
  <c r="L5462" i="2"/>
  <c r="L5504" i="2"/>
  <c r="L5565" i="2"/>
  <c r="L5623" i="2"/>
  <c r="L5841" i="2"/>
  <c r="L5889" i="2"/>
  <c r="L5924" i="2"/>
  <c r="L5967" i="2"/>
  <c r="L5979" i="2"/>
  <c r="L6036" i="2"/>
  <c r="L6092" i="2"/>
  <c r="L6132" i="2"/>
  <c r="L6174" i="2"/>
  <c r="L6177" i="2"/>
  <c r="L6294" i="2"/>
  <c r="L6337" i="2"/>
  <c r="L6392" i="2"/>
  <c r="L6415" i="2"/>
  <c r="L6456" i="2"/>
  <c r="L6507" i="2"/>
  <c r="L6571" i="2"/>
  <c r="L6612" i="2"/>
  <c r="L6643" i="2"/>
  <c r="L6676" i="2"/>
  <c r="L6761" i="2"/>
  <c r="L6821" i="2"/>
  <c r="L6923" i="2"/>
  <c r="L6988" i="2"/>
  <c r="L7038" i="2"/>
  <c r="L7169" i="2"/>
  <c r="L7191" i="2"/>
  <c r="L7240" i="2"/>
  <c r="L7286" i="2"/>
  <c r="L7330" i="2"/>
  <c r="L7407" i="2"/>
  <c r="L7424" i="2"/>
  <c r="L7471" i="2"/>
  <c r="L7521" i="2"/>
  <c r="L7562" i="2"/>
  <c r="L7654" i="2"/>
  <c r="L816" i="2"/>
  <c r="L811" i="2"/>
  <c r="L809" i="2"/>
  <c r="L6364" i="2"/>
  <c r="L808" i="2"/>
  <c r="L5563" i="2"/>
  <c r="L3595" i="2"/>
  <c r="L810" i="2"/>
  <c r="L3594" i="2"/>
  <c r="L3584" i="2"/>
  <c r="L6403" i="2"/>
  <c r="L806" i="2"/>
  <c r="L3592" i="2"/>
  <c r="L807" i="2"/>
  <c r="L800" i="2"/>
  <c r="L803" i="2"/>
  <c r="L3591" i="2"/>
  <c r="L804" i="2"/>
  <c r="L5603" i="2"/>
  <c r="L801" i="2"/>
  <c r="L802" i="2"/>
  <c r="L796" i="2"/>
  <c r="L797" i="2"/>
  <c r="L3589" i="2"/>
  <c r="L793" i="2"/>
  <c r="L798" i="2"/>
  <c r="L795" i="2"/>
  <c r="L778" i="2"/>
  <c r="L4985" i="2"/>
  <c r="L658" i="2"/>
  <c r="L792" i="2"/>
  <c r="L789" i="2"/>
  <c r="L5868" i="2"/>
  <c r="L791" i="2"/>
  <c r="L794" i="2"/>
  <c r="L7884" i="2"/>
  <c r="L3588" i="2"/>
  <c r="L790" i="2"/>
  <c r="L788" i="2"/>
  <c r="L3585" i="2"/>
  <c r="L3581" i="2"/>
  <c r="L3582" i="2"/>
  <c r="L787" i="2"/>
  <c r="L6431" i="2"/>
  <c r="L785" i="2"/>
  <c r="L6673" i="2"/>
  <c r="L6672" i="2"/>
  <c r="L786" i="2"/>
  <c r="L3583" i="2"/>
  <c r="L780" i="2"/>
  <c r="L781" i="2"/>
  <c r="L3579" i="2"/>
  <c r="L774" i="2"/>
  <c r="L782" i="2"/>
  <c r="L775" i="2"/>
  <c r="L776" i="2"/>
  <c r="L777" i="2"/>
  <c r="L3468" i="2"/>
  <c r="L773" i="2"/>
  <c r="L3578" i="2"/>
  <c r="L779" i="2"/>
  <c r="L3534" i="2"/>
  <c r="L771" i="2"/>
  <c r="L3575" i="2"/>
  <c r="L772" i="2"/>
  <c r="L3576" i="2"/>
  <c r="L3577" i="2"/>
  <c r="L3574" i="2"/>
  <c r="L767" i="2"/>
  <c r="L7690" i="2"/>
  <c r="L3328" i="2"/>
  <c r="L770" i="2"/>
  <c r="L768" i="2"/>
  <c r="L769" i="2"/>
  <c r="L3572" i="2"/>
  <c r="L6319" i="2"/>
  <c r="L3570" i="2"/>
  <c r="L3571" i="2"/>
  <c r="L766" i="2"/>
  <c r="L765" i="2"/>
  <c r="L633" i="2"/>
  <c r="L762" i="2"/>
  <c r="L3563" i="2"/>
  <c r="L7262" i="2"/>
  <c r="L712" i="2"/>
  <c r="L3564" i="2"/>
  <c r="L3565" i="2"/>
  <c r="L761" i="2"/>
  <c r="L3111" i="2"/>
  <c r="L3453" i="2"/>
  <c r="L3562" i="2"/>
  <c r="L6041" i="2"/>
  <c r="L144" i="2"/>
  <c r="L3455" i="2"/>
  <c r="L6361" i="2"/>
  <c r="L3561" i="2"/>
  <c r="L3560" i="2"/>
  <c r="L3558" i="2"/>
  <c r="L755" i="2"/>
  <c r="L3556" i="2"/>
  <c r="L757" i="2"/>
  <c r="L758" i="2"/>
  <c r="L3555" i="2"/>
  <c r="L756" i="2"/>
  <c r="L530" i="2"/>
  <c r="L3552" i="2"/>
  <c r="L3473" i="2"/>
  <c r="L6939" i="2"/>
  <c r="L6940" i="2"/>
  <c r="L7806" i="2"/>
  <c r="L3553" i="2"/>
  <c r="L753" i="2"/>
  <c r="L754" i="2"/>
  <c r="L3548" i="2"/>
  <c r="L3546" i="2"/>
  <c r="L739" i="2"/>
  <c r="L3544" i="2"/>
  <c r="L3545" i="2"/>
  <c r="L750" i="2"/>
  <c r="L6293" i="2"/>
  <c r="L665" i="2"/>
  <c r="L7351" i="2"/>
  <c r="L747" i="2"/>
  <c r="L713" i="2"/>
  <c r="L748" i="2"/>
  <c r="L7753" i="2"/>
  <c r="L3543" i="2"/>
  <c r="L3541" i="2"/>
  <c r="L6263" i="2"/>
  <c r="L746" i="2"/>
  <c r="L3537" i="2"/>
  <c r="L6993" i="2"/>
  <c r="L3538" i="2"/>
  <c r="L3539" i="2"/>
  <c r="L2145" i="2"/>
  <c r="K2145" i="2" s="1"/>
  <c r="L3536" i="2"/>
  <c r="L3532" i="2"/>
  <c r="L745" i="2"/>
  <c r="L2945" i="2"/>
  <c r="L3533" i="2"/>
  <c r="L3531" i="2"/>
  <c r="L3530" i="2"/>
  <c r="L744" i="2"/>
  <c r="L741" i="2"/>
  <c r="L742" i="2"/>
  <c r="L743" i="2"/>
  <c r="L3529" i="2"/>
  <c r="L3527" i="2"/>
  <c r="L3526" i="2"/>
  <c r="L5342" i="2"/>
  <c r="L5225" i="2"/>
  <c r="L509" i="2"/>
  <c r="L737" i="2"/>
  <c r="L738" i="2"/>
  <c r="L3525" i="2"/>
  <c r="L3523" i="2"/>
  <c r="L736" i="2"/>
  <c r="L734" i="2"/>
  <c r="L3519" i="2"/>
  <c r="L3520" i="2"/>
  <c r="L735" i="2"/>
  <c r="L3506" i="2"/>
  <c r="L3516" i="2"/>
  <c r="L732" i="2"/>
  <c r="L733" i="2"/>
  <c r="L5540" i="2"/>
  <c r="L3512" i="2"/>
  <c r="L3510" i="2"/>
  <c r="L723" i="2"/>
  <c r="L3511" i="2"/>
  <c r="L3513" i="2"/>
  <c r="L731" i="2"/>
  <c r="L730" i="2"/>
  <c r="L729" i="2"/>
  <c r="L3507" i="2"/>
  <c r="L6034" i="2"/>
  <c r="L3502" i="2"/>
  <c r="L728" i="2"/>
  <c r="L3460" i="2"/>
  <c r="L3503" i="2"/>
  <c r="L724" i="2"/>
  <c r="L727" i="2"/>
  <c r="L725" i="2"/>
  <c r="L726" i="2"/>
  <c r="L3498" i="2"/>
  <c r="L3488" i="2"/>
  <c r="L3499" i="2"/>
  <c r="L3500" i="2"/>
  <c r="L3496" i="2"/>
  <c r="L701" i="2"/>
  <c r="L3497" i="2"/>
  <c r="L3495" i="2"/>
  <c r="L719" i="2"/>
  <c r="L6095" i="2"/>
  <c r="L721" i="2"/>
  <c r="L692" i="2"/>
  <c r="L705" i="2"/>
  <c r="L720" i="2"/>
  <c r="L3491" i="2"/>
  <c r="L3489" i="2"/>
  <c r="L714" i="2"/>
  <c r="L715" i="2"/>
  <c r="L3476" i="2"/>
  <c r="L544" i="2"/>
  <c r="L3456" i="2"/>
  <c r="L541" i="2"/>
  <c r="L3371" i="2"/>
  <c r="L709" i="2"/>
  <c r="L710" i="2"/>
  <c r="L707" i="2"/>
  <c r="L708" i="2"/>
  <c r="L3487" i="2"/>
  <c r="L3485" i="2"/>
  <c r="L3483" i="2"/>
  <c r="L706" i="2"/>
  <c r="L704" i="2"/>
  <c r="L6147" i="2"/>
  <c r="L699" i="2"/>
  <c r="L702" i="2"/>
  <c r="L698" i="2"/>
  <c r="L3276" i="2"/>
  <c r="L700" i="2"/>
  <c r="L3484" i="2"/>
  <c r="L3480" i="2"/>
  <c r="L3481" i="2"/>
  <c r="L3482" i="2"/>
  <c r="L694" i="2"/>
  <c r="L6205" i="2"/>
  <c r="L696" i="2"/>
  <c r="L695" i="2"/>
  <c r="L7780" i="2"/>
  <c r="L683" i="2"/>
  <c r="L5664" i="2"/>
  <c r="L3474" i="2"/>
  <c r="L691" i="2"/>
  <c r="L688" i="2"/>
  <c r="L690" i="2"/>
  <c r="L3472" i="2"/>
  <c r="L687" i="2"/>
  <c r="L3469" i="2"/>
  <c r="L3470" i="2"/>
  <c r="L3471" i="2"/>
  <c r="L3467" i="2"/>
  <c r="L685" i="2"/>
  <c r="L3463" i="2"/>
  <c r="L3465" i="2"/>
  <c r="L3464" i="2"/>
  <c r="L684" i="2"/>
  <c r="L3466" i="2"/>
  <c r="L686" i="2"/>
  <c r="L3458" i="2"/>
  <c r="L682" i="2"/>
  <c r="L3462" i="2"/>
  <c r="L3461" i="2"/>
  <c r="L680" i="2"/>
  <c r="L679" i="2"/>
  <c r="L6215" i="2"/>
  <c r="L6632" i="2"/>
  <c r="L681" i="2"/>
  <c r="L6609" i="2"/>
  <c r="L596" i="2"/>
  <c r="L675" i="2"/>
  <c r="L672" i="2"/>
  <c r="L674" i="2"/>
  <c r="L3454" i="2"/>
  <c r="L3457" i="2"/>
  <c r="L669" i="2"/>
  <c r="L3452" i="2"/>
  <c r="L6709" i="2"/>
  <c r="L3450" i="2"/>
  <c r="L3397" i="2"/>
  <c r="L673" i="2"/>
  <c r="L3449" i="2"/>
  <c r="L3445" i="2"/>
  <c r="L3293" i="2"/>
  <c r="L3437" i="2"/>
  <c r="L3442" i="2"/>
  <c r="L668" i="2"/>
  <c r="L3444" i="2"/>
  <c r="L3441" i="2"/>
  <c r="L663" i="2"/>
  <c r="L148" i="2"/>
  <c r="L664" i="2"/>
  <c r="L7871" i="2"/>
  <c r="L660" i="2"/>
  <c r="L6085" i="2"/>
  <c r="L3438" i="2"/>
  <c r="L534" i="2"/>
  <c r="L3435" i="2"/>
  <c r="L659" i="2"/>
  <c r="L4956" i="2"/>
  <c r="L661" i="2"/>
  <c r="L662" i="2"/>
  <c r="L7825" i="2"/>
  <c r="L646" i="2"/>
  <c r="L647" i="2"/>
  <c r="L3383" i="2"/>
  <c r="L643" i="2"/>
  <c r="L3433" i="2"/>
  <c r="L3398" i="2"/>
  <c r="L656" i="2"/>
  <c r="L657" i="2"/>
  <c r="L3432" i="2"/>
  <c r="L3427" i="2"/>
  <c r="L3425" i="2"/>
  <c r="L648" i="2"/>
  <c r="L3431" i="2"/>
  <c r="L654" i="2"/>
  <c r="L655" i="2"/>
  <c r="L3426" i="2"/>
  <c r="L3417" i="2"/>
  <c r="L653" i="2"/>
  <c r="L3423" i="2"/>
  <c r="L3418" i="2"/>
  <c r="L3420" i="2"/>
  <c r="L631" i="2"/>
  <c r="L651" i="2"/>
  <c r="L3411" i="2"/>
  <c r="L3406" i="2"/>
  <c r="L652" i="2"/>
  <c r="L6960" i="2"/>
  <c r="L6995" i="2"/>
  <c r="L644" i="2"/>
  <c r="L642" i="2"/>
  <c r="L645" i="2"/>
  <c r="L3403" i="2"/>
  <c r="L640" i="2"/>
  <c r="L3401" i="2"/>
  <c r="L634" i="2"/>
  <c r="L3400" i="2"/>
  <c r="L637" i="2"/>
  <c r="L638" i="2"/>
  <c r="L3402" i="2"/>
  <c r="L3396" i="2"/>
  <c r="L639" i="2"/>
  <c r="L635" i="2"/>
  <c r="L3394" i="2"/>
  <c r="L3395" i="2"/>
  <c r="L636" i="2"/>
  <c r="L6369" i="2"/>
  <c r="L632" i="2"/>
  <c r="L5758" i="2"/>
  <c r="L630" i="2"/>
  <c r="L629" i="2"/>
  <c r="L3393" i="2"/>
  <c r="L3392" i="2"/>
  <c r="L517" i="2"/>
  <c r="L624" i="2"/>
  <c r="L626" i="2"/>
  <c r="L627" i="2"/>
  <c r="L625" i="2"/>
  <c r="L3389" i="2"/>
  <c r="L623" i="2"/>
  <c r="L2729" i="2"/>
  <c r="L3391" i="2"/>
  <c r="L621" i="2"/>
  <c r="L3388" i="2"/>
  <c r="L622" i="2"/>
  <c r="L7726" i="2"/>
  <c r="L7872" i="2"/>
  <c r="L576" i="2"/>
  <c r="L3363" i="2"/>
  <c r="L3385" i="2"/>
  <c r="L619" i="2"/>
  <c r="L3384" i="2"/>
  <c r="L620" i="2"/>
  <c r="L3382" i="2"/>
  <c r="L618" i="2"/>
  <c r="L3380" i="2"/>
  <c r="L616" i="2"/>
  <c r="L3379" i="2"/>
  <c r="L3377" i="2"/>
  <c r="L614" i="2"/>
  <c r="L617" i="2"/>
  <c r="L3381" i="2"/>
  <c r="L611" i="2"/>
  <c r="L615" i="2"/>
  <c r="L3372" i="2"/>
  <c r="L3375" i="2"/>
  <c r="L3376" i="2"/>
  <c r="L610" i="2"/>
  <c r="L612" i="2"/>
  <c r="L606" i="2"/>
  <c r="L3373" i="2"/>
  <c r="L607" i="2"/>
  <c r="L605" i="2"/>
  <c r="L3298" i="2"/>
  <c r="L5857" i="2"/>
  <c r="L7200" i="2"/>
  <c r="L594" i="2"/>
  <c r="L6362" i="2"/>
  <c r="L7881" i="2"/>
  <c r="L602" i="2"/>
  <c r="L603" i="2"/>
  <c r="L3365" i="2"/>
  <c r="L3369" i="2"/>
  <c r="L3367" i="2"/>
  <c r="L6049" i="2"/>
  <c r="L3366" i="2"/>
  <c r="L6591" i="2"/>
  <c r="L3368" i="2"/>
  <c r="L2833" i="2"/>
  <c r="L597" i="2"/>
  <c r="L598" i="2"/>
  <c r="L3362" i="2"/>
  <c r="L590" i="2"/>
  <c r="L591" i="2"/>
  <c r="L3361" i="2"/>
  <c r="L593" i="2"/>
  <c r="L3280" i="2"/>
  <c r="L587" i="2"/>
  <c r="L588" i="2"/>
  <c r="L3355" i="2"/>
  <c r="L586" i="2"/>
  <c r="L3356" i="2"/>
  <c r="L3353" i="2"/>
  <c r="L5353" i="2"/>
  <c r="L3357" i="2"/>
  <c r="L6196" i="2"/>
  <c r="L7121" i="2"/>
  <c r="L583" i="2"/>
  <c r="L6000" i="2"/>
  <c r="L5054" i="2"/>
  <c r="L3345" i="2"/>
  <c r="L3344" i="2"/>
  <c r="L580" i="2"/>
  <c r="L581" i="2"/>
  <c r="L579" i="2"/>
  <c r="L3343" i="2"/>
  <c r="L3329" i="2"/>
  <c r="L3342" i="2"/>
  <c r="L578" i="2"/>
  <c r="L3340" i="2"/>
  <c r="L3341" i="2"/>
  <c r="L5962" i="2"/>
  <c r="L3338" i="2"/>
  <c r="L3336" i="2"/>
  <c r="L577" i="2"/>
  <c r="L575" i="2"/>
  <c r="L545" i="2"/>
  <c r="L3337" i="2"/>
  <c r="L7888" i="2"/>
  <c r="L574" i="2"/>
  <c r="L3335" i="2"/>
  <c r="L3332" i="2"/>
  <c r="L573" i="2"/>
  <c r="L6595" i="2"/>
  <c r="L3333" i="2"/>
  <c r="L568" i="2"/>
  <c r="L546" i="2"/>
  <c r="L569" i="2"/>
  <c r="L6690" i="2"/>
  <c r="L7016" i="2"/>
  <c r="L572" i="2"/>
  <c r="L570" i="2"/>
  <c r="L3331" i="2"/>
  <c r="L3330" i="2"/>
  <c r="L571" i="2"/>
  <c r="L2966" i="2"/>
  <c r="L511" i="2"/>
  <c r="L6910" i="2"/>
  <c r="L563" i="2"/>
  <c r="L512" i="2"/>
  <c r="L566" i="2"/>
  <c r="L567" i="2"/>
  <c r="L7469" i="2"/>
  <c r="L6693" i="2"/>
  <c r="L3327" i="2"/>
  <c r="L559" i="2"/>
  <c r="L560" i="2"/>
  <c r="L3326" i="2"/>
  <c r="L561" i="2"/>
  <c r="L3106" i="2"/>
  <c r="L3321" i="2"/>
  <c r="L3319" i="2"/>
  <c r="L3317" i="2"/>
  <c r="L3320" i="2"/>
  <c r="L557" i="2"/>
  <c r="L3318" i="2"/>
  <c r="L556" i="2"/>
  <c r="L554" i="2"/>
  <c r="L3314" i="2"/>
  <c r="L555" i="2"/>
  <c r="L552" i="2"/>
  <c r="L3315" i="2"/>
  <c r="L3316" i="2"/>
  <c r="L3313" i="2"/>
  <c r="L553" i="2"/>
  <c r="L551" i="2"/>
  <c r="L6121" i="2"/>
  <c r="L3310" i="2"/>
  <c r="L5834" i="2"/>
  <c r="L547" i="2"/>
  <c r="L550" i="2"/>
  <c r="L3307" i="2"/>
  <c r="L548" i="2"/>
  <c r="L3303" i="2"/>
  <c r="L3305" i="2"/>
  <c r="L3308" i="2"/>
  <c r="L549" i="2"/>
  <c r="L3304" i="2"/>
  <c r="L3301" i="2"/>
  <c r="L3306" i="2"/>
  <c r="L3302" i="2"/>
  <c r="L3297" i="2"/>
  <c r="L7751" i="2"/>
  <c r="L539" i="2"/>
  <c r="L536" i="2"/>
  <c r="L532" i="2"/>
  <c r="L523" i="2"/>
  <c r="L3294" i="2"/>
  <c r="L542" i="2"/>
  <c r="L537" i="2"/>
  <c r="L538" i="2"/>
  <c r="L535" i="2"/>
  <c r="L531" i="2"/>
  <c r="L3291" i="2"/>
  <c r="L525" i="2"/>
  <c r="L526" i="2"/>
  <c r="L3263" i="2"/>
  <c r="L7174" i="2"/>
  <c r="L527" i="2"/>
  <c r="L2029" i="2"/>
  <c r="L3286" i="2"/>
  <c r="L520" i="2"/>
  <c r="L521" i="2"/>
  <c r="L3284" i="2"/>
  <c r="L522" i="2"/>
  <c r="L3287" i="2"/>
  <c r="L516" i="2"/>
  <c r="L3282" i="2"/>
  <c r="L3283" i="2"/>
  <c r="L518" i="2"/>
  <c r="L3281" i="2"/>
  <c r="L5167" i="2"/>
  <c r="L3274" i="2"/>
  <c r="L3271" i="2"/>
  <c r="L4976" i="2"/>
  <c r="L3277" i="2"/>
  <c r="L515" i="2"/>
  <c r="L7186" i="2"/>
  <c r="L3272" i="2"/>
  <c r="L513" i="2"/>
  <c r="L514" i="2"/>
  <c r="L3268" i="2"/>
  <c r="L3269" i="2"/>
  <c r="L3265" i="2"/>
  <c r="L3264" i="2"/>
  <c r="L510" i="2"/>
  <c r="L3261" i="2"/>
  <c r="L3262" i="2"/>
  <c r="L3260" i="2"/>
  <c r="L3259" i="2"/>
  <c r="L508" i="2"/>
  <c r="L3258" i="2"/>
  <c r="L5499" i="2"/>
  <c r="L5769" i="2"/>
  <c r="L3256" i="2"/>
  <c r="L3255" i="2"/>
  <c r="L505" i="2"/>
  <c r="L5616" i="2"/>
  <c r="L503" i="2"/>
  <c r="L506" i="2"/>
  <c r="L501" i="2"/>
  <c r="L507" i="2"/>
  <c r="L3254" i="2"/>
  <c r="L504" i="2"/>
  <c r="L3251" i="2"/>
  <c r="L6083" i="2"/>
  <c r="L3252" i="2"/>
  <c r="L502" i="2"/>
  <c r="L3253" i="2"/>
  <c r="L6828" i="2"/>
  <c r="L6905" i="2"/>
  <c r="L3249" i="2"/>
  <c r="L493" i="2"/>
  <c r="L3250" i="2"/>
  <c r="L492" i="2"/>
  <c r="L6248" i="2"/>
  <c r="L711" i="2"/>
  <c r="L498" i="2"/>
  <c r="L499" i="2"/>
  <c r="L3248" i="2"/>
  <c r="L7084" i="2"/>
  <c r="L4972" i="2"/>
  <c r="L496" i="2"/>
  <c r="L500" i="2"/>
  <c r="L2753" i="2"/>
  <c r="L3245" i="2"/>
  <c r="L3246" i="2"/>
  <c r="L3243" i="2"/>
  <c r="L5159" i="2"/>
  <c r="L3247" i="2"/>
  <c r="L3244" i="2"/>
  <c r="L5458" i="2"/>
  <c r="L3241" i="2"/>
  <c r="L30" i="2"/>
  <c r="L5639" i="2"/>
  <c r="L3242" i="2"/>
  <c r="L5552" i="2"/>
  <c r="L5557" i="2"/>
  <c r="L6120" i="2"/>
  <c r="L3233" i="2"/>
  <c r="L3237" i="2"/>
  <c r="L5571" i="2"/>
  <c r="L5562" i="2"/>
  <c r="L3217" i="2"/>
  <c r="L3238" i="2"/>
  <c r="L3169" i="2"/>
  <c r="L3239" i="2"/>
  <c r="L3234" i="2"/>
  <c r="L3174" i="2"/>
  <c r="L6783" i="2"/>
  <c r="L6123" i="2"/>
  <c r="L6126" i="2"/>
  <c r="L6332" i="2"/>
  <c r="L3231" i="2"/>
  <c r="L3235" i="2"/>
  <c r="L3232" i="2"/>
  <c r="L3228" i="2"/>
  <c r="L3236" i="2"/>
  <c r="L7207" i="2"/>
  <c r="L3230" i="2"/>
  <c r="L3229" i="2"/>
  <c r="L3223" i="2"/>
  <c r="L3225" i="2"/>
  <c r="L3226" i="2"/>
  <c r="L3227" i="2"/>
  <c r="L7708" i="2"/>
  <c r="L7603" i="2"/>
  <c r="L7141" i="2"/>
  <c r="L3224" i="2"/>
  <c r="L3222" i="2"/>
  <c r="L3218" i="2"/>
  <c r="L3219" i="2"/>
  <c r="L3220" i="2"/>
  <c r="L3221" i="2"/>
  <c r="L3204" i="2"/>
  <c r="L3205" i="2"/>
  <c r="L3203" i="2"/>
  <c r="L3212" i="2"/>
  <c r="L3213" i="2"/>
  <c r="L3214" i="2"/>
  <c r="L3215" i="2"/>
  <c r="L7719" i="2"/>
  <c r="L3201" i="2"/>
  <c r="L3130" i="2"/>
  <c r="L3208" i="2"/>
  <c r="L3209" i="2"/>
  <c r="L3210" i="2"/>
  <c r="L3199" i="2"/>
  <c r="L5053" i="2"/>
  <c r="L7779" i="2"/>
  <c r="L3200" i="2"/>
  <c r="L3211" i="2"/>
  <c r="L5926" i="2"/>
  <c r="L3202" i="2"/>
  <c r="L7413" i="2"/>
  <c r="L3206" i="2"/>
  <c r="L3193" i="2"/>
  <c r="L3194" i="2"/>
  <c r="L3195" i="2"/>
  <c r="L3144" i="2"/>
  <c r="L3190" i="2"/>
  <c r="L6760" i="2"/>
  <c r="L3191" i="2"/>
  <c r="L6306" i="2"/>
  <c r="L3192" i="2"/>
  <c r="L5905" i="2"/>
  <c r="L3198" i="2"/>
  <c r="L7750" i="2"/>
  <c r="L7637" i="2"/>
  <c r="L3185" i="2"/>
  <c r="L3196" i="2"/>
  <c r="L3179" i="2"/>
  <c r="L3184" i="2"/>
  <c r="L3187" i="2"/>
  <c r="L3189" i="2"/>
  <c r="L3188" i="2"/>
  <c r="L7831" i="2"/>
  <c r="L5340" i="2"/>
  <c r="L3180" i="2"/>
  <c r="L3186" i="2"/>
  <c r="L3181" i="2"/>
  <c r="L3176" i="2"/>
  <c r="L3183" i="2"/>
  <c r="L3182" i="2"/>
  <c r="L3175" i="2"/>
  <c r="L6648" i="2"/>
  <c r="L3177" i="2"/>
  <c r="L3178" i="2"/>
  <c r="L3171" i="2"/>
  <c r="L3172" i="2"/>
  <c r="L3163" i="2"/>
  <c r="L6077" i="2"/>
  <c r="L3164" i="2"/>
  <c r="L3165" i="2"/>
  <c r="L3159" i="2"/>
  <c r="L3160" i="2"/>
  <c r="L3166" i="2"/>
  <c r="L3161" i="2"/>
  <c r="L3155" i="2"/>
  <c r="L3140" i="2"/>
  <c r="L3041" i="2"/>
  <c r="L3145" i="2"/>
  <c r="L3156" i="2"/>
  <c r="L3157" i="2"/>
  <c r="L3152" i="2"/>
  <c r="L3153" i="2"/>
  <c r="L5308" i="2"/>
  <c r="L5661" i="2"/>
  <c r="L3150" i="2"/>
  <c r="L3154" i="2"/>
  <c r="L3143" i="2"/>
  <c r="L3148" i="2"/>
  <c r="L3149" i="2"/>
  <c r="L5956" i="2"/>
  <c r="L3141" i="2"/>
  <c r="L3146" i="2"/>
  <c r="L6139" i="2"/>
  <c r="L3137" i="2"/>
  <c r="L6567" i="2"/>
  <c r="L3138" i="2"/>
  <c r="L7112" i="2"/>
  <c r="L3142" i="2"/>
  <c r="L3139" i="2"/>
  <c r="L2739" i="2"/>
  <c r="L3135" i="2"/>
  <c r="L3136" i="2"/>
  <c r="L3125" i="2"/>
  <c r="L3126" i="2"/>
  <c r="L3131" i="2"/>
  <c r="L3127" i="2"/>
  <c r="L3132" i="2"/>
  <c r="L3133" i="2"/>
  <c r="L3124" i="2"/>
  <c r="L3128" i="2"/>
  <c r="L3121" i="2"/>
  <c r="L3113" i="2"/>
  <c r="L3119" i="2"/>
  <c r="L3116" i="2"/>
  <c r="L6640" i="2"/>
  <c r="L6443" i="2"/>
  <c r="L3114" i="2"/>
  <c r="L3122" i="2"/>
  <c r="L3117" i="2"/>
  <c r="L5036" i="2"/>
  <c r="L3118" i="2"/>
  <c r="L3120" i="2"/>
  <c r="L3112" i="2"/>
  <c r="L3104" i="2"/>
  <c r="L3107" i="2"/>
  <c r="L3101" i="2"/>
  <c r="L3108" i="2"/>
  <c r="L3109" i="2"/>
  <c r="L3110" i="2"/>
  <c r="L3097" i="2"/>
  <c r="L3102" i="2"/>
  <c r="L3098" i="2"/>
  <c r="L3099" i="2"/>
  <c r="L3103" i="2"/>
  <c r="L3095" i="2"/>
  <c r="L3100" i="2"/>
  <c r="L7783" i="2"/>
  <c r="L3093" i="2"/>
  <c r="L3083" i="2"/>
  <c r="L3086" i="2"/>
  <c r="L78" i="2"/>
  <c r="L3087" i="2"/>
  <c r="L3088" i="2"/>
  <c r="L3089" i="2"/>
  <c r="L3084" i="2"/>
  <c r="L3090" i="2"/>
  <c r="L2747" i="2"/>
  <c r="L3081" i="2"/>
  <c r="L3085" i="2"/>
  <c r="L6012" i="2"/>
  <c r="L3082" i="2"/>
  <c r="L3077" i="2"/>
  <c r="L3078" i="2"/>
  <c r="L3080" i="2"/>
  <c r="L3076" i="2"/>
  <c r="L5025" i="2"/>
  <c r="L3170" i="2"/>
  <c r="L3079" i="2"/>
  <c r="L4992" i="2"/>
  <c r="L3073" i="2"/>
  <c r="L3074" i="2"/>
  <c r="L3072" i="2"/>
  <c r="L3075" i="2"/>
  <c r="L3068" i="2"/>
  <c r="L3069" i="2"/>
  <c r="L3070" i="2"/>
  <c r="L3071" i="2"/>
  <c r="L3066" i="2"/>
  <c r="L3067" i="2"/>
  <c r="L2946" i="2"/>
  <c r="L3063" i="2"/>
  <c r="L3064" i="2"/>
  <c r="L3059" i="2"/>
  <c r="L3060" i="2"/>
  <c r="L3065" i="2"/>
  <c r="L7633" i="2"/>
  <c r="L3061" i="2"/>
  <c r="L3062" i="2"/>
  <c r="L3055" i="2"/>
  <c r="L3058" i="2"/>
  <c r="L3052" i="2"/>
  <c r="L3056" i="2"/>
  <c r="L3049" i="2"/>
  <c r="L3050" i="2"/>
  <c r="L3053" i="2"/>
  <c r="L3046" i="2"/>
  <c r="L5460" i="2"/>
  <c r="L3057" i="2"/>
  <c r="L3047" i="2"/>
  <c r="L7891" i="2"/>
  <c r="L3048" i="2"/>
  <c r="L3042" i="2"/>
  <c r="L3045" i="2"/>
  <c r="L3054" i="2"/>
  <c r="L3051" i="2"/>
  <c r="L6086" i="2"/>
  <c r="L3043" i="2"/>
  <c r="L3034" i="2"/>
  <c r="L7892" i="2"/>
  <c r="L3037" i="2"/>
  <c r="L3004" i="2"/>
  <c r="L3038" i="2"/>
  <c r="L3044" i="2"/>
  <c r="L3036" i="2"/>
  <c r="L3039" i="2"/>
  <c r="L489" i="2"/>
  <c r="L3040" i="2"/>
  <c r="L7517" i="2"/>
  <c r="L3033" i="2"/>
  <c r="L3035" i="2"/>
  <c r="L3030" i="2"/>
  <c r="L3031" i="2"/>
  <c r="L3032" i="2"/>
  <c r="L6208" i="2"/>
  <c r="L3028" i="2"/>
  <c r="L3024" i="2"/>
  <c r="L3025" i="2"/>
  <c r="L3029" i="2"/>
  <c r="L3018" i="2"/>
  <c r="L3026" i="2"/>
  <c r="L7362" i="2"/>
  <c r="L3022" i="2"/>
  <c r="L3023" i="2"/>
  <c r="L3019" i="2"/>
  <c r="L3017" i="2"/>
  <c r="L3020" i="2"/>
  <c r="L3021" i="2"/>
  <c r="L3016" i="2"/>
  <c r="L3011" i="2"/>
  <c r="L3012" i="2"/>
  <c r="L3013" i="2"/>
  <c r="L2999" i="2"/>
  <c r="L3007" i="2"/>
  <c r="L3006" i="2"/>
  <c r="L3014" i="2"/>
  <c r="L3015" i="2"/>
  <c r="L3008" i="2"/>
  <c r="L3005" i="2"/>
  <c r="L3010" i="2"/>
  <c r="L130" i="2"/>
  <c r="L3009" i="2"/>
  <c r="L2994" i="2"/>
  <c r="L3000" i="2"/>
  <c r="L2997" i="2"/>
  <c r="L2998" i="2"/>
  <c r="L7459" i="2"/>
  <c r="L3001" i="2"/>
  <c r="L3002" i="2"/>
  <c r="L3003" i="2"/>
  <c r="L2991" i="2"/>
  <c r="L2990" i="2"/>
  <c r="L2995" i="2"/>
  <c r="L2992" i="2"/>
  <c r="L2993" i="2"/>
  <c r="L2987" i="2"/>
  <c r="L2988" i="2"/>
  <c r="L2989" i="2"/>
  <c r="L2986" i="2"/>
  <c r="L2981" i="2"/>
  <c r="L2982" i="2"/>
  <c r="L2977" i="2"/>
  <c r="L2975" i="2"/>
  <c r="L2984" i="2"/>
  <c r="L2978" i="2"/>
  <c r="L2979" i="2"/>
  <c r="L2983" i="2"/>
  <c r="L2980" i="2"/>
  <c r="L2976" i="2"/>
  <c r="L2974" i="2"/>
  <c r="L2971" i="2"/>
  <c r="L2972" i="2"/>
  <c r="L2973" i="2"/>
  <c r="L2967" i="2"/>
  <c r="L2968" i="2"/>
  <c r="L2970" i="2"/>
  <c r="L2960" i="2"/>
  <c r="L2961" i="2"/>
  <c r="L2962" i="2"/>
  <c r="L2963" i="2"/>
  <c r="L2964" i="2"/>
  <c r="L6503" i="2"/>
  <c r="L2955" i="2"/>
  <c r="L2965" i="2"/>
  <c r="L2956" i="2"/>
  <c r="L2959" i="2"/>
  <c r="L2969" i="2"/>
  <c r="L2957" i="2"/>
  <c r="L2951" i="2"/>
  <c r="L2952" i="2"/>
  <c r="L2958" i="2"/>
  <c r="L2953" i="2"/>
  <c r="L2954" i="2"/>
  <c r="L7533" i="2"/>
  <c r="L5129" i="2"/>
  <c r="L6634" i="2"/>
  <c r="L2947" i="2"/>
  <c r="L7109" i="2"/>
  <c r="L2942" i="2"/>
  <c r="L2939" i="2"/>
  <c r="L2948" i="2"/>
  <c r="L2949" i="2"/>
  <c r="L2943" i="2"/>
  <c r="L2950" i="2"/>
  <c r="L2935" i="2"/>
  <c r="L2933" i="2"/>
  <c r="L2944" i="2"/>
  <c r="L2934" i="2"/>
  <c r="L2940" i="2"/>
  <c r="L7508" i="2"/>
  <c r="L2936" i="2"/>
  <c r="L2932" i="2"/>
  <c r="L487" i="2"/>
  <c r="L2937" i="2"/>
  <c r="L2929" i="2"/>
  <c r="L2930" i="2"/>
  <c r="L2931" i="2"/>
  <c r="L2926" i="2"/>
  <c r="L2921" i="2"/>
  <c r="L2924" i="2"/>
  <c r="L2925" i="2"/>
  <c r="L2927" i="2"/>
  <c r="L2919" i="2"/>
  <c r="L6959" i="2"/>
  <c r="L2922" i="2"/>
  <c r="L2916" i="2"/>
  <c r="L2923" i="2"/>
  <c r="L2920" i="2"/>
  <c r="L7855" i="2"/>
  <c r="L2917" i="2"/>
  <c r="L2914" i="2"/>
  <c r="L2918" i="2"/>
  <c r="L2915" i="2"/>
  <c r="L2910" i="2"/>
  <c r="L2911" i="2"/>
  <c r="L2912" i="2"/>
  <c r="L485" i="2"/>
  <c r="L2913" i="2"/>
  <c r="L2906" i="2"/>
  <c r="L486" i="2"/>
  <c r="L2909" i="2"/>
  <c r="L481" i="2"/>
  <c r="L2907" i="2"/>
  <c r="L483" i="2"/>
  <c r="L5454" i="2"/>
  <c r="L484" i="2"/>
  <c r="L6603" i="2"/>
  <c r="L2908" i="2"/>
  <c r="L470" i="2"/>
  <c r="L5278" i="2"/>
  <c r="L466" i="2"/>
  <c r="L2884" i="2"/>
  <c r="L482" i="2"/>
  <c r="L2895" i="2"/>
  <c r="L480" i="2"/>
  <c r="L2893" i="2"/>
  <c r="L2905" i="2"/>
  <c r="L6256" i="2"/>
  <c r="L2898" i="2"/>
  <c r="L2904" i="2"/>
  <c r="L479" i="2"/>
  <c r="L471" i="2"/>
  <c r="L2896" i="2"/>
  <c r="L469" i="2"/>
  <c r="L2888" i="2"/>
  <c r="L2902" i="2"/>
  <c r="L2899" i="2"/>
  <c r="L2889" i="2"/>
  <c r="L2890" i="2"/>
  <c r="L2885" i="2"/>
  <c r="L2894" i="2"/>
  <c r="L477" i="2"/>
  <c r="L473" i="2"/>
  <c r="L2897" i="2"/>
  <c r="L2891" i="2"/>
  <c r="L474" i="2"/>
  <c r="L2903" i="2"/>
  <c r="L472" i="2"/>
  <c r="L2887" i="2"/>
  <c r="L2901" i="2"/>
  <c r="L478" i="2"/>
  <c r="L467" i="2"/>
  <c r="L475" i="2"/>
  <c r="L476" i="2"/>
  <c r="L2892" i="2"/>
  <c r="L2900" i="2"/>
  <c r="L2882" i="2"/>
  <c r="L464" i="2"/>
  <c r="L6727" i="2"/>
  <c r="L2878" i="2"/>
  <c r="L2886" i="2"/>
  <c r="L460" i="2"/>
  <c r="L2883" i="2"/>
  <c r="L457" i="2"/>
  <c r="L468" i="2"/>
  <c r="L465" i="2"/>
  <c r="L5192" i="2"/>
  <c r="L7689" i="2"/>
  <c r="L2875" i="2"/>
  <c r="L461" i="2"/>
  <c r="L458" i="2"/>
  <c r="L2879" i="2"/>
  <c r="L453" i="2"/>
  <c r="L459" i="2"/>
  <c r="L462" i="2"/>
  <c r="L454" i="2"/>
  <c r="L2880" i="2"/>
  <c r="L2876" i="2"/>
  <c r="L2877" i="2"/>
  <c r="L455" i="2"/>
  <c r="L456" i="2"/>
  <c r="L463" i="2"/>
  <c r="L451" i="2"/>
  <c r="L452" i="2"/>
  <c r="L2870" i="2"/>
  <c r="L2871" i="2"/>
  <c r="L449" i="2"/>
  <c r="L445" i="2"/>
  <c r="L2872" i="2"/>
  <c r="L2773" i="2"/>
  <c r="L446" i="2"/>
  <c r="L2873" i="2"/>
  <c r="L450" i="2"/>
  <c r="L2874" i="2"/>
  <c r="L2868" i="2"/>
  <c r="L2869" i="2"/>
  <c r="L447" i="2"/>
  <c r="L448" i="2"/>
  <c r="L444" i="2"/>
  <c r="L2864" i="2"/>
  <c r="L2865" i="2"/>
  <c r="L2866" i="2"/>
  <c r="L2867" i="2"/>
  <c r="L441" i="2"/>
  <c r="L442" i="2"/>
  <c r="L2863" i="2"/>
  <c r="L439" i="2"/>
  <c r="L2859" i="2"/>
  <c r="L438" i="2"/>
  <c r="L432" i="2"/>
  <c r="L440" i="2"/>
  <c r="L6526" i="2"/>
  <c r="L437" i="2"/>
  <c r="L2860" i="2"/>
  <c r="L433" i="2"/>
  <c r="L434" i="2"/>
  <c r="L435" i="2"/>
  <c r="L436" i="2"/>
  <c r="L2861" i="2"/>
  <c r="L2858" i="2"/>
  <c r="L2857" i="2"/>
  <c r="L2856" i="2"/>
  <c r="L7226" i="2"/>
  <c r="L429" i="2"/>
  <c r="L424" i="2"/>
  <c r="L2853" i="2"/>
  <c r="L428" i="2"/>
  <c r="L426" i="2"/>
  <c r="L430" i="2"/>
  <c r="L2855" i="2"/>
  <c r="L2654" i="2"/>
  <c r="L431" i="2"/>
  <c r="L2854" i="2"/>
  <c r="L421" i="2"/>
  <c r="L427" i="2"/>
  <c r="L425" i="2"/>
  <c r="L6895" i="2"/>
  <c r="L419" i="2"/>
  <c r="L422" i="2"/>
  <c r="L420" i="2"/>
  <c r="L418" i="2"/>
  <c r="L423" i="2"/>
  <c r="L417" i="2"/>
  <c r="L7274" i="2"/>
  <c r="L415" i="2"/>
  <c r="L413" i="2"/>
  <c r="L7412" i="2"/>
  <c r="L414" i="2"/>
  <c r="L416" i="2"/>
  <c r="L5412" i="2"/>
  <c r="L7482" i="2"/>
  <c r="L2851" i="2"/>
  <c r="L2852" i="2"/>
  <c r="L409" i="2"/>
  <c r="L2849" i="2"/>
  <c r="L2850" i="2"/>
  <c r="L410" i="2"/>
  <c r="L7055" i="2"/>
  <c r="L411" i="2"/>
  <c r="L407" i="2"/>
  <c r="L408" i="2"/>
  <c r="L2846" i="2"/>
  <c r="L2847" i="2"/>
  <c r="L2848" i="2"/>
  <c r="L402" i="2"/>
  <c r="L6271" i="2"/>
  <c r="L412" i="2"/>
  <c r="L2844" i="2"/>
  <c r="L405" i="2"/>
  <c r="L2843" i="2"/>
  <c r="L403" i="2"/>
  <c r="L400" i="2"/>
  <c r="L7385" i="2"/>
  <c r="L2845" i="2"/>
  <c r="L406" i="2"/>
  <c r="L5299" i="2"/>
  <c r="L7215" i="2"/>
  <c r="L2841" i="2"/>
  <c r="L2842" i="2"/>
  <c r="L401" i="2"/>
  <c r="L398" i="2"/>
  <c r="L2840" i="2"/>
  <c r="L404" i="2"/>
  <c r="L397" i="2"/>
  <c r="L7578" i="2"/>
  <c r="L7804" i="2"/>
  <c r="L2839" i="2"/>
  <c r="L399" i="2"/>
  <c r="L6439" i="2"/>
  <c r="L6618" i="2"/>
  <c r="L2838" i="2"/>
  <c r="L2836" i="2"/>
  <c r="L6907" i="2"/>
  <c r="L2837" i="2"/>
  <c r="L2834" i="2"/>
  <c r="L5511" i="2"/>
  <c r="L2831" i="2"/>
  <c r="L396" i="2"/>
  <c r="L392" i="2"/>
  <c r="L2830" i="2"/>
  <c r="L383" i="2"/>
  <c r="L386" i="2"/>
  <c r="L2832" i="2"/>
  <c r="L394" i="2"/>
  <c r="L2824" i="2"/>
  <c r="L126" i="2"/>
  <c r="L2828" i="2"/>
  <c r="L393" i="2"/>
  <c r="L375" i="2"/>
  <c r="L6161" i="2"/>
  <c r="L376" i="2"/>
  <c r="L2825" i="2"/>
  <c r="L377" i="2"/>
  <c r="L2818" i="2"/>
  <c r="L2826" i="2"/>
  <c r="L2819" i="2"/>
  <c r="L2820" i="2"/>
  <c r="L2821" i="2"/>
  <c r="L7883" i="2"/>
  <c r="L388" i="2"/>
  <c r="L373" i="2"/>
  <c r="L378" i="2"/>
  <c r="L389" i="2"/>
  <c r="L2814" i="2"/>
  <c r="L7103" i="2"/>
  <c r="L2829" i="2"/>
  <c r="L6708" i="2"/>
  <c r="L390" i="2"/>
  <c r="L395" i="2"/>
  <c r="L379" i="2"/>
  <c r="L384" i="2"/>
  <c r="L5635" i="2"/>
  <c r="L385" i="2"/>
  <c r="L2815" i="2"/>
  <c r="L2822" i="2"/>
  <c r="L387" i="2"/>
  <c r="L7037" i="2"/>
  <c r="L2816" i="2"/>
  <c r="L2817" i="2"/>
  <c r="L381" i="2"/>
  <c r="L380" i="2"/>
  <c r="L366" i="2"/>
  <c r="L6511" i="2"/>
  <c r="L369" i="2"/>
  <c r="L368" i="2"/>
  <c r="L370" i="2"/>
  <c r="L367" i="2"/>
  <c r="L2812" i="2"/>
  <c r="L2811" i="2"/>
  <c r="L2808" i="2"/>
  <c r="L2809" i="2"/>
  <c r="L2806" i="2"/>
  <c r="L361" i="2"/>
  <c r="L4967" i="2"/>
  <c r="L365" i="2"/>
  <c r="L362" i="2"/>
  <c r="L6451" i="2"/>
  <c r="L356" i="2"/>
  <c r="L363" i="2"/>
  <c r="L2804" i="2"/>
  <c r="L357" i="2"/>
  <c r="L358" i="2"/>
  <c r="L359" i="2"/>
  <c r="L2801" i="2"/>
  <c r="L360" i="2"/>
  <c r="L364" i="2"/>
  <c r="L5548" i="2"/>
  <c r="L2802" i="2"/>
  <c r="L2803" i="2"/>
  <c r="L2799" i="2"/>
  <c r="L6504" i="2"/>
  <c r="L2800" i="2"/>
  <c r="L2796" i="2"/>
  <c r="L2797" i="2"/>
  <c r="L2792" i="2"/>
  <c r="L6749" i="2"/>
  <c r="L2793" i="2"/>
  <c r="L348" i="2"/>
  <c r="L6493" i="2"/>
  <c r="L2794" i="2"/>
  <c r="L349" i="2"/>
  <c r="L350" i="2"/>
  <c r="L352" i="2"/>
  <c r="L2795" i="2"/>
  <c r="L353" i="2"/>
  <c r="L347" i="2"/>
  <c r="L351" i="2"/>
  <c r="L2779" i="2"/>
  <c r="L2704" i="2"/>
  <c r="L343" i="2"/>
  <c r="L344" i="2"/>
  <c r="L345" i="2"/>
  <c r="L5527" i="2"/>
  <c r="L6599" i="2"/>
  <c r="L341" i="2"/>
  <c r="L346" i="2"/>
  <c r="L338" i="2"/>
  <c r="L342" i="2"/>
  <c r="L5075" i="2"/>
  <c r="L5245" i="2"/>
  <c r="L5404" i="2"/>
  <c r="L5724" i="2"/>
  <c r="L7091" i="2"/>
  <c r="L339" i="2"/>
  <c r="L2789" i="2"/>
  <c r="L2790" i="2"/>
  <c r="L2791" i="2"/>
  <c r="L340" i="2"/>
  <c r="L2787" i="2"/>
  <c r="L337" i="2"/>
  <c r="L6173" i="2"/>
  <c r="L333" i="2"/>
  <c r="L5754" i="2"/>
  <c r="L2788" i="2"/>
  <c r="L2785" i="2"/>
  <c r="L334" i="2"/>
  <c r="L335" i="2"/>
  <c r="L2786" i="2"/>
  <c r="L336" i="2"/>
  <c r="L332" i="2"/>
  <c r="L330" i="2"/>
  <c r="L331" i="2"/>
  <c r="L2784" i="2"/>
  <c r="L326" i="2"/>
  <c r="L327" i="2"/>
  <c r="L328" i="2"/>
  <c r="L329" i="2"/>
  <c r="L325" i="2"/>
  <c r="L2782" i="2"/>
  <c r="L2783" i="2"/>
  <c r="L2777" i="2"/>
  <c r="L323" i="2"/>
  <c r="L321" i="2"/>
  <c r="L324" i="2"/>
  <c r="L2780" i="2"/>
  <c r="L2778" i="2"/>
  <c r="L6137" i="2"/>
  <c r="L6249" i="2"/>
  <c r="L7752" i="2"/>
  <c r="L2774" i="2"/>
  <c r="L322" i="2"/>
  <c r="L2775" i="2"/>
  <c r="L6338" i="2"/>
  <c r="L2776" i="2"/>
  <c r="L319" i="2"/>
  <c r="L2772" i="2"/>
  <c r="L320" i="2"/>
  <c r="L4939" i="2"/>
  <c r="L5780" i="2"/>
  <c r="L7644" i="2"/>
  <c r="L6466" i="2"/>
  <c r="L317" i="2"/>
  <c r="L2771" i="2"/>
  <c r="L318" i="2"/>
  <c r="L2769" i="2"/>
  <c r="L315" i="2"/>
  <c r="L7648" i="2"/>
  <c r="L6409" i="2"/>
  <c r="L6076" i="2"/>
  <c r="L316" i="2"/>
  <c r="L314" i="2"/>
  <c r="L6636" i="2"/>
  <c r="L311" i="2"/>
  <c r="L312" i="2"/>
  <c r="L313" i="2"/>
  <c r="L310" i="2"/>
  <c r="L371" i="2"/>
  <c r="L7452" i="2"/>
  <c r="L309" i="2"/>
  <c r="L151" i="2"/>
  <c r="L4931" i="2"/>
  <c r="L2767" i="2"/>
  <c r="L306" i="2"/>
  <c r="L6453" i="2"/>
  <c r="L2768" i="2"/>
  <c r="L6291" i="2"/>
  <c r="L307" i="2"/>
  <c r="L2766" i="2"/>
  <c r="L308" i="2"/>
  <c r="L6091" i="2"/>
  <c r="L305" i="2"/>
  <c r="L5204" i="2"/>
  <c r="L303" i="2"/>
  <c r="L304" i="2"/>
  <c r="L355" i="2"/>
  <c r="L302" i="2"/>
  <c r="L301" i="2"/>
  <c r="L2762" i="2"/>
  <c r="L2760" i="2"/>
  <c r="L300" i="2"/>
  <c r="L2758" i="2"/>
  <c r="L2756" i="2"/>
  <c r="L2761" i="2"/>
  <c r="L2757" i="2"/>
  <c r="L299" i="2"/>
  <c r="L2755" i="2"/>
  <c r="L2754" i="2"/>
  <c r="L296" i="2"/>
  <c r="L297" i="2"/>
  <c r="L298" i="2"/>
  <c r="L2752" i="2"/>
  <c r="L295" i="2"/>
  <c r="L2749" i="2"/>
  <c r="L294" i="2"/>
  <c r="L293" i="2"/>
  <c r="L292" i="2"/>
  <c r="L2750" i="2"/>
  <c r="L291" i="2"/>
  <c r="L287" i="2"/>
  <c r="L2745" i="2"/>
  <c r="L289" i="2"/>
  <c r="L290" i="2"/>
  <c r="L288" i="2"/>
  <c r="L2746" i="2"/>
  <c r="L285" i="2"/>
  <c r="L286" i="2"/>
  <c r="L6348" i="2"/>
  <c r="L283" i="2"/>
  <c r="L284" i="2"/>
  <c r="L2743" i="2"/>
  <c r="L6918" i="2"/>
  <c r="L281" i="2"/>
  <c r="L2742" i="2"/>
  <c r="L279" i="2"/>
  <c r="L2733" i="2"/>
  <c r="L282" i="2"/>
  <c r="L280" i="2"/>
  <c r="L276" i="2"/>
  <c r="L277" i="2"/>
  <c r="L2741" i="2"/>
  <c r="L278" i="2"/>
  <c r="L374" i="2"/>
  <c r="L2740" i="2"/>
  <c r="L275" i="2"/>
  <c r="L274" i="2"/>
  <c r="L272" i="2"/>
  <c r="L6450" i="2"/>
  <c r="L2736" i="2"/>
  <c r="L273" i="2"/>
  <c r="L2737" i="2"/>
  <c r="L270" i="2"/>
  <c r="L271" i="2"/>
  <c r="L2734" i="2"/>
  <c r="L2730" i="2"/>
  <c r="L269" i="2"/>
  <c r="L85" i="2"/>
  <c r="L7421" i="2"/>
  <c r="L268" i="2"/>
  <c r="L2731" i="2"/>
  <c r="L2732" i="2"/>
  <c r="L266" i="2"/>
  <c r="L264" i="2"/>
  <c r="L267" i="2"/>
  <c r="L265" i="2"/>
  <c r="L5906" i="2"/>
  <c r="L2725" i="2"/>
  <c r="L262" i="2"/>
  <c r="L263" i="2"/>
  <c r="L5742" i="2"/>
  <c r="L6014" i="2"/>
  <c r="L260" i="2"/>
  <c r="L261" i="2"/>
  <c r="L2722" i="2"/>
  <c r="L2723" i="2"/>
  <c r="L2718" i="2"/>
  <c r="L6589" i="2"/>
  <c r="L6941" i="2"/>
  <c r="L6992" i="2"/>
  <c r="L5641" i="2"/>
  <c r="L2719" i="2"/>
  <c r="L256" i="2"/>
  <c r="L259" i="2"/>
  <c r="L2720" i="2"/>
  <c r="L6984" i="2"/>
  <c r="L2721" i="2"/>
  <c r="L6226" i="2"/>
  <c r="L6588" i="2"/>
  <c r="L257" i="2"/>
  <c r="L258" i="2"/>
  <c r="L2716" i="2"/>
  <c r="L253" i="2"/>
  <c r="L2717" i="2"/>
  <c r="L254" i="2"/>
  <c r="L251" i="2"/>
  <c r="L2713" i="2"/>
  <c r="L2714" i="2"/>
  <c r="L255" i="2"/>
  <c r="L252" i="2"/>
  <c r="L2715" i="2"/>
  <c r="L249" i="2"/>
  <c r="L6186" i="2"/>
  <c r="L250" i="2"/>
  <c r="L2711" i="2"/>
  <c r="L248" i="2"/>
  <c r="L246" i="2"/>
  <c r="L247" i="2"/>
  <c r="L244" i="2"/>
  <c r="L245" i="2"/>
  <c r="L242" i="2"/>
  <c r="L243" i="2"/>
  <c r="L2710" i="2"/>
  <c r="L2709" i="2"/>
  <c r="L240" i="2"/>
  <c r="L5039" i="2"/>
  <c r="L6839" i="2"/>
  <c r="L241" i="2"/>
  <c r="L2708" i="2"/>
  <c r="L237" i="2"/>
  <c r="L238" i="2"/>
  <c r="L5107" i="2"/>
  <c r="L2706" i="2"/>
  <c r="L7332" i="2"/>
  <c r="L239" i="2"/>
  <c r="L2707" i="2"/>
  <c r="L7645" i="2"/>
  <c r="L5016" i="2"/>
  <c r="L234" i="2"/>
  <c r="L5468" i="2"/>
  <c r="L7558" i="2"/>
  <c r="L7635" i="2"/>
  <c r="L236" i="2"/>
  <c r="L235" i="2"/>
  <c r="L2702" i="2"/>
  <c r="L231" i="2"/>
  <c r="L2703" i="2"/>
  <c r="L2705" i="2"/>
  <c r="L233" i="2"/>
  <c r="L232" i="2"/>
  <c r="L230" i="2"/>
  <c r="L152" i="2"/>
  <c r="L229" i="2"/>
  <c r="L5062" i="2"/>
  <c r="L5207" i="2"/>
  <c r="L5185" i="2"/>
  <c r="L6566" i="2"/>
  <c r="L225" i="2"/>
  <c r="L227" i="2"/>
  <c r="L228" i="2"/>
  <c r="L226" i="2"/>
  <c r="L7239" i="2"/>
  <c r="L2694" i="2"/>
  <c r="L2696" i="2"/>
  <c r="L2697" i="2"/>
  <c r="L223" i="2"/>
  <c r="L2698" i="2"/>
  <c r="L224" i="2"/>
  <c r="L2695" i="2"/>
  <c r="L7896" i="2"/>
  <c r="L2692" i="2"/>
  <c r="L5377" i="2"/>
  <c r="L2693" i="2"/>
  <c r="L222" i="2"/>
  <c r="L5123" i="2"/>
  <c r="L221" i="2"/>
  <c r="L2691" i="2"/>
  <c r="L7755" i="2"/>
  <c r="L2690" i="2"/>
  <c r="L2689" i="2"/>
  <c r="L7546" i="2"/>
  <c r="L219" i="2"/>
  <c r="L216" i="2"/>
  <c r="L217" i="2"/>
  <c r="L220" i="2"/>
  <c r="L218" i="2"/>
  <c r="L215" i="2"/>
  <c r="L6958" i="2"/>
  <c r="L213" i="2"/>
  <c r="L214" i="2"/>
  <c r="L2688" i="2"/>
  <c r="L2685" i="2"/>
  <c r="L2686" i="2"/>
  <c r="L5092" i="2"/>
  <c r="L5988" i="2"/>
  <c r="L212" i="2"/>
  <c r="L7042" i="2"/>
  <c r="L5198" i="2"/>
  <c r="L2683" i="2"/>
  <c r="L7176" i="2"/>
  <c r="L2682" i="2"/>
  <c r="L211" i="2"/>
  <c r="L2679" i="2"/>
  <c r="L2677" i="2"/>
  <c r="L210" i="2"/>
  <c r="L7636" i="2"/>
  <c r="L2678" i="2"/>
  <c r="L208" i="2"/>
  <c r="L5061" i="2"/>
  <c r="L209" i="2"/>
  <c r="L207" i="2"/>
  <c r="L7532" i="2"/>
  <c r="L2674" i="2"/>
  <c r="L205" i="2"/>
  <c r="L206" i="2"/>
  <c r="L66" i="2"/>
  <c r="L2673" i="2"/>
  <c r="L202" i="2"/>
  <c r="L203" i="2"/>
  <c r="L5921" i="2"/>
  <c r="L5324" i="2"/>
  <c r="L201" i="2"/>
  <c r="L198" i="2"/>
  <c r="L2671" i="2"/>
  <c r="L204" i="2"/>
  <c r="L6574" i="2"/>
  <c r="L2669" i="2"/>
  <c r="L5595" i="2"/>
  <c r="L2670" i="2"/>
  <c r="L2672" i="2"/>
  <c r="L199" i="2"/>
  <c r="L200" i="2"/>
  <c r="L195" i="2"/>
  <c r="L196" i="2"/>
  <c r="L7101" i="2"/>
  <c r="L2668" i="2"/>
  <c r="L2667" i="2"/>
  <c r="L197" i="2"/>
  <c r="L5081" i="2"/>
  <c r="L193" i="2"/>
  <c r="L194" i="2"/>
  <c r="L2666" i="2"/>
  <c r="L192" i="2"/>
  <c r="L191" i="2"/>
  <c r="L2665" i="2"/>
  <c r="L190" i="2"/>
  <c r="L188" i="2"/>
  <c r="L2663" i="2"/>
  <c r="L2664" i="2"/>
  <c r="L186" i="2"/>
  <c r="L189" i="2"/>
  <c r="L187" i="2"/>
  <c r="L7444" i="2"/>
  <c r="L7552" i="2"/>
  <c r="L5100" i="2"/>
  <c r="L2661" i="2"/>
  <c r="L185" i="2"/>
  <c r="L184" i="2"/>
  <c r="L7400" i="2"/>
  <c r="L2658" i="2"/>
  <c r="L2659" i="2"/>
  <c r="L183" i="2"/>
  <c r="L6270" i="2"/>
  <c r="L6221" i="2"/>
  <c r="L7156" i="2"/>
  <c r="L6129" i="2"/>
  <c r="K6129" i="2" s="1"/>
  <c r="L2656" i="2"/>
  <c r="L2655" i="2"/>
  <c r="L7302" i="2"/>
  <c r="L182" i="2"/>
  <c r="L155" i="2"/>
  <c r="L2651" i="2"/>
  <c r="L5826" i="2"/>
  <c r="L5827" i="2"/>
  <c r="L5828" i="2"/>
  <c r="L6814" i="2"/>
  <c r="L6815" i="2"/>
  <c r="L6816" i="2"/>
  <c r="L6817" i="2"/>
  <c r="L7812" i="2"/>
  <c r="L7813" i="2"/>
  <c r="L7814" i="2"/>
  <c r="L2652" i="2"/>
  <c r="L7328" i="2"/>
  <c r="L7088" i="2"/>
  <c r="L2653" i="2"/>
  <c r="L177" i="2"/>
  <c r="L178" i="2"/>
  <c r="L5186" i="2"/>
  <c r="L181" i="2"/>
  <c r="L2650" i="2"/>
  <c r="L179" i="2"/>
  <c r="L180" i="2"/>
  <c r="L176" i="2"/>
  <c r="L175" i="2"/>
  <c r="L173" i="2"/>
  <c r="L171" i="2"/>
  <c r="L174" i="2"/>
  <c r="L172" i="2"/>
  <c r="L2649" i="2"/>
  <c r="L5569" i="2"/>
  <c r="L2574" i="2"/>
  <c r="L7017" i="2"/>
  <c r="L2569" i="2"/>
  <c r="L6846" i="2"/>
  <c r="L2580" i="2"/>
  <c r="L7227" i="2"/>
  <c r="L5305" i="2"/>
  <c r="L42" i="2"/>
  <c r="L170" i="2"/>
  <c r="L7491" i="2"/>
  <c r="L2559" i="2"/>
  <c r="L4989" i="2"/>
  <c r="L168" i="2"/>
  <c r="L5402" i="2"/>
  <c r="L5060" i="2"/>
  <c r="L4933" i="2"/>
  <c r="L2560" i="2"/>
  <c r="L166" i="2"/>
  <c r="L169" i="2"/>
  <c r="L2558" i="2"/>
  <c r="L164" i="2"/>
  <c r="L6114" i="2"/>
  <c r="L165" i="2"/>
  <c r="L167" i="2"/>
  <c r="L2557" i="2"/>
  <c r="L5049" i="2"/>
  <c r="L163" i="2"/>
  <c r="L2555" i="2"/>
  <c r="L5237" i="2"/>
  <c r="L162" i="2"/>
  <c r="L2556" i="2"/>
  <c r="L5551" i="2"/>
  <c r="L5558" i="2"/>
  <c r="L127" i="2"/>
  <c r="L2554" i="2"/>
  <c r="L160" i="2"/>
  <c r="L161" i="2"/>
  <c r="L5174" i="2"/>
  <c r="L5653" i="2"/>
  <c r="L5236" i="2"/>
  <c r="L6232" i="2"/>
  <c r="L5137" i="2"/>
  <c r="L2551" i="2"/>
  <c r="L2550" i="2"/>
  <c r="L2552" i="2"/>
  <c r="L68" i="2"/>
  <c r="L2553" i="2"/>
  <c r="L5191" i="2"/>
  <c r="L159" i="2"/>
  <c r="L158" i="2"/>
  <c r="L157" i="2"/>
  <c r="L7468" i="2"/>
  <c r="L5024" i="2"/>
  <c r="L6564" i="2"/>
  <c r="L2549" i="2"/>
  <c r="L5380" i="2"/>
  <c r="L7575" i="2"/>
  <c r="L2548" i="2"/>
  <c r="L7799" i="2"/>
  <c r="L2547" i="2"/>
  <c r="L82" i="2"/>
  <c r="L5475" i="2"/>
  <c r="L7531" i="2"/>
  <c r="L7716" i="2"/>
  <c r="L45" i="2"/>
  <c r="L41" i="2"/>
  <c r="L55" i="2"/>
  <c r="L86" i="2"/>
  <c r="L113" i="2"/>
  <c r="L56" i="2"/>
  <c r="L112" i="2"/>
  <c r="L91" i="2"/>
  <c r="L40" i="2"/>
  <c r="L57" i="2"/>
  <c r="L6733" i="2"/>
  <c r="L64" i="2"/>
  <c r="L118" i="2"/>
  <c r="L33" i="2"/>
  <c r="L32" i="2"/>
  <c r="L47" i="2"/>
  <c r="L44" i="2"/>
  <c r="L48" i="2"/>
  <c r="L90" i="2"/>
  <c r="L92" i="2"/>
  <c r="L46" i="2"/>
  <c r="L34" i="2"/>
  <c r="L35" i="2"/>
  <c r="L37" i="2"/>
  <c r="L5536" i="2"/>
  <c r="L7350" i="2"/>
  <c r="L28" i="2"/>
  <c r="L51" i="2"/>
  <c r="L38" i="2"/>
  <c r="L87" i="2"/>
  <c r="L88" i="2"/>
  <c r="L50" i="2"/>
  <c r="L31" i="2"/>
  <c r="L39" i="2"/>
  <c r="L79" i="2"/>
  <c r="L80" i="2"/>
  <c r="L74" i="2"/>
  <c r="L67" i="2"/>
  <c r="L65" i="2"/>
  <c r="L96" i="2"/>
  <c r="L95" i="2"/>
  <c r="L84" i="2"/>
  <c r="L94" i="2"/>
  <c r="L81" i="2"/>
  <c r="L7741" i="2"/>
  <c r="L73" i="2"/>
  <c r="L69" i="2"/>
  <c r="L77" i="2"/>
  <c r="L75" i="2"/>
  <c r="L72" i="2"/>
  <c r="L70" i="2"/>
  <c r="L71" i="2"/>
  <c r="L76" i="2"/>
  <c r="L132" i="2"/>
  <c r="L138" i="2"/>
  <c r="L129" i="2"/>
  <c r="L143" i="2"/>
  <c r="L131" i="2"/>
  <c r="L4957" i="2"/>
  <c r="L136" i="2"/>
  <c r="L133" i="2"/>
  <c r="L124" i="2"/>
  <c r="L142" i="2"/>
  <c r="L140" i="2"/>
  <c r="L137" i="2"/>
  <c r="L139" i="2"/>
  <c r="L135" i="2"/>
  <c r="L156" i="2"/>
  <c r="L150" i="2"/>
  <c r="L146" i="2"/>
  <c r="L149" i="2"/>
  <c r="L153" i="2"/>
  <c r="L147" i="2"/>
  <c r="L154" i="2"/>
  <c r="L4935" i="2"/>
  <c r="L4936" i="2"/>
  <c r="L4955" i="2"/>
  <c r="L4937" i="2"/>
  <c r="L5866" i="2"/>
  <c r="L4959" i="2"/>
  <c r="L4919" i="2"/>
  <c r="L4929" i="2"/>
  <c r="L4932" i="2"/>
  <c r="L4942" i="2"/>
  <c r="L4938" i="2"/>
  <c r="L4917" i="2"/>
  <c r="L4940" i="2"/>
  <c r="L4945" i="2"/>
  <c r="L4941" i="2"/>
  <c r="L4958" i="2"/>
  <c r="L4946" i="2"/>
  <c r="L4950" i="2"/>
  <c r="L4949" i="2"/>
  <c r="L4954" i="2"/>
  <c r="L6625" i="2"/>
  <c r="L4951" i="2"/>
  <c r="L5047" i="2"/>
  <c r="L4948" i="2"/>
  <c r="L4953" i="2"/>
  <c r="L4952" i="2"/>
  <c r="L5000" i="2"/>
  <c r="L4971" i="2"/>
  <c r="L4983" i="2"/>
  <c r="L4979" i="2"/>
  <c r="L5457" i="2"/>
  <c r="L4984" i="2"/>
  <c r="L5361" i="2"/>
  <c r="L5007" i="2"/>
  <c r="L4986" i="2"/>
  <c r="L4969" i="2"/>
  <c r="L4988" i="2"/>
  <c r="L6218" i="2"/>
  <c r="L4968" i="2"/>
  <c r="L4966" i="2"/>
  <c r="L4993" i="2"/>
  <c r="L5855" i="2"/>
  <c r="L5001" i="2"/>
  <c r="L5151" i="2"/>
  <c r="L4970" i="2"/>
  <c r="L5004" i="2"/>
  <c r="L5011" i="2"/>
  <c r="L4994" i="2"/>
  <c r="L4981" i="2"/>
  <c r="L4990" i="2"/>
  <c r="L4996" i="2"/>
  <c r="L4991" i="2"/>
  <c r="L4973" i="2"/>
  <c r="L5222" i="2"/>
  <c r="L5008" i="2"/>
  <c r="L5048" i="2"/>
  <c r="L4980" i="2"/>
  <c r="L5002" i="2"/>
  <c r="L4987" i="2"/>
  <c r="L4982" i="2"/>
  <c r="L5005" i="2"/>
  <c r="L4995" i="2"/>
  <c r="L5009" i="2"/>
  <c r="L5032" i="2"/>
  <c r="L5110" i="2"/>
  <c r="L4998" i="2"/>
  <c r="L4999" i="2"/>
  <c r="L5052" i="2"/>
  <c r="L4977" i="2"/>
  <c r="L5046" i="2"/>
  <c r="L5023" i="2"/>
  <c r="L5043" i="2"/>
  <c r="L5042" i="2"/>
  <c r="L5033" i="2"/>
  <c r="L5028" i="2"/>
  <c r="L5044" i="2"/>
  <c r="L5027" i="2"/>
  <c r="L5026" i="2"/>
  <c r="L5051" i="2"/>
  <c r="L5038" i="2"/>
  <c r="L5050" i="2"/>
  <c r="L5041" i="2"/>
  <c r="L5029" i="2"/>
  <c r="L6741" i="2"/>
  <c r="L5034" i="2"/>
  <c r="L5035" i="2"/>
  <c r="L5055" i="2"/>
  <c r="L5056" i="2"/>
  <c r="L5057" i="2"/>
  <c r="L5078" i="2"/>
  <c r="L5090" i="2"/>
  <c r="L5091" i="2"/>
  <c r="L5070" i="2"/>
  <c r="L5071" i="2"/>
  <c r="L5068" i="2"/>
  <c r="L5089" i="2"/>
  <c r="L5072" i="2"/>
  <c r="L5073" i="2"/>
  <c r="L5448" i="2"/>
  <c r="L5074" i="2"/>
  <c r="L5069" i="2"/>
  <c r="L5076" i="2"/>
  <c r="L5077" i="2"/>
  <c r="L5087" i="2"/>
  <c r="L5088" i="2"/>
  <c r="L5079" i="2"/>
  <c r="L5094" i="2"/>
  <c r="L5095" i="2"/>
  <c r="L5115" i="2"/>
  <c r="L5103" i="2"/>
  <c r="L5104" i="2"/>
  <c r="L5124" i="2"/>
  <c r="L5125" i="2"/>
  <c r="L5121" i="2"/>
  <c r="L5106" i="2"/>
  <c r="L5135" i="2"/>
  <c r="L5117" i="2"/>
  <c r="L5128" i="2"/>
  <c r="L5119" i="2"/>
  <c r="L5120" i="2"/>
  <c r="L5133" i="2"/>
  <c r="L7217" i="2"/>
  <c r="L5134" i="2"/>
  <c r="L5131" i="2"/>
  <c r="L5112" i="2"/>
  <c r="L5126" i="2"/>
  <c r="L5102" i="2"/>
  <c r="L5122" i="2"/>
  <c r="L5111" i="2"/>
  <c r="L5108" i="2"/>
  <c r="L5127" i="2"/>
  <c r="L5116" i="2"/>
  <c r="L5132" i="2"/>
  <c r="L5136" i="2"/>
  <c r="L5155" i="2"/>
  <c r="L5148" i="2"/>
  <c r="L5154" i="2"/>
  <c r="L5142" i="2"/>
  <c r="L5149" i="2"/>
  <c r="L5158" i="2"/>
  <c r="L5139" i="2"/>
  <c r="L5825" i="2"/>
  <c r="L5145" i="2"/>
  <c r="L5156" i="2"/>
  <c r="L5141" i="2"/>
  <c r="L5152" i="2"/>
  <c r="L5138" i="2"/>
  <c r="L5146" i="2"/>
  <c r="L5147" i="2"/>
  <c r="L5143" i="2"/>
  <c r="L5140" i="2"/>
  <c r="L5160" i="2"/>
  <c r="L5161" i="2"/>
  <c r="L5153" i="2"/>
  <c r="L5172" i="2"/>
  <c r="L5166" i="2"/>
  <c r="L5171" i="2"/>
  <c r="L5175" i="2"/>
  <c r="L5176" i="2"/>
  <c r="L5177" i="2"/>
  <c r="L5367" i="2"/>
  <c r="L5169" i="2"/>
  <c r="L5173" i="2"/>
  <c r="L5199" i="2"/>
  <c r="L5312" i="2"/>
  <c r="L5219" i="2"/>
  <c r="L5227" i="2"/>
  <c r="L5206" i="2"/>
  <c r="L5212" i="2"/>
  <c r="L5214" i="2"/>
  <c r="L5216" i="2"/>
  <c r="L5205" i="2"/>
  <c r="L5211" i="2"/>
  <c r="L5209" i="2"/>
  <c r="L5200" i="2"/>
  <c r="L5213" i="2"/>
  <c r="L5208" i="2"/>
  <c r="L5201" i="2"/>
  <c r="L5229" i="2"/>
  <c r="L5218" i="2"/>
  <c r="L5210" i="2"/>
  <c r="L5228" i="2"/>
  <c r="L5215" i="2"/>
  <c r="L5230" i="2"/>
  <c r="L5203" i="2"/>
  <c r="L5231" i="2"/>
  <c r="L5221" i="2"/>
  <c r="L5233" i="2"/>
  <c r="L5271" i="2"/>
  <c r="L5272" i="2"/>
  <c r="L5260" i="2"/>
  <c r="L5250" i="2"/>
  <c r="L5276" i="2"/>
  <c r="L5273" i="2"/>
  <c r="L7682" i="2"/>
  <c r="L5255" i="2"/>
  <c r="L5274" i="2"/>
  <c r="L5257" i="2"/>
  <c r="L5277" i="2"/>
  <c r="L5268" i="2"/>
  <c r="L5262" i="2"/>
  <c r="L5261" i="2"/>
  <c r="L5263" i="2"/>
  <c r="L5252" i="2"/>
  <c r="L5248" i="2"/>
  <c r="L5253" i="2"/>
  <c r="L5264" i="2"/>
  <c r="L5279" i="2"/>
  <c r="L5266" i="2"/>
  <c r="L5249" i="2"/>
  <c r="L5259" i="2"/>
  <c r="L5251" i="2"/>
  <c r="L5258" i="2"/>
  <c r="L5247" i="2"/>
  <c r="L5304" i="2"/>
  <c r="L5306" i="2"/>
  <c r="L5289" i="2"/>
  <c r="L5320" i="2"/>
  <c r="L5293" i="2"/>
  <c r="L5295" i="2"/>
  <c r="L5296" i="2"/>
  <c r="L5328" i="2"/>
  <c r="L5330" i="2"/>
  <c r="L5290" i="2"/>
  <c r="L5327" i="2"/>
  <c r="L5318" i="2"/>
  <c r="L5317" i="2"/>
  <c r="L5294" i="2"/>
  <c r="L5397" i="2"/>
  <c r="L5301" i="2"/>
  <c r="L5316" i="2"/>
  <c r="L5311" i="2"/>
  <c r="L5300" i="2"/>
  <c r="L5325" i="2"/>
  <c r="L7600" i="2"/>
  <c r="L5292" i="2"/>
  <c r="L5313" i="2"/>
  <c r="L5303" i="2"/>
  <c r="L5291" i="2"/>
  <c r="L5310" i="2"/>
  <c r="L5297" i="2"/>
  <c r="L5322" i="2"/>
  <c r="L5323" i="2"/>
  <c r="L5357" i="2"/>
  <c r="L5358" i="2"/>
  <c r="L5359" i="2"/>
  <c r="L5389" i="2"/>
  <c r="L5369" i="2"/>
  <c r="L5390" i="2"/>
  <c r="L5368" i="2"/>
  <c r="L5876" i="2"/>
  <c r="L5341" i="2"/>
  <c r="L5356" i="2"/>
  <c r="L5373" i="2"/>
  <c r="L5366" i="2"/>
  <c r="L5388" i="2"/>
  <c r="L5379" i="2"/>
  <c r="L5347" i="2"/>
  <c r="L5374" i="2"/>
  <c r="L5363" i="2"/>
  <c r="L5381" i="2"/>
  <c r="L5362" i="2"/>
  <c r="L5370" i="2"/>
  <c r="L5349" i="2"/>
  <c r="L5391" i="2"/>
  <c r="L5385" i="2"/>
  <c r="L5350" i="2"/>
  <c r="L5351" i="2"/>
  <c r="L5360" i="2"/>
  <c r="L5382" i="2"/>
  <c r="L5352" i="2"/>
  <c r="L5345" i="2"/>
  <c r="L5376" i="2"/>
  <c r="L5348" i="2"/>
  <c r="L5372" i="2"/>
  <c r="L5371" i="2"/>
  <c r="L5354" i="2"/>
  <c r="L5355" i="2"/>
  <c r="L5343" i="2"/>
  <c r="L7723" i="2"/>
  <c r="L7796" i="2"/>
  <c r="L5383" i="2"/>
  <c r="L5384" i="2"/>
  <c r="L5392" i="2"/>
  <c r="L5401" i="2"/>
  <c r="L5399" i="2"/>
  <c r="L5415" i="2"/>
  <c r="L5417" i="2"/>
  <c r="L6540" i="2"/>
  <c r="L5405" i="2"/>
  <c r="L5410" i="2"/>
  <c r="L5414" i="2"/>
  <c r="L5473" i="2"/>
  <c r="L5575" i="2"/>
  <c r="L5406" i="2"/>
  <c r="L5411" i="2"/>
  <c r="L5416" i="2"/>
  <c r="L7566" i="2"/>
  <c r="L5403" i="2"/>
  <c r="L5398" i="2"/>
  <c r="L5408" i="2"/>
  <c r="L5407" i="2"/>
  <c r="L5427" i="2"/>
  <c r="L5421" i="2"/>
  <c r="L5759" i="2"/>
  <c r="L5423" i="2"/>
  <c r="L5430" i="2"/>
  <c r="L5425" i="2"/>
  <c r="L5419" i="2"/>
  <c r="L5434" i="2"/>
  <c r="L5489" i="2"/>
  <c r="L5507" i="2"/>
  <c r="L5439" i="2"/>
  <c r="L5418" i="2"/>
  <c r="L5437" i="2"/>
  <c r="L5422" i="2"/>
  <c r="L5440" i="2"/>
  <c r="L5428" i="2"/>
  <c r="L5435" i="2"/>
  <c r="L5441" i="2"/>
  <c r="L5424" i="2"/>
  <c r="L5433" i="2"/>
  <c r="L5436" i="2"/>
  <c r="L5420" i="2"/>
  <c r="L5450" i="2"/>
  <c r="L5446" i="2"/>
  <c r="L5449" i="2"/>
  <c r="L5452" i="2"/>
  <c r="L5447" i="2"/>
  <c r="L5451" i="2"/>
  <c r="L5493" i="2"/>
  <c r="L5469" i="2"/>
  <c r="L5466" i="2"/>
  <c r="L5474" i="2"/>
  <c r="L5494" i="2"/>
  <c r="L5615" i="2"/>
  <c r="L5476" i="2"/>
  <c r="L5491" i="2"/>
  <c r="L5492" i="2"/>
  <c r="L5472" i="2"/>
  <c r="L5482" i="2"/>
  <c r="L5488" i="2"/>
  <c r="L5471" i="2"/>
  <c r="L5648" i="2"/>
  <c r="L5756" i="2"/>
  <c r="L6105" i="2"/>
  <c r="L5478" i="2"/>
  <c r="L5479" i="2"/>
  <c r="L5495" i="2"/>
  <c r="L5483" i="2"/>
  <c r="L5484" i="2"/>
  <c r="L5520" i="2"/>
  <c r="L7389" i="2"/>
  <c r="L5525" i="2"/>
  <c r="L5530" i="2"/>
  <c r="L7281" i="2"/>
  <c r="L7282" i="2"/>
  <c r="L5512" i="2"/>
  <c r="L5532" i="2"/>
  <c r="L5523" i="2"/>
  <c r="L5506" i="2"/>
  <c r="L5538" i="2"/>
  <c r="L5524" i="2"/>
  <c r="L5513" i="2"/>
  <c r="L5539" i="2"/>
  <c r="L5528" i="2"/>
  <c r="L5533" i="2"/>
  <c r="L5509" i="2"/>
  <c r="L5508" i="2"/>
  <c r="L5510" i="2"/>
  <c r="L7811" i="2"/>
  <c r="L5541" i="2"/>
  <c r="L5514" i="2"/>
  <c r="L5534" i="2"/>
  <c r="L5515" i="2"/>
  <c r="L5517" i="2"/>
  <c r="L5526" i="2"/>
  <c r="L5529" i="2"/>
  <c r="L5519" i="2"/>
  <c r="L5518" i="2"/>
  <c r="L5542" i="2"/>
  <c r="L5544" i="2"/>
  <c r="L5559" i="2"/>
  <c r="L5521" i="2"/>
  <c r="L5537" i="2"/>
  <c r="L5531" i="2"/>
  <c r="L5535" i="2"/>
  <c r="L5543" i="2"/>
  <c r="L5660" i="2"/>
  <c r="L5659" i="2"/>
  <c r="L5585" i="2"/>
  <c r="L5586" i="2"/>
  <c r="L5570" i="2"/>
  <c r="L5604" i="2"/>
  <c r="L5582" i="2"/>
  <c r="L5588" i="2"/>
  <c r="L5580" i="2"/>
  <c r="L5584" i="2"/>
  <c r="L5589" i="2"/>
  <c r="L5596" i="2"/>
  <c r="L6583" i="2"/>
  <c r="L6964" i="2"/>
  <c r="L5577" i="2"/>
  <c r="L5574" i="2"/>
  <c r="L5601" i="2"/>
  <c r="L5602" i="2"/>
  <c r="L5610" i="2"/>
  <c r="L5597" i="2"/>
  <c r="L5591" i="2"/>
  <c r="L5656" i="2"/>
  <c r="L5770" i="2"/>
  <c r="L5622" i="2"/>
  <c r="L5776" i="2"/>
  <c r="L5609" i="2"/>
  <c r="L5587" i="2"/>
  <c r="L5606" i="2"/>
  <c r="L5592" i="2"/>
  <c r="L5579" i="2"/>
  <c r="L5593" i="2"/>
  <c r="L5598" i="2"/>
  <c r="L5578" i="2"/>
  <c r="L5568" i="2"/>
  <c r="L5600" i="2"/>
  <c r="L5608" i="2"/>
  <c r="L5613" i="2"/>
  <c r="L5612" i="2"/>
  <c r="L5649" i="2"/>
  <c r="L5654" i="2"/>
  <c r="L7197" i="2"/>
  <c r="L5638" i="2"/>
  <c r="L5637" i="2"/>
  <c r="L5642" i="2"/>
  <c r="L5626" i="2"/>
  <c r="L5646" i="2"/>
  <c r="L5627" i="2"/>
  <c r="L5655" i="2"/>
  <c r="L5643" i="2"/>
  <c r="L5657" i="2"/>
  <c r="L5625" i="2"/>
  <c r="L5628" i="2"/>
  <c r="L5644" i="2"/>
  <c r="L5630" i="2"/>
  <c r="L5757" i="2"/>
  <c r="L5632" i="2"/>
  <c r="L5801" i="2"/>
  <c r="L5640" i="2"/>
  <c r="L5634" i="2"/>
  <c r="L5636" i="2"/>
  <c r="L5658" i="2"/>
  <c r="L5633" i="2"/>
  <c r="L5647" i="2"/>
  <c r="L5631" i="2"/>
  <c r="L5692" i="2"/>
  <c r="L5702" i="2"/>
  <c r="L5685" i="2"/>
  <c r="L5686" i="2"/>
  <c r="L5693" i="2"/>
  <c r="L5703" i="2"/>
  <c r="L5699" i="2"/>
  <c r="L5679" i="2"/>
  <c r="L5672" i="2"/>
  <c r="L5680" i="2"/>
  <c r="L5695" i="2"/>
  <c r="L5681" i="2"/>
  <c r="L6702" i="2"/>
  <c r="L5678" i="2"/>
  <c r="L5696" i="2"/>
  <c r="L5697" i="2"/>
  <c r="L5669" i="2"/>
  <c r="L5673" i="2"/>
  <c r="L5689" i="2"/>
  <c r="L5691" i="2"/>
  <c r="L5682" i="2"/>
  <c r="L5705" i="2"/>
  <c r="L5683" i="2"/>
  <c r="L5707" i="2"/>
  <c r="L5706" i="2"/>
  <c r="L5670" i="2"/>
  <c r="L5677" i="2"/>
  <c r="L5684" i="2"/>
  <c r="L5698" i="2"/>
  <c r="L5701" i="2"/>
  <c r="L5704" i="2"/>
  <c r="L5717" i="2"/>
  <c r="L5714" i="2"/>
  <c r="L5715" i="2"/>
  <c r="L5710" i="2"/>
  <c r="L5709" i="2"/>
  <c r="L5712" i="2"/>
  <c r="L5713" i="2"/>
  <c r="L5716" i="2"/>
  <c r="L5711" i="2"/>
  <c r="L5718" i="2"/>
  <c r="L5728" i="2"/>
  <c r="L5723" i="2"/>
  <c r="L5722" i="2"/>
  <c r="L5727" i="2"/>
  <c r="L5729" i="2"/>
  <c r="L5732" i="2"/>
  <c r="L5731" i="2"/>
  <c r="L5725" i="2"/>
  <c r="L5733" i="2"/>
  <c r="L5777" i="2"/>
  <c r="L5764" i="2"/>
  <c r="L5760" i="2"/>
  <c r="L5781" i="2"/>
  <c r="L5772" i="2"/>
  <c r="L5773" i="2"/>
  <c r="L5761" i="2"/>
  <c r="L5746" i="2"/>
  <c r="L5752" i="2"/>
  <c r="L5763" i="2"/>
  <c r="L5750" i="2"/>
  <c r="L5751" i="2"/>
  <c r="L5762" i="2"/>
  <c r="L5755" i="2"/>
  <c r="L5768" i="2"/>
  <c r="L5774" i="2"/>
  <c r="L5771" i="2"/>
  <c r="L5753" i="2"/>
  <c r="L5747" i="2"/>
  <c r="L5779" i="2"/>
  <c r="L5790" i="2"/>
  <c r="L5767" i="2"/>
  <c r="L5811" i="2"/>
  <c r="L6099" i="2"/>
  <c r="L5812" i="2"/>
  <c r="L5818" i="2"/>
  <c r="L5794" i="2"/>
  <c r="L5807" i="2"/>
  <c r="L5795" i="2"/>
  <c r="L5792" i="2"/>
  <c r="L5796" i="2"/>
  <c r="L5804" i="2"/>
  <c r="L5805" i="2"/>
  <c r="L5817" i="2"/>
  <c r="L5813" i="2"/>
  <c r="L5822" i="2"/>
  <c r="L5802" i="2"/>
  <c r="L5798" i="2"/>
  <c r="L5823" i="2"/>
  <c r="L5803" i="2"/>
  <c r="L5816" i="2"/>
  <c r="L5819" i="2"/>
  <c r="L5810" i="2"/>
  <c r="L5791" i="2"/>
  <c r="L5808" i="2"/>
  <c r="L5821" i="2"/>
  <c r="L5814" i="2"/>
  <c r="L5849" i="2"/>
  <c r="L5878" i="2"/>
  <c r="L5861" i="2"/>
  <c r="L5847" i="2"/>
  <c r="L5865" i="2"/>
  <c r="L5873" i="2"/>
  <c r="L5879" i="2"/>
  <c r="L5976" i="2"/>
  <c r="L6015" i="2"/>
  <c r="L5863" i="2"/>
  <c r="L5852" i="2"/>
  <c r="L5858" i="2"/>
  <c r="L5851" i="2"/>
  <c r="L5848" i="2"/>
  <c r="L5870" i="2"/>
  <c r="L5844" i="2"/>
  <c r="L5860" i="2"/>
  <c r="L5845" i="2"/>
  <c r="L5931" i="2"/>
  <c r="L5850" i="2"/>
  <c r="L5853" i="2"/>
  <c r="L5856" i="2"/>
  <c r="L5862" i="2"/>
  <c r="L5854" i="2"/>
  <c r="L5864" i="2"/>
  <c r="L5867" i="2"/>
  <c r="L5912" i="2"/>
  <c r="L7266" i="2"/>
  <c r="L5894" i="2"/>
  <c r="L6371" i="2"/>
  <c r="L5897" i="2"/>
  <c r="L5919" i="2"/>
  <c r="L5898" i="2"/>
  <c r="L5896" i="2"/>
  <c r="L5902" i="2"/>
  <c r="L6185" i="2"/>
  <c r="L5911" i="2"/>
  <c r="L5910" i="2"/>
  <c r="L5916" i="2"/>
  <c r="L5915" i="2"/>
  <c r="L5907" i="2"/>
  <c r="L5899" i="2"/>
  <c r="L5903" i="2"/>
  <c r="L5904" i="2"/>
  <c r="L5895" i="2"/>
  <c r="L5908" i="2"/>
  <c r="L5909" i="2"/>
  <c r="L5920" i="2"/>
  <c r="L5918" i="2"/>
  <c r="L5917" i="2"/>
  <c r="L5936" i="2"/>
  <c r="L5932" i="2"/>
  <c r="L5935" i="2"/>
  <c r="L5937" i="2"/>
  <c r="L5941" i="2"/>
  <c r="L5945" i="2"/>
  <c r="L5940" i="2"/>
  <c r="L5943" i="2"/>
  <c r="L6124" i="2"/>
  <c r="L5942" i="2"/>
  <c r="L7203" i="2"/>
  <c r="L7044" i="2"/>
  <c r="L5939" i="2"/>
  <c r="L5929" i="2"/>
  <c r="L5944" i="2"/>
  <c r="L5925" i="2"/>
  <c r="L5958" i="2"/>
  <c r="L5959" i="2"/>
  <c r="L5951" i="2"/>
  <c r="L5948" i="2"/>
  <c r="L5960" i="2"/>
  <c r="L5954" i="2"/>
  <c r="L5965" i="2"/>
  <c r="L5957" i="2"/>
  <c r="L5964" i="2"/>
  <c r="L5952" i="2"/>
  <c r="L6134" i="2"/>
  <c r="L5953" i="2"/>
  <c r="L5950" i="2"/>
  <c r="L5963" i="2"/>
  <c r="L5949" i="2"/>
  <c r="L5972" i="2"/>
  <c r="L5969" i="2"/>
  <c r="L5971" i="2"/>
  <c r="L5973" i="2"/>
  <c r="L5984" i="2"/>
  <c r="L6007" i="2"/>
  <c r="L6010" i="2"/>
  <c r="L5996" i="2"/>
  <c r="L5992" i="2"/>
  <c r="L6066" i="2"/>
  <c r="L5999" i="2"/>
  <c r="L5995" i="2"/>
  <c r="L6004" i="2"/>
  <c r="L5985" i="2"/>
  <c r="L5991" i="2"/>
  <c r="L5987" i="2"/>
  <c r="L6002" i="2"/>
  <c r="L6003" i="2"/>
  <c r="L5994" i="2"/>
  <c r="L5990" i="2"/>
  <c r="L6005" i="2"/>
  <c r="L6009" i="2"/>
  <c r="L6106" i="2"/>
  <c r="L5983" i="2"/>
  <c r="L6001" i="2"/>
  <c r="L5986" i="2"/>
  <c r="L6011" i="2"/>
  <c r="L5997" i="2"/>
  <c r="L5998" i="2"/>
  <c r="L6051" i="2"/>
  <c r="L6107" i="2"/>
  <c r="L6068" i="2"/>
  <c r="L6074" i="2"/>
  <c r="L6224" i="2"/>
  <c r="L6069" i="2"/>
  <c r="L6070" i="2"/>
  <c r="L6058" i="2"/>
  <c r="L6065" i="2"/>
  <c r="L6047" i="2"/>
  <c r="L6057" i="2"/>
  <c r="L6042" i="2"/>
  <c r="L6060" i="2"/>
  <c r="L6045" i="2"/>
  <c r="L6061" i="2"/>
  <c r="L6078" i="2"/>
  <c r="L6062" i="2"/>
  <c r="L6108" i="2"/>
  <c r="L6063" i="2"/>
  <c r="L6052" i="2"/>
  <c r="L6064" i="2"/>
  <c r="L6050" i="2"/>
  <c r="L6054" i="2"/>
  <c r="L6081" i="2"/>
  <c r="L6082" i="2"/>
  <c r="L6046" i="2"/>
  <c r="L6080" i="2"/>
  <c r="L6071" i="2"/>
  <c r="L6075" i="2"/>
  <c r="L6043" i="2"/>
  <c r="L6040" i="2"/>
  <c r="L6059" i="2"/>
  <c r="L6044" i="2"/>
  <c r="L6055" i="2"/>
  <c r="L6112" i="2"/>
  <c r="L6102" i="2"/>
  <c r="L6109" i="2"/>
  <c r="L6100" i="2"/>
  <c r="L6110" i="2"/>
  <c r="L7879" i="2"/>
  <c r="L6111" i="2"/>
  <c r="L6103" i="2"/>
  <c r="L6104" i="2"/>
  <c r="L6113" i="2"/>
  <c r="L6122" i="2"/>
  <c r="L6116" i="2"/>
  <c r="L6118" i="2"/>
  <c r="L6152" i="2"/>
  <c r="L6142" i="2"/>
  <c r="L6150" i="2"/>
  <c r="L6158" i="2"/>
  <c r="L6136" i="2"/>
  <c r="L6164" i="2"/>
  <c r="L6157" i="2"/>
  <c r="L6141" i="2"/>
  <c r="L6163" i="2"/>
  <c r="L6143" i="2"/>
  <c r="L6140" i="2"/>
  <c r="L6138" i="2"/>
  <c r="L7036" i="2"/>
  <c r="L6156" i="2"/>
  <c r="L6159" i="2"/>
  <c r="L6144" i="2"/>
  <c r="L6145" i="2"/>
  <c r="L6160" i="2"/>
  <c r="L6135" i="2"/>
  <c r="L6154" i="2"/>
  <c r="L6165" i="2"/>
  <c r="L6153" i="2"/>
  <c r="L6149" i="2"/>
  <c r="L6151" i="2"/>
  <c r="L6155" i="2"/>
  <c r="L6166" i="2"/>
  <c r="L6180" i="2"/>
  <c r="L6181" i="2"/>
  <c r="L6227" i="2"/>
  <c r="L6228" i="2"/>
  <c r="L6260" i="2"/>
  <c r="L6182" i="2"/>
  <c r="L6225" i="2"/>
  <c r="L6219" i="2"/>
  <c r="L6220" i="2"/>
  <c r="L6258" i="2"/>
  <c r="L6217" i="2"/>
  <c r="L6183" i="2"/>
  <c r="L6179" i="2"/>
  <c r="L6222" i="2"/>
  <c r="L6214" i="2"/>
  <c r="L7370" i="2"/>
  <c r="L6255" i="2"/>
  <c r="L6223" i="2"/>
  <c r="L6257" i="2"/>
  <c r="L6229" i="2"/>
  <c r="L6191" i="2"/>
  <c r="L6192" i="2"/>
  <c r="L6190" i="2"/>
  <c r="L6193" i="2"/>
  <c r="L6195" i="2"/>
  <c r="L6620" i="2"/>
  <c r="L6194" i="2"/>
  <c r="L6374" i="2"/>
  <c r="L6375" i="2"/>
  <c r="L6231" i="2"/>
  <c r="L6235" i="2"/>
  <c r="L6325" i="2"/>
  <c r="L6234" i="2"/>
  <c r="L6233" i="2"/>
  <c r="L6184" i="2"/>
  <c r="L6277" i="2"/>
  <c r="L6448" i="2"/>
  <c r="L6267" i="2"/>
  <c r="L6272" i="2"/>
  <c r="L6273" i="2"/>
  <c r="L6268" i="2"/>
  <c r="L6274" i="2"/>
  <c r="L6264" i="2"/>
  <c r="L6280" i="2"/>
  <c r="L6275" i="2"/>
  <c r="L6276" i="2"/>
  <c r="L6279" i="2"/>
  <c r="L6269" i="2"/>
  <c r="L6281" i="2"/>
  <c r="L6240" i="2"/>
  <c r="L6243" i="2"/>
  <c r="L6241" i="2"/>
  <c r="L6391" i="2"/>
  <c r="L6236" i="2"/>
  <c r="L6237" i="2"/>
  <c r="L6238" i="2"/>
  <c r="L6282" i="2"/>
  <c r="L6283" i="2"/>
  <c r="L6285" i="2"/>
  <c r="L6339" i="2"/>
  <c r="L6207" i="2"/>
  <c r="L6284" i="2"/>
  <c r="L6253" i="2"/>
  <c r="L6197" i="2"/>
  <c r="L6482" i="2"/>
  <c r="L6204" i="2"/>
  <c r="L6390" i="2"/>
  <c r="L6212" i="2"/>
  <c r="L6288" i="2"/>
  <c r="L6201" i="2"/>
  <c r="L6252" i="2"/>
  <c r="L6975" i="2"/>
  <c r="L7004" i="2"/>
  <c r="L6289" i="2"/>
  <c r="L6247" i="2"/>
  <c r="L6519" i="2"/>
  <c r="L6210" i="2"/>
  <c r="L6250" i="2"/>
  <c r="L6206" i="2"/>
  <c r="L6187" i="2"/>
  <c r="L6202" i="2"/>
  <c r="L6200" i="2"/>
  <c r="L6287" i="2"/>
  <c r="L7155" i="2"/>
  <c r="L6286" i="2"/>
  <c r="L6203" i="2"/>
  <c r="L6209" i="2"/>
  <c r="L6329" i="2"/>
  <c r="L6299" i="2"/>
  <c r="L6322" i="2"/>
  <c r="L6302" i="2"/>
  <c r="L6331" i="2"/>
  <c r="L6323" i="2"/>
  <c r="L6303" i="2"/>
  <c r="L6314" i="2"/>
  <c r="L6301" i="2"/>
  <c r="L6309" i="2"/>
  <c r="L6304" i="2"/>
  <c r="L6312" i="2"/>
  <c r="L6327" i="2"/>
  <c r="L6310" i="2"/>
  <c r="L6313" i="2"/>
  <c r="L6298" i="2"/>
  <c r="L6317" i="2"/>
  <c r="L6324" i="2"/>
  <c r="L6330" i="2"/>
  <c r="L6318" i="2"/>
  <c r="L6333" i="2"/>
  <c r="L6326" i="2"/>
  <c r="L6320" i="2"/>
  <c r="L6311" i="2"/>
  <c r="L6307" i="2"/>
  <c r="L6315" i="2"/>
  <c r="L6308" i="2"/>
  <c r="L6357" i="2"/>
  <c r="L6340" i="2"/>
  <c r="L6347" i="2"/>
  <c r="L6411" i="2"/>
  <c r="L6412" i="2"/>
  <c r="L6892" i="2"/>
  <c r="L6367" i="2"/>
  <c r="L6358" i="2"/>
  <c r="L6346" i="2"/>
  <c r="L6368" i="2"/>
  <c r="L6351" i="2"/>
  <c r="L6366" i="2"/>
  <c r="L6363" i="2"/>
  <c r="L6353" i="2"/>
  <c r="L6352" i="2"/>
  <c r="L6360" i="2"/>
  <c r="L6359" i="2"/>
  <c r="L6354" i="2"/>
  <c r="L6365" i="2"/>
  <c r="L6349" i="2"/>
  <c r="L6370" i="2"/>
  <c r="L6343" i="2"/>
  <c r="L6345" i="2"/>
  <c r="L6356" i="2"/>
  <c r="L6492" i="2"/>
  <c r="L6372" i="2"/>
  <c r="L6383" i="2"/>
  <c r="L6384" i="2"/>
  <c r="L6379" i="2"/>
  <c r="L6381" i="2"/>
  <c r="L6382" i="2"/>
  <c r="L6387" i="2"/>
  <c r="L6385" i="2"/>
  <c r="L6378" i="2"/>
  <c r="L6376" i="2"/>
  <c r="L6389" i="2"/>
  <c r="L6406" i="2"/>
  <c r="L6398" i="2"/>
  <c r="L6410" i="2"/>
  <c r="L6396" i="2"/>
  <c r="L6408" i="2"/>
  <c r="L6397" i="2"/>
  <c r="L6407" i="2"/>
  <c r="L6404" i="2"/>
  <c r="L6395" i="2"/>
  <c r="L6399" i="2"/>
  <c r="L6402" i="2"/>
  <c r="L6446" i="2"/>
  <c r="L6433" i="2"/>
  <c r="L6425" i="2"/>
  <c r="L6419" i="2"/>
  <c r="L6436" i="2"/>
  <c r="L6440" i="2"/>
  <c r="L7295" i="2"/>
  <c r="L6435" i="2"/>
  <c r="L6441" i="2"/>
  <c r="L6422" i="2"/>
  <c r="L6444" i="2"/>
  <c r="L6445" i="2"/>
  <c r="L6421" i="2"/>
  <c r="L6438" i="2"/>
  <c r="L6429" i="2"/>
  <c r="L6449" i="2"/>
  <c r="L6424" i="2"/>
  <c r="L6447" i="2"/>
  <c r="L6437" i="2"/>
  <c r="L6878" i="2"/>
  <c r="L6969" i="2"/>
  <c r="L7128" i="2"/>
  <c r="L6420" i="2"/>
  <c r="L6808" i="2"/>
  <c r="L6428" i="2"/>
  <c r="L6432" i="2"/>
  <c r="L6426" i="2"/>
  <c r="L6491" i="2"/>
  <c r="L6495" i="2"/>
  <c r="L6476" i="2"/>
  <c r="L6481" i="2"/>
  <c r="L6488" i="2"/>
  <c r="L6477" i="2"/>
  <c r="L6489" i="2"/>
  <c r="L6478" i="2"/>
  <c r="L6474" i="2"/>
  <c r="L6472" i="2"/>
  <c r="L6506" i="2"/>
  <c r="L6494" i="2"/>
  <c r="L6498" i="2"/>
  <c r="L6605" i="2"/>
  <c r="L6570" i="2"/>
  <c r="L6484" i="2"/>
  <c r="L6485" i="2"/>
  <c r="L6465" i="2"/>
  <c r="L6467" i="2"/>
  <c r="L6469" i="2"/>
  <c r="L6470" i="2"/>
  <c r="L6479" i="2"/>
  <c r="L6885" i="2"/>
  <c r="L6460" i="2"/>
  <c r="L6461" i="2"/>
  <c r="L6468" i="2"/>
  <c r="L6483" i="2"/>
  <c r="L6475" i="2"/>
  <c r="L6502" i="2"/>
  <c r="L6462" i="2"/>
  <c r="L6480" i="2"/>
  <c r="L6487" i="2"/>
  <c r="L6500" i="2"/>
  <c r="L6501" i="2"/>
  <c r="L6530" i="2"/>
  <c r="L6532" i="2"/>
  <c r="L6521" i="2"/>
  <c r="L6546" i="2"/>
  <c r="L6563" i="2"/>
  <c r="L6522" i="2"/>
  <c r="L7602" i="2"/>
  <c r="L6555" i="2"/>
  <c r="L6517" i="2"/>
  <c r="L6549" i="2"/>
  <c r="L6514" i="2"/>
  <c r="L6520" i="2"/>
  <c r="L6559" i="2"/>
  <c r="L6524" i="2"/>
  <c r="L6515" i="2"/>
  <c r="L6538" i="2"/>
  <c r="L6533" i="2"/>
  <c r="L6558" i="2"/>
  <c r="L6606" i="2"/>
  <c r="L6534" i="2"/>
  <c r="L6607" i="2"/>
  <c r="L6544" i="2"/>
  <c r="L6535" i="2"/>
  <c r="L6525" i="2"/>
  <c r="L6518" i="2"/>
  <c r="L6548" i="2"/>
  <c r="L6545" i="2"/>
  <c r="L6556" i="2"/>
  <c r="L6531" i="2"/>
  <c r="L6536" i="2"/>
  <c r="L6537" i="2"/>
  <c r="L6551" i="2"/>
  <c r="L6547" i="2"/>
  <c r="L6539" i="2"/>
  <c r="L6550" i="2"/>
  <c r="L6553" i="2"/>
  <c r="L6516" i="2"/>
  <c r="L6523" i="2"/>
  <c r="L6561" i="2"/>
  <c r="L6560" i="2"/>
  <c r="L6587" i="2"/>
  <c r="L6554" i="2"/>
  <c r="L6562" i="2"/>
  <c r="L6557" i="2"/>
  <c r="L6598" i="2"/>
  <c r="L6584" i="2"/>
  <c r="L6601" i="2"/>
  <c r="L6576" i="2"/>
  <c r="L7509" i="2"/>
  <c r="L6597" i="2"/>
  <c r="L6602" i="2"/>
  <c r="L7223" i="2"/>
  <c r="L6596" i="2"/>
  <c r="L6573" i="2"/>
  <c r="L6582" i="2"/>
  <c r="L6581" i="2"/>
  <c r="L6629" i="2"/>
  <c r="L6622" i="2"/>
  <c r="L6616" i="2"/>
  <c r="L6627" i="2"/>
  <c r="L6628" i="2"/>
  <c r="L6642" i="2"/>
  <c r="L6641" i="2"/>
  <c r="L6701" i="2"/>
  <c r="L6630" i="2"/>
  <c r="L6633" i="2"/>
  <c r="L6631" i="2"/>
  <c r="L6619" i="2"/>
  <c r="L6639" i="2"/>
  <c r="L6626" i="2"/>
  <c r="L6621" i="2"/>
  <c r="L6638" i="2"/>
  <c r="L6615" i="2"/>
  <c r="L6624" i="2"/>
  <c r="L6617" i="2"/>
  <c r="L6650" i="2"/>
  <c r="L6652" i="2"/>
  <c r="L6644" i="2"/>
  <c r="L6647" i="2"/>
  <c r="L6651" i="2"/>
  <c r="L6646" i="2"/>
  <c r="L6645" i="2"/>
  <c r="L6653" i="2"/>
  <c r="L6664" i="2"/>
  <c r="L6665" i="2"/>
  <c r="L6660" i="2"/>
  <c r="L6659" i="2"/>
  <c r="L6662" i="2"/>
  <c r="L6663" i="2"/>
  <c r="L6667" i="2"/>
  <c r="L6657" i="2"/>
  <c r="L6658" i="2"/>
  <c r="L6669" i="2"/>
  <c r="L6700" i="2"/>
  <c r="L6686" i="2"/>
  <c r="L6703" i="2"/>
  <c r="L6699" i="2"/>
  <c r="L6682" i="2"/>
  <c r="L6687" i="2"/>
  <c r="L6683" i="2"/>
  <c r="L6685" i="2"/>
  <c r="L6684" i="2"/>
  <c r="L6711" i="2"/>
  <c r="L6704" i="2"/>
  <c r="L6706" i="2"/>
  <c r="L6710" i="2"/>
  <c r="L6678" i="2"/>
  <c r="L6698" i="2"/>
  <c r="L6697" i="2"/>
  <c r="L6679" i="2"/>
  <c r="L6696" i="2"/>
  <c r="L6714" i="2"/>
  <c r="L6680" i="2"/>
  <c r="L6681" i="2"/>
  <c r="L6689" i="2"/>
  <c r="L6707" i="2"/>
  <c r="L6705" i="2"/>
  <c r="L6731" i="2"/>
  <c r="L6743" i="2"/>
  <c r="L6747" i="2"/>
  <c r="L6752" i="2"/>
  <c r="L6748" i="2"/>
  <c r="L6729" i="2"/>
  <c r="L6746" i="2"/>
  <c r="L6751" i="2"/>
  <c r="L6740" i="2"/>
  <c r="L6737" i="2"/>
  <c r="L6728" i="2"/>
  <c r="L6735" i="2"/>
  <c r="L6736" i="2"/>
  <c r="L6732" i="2"/>
  <c r="L6742" i="2"/>
  <c r="L6745" i="2"/>
  <c r="L6775" i="2"/>
  <c r="L6769" i="2"/>
  <c r="L6782" i="2"/>
  <c r="L6796" i="2"/>
  <c r="L6804" i="2"/>
  <c r="L6772" i="2"/>
  <c r="L6781" i="2"/>
  <c r="L6797" i="2"/>
  <c r="L6768" i="2"/>
  <c r="L6774" i="2"/>
  <c r="L6793" i="2"/>
  <c r="L6807" i="2"/>
  <c r="L6771" i="2"/>
  <c r="L6795" i="2"/>
  <c r="L6792" i="2"/>
  <c r="L6936" i="2"/>
  <c r="L6791" i="2"/>
  <c r="L6767" i="2"/>
  <c r="L6766" i="2"/>
  <c r="L6787" i="2"/>
  <c r="L6780" i="2"/>
  <c r="L6786" i="2"/>
  <c r="L6861" i="2"/>
  <c r="L6803" i="2"/>
  <c r="L6798" i="2"/>
  <c r="L6802" i="2"/>
  <c r="L6773" i="2"/>
  <c r="L6779" i="2"/>
  <c r="L6806" i="2"/>
  <c r="L6801" i="2"/>
  <c r="L6805" i="2"/>
  <c r="L6810" i="2"/>
  <c r="L6857" i="2"/>
  <c r="L6844" i="2"/>
  <c r="L6858" i="2"/>
  <c r="L6838" i="2"/>
  <c r="L6830" i="2"/>
  <c r="L6829" i="2"/>
  <c r="L6831" i="2"/>
  <c r="L6835" i="2"/>
  <c r="L6834" i="2"/>
  <c r="L6915" i="2"/>
  <c r="L6856" i="2"/>
  <c r="L6832" i="2"/>
  <c r="L6833" i="2"/>
  <c r="L6841" i="2"/>
  <c r="L6855" i="2"/>
  <c r="L6852" i="2"/>
  <c r="L6827" i="2"/>
  <c r="L6849" i="2"/>
  <c r="L7715" i="2"/>
  <c r="L6850" i="2"/>
  <c r="L6837" i="2"/>
  <c r="L6826" i="2"/>
  <c r="L6853" i="2"/>
  <c r="L6840" i="2"/>
  <c r="L6854" i="2"/>
  <c r="L6825" i="2"/>
  <c r="L6845" i="2"/>
  <c r="L6866" i="2"/>
  <c r="L6843" i="2"/>
  <c r="L6859" i="2"/>
  <c r="L6867" i="2"/>
  <c r="L6900" i="2"/>
  <c r="L6877" i="2"/>
  <c r="L6865" i="2"/>
  <c r="L6884" i="2"/>
  <c r="L6909" i="2"/>
  <c r="L6904" i="2"/>
  <c r="L6871" i="2"/>
  <c r="L6875" i="2"/>
  <c r="L6891" i="2"/>
  <c r="L6894" i="2"/>
  <c r="L6872" i="2"/>
  <c r="L6906" i="2"/>
  <c r="L6876" i="2"/>
  <c r="L6870" i="2"/>
  <c r="L6897" i="2"/>
  <c r="L6874" i="2"/>
  <c r="L6890" i="2"/>
  <c r="L6902" i="2"/>
  <c r="L6908" i="2"/>
  <c r="L7557" i="2"/>
  <c r="L7075" i="2"/>
  <c r="L7080" i="2"/>
  <c r="L6864" i="2"/>
  <c r="L6882" i="2"/>
  <c r="L6869" i="2"/>
  <c r="L6883" i="2"/>
  <c r="L6903" i="2"/>
  <c r="L6863" i="2"/>
  <c r="L6888" i="2"/>
  <c r="L6889" i="2"/>
  <c r="L6880" i="2"/>
  <c r="L6914" i="2"/>
  <c r="L6887" i="2"/>
  <c r="L6898" i="2"/>
  <c r="L6913" i="2"/>
  <c r="L6917" i="2"/>
  <c r="L6920" i="2"/>
  <c r="L6921" i="2"/>
  <c r="L6922" i="2"/>
  <c r="L6933" i="2"/>
  <c r="L6932" i="2"/>
  <c r="L6935" i="2"/>
  <c r="L6928" i="2"/>
  <c r="L6931" i="2"/>
  <c r="L6927" i="2"/>
  <c r="L7045" i="2"/>
  <c r="L6929" i="2"/>
  <c r="L6930" i="2"/>
  <c r="L6951" i="2"/>
  <c r="L6949" i="2"/>
  <c r="L6965" i="2"/>
  <c r="L6971" i="2"/>
  <c r="L6982" i="2"/>
  <c r="L6950" i="2"/>
  <c r="L6961" i="2"/>
  <c r="L6979" i="2"/>
  <c r="L6968" i="2"/>
  <c r="L6955" i="2"/>
  <c r="L6956" i="2"/>
  <c r="L6946" i="2"/>
  <c r="L6954" i="2"/>
  <c r="L6973" i="2"/>
  <c r="L6953" i="2"/>
  <c r="L6967" i="2"/>
  <c r="L6944" i="2"/>
  <c r="L6978" i="2"/>
  <c r="L6977" i="2"/>
  <c r="L6974" i="2"/>
  <c r="L6945" i="2"/>
  <c r="L6962" i="2"/>
  <c r="L6980" i="2"/>
  <c r="L6981" i="2"/>
  <c r="L6963" i="2"/>
  <c r="L6952" i="2"/>
  <c r="L6983" i="2"/>
  <c r="L7026" i="2"/>
  <c r="L7011" i="2"/>
  <c r="L7007" i="2"/>
  <c r="L7025" i="2"/>
  <c r="L6998" i="2"/>
  <c r="L7008" i="2"/>
  <c r="L7076" i="2"/>
  <c r="L7000" i="2"/>
  <c r="L7027" i="2"/>
  <c r="L6997" i="2"/>
  <c r="L7002" i="2"/>
  <c r="L7003" i="2"/>
  <c r="L7028" i="2"/>
  <c r="L7021" i="2"/>
  <c r="L7023" i="2"/>
  <c r="L7015" i="2"/>
  <c r="L7022" i="2"/>
  <c r="L7030" i="2"/>
  <c r="L7013" i="2"/>
  <c r="L7014" i="2"/>
  <c r="L6994" i="2"/>
  <c r="L7024" i="2"/>
  <c r="L7020" i="2"/>
  <c r="L6999" i="2"/>
  <c r="L7031" i="2"/>
  <c r="L7009" i="2"/>
  <c r="L7019" i="2"/>
  <c r="L7010" i="2"/>
  <c r="L7006" i="2"/>
  <c r="L7029" i="2"/>
  <c r="L7054" i="2"/>
  <c r="L7070" i="2"/>
  <c r="L7059" i="2"/>
  <c r="L7048" i="2"/>
  <c r="L7060" i="2"/>
  <c r="L7061" i="2"/>
  <c r="L7041" i="2"/>
  <c r="L7120" i="2"/>
  <c r="L7040" i="2"/>
  <c r="L7047" i="2"/>
  <c r="L7058" i="2"/>
  <c r="L7050" i="2"/>
  <c r="L7063" i="2"/>
  <c r="L7049" i="2"/>
  <c r="L7465" i="2"/>
  <c r="L7057" i="2"/>
  <c r="L7043" i="2"/>
  <c r="L7056" i="2"/>
  <c r="L7068" i="2"/>
  <c r="L7066" i="2"/>
  <c r="L7069" i="2"/>
  <c r="L7046" i="2"/>
  <c r="L7053" i="2"/>
  <c r="L7065" i="2"/>
  <c r="L7067" i="2"/>
  <c r="L7071" i="2"/>
  <c r="L7072" i="2"/>
  <c r="L7090" i="2"/>
  <c r="L7085" i="2"/>
  <c r="L7095" i="2"/>
  <c r="L7106" i="2"/>
  <c r="L7591" i="2"/>
  <c r="L7668" i="2"/>
  <c r="L7089" i="2"/>
  <c r="L7098" i="2"/>
  <c r="L7110" i="2"/>
  <c r="L7086" i="2"/>
  <c r="L7206" i="2"/>
  <c r="L7111" i="2"/>
  <c r="L7100" i="2"/>
  <c r="L7097" i="2"/>
  <c r="L7099" i="2"/>
  <c r="L7105" i="2"/>
  <c r="L7094" i="2"/>
  <c r="L7092" i="2"/>
  <c r="L7142" i="2"/>
  <c r="L7126" i="2"/>
  <c r="L7127" i="2"/>
  <c r="L7132" i="2"/>
  <c r="L7139" i="2"/>
  <c r="L7146" i="2"/>
  <c r="L7140" i="2"/>
  <c r="L7138" i="2"/>
  <c r="L7131" i="2"/>
  <c r="L7136" i="2"/>
  <c r="L7137" i="2"/>
  <c r="L7118" i="2"/>
  <c r="L7130" i="2"/>
  <c r="L7145" i="2"/>
  <c r="L7134" i="2"/>
  <c r="L7135" i="2"/>
  <c r="L7117" i="2"/>
  <c r="L7123" i="2"/>
  <c r="L7144" i="2"/>
  <c r="L7119" i="2"/>
  <c r="L7122" i="2"/>
  <c r="L7129" i="2"/>
  <c r="L7116" i="2"/>
  <c r="L7303" i="2"/>
  <c r="L7147" i="2"/>
  <c r="L7158" i="2"/>
  <c r="L7157" i="2"/>
  <c r="L7153" i="2"/>
  <c r="L7166" i="2"/>
  <c r="L7154" i="2"/>
  <c r="L7152" i="2"/>
  <c r="L7150" i="2"/>
  <c r="L7164" i="2"/>
  <c r="L7163" i="2"/>
  <c r="L7149" i="2"/>
  <c r="L7165" i="2"/>
  <c r="L7175" i="2"/>
  <c r="L7177" i="2"/>
  <c r="L7178" i="2"/>
  <c r="L7179" i="2"/>
  <c r="L7228" i="2"/>
  <c r="L7202" i="2"/>
  <c r="L7211" i="2"/>
  <c r="L7222" i="2"/>
  <c r="L7212" i="2"/>
  <c r="L7225" i="2"/>
  <c r="L7205" i="2"/>
  <c r="L7219" i="2"/>
  <c r="L7220" i="2"/>
  <c r="L7194" i="2"/>
  <c r="L7210" i="2"/>
  <c r="L7229" i="2"/>
  <c r="L7196" i="2"/>
  <c r="L7231" i="2"/>
  <c r="L7201" i="2"/>
  <c r="L7221" i="2"/>
  <c r="L7216" i="2"/>
  <c r="L7213" i="2"/>
  <c r="L7214" i="2"/>
  <c r="L7234" i="2"/>
  <c r="L7209" i="2"/>
  <c r="L7208" i="2"/>
  <c r="L7204" i="2"/>
  <c r="L7195" i="2"/>
  <c r="L7233" i="2"/>
  <c r="L7250" i="2"/>
  <c r="L7269" i="2"/>
  <c r="L7259" i="2"/>
  <c r="L7265" i="2"/>
  <c r="L7258" i="2"/>
  <c r="L7243" i="2"/>
  <c r="L7246" i="2"/>
  <c r="L7273" i="2"/>
  <c r="L7264" i="2"/>
  <c r="L7271" i="2"/>
  <c r="L7277" i="2"/>
  <c r="L7256" i="2"/>
  <c r="L7257" i="2"/>
  <c r="L7247" i="2"/>
  <c r="L7254" i="2"/>
  <c r="L7249" i="2"/>
  <c r="L7272" i="2"/>
  <c r="L7270" i="2"/>
  <c r="L7255" i="2"/>
  <c r="L7242" i="2"/>
  <c r="L7275" i="2"/>
  <c r="L7263" i="2"/>
  <c r="L7261" i="2"/>
  <c r="L7276" i="2"/>
  <c r="L7260" i="2"/>
  <c r="L7268" i="2"/>
  <c r="L7298" i="2"/>
  <c r="L7310" i="2"/>
  <c r="L7299" i="2"/>
  <c r="L7601" i="2"/>
  <c r="L7311" i="2"/>
  <c r="L7290" i="2"/>
  <c r="L7301" i="2"/>
  <c r="L7292" i="2"/>
  <c r="L7306" i="2"/>
  <c r="L7305" i="2"/>
  <c r="L7307" i="2"/>
  <c r="L7289" i="2"/>
  <c r="L7325" i="2"/>
  <c r="L7308" i="2"/>
  <c r="L7309" i="2"/>
  <c r="L7326" i="2"/>
  <c r="L7374" i="2"/>
  <c r="L7324" i="2"/>
  <c r="L7327" i="2"/>
  <c r="L7323" i="2"/>
  <c r="L7320" i="2"/>
  <c r="L7319" i="2"/>
  <c r="L7367" i="2"/>
  <c r="L7340" i="2"/>
  <c r="L7356" i="2"/>
  <c r="L7344" i="2"/>
  <c r="L7353" i="2"/>
  <c r="L7335" i="2"/>
  <c r="L7346" i="2"/>
  <c r="L7345" i="2"/>
  <c r="L7339" i="2"/>
  <c r="L7334" i="2"/>
  <c r="L7361" i="2"/>
  <c r="L7357" i="2"/>
  <c r="L7365" i="2"/>
  <c r="L7366" i="2"/>
  <c r="L7364" i="2"/>
  <c r="L7349" i="2"/>
  <c r="L7359" i="2"/>
  <c r="L7360" i="2"/>
  <c r="L7348" i="2"/>
  <c r="L7338" i="2"/>
  <c r="L7333" i="2"/>
  <c r="L7399" i="2"/>
  <c r="L7337" i="2"/>
  <c r="L7355" i="2"/>
  <c r="L7352" i="2"/>
  <c r="L7354" i="2"/>
  <c r="L7336" i="2"/>
  <c r="L7342" i="2"/>
  <c r="L7343" i="2"/>
  <c r="L7376" i="2"/>
  <c r="L7391" i="2"/>
  <c r="L7377" i="2"/>
  <c r="L7380" i="2"/>
  <c r="L7381" i="2"/>
  <c r="L7388" i="2"/>
  <c r="L7390" i="2"/>
  <c r="L7384" i="2"/>
  <c r="L7379" i="2"/>
  <c r="L7383" i="2"/>
  <c r="L7387" i="2"/>
  <c r="L7378" i="2"/>
  <c r="L7490" i="2"/>
  <c r="L7373" i="2"/>
  <c r="L7375" i="2"/>
  <c r="L7372" i="2"/>
  <c r="L7397" i="2"/>
  <c r="L7395" i="2"/>
  <c r="L7396" i="2"/>
  <c r="L7403" i="2"/>
  <c r="L7398" i="2"/>
  <c r="L7404" i="2"/>
  <c r="L7394" i="2"/>
  <c r="L7405" i="2"/>
  <c r="L7415" i="2"/>
  <c r="L7411" i="2"/>
  <c r="L7410" i="2"/>
  <c r="L7419" i="2"/>
  <c r="L7418" i="2"/>
  <c r="L7414" i="2"/>
  <c r="L7409" i="2"/>
  <c r="L7417" i="2"/>
  <c r="L7416" i="2"/>
  <c r="L7420" i="2"/>
  <c r="L7463" i="2"/>
  <c r="L7890" i="2"/>
  <c r="L7440" i="2"/>
  <c r="L7429" i="2"/>
  <c r="L7464" i="2"/>
  <c r="L7443" i="2"/>
  <c r="L7438" i="2"/>
  <c r="L7456" i="2"/>
  <c r="L7432" i="2"/>
  <c r="L7439" i="2"/>
  <c r="L7462" i="2"/>
  <c r="L7454" i="2"/>
  <c r="L7458" i="2"/>
  <c r="L7436" i="2"/>
  <c r="L7450" i="2"/>
  <c r="L7461" i="2"/>
  <c r="L7460" i="2"/>
  <c r="L7449" i="2"/>
  <c r="L7447" i="2"/>
  <c r="L7453" i="2"/>
  <c r="L7437" i="2"/>
  <c r="L7457" i="2"/>
  <c r="L7431" i="2"/>
  <c r="L7435" i="2"/>
  <c r="L7442" i="2"/>
  <c r="L7448" i="2"/>
  <c r="L7446" i="2"/>
  <c r="L7455" i="2"/>
  <c r="L7496" i="2"/>
  <c r="L7479" i="2"/>
  <c r="L7475" i="2"/>
  <c r="L7486" i="2"/>
  <c r="L7483" i="2"/>
  <c r="L7497" i="2"/>
  <c r="L7505" i="2"/>
  <c r="L7506" i="2"/>
  <c r="L7551" i="2"/>
  <c r="L7484" i="2"/>
  <c r="L7510" i="2"/>
  <c r="L7499" i="2"/>
  <c r="L7481" i="2"/>
  <c r="L7480" i="2"/>
  <c r="L7478" i="2"/>
  <c r="L7498" i="2"/>
  <c r="L7502" i="2"/>
  <c r="L7489" i="2"/>
  <c r="L7503" i="2"/>
  <c r="L7500" i="2"/>
  <c r="L7501" i="2"/>
  <c r="L7485" i="2"/>
  <c r="L7487" i="2"/>
  <c r="L7476" i="2"/>
  <c r="L7493" i="2"/>
  <c r="L7477" i="2"/>
  <c r="L7495" i="2"/>
  <c r="L7511" i="2"/>
  <c r="L7528" i="2"/>
  <c r="L7526" i="2"/>
  <c r="L7527" i="2"/>
  <c r="L7547" i="2"/>
  <c r="L7543" i="2"/>
  <c r="L7529" i="2"/>
  <c r="L7544" i="2"/>
  <c r="L7545" i="2"/>
  <c r="L7525" i="2"/>
  <c r="L7549" i="2"/>
  <c r="L7537" i="2"/>
  <c r="L7540" i="2"/>
  <c r="L7538" i="2"/>
  <c r="L7524" i="2"/>
  <c r="L7523" i="2"/>
  <c r="L7550" i="2"/>
  <c r="L7541" i="2"/>
  <c r="L7530" i="2"/>
  <c r="L7548" i="2"/>
  <c r="L7542" i="2"/>
  <c r="L7582" i="2"/>
  <c r="L7584" i="2"/>
  <c r="L7590" i="2"/>
  <c r="L7574" i="2"/>
  <c r="L7588" i="2"/>
  <c r="L7569" i="2"/>
  <c r="L7585" i="2"/>
  <c r="L7570" i="2"/>
  <c r="L7571" i="2"/>
  <c r="L7576" i="2"/>
  <c r="L7573" i="2"/>
  <c r="L7572" i="2"/>
  <c r="L7567" i="2"/>
  <c r="L7589" i="2"/>
  <c r="L7583" i="2"/>
  <c r="L7577" i="2"/>
  <c r="L7565" i="2"/>
  <c r="L7586" i="2"/>
  <c r="L7580" i="2"/>
  <c r="L7587" i="2"/>
  <c r="L7581" i="2"/>
  <c r="L7568" i="2"/>
  <c r="L7629" i="2"/>
  <c r="L7620" i="2"/>
  <c r="L7611" i="2"/>
  <c r="L7612" i="2"/>
  <c r="L7607" i="2"/>
  <c r="L7608" i="2"/>
  <c r="L7628" i="2"/>
  <c r="L7623" i="2"/>
  <c r="L7615" i="2"/>
  <c r="L7621" i="2"/>
  <c r="L7606" i="2"/>
  <c r="L7624" i="2"/>
  <c r="L7622" i="2"/>
  <c r="L7616" i="2"/>
  <c r="L7625" i="2"/>
  <c r="L7610" i="2"/>
  <c r="L7630" i="2"/>
  <c r="L7626" i="2"/>
  <c r="L7627" i="2"/>
  <c r="L7640" i="2"/>
  <c r="L7646" i="2"/>
  <c r="L7643" i="2"/>
  <c r="L7642" i="2"/>
  <c r="L7641" i="2"/>
  <c r="L7647" i="2"/>
  <c r="L7651" i="2"/>
  <c r="L7660" i="2"/>
  <c r="L7663" i="2"/>
  <c r="L7657" i="2"/>
  <c r="L7659" i="2"/>
  <c r="L7661" i="2"/>
  <c r="L7658" i="2"/>
  <c r="L7664" i="2"/>
  <c r="L7662" i="2"/>
  <c r="L7686" i="2"/>
  <c r="L7681" i="2"/>
  <c r="L7695" i="2"/>
  <c r="L7700" i="2"/>
  <c r="L7698" i="2"/>
  <c r="L7687" i="2"/>
  <c r="L7692" i="2"/>
  <c r="L7701" i="2"/>
  <c r="L7697" i="2"/>
  <c r="L7688" i="2"/>
  <c r="L7677" i="2"/>
  <c r="L7684" i="2"/>
  <c r="L7679" i="2"/>
  <c r="L7680" i="2"/>
  <c r="L7694" i="2"/>
  <c r="L7678" i="2"/>
  <c r="L7740" i="2"/>
  <c r="L7685" i="2"/>
  <c r="L7691" i="2"/>
  <c r="L7676" i="2"/>
  <c r="L7699" i="2"/>
  <c r="L7683" i="2"/>
  <c r="L7706" i="2"/>
  <c r="L7738" i="2"/>
  <c r="L7720" i="2"/>
  <c r="L7730" i="2"/>
  <c r="L7747" i="2"/>
  <c r="L7732" i="2"/>
  <c r="L7734" i="2"/>
  <c r="L7733" i="2"/>
  <c r="L7728" i="2"/>
  <c r="L7718" i="2"/>
  <c r="L7721" i="2"/>
  <c r="L7736" i="2"/>
  <c r="L7714" i="2"/>
  <c r="L7731" i="2"/>
  <c r="L7739" i="2"/>
  <c r="L7737" i="2"/>
  <c r="L7745" i="2"/>
  <c r="L7744" i="2"/>
  <c r="L7735" i="2"/>
  <c r="L7713" i="2"/>
  <c r="L7729" i="2"/>
  <c r="L7727" i="2"/>
  <c r="L7795" i="2"/>
  <c r="L7771" i="2"/>
  <c r="L7775" i="2"/>
  <c r="L7803" i="2"/>
  <c r="L7805" i="2"/>
  <c r="L7801" i="2"/>
  <c r="L7793" i="2"/>
  <c r="L7785" i="2"/>
  <c r="L7798" i="2"/>
  <c r="L7791" i="2"/>
  <c r="L7792" i="2"/>
  <c r="L7788" i="2"/>
  <c r="L7774" i="2"/>
  <c r="L7790" i="2"/>
  <c r="L7770" i="2"/>
  <c r="L7802" i="2"/>
  <c r="L7773" i="2"/>
  <c r="L7778" i="2"/>
  <c r="L7800" i="2"/>
  <c r="L7777" i="2"/>
  <c r="L7794" i="2"/>
  <c r="L7789" i="2"/>
  <c r="L7828" i="2"/>
  <c r="L7826" i="2"/>
  <c r="L7822" i="2"/>
  <c r="L7823" i="2"/>
  <c r="L7824" i="2"/>
  <c r="L7820" i="2"/>
  <c r="L7819" i="2"/>
  <c r="L7834" i="2"/>
  <c r="L7830" i="2"/>
  <c r="L7817" i="2"/>
  <c r="L7821" i="2"/>
  <c r="L7829" i="2"/>
  <c r="L7816" i="2"/>
  <c r="L7838" i="2"/>
  <c r="L7840" i="2"/>
  <c r="L7836" i="2"/>
  <c r="L7837" i="2"/>
  <c r="L7839" i="2"/>
  <c r="L7841" i="2"/>
  <c r="L7844" i="2"/>
  <c r="L7852" i="2"/>
  <c r="L7848" i="2"/>
  <c r="L7846" i="2"/>
  <c r="L7862" i="2"/>
  <c r="L7851" i="2"/>
  <c r="L7863" i="2"/>
  <c r="L7858" i="2"/>
  <c r="L7856" i="2"/>
  <c r="L7847" i="2"/>
  <c r="L7857" i="2"/>
  <c r="L7853" i="2"/>
  <c r="L7854" i="2"/>
  <c r="L7859" i="2"/>
  <c r="L7850" i="2"/>
  <c r="L7866" i="2"/>
  <c r="L7868" i="2"/>
  <c r="L7873" i="2"/>
  <c r="L7874" i="2"/>
  <c r="L7867" i="2"/>
  <c r="L7865" i="2"/>
  <c r="L7864" i="2"/>
  <c r="L7869" i="2"/>
  <c r="L7870" i="2"/>
  <c r="L7875" i="2"/>
  <c r="L7876" i="2"/>
  <c r="L4962" i="2"/>
  <c r="L5194" i="2"/>
  <c r="L5444" i="2"/>
  <c r="L6169" i="2"/>
  <c r="L6295" i="2"/>
  <c r="L6393" i="2"/>
  <c r="L6508" i="2"/>
  <c r="L6722" i="2"/>
  <c r="L7287" i="2"/>
  <c r="L7393" i="2"/>
  <c r="L7425" i="2"/>
  <c r="L21" i="2"/>
  <c r="L4914" i="2"/>
  <c r="L5744" i="2"/>
  <c r="L6093" i="2"/>
  <c r="L6723" i="2"/>
  <c r="L6989" i="2"/>
  <c r="L7815" i="2"/>
  <c r="L22" i="2"/>
  <c r="L25" i="2"/>
  <c r="L61" i="2"/>
  <c r="L2030" i="2"/>
  <c r="L4915" i="2"/>
  <c r="L4963" i="2"/>
  <c r="L5021" i="2"/>
  <c r="L5066" i="2"/>
  <c r="L5165" i="2"/>
  <c r="L5195" i="2"/>
  <c r="L5220" i="2"/>
  <c r="L5243" i="2"/>
  <c r="L5288" i="2"/>
  <c r="L5339" i="2"/>
  <c r="L5445" i="2"/>
  <c r="L5463" i="2"/>
  <c r="L5505" i="2"/>
  <c r="L5566" i="2"/>
  <c r="L5624" i="2"/>
  <c r="L5719" i="2"/>
  <c r="L5745" i="2"/>
  <c r="L5788" i="2"/>
  <c r="L5842" i="2"/>
  <c r="L5890" i="2"/>
  <c r="L5968" i="2"/>
  <c r="L5980" i="2"/>
  <c r="L6037" i="2"/>
  <c r="L6094" i="2"/>
  <c r="L6133" i="2"/>
  <c r="L6171" i="2"/>
  <c r="L6175" i="2"/>
  <c r="L6178" i="2"/>
  <c r="L6296" i="2"/>
  <c r="L6394" i="2"/>
  <c r="L6416" i="2"/>
  <c r="L6457" i="2"/>
  <c r="L6509" i="2"/>
  <c r="L6572" i="2"/>
  <c r="L6655" i="2"/>
  <c r="L6677" i="2"/>
  <c r="L6724" i="2"/>
  <c r="L6762" i="2"/>
  <c r="L6822" i="2"/>
  <c r="L6924" i="2"/>
  <c r="L6942" i="2"/>
  <c r="L6990" i="2"/>
  <c r="L7039" i="2"/>
  <c r="L7082" i="2"/>
  <c r="L7170" i="2"/>
  <c r="L7192" i="2"/>
  <c r="L7241" i="2"/>
  <c r="L7288" i="2"/>
  <c r="L7331" i="2"/>
  <c r="L7408" i="2"/>
  <c r="L7426" i="2"/>
  <c r="L7472" i="2"/>
  <c r="L7522" i="2"/>
  <c r="L7563" i="2"/>
  <c r="L7655" i="2"/>
  <c r="L7673" i="2"/>
  <c r="L7712" i="2"/>
  <c r="L7767" i="2"/>
  <c r="L26" i="2"/>
  <c r="L2031" i="2"/>
  <c r="L4964" i="2"/>
  <c r="L5196" i="2"/>
  <c r="L6417" i="2"/>
  <c r="L6510" i="2"/>
  <c r="L6862" i="2"/>
  <c r="L2392" i="2"/>
  <c r="L2291" i="2"/>
  <c r="K2291" i="2" s="1"/>
  <c r="L2458" i="2"/>
  <c r="K2458" i="2" s="1"/>
  <c r="L2116" i="2"/>
  <c r="K2116" i="2" s="1"/>
  <c r="L2350" i="2"/>
  <c r="K2350" i="2" s="1"/>
  <c r="L2425" i="2"/>
  <c r="K2425" i="2" s="1"/>
  <c r="L5464" i="2"/>
  <c r="L6458" i="2"/>
  <c r="L6925" i="2"/>
  <c r="L7427" i="2"/>
  <c r="L7473" i="2"/>
  <c r="L5891" i="2"/>
  <c r="L6823" i="2"/>
  <c r="L62" i="2"/>
  <c r="L5465" i="2"/>
  <c r="L5892" i="2"/>
  <c r="L6418" i="2"/>
  <c r="L6926" i="2"/>
  <c r="L7564" i="2"/>
  <c r="L5720" i="2"/>
  <c r="L5981" i="2"/>
  <c r="L6038" i="2"/>
  <c r="L6725" i="2"/>
  <c r="L6763" i="2"/>
  <c r="L7674" i="2"/>
  <c r="L2032" i="2"/>
  <c r="L5067" i="2"/>
  <c r="L5721" i="2"/>
  <c r="L5982" i="2"/>
  <c r="L6039" i="2"/>
  <c r="L6297" i="2"/>
  <c r="L6726" i="2"/>
  <c r="L6764" i="2"/>
  <c r="L6943" i="2"/>
  <c r="L6991" i="2"/>
  <c r="L7171" i="2"/>
  <c r="L7428" i="2"/>
  <c r="L7675" i="2"/>
  <c r="L7768" i="2"/>
  <c r="L7193" i="2"/>
  <c r="L5886" i="2"/>
  <c r="L7518" i="2"/>
  <c r="L63" i="2"/>
  <c r="L4965" i="2"/>
  <c r="L5567" i="2"/>
  <c r="L5789" i="2"/>
  <c r="L5843" i="2"/>
  <c r="L6176" i="2"/>
  <c r="L6656" i="2"/>
  <c r="L6765" i="2"/>
  <c r="L6824" i="2"/>
  <c r="L7172" i="2"/>
  <c r="L7474" i="2"/>
  <c r="L7656" i="2"/>
  <c r="L7769" i="2"/>
  <c r="L4372" i="2"/>
  <c r="L2009" i="2"/>
  <c r="D16" i="3" l="1"/>
  <c r="C16" i="3"/>
  <c r="E16" i="3"/>
  <c r="F16" i="3"/>
  <c r="G16" i="3"/>
  <c r="L16" i="3" s="1"/>
  <c r="C16" i="2"/>
  <c r="D16" i="2"/>
  <c r="E16" i="2"/>
  <c r="G16" i="2" l="1"/>
  <c r="L16" i="2" s="1"/>
  <c r="F16" i="2"/>
</calcChain>
</file>

<file path=xl/connections.xml><?xml version="1.0" encoding="utf-8"?>
<connections xmlns="http://schemas.openxmlformats.org/spreadsheetml/2006/main">
  <connection id="1" keepAlive="1" name="Consulta - relatorio-Ananindeua" description="Conexão com a consulta 'relatorio-Ananindeua' na pasta de trabalho." type="5" refreshedVersion="8" background="1" saveData="1">
    <dbPr connection="Provider=Microsoft.Mashup.OleDb.1;Data Source=$Workbook$;Location=relatorio-Ananindeua;Extended Properties=&quot;&quot;" command="SELECT * FROM [relatorio-Ananindeua]"/>
  </connection>
  <connection id="2" keepAlive="1" name="Consulta - relatorio-Ananindeua (2)" description="Conexão com a consulta 'relatorio-Ananindeua (2)' na pasta de trabalho." type="5" refreshedVersion="8" background="1" saveData="1">
    <dbPr connection="Provider=Microsoft.Mashup.OleDb.1;Data Source=$Workbook$;Location=&quot;relatorio-Ananindeua (2)&quot;;Extended Properties=&quot;&quot;" command="SELECT * FROM [relatorio-Ananindeua (2)]"/>
  </connection>
  <connection id="3" keepAlive="1" name="Consulta - relatorio-Ananindeua (3)" description="Conexão com a consulta 'relatorio-Ananindeua (3)' na pasta de trabalho." type="5" refreshedVersion="8" background="1" saveData="1">
    <dbPr connection="Provider=Microsoft.Mashup.OleDb.1;Data Source=$Workbook$;Location=&quot;relatorio-Ananindeua (3)&quot;;Extended Properties=&quot;&quot;" command="SELECT * FROM [relatorio-Ananindeua (3)]"/>
  </connection>
  <connection id="4" keepAlive="1" name="Consulta - relatorio-Ananindeua (4)" description="Conexão com a consulta 'relatorio-Ananindeua (4)' na pasta de trabalho." type="5" refreshedVersion="8" background="1" saveData="1">
    <dbPr connection="Provider=Microsoft.Mashup.OleDb.1;Data Source=$Workbook$;Location=&quot;relatorio-Ananindeua (4)&quot;;Extended Properties=&quot;&quot;" command="SELECT * FROM [relatorio-Ananindeua (4)]"/>
  </connection>
</connections>
</file>

<file path=xl/sharedStrings.xml><?xml version="1.0" encoding="utf-8"?>
<sst xmlns="http://schemas.openxmlformats.org/spreadsheetml/2006/main" count="120522" uniqueCount="17747">
  <si>
    <t>CIF/CPF/CNPJ</t>
  </si>
  <si>
    <t>Nome/Razão</t>
  </si>
  <si>
    <t>Origem Debito</t>
  </si>
  <si>
    <t>Data Lançamento</t>
  </si>
  <si>
    <t>Competência</t>
  </si>
  <si>
    <t>Plataforma</t>
  </si>
  <si>
    <t>Situação Debito</t>
  </si>
  <si>
    <t>Valor Débito</t>
  </si>
  <si>
    <t>Valor Pago</t>
  </si>
  <si>
    <t>Data Pagamento</t>
  </si>
  <si>
    <t>PROCURE A PREFEITURA PARA ATUALIZAR O CADASTRO DO IMÓVEL</t>
  </si>
  <si>
    <t>1/2024</t>
  </si>
  <si>
    <t>IPTU</t>
  </si>
  <si>
    <t>2/2024</t>
  </si>
  <si>
    <t>ISENTO</t>
  </si>
  <si>
    <t>3/2024</t>
  </si>
  <si>
    <t>ED</t>
  </si>
  <si>
    <t>ALVARA_RENOVACAO</t>
  </si>
  <si>
    <t>ALVARA_SANITARIA</t>
  </si>
  <si>
    <t>ISSD</t>
  </si>
  <si>
    <t>ESCRITURA</t>
  </si>
  <si>
    <t>NOTA_FISCAL</t>
  </si>
  <si>
    <t>00000802002650</t>
  </si>
  <si>
    <t>HC PNEUS S/A</t>
  </si>
  <si>
    <t>00165960000101</t>
  </si>
  <si>
    <t>GOVERNANÇA BRASIL S/A TECNOLOGIA E GESTÃO EM SERVIÇOS</t>
  </si>
  <si>
    <t>MINISTERIO DA SAUDE</t>
  </si>
  <si>
    <t>00394544002552</t>
  </si>
  <si>
    <t>LUCILEIA CARDOSO DE MELO</t>
  </si>
  <si>
    <t>00546009000100</t>
  </si>
  <si>
    <t>F G A OLIVEIRA COMERCIO</t>
  </si>
  <si>
    <t>MARIA DEUZARINA DE OLIVEIRA SILVA</t>
  </si>
  <si>
    <t>ALVARA_CONSTITUICAO</t>
  </si>
  <si>
    <t>AUTONOMO</t>
  </si>
  <si>
    <t>ALVARA_ALTERACAO</t>
  </si>
  <si>
    <t>01440831000147</t>
  </si>
  <si>
    <t>FUTURAMA INDUSTRIA E COMERCIO LTDA</t>
  </si>
  <si>
    <t>Emissão de declaração / laudos / certidões</t>
  </si>
  <si>
    <t>RAMON DIEGO OLIVEIRA FERREIRA</t>
  </si>
  <si>
    <t>01547343000133</t>
  </si>
  <si>
    <t>TRIB REG DO TRABALHO - OITAVA REGIAO</t>
  </si>
  <si>
    <t>01768937000174</t>
  </si>
  <si>
    <t>IGREJA EVANGELICA ASSEMBLEIA DE DEUS</t>
  </si>
  <si>
    <t>02964147000801</t>
  </si>
  <si>
    <t>PACIFICO LOG LOGISTICA E TRANSPORTES LTDA</t>
  </si>
  <si>
    <t>03074354000179</t>
  </si>
  <si>
    <t>LIDER DISTRIBUIDORA DE BEBIDAS LTDA</t>
  </si>
  <si>
    <t>03217781000169</t>
  </si>
  <si>
    <t>03.217.781 LUIZ CLAUDIO BEZERRA BASTOS</t>
  </si>
  <si>
    <t>AIDA MENEZES DE FREITAS DA SILVA</t>
  </si>
  <si>
    <t>03646961001480</t>
  </si>
  <si>
    <t>SERVICO NACIONAL DE APRENDIZAGEM COMERCIAL - SENAC</t>
  </si>
  <si>
    <t>03855702000145</t>
  </si>
  <si>
    <t>J REIS DA ROCHA COMERCIO ME</t>
  </si>
  <si>
    <t>04806702000118</t>
  </si>
  <si>
    <t>M O M GOMES - ME</t>
  </si>
  <si>
    <t>04814851005511</t>
  </si>
  <si>
    <t>ARQUIDIOCESE DE BELÉM-PAROQUIA SAGRADO CORAÇÃO DE JESUS</t>
  </si>
  <si>
    <t>04996181000109</t>
  </si>
  <si>
    <t>FABIO A V COELHO</t>
  </si>
  <si>
    <t>05054861000338</t>
  </si>
  <si>
    <t>ESTADO DO PARA - (ASSOCIACAO BENEF. BOM PASTOR)</t>
  </si>
  <si>
    <t>05058441000168</t>
  </si>
  <si>
    <t>MUNICIPIO DE ANANINDEUA</t>
  </si>
  <si>
    <t>05058441000249</t>
  </si>
  <si>
    <t>PREFEITURA MUNICIPAL DE ANANINDEUA</t>
  </si>
  <si>
    <t>05099585000162</t>
  </si>
  <si>
    <t>CBAA- ASFALTOS LTDA</t>
  </si>
  <si>
    <t>05454592000135</t>
  </si>
  <si>
    <t>D L DOS SANTOS RODRIGUES LTDA</t>
  </si>
  <si>
    <t>05564838000121</t>
  </si>
  <si>
    <t>A C FRANCO DE ALMEIDA COMERCIO MAT. HOSPITALAR LTDA</t>
  </si>
  <si>
    <t>05723967000115</t>
  </si>
  <si>
    <t>BARATAO DAS CARNES LTDA</t>
  </si>
  <si>
    <t>ANTONIA PEREIRA DA SILVA</t>
  </si>
  <si>
    <t>06371217000194</t>
  </si>
  <si>
    <t>SALMOS 121 LTDA</t>
  </si>
  <si>
    <t>07418827000169</t>
  </si>
  <si>
    <t>SOCIEDADE TECNICA DE ARQUITETURA E ENGENHARIA LTDA</t>
  </si>
  <si>
    <t>07443925000156</t>
  </si>
  <si>
    <t>GRUPO PRECO BAIXO LTDA</t>
  </si>
  <si>
    <t>07661709000187</t>
  </si>
  <si>
    <t>P. SOARES MONTEIRO</t>
  </si>
  <si>
    <t>08208202000135</t>
  </si>
  <si>
    <t>AMBIENTE &amp; MEIO ASSESSORIA E CONSULTORIA AMBIENTAL UNIPESSOAL LTDA</t>
  </si>
  <si>
    <t>08635266000112</t>
  </si>
  <si>
    <t>G.A.M.CUPERTINO COMERCIO DE CONFECCOES - ME</t>
  </si>
  <si>
    <t>08785870000125</t>
  </si>
  <si>
    <t>EMG - ESCRITORIO MACHADO &amp; GUIMARAES LTDA</t>
  </si>
  <si>
    <t>09067918000122</t>
  </si>
  <si>
    <t>I C DE PAIVA ENSINO DE ARTE E CULTURA ME</t>
  </si>
  <si>
    <t>09113898000189</t>
  </si>
  <si>
    <t>LUIZ C R LIMA COMERCIO DE COLCHOES - ME</t>
  </si>
  <si>
    <t>09211658000117</t>
  </si>
  <si>
    <t>INSTITUTO DOM VICENTE ZICO - INVIZI</t>
  </si>
  <si>
    <t>09634912000190</t>
  </si>
  <si>
    <t>09.634.912 ROSIANE PONTES LOPES BENTES</t>
  </si>
  <si>
    <t>ALBERTO BELO DE LIMA E PAULA MACHADO DA SILVA DE LIMA</t>
  </si>
  <si>
    <t>11185775000103</t>
  </si>
  <si>
    <t>JOSE DOS PRAZERES SERRAO 19043392200</t>
  </si>
  <si>
    <t>11542745000107</t>
  </si>
  <si>
    <t>ALEXSANDRO VENICIUS PEREIRA 64841804234</t>
  </si>
  <si>
    <t>11553934000177</t>
  </si>
  <si>
    <t>VALBER ALEIXO 56324448215</t>
  </si>
  <si>
    <t>11570803000106</t>
  </si>
  <si>
    <t>11.570.803 MANOEL CARLOS SOUZA RIBEIRO</t>
  </si>
  <si>
    <t>11579176000166</t>
  </si>
  <si>
    <t>NORBERTO MALHEIROS DO PATROCINIO 68716460278</t>
  </si>
  <si>
    <t>11596174000185</t>
  </si>
  <si>
    <t>11.596.174 IRENE DE JESUS OLIVEIRA</t>
  </si>
  <si>
    <t>11604183000170</t>
  </si>
  <si>
    <t>GILBERTO FERREIRA DE SOUZA JUNIOR 65160606220</t>
  </si>
  <si>
    <t>11605325000114</t>
  </si>
  <si>
    <t>JOSE CARLOS DA SILVA GONCALVES 42858712204</t>
  </si>
  <si>
    <t>11614819000165</t>
  </si>
  <si>
    <t>ANA CLAUDIA CARVALHO VIEIRA 63968762215</t>
  </si>
  <si>
    <t>11618624000193</t>
  </si>
  <si>
    <t>ROSARIA DOS SANTOS CONCEICAO 58594604220</t>
  </si>
  <si>
    <t>11628281000148</t>
  </si>
  <si>
    <t>WEDISON MICHAEL FRANCA DE SOUZA 99812444220</t>
  </si>
  <si>
    <t>11631457000110</t>
  </si>
  <si>
    <t>EDCARLOS SOUSA SILVA 69016801200</t>
  </si>
  <si>
    <t>11638250000178</t>
  </si>
  <si>
    <t>11.638.250 JOAO NEVES DAS CHAGAS FILHO</t>
  </si>
  <si>
    <t>11643971000176</t>
  </si>
  <si>
    <t>11.643.971 VERA LUCIA ANDRADE SANTOS</t>
  </si>
  <si>
    <t>11645313000113</t>
  </si>
  <si>
    <t>ANTONIO HENRIQUE DA COSTA 21852588268</t>
  </si>
  <si>
    <t>11651311000137</t>
  </si>
  <si>
    <t>JOSE RONALDO MENDES DA CUNHA 09295445287</t>
  </si>
  <si>
    <t>11699563000136</t>
  </si>
  <si>
    <t>MARIA DO CARMO LUCAS BASTOS 09362517272</t>
  </si>
  <si>
    <t>11736007000192</t>
  </si>
  <si>
    <t>DELCIO DOS SANTOS 37050710253</t>
  </si>
  <si>
    <t>11738768000183</t>
  </si>
  <si>
    <t>WANESSA CRISTINA PEREIRA ARBAGE 77676688272</t>
  </si>
  <si>
    <t>11747056000120</t>
  </si>
  <si>
    <t>BENEDITA DE MORAES MIRANDA 09218416200</t>
  </si>
  <si>
    <t>11785026000109</t>
  </si>
  <si>
    <t>11.785.026 REGINALDO DO SOCORRO COSTA DE OLIVEIRA</t>
  </si>
  <si>
    <t>11788595000108</t>
  </si>
  <si>
    <t>JOSE MARIA SOUSA DOS SANTOS 11649992220</t>
  </si>
  <si>
    <t>11788716000111</t>
  </si>
  <si>
    <t>BENO DE JESUS RIBEIRO PAULINO 31947018272</t>
  </si>
  <si>
    <t>11791458000122</t>
  </si>
  <si>
    <t>MARIA LUCIA DO NASCIMENTO DEMEDA 14563568287</t>
  </si>
  <si>
    <t>11805572000164</t>
  </si>
  <si>
    <t>11.805.572 VILIVALDO TEIXEIRA GARCIA JUNIOR</t>
  </si>
  <si>
    <t>11817914000166</t>
  </si>
  <si>
    <t>11.817.914 FRANCISCO DAS CHAGAS MOREIRA DE MOURA</t>
  </si>
  <si>
    <t>11823375000178</t>
  </si>
  <si>
    <t>JOAO SOUZA DA SILVA JUNIOR 59174684272</t>
  </si>
  <si>
    <t>11823536000123</t>
  </si>
  <si>
    <t>IVALDO SANTOS LEAL 37561782268</t>
  </si>
  <si>
    <t>11836316000134</t>
  </si>
  <si>
    <t>DANIEL DA SILVA OLIVEIRA 30003130282</t>
  </si>
  <si>
    <t>11837790000180</t>
  </si>
  <si>
    <t>SERGIO RICARDO BATISTA DOS REIS 36280844234</t>
  </si>
  <si>
    <t>11853308000104</t>
  </si>
  <si>
    <t>DIONES CAMPELO SOARES 33365253220</t>
  </si>
  <si>
    <t>11892238000195</t>
  </si>
  <si>
    <t>EDINA MARIA TAVARES ROMERO 22150820200</t>
  </si>
  <si>
    <t>11893330000170</t>
  </si>
  <si>
    <t>11.893.330 MIQUEIAS NAZARE DA SILVA</t>
  </si>
  <si>
    <t>11902208000112</t>
  </si>
  <si>
    <t>ANDRESSA HELENA LEAL BRIGLIA 57791244268</t>
  </si>
  <si>
    <t>11914042000154</t>
  </si>
  <si>
    <t>11.914.042 ANTONIO JOAQUIM DA CUNHA</t>
  </si>
  <si>
    <t>11939228000168</t>
  </si>
  <si>
    <t>PAULO CARTIDEANE ASSUNCAO SOUZA 68548621249</t>
  </si>
  <si>
    <t>11969046000130</t>
  </si>
  <si>
    <t>D C LIMA</t>
  </si>
  <si>
    <t>11982684000190</t>
  </si>
  <si>
    <t>ALDO LEITAO FONSECA 11661615287</t>
  </si>
  <si>
    <t>11989600000140</t>
  </si>
  <si>
    <t>WALTER MARQUES REBELO 14184451268</t>
  </si>
  <si>
    <t>12004623000111</t>
  </si>
  <si>
    <t>ZUILA FREIRE NASCIMENTO 15952100244</t>
  </si>
  <si>
    <t>12008626000123</t>
  </si>
  <si>
    <t>MARIA ANTONIA OLIVEIRA DA SILVA 15157156200</t>
  </si>
  <si>
    <t>12008709000112</t>
  </si>
  <si>
    <t>ELI DE CASTRO NEVES JUNIOR 99368072272</t>
  </si>
  <si>
    <t>12008814000151</t>
  </si>
  <si>
    <t>MARCUS VINICIUS ROCHA PEREIRA 36151424204</t>
  </si>
  <si>
    <t>12009509000184</t>
  </si>
  <si>
    <t>WALDECI SILVA RAMOS 65833945291</t>
  </si>
  <si>
    <t>12016850000167</t>
  </si>
  <si>
    <t>FABIANO QUEIROZ DO ROSARIO 94724890282</t>
  </si>
  <si>
    <t>12022212000159</t>
  </si>
  <si>
    <t>ANTONIO CARLOS GOMES DOS SANTOS 66207967291</t>
  </si>
  <si>
    <t>12037942000123</t>
  </si>
  <si>
    <t>FRANCISCO LUIZ DIAS DE SOUZA 10552006220</t>
  </si>
  <si>
    <t>12051008000166</t>
  </si>
  <si>
    <t>RAIMUNDO JURANDIR MENDONCA DA SILVA 31821146204</t>
  </si>
  <si>
    <t>12073835000150</t>
  </si>
  <si>
    <t>VITOR HUGO MELO DA COSTA 79524338220</t>
  </si>
  <si>
    <t>12074554000112</t>
  </si>
  <si>
    <t>PAULO ROBERTO ARAUJO 14746883220</t>
  </si>
  <si>
    <t>12081393000194</t>
  </si>
  <si>
    <t>ALDAIR DOS SANTOS FREITAS 39528170234</t>
  </si>
  <si>
    <t>12101854000143</t>
  </si>
  <si>
    <t>JORGE VALDO SOUSA DOS SANTOS 21810753287</t>
  </si>
  <si>
    <t>12149924000133</t>
  </si>
  <si>
    <t>DINALVA MARIA ALMEIDA LOUZADA 18471676249</t>
  </si>
  <si>
    <t>12154949000125</t>
  </si>
  <si>
    <t>VITORINA FERREIRA DOS SANTOS 34456406534</t>
  </si>
  <si>
    <t>12188930000108</t>
  </si>
  <si>
    <t>12.188.930 SIDNEY LUCENA DA CONCEICAO</t>
  </si>
  <si>
    <t>12188988000143</t>
  </si>
  <si>
    <t>FRANCISCO JOSE BRAGA PESSOA 15489922249</t>
  </si>
  <si>
    <t>12220491000165</t>
  </si>
  <si>
    <t>JOSE RIBAMAR FARIAS CORDEIRO 43986730249</t>
  </si>
  <si>
    <t>12234702000119</t>
  </si>
  <si>
    <t>JOELSON PEREIRA AMORIM 43075843253</t>
  </si>
  <si>
    <t>12269548000110</t>
  </si>
  <si>
    <t>JOAO BARBOSA DANTAS JUNIOR 96069570200</t>
  </si>
  <si>
    <t>12274180000189</t>
  </si>
  <si>
    <t>ANTONIO JOSINALDO DE SOUSA SILVA 72099976287</t>
  </si>
  <si>
    <t>12281906000100</t>
  </si>
  <si>
    <t>MAIS BRASIL COMERCIO ATACADISTA DE MEDICAMENTOS LTDA</t>
  </si>
  <si>
    <t>12282306000167</t>
  </si>
  <si>
    <t>JORGE DE JESUS COSTA FERREIRA 58139893234</t>
  </si>
  <si>
    <t>12331991000174</t>
  </si>
  <si>
    <t>SINVAL MARQUES MONTEIRO JUNIOR 68313918268</t>
  </si>
  <si>
    <t>12332523000114</t>
  </si>
  <si>
    <t>JOSE CARLOS FERREIRA RODRIGUES 37680277249</t>
  </si>
  <si>
    <t>FABIO PAULO FERREIRA DA CUNHA 39339670230</t>
  </si>
  <si>
    <t>12346951000104</t>
  </si>
  <si>
    <t>MARIA ADALCINDA WANZELER DE AZEVEDO 10830146253</t>
  </si>
  <si>
    <t>12413800000113</t>
  </si>
  <si>
    <t>RICARDO LUIS DE CARVALHO LUSO 57782873215</t>
  </si>
  <si>
    <t>12416196000189</t>
  </si>
  <si>
    <t>RONALDO MENDES SEABRA 86022504287</t>
  </si>
  <si>
    <t>12432991000160</t>
  </si>
  <si>
    <t>CELESTINO FRANCA GONCALVES 10839550200</t>
  </si>
  <si>
    <t>12441833000177</t>
  </si>
  <si>
    <t>ANDERSON PAULO SOARES REIS 73281751253</t>
  </si>
  <si>
    <t>12451190000142</t>
  </si>
  <si>
    <t>PAULO BENIGNO SILVA CARDOSO 04884000234</t>
  </si>
  <si>
    <t>12476202000193</t>
  </si>
  <si>
    <t>ROSICLEIDE DA SILVA SHIKAMA 37988816268</t>
  </si>
  <si>
    <t>12477599000138</t>
  </si>
  <si>
    <t>12.477.599 BRENDA RODRIGUES MARQUES NATIVIDADE</t>
  </si>
  <si>
    <t>12479963000107</t>
  </si>
  <si>
    <t>FRANCISCO EDNELSON DA SILVA LUCENA 25497472249</t>
  </si>
  <si>
    <t>12486907000191</t>
  </si>
  <si>
    <t>12.486.907 ALAN DENIZARD BRAGA DA NOBREGA</t>
  </si>
  <si>
    <t>12489566000108</t>
  </si>
  <si>
    <t>ELIANA RAYDA PAIVA DE SOUZA 50820656291</t>
  </si>
  <si>
    <t>12494270000185</t>
  </si>
  <si>
    <t>JOSE CLAUDIO BARBOSA GUIMARAES 63839822220</t>
  </si>
  <si>
    <t>12494426000128</t>
  </si>
  <si>
    <t>ANTONIO CEZARIO GOMES 42958962253</t>
  </si>
  <si>
    <t>12495128000152</t>
  </si>
  <si>
    <t>EDILENE MELO DE ALBUQUERQUE 61068446234</t>
  </si>
  <si>
    <t>12495955000146</t>
  </si>
  <si>
    <t>MARLY DE MATOS ASSUNCAO 22364749115</t>
  </si>
  <si>
    <t>12502432000180</t>
  </si>
  <si>
    <t>LUCIVALDO MIRANDA MENDES 56422598300</t>
  </si>
  <si>
    <t>12510555000162</t>
  </si>
  <si>
    <t>JOAO BATISTA DA SILVA FILHO 32800053291</t>
  </si>
  <si>
    <t>12531929000126</t>
  </si>
  <si>
    <t>ALESSANDRA SANTOS GUEDES 42935369220</t>
  </si>
  <si>
    <t>12532588000103</t>
  </si>
  <si>
    <t>HILDEMAR REDONDO SILVA 08968675287</t>
  </si>
  <si>
    <t>12533935000112</t>
  </si>
  <si>
    <t>12.533.935 PABLO DAVI SILVA GUEDES</t>
  </si>
  <si>
    <t>12562082000147</t>
  </si>
  <si>
    <t>12.562.082 JOEL SALGADO DIAS</t>
  </si>
  <si>
    <t>12565960000188</t>
  </si>
  <si>
    <t>DELMA NAZARE COSTA TEIXEIRA DE LIMA 28097785234</t>
  </si>
  <si>
    <t>12570846000146</t>
  </si>
  <si>
    <t>ITAMAR RIBEIRO MONTEIRO 45302049287</t>
  </si>
  <si>
    <t>12585123000110</t>
  </si>
  <si>
    <t>FERNANDO ANDREY NUNES BASTOS 51218895268</t>
  </si>
  <si>
    <t>12587619000123</t>
  </si>
  <si>
    <t>SANDRO AUGUSTO PINTO DE OLIVEIRA 64834395200</t>
  </si>
  <si>
    <t>12618199000103</t>
  </si>
  <si>
    <t>RAFAEL G DOS SANTOS LTDA</t>
  </si>
  <si>
    <t>12618961000143</t>
  </si>
  <si>
    <t>MARIA DA CONCEICAO MONTEIRO CRUZ 39559688200</t>
  </si>
  <si>
    <t>12628827000123</t>
  </si>
  <si>
    <t>FABIO AUGUSTO BRITO BARBOSA 62796186253</t>
  </si>
  <si>
    <t>12655372000135</t>
  </si>
  <si>
    <t>ANIBAL ATAIDE DOS SANTOS JUNIOR 35385804215</t>
  </si>
  <si>
    <t>12659428000120</t>
  </si>
  <si>
    <t>12.659.428 MARCIO RICARDO DE SOUZA LIMA</t>
  </si>
  <si>
    <t>12686105000125</t>
  </si>
  <si>
    <t>ANDRE LUIZ DO CARMO ROSA 42660718253</t>
  </si>
  <si>
    <t>12686672000181</t>
  </si>
  <si>
    <t>SILVIO NAZARENO CAMPELO PAIXAO 62619780268</t>
  </si>
  <si>
    <t>12692310000101</t>
  </si>
  <si>
    <t>KILMA LUCIA ANDRADE DOS SANTOS 39731804234</t>
  </si>
  <si>
    <t>12692724000122</t>
  </si>
  <si>
    <t>RAIMUNDA PUREZA DA SILVA 09391860206</t>
  </si>
  <si>
    <t>12692985000142</t>
  </si>
  <si>
    <t>CLAUDIO DOS SANTOS GOES 31947247204</t>
  </si>
  <si>
    <t>12699956000102</t>
  </si>
  <si>
    <t>WILLHAMS TAVARES SILVA DA SILVA 39787095204</t>
  </si>
  <si>
    <t>12702487000133</t>
  </si>
  <si>
    <t>ERCIO ARAUJO DE VASCONCELOS 12663816272</t>
  </si>
  <si>
    <t>12703854000113</t>
  </si>
  <si>
    <t>12.703.854 NAZARE DO SOCORRO FERREIRA AMORIM</t>
  </si>
  <si>
    <t>12704673000101</t>
  </si>
  <si>
    <t>KELLE DE FREITAS FERREIRA AZEVEDO 94890528253</t>
  </si>
  <si>
    <t>12705985000130</t>
  </si>
  <si>
    <t>SILVANDRO FERNANDES PINHEIRO 39285324215</t>
  </si>
  <si>
    <t>12717687000160</t>
  </si>
  <si>
    <t>12.717.687 ALCINO SANTOS SALES</t>
  </si>
  <si>
    <t>12718774000131</t>
  </si>
  <si>
    <t>EDSON DE ALMEIDA 21338809253</t>
  </si>
  <si>
    <t>12727315000114</t>
  </si>
  <si>
    <t>ESTELIA TAVARES DOS SANTOS 23741287253</t>
  </si>
  <si>
    <t>12728792000102</t>
  </si>
  <si>
    <t>JOSE PEREIRA DE SOUZA FILHO 36900486215</t>
  </si>
  <si>
    <t>12731092000169</t>
  </si>
  <si>
    <t>LEVY ROBSON SEABRA DE SOUZA 38121034272</t>
  </si>
  <si>
    <t>12731714000159</t>
  </si>
  <si>
    <t>MARIA HELENA DA COSTA MOURA 29693268253</t>
  </si>
  <si>
    <t>12733330000175</t>
  </si>
  <si>
    <t>SEBASTIAO BARATA BASTOS 06189997287</t>
  </si>
  <si>
    <t>12736881000192</t>
  </si>
  <si>
    <t>ANDREWS TORQUATO ROBLEDO DE OLIVEIRA 00422456217</t>
  </si>
  <si>
    <t>12736961000148</t>
  </si>
  <si>
    <t>MARIA IOLANDA LOPES DOS SANTOS 28216130244</t>
  </si>
  <si>
    <t>12737564000190</t>
  </si>
  <si>
    <t>PAULO AUGUSTO SOARES DA SILVA 60901349291</t>
  </si>
  <si>
    <t>12738168000188</t>
  </si>
  <si>
    <t>JAMENSON VENCESLAU DA SILVA 51163853291</t>
  </si>
  <si>
    <t>12738356000106</t>
  </si>
  <si>
    <t>JESSICA DE JESUS CARVALHO 01073525244</t>
  </si>
  <si>
    <t>12738637000169</t>
  </si>
  <si>
    <t>CASSIA JULIANA DA SILVA PEREIRA 02233409280</t>
  </si>
  <si>
    <t>12738768000146</t>
  </si>
  <si>
    <t>ENEVALDA CARVALHO SILVA 30251389200</t>
  </si>
  <si>
    <t>12747015000105</t>
  </si>
  <si>
    <t>HERMES MATOS DA SILVA JUNIOR 84179961253</t>
  </si>
  <si>
    <t>12752191000127</t>
  </si>
  <si>
    <t>EDIEL OLIVERA SANTOS 64397106215</t>
  </si>
  <si>
    <t>12753605000132</t>
  </si>
  <si>
    <t>JOSE ALBERTO TARGINO ARAUJO 42321441291</t>
  </si>
  <si>
    <t>12754059000154</t>
  </si>
  <si>
    <t>MARIA LUIZA MENDES DOS REIS 45194572204</t>
  </si>
  <si>
    <t>12756153000142</t>
  </si>
  <si>
    <t>MARCIA HELENA PINHEIRO GOMES 35243600253</t>
  </si>
  <si>
    <t>12761612000186</t>
  </si>
  <si>
    <t>LARISSA LIMA BANDEIRA 00764782207</t>
  </si>
  <si>
    <t>12766171000105</t>
  </si>
  <si>
    <t>EDSON RAMOS ABREU 12941409220</t>
  </si>
  <si>
    <t>12766385000181</t>
  </si>
  <si>
    <t>RAMIRO TEIXEIRA CONCEICAO 56912277268 - ME</t>
  </si>
  <si>
    <t>12774845000113</t>
  </si>
  <si>
    <t>12.774.845 MARIA DO SOCORRO SOUSA NASCIMENTO</t>
  </si>
  <si>
    <t>12818285000151</t>
  </si>
  <si>
    <t>LUIS CARLOS DE SOUZA BORGES 28349024291</t>
  </si>
  <si>
    <t>12829570000178</t>
  </si>
  <si>
    <t>MARCELO CARLOS DA COSTA MENDONCA 72158301287</t>
  </si>
  <si>
    <t>12833268000193</t>
  </si>
  <si>
    <t>ROSANA ESMERALDA DO ROSARIO DE SOUSA 36096539220</t>
  </si>
  <si>
    <t>12836371000197</t>
  </si>
  <si>
    <t>VALDEMIR PINHEIRO GONCALVES 61115657291</t>
  </si>
  <si>
    <t>12836791000173</t>
  </si>
  <si>
    <t>RAFAEL DA SILVA SANTOS 70164240225</t>
  </si>
  <si>
    <t>12848204000166</t>
  </si>
  <si>
    <t>VALDOMIRO ALEIXO DA SILVA 26237806253</t>
  </si>
  <si>
    <t>12849198000161</t>
  </si>
  <si>
    <t>12.849.198 EUNICE CECILIA RIBEIRO DA ROCHA</t>
  </si>
  <si>
    <t>12851393000126</t>
  </si>
  <si>
    <t>12.851.393 ANA AUGUSTA CAVALCANTE COSTA</t>
  </si>
  <si>
    <t>12851602000131</t>
  </si>
  <si>
    <t>JOSE CARLOS LOUREIRO COSTA 29174180282</t>
  </si>
  <si>
    <t>12882597000124</t>
  </si>
  <si>
    <t>VIVIANE FELIS MONTEIRO 92924808200</t>
  </si>
  <si>
    <t>12883119000139</t>
  </si>
  <si>
    <t>EULICELENE SILVA DA SILVA 65880765253</t>
  </si>
  <si>
    <t>12891597000190</t>
  </si>
  <si>
    <t>LINACILDA ROCHA SOARES 09427090200</t>
  </si>
  <si>
    <t>12893401000105</t>
  </si>
  <si>
    <t>JOSE DE ARIMATEIA SANTOS MOURA 24872270282</t>
  </si>
  <si>
    <t>12899292000125</t>
  </si>
  <si>
    <t>S S FREITAS MARCAS ENGENHARIA</t>
  </si>
  <si>
    <t>12907464000165</t>
  </si>
  <si>
    <t>ANTONIA DO SOCORRO PORTAL DE BRITO 29186161253</t>
  </si>
  <si>
    <t>12909763000139</t>
  </si>
  <si>
    <t>R N LOPES CAMPOS</t>
  </si>
  <si>
    <t>12910263000117</t>
  </si>
  <si>
    <t>JOSE WILSON CARDOSO DE ASSUNCAO 08119996291</t>
  </si>
  <si>
    <t>12934054000103</t>
  </si>
  <si>
    <t>RAIMUNDO COSTA DIAS 13787608249</t>
  </si>
  <si>
    <t>12957077000133</t>
  </si>
  <si>
    <t>MANOEL BENEDITO SILVA DE MORAES 40078590272</t>
  </si>
  <si>
    <t>12957193000152</t>
  </si>
  <si>
    <t>SOCORRO ROSTAND BECKMAN 23432861249</t>
  </si>
  <si>
    <t>12959783000114</t>
  </si>
  <si>
    <t>IARA MARIA LIMA NICACIO 44079974272</t>
  </si>
  <si>
    <t>12964380000163</t>
  </si>
  <si>
    <t>12.964.380 GLAUBER ALEXANDRE MORAES DE SOUZA</t>
  </si>
  <si>
    <t>12965095000167</t>
  </si>
  <si>
    <t>DS ARAUJO COMERCIO HOSPITALAR LTDA</t>
  </si>
  <si>
    <t>12985389000150</t>
  </si>
  <si>
    <t>12.985.389 JOSUE BARROS DOS SANTOS</t>
  </si>
  <si>
    <t>12990919000159</t>
  </si>
  <si>
    <t>ALDAIR FULGENCIO GOMES LACERDA 63516047291</t>
  </si>
  <si>
    <t>12992138000101</t>
  </si>
  <si>
    <t>MARCIA MARIE MAGALHAES ARNAUD 43000533249</t>
  </si>
  <si>
    <t>12992880000109</t>
  </si>
  <si>
    <t>MARIA DE FATIMA RIBEIRO DA SILVA 56393504234</t>
  </si>
  <si>
    <t>12995229000192</t>
  </si>
  <si>
    <t>ARLINDO BRITO CARDOSO 29984181200</t>
  </si>
  <si>
    <t>13004428000154</t>
  </si>
  <si>
    <t>MARIA DE NASARE DA SILVA BARBOSA 58905278272</t>
  </si>
  <si>
    <t>13010067000159</t>
  </si>
  <si>
    <t>JOSE EDUARDO LIMA SOUSA 18973299204</t>
  </si>
  <si>
    <t>13011330000124</t>
  </si>
  <si>
    <t>MARIA INEZ ILARIO 05869560349</t>
  </si>
  <si>
    <t>13012845000149</t>
  </si>
  <si>
    <t>CRISTIANO ALEX NASCIMENTO DE SOUSA 75452170200</t>
  </si>
  <si>
    <t>13023083000186</t>
  </si>
  <si>
    <t>DEIVSON FERNANDO RIBEIRO BRAGA 64111644287</t>
  </si>
  <si>
    <t>13046658000186</t>
  </si>
  <si>
    <t>OBERTO DE SOUZA CORREA JUNIOR 71816941204</t>
  </si>
  <si>
    <t>13047770000131</t>
  </si>
  <si>
    <t>LUCIA DO SOCORRO COIMBRA DOS SANTOS 25080415215</t>
  </si>
  <si>
    <t>13051899000113</t>
  </si>
  <si>
    <t>13.051.899 MANOEL RODRIGUES DUARTE</t>
  </si>
  <si>
    <t>13068870000144</t>
  </si>
  <si>
    <t>IRAMIR SARMENTO DE SOUSA 36775754272</t>
  </si>
  <si>
    <t>13080645000123</t>
  </si>
  <si>
    <t>ADRIANO MAUES DE ALBUQUERQUE 66115841291</t>
  </si>
  <si>
    <t>13106251000105</t>
  </si>
  <si>
    <t>EDUARDO AUGUSTO DE JESUS SILLE 60858079291</t>
  </si>
  <si>
    <t>13130911000185</t>
  </si>
  <si>
    <t>MARIA DE NAZARE FERREIRA BATISTA 32783353253</t>
  </si>
  <si>
    <t>13131820000164</t>
  </si>
  <si>
    <t>WALME CONCEICAO RAMOS 08297509249</t>
  </si>
  <si>
    <t>13132965000180</t>
  </si>
  <si>
    <t>EDILBERTO FREIRE LOBO 20736380230</t>
  </si>
  <si>
    <t>13137920000106</t>
  </si>
  <si>
    <t>SHEYLA CRISTINA SOARES FARIAS DE SOUSA 65758978272</t>
  </si>
  <si>
    <t>13146812000191</t>
  </si>
  <si>
    <t>ELIANA MARIA SILVA SINDEAUX 18042015291</t>
  </si>
  <si>
    <t>13166157000133</t>
  </si>
  <si>
    <t>JOAO DOS REIS SALDANHA 21171360282</t>
  </si>
  <si>
    <t>13192567000159</t>
  </si>
  <si>
    <t>DENIS ANTONIO FALCAO DE SOUZA 09385665200</t>
  </si>
  <si>
    <t>13241506000134</t>
  </si>
  <si>
    <t>GILSON CARLOS PINTO SENADO</t>
  </si>
  <si>
    <t>13265763000106</t>
  </si>
  <si>
    <t>SIMONE MARIA MARTINS PACHECO 44085028200</t>
  </si>
  <si>
    <t>13271852000165</t>
  </si>
  <si>
    <t>MARIA GORETE DA CONCEICAO 36221244234</t>
  </si>
  <si>
    <t>13289901000197</t>
  </si>
  <si>
    <t>13.289.901 SILVANDIRA DE ANDRADE NUNES</t>
  </si>
  <si>
    <t>13303960000172</t>
  </si>
  <si>
    <t>A S LIMA SERVICOS E COMERCIO LTDA</t>
  </si>
  <si>
    <t>13321887000161</t>
  </si>
  <si>
    <t>13.321.887 MARIA ELIUCE RIBEIRO DE PINHO</t>
  </si>
  <si>
    <t>13335665000106</t>
  </si>
  <si>
    <t>LUCIENE APARECIDA DE SOUZA PIRES 51456168215</t>
  </si>
  <si>
    <t>13351625000140</t>
  </si>
  <si>
    <t>REGINA CELIA LIMA BARBOSA 08864241272</t>
  </si>
  <si>
    <t>13387424000100</t>
  </si>
  <si>
    <t>MARIA DA CONCEICAO CATIVO SOARES 17977010291</t>
  </si>
  <si>
    <t>13388388000191</t>
  </si>
  <si>
    <t>DIMAS JOSE DA SILVA MATOS 42342341253</t>
  </si>
  <si>
    <t>13417188000110</t>
  </si>
  <si>
    <t>DIRLENI BENASSULY DE FREITAS 48870269272</t>
  </si>
  <si>
    <t>13424484000148</t>
  </si>
  <si>
    <t>SAO PAULO DISTRIBUIDORA DE MATERIAIS DE CONSTRUCAO LTDA</t>
  </si>
  <si>
    <t>13432147000100</t>
  </si>
  <si>
    <t>WASHINGTON LUIZ SANTOS DE OLIVEIRA 58554777204</t>
  </si>
  <si>
    <t>13442598000110</t>
  </si>
  <si>
    <t>CARMEN LUCIA MONTEIRO DUARTE 08141797204</t>
  </si>
  <si>
    <t>13445004000125</t>
  </si>
  <si>
    <t>RODRIGO TAVARES RAMOS 71912614200</t>
  </si>
  <si>
    <t>13483331000171</t>
  </si>
  <si>
    <t>OBADIAS REIS SALDANHA 10462570215</t>
  </si>
  <si>
    <t>13504646000158</t>
  </si>
  <si>
    <t>ANA DE FATIMA PIMENTA DA COSTA 29839130234</t>
  </si>
  <si>
    <t>13510459000187</t>
  </si>
  <si>
    <t>RAIMUNDO PEREIRA DA SILVA FILHO 98153633368</t>
  </si>
  <si>
    <t>13521438000167</t>
  </si>
  <si>
    <t>SANDRA PINTO DE MELO 66517010297</t>
  </si>
  <si>
    <t>13521498000180</t>
  </si>
  <si>
    <t>13.521.498 LUIZ ROGERIO CRUZ PIMENTA</t>
  </si>
  <si>
    <t>13535035000177</t>
  </si>
  <si>
    <t>FLAVIO LEONCIO BRITO CORREA 84480327215</t>
  </si>
  <si>
    <t>13543133000156</t>
  </si>
  <si>
    <t>REYNIVALDO VEIGA DA SILVA 17647827200</t>
  </si>
  <si>
    <t>13563483000184</t>
  </si>
  <si>
    <t>13.563.483 ROBERTO SERGIO MONTEIRO CALDEIRA JUNIOR</t>
  </si>
  <si>
    <t>13569213000180</t>
  </si>
  <si>
    <t>MAURO HENRIQUES PRESTES 37735411200</t>
  </si>
  <si>
    <t>13583587000150</t>
  </si>
  <si>
    <t>13.583.587 KING FIEL DE CARVALHO</t>
  </si>
  <si>
    <t>13592797000105</t>
  </si>
  <si>
    <t>MARIA OZENIR XAVIER SOUSA COMERCIO VAREJISTA DE ROUPAS E ACESSORIOS EM GERAL LTDA</t>
  </si>
  <si>
    <t>13598895000150</t>
  </si>
  <si>
    <t>CARLOS FARIAS CORREIA 08608520249</t>
  </si>
  <si>
    <t>13617587000124</t>
  </si>
  <si>
    <t>ELIOENAI SOUSA ALCANTARA 63771365287</t>
  </si>
  <si>
    <t>13638329000124</t>
  </si>
  <si>
    <t>DANIELE CRISTINA DA LUZ NASCIMENTO</t>
  </si>
  <si>
    <t>13644244000159</t>
  </si>
  <si>
    <t>ANDREIA SANTOS FERREIRA 91342511204</t>
  </si>
  <si>
    <t>13651877000194</t>
  </si>
  <si>
    <t>MAYCO NASCIMENTO ARAGAO 00781407222</t>
  </si>
  <si>
    <t>13662427000105</t>
  </si>
  <si>
    <t>DOMINGOS OLIVEIRA DOS SANTOS 01477390200</t>
  </si>
  <si>
    <t>13687657000110</t>
  </si>
  <si>
    <t>13.687.657 MAURO MORAIS CORREA</t>
  </si>
  <si>
    <t>13695364000185</t>
  </si>
  <si>
    <t>REGINALDO ROBINSON LOURINHO CAPISTRANO 57462224291</t>
  </si>
  <si>
    <t>13698771000146</t>
  </si>
  <si>
    <t>ANDREA CRISTINA ALVES DE MEDEIROS BRANCO 42626080268</t>
  </si>
  <si>
    <t>13704971000164</t>
  </si>
  <si>
    <t>KAIROS VARIEDADES E ARTIGOS DE FESTAS LTDA</t>
  </si>
  <si>
    <t>13728889000170</t>
  </si>
  <si>
    <t>HELENA RAMOS OLIVEIRA 44955600344</t>
  </si>
  <si>
    <t>13734100000193</t>
  </si>
  <si>
    <t>13.734.100 JANETE MONTEIRO FERNANDES VIEGAS</t>
  </si>
  <si>
    <t>13739308000103</t>
  </si>
  <si>
    <t>ROSA MARIA LOURENCO JUSTINIANO 24839566291</t>
  </si>
  <si>
    <t>13772820000143</t>
  </si>
  <si>
    <t>HILCELIA RAIMUNDA MARTINS BRITO 04449738268</t>
  </si>
  <si>
    <t>13777950000179</t>
  </si>
  <si>
    <t>13.777.950 ALEX ADRIANO MONTEIRO FARIAS</t>
  </si>
  <si>
    <t>13779636000125</t>
  </si>
  <si>
    <t>WELLINGTON DE SOUSA MENEZES 68565941272</t>
  </si>
  <si>
    <t>13790641000139</t>
  </si>
  <si>
    <t>13.790.641 CARLOS VINICIUS FERREIRA DA SILVA</t>
  </si>
  <si>
    <t>13819513000170</t>
  </si>
  <si>
    <t>ADEJAIR MONTEIRO DO NASCIMENTO 28869834204</t>
  </si>
  <si>
    <t>13821081000132</t>
  </si>
  <si>
    <t>MANOEL RUI DOS REMEDIOS BRANCO DE SOUSA 39632547268</t>
  </si>
  <si>
    <t>13843698000159</t>
  </si>
  <si>
    <t>13.843.698 DANIEL DE SOUZA COSTA</t>
  </si>
  <si>
    <t>13846119000121</t>
  </si>
  <si>
    <t>CAIRO RONALDO CUNHA DE ARAUJO JUNIOR 70139679200</t>
  </si>
  <si>
    <t>13849334000186</t>
  </si>
  <si>
    <t>JOSE REINALDO COSTA DE ASSUNCAO 42906881287</t>
  </si>
  <si>
    <t>13853925000127</t>
  </si>
  <si>
    <t>FRANCISCO JORGE MORAES RODRIGUES 57543011204</t>
  </si>
  <si>
    <t>13862822000123</t>
  </si>
  <si>
    <t>N K DA CUNHA MOTTA FAISTAUER COMERCIO - ME</t>
  </si>
  <si>
    <t>13872350000190</t>
  </si>
  <si>
    <t>ELIZEL LIMA DA SILVA 30416744249</t>
  </si>
  <si>
    <t>13887073000199</t>
  </si>
  <si>
    <t>IVONE MARIA FONTELES DA SILVA 26925737220</t>
  </si>
  <si>
    <t>13903051000175</t>
  </si>
  <si>
    <t>FRANCISCO MIGUEL DA SILVA QUINTAL 37783211291</t>
  </si>
  <si>
    <t>13904769000186</t>
  </si>
  <si>
    <t>REGIANE GOMES DO NASCIMENTO 73537640234</t>
  </si>
  <si>
    <t>13905699000180</t>
  </si>
  <si>
    <t>MARIA AUXILIADORA PINHEIRO MALHEIROS 05585414291</t>
  </si>
  <si>
    <t>13918787000117</t>
  </si>
  <si>
    <t>MARIA JOANA DOS SANTOS RIBEIRO 39589803253</t>
  </si>
  <si>
    <t>13919367000155</t>
  </si>
  <si>
    <t>ROSELANY SANTOS ALVES 72885920220</t>
  </si>
  <si>
    <t>13953042000199</t>
  </si>
  <si>
    <t>JOSE MARIA DA SILVA LOBATO35620030210</t>
  </si>
  <si>
    <t>13974171000163</t>
  </si>
  <si>
    <t>GIORDANO BRUNO PINHEIRO RODRIGUES</t>
  </si>
  <si>
    <t>13975723000158</t>
  </si>
  <si>
    <t>LEILA ZARIFE ARAUJO FREIRE 68126336234</t>
  </si>
  <si>
    <t>13976274000162</t>
  </si>
  <si>
    <t>LUCIANA DA SILVA CASTRO 687.748.692-72</t>
  </si>
  <si>
    <t>13990672000133</t>
  </si>
  <si>
    <t>JACKSON PERICLES NEVES FIGUEIREDO 65884558287</t>
  </si>
  <si>
    <t>14012654000140</t>
  </si>
  <si>
    <t>WALDIMIR CRAVEIRO LEAL JUNIOR 68787596253</t>
  </si>
  <si>
    <t>14016073000186</t>
  </si>
  <si>
    <t>JORGE PINTO GUEDES</t>
  </si>
  <si>
    <t>14028022000174</t>
  </si>
  <si>
    <t>CARLA JULIANA SOUZA AMADOR 93935080204</t>
  </si>
  <si>
    <t>14095077000105</t>
  </si>
  <si>
    <t>ANTONIO LISBOA FERREIRA DE ASSIS 18483720272</t>
  </si>
  <si>
    <t>14098955000138</t>
  </si>
  <si>
    <t>ALDO BEZEERA COSTA 20833474200</t>
  </si>
  <si>
    <t>14131427000133</t>
  </si>
  <si>
    <t>LORENNA PAULA SOUZA BATISTA 87402971287</t>
  </si>
  <si>
    <t>14152339000118</t>
  </si>
  <si>
    <t>ROSIEL DE LIMA PINHEIRO 25834282253</t>
  </si>
  <si>
    <t>14196672000129</t>
  </si>
  <si>
    <t>KELLY CRISTINA MARTINS DA ROCHA 00544556267</t>
  </si>
  <si>
    <t>14220801000177</t>
  </si>
  <si>
    <t>14.220.801 MARIA DE FATIMA DUDA CORREA</t>
  </si>
  <si>
    <t>14255982000177</t>
  </si>
  <si>
    <t>MARLEIDE DE LIMA SILVA 65893891287</t>
  </si>
  <si>
    <t>14262027000167</t>
  </si>
  <si>
    <t>NEIDE FERNANDA BRASIL GOMES 73249769215</t>
  </si>
  <si>
    <t>14265146000173</t>
  </si>
  <si>
    <t>WANESSA CRISTINA DA SILVA PEREIRA BRASIL 69168547234</t>
  </si>
  <si>
    <t>14265539000187</t>
  </si>
  <si>
    <t>ELZENIR RAMOS DE MELO 23059770263</t>
  </si>
  <si>
    <t>14267594000106</t>
  </si>
  <si>
    <t>ENEMIAS DA SILVA SODRE 30355443287</t>
  </si>
  <si>
    <t>14282238000161</t>
  </si>
  <si>
    <t>IZAURA CONCEICAO PEREIRA 35829559153</t>
  </si>
  <si>
    <t>14285690000187</t>
  </si>
  <si>
    <t>MARIA LUIZA NASCIMENTO 12552313272</t>
  </si>
  <si>
    <t>14320226000184</t>
  </si>
  <si>
    <t>REGIANE DE SOUSA PARAGUASSU 73074268204</t>
  </si>
  <si>
    <t>14330113000160</t>
  </si>
  <si>
    <t>LEIDIANA ELEUTERIO BATISTA DA SILVA 86921657272</t>
  </si>
  <si>
    <t>14341233000162</t>
  </si>
  <si>
    <t>IRINEU MORAES DA SILVA 41077628234</t>
  </si>
  <si>
    <t>14344503000199</t>
  </si>
  <si>
    <t>JOSE COSTA FARIAS 84814691220</t>
  </si>
  <si>
    <t>JOSENELDO DOS SANTOS SOUSA</t>
  </si>
  <si>
    <t>14367145000130</t>
  </si>
  <si>
    <t>IVALDIR GOMES DE MORAES 28870956253</t>
  </si>
  <si>
    <t>14370817000166</t>
  </si>
  <si>
    <t>WILLIAM MOURAO DE SOUZA 17391571253</t>
  </si>
  <si>
    <t>14417183000150</t>
  </si>
  <si>
    <t>LUCIANO RAMOS DAS NEVES 74529560287</t>
  </si>
  <si>
    <t>14421620000109</t>
  </si>
  <si>
    <t>URBANO DOS SANTOS CARVALHO 07156901249</t>
  </si>
  <si>
    <t>14424134000144</t>
  </si>
  <si>
    <t>MARIA DO PERPETUO SOCORRO CUNHA NEVES 16543777249</t>
  </si>
  <si>
    <t>14425922000155</t>
  </si>
  <si>
    <t>LEILA DO SOCORRO BARBOSA 63989166204</t>
  </si>
  <si>
    <t>14445956000101</t>
  </si>
  <si>
    <t>JORGE DE JESUS PANTOJA DE OLIVEIRA 02362635287</t>
  </si>
  <si>
    <t>14446308000170</t>
  </si>
  <si>
    <t>JONAS PINTO 69150818287</t>
  </si>
  <si>
    <t>14453372000188</t>
  </si>
  <si>
    <t>MILENA ANGELA DE ASSIS NASCIMENTO SANTIAGO COSTA 45410577272</t>
  </si>
  <si>
    <t>14466808000173</t>
  </si>
  <si>
    <t>ANDREZA LOBATO MONTEIRO 44346727204</t>
  </si>
  <si>
    <t>14501769000106</t>
  </si>
  <si>
    <t>SHIRLEY DE OLIVEIRA MONTEIRO SOBRINHO 62208802268</t>
  </si>
  <si>
    <t>14529634000140</t>
  </si>
  <si>
    <t>INFORECARGA</t>
  </si>
  <si>
    <t>14531187000164</t>
  </si>
  <si>
    <t>14.531.187 WESLEI DE SOUZA DO NASCIMENTO</t>
  </si>
  <si>
    <t>14534378000180</t>
  </si>
  <si>
    <t>MARIA CRISTINA DA SILVA ALMEIDA 64649539234</t>
  </si>
  <si>
    <t>14550435000114</t>
  </si>
  <si>
    <t>VERA LUCIA FERREIRA MONTEIRO 44049099268</t>
  </si>
  <si>
    <t>14558560000170</t>
  </si>
  <si>
    <t>14.558.560 CLAUDIO ANTONIO RIOS DE SOUSA</t>
  </si>
  <si>
    <t>14575480000123</t>
  </si>
  <si>
    <t>AUTOESCOLA VIPOS LTDA</t>
  </si>
  <si>
    <t>14619771000176</t>
  </si>
  <si>
    <t>ANA CECILIA FAVACHO DE CAMPOS 93771380278</t>
  </si>
  <si>
    <t>14630778000199</t>
  </si>
  <si>
    <t>JOSE SILVA SODRE 25456083272</t>
  </si>
  <si>
    <t>14652476000111</t>
  </si>
  <si>
    <t>RAIMUNDO PINHEIRO DA COSTA 00804746249</t>
  </si>
  <si>
    <t>14655677000172</t>
  </si>
  <si>
    <t>EDIVANIL FERREIRA LOPES 60589825291</t>
  </si>
  <si>
    <t>14658658000108</t>
  </si>
  <si>
    <t>HELENICE DE OLIVEIRA LIMA 32948794234</t>
  </si>
  <si>
    <t>14684693000193</t>
  </si>
  <si>
    <t>ZENILSON DA SILVEIRA DE OLIVEIRA 51604760249</t>
  </si>
  <si>
    <t>14703674000167</t>
  </si>
  <si>
    <t>L. C. DA S. DE BRITO COMERCIAL LIMITADA</t>
  </si>
  <si>
    <t>14704000000187</t>
  </si>
  <si>
    <t>DAILSON DOS SANTOS PIMENTEL 39283380215</t>
  </si>
  <si>
    <t>14718033000186</t>
  </si>
  <si>
    <t>ANDERSON JOSE ROMEIRO PEREIRA 69992657200</t>
  </si>
  <si>
    <t>14735359000111</t>
  </si>
  <si>
    <t>NILZETE MERCES DAMASCENO 77234863249</t>
  </si>
  <si>
    <t>14810326000199</t>
  </si>
  <si>
    <t>ANA TECIA BARRA SOUZA 63145065220</t>
  </si>
  <si>
    <t>14815615000180</t>
  </si>
  <si>
    <t>MARIA LUIZA PEREIRA 56874944215</t>
  </si>
  <si>
    <t>14843984000187</t>
  </si>
  <si>
    <t>MARIA LUCIA PINTO PIMENTEL 62944460234</t>
  </si>
  <si>
    <t>14887055000170</t>
  </si>
  <si>
    <t>CLAUDIMAR DE MOURA GOMES 33178186204</t>
  </si>
  <si>
    <t>14921714000147</t>
  </si>
  <si>
    <t>ALEXANDRE COSTA PEREIRA 80227503287</t>
  </si>
  <si>
    <t>14923935000154</t>
  </si>
  <si>
    <t>EDUARDO QUARESMA ASSUNÇÃO JÚNIOR</t>
  </si>
  <si>
    <t>14937507000180</t>
  </si>
  <si>
    <t>14.937.507 FERNANDA SOUSA DE OLIVEIRA</t>
  </si>
  <si>
    <t>14959390000136</t>
  </si>
  <si>
    <t>ROGERIO CAMARINHA DA SILVA</t>
  </si>
  <si>
    <t>14961290000144</t>
  </si>
  <si>
    <t>14.961.290 TANARA MARIA REIS BORGES</t>
  </si>
  <si>
    <t>15008000000105</t>
  </si>
  <si>
    <t>DEYWD ARAUJO MACEDO</t>
  </si>
  <si>
    <t>15021056000108</t>
  </si>
  <si>
    <t>JECIMAR FERNANDES DE FREITAS</t>
  </si>
  <si>
    <t>15039090000100</t>
  </si>
  <si>
    <t>GISELE LOPES MOREIRA 64707377220</t>
  </si>
  <si>
    <t>15057032000109</t>
  </si>
  <si>
    <t>KLEDERSON QUEIROZ DA MOTA 72015373268</t>
  </si>
  <si>
    <t>15059222000157</t>
  </si>
  <si>
    <t>15.059.222 FABIELE DE NAZARE PINHEIRO DA CONCEICAO</t>
  </si>
  <si>
    <t>15085676000100</t>
  </si>
  <si>
    <t>15.085.676 SILVIA LETICIA DOS SANTOS AMARAL</t>
  </si>
  <si>
    <t>15087389000121</t>
  </si>
  <si>
    <t>MARILENE BATISTA FERREIRA 15013634253</t>
  </si>
  <si>
    <t>15093075000131</t>
  </si>
  <si>
    <t>15.093.075 ANTONIO SERGIO MENDONCA DE SOUSA</t>
  </si>
  <si>
    <t>15107273000107</t>
  </si>
  <si>
    <t>15.107.273 ALDINEIDE PINTO MOREIRA</t>
  </si>
  <si>
    <t>15118510000135</t>
  </si>
  <si>
    <t>15.118.510 WALTER FRANCISCO DE SOUSA ARAUJO</t>
  </si>
  <si>
    <t>15209928000158</t>
  </si>
  <si>
    <t>IOLANDA SAMPAIO SANTAREM FILHA</t>
  </si>
  <si>
    <t>15216786000156</t>
  </si>
  <si>
    <t>CARLOS ADRIANO SANTANA DE OLIVEIRA 97267635253</t>
  </si>
  <si>
    <t>15235106000141</t>
  </si>
  <si>
    <t>ALAN DA SILVA RABELO 72754419268</t>
  </si>
  <si>
    <t>15236233000165</t>
  </si>
  <si>
    <t>15.236.233 FABIO LENON FREITAS DA SILVA</t>
  </si>
  <si>
    <t>15240102000151</t>
  </si>
  <si>
    <t xml:space="preserve">PEDRO SILVA QUADROS </t>
  </si>
  <si>
    <t>15256469000163</t>
  </si>
  <si>
    <t>15.256.469 IGLENS VANIA SANTOS DE ANDRADE</t>
  </si>
  <si>
    <t>SAMIR ERNANI CARDEAL FLEXA DA SILVA 01575415259</t>
  </si>
  <si>
    <t>15266184000103</t>
  </si>
  <si>
    <t>GRACILENE RIBEIRO DE ARAUJO 00925607258</t>
  </si>
  <si>
    <t>15268663000169</t>
  </si>
  <si>
    <t>MANOEL LIMA DE OLIVEIRA 04249232204</t>
  </si>
  <si>
    <t>15278364000105</t>
  </si>
  <si>
    <t>FRANCISCO JOSE NUNES DE LIMA 05547644234</t>
  </si>
  <si>
    <t>15291530000103</t>
  </si>
  <si>
    <t>15.291.530 MARIA SOCORRO JOSE DE SOUSA LEAL</t>
  </si>
  <si>
    <t>15298248000158</t>
  </si>
  <si>
    <t>15.298.248 JAILTON BARREIRO DA COSTA</t>
  </si>
  <si>
    <t>15299916000161</t>
  </si>
  <si>
    <t>DAMIAO FELIX DOS SANTOS 79274765304</t>
  </si>
  <si>
    <t>15301645000131</t>
  </si>
  <si>
    <t>REGINALDO RAMOS DOS REIS 32720688215</t>
  </si>
  <si>
    <t>15309699000143</t>
  </si>
  <si>
    <t>PAULO ROBERTO MENDES DA SILVA 77951034215</t>
  </si>
  <si>
    <t>15328338000144</t>
  </si>
  <si>
    <t>TULIO CESAR CAVALCANTE DA COSTA 96179147272</t>
  </si>
  <si>
    <t>15334966000132</t>
  </si>
  <si>
    <t>VERA LUCIA RAMALHO PIRES DA SILVA 77638760263</t>
  </si>
  <si>
    <t>15337988000156</t>
  </si>
  <si>
    <t>JANIO DENYS DA SILVA ALEIXO 72729732268</t>
  </si>
  <si>
    <t>FABRICIO DA MOTA TRINDADE 87097508272</t>
  </si>
  <si>
    <t>15392233000154</t>
  </si>
  <si>
    <t>NADJANE SERRAO SALOMAO BRAGA 56889615204</t>
  </si>
  <si>
    <t>15398236000103</t>
  </si>
  <si>
    <t>JOSE ERIVALDO ARAUJO DE NAZARE 81945060263</t>
  </si>
  <si>
    <t>15407102000101</t>
  </si>
  <si>
    <t>ARLETE PEREIRA DA SILVA BORGES 62925750206</t>
  </si>
  <si>
    <t>15419365000122</t>
  </si>
  <si>
    <t>JORGE DA FONSECA DE SOUZA</t>
  </si>
  <si>
    <t>15426309000115</t>
  </si>
  <si>
    <t>15.426.309 EDUARDO FRANCISCO PEREIRA DA SILVA</t>
  </si>
  <si>
    <t>15427626000156</t>
  </si>
  <si>
    <t>15.427.626 CELICY PINHEIRO MARTINS</t>
  </si>
  <si>
    <t>15432962000197</t>
  </si>
  <si>
    <t>15.432.962 SILVANA COSME ARRUDA OLIVEIRA DA CONCEICAO</t>
  </si>
  <si>
    <t>15434080000160</t>
  </si>
  <si>
    <t>15.434.080 FRANCISCA ALDINEIA ALVES DA SILVA</t>
  </si>
  <si>
    <t>CENTRO DE REFERENCIA EM EDUCAÇÃO INFANTIL MARIA ALZENIRA PINHEIRO CANAVARRO</t>
  </si>
  <si>
    <t>15438041000131</t>
  </si>
  <si>
    <t>15.438.041 SILVIO SERRA DA SILVA</t>
  </si>
  <si>
    <t>15447463000173</t>
  </si>
  <si>
    <t>RESTOBAR TOCA DO VALE LTDA</t>
  </si>
  <si>
    <t>15470355000111</t>
  </si>
  <si>
    <t>GERMANO NAZARENO FARIAS LIMA 44926545268</t>
  </si>
  <si>
    <t>MARIO GUILHERME LACERDA CARDOSO 85930253315</t>
  </si>
  <si>
    <t>15516478000146</t>
  </si>
  <si>
    <t>RISA MARIA RIBEIRO CHAVES 85654183249</t>
  </si>
  <si>
    <t>15520615000116</t>
  </si>
  <si>
    <t>MARIA CRISTINA FREITAS MOUTINHO 63077302268</t>
  </si>
  <si>
    <t>15528525000171</t>
  </si>
  <si>
    <t>15.528.525 ADENILTON MEIRELES DE BRITO</t>
  </si>
  <si>
    <t>15539357000110</t>
  </si>
  <si>
    <t>BRUNO GOMES HAICK 52715957220</t>
  </si>
  <si>
    <t>15578928000125</t>
  </si>
  <si>
    <t>CARMINO GAMA DA SILVA 06010253268</t>
  </si>
  <si>
    <t>15584833000114</t>
  </si>
  <si>
    <t>EDIMAR DE SOUSA SILVA CHAVES 23778466291</t>
  </si>
  <si>
    <t>15586592000142</t>
  </si>
  <si>
    <t>JOSIVALDO ALVES DA COSTA 31934501204</t>
  </si>
  <si>
    <t>15610786000136</t>
  </si>
  <si>
    <t>NILTON IVON DE CARVALHO</t>
  </si>
  <si>
    <t>15651147000119</t>
  </si>
  <si>
    <t>JOSE RIBAMAR FELIX DE SOUZA 12372790200</t>
  </si>
  <si>
    <t>15655725000195</t>
  </si>
  <si>
    <t>ALEXEI BARATA CHEBLY 75999234204</t>
  </si>
  <si>
    <t>15673095000181</t>
  </si>
  <si>
    <t>RISANE DA SILVA FUJIYAMA 57521212215</t>
  </si>
  <si>
    <t>15714078000145</t>
  </si>
  <si>
    <t>ANDRACI RIBEIRO DO AMARAL 18732941234</t>
  </si>
  <si>
    <t>15719733000158</t>
  </si>
  <si>
    <t>MARINETH SOUSA LEAL 56363770297</t>
  </si>
  <si>
    <t>15732071000156</t>
  </si>
  <si>
    <t>FELIPE RIBEIRO DOS ANJOS 021.053.207-67</t>
  </si>
  <si>
    <t>15737834000151</t>
  </si>
  <si>
    <t>JOSE MARIA CARDOSO DO AMARAL 15517934234</t>
  </si>
  <si>
    <t>15764636000187</t>
  </si>
  <si>
    <t>15.764.636 DINA CARVALHO FARIAS</t>
  </si>
  <si>
    <t>CEZAR RODRIGUES DE OLIVEIRA 40200329200</t>
  </si>
  <si>
    <t>15795562000146</t>
  </si>
  <si>
    <t>NOEMIA PORFIRIO DA ROCHA 33240124220</t>
  </si>
  <si>
    <t>15808236000126</t>
  </si>
  <si>
    <t>MARIO JORGE MACEDO DA CONCEIÇÃO 16622600244</t>
  </si>
  <si>
    <t>15827273000181</t>
  </si>
  <si>
    <t>ANA MARIA NAPOLEAO DE SOUSA MONTEIRO 42551544220</t>
  </si>
  <si>
    <t>15827386000187</t>
  </si>
  <si>
    <t>JESSE BOTELHO DA COSTA 71053662220</t>
  </si>
  <si>
    <t>15827740000173</t>
  </si>
  <si>
    <t>JOSE MAURO PINHEIRO DE MACEDO</t>
  </si>
  <si>
    <t>15839063000103</t>
  </si>
  <si>
    <t>MAXINEY ALMEIDA MONTEIRO 88347311234</t>
  </si>
  <si>
    <t>15841360000193</t>
  </si>
  <si>
    <t>15.841.360 IVAN FERNANDES DA CRUZ</t>
  </si>
  <si>
    <t>15842389000190</t>
  </si>
  <si>
    <t>ROSILENE NASCIMENTO RODRIGUES CARVALHO 78222729268</t>
  </si>
  <si>
    <t>15862537000138</t>
  </si>
  <si>
    <t>KATIA REGINA BARBOSA 27763439220</t>
  </si>
  <si>
    <t>15862721000188</t>
  </si>
  <si>
    <t>KEME ODEANE KOBAYASHI NUNES 37745131200</t>
  </si>
  <si>
    <t>15863264000146</t>
  </si>
  <si>
    <t>JOAO BATISTA CANTUARIO DO CARMO 74398199268</t>
  </si>
  <si>
    <t>15863730000193</t>
  </si>
  <si>
    <t>JOAO DAVID SOUSA 17093503268</t>
  </si>
  <si>
    <t>15868312000199</t>
  </si>
  <si>
    <t>JOAO LEAO MARQUES 57217041287</t>
  </si>
  <si>
    <t>15872652000193</t>
  </si>
  <si>
    <t>MARCELA DE BRITO SILVA RIBEIRO 71243860200</t>
  </si>
  <si>
    <t>15873601000186</t>
  </si>
  <si>
    <t>OZETE MAGALHAES RAIOL 25950770234</t>
  </si>
  <si>
    <t>15874302000166</t>
  </si>
  <si>
    <t>ROSANGELA FREITAS GARCIA 30354978268</t>
  </si>
  <si>
    <t>15914636000116</t>
  </si>
  <si>
    <t>C VICTOR S DA COSTA</t>
  </si>
  <si>
    <t>15915641000143</t>
  </si>
  <si>
    <t>RAIMUNDO LEONARDO ROCHA DO NASCIMENTO 59376716272</t>
  </si>
  <si>
    <t>COSME LIMA OLIVEIRA</t>
  </si>
  <si>
    <t>16096846000107</t>
  </si>
  <si>
    <t>ROGERIO VARANDA COSENZA 41092988220</t>
  </si>
  <si>
    <t>16099123000161</t>
  </si>
  <si>
    <t>JOZIAS DOS SANTOS ALVES 72961163234</t>
  </si>
  <si>
    <t>16100049000156</t>
  </si>
  <si>
    <t>TEREZINHA LUCIA DO LAGO PAES 29624240230</t>
  </si>
  <si>
    <t>16100734000182</t>
  </si>
  <si>
    <t>ELCIAS ARAUJO FREITAS NETO 01323020209</t>
  </si>
  <si>
    <t>16366096000146</t>
  </si>
  <si>
    <t>16.366.096 AMANDA RAFAELA ALBUQUERQUE AMARAL CRUZ BEZERRA</t>
  </si>
  <si>
    <t>16478610000135</t>
  </si>
  <si>
    <t>16.478.610 MARCIO FERREIRA LIMA</t>
  </si>
  <si>
    <t>16530358000166</t>
  </si>
  <si>
    <t>ELIO FERREIRA DE MORAES 25173570210</t>
  </si>
  <si>
    <t>16546611000170</t>
  </si>
  <si>
    <t>CRISTINA GOUVEIA BARROS DA SILVA DE MORAES 57672725220</t>
  </si>
  <si>
    <t>NEIDE MARIA COSTA NORONHA 09979824204</t>
  </si>
  <si>
    <t>16594803000151</t>
  </si>
  <si>
    <t>16.594.803 BRENDA DE PAULA BRITO CARDOSO</t>
  </si>
  <si>
    <t>16596307000137</t>
  </si>
  <si>
    <t>16.596.307 ADILSON CHAGAS DE LIMA</t>
  </si>
  <si>
    <t>16609731000179</t>
  </si>
  <si>
    <t>PATRICIA DIENE RIBEIRO SOARES 37825275268</t>
  </si>
  <si>
    <t>16619378000701</t>
  </si>
  <si>
    <t>CIMED &amp; CO. S.A.</t>
  </si>
  <si>
    <t>16672045000142</t>
  </si>
  <si>
    <t>16.672.045 MANOEL ALVES DOS SANTOS FILHO</t>
  </si>
  <si>
    <t>16681547000130</t>
  </si>
  <si>
    <t>GILSON BARROS SOARES</t>
  </si>
  <si>
    <t>16688792000179</t>
  </si>
  <si>
    <t>CINTIA BERTOLINA TRINDADE DE OLIVEIRA 70168415291</t>
  </si>
  <si>
    <t>16714849000167</t>
  </si>
  <si>
    <t>16.714.849 ELIAS DE ASSUNCAO RIBEIRO</t>
  </si>
  <si>
    <t>16745870000120</t>
  </si>
  <si>
    <t>16.745.870 JANDERSON BRENO TORRES DA SILVA</t>
  </si>
  <si>
    <t>16788214000104</t>
  </si>
  <si>
    <t>16.788.214 MARIA REGINA ALVES</t>
  </si>
  <si>
    <t>16788882000131</t>
  </si>
  <si>
    <t>ROSANGELA LIMA MARTINS DA SILVA 42556236272</t>
  </si>
  <si>
    <t>16809229000101</t>
  </si>
  <si>
    <t>16.809.229 WELISON BASTOS DE MELO</t>
  </si>
  <si>
    <t>16813070000107</t>
  </si>
  <si>
    <t>RAIMUNDO SILVA MAIA 29705258287</t>
  </si>
  <si>
    <t>16823228000111</t>
  </si>
  <si>
    <t>JONATAS GOMES PINHEIRO 51643855204</t>
  </si>
  <si>
    <t>16825367000184</t>
  </si>
  <si>
    <t>WELLINGTON MARTINS DE GOES</t>
  </si>
  <si>
    <t>16836302000134</t>
  </si>
  <si>
    <t>JOSIANE GONCALVES DA SILVA 79321844287</t>
  </si>
  <si>
    <t>16843693000114</t>
  </si>
  <si>
    <t>CIBELE ALZIRA VAZ DO AMARAL 65514300234</t>
  </si>
  <si>
    <t>16895107000185</t>
  </si>
  <si>
    <t>GEYSA ARIANE SILVA GOMES SOUSA 01062543246</t>
  </si>
  <si>
    <t>16910053000180</t>
  </si>
  <si>
    <t>GILSON DO SOCORRO BALIEIRO BRITO 54593263204</t>
  </si>
  <si>
    <t>16930028000168</t>
  </si>
  <si>
    <t>CLEUSON DA SILVA CARDOSO</t>
  </si>
  <si>
    <t>16936309000128</t>
  </si>
  <si>
    <t>ELISANGELA DA SILVA 74736191368</t>
  </si>
  <si>
    <t>16972784000150</t>
  </si>
  <si>
    <t>MARGARIDA DA SILVA RIBEIRO 61094218200</t>
  </si>
  <si>
    <t>16976472000114</t>
  </si>
  <si>
    <t>R TORRES DE SA COMERCIO</t>
  </si>
  <si>
    <t>16986346000140</t>
  </si>
  <si>
    <t>P. A. S. LOBO BARBOSA</t>
  </si>
  <si>
    <t>17002717000175</t>
  </si>
  <si>
    <t>ROSA MARIA CORREA BARRADAS 58413626234</t>
  </si>
  <si>
    <t>17034127000124</t>
  </si>
  <si>
    <t>C. E. SILVA TEIXEIRA</t>
  </si>
  <si>
    <t>17064111000164</t>
  </si>
  <si>
    <t>FRANCISCO MARLISSON RODRIGUES DO ESPIRITO SANTO 94654107215</t>
  </si>
  <si>
    <t>17092531000154</t>
  </si>
  <si>
    <t>THIARA CRISTINA HUERB DE AQUINO STEFEN 85644498204</t>
  </si>
  <si>
    <t>17105753000164</t>
  </si>
  <si>
    <t>EDEVALDO VIEIRA DA SILVA 00697700267</t>
  </si>
  <si>
    <t>17118831000165</t>
  </si>
  <si>
    <t>LEONILSON ALVES DE SENA 42693195268</t>
  </si>
  <si>
    <t>17145618000142</t>
  </si>
  <si>
    <t>RENATA CAROLINA SARAIVA SILVEIRA 00733041230</t>
  </si>
  <si>
    <t>17174678000193</t>
  </si>
  <si>
    <t>ONILSON DIAS DE FIGUEIREDO</t>
  </si>
  <si>
    <t>17194920000190</t>
  </si>
  <si>
    <t>17.194.920 CEZAR LIMA NASCIMENTO</t>
  </si>
  <si>
    <t>17198643000194</t>
  </si>
  <si>
    <t>DIEGO MEIRELES DE SOUZA 97737992200</t>
  </si>
  <si>
    <t>17217147000130</t>
  </si>
  <si>
    <t>MARIA JOSE DA SILVA SEMIAO 47795301487</t>
  </si>
  <si>
    <t>17227569000197</t>
  </si>
  <si>
    <t>JULIO MONTEIRO DE SOUZA 70172161215</t>
  </si>
  <si>
    <t>17228878000181</t>
  </si>
  <si>
    <t>17.228.878 VANESSA CAROLINE AMORIM MIRANDA</t>
  </si>
  <si>
    <t>17251961000171</t>
  </si>
  <si>
    <t>HAMILTON FURTADO AMORIM 35574097249</t>
  </si>
  <si>
    <t>17254931000119</t>
  </si>
  <si>
    <t>JAILSON BARROS PERALTA 60530715287</t>
  </si>
  <si>
    <t>17262699000160</t>
  </si>
  <si>
    <t>Y K L RABELO</t>
  </si>
  <si>
    <t>17263797000112</t>
  </si>
  <si>
    <t>EDIANE DE NAZARE SANTOS QUEIROZ COSTA 57538379215</t>
  </si>
  <si>
    <t>17301175000131</t>
  </si>
  <si>
    <t>RITA GORETE SOARES RODRIGUES DA SILVA 28241550278</t>
  </si>
  <si>
    <t>17302763000190</t>
  </si>
  <si>
    <t>FRANCISCO DELADIEL DA VEIGA DIAS 14604370206</t>
  </si>
  <si>
    <t>17306454000198</t>
  </si>
  <si>
    <t>MANSUETE DE SOUSA AIRES 61252204272</t>
  </si>
  <si>
    <t>17307280000188</t>
  </si>
  <si>
    <t>ALBERTO BRUNO DE SOUZA CHAVES</t>
  </si>
  <si>
    <t>17336511000181</t>
  </si>
  <si>
    <t>EDIENE RODRIGUES GOMES 65783344249</t>
  </si>
  <si>
    <t>17342238000106</t>
  </si>
  <si>
    <t>KEZIA DO SOCORRO SILVA DE ALMEIDA 00736676252</t>
  </si>
  <si>
    <t>17362000000134</t>
  </si>
  <si>
    <t>ANTONIO MARIA SILVA DE AVIZ 37260049200</t>
  </si>
  <si>
    <t>MAX MENDES MORAES 54326826215</t>
  </si>
  <si>
    <t>17389026000176</t>
  </si>
  <si>
    <t>RAQUEL CRISTINA SANTOS DA COSTA 72961317215</t>
  </si>
  <si>
    <t>17406097000130</t>
  </si>
  <si>
    <t>BRUNO LEANDRO CRISTO SOUZA LIMA 75874970215</t>
  </si>
  <si>
    <t>17407734000192</t>
  </si>
  <si>
    <t>NATHALIA CATHARINA DA PAZ RUIZ RIVERA 01783774223</t>
  </si>
  <si>
    <t>17424626000128</t>
  </si>
  <si>
    <t>17.424.626 FRANCISCA ALMEIDA DE JESUS</t>
  </si>
  <si>
    <t>17425243000174</t>
  </si>
  <si>
    <t>DANILO LUIZ RODRIGUES DE SOUZA 02132654271</t>
  </si>
  <si>
    <t>17454167000125</t>
  </si>
  <si>
    <t>ASSOCIACAO HOSPITAL SANTA MARIA DE ANANINDEUA</t>
  </si>
  <si>
    <t>17460040000119</t>
  </si>
  <si>
    <t>RAIMUNDO NONATO SANTAREM DE ANDRADE 41445074249</t>
  </si>
  <si>
    <t>17469225000194</t>
  </si>
  <si>
    <t>JOSE EDUARDO SANTOS DE OLIVEIRA 03320634291</t>
  </si>
  <si>
    <t>17476965000158</t>
  </si>
  <si>
    <t>EVANDRO FERREIRA DE BRITO 36731200263</t>
  </si>
  <si>
    <t>17481570000143</t>
  </si>
  <si>
    <t>DIELLY SARAIVA FLEXA 82847401253</t>
  </si>
  <si>
    <t>17486963000140</t>
  </si>
  <si>
    <t>GISELI C DE OLIVEIRA</t>
  </si>
  <si>
    <t>17487154000152</t>
  </si>
  <si>
    <t>RAIMUNDO NONATO MATHIAS DE CASTRO 15323978287</t>
  </si>
  <si>
    <t>17502103000152</t>
  </si>
  <si>
    <t>TIANE DO SOCORRO PINHEIRO DOS SANTOS 38087502272</t>
  </si>
  <si>
    <t>17511275000192</t>
  </si>
  <si>
    <t>RODOLFO NOHAN DO CARMO MEKDECE 99531020230</t>
  </si>
  <si>
    <t>17520192000160</t>
  </si>
  <si>
    <t>BENEDITO RODRIGUES FILHO 30254760287</t>
  </si>
  <si>
    <t>17520466000110</t>
  </si>
  <si>
    <t>RONILDO FARIAS DOS SANTOS 91070945234</t>
  </si>
  <si>
    <t>17547106000102</t>
  </si>
  <si>
    <t>MILENA FELIZ SIDONIO 63081148200</t>
  </si>
  <si>
    <t>17548631000142</t>
  </si>
  <si>
    <t>JOAO DE SOUZA LIMA 12787400230</t>
  </si>
  <si>
    <t>17597224000125</t>
  </si>
  <si>
    <t>BENEDITO CARDOSO COELHO 26851946220</t>
  </si>
  <si>
    <t>17602356000106</t>
  </si>
  <si>
    <t>MOISES MONTEIRO DE LIMA 57399883220</t>
  </si>
  <si>
    <t>17603548000129</t>
  </si>
  <si>
    <t>SORAYA GLEYCE JESUS DOS SANTOS 45461406220</t>
  </si>
  <si>
    <t>17605507000171</t>
  </si>
  <si>
    <t>17.605.507 GERCIONE SILVA RODRIGUES</t>
  </si>
  <si>
    <t>17614979000190</t>
  </si>
  <si>
    <t>MARILDA BRAGA LIMA</t>
  </si>
  <si>
    <t>17624860000107</t>
  </si>
  <si>
    <t>I. BARROSO DOS SANTOS</t>
  </si>
  <si>
    <t>17625811000180</t>
  </si>
  <si>
    <t>GILVAN CORREA MORAES</t>
  </si>
  <si>
    <t>17649870000199</t>
  </si>
  <si>
    <t>RAIMUNDO DA CRUZ FARO 48325813253</t>
  </si>
  <si>
    <t>17663134000195</t>
  </si>
  <si>
    <t>DILCILEA DE SOUZA LIMA 13420542291</t>
  </si>
  <si>
    <t>17664903000170</t>
  </si>
  <si>
    <t>17.664.903 VALBE ANTONIO FERREIRA DA COSTA</t>
  </si>
  <si>
    <t>17692910000185</t>
  </si>
  <si>
    <t>MARCINEIA BRANDAO DIAS 73440620204</t>
  </si>
  <si>
    <t>17700553000150</t>
  </si>
  <si>
    <t>ANTONIO CARLOS DE MELO DA SILVA 75695413249</t>
  </si>
  <si>
    <t>17723437000156</t>
  </si>
  <si>
    <t>GISELLE CRISTINA JAQUES MENDES GONCALVES 68114052287</t>
  </si>
  <si>
    <t>17727755000195</t>
  </si>
  <si>
    <t>ORLANDO MACOLA PACHECO 42885582200</t>
  </si>
  <si>
    <t>17739651000109</t>
  </si>
  <si>
    <t>CARLA DO SOCORRO SIQUEIRA RODRIGUES ARAUJO 76293726200</t>
  </si>
  <si>
    <t>17745556000100</t>
  </si>
  <si>
    <t>SANDRO ORIBES VAZ DO AMARAL 75226537204</t>
  </si>
  <si>
    <t>17791938000170</t>
  </si>
  <si>
    <t xml:space="preserve">GILSON DE ARAÚJO SILVA </t>
  </si>
  <si>
    <t>17793470000152</t>
  </si>
  <si>
    <t>RAFAEL RICARDO SILVA DO ROSARIO 88497011287</t>
  </si>
  <si>
    <t>17804540000120</t>
  </si>
  <si>
    <t>DIONI MARTINS FERREIRA 00867755296</t>
  </si>
  <si>
    <t>17830629000161</t>
  </si>
  <si>
    <t>ANA ALICE DE SOUZA XAVIER 67609961272</t>
  </si>
  <si>
    <t>17843685000130</t>
  </si>
  <si>
    <t>17.843.685 JOAO RICARDO FERREIRA DOS SANTOS</t>
  </si>
  <si>
    <t>17860192000109</t>
  </si>
  <si>
    <t>MARIA ZOMILDE CAETANO BARBOZA 09392211287</t>
  </si>
  <si>
    <t>17877091000140</t>
  </si>
  <si>
    <t>MARIA MONICA SANTIAGO SANTIAGO 60450665291</t>
  </si>
  <si>
    <t>17887577000160</t>
  </si>
  <si>
    <t>J BARROS COMERCIO DE MATERIAIS DE CONSTRUCAO E SERVICOS LTDA</t>
  </si>
  <si>
    <t>17970008000183</t>
  </si>
  <si>
    <t>SILVANO LOPES FURTADO 59527374200</t>
  </si>
  <si>
    <t>18006287000122</t>
  </si>
  <si>
    <t>JOEL BENEDITO FERREIRA COSTA 79583059234</t>
  </si>
  <si>
    <t>18023049000125</t>
  </si>
  <si>
    <t>ANGECSON DA COSTA FERREIRA 53229380282</t>
  </si>
  <si>
    <t>18041114000145</t>
  </si>
  <si>
    <t>R CRISTINA DA S E SILVA</t>
  </si>
  <si>
    <t>18041336000168</t>
  </si>
  <si>
    <t>JESSICA S.N. E NUNES</t>
  </si>
  <si>
    <t>18054868000130</t>
  </si>
  <si>
    <t>JUAREZ JAIR EMERSON DO VALE PAIVA 46710299287</t>
  </si>
  <si>
    <t>18065836000130</t>
  </si>
  <si>
    <t>EASY AUTOMACAO &amp; CONSULTORIA LTDA.</t>
  </si>
  <si>
    <t>18078536000195</t>
  </si>
  <si>
    <t>18.078.536 MARILENE PINHEIRO SA</t>
  </si>
  <si>
    <t>18085242000190</t>
  </si>
  <si>
    <t>HERCULANO MORAIS DE MELO NETO 08226989272</t>
  </si>
  <si>
    <t>18094989000105</t>
  </si>
  <si>
    <t>A L DE MERCES SERVICOS ME</t>
  </si>
  <si>
    <t>18098997000120</t>
  </si>
  <si>
    <t>DILMA MARIA AIRES TAVARES 26910365291</t>
  </si>
  <si>
    <t>18113116000100</t>
  </si>
  <si>
    <t>EDIMAR FERREIRA PONTE JUNIOR 32742436200</t>
  </si>
  <si>
    <t>18126651000198</t>
  </si>
  <si>
    <t>JOSE CARLOS DIAS DE SOUSA</t>
  </si>
  <si>
    <t>18140363000198</t>
  </si>
  <si>
    <t>MARIA RAIMUNDA DOS SANTOS FEIO 31944027220</t>
  </si>
  <si>
    <t>18156371000122</t>
  </si>
  <si>
    <t>MARIA DO SOCORRO CRIADO EGLEZIAS 29617235234</t>
  </si>
  <si>
    <t>18170809000127</t>
  </si>
  <si>
    <t>IVAN LAMES DA SILVA 61344559204</t>
  </si>
  <si>
    <t>18177130000160</t>
  </si>
  <si>
    <t>RAFAELA SILVA FURTADO 90951646249</t>
  </si>
  <si>
    <t>18204508000177</t>
  </si>
  <si>
    <t>SERGIO MAURICIO B. E SOUSA</t>
  </si>
  <si>
    <t>18224969000101</t>
  </si>
  <si>
    <t>18.224.969 NATANAEL CARDOSO LOPES DE SOUSA</t>
  </si>
  <si>
    <t>18239124000190</t>
  </si>
  <si>
    <t>CARLOS CRUZ MACEDO</t>
  </si>
  <si>
    <t>18260246000168</t>
  </si>
  <si>
    <t>BENEDITO MAURICIO PORTILHO 17858968220</t>
  </si>
  <si>
    <t>18275135000125</t>
  </si>
  <si>
    <t>VICENTE NICACIO PANTOJA NETO 23724846215</t>
  </si>
  <si>
    <t>18289103000189</t>
  </si>
  <si>
    <t>NEIDSON ASSIS DE LIMA 40250679272</t>
  </si>
  <si>
    <t>18322192000118</t>
  </si>
  <si>
    <t>MARIA DAS MERCES MEIRELES DA SILVA 17495113200</t>
  </si>
  <si>
    <t>18323941000121</t>
  </si>
  <si>
    <t>PAULO CESAR OLIVEIRA SILVA JUNIOR 79358853204</t>
  </si>
  <si>
    <t>18371797000107</t>
  </si>
  <si>
    <t>ROSINEIDE DE BRITO ALVES 28107195272</t>
  </si>
  <si>
    <t>18374194000150</t>
  </si>
  <si>
    <t>HELMA DA SILVA GUIMARAES 47985623272</t>
  </si>
  <si>
    <t>IRENE APARECIDA PADILHA</t>
  </si>
  <si>
    <t>18389895000163</t>
  </si>
  <si>
    <t>ICARO DE CASTRO CRISTO 90993250297</t>
  </si>
  <si>
    <t>18394275000112</t>
  </si>
  <si>
    <t>HOSPITAL OFTALMOLOGICO DO PARA LTDA</t>
  </si>
  <si>
    <t>18404639000106</t>
  </si>
  <si>
    <t>LUIZ HENRIQUE PAIVA REIS 93666144268</t>
  </si>
  <si>
    <t>18405964000185</t>
  </si>
  <si>
    <t>NORTE LETRAS COMUNICAÇÃO VISUAL 74351699272</t>
  </si>
  <si>
    <t>18410857000145</t>
  </si>
  <si>
    <t>LOURIVAL CAMPOS MOURAO 18905455204</t>
  </si>
  <si>
    <t>18419281000187</t>
  </si>
  <si>
    <t>NONATO COSTA DOS ANJOS 40064409287</t>
  </si>
  <si>
    <t>18434629000105</t>
  </si>
  <si>
    <t>HERIVELTON MATA DE ABREU 73246182272</t>
  </si>
  <si>
    <t>18436056000159</t>
  </si>
  <si>
    <t>MARCIA DE LOURDES DE SOUZA DIAS 30421675268</t>
  </si>
  <si>
    <t>18454002000116</t>
  </si>
  <si>
    <t>WILKERSON MENDES GONCALVES 57745633249</t>
  </si>
  <si>
    <t>18463530000131</t>
  </si>
  <si>
    <t>PATRICIA CARDOSO CUIMAR 67001815268</t>
  </si>
  <si>
    <t>18465345000186</t>
  </si>
  <si>
    <t>18.465.345 ENILSON DE SOUSA ALVES</t>
  </si>
  <si>
    <t>18524786000101</t>
  </si>
  <si>
    <t>VLADIMIR DA SILVA FERREIRA</t>
  </si>
  <si>
    <t>18564499000125</t>
  </si>
  <si>
    <t>LUCIVALDO DE CRISTO PIMENTEL 36389510225</t>
  </si>
  <si>
    <t>18568347000109</t>
  </si>
  <si>
    <t>CLICIA DE NAZARE DA SILVA MOREIRA 63722852234</t>
  </si>
  <si>
    <t>18570429000180</t>
  </si>
  <si>
    <t>VALDIRENE PICANÇO MUFARREJ</t>
  </si>
  <si>
    <t>18598844000141</t>
  </si>
  <si>
    <t>DANIEL BRILHANTE TRINDADE 23637358204</t>
  </si>
  <si>
    <t>18616909000134</t>
  </si>
  <si>
    <t>J. H. A. DE SOUSA</t>
  </si>
  <si>
    <t>18618102000130</t>
  </si>
  <si>
    <t>LUCYLEIDE PEREIRA 63743639220</t>
  </si>
  <si>
    <t>18645106000108</t>
  </si>
  <si>
    <t>PATRIK CAMARA RIBEIRO 63227789272</t>
  </si>
  <si>
    <t>18686062000164</t>
  </si>
  <si>
    <t>EULALIA MARIA ALEIXO 25134264287</t>
  </si>
  <si>
    <t>18707909000140</t>
  </si>
  <si>
    <t>18.707.909 ZORAIDE FERREIRA CUNHA</t>
  </si>
  <si>
    <t>18728971000118</t>
  </si>
  <si>
    <t>ADRIANO FERNANDES LISBOA 53088760297</t>
  </si>
  <si>
    <t>18750225000120</t>
  </si>
  <si>
    <t>LUIS CARLOS FERREIRA BARBOSA 16696689249</t>
  </si>
  <si>
    <t>18832500000155</t>
  </si>
  <si>
    <t>ADRIANO CARVALHO MODESTO 02173636286</t>
  </si>
  <si>
    <t>18851315000108</t>
  </si>
  <si>
    <t>VANESSA SOUZA GOMES LOUSA 66612977272</t>
  </si>
  <si>
    <t>18864771000192</t>
  </si>
  <si>
    <t>SIDNEY NONATO QUARESMA 39586863204</t>
  </si>
  <si>
    <t>18915112000138</t>
  </si>
  <si>
    <t>GILBERTO SABINO DA ROCHA 35405902268</t>
  </si>
  <si>
    <t>18938284000127</t>
  </si>
  <si>
    <t>CICERA ADRIELE LOPES 97790443453</t>
  </si>
  <si>
    <t>18953500000103</t>
  </si>
  <si>
    <t>18.953.500 GLAUCIRENE GONCALVES ALBUQUERQUE FARIAS</t>
  </si>
  <si>
    <t>18983851000167</t>
  </si>
  <si>
    <t>GLEIBSON DE SOUZA QUINTERO 01432072293</t>
  </si>
  <si>
    <t>19037034000189</t>
  </si>
  <si>
    <t>ODILENE RAIOL DA SILVA 57165025200</t>
  </si>
  <si>
    <t>19042405000110</t>
  </si>
  <si>
    <t>SILAS ALVES DIAS 63665530253</t>
  </si>
  <si>
    <t>19042822000163</t>
  </si>
  <si>
    <t>LUIZ FLAVIO DE MELO 12614874272</t>
  </si>
  <si>
    <t>19054400000108</t>
  </si>
  <si>
    <t>VERA LUCIA DIAS 59808349234</t>
  </si>
  <si>
    <t>19057828000104</t>
  </si>
  <si>
    <t>FABIO RENATO COSTA 71710256249</t>
  </si>
  <si>
    <t>19086657000141</t>
  </si>
  <si>
    <t>RAIMUNDO ALDEMIR REIS DA SILVA 60903473291</t>
  </si>
  <si>
    <t>19088768000197</t>
  </si>
  <si>
    <t>MARIA JOSE VITAL GOMES 24696684253</t>
  </si>
  <si>
    <t>19115953000123</t>
  </si>
  <si>
    <t>HERLANY CORREA DE AQUINO RIBEIRO 89555864349</t>
  </si>
  <si>
    <t>19133960000158</t>
  </si>
  <si>
    <t>JOSERINO GERALDO COSTA 31933181249</t>
  </si>
  <si>
    <t>19150401000156</t>
  </si>
  <si>
    <t>NEI ALBERTO MARRUAZ LEITE 14918072291</t>
  </si>
  <si>
    <t>19252192000151</t>
  </si>
  <si>
    <t>19.252.192 DEUSA DO SOCORRO TEIXEIRA COSTA LEITAO</t>
  </si>
  <si>
    <t>19293911000182</t>
  </si>
  <si>
    <t>THIAGO JOSE GONÇALVES SERRA 68045220287</t>
  </si>
  <si>
    <t>19296685000193</t>
  </si>
  <si>
    <t>LINDALVA COSTA 63121611291</t>
  </si>
  <si>
    <t>19327838000112</t>
  </si>
  <si>
    <t>ALDERICO DE JESUS SOUZA 62940333220</t>
  </si>
  <si>
    <t>19334451000193</t>
  </si>
  <si>
    <t>ROSEMIRA MIRANDA DA SILVA REIS 22765328234</t>
  </si>
  <si>
    <t>19351961000179</t>
  </si>
  <si>
    <t>19.351.961 CLEIDE LOPES ALEIXO</t>
  </si>
  <si>
    <t>19360532000168</t>
  </si>
  <si>
    <t xml:space="preserve">JORGE DAMASCENO DE AVIZ </t>
  </si>
  <si>
    <t>19362932000102</t>
  </si>
  <si>
    <t>SAMARA CAYRES SILVA 00433779209</t>
  </si>
  <si>
    <t>19369550000100</t>
  </si>
  <si>
    <t>GISELY AUGUSTA ZEN ARAUJO 78848865291</t>
  </si>
  <si>
    <t>19389296000102</t>
  </si>
  <si>
    <t>GLADILSON DA SILVA ARAUJO 73468878249</t>
  </si>
  <si>
    <t>19391347000130</t>
  </si>
  <si>
    <t>BRUNO GABRIEL CASTILHO BEZERRA 79658121268</t>
  </si>
  <si>
    <t>19418719000175</t>
  </si>
  <si>
    <t>19.418.719 SERGIO AUGUSTO DE SOUZA MAIA</t>
  </si>
  <si>
    <t>19437985000145</t>
  </si>
  <si>
    <t>ANDERSON SILVA PEREIRA 70238642291</t>
  </si>
  <si>
    <t>19438343000160</t>
  </si>
  <si>
    <t>JONAS DE OLIVEIRA 42170613234</t>
  </si>
  <si>
    <t>19458944000135</t>
  </si>
  <si>
    <t>EDILSON SOUZA DE ARAUJO 26485729291</t>
  </si>
  <si>
    <t>19465591000109</t>
  </si>
  <si>
    <t>LUCIANO SILVA FREITAS 08304106272</t>
  </si>
  <si>
    <t>19495490000172</t>
  </si>
  <si>
    <t>19.495.490 VALDECI NASCIMENTO DE ALMEIDA</t>
  </si>
  <si>
    <t>19505844000112</t>
  </si>
  <si>
    <t>19.505.844 KIM SYMON ARAUJO DA SILVA</t>
  </si>
  <si>
    <t>19507702000194</t>
  </si>
  <si>
    <t>ALMERINDA PAIVA TEIXEIRA 19460406220</t>
  </si>
  <si>
    <t>19512745000168</t>
  </si>
  <si>
    <t>EDIVAN MOTA SANTOS 40410986291</t>
  </si>
  <si>
    <t>19523205000180</t>
  </si>
  <si>
    <t>ELI REGINA SILVA DOS SANTOS 48662313272</t>
  </si>
  <si>
    <t>19525911000160</t>
  </si>
  <si>
    <t>DIEGO DA CONCEICAO MOUTINHO 88871460200</t>
  </si>
  <si>
    <t>19526387000142</t>
  </si>
  <si>
    <t>HARLEN MARIANO PUREZA DE MORAIS 71050590287</t>
  </si>
  <si>
    <t>19533998000118</t>
  </si>
  <si>
    <t>JOANA ROSILENE BRANDAO SOUZA 47731079287</t>
  </si>
  <si>
    <t>19565147000157</t>
  </si>
  <si>
    <t>DOMINGOS SORIANO DE SOUZA 57048630272</t>
  </si>
  <si>
    <t>19581953000119</t>
  </si>
  <si>
    <t>19.581.953 EBSON DA SILVA BATISTA</t>
  </si>
  <si>
    <t>19585830000156</t>
  </si>
  <si>
    <t>NELSON RODRIGUES DA SILVA 11717432204</t>
  </si>
  <si>
    <t>19590965000100</t>
  </si>
  <si>
    <t>SILVIA HELENA DA COSTA MENDES 45878617234</t>
  </si>
  <si>
    <t>19609655000190</t>
  </si>
  <si>
    <t>MARIA ANTONIA GOMES DE SOUZA 46755403253</t>
  </si>
  <si>
    <t>19619465000153</t>
  </si>
  <si>
    <t>BENEDITO DA SILVA DO NASCIMENTO 03112984277</t>
  </si>
  <si>
    <t>19643273000182</t>
  </si>
  <si>
    <t>ERINEIDE FERREIRA MARQUES 68282630225</t>
  </si>
  <si>
    <t>19646351000100</t>
  </si>
  <si>
    <t>AMANDA PINHEIRO DO CARMO 02992238252</t>
  </si>
  <si>
    <t>19671112000100</t>
  </si>
  <si>
    <t>19.671.112 ALEXANDRE SERGIO DA GAMA CALDAS</t>
  </si>
  <si>
    <t>19678686000100</t>
  </si>
  <si>
    <t>MANOEL RODRIGUES AMARAL</t>
  </si>
  <si>
    <t>19679123000129</t>
  </si>
  <si>
    <t>RUI DOS SANTOS SANTANA 24898317553</t>
  </si>
  <si>
    <t>19711840000190</t>
  </si>
  <si>
    <t>CARLOS SERGIO DA SILVA CARDOSO 22752226268</t>
  </si>
  <si>
    <t>19713792000170</t>
  </si>
  <si>
    <t>JOSE MARIA LAMEIRA FERREIRA 14641780200</t>
  </si>
  <si>
    <t>19724112000113</t>
  </si>
  <si>
    <t>MARCIO ANTONIO FRANCO LEMOS 76681084249</t>
  </si>
  <si>
    <t>19733240000123</t>
  </si>
  <si>
    <t>VALTER NASCIMENTO DAS MERCES 77105796200</t>
  </si>
  <si>
    <t>19736510000150</t>
  </si>
  <si>
    <t>SOLIETE MONTEIRO TEIXEIRA 69037361234</t>
  </si>
  <si>
    <t>19801152000111</t>
  </si>
  <si>
    <t>LILIA CRISTINA GARCIA DA SILVA 72096462215</t>
  </si>
  <si>
    <t>19819243000184</t>
  </si>
  <si>
    <t>PAULO HENRIQUE FERNANDES DE LIMA 77017900200</t>
  </si>
  <si>
    <t>19838764000189</t>
  </si>
  <si>
    <t>MARILENA VIEIRA ALVES BRANDAO 67193684272</t>
  </si>
  <si>
    <t>19843420000168</t>
  </si>
  <si>
    <t>BENEDITO BENEVALDO DA SILVA MARQUES 64196151272</t>
  </si>
  <si>
    <t>19878787000117</t>
  </si>
  <si>
    <t>WALDECIR GUSMÃO FEITOSA63088339249</t>
  </si>
  <si>
    <t>19913006000188</t>
  </si>
  <si>
    <t>RONEY ROMULO BRITO SOUSA 569.171.202-00</t>
  </si>
  <si>
    <t>19928507000138</t>
  </si>
  <si>
    <t>ANGELO CASEMIRO DA SILVA 20671733249</t>
  </si>
  <si>
    <t>19928814000119</t>
  </si>
  <si>
    <t>VALTINHO DE JESUS DOS SANTOS 48257338249</t>
  </si>
  <si>
    <t>19932190000103</t>
  </si>
  <si>
    <t>19.932.190 FATIMA DO SOCORRO GONCALVES VILHENA</t>
  </si>
  <si>
    <t>19941014000138</t>
  </si>
  <si>
    <t>ANA LUCIA NASCIMENTO DE AGUIAR 52961699215</t>
  </si>
  <si>
    <t>19943123000194</t>
  </si>
  <si>
    <t>N M S TEIXEIRA</t>
  </si>
  <si>
    <t>19949016000173</t>
  </si>
  <si>
    <t>ALCI ABREU RODRIGUES 42551960282</t>
  </si>
  <si>
    <t>19969654000156</t>
  </si>
  <si>
    <t>SOLUCOES E TECNOLOGIA PARA GESTAO PUBLICA EIRELI</t>
  </si>
  <si>
    <t>19976357000138</t>
  </si>
  <si>
    <t>19.976.357 VALDENISE BARROS DE MORAES</t>
  </si>
  <si>
    <t>19984366000170</t>
  </si>
  <si>
    <t>DIONISIO MANOEL DE OLIVEIRA 42784808220</t>
  </si>
  <si>
    <t>19990699000102</t>
  </si>
  <si>
    <t>GILMAR CARLOS ALVES 88802590753</t>
  </si>
  <si>
    <t>19992646000120</t>
  </si>
  <si>
    <t>WALLACE CRISTIANO DIAS SILVA 66496586268</t>
  </si>
  <si>
    <t>19997759000119</t>
  </si>
  <si>
    <t>EDELAERSON SILVA DUARTE</t>
  </si>
  <si>
    <t>20001264000177</t>
  </si>
  <si>
    <t>JORGE ALBERTO SOUSA MONTEIRO 72820551300</t>
  </si>
  <si>
    <t>20006350000172</t>
  </si>
  <si>
    <t>FRANCISCO VANDERLEI DE PAULA JUNIOR 92011136253</t>
  </si>
  <si>
    <t>20011853000136</t>
  </si>
  <si>
    <t>20.011.853 FRANCISCA MARIA MARINHO DE SOUSA</t>
  </si>
  <si>
    <t>20015960000132</t>
  </si>
  <si>
    <t>RAIMUNDO HOLANDA DOS SANTOS 22226974253</t>
  </si>
  <si>
    <t>20034128000183</t>
  </si>
  <si>
    <t>MARIA ODINEIA ALCANTARA CARNEIRO</t>
  </si>
  <si>
    <t>20100834000186</t>
  </si>
  <si>
    <t>SANDRO GATINHO DOS REIS 01128554232</t>
  </si>
  <si>
    <t>20106295000192</t>
  </si>
  <si>
    <t>20.106.295 ROBSON ROBLEDO DE OLIVEIRA</t>
  </si>
  <si>
    <t>20106607000168</t>
  </si>
  <si>
    <t>WILLIAM CARDOSO DA CUNHA 71200789253</t>
  </si>
  <si>
    <t>20137421000176</t>
  </si>
  <si>
    <t>ANDRE DE ARAUJO SILVA 42439442291</t>
  </si>
  <si>
    <t>20144972000167</t>
  </si>
  <si>
    <t>ANTONIO FRANCISCO DO NASCIMENTO 00095703306</t>
  </si>
  <si>
    <t>20154469000192</t>
  </si>
  <si>
    <t>WANDA MARIA TOMASSO SILVA 37144154249</t>
  </si>
  <si>
    <t>20158484000109</t>
  </si>
  <si>
    <t>JOSELINO FABIO LIMA COSTA 40252728220</t>
  </si>
  <si>
    <t>20166747000121</t>
  </si>
  <si>
    <t>GENESIO MARTINS DA COSTA FILHO 18593330282</t>
  </si>
  <si>
    <t>20179981000193</t>
  </si>
  <si>
    <t>20.179.981 IZAQUE FRANCISCO DE SOUSA SANTOS</t>
  </si>
  <si>
    <t>20187124000135</t>
  </si>
  <si>
    <t>RITA DE CASSIA MODESTO DE BARROS 96230401215</t>
  </si>
  <si>
    <t>20200086000103</t>
  </si>
  <si>
    <t>ILDO ANTONIO GONCALVES DA SILVA 74618954272</t>
  </si>
  <si>
    <t>20207169000124</t>
  </si>
  <si>
    <t>WALTER LUIZ JARDIM RODRIGUES 83963235268</t>
  </si>
  <si>
    <t>20209971000153</t>
  </si>
  <si>
    <t>JOSÉ FERNANDO NERI DE OLIVEIRA</t>
  </si>
  <si>
    <t>20224238000108</t>
  </si>
  <si>
    <t>20.224.238 MAIGREGOM SANTOS RIBEIRO</t>
  </si>
  <si>
    <t>20229954000188</t>
  </si>
  <si>
    <t>FRANCISCO XAVIER GOMES TERCEIRO 67038638220</t>
  </si>
  <si>
    <t>20268377000133</t>
  </si>
  <si>
    <t>WILLIAM BITENCOURT MORAES 01737656299</t>
  </si>
  <si>
    <t>20284622000104</t>
  </si>
  <si>
    <t xml:space="preserve">EULINA LEILA TEIXEIRA FREITAS </t>
  </si>
  <si>
    <t>20306630000104</t>
  </si>
  <si>
    <t>EVANDRO CRUZ DOA SANTOS</t>
  </si>
  <si>
    <t>20327610000101</t>
  </si>
  <si>
    <t>CARLOS ALBERTO DOS SANTOS DE MARIA 71346295204</t>
  </si>
  <si>
    <t>20342775000152</t>
  </si>
  <si>
    <t>ALEXANDRO SOUSA GONCALVES 68964501268</t>
  </si>
  <si>
    <t>20359767000119</t>
  </si>
  <si>
    <t>VALDEMIR DOS SANTOS BARROS</t>
  </si>
  <si>
    <t>OSVALDO MERI TAVARES GATO 31129960200</t>
  </si>
  <si>
    <t>20424474000178</t>
  </si>
  <si>
    <t>ANTONIO CESAR MOURA DA SILVA 82446369200</t>
  </si>
  <si>
    <t>20433946000159</t>
  </si>
  <si>
    <t>LUIZ ENSLEY SOARES ALVES 01158024282</t>
  </si>
  <si>
    <t>20445337000110</t>
  </si>
  <si>
    <t>LINOROSE DO NASCIMENTO E SOUZA 69617023253</t>
  </si>
  <si>
    <t>20460081000110</t>
  </si>
  <si>
    <t>20.460.081 ADRIA RAIZA DA SILVA TEIXEIRA</t>
  </si>
  <si>
    <t>20500629000108</t>
  </si>
  <si>
    <t>FABIO J A DA SILVA</t>
  </si>
  <si>
    <t>20643945000139</t>
  </si>
  <si>
    <t>ALESSANDRO MALCHER DA PAIXAO LTDA</t>
  </si>
  <si>
    <t>20666289000190</t>
  </si>
  <si>
    <t>FRANCIMERY ALCANTARA DA SILVA 35901284291</t>
  </si>
  <si>
    <t>20697155000136</t>
  </si>
  <si>
    <t>JOÃO PAULO PANTOJA NOGUEIRA 65798139204</t>
  </si>
  <si>
    <t>20742609000143</t>
  </si>
  <si>
    <t>JOSE IVAN MOURA FERREIRA 26265273272</t>
  </si>
  <si>
    <t>20751148000175</t>
  </si>
  <si>
    <t>20.751.148 MANOEL RODRIGUES TRINDADE</t>
  </si>
  <si>
    <t>20751971000180</t>
  </si>
  <si>
    <t>MARCIA KAROLINE CARDOSO FERREIRA AMOEDO 84930659272</t>
  </si>
  <si>
    <t>20768345000105</t>
  </si>
  <si>
    <t>20.768.345 CARLOS ADRIANO SAAVEDRA SILVA</t>
  </si>
  <si>
    <t>20796796000148</t>
  </si>
  <si>
    <t>ROBBY FRANKLIN PAIVA MAIA 00028737296</t>
  </si>
  <si>
    <t>20835073000100</t>
  </si>
  <si>
    <t>JOZIMAR GALO FELIZARDO 65123859268</t>
  </si>
  <si>
    <t>20869922000147</t>
  </si>
  <si>
    <t>FABIO MURILLO BRABO PALHETA 65158466220</t>
  </si>
  <si>
    <t>20914049000167</t>
  </si>
  <si>
    <t>SERGIO BAIA RODRIGUES 28111125291</t>
  </si>
  <si>
    <t>20925450000100</t>
  </si>
  <si>
    <t>AILSON TEIXEIRA BARBOSA JUNIOR</t>
  </si>
  <si>
    <t>20945542000144</t>
  </si>
  <si>
    <t>MARIA VALDETE GOMES DE SOUZA 71679065220</t>
  </si>
  <si>
    <t>20988357000137</t>
  </si>
  <si>
    <t>MARCO AGOSTINHO SOUZA SAMPAIO 36233072204</t>
  </si>
  <si>
    <t>21011129000175</t>
  </si>
  <si>
    <t>ELIAS BARBALHO NASCIMENTO 53346726215</t>
  </si>
  <si>
    <t>21039977000192</t>
  </si>
  <si>
    <t>LUCIVAL SANTOS MONTEIRO 07659431234</t>
  </si>
  <si>
    <t>21061167000132</t>
  </si>
  <si>
    <t>RAIMUNDO NONATO PIRES DE SOUSA</t>
  </si>
  <si>
    <t>21076635000142</t>
  </si>
  <si>
    <t>ATHOS DAVID LIMA DOS SANTOS</t>
  </si>
  <si>
    <t>21077908000173</t>
  </si>
  <si>
    <t>GEORGE ALEX CORREA DE CARVALHO</t>
  </si>
  <si>
    <t>21086141000149</t>
  </si>
  <si>
    <t>MARIA DO CARMO SILVA 28245580244</t>
  </si>
  <si>
    <t>21086599000106</t>
  </si>
  <si>
    <t>JANE LEIA FIGUEIREDO GOMES 48974579200</t>
  </si>
  <si>
    <t>21096640000117</t>
  </si>
  <si>
    <t>CARLOS ALEXANDRE MONTEIRO FONSECA 62321137215</t>
  </si>
  <si>
    <t>21105615000152</t>
  </si>
  <si>
    <t>BRENDA DO SOCORRO SILVA DOS SANTOS 00721928285</t>
  </si>
  <si>
    <t>21106458000108</t>
  </si>
  <si>
    <t>ISMAEL MONTEIRO DE SOUZA CASTRO 25133675291</t>
  </si>
  <si>
    <t>21107723000164</t>
  </si>
  <si>
    <t>LEDIANE CUNHA DOS SANTOS</t>
  </si>
  <si>
    <t>21150879000128</t>
  </si>
  <si>
    <t>VLADIMIR MEDEIROS NUNES</t>
  </si>
  <si>
    <t>21153658000103</t>
  </si>
  <si>
    <t>ANTONIO NEVES BARBOSA 38006650268</t>
  </si>
  <si>
    <t>21160576000196</t>
  </si>
  <si>
    <t>MANOEL TOMAZ DA SILVA PAIVA 29744423234</t>
  </si>
  <si>
    <t>21200760000112</t>
  </si>
  <si>
    <t>21.200.760 MARINA DA SILVA SOUTO BENTES</t>
  </si>
  <si>
    <t>21225785000170</t>
  </si>
  <si>
    <t>CLAUDIA MODESTO PINTO 02241284262</t>
  </si>
  <si>
    <t>21259497000137</t>
  </si>
  <si>
    <t>JOSE RAIMUNDO BRAGA FRAZAO 63262487287</t>
  </si>
  <si>
    <t>JUAREZ SANTIAGO PINHEIRO DE SOUZA</t>
  </si>
  <si>
    <t>21282427000108</t>
  </si>
  <si>
    <t>RAFAEL SOUZA DA COSTA 75587530230</t>
  </si>
  <si>
    <t>21314680000198</t>
  </si>
  <si>
    <t>21.314.680 ANDRE LIMA DE SOUSA</t>
  </si>
  <si>
    <t>21328795000131</t>
  </si>
  <si>
    <t>ROMULO CESAR LOPES DE SOUZA</t>
  </si>
  <si>
    <t>21349737000194</t>
  </si>
  <si>
    <t>JOAQUIM ZILMAR DE FREITAS QUEIROZ 64219933204</t>
  </si>
  <si>
    <t>21384871000126</t>
  </si>
  <si>
    <t>CLAUDIA ALVES DE MENEZES OLIVEIRA 97149616291</t>
  </si>
  <si>
    <t>21417863000139</t>
  </si>
  <si>
    <t>ALDENIRA DAS CHAGAS VILELA 40075427249</t>
  </si>
  <si>
    <t>21439210000150</t>
  </si>
  <si>
    <t>ANDRE LUIZ RABELO LIMA 83199853234</t>
  </si>
  <si>
    <t>21441723000104</t>
  </si>
  <si>
    <t>VAN CARLOS PINHEIRO DA SILVA 42628245272</t>
  </si>
  <si>
    <t>21452244000185</t>
  </si>
  <si>
    <t>JADE DA SILVA GARCIA 00428304273</t>
  </si>
  <si>
    <t>21453088000177</t>
  </si>
  <si>
    <t>ANA DE FATIMA BORGES DO NASCIMENTO 16928229268</t>
  </si>
  <si>
    <t>21457164000112</t>
  </si>
  <si>
    <t>21.457.164 MARCIA FONTES PINHEIRO</t>
  </si>
  <si>
    <t>21495631000107</t>
  </si>
  <si>
    <t xml:space="preserve"> LUCI LENE SILVA DA CONCEICAO 16732480200</t>
  </si>
  <si>
    <t>21609690000150</t>
  </si>
  <si>
    <t>MAYARA CAROLINE SANTOS NUNES RODRIGUES 86033727215</t>
  </si>
  <si>
    <t>21625461000120</t>
  </si>
  <si>
    <t>ADRIANA ALVES RIBEIRO 68940378253</t>
  </si>
  <si>
    <t>21637626000183</t>
  </si>
  <si>
    <t>MARIA DARINEDI DE SOUSA LOBO OLIVEIRA 11720107220</t>
  </si>
  <si>
    <t>21645631000138</t>
  </si>
  <si>
    <t>CARLOS ALEXANDRE DE AZEVEDO BAENA 71690859253</t>
  </si>
  <si>
    <t>21661391000165</t>
  </si>
  <si>
    <t>ALLAN FELIPE ELLERES DIAS 89014570244</t>
  </si>
  <si>
    <t>21663439000174</t>
  </si>
  <si>
    <t>21.663.439 MARIA MADALENA PEREIRA RAMOS</t>
  </si>
  <si>
    <t>21665329000141</t>
  </si>
  <si>
    <t>ROGERIO SANTOS DE SOUZA 61784826200</t>
  </si>
  <si>
    <t>21666028000132</t>
  </si>
  <si>
    <t>GERSON DE MORAIS FERREIRA 37368397234</t>
  </si>
  <si>
    <t>21672374000123</t>
  </si>
  <si>
    <t>MOISES SANTANA NOGUEIRA 7495142287</t>
  </si>
  <si>
    <t>21679523000186</t>
  </si>
  <si>
    <t>21.679.523 ANGELICA PEREIRA BARBOSA</t>
  </si>
  <si>
    <t>21704228000132</t>
  </si>
  <si>
    <t>21705086000128</t>
  </si>
  <si>
    <t>J M A MOTTA CONFECCAO LTDA</t>
  </si>
  <si>
    <t>21729620000136</t>
  </si>
  <si>
    <t>REINALDO SALMEN DE SOUZA</t>
  </si>
  <si>
    <t>21744551000130</t>
  </si>
  <si>
    <t>ANTONIO DA COSTA NUNES 64790622215</t>
  </si>
  <si>
    <t>21745387000185</t>
  </si>
  <si>
    <t>ANTONIO CARLOS PAIVA LOPES 28861086349</t>
  </si>
  <si>
    <t>21751590000164</t>
  </si>
  <si>
    <t>JOSÉ MARIOLINO DE MENDONÇA DIAS 15835707215</t>
  </si>
  <si>
    <t>21799574000141</t>
  </si>
  <si>
    <t>21.799.574 ALRENICE SOUZA BARROSO</t>
  </si>
  <si>
    <t>21809445000197</t>
  </si>
  <si>
    <t>21.809.445 RYAN COSTA DA SILVA</t>
  </si>
  <si>
    <t>21822724000190</t>
  </si>
  <si>
    <t>21.822.724 VELBER GONCALVES DOS SANTOS</t>
  </si>
  <si>
    <t>21825604000147</t>
  </si>
  <si>
    <t>LINDISNEY SILVA QUADROS 00126885257</t>
  </si>
  <si>
    <t>21834881000116</t>
  </si>
  <si>
    <t>MARCELO SALES RIBEIRO 89763815215</t>
  </si>
  <si>
    <t>21850172000124</t>
  </si>
  <si>
    <t>21.850.172 LUCAS DA SILVA SOUSA</t>
  </si>
  <si>
    <t>21861095000108</t>
  </si>
  <si>
    <t>MARIA GENIVAN DE SOUSA LOPES DA COSTA 30111773253</t>
  </si>
  <si>
    <t>21897220000130</t>
  </si>
  <si>
    <t>21.897.220 ELIZANGELA MARINHO PALHETA DA SILVA</t>
  </si>
  <si>
    <t>21927583000170</t>
  </si>
  <si>
    <t>21.927.583 CLEIDIANE CARVALHO LIMA</t>
  </si>
  <si>
    <t>21943143000107</t>
  </si>
  <si>
    <t>MADSON SAMARONE DE CASTRO GARCIA 98838482268</t>
  </si>
  <si>
    <t>21947329000134</t>
  </si>
  <si>
    <t>21.947.329 JHAMES DOUGLAS CARVALHO DE FREITAS</t>
  </si>
  <si>
    <t>21986431000149</t>
  </si>
  <si>
    <t>MARIA GIRLANDIA SARAIVA BATISTA 76478092372</t>
  </si>
  <si>
    <t>22025567000155</t>
  </si>
  <si>
    <t>TEREZINHA TEIXEIRA COELHO 32501390253</t>
  </si>
  <si>
    <t>22060291000146</t>
  </si>
  <si>
    <t>WELLINGTON LUIZ GUEDES CHAVES 87172046234</t>
  </si>
  <si>
    <t>22077908000136</t>
  </si>
  <si>
    <t>LUCINETE GOMES SANCHES 80387861220</t>
  </si>
  <si>
    <t>22111813000191</t>
  </si>
  <si>
    <t>22.111.813 AUGUSTO FONSECA DA GAMA</t>
  </si>
  <si>
    <t>22140647000151</t>
  </si>
  <si>
    <t>22.140.647 JACIRA DE NAZARE SANTOS DOS SANTOS</t>
  </si>
  <si>
    <t>22161691000148</t>
  </si>
  <si>
    <t>MIGUEL RODRIGUES MONTEIRO FILHO 72784253287</t>
  </si>
  <si>
    <t>22161984000125</t>
  </si>
  <si>
    <t>BENEDITO DO SOCORRO CORREA ARAUJO 39479552272</t>
  </si>
  <si>
    <t>22165009000195</t>
  </si>
  <si>
    <t>22172064000102</t>
  </si>
  <si>
    <t>DAVID DA SILVA NEGRAO 84813776272</t>
  </si>
  <si>
    <t>22223966000120</t>
  </si>
  <si>
    <t>J. O. B. CALDAS COMERCIO E SERVICOS</t>
  </si>
  <si>
    <t>22224266000150</t>
  </si>
  <si>
    <t>RENATO DA SILVA JOSE</t>
  </si>
  <si>
    <t>22230573000144</t>
  </si>
  <si>
    <t>JOSE ERIELSON SILVA VANZELER</t>
  </si>
  <si>
    <t>22295008000165</t>
  </si>
  <si>
    <t>WENDERSON FARIAS COSTA</t>
  </si>
  <si>
    <t>22307196000102</t>
  </si>
  <si>
    <t>JULIO AGUIAR DA SILVA 14912903268</t>
  </si>
  <si>
    <t>22320341000187</t>
  </si>
  <si>
    <t>LUCIMAR ALVES DOS SANTOS 61353906272</t>
  </si>
  <si>
    <t>22321237000107</t>
  </si>
  <si>
    <t>MANOEL PEREIRA NASCIMENTO 43555322320</t>
  </si>
  <si>
    <t>22321878000161</t>
  </si>
  <si>
    <t>22.321.878 JOAO DEIVISON DE LIMA</t>
  </si>
  <si>
    <t>22325521000151</t>
  </si>
  <si>
    <t>GEOVANE ALVES AMOEDO 77956737249</t>
  </si>
  <si>
    <t>22341400000101</t>
  </si>
  <si>
    <t>REGIANE P. PINHEIRO</t>
  </si>
  <si>
    <t>22367904000192</t>
  </si>
  <si>
    <t>ANA WANDERLEA DE OLIVEIRA SAMPAIO 65049691249</t>
  </si>
  <si>
    <t>22414707000187</t>
  </si>
  <si>
    <t>22455993000129</t>
  </si>
  <si>
    <t>RAIMUNDO OLIVEIRA REIS 10877010234</t>
  </si>
  <si>
    <t>22472089000121</t>
  </si>
  <si>
    <t>LIDIANE LARISSA</t>
  </si>
  <si>
    <t>22484476000188</t>
  </si>
  <si>
    <t>22.484.476 DENISE DE SOUSA ALVES</t>
  </si>
  <si>
    <t>22486787000186</t>
  </si>
  <si>
    <t>LUIZ AUGUSTO MEDEIROS DE CASTRO 01995101214</t>
  </si>
  <si>
    <t>22507699000113</t>
  </si>
  <si>
    <t>MARCOS ALEXANDRE FERREIRA FARIAS 66265576291</t>
  </si>
  <si>
    <t>22512084000185</t>
  </si>
  <si>
    <t>ANDERSON TIAGO SILVA DA FONSECA 00448405270</t>
  </si>
  <si>
    <t>22517671000167</t>
  </si>
  <si>
    <t>NEWTON DE ALMEIDA CARDOSO 90894979272</t>
  </si>
  <si>
    <t>22532018000177</t>
  </si>
  <si>
    <t>22.532.018 ALDAIR JOSE PINTO MOREIRA</t>
  </si>
  <si>
    <t>22534688000122</t>
  </si>
  <si>
    <t>OSCAR CARLOS DA SILVA ALVES</t>
  </si>
  <si>
    <t>22547144000103</t>
  </si>
  <si>
    <t>SERVALE DA SILVA PINHEIRO</t>
  </si>
  <si>
    <t>22603376000123</t>
  </si>
  <si>
    <t>LUIGGI SILVA DO NASCIMENTO 01721152210</t>
  </si>
  <si>
    <t>22604732000123</t>
  </si>
  <si>
    <t>ROBSON RIBEORO DO NASCIMENTO 87936127291</t>
  </si>
  <si>
    <t>22627767000188</t>
  </si>
  <si>
    <t>MARCIA GISELLY DA SILVA REZENDE 60535814291</t>
  </si>
  <si>
    <t>22628695000193</t>
  </si>
  <si>
    <t>WALDILENA MIRANDA MONTEIRO 79355331215</t>
  </si>
  <si>
    <t>22631677000160</t>
  </si>
  <si>
    <t>22.631.677 ANA LUCIA SILVA DA SILVA</t>
  </si>
  <si>
    <t>22631821000169</t>
  </si>
  <si>
    <t>ANTONIO CARLOS BECKMAN DE SOUSA</t>
  </si>
  <si>
    <t>22660882000154</t>
  </si>
  <si>
    <t>RAIMUNDO NONATO BORGES ALVES 43149774268</t>
  </si>
  <si>
    <t>22697104000130</t>
  </si>
  <si>
    <t>22.697.104 PRYSCILA ORFILA SANTOS RAYOL</t>
  </si>
  <si>
    <t>22701732000141</t>
  </si>
  <si>
    <t>RUBSON DOS SANTOS GOMES 02351413210</t>
  </si>
  <si>
    <t>22703360000192</t>
  </si>
  <si>
    <t>DANIELE C DE LIMA</t>
  </si>
  <si>
    <t>22707658000170</t>
  </si>
  <si>
    <t>MARIA DE LOURDES MARTINS COSTA 70046310282</t>
  </si>
  <si>
    <t>22720639000184</t>
  </si>
  <si>
    <t>MARIA DO SOCORRO MARTINS COSTA 45303231291</t>
  </si>
  <si>
    <t>22756492000182</t>
  </si>
  <si>
    <t>SILVIA ROSANGELA SOARES PENA 37364367268</t>
  </si>
  <si>
    <t>22772449000100</t>
  </si>
  <si>
    <t>22.772.449 ANTONIO ROBERTO REIS DO NASCIMENTO</t>
  </si>
  <si>
    <t>22795172000131</t>
  </si>
  <si>
    <t>ANTONIA SUELY OLIVEIRA BRITO 39671240291</t>
  </si>
  <si>
    <t>22795575000180</t>
  </si>
  <si>
    <t>CLEYTON JOSE DOS SANTOS LOPES 82141193249</t>
  </si>
  <si>
    <t>22801075000104</t>
  </si>
  <si>
    <t>WILLIAM DE SOUZA MODESTO 71371613249</t>
  </si>
  <si>
    <t>22857141000168</t>
  </si>
  <si>
    <t>SAVIO SILVA LIMA 94576742272</t>
  </si>
  <si>
    <t>22859725000172</t>
  </si>
  <si>
    <t>JOSE RODRIGUES RIBEIRO 44298153215</t>
  </si>
  <si>
    <t>22890068000126</t>
  </si>
  <si>
    <t>22.890.068 PRISCILA DA COSTA CANTANHEDE</t>
  </si>
  <si>
    <t>22897969000140</t>
  </si>
  <si>
    <t>22.897.969 KETIMA KETLIM SOARES SIQUEIRA</t>
  </si>
  <si>
    <t>22920038000115</t>
  </si>
  <si>
    <t>ELIANE DE CASTRO LEITE 29393469253</t>
  </si>
  <si>
    <t>22926930000103</t>
  </si>
  <si>
    <t>22.926.930 RAIMUNDO NONATO ALMEIDA DOS SANTOS</t>
  </si>
  <si>
    <t>22931907000107</t>
  </si>
  <si>
    <t>MISAC SILVA GUIMARAES 42793360244</t>
  </si>
  <si>
    <t>22947034000120</t>
  </si>
  <si>
    <t>22.947.034 OTAVIO AUGUSTO DA SILVA MIRANDA BARBOSA</t>
  </si>
  <si>
    <t>22966836000188</t>
  </si>
  <si>
    <t>22.966.836 HTA SHAMAXY SOARES LIMA</t>
  </si>
  <si>
    <t>22968473000110</t>
  </si>
  <si>
    <t>SINEY MORAES DA SILVA</t>
  </si>
  <si>
    <t>22981278000120</t>
  </si>
  <si>
    <t>PRONAOS ROSACRUZ ANANINDEUA AMORC</t>
  </si>
  <si>
    <t>23016990000151</t>
  </si>
  <si>
    <t>23.016.990 MARIA ANGELICA GUAJAJARA FILGUEIRA</t>
  </si>
  <si>
    <t>23034323000100</t>
  </si>
  <si>
    <t>T DA CRUZ PRODUTOS FARMACEUTICOS LTDA</t>
  </si>
  <si>
    <t>23039909000159</t>
  </si>
  <si>
    <t>SHIRLEN LOPES COSTA 00030075297</t>
  </si>
  <si>
    <t>23070130000104</t>
  </si>
  <si>
    <t>THAINA CECILIA DE SOUSA</t>
  </si>
  <si>
    <t>23071338000130</t>
  </si>
  <si>
    <t>JOSE IVANILDO ELIAS 12935174291</t>
  </si>
  <si>
    <t>23072104000107</t>
  </si>
  <si>
    <t>PATRICIO VARANDA RODRIGUES 74510657234</t>
  </si>
  <si>
    <t>23081363000102</t>
  </si>
  <si>
    <t>23.081.363 CAROLINE FREIRE XAVIER</t>
  </si>
  <si>
    <t>23102632000161</t>
  </si>
  <si>
    <t xml:space="preserve">RICARDO FURTADO FIALHO </t>
  </si>
  <si>
    <t>23145304000142</t>
  </si>
  <si>
    <t>23.145.304 ADRIANO DA SILVA PEREIRA</t>
  </si>
  <si>
    <t>23159461000107</t>
  </si>
  <si>
    <t>23.159.461 JOSE ROBERTO ALVES CORDEIRO</t>
  </si>
  <si>
    <t>23175619000132</t>
  </si>
  <si>
    <t>ROSANA CLEA ARAUJO FREITAS 25616048291</t>
  </si>
  <si>
    <t>23218987000110</t>
  </si>
  <si>
    <t>EMMANOEL DA SILVA MODESTO 39570975253</t>
  </si>
  <si>
    <t>23226394000104</t>
  </si>
  <si>
    <t>RAIMUNDO CARLOS FERREIRA DE AZEVEDO 2188558204</t>
  </si>
  <si>
    <t>23247785000105</t>
  </si>
  <si>
    <t>JOAO RODOLFO PONTES SOARES 88674592287</t>
  </si>
  <si>
    <t>23269586000190</t>
  </si>
  <si>
    <t>ALANDER LUCAS CALS MACEDO 02862507210</t>
  </si>
  <si>
    <t>23273542000133</t>
  </si>
  <si>
    <t>MARIO RINALDO DE OLIVEIRA CUNHA 25088874200</t>
  </si>
  <si>
    <t>23297592000150</t>
  </si>
  <si>
    <t>JOAO AUGUSTO DA CONCEICAO PAES BARRETO JUNIOR 62149130297</t>
  </si>
  <si>
    <t>23332676000188</t>
  </si>
  <si>
    <t>JORGE AILTON DA SILVA PEREIRA 59655496287</t>
  </si>
  <si>
    <t>23365155000127</t>
  </si>
  <si>
    <t>ADRIANA AYLA COUTO DE SOUZA 01878175297</t>
  </si>
  <si>
    <t>23375930000125</t>
  </si>
  <si>
    <t>ESTER LIMA DO NASCIMENTO 79586244253</t>
  </si>
  <si>
    <t>23375939000136</t>
  </si>
  <si>
    <t>23.375.939 FRANCISCO JOSE DA SILVA MOURAO</t>
  </si>
  <si>
    <t>23385106000156</t>
  </si>
  <si>
    <t>23.385.106 FERNANDA FONSECA BALTAZAR</t>
  </si>
  <si>
    <t>23388592000166</t>
  </si>
  <si>
    <t>SIRLENE DA SILVA SILVA 73408425272</t>
  </si>
  <si>
    <t>23408706000192</t>
  </si>
  <si>
    <t>JOSE PEREIRADA SILVA 88189708287</t>
  </si>
  <si>
    <t>23418492000135</t>
  </si>
  <si>
    <t>23.418.492 CHARLES DOS SANTOS CARVALHO JUNIOR</t>
  </si>
  <si>
    <t>23443797000105</t>
  </si>
  <si>
    <t>23.443.797 PATRICK GOMES ARAUJO</t>
  </si>
  <si>
    <t>23453830002970</t>
  </si>
  <si>
    <t>INSTITUTO NACIONAL DE DESENVOLVIMENTO SOCIAL E HUMANO - INDSH</t>
  </si>
  <si>
    <t>23477864000102</t>
  </si>
  <si>
    <t>J L DOS SANTOS FARIAS COMERCIO E SERVICOS</t>
  </si>
  <si>
    <t>23481293000171</t>
  </si>
  <si>
    <t>JOSÉ ASSUNÇÃO OLIVEIRA DA PAIXÃO 605961632215</t>
  </si>
  <si>
    <t>23535384000142</t>
  </si>
  <si>
    <t>23.535.384 DANIELLA MONTEIRO FERREIRA DOS ANJOS</t>
  </si>
  <si>
    <t>23545699000170</t>
  </si>
  <si>
    <t>OSKARLOS ALEXANDRE DE OLIVEIRA</t>
  </si>
  <si>
    <t>23573882000180</t>
  </si>
  <si>
    <t>23.573.882 MANOEL DO CARMO BORGES VIEIRA</t>
  </si>
  <si>
    <t>23578227000114</t>
  </si>
  <si>
    <t>CLEUDINALVA ELIAS DO NASCIMENTO 70591814234</t>
  </si>
  <si>
    <t>23580122000108</t>
  </si>
  <si>
    <t>DILENO NUNES TAVARES 61990884253</t>
  </si>
  <si>
    <t>23581850000126</t>
  </si>
  <si>
    <t>ORLANDO JUNIOR MORAES GOMES 71894411234</t>
  </si>
  <si>
    <t>23585902000132</t>
  </si>
  <si>
    <t>THABATTA TATYANNE DUARTE ROCHA 00790724294</t>
  </si>
  <si>
    <t>23594318000143</t>
  </si>
  <si>
    <t>ANETE DO SOCORRO BORGES FONSECA 69796068249</t>
  </si>
  <si>
    <t>23618961000160</t>
  </si>
  <si>
    <t>23.618.961 CARLOS YURI DE SOUZA GOMES</t>
  </si>
  <si>
    <t>23629837000108</t>
  </si>
  <si>
    <t>23.629.837 BEATRIZ RODRIGUES MAFRA DA SILVA</t>
  </si>
  <si>
    <t>23631992000150</t>
  </si>
  <si>
    <t>23.631.992 RITA DE CASSIA DOS SANTOS GOMES MATOS</t>
  </si>
  <si>
    <t>23633526000104</t>
  </si>
  <si>
    <t>GLAUBER DOUGLAS ROCHA GUIMARÃES 98789821220</t>
  </si>
  <si>
    <t>23703380000126</t>
  </si>
  <si>
    <t xml:space="preserve">LEANDRO MAIA RODRIGUES </t>
  </si>
  <si>
    <t>23721934000118</t>
  </si>
  <si>
    <t>FRANCISCO FERREIRA ALVES</t>
  </si>
  <si>
    <t>23726208000198</t>
  </si>
  <si>
    <t>TAHNITY HAARAD MOURA CHAVES 92091423220</t>
  </si>
  <si>
    <t>23741469000187</t>
  </si>
  <si>
    <t>D S B MC PHERSON IMOBILIARIA</t>
  </si>
  <si>
    <t>23742538000177</t>
  </si>
  <si>
    <t>ANDSON WASHINGTON RODRIGUES DE LIMA 76184080253</t>
  </si>
  <si>
    <t>23746018000132</t>
  </si>
  <si>
    <t>ADAMOR CAMPELO RIBEIRO 70818320249</t>
  </si>
  <si>
    <t>23749342000104</t>
  </si>
  <si>
    <t>JOYCE RUANNE CORREA DA SILVA 02097119220</t>
  </si>
  <si>
    <t>23797735000193</t>
  </si>
  <si>
    <t>RENAN SANTOS DO ROSARIO 01361431210</t>
  </si>
  <si>
    <t>23840238000120</t>
  </si>
  <si>
    <t>23.840.238 GLEISON DE OLIVEIRA SILVA</t>
  </si>
  <si>
    <t>23849968000192</t>
  </si>
  <si>
    <t>23.849.968 ACINDINO MONTEIRO DO ESPIRITO SANTO JUNIOR</t>
  </si>
  <si>
    <t>23868270000114</t>
  </si>
  <si>
    <t>MARCELO SILVA DA SILVA 65128265234</t>
  </si>
  <si>
    <t>23874355000105</t>
  </si>
  <si>
    <t>JOELSON FERNANDO DOS SANTOS PEREIRA 96699671200</t>
  </si>
  <si>
    <t>23874858000180</t>
  </si>
  <si>
    <t>23.874.858 OSIVANY DE ANDRADE DIAS SOUSA</t>
  </si>
  <si>
    <t>23899436000160</t>
  </si>
  <si>
    <t>23.899.436 ELAINE DO NASCIMENTO MACIEL</t>
  </si>
  <si>
    <t>23901319000193</t>
  </si>
  <si>
    <t>LUCAS NASCIMENTO PINHEIRO 02459283245</t>
  </si>
  <si>
    <t>23902377000131</t>
  </si>
  <si>
    <t>SOLANGE DO SOCORRO DOS SANTOS ANDRADE 45876665215</t>
  </si>
  <si>
    <t>23920367000129</t>
  </si>
  <si>
    <t>EDINELSON SOUSA NASCIMENTO 84118270200</t>
  </si>
  <si>
    <t>23925742000123</t>
  </si>
  <si>
    <t>ROBSON MACIEL FERREIRA ME</t>
  </si>
  <si>
    <t>23939048000165</t>
  </si>
  <si>
    <t>23.939.048 ELIANA DE SOUSA SILVA</t>
  </si>
  <si>
    <t>23954511000148</t>
  </si>
  <si>
    <t>ANGELO MARCOS DE MELO PEREIRA 68802005249</t>
  </si>
  <si>
    <t>23959921000181</t>
  </si>
  <si>
    <t>TAYANA SUELY DOS SANTOS DA SILVA 94393990234</t>
  </si>
  <si>
    <t>23971226000135</t>
  </si>
  <si>
    <t>SONIA MARIA COSTA 27053849368</t>
  </si>
  <si>
    <t>23977260000117</t>
  </si>
  <si>
    <t>23.977.260 SAMUEL ALVES RIBEIRO</t>
  </si>
  <si>
    <t>23982158000100</t>
  </si>
  <si>
    <t>ROBERTO DA GAMA CRISTO 56915870210</t>
  </si>
  <si>
    <t>24016533000120</t>
  </si>
  <si>
    <t>FRANCISCO ANTONIO ALVES DE OLIVEIRA 30240425200</t>
  </si>
  <si>
    <t>24023963000179</t>
  </si>
  <si>
    <t>AMANDA GABRIELA DA SILVA MONTEIRO 03266324250</t>
  </si>
  <si>
    <t>24035283000175</t>
  </si>
  <si>
    <t>SERGIO VICTOR DA SILVA BARROS 03177253277</t>
  </si>
  <si>
    <t>24056280000118</t>
  </si>
  <si>
    <t>MARIA LUCIA BORGES DA SILVA DO ROSARIO</t>
  </si>
  <si>
    <t>24062396000160</t>
  </si>
  <si>
    <t>24.062.396 MARCOS DA SILVA MOURA</t>
  </si>
  <si>
    <t>24074059000192</t>
  </si>
  <si>
    <t>SALES CARGAS EXPRESSAS E TRANSPORTES LTDA</t>
  </si>
  <si>
    <t>24088531000146</t>
  </si>
  <si>
    <t>24.088.531 ANDERSON KLAYTON BRAGA DE SOUZA</t>
  </si>
  <si>
    <t>24101281000137</t>
  </si>
  <si>
    <t>24.101.281 MIKAEL FERREIRA GUIMARAES GOMES</t>
  </si>
  <si>
    <t>24103711000150</t>
  </si>
  <si>
    <t>24.103.711 FRANCISCA MARIANE PANTOJA DE SOUZA</t>
  </si>
  <si>
    <t>24135799000191</t>
  </si>
  <si>
    <t>ILZA PAES LEÃO 72844744249</t>
  </si>
  <si>
    <t>24148838000195</t>
  </si>
  <si>
    <t>KLEYTON ROBERTO SOUZA DA SILVA 77087216287</t>
  </si>
  <si>
    <t>24153150000101</t>
  </si>
  <si>
    <t>WELLINTON PEREIRA GONZAGA 69624461287</t>
  </si>
  <si>
    <t>24164200000148</t>
  </si>
  <si>
    <t>JOSE LUIS SANTA BRIGIDA COELHO 33029555291</t>
  </si>
  <si>
    <t>24166627000185</t>
  </si>
  <si>
    <t>WALDEMIR PEREIRA SARAIVA 63862980200</t>
  </si>
  <si>
    <t>24215019000113</t>
  </si>
  <si>
    <t>RILDO VIEIRA SAMPAIO 33636320378</t>
  </si>
  <si>
    <t>24218519000109</t>
  </si>
  <si>
    <t>24.218.519 ADALTON MORAES PEREIRA</t>
  </si>
  <si>
    <t>24219012000170</t>
  </si>
  <si>
    <t>RAFAELLA REGO DE OLIVEIRA 02071030206</t>
  </si>
  <si>
    <t>24228812000157</t>
  </si>
  <si>
    <t>24.228.812 DEYSE DE FREITAS MIRANDA</t>
  </si>
  <si>
    <t>24232886013498</t>
  </si>
  <si>
    <t>PRO SAUDE - ASSOCIAÇÃO BENEFICENTE DE ASSITENCIA SOCIAL</t>
  </si>
  <si>
    <t>24236199000110</t>
  </si>
  <si>
    <t>ALLAN CRISTIAN MENDES DE OLIVEIRA 42998301215</t>
  </si>
  <si>
    <t>24250477000193</t>
  </si>
  <si>
    <t>ROSA SILVA SANTANA SILVA 59944498220</t>
  </si>
  <si>
    <t>24257285000109</t>
  </si>
  <si>
    <t>KATIA MOTA DOS REMEDIOS</t>
  </si>
  <si>
    <t>24297453000190</t>
  </si>
  <si>
    <t>24.297.453 RAMMON RANIERE DA SILVA GUIMARAES</t>
  </si>
  <si>
    <t>24306547000188</t>
  </si>
  <si>
    <t>CELESTINO SILVEIRA ALVES 27860779234</t>
  </si>
  <si>
    <t>24346838000108</t>
  </si>
  <si>
    <t>VERENA FERREIRA MAUES 00929946286</t>
  </si>
  <si>
    <t>24360691000100</t>
  </si>
  <si>
    <t>HELDER DE MENEZES PESSOA 41993004572</t>
  </si>
  <si>
    <t>24383998000119</t>
  </si>
  <si>
    <t>WAGNO DE SOUSA NUNES 74576135287</t>
  </si>
  <si>
    <t>24384706000162</t>
  </si>
  <si>
    <t>IVONE DO SOCORRO MARCOS MOREIRA 45566275249</t>
  </si>
  <si>
    <t>24393418000174</t>
  </si>
  <si>
    <t>HELLEN CRISTINA RIBEIRO AMAZONAS 79354920268</t>
  </si>
  <si>
    <t>24464658000112</t>
  </si>
  <si>
    <t>INGRID EMANUELLE FERREIRA MONTEIRO 98362372249</t>
  </si>
  <si>
    <t>24483675000105</t>
  </si>
  <si>
    <t>MARIA APARECIDA MENDES DA SILVA 40111474272</t>
  </si>
  <si>
    <t>24497882000100</t>
  </si>
  <si>
    <t>DIEGO ANANIAS BATISTA TEODORO 02772636119</t>
  </si>
  <si>
    <t>24508231000179</t>
  </si>
  <si>
    <t>MARCOS AIRES DA SILVA 39717984204</t>
  </si>
  <si>
    <t>24516499000152</t>
  </si>
  <si>
    <t>DANIEL TRINDADE VIEGAS 28871103220</t>
  </si>
  <si>
    <t>24533475000101</t>
  </si>
  <si>
    <t>MARCELO PORTAL DE QUEIROZ 006.272.002-30</t>
  </si>
  <si>
    <t>DEYSE SANTOS MELO GODINHO</t>
  </si>
  <si>
    <t>24560092000122</t>
  </si>
  <si>
    <t>JOSE LUIZ VALENTIM LOPES 66004390410</t>
  </si>
  <si>
    <t>24563532000103</t>
  </si>
  <si>
    <t>JORGE ANTONIO DUARTE DE ARAUJO</t>
  </si>
  <si>
    <t>24567987000199</t>
  </si>
  <si>
    <t>24.567.987 DIESSY BARATA SILVESTRE SALDANHA</t>
  </si>
  <si>
    <t>24599849000191</t>
  </si>
  <si>
    <t>MARCO ANDRE DO ESPIRITO SANTO FRIAS 81094787272</t>
  </si>
  <si>
    <t>24607606000158</t>
  </si>
  <si>
    <t>24.607.606 ARENILSON DE OLIVEIRA ARNAUD</t>
  </si>
  <si>
    <t>24611722000140</t>
  </si>
  <si>
    <t>24.611.722 ELIETE LIMA DA SILVA</t>
  </si>
  <si>
    <t>24620640000162</t>
  </si>
  <si>
    <t>REINALDO MOURA DA COSTA 65287290268</t>
  </si>
  <si>
    <t>24636008000107</t>
  </si>
  <si>
    <t>JOSE CLEIDIVALDO DA SILVA E SILVA 94116814253</t>
  </si>
  <si>
    <t>24653789000148</t>
  </si>
  <si>
    <t>SUELEN DOS SANTOS DERGAN 94635005291</t>
  </si>
  <si>
    <t>24661623000173</t>
  </si>
  <si>
    <t>ERIK MARCIO SOUZA COSTA 71252983204</t>
  </si>
  <si>
    <t>24673688000139</t>
  </si>
  <si>
    <t>24.673.688 FERNANDO AUGUSTO MENEZES DOS SANTOS</t>
  </si>
  <si>
    <t>24675543000177</t>
  </si>
  <si>
    <t>REGIVALDO DE LIMA FURTADO 93837933253</t>
  </si>
  <si>
    <t>24677515000199</t>
  </si>
  <si>
    <t>ELIANE NONATO FONSECA MARINHO 48969311220</t>
  </si>
  <si>
    <t>24692983000132</t>
  </si>
  <si>
    <t>HENRIQUE VASQUE LIRA 00803036256</t>
  </si>
  <si>
    <t>24696895000109</t>
  </si>
  <si>
    <t>ANTONIO JUCIE RODRIGUES FEITOSA 26213605304</t>
  </si>
  <si>
    <t>24703649000137</t>
  </si>
  <si>
    <t>PATRICK SANDRO FARIAS DO CARMO 47660732234</t>
  </si>
  <si>
    <t>24711638000107</t>
  </si>
  <si>
    <t>24.711.638 ANDRE SANTANA PALHETA</t>
  </si>
  <si>
    <t>24736383000129</t>
  </si>
  <si>
    <t>24.736.383 JUCY SILVA TOLEDO</t>
  </si>
  <si>
    <t>24747542000190</t>
  </si>
  <si>
    <t>24.747.542 NEYLA TAIANE CIDADE DE SOUZA</t>
  </si>
  <si>
    <t>24749076000182</t>
  </si>
  <si>
    <t xml:space="preserve">NATHALIA MYRIAN BASTOS REIS </t>
  </si>
  <si>
    <t>24752796000105</t>
  </si>
  <si>
    <t>PEDRO FERREIRA FERNANDES 28037324249</t>
  </si>
  <si>
    <t>24774710000137</t>
  </si>
  <si>
    <t>JOSE LUCIO RIBEIRO DOS SANTOS 69151571234</t>
  </si>
  <si>
    <t>24780749000167</t>
  </si>
  <si>
    <t>ALEXANDRE NUNES DOS REIS</t>
  </si>
  <si>
    <t>24789219000180</t>
  </si>
  <si>
    <t>ELILANE BRUCE BENTES E SILVA 62862812234</t>
  </si>
  <si>
    <t>24798711000111</t>
  </si>
  <si>
    <t>24.798.711 LEYLA CARVALHO COIMBRA LIECHESKI</t>
  </si>
  <si>
    <t>24799515000161</t>
  </si>
  <si>
    <t>ROBERTO DOS SANTOS FERNANDES 79976859287</t>
  </si>
  <si>
    <t>24813970000174</t>
  </si>
  <si>
    <t>24.813.970 RODRIGO DA SILVA SANTANA</t>
  </si>
  <si>
    <t>24831535000172</t>
  </si>
  <si>
    <t>MELQUISEDEC NEGRAO CORREA JUNIOR 01842918281</t>
  </si>
  <si>
    <t>24836208000103</t>
  </si>
  <si>
    <t>MARIZETE SEABRA FARIAS 81081430206</t>
  </si>
  <si>
    <t>24850152000141</t>
  </si>
  <si>
    <t>MARIA ELIENE CARDOSO SILVA 60796790272</t>
  </si>
  <si>
    <t>24853409000119</t>
  </si>
  <si>
    <t>PINHEIRO CARVALHO COMERCIO DE GAS LTDA</t>
  </si>
  <si>
    <t>24875934000135</t>
  </si>
  <si>
    <t>24.875.934 PEDRO BALBINO DE OLIVEIRA</t>
  </si>
  <si>
    <t>24886831000170</t>
  </si>
  <si>
    <t>24.886.831 LINDOLFO OLIVEIRA DA SILVA LEITAO</t>
  </si>
  <si>
    <t>24895340000196</t>
  </si>
  <si>
    <t>24.895.340 CLEDINILSON DOS SANTOS CORDEIRO</t>
  </si>
  <si>
    <t>24897207000179</t>
  </si>
  <si>
    <t>HANNA FLAVIA MARTINS MAGNO 98446088215</t>
  </si>
  <si>
    <t>24900988000103</t>
  </si>
  <si>
    <t xml:space="preserve">EDSON LUCIO DE MELO </t>
  </si>
  <si>
    <t>24906715000176</t>
  </si>
  <si>
    <t>KARLENE CARVALHO MARTINS</t>
  </si>
  <si>
    <t>24922741000198</t>
  </si>
  <si>
    <t>ALTINO CORREA LIMA NETO 09864032291</t>
  </si>
  <si>
    <t>24936476000105</t>
  </si>
  <si>
    <t>ELDER AUGUSTO RODRIGUES RODRIGUES 74163671234</t>
  </si>
  <si>
    <t>24963197000122</t>
  </si>
  <si>
    <t>SAN - PAR LTDA</t>
  </si>
  <si>
    <t>24968007000160</t>
  </si>
  <si>
    <t>CLEICE GAIA DOS SANTOS BEZERRA 71636714234</t>
  </si>
  <si>
    <t>24992718000170</t>
  </si>
  <si>
    <t>LAUDI MOREIRA GOMES 57807930268</t>
  </si>
  <si>
    <t>24994025000116</t>
  </si>
  <si>
    <t>MARIA SUELLEM DA CONCEICAO SILVA 83664106253</t>
  </si>
  <si>
    <t>25015214000162</t>
  </si>
  <si>
    <t>ROSIVALDO ANTONIO DE JESUS NASCIMENTO 1268991228</t>
  </si>
  <si>
    <t>25028203000117</t>
  </si>
  <si>
    <t>25.028.203 ELANE DA SILVA RIBEIRO</t>
  </si>
  <si>
    <t>25030133000131</t>
  </si>
  <si>
    <t>ALEXANDRA CASTRO CONCEICAO 64189651249</t>
  </si>
  <si>
    <t>25049820000107</t>
  </si>
  <si>
    <t>ROSIANE DAS GRAÇAS SANTOS 2472755204</t>
  </si>
  <si>
    <t>25059761000140</t>
  </si>
  <si>
    <t>RENEE MARILIA SIMOES DE MEDEIROS DA SILVA 43963200278</t>
  </si>
  <si>
    <t>25076131000183</t>
  </si>
  <si>
    <t>LUCAS DA VEIGA BAIA AZEVEDO 03303354219</t>
  </si>
  <si>
    <t>25102513000134</t>
  </si>
  <si>
    <t>ADAILSON DE LIMA MODESTO 39311414204</t>
  </si>
  <si>
    <t>25150797000134</t>
  </si>
  <si>
    <t>CLEDIANE MARIA DOS PASSOS PINTO 72392240230</t>
  </si>
  <si>
    <t>25167464000118</t>
  </si>
  <si>
    <t>JOSE ALTAIR MODESTO PINTO</t>
  </si>
  <si>
    <t>25167585000160</t>
  </si>
  <si>
    <t>ANDREIA ROCHA DE SOUZA 70059926287</t>
  </si>
  <si>
    <t>25168187000168</t>
  </si>
  <si>
    <t>25.168.187 ADILSON PINHEIRO MARTINS</t>
  </si>
  <si>
    <t>25196696000102</t>
  </si>
  <si>
    <t>25.196.696 GLAICE KELLY DA SILVA DIAS</t>
  </si>
  <si>
    <t>25224732000196</t>
  </si>
  <si>
    <t>CATIANE LIMA COSTA 00908644256</t>
  </si>
  <si>
    <t>25225773000105</t>
  </si>
  <si>
    <t>25240601000100</t>
  </si>
  <si>
    <t>MARCOS MELCHIOR DA MOTA PINHEIRO 84275073215</t>
  </si>
  <si>
    <t>25256877000179</t>
  </si>
  <si>
    <t>CARLOS AUGUSTO BRAGA RIBEIRO FILHO 01875061240</t>
  </si>
  <si>
    <t>25256881000137</t>
  </si>
  <si>
    <t>25.256.881 LEONI EMILIO MELO DE FREITAS COSTA</t>
  </si>
  <si>
    <t>25272928000156</t>
  </si>
  <si>
    <t>25.272.928 MAYKON VILHENA MARTA</t>
  </si>
  <si>
    <t>25298682000191</t>
  </si>
  <si>
    <t>GIOVANNA DA SILVA PINTO GOMES 92834213291</t>
  </si>
  <si>
    <t>25315511000123</t>
  </si>
  <si>
    <t>25.315.511 MARCIO AUGUSTO DOS SANTOS MELO</t>
  </si>
  <si>
    <t>25365918000165</t>
  </si>
  <si>
    <t>EMERSON ROGERIO ALCANTARA CORDEIRO 52894517220</t>
  </si>
  <si>
    <t>25382242000118</t>
  </si>
  <si>
    <t>ALESSANDRA DE ALMEIDA PEREIRA ARNUND 70819459291</t>
  </si>
  <si>
    <t>25382622000152</t>
  </si>
  <si>
    <t>25.382.622 UBIRATAN PAIVA DE LIMA</t>
  </si>
  <si>
    <t>25794419000193</t>
  </si>
  <si>
    <t>25.794.419 JEFFERSON JOSE PIRANHA DE ATAIDE</t>
  </si>
  <si>
    <t>25974554000110</t>
  </si>
  <si>
    <t>MARCIA PASSARELLI CAVALCANTE 56850042220</t>
  </si>
  <si>
    <t>26000028000112</t>
  </si>
  <si>
    <t>26.000.028 RAMON DO NASCIMENTO MONTEIRO</t>
  </si>
  <si>
    <t>26042215000169</t>
  </si>
  <si>
    <t>ANEZIA SOUSA DA SILVA MENDONCA57045283253</t>
  </si>
  <si>
    <t>26048429000142</t>
  </si>
  <si>
    <t>26.048.429 JANILSON DA COSTA ARAUJO</t>
  </si>
  <si>
    <t>26048906000170</t>
  </si>
  <si>
    <t>RITA MARIA SANTOS SALVES DE BRITO 05414495327</t>
  </si>
  <si>
    <t>26082069000103</t>
  </si>
  <si>
    <t>26.082.069 LEONARDO ALVES DE LIMA</t>
  </si>
  <si>
    <t>26086418000157</t>
  </si>
  <si>
    <t>ANTONIO MARIA BORGES DE SOUSA 29740002234</t>
  </si>
  <si>
    <t>26100756000104</t>
  </si>
  <si>
    <t>26.100.756 LENNON AUGUSTO BARRETO DE LIMA</t>
  </si>
  <si>
    <t>26110881000197</t>
  </si>
  <si>
    <t>FRANCISCO HERBETT CAXIAS ALVES 69299820244</t>
  </si>
  <si>
    <t>26124352000142</t>
  </si>
  <si>
    <t>CHRISTIANE SANTOS AGUIAR DE SOUZA 59007788272</t>
  </si>
  <si>
    <t>26134235000160</t>
  </si>
  <si>
    <t>LUIS OTAVIO CARVALHO LIMA 42766532234</t>
  </si>
  <si>
    <t>26149940000130</t>
  </si>
  <si>
    <t>26.149.940 MOISES CALDAS BARBOSA</t>
  </si>
  <si>
    <t>26174873000104</t>
  </si>
  <si>
    <t>MELLUZZI DISTRIBUIDORA DE MEDICAMENTOS LTDA</t>
  </si>
  <si>
    <t>26177607000135</t>
  </si>
  <si>
    <t>26.177.607 CARLUIDES MARTINS CAVALHEIRO</t>
  </si>
  <si>
    <t>26178990000146</t>
  </si>
  <si>
    <t>ALANA CAMILLE REIS DE SENA 02212067283</t>
  </si>
  <si>
    <t>26193728000170</t>
  </si>
  <si>
    <t>RAIMUNDO EVERALDO RIBEIRO DOS SANTOS 56107978291</t>
  </si>
  <si>
    <t>26206922000143</t>
  </si>
  <si>
    <t>ANTONIA DO SOCORRO MAGALHAES ROMA</t>
  </si>
  <si>
    <t>26212789000138</t>
  </si>
  <si>
    <t>KATIA MILLENE COSTA DE SOUZA 65014391249</t>
  </si>
  <si>
    <t>26219689000133</t>
  </si>
  <si>
    <t>BRUNA SANTOS SARMENTO 00924056223</t>
  </si>
  <si>
    <t>26220198000102</t>
  </si>
  <si>
    <t>LUIS CESAR COELHO SOARES JUNIOR 45245312204</t>
  </si>
  <si>
    <t>26220476000121</t>
  </si>
  <si>
    <t>MARIA NATHANE COSTA SOARES DOS SANTOS 01477901230</t>
  </si>
  <si>
    <t>26224205000144</t>
  </si>
  <si>
    <t>ALEXANDRE NEVES PEREIRA 51651220263</t>
  </si>
  <si>
    <t>26224711000133</t>
  </si>
  <si>
    <t>26.224.711 ELLANE DAS GRACAS ROSARIO DE MIRANDA</t>
  </si>
  <si>
    <t>26242451000129</t>
  </si>
  <si>
    <t>ANDREIA KARINA DA SILVEIRA PINHEIRO 39350029200</t>
  </si>
  <si>
    <t>26258727000167</t>
  </si>
  <si>
    <t>26.258.727 FABIO MAKLIN LIMA DE ALENCAR</t>
  </si>
  <si>
    <t>26264609000161</t>
  </si>
  <si>
    <t xml:space="preserve">BIANOR RAMOS BRITO </t>
  </si>
  <si>
    <t>26279279000188</t>
  </si>
  <si>
    <t>EDSON DA SILVA DUARTE REPRESENTACAO</t>
  </si>
  <si>
    <t>26283857000150</t>
  </si>
  <si>
    <t>26.283.857 FELIPE ALEXANDRE NASCIMENTO SANTOS</t>
  </si>
  <si>
    <t>26285302000147</t>
  </si>
  <si>
    <t>26.285.302 ZAIRA NASCIMENTO VIEIRA</t>
  </si>
  <si>
    <t>26314449000118</t>
  </si>
  <si>
    <t>ADEMIR SOUSA GONCALVES81826486291</t>
  </si>
  <si>
    <t>26315922000181</t>
  </si>
  <si>
    <t>26.315.922 OLAVO RIBEIRO DE OLIVEIRA</t>
  </si>
  <si>
    <t>26339482000100</t>
  </si>
  <si>
    <t>26.339.482 MARIA OLIENE NOGUEIRA</t>
  </si>
  <si>
    <t>26367801000183</t>
  </si>
  <si>
    <t>LUCIANO SANTANA DA SILVA 73642061249</t>
  </si>
  <si>
    <t>26373827000134</t>
  </si>
  <si>
    <t>GILMA MONTEIRO NEVES 71773053272</t>
  </si>
  <si>
    <t>26402996000155</t>
  </si>
  <si>
    <t>JOSE MAURICIO REIS ALVES 83751971220</t>
  </si>
  <si>
    <t>26412942000170</t>
  </si>
  <si>
    <t>26.412.942 EDSON YURI COSTA</t>
  </si>
  <si>
    <t>26414426000185</t>
  </si>
  <si>
    <t>CLAUDEMIR CHAVES DOS SANTOS 65618742268</t>
  </si>
  <si>
    <t>26431811000130</t>
  </si>
  <si>
    <t>26.431.811 ANSELMO RODRIGUES FURTADO</t>
  </si>
  <si>
    <t>26435888000189</t>
  </si>
  <si>
    <t>MARCIA CRISTINA BRAZ CARVALHO 74586718234</t>
  </si>
  <si>
    <t>26441362000101</t>
  </si>
  <si>
    <t>DANIEL AMORIM DA SILVA 94473820297</t>
  </si>
  <si>
    <t>26452907000185</t>
  </si>
  <si>
    <t>REGINALDO DOS SANTOS FERREIRA 44086431220</t>
  </si>
  <si>
    <t>26465870000120</t>
  </si>
  <si>
    <t>ISAAC DA CUNHA MOURA 65706404291</t>
  </si>
  <si>
    <t>26465907000110</t>
  </si>
  <si>
    <t>SURUANA COMERCIO DE PNEUS LTDA</t>
  </si>
  <si>
    <t>26545719000100</t>
  </si>
  <si>
    <t>PAULO DIONE FONSECA DOS SANTOS 68444400220</t>
  </si>
  <si>
    <t>26585105000143</t>
  </si>
  <si>
    <t>26.585.105 MARIZA BARBOSA TRINDADE</t>
  </si>
  <si>
    <t>26595689000138</t>
  </si>
  <si>
    <t>CLAUDER FREITAS DE OLIVEIRA 83953825291</t>
  </si>
  <si>
    <t>26600034000100</t>
  </si>
  <si>
    <t>EDER ABRAHAO DA SILVA FERREIRA 01160806209</t>
  </si>
  <si>
    <t>26630209000122</t>
  </si>
  <si>
    <t>SORAIA COSTA DA SILVA 00653027290</t>
  </si>
  <si>
    <t>26636283000156</t>
  </si>
  <si>
    <t>26.636.283 MOACIR PINHEIRO DE BRITO</t>
  </si>
  <si>
    <t>26639805000173</t>
  </si>
  <si>
    <t>MARIA CELINA PEREIRA SILVA 18620639234</t>
  </si>
  <si>
    <t>26652146000105</t>
  </si>
  <si>
    <t>CLAUDINEI SALDANHA RODRIGUES</t>
  </si>
  <si>
    <t>26665076000120</t>
  </si>
  <si>
    <t>GEOGINELE YUKA KANZAKI 62047639204</t>
  </si>
  <si>
    <t>26682819000170</t>
  </si>
  <si>
    <t>26.682.819 PAULO DO VALE PAIXAO</t>
  </si>
  <si>
    <t>26723196000136</t>
  </si>
  <si>
    <t>CLEUDIANE FIALHO NEGRAO 93317999268</t>
  </si>
  <si>
    <t>26730221000109</t>
  </si>
  <si>
    <t>26.730.221 CLAUDOMIRO PINHEIRO DA COSTA</t>
  </si>
  <si>
    <t>26730296000190</t>
  </si>
  <si>
    <t>THIAGO BRUNNO MORAIS DA SILVA 92893392253</t>
  </si>
  <si>
    <t>26730495000106</t>
  </si>
  <si>
    <t>26.730.495 AMAURI MICHEL RIBEIRO BARROS</t>
  </si>
  <si>
    <t>26731163000138</t>
  </si>
  <si>
    <t>FRANCINEI BRITO SILVA 61415391220</t>
  </si>
  <si>
    <t>26753023000160</t>
  </si>
  <si>
    <t>LEOSSANDRO RIBEIRO MONTEIRO 61392294215</t>
  </si>
  <si>
    <t>26767759000198</t>
  </si>
  <si>
    <t>LUIZ CLAUDIO DA SILVA ALVES 42493285204</t>
  </si>
  <si>
    <t>26768133000104</t>
  </si>
  <si>
    <t>DAVID DIAS MEDEIROS 17338620210</t>
  </si>
  <si>
    <t>26781205000145</t>
  </si>
  <si>
    <t>JOSE MIGUEL ALVES FERNANDES 17720400291</t>
  </si>
  <si>
    <t>26817616000143</t>
  </si>
  <si>
    <t>HELIO RUBENS PINHIERO RODRIGUES</t>
  </si>
  <si>
    <t>26824657000167</t>
  </si>
  <si>
    <t xml:space="preserve">ELBER DOS PRAZERES AMADOR </t>
  </si>
  <si>
    <t>26831661000152</t>
  </si>
  <si>
    <t>ALTINA ASSUNCAO TEIXEIRA 42462479287</t>
  </si>
  <si>
    <t>26837346000132</t>
  </si>
  <si>
    <t>ADERITO EDUARDO FERREIRA DA SILVA 03151574297</t>
  </si>
  <si>
    <t>26846740000137</t>
  </si>
  <si>
    <t>26.846.740 JORGE BATISTA LEAL</t>
  </si>
  <si>
    <t>26852542000186</t>
  </si>
  <si>
    <t>26.852.542 JOICELENE DE NAZARE DOS REIS BARBOSA</t>
  </si>
  <si>
    <t>26860910000138</t>
  </si>
  <si>
    <t>26.860.910 ANA CLEIDE FERREIRA SAMPAIO DE LIMA</t>
  </si>
  <si>
    <t>26862608000119</t>
  </si>
  <si>
    <t>JOSE AUGUSTO DE FREITAS FERREIRA 00574992251</t>
  </si>
  <si>
    <t>26866827000176</t>
  </si>
  <si>
    <t>26.866.827 LUIZ MAURICIO DANTAS FERREIRA</t>
  </si>
  <si>
    <t>26874323000106</t>
  </si>
  <si>
    <t>NIVALDO JOSE TEIXEIRA DOS SANTOS 70340692200</t>
  </si>
  <si>
    <t>26887354000193</t>
  </si>
  <si>
    <t>ANDREY CARLOS MONTEIRO BATISTA 63552337253</t>
  </si>
  <si>
    <t>26901232000104</t>
  </si>
  <si>
    <t>AMANDA CRISTIANE SILVA PEREIRA 03782444264</t>
  </si>
  <si>
    <t>26925494000109</t>
  </si>
  <si>
    <t>26.925.494 WENDEL FRANKLIN CIPRIANO DA SILVA</t>
  </si>
  <si>
    <t>26949853000168</t>
  </si>
  <si>
    <t>26.949.853 JOSE RIBAMAR PEREIRA LIMA</t>
  </si>
  <si>
    <t>26953766000184</t>
  </si>
  <si>
    <t>26.953.766 ANDREZA DE NAZARE APARECIDA DE ALMEIDA</t>
  </si>
  <si>
    <t>26954832000130</t>
  </si>
  <si>
    <t>26.954.832 EWERTON BRUNO MARTINS DOS SANTOS</t>
  </si>
  <si>
    <t>26963628000186</t>
  </si>
  <si>
    <t>TATYANA MELRES MAZZINI</t>
  </si>
  <si>
    <t>26974047000140</t>
  </si>
  <si>
    <t>NAYRON JOSE RUFINO DE OLIVEIRA 73483419268</t>
  </si>
  <si>
    <t>26988183000199</t>
  </si>
  <si>
    <t>26.988.183 SUELEN COSTA SANTOS</t>
  </si>
  <si>
    <t>27019684000120</t>
  </si>
  <si>
    <t>MAX EDUARDO MORAES DE SOUZA 01694339270</t>
  </si>
  <si>
    <t>27033270000155</t>
  </si>
  <si>
    <t>PAULO ROBERTO JUNIOR GUIMARAES DA SILVA 80408419253</t>
  </si>
  <si>
    <t>27043448000149</t>
  </si>
  <si>
    <t>27.043.448 ALCIMAR GONCALVES DA SILVA</t>
  </si>
  <si>
    <t>27044994000102</t>
  </si>
  <si>
    <t>SUNSHINE SALAO DE BELEZA E ESTETICA LTDA</t>
  </si>
  <si>
    <t>27057692000160</t>
  </si>
  <si>
    <t>27.057.692 MARILDA COELHO VEIGA DO NASCIMENTO</t>
  </si>
  <si>
    <t>27075436000104</t>
  </si>
  <si>
    <t>ALESSANDRO SOUSA MAGALHAES 94106991268</t>
  </si>
  <si>
    <t>27079512000141</t>
  </si>
  <si>
    <t>MARCOS AURELIO SILVA SANTOS</t>
  </si>
  <si>
    <t>27087765000167</t>
  </si>
  <si>
    <t>ARRIUS YAN SANTOS DA PAZ 01032314206</t>
  </si>
  <si>
    <t>27097558000193</t>
  </si>
  <si>
    <t>RAIMUNDO MACHADO CRUZ</t>
  </si>
  <si>
    <t>27105541000130</t>
  </si>
  <si>
    <t>VALDECI SILVA DA SILVA 84335513291</t>
  </si>
  <si>
    <t>27142302000150</t>
  </si>
  <si>
    <t xml:space="preserve">RAIMUNDO MOUSINHO GUIMARAES JUNIOR </t>
  </si>
  <si>
    <t>27153250000118</t>
  </si>
  <si>
    <t>W L DA COSTA COMERCIO E SERVICOS DE ENGENHARIA E CONSTRUCAO CIVIL</t>
  </si>
  <si>
    <t>27159386000135</t>
  </si>
  <si>
    <t>CAMILA LIRA ARAGÃO</t>
  </si>
  <si>
    <t>27179805000109</t>
  </si>
  <si>
    <t>27.179.805 ALICIA CUNHA DA ROCHA</t>
  </si>
  <si>
    <t>27201885000143</t>
  </si>
  <si>
    <t>JOSE MARIA BRANDAO ALVES 14746565287</t>
  </si>
  <si>
    <t>27224471000130</t>
  </si>
  <si>
    <t>OSMAR NUNES MENEZES JUNIOR 42646960204</t>
  </si>
  <si>
    <t>27251463000182</t>
  </si>
  <si>
    <t>RAPHAEL ALEXANDRE SANTOS DE ARAUJO 70342997220</t>
  </si>
  <si>
    <t>27256813000101</t>
  </si>
  <si>
    <t>RAIMUNDO GUILHERME MACIEL PACHECO 27142000287</t>
  </si>
  <si>
    <t>27268860000167</t>
  </si>
  <si>
    <t>CARLOS ALBERTO RODRIGUES DA SILVA 08182256291</t>
  </si>
  <si>
    <t>27276552000183</t>
  </si>
  <si>
    <t>27.276.552 ISAURA RAFAELA BATISTA BENTES</t>
  </si>
  <si>
    <t>27279502000150</t>
  </si>
  <si>
    <t>CLAUDIO SERGIO DA SILVA DOS PASSOS</t>
  </si>
  <si>
    <t>27283236000139</t>
  </si>
  <si>
    <t>WANESSA SIQUEIRA DUARTE 03631693265</t>
  </si>
  <si>
    <t>27311568000180</t>
  </si>
  <si>
    <t>27.311.568 BRENO CAIQUE GONCALVES DA SILVA</t>
  </si>
  <si>
    <t>27331912000100</t>
  </si>
  <si>
    <t>27.331.912 ANDREZA CUNHA DE OLIVEIRA</t>
  </si>
  <si>
    <t>27342866000137</t>
  </si>
  <si>
    <t>BRUNO LIMA LEAL 94875375204</t>
  </si>
  <si>
    <t>27359299000121</t>
  </si>
  <si>
    <t>ANDRE GOMES DOS SANTOS 03647023205</t>
  </si>
  <si>
    <t>27368759000188</t>
  </si>
  <si>
    <t>27.368.759 WANDERLUCIO DE ALMEIDA LEAL</t>
  </si>
  <si>
    <t>27378445000166</t>
  </si>
  <si>
    <t>PEDRO DIEGO SOUSA DOS SANTOS 00109725280</t>
  </si>
  <si>
    <t>27381679000162</t>
  </si>
  <si>
    <t>ANDRE NAZARENO DA SILVA MIRANDA 01173088202</t>
  </si>
  <si>
    <t>27386379000176</t>
  </si>
  <si>
    <t>27.386.379 MARIA DE FATIMA GONCALVES</t>
  </si>
  <si>
    <t>27392253000104</t>
  </si>
  <si>
    <t>ELDER RAIMUNDO DE JESUS COSTA 81999038215</t>
  </si>
  <si>
    <t>27400492000169</t>
  </si>
  <si>
    <t>FELIPE FERNANDO LIMA RODRIGUES 96978783234</t>
  </si>
  <si>
    <t>27405017000185</t>
  </si>
  <si>
    <t>REINALDO PERDIGAO BATISTA 42619254272</t>
  </si>
  <si>
    <t>27430843000184</t>
  </si>
  <si>
    <t>CLAUDIA DA CONCEICAO ROCHA PEREIRA 88704670230</t>
  </si>
  <si>
    <t>27430962000137</t>
  </si>
  <si>
    <t>27.430.962 ROSILENE DOS REIS BATISTA</t>
  </si>
  <si>
    <t>27437965000100</t>
  </si>
  <si>
    <t>ANDREZA SANTOS DA SILVA 62947583272</t>
  </si>
  <si>
    <t>27441177000180</t>
  </si>
  <si>
    <t>ANTONIO ERINALDO PEREIRA DE OLIVEIRA 02128062209</t>
  </si>
  <si>
    <t>27481976000180</t>
  </si>
  <si>
    <t>SILAS SOARES DO NASCIMENTO 95140760282</t>
  </si>
  <si>
    <t>27486002000199</t>
  </si>
  <si>
    <t>IVANEIDE VERAS DA SILVA 68288735215</t>
  </si>
  <si>
    <t>27489759000136</t>
  </si>
  <si>
    <t>WAGNER MIRANDA DA LUZ 69010374220</t>
  </si>
  <si>
    <t>27497442000141</t>
  </si>
  <si>
    <t>WALDISSON MENEZES DO NASCIMENTO 01811162274</t>
  </si>
  <si>
    <t>27527822000181</t>
  </si>
  <si>
    <t>WELLINGTON CESAR DE FARIAS CARDOSO 61746614234</t>
  </si>
  <si>
    <t>27532513000108</t>
  </si>
  <si>
    <t>GERCICLEA BALIEIRO BRITO 92837387215</t>
  </si>
  <si>
    <t>27533679000130</t>
  </si>
  <si>
    <t>27.533.679 PAULA GRACIETE MAGNO MONTEIRO</t>
  </si>
  <si>
    <t>27551889000151</t>
  </si>
  <si>
    <t>CECILIA SILVA RIELLA 07275803291</t>
  </si>
  <si>
    <t>27552101000121</t>
  </si>
  <si>
    <t>PETERSON GONCALVES ROMEIRO 75134136220</t>
  </si>
  <si>
    <t>27573340000168</t>
  </si>
  <si>
    <t>27.573.340 ELIEZER ALFAIA DA CRUZ</t>
  </si>
  <si>
    <t>27593216000164</t>
  </si>
  <si>
    <t>PAULO ROBERTO DA SILVA ARAUJO 01373457201</t>
  </si>
  <si>
    <t>27601180000113</t>
  </si>
  <si>
    <t>GLAUBER PANTOJA BENICIO 00561099200</t>
  </si>
  <si>
    <t>27608289000182</t>
  </si>
  <si>
    <t>EDUARDO CARVALHO DOS SANTOS 01197577297</t>
  </si>
  <si>
    <t>27609461000112</t>
  </si>
  <si>
    <t>DALCIEL JHONATAN DE JESUS BEZERRA 01412100283</t>
  </si>
  <si>
    <t>27620212000128</t>
  </si>
  <si>
    <t>ANTONIO FERNANDO DA COSTA 04907108249</t>
  </si>
  <si>
    <t>27625446000168</t>
  </si>
  <si>
    <t>MARCEL PINHEIRO DA SILVA 88218341234</t>
  </si>
  <si>
    <t>27631874000101</t>
  </si>
  <si>
    <t>IDELVAN ALVES DA SILVA 17375266204</t>
  </si>
  <si>
    <t>27632000000160</t>
  </si>
  <si>
    <t>27.632.000 EDNA MARIA DA ROSA PINHEIRO</t>
  </si>
  <si>
    <t>27651788000152</t>
  </si>
  <si>
    <t>27.651.788 ROSA LUCIA GONCALVES RIBEIRO</t>
  </si>
  <si>
    <t>27670315000100</t>
  </si>
  <si>
    <t>MARIA SORAIA FERREIRA DA SILVA 79084753291</t>
  </si>
  <si>
    <t>27673942000197</t>
  </si>
  <si>
    <t>ALLANDSON DA CONCEICAO SANTOS 80208215204</t>
  </si>
  <si>
    <t>27681640000160</t>
  </si>
  <si>
    <t>RYAN WILLY VALENTE SILVA 01664754245</t>
  </si>
  <si>
    <t>27692907000115</t>
  </si>
  <si>
    <t>ANTONIO AUGUSTO AMARAL MOREIRA 02809276226</t>
  </si>
  <si>
    <t>27696676000118</t>
  </si>
  <si>
    <t>27.696.676 FRANCISCA SILVA DA SILVA</t>
  </si>
  <si>
    <t>27704483000161</t>
  </si>
  <si>
    <t>ALEXANDRA MENDES DA VEIGA 58971840200</t>
  </si>
  <si>
    <t>27706618000128</t>
  </si>
  <si>
    <t>MARCELA DA CRUZ DE OLIVEIRA 69498210268</t>
  </si>
  <si>
    <t>27715217000134</t>
  </si>
  <si>
    <t>27.715.217 FRANCISCO DA CRUZ MENDES DA ROCHA</t>
  </si>
  <si>
    <t>27717437000105</t>
  </si>
  <si>
    <t>27.717.437 OTONI MARCIO OLIVEIRA COSTA</t>
  </si>
  <si>
    <t>27726879000100</t>
  </si>
  <si>
    <t>FRANCINEI PINHEIRO DA SILVA 99222426215</t>
  </si>
  <si>
    <t>27747692000192</t>
  </si>
  <si>
    <t>KMV GESTÃO DE PESSOAS</t>
  </si>
  <si>
    <t>27770152000120</t>
  </si>
  <si>
    <t>ROBSON LUIZ DO ROSARIO SANTOS 61124745220</t>
  </si>
  <si>
    <t>27770394000113</t>
  </si>
  <si>
    <t>GEFFESON PATRICK FERREIRA DA SILVA 01805628437</t>
  </si>
  <si>
    <t>27770434000127</t>
  </si>
  <si>
    <t>R C GONCALVES</t>
  </si>
  <si>
    <t>27789012000101</t>
  </si>
  <si>
    <t>MARIA DA CONCEICAO CARVALHO SOARES 17275857200</t>
  </si>
  <si>
    <t>27789694000144</t>
  </si>
  <si>
    <t>27.789.694 ADMAR FERREIRA BEZERRA JUNIOR</t>
  </si>
  <si>
    <t>27791081000141</t>
  </si>
  <si>
    <t>MARY LAURA SOARES ROCHA 79808220215</t>
  </si>
  <si>
    <t>27811396000103</t>
  </si>
  <si>
    <t>EDIL RIBEIRO 99706202234</t>
  </si>
  <si>
    <t>27811803000182</t>
  </si>
  <si>
    <t>MARIA JOSE ATAIDE MENDES 80795145268</t>
  </si>
  <si>
    <t>27814418000199</t>
  </si>
  <si>
    <t>ROSANGELA REIS DOS SANTOS MAGNO 89157427291</t>
  </si>
  <si>
    <t>27824290000144</t>
  </si>
  <si>
    <t>27.824.290 RICARDO SOUZA FERREIRA</t>
  </si>
  <si>
    <t>27828496000142</t>
  </si>
  <si>
    <t>JHONNATA FELIX SELVATI 00654392102</t>
  </si>
  <si>
    <t>27844132000156</t>
  </si>
  <si>
    <t>27.844.132 EMERSON RODRIGUES FERNANDES</t>
  </si>
  <si>
    <t>27858913000108</t>
  </si>
  <si>
    <t>SUZANNE MAYARA SOUZA DA SILVA 94704295249</t>
  </si>
  <si>
    <t>27862947000168</t>
  </si>
  <si>
    <t>MARIA LEOCI DA VEIGA SERRAO MUNIZ 71412379253</t>
  </si>
  <si>
    <t>27865402000105</t>
  </si>
  <si>
    <t>LEILANE WANESSA SILVA DA SILVA 02163585239</t>
  </si>
  <si>
    <t>27868779000118</t>
  </si>
  <si>
    <t>C. A. DE ALMEIDA NETO CONSULTORIA E GESTAO EMPRESARIAL</t>
  </si>
  <si>
    <t>27889550000160</t>
  </si>
  <si>
    <t>VALDINETE AMARAL 98395220278</t>
  </si>
  <si>
    <t>27895947000164</t>
  </si>
  <si>
    <t>JOSENOR ESTANISLAU FONSECA DA SILVA 25925342291</t>
  </si>
  <si>
    <t>27900248000165</t>
  </si>
  <si>
    <t>27.900.248 GABRIEL FABIANO BARBOSA DE VASCONCELOS</t>
  </si>
  <si>
    <t>27903534000184</t>
  </si>
  <si>
    <t>DOUGLAS ABREU DA SILVA 96723351215</t>
  </si>
  <si>
    <t>27905339000193</t>
  </si>
  <si>
    <t>ELLEN F LOPES - ME</t>
  </si>
  <si>
    <t>27921867000136</t>
  </si>
  <si>
    <t>SANDRA SUELY SIQUEIRA FERREIRA 42675553204</t>
  </si>
  <si>
    <t>27926917000178</t>
  </si>
  <si>
    <t>EDIVALDO SOUZA DA CRUZ 59349107287</t>
  </si>
  <si>
    <t>27928211000145</t>
  </si>
  <si>
    <t>ELIAS RAFAEL BRITO MONTEIRO 37334042204</t>
  </si>
  <si>
    <t>27965437000116</t>
  </si>
  <si>
    <t>JULIANA DE SOUSA NUNES 18121446287</t>
  </si>
  <si>
    <t>27968689000107</t>
  </si>
  <si>
    <t>ODINEIA DOS SANTOS MAIA DA SILVA 86957090272</t>
  </si>
  <si>
    <t>27971830000112</t>
  </si>
  <si>
    <t>LUCYANA COSTA DE MENEZES 63948940282</t>
  </si>
  <si>
    <t>27972377000169</t>
  </si>
  <si>
    <t>TEREZA NEUMA NORONHA CUNHA 44292031215</t>
  </si>
  <si>
    <t>27978523000163</t>
  </si>
  <si>
    <t>ADRIANO DOS PRAZERES NASCIMENTO 00841748209</t>
  </si>
  <si>
    <t>27985338000104</t>
  </si>
  <si>
    <t>FABIO SOUSA SANTOS 82603472291</t>
  </si>
  <si>
    <t>27999384000154</t>
  </si>
  <si>
    <t>JYLYANE CLEBERCLECYA PEREIRA DE SOUSA 04915816451</t>
  </si>
  <si>
    <t>28002907000109</t>
  </si>
  <si>
    <t>TELMA DO SOCORRO COSTA DOS SANTOS 14256002200</t>
  </si>
  <si>
    <t>28013294000105</t>
  </si>
  <si>
    <t>28.013.294 DIEGO DANTAS SARMANHO</t>
  </si>
  <si>
    <t>28048824000150</t>
  </si>
  <si>
    <t>28.048.824 FABIO HENRIQUE MENDES</t>
  </si>
  <si>
    <t>28051054000103</t>
  </si>
  <si>
    <t>RENATA RODRIGUES RIBEIRO 80360858287</t>
  </si>
  <si>
    <t>28051307000130</t>
  </si>
  <si>
    <t>D R A COMERCIO VAREJISTA DE LATICINIOS E FRIOS LTDA</t>
  </si>
  <si>
    <t>28062814000170</t>
  </si>
  <si>
    <t>28.062.814 SALOMAO SALDANHA LEAL</t>
  </si>
  <si>
    <t>28084696000109</t>
  </si>
  <si>
    <t>RAYLLA ALLINE REIS LOPES 01325344281</t>
  </si>
  <si>
    <t>28100602000130</t>
  </si>
  <si>
    <t>HELLEN SHEYLA SANTOS LOPES DOS ANJOS 65387767287</t>
  </si>
  <si>
    <t>28106428000132</t>
  </si>
  <si>
    <t>28.106.428 JOSIANE OLIVEIRA SOUSA</t>
  </si>
  <si>
    <t>28127075000157</t>
  </si>
  <si>
    <t>BRUNO COSTA TEIXEIRA DE LIMA 62360744291</t>
  </si>
  <si>
    <t>28176288000179</t>
  </si>
  <si>
    <t>JOCIMAR SANTOS DOS SANTOS 40353796204</t>
  </si>
  <si>
    <t>28176384000117</t>
  </si>
  <si>
    <t>LUIZ FARIAS PACHECO 32947585291</t>
  </si>
  <si>
    <t>28202572000172</t>
  </si>
  <si>
    <t>28.202.572 HELIO BARATA FEITOSA</t>
  </si>
  <si>
    <t>28211596000198</t>
  </si>
  <si>
    <t>FRANCINEIDE DE SOUZA FARIAS LOPES 00148622208</t>
  </si>
  <si>
    <t>28240006000155</t>
  </si>
  <si>
    <t>JOAO AUGUSTO MENDES SODRE 42422353215</t>
  </si>
  <si>
    <t>28244045000120</t>
  </si>
  <si>
    <t>HP COMERCIO E SERVICOS LTDA</t>
  </si>
  <si>
    <t>28259106000123</t>
  </si>
  <si>
    <t>FABIANA CRISTINA NEVES DE MELO MONTEIRO 01554586208</t>
  </si>
  <si>
    <t>28263509000146</t>
  </si>
  <si>
    <t>JOSE MARCOS VAZ PEREIRA 69205752215</t>
  </si>
  <si>
    <t>28304451000131</t>
  </si>
  <si>
    <t>28.304.451 THIAGO BRUNO SILVA FERREIRA</t>
  </si>
  <si>
    <t>28309898000101</t>
  </si>
  <si>
    <t>LUIS RICARDO AMORIM 33077061287</t>
  </si>
  <si>
    <t>28313010000104</t>
  </si>
  <si>
    <t>ROLNE AMARAL DA PAIXAO 10946969272</t>
  </si>
  <si>
    <t>28329693000180</t>
  </si>
  <si>
    <t>FERNANDO HENRIQUE LIMA DA CRUZ 21815119268</t>
  </si>
  <si>
    <t>28330186000166</t>
  </si>
  <si>
    <t>ALZIRA DIAS DA SILVA 23647477249</t>
  </si>
  <si>
    <t>28343966000140</t>
  </si>
  <si>
    <t>MARCOS PAULO DE SOUSA 62053256249</t>
  </si>
  <si>
    <t>28345350000109</t>
  </si>
  <si>
    <t>OSVALDO SOARES DE MACEDO JUNIOR 42990505253</t>
  </si>
  <si>
    <t>28363900000112</t>
  </si>
  <si>
    <t>CARLOS MOREIRA DA SILVA 75389916204</t>
  </si>
  <si>
    <t>28368331000106</t>
  </si>
  <si>
    <t>28.368.331 JACIRA BRAGA DE BRITO DOS SANTOS</t>
  </si>
  <si>
    <t>28385697000185</t>
  </si>
  <si>
    <t>FRANCISCO HELIO LEITAO 65791029268</t>
  </si>
  <si>
    <t>28404121000118</t>
  </si>
  <si>
    <t>DAYSE MONTEIRO MAIA 11805374249</t>
  </si>
  <si>
    <t>28415899000122</t>
  </si>
  <si>
    <t>MARCO ANTONIO MIRANDA DOS SANTOS 81653506253</t>
  </si>
  <si>
    <t>28437661000106</t>
  </si>
  <si>
    <t>RAQUEL MORAES DE JESUS 01051426200</t>
  </si>
  <si>
    <t>28460112000144</t>
  </si>
  <si>
    <t>GEORGINA PEREIRA MENESCAL DE SOUZA 29995426234</t>
  </si>
  <si>
    <t>28474750000114</t>
  </si>
  <si>
    <t>JOSE ALBERTO SILVA 45539022491</t>
  </si>
  <si>
    <t>28476963000185</t>
  </si>
  <si>
    <t>MARJORY ASHILEY SARAIVA GOMES DA SILVA 00309999286</t>
  </si>
  <si>
    <t>28482325000177</t>
  </si>
  <si>
    <t>28.482.325 GILMAR GUSMAO DOS SANTOS</t>
  </si>
  <si>
    <t>28508412000156</t>
  </si>
  <si>
    <t>CENTRO DE EMAGRECIMENTO E ESTETICA EMPORIO FIT LTDA</t>
  </si>
  <si>
    <t>28511139000119</t>
  </si>
  <si>
    <t>LUIZ CARLOS ARAUJO ARTHUR JUNIOR 86744399268</t>
  </si>
  <si>
    <t>28518583000166</t>
  </si>
  <si>
    <t>ANTONIO MARIA GOMES DOS SANTOS 14180782200</t>
  </si>
  <si>
    <t>28525600000516</t>
  </si>
  <si>
    <t>DROGARIA MODENA LTDA</t>
  </si>
  <si>
    <t>28525920000142</t>
  </si>
  <si>
    <t>28.525.920 MARCOS DIEGO RODRIGUES DE ABREU</t>
  </si>
  <si>
    <t>28530326000140</t>
  </si>
  <si>
    <t>HELOISE COSTA BARBOSA 92223818234</t>
  </si>
  <si>
    <t>28534788000135</t>
  </si>
  <si>
    <t>JAIR PEREIRA ESCOBAR 33307199072</t>
  </si>
  <si>
    <t>28539075000164</t>
  </si>
  <si>
    <t>MAIRA NATACHA FRANCA MENDES 91803683287</t>
  </si>
  <si>
    <t>28596725000103</t>
  </si>
  <si>
    <t>HERICA CRISTINA LOPES DA SILVA 85678120204</t>
  </si>
  <si>
    <t>28599542000141</t>
  </si>
  <si>
    <t>ANA SILVIA ABREU 85535052272</t>
  </si>
  <si>
    <t>28602952000102</t>
  </si>
  <si>
    <t>THAYNARA SENA BATISTA 23851857844</t>
  </si>
  <si>
    <t>28605906000159</t>
  </si>
  <si>
    <t>RENATO ROCHA SOARES 80085890278</t>
  </si>
  <si>
    <t>28607338000125</t>
  </si>
  <si>
    <t>EDINALVA OLIVEIRA DA CRUZ 69297479200</t>
  </si>
  <si>
    <t>28608000000198</t>
  </si>
  <si>
    <t>JAMILSON DELK FREDERICO DOS SANTOS 64133699220</t>
  </si>
  <si>
    <t>28609947000113</t>
  </si>
  <si>
    <t>WELTON RENAN ARAUJO OLIVEIRA 01399477285</t>
  </si>
  <si>
    <t>28622200000103</t>
  </si>
  <si>
    <t>ANTONIO SILVEIRA MACHADO 35101377953</t>
  </si>
  <si>
    <t>28629075000155</t>
  </si>
  <si>
    <t>ALEX SANDERS FREITAS RIBEIRO 63457059268</t>
  </si>
  <si>
    <t>28660085000153</t>
  </si>
  <si>
    <t>28.660.085 WERLEY DE ARAUJO MENEZES</t>
  </si>
  <si>
    <t>28667329000120</t>
  </si>
  <si>
    <t>JOSE DIEGO HERNANE DOS SANTOS 93539649204</t>
  </si>
  <si>
    <t>28678964000102</t>
  </si>
  <si>
    <t>28.678.964 MARCUS RAFAEL DIAS MACEDO SIMAO</t>
  </si>
  <si>
    <t>28685120000199</t>
  </si>
  <si>
    <t>JOSE ORLANDO DE OLIVEIRA SILVA 33173567234</t>
  </si>
  <si>
    <t>28692792000121</t>
  </si>
  <si>
    <t>MARCOS ANTONIO NASCIMENTO DE SOUSA 75668033287</t>
  </si>
  <si>
    <t>28693805000187</t>
  </si>
  <si>
    <t>28.693.805 ANTONIO HENRIQUE DA SILVA</t>
  </si>
  <si>
    <t>28700254000131</t>
  </si>
  <si>
    <t>EMANOEL FERREIRA BATISTA 51782570225</t>
  </si>
  <si>
    <t>28705914000177</t>
  </si>
  <si>
    <t>ARMANDO DO ROSARIO MARTINS FERNANDO 39459497268</t>
  </si>
  <si>
    <t>28711662000199</t>
  </si>
  <si>
    <t>MARIA ONETE DE JESUS COSTA 99171201220</t>
  </si>
  <si>
    <t>28718407000178</t>
  </si>
  <si>
    <t>JOAO RODRIGUES DINIZ 30612470253</t>
  </si>
  <si>
    <t>28721482000198</t>
  </si>
  <si>
    <t>JOANA RODRIGUES DOS SANTOS 32873620200</t>
  </si>
  <si>
    <t>28727421000138</t>
  </si>
  <si>
    <t>MARCOS ALVINO SILVA NETO 74843524204</t>
  </si>
  <si>
    <t>28727467000157</t>
  </si>
  <si>
    <t>28.727.467 GEOVANE DA SILVA FONTELES</t>
  </si>
  <si>
    <t>28735060000171</t>
  </si>
  <si>
    <t>CASSIO ALMEIDA QUARESMA 03755923262</t>
  </si>
  <si>
    <t>28744912000197</t>
  </si>
  <si>
    <t>28.744.912 EDUARDO BEZERRA SALES</t>
  </si>
  <si>
    <t>28752542000130</t>
  </si>
  <si>
    <t>BRENA GLEIZE MARINHO XAVIER 97937398272</t>
  </si>
  <si>
    <t>28754766000180</t>
  </si>
  <si>
    <t>PAULO AUGUSTO PINTO DA SILVA 39693090268</t>
  </si>
  <si>
    <t>28755920000139</t>
  </si>
  <si>
    <t>28.755.920 DAVI RUAN SANDIM FERREIRA</t>
  </si>
  <si>
    <t>28759643000132</t>
  </si>
  <si>
    <t>28.759.643 KARLA CRISTINA OLIVEIRA DE CARVALHO</t>
  </si>
  <si>
    <t>28790363000197</t>
  </si>
  <si>
    <t>28.790.363 NATANAEL EVANGELISTA DE MEDEIROS FILHO</t>
  </si>
  <si>
    <t>28795295000159</t>
  </si>
  <si>
    <t>28.795.295 SUANE LEMOS DOS SANTOS</t>
  </si>
  <si>
    <t>28810280000112</t>
  </si>
  <si>
    <t>VALDINEI NUNES DOS SANTOS 72540540287</t>
  </si>
  <si>
    <t>28817487000119</t>
  </si>
  <si>
    <t>28.817.487 MARCO ANTONIO FARIAS DE CARVALHO</t>
  </si>
  <si>
    <t>28827621000162</t>
  </si>
  <si>
    <t>JOSIANE PANTOJA DE SOUZA 59517158220</t>
  </si>
  <si>
    <t>28844137000141</t>
  </si>
  <si>
    <t>NATAL SOUZA VIANA 58539212234</t>
  </si>
  <si>
    <t>28846218000180</t>
  </si>
  <si>
    <t>28.846.218 ANTONIO JOSE FARIAS RUFINO</t>
  </si>
  <si>
    <t>28848138000164</t>
  </si>
  <si>
    <t>MARCIO MONTEIRO CORDEIRO 63332205234</t>
  </si>
  <si>
    <t>28852860000172</t>
  </si>
  <si>
    <t>28.852.860 JOSE AUGUSTO FIGUEIREDO MELO</t>
  </si>
  <si>
    <t>28865216000139</t>
  </si>
  <si>
    <t>ADILSON DA FONSECA MONTEIRO 72833319215</t>
  </si>
  <si>
    <t>28867424000177</t>
  </si>
  <si>
    <t>MARCIA CRISTINA ANDRADE LEITE 58796843268</t>
  </si>
  <si>
    <t>28896155000177</t>
  </si>
  <si>
    <t>JOSE EDINALDO GOMES 79977740259</t>
  </si>
  <si>
    <t>28901892000110</t>
  </si>
  <si>
    <t>SECRETARIA MUNICIPAL DE GESTAO FAZENDARIA- SEGEF</t>
  </si>
  <si>
    <t>28906371000156</t>
  </si>
  <si>
    <t>JERRI AFONSO PAMPLONA PEREIRA 32998325220</t>
  </si>
  <si>
    <t>28936733000151</t>
  </si>
  <si>
    <t>LUIS FERNANDO MORAES SANTOS 43150551234</t>
  </si>
  <si>
    <t>28945058000127</t>
  </si>
  <si>
    <t>ANGELO MARCIO NUNES FERREIRA 67466613268</t>
  </si>
  <si>
    <t>28950900000119</t>
  </si>
  <si>
    <t>28.950.900 SUZANE MALCHER LOPES DA SILVA</t>
  </si>
  <si>
    <t>28951746000108</t>
  </si>
  <si>
    <t>KLIFFER WELLINGTON GOES MORAIS 03528958294</t>
  </si>
  <si>
    <t>28954793000105</t>
  </si>
  <si>
    <t>28.954.793 RENAN SANTOS FELIZARDO</t>
  </si>
  <si>
    <t>28956261000107</t>
  </si>
  <si>
    <t>28.956.261 ARILTON DE OLIVEIRA ARNAUD</t>
  </si>
  <si>
    <t>28986634000184</t>
  </si>
  <si>
    <t>ROSANA MOREIRA DA SILVA 78525985287</t>
  </si>
  <si>
    <t>28997287000195</t>
  </si>
  <si>
    <t>28.997.287 RODRIGO CRISTIAN DE MORAES RAMOS</t>
  </si>
  <si>
    <t>28999940000155</t>
  </si>
  <si>
    <t>JAIR FERREIRA DA SILVA 57692661200</t>
  </si>
  <si>
    <t>29001218000142</t>
  </si>
  <si>
    <t>CLEIA DE LIMA SILVA ZEFERINO 88751678268</t>
  </si>
  <si>
    <t>29001415000161</t>
  </si>
  <si>
    <t>VALDENILCE BORGES SANTOS 80160298253</t>
  </si>
  <si>
    <t>29002742000138</t>
  </si>
  <si>
    <t>MARCOS BARBOSA DA SILVA 71505679249</t>
  </si>
  <si>
    <t>29004573000175</t>
  </si>
  <si>
    <t>29.004.573 FRANCISCO CARLOS PINHEIRO DOS SANTOS</t>
  </si>
  <si>
    <t>29006456000140</t>
  </si>
  <si>
    <t>29.006.456 LIDIA DA CONCEICAO PONTES LIMA</t>
  </si>
  <si>
    <t>29008549000104</t>
  </si>
  <si>
    <t>29.008.549 DIOGO REIS GOMES</t>
  </si>
  <si>
    <t>29026393000194</t>
  </si>
  <si>
    <t>29.026.393 WELISSON JACO DA SILVA BRITO</t>
  </si>
  <si>
    <t>29041264000175</t>
  </si>
  <si>
    <t>JOSE NASARENO DE MACEDO SILVA 76373894304</t>
  </si>
  <si>
    <t>29043088000100</t>
  </si>
  <si>
    <t>CARLOS KLEBER DOS SANTOS SOUSA 59143487220</t>
  </si>
  <si>
    <t>29053845000127</t>
  </si>
  <si>
    <t>29.053.845 JACIELEM FARIAS DE FREITAS PEREIRA</t>
  </si>
  <si>
    <t>29104476000154</t>
  </si>
  <si>
    <t>EMANUEL MORAES LESSA WALDECK 51311089268</t>
  </si>
  <si>
    <t>29106086000113</t>
  </si>
  <si>
    <t>RAIMUNDO HENRIQUE LEAL MOURA 01928366252</t>
  </si>
  <si>
    <t>29109404000108</t>
  </si>
  <si>
    <t>29.109.404 BRENA LETICIA MERA DIAS</t>
  </si>
  <si>
    <t>29114704000177</t>
  </si>
  <si>
    <t>29.114.704 ROSIVALDO MONTEIRO DA SILVA</t>
  </si>
  <si>
    <t>29115273000163</t>
  </si>
  <si>
    <t>SEBASTIAO GOMES DA SILVA 16750411215</t>
  </si>
  <si>
    <t>29128015000111</t>
  </si>
  <si>
    <t>29.128.015 FABIO JUNE DA SILVA NEVES</t>
  </si>
  <si>
    <t>29144155000183</t>
  </si>
  <si>
    <t>29.144.155 GABRIEL PEREIRA VILHENA</t>
  </si>
  <si>
    <t>29187091000106</t>
  </si>
  <si>
    <t>29.187.091 ALDENIRA HELENA SILVA DO ROSARIO</t>
  </si>
  <si>
    <t>29187271000180</t>
  </si>
  <si>
    <t>FRANCISCO SOARES DO NASCIMENTO JUNIOR 92938264291</t>
  </si>
  <si>
    <t>29203034000165</t>
  </si>
  <si>
    <t>29.203.034 PAMELA KATLEN DA SILVEIRA DE OLIVEIRA</t>
  </si>
  <si>
    <t>29209783000108</t>
  </si>
  <si>
    <t>29.209.783 FELIX JOSE GARCIA CHADA</t>
  </si>
  <si>
    <t>29214067000100</t>
  </si>
  <si>
    <t>29.214.067 LEANDRO GOMES DE OLIVEIRA NETO</t>
  </si>
  <si>
    <t>29222968000144</t>
  </si>
  <si>
    <t>RONALDO PEREIRA MARINHO 61028363249</t>
  </si>
  <si>
    <t>29223084000104</t>
  </si>
  <si>
    <t>FRANCISCO CLAUDIO RODRIGUES DA SILVA 00722631219</t>
  </si>
  <si>
    <t>29226169000146</t>
  </si>
  <si>
    <t>EDJANE ARRAES LEITE GOIS 04138918442</t>
  </si>
  <si>
    <t>29240368000109</t>
  </si>
  <si>
    <t>THIAGO FELIPE PONTES DINIZ 78980321287</t>
  </si>
  <si>
    <t>29251803000109</t>
  </si>
  <si>
    <t>29.251.803 HELENA MARIA SAMPAIO FRAZAO</t>
  </si>
  <si>
    <t>29259016000103</t>
  </si>
  <si>
    <t>MARIO CEZAR FERREIRA LIRA 55536506234</t>
  </si>
  <si>
    <t>29267528000103</t>
  </si>
  <si>
    <t>JOAO PAULO ARAUJO FONSECA 68949936291</t>
  </si>
  <si>
    <t>29268936000180</t>
  </si>
  <si>
    <t>29.268.936 SANDRO E SILVA LOPES</t>
  </si>
  <si>
    <t>29272612000115</t>
  </si>
  <si>
    <t>LAIS DA SILVA ALMEIDA 01658339207</t>
  </si>
  <si>
    <t>29277708000176</t>
  </si>
  <si>
    <t>JOANA RAFAELE ALVES DA COSTA 90928806200</t>
  </si>
  <si>
    <t>29296208000181</t>
  </si>
  <si>
    <t>29.296.208 ERICK CRISTIAN CARDOSO DE SOUSA</t>
  </si>
  <si>
    <t>29302991000149</t>
  </si>
  <si>
    <t>RAPHAEL RODRIGUES SARAIVA 95910247204</t>
  </si>
  <si>
    <t>29311831000166</t>
  </si>
  <si>
    <t>29.311.831 ELISEU FERREIRA CAETANO</t>
  </si>
  <si>
    <t>29319606000176</t>
  </si>
  <si>
    <t>ANTONIO R DE SOUZA E SERVICO</t>
  </si>
  <si>
    <t>29330045000106</t>
  </si>
  <si>
    <t>LUCIANA BARROS ANDRADE 94376930210</t>
  </si>
  <si>
    <t>29361843000103</t>
  </si>
  <si>
    <t>ELIZABETH KAZUMI YAMAGA 70460752200</t>
  </si>
  <si>
    <t>29362767000142</t>
  </si>
  <si>
    <t>BEIRA RIO MATERIAIS DE CONSTRUCAO LTDA</t>
  </si>
  <si>
    <t>29395055000120</t>
  </si>
  <si>
    <t>JORGE PEREIRA DE LIMA</t>
  </si>
  <si>
    <t>29399487000109</t>
  </si>
  <si>
    <t>MARCELO MALCHER DA SILVA 70124507204</t>
  </si>
  <si>
    <t>29400795000107</t>
  </si>
  <si>
    <t>LAURA JANAINA FERNANDES VERAS 01139437259</t>
  </si>
  <si>
    <t>29409843000128</t>
  </si>
  <si>
    <t>JOAO PAULO FERREIRA DA SILVA 85378887291</t>
  </si>
  <si>
    <t>29421391000108</t>
  </si>
  <si>
    <t>29.421.391 MAX MARTINS BRASIL</t>
  </si>
  <si>
    <t>29421723000146</t>
  </si>
  <si>
    <t>ANTONIO CARLOS DA SILVA LEITAO 59138076268</t>
  </si>
  <si>
    <t>29423321000180</t>
  </si>
  <si>
    <t>LILIANE FERNANDA PICANCO DE OLIVEIRA 64145883268</t>
  </si>
  <si>
    <t>29430184000101</t>
  </si>
  <si>
    <t>JOSE NILSON FONTENELE DE OLIVEIRA 18437559200</t>
  </si>
  <si>
    <t>29441462000126</t>
  </si>
  <si>
    <t>MARIA LUCILANDIA AMARAL SOUZA 68039000297</t>
  </si>
  <si>
    <t>29454355000132</t>
  </si>
  <si>
    <t>ELIANA DE NAZARE VIEIRA DA CRUZ 60132272253</t>
  </si>
  <si>
    <t>29462610000199</t>
  </si>
  <si>
    <t>29.462.610 FRANCISCO DAS CHAGAS SOARES DA SILVA</t>
  </si>
  <si>
    <t>29470823000162</t>
  </si>
  <si>
    <t>TEREZA REGINA FERREIRA DA SILVA 23710098220</t>
  </si>
  <si>
    <t>29504846000140</t>
  </si>
  <si>
    <t>29.504.846 WENDEL PIEDADE SILVA</t>
  </si>
  <si>
    <t>29510857000133</t>
  </si>
  <si>
    <t>IT WAN TECNOLOGIA DA INFORMACAO LTDA</t>
  </si>
  <si>
    <t>29511316000120</t>
  </si>
  <si>
    <t>29.511.316 EDSON LIMA DA SILVA</t>
  </si>
  <si>
    <t>29513226000178</t>
  </si>
  <si>
    <t>WILLIAM WATHYLLA PEREIRA GOMES DOS SANTOS 89428846287</t>
  </si>
  <si>
    <t>29523977000175</t>
  </si>
  <si>
    <t>EVELYN TRINDADE REALE 60009152253</t>
  </si>
  <si>
    <t>29529837000104</t>
  </si>
  <si>
    <t>RONELIA DIAS BORGES 94517673391</t>
  </si>
  <si>
    <t>29534663000178</t>
  </si>
  <si>
    <t>HENRIQUE MATHEUS ALVES COSTA E SILVA 02267960273</t>
  </si>
  <si>
    <t>29535219000177</t>
  </si>
  <si>
    <t>ANA CRISTINA SANCHES LADEIRA 70859701204</t>
  </si>
  <si>
    <t>29562152000160</t>
  </si>
  <si>
    <t>29.562.152 GUSTAVO MAIA PAES SOARES</t>
  </si>
  <si>
    <t>29578383000161</t>
  </si>
  <si>
    <t>ALDO ROBERTO BARROS DE LIMA 15895203272</t>
  </si>
  <si>
    <t>29579260000145</t>
  </si>
  <si>
    <t>LEILA MARINA LOBO DA SILVA 29379431287</t>
  </si>
  <si>
    <t>29582571000163</t>
  </si>
  <si>
    <t>MOISES VILARINS CANAVIEIRA 45500746200</t>
  </si>
  <si>
    <t>29596666000136</t>
  </si>
  <si>
    <t>BENEDITO GONCALVES SANTA ROSA 57133646234</t>
  </si>
  <si>
    <t>29598435000161</t>
  </si>
  <si>
    <t>29.598.435 PEDRO GUEDES DA SILVA NETO</t>
  </si>
  <si>
    <t>29598510000194</t>
  </si>
  <si>
    <t>SAMIRA MANUELA BARROS GOMES 02926609280</t>
  </si>
  <si>
    <t>29627649000119</t>
  </si>
  <si>
    <t>EDINAILSON FERREIRA ALVES 02100030221</t>
  </si>
  <si>
    <t>29628692000107</t>
  </si>
  <si>
    <t>AMANDA GONZALEZ RIBEIRO 02685772260</t>
  </si>
  <si>
    <t>29641169000102</t>
  </si>
  <si>
    <t>KARLISON DIAS MONTEIRO 70564491233</t>
  </si>
  <si>
    <t>29662834000144</t>
  </si>
  <si>
    <t>KARLA DAMASCENO SANTANA 01217564241</t>
  </si>
  <si>
    <t>29665546000143</t>
  </si>
  <si>
    <t>DAVI DE OLIVEIRA SOUZA 03476724263</t>
  </si>
  <si>
    <t>29671016000108</t>
  </si>
  <si>
    <t>JUSTINA DA CONCEICAO PINTO NASCIMENTO DE ALMEIDA 57550042268</t>
  </si>
  <si>
    <t>29671122000191</t>
  </si>
  <si>
    <t>JOAO CARLOS DE SOUZA E SILVA 08963401200</t>
  </si>
  <si>
    <t>29685308000108</t>
  </si>
  <si>
    <t>29.685.308 CAROLINA DO SOCORRO FERREIRA MAGALHAES</t>
  </si>
  <si>
    <t>29691684000105</t>
  </si>
  <si>
    <t>RUBENS DE ALMEIDA REGO FILHO 83556176220</t>
  </si>
  <si>
    <t>29713603000112</t>
  </si>
  <si>
    <t>MARCOS VENICIUS DUARTE SOUZA 86900811272</t>
  </si>
  <si>
    <t>29726278000122</t>
  </si>
  <si>
    <t>MANOEL CUSTODIO BARBOSA 22903399204</t>
  </si>
  <si>
    <t>29733621000166</t>
  </si>
  <si>
    <t>ADILSON MARQUES DE ALMEIDA 40131351249</t>
  </si>
  <si>
    <t>29746552000125</t>
  </si>
  <si>
    <t>JARDIEL BARROS DE SOUSA 65595351268</t>
  </si>
  <si>
    <t>29764447000119</t>
  </si>
  <si>
    <t>FRANCISCA CLORES DE SOUSA MORAIS 29751802334</t>
  </si>
  <si>
    <t>29770064000153</t>
  </si>
  <si>
    <t>CHRISTIANE SUELI DOS SANTOS MACEDO TENORIO 63972980272</t>
  </si>
  <si>
    <t>29774921000193</t>
  </si>
  <si>
    <t>DELSON EVANGELISTA DE SOUZA 21035164272</t>
  </si>
  <si>
    <t>29784456000171</t>
  </si>
  <si>
    <t>29.784.456 LENO DE JESUS SILVA</t>
  </si>
  <si>
    <t>29799682000126</t>
  </si>
  <si>
    <t>29.799.682 ALEF FELIPE DA SILVA PEREIRA</t>
  </si>
  <si>
    <t>29801893000156</t>
  </si>
  <si>
    <t>JOAO ALBUQUERQUE SILVA 61249076234</t>
  </si>
  <si>
    <t>29812175000185</t>
  </si>
  <si>
    <t>29.812.175 EDER DE FREITAS BARRA</t>
  </si>
  <si>
    <t>29816603000148</t>
  </si>
  <si>
    <t>JHONATAN DA CRUZ SOUSA 99313448220</t>
  </si>
  <si>
    <t>29828781000199</t>
  </si>
  <si>
    <t>JANICE COSTA DOS SANTOS 29676886220</t>
  </si>
  <si>
    <t>29829924000187</t>
  </si>
  <si>
    <t>FRANCISCO ELDO DE LUCENA 13370235234</t>
  </si>
  <si>
    <t>29831272000115</t>
  </si>
  <si>
    <t>LAERTE LOPES FARO 92574432215</t>
  </si>
  <si>
    <t>29836811000109</t>
  </si>
  <si>
    <t>MICHELE DO SOCORRO HENRIQUES COSTA 75951339200</t>
  </si>
  <si>
    <t>29836865000174</t>
  </si>
  <si>
    <t>TRICIA KELLY HENRIQUES COSTA 99260492220</t>
  </si>
  <si>
    <t>29859294000193</t>
  </si>
  <si>
    <t>ERIC SOARES SERAPIAO 10364194790</t>
  </si>
  <si>
    <t>29867992000130</t>
  </si>
  <si>
    <t>DANIEL TEIXEIRA DE SOUSA 70502016264</t>
  </si>
  <si>
    <t>29884808000160</t>
  </si>
  <si>
    <t>MIZAEL GONCALVES CUNHA 59112883204</t>
  </si>
  <si>
    <t>29887308000182</t>
  </si>
  <si>
    <t>ANDERSON DINIZ DE LIMA 93694377204</t>
  </si>
  <si>
    <t>29888034000146</t>
  </si>
  <si>
    <t>ALISSON COSTA DOS REIS 01328234207</t>
  </si>
  <si>
    <t>29888698000105</t>
  </si>
  <si>
    <t>LUIZ MARQUES FERREIRA 76283780210</t>
  </si>
  <si>
    <t>29890295000109</t>
  </si>
  <si>
    <t>KARLA VIVIANE SANTOS SILVA RAMOS 83447660287</t>
  </si>
  <si>
    <t>29898774000163</t>
  </si>
  <si>
    <t>LEONARDO DA SILVEIRA CABRAL 11646007450</t>
  </si>
  <si>
    <t>29907905000121</t>
  </si>
  <si>
    <t>JOSIVALDO SOUSA ALEXANDRINO 94485216268</t>
  </si>
  <si>
    <t>29918641000101</t>
  </si>
  <si>
    <t>LEONARDO CLEBER QUEIROZ DOS SANTOS 02764693214</t>
  </si>
  <si>
    <t>29919125000100</t>
  </si>
  <si>
    <t>29.919.125 JACILEIDE NASCIMENTO PINHEIRO</t>
  </si>
  <si>
    <t>29931515000197</t>
  </si>
  <si>
    <t>MARCELHE PATRICIA PEREIRA PINHEIRO 64939707253</t>
  </si>
  <si>
    <t>29932372000138</t>
  </si>
  <si>
    <t>29.932.372 JOSE DANIELSON MAIA ARAUJO</t>
  </si>
  <si>
    <t>29938162000157</t>
  </si>
  <si>
    <t>ELIAS DA SILVA CASTILHO 74784404287</t>
  </si>
  <si>
    <t>29946018000162</t>
  </si>
  <si>
    <t>29.946.018 ANTONIO DE JESUS CARDOSO</t>
  </si>
  <si>
    <t>29964431000150</t>
  </si>
  <si>
    <t>JOAO LUIZ BRAGA PESSOA JUNIOR 94204020291</t>
  </si>
  <si>
    <t>29976344000112</t>
  </si>
  <si>
    <t>ALLAN JORGE FERREIRA 63376806349</t>
  </si>
  <si>
    <t>29983694000106</t>
  </si>
  <si>
    <t>BRUNO LUIZ MARQUES DA ROCHA 96426969249</t>
  </si>
  <si>
    <t>29991552000190</t>
  </si>
  <si>
    <t>ELANA COSTA DA SILVA 17290791215</t>
  </si>
  <si>
    <t>30004263000130</t>
  </si>
  <si>
    <t>MURILO DA SILVA GONCALVES 94312346291</t>
  </si>
  <si>
    <t>30006823000195</t>
  </si>
  <si>
    <t>TOTAL ASSESSORIA RURAL LTDA</t>
  </si>
  <si>
    <t>30010097000184</t>
  </si>
  <si>
    <t>MARIA DE NAZARE SOUZA SILVA 05544327220</t>
  </si>
  <si>
    <t>30014630000186</t>
  </si>
  <si>
    <t>RAIMUNDO CLEUSO FERREIRA DA SILVA 99515504287</t>
  </si>
  <si>
    <t>30016394000137</t>
  </si>
  <si>
    <t>LUCYCLEA LOPES DA SILVA 77949528249</t>
  </si>
  <si>
    <t>30017371000147</t>
  </si>
  <si>
    <t>30.017.371 IDENILSON MARCIEL DE BARROS</t>
  </si>
  <si>
    <t>30024992000158</t>
  </si>
  <si>
    <t>TAMIRES MOREIRA TEIXEIRA 98839080244</t>
  </si>
  <si>
    <t>30033251000133</t>
  </si>
  <si>
    <t>LUIS AUGUSTO BRITO MACEDO 66509726220</t>
  </si>
  <si>
    <t>30055459000153</t>
  </si>
  <si>
    <t>VALDECY DA SILVA FREITAS 00625541235</t>
  </si>
  <si>
    <t>30060821000184</t>
  </si>
  <si>
    <t>30.060.821 LUIZ OTAVIO DA SILVA ROCHA</t>
  </si>
  <si>
    <t>30081257000186</t>
  </si>
  <si>
    <t>RAYCELY SANTOS DA SILVEIRA 02373177293</t>
  </si>
  <si>
    <t>30083543000180</t>
  </si>
  <si>
    <t>30.083.543 SOLANGE RAQUEL DA SILVA ASSUNCAO</t>
  </si>
  <si>
    <t>30092702000103</t>
  </si>
  <si>
    <t>30.092.702 ORIVALDO CORREA CARDOSO</t>
  </si>
  <si>
    <t>30106699000130</t>
  </si>
  <si>
    <t>MICHELLE CRISTINA ALVES MARQUES 01277640203</t>
  </si>
  <si>
    <t>30108321000175</t>
  </si>
  <si>
    <t>JOSE LUIZ SEPEDA DA SILVA 14053489253</t>
  </si>
  <si>
    <t>30109028000122</t>
  </si>
  <si>
    <t>30.109.028 MERCILENE MIRANDA VULCAO</t>
  </si>
  <si>
    <t>30124365000199</t>
  </si>
  <si>
    <t>MARIA ALCICLEIA DA COSTA PIMENTEL 00942775244</t>
  </si>
  <si>
    <t>30158725000173</t>
  </si>
  <si>
    <t>DEYVID ANDERSONN RAPOSO DE ANDRADE 71252053215</t>
  </si>
  <si>
    <t>30162773000135</t>
  </si>
  <si>
    <t>NILSON CEZAR MONTEIRO 71340556200</t>
  </si>
  <si>
    <t>30163519000151</t>
  </si>
  <si>
    <t>T. BARROS COMERCIO E SERVICOS LTDA</t>
  </si>
  <si>
    <t>30167999000129</t>
  </si>
  <si>
    <t>PAULO EDILSON REIS DA SILVA 33066663272</t>
  </si>
  <si>
    <t>30187037000131</t>
  </si>
  <si>
    <t>30.187.037 MARIA SILVA DA GAMA BRASIL</t>
  </si>
  <si>
    <t>30188469000167</t>
  </si>
  <si>
    <t>30.188.469 PATRICK AFONSO GAMA HABR</t>
  </si>
  <si>
    <t>30228314000107</t>
  </si>
  <si>
    <t>ALBERTO LEONIDAS CONCEICAO DA SILVA 97090441253</t>
  </si>
  <si>
    <t>30230883000197</t>
  </si>
  <si>
    <t>ORDALENE BARATA DA CONCEICAO 94775389220</t>
  </si>
  <si>
    <t>30243500000115</t>
  </si>
  <si>
    <t>30.243.500 WILLIAM CARLOS MENDES PEREIRA</t>
  </si>
  <si>
    <t>30246655000105</t>
  </si>
  <si>
    <t>WILLYAN DO ROSARIO MENDES FERREIRA LUZ 01251378269</t>
  </si>
  <si>
    <t>30248073000168</t>
  </si>
  <si>
    <t>30.248.073 ANA CLEIA PEREIRA DE ARAUJO</t>
  </si>
  <si>
    <t>30271576000154</t>
  </si>
  <si>
    <t>AMELIA OLIVEIRA RIBEIRO 48646318249</t>
  </si>
  <si>
    <t>30291531000141</t>
  </si>
  <si>
    <t>ROGERIO EDSON BEZERRA DOS SANTOS 27788253200</t>
  </si>
  <si>
    <t>30298406000163</t>
  </si>
  <si>
    <t>VIVIANE DO SOCORRO DE OLIVEIRA MONTEIRO 69399239268</t>
  </si>
  <si>
    <t>30329556000197</t>
  </si>
  <si>
    <t>RENAN GABRIEL SILVA DA SILVA 01348829206</t>
  </si>
  <si>
    <t>30344375000130</t>
  </si>
  <si>
    <t>RAMON GOMES SAMPAIO 02416362216</t>
  </si>
  <si>
    <t>30350572000161</t>
  </si>
  <si>
    <t>30.350.572 JOAO JOSE CORSI FILHO</t>
  </si>
  <si>
    <t>30352023000126</t>
  </si>
  <si>
    <t>DIOGO VASCONCELOS DOS SANTOS 93111738272</t>
  </si>
  <si>
    <t>30352961000126</t>
  </si>
  <si>
    <t>FABRICIO SERGIO TAVARES RODRIGUES 02145861203</t>
  </si>
  <si>
    <t>30374233000115</t>
  </si>
  <si>
    <t>30.374.233 ENDY GABRIEL CORREA MIRANDA</t>
  </si>
  <si>
    <t>30389913000102</t>
  </si>
  <si>
    <t>30.389.913 CARLOS ALBERTO FERREIRA MELO</t>
  </si>
  <si>
    <t>30393781000192</t>
  </si>
  <si>
    <t>GIONEI BRUNO RODRIGUES SILVEIRA 94047278220</t>
  </si>
  <si>
    <t>30395203000195</t>
  </si>
  <si>
    <t>DAYSE NAZARE EMMI SANTOS 30371228204</t>
  </si>
  <si>
    <t>30396534000140</t>
  </si>
  <si>
    <t>30.396.534 ANA CAROLINA ALEIXO DE SOUZA</t>
  </si>
  <si>
    <t>30403989000145</t>
  </si>
  <si>
    <t>MEROLLY AMANDA SOUZA LOPES 99762358287</t>
  </si>
  <si>
    <t>30418858000131</t>
  </si>
  <si>
    <t>30.418.858 DANDARA CORIOLANO PINHEIRO</t>
  </si>
  <si>
    <t>30429105000121</t>
  </si>
  <si>
    <t>GILVANDO JOSE DA SILVA 60816198268</t>
  </si>
  <si>
    <t>30438934000170</t>
  </si>
  <si>
    <t>RAULLY SILVA DA SILVA 00418121230</t>
  </si>
  <si>
    <t>30444456000101</t>
  </si>
  <si>
    <t>JOSE CLAUDIO DA COSTA AMORIM 01543034292</t>
  </si>
  <si>
    <t>30451497000125</t>
  </si>
  <si>
    <t>ANTONIA CLEIDE QUEIROZ DA SILVEIRA 12697850287</t>
  </si>
  <si>
    <t>30458675000140</t>
  </si>
  <si>
    <t>ANTONIO CARLOS COSTA FILHO 01223901300</t>
  </si>
  <si>
    <t>30459336000188</t>
  </si>
  <si>
    <t>30.459.336 BEATRIZ MATOS CAVALCANTE</t>
  </si>
  <si>
    <t>30466663000167</t>
  </si>
  <si>
    <t>JENIVALDO TAVARES SANTIAGO 03656260230</t>
  </si>
  <si>
    <t>30468840000144</t>
  </si>
  <si>
    <t>IRINEU ALVES FARIAS FILHO 17055830320</t>
  </si>
  <si>
    <t>30477043000123</t>
  </si>
  <si>
    <t>30.477.043 MARCIA DE LOURDES CHAVES CORDEIRO</t>
  </si>
  <si>
    <t>30481837000160</t>
  </si>
  <si>
    <t>ANA RUTH LACERDA DA ROCHA 13754831291</t>
  </si>
  <si>
    <t>30482725000124</t>
  </si>
  <si>
    <t>ALCIANIRA MARIA FERREIRA DE SOUZA 66769868253</t>
  </si>
  <si>
    <t>30484433000120</t>
  </si>
  <si>
    <t>THALYSON AZEVEDO BEZERRA 98305735249</t>
  </si>
  <si>
    <t>30492044000147</t>
  </si>
  <si>
    <t>PRISCILA BIANCA MASCARENHAS BARATA 97942898253</t>
  </si>
  <si>
    <t>30500291000148</t>
  </si>
  <si>
    <t>FRANCISCO DOUGLAS BOTELHO DIAS 92161790234</t>
  </si>
  <si>
    <t>30502745000110</t>
  </si>
  <si>
    <t>30.502.745 VALDENIR AZEVEDO BARROS FILHO</t>
  </si>
  <si>
    <t>30502905000120</t>
  </si>
  <si>
    <t>30.502.905 EDVALDO ASSUNCAO DO CARMO</t>
  </si>
  <si>
    <t>30502931000159</t>
  </si>
  <si>
    <t>30.502.931 FABRICIO LEAO SOARES</t>
  </si>
  <si>
    <t>30503082000158</t>
  </si>
  <si>
    <t>30.503.082 BRENNO LUAN SILVA DE JESUS</t>
  </si>
  <si>
    <t>30503138000174</t>
  </si>
  <si>
    <t>EDILSON CASSEB DA SILVA 71394079249</t>
  </si>
  <si>
    <t>30503263000184</t>
  </si>
  <si>
    <t>M CANTANHEDE MOVEIS PORTAS E ACESSORIOS LTDA</t>
  </si>
  <si>
    <t>30503369000188</t>
  </si>
  <si>
    <t>NARIO FERNANDO SILVA CABRAL 71184783268</t>
  </si>
  <si>
    <t>30510435000147</t>
  </si>
  <si>
    <t>CAMILA DA ROCHA QUINDERE FERREIRA 01218412275</t>
  </si>
  <si>
    <t>30517093000197</t>
  </si>
  <si>
    <t>CARLOS AUGUSTO DA SILVA GABRIEL 39558916234</t>
  </si>
  <si>
    <t>30529231000158</t>
  </si>
  <si>
    <t>ARLETE DA COSTA BASTOS SILVA 64893120263</t>
  </si>
  <si>
    <t>FRANCISCA ALMEIDA DE JESUS</t>
  </si>
  <si>
    <t>30544387000108</t>
  </si>
  <si>
    <t>KEILA INDRAND MELO DO NASCIMENTO 92269842200</t>
  </si>
  <si>
    <t>30553271000135</t>
  </si>
  <si>
    <t>30.553.271 MARIO AFONSO GOMES DA SILVA</t>
  </si>
  <si>
    <t>30553674000184</t>
  </si>
  <si>
    <t>ITALO DE MIRANDA GOMES 91344972268</t>
  </si>
  <si>
    <t>30556271000199</t>
  </si>
  <si>
    <t>JOSE CRISTOVAO DE ALCANTARA MARTINS 01947591215</t>
  </si>
  <si>
    <t>30562875000148</t>
  </si>
  <si>
    <t>GRACE JANNIFER DOS SANTOS HORSFORD 79539335272</t>
  </si>
  <si>
    <t>30565195000188</t>
  </si>
  <si>
    <t>30.565.195 RIZONEIDE FERREIRA MENEZES</t>
  </si>
  <si>
    <t>30573874000107</t>
  </si>
  <si>
    <t>LANA CLAUDIA ALVES OLIVEIRA 78472954234</t>
  </si>
  <si>
    <t>30576876000141</t>
  </si>
  <si>
    <t>ALEXANDRA ALVES ROCHA DA SILVA 80904378268</t>
  </si>
  <si>
    <t>30584615000173</t>
  </si>
  <si>
    <t>AR3 SOLUÇÕES ENERGÉTICAS LTDA</t>
  </si>
  <si>
    <t>30596707000173</t>
  </si>
  <si>
    <t>DANIEL MEIRELES DE SOUZA 80782370225</t>
  </si>
  <si>
    <t>30604958000152</t>
  </si>
  <si>
    <t>ROSE DEBORAH BARBOSA PORTAL 01913275221</t>
  </si>
  <si>
    <t>30612912000185</t>
  </si>
  <si>
    <t>DEIVISON RICARDO BARROS DOS SANTOS 70726388220</t>
  </si>
  <si>
    <t>30616174000144</t>
  </si>
  <si>
    <t>SANDERSON THAYAN MORAIS SOARES 01865300217</t>
  </si>
  <si>
    <t>30620221000123</t>
  </si>
  <si>
    <t>MARIA CARVALHO DA SILVA 43149820200</t>
  </si>
  <si>
    <t>30622318000175</t>
  </si>
  <si>
    <t>RICARDO SANTOS DE OLIVEIRA 44977689291</t>
  </si>
  <si>
    <t>30632416000193</t>
  </si>
  <si>
    <t>RAIMUNDO DIAS NUNES 12955051349</t>
  </si>
  <si>
    <t>30633645000122</t>
  </si>
  <si>
    <t>ZAU MOREIRA DA CONCEICAO AMORIM 72047003253</t>
  </si>
  <si>
    <t>30650752000169</t>
  </si>
  <si>
    <t>30.650.752 MARCO ANTONIO DA CONCEICAO SOUZA</t>
  </si>
  <si>
    <t>30651444000158</t>
  </si>
  <si>
    <t>30.651.444 PAULO HUMBERTO PASSOS CHAVES</t>
  </si>
  <si>
    <t>30664133000123</t>
  </si>
  <si>
    <t>EDUARDO DA CONCEICAO NEVES 04294641266</t>
  </si>
  <si>
    <t>30674914000107</t>
  </si>
  <si>
    <t>EDVAN CAMPOS SOUSA 96939788204</t>
  </si>
  <si>
    <t>30696745000106</t>
  </si>
  <si>
    <t>PAULO HENRIQUE GALVAO DOS SANTOS 01483538273</t>
  </si>
  <si>
    <t>30710756000195</t>
  </si>
  <si>
    <t>LUCILENE DE FATIMA PINHEIRO 09460357253</t>
  </si>
  <si>
    <t>30711447000130</t>
  </si>
  <si>
    <t>RAIMUNDO NASCIMENTO SA 81819790282</t>
  </si>
  <si>
    <t>30726502000165</t>
  </si>
  <si>
    <t>MARA MARIANE BATISTA DA SILVA 59365714249</t>
  </si>
  <si>
    <t>30728241000112</t>
  </si>
  <si>
    <t>JOSE ANTONIO DA SILVA JUNIOR 43159770206</t>
  </si>
  <si>
    <t>30728503000149</t>
  </si>
  <si>
    <t>CLAUDIO CORDOVIL DA SILVA JUNIOR 30101123272</t>
  </si>
  <si>
    <t>30732087000152</t>
  </si>
  <si>
    <t>JOSIMO BRITO DA SILVA 99850095253</t>
  </si>
  <si>
    <t>30734080000170</t>
  </si>
  <si>
    <t>EDIVALDO PRATES FERREIRA CAMPOS 89589521215</t>
  </si>
  <si>
    <t>30778803000132</t>
  </si>
  <si>
    <t>DIFANY BEATRIZ REIS DE SANTANA 89783123220</t>
  </si>
  <si>
    <t>30794381000199</t>
  </si>
  <si>
    <t>MARILENA BAIA DO NASCIMENTO 02087338256</t>
  </si>
  <si>
    <t>30795925000137</t>
  </si>
  <si>
    <t>30.795.925 AMIRALDO VIEIRA DA SILVA JUNIOR</t>
  </si>
  <si>
    <t>30826245000133</t>
  </si>
  <si>
    <t>BENEDITA DO SOCORRO COSTA MENDES CONCEICAO 70585903204</t>
  </si>
  <si>
    <t>30848697000116</t>
  </si>
  <si>
    <t>ALYNE CRISTINA PESSOA EDUARDO 03641623251</t>
  </si>
  <si>
    <t>30863689000149</t>
  </si>
  <si>
    <t>MARIA LUCIA DOS SANTOS RODRIGUES 33185891287</t>
  </si>
  <si>
    <t>30889859000164</t>
  </si>
  <si>
    <t>FRANCINEI OLIVEIRA MESCOUTO 71985115204</t>
  </si>
  <si>
    <t>30890062000187</t>
  </si>
  <si>
    <t>30.890.062 CLOVIS JORGE DOS ANJOS DA COSTA</t>
  </si>
  <si>
    <t>30906419000178</t>
  </si>
  <si>
    <t>JOSE WILSON ANDRADE MARTINS 39192989268</t>
  </si>
  <si>
    <t>30913819000100</t>
  </si>
  <si>
    <t>30.913.819 ADRIANA TAVARES DE AVIZ</t>
  </si>
  <si>
    <t>30915898000199</t>
  </si>
  <si>
    <t>DIONE DA CONCEICAO RIBEIRO 88444953253</t>
  </si>
  <si>
    <t>30922503000185</t>
  </si>
  <si>
    <t>30.922.503 BRUNO MOTA DUARTE</t>
  </si>
  <si>
    <t>30930679000189</t>
  </si>
  <si>
    <t>30.930.679 BILAMARQUIS GOMES RIBEIRO</t>
  </si>
  <si>
    <t>30930745000110</t>
  </si>
  <si>
    <t>30.930.745 DANIEL HAZAEL MONTEIRO DIAS</t>
  </si>
  <si>
    <t>30937513000194</t>
  </si>
  <si>
    <t>JOAO BATISTA NASCIMENTO LOPES 15802892234</t>
  </si>
  <si>
    <t>30951110000108</t>
  </si>
  <si>
    <t>JOANA DARQUE MENEZES BARROS 66910277287</t>
  </si>
  <si>
    <t>30954169000141</t>
  </si>
  <si>
    <t>ROSEANE MORAES DA ROSA CRUZ 65827082287</t>
  </si>
  <si>
    <t>30982935000181</t>
  </si>
  <si>
    <t>CRISTIANO DIEGO BATISTA TRINDADE 69295980204</t>
  </si>
  <si>
    <t>30991973000109</t>
  </si>
  <si>
    <t>30.991.973 JOALBSON EWAHIM SANTOS GOMES</t>
  </si>
  <si>
    <t>31003356000102</t>
  </si>
  <si>
    <t>GLEYSON PINHEIRO DE ARAUJO 02168947279</t>
  </si>
  <si>
    <t>31022504000136</t>
  </si>
  <si>
    <t>ALDEMAR LIMA PANTOJA 28296257220</t>
  </si>
  <si>
    <t>31032566000129</t>
  </si>
  <si>
    <t>TAILLONES FILGUEIRA MARQUES 70073660230</t>
  </si>
  <si>
    <t>31053654000107</t>
  </si>
  <si>
    <t>ALEXSANDER FERNANDES DE AZEVEDO 03718112604</t>
  </si>
  <si>
    <t>31065348000190</t>
  </si>
  <si>
    <t>DEBORA PRISCILA TAVARES DE OLIVEIRA 88494543253</t>
  </si>
  <si>
    <t>31077572000100</t>
  </si>
  <si>
    <t>31.077.572 JARDSON RODRIGUES DE OLIVEIRA</t>
  </si>
  <si>
    <t>31084202000192</t>
  </si>
  <si>
    <t>SILVIA VALERIA BATALHA DA SILVA 80085210234</t>
  </si>
  <si>
    <t>31095882000140</t>
  </si>
  <si>
    <t>ROSINALDO BRAGA DE CARVALHO 20519346220</t>
  </si>
  <si>
    <t>31114690000133</t>
  </si>
  <si>
    <t>31.114.690 PRISCILA DOS REIS CORREA</t>
  </si>
  <si>
    <t>31122634000140</t>
  </si>
  <si>
    <t>ADEILDE MELO BEZERRA LOPES 51795914220</t>
  </si>
  <si>
    <t>31135524000113</t>
  </si>
  <si>
    <t>LUAN CALDAS 94206856249</t>
  </si>
  <si>
    <t>31146741000109</t>
  </si>
  <si>
    <t>LUCILENE DA SILVA OLIVEIRA 70990778215</t>
  </si>
  <si>
    <t>31146797000163</t>
  </si>
  <si>
    <t>ROBERTO CELSO CABRAL BATISTA 01875080201</t>
  </si>
  <si>
    <t>31155992000150</t>
  </si>
  <si>
    <t>FERNANDA CRISTINA PIMENTA DE SOUSA DO AMARAL 00310960185</t>
  </si>
  <si>
    <t>31168394000115</t>
  </si>
  <si>
    <t>SAMILLY RIBEIRO SOARES 01345684274</t>
  </si>
  <si>
    <t>31199618000156</t>
  </si>
  <si>
    <t>31.199.618 KARLA PEREIRA DE SOUZA</t>
  </si>
  <si>
    <t>31250007000195</t>
  </si>
  <si>
    <t>J S DE OLIVEIRA</t>
  </si>
  <si>
    <t>31255749000103</t>
  </si>
  <si>
    <t>31.255.749 DIELSON PINTO MOREIRA</t>
  </si>
  <si>
    <t>31271008000116</t>
  </si>
  <si>
    <t>BRUNA DO NASCIMENTO CORREA 77986121220</t>
  </si>
  <si>
    <t>31271415000123</t>
  </si>
  <si>
    <t>KEYDSON EMANUEL GARCIA COSTA 79557058234</t>
  </si>
  <si>
    <t>31285311000178</t>
  </si>
  <si>
    <t>FABIO VIEIRA DOS SANTOS 00854994203</t>
  </si>
  <si>
    <t>31291741000100</t>
  </si>
  <si>
    <t>31.291.741 GLEDSON PANTOJA FIGUEIREDO JUNIOR</t>
  </si>
  <si>
    <t>31292384000197</t>
  </si>
  <si>
    <t>BRENO SOUSA MENDES DA SILVA 03459333200</t>
  </si>
  <si>
    <t>31295703000118</t>
  </si>
  <si>
    <t>IDEMARIO FERREIRA BARBOSA 83149465249</t>
  </si>
  <si>
    <t>31297313000187</t>
  </si>
  <si>
    <t>LAIS JULIA DE OLIVEIRA ALBUQUERQUE 04137822204</t>
  </si>
  <si>
    <t>31298325000126</t>
  </si>
  <si>
    <t>EDIMAR MARIA PANTOJA DE CARVALHO 39229920215</t>
  </si>
  <si>
    <t>31337491000194</t>
  </si>
  <si>
    <t>CLEBER JOEL FURTADO MENDES 71988670225</t>
  </si>
  <si>
    <t>31390406000151</t>
  </si>
  <si>
    <t>EDSON LIMA DA LUZ 45241309268</t>
  </si>
  <si>
    <t>31424819000100</t>
  </si>
  <si>
    <t>MILENA SANTOS RIBEIRO 01812152256</t>
  </si>
  <si>
    <t>31434738000190</t>
  </si>
  <si>
    <t>31.434.738 GLEIDSON DOUGLAS SANTIAGO AMARAL</t>
  </si>
  <si>
    <t>31435089000142</t>
  </si>
  <si>
    <t>MAURICIO MARREIRA GOMES 85899950200</t>
  </si>
  <si>
    <t>31450110000189</t>
  </si>
  <si>
    <t>LUIZA DE ARAUJO ROMEIRO 03636533258</t>
  </si>
  <si>
    <t>31454329000156</t>
  </si>
  <si>
    <t>MARIO ANTONIO SEABRA 68203365272</t>
  </si>
  <si>
    <t>31455275000143</t>
  </si>
  <si>
    <t>31.455.275 MARIA JUCIRENE PAIXAO DA COSTA</t>
  </si>
  <si>
    <t>31458423000183</t>
  </si>
  <si>
    <t>GEOVANY DA COSTA MALATO 97058076200</t>
  </si>
  <si>
    <t>31490908000154</t>
  </si>
  <si>
    <t>LORENA DE OLIVEIRA MACIEL 02381534288</t>
  </si>
  <si>
    <t>31491528000134</t>
  </si>
  <si>
    <t>CASSIO DA SILVA LOBO 98485350200</t>
  </si>
  <si>
    <t>31503729000104</t>
  </si>
  <si>
    <t>JOICE CRISTINA SOUSA SANTIAGO 82678103234</t>
  </si>
  <si>
    <t>31506663000106</t>
  </si>
  <si>
    <t>IVANILDO DA SILVEIRA SILVA 60011335220</t>
  </si>
  <si>
    <t>31516244000155</t>
  </si>
  <si>
    <t>ANA LIDIA DE OLIVEIRA DA SILVA 38059266268</t>
  </si>
  <si>
    <t>31526118000181</t>
  </si>
  <si>
    <t>EDIANE MARTINS DE SOUSA E SILVA 80832296287</t>
  </si>
  <si>
    <t>31528542000165</t>
  </si>
  <si>
    <t>JORGE FIRMINIANO DA CONCEICAO SEGUNDO 00510720250</t>
  </si>
  <si>
    <t>31531558000127</t>
  </si>
  <si>
    <t>JOAO FABIO SILVA RAMOS 42859069291</t>
  </si>
  <si>
    <t>31556084000178</t>
  </si>
  <si>
    <t>PATRICK ROCHA ARAUJO 77689992234</t>
  </si>
  <si>
    <t>31557073000102</t>
  </si>
  <si>
    <t>ROGERIO VASCONCELOS DA SILVA 61566381215</t>
  </si>
  <si>
    <t>31559740000196</t>
  </si>
  <si>
    <t>ADRIANNE KEISSE AMORIM MESCOUTO 81015321291</t>
  </si>
  <si>
    <t>31580739000143</t>
  </si>
  <si>
    <t>MARCELO DA COSTA TAVARES 00051820269</t>
  </si>
  <si>
    <t>31611778000160</t>
  </si>
  <si>
    <t>CESAR AUGUSTO SANTOS DA CONCEICAO 01280010207</t>
  </si>
  <si>
    <t>31619198000110</t>
  </si>
  <si>
    <t>MARIO BENEDITO COUTINHO MOUZINHO 39786803272</t>
  </si>
  <si>
    <t>31630169000159</t>
  </si>
  <si>
    <t>TIAGO CLEVERSON MALCHER RODRIGUES 01338892207</t>
  </si>
  <si>
    <t>31630389000182</t>
  </si>
  <si>
    <t>31.630.389 LILSON TEIXEIRA</t>
  </si>
  <si>
    <t>31643723000132</t>
  </si>
  <si>
    <t>MAX WANDERSON ALVES 74334328253</t>
  </si>
  <si>
    <t>31658893000190</t>
  </si>
  <si>
    <t>LEONARDO NASCIMENTO SILVA 87209179291</t>
  </si>
  <si>
    <t>31673081000114</t>
  </si>
  <si>
    <t>MARCO ANTONIO ALVES GARCIA 35575000206</t>
  </si>
  <si>
    <t>31675265000113</t>
  </si>
  <si>
    <t>31.675.265 FABIANA DA SILVA LOBO</t>
  </si>
  <si>
    <t>31677862000187</t>
  </si>
  <si>
    <t>JOAO LUIZ DE ALMEIDA MOREIRA 57965269287</t>
  </si>
  <si>
    <t>31704020000177</t>
  </si>
  <si>
    <t>CARLOS EDUARDO DA SILVA 02488954276</t>
  </si>
  <si>
    <t>31711308000179</t>
  </si>
  <si>
    <t>31.711.308 GUIDO VASQUES RAMOS</t>
  </si>
  <si>
    <t>31719775000145</t>
  </si>
  <si>
    <t>31.719.775 SHIRLENE ARAUJO DE PAULA MOREIRA</t>
  </si>
  <si>
    <t>31733814000169</t>
  </si>
  <si>
    <t>31.733.814 LUIZ RICARDO OLIVEIRA DA SILVA</t>
  </si>
  <si>
    <t>31746596000105</t>
  </si>
  <si>
    <t>VANETE DO SOCORRO NASCIMENTO DE SOUZA 39184064234</t>
  </si>
  <si>
    <t>31749274000101</t>
  </si>
  <si>
    <t>FLAVIO ROCHA SOARES 64802256272</t>
  </si>
  <si>
    <t>31778493000119</t>
  </si>
  <si>
    <t>31.778.493 BRUNO WILLIAN SILVA DAMASCENO</t>
  </si>
  <si>
    <t>31781096000104</t>
  </si>
  <si>
    <t>FABRICIO MORAES DOS SANTOS 68706065287</t>
  </si>
  <si>
    <t>31798992000178</t>
  </si>
  <si>
    <t>RUBENS ALVES TEIXEIRA 22899510215</t>
  </si>
  <si>
    <t>31806962000166</t>
  </si>
  <si>
    <t>CLAUDIA SUELLEN DE LIMA SOUSA 80352359234</t>
  </si>
  <si>
    <t>31816212000175</t>
  </si>
  <si>
    <t>JOSE ALVES RIBEIRO 62853007200</t>
  </si>
  <si>
    <t>31816236000124</t>
  </si>
  <si>
    <t>GELÇON QUEIROZ DE ALMEIDA 57051470230</t>
  </si>
  <si>
    <t>31816844000139</t>
  </si>
  <si>
    <t>MAYRA JORDANA ASSIS DA SILVA 00815006292</t>
  </si>
  <si>
    <t>31817782000180</t>
  </si>
  <si>
    <t>31.817.782 MARIA DAS GRACAS MIRANDA</t>
  </si>
  <si>
    <t>31829843000129</t>
  </si>
  <si>
    <t>LEANDRO SOARES TAVARES 73599093253</t>
  </si>
  <si>
    <t>31833422000171</t>
  </si>
  <si>
    <t>31.833.422 AUGUSTO CARLOS GOMES DA COSTA</t>
  </si>
  <si>
    <t>31838729000165</t>
  </si>
  <si>
    <t>ALLYSSON TRAJANO DA COSTA 70264367405</t>
  </si>
  <si>
    <t>31847521000102</t>
  </si>
  <si>
    <t>LEA SIMONE ARAUJO SARRAF 28265050259</t>
  </si>
  <si>
    <t>31856984000130</t>
  </si>
  <si>
    <t>MARIA HELENA SARDINHA GOMES 22171037253</t>
  </si>
  <si>
    <t>31860234000132</t>
  </si>
  <si>
    <t>SIMONE MARIA FERREIRA DA SILVA 27127869200</t>
  </si>
  <si>
    <t>31875413000143</t>
  </si>
  <si>
    <t>ISETE DA ROCHA AMARAL 30448352249</t>
  </si>
  <si>
    <t>31876737000104</t>
  </si>
  <si>
    <t>EVANDRO DA SILVA CHAGAS 92343546215</t>
  </si>
  <si>
    <t>31909026000180</t>
  </si>
  <si>
    <t>31.909.026 CANDIDA ALVES RABELO</t>
  </si>
  <si>
    <t>31929146000140</t>
  </si>
  <si>
    <t>ROZIVALDO DE SOUSA PEREIRA 67374026234</t>
  </si>
  <si>
    <t>31934506000100</t>
  </si>
  <si>
    <t>EDIVANIO HENRIQUE BEZERRA 69997985249</t>
  </si>
  <si>
    <t>31935048000115</t>
  </si>
  <si>
    <t>GERLANY LOPES DE MOURA 92986331220</t>
  </si>
  <si>
    <t>31945171000117</t>
  </si>
  <si>
    <t>OCTAVIO AUGUSTO CORREA DE ALMEIDA JUNIOR 82460540230</t>
  </si>
  <si>
    <t>31959039000164</t>
  </si>
  <si>
    <t>31.959.039 ALLANE CRISTINA DA SILVA SILVA</t>
  </si>
  <si>
    <t>31970001000192</t>
  </si>
  <si>
    <t>LUCIANO TEIXEIRA DA SILVA 50890310297</t>
  </si>
  <si>
    <t>31970164000175</t>
  </si>
  <si>
    <t>FLAVIO SILVA DE OLIVEIRA 61390266362</t>
  </si>
  <si>
    <t>31979928000193</t>
  </si>
  <si>
    <t>WILLIAMY OLIVEIRA ALVES 95794263253</t>
  </si>
  <si>
    <t>32027545000188</t>
  </si>
  <si>
    <t>ALEFY CHRISTYAN LEAL DOS SANTOS 03103009240</t>
  </si>
  <si>
    <t>32030135000196</t>
  </si>
  <si>
    <t>32.030.135 FRANCIEL DA SILVA NEVES</t>
  </si>
  <si>
    <t>32058028000176</t>
  </si>
  <si>
    <t>VERENA JULIANA SANTOS QUARESMA 72769378287</t>
  </si>
  <si>
    <t>32105954000155</t>
  </si>
  <si>
    <t>ALLEF DE CHRYSTIAN OLIVEIRA DO NASCIMENTO 02689645211</t>
  </si>
  <si>
    <t>32126311000198</t>
  </si>
  <si>
    <t>FLAVIO WALBERT ROCHA CABRAL 83675540278</t>
  </si>
  <si>
    <t>32145301000108</t>
  </si>
  <si>
    <t>NATANAEL CAVALCANTE PINHEIRO 12853998894</t>
  </si>
  <si>
    <t>32153691000150</t>
  </si>
  <si>
    <t>32.153.691 NATANAEL RICARDO DA SILVA CARVALHO</t>
  </si>
  <si>
    <t>32164940000102</t>
  </si>
  <si>
    <t>KADSON ALEX BARBOSA LOURINHO 93138717268</t>
  </si>
  <si>
    <t>32176028000170</t>
  </si>
  <si>
    <t>32.176.028 MARCOS DO NASCIMENTO VILHENA</t>
  </si>
  <si>
    <t>32176936000164</t>
  </si>
  <si>
    <t>LUCAS DE GALIZA COSTA 98134647200</t>
  </si>
  <si>
    <t>32178561000171</t>
  </si>
  <si>
    <t>BRENNO DA SILVA ARAUJO 03270272235</t>
  </si>
  <si>
    <t>32188725000141</t>
  </si>
  <si>
    <t>ANTONIO RICARDO CARDOSO COSTA 00161752209</t>
  </si>
  <si>
    <t>32193418000159</t>
  </si>
  <si>
    <t>32.193.418 SIDNEY RICARDO DE OLIVEIRA</t>
  </si>
  <si>
    <t>32200064000122</t>
  </si>
  <si>
    <t>32.200.064 VANDERLEI SOUSA SANTOS</t>
  </si>
  <si>
    <t>32203194000119</t>
  </si>
  <si>
    <t>32.203.194 SIRO QUEIROZ TEIXEIRA</t>
  </si>
  <si>
    <t>32207218000108</t>
  </si>
  <si>
    <t>ANDREA CRISTINA GOMES FARIAS 75307197268</t>
  </si>
  <si>
    <t>32208508000176</t>
  </si>
  <si>
    <t>32.208.508 EDSON SOUZA DO NASCIMENTO</t>
  </si>
  <si>
    <t>32214075000161</t>
  </si>
  <si>
    <t>ANDERSON RODRIGO SILVA DE BRITO 80265499291</t>
  </si>
  <si>
    <t>32231366000168</t>
  </si>
  <si>
    <t>PAULO JORGE DA SILVA SOUSA 71359737200</t>
  </si>
  <si>
    <t>32241592000120</t>
  </si>
  <si>
    <t>JOAO ALEIXO DA LUZ JUNIOR 75387310244</t>
  </si>
  <si>
    <t>32246748000165</t>
  </si>
  <si>
    <t>JANNY MICHELLE SOUZA DE CASTRO 97727636215</t>
  </si>
  <si>
    <t>32250830000163</t>
  </si>
  <si>
    <t>JUCIVALDO SOARES FERREIRA 62811967249</t>
  </si>
  <si>
    <t>32265804000109</t>
  </si>
  <si>
    <t>LETICIA LUZIA DA SILVA FURTADO 92147712272</t>
  </si>
  <si>
    <t>32269934000110</t>
  </si>
  <si>
    <t>32.269.934 SOCORRO NAZARE DOS SANTOS BATISTA</t>
  </si>
  <si>
    <t>32276908000119</t>
  </si>
  <si>
    <t>WILSILENE NASCIMENTO PINHEIRO 70392014297</t>
  </si>
  <si>
    <t>32278361000190</t>
  </si>
  <si>
    <t>ADONIAS MARINHO DE JESUS 61198552204</t>
  </si>
  <si>
    <t>32301630000192</t>
  </si>
  <si>
    <t>32.301.630 FARID FELIX DOS SANTOS NETO</t>
  </si>
  <si>
    <t>32303393000107</t>
  </si>
  <si>
    <t>MARTA ISABEL GOMEZ SANTAMARIA 52597253287</t>
  </si>
  <si>
    <t>32319884000138</t>
  </si>
  <si>
    <t>32.319.884 ALICE PRISCILA MENDES PAMPLONA</t>
  </si>
  <si>
    <t>32320765000103</t>
  </si>
  <si>
    <t>ANDERSON DE ARAUJO SOSINHO 76758745287</t>
  </si>
  <si>
    <t>32320790000189</t>
  </si>
  <si>
    <t>WANESSA SOUTO RODRIGUES PEREIRA 04783907269</t>
  </si>
  <si>
    <t>32375464000179</t>
  </si>
  <si>
    <t>OSEAS DE SOUZA BARROS 39907821268</t>
  </si>
  <si>
    <t>32388446000121</t>
  </si>
  <si>
    <t>DELICIAS DA CHEF LTDA</t>
  </si>
  <si>
    <t>32425819000197</t>
  </si>
  <si>
    <t>RAIMUNDO NONATO COSTA DA SILVA 16775716249</t>
  </si>
  <si>
    <t>32432039000174</t>
  </si>
  <si>
    <t>JOAO LIMA RODRIGUES 38365685353</t>
  </si>
  <si>
    <t>32438027000157</t>
  </si>
  <si>
    <t>ANTONIO SANTOS DE ASSIS 88877256249</t>
  </si>
  <si>
    <t>32443622000180</t>
  </si>
  <si>
    <t>32.443.622 ELCILENE BORGES DE MELO</t>
  </si>
  <si>
    <t>32459022000100</t>
  </si>
  <si>
    <t>MICHEL DE MELO GONCALVES 88182673291</t>
  </si>
  <si>
    <t>32464569000102</t>
  </si>
  <si>
    <t>MARIA IVONETE DE LIMA PINTO ASSIS 87872935287</t>
  </si>
  <si>
    <t>32471681000162</t>
  </si>
  <si>
    <t>32.471.681 MAURO JUNIOR GRANGENSE CARVALHO</t>
  </si>
  <si>
    <t>32473448000119</t>
  </si>
  <si>
    <t>SIMONE CRISTINA RIBEIRO DE AZEVEDO 77785096287</t>
  </si>
  <si>
    <t>32500769000165</t>
  </si>
  <si>
    <t>ELIEZER FONSECA COSTA 00356211258</t>
  </si>
  <si>
    <t>32524249000192</t>
  </si>
  <si>
    <t>CARLOS ALBERTO FERNANDES DA SILVA 37157507234</t>
  </si>
  <si>
    <t>32544339000145</t>
  </si>
  <si>
    <t>32.544.339 ALESSANDRO SOUZA GARCIA</t>
  </si>
  <si>
    <t>32547123000133</t>
  </si>
  <si>
    <t>RENATA DO SOCORRO DE BRITO LIMA 79378641253</t>
  </si>
  <si>
    <t>32569265000100</t>
  </si>
  <si>
    <t>32.569.265 ANDREZZA DE NAZARETH DA SILVA PINHEIRO BRABO</t>
  </si>
  <si>
    <t>32578792000172</t>
  </si>
  <si>
    <t>MARCOS MACIEL FERNANDES TOCANTINS 90056949200</t>
  </si>
  <si>
    <t>32584938000192</t>
  </si>
  <si>
    <t>FABIANO SOUZA DOS SANTOS 02105609244</t>
  </si>
  <si>
    <t>32587646000103</t>
  </si>
  <si>
    <t>MARCIA DO SOCORRO PORTILHO PINHEIRO 45294313200</t>
  </si>
  <si>
    <t>32608976000138</t>
  </si>
  <si>
    <t>RICARDO ALEXANDRE DOS SANTOS PEIXOTO 45552509234</t>
  </si>
  <si>
    <t>32610668000147</t>
  </si>
  <si>
    <t>ALINNE FERNANDA ALENCAR RODRIGUES 70819904287</t>
  </si>
  <si>
    <t>32611602000171</t>
  </si>
  <si>
    <t>LUA RANNIERI FERREIRA E FERREIRA 01298681243</t>
  </si>
  <si>
    <t>32621603000105</t>
  </si>
  <si>
    <t>BRUNO PINA MELO 04273409267</t>
  </si>
  <si>
    <t>32629403000190</t>
  </si>
  <si>
    <t>VALDIR DOS REIS DE OLIVEIRA 30258120282</t>
  </si>
  <si>
    <t>32652005000195</t>
  </si>
  <si>
    <t>32.652.005 ALVARO LOPES DE ALBUQUERQUE</t>
  </si>
  <si>
    <t>32662235000135</t>
  </si>
  <si>
    <t>MARCILENE CARNEIRO DA SILVA 02109090219</t>
  </si>
  <si>
    <t>32676275000136</t>
  </si>
  <si>
    <t>LUCIA GOMES DE SOUZA 60443057249</t>
  </si>
  <si>
    <t>32699997000106</t>
  </si>
  <si>
    <t>GILDO DE LIMA GONCALVES 54771200297</t>
  </si>
  <si>
    <t>32707547000118</t>
  </si>
  <si>
    <t>ROVILMA REGINA ALVES DE SOUZA 63138301215</t>
  </si>
  <si>
    <t>32708040000189</t>
  </si>
  <si>
    <t>BRANDON RODRIGO DE OLIVEIRA 92147674249</t>
  </si>
  <si>
    <t>32712851000153</t>
  </si>
  <si>
    <t>FRANCISCO JOSE FERREIRA DOS SANTOS 05108349220</t>
  </si>
  <si>
    <t>32717304000160</t>
  </si>
  <si>
    <t>32.717.304 PAULO SERGIO LOBATO LIMA JUNIOR</t>
  </si>
  <si>
    <t>32725564000188</t>
  </si>
  <si>
    <t>32735842000188</t>
  </si>
  <si>
    <t>GABRIELA FERREIRA LOPES 00879249277</t>
  </si>
  <si>
    <t>32736321000145</t>
  </si>
  <si>
    <t>32.736.321 MANOEL LUIZ DA SILVA OLIVEIRA</t>
  </si>
  <si>
    <t>32745740000143</t>
  </si>
  <si>
    <t>MARCK ALESSANDRO DE MEDEIROS FERREIRA 71682902234</t>
  </si>
  <si>
    <t>32760819000143</t>
  </si>
  <si>
    <t>SILVIO JORGE SA DE OLIVEIRA 66926890234</t>
  </si>
  <si>
    <t>32769749000194</t>
  </si>
  <si>
    <t>32.769.749 FABRICIO SILVA DE MORAES</t>
  </si>
  <si>
    <t>32784347000169</t>
  </si>
  <si>
    <t>GISELE RODRIGUES DA SILVA 00328948217</t>
  </si>
  <si>
    <t>32790203000115</t>
  </si>
  <si>
    <t>RENATA SOUZA RAMOS 84937564234</t>
  </si>
  <si>
    <t>32792242000151</t>
  </si>
  <si>
    <t>JOHNNY DE OLIVEIRA CHERMONT 84415576249</t>
  </si>
  <si>
    <t>32799661000115</t>
  </si>
  <si>
    <t>JAIME SILVA BECKMAN 45027641249</t>
  </si>
  <si>
    <t>32802566000123</t>
  </si>
  <si>
    <t>SANDRA MARA DA SILVA DEVENS 08438354785</t>
  </si>
  <si>
    <t>32808170000193</t>
  </si>
  <si>
    <t>JUCILENE DE ABREU ARAUJO 86211307268</t>
  </si>
  <si>
    <t>32809059000111</t>
  </si>
  <si>
    <t>JHONATHA CORREA NUNES 02703158297</t>
  </si>
  <si>
    <t>32809323000117</t>
  </si>
  <si>
    <t>DIOGO SILVA DA CONCEICAO 01998774244</t>
  </si>
  <si>
    <t>32821575000161</t>
  </si>
  <si>
    <t>ELINALDO CRUZ DA SILVA 75819023234</t>
  </si>
  <si>
    <t>32822729000130</t>
  </si>
  <si>
    <t>RAIMUNDO COSTA DE SOUZA 00857261258</t>
  </si>
  <si>
    <t>32825892000156</t>
  </si>
  <si>
    <t>32.825.892 PAULO ANDRE SARDOEIRO DOS SANTOS</t>
  </si>
  <si>
    <t>32838996000103</t>
  </si>
  <si>
    <t>KAROLINA STHEFANY COSTA DE CAMPOS 02538336201</t>
  </si>
  <si>
    <t>32839097000117</t>
  </si>
  <si>
    <t>FLAVIO LIVIO BORGES FARIAS 96432438268</t>
  </si>
  <si>
    <t>32839412000106</t>
  </si>
  <si>
    <t>32.839.412 FRANCISCO DA SILVA</t>
  </si>
  <si>
    <t>32847416000136</t>
  </si>
  <si>
    <t>CARLOS BARBOSA PIRES JUNIOR 45458219287</t>
  </si>
  <si>
    <t>32869557000150</t>
  </si>
  <si>
    <t>ARETHA CRISTINE CAMPOS MAFFRA 79248519253</t>
  </si>
  <si>
    <t>32874258000103</t>
  </si>
  <si>
    <t>JANILSON DA SILVA COSTA 89667522334</t>
  </si>
  <si>
    <t>32880039000137</t>
  </si>
  <si>
    <t>32.880.039 ADAILDO MACEDO JUNIOR</t>
  </si>
  <si>
    <t>32882942000137</t>
  </si>
  <si>
    <t>ENNY LUCIA ALMEIDA DO ROSARIO 35377224272</t>
  </si>
  <si>
    <t>32883580000107</t>
  </si>
  <si>
    <t>32.883.580 ELIANE PEREIRA DE OLIVEIRA</t>
  </si>
  <si>
    <t>32888628000161</t>
  </si>
  <si>
    <t>JOSE PAULO DE OLIVEIRA RABELO 07117183268</t>
  </si>
  <si>
    <t>32903367000101</t>
  </si>
  <si>
    <t>32.903.367 MARTA GORETE NASCIMENTO DOS SANTOS</t>
  </si>
  <si>
    <t>32934819000112</t>
  </si>
  <si>
    <t>PATRICIA VANESA CUNHA DA SILVA 84352159204</t>
  </si>
  <si>
    <t>32943808000107</t>
  </si>
  <si>
    <t>VICTOR CARLOS SANTOS DA SILVA 77631170282</t>
  </si>
  <si>
    <t>32947620000129</t>
  </si>
  <si>
    <t>YURI RANGEL PAIXAO COSTA 01256299235</t>
  </si>
  <si>
    <t>32948238000130</t>
  </si>
  <si>
    <t>RITA PEREIRA DA SILVA ALENCAR 07177178287</t>
  </si>
  <si>
    <t>32948500000146</t>
  </si>
  <si>
    <t>ADRIA KAROLINY FERREIRA DA SILVA 01068600209</t>
  </si>
  <si>
    <t>32952289000135</t>
  </si>
  <si>
    <t>INGRID RENATA DE SOUZA SILVA 00755855299</t>
  </si>
  <si>
    <t>32954724000160</t>
  </si>
  <si>
    <t>FELIPE SAMIR TAVARES DAMASCENO 01199556289</t>
  </si>
  <si>
    <t>32955365000166</t>
  </si>
  <si>
    <t>32.955.365 ANDREA LUCIA DIAS FIGUEIREDO</t>
  </si>
  <si>
    <t>32956780000134</t>
  </si>
  <si>
    <t>FERNANDA VIEIRA DE OLIVEIRA 01678420212</t>
  </si>
  <si>
    <t>32991048000103</t>
  </si>
  <si>
    <t>RENATO DA SILVA COSTA 89749944291</t>
  </si>
  <si>
    <t>33003961000109</t>
  </si>
  <si>
    <t>JOAO DE DEUS OLIVEIRA BARBOSA 10602305268</t>
  </si>
  <si>
    <t>33009601000114</t>
  </si>
  <si>
    <t>33.009.601 ELIZABETH DUTRA SOEIRO</t>
  </si>
  <si>
    <t>33018760000185</t>
  </si>
  <si>
    <t>CRISTIANO LOBO ESTUMANO 99036207215</t>
  </si>
  <si>
    <t>33023749000103</t>
  </si>
  <si>
    <t>MYCHAELL DOUGLAS FIGUEIREDO VILHENA 01715280261</t>
  </si>
  <si>
    <t>33035918000125</t>
  </si>
  <si>
    <t>GEANE DO SOCORRO CABRAL COELHO 00528925229</t>
  </si>
  <si>
    <t>33050656000178</t>
  </si>
  <si>
    <t>MARCELO ANDRADE DE SOUZA 01086538200</t>
  </si>
  <si>
    <t>33066147000133</t>
  </si>
  <si>
    <t>FABRICIA REIS BRAGA 79324436287</t>
  </si>
  <si>
    <t>33070854000101</t>
  </si>
  <si>
    <t>MARIA ANTONIA DE SOUSA 27832309253</t>
  </si>
  <si>
    <t>33071080000125</t>
  </si>
  <si>
    <t>PAULO ROBERTO PINHEIRO DOS SANTOS 84716088200</t>
  </si>
  <si>
    <t>33088182000153</t>
  </si>
  <si>
    <t>33.088.182 RAMON DAVID TAVARES DE SENA</t>
  </si>
  <si>
    <t>33095030000188</t>
  </si>
  <si>
    <t>NALIGIA ETHENI FERREIRA BARBOSA SANTOS 45125880272</t>
  </si>
  <si>
    <t>33095049000124</t>
  </si>
  <si>
    <t>33.095.049 EDINALDO JOSE SOUZA DIAS</t>
  </si>
  <si>
    <t>33107967000126</t>
  </si>
  <si>
    <t>SIMONE DOS REIS GOMES 40000419249</t>
  </si>
  <si>
    <t>33121185000141</t>
  </si>
  <si>
    <t>LUIS FELIPE ROMEIRO ALBUQUERQUE 04591304205</t>
  </si>
  <si>
    <t>33122186000100</t>
  </si>
  <si>
    <t>ANTONIO DO NASCIMENTO BRANCO 94688630263</t>
  </si>
  <si>
    <t>33135086000119</t>
  </si>
  <si>
    <t>WANDERLEY SILVA FERREIRA 70852880278</t>
  </si>
  <si>
    <t>33137272000197</t>
  </si>
  <si>
    <t>33.137.272 WALTER AMAURI CABRAL AGRICOLA</t>
  </si>
  <si>
    <t>33158853000105</t>
  </si>
  <si>
    <t>33.158.853 IRINEU FERREIRA DA ROCHA FILHO</t>
  </si>
  <si>
    <t>33166873000128</t>
  </si>
  <si>
    <t>LUCILEA GOMES ALVAREZ 94689423253</t>
  </si>
  <si>
    <t>33168407000181</t>
  </si>
  <si>
    <t>KARINA CARVALHO FURTADO 72477563220</t>
  </si>
  <si>
    <t>33184415000111</t>
  </si>
  <si>
    <t>33.184.415 PABLO SERGIO SANTOS DA SILVA</t>
  </si>
  <si>
    <t>33192021000105</t>
  </si>
  <si>
    <t>33.192.021 BERONILSON SOBRAL ALVES</t>
  </si>
  <si>
    <t>33195962000100</t>
  </si>
  <si>
    <t>33.195.962 MARCELO FERREIRA OLIVEIRA</t>
  </si>
  <si>
    <t>33256388000145</t>
  </si>
  <si>
    <t>PAM SERVICE MANUTENÇÃO, SERVIÇOS E SEGURANÇA LTDA</t>
  </si>
  <si>
    <t>33256718000100</t>
  </si>
  <si>
    <t>DARIO DA COSTA LACERDA 21240116268</t>
  </si>
  <si>
    <t>33288017000145</t>
  </si>
  <si>
    <t>33.288.017 ALAN JOSE DOS SANTOS MEDEIROS</t>
  </si>
  <si>
    <t>33288934000120</t>
  </si>
  <si>
    <t>RAIMUNDO NONATO FREITAS DA SILVA 15793036253</t>
  </si>
  <si>
    <t>33290664000191</t>
  </si>
  <si>
    <t>JUDITE TORRES GUIMARAES 29392497253</t>
  </si>
  <si>
    <t>33292132000193</t>
  </si>
  <si>
    <t>33.292.132 ANDERSON FARIAS DE MELO</t>
  </si>
  <si>
    <t>33295527000140</t>
  </si>
  <si>
    <t>HIGOR RUAN FELIX DE LIMA 00298092239</t>
  </si>
  <si>
    <t>33307384000149</t>
  </si>
  <si>
    <t>ANA CAROLINE PINTO DE CASTRO 99638355204</t>
  </si>
  <si>
    <t>33318576000150</t>
  </si>
  <si>
    <t>FRANCISCO CARLOS NEVES DE SA 03740102268</t>
  </si>
  <si>
    <t>33320049000180</t>
  </si>
  <si>
    <t>RAIMUNDO NONATO DE ASSIS CANELAS 56482396291</t>
  </si>
  <si>
    <t>33321611000190</t>
  </si>
  <si>
    <t>KAMILO MENDES MACIEL 84249943291</t>
  </si>
  <si>
    <t>33329240000193</t>
  </si>
  <si>
    <t>33.329.240 WANDERSON ERIK BARBOSA DE OLIVEIRA</t>
  </si>
  <si>
    <t>33348984000155</t>
  </si>
  <si>
    <t>EXPEDITO CONRADO DA SILVA JUNIOR 69628416200</t>
  </si>
  <si>
    <t>33371986000165</t>
  </si>
  <si>
    <t>TIAGO WISLEI SILVA MACEDO 70011538260</t>
  </si>
  <si>
    <t>33381097000189</t>
  </si>
  <si>
    <t>ERICA ALFAIA CARVALHO 02069558207</t>
  </si>
  <si>
    <t>33383842000129</t>
  </si>
  <si>
    <t>LUIZ HERNANDES REIS NUNES 58152792268</t>
  </si>
  <si>
    <t>33387974000129</t>
  </si>
  <si>
    <t>JOAO VITOR SENA DOS SANTOS 00271584203</t>
  </si>
  <si>
    <t>33406837000194</t>
  </si>
  <si>
    <t>LARA THAIS DA SILVA 60619196386</t>
  </si>
  <si>
    <t>33412536000173</t>
  </si>
  <si>
    <t>MAURO MIGUEL ROCHA PEREIRA 70290040272</t>
  </si>
  <si>
    <t>33413582000197</t>
  </si>
  <si>
    <t>33.413.582 ANDERSON OLIVEIRA E SILVA</t>
  </si>
  <si>
    <t>33424159000192</t>
  </si>
  <si>
    <t>DAYVISON FERREIRA SANTOS 60852950225</t>
  </si>
  <si>
    <t>33426903000198</t>
  </si>
  <si>
    <t>ELIELSON PASSOS RODRIGUES 99053209204</t>
  </si>
  <si>
    <t>33428979000152</t>
  </si>
  <si>
    <t>RONAN RAMON GOMES BOTELHO 01044149280</t>
  </si>
  <si>
    <t>33429964000109</t>
  </si>
  <si>
    <t>MARCIO LIMA PEREIRA 70840245220</t>
  </si>
  <si>
    <t>33446867000124</t>
  </si>
  <si>
    <t>GISELE PEREIRA XAVIER DA COSTA 82735735249</t>
  </si>
  <si>
    <t>33490151000124</t>
  </si>
  <si>
    <t>MELQUIZEDEQUE DA SILVA CONCEICAO 02419914201</t>
  </si>
  <si>
    <t>33491335000109</t>
  </si>
  <si>
    <t>JOSE CARDOSO DE SOUZA NETO 00165411201</t>
  </si>
  <si>
    <t>33500204000140</t>
  </si>
  <si>
    <t>RENATO FERNANDO DOS SANTOS BARBOSA 85976300278</t>
  </si>
  <si>
    <t>33506433000172</t>
  </si>
  <si>
    <t>WILLIAM FERREIRA DA COSTA LIMA 98360639272</t>
  </si>
  <si>
    <t>33542016000185</t>
  </si>
  <si>
    <t>DEUZINETE ARAUJO ROCHA 98484478220</t>
  </si>
  <si>
    <t>33544717000153</t>
  </si>
  <si>
    <t>JOSE DA SILVA GONCALVES 37177648291</t>
  </si>
  <si>
    <t>33551709000134</t>
  </si>
  <si>
    <t>CLEYCILANE DO SOCORRO ALVES DA ROCHA 73925470204</t>
  </si>
  <si>
    <t>33554396000178</t>
  </si>
  <si>
    <t>33.554.396 CARLOS ALBERTO TAPAJOS PEREIRA FILHO</t>
  </si>
  <si>
    <t>33568256000159</t>
  </si>
  <si>
    <t>CLEITON DA SILVA CHAGAS 57844828234</t>
  </si>
  <si>
    <t>33572269000100</t>
  </si>
  <si>
    <t>33.572.269 RAFAEL MILLER DA SILVA COSTA</t>
  </si>
  <si>
    <t>33575243000107</t>
  </si>
  <si>
    <t>MARCOS ALEXANDRE BARBOSA VIEIRA 99348152220</t>
  </si>
  <si>
    <t>33587690000186</t>
  </si>
  <si>
    <t>ROSEANI DO SOCORRO ALVES DE SOUZA PEREIRA 37577280259</t>
  </si>
  <si>
    <t>33599522000100</t>
  </si>
  <si>
    <t>CMCLOUD COMERCIO E SERVICOS LTDA</t>
  </si>
  <si>
    <t>33610094000170</t>
  </si>
  <si>
    <t>ALDALENE PANTOJA NERY 94276382220</t>
  </si>
  <si>
    <t>33617198000106</t>
  </si>
  <si>
    <t>RAFAEL SILVA TEIXEIRA 81939817234</t>
  </si>
  <si>
    <t>33630507000188</t>
  </si>
  <si>
    <t>LUIS NAZARIO MOREIRA DE MELO 59980532220</t>
  </si>
  <si>
    <t>33633938000106</t>
  </si>
  <si>
    <t>PATRICIA MATOS CAVALCANTE 68988141253</t>
  </si>
  <si>
    <t>33653481000193</t>
  </si>
  <si>
    <t>33.653.481 RODRIGO WALLACE DOS SANTOS AFONSO</t>
  </si>
  <si>
    <t>33656396000189</t>
  </si>
  <si>
    <t>MAURICIO TEODORO ALMEIDA REIS 72542470200</t>
  </si>
  <si>
    <t>33677533000161</t>
  </si>
  <si>
    <t>VIVALDO LUIS MONTEIRO DA SILVA 11628642220</t>
  </si>
  <si>
    <t>33677978000222</t>
  </si>
  <si>
    <t>SABRINA COSTA VITELLI</t>
  </si>
  <si>
    <t>33682460000104</t>
  </si>
  <si>
    <t>CLEIDSON AUGUSTO COSTA DE AQUINO 98878042234</t>
  </si>
  <si>
    <t>33693751000190</t>
  </si>
  <si>
    <t>GLAUCO FARO LISBOA 82847304215</t>
  </si>
  <si>
    <t>33703103000177</t>
  </si>
  <si>
    <t>SUZANA MOURA DA SILVA TORRES 59527803268</t>
  </si>
  <si>
    <t>33716367000165</t>
  </si>
  <si>
    <t>ALEXANDRA FERREIRA E SANTOS 02382257202</t>
  </si>
  <si>
    <t>33716380000114</t>
  </si>
  <si>
    <t>JOAO ROGERIO DE SOUZA MATOS 66459613249</t>
  </si>
  <si>
    <t>33725446000132</t>
  </si>
  <si>
    <t>33.725.446 MARIA GORETE DE JESUS</t>
  </si>
  <si>
    <t>33727815000126</t>
  </si>
  <si>
    <t>SARAH PORTO VIEIRA NABATE 70850003253</t>
  </si>
  <si>
    <t>33739972000151</t>
  </si>
  <si>
    <t>33.739.972 PAULO SERGIO BARBOSA BEZERRA</t>
  </si>
  <si>
    <t>33740487000106</t>
  </si>
  <si>
    <t>MARIA TEONILA NASCIMENTO CORREA 35331240291</t>
  </si>
  <si>
    <t>33747366000188</t>
  </si>
  <si>
    <t>MARCELO HENRIQUE COSTA SILVA 00881296244</t>
  </si>
  <si>
    <t>33756532000102</t>
  </si>
  <si>
    <t>GEORGE ACHILES ACACIO ROBERT 65791924291</t>
  </si>
  <si>
    <t>33761694000139</t>
  </si>
  <si>
    <t>MAURO SERGIO DE OLIVEIRA MIRANDA 58768343272</t>
  </si>
  <si>
    <t>33763096000107</t>
  </si>
  <si>
    <t>AECIO DE ASSIS LOPES LOBATO DA SILVA 83086030259</t>
  </si>
  <si>
    <t>33772285000138</t>
  </si>
  <si>
    <t>33.772.285 JUAN CADETE CARDOSO</t>
  </si>
  <si>
    <t>33779385000196</t>
  </si>
  <si>
    <t>33.779.385 JONAS FREITAS DE MELO</t>
  </si>
  <si>
    <t>33821504000121</t>
  </si>
  <si>
    <t>ANA PAULA DE FREITAS RAMOS DA COSTA 74965450230</t>
  </si>
  <si>
    <t>33840987000101</t>
  </si>
  <si>
    <t>WAGNER MONTEZUMA TABOSA NETO 00201255260</t>
  </si>
  <si>
    <t>33850685000114</t>
  </si>
  <si>
    <t>33.850.685 WALDENEY MATEUS DE LIRA</t>
  </si>
  <si>
    <t>33859659000157</t>
  </si>
  <si>
    <t>ELENE MAYARA MOTA CARVALHO 00450752208</t>
  </si>
  <si>
    <t>33861280000181</t>
  </si>
  <si>
    <t>WALDEMIR MENEZES SOUZA 30653045204</t>
  </si>
  <si>
    <t>33862096000156</t>
  </si>
  <si>
    <t>LUIS AUGUSTO PEDROSO DE MORAES 81957203234</t>
  </si>
  <si>
    <t>33868785000178</t>
  </si>
  <si>
    <t>EDIVAN MICHEL ROCHA FRANCA 99752859291</t>
  </si>
  <si>
    <t>33868900000104</t>
  </si>
  <si>
    <t>33.868.900 JONNY DE SOUZA DA SILVA</t>
  </si>
  <si>
    <t>33869963000185</t>
  </si>
  <si>
    <t>ERICSSON CILAS SILVA LIMA 69540373204</t>
  </si>
  <si>
    <t>33870584000105</t>
  </si>
  <si>
    <t>ANDERSON DE OLIVEIRA NASCIMENTO 93479280200</t>
  </si>
  <si>
    <t>33875926000180</t>
  </si>
  <si>
    <t>M ROBERTA CAVALCANTE DE SIQUEIRA SOLUCOES AMBIENTAIS</t>
  </si>
  <si>
    <t>33881397000127</t>
  </si>
  <si>
    <t>33.881.397 JOISAURO FERREIRA SOUSA</t>
  </si>
  <si>
    <t>33885861000153</t>
  </si>
  <si>
    <t>LUCIMEIRE SANTOS DA SILVA 38125382291</t>
  </si>
  <si>
    <t>33895581000126</t>
  </si>
  <si>
    <t>33.895.581 ANTONIO CARLOS SOSA CAMINO</t>
  </si>
  <si>
    <t>33904520000188</t>
  </si>
  <si>
    <t>33.904.520 CELIO DE JESUS BATISTA PONTES</t>
  </si>
  <si>
    <t>33906703000132</t>
  </si>
  <si>
    <t>RENATA KAMILE SOUZA PIMENTEL 02727827261</t>
  </si>
  <si>
    <t>33907121000170</t>
  </si>
  <si>
    <t>MAYRA LENA AZEVEDO QUARESMA 04075309240</t>
  </si>
  <si>
    <t>33914156000137</t>
  </si>
  <si>
    <t>MARYANNE CRISTINNE MARTINS GUERRA 04055892209</t>
  </si>
  <si>
    <t>33919158000119</t>
  </si>
  <si>
    <t>33.919.158 ANTONIO SEBASTIAO XAVIER ARAUJO</t>
  </si>
  <si>
    <t>33921986000191</t>
  </si>
  <si>
    <t>33.921.986 ORLANDO GONCALVES DA CONCEICAO JUNIOR OLIVEIRA</t>
  </si>
  <si>
    <t>33933135000169</t>
  </si>
  <si>
    <t>DIEGO WILLER VASCONCELOS MASCENO 94832218204</t>
  </si>
  <si>
    <t>33936490000191</t>
  </si>
  <si>
    <t>LUIZ RICARDO LEAO PEREIRA 82824282215</t>
  </si>
  <si>
    <t>33938858000150</t>
  </si>
  <si>
    <t>33.938.858 JONATHAN THIAGO DINIZ DE FREITAS</t>
  </si>
  <si>
    <t>33953954000178</t>
  </si>
  <si>
    <t>33.953.954 LEANE MALCHER TEIXEIRA</t>
  </si>
  <si>
    <t>33957318000114</t>
  </si>
  <si>
    <t>MARIA CAROLINE BARBOSA PINHEIRO 04815605211</t>
  </si>
  <si>
    <t>33979463000104</t>
  </si>
  <si>
    <t>MARIA LUCINEIA AZEVEDO DE BRITO MONTEIRO 01392714222</t>
  </si>
  <si>
    <t>33982256000109</t>
  </si>
  <si>
    <t>33.982.256 ADRYANIE FARIAS MORAIS CHAGAS</t>
  </si>
  <si>
    <t>33983051000130</t>
  </si>
  <si>
    <t>PAULO EDUARDO SOUZA CARDOSO 84252014204</t>
  </si>
  <si>
    <t>33987275000110</t>
  </si>
  <si>
    <t>CLOVIS CORREA DE MIRANDA JUNIOR 65682319249</t>
  </si>
  <si>
    <t>33987456000146</t>
  </si>
  <si>
    <t>STEFANY SUEKO IWABUCHI DO PRADO 01809283256</t>
  </si>
  <si>
    <t>33987619000190</t>
  </si>
  <si>
    <t>DILVE DA SILVA SOUZA 65782194200</t>
  </si>
  <si>
    <t>33989181000180</t>
  </si>
  <si>
    <t>BETINA OLIVEIRA DA CONCEICAO 03414867281</t>
  </si>
  <si>
    <t>33991296000109</t>
  </si>
  <si>
    <t>CLAUDIA SUELY MOTTA DA SILVA 27872718200</t>
  </si>
  <si>
    <t>33994235000103</t>
  </si>
  <si>
    <t>33.994.235 WANESSA DO NASCIMENTO MARTINS</t>
  </si>
  <si>
    <t>33995401000188</t>
  </si>
  <si>
    <t>ADERSON VICTOR SANTOS DE SOUSA 00901171239</t>
  </si>
  <si>
    <t>33997676000150</t>
  </si>
  <si>
    <t>LAELSON DA SILVA GONCALVES 00336202296</t>
  </si>
  <si>
    <t>33997755000161</t>
  </si>
  <si>
    <t>33.997.755 FRANCYS BRENNA DE OLIVEIRA SILVEIRA DOS SANTOS</t>
  </si>
  <si>
    <t>34002927000182</t>
  </si>
  <si>
    <t>MARIO SANTOS BARBOSA JUNIOR 99186187287</t>
  </si>
  <si>
    <t>34018228000120</t>
  </si>
  <si>
    <t>CARLOS WAGNER CERQUEIRA DINIZ 44836589215</t>
  </si>
  <si>
    <t>34024768000117</t>
  </si>
  <si>
    <t>LEONARDO PATRICK DOS SANTOS SANTANA 96405503291</t>
  </si>
  <si>
    <t>34028439000144</t>
  </si>
  <si>
    <t>WANDERLEIA REIS DA SILVA 01243355271</t>
  </si>
  <si>
    <t>34058251000149</t>
  </si>
  <si>
    <t>NATANAEL SILVA CARDOSO 89400151268</t>
  </si>
  <si>
    <t>34065239000161</t>
  </si>
  <si>
    <t>LUIS FAGNER OLIVEIRA MESQUITA 01484074203</t>
  </si>
  <si>
    <t>34067419000182</t>
  </si>
  <si>
    <t>CARLOS ANDRE SANTIAGO DA SILVA 73052965204</t>
  </si>
  <si>
    <t>34067987000183</t>
  </si>
  <si>
    <t>34.067.987 VALERIA CRISTINA MARTINS BRAGA</t>
  </si>
  <si>
    <t>34085030000160</t>
  </si>
  <si>
    <t>34.085.030 ANTONIO NELLES DE SOUSA ARAUJO</t>
  </si>
  <si>
    <t>34092116000110</t>
  </si>
  <si>
    <t>JOSE FRANCISCO DE SOUSA ALMEIDA 21925836215</t>
  </si>
  <si>
    <t>34096094000166</t>
  </si>
  <si>
    <t>JAMILY GOMES SILVA 01764665252</t>
  </si>
  <si>
    <t>34100293000109</t>
  </si>
  <si>
    <t>MARIA JAILA ALMEIDA DO ROSARIO 69210250206</t>
  </si>
  <si>
    <t>34100977000100</t>
  </si>
  <si>
    <t>34.100.977 SILMARA ROCHA MIRANDA</t>
  </si>
  <si>
    <t>34106778000100</t>
  </si>
  <si>
    <t>VANESSA AROUCK LOURENCO 16936540244</t>
  </si>
  <si>
    <t>34111079000140</t>
  </si>
  <si>
    <t>LENIETE AZEVEDO DOS SANTOS 26372800268</t>
  </si>
  <si>
    <t>34115478000189</t>
  </si>
  <si>
    <t>ANDREIA SANTOS CALIXTO DA SILVA 60988061287</t>
  </si>
  <si>
    <t>34116506000182</t>
  </si>
  <si>
    <t>FABIANA LIMA DA SILVA 81762720272</t>
  </si>
  <si>
    <t>34137025000153</t>
  </si>
  <si>
    <t>AMANDA ARAUJO BAPTISTA 92958117200</t>
  </si>
  <si>
    <t>34139996000132</t>
  </si>
  <si>
    <t>DAVI SANTOS FERREIRA 01000413292</t>
  </si>
  <si>
    <t>34158945000158</t>
  </si>
  <si>
    <t>LEILA CRISTINA DA SILVA MACANO GARCIA 65391705215</t>
  </si>
  <si>
    <t>34159415000124</t>
  </si>
  <si>
    <t>MARCIO DA COSTA FONSECA 83649760282</t>
  </si>
  <si>
    <t>34168340000148</t>
  </si>
  <si>
    <t>EDVAL FAVACHO SARMENTO 51735989215</t>
  </si>
  <si>
    <t>34191487000159</t>
  </si>
  <si>
    <t>GIOVANNI BRONI DE MESQUITA 70501769234</t>
  </si>
  <si>
    <t>34194889000107</t>
  </si>
  <si>
    <t>FELIPE TEIXEIRA NASCIMENTO 02555863290</t>
  </si>
  <si>
    <t>34207893000162</t>
  </si>
  <si>
    <t>ADRIANE DA SILVA OLIVEIRA 55279333204</t>
  </si>
  <si>
    <t>34218729000150</t>
  </si>
  <si>
    <t>ROSANE SILVA ALMEIDA 94936293253</t>
  </si>
  <si>
    <t>34222917000152</t>
  </si>
  <si>
    <t>HIGOR PINHEIRO ABREU 00828229210</t>
  </si>
  <si>
    <t>34225695000121</t>
  </si>
  <si>
    <t>34.225.695 ANDERSON MATEUS NASCIMENTO DA SILVA</t>
  </si>
  <si>
    <t>34229017000137</t>
  </si>
  <si>
    <t>RAQUEL PINHEIRO GONCALVES 00530184273</t>
  </si>
  <si>
    <t>34231380000197</t>
  </si>
  <si>
    <t>MARIA VIRGINIA DE SOUZA FREITAS 37883097253</t>
  </si>
  <si>
    <t>34244874000106</t>
  </si>
  <si>
    <t>ALEXANDRE DOS SANTOS MORAES 71666087220</t>
  </si>
  <si>
    <t>34275384000177</t>
  </si>
  <si>
    <t>34.275.384 DACIANA TOME DA SILVA</t>
  </si>
  <si>
    <t>34278334000143</t>
  </si>
  <si>
    <t>ADRYA LARISSA GOMES RIBEIRO 03021725210</t>
  </si>
  <si>
    <t>34278402000174</t>
  </si>
  <si>
    <t>MARCIA VALERIA DE LIMA BARROS 43008534287</t>
  </si>
  <si>
    <t>34294448000187</t>
  </si>
  <si>
    <t>34.294.448 LIBIA SOUZA DE ANDRADE</t>
  </si>
  <si>
    <t>34301198000165</t>
  </si>
  <si>
    <t>JOSE AUGUSTO DE JESUS SANTANA 40052834204</t>
  </si>
  <si>
    <t>34302035000105</t>
  </si>
  <si>
    <t>SUZANE SERRANO CERVEIRA 99657864291</t>
  </si>
  <si>
    <t>34302289000115</t>
  </si>
  <si>
    <t>34.302.289 REINALDO MEDEIROS PENA</t>
  </si>
  <si>
    <t>34309111000104</t>
  </si>
  <si>
    <t>CONSTRUFORM LTDA</t>
  </si>
  <si>
    <t>34315254000110</t>
  </si>
  <si>
    <t>DIMISON FERREIRA DA SILVA 88217884234</t>
  </si>
  <si>
    <t>34343231000110</t>
  </si>
  <si>
    <t>BENEDITO NEVES ALVES JUNIOR 43005144291</t>
  </si>
  <si>
    <t>34375749000135</t>
  </si>
  <si>
    <t>34.375.749 RENATA TAVARES DE CASTRO DA SILVA</t>
  </si>
  <si>
    <t>34383861000118</t>
  </si>
  <si>
    <t>GYSELLE FIGUEIREDO DA SILVA 96179163200</t>
  </si>
  <si>
    <t>34386476000124</t>
  </si>
  <si>
    <t>ERICELI LARA COSTA 76965791268</t>
  </si>
  <si>
    <t>34394983000100</t>
  </si>
  <si>
    <t>EVANDRO FERNANDES LUCENA 93231385253</t>
  </si>
  <si>
    <t>34396699000172</t>
  </si>
  <si>
    <t>ALVORI JUNIOR SANTOS JUNG 65770846291</t>
  </si>
  <si>
    <t>34411549000190</t>
  </si>
  <si>
    <t>FLAVIA DE MACEDO COSTA 83061428291</t>
  </si>
  <si>
    <t>34419216000108</t>
  </si>
  <si>
    <t>ANTONIO HENRIQUE LOPES OEIRAS 28274067215</t>
  </si>
  <si>
    <t>34426416000198</t>
  </si>
  <si>
    <t>SILVIO DOS SANTOS CABRAL 57740593249</t>
  </si>
  <si>
    <t>34426485000100</t>
  </si>
  <si>
    <t>TIAGO DE ALBUQUERQUE GASPAR 95182918291</t>
  </si>
  <si>
    <t>34439479000189</t>
  </si>
  <si>
    <t>CAROLINA STELLA SANTANA MOURAO 97869864234</t>
  </si>
  <si>
    <t>34449440000142</t>
  </si>
  <si>
    <t>MARIA NATHALIA LIMA DA SILVA 02635218269</t>
  </si>
  <si>
    <t>34455884000190</t>
  </si>
  <si>
    <t>JOAO FABIO BEZERRA CARDOSO 42625335220</t>
  </si>
  <si>
    <t>34455925000149</t>
  </si>
  <si>
    <t>ADAISON MONTEIRO SANTANA 00127162275</t>
  </si>
  <si>
    <t>34463447000119</t>
  </si>
  <si>
    <t>JOSE RICARDO CAMPELO LIRA 30712874291</t>
  </si>
  <si>
    <t>34475523000106</t>
  </si>
  <si>
    <t>TALLYS LAURO QUEIROZ ALBUQUERQUE 00628543212</t>
  </si>
  <si>
    <t>34501938000107</t>
  </si>
  <si>
    <t>C &amp; L COMERCIO VAREJISTA DE PRODUTOS FARMACEUTICOS LTDA</t>
  </si>
  <si>
    <t>34502170000196</t>
  </si>
  <si>
    <t>RAFAEL FERNANDO TORRES NEVES 80088732215</t>
  </si>
  <si>
    <t>34510992000119</t>
  </si>
  <si>
    <t>MATHEUS RYUKI MEDEIROS KAIYA 02679118235</t>
  </si>
  <si>
    <t>34523532000125</t>
  </si>
  <si>
    <t>JAMES SOUZA DA SILVA 91403677204</t>
  </si>
  <si>
    <t>34527428000109</t>
  </si>
  <si>
    <t>A R COELHO COMERCIO E CONVENIENCIA LTDA</t>
  </si>
  <si>
    <t>34528040000122</t>
  </si>
  <si>
    <t>RONALDO BARBOSA SANTANA 94119376249</t>
  </si>
  <si>
    <t>34532534000180</t>
  </si>
  <si>
    <t>JULIO DA SILVA FELIX 80721346200</t>
  </si>
  <si>
    <t>34533401000129</t>
  </si>
  <si>
    <t>34.533.401 ALISSON DIEGO DA SILVA</t>
  </si>
  <si>
    <t>34541733000155</t>
  </si>
  <si>
    <t>SYNEIDE LOPES DOS SANTOS 64683222272</t>
  </si>
  <si>
    <t>34543410000109</t>
  </si>
  <si>
    <t>34.543.410 JOEL MARQUES LIMA</t>
  </si>
  <si>
    <t>34556856000160</t>
  </si>
  <si>
    <t>34.556.856 ALEXANDRE GUEDES DA SILVA</t>
  </si>
  <si>
    <t>34556900000131</t>
  </si>
  <si>
    <t>NEZINALDO FERREIRA 65621840372</t>
  </si>
  <si>
    <t>34569402000123</t>
  </si>
  <si>
    <t>RAIMUNDO ANTONIO VIEIRA DE BRITO 65896629249</t>
  </si>
  <si>
    <t>34579173000128</t>
  </si>
  <si>
    <t>BRUNO HENRIQUE DOS PRAZERES PIMENTEL 79140963268</t>
  </si>
  <si>
    <t>34580188000106</t>
  </si>
  <si>
    <t>NAIARA LUANA NASCIMENTO AMADOR 97015130297</t>
  </si>
  <si>
    <t>34587362000142</t>
  </si>
  <si>
    <t>WANDERSON BARROS LIMA 82231338220</t>
  </si>
  <si>
    <t>34589223000158</t>
  </si>
  <si>
    <t>34.589.223 OLACI DA COSTA DIAS</t>
  </si>
  <si>
    <t>34616782000100</t>
  </si>
  <si>
    <t>TRAMTEC MANUTENCAO E REPARACAO DE TRANSFORMADORES ELETRICOS LTDA</t>
  </si>
  <si>
    <t>34619108000189</t>
  </si>
  <si>
    <t>ANTONIO CARLOS DE LIMA CARVALHO 94378940272</t>
  </si>
  <si>
    <t>34621475000117</t>
  </si>
  <si>
    <t>JOSE RIBAMAR ABREU 59179015204</t>
  </si>
  <si>
    <t>34624291000100</t>
  </si>
  <si>
    <t>JOSE HERALDO SOARES FAVACHO 39350584204</t>
  </si>
  <si>
    <t>34625186000196</t>
  </si>
  <si>
    <t>ERGUE COMERCIO DE PRODUTOS DE HIGIENE LTDA</t>
  </si>
  <si>
    <t>34630571000121</t>
  </si>
  <si>
    <t>34.630.571 MADALENA MORAES GONCALVES</t>
  </si>
  <si>
    <t>34631310000126</t>
  </si>
  <si>
    <t>BRENDO RODRIGUES PRAZERES 03137952239</t>
  </si>
  <si>
    <t>34639083000185</t>
  </si>
  <si>
    <t>FAGNEI JOSE SOUSA DE SOUSA 95793445234</t>
  </si>
  <si>
    <t>34644153000193</t>
  </si>
  <si>
    <t>TRADELINK MADEIRAS LIMITADA</t>
  </si>
  <si>
    <t>34646017000132</t>
  </si>
  <si>
    <t>LENICE CONCEICAO DOS SANTOS 36466042200</t>
  </si>
  <si>
    <t>34646057000184</t>
  </si>
  <si>
    <t>ANDRESA PEREIRA DE ALMEIDA 85023604268</t>
  </si>
  <si>
    <t>34650976000121</t>
  </si>
  <si>
    <t>BEATRIZ SOUZA CIRINO 77807014253</t>
  </si>
  <si>
    <t>34669414000120</t>
  </si>
  <si>
    <t>G S B DOS SANTOS OEIRAS LTDA.</t>
  </si>
  <si>
    <t>34671600000101</t>
  </si>
  <si>
    <t>SANDRO RICARDO LOPES PEREIRA 61112330259</t>
  </si>
  <si>
    <t>34680735000125</t>
  </si>
  <si>
    <t>M F S DOS SANTOS LTDA</t>
  </si>
  <si>
    <t>34694022000110</t>
  </si>
  <si>
    <t>THIAGO LUIS DA SILVA OLIVEIRA 83426353253</t>
  </si>
  <si>
    <t>34696189000110</t>
  </si>
  <si>
    <t>34.696.189 ADRIANO NASCIMENTO BARROS</t>
  </si>
  <si>
    <t>34706690000110</t>
  </si>
  <si>
    <t>CRISTIAN OLIVEIRA DAS MERCES 59921900234</t>
  </si>
  <si>
    <t>34722529000130</t>
  </si>
  <si>
    <t>SHIRLEY DOS SANTOS ANGELIM 54429480206</t>
  </si>
  <si>
    <t>34724495000113</t>
  </si>
  <si>
    <t>34.724.495 WANDERLEI SANTOS DE SOUZA</t>
  </si>
  <si>
    <t>34725364000150</t>
  </si>
  <si>
    <t>SHEILA CRISTINA PINHEIRO DOS SANTOS 67347991234</t>
  </si>
  <si>
    <t>34730158000139</t>
  </si>
  <si>
    <t>NATHACHA CRISTINI COSTA SIROCO 80297722204</t>
  </si>
  <si>
    <t>34737566000112</t>
  </si>
  <si>
    <t>34.737.566 IRAN MAGALHAES MAGNO</t>
  </si>
  <si>
    <t>34737832000107</t>
  </si>
  <si>
    <t>EMANOEL DE SOUZA CRUZ JUNIOR 69018847291</t>
  </si>
  <si>
    <t>34737848000110</t>
  </si>
  <si>
    <t>SANDRA CARLA ASSUNCAO VASCONCELOS 62945955253</t>
  </si>
  <si>
    <t>34742852000176</t>
  </si>
  <si>
    <t>WALDICLEIA BATISTA AZEVEDO 88026051220</t>
  </si>
  <si>
    <t>34761169000186</t>
  </si>
  <si>
    <t>VLADIMIR MENDES GOMES 29854091287</t>
  </si>
  <si>
    <t>34761358000159</t>
  </si>
  <si>
    <t>ALDMA OEIRAS MENEZES PACHECO 57472165204</t>
  </si>
  <si>
    <t>34766482000107</t>
  </si>
  <si>
    <t>FRANKLIN LEONARDO VIANA RAMOS 01800702230</t>
  </si>
  <si>
    <t>34766669000100</t>
  </si>
  <si>
    <t>34.766.669 GEORGE QUARESMA SOUZA</t>
  </si>
  <si>
    <t>34769985000136</t>
  </si>
  <si>
    <t>RENATO GIOVANNY VALENTE GONCALVES 03185344286</t>
  </si>
  <si>
    <t>34798261000110</t>
  </si>
  <si>
    <t>34.798.261 DIVINALDO DE ALMEIDA SILVA</t>
  </si>
  <si>
    <t>34802699000125</t>
  </si>
  <si>
    <t>34.802.699 WELLINGTON HENRIQUE FERREIRA DOS SANTOS</t>
  </si>
  <si>
    <t>34806585000153</t>
  </si>
  <si>
    <t>RAIMUNDO NONATO PINHEIRO DE ALFAIA 00790299224</t>
  </si>
  <si>
    <t>34810757000162</t>
  </si>
  <si>
    <t>34.810.757 LICIANE EVELYM PALHETA MENDES</t>
  </si>
  <si>
    <t>34811563000181</t>
  </si>
  <si>
    <t>GILCILENE ALVES DOS SANTOS 25234552268</t>
  </si>
  <si>
    <t>34830697000140</t>
  </si>
  <si>
    <t>T. JOSE MORAES DOS SANTOS</t>
  </si>
  <si>
    <t>34835696000198</t>
  </si>
  <si>
    <t>ROBBY TAVARES BARRAL 00901838276</t>
  </si>
  <si>
    <t>34836173000166</t>
  </si>
  <si>
    <t>R. S. DE OLIVEIRA</t>
  </si>
  <si>
    <t>34841230000103</t>
  </si>
  <si>
    <t>34.841.230 MARIA ELIZIA DA SILVA LEAO</t>
  </si>
  <si>
    <t>34841640000146</t>
  </si>
  <si>
    <t>MARCOS A NUNES BRINQUEDOS E - COMMERCE</t>
  </si>
  <si>
    <t>34847236000180</t>
  </si>
  <si>
    <t>CORPO DE BOMBEIROS MILITAR DO ESTADO DO PARA</t>
  </si>
  <si>
    <t>34847650000199</t>
  </si>
  <si>
    <t>34.847.650 THIAGO MEDEIROS DA SILVA</t>
  </si>
  <si>
    <t>34858979000155</t>
  </si>
  <si>
    <t>CARLA CRISTINA DE MOURA BARBOSA 56134789291</t>
  </si>
  <si>
    <t>34887287000135</t>
  </si>
  <si>
    <t>GILCELIA ADRIANA SILVA MONTEIRO 60505516268</t>
  </si>
  <si>
    <t>34901064000185</t>
  </si>
  <si>
    <t>LUCIANO RODRIGUES DOS SANTOS 02169219293</t>
  </si>
  <si>
    <t>34909358000153</t>
  </si>
  <si>
    <t>L J B DE MAGALHAES - ME</t>
  </si>
  <si>
    <t>34915883000181</t>
  </si>
  <si>
    <t>ROMULO MARTINS DE MENEZES 63429586291</t>
  </si>
  <si>
    <t>34916504000178</t>
  </si>
  <si>
    <t>FABIANO FRANCA DE AZEVEDO 01736129201</t>
  </si>
  <si>
    <t>34917565000150</t>
  </si>
  <si>
    <t>LEONARDO SILVA MACEDO 93495285253</t>
  </si>
  <si>
    <t>34917685000157</t>
  </si>
  <si>
    <t>ITALO FONSECA SARRAF 00047607270</t>
  </si>
  <si>
    <t>34919253000185</t>
  </si>
  <si>
    <t>34.919.253 ROSEANE DE BRITO VIANA</t>
  </si>
  <si>
    <t>34926086000108</t>
  </si>
  <si>
    <t>CARLA LETICIA MONTEIRO DA SILVA 96862459287</t>
  </si>
  <si>
    <t>34955902000101</t>
  </si>
  <si>
    <t>34.955.902 MARCIO GABRIEL DE MORAES</t>
  </si>
  <si>
    <t>34960980000196</t>
  </si>
  <si>
    <t>34.960.980 ANA JULIA LOPES NEVES</t>
  </si>
  <si>
    <t>34966207000137</t>
  </si>
  <si>
    <t>LUANA MORAES SANTOS 05470887286</t>
  </si>
  <si>
    <t>34970786000191</t>
  </si>
  <si>
    <t>34.970.786 IAGO RODRIGO RAMOS BENTES</t>
  </si>
  <si>
    <t>34971836000155</t>
  </si>
  <si>
    <t>34.971.836 DAVIDSON CARDOSO ESTRELA</t>
  </si>
  <si>
    <t>34982042000197</t>
  </si>
  <si>
    <t>MARCO AURELIO BARBOSA DE MATOS 77823990253</t>
  </si>
  <si>
    <t>34982169000106</t>
  </si>
  <si>
    <t>CARLOS RAFAEL DOS ANJOS 75003910215</t>
  </si>
  <si>
    <t>34982854000132</t>
  </si>
  <si>
    <t>34.982.854 WANDERLEY SOUZA MARQUES</t>
  </si>
  <si>
    <t>35003760000137</t>
  </si>
  <si>
    <t>ANTONIO SIMPLICIANO DE BRITO 09299971234</t>
  </si>
  <si>
    <t>35010389000130</t>
  </si>
  <si>
    <t>EDVAN DE SOUZA GALVAO 00564706221</t>
  </si>
  <si>
    <t>35012469000125</t>
  </si>
  <si>
    <t>FABRICIO BOUTH LOBATO 64399192291</t>
  </si>
  <si>
    <t>35023136000100</t>
  </si>
  <si>
    <t>35.023.136 ELLEN CAROLINE COSTA MODESTO</t>
  </si>
  <si>
    <t>35023877000182</t>
  </si>
  <si>
    <t>DC - CRED NORTE AGENCIAMENTO SOLUCOES FINANCEIRAS LTDA</t>
  </si>
  <si>
    <t>35024661000131</t>
  </si>
  <si>
    <t>KAILON WALLACE DOS SANTOS BATISTA 03485554235</t>
  </si>
  <si>
    <t>35026931000143</t>
  </si>
  <si>
    <t>VANIA CASTRO DE MOURA 72112522272</t>
  </si>
  <si>
    <t>35038811000166</t>
  </si>
  <si>
    <t>WELKER ARANTES DE BRITO PEREIRA 81920172220</t>
  </si>
  <si>
    <t>35039945000100</t>
  </si>
  <si>
    <t>ALYSON LUCAS FERREIRA OLIVEIRA 03154759271</t>
  </si>
  <si>
    <t>35077371000156</t>
  </si>
  <si>
    <t>CARLOS ANDRE DA SILVA ARANHA 51839822287</t>
  </si>
  <si>
    <t>35091417000191</t>
  </si>
  <si>
    <t>35.091.417 ALLAN DEIVID REIS DE SOUSA</t>
  </si>
  <si>
    <t>35091869000173</t>
  </si>
  <si>
    <t>ALCIDES SIMOES CARNEIRO 30109493249</t>
  </si>
  <si>
    <t>35093420000144</t>
  </si>
  <si>
    <t>35.093.420 RAFAEL CORREA DE OLIVEIRA</t>
  </si>
  <si>
    <t>35111555000195</t>
  </si>
  <si>
    <t>IVALDO CUSTODIO FARIAS DOS SANTOS 29429978268</t>
  </si>
  <si>
    <t>35115655000190</t>
  </si>
  <si>
    <t>35.115.655 YASMIN CARLINE NOGUEIRA DA SILVA</t>
  </si>
  <si>
    <t>35119449000158</t>
  </si>
  <si>
    <t>IGOR RODRIGUES DA CUNHA 73811874268</t>
  </si>
  <si>
    <t>35124158000158</t>
  </si>
  <si>
    <t>35.124.158 SUZY HELLEN ARAUJO DA SILVA PINTO</t>
  </si>
  <si>
    <t>35131024000164</t>
  </si>
  <si>
    <t>JOSE MAX RODRIGUES 26461692215</t>
  </si>
  <si>
    <t>35132146000175</t>
  </si>
  <si>
    <t>35.132.146 PATRICK HERNANI DA SILVA COSTA</t>
  </si>
  <si>
    <t>35134701000106</t>
  </si>
  <si>
    <t>THIAGO SOUZA DA SILVA 94256225234</t>
  </si>
  <si>
    <t>35135026000121</t>
  </si>
  <si>
    <t>GISELIA DO SOCORRO ALVARENGA DA ROCHA RAIOL 48463868215</t>
  </si>
  <si>
    <t>35142867000166</t>
  </si>
  <si>
    <t>FERNANDA LEITE CAMARGO 33954982803</t>
  </si>
  <si>
    <t>35143603000127</t>
  </si>
  <si>
    <t>ALCINO BATISTA DA SILVA 73953130200</t>
  </si>
  <si>
    <t>35148772000150</t>
  </si>
  <si>
    <t>ANA PAULA BARATA VASCONCELOS 93210558272</t>
  </si>
  <si>
    <t>35153265000104</t>
  </si>
  <si>
    <t>TAINARA NASCIMENTO DE LIMA 02367705275</t>
  </si>
  <si>
    <t>35154008000197</t>
  </si>
  <si>
    <t>REDINALDO DE SOUZA SILVA JUNIOR 05759556274</t>
  </si>
  <si>
    <t>35154402000125</t>
  </si>
  <si>
    <t>AUSEMIR MARQUES DE SOUZA 42795958287</t>
  </si>
  <si>
    <t>35178880000175</t>
  </si>
  <si>
    <t>35.178.880 KELLRY DA SILVA SILVA</t>
  </si>
  <si>
    <t>35192265000113</t>
  </si>
  <si>
    <t>35.192.265 THIAGO DE SOUZA LIMA</t>
  </si>
  <si>
    <t>35193073000121</t>
  </si>
  <si>
    <t>SUAMMY LARISSA COSTA FERNANDES 00001282280</t>
  </si>
  <si>
    <t>35211369000128</t>
  </si>
  <si>
    <t>ANDREZA MARIA RODRIGUES FERREIRA 71249770297</t>
  </si>
  <si>
    <t>35219685000146</t>
  </si>
  <si>
    <t>35.219.685 ADRIANA VALINO TEIXEIRA</t>
  </si>
  <si>
    <t>35235301000189</t>
  </si>
  <si>
    <t>CUNHA COMERCIO DE FRANGO ASSADO LTDA</t>
  </si>
  <si>
    <t>35265577000100</t>
  </si>
  <si>
    <t>HILEIA LIMA SOARES CRUZ 61248134249</t>
  </si>
  <si>
    <t>35280468000161</t>
  </si>
  <si>
    <t>EVERTON DOS SANTOS BEZERRA 77914384291</t>
  </si>
  <si>
    <t>35295630000115</t>
  </si>
  <si>
    <t>PAULO RUDNEY COSTA DE SOUZA 02068310210</t>
  </si>
  <si>
    <t>35303596000183</t>
  </si>
  <si>
    <t>NERINO DE MOURA FRANCA 56343515291</t>
  </si>
  <si>
    <t>35308719000179</t>
  </si>
  <si>
    <t>TOM JONES MOURA LIMA 30498252272</t>
  </si>
  <si>
    <t>35319747000191</t>
  </si>
  <si>
    <t>EDSON CARLOS BORGES AGUIAR 01864909250</t>
  </si>
  <si>
    <t>35326127000180</t>
  </si>
  <si>
    <t>SAMARA SUELEN DE SOUZA CORDEIRO 00159534240</t>
  </si>
  <si>
    <t>35330482000122</t>
  </si>
  <si>
    <t>35.330.482 ROSICLEIA ARAUJO SALES</t>
  </si>
  <si>
    <t>35346671000193</t>
  </si>
  <si>
    <t>ANGELA MONICA CONDURU RODRIGUES 70884862291</t>
  </si>
  <si>
    <t>35359743000137</t>
  </si>
  <si>
    <t>LUIZ OTAVIO MACIEL BRITO 93627084268</t>
  </si>
  <si>
    <t>35371560000137</t>
  </si>
  <si>
    <t>35371734000161</t>
  </si>
  <si>
    <t>ROMULO DE SOUZA CARDOSO 02115708261</t>
  </si>
  <si>
    <t>35380764000134</t>
  </si>
  <si>
    <t>PATRICIA DO SOCORRO SANTOS RAMOS 39150941291</t>
  </si>
  <si>
    <t>35381028000109</t>
  </si>
  <si>
    <t>35.381.028 MARCELO GAMA TRINDADE</t>
  </si>
  <si>
    <t>35385664000109</t>
  </si>
  <si>
    <t>EDIVALDO FIGUEIREDO GASPAR JUNIOR 01946488267</t>
  </si>
  <si>
    <t>35401230000147</t>
  </si>
  <si>
    <t>FLAVIA ANDREA SEPEDA RIBEIRO 71047980215</t>
  </si>
  <si>
    <t>35406301000102</t>
  </si>
  <si>
    <t>WALDOMIRO GOMES RIBEIRO 06146406287</t>
  </si>
  <si>
    <t>35406752000131</t>
  </si>
  <si>
    <t>35.406.752 DELSA VELOSO DE OLIVEIRA RODRIGUES</t>
  </si>
  <si>
    <t>35421883000198</t>
  </si>
  <si>
    <t>35.421.883 SILVIA MAYARA SANTIAGO DE SOUZA</t>
  </si>
  <si>
    <t>35426025000136</t>
  </si>
  <si>
    <t>JANILDA LINHARES DA SILVA BALDO 88206912304</t>
  </si>
  <si>
    <t>35426251000117</t>
  </si>
  <si>
    <t>ROGERIO DOS SANTOS LEITE 76272567200</t>
  </si>
  <si>
    <t>35431367000144</t>
  </si>
  <si>
    <t>JEFERSON CLAYTON SILVA DA SILVA 72230592220</t>
  </si>
  <si>
    <t>35452007000129</t>
  </si>
  <si>
    <t>ADRIANE CRISTINA FERNANDES REIS 00114432279</t>
  </si>
  <si>
    <t>35455398000135</t>
  </si>
  <si>
    <t>35.455.398 RAFAELLA GOMES CUNHA LIMA</t>
  </si>
  <si>
    <t>35456817000153</t>
  </si>
  <si>
    <t>PAMELA CRISTINA TRINDADE MENEZES 02600023216</t>
  </si>
  <si>
    <t>35467056000135</t>
  </si>
  <si>
    <t>DHEYMERSON ALENCAR DA SILVA 01585475270</t>
  </si>
  <si>
    <t>35471253000128</t>
  </si>
  <si>
    <t>35.471.253 JOSE ELOI IGLESIAS COMESANHA</t>
  </si>
  <si>
    <t>35472393000110</t>
  </si>
  <si>
    <t>PAULO AUGUSTO DE ASSUNCAO MAURITY 00603364209</t>
  </si>
  <si>
    <t>35482364000130</t>
  </si>
  <si>
    <t>ARIELY RABESHY DOS SANTOS RITFELD 02235399290</t>
  </si>
  <si>
    <t>35487337000150</t>
  </si>
  <si>
    <t>ROSSICLEI OLIVEIRA QUEIROZ 68152280291</t>
  </si>
  <si>
    <t>35498160000197</t>
  </si>
  <si>
    <t>NAIARA JINKNSS DE CASTRO 00840261209</t>
  </si>
  <si>
    <t>35499356000104</t>
  </si>
  <si>
    <t>ANTONIO ARAUJO DA SILVA</t>
  </si>
  <si>
    <t>35512241000102</t>
  </si>
  <si>
    <t>35.512.241 RONIVALDO GONCALVES SOUZA</t>
  </si>
  <si>
    <t>35512850000153</t>
  </si>
  <si>
    <t>35.512.850 JOYCE DO SOCORRO ROSA DOS SANTOS</t>
  </si>
  <si>
    <t>35513495000137</t>
  </si>
  <si>
    <t>MARCIA DA CONCEICAO DA SILVA CARMONA 26971127234</t>
  </si>
  <si>
    <t>35516836000128</t>
  </si>
  <si>
    <t>FABIOLA LIMA VENANCIO 94489203268</t>
  </si>
  <si>
    <t>35530346000186</t>
  </si>
  <si>
    <t>35.530.346 THAYSSA ROBERTA BORGES OZORIO</t>
  </si>
  <si>
    <t>35531349000134</t>
  </si>
  <si>
    <t>35.531.349 ELIELSON SERRAO DA SILVA</t>
  </si>
  <si>
    <t>35536224000105</t>
  </si>
  <si>
    <t>ANDERSON MENEZES DE AVIZ 82295778204</t>
  </si>
  <si>
    <t>35545898000168</t>
  </si>
  <si>
    <t>35.545.898 FABIO DE SOUZA BARBOSA</t>
  </si>
  <si>
    <t>35550890000190</t>
  </si>
  <si>
    <t>LORENA DE OLIVEIRA CAVALCANTE 04675501230</t>
  </si>
  <si>
    <t>35562857000180</t>
  </si>
  <si>
    <t>35.562.857 EVERSON PEREIRA DOS SANTOS</t>
  </si>
  <si>
    <t>35571061000193</t>
  </si>
  <si>
    <t>ANDREZA PEREIRA DE ALMEIDA 02265488216</t>
  </si>
  <si>
    <t>35578417000110</t>
  </si>
  <si>
    <t>35.578.417 GLAUCIA IZABELA SILVA DE SOUSA</t>
  </si>
  <si>
    <t>35584839000107</t>
  </si>
  <si>
    <t>ARMANDO DE JESUS SILVA 57404577268</t>
  </si>
  <si>
    <t>35586457000104</t>
  </si>
  <si>
    <t>BRUNA DE MELO SANTOS 98193210263</t>
  </si>
  <si>
    <t>35604745000144</t>
  </si>
  <si>
    <t>ANDREI PORTILHO DE CARVALHO 03201620289</t>
  </si>
  <si>
    <t>35619952000172</t>
  </si>
  <si>
    <t>JEFFERSON MARTINS DE OLIVEIRA 02087312290</t>
  </si>
  <si>
    <t>35642375000130</t>
  </si>
  <si>
    <t>LIVANDO MALCHER TEIXEIRA 81357931204</t>
  </si>
  <si>
    <t>35663542000129</t>
  </si>
  <si>
    <t>LUCIANA SOARES LIMA 79562752291</t>
  </si>
  <si>
    <t>35671281000199</t>
  </si>
  <si>
    <t>WALLACE PAMPLONA PINHEIRO 53892194220</t>
  </si>
  <si>
    <t>35676669000182</t>
  </si>
  <si>
    <t>RUBERVAL LIMA LEITE 50733770363</t>
  </si>
  <si>
    <t>35683975000146</t>
  </si>
  <si>
    <t>IAM CARLOS PACHECO DA SILVA 70018108270</t>
  </si>
  <si>
    <t>35695015000104</t>
  </si>
  <si>
    <t>VANESSA GUIMARAES REMIGIO DA LUZ 00577058282</t>
  </si>
  <si>
    <t>35697647000107</t>
  </si>
  <si>
    <t xml:space="preserve">J DA SILVA CRUZ LTDA </t>
  </si>
  <si>
    <t>35705265000170</t>
  </si>
  <si>
    <t>JONES ANTONIO GAMA DOS SANTOS 60878452249</t>
  </si>
  <si>
    <t>35711236000110</t>
  </si>
  <si>
    <t>ARTHUR CARDOSO CALDAS 01483762238</t>
  </si>
  <si>
    <t>35721410000106</t>
  </si>
  <si>
    <t>35.721.410 FABIANO MANITO DOS REIS</t>
  </si>
  <si>
    <t>35731889000161</t>
  </si>
  <si>
    <t>KIESLEY VIEIRA ARAUJO 53196120287</t>
  </si>
  <si>
    <t>35733761000137</t>
  </si>
  <si>
    <t>35.733.761 ALAN DAYVISSON MODESTO SILVA</t>
  </si>
  <si>
    <t>35759127000173</t>
  </si>
  <si>
    <t>EDVALDO RODRIGUES ALVES 01256711306</t>
  </si>
  <si>
    <t>35770670000171</t>
  </si>
  <si>
    <t>MARCO ANTONIO MARINHO DA CUNHA 82795614715</t>
  </si>
  <si>
    <t>35810718000128</t>
  </si>
  <si>
    <t>DOMINGAS DA LUZ CORREIA 66640890259</t>
  </si>
  <si>
    <t>35811123000197</t>
  </si>
  <si>
    <t>35.811.123 CHYRLEIDE DO SOCORRO REIS DA SILVA</t>
  </si>
  <si>
    <t>35812909000129</t>
  </si>
  <si>
    <t>RUBIVALDO NASCIMENTO ROSA 14815800278</t>
  </si>
  <si>
    <t>35814031000160</t>
  </si>
  <si>
    <t>BENIGNA SOARES LEAO 58211578204</t>
  </si>
  <si>
    <t>35850801000120</t>
  </si>
  <si>
    <t>JOSE GABRIEL DE ARCANJO COUTINHO TAVARES JUNIOR 86606948215</t>
  </si>
  <si>
    <t>35852164000121</t>
  </si>
  <si>
    <t>35.852.164 MICHEL JEFERSON QUEIROZ</t>
  </si>
  <si>
    <t>35853041000105</t>
  </si>
  <si>
    <t>35.853.041 DEBORA REGINA DA SILVA NUNES</t>
  </si>
  <si>
    <t>35859237000107</t>
  </si>
  <si>
    <t>DEIVISON DE BARROS PAIXAO LTDA</t>
  </si>
  <si>
    <t>35860384000105</t>
  </si>
  <si>
    <t>LM DE OLIVEIRA COMERCIO ATACADISTA DE RESIDUOS LTDA</t>
  </si>
  <si>
    <t>35868571000127</t>
  </si>
  <si>
    <t>35.868.571 MANOEL ELIAS DOS SANTOS FERREIRA</t>
  </si>
  <si>
    <t>35869225000163</t>
  </si>
  <si>
    <t>35.869.225 ROSIVALDO DA SILVA SANTOS</t>
  </si>
  <si>
    <t>35874490000130</t>
  </si>
  <si>
    <t>LORENA ARAUJO LAMEGO E SILVA 02799859240</t>
  </si>
  <si>
    <t>35889656000191</t>
  </si>
  <si>
    <t>35.889.656 JOSE SOUZA DE JESUS FILHO</t>
  </si>
  <si>
    <t>35904652000135</t>
  </si>
  <si>
    <t>LUIS MAGNO RIBEIRO SALES 65048423372</t>
  </si>
  <si>
    <t>35918117000133</t>
  </si>
  <si>
    <t>ROSANA DA SILVA ALBUQUERQUE 94308918200</t>
  </si>
  <si>
    <t>35936084000154</t>
  </si>
  <si>
    <t>VANESSA DA CONCEICAO CORREA JARDIM 52951626215</t>
  </si>
  <si>
    <t>35942610000199</t>
  </si>
  <si>
    <t>35964210000184</t>
  </si>
  <si>
    <t>THAYNA CAMPOS NAIFF 02475026260</t>
  </si>
  <si>
    <t>35969766000163</t>
  </si>
  <si>
    <t>JULIANA BARROS MONTEIRO 00057107238</t>
  </si>
  <si>
    <t>35978160000194</t>
  </si>
  <si>
    <t>ARLENE DA SILVA ALVES 87213095234</t>
  </si>
  <si>
    <t>35988893000100</t>
  </si>
  <si>
    <t>WANDECY DE LEAO TORRES 74131664291</t>
  </si>
  <si>
    <t>36001677000191</t>
  </si>
  <si>
    <t>YASMIN FRANCA BASTOS 70136801250</t>
  </si>
  <si>
    <t>36004888000188</t>
  </si>
  <si>
    <t>JOSE ROBERTO MARQUES LIMA JUNIOR 00321458290</t>
  </si>
  <si>
    <t>36005830000159</t>
  </si>
  <si>
    <t>ELOISA FERREIRA DE FREITAS BORJA 24676594291</t>
  </si>
  <si>
    <t>36015015000170</t>
  </si>
  <si>
    <t>EVANDRO REIS SANTOS 60236170341</t>
  </si>
  <si>
    <t>36015479000187</t>
  </si>
  <si>
    <t>ANDERSON LUIZ DA SILVA BARRETO 00021780285</t>
  </si>
  <si>
    <t>36019234000128</t>
  </si>
  <si>
    <t>MANOEL CASTRO SANTANA 84483881353</t>
  </si>
  <si>
    <t>36019494000101</t>
  </si>
  <si>
    <t>GRAFICA INFINITY ART - LUCAS HENRIQUE SILVA DA LUZ 04251022203</t>
  </si>
  <si>
    <t>36021135000180</t>
  </si>
  <si>
    <t>36.021.135 WAGNER MACEDO BARROS</t>
  </si>
  <si>
    <t>36027579000123</t>
  </si>
  <si>
    <t>GLEISON MARTINS DO ROSARIO 65915658253</t>
  </si>
  <si>
    <t>36029919000155</t>
  </si>
  <si>
    <t>36.029.919 RENAN RALLYSHON SOARES OLIVEIRA</t>
  </si>
  <si>
    <t>36048037000137</t>
  </si>
  <si>
    <t>THAYANNE TAVARES FREITAS 81121962220</t>
  </si>
  <si>
    <t>36053561000104</t>
  </si>
  <si>
    <t>NATHALIA DA CONCEICAO FERREIRA 00993481280</t>
  </si>
  <si>
    <t>36056352000106</t>
  </si>
  <si>
    <t>ALEXANDRE AUGUSTO BOTELHO DA SILVA 96111577204</t>
  </si>
  <si>
    <t>36056527000185</t>
  </si>
  <si>
    <t>MARCELO CORREA DOS SANTOS 69028095268</t>
  </si>
  <si>
    <t>36061488000104</t>
  </si>
  <si>
    <t>OSEAS DE CASTRO E SILVA JUNIOR 29998166268</t>
  </si>
  <si>
    <t>36081413000195</t>
  </si>
  <si>
    <t>FRANCISCO MANOEL SILVA DA ROCHA 26693739253</t>
  </si>
  <si>
    <t>36087256000125</t>
  </si>
  <si>
    <t>ALEX CHRISTIAN DA SILVA DIAS 74657690272</t>
  </si>
  <si>
    <t>36091875000193</t>
  </si>
  <si>
    <t>JOAO MIRANDA MINERVINO JUNIOR 55874851291</t>
  </si>
  <si>
    <t>36099524000129</t>
  </si>
  <si>
    <t>36.099.524 ELSON JOSE BASTOS DA CONCEICAO</t>
  </si>
  <si>
    <t>36101393000177</t>
  </si>
  <si>
    <t>PAULA ROBERTA CRUZ CABRAL 76163482204</t>
  </si>
  <si>
    <t>36118157000163</t>
  </si>
  <si>
    <t>RAFAELA DE QUADROS TEIXEIRA 03936811229</t>
  </si>
  <si>
    <t>36119272000152</t>
  </si>
  <si>
    <t>REGIANE RAMOS DE SOUSA 02119744203</t>
  </si>
  <si>
    <t>36123403000175</t>
  </si>
  <si>
    <t>FRANCISCO DAS CHAGAS CUNHA ROCHA 49775120306</t>
  </si>
  <si>
    <t>36145245000154</t>
  </si>
  <si>
    <t>VALMIR MARGARIDO DA SILVA 24731315204</t>
  </si>
  <si>
    <t>36149187000137</t>
  </si>
  <si>
    <t>36.149.187 ROSICLEIA MARTINS CHAVES</t>
  </si>
  <si>
    <t>36149909000153</t>
  </si>
  <si>
    <t>36.149.909 JONAS EDILSON LEAL DE MELO</t>
  </si>
  <si>
    <t>36182306000153</t>
  </si>
  <si>
    <t>ELCIO DA SILVA NASCIMENTO 58504656268</t>
  </si>
  <si>
    <t>36184762000132</t>
  </si>
  <si>
    <t>36.184.762 KELLY KATHYUSCIA NASCIMENTO DAMASCENO</t>
  </si>
  <si>
    <t>36195415000105</t>
  </si>
  <si>
    <t>36.195.415 YASMIM CARMO FERREIRA</t>
  </si>
  <si>
    <t>36200974000166</t>
  </si>
  <si>
    <t>36.200.974 TED WILSON VELASCO CASTRO</t>
  </si>
  <si>
    <t>36201161000190</t>
  </si>
  <si>
    <t>36.201.161 CAMILA DUARTE MINAS</t>
  </si>
  <si>
    <t>36214769000150</t>
  </si>
  <si>
    <t>VANIA DO SOCORRO ISACKSON DE PAULA 38160617291</t>
  </si>
  <si>
    <t>36227147000166</t>
  </si>
  <si>
    <t>MADRE INDUSTRIA E COMERCIO LTDA</t>
  </si>
  <si>
    <t>36229234000152</t>
  </si>
  <si>
    <t>MATEUS DA SILVA CONCEICAO 08152845272</t>
  </si>
  <si>
    <t>36250754000147</t>
  </si>
  <si>
    <t>36.250.754 VIRGINIA LUIZI TAVARES VILELA</t>
  </si>
  <si>
    <t>36250951000166</t>
  </si>
  <si>
    <t>36.250.951 DAYVID DENNER COELHO BATISTA</t>
  </si>
  <si>
    <t>EVERALDO DE LIMA SILVA</t>
  </si>
  <si>
    <t>36261050000170</t>
  </si>
  <si>
    <t>DANIEL SANTOS PINHEIRO 74228005268</t>
  </si>
  <si>
    <t>36275528000110</t>
  </si>
  <si>
    <t>SAULO FELIPE MOURA COSTA 01038829283</t>
  </si>
  <si>
    <t>36283999000170</t>
  </si>
  <si>
    <t>ANDRE LUIS DA SILVA MELLO 72756837253</t>
  </si>
  <si>
    <t>36289210000199</t>
  </si>
  <si>
    <t>MARCIA REGINA FERREIRA DA COSTA 60795239220</t>
  </si>
  <si>
    <t>36292396000135</t>
  </si>
  <si>
    <t>MARDEM PATRICK OLIVEIRA DA COSTA 81907176268</t>
  </si>
  <si>
    <t>36302296000142</t>
  </si>
  <si>
    <t>CICERO DE OLIVEIRA PEDROSA NETO 00371562252</t>
  </si>
  <si>
    <t>36305269000123</t>
  </si>
  <si>
    <t>PAULO ALEXANDRE NEGRAO SANTANA 62009761200</t>
  </si>
  <si>
    <t>36305819000104</t>
  </si>
  <si>
    <t>ANDRESSA SARMANHO CARVALHO 02158630205</t>
  </si>
  <si>
    <t>36334104000180</t>
  </si>
  <si>
    <t>J E D DE ALMEIDA LTDA</t>
  </si>
  <si>
    <t>36343255000102</t>
  </si>
  <si>
    <t>36.343.255 ALEXANDRA DA SILVA PINHEIRO FARIAS</t>
  </si>
  <si>
    <t>36343417000102</t>
  </si>
  <si>
    <t>MARIA MADALENA FERREIRA ARAUJO 22291776215</t>
  </si>
  <si>
    <t>36346533000177</t>
  </si>
  <si>
    <t>36.346.533 NIXON RICHARD FERRAZ WEBA</t>
  </si>
  <si>
    <t>36356473000173</t>
  </si>
  <si>
    <t>SAMMY WESLLEY XIMENDES DE ALBUQUERQUE 00170791289</t>
  </si>
  <si>
    <t>36364474000160</t>
  </si>
  <si>
    <t>ANA CRISTINA CORREA OLIVEIRA 77529928287</t>
  </si>
  <si>
    <t>36366402000151</t>
  </si>
  <si>
    <t>ANA LUIZA BOTELHO PRIMO 01852555238</t>
  </si>
  <si>
    <t>36375107000161</t>
  </si>
  <si>
    <t>36.375.107 ANDRE LUIS DE SOUSA MORAES</t>
  </si>
  <si>
    <t>36384087000195</t>
  </si>
  <si>
    <t>FLABERSON DE MACEDO BARROS 74350293272</t>
  </si>
  <si>
    <t>36386674000113</t>
  </si>
  <si>
    <t>36.386.674 YASMIM OLIVEIRA DE ALENCAR VALUAR</t>
  </si>
  <si>
    <t>36389511000194</t>
  </si>
  <si>
    <t>RAIMUNDO NASCIMENTO AZEVEDO 64670848291</t>
  </si>
  <si>
    <t>36389660000153</t>
  </si>
  <si>
    <t>MARCELO DE ALMEIDA LIRA 81945019204</t>
  </si>
  <si>
    <t>36400867000181</t>
  </si>
  <si>
    <t>36.400.867 KEMBERLY ANDREZA CORREIA MARTINS</t>
  </si>
  <si>
    <t>36423764000137</t>
  </si>
  <si>
    <t>MARLENE SIMONE GOMES VANZELER 64772063234</t>
  </si>
  <si>
    <t>36449339000117</t>
  </si>
  <si>
    <t>MARIA RUTH SILVA DOS SANTOS 79073492220</t>
  </si>
  <si>
    <t>36463914000136</t>
  </si>
  <si>
    <t>CARLOS MICHEL SCHOEMBERGER 87989956268</t>
  </si>
  <si>
    <t>36465101000185</t>
  </si>
  <si>
    <t>AMAZONIA NEGOCIOS CONSULTORIA, PRODUTOS E SERVICOS LTDA</t>
  </si>
  <si>
    <t>36469037000100</t>
  </si>
  <si>
    <t>EMIR DE SOUZA LIMA 88583058253</t>
  </si>
  <si>
    <t>36471455000132</t>
  </si>
  <si>
    <t>36.471.455 WILKERSON FONSECA SARAIVA</t>
  </si>
  <si>
    <t>36478296000106</t>
  </si>
  <si>
    <t>BRUNO MIRANDA SILVA 98453726272</t>
  </si>
  <si>
    <t>36501755000117</t>
  </si>
  <si>
    <t xml:space="preserve">FRANCISCO EDELSON LOPES DA COSTA </t>
  </si>
  <si>
    <t>36506493000183</t>
  </si>
  <si>
    <t>MAX WELLINGTON SARDO DE OLIVEIRA 33075948268</t>
  </si>
  <si>
    <t>36511235000195</t>
  </si>
  <si>
    <t>LUCAS HENRIQUE SERRAO DOS SANTOS 03112200292</t>
  </si>
  <si>
    <t>36521869000129</t>
  </si>
  <si>
    <t>RENILDA PINTO DA COSTA 26923629268</t>
  </si>
  <si>
    <t>36540245000159</t>
  </si>
  <si>
    <t>SONIA MARIA SANTANA DE OLIVEIRA 65042786287</t>
  </si>
  <si>
    <t>36576045000156</t>
  </si>
  <si>
    <t>LUA TAVARES DA SILVA 94642567291</t>
  </si>
  <si>
    <t>36591632000114</t>
  </si>
  <si>
    <t>VALDA DOS SANTOS MONTEIRO 47146109291</t>
  </si>
  <si>
    <t>36607726000134</t>
  </si>
  <si>
    <t>36.607.726 ELIELSON DA SILVA PEDROSA</t>
  </si>
  <si>
    <t>36609456000109</t>
  </si>
  <si>
    <t>36.609.456 DAYVSON QUARESMA DE OLIVEIRA</t>
  </si>
  <si>
    <t>36614084000109</t>
  </si>
  <si>
    <t>J. R. CARNES LTDA</t>
  </si>
  <si>
    <t>36626680000109</t>
  </si>
  <si>
    <t>MARIA GEOVANI SILVA SOUSA 79327010230</t>
  </si>
  <si>
    <t>36630273000167</t>
  </si>
  <si>
    <t>36.630.273 CHARLES RONY DE SOUZA</t>
  </si>
  <si>
    <t>36630340000143</t>
  </si>
  <si>
    <t>MANOEL DE JESUS ALVES DA SILVA 26668807291</t>
  </si>
  <si>
    <t>36633810000122</t>
  </si>
  <si>
    <t>GLEDSON GILBEYS PANTOJA CARDOSO 59735260204</t>
  </si>
  <si>
    <t>36634943000113</t>
  </si>
  <si>
    <t>JOAO MATOS DE ARAUJO 16823702249</t>
  </si>
  <si>
    <t>36640131000180</t>
  </si>
  <si>
    <t>36.640.131 MARCOS ROBERTO RAMOS DA SILVA</t>
  </si>
  <si>
    <t>36646572000190</t>
  </si>
  <si>
    <t>FABIO BRITO FERREIRA 76581691291</t>
  </si>
  <si>
    <t>36655196000108</t>
  </si>
  <si>
    <t>KAYTSON MICHAEL VILA NOVA DE VASCONCELOS 00029978270</t>
  </si>
  <si>
    <t>36656851000134</t>
  </si>
  <si>
    <t>VAGNER AVIZ ALVES 03192702206</t>
  </si>
  <si>
    <t>36665716000155</t>
  </si>
  <si>
    <t>ROBERTO NASCIMENTO DE ALENCAR 87648938200</t>
  </si>
  <si>
    <t>36666943000103</t>
  </si>
  <si>
    <t>JONATAS MEDEIROS DE OLIVEIRA 01732799296</t>
  </si>
  <si>
    <t>36674872000182</t>
  </si>
  <si>
    <t>36.674.872 DANIELLA CUNHA LOPES</t>
  </si>
  <si>
    <t>36675418000146</t>
  </si>
  <si>
    <t>JUAN LUCAS PINHEIRO COSTA 03662862263</t>
  </si>
  <si>
    <t>36675837000188</t>
  </si>
  <si>
    <t>36.675.837 DANILO SADAO YAMAMOTO</t>
  </si>
  <si>
    <t>36684961000100</t>
  </si>
  <si>
    <t>ALEX JUNIOR MONTEIRO DE ALMEIDA 00213301237</t>
  </si>
  <si>
    <t>36695472000153</t>
  </si>
  <si>
    <t>GIULIANA BARBOSA DA COSTA 03965887270</t>
  </si>
  <si>
    <t>36701553000119</t>
  </si>
  <si>
    <t>ANTONIO BELARMINO DE SOUSA 21095272268</t>
  </si>
  <si>
    <t>36705981000110</t>
  </si>
  <si>
    <t>CAMILA TEREZA ALVES OLIVEIRA 90490959253</t>
  </si>
  <si>
    <t>36708187000120</t>
  </si>
  <si>
    <t xml:space="preserve">HENRIQUE COUTO ALMEIDA </t>
  </si>
  <si>
    <t>36726520000123</t>
  </si>
  <si>
    <t>JOSE ELENILSON REIS RAMOS 55542298249</t>
  </si>
  <si>
    <t>36726797000156</t>
  </si>
  <si>
    <t>ARANHA COMERCIO E SERVICOS LTDA</t>
  </si>
  <si>
    <t>36743269000105</t>
  </si>
  <si>
    <t>RAIMUNDO RODRIGUES FILHO 01539452220</t>
  </si>
  <si>
    <t>36747644000195</t>
  </si>
  <si>
    <t>JOYCE ROCHELLY MARTINS DE SOUSA MESQUITA 88147312253</t>
  </si>
  <si>
    <t>36760589000173</t>
  </si>
  <si>
    <t>36.760.589 FABIANA ARAUJO DE OLIVEIRA REIS</t>
  </si>
  <si>
    <t>36761255000114</t>
  </si>
  <si>
    <t>CAYO SIQUEIRA REIS 03260225200</t>
  </si>
  <si>
    <t>36763529000104</t>
  </si>
  <si>
    <t>SOLIMAR DA SILVA GUERREIRO 86324080200</t>
  </si>
  <si>
    <t>36770990000194</t>
  </si>
  <si>
    <t>36.770.990 MAYCON SILDRE LIMA DE SOUZA</t>
  </si>
  <si>
    <t>36774939000150</t>
  </si>
  <si>
    <t>RENATA ADRIANY ARAUJO DE ARAUJO 97713880291</t>
  </si>
  <si>
    <t>36775428000153</t>
  </si>
  <si>
    <t>JOSE ANTONIO REIS DIAS 57876088287</t>
  </si>
  <si>
    <t>36781497000170</t>
  </si>
  <si>
    <t>MARCO ANTONIO DA CONCEICAO FREIRE 25583085215</t>
  </si>
  <si>
    <t>36790116000119</t>
  </si>
  <si>
    <t>JOSE EDUARDO DE NAZARE CRUZ PANTOJA 01283031230</t>
  </si>
  <si>
    <t>36801730000139</t>
  </si>
  <si>
    <t>CARLOS NADILSON SOUZA MENDES 52737535204</t>
  </si>
  <si>
    <t>36802321000157</t>
  </si>
  <si>
    <t>36.802.321 CAMILA RODRIGUES MACHADO</t>
  </si>
  <si>
    <t>36804554000199</t>
  </si>
  <si>
    <t>SANDRA NATHALIE CORREA PADILHA LOPES 01218490233</t>
  </si>
  <si>
    <t>36812800000154</t>
  </si>
  <si>
    <t>SALATIEL DA SILVA CONCEICAO 26456737249</t>
  </si>
  <si>
    <t>36814829000175</t>
  </si>
  <si>
    <t>CELINA GARCIA PIEDADE 46841458249</t>
  </si>
  <si>
    <t>36816060000124</t>
  </si>
  <si>
    <t>MARCIO DOS REIS CHARCHAR 70437530230</t>
  </si>
  <si>
    <t>36818294000100</t>
  </si>
  <si>
    <t>JAILSON MONTEIRO DA SILVA 71612262287</t>
  </si>
  <si>
    <t>36835720000114</t>
  </si>
  <si>
    <t>LUIZ FAGNER SILVA RIBEIRO 01822920299</t>
  </si>
  <si>
    <t>36845806000128</t>
  </si>
  <si>
    <t>EDISON MAURO MACEDO PINTO 63036681272</t>
  </si>
  <si>
    <t>36847364000159</t>
  </si>
  <si>
    <t>36.847.364 JOSE NEIVALDO DA SILVA OLIVEIRA</t>
  </si>
  <si>
    <t>36859831000160</t>
  </si>
  <si>
    <t>MARIA DA CONCEICAO SILVA DOS SANTOS 82701555272</t>
  </si>
  <si>
    <t>36860806000105</t>
  </si>
  <si>
    <t>MARCOS ANTONIO VEIGA VALENTE 78429250204</t>
  </si>
  <si>
    <t>36867296000190</t>
  </si>
  <si>
    <t>ANA PAULA SILVA DE ALMEIDA 45515565215</t>
  </si>
  <si>
    <t>36867555000182</t>
  </si>
  <si>
    <t>HEMERSON OLIVEIRA CASTRO 00683288261</t>
  </si>
  <si>
    <t>36871629000154</t>
  </si>
  <si>
    <t>JOAO MARCELO SILVA MARTINS 00146805216</t>
  </si>
  <si>
    <t>36880506000180</t>
  </si>
  <si>
    <t>36.880.506 THIAGO LUIS LIMA DA SILVA</t>
  </si>
  <si>
    <t>36881137000140</t>
  </si>
  <si>
    <t>36.881.137 JOSE MAURICIO DE ARAUJO</t>
  </si>
  <si>
    <t>36886573000101</t>
  </si>
  <si>
    <t>36.886.573 ADRIANO DE ANDRADE DO ESPIRITO SANTO</t>
  </si>
  <si>
    <t>36902509000177</t>
  </si>
  <si>
    <t>EDNEY SANTOS WANDERLEY 89355261268</t>
  </si>
  <si>
    <t>36903584000152</t>
  </si>
  <si>
    <t>DANIELE PRISCILA BARROS DA SILVA CALIXTO 70892300230</t>
  </si>
  <si>
    <t>36916711000158</t>
  </si>
  <si>
    <t>PATRICK RAMON BATISTA DOS SANTOS 96694807287</t>
  </si>
  <si>
    <t>36918433000178</t>
  </si>
  <si>
    <t>36.918.433 NAYARA CAROLINE PEREIRA DE OLIVEIRA</t>
  </si>
  <si>
    <t>36919498000138</t>
  </si>
  <si>
    <t>36.919.498 KLEBER DOS SANTOS COSTA</t>
  </si>
  <si>
    <t>36919625000107</t>
  </si>
  <si>
    <t>CARLOS MARCELO CARNEIRO DAS NEVES 70245134204</t>
  </si>
  <si>
    <t>36926019000100</t>
  </si>
  <si>
    <t>ELIANE DOS SANTOS NASCIMENTO 21846251249</t>
  </si>
  <si>
    <t>36944074000123</t>
  </si>
  <si>
    <t>RICARDO SOUZA FRIAES 01536671258</t>
  </si>
  <si>
    <t>36945339000108</t>
  </si>
  <si>
    <t>LUCIANO FRANK OLIVEIRA LIMA 51763559220</t>
  </si>
  <si>
    <t>36947271000104</t>
  </si>
  <si>
    <t>JOSE MARIA CAVALCANTE PEREIRA JUNIOR 91864445220</t>
  </si>
  <si>
    <t>36951030000120</t>
  </si>
  <si>
    <t>36.951.030 MARCOS ANTONIO PEREIRA DA SILVA</t>
  </si>
  <si>
    <t>36952022000107</t>
  </si>
  <si>
    <t>JAURINETE BARRADA BAIA 91854725220</t>
  </si>
  <si>
    <t>36962808000105</t>
  </si>
  <si>
    <t>PATRICIA HELENA MOREIRA MENDONCA 60365293253</t>
  </si>
  <si>
    <t>36962847000102</t>
  </si>
  <si>
    <t>36.962.847 JOAO EDUARDO CORDEIRO DA CUNHA</t>
  </si>
  <si>
    <t>36983943000129</t>
  </si>
  <si>
    <t>DOMINGOS DA SILVA PINTO 56114613287</t>
  </si>
  <si>
    <t>37038741000171</t>
  </si>
  <si>
    <t>MARCOS OLIVEIRA DE OLIVEIRA 66166411200</t>
  </si>
  <si>
    <t>37048434000171</t>
  </si>
  <si>
    <t>37.048.434 SILVIA LETICIA RODRIGUES MACHADO</t>
  </si>
  <si>
    <t>37062244000109</t>
  </si>
  <si>
    <t>CELSO LIMA DA SILVA 69001804268</t>
  </si>
  <si>
    <t>37086001000100</t>
  </si>
  <si>
    <t>J B P FEITOSA LTDA</t>
  </si>
  <si>
    <t>37092490000103</t>
  </si>
  <si>
    <t>LEANDRO MAYRON DA SILVA CARNEIRO 01697155235</t>
  </si>
  <si>
    <t>37099953000169</t>
  </si>
  <si>
    <t>37.099.953 BRUNA CABRAL PINHEIRO</t>
  </si>
  <si>
    <t>37102292000183</t>
  </si>
  <si>
    <t>37.102.292 HIGOR RICARDO DA SILVA LOBATO</t>
  </si>
  <si>
    <t>37120289000192</t>
  </si>
  <si>
    <t>RAIMUNDO NONATO DA SILVA MONTEIRO 37907123291</t>
  </si>
  <si>
    <t>37123313000147</t>
  </si>
  <si>
    <t>ADRIANA PAULA PINHEIRO WANDERLEY 62526430259</t>
  </si>
  <si>
    <t>37129754000156</t>
  </si>
  <si>
    <t>JORGE LUIZ GOMES CAVALCANTE 32854820282</t>
  </si>
  <si>
    <t>37129991000117</t>
  </si>
  <si>
    <t>RONILSA CRISTOVAO DOS SANTOS BARBOSA 01439746290</t>
  </si>
  <si>
    <t>37133284000102</t>
  </si>
  <si>
    <t>MARCELO DE SANTA MARIA 93737718253</t>
  </si>
  <si>
    <t>37162040000140</t>
  </si>
  <si>
    <t>RAISSA DA SILVA SOUSA PEREIRA 03710188202</t>
  </si>
  <si>
    <t>37165838000145</t>
  </si>
  <si>
    <t>HERIK TAVARES ALVES 03416271270</t>
  </si>
  <si>
    <t>37183176000136</t>
  </si>
  <si>
    <t>ARTUR OLIVEIRA FIGUEIREDO 03958259200</t>
  </si>
  <si>
    <t>ANA NEVES GONÇALVES</t>
  </si>
  <si>
    <t>37226316000106</t>
  </si>
  <si>
    <t>HEBERT RAFAEL MAIA DE JESUS 00169039277</t>
  </si>
  <si>
    <t>37255671000103</t>
  </si>
  <si>
    <t>EDEVALDO DOS SANTOS COSTA 00524870241</t>
  </si>
  <si>
    <t>37270579000112</t>
  </si>
  <si>
    <t>ANA FLAVIA MENDES DE OLIVEIRA 04002853209</t>
  </si>
  <si>
    <t>37270982000141</t>
  </si>
  <si>
    <t>EDUARDO FELIPE PINHEIRO DA SILVA 03504904224</t>
  </si>
  <si>
    <t>37291629000148</t>
  </si>
  <si>
    <t>WELLINGTON DA SILVA SALDANHA 00783388241</t>
  </si>
  <si>
    <t>37302868000156</t>
  </si>
  <si>
    <t>FRANCISCO DE ASSIS DOS SANTOS FONSECA 05799112253</t>
  </si>
  <si>
    <t>37317844000170</t>
  </si>
  <si>
    <t>ALLISON COSTA MORAES 03380429201</t>
  </si>
  <si>
    <t>37324586000150</t>
  </si>
  <si>
    <t>ANA CARLA DA SILVA COSTA 79395350210</t>
  </si>
  <si>
    <t>37326738000153</t>
  </si>
  <si>
    <t>EDSON HENRIQUE GUEDES DOS SANTOS 61384810200</t>
  </si>
  <si>
    <t>37327142000178</t>
  </si>
  <si>
    <t>37.327.142 MASSIENE RODRIGUES DA SILVA</t>
  </si>
  <si>
    <t>37329882000143</t>
  </si>
  <si>
    <t>37.329.882 GEORGE ALEX BARROSO DUARTE</t>
  </si>
  <si>
    <t>37330850000168</t>
  </si>
  <si>
    <t>37.330.850 HELTON ADRIANO DA SILVA MORAIS</t>
  </si>
  <si>
    <t>37335313000100</t>
  </si>
  <si>
    <t>IVAN DUARTE FILHO 79258930282</t>
  </si>
  <si>
    <t>37335835000102</t>
  </si>
  <si>
    <t>37.335.835 CELIVALDO MORAES PEREIRA</t>
  </si>
  <si>
    <t>37339450000113</t>
  </si>
  <si>
    <t>ANTHONY AZEVEDO QUARESMA 01665907207</t>
  </si>
  <si>
    <t>37339979000137</t>
  </si>
  <si>
    <t>ROMILDO REIS DE SOUSA 15524272268</t>
  </si>
  <si>
    <t>37341824000135</t>
  </si>
  <si>
    <t>37.341.824 ANALU SANTOS DE ASSIS CAMPELO</t>
  </si>
  <si>
    <t>37342903000160</t>
  </si>
  <si>
    <t>FRANCISCO ROGEL PEREIRA GOMES 60693967234</t>
  </si>
  <si>
    <t>37345746000147</t>
  </si>
  <si>
    <t>FLAVIO DA SILVA CORDEIRO 75335620200</t>
  </si>
  <si>
    <t>37346865000114</t>
  </si>
  <si>
    <t>EDER DUARTE GARCIA 88545369204</t>
  </si>
  <si>
    <t>37359755000197</t>
  </si>
  <si>
    <t>CLOVYS VENICIUS MARTINS GUIMARAES 60270993215</t>
  </si>
  <si>
    <t>37367739000146</t>
  </si>
  <si>
    <t>37.367.739 ALDEIR ANA CUNHA FERREIRA</t>
  </si>
  <si>
    <t>37375688000102</t>
  </si>
  <si>
    <t>ADRIANO DOS SANTOS FERREIRA 91144850282</t>
  </si>
  <si>
    <t>37383074000164</t>
  </si>
  <si>
    <t>SUZANNY DA SILVA BATISTA 01159533296</t>
  </si>
  <si>
    <t>37384632000106</t>
  </si>
  <si>
    <t>ELIANA RENE TRINDADE DE CARVALHO 00330251260</t>
  </si>
  <si>
    <t>37384829000145</t>
  </si>
  <si>
    <t>37.384.829 CAMILA PAIXAO DE OLIVEIRA</t>
  </si>
  <si>
    <t>37388794000112</t>
  </si>
  <si>
    <t>WALTER NAZARENO CORDEIRO CHAVES 78840996249</t>
  </si>
  <si>
    <t>37391402000174</t>
  </si>
  <si>
    <t>ITALO DOS SANTOS PACHECO 74844342215</t>
  </si>
  <si>
    <t>37392754000144</t>
  </si>
  <si>
    <t>JOSE DOS SANTOS VIANA 00415752299</t>
  </si>
  <si>
    <t>37395730000149</t>
  </si>
  <si>
    <t>FERNANDA RAFAELA DE SOUZA REBELO DA COSTA 90929063287</t>
  </si>
  <si>
    <t>37412221000187</t>
  </si>
  <si>
    <t>JOSE ANDERSON FRANCA 70461090287</t>
  </si>
  <si>
    <t>37432644000169</t>
  </si>
  <si>
    <t>ANA BEATRIZ LIMA DE SOUSA 02831129214</t>
  </si>
  <si>
    <t>37452361000189</t>
  </si>
  <si>
    <t>LENY DE SOUZA RICARDO MARQUES 93643152272</t>
  </si>
  <si>
    <t>37456024000160</t>
  </si>
  <si>
    <t>ANDREZZA ALANA SILVA BORGES 01613262264</t>
  </si>
  <si>
    <t>37456457000115</t>
  </si>
  <si>
    <t>MARIO ANTONIO PEREIRA DE SOUSA 69211205204</t>
  </si>
  <si>
    <t>37457903000106</t>
  </si>
  <si>
    <t>TAYNA HELOISA MENEZES CRUZ 01580551289</t>
  </si>
  <si>
    <t>37460590000145</t>
  </si>
  <si>
    <t>37.460.590 LUTERO NERES PEREIRA</t>
  </si>
  <si>
    <t>37483758000138</t>
  </si>
  <si>
    <t>MARIA ODINEIA ESPIRITO SANTO BATISTA 37863797268</t>
  </si>
  <si>
    <t>37490917000121</t>
  </si>
  <si>
    <t>37.490.917 JEAN WILLE TAVARES SOARES</t>
  </si>
  <si>
    <t>37491554000149</t>
  </si>
  <si>
    <t>37.491.554 SAMYA SUELY DOS SANTOS MAIA</t>
  </si>
  <si>
    <t>37501902000111</t>
  </si>
  <si>
    <t>37.501.902 NATHALIA DOS SANTOS VIDEIRA</t>
  </si>
  <si>
    <t>37504183000192</t>
  </si>
  <si>
    <t>ADRIANO SILVA PAUXIS 78716357272</t>
  </si>
  <si>
    <t>REGINALDO DA COSTA LOUREIRO</t>
  </si>
  <si>
    <t>37530992000179</t>
  </si>
  <si>
    <t>JOEL ROCHA RAMOS 01739539214</t>
  </si>
  <si>
    <t>37531853000160</t>
  </si>
  <si>
    <t>37.531.853 FERNANDO RONDIS DE OLIVEIRA</t>
  </si>
  <si>
    <t>37535327000178</t>
  </si>
  <si>
    <t>37.535.327 SILVANIA CRISTINA MELO MARTINS</t>
  </si>
  <si>
    <t>37549951000124</t>
  </si>
  <si>
    <t>CLEIDSON GONCALVES BARBOSA 78257743291</t>
  </si>
  <si>
    <t>37550660000156</t>
  </si>
  <si>
    <t>TIAGO SILVA DE SA 90249267268</t>
  </si>
  <si>
    <t>37557932000140</t>
  </si>
  <si>
    <t>JOSE DA CUNHA SANTOS 22778195220</t>
  </si>
  <si>
    <t>37565540000122</t>
  </si>
  <si>
    <t>WENDELL ALAN CAMPELO CALIXTO 98644467204</t>
  </si>
  <si>
    <t>37567629000128</t>
  </si>
  <si>
    <t>37.567.629 WILLIAM ARTHUR DOS SANTOS DE LIMA</t>
  </si>
  <si>
    <t>37568476000133</t>
  </si>
  <si>
    <t>37.568.476 JOSILENE CARNEIRO DE ALMEIDA BRASIL</t>
  </si>
  <si>
    <t>37572135000131</t>
  </si>
  <si>
    <t>37.572.135 ANA PAULA BRAZ GARCIA</t>
  </si>
  <si>
    <t>37578207000158</t>
  </si>
  <si>
    <t>MARCIO SILVA VIANA 02060794277</t>
  </si>
  <si>
    <t>37586496000137</t>
  </si>
  <si>
    <t>ADONIS VIEIRA COSTA 01637721269</t>
  </si>
  <si>
    <t>37607487000185</t>
  </si>
  <si>
    <t>37.607.487 DEBORA DO SOCORRO CORREA ANTUNES</t>
  </si>
  <si>
    <t>37608117000162</t>
  </si>
  <si>
    <t>37.608.117 JOSUE CALEB MENDES DA SILVA</t>
  </si>
  <si>
    <t>37613001000111</t>
  </si>
  <si>
    <t>JONAS NASCIMENTO DA SILVA 48085693291</t>
  </si>
  <si>
    <t>37614069000115</t>
  </si>
  <si>
    <t>ANGELO LUIZ BARBOSA IMBIRIBA 83322558215</t>
  </si>
  <si>
    <t>37627785000137</t>
  </si>
  <si>
    <t>JADERSON DE JESUS BARBOSA DOS SANTOS 57436991272</t>
  </si>
  <si>
    <t>37628100000177</t>
  </si>
  <si>
    <t>PAULO ROBERTO PEREIRA MENDONCA 01282718258</t>
  </si>
  <si>
    <t>37651822000142</t>
  </si>
  <si>
    <t>RODRIGO JOAO CHRISTMANN 99559056034</t>
  </si>
  <si>
    <t>37653406000183</t>
  </si>
  <si>
    <t>HENDERSON CLAUS SOARES DA SILVA 52974812287</t>
  </si>
  <si>
    <t>37663265000180</t>
  </si>
  <si>
    <t>CARLOS EDUARDO RODRIGUES CARDOSO 04810085279</t>
  </si>
  <si>
    <t>37687577000123</t>
  </si>
  <si>
    <t>ROBSON MESQUITA DA COSTA 71191054268</t>
  </si>
  <si>
    <t>37704980000113</t>
  </si>
  <si>
    <t>37.704.980 BIANCA REIS DA SILVA</t>
  </si>
  <si>
    <t>37713669000130</t>
  </si>
  <si>
    <t>37.713.669 CLENILDA LAMARDULCE JARDIM DA COSTA</t>
  </si>
  <si>
    <t>37719928000130</t>
  </si>
  <si>
    <t>LUANNA LORRANNY CAMPOS SARAIVA 96428317320</t>
  </si>
  <si>
    <t>37722731000150</t>
  </si>
  <si>
    <t>GLEYCIANE LOPES VERA 90399030263</t>
  </si>
  <si>
    <t>37725286000182</t>
  </si>
  <si>
    <t>ERILTON LIRA CHAVES 21861331215</t>
  </si>
  <si>
    <t>37735861000128</t>
  </si>
  <si>
    <t>37.735.861 EDUARDO AUGUSTO CORDOVIL PORTUGAL</t>
  </si>
  <si>
    <t>37737104000193</t>
  </si>
  <si>
    <t>EDINELSON DE LIMA GONCALVES 79554423268</t>
  </si>
  <si>
    <t>37742918000116</t>
  </si>
  <si>
    <t>37.742.918 MAURO SERGIO OLIVEIRA DO ROSARIO</t>
  </si>
  <si>
    <t>37756378000120</t>
  </si>
  <si>
    <t>FERNANDO SOARES SANTIAGO 04285358280</t>
  </si>
  <si>
    <t>37779653000120</t>
  </si>
  <si>
    <t>37.779.653 FABIO CARVALHO FURTADO</t>
  </si>
  <si>
    <t>37784811000130</t>
  </si>
  <si>
    <t>37.784.811 LUIZA DE MARILLAC RODRIGUES QUARESMA</t>
  </si>
  <si>
    <t>37802957000161</t>
  </si>
  <si>
    <t>MAFRA ACADEMY CONSULTORIA LTDA</t>
  </si>
  <si>
    <t>37803826000107</t>
  </si>
  <si>
    <t>37.803.826 WELLINGTON ALAN DE MACEDO CHAVES</t>
  </si>
  <si>
    <t>37840138000109</t>
  </si>
  <si>
    <t>37.840.138 EDSON RICARDO COSTA RIBEIRO</t>
  </si>
  <si>
    <t>37858959000172</t>
  </si>
  <si>
    <t>37.858.959 AUDERVAN DA COSTA SANTOS</t>
  </si>
  <si>
    <t>37872128000155</t>
  </si>
  <si>
    <t>FABIANA CRISTINA SILVA DE SOUZA 00091089204</t>
  </si>
  <si>
    <t>37881835000108</t>
  </si>
  <si>
    <t>GABRIEL BARROS DE SOUZA 01809330270</t>
  </si>
  <si>
    <t>37885421000157</t>
  </si>
  <si>
    <t>MAURO FILENO JUNIOR 25146532826</t>
  </si>
  <si>
    <t>37888151000138</t>
  </si>
  <si>
    <t>37.888.151 JONNE CLEY DE CARVALHO SILVA</t>
  </si>
  <si>
    <t>37889671000165</t>
  </si>
  <si>
    <t>SHEILA ALVES SANTA BRIGIDA 51336618272</t>
  </si>
  <si>
    <t>37889772000136</t>
  </si>
  <si>
    <t>LICIANE BATISTA DA SILVA GOMES 00744471222</t>
  </si>
  <si>
    <t>37902259000138</t>
  </si>
  <si>
    <t>RAIMUNDO NONATO PESSOA DA SILVA 17525403287</t>
  </si>
  <si>
    <t>37910625000109</t>
  </si>
  <si>
    <t>G M DE OLIVEIRA SISTEMAS</t>
  </si>
  <si>
    <t>37920720000185</t>
  </si>
  <si>
    <t>37.920.720 MARLUCE MARIA DOS SANTOS PEREIRA</t>
  </si>
  <si>
    <t>37920831000191</t>
  </si>
  <si>
    <t>37.920.831 MARLON PHELLIP FAVACHO PENA</t>
  </si>
  <si>
    <t>37924741000179</t>
  </si>
  <si>
    <t>37.924.741 DINELSON MORAES DE SOUSA</t>
  </si>
  <si>
    <t>37925125000132</t>
  </si>
  <si>
    <t>MARIA DO SOCORRO SOUSA DOS SANTOS 68714203200</t>
  </si>
  <si>
    <t>37928564000107</t>
  </si>
  <si>
    <t>EDINALDO ANJOS DOS SANTOS 66728819215</t>
  </si>
  <si>
    <t>37928597000149</t>
  </si>
  <si>
    <t>ERISVAN DA SILVA SOUZA</t>
  </si>
  <si>
    <t>37930661000126</t>
  </si>
  <si>
    <t>ERIK BASTOS MAIA DOS SANTOS 89911954234</t>
  </si>
  <si>
    <t>37935307000194</t>
  </si>
  <si>
    <t>VILSON SOARES FRANCO FILHO 92223800297</t>
  </si>
  <si>
    <t>37935989000135</t>
  </si>
  <si>
    <t>MARIA DAS NEVES PONTES DA SILVA FREITAS 60551658215</t>
  </si>
  <si>
    <t>37942630000195</t>
  </si>
  <si>
    <t>EDUARDO CORREIA DE MATOS 89214293287</t>
  </si>
  <si>
    <t>37948207000100</t>
  </si>
  <si>
    <t>37.948.207 EDUARDA CANUTO CARVALHO</t>
  </si>
  <si>
    <t>37953393000168</t>
  </si>
  <si>
    <t>37.953.393 TALYTA MARTINS COSTA DOS SANTOS</t>
  </si>
  <si>
    <t>37958226000100</t>
  </si>
  <si>
    <t>ADJANE ROSA DA SILVA 80151418268</t>
  </si>
  <si>
    <t>37965966000173</t>
  </si>
  <si>
    <t>JANICE SA PEREIRA 86082493249</t>
  </si>
  <si>
    <t>37978063000127</t>
  </si>
  <si>
    <t>RONALDO JOSE CABRAL DOS REIS 78240620230</t>
  </si>
  <si>
    <t>37979292000166</t>
  </si>
  <si>
    <t>EDIVALDO MAIA DOS SANTOS 02486682260</t>
  </si>
  <si>
    <t>38035784000166</t>
  </si>
  <si>
    <t>ELTON CARDOSO MONTEIRO 63912252220</t>
  </si>
  <si>
    <t>38043315000199</t>
  </si>
  <si>
    <t>38.043.315 MOISES RIBEIRO CAVALCANTE</t>
  </si>
  <si>
    <t>38051712000102</t>
  </si>
  <si>
    <t>ALAN EWERTON DE SOUZA BRASIL 00281324247</t>
  </si>
  <si>
    <t>38052014000121</t>
  </si>
  <si>
    <t>WILSON VIANA DOS ANJOS 59529130244</t>
  </si>
  <si>
    <t>38055937000137</t>
  </si>
  <si>
    <t>38.055.937 JACQUELINE MESQUITA GONGALVES CABRAL FERREIRA</t>
  </si>
  <si>
    <t>38058670000131</t>
  </si>
  <si>
    <t>38.058.670 IGOR ALMEIDA DA SILVA</t>
  </si>
  <si>
    <t>38069921000183</t>
  </si>
  <si>
    <t>38.069.921 ALESSANDRO JOSE CORDOVIL DE SOUSA</t>
  </si>
  <si>
    <t>38084151000148</t>
  </si>
  <si>
    <t>CARLA VALERIA PICANCO MONTEIRO 71143319249</t>
  </si>
  <si>
    <t>38086160000178</t>
  </si>
  <si>
    <t>LIA JULIANA VIANA DA SILVA 02320079262</t>
  </si>
  <si>
    <t>38091220000140</t>
  </si>
  <si>
    <t>RAQUEL AZEVEDO DIAS 04537601205</t>
  </si>
  <si>
    <t>38094477000156</t>
  </si>
  <si>
    <t>38.094.477 LAELSON RAMON MARTINS DE ABREU</t>
  </si>
  <si>
    <t>38107028000103</t>
  </si>
  <si>
    <t>MICHELE CINTHIA LIMA ARAUJO 74697340230</t>
  </si>
  <si>
    <t>38111856000107</t>
  </si>
  <si>
    <t>BENEDITA PIEDADE LIMA COELHO 17651816234</t>
  </si>
  <si>
    <t>38115110000171</t>
  </si>
  <si>
    <t>MARCOS CORREA DOS SANTOS 68776748200</t>
  </si>
  <si>
    <t>38123095000103</t>
  </si>
  <si>
    <t>38.123.095 MANOEL OSMAR VASCONCELOS FILHO</t>
  </si>
  <si>
    <t>38126293000120</t>
  </si>
  <si>
    <t>38.126.293 PEDRO MIRANDA BARBOSA FILHO</t>
  </si>
  <si>
    <t>38128330000130</t>
  </si>
  <si>
    <t>NERIANE NASCIMENTO DA HORA 94958963200</t>
  </si>
  <si>
    <t>38140185000102</t>
  </si>
  <si>
    <t>MARCELA FURTADO ROCHA 01138911216</t>
  </si>
  <si>
    <t>38144445000118</t>
  </si>
  <si>
    <t>VITORIA LORENA SILVA DA LUZ 01364554259</t>
  </si>
  <si>
    <t>38144692000114</t>
  </si>
  <si>
    <t>WANDO LUCIANO DE SOUZA MACEDO 69990174253</t>
  </si>
  <si>
    <t>38154913000135</t>
  </si>
  <si>
    <t>38.154.913 KAROLINE RENATA CARVALHO DA SILVA VILHENA</t>
  </si>
  <si>
    <t>38159345000165</t>
  </si>
  <si>
    <t>JOUBERT DE MELO RATIS 59517301200</t>
  </si>
  <si>
    <t>38178314000151</t>
  </si>
  <si>
    <t>PAULO KLEVER CARVALHO DE ALMEIDA 02270998260</t>
  </si>
  <si>
    <t>38189407000181</t>
  </si>
  <si>
    <t>CLEBER GUIMARAES PINTO 65681266249</t>
  </si>
  <si>
    <t>38196508000180</t>
  </si>
  <si>
    <t>ROSEVALDO PAIVA DOS SANTOS 60909706204</t>
  </si>
  <si>
    <t>38202146000192</t>
  </si>
  <si>
    <t>BEATRIZ DUARTE DOS SANTOS 07234672265</t>
  </si>
  <si>
    <t>38205037000129</t>
  </si>
  <si>
    <t>RUTH LEILA FARIAS DE MATOS</t>
  </si>
  <si>
    <t>38212710000158</t>
  </si>
  <si>
    <t>M R DISTRIBUIDORA DE MEDICAMENTOS LTDA</t>
  </si>
  <si>
    <t>38218696000108</t>
  </si>
  <si>
    <t>JOSE PEDRO SANTA MARIA DE SOUSA 01421881233</t>
  </si>
  <si>
    <t>38229512000105</t>
  </si>
  <si>
    <t>38.229.512 MARCELA DO SOCORRO DE OLIVEIRA LEE</t>
  </si>
  <si>
    <t>38255136000115</t>
  </si>
  <si>
    <t>ANALIA GOMES DOS SANTOS 03468787219</t>
  </si>
  <si>
    <t>38255587000152</t>
  </si>
  <si>
    <t>RAIZA DA SILVA GARCIA 01924809281</t>
  </si>
  <si>
    <t>38270605000175</t>
  </si>
  <si>
    <t>EDUARDO SOARES DA SILVA 64994198268</t>
  </si>
  <si>
    <t>38290891000130</t>
  </si>
  <si>
    <t>JOSEANA NUNES DE SOUZA 69152241220</t>
  </si>
  <si>
    <t>38296421000184</t>
  </si>
  <si>
    <t>LEONARDO LIMA DE AZEVEDO 99836670297</t>
  </si>
  <si>
    <t>38310807000101</t>
  </si>
  <si>
    <t>38.310.807 RICARDO KEYTSON COSTA DO AMARAL</t>
  </si>
  <si>
    <t>38311271000130</t>
  </si>
  <si>
    <t>38.311.271 SAVIO DA SILVA DE FIGUEIREDO</t>
  </si>
  <si>
    <t>38330140000109</t>
  </si>
  <si>
    <t>38.330.140 FERNANDO RIBEIRO DE SOUZA</t>
  </si>
  <si>
    <t>38343277000190</t>
  </si>
  <si>
    <t>SINARA NASCIMENTO BESSA 02281927814</t>
  </si>
  <si>
    <t>38347374000150</t>
  </si>
  <si>
    <t>38.347.374 DIONES FERNANDES DE MELO PEREIRA</t>
  </si>
  <si>
    <t>38350417000157</t>
  </si>
  <si>
    <t>ARLINDO RODRIGUES SOUSA 22935673387</t>
  </si>
  <si>
    <t>38362383000110</t>
  </si>
  <si>
    <t>JOSEANE OLIVEIRA OEIRAS 65716426204</t>
  </si>
  <si>
    <t>38390403000167</t>
  </si>
  <si>
    <t>CRISTIANE LOPES FREITAS 87483858249</t>
  </si>
  <si>
    <t>38392966000194</t>
  </si>
  <si>
    <t>MARCELA BOVO ANGELO DE SOUSA 31079591893</t>
  </si>
  <si>
    <t>38393863000149</t>
  </si>
  <si>
    <t>MARCOS WAGNER FONSECA LOPES 58404805253</t>
  </si>
  <si>
    <t>38395457000115</t>
  </si>
  <si>
    <t>PETTER MICHAEL SANTOS DA SILVA 72470909287</t>
  </si>
  <si>
    <t>38397503000115</t>
  </si>
  <si>
    <t>JOELSON SOUZA MACHADO 87483785268</t>
  </si>
  <si>
    <t>38397608000174</t>
  </si>
  <si>
    <t>JONISON ROBERTO DA SILVA MONTEIRO 94205914253</t>
  </si>
  <si>
    <t>38402636000132</t>
  </si>
  <si>
    <t>KARINA MIRANDA FONSECA</t>
  </si>
  <si>
    <t>38415464000131</t>
  </si>
  <si>
    <t>RAYSSA DA CONCEICAO TEIXEIRA DE JESUS 02909041298</t>
  </si>
  <si>
    <t>38416009000150</t>
  </si>
  <si>
    <t>LUIZ HENRIQUE DE SA SANTOS 02111697222</t>
  </si>
  <si>
    <t>38447190000162</t>
  </si>
  <si>
    <t>CLAUDIO CARLOS DA SILVA EVANGELISTA 00986167223</t>
  </si>
  <si>
    <t>38454573000168</t>
  </si>
  <si>
    <t>38.454.573 FRANCIANNE MESQUITA PEREIRA DE OLIVEIRA</t>
  </si>
  <si>
    <t>38458312000116</t>
  </si>
  <si>
    <t>38.458.312 ALDECI NASCIMENTO FILHO</t>
  </si>
  <si>
    <t>38460786000100</t>
  </si>
  <si>
    <t>38.460.786 FRANCISCO DAS CHAGAS SILVA SOBRINHO</t>
  </si>
  <si>
    <t>38463911000128</t>
  </si>
  <si>
    <t>JOAO SERGIO ALMEIDA DE ARAUJO 04051914216</t>
  </si>
  <si>
    <t>38474283000186</t>
  </si>
  <si>
    <t>JAIRO CELIO BARBOSA DA SILVA 71703020200</t>
  </si>
  <si>
    <t>38486190000171</t>
  </si>
  <si>
    <t>CLAUDIO WALLACE MENDES PEREIRA 31962211215</t>
  </si>
  <si>
    <t>38489406000152</t>
  </si>
  <si>
    <t>IZABELA BENTES MONTEIRO 92048986234</t>
  </si>
  <si>
    <t>38491801000170</t>
  </si>
  <si>
    <t>TALISON BRITO DA COSTA 01956044230</t>
  </si>
  <si>
    <t>38502475000159</t>
  </si>
  <si>
    <t>THIAGO WANDERLEY DE AMORIM 93074875291</t>
  </si>
  <si>
    <t>38530990000142</t>
  </si>
  <si>
    <t>38.530.990 JESUS DE NAZARE GOMES NETO</t>
  </si>
  <si>
    <t>38559733000133</t>
  </si>
  <si>
    <t>MAIANY SILVA DAS MERCES 00283344261</t>
  </si>
  <si>
    <t>38562045000122</t>
  </si>
  <si>
    <t>38.562.045 MARCELO HENRIQUE DE ANDRADE DA TRINDADE</t>
  </si>
  <si>
    <t>38595284000189</t>
  </si>
  <si>
    <t>AMAURI JUNIOR TEIXEIRA DA CUNHA 35336595268</t>
  </si>
  <si>
    <t>38628114000153</t>
  </si>
  <si>
    <t>DANIEL WANDERLEY RODRIGUES 03305447214</t>
  </si>
  <si>
    <t>38636636000105</t>
  </si>
  <si>
    <t>38.636.636 EDEVALDO BARBOSA DE BARROS NETO</t>
  </si>
  <si>
    <t>38648955000122</t>
  </si>
  <si>
    <t>38.648.955 ANTONIO EDSON MOREIRA FARIAS</t>
  </si>
  <si>
    <t>38652753000154</t>
  </si>
  <si>
    <t>JESSICA NASCIMENTO BONALDI 93172907287</t>
  </si>
  <si>
    <t>38656129000125</t>
  </si>
  <si>
    <t>JAQUELINE CARDOSO COSTA 67109713253</t>
  </si>
  <si>
    <t>38730402000114</t>
  </si>
  <si>
    <t>RAUL CESAR MONTEIRO DA SILVA 76398390253</t>
  </si>
  <si>
    <t>38798743000121</t>
  </si>
  <si>
    <t>38.798.743 MIRIAN AVIS LISBOA</t>
  </si>
  <si>
    <t>38799869000110</t>
  </si>
  <si>
    <t>LILIANE DO SOCORRO RIBEIRO SOUZA 00517355205</t>
  </si>
  <si>
    <t>38820196000133</t>
  </si>
  <si>
    <t>OBADIAS PASSOS BRITO 61975400291</t>
  </si>
  <si>
    <t>38823219000163</t>
  </si>
  <si>
    <t>38.823.219 RODRIGO FERREIRA AIRES</t>
  </si>
  <si>
    <t>39144651000190</t>
  </si>
  <si>
    <t>KEYLLA KARLYANNE SANTOS DOS SANTOS 75037440220</t>
  </si>
  <si>
    <t>39228602000136</t>
  </si>
  <si>
    <t>39.228.602 ANDREANY CARLA SOUZA DINELLI</t>
  </si>
  <si>
    <t>39232261000172</t>
  </si>
  <si>
    <t>DELRY PEREIRA MACHADO 42777933200</t>
  </si>
  <si>
    <t>39243630000122</t>
  </si>
  <si>
    <t>JOAO CARLOS ALEIXO DE MATOS 69724407268</t>
  </si>
  <si>
    <t>39246880000116</t>
  </si>
  <si>
    <t>CARLOS ALBERTO CASSIANO VIANA JUNIOR 39356531234</t>
  </si>
  <si>
    <t>39261585000139</t>
  </si>
  <si>
    <t>GILLYANO VASCONCELOS NOBREGA 00804317399</t>
  </si>
  <si>
    <t>39268160000151</t>
  </si>
  <si>
    <t>39.268.160 VICTORIA MARIA TORRES COSTA</t>
  </si>
  <si>
    <t>39287294000110</t>
  </si>
  <si>
    <t>ARICLENES CORREA DA COSTA 98772643234</t>
  </si>
  <si>
    <t>39288909000122</t>
  </si>
  <si>
    <t>39.288.909 RAQUEL PINHEIRO DOS SANTOS</t>
  </si>
  <si>
    <t>39306646000137</t>
  </si>
  <si>
    <t>JOSE RICARDO RAMOS OLIVEIRA 69423733204</t>
  </si>
  <si>
    <t>39307518000108</t>
  </si>
  <si>
    <t>ADRIANA OLIVEIRA DE SOUSA 01889022284</t>
  </si>
  <si>
    <t>39308064000190</t>
  </si>
  <si>
    <t>MARCOS UBIRAJARA PINHEIRO COROA 02112085239</t>
  </si>
  <si>
    <t>39318667000172</t>
  </si>
  <si>
    <t>ELEN ROSE NASCIMENTO DA ROCHA 78889502215</t>
  </si>
  <si>
    <t>39325726000130</t>
  </si>
  <si>
    <t>ELAISE CRISTINA DA SILVA PALHETA 76682870272</t>
  </si>
  <si>
    <t>39332745000193</t>
  </si>
  <si>
    <t>ADRIANO SERGIO DA COSTA SILVA 00136826288</t>
  </si>
  <si>
    <t>39335715000130</t>
  </si>
  <si>
    <t>39.335.715 JOSE INACIO ASSUNCAO VALENTE</t>
  </si>
  <si>
    <t>39340769000194</t>
  </si>
  <si>
    <t>BIANCA QUINTANA MARTINS 33937727833</t>
  </si>
  <si>
    <t>39341312000102</t>
  </si>
  <si>
    <t>ALAN RICARDO D ORCEUNA SILVEIRA DOS SANTOS 53187792200</t>
  </si>
  <si>
    <t>39346894000101</t>
  </si>
  <si>
    <t>39.346.894 RAFAEL RIBEIRO TAVARES</t>
  </si>
  <si>
    <t>39351332000156</t>
  </si>
  <si>
    <t>39.351.332 PALOMA CARDOSO DA SILVA</t>
  </si>
  <si>
    <t>39352304000153</t>
  </si>
  <si>
    <t>JONAS LIMA FERREIRA LOBAO 74245414200</t>
  </si>
  <si>
    <t>39353682000151</t>
  </si>
  <si>
    <t>CLEIDE SOUZA TELES 70960887253</t>
  </si>
  <si>
    <t>39361187000194</t>
  </si>
  <si>
    <t>MARINALDO DE SOUZA FARIAS 88733998272</t>
  </si>
  <si>
    <t>39369743000179</t>
  </si>
  <si>
    <t>MARCO ANTONIO DA SILVA COSTA 25693395200</t>
  </si>
  <si>
    <t>39374409000103</t>
  </si>
  <si>
    <t>REDINAL BATISTA DA SILVA 63505304204</t>
  </si>
  <si>
    <t>39384439000109</t>
  </si>
  <si>
    <t>39.384.439 ELIANE RODRIGUES PRIETO</t>
  </si>
  <si>
    <t>39442218000131</t>
  </si>
  <si>
    <t>INAIANA ROCHA PINTO 01025828232</t>
  </si>
  <si>
    <t>39447294000130</t>
  </si>
  <si>
    <t>RODOLFO PAULO RODRIGUES DA SILVA 84853867287</t>
  </si>
  <si>
    <t>39463793000110</t>
  </si>
  <si>
    <t>JAMILSON LIMA SARMENTO 82361568268</t>
  </si>
  <si>
    <t>39469212000158</t>
  </si>
  <si>
    <t>MARCIO ALAN DE CARVALHO FREITAS JUNIOR 97930636291</t>
  </si>
  <si>
    <t>39473567000110</t>
  </si>
  <si>
    <t>CAROLINE THAIS MARTINS DE SENA 89458125200</t>
  </si>
  <si>
    <t>39475042000114</t>
  </si>
  <si>
    <t>ANA CAROLINA BARBOSA MELO 87377470291</t>
  </si>
  <si>
    <t>39476198000110</t>
  </si>
  <si>
    <t>AMELIA CAROLINA PIMENTA PARENTE DE CAMPOS DA COSTA 82146586249</t>
  </si>
  <si>
    <t>39479264000105</t>
  </si>
  <si>
    <t>39.479.264 ANTONIO WALTER DUARTE FREITAS JUNIOR</t>
  </si>
  <si>
    <t>39497887000100</t>
  </si>
  <si>
    <t>ELIANE SANTOS DE FARIA LIMA 65985648249</t>
  </si>
  <si>
    <t>39498429000196</t>
  </si>
  <si>
    <t>39.498.429 ETELMARY CARDOSO VAN DE GRAAF</t>
  </si>
  <si>
    <t>39501774000131</t>
  </si>
  <si>
    <t>ALAN THIAGO DE ARAUJO MATOS 01494923246</t>
  </si>
  <si>
    <t>39505485000100</t>
  </si>
  <si>
    <t>39.505.485 RENATO DA SILVA LOURENCO</t>
  </si>
  <si>
    <t>39508654000166</t>
  </si>
  <si>
    <t>ALEXANDRE AYRES DA CONCEICAO 50954083253</t>
  </si>
  <si>
    <t>39516891000179</t>
  </si>
  <si>
    <t>ADNES BRENA DA SILVA SOUSA 01744628246</t>
  </si>
  <si>
    <t>39547884000134</t>
  </si>
  <si>
    <t>NUBIA DOS ANJOS RODRIGUES 02128319250</t>
  </si>
  <si>
    <t>39559667000164</t>
  </si>
  <si>
    <t>DANIELLA MENDES DA CUNHA 02347255240</t>
  </si>
  <si>
    <t>39578038000181</t>
  </si>
  <si>
    <t>ELIAS DOURADO DE SOUSA FILHO 00279321252</t>
  </si>
  <si>
    <t>39589584000118</t>
  </si>
  <si>
    <t>MARLLON MAIA DE SOUZA 01172616299</t>
  </si>
  <si>
    <t>39608522000106</t>
  </si>
  <si>
    <t>MULT CONECTAR FIBRA LTDA</t>
  </si>
  <si>
    <t>39621680000104</t>
  </si>
  <si>
    <t>EMILLY JESSICA SOARES DE OLIVEIRA 00004765281</t>
  </si>
  <si>
    <t>39635741000184</t>
  </si>
  <si>
    <t>SENNAI SERVICOS AUTOMOTIVOS LTDA</t>
  </si>
  <si>
    <t>39638209000110</t>
  </si>
  <si>
    <t>ANTONIO CELSO NARCIZO DE MORAIS 16825578200</t>
  </si>
  <si>
    <t>39641780000194</t>
  </si>
  <si>
    <t>MARCELO COSTA SERRAO 04467714227</t>
  </si>
  <si>
    <t>39654501000127</t>
  </si>
  <si>
    <t>RENATA MONTEIRO FERNANDES REGO 68614187220</t>
  </si>
  <si>
    <t>39655169000115</t>
  </si>
  <si>
    <t>ALEX WILLIAM CORREA DOS SANTOS 77464044215</t>
  </si>
  <si>
    <t>39674402000107</t>
  </si>
  <si>
    <t>39.674.402 ARTHUR LUIZ MOREIRA OLIVEIRA</t>
  </si>
  <si>
    <t>39675795000173</t>
  </si>
  <si>
    <t>CARLOS ALEX FERREIRA DA LUZ 75504332249</t>
  </si>
  <si>
    <t>39690107000144</t>
  </si>
  <si>
    <t>EDUARDO IGOR LOPES DA SILVA 02393901213</t>
  </si>
  <si>
    <t>39696085000120</t>
  </si>
  <si>
    <t>ISABELLA DA SILVA PEREIRA 92296106234</t>
  </si>
  <si>
    <t>39711634000198</t>
  </si>
  <si>
    <t>JOAO ADEMAR BORGES BIANCHIN 18770495068</t>
  </si>
  <si>
    <t>39711877000126</t>
  </si>
  <si>
    <t>WILLIANS WASHINGTON VIEIRA RAYOL 69010560287</t>
  </si>
  <si>
    <t>39719128000145</t>
  </si>
  <si>
    <t>LUCAS BERNARD VELOSO FAGUNDES 01884548296</t>
  </si>
  <si>
    <t>39725183000148</t>
  </si>
  <si>
    <t>MAYZA HELLEN DIAS ALBUQUERQUE FERREIRA 00483922277</t>
  </si>
  <si>
    <t>39727127000142</t>
  </si>
  <si>
    <t>JORGE ALEXANDRE DE NAZARE GOMES MENEZES 62334140244</t>
  </si>
  <si>
    <t>39731874000154</t>
  </si>
  <si>
    <t>39735722000120</t>
  </si>
  <si>
    <t>EMANOEL DE SOUZA MARQUES 35241438220</t>
  </si>
  <si>
    <t>39737980000145</t>
  </si>
  <si>
    <t>RADIAL NORTE LOGISTICA LTDA</t>
  </si>
  <si>
    <t>39738524000110</t>
  </si>
  <si>
    <t>39.738.524 ELAINE DA PAIXAO BARBOSA</t>
  </si>
  <si>
    <t>39748609000189</t>
  </si>
  <si>
    <t>ANTONIO PEREIRA DA SILVA JUNIOR 71272828204</t>
  </si>
  <si>
    <t>39755703000165</t>
  </si>
  <si>
    <t>LUCINEI BORGES CARVALHO 82069727220</t>
  </si>
  <si>
    <t>39772761000105</t>
  </si>
  <si>
    <t>39.772.761 DIEGO MANOEL MELO ARAUJO</t>
  </si>
  <si>
    <t>39774515000184</t>
  </si>
  <si>
    <t>JUNIOR GONCALVES DA SILVA 92518419268</t>
  </si>
  <si>
    <t>39781503000187</t>
  </si>
  <si>
    <t>VANDERSON PEREIRA MIRANDA 65045238272</t>
  </si>
  <si>
    <t>39787559000149</t>
  </si>
  <si>
    <t>CRISTOVAO PEREIRA DA SILVA 86955659200</t>
  </si>
  <si>
    <t>39790923000120</t>
  </si>
  <si>
    <t>LUCIA HELENA SERRA DA PAIXAO 66259851200</t>
  </si>
  <si>
    <t>39796054000140</t>
  </si>
  <si>
    <t>39.796.054 JOEL BARBOSA MARCAL</t>
  </si>
  <si>
    <t>39801787000126</t>
  </si>
  <si>
    <t>EIDSON DO CARMO LIMA 74218360200</t>
  </si>
  <si>
    <t>39810740000129</t>
  </si>
  <si>
    <t>ARY ROCHA CAMPOS JUNIOR 48336050230</t>
  </si>
  <si>
    <t>39815962000134</t>
  </si>
  <si>
    <t>LEONARDO BRUNO COSTA FERNANDES 02159793205</t>
  </si>
  <si>
    <t>39818650000184</t>
  </si>
  <si>
    <t>39.818.650 ANDREA GEMAQUE SILVA</t>
  </si>
  <si>
    <t>39819656000176</t>
  </si>
  <si>
    <t>OLIVAR FRANKLIM FECURY LAMEIRA 65929110263</t>
  </si>
  <si>
    <t>39824599000113</t>
  </si>
  <si>
    <t>E.C.S ARAUJO COMERCIO DE CALCADOS E VESTUARIOS</t>
  </si>
  <si>
    <t>39831570000169</t>
  </si>
  <si>
    <t>JOSE AUGUSTO MIRANDA MACIEL 26305844291</t>
  </si>
  <si>
    <t>39836270000172</t>
  </si>
  <si>
    <t>WELLINGTON NOGUEIRA PALMEIRA 80910149291</t>
  </si>
  <si>
    <t>39840164000162</t>
  </si>
  <si>
    <t>39.840.164 WAGNER AMBE FANJAS</t>
  </si>
  <si>
    <t>39849384000157</t>
  </si>
  <si>
    <t>ALBANIZA LIDIANE FREITAS SANTOS 02081931206</t>
  </si>
  <si>
    <t>39849520000109</t>
  </si>
  <si>
    <t>TATIANY DA SILVA MONTEIRO 86397915204</t>
  </si>
  <si>
    <t>39850653000103</t>
  </si>
  <si>
    <t>M A CONSTRUTORA LTDA</t>
  </si>
  <si>
    <t>39851475000127</t>
  </si>
  <si>
    <t>ANAROLINO JOSE SANTOS RIBEIRO 42925673287</t>
  </si>
  <si>
    <t>39855529000122</t>
  </si>
  <si>
    <t>GLAUCE REGINA COSTA DOS SANTOS 63587033234</t>
  </si>
  <si>
    <t>39856642000122</t>
  </si>
  <si>
    <t>MARIA HELENA DE SOUZA FERREIRA 73937444220</t>
  </si>
  <si>
    <t>39860097000148</t>
  </si>
  <si>
    <t>AUTO STYLE LTDA</t>
  </si>
  <si>
    <t>39863944000128</t>
  </si>
  <si>
    <t>ANA CRISTINA MATOS OLIVEIRA 85049840287</t>
  </si>
  <si>
    <t>39864208000194</t>
  </si>
  <si>
    <t>THAIS SOUSA DA SILVA 01281345261</t>
  </si>
  <si>
    <t>39890178000190</t>
  </si>
  <si>
    <t>BRUNO RAFAEL MORAES CARDOSO 86788272204</t>
  </si>
  <si>
    <t>39890646000127</t>
  </si>
  <si>
    <t>MARCOS PAULO DA SILVA ABREU 46733469200</t>
  </si>
  <si>
    <t>39907762000101</t>
  </si>
  <si>
    <t>39.907.762 ISABELLA GOMES PAIXAO</t>
  </si>
  <si>
    <t>39924108000106</t>
  </si>
  <si>
    <t>DAYSE PRISCILA MACHADO VASCONCELOS 87703840297</t>
  </si>
  <si>
    <t>39934558000180</t>
  </si>
  <si>
    <t>THIAGO D ALBUQUERQUE SANTOS 87842874204</t>
  </si>
  <si>
    <t>39942360000148</t>
  </si>
  <si>
    <t>MARCELO DIAS BARROSO 57810621220</t>
  </si>
  <si>
    <t>39946848000143</t>
  </si>
  <si>
    <t>ZAQUEU LOPES DE OLIVEIRA JUNIOR 00161701213</t>
  </si>
  <si>
    <t>39948322000100</t>
  </si>
  <si>
    <t>MAGNO MARCELO ARNOUR DE ASSIS 87726203234</t>
  </si>
  <si>
    <t>39948994000108</t>
  </si>
  <si>
    <t>ANDRE LUCAS DE SOUZA ARAUJO 02759157270</t>
  </si>
  <si>
    <t>39958010000170</t>
  </si>
  <si>
    <t>39.958.010 BRENDA CIBELLE DE LEMOS GARCIA</t>
  </si>
  <si>
    <t>39965312000175</t>
  </si>
  <si>
    <t>DANIELLE CRISTIANE LIMA DA LUZ 82446687253</t>
  </si>
  <si>
    <t>39965826000120</t>
  </si>
  <si>
    <t>39.965.826 GLAUCIA DA SILVA ABREU</t>
  </si>
  <si>
    <t>39966699000184</t>
  </si>
  <si>
    <t>CARLOS JOSEVAN RIBEIRO DOS SANTOS 71273964268</t>
  </si>
  <si>
    <t>39970631000179</t>
  </si>
  <si>
    <t>ILLAME MILLENO DO VALE DA CUNHA 02663698202</t>
  </si>
  <si>
    <t>39980136000140</t>
  </si>
  <si>
    <t>39.980.136 HARLEY DOUGLAS DOS SANTOS MILHOMES</t>
  </si>
  <si>
    <t>39982782000147</t>
  </si>
  <si>
    <t>39.982.782 JARDSON PENA FERREIRA</t>
  </si>
  <si>
    <t>39998288000170</t>
  </si>
  <si>
    <t>39.998.288 GIOVANNY WILLIAM DOS SANTOS TAVARES</t>
  </si>
  <si>
    <t>40012479000109</t>
  </si>
  <si>
    <t>40.012.479 CAMILLE LARISSA DA SILVA DE JESUS</t>
  </si>
  <si>
    <t>40020726000100</t>
  </si>
  <si>
    <t>40.020.726 HERALDO ANTONIO ANDRADE DA COSTA</t>
  </si>
  <si>
    <t>40024886000128</t>
  </si>
  <si>
    <t>ANDERSON DIAS CARDELA 83990763253</t>
  </si>
  <si>
    <t>40054112000140</t>
  </si>
  <si>
    <t>40.054.112 ANTONIO CLEBSON CONDE OLIVEIRA</t>
  </si>
  <si>
    <t>40063305000167</t>
  </si>
  <si>
    <t>CARLIANA NEGRAO DA COSTA 44982127204</t>
  </si>
  <si>
    <t>40124212000103</t>
  </si>
  <si>
    <t>PRICIA MARTINS SILVA DE CARVALHO 99299275220</t>
  </si>
  <si>
    <t>40129783000122</t>
  </si>
  <si>
    <t>40.129.783 TATIANE CARDOSO DA SILVA</t>
  </si>
  <si>
    <t>40137589000199</t>
  </si>
  <si>
    <t>GLAYCE LORENA GATINHO CASTRO 82128472253</t>
  </si>
  <si>
    <t>40140680000163</t>
  </si>
  <si>
    <t>MANOEL DE JESUS BELEM FERREIRA 37920880297</t>
  </si>
  <si>
    <t>40141915000131</t>
  </si>
  <si>
    <t>BIBIANO ONOFRE DE SOUSA CARNEIRO 37666142234</t>
  </si>
  <si>
    <t>40146346000117</t>
  </si>
  <si>
    <t>THIAGO DOS SANTOS SOUZA 01275977278</t>
  </si>
  <si>
    <t>40156212000187</t>
  </si>
  <si>
    <t>40.156.212 RAYSSA MONIQUE CARVALHO MOURA</t>
  </si>
  <si>
    <t>40173956000100</t>
  </si>
  <si>
    <t>40.173.956 PEDRO NICHOLAS SILVA COSTA</t>
  </si>
  <si>
    <t>40187186000154</t>
  </si>
  <si>
    <t>PAULO MAURICIO DA SILVA 10832556220</t>
  </si>
  <si>
    <t>40190566000148</t>
  </si>
  <si>
    <t>JAKELINE MARTINS MONTEIRO 90993195253</t>
  </si>
  <si>
    <t>40198153000100</t>
  </si>
  <si>
    <t>JOSE VALMIR SANTOS MONTEIRO 63740001291</t>
  </si>
  <si>
    <t>40199629000127</t>
  </si>
  <si>
    <t>DELANE DA MATA MAGALHAES 79584748300</t>
  </si>
  <si>
    <t>40200814000194</t>
  </si>
  <si>
    <t>40.200.814 VIVIANE DA SILVA LIMA</t>
  </si>
  <si>
    <t>40203435000158</t>
  </si>
  <si>
    <t>40.203.435 LANA VICTORIA SILVA CASTRO</t>
  </si>
  <si>
    <t>40212575000192</t>
  </si>
  <si>
    <t>JONATAN DOS SANTOS SOUZA 56818157220</t>
  </si>
  <si>
    <t>40216398000112</t>
  </si>
  <si>
    <t>FRANCISCO EUDES DA CUNHA SOARES 53054580210</t>
  </si>
  <si>
    <t>40231212000102</t>
  </si>
  <si>
    <t>RODRIGO DE OLIVEIRA MAIA 79900704215</t>
  </si>
  <si>
    <t>40231497000173</t>
  </si>
  <si>
    <t>SUELY BRITO DE JESUS 69820040230</t>
  </si>
  <si>
    <t>40233257000108</t>
  </si>
  <si>
    <t>ALEX MODESTO DO NASCIMENTO 65962656253</t>
  </si>
  <si>
    <t>40234928000155</t>
  </si>
  <si>
    <t>FLAVIA DE MIRANDA MELO DE FREITAS 01300617276</t>
  </si>
  <si>
    <t>40241169000158</t>
  </si>
  <si>
    <t>40.241.169 CRISTIANE DE NAZARE OLIVEIRA DA SILVA</t>
  </si>
  <si>
    <t>40241177000102</t>
  </si>
  <si>
    <t>JOSE CARLOS GUERREIRO GALIZA 44282745215</t>
  </si>
  <si>
    <t>40248292000109</t>
  </si>
  <si>
    <t>40.248.292 FRANCISCO JUNILSON MENESES CAVALCANTE</t>
  </si>
  <si>
    <t>40252572000182</t>
  </si>
  <si>
    <t>OLIVAR DA SILVA ARAUJO 96432225272</t>
  </si>
  <si>
    <t>40259063000181</t>
  </si>
  <si>
    <t>LEVY RIBEIRO DE SOUZA 78316952220</t>
  </si>
  <si>
    <t>40261922000177</t>
  </si>
  <si>
    <t>40.261.922 THALES GABRIEL DO ROSARIO SILVA</t>
  </si>
  <si>
    <t>40268572000170</t>
  </si>
  <si>
    <t>LIDIANNE RODRIGUES DE OLIVEIRA 79921418220</t>
  </si>
  <si>
    <t>40272948000110</t>
  </si>
  <si>
    <t>RAIMUNDO SANTOS PIMENTEL DE BRITO 96664045249</t>
  </si>
  <si>
    <t>40274213000126</t>
  </si>
  <si>
    <t>40.274.213 EDVAN JUNIOR PANTOJA DE FREITAS</t>
  </si>
  <si>
    <t>40289154000160</t>
  </si>
  <si>
    <t>40.289.154 MATHEUS POMPEU DE LIMA</t>
  </si>
  <si>
    <t>40294463000128</t>
  </si>
  <si>
    <t>LORENA GOMES CONCEICAO 00420099280</t>
  </si>
  <si>
    <t>40300650000177</t>
  </si>
  <si>
    <t>40.300.650 CLEBERSON RIBEIRO DIAS</t>
  </si>
  <si>
    <t>40301874000101</t>
  </si>
  <si>
    <t>40.301.874 MARCOS AUGUSTO BAENA SOUZA DE JESUS</t>
  </si>
  <si>
    <t>40305151000172</t>
  </si>
  <si>
    <t>FONOTEA LTDA</t>
  </si>
  <si>
    <t>40316421000140</t>
  </si>
  <si>
    <t>JOELSON DE PAULA MARTINS 82418977234</t>
  </si>
  <si>
    <t>40322592000182</t>
  </si>
  <si>
    <t>40.322.592 RAFAEL DO NASCIMENTO MOREIRA</t>
  </si>
  <si>
    <t>40325697000195</t>
  </si>
  <si>
    <t>ARYANNY WANESSA FARO RIBEIRO 85619833291</t>
  </si>
  <si>
    <t>40333407000155</t>
  </si>
  <si>
    <t>KARINA FERREIRA DA COSTA 61771937220</t>
  </si>
  <si>
    <t>40335760000174</t>
  </si>
  <si>
    <t>40.335.760 THAIS MACIEL MACHADO</t>
  </si>
  <si>
    <t>40338946000187</t>
  </si>
  <si>
    <t>JEAN SIDNEY DE OLIVEIRA SILVA 32788681372</t>
  </si>
  <si>
    <t>40347394000173</t>
  </si>
  <si>
    <t>40.347.394 MATHEUS DA SILVA LOUREIRO</t>
  </si>
  <si>
    <t>40364204000126</t>
  </si>
  <si>
    <t>ANA CAROLINA NOVAES PLINA 84137738220</t>
  </si>
  <si>
    <t>40365607000190</t>
  </si>
  <si>
    <t>JOSE ROBERTO DA SILVA TAVARES 42548527204</t>
  </si>
  <si>
    <t>40375714000107</t>
  </si>
  <si>
    <t>40.375.714 BARBARA BRASIL SANTANA</t>
  </si>
  <si>
    <t>40393411000109</t>
  </si>
  <si>
    <t>ANDRESSA CRISTINA LOBATO FIGUEIREDO 03915553247</t>
  </si>
  <si>
    <t>40395804000151</t>
  </si>
  <si>
    <t>ABRAAO LEVY MAIA DOS SANTOS 51690420278</t>
  </si>
  <si>
    <t>40401030000124</t>
  </si>
  <si>
    <t>40.401.030 DANIEL CARLOS MACIEL LUCAS</t>
  </si>
  <si>
    <t>40402126000107</t>
  </si>
  <si>
    <t>VITOR MATHEUS DE JESUS SERRAO 04301355219</t>
  </si>
  <si>
    <t>40404347000114</t>
  </si>
  <si>
    <t>MARCELA SOLANGE DE OLIVEIRA SANTOS 01682499286</t>
  </si>
  <si>
    <t>40424610000137</t>
  </si>
  <si>
    <t>40.424.610 BETH CASTRO RAMOS SANTANA</t>
  </si>
  <si>
    <t>40429016000139</t>
  </si>
  <si>
    <t>BRENDO ALBUQUERQUE DE SOUSA 02731995289</t>
  </si>
  <si>
    <t>40439475000101</t>
  </si>
  <si>
    <t>40.439.475 ANTONIO DE ARAUJO LOPES</t>
  </si>
  <si>
    <t>40440317000163</t>
  </si>
  <si>
    <t>G G MARGARIDO SERVICOS</t>
  </si>
  <si>
    <t>40444594000144</t>
  </si>
  <si>
    <t>HAMILTON NASCIMENTO CALUF 36378755272</t>
  </si>
  <si>
    <t>40447873000161</t>
  </si>
  <si>
    <t>RAFAEL ELIAS FONSECA CARDOSO 53211090282</t>
  </si>
  <si>
    <t>40449321000192</t>
  </si>
  <si>
    <t>GRACY KARINNE SILVA FRAZAO 00692508201</t>
  </si>
  <si>
    <t>40456164000142</t>
  </si>
  <si>
    <t>GEOVANA EDUARDA CASTRO FONSECA 97429287204</t>
  </si>
  <si>
    <t>40461777000178</t>
  </si>
  <si>
    <t>HELLEN GOMES SANTOS 67108555204</t>
  </si>
  <si>
    <t>40470133000146</t>
  </si>
  <si>
    <t>ADMILSON BRUNO DE SOUZA LOPES 45374350200</t>
  </si>
  <si>
    <t>40483997000100</t>
  </si>
  <si>
    <t>SIDNEI RONI GATTI DA COSTA 59700670244</t>
  </si>
  <si>
    <t>40485272000143</t>
  </si>
  <si>
    <t>BROWN CARVALHO DE SOUZA 95474056249</t>
  </si>
  <si>
    <t>40496585000105</t>
  </si>
  <si>
    <t>CAMILA NUNES DA SILVEIRA 53049845287</t>
  </si>
  <si>
    <t>40498122000174</t>
  </si>
  <si>
    <t>40.498.122 VICTOR HUGO NUNES DE CARVALHO</t>
  </si>
  <si>
    <t>40501349000121</t>
  </si>
  <si>
    <t>RAISSA HELENA DE SOUSA ANDRADE 05570090223</t>
  </si>
  <si>
    <t>40511110000132</t>
  </si>
  <si>
    <t>ALEXANDRE PINTO CARDOSO 88398536268</t>
  </si>
  <si>
    <t>40511803000125</t>
  </si>
  <si>
    <t>ELDER ANTONIO DOS SANTOS SACRAMENTO 82158398272</t>
  </si>
  <si>
    <t>40514643000178</t>
  </si>
  <si>
    <t>MARCLEY MONTEIRO RODRIGUES 59519894268</t>
  </si>
  <si>
    <t>40520121000189</t>
  </si>
  <si>
    <t>PAOLA LILIANE SODRE FALCAO 83890033253</t>
  </si>
  <si>
    <t>40520948000192</t>
  </si>
  <si>
    <t>40.520.948 MISAEL OLIVEIRA FARIAS</t>
  </si>
  <si>
    <t>40521842000103</t>
  </si>
  <si>
    <t>CARLA DENIZE FERREIRA GUERREIRO 69665133268</t>
  </si>
  <si>
    <t>40530950000142</t>
  </si>
  <si>
    <t>TAYANA MARTINS DANTAS 01099156238</t>
  </si>
  <si>
    <t>40536725000113</t>
  </si>
  <si>
    <t>ANDERSON SALAZAR DE SOUZA 93331487287</t>
  </si>
  <si>
    <t>40539895000151</t>
  </si>
  <si>
    <t>MARJORE PANTOJA MAIA MENDONCA 70059506237</t>
  </si>
  <si>
    <t>40549422000135</t>
  </si>
  <si>
    <t>TAYNA DO SOCORRO PANTOJA BENICIO 03164874227</t>
  </si>
  <si>
    <t>40560689000123</t>
  </si>
  <si>
    <t>JEFERSON DOS SANTOS PENHA 93811098268</t>
  </si>
  <si>
    <t>40574197000197</t>
  </si>
  <si>
    <t>40.574.197 YURI GONCALVES DE ARAUJO</t>
  </si>
  <si>
    <t>40601656000184</t>
  </si>
  <si>
    <t>40.601.656 ANTONIO DE MESQUITA BRITO</t>
  </si>
  <si>
    <t>40602670000100</t>
  </si>
  <si>
    <t>RODRIGO BORGES DE OLIVEIRA PINHO 88313549220</t>
  </si>
  <si>
    <t>40607551000132</t>
  </si>
  <si>
    <t>ELIAS PINHEIRO PANTOJA 39454517287</t>
  </si>
  <si>
    <t>40617131000137</t>
  </si>
  <si>
    <t>ANDERSON DE MENDONCA CORDOVIL 79438296204</t>
  </si>
  <si>
    <t>40629999000157</t>
  </si>
  <si>
    <t>ADRIANO DOS REIS DA SILVA 78654068272</t>
  </si>
  <si>
    <t>40633362000134</t>
  </si>
  <si>
    <t>FRAMERSON JOSE DA SILVA BARRADAS 75674661200</t>
  </si>
  <si>
    <t>40635264000136</t>
  </si>
  <si>
    <t>KLEDIO MARANHAO MARQUES 69577188249</t>
  </si>
  <si>
    <t>40638622000164</t>
  </si>
  <si>
    <t>WALDINEY MACHADO BASTOS 63667223234</t>
  </si>
  <si>
    <t>40641555000137</t>
  </si>
  <si>
    <t>40.641.555 ANDRE TAVARES DOS SANTOS</t>
  </si>
  <si>
    <t>40643098000110</t>
  </si>
  <si>
    <t>RAFAEL PINHEIRO DOS SANTOS 52915085234</t>
  </si>
  <si>
    <t>40643483000167</t>
  </si>
  <si>
    <t>FORTUNA FRANCINEIDE MAIA PEREIRA 21031789200</t>
  </si>
  <si>
    <t>40645055000173</t>
  </si>
  <si>
    <t>40.645.055 MARIA DINORAH BATISTA DE MENEZES</t>
  </si>
  <si>
    <t>40653633000113</t>
  </si>
  <si>
    <t>40.653.633 ADNA DE NAZARE MONTEIRO MAGALHAES</t>
  </si>
  <si>
    <t>40654828000188</t>
  </si>
  <si>
    <t>DANIEL FRANCO E SILVA 71494995204</t>
  </si>
  <si>
    <t>40660257000194</t>
  </si>
  <si>
    <t>JORGE TADEU SOARES DE AMORIM 23653035287</t>
  </si>
  <si>
    <t>40681981000102</t>
  </si>
  <si>
    <t>LUIS ANDERSON DA SILVA SOUZA 00561028281</t>
  </si>
  <si>
    <t>40683845000143</t>
  </si>
  <si>
    <t>40.683.845 DEIGIANI CHAGAS RODRIGUES</t>
  </si>
  <si>
    <t>40684237000153</t>
  </si>
  <si>
    <t>RODRIGO NEVES SOARES 00778638286</t>
  </si>
  <si>
    <t>40685033000137</t>
  </si>
  <si>
    <t>ELIANE SALES DE JESUS MESCOUTO 00779654269</t>
  </si>
  <si>
    <t>40689829000168</t>
  </si>
  <si>
    <t>JOSE RODOLFO PIMENTEL SETUBAL 76801624253</t>
  </si>
  <si>
    <t>40699049000107</t>
  </si>
  <si>
    <t>ADILMA CALADO RIBEIRO 25411888204</t>
  </si>
  <si>
    <t>40707698000102</t>
  </si>
  <si>
    <t>ARISTIDES RODRIGUES DA SILVA NETO 80753353253</t>
  </si>
  <si>
    <t>40710203000196</t>
  </si>
  <si>
    <t>KLAYTON DE SOUZA DA FONSECA 00890020248</t>
  </si>
  <si>
    <t>40719975000199</t>
  </si>
  <si>
    <t>LUZIA LIMA DE SOUSA 28655729353</t>
  </si>
  <si>
    <t>40728450000110</t>
  </si>
  <si>
    <t>ENOQUE CORREA DE LIMA JUNIOR 37988409204</t>
  </si>
  <si>
    <t>40740463000104</t>
  </si>
  <si>
    <t>KASSIO DA SILVA BARROS 67683134368</t>
  </si>
  <si>
    <t>40748734000178</t>
  </si>
  <si>
    <t>GILMARA ALZIMIRA MACEDO GOMES 96791799234</t>
  </si>
  <si>
    <t>40759824000164</t>
  </si>
  <si>
    <t>ROSE MARY FERREIRA MEDEIROS 18449280206</t>
  </si>
  <si>
    <t>40763634000110</t>
  </si>
  <si>
    <t>MARCELO SALDANHA MONTEIRO 64718301220</t>
  </si>
  <si>
    <t>40765197000174</t>
  </si>
  <si>
    <t>CAMILA CRISTINA PINHEIRO SARMENTO 52365590225</t>
  </si>
  <si>
    <t>40767593000130</t>
  </si>
  <si>
    <t>DHYANE PATRICIA DA SILVA ANDRADE DE LIMA 86142720220</t>
  </si>
  <si>
    <t>40776751000119</t>
  </si>
  <si>
    <t>RICKSON DIAS OLIVEIRA 73538710244</t>
  </si>
  <si>
    <t>40781109000128</t>
  </si>
  <si>
    <t>40.781.109 VANESSA DO CARMO FARIAS</t>
  </si>
  <si>
    <t>40808531000120</t>
  </si>
  <si>
    <t>JORGE SOUZA MENDONCA NETO 06063329285</t>
  </si>
  <si>
    <t>40813848000154</t>
  </si>
  <si>
    <t>BRUNA LIMA MELO 04065730260</t>
  </si>
  <si>
    <t>40820899000103</t>
  </si>
  <si>
    <t>JORGE EWERTON SOARES RIBEIRO 66507391204</t>
  </si>
  <si>
    <t>40831423000178</t>
  </si>
  <si>
    <t>ADLER JHON COSTA FAVACHO 63714124268</t>
  </si>
  <si>
    <t>40835171000155</t>
  </si>
  <si>
    <t>JORGE ALAN VALENTIM LIMA 68950160234</t>
  </si>
  <si>
    <t>40836849000114</t>
  </si>
  <si>
    <t>MARIA DO SOCORRO BEZERRA DA SILVA 25637355215</t>
  </si>
  <si>
    <t>40840206000144</t>
  </si>
  <si>
    <t>BRENO RAFAEL FAVACHO PEREIRA 02434707203</t>
  </si>
  <si>
    <t>40844166000109</t>
  </si>
  <si>
    <t>JESSE DAMASCENO DA SILVA 00683583263</t>
  </si>
  <si>
    <t>40844668000130</t>
  </si>
  <si>
    <t>40.844.668 UDSON MARTINS ALBUQUERQUE</t>
  </si>
  <si>
    <t>40849967000167</t>
  </si>
  <si>
    <t>40.849.967 JAQUELLINE SOUZA SILVA</t>
  </si>
  <si>
    <t>40852930000198</t>
  </si>
  <si>
    <t>EMANUEL PINHEIRO DE CARVALHO 69298530200</t>
  </si>
  <si>
    <t>40884062000128</t>
  </si>
  <si>
    <t>JOSIANE CRISTINA DA SILVA BRAGA 59180145272</t>
  </si>
  <si>
    <t>40888523000130</t>
  </si>
  <si>
    <t>PAULO SERGIO GOMES DA ASSUNCAO 46260978200</t>
  </si>
  <si>
    <t>40895713000185</t>
  </si>
  <si>
    <t>BEATRIZ SARMANHO RABELO DA COSTA 04248700298</t>
  </si>
  <si>
    <t>40907590000155</t>
  </si>
  <si>
    <t>JHONNY HENRICKY BRITO SOUSA 05875833203</t>
  </si>
  <si>
    <t>40910899000102</t>
  </si>
  <si>
    <t>ANTONIO JOSIMAR TEIXEIRA CORREA 93478909287</t>
  </si>
  <si>
    <t>40936137000177</t>
  </si>
  <si>
    <t>ARY EDSON MONTEIRO CORDOVIL 32772696200</t>
  </si>
  <si>
    <t>40936681000119</t>
  </si>
  <si>
    <t>40.936.681 ALBERTO DAVISON BARROSO DE SOUZA</t>
  </si>
  <si>
    <t>40937866000148</t>
  </si>
  <si>
    <t>40.937.866 INALDO SOUSA SANTOS JUNIOR</t>
  </si>
  <si>
    <t>40939732000166</t>
  </si>
  <si>
    <t>JULLY HERME TERCO DOS SANTOS 65887310278</t>
  </si>
  <si>
    <t>40955868000160</t>
  </si>
  <si>
    <t>ROSICLEIDE LEAO DA CUNHA 74768484204</t>
  </si>
  <si>
    <t>40971661000189</t>
  </si>
  <si>
    <t>ELISANGELA PEREIRA CAMARA 94118000253</t>
  </si>
  <si>
    <t>40972703000104</t>
  </si>
  <si>
    <t>40.972.703 MARIA MARIANA SANTOS SILVA</t>
  </si>
  <si>
    <t>40988031000117</t>
  </si>
  <si>
    <t>PAULO CLAYTON DA COSTA GOMES 63661667220</t>
  </si>
  <si>
    <t>40992378000133</t>
  </si>
  <si>
    <t>KAROLINE SANTOS CHAVES 08389430207</t>
  </si>
  <si>
    <t>40999117000145</t>
  </si>
  <si>
    <t>MARTA MARIANA DIAS SOUZA 74576062204</t>
  </si>
  <si>
    <t>41007195000189</t>
  </si>
  <si>
    <t>41.007.195 ALDA GOMES NASCIMENTO</t>
  </si>
  <si>
    <t>41021273000108</t>
  </si>
  <si>
    <t>VITOR PEREIRA DOS SANTOS 02448844208</t>
  </si>
  <si>
    <t>41021324000193</t>
  </si>
  <si>
    <t>KATARYNNY DE CASSIA RODRIGUES RIBEIRO 02314044258</t>
  </si>
  <si>
    <t>41023124000170</t>
  </si>
  <si>
    <t>PAULO CESAR DE SOUZA MARQUES 75795922234</t>
  </si>
  <si>
    <t>41026331000188</t>
  </si>
  <si>
    <t>CLAUDIO JOSE CORREA DO NASCIMENTO 15156699200</t>
  </si>
  <si>
    <t>41027758000109</t>
  </si>
  <si>
    <t>LIGIA DA PAZ DE SOUZA 02322459240</t>
  </si>
  <si>
    <t>41038992000123</t>
  </si>
  <si>
    <t>41.038.992 CARLOS HUEGLAS LUCAS PASSOS</t>
  </si>
  <si>
    <t>41043382000118</t>
  </si>
  <si>
    <t>JOSIEL ALVES CORDOVIL 98066277253</t>
  </si>
  <si>
    <t>41046419000161</t>
  </si>
  <si>
    <t>DIEGO GONCALVES MORAIS 00214748260</t>
  </si>
  <si>
    <t>41048309000139</t>
  </si>
  <si>
    <t>41.048.309 KAREN JENIFFER DO NASCIMENTO DE CARVALHO</t>
  </si>
  <si>
    <t>41054674000156</t>
  </si>
  <si>
    <t>41.054.674 WAGNER SANTOS PANTOJA</t>
  </si>
  <si>
    <t>41056364000170</t>
  </si>
  <si>
    <t>F LOPES DE MELO TRANSPORTE</t>
  </si>
  <si>
    <t>41089617000102</t>
  </si>
  <si>
    <t>MARCIO RAMSES CHENE 29918855215</t>
  </si>
  <si>
    <t>41091706000193</t>
  </si>
  <si>
    <t>ALAN CRISTHIAN CARDOSO SILVA 01729346219</t>
  </si>
  <si>
    <t>41094567000151</t>
  </si>
  <si>
    <t>BOLIVAR DIAS DA COSTA JUNIOR 80823777200</t>
  </si>
  <si>
    <t>41102296000139</t>
  </si>
  <si>
    <t>ELIESIO OLIVEIRA DA SILVA 71497005272</t>
  </si>
  <si>
    <t>41105543000150</t>
  </si>
  <si>
    <t>ANA BEATRIZ LUZ LIMA 04260026283</t>
  </si>
  <si>
    <t>41111325000129</t>
  </si>
  <si>
    <t>EWERLEY CRISTINA COSTA DOS SANTOS 03809360201</t>
  </si>
  <si>
    <t>41114032000103</t>
  </si>
  <si>
    <t>41.114.032 PAULA LUIZA SOBREIRA RIBEIRO</t>
  </si>
  <si>
    <t>41114735000123</t>
  </si>
  <si>
    <t>ALEX SANDRO DE JESUS DE SOUZA VIEIRA 04228621260</t>
  </si>
  <si>
    <t>41127555000186</t>
  </si>
  <si>
    <t>41.127.555 DANIEL EDUARDO GONCALVES SOUZA</t>
  </si>
  <si>
    <t>41134854000148</t>
  </si>
  <si>
    <t>41.134.854 WISTLER JOSE MACHADO FERNANDES FILHO</t>
  </si>
  <si>
    <t>41149380000108</t>
  </si>
  <si>
    <t>41.149.380 IDENILSON AUGUSTO FARIAS DOS SANTOS</t>
  </si>
  <si>
    <t>41181110000184</t>
  </si>
  <si>
    <t>41.181.110 MARCIA NASCIMENTO DA SILVA</t>
  </si>
  <si>
    <t>41196626000100</t>
  </si>
  <si>
    <t>41.196.626 SANDRA VIANA MIRANDA</t>
  </si>
  <si>
    <t>41205159000120</t>
  </si>
  <si>
    <t>CLEONOR LOPES DE ALMEIDA JUNIOR 01795451246</t>
  </si>
  <si>
    <t>41207053000165</t>
  </si>
  <si>
    <t>DEYVISON KLAY BARBOSA MENEZES 79795501291</t>
  </si>
  <si>
    <t>41219773000140</t>
  </si>
  <si>
    <t>41.219.773 JEFFERSON SILVA DA SILVA JUNIOR</t>
  </si>
  <si>
    <t>41220660000165</t>
  </si>
  <si>
    <t>41.220.660 MARCELO NUNES CRUZ</t>
  </si>
  <si>
    <t>41224451000190</t>
  </si>
  <si>
    <t>ANDERSON PEREIRA DE SOUZA 60469447249</t>
  </si>
  <si>
    <t>41229333000174</t>
  </si>
  <si>
    <t>IDALINA LUCIA DIAS DA SILVA 35618388200</t>
  </si>
  <si>
    <t>41236610000176</t>
  </si>
  <si>
    <t>41.236.610 FRANCISCO ALMEIDA MACEDO DA CONCEICAO JUNIOR</t>
  </si>
  <si>
    <t>41241269000147</t>
  </si>
  <si>
    <t>THAYGLA CAROLYNE DA SILVA REIS 70206267266</t>
  </si>
  <si>
    <t>41250369000130</t>
  </si>
  <si>
    <t>CINTIA DO SOCORRO GOMES MOURA 62926055234</t>
  </si>
  <si>
    <t>41250550000146</t>
  </si>
  <si>
    <t>DENIS MARTINS DO CARMO 91398657204</t>
  </si>
  <si>
    <t>41257949000159</t>
  </si>
  <si>
    <t>41.257.949 THOMAZ EDUARDO DA SILVA PERALTA</t>
  </si>
  <si>
    <t>41258415000147</t>
  </si>
  <si>
    <t>41.258.415 ANTONIO JOSE PINHEIRO NETO</t>
  </si>
  <si>
    <t>41270453000115</t>
  </si>
  <si>
    <t>41.270.453 CLEMERSON OLIVEIRA MARTINS</t>
  </si>
  <si>
    <t>41286472000130</t>
  </si>
  <si>
    <t>41.286.472 ENDRIGO CARDOSO MAGALHAES</t>
  </si>
  <si>
    <t>41287546000152</t>
  </si>
  <si>
    <t>CARMEN MARIA DA SILVA UCHOA 62141716268</t>
  </si>
  <si>
    <t>41288149000103</t>
  </si>
  <si>
    <t>CAROLINA DE CASSIA RODRIGUES DE MELO 75076799268</t>
  </si>
  <si>
    <t>41288971000166</t>
  </si>
  <si>
    <t>DIONATANAEL DE BRITO MESQUITA 88852776249</t>
  </si>
  <si>
    <t>41289055000140</t>
  </si>
  <si>
    <t>41.289.055 CLEBER DUARTE PINHEIRO</t>
  </si>
  <si>
    <t>41291407000100</t>
  </si>
  <si>
    <t>LUIZ PAULO DIAS ROCHA 01894629221</t>
  </si>
  <si>
    <t>41292969000160</t>
  </si>
  <si>
    <t>DANIEL RAVEL MELO DE MORAES 04306243281</t>
  </si>
  <si>
    <t>41298353000105</t>
  </si>
  <si>
    <t>41.298.353 MAYARA GONCALVES LIMA</t>
  </si>
  <si>
    <t>41301312000112</t>
  </si>
  <si>
    <t>41.301.312 JOAO PAULO LOPES PINTO</t>
  </si>
  <si>
    <t>41316346000180</t>
  </si>
  <si>
    <t>MARIA ELENILSE DO ROSARIO LIMA 84611952215</t>
  </si>
  <si>
    <t>41317853000139</t>
  </si>
  <si>
    <t>JOSEANE CRISTINA NEVES DA SILVA 87399520291</t>
  </si>
  <si>
    <t>41318753000127</t>
  </si>
  <si>
    <t>JOAO OTAVIO DE SOUSA SANTOS 19772998220</t>
  </si>
  <si>
    <t>41321859000180</t>
  </si>
  <si>
    <t>41.321.859 RAYSSA CARINNA RAMOS MARTINS</t>
  </si>
  <si>
    <t>41326219000162</t>
  </si>
  <si>
    <t>FABIO JUNIOR DA SILVA LOPES 93430515220</t>
  </si>
  <si>
    <t>41329022000187</t>
  </si>
  <si>
    <t>DANIEL BARROS TEIXEIRA 96083182204</t>
  </si>
  <si>
    <t>41337997000157</t>
  </si>
  <si>
    <t>EVANDRO COSTA DA SILVA 59511656287</t>
  </si>
  <si>
    <t>41353704000125</t>
  </si>
  <si>
    <t>ISABELLE DE OLIVEIRA BAHIA 03203430223</t>
  </si>
  <si>
    <t>41357899000181</t>
  </si>
  <si>
    <t>JESSICA DIANA MUNIZ MESQUITA 01481117262</t>
  </si>
  <si>
    <t>41359931000168</t>
  </si>
  <si>
    <t>NEY CARLOS GOMES BENIGNO</t>
  </si>
  <si>
    <t>41360812000125</t>
  </si>
  <si>
    <t>41.360.812 THAISA SILVA RODRIGUES</t>
  </si>
  <si>
    <t>41370382000122</t>
  </si>
  <si>
    <t>ERIKA DE SOUZA MORHY 60650770200</t>
  </si>
  <si>
    <t>41370625000122</t>
  </si>
  <si>
    <t>MANOEL MARTINS DIAS 39329160263</t>
  </si>
  <si>
    <t>41375802000163</t>
  </si>
  <si>
    <t>RUI SERGIO BORGES DANTAS 84334860206</t>
  </si>
  <si>
    <t>41377097000133</t>
  </si>
  <si>
    <t>EDIVALDO DA SILVA MONTEIRO 42659299234</t>
  </si>
  <si>
    <t>41386220000182</t>
  </si>
  <si>
    <t>41.386.220 RAIMUNDA MEIRELES TEIXEIRA</t>
  </si>
  <si>
    <t>41387646000150</t>
  </si>
  <si>
    <t>41.387.646 FABRICIO BELO DE CARVALHO</t>
  </si>
  <si>
    <t>41388335000106</t>
  </si>
  <si>
    <t>KEZIA CRISTINA SANTOS MENDES REGO 91589568249</t>
  </si>
  <si>
    <t>41390658000134</t>
  </si>
  <si>
    <t>41.390.658 KATHIARA CRISTINA PEREIRA DE SOUSA</t>
  </si>
  <si>
    <t>41392378000165</t>
  </si>
  <si>
    <t>41.392.378 DIOGO BETTIOL</t>
  </si>
  <si>
    <t>41395109000152</t>
  </si>
  <si>
    <t>RAIMUNDO ALVES DE SOUSA 31946356204</t>
  </si>
  <si>
    <t>41397060000177</t>
  </si>
  <si>
    <t>41.397.060 NUBIA GEAN DO SOCORRO MARTINS ABREU</t>
  </si>
  <si>
    <t>41399267000180</t>
  </si>
  <si>
    <t>WANDERSON GONCALVES RIBEIRO 01670820270</t>
  </si>
  <si>
    <t>41400386000106</t>
  </si>
  <si>
    <t>PAULO HENRIQUE DE SOUZA SANTOS 00465301266</t>
  </si>
  <si>
    <t>41427851000100</t>
  </si>
  <si>
    <t>NELMA LUCIA FERREIRA DA PENHA 00373364288</t>
  </si>
  <si>
    <t>41437246000102</t>
  </si>
  <si>
    <t>RUAN LOPES GARCIA 04843555207</t>
  </si>
  <si>
    <t>41438782000122</t>
  </si>
  <si>
    <t>41.438.782 ESAEL SANTOS</t>
  </si>
  <si>
    <t>41451822000176</t>
  </si>
  <si>
    <t>41.451.822 ANSELMO CRISTIANO DIRAN MELO</t>
  </si>
  <si>
    <t>41453730000125</t>
  </si>
  <si>
    <t>JONE CLEYTON GOMES BORGES 99629089300</t>
  </si>
  <si>
    <t>41455292000134</t>
  </si>
  <si>
    <t>41.455.292 LIDIANA OLIVEIRA DE ALMEIDA</t>
  </si>
  <si>
    <t>41474075000191</t>
  </si>
  <si>
    <t>ALEXANDRE FONSECA DE SOUSA ALEIXO 06072873227</t>
  </si>
  <si>
    <t>41478406000161</t>
  </si>
  <si>
    <t>JOAO PAULO DO ESPIRITO SANTO QUEIROZ 01248703251</t>
  </si>
  <si>
    <t>41481387000122</t>
  </si>
  <si>
    <t>41.481.387 JOSEANE RIBEIRO DA SILVA</t>
  </si>
  <si>
    <t>41482008000119</t>
  </si>
  <si>
    <t>JORGE DO CARMO NETO 00634495283</t>
  </si>
  <si>
    <t>41492114000183</t>
  </si>
  <si>
    <t>ANDERSON LUIZ MEIRELES OLIVEIRA 90678320225</t>
  </si>
  <si>
    <t>41492486000100</t>
  </si>
  <si>
    <t>C A FELIX BARROSO</t>
  </si>
  <si>
    <t>41495640000105</t>
  </si>
  <si>
    <t>GISELE SANTA BRIGIDA DOS SANTOS 03521538222</t>
  </si>
  <si>
    <t>41522979000145</t>
  </si>
  <si>
    <t>LEONAN LEITE MARTINS 01045002208</t>
  </si>
  <si>
    <t>41535112000124</t>
  </si>
  <si>
    <t>41.535.112 DAVI VIDAL SOUSA</t>
  </si>
  <si>
    <t>41544080000123</t>
  </si>
  <si>
    <t>41.544.080 RAFAEL TASCA SCOMAZZON</t>
  </si>
  <si>
    <t>41550866000153</t>
  </si>
  <si>
    <t>ANA PAULA ANGELIM DA PAZ SOARES 61501743287</t>
  </si>
  <si>
    <t>41555969000106</t>
  </si>
  <si>
    <t>KLEDSINATO SODRE DA COSTA 63264897253</t>
  </si>
  <si>
    <t>41573039000185</t>
  </si>
  <si>
    <t>41.573.039 ROBSON NEY PEREIRA DOS SANTOS</t>
  </si>
  <si>
    <t>41573094000175</t>
  </si>
  <si>
    <t>MOEMA DE JESUS NUNES SANTOS 30441676200</t>
  </si>
  <si>
    <t>41583426000100</t>
  </si>
  <si>
    <t>41.583.426 MARCOS VINICIOS SANTOS TEIXEIRA</t>
  </si>
  <si>
    <t>41593216000195</t>
  </si>
  <si>
    <t>LUIZ FILIPY DE ARAUJO DE ALMEIDA 03491343240</t>
  </si>
  <si>
    <t>41593552000138</t>
  </si>
  <si>
    <t>41.593.552 ROSA MARIA SOUSA DE NAZARE</t>
  </si>
  <si>
    <t>41595618000129</t>
  </si>
  <si>
    <t>DALILA ANDREIA CARDOSO COSTA 04326383267</t>
  </si>
  <si>
    <t>41597734000187</t>
  </si>
  <si>
    <t>ELIS TARCILA SOUZA DE SOUZA 94148481268</t>
  </si>
  <si>
    <t>41610883000139</t>
  </si>
  <si>
    <t>41.610.883 CLENILSON DA SILVA E SILVA</t>
  </si>
  <si>
    <t>41611486000181</t>
  </si>
  <si>
    <t>EDUARDO MICHEL FERREIRA SILVA 04859159284</t>
  </si>
  <si>
    <t>41613651000134</t>
  </si>
  <si>
    <t>HERLESON LOBATO CARVALHO 88745902291</t>
  </si>
  <si>
    <t>41613842000104</t>
  </si>
  <si>
    <t>RAIMUNDO NONATO SOARES DA COSTA JUNIOR 54107253287</t>
  </si>
  <si>
    <t>41615166000108</t>
  </si>
  <si>
    <t>RAFAEL BARBOSA DOS SANTOS 02406605280</t>
  </si>
  <si>
    <t>41618815000116</t>
  </si>
  <si>
    <t>ROBERVAL AMARAL DA SILVA JUNIOR 77422074272</t>
  </si>
  <si>
    <t>41619178000100</t>
  </si>
  <si>
    <t>41.619.178 WERLESON MIRANDA DE MIRANDA</t>
  </si>
  <si>
    <t>41636873000172</t>
  </si>
  <si>
    <t>41.636.873 RAIMUNDO CARLOS SIQUEIRA DE SOUZA</t>
  </si>
  <si>
    <t>41650408000196</t>
  </si>
  <si>
    <t>KASSIA HELENA SOUZA DE SOUZA 02481365267</t>
  </si>
  <si>
    <t>41662711000109</t>
  </si>
  <si>
    <t>ANA PAULA MORAIS BRANDAO VALE 72928620206</t>
  </si>
  <si>
    <t>41668239000111</t>
  </si>
  <si>
    <t>41.668.239 CLEITO PAZ DE MIRANDA</t>
  </si>
  <si>
    <t>41679235000139</t>
  </si>
  <si>
    <t>ADRIANO PINHEIRO ALBUQUERQUE 94245185287</t>
  </si>
  <si>
    <t>41701679000123</t>
  </si>
  <si>
    <t>41.701.679 FRANCILENE DOS SANTOS BERMEU</t>
  </si>
  <si>
    <t>41710304000120</t>
  </si>
  <si>
    <t>MAURO JUNIOR LOUREIRO PIMENTEL 39632679253</t>
  </si>
  <si>
    <t>41711622000105</t>
  </si>
  <si>
    <t>IVO ANTONIO DE MATOS CRUZ 01272588254</t>
  </si>
  <si>
    <t>41716212000157</t>
  </si>
  <si>
    <t>41.716.212 HELIO AUGUSTO DE CARVALHO FARIAS</t>
  </si>
  <si>
    <t>41721030000174</t>
  </si>
  <si>
    <t>FERNANDO CARDOSO PAYSAN 75228327215</t>
  </si>
  <si>
    <t>41726016000163</t>
  </si>
  <si>
    <t>41.726.016 MARIA LUIZA SOARES ALVES BARBOSA</t>
  </si>
  <si>
    <t>41726455000176</t>
  </si>
  <si>
    <t>FABRICIO LIMA E SILVA 78069831200</t>
  </si>
  <si>
    <t>41729615000130</t>
  </si>
  <si>
    <t>WANDERSON ANTONIO TORRES SANTOS 05342136261</t>
  </si>
  <si>
    <t>41735568000138</t>
  </si>
  <si>
    <t>AMANDA CAROLINY BAHIA LIMA 03474398296</t>
  </si>
  <si>
    <t>41758835000192</t>
  </si>
  <si>
    <t>GESIEL DA SILVA BRITO 63732912272</t>
  </si>
  <si>
    <t>41762392000103</t>
  </si>
  <si>
    <t>ESROM RIBEIRO SALDANHA 23251670204</t>
  </si>
  <si>
    <t>41768708000174</t>
  </si>
  <si>
    <t>FABIO ROBERTO MIRANDA DE ANDRADE 93859813234</t>
  </si>
  <si>
    <t>41772194000120</t>
  </si>
  <si>
    <t>MARIA SOARES LIMA 26805090300</t>
  </si>
  <si>
    <t>41798534000192</t>
  </si>
  <si>
    <t>ELISIA BOAS COSTA 60998563234</t>
  </si>
  <si>
    <t>41819621000189</t>
  </si>
  <si>
    <t>PANMELA PINHEIRO DE MORAIS 82012571204</t>
  </si>
  <si>
    <t>41823434000179</t>
  </si>
  <si>
    <t>R DE N M COSTA</t>
  </si>
  <si>
    <t>41840308000122</t>
  </si>
  <si>
    <t>41.840.308 ALLAN MACLI COSTA BORGES</t>
  </si>
  <si>
    <t>41849831000110</t>
  </si>
  <si>
    <t>41.849.831 NEWTON ROBSON NERIS DE OLIVEIRA JUNIOR</t>
  </si>
  <si>
    <t>41851474000124</t>
  </si>
  <si>
    <t>41.851.474 HIROSHY AGUIAR DA ROCHA</t>
  </si>
  <si>
    <t>41853940000100</t>
  </si>
  <si>
    <t>41.853.940 SEBASTIAN LIMA DOS SANTOS</t>
  </si>
  <si>
    <t>41862260000153</t>
  </si>
  <si>
    <t>GUSTAVO DO NASCIMENTO OLIVEIRA 02263037217</t>
  </si>
  <si>
    <t>41864162000155</t>
  </si>
  <si>
    <t>41.864.162 LUCAS EDUARDO SILVA MARTINS</t>
  </si>
  <si>
    <t>41884527000103</t>
  </si>
  <si>
    <t>41.884.527 MATHEUS DA SILVA BATISTA</t>
  </si>
  <si>
    <t>41884775000154</t>
  </si>
  <si>
    <t>41.884.775 KELLY JULIA RAMOS DA SILVA SANTIAGO</t>
  </si>
  <si>
    <t>41887915000148</t>
  </si>
  <si>
    <t>ROSILANDO OLIVEIRA PANTOJA 59379618204</t>
  </si>
  <si>
    <t>41907067000191</t>
  </si>
  <si>
    <t>PAULO CARVALHO DA SILVA 12826693204</t>
  </si>
  <si>
    <t>41910786000161</t>
  </si>
  <si>
    <t>RICARDO GOMES REIS JUNIOR 02417424207</t>
  </si>
  <si>
    <t>41915084000170</t>
  </si>
  <si>
    <t>41.915.084 AGDA CRISTIANE SALES DE OLIVEIRA</t>
  </si>
  <si>
    <t>41916084000195</t>
  </si>
  <si>
    <t>JOSIAS SANTOS MACIEL 51695006291</t>
  </si>
  <si>
    <t>41924642000164</t>
  </si>
  <si>
    <t>41.924.642 ANA CAROLINY DANTAS BARROS</t>
  </si>
  <si>
    <t>41925552000198</t>
  </si>
  <si>
    <t>NORMA SUELI CAMPOS BACELAR 33059594287</t>
  </si>
  <si>
    <t>41926849000178</t>
  </si>
  <si>
    <t>RAYANE JANER LIMA PEREIRA 02887883208</t>
  </si>
  <si>
    <t>41931552000109</t>
  </si>
  <si>
    <t>41.931.552 MARIA ANTONIA MACIEL FERREIRA</t>
  </si>
  <si>
    <t>41933419000183</t>
  </si>
  <si>
    <t>CASA VALE MATERIAL DE CONSTRUCAO LTDA</t>
  </si>
  <si>
    <t>41938386000164</t>
  </si>
  <si>
    <t>GLEIDSON TENORIO DE SOUSA MACEDO 67926045268</t>
  </si>
  <si>
    <t>41943471000110</t>
  </si>
  <si>
    <t>SILAS CESAR BRANDAO DA SILVA 67121896249</t>
  </si>
  <si>
    <t>41943835000162</t>
  </si>
  <si>
    <t>LEONALDO BALEIXO DE SOUSA</t>
  </si>
  <si>
    <t>41945319000177</t>
  </si>
  <si>
    <t>41.945.319 INILDA GOMES DO CARMO DE SOUSA</t>
  </si>
  <si>
    <t>41945620000180</t>
  </si>
  <si>
    <t>41.945.620 ANDRE FERNANDO BRITO DOS SANTOS</t>
  </si>
  <si>
    <t>41945730000142</t>
  </si>
  <si>
    <t>41.945.730 MONIQUE ANDRESSA MEDEIROS DE LIMA</t>
  </si>
  <si>
    <t>41947507000134</t>
  </si>
  <si>
    <t>JOSE LEONARDO ANDRADE PEDROSA 04137785252</t>
  </si>
  <si>
    <t>41947864000100</t>
  </si>
  <si>
    <t>41.947.864 ANDERSON JULINACK</t>
  </si>
  <si>
    <t>41956397000177</t>
  </si>
  <si>
    <t>41.956.397 ALTAIR ROSA PINHEIRO</t>
  </si>
  <si>
    <t>41956760000154</t>
  </si>
  <si>
    <t>41.956.760 PAULO SERGIO MORAES BRITO</t>
  </si>
  <si>
    <t>41960750000192</t>
  </si>
  <si>
    <t>41.960.750 GIAN RODRIGO FERREIRA BARROSO</t>
  </si>
  <si>
    <t>41962117000133</t>
  </si>
  <si>
    <t>MANOEL DE NAZARE GONCALVES DO NASCIMENTO 51798247291</t>
  </si>
  <si>
    <t>41976581000189</t>
  </si>
  <si>
    <t>FREDSON WILLIMY DOS SANTOS MONTEIRO 95987290287</t>
  </si>
  <si>
    <t>41996375000130</t>
  </si>
  <si>
    <t>SIMONE MARIA FERREIRA RAIOL 37364502220</t>
  </si>
  <si>
    <t>42009618000162</t>
  </si>
  <si>
    <t>ORIVALDO LOPES MENESES 57727252204</t>
  </si>
  <si>
    <t>42017654000178</t>
  </si>
  <si>
    <t>JOSE RONALDO MARTINS MUNIZ 38088363268</t>
  </si>
  <si>
    <t>42021633000126</t>
  </si>
  <si>
    <t>LUIS ODIVALDO DA SILVA 58525912204</t>
  </si>
  <si>
    <t>42030794000186</t>
  </si>
  <si>
    <t>MARIA DAS GRACAS SILVA GOMES 69157219249</t>
  </si>
  <si>
    <t>42035812000112</t>
  </si>
  <si>
    <t>EIVANDRO JULIAO DUARTE DE ALMEIDA 63977125249</t>
  </si>
  <si>
    <t>42038959000166</t>
  </si>
  <si>
    <t>GILDENOR ANGELIM MEDEIROS 17440297253</t>
  </si>
  <si>
    <t>42045301000181</t>
  </si>
  <si>
    <t>YANN SERGIO ALMEIDA REIS 97699071204</t>
  </si>
  <si>
    <t>42049678000109</t>
  </si>
  <si>
    <t>NIVALDO RICARDO DE SOUZA 43080316215</t>
  </si>
  <si>
    <t>42051665000174</t>
  </si>
  <si>
    <t>42058179000188</t>
  </si>
  <si>
    <t>42.058.179 VANESSA SANTOS NASCIMENTO</t>
  </si>
  <si>
    <t>42068842000125</t>
  </si>
  <si>
    <t>AMAURI COSTA DA SILVA 01886955247</t>
  </si>
  <si>
    <t>42090326000105</t>
  </si>
  <si>
    <t>ERICSSON RODRIGUES MORAES 37964453220</t>
  </si>
  <si>
    <t>42091126000169</t>
  </si>
  <si>
    <t>SAMARA VICTORIA OLIVEIRA DAS CHAGAS 02760761258</t>
  </si>
  <si>
    <t>42100988000100</t>
  </si>
  <si>
    <t>42101160000177</t>
  </si>
  <si>
    <t>42.101.160 FRANCISCO DAS CHAGAS PEREIRA</t>
  </si>
  <si>
    <t>42102031000101</t>
  </si>
  <si>
    <t>42.102.031 PAULO DE TARSO BEZERRA DE MORAES</t>
  </si>
  <si>
    <t>42121793000147</t>
  </si>
  <si>
    <t>JOANSON PEREIRA DA SILVA 01258044234J</t>
  </si>
  <si>
    <t>42124722000106</t>
  </si>
  <si>
    <t>YAGO PAPALEO DOS SANTOS 01542241200</t>
  </si>
  <si>
    <t>42124950000178</t>
  </si>
  <si>
    <t>42.124.950 DANIEL VIEIRA LEAL</t>
  </si>
  <si>
    <t>42125830000195</t>
  </si>
  <si>
    <t>PIETRO CUNHA ROCHA 01797511238</t>
  </si>
  <si>
    <t>42128569000187</t>
  </si>
  <si>
    <t>LUCENI RODRIGUES DA CUNHA 71256571253</t>
  </si>
  <si>
    <t>42130604000100</t>
  </si>
  <si>
    <t>LUCIANE DA COSTA FONSECA DE LIMA 84332620259</t>
  </si>
  <si>
    <t>42135171000178</t>
  </si>
  <si>
    <t>42.135.171 ALICE IZABEL DA SILVA DA CUNHA</t>
  </si>
  <si>
    <t>42135575000161</t>
  </si>
  <si>
    <t>42.135.575 EMELY SUZANY DA SILVA LOPES</t>
  </si>
  <si>
    <t>42140341000102</t>
  </si>
  <si>
    <t>42.140.341 VINICIUS ALVES TAVARES</t>
  </si>
  <si>
    <t>42149282000133</t>
  </si>
  <si>
    <t>MILENO QUEIROZ DE FREITAS 98847643287</t>
  </si>
  <si>
    <t>42156213000157</t>
  </si>
  <si>
    <t>RITA DO SOCORRO DOS ANJOS CASSIANO 39618277291</t>
  </si>
  <si>
    <t>42165754000141</t>
  </si>
  <si>
    <t>ADJENILDO MONTEIRO PEREIRA 68799969220</t>
  </si>
  <si>
    <t>42166803000160</t>
  </si>
  <si>
    <t>42.166.803 EUDINEIA LUIZA DE OLIVEIRA</t>
  </si>
  <si>
    <t>42167926000116</t>
  </si>
  <si>
    <t>42.167.926 LUCIA FLAVIA PIRES DA SILVA</t>
  </si>
  <si>
    <t>42170195000168</t>
  </si>
  <si>
    <t>EDMAR DE BRITO MOUTINHO 63938790253</t>
  </si>
  <si>
    <t>42173132000165</t>
  </si>
  <si>
    <t>JOSE DE OLIVEIRA FILHO 10635889870</t>
  </si>
  <si>
    <t>42175051000102</t>
  </si>
  <si>
    <t>FRANCISCO SIDNEY AZEVEDO DE OLIVEIRA 03953836250</t>
  </si>
  <si>
    <t>42177589000148</t>
  </si>
  <si>
    <t>42.177.589 LTDA</t>
  </si>
  <si>
    <t>42180113000166</t>
  </si>
  <si>
    <t>RAYLA ROBERTA M. DE S. SERRA</t>
  </si>
  <si>
    <t>42182699000106</t>
  </si>
  <si>
    <t>JOAO DE ABREU CORREA 44956517220</t>
  </si>
  <si>
    <t>42183828000172</t>
  </si>
  <si>
    <t>42.183.828 AIRTON ARAUJO MONTEIRO DE SOUSA</t>
  </si>
  <si>
    <t>42191021000181</t>
  </si>
  <si>
    <t>PAULO AUGUSTO DA SILVA MAGALHAES JUNIOR 79850154268</t>
  </si>
  <si>
    <t>42191565000143</t>
  </si>
  <si>
    <t>42.191.565 OTAVIA FEIO CASTRO</t>
  </si>
  <si>
    <t>42197064000174</t>
  </si>
  <si>
    <t>FRANCISCO SIMOES BARBOSA DO NASCIMENTO 88820173204</t>
  </si>
  <si>
    <t>42202980000155</t>
  </si>
  <si>
    <t>GISELE SOUSA DA SILVA 76982734234</t>
  </si>
  <si>
    <t>42207987000160</t>
  </si>
  <si>
    <t>BARBARA DE JESUS DE SOUZA SILVA 48661562287</t>
  </si>
  <si>
    <t>42214291000160</t>
  </si>
  <si>
    <t>42.214.291 JOHN LENNON DE ALBUQUERQUE FERREIRA</t>
  </si>
  <si>
    <t>42215127000178</t>
  </si>
  <si>
    <t>42.215.127 RODRIGO MOREIRA HERINGER</t>
  </si>
  <si>
    <t>42216891000168</t>
  </si>
  <si>
    <t>JOAO VINICIUS FONSECA DE ARAUJO 05286849229</t>
  </si>
  <si>
    <t>42218524000101</t>
  </si>
  <si>
    <t>42.218.524 MARIZETE MOREIRA DA SILVA</t>
  </si>
  <si>
    <t>42221681000168</t>
  </si>
  <si>
    <t>ANTONIO SERGIO DA SILVA LEAL 61381195253</t>
  </si>
  <si>
    <t>42226616000125</t>
  </si>
  <si>
    <t>42.226.616 ABDA DO SOCORRO SILVEIRA DOS SANTOS</t>
  </si>
  <si>
    <t>42230018000120</t>
  </si>
  <si>
    <t>PRISCILA ESTER EVANGELISTA LEITAO ROCHA 94729239253</t>
  </si>
  <si>
    <t>42231685000127</t>
  </si>
  <si>
    <t>ANA MARIA MENDES SODRE 63238209272</t>
  </si>
  <si>
    <t>42247867000196</t>
  </si>
  <si>
    <t>J MARTINS, COMERCIO, SERVICOS LOCACAO DE TRANSPORTES E MAQUINAS LTDA</t>
  </si>
  <si>
    <t>42250990000166</t>
  </si>
  <si>
    <t>LUCIANO RIBEIRO DOS SANTOS 86367820230</t>
  </si>
  <si>
    <t>42254349000108</t>
  </si>
  <si>
    <t>HELENICE SOARES FURTADO ELLER 80800866215</t>
  </si>
  <si>
    <t>42266035000117</t>
  </si>
  <si>
    <t>42.266.035 RAIMUNDO NONATO ALVES JUNIOR</t>
  </si>
  <si>
    <t>42269578000198</t>
  </si>
  <si>
    <t>DARLEY FERREIRA RAMOS 72072423287</t>
  </si>
  <si>
    <t>42276613000104</t>
  </si>
  <si>
    <t>ROSEMARY DE SOUSA MARTINS 70099405253</t>
  </si>
  <si>
    <t>42279235000104</t>
  </si>
  <si>
    <t>SANDRO MURILO AMARAL MONTEIRO 64003760204</t>
  </si>
  <si>
    <t>42291681000134</t>
  </si>
  <si>
    <t>ROSICLEIA DE OLIVEIRA BRITO 00564787205</t>
  </si>
  <si>
    <t>42295985000170</t>
  </si>
  <si>
    <t>MARCELLE SACRAMENTO SALDANHA 91825504253</t>
  </si>
  <si>
    <t>42311854000139</t>
  </si>
  <si>
    <t>TAIS LUANA MACHADO DOS SANTOS 01476846251</t>
  </si>
  <si>
    <t>42318082000167</t>
  </si>
  <si>
    <t>RAFAEL DE LIMA PONCIANO 99850117249</t>
  </si>
  <si>
    <t>42321515000133</t>
  </si>
  <si>
    <t>42.321.515 RODRIGO JUCA HOLANDA</t>
  </si>
  <si>
    <t>42323427000170</t>
  </si>
  <si>
    <t>JOSE KLEBER BARROS ALMEIDA 59785918220</t>
  </si>
  <si>
    <t>42329620000119</t>
  </si>
  <si>
    <t>42.329.620 FRANCISCO CARLOS DE LIMA PINHEIRO JUNIOR</t>
  </si>
  <si>
    <t>HAILTON BRAGA DA SILVA</t>
  </si>
  <si>
    <t>42357131000170</t>
  </si>
  <si>
    <t>ANA LETICIA BITTENCOURT BRITO 02308285230</t>
  </si>
  <si>
    <t>42359370000160</t>
  </si>
  <si>
    <t>LUIZ HENRIQUE MARTINS DE SOUZA 54769159234</t>
  </si>
  <si>
    <t>42365286000159</t>
  </si>
  <si>
    <t>GERSON DIEGO SILVA LIMA 01027885292</t>
  </si>
  <si>
    <t>42371426000100</t>
  </si>
  <si>
    <t>MATHEUS OCIMAR OLIVEIRA CAVALCANTE 02877482278</t>
  </si>
  <si>
    <t>42375381000133</t>
  </si>
  <si>
    <t>42.375.381 VALERIA DE OLIVEIRA SANTOS</t>
  </si>
  <si>
    <t>42378475000166</t>
  </si>
  <si>
    <t>JOLIELSO AZEVEDO MARQUES 79393357234</t>
  </si>
  <si>
    <t>42380195000192</t>
  </si>
  <si>
    <t>JONATAN JAIME ALCANTARA DA SILVA 01514252210</t>
  </si>
  <si>
    <t>42388647000182</t>
  </si>
  <si>
    <t>LUCIANO MATOS DA COSTA OLIVEIRA 03465344294</t>
  </si>
  <si>
    <t>42390814000120</t>
  </si>
  <si>
    <t>42.390.814 GESSICA CARVALHO MIRANDA</t>
  </si>
  <si>
    <t>42407961000165</t>
  </si>
  <si>
    <t>42.407.961 JAQUELINHE CRUZ DA COSTA</t>
  </si>
  <si>
    <t>42409443000180</t>
  </si>
  <si>
    <t>CLAUDENOR FELIX DA FONSECA 00301569207</t>
  </si>
  <si>
    <t>42439807000175</t>
  </si>
  <si>
    <t>POSTO PROVIDENCIA PRIME LTDA</t>
  </si>
  <si>
    <t>42440095000104</t>
  </si>
  <si>
    <t>RODRIGO ALMEIDA LUCENA 01547203218</t>
  </si>
  <si>
    <t>42446030000176</t>
  </si>
  <si>
    <t>42.446.030 LEILIANE QUARESMA CARVALHO</t>
  </si>
  <si>
    <t>42447834000190</t>
  </si>
  <si>
    <t>MARIALBA TEIXEIRA SILVA DA ROCHA 37046292272</t>
  </si>
  <si>
    <t>42455698000180</t>
  </si>
  <si>
    <t>JEAN CARLOS DE SOUSA RIBEIRO 83508449220</t>
  </si>
  <si>
    <t>42456712000160</t>
  </si>
  <si>
    <t>THIAGO PEREIRA MASCARENHAS 52281795268</t>
  </si>
  <si>
    <t>42458149000169</t>
  </si>
  <si>
    <t>42.458.149 MAYARA WALERIA PRUDENCIO PINHEIRO SILVA</t>
  </si>
  <si>
    <t>42476785000113</t>
  </si>
  <si>
    <t>MANOEL DOMICIO GONCALVES DE SOUZA 12553816200</t>
  </si>
  <si>
    <t>42502829000132</t>
  </si>
  <si>
    <t>JEFFERSON DINIZ PEREIRA 92429696215</t>
  </si>
  <si>
    <t>42508361000193</t>
  </si>
  <si>
    <t>FELIPE AUGUSTO SILVA MARQUES DE SOUZA 02124708252</t>
  </si>
  <si>
    <t>42512795000167</t>
  </si>
  <si>
    <t>NATALYA CRISTINA DA CONCEICAO 91082722200</t>
  </si>
  <si>
    <t>42518786000183</t>
  </si>
  <si>
    <t>42.518.786 ELVES SARDINHA RAMOS</t>
  </si>
  <si>
    <t>42519086000103</t>
  </si>
  <si>
    <t>42.519.086 RAIMUNDO DAS NEVES TEIXEIRA</t>
  </si>
  <si>
    <t>42520386000102</t>
  </si>
  <si>
    <t>42.520.386 JEAN CARLOS GOMES DA SILVA</t>
  </si>
  <si>
    <t>42520656000185</t>
  </si>
  <si>
    <t>RENATO FELIPE MORAES VIEIRA DIAS 98355546253</t>
  </si>
  <si>
    <t>42523573000140</t>
  </si>
  <si>
    <t>ANDERSON SANTOS DOS SANTOS 03764898208</t>
  </si>
  <si>
    <t>HELENA MARIA QUADROS DA COSTA</t>
  </si>
  <si>
    <t>42545928000100</t>
  </si>
  <si>
    <t>ADAIR RODRIGUES DE OLIVEIRA 73356638220</t>
  </si>
  <si>
    <t>42549411000180</t>
  </si>
  <si>
    <t>42.549.411 DILERMANO ALMEIDA NASCIMENTO</t>
  </si>
  <si>
    <t>42550184000103</t>
  </si>
  <si>
    <t xml:space="preserve">RAFAEL ALVES PRAZERES </t>
  </si>
  <si>
    <t>42555033000148</t>
  </si>
  <si>
    <t>VICTOR MARCOS DOS SANTOS CATETE FONSECA 02214846204</t>
  </si>
  <si>
    <t>42555265000104</t>
  </si>
  <si>
    <t>ATILA DA SILVA MIRANDA 01839698209</t>
  </si>
  <si>
    <t>42558989000101</t>
  </si>
  <si>
    <t>KICELI SARAIVA GRANGEIRO 63653176204</t>
  </si>
  <si>
    <t>42572368000174</t>
  </si>
  <si>
    <t>DANIEL PINHEIRO DA SILVA 02638372200</t>
  </si>
  <si>
    <t>42603186000113</t>
  </si>
  <si>
    <t>MANOEL LIMA DOS SANTOS 00134224213</t>
  </si>
  <si>
    <t>42611727002956</t>
  </si>
  <si>
    <t>GREAT WALL MOTOR BRASIL LTDA</t>
  </si>
  <si>
    <t>42616866000171</t>
  </si>
  <si>
    <t>RICARDO GUILHERME SANTIAGO DOS SANTOS 00776861280</t>
  </si>
  <si>
    <t>42620213000166</t>
  </si>
  <si>
    <t>ANA KELLY TRAVASSOS DAMASCENO 75212358272</t>
  </si>
  <si>
    <t>42624881000161</t>
  </si>
  <si>
    <t>ALESSANDRA DA COSTA FERREIRA 65656652220</t>
  </si>
  <si>
    <t>42625444000162</t>
  </si>
  <si>
    <t>ZEQUIAS SA CARDOSO 65631692287</t>
  </si>
  <si>
    <t>42631401000190</t>
  </si>
  <si>
    <t>ANDERSON JOSE ALEIXO DE MORAIS 00491372205</t>
  </si>
  <si>
    <t>42645995000198</t>
  </si>
  <si>
    <t>EVERALDO BARRADA GONCALVES 80205194249</t>
  </si>
  <si>
    <t>42652855000147</t>
  </si>
  <si>
    <t>DIANE GOMES BISPO 94165700282</t>
  </si>
  <si>
    <t>42655987000122</t>
  </si>
  <si>
    <t>CRISTHIAN SIMO FERNANDES LOPES 96212489220</t>
  </si>
  <si>
    <t>42662348000194</t>
  </si>
  <si>
    <t>EMERSON STEMIS COELHO 55577580200</t>
  </si>
  <si>
    <t>42664295000140</t>
  </si>
  <si>
    <t>LEANDRESSON VINICIUS DE OLIVEIRA MENDES 00947688200</t>
  </si>
  <si>
    <t>42667142000157</t>
  </si>
  <si>
    <t>SANDRO RODRIGUES OTERO 55475329249</t>
  </si>
  <si>
    <t>42671250000101</t>
  </si>
  <si>
    <t>42.671.250 CRHISTAL MORHY MENEZES</t>
  </si>
  <si>
    <t>42682255000121</t>
  </si>
  <si>
    <t>ANA PRISCILA DE MORAES LEAO 81814658220</t>
  </si>
  <si>
    <t>42719320000146</t>
  </si>
  <si>
    <t>MARIA LUCIANA DA SILVA OLIVEIRA 77516800244</t>
  </si>
  <si>
    <t>42720281000105</t>
  </si>
  <si>
    <t>GEOVANI LIMA DE SIQUEIRA 78222443291</t>
  </si>
  <si>
    <t>42731792000114</t>
  </si>
  <si>
    <t>TALISSON RODRIGUES DE CARVALHO 06084897274</t>
  </si>
  <si>
    <t>42739428000109</t>
  </si>
  <si>
    <t>42.739.428 GLEICIANE SOUSA DOS SANTOS</t>
  </si>
  <si>
    <t>42742850000105</t>
  </si>
  <si>
    <t>ANDRE LUIZ COLARES BRASIL 51720590249</t>
  </si>
  <si>
    <t>42745613000106</t>
  </si>
  <si>
    <t>GISELE DE NAZARE LIMA TEIXEIRA 82600813268</t>
  </si>
  <si>
    <t>42748838000108</t>
  </si>
  <si>
    <t>RONALDO DA SILVA PINTO 79017010215</t>
  </si>
  <si>
    <t>42764103000178</t>
  </si>
  <si>
    <t>MICHELE SIQUEIRA BATISTA 50954229215</t>
  </si>
  <si>
    <t>42769520000103</t>
  </si>
  <si>
    <t>ROSIANE DE SOUSA DA TRINDADE 77438337200</t>
  </si>
  <si>
    <t>42775419000165</t>
  </si>
  <si>
    <t>LARISSA DAMASCENO DE LIMA 03243651280</t>
  </si>
  <si>
    <t>42779861000160</t>
  </si>
  <si>
    <t>AYRTON CORREA DA SILVA 00582928290</t>
  </si>
  <si>
    <t>42781885000153</t>
  </si>
  <si>
    <t>MASHARU SILVA KAWAMOTO 01551520257</t>
  </si>
  <si>
    <t>42785875000196</t>
  </si>
  <si>
    <t>IVENA MAYARA NEVES ALBUQUERQUE 01335406263</t>
  </si>
  <si>
    <t>42786488000174</t>
  </si>
  <si>
    <t>DANIEL DE ARAUJO SILVA 01075120250</t>
  </si>
  <si>
    <t>42804438000172</t>
  </si>
  <si>
    <t>WENDELL IGOR LIMA DA CUNHA 05464783288</t>
  </si>
  <si>
    <t>42815261000100</t>
  </si>
  <si>
    <t>ROMULO GABRIEL SOUSA SA 04304205285</t>
  </si>
  <si>
    <t>ADRIANO GUSTAVO LISBOA PINTO MOURA</t>
  </si>
  <si>
    <t>42824068000135</t>
  </si>
  <si>
    <t>ANA CAROLINE DE MATOS BARBOSA 97676853249</t>
  </si>
  <si>
    <t>42843446000128</t>
  </si>
  <si>
    <t>42.843.446 LUANE ANDRENA SANTOS DE SOUZA</t>
  </si>
  <si>
    <t>42863588000157</t>
  </si>
  <si>
    <t>CRISTIANO GAIA DA SILVA 00253617243</t>
  </si>
  <si>
    <t>42866075000108</t>
  </si>
  <si>
    <t>DYONATAN GOMES DE LIMA 01707385238</t>
  </si>
  <si>
    <t>42867437000177</t>
  </si>
  <si>
    <t>ANDRE LUIS RAMOS DA SILVA 68163304200</t>
  </si>
  <si>
    <t>42872161000115</t>
  </si>
  <si>
    <t>42.872.161 PAOLA ARIANE MONTEIRO PINHEIRO</t>
  </si>
  <si>
    <t>42878099000179</t>
  </si>
  <si>
    <t>ELIZABETE ANAICE CAVALCANTE FERREIRA 12656720249</t>
  </si>
  <si>
    <t>42908513000145</t>
  </si>
  <si>
    <t>ALANNA ESTHEFANY DE JESUS DIAS 02114904237</t>
  </si>
  <si>
    <t>42918940000104</t>
  </si>
  <si>
    <t>ALESSANDRA SOUSA MATOS 74907972253</t>
  </si>
  <si>
    <t>42923044000133</t>
  </si>
  <si>
    <t>JOAO LUCAS SOUSA BARBOSA 07163406231</t>
  </si>
  <si>
    <t>42923353000103</t>
  </si>
  <si>
    <t>LUCELINDO FARIAS TAVARES NETO 00597316210</t>
  </si>
  <si>
    <t>42926861000145</t>
  </si>
  <si>
    <t>KADIFFI LTDA</t>
  </si>
  <si>
    <t>42952180000151</t>
  </si>
  <si>
    <t>JOSE RIBAMAR FONSECA DE SOUZA 61770949291</t>
  </si>
  <si>
    <t>42962483000155</t>
  </si>
  <si>
    <t>42.962.483 JOSE ELIAS DE BRITO FILHO</t>
  </si>
  <si>
    <t>MARCELO ANTONIO SILVA MARTINS</t>
  </si>
  <si>
    <t>42971055000199</t>
  </si>
  <si>
    <t>JOSE DIOGO RODRIGUES ZISELS 01560826240</t>
  </si>
  <si>
    <t>42973809000140</t>
  </si>
  <si>
    <t>KATIA MARTINS DE SOUZA BRAZ 75346095268</t>
  </si>
  <si>
    <t>42978003000144</t>
  </si>
  <si>
    <t>42.978.003 UBIRATAN DE JESUS LOPES DE FREITAS</t>
  </si>
  <si>
    <t>42987440000124</t>
  </si>
  <si>
    <t>SAMUEL EMERSON BARROS DA SILVA 03408685207</t>
  </si>
  <si>
    <t>42992147000155</t>
  </si>
  <si>
    <t>JHONY DE SOUZA PANTOJA 85989096291</t>
  </si>
  <si>
    <t>LOJA DE CONVENIENCIA BR LTDA</t>
  </si>
  <si>
    <t>43012026000162</t>
  </si>
  <si>
    <t>DANIEL LAIO LUZ ARAUJO 00656820250</t>
  </si>
  <si>
    <t>43014052000120</t>
  </si>
  <si>
    <t>HELBIA SOARES DA SILVA 76655423287</t>
  </si>
  <si>
    <t>43026347000116</t>
  </si>
  <si>
    <t>MESSIAS REIS 01815940212</t>
  </si>
  <si>
    <t>43043184000180</t>
  </si>
  <si>
    <t>43.043.184 PEDRO BATISTA PINTO FILHO</t>
  </si>
  <si>
    <t>43046742000160</t>
  </si>
  <si>
    <t>MANOEL DO CARMO LOPES PANTOJA 27022706204</t>
  </si>
  <si>
    <t>43053616000133</t>
  </si>
  <si>
    <t>GISELLE MEDEIROS SILVA 00675498295</t>
  </si>
  <si>
    <t>43064595000151</t>
  </si>
  <si>
    <t>THIAGO DOS SANTOS TEIXEIRA 66893453272</t>
  </si>
  <si>
    <t>43071332000170</t>
  </si>
  <si>
    <t>UBIRANDIR MACHADO MARTINS 67463606287</t>
  </si>
  <si>
    <t>43086484000146</t>
  </si>
  <si>
    <t>VALDELY LOPES DE MELO JUNIOR 00828026297</t>
  </si>
  <si>
    <t>43087897000145</t>
  </si>
  <si>
    <t>MAGNO BRAZ DA SILVA FILHO 09248455204</t>
  </si>
  <si>
    <t>43106431000140</t>
  </si>
  <si>
    <t>GISELE COSTA DA SILVA 00293053227</t>
  </si>
  <si>
    <t>43124503000181</t>
  </si>
  <si>
    <t>43.124.503 IVANISE SOUZA DOS REIS</t>
  </si>
  <si>
    <t>43129003000132</t>
  </si>
  <si>
    <t>OSEIAS DE OLIVEIRA REIS 70051488272</t>
  </si>
  <si>
    <t>43141547000110</t>
  </si>
  <si>
    <t>MARIA MARINALVA SOUSA DE JESUS 67228194268</t>
  </si>
  <si>
    <t>43144298000116</t>
  </si>
  <si>
    <t>SUELLEN MOREIRA MATHEUS 00946235201</t>
  </si>
  <si>
    <t>43144770000110</t>
  </si>
  <si>
    <t>JOAO CARLOS NEGRAO GOMES 64628019215</t>
  </si>
  <si>
    <t>43146520000110</t>
  </si>
  <si>
    <t>JOSE VILAR MARTINS JUNIOR 37276867234</t>
  </si>
  <si>
    <t>43148751000162</t>
  </si>
  <si>
    <t>43.148.751 SYGRIA MIRANDA COSTA</t>
  </si>
  <si>
    <t>43160500000101</t>
  </si>
  <si>
    <t>LUCAS SANTOS 03696261254</t>
  </si>
  <si>
    <t>43165781000187</t>
  </si>
  <si>
    <t>43.165.781 PAULO SERGIO FERREIRA RIBEIRO</t>
  </si>
  <si>
    <t>43170054000108</t>
  </si>
  <si>
    <t>ANTONIO ANDERSON BERTOLDO BARROS 70581258215</t>
  </si>
  <si>
    <t>43174043000104</t>
  </si>
  <si>
    <t>AORIVALDO COSTA SANTOS 17778565234</t>
  </si>
  <si>
    <t>43184844000142</t>
  </si>
  <si>
    <t>CELIANA CRISTINA SOUZA BRIGIDO 39508382287</t>
  </si>
  <si>
    <t>43189996000138</t>
  </si>
  <si>
    <t>43.189.996 DAIANA PEREIRA FEITOZA</t>
  </si>
  <si>
    <t>43199670000191</t>
  </si>
  <si>
    <t>TIAGO LOPES DE MOURA 03962626271</t>
  </si>
  <si>
    <t>43208184000192</t>
  </si>
  <si>
    <t>43.208.184 DANIELE CORREA DE JESUS</t>
  </si>
  <si>
    <t>43214437000130</t>
  </si>
  <si>
    <t>43.214.437 MANOEL DE JESUS PALHETA ARAGAO FILHO</t>
  </si>
  <si>
    <t>43214893000180</t>
  </si>
  <si>
    <t>43.214.893 LAYANE FERREIRA MATOSO</t>
  </si>
  <si>
    <t>43216355000125</t>
  </si>
  <si>
    <t>IVANILSON LUCIO DE MELO 66457084249</t>
  </si>
  <si>
    <t>43220809000131</t>
  </si>
  <si>
    <t>43.220.809 MACIELE CAMPOS ROCHA DE PINHO</t>
  </si>
  <si>
    <t>43225128000166</t>
  </si>
  <si>
    <t>DANIEL ARAUJO GOMES 48670804204</t>
  </si>
  <si>
    <t>43230514000146</t>
  </si>
  <si>
    <t>SANDES BLOIS ERGONOMIA, CURSOS E CONSULTORIA LTDA</t>
  </si>
  <si>
    <t>43238394000123</t>
  </si>
  <si>
    <t>VICTORIA FIGUEIREDO BRITO DO CARMO 03377634290</t>
  </si>
  <si>
    <t>43239214000128</t>
  </si>
  <si>
    <t>43.239.214 REGINA COELI TAVARES DA SILVA</t>
  </si>
  <si>
    <t>43239306000108</t>
  </si>
  <si>
    <t xml:space="preserve">SIDNEY NASCIMENTO </t>
  </si>
  <si>
    <t>43243837000174</t>
  </si>
  <si>
    <t>43.243.837 ALINE SANTOS TAVARES</t>
  </si>
  <si>
    <t>43246764000174</t>
  </si>
  <si>
    <t>RAFAEL FONTELES DE SOUZA 02077665254</t>
  </si>
  <si>
    <t>43267291000191</t>
  </si>
  <si>
    <t>ANA CLARA GARCIA FERREIRA 03457960208</t>
  </si>
  <si>
    <t>43287561000126</t>
  </si>
  <si>
    <t>DEIVISON ARAUJO DE MIRANDA 88751406268</t>
  </si>
  <si>
    <t>43288740000188</t>
  </si>
  <si>
    <t>WALDIRA RAIOL CARDOSO BRITO 25056786268</t>
  </si>
  <si>
    <t>43299358000170</t>
  </si>
  <si>
    <t>KLEBER FERNANDES DOS SANTOS 63120798215</t>
  </si>
  <si>
    <t>43302138000158</t>
  </si>
  <si>
    <t>43.302.138 DANIEL HEBER TEIXEIRA</t>
  </si>
  <si>
    <t>43310214000177</t>
  </si>
  <si>
    <t>JAMILLE COSTA GONZAGA 89952898215</t>
  </si>
  <si>
    <t>43312212000117</t>
  </si>
  <si>
    <t>MARCELO RIBEIRO DE OLIVEIRA 03046557248</t>
  </si>
  <si>
    <t>43317563000110</t>
  </si>
  <si>
    <t>43.317.563 KARINA FERNANDES DA SILVA PAIVA</t>
  </si>
  <si>
    <t>43319017000119</t>
  </si>
  <si>
    <t>HEVERTON HENRIQUE LEAL MONTEIRO 02040414223</t>
  </si>
  <si>
    <t>43321475000192</t>
  </si>
  <si>
    <t>SIMONE ALCANTARA DA SILVA 37274368249</t>
  </si>
  <si>
    <t>43335400000160</t>
  </si>
  <si>
    <t>43.335.400 ADRIE JUNIOR SERRANO DA SILVA MOOIJ</t>
  </si>
  <si>
    <t>43349385000100</t>
  </si>
  <si>
    <t>43.349.385 EDILLENO DE OLIVEIRA DA SILVA</t>
  </si>
  <si>
    <t>43358422000146</t>
  </si>
  <si>
    <t>JUSCIFRAN AMARANTE PINHEIRO GOMES 66365678304</t>
  </si>
  <si>
    <t>43359364000175</t>
  </si>
  <si>
    <t>ZUILDA DA COSTA ALVES DOS REIS 56601689220</t>
  </si>
  <si>
    <t>43359928000170</t>
  </si>
  <si>
    <t>43.359.928 DOUGLAS BARROS DE FREITAS</t>
  </si>
  <si>
    <t>43361768000101</t>
  </si>
  <si>
    <t>43.361.768 MAYKON WENDEL SILVA DA SILVA</t>
  </si>
  <si>
    <t>43367186000124</t>
  </si>
  <si>
    <t>LARISSA MAYANE REIS BARROS DE SOUZA 01232062278</t>
  </si>
  <si>
    <t>43370605000187</t>
  </si>
  <si>
    <t>CARLOS DANIEL FERREIRA ALVES 02625525231</t>
  </si>
  <si>
    <t>43372916000185</t>
  </si>
  <si>
    <t>43.372.916 ITALO DE SOUZA AMARAL</t>
  </si>
  <si>
    <t>43376394000190</t>
  </si>
  <si>
    <t>AILTON CHARLES CORREA DA ROCHA 46730192291</t>
  </si>
  <si>
    <t>43376414000122</t>
  </si>
  <si>
    <t>AGATHA CRISTE ALVES 05996183293</t>
  </si>
  <si>
    <t>43378299000125</t>
  </si>
  <si>
    <t>CHRYSTYAN KERLLEN CARMO DA COSTA 52056210282</t>
  </si>
  <si>
    <t>43379294000117</t>
  </si>
  <si>
    <t>43.379.294 ANA CLAUDIA SALGADO BATISTA</t>
  </si>
  <si>
    <t>43380660000158</t>
  </si>
  <si>
    <t>FRANCISCO RENATO DA SILVA ALVES 00362205230</t>
  </si>
  <si>
    <t>43388437000157</t>
  </si>
  <si>
    <t>43.388.437 WHOBSON FELIPE DOS SANTOS LOPES</t>
  </si>
  <si>
    <t>43389038000100</t>
  </si>
  <si>
    <t>43.389.038 JOSE EVANDRO ROCHA SILVA</t>
  </si>
  <si>
    <t>43394254000144</t>
  </si>
  <si>
    <t>CARLA GISELLE LEAL GOMES 93021607268</t>
  </si>
  <si>
    <t>43403702000129</t>
  </si>
  <si>
    <t>JADIEL ADSON SOUZA E SILVA 39573052253</t>
  </si>
  <si>
    <t>43414527000175</t>
  </si>
  <si>
    <t>43.414.527 JOAO CARLOS DO ROSARIO SOUSA</t>
  </si>
  <si>
    <t>43429610000118</t>
  </si>
  <si>
    <t>43.429.610 ADRIANA TEIXEIRA DE SENA</t>
  </si>
  <si>
    <t>43437165000138</t>
  </si>
  <si>
    <t>43.437.165 ABRAAO DOS SANTOS SANTANA</t>
  </si>
  <si>
    <t>43442043000130</t>
  </si>
  <si>
    <t>IUDY GABRIEL MOTA SANTOS 85086401291</t>
  </si>
  <si>
    <t>43464150000169</t>
  </si>
  <si>
    <t>43.464.150 IGOR HENRIQUE PACHECO DA SILVA</t>
  </si>
  <si>
    <t>43477776000100</t>
  </si>
  <si>
    <t>43.477.776 YSA BRITO MACHADO</t>
  </si>
  <si>
    <t>43480056000101</t>
  </si>
  <si>
    <t>ALDO SARAIVA RAMOS 00953922200</t>
  </si>
  <si>
    <t>43489902000146</t>
  </si>
  <si>
    <t>DENIS KARILTON SOUSA PEREIRA 69586977234</t>
  </si>
  <si>
    <t>43493979000190</t>
  </si>
  <si>
    <t>ALDEIR MARTINS MENDES 00885990277</t>
  </si>
  <si>
    <t>43501610000181</t>
  </si>
  <si>
    <t>PAULO JUNIOR VIEIRA LUCAS 88995054204</t>
  </si>
  <si>
    <t>43501823000103</t>
  </si>
  <si>
    <t>JOAO BATISTA FURTADO DA SILVA 33183872315</t>
  </si>
  <si>
    <t>43502120000108</t>
  </si>
  <si>
    <t>JORGE ALEX DE ALMEIDA SOUZA 67221238200</t>
  </si>
  <si>
    <t>43502272000100</t>
  </si>
  <si>
    <t>MARIA JOSE MONTEIRO GONCALVES 33011125287</t>
  </si>
  <si>
    <t>43502316000194</t>
  </si>
  <si>
    <t>MARIA GELIANE DE SOUZA 45877360230</t>
  </si>
  <si>
    <t>43512443000174</t>
  </si>
  <si>
    <t>CONSORCIO MOBILIDADE GRANDE BELEM</t>
  </si>
  <si>
    <t>43516264000105</t>
  </si>
  <si>
    <t>JHONATAN MATOS DE SOUSA 02814321200</t>
  </si>
  <si>
    <t>43529129000102</t>
  </si>
  <si>
    <t>LUCIANE OLAIO DO CARMO 87284375272</t>
  </si>
  <si>
    <t>43535877000190</t>
  </si>
  <si>
    <t>CLOVIS LOBATO PEREIRA NETO 00759460256</t>
  </si>
  <si>
    <t>43536240000118</t>
  </si>
  <si>
    <t>FRANK LIMA DA SILVA 00715343262</t>
  </si>
  <si>
    <t>43541151000160</t>
  </si>
  <si>
    <t>PALOMA DA SILVA LIMA 02134754214</t>
  </si>
  <si>
    <t>43542322000175</t>
  </si>
  <si>
    <t>JESSICA TAISE DANTAS DE OLIVEIRA 00258965207</t>
  </si>
  <si>
    <t>43546216000160</t>
  </si>
  <si>
    <t>43.546.216 ESTANEYVILLE PEREIRA CAVALCANTE</t>
  </si>
  <si>
    <t>43551987000145</t>
  </si>
  <si>
    <t>M D S ANDRADE SERVICOS DE INSTALACAO E MANUTENCAO ELETRICA LTDA</t>
  </si>
  <si>
    <t>43555174000123</t>
  </si>
  <si>
    <t>CARMEM YANCA MONTEIRO DE MORAES 86627333287</t>
  </si>
  <si>
    <t>43556293000109</t>
  </si>
  <si>
    <t>RICARDO DOS SANTOS GUAGLIANONE 60366893220</t>
  </si>
  <si>
    <t>43569249000125</t>
  </si>
  <si>
    <t>ELI DE ANDRADE FONTES 13139479204</t>
  </si>
  <si>
    <t>43571210000142</t>
  </si>
  <si>
    <t>NAIARA SILVA DE JESUS 05253839216</t>
  </si>
  <si>
    <t>43579255000163</t>
  </si>
  <si>
    <t>CARLOS AUGUSTO SILVA DA COSTA 00120516241</t>
  </si>
  <si>
    <t>43586538000132</t>
  </si>
  <si>
    <t>43.586.538 RUBENS CARLOS DIAS SILVA</t>
  </si>
  <si>
    <t>43586579000129</t>
  </si>
  <si>
    <t>JOSE IZAQUIEL DA COSTA SOUSA 03695847247</t>
  </si>
  <si>
    <t>43593437000199</t>
  </si>
  <si>
    <t>DIOGO DENNY GONCALVES DAMASCENO 84317698234</t>
  </si>
  <si>
    <t>43598421000179</t>
  </si>
  <si>
    <t>ELIAS WESLEY ARAUJO VALENTE 04430951241</t>
  </si>
  <si>
    <t>43609568000117</t>
  </si>
  <si>
    <t>JORGE MACIEL CARDOSO 25583573287</t>
  </si>
  <si>
    <t>43613119000142</t>
  </si>
  <si>
    <t>EVERTON SANTOS SILVA 00288617282</t>
  </si>
  <si>
    <t>43615666000167</t>
  </si>
  <si>
    <t>MARCIO LUCAS ALMEIDA DA SILVA 93273541253</t>
  </si>
  <si>
    <t>43618332000147</t>
  </si>
  <si>
    <t>MOIZES CORCINO DA SILVA 44867646253</t>
  </si>
  <si>
    <t>43620570000197</t>
  </si>
  <si>
    <t>RUBEVALDO PADILHA DA SILVA 64678261249</t>
  </si>
  <si>
    <t>43626789000101</t>
  </si>
  <si>
    <t>FELIPE MELLO LAMARAO 75215578249</t>
  </si>
  <si>
    <t>43638979000130</t>
  </si>
  <si>
    <t>VITORIA FREITAS DE FREITAS 78122414249</t>
  </si>
  <si>
    <t>43640243000105</t>
  </si>
  <si>
    <t>DARLENE GUIMARAES CONCEICAO 70157723291</t>
  </si>
  <si>
    <t>43668320000127</t>
  </si>
  <si>
    <t>EDUARDO LIMA CORREA 68898320272</t>
  </si>
  <si>
    <t>43682935000108</t>
  </si>
  <si>
    <t>CARLOS ROBERTO ROSA DA SILVA 63103028253</t>
  </si>
  <si>
    <t>43683708000105</t>
  </si>
  <si>
    <t>43.683.708 JORGE CONCEICAO SERRAO</t>
  </si>
  <si>
    <t>43689772000195</t>
  </si>
  <si>
    <t>LIDIANE NOGUEIRA GUIMARAES 80120270200</t>
  </si>
  <si>
    <t>43702070000102</t>
  </si>
  <si>
    <t>CAIO FERNANDES DA PAZ 02245095278</t>
  </si>
  <si>
    <t>43711184000100</t>
  </si>
  <si>
    <t>43.711.184 MARCELO OLEASTRE DE CASTRO</t>
  </si>
  <si>
    <t>43712531000110</t>
  </si>
  <si>
    <t>JOELSON FURTADO DE PAULA 02116530202</t>
  </si>
  <si>
    <t>43718712000153</t>
  </si>
  <si>
    <t>43.718.712 MICHELE VALADARES MARTINS</t>
  </si>
  <si>
    <t>43733726000146</t>
  </si>
  <si>
    <t>MARIA DO SOCORRO DE MEDEIROS SANTANA NETA 01423293207</t>
  </si>
  <si>
    <t>43735744000167</t>
  </si>
  <si>
    <t>LENNA THAIS DOS SANTOS SILVA 87503859253</t>
  </si>
  <si>
    <t>43739900000168</t>
  </si>
  <si>
    <t>POLIANA ALMADA DE CASTRO 03480055206</t>
  </si>
  <si>
    <t>43743220000118</t>
  </si>
  <si>
    <t>43.743.220 SILVIA MARIA DE OLIVEIRA SILVEIRA DOS SANTOS</t>
  </si>
  <si>
    <t>43743416000102</t>
  </si>
  <si>
    <t>JOSIANE DA SILVA MARTINS 59787155215</t>
  </si>
  <si>
    <t>43743505000159</t>
  </si>
  <si>
    <t>RENATO SOARES DOS SANTOS 95476261249</t>
  </si>
  <si>
    <t>43744613000146</t>
  </si>
  <si>
    <t>43.744.613 ALFREDO SANTOS E SILVA</t>
  </si>
  <si>
    <t>43745091000105</t>
  </si>
  <si>
    <t>IVETE CASTRO ARAUJO 30105110272</t>
  </si>
  <si>
    <t>43747661000198</t>
  </si>
  <si>
    <t>43.747.661 CLEYSON MODESTO DE OLIVEIRA</t>
  </si>
  <si>
    <t>43750266000164</t>
  </si>
  <si>
    <t>43.750.266 LUIS FLAVIO DOS SANTOS ALVES</t>
  </si>
  <si>
    <t>43758741000149</t>
  </si>
  <si>
    <t>FILIPE PRATA SCHUSTER 02030595225</t>
  </si>
  <si>
    <t>43762765000171</t>
  </si>
  <si>
    <t>LUIS CARLOS DA SILVA 00759184208</t>
  </si>
  <si>
    <t>43762943000164</t>
  </si>
  <si>
    <t>43.762.943 JOSE ALDAIR DE SOUZA COTA</t>
  </si>
  <si>
    <t>43776484000178</t>
  </si>
  <si>
    <t>43.776.484 GLAYSON DE SOUSA RIBEIRO</t>
  </si>
  <si>
    <t>43776971000130</t>
  </si>
  <si>
    <t>ALAN EDUARDO MOTA BANDEIRA 00594244277</t>
  </si>
  <si>
    <t>43781503000154</t>
  </si>
  <si>
    <t>LEANDRO GABRIEL MENDES PALHETA 03669719210</t>
  </si>
  <si>
    <t>43787255000159</t>
  </si>
  <si>
    <t>ROGETE PINTO DE SOUZA 40078167272</t>
  </si>
  <si>
    <t>43789097000176</t>
  </si>
  <si>
    <t>FRANCYSKARLA FURTADO GONCALVES 98303856200</t>
  </si>
  <si>
    <t>43789769000143</t>
  </si>
  <si>
    <t>43.789.769 THAYNARA CRISTINA COSTA GOMES</t>
  </si>
  <si>
    <t>43809381000167</t>
  </si>
  <si>
    <t>ALCIR NONATO DA SILVA FURTADO 60838264204</t>
  </si>
  <si>
    <t>43812101000170</t>
  </si>
  <si>
    <t>ALEX DE ASSIS SANTOS DOS SANTOS 26313561287</t>
  </si>
  <si>
    <t>43821898000171</t>
  </si>
  <si>
    <t>43.821.898 CARLOS RENATO DE SOUZA TEIXEIRA</t>
  </si>
  <si>
    <t>43828665000109</t>
  </si>
  <si>
    <t>LUCILENE PEREIRA VASCONCELOS 78779103200</t>
  </si>
  <si>
    <t>43832667000163</t>
  </si>
  <si>
    <t>43.832.667 JEFERSON DOMINGOS LOPES</t>
  </si>
  <si>
    <t>43842642000140</t>
  </si>
  <si>
    <t>CARLOS MARTINS CALLICE JUNIOR 72693720206</t>
  </si>
  <si>
    <t>43846280000166</t>
  </si>
  <si>
    <t>43.846.280 STEPHANY ROCHA LOPES</t>
  </si>
  <si>
    <t>43852097000173</t>
  </si>
  <si>
    <t>ANTONIO JERLES SOUSA DA SILVA 90693264268</t>
  </si>
  <si>
    <t>43859468000149</t>
  </si>
  <si>
    <t>MARLON PEREIRA DA SILVA 51308550278</t>
  </si>
  <si>
    <t>43861676000182</t>
  </si>
  <si>
    <t>43.861.676 CARLO AUDRIN DIAS DE SOUZA</t>
  </si>
  <si>
    <t>43864898000159</t>
  </si>
  <si>
    <t>LIVIA DA SILVA FEIJO 02812208244</t>
  </si>
  <si>
    <t>43866068000160</t>
  </si>
  <si>
    <t>AMANDA CEREJA OLIVEIRA VELASCO DOS SANTOS 02178424295</t>
  </si>
  <si>
    <t>43869845000120</t>
  </si>
  <si>
    <t>GABRIEL SANTOS DE SOUZA 00063939266</t>
  </si>
  <si>
    <t>43871773000156</t>
  </si>
  <si>
    <t>SALVADOR BORCEM LOPES 57122814220</t>
  </si>
  <si>
    <t>43874827000137</t>
  </si>
  <si>
    <t>JOSE ILSON FERREIRA DA COSTA FILHO 02607437202</t>
  </si>
  <si>
    <t>43898888000134</t>
  </si>
  <si>
    <t>JULIANE REIS QUEIROZ MOTA 00012088293</t>
  </si>
  <si>
    <t>43902164000117</t>
  </si>
  <si>
    <t>DALETI LUZ PEDRO PINTO DIAS 00493721223</t>
  </si>
  <si>
    <t>43902889000105</t>
  </si>
  <si>
    <t>43.902.889 ANDERSON GAMA CAVALCANTE</t>
  </si>
  <si>
    <t>43906248000129</t>
  </si>
  <si>
    <t>43.906.248 ROSANGELA DO SOCORRO RODRIGUES PEREIRA</t>
  </si>
  <si>
    <t>43908368000165</t>
  </si>
  <si>
    <t>ERISVAN MOREIRA DE OLIVEIRA 43079920244</t>
  </si>
  <si>
    <t>43916834000154</t>
  </si>
  <si>
    <t>JANE ELISA OTOMAR BUECKE 00905838688</t>
  </si>
  <si>
    <t>43919988000108</t>
  </si>
  <si>
    <t>43.919.988 DANIEL APARICIO DA COSTA</t>
  </si>
  <si>
    <t>43939108000157</t>
  </si>
  <si>
    <t>AMANDA DE MELO LOPES 04129399241</t>
  </si>
  <si>
    <t>43948305000132</t>
  </si>
  <si>
    <t>PAULO ROBERTO PEDROSA CARNEIRO 31942563272</t>
  </si>
  <si>
    <t>43949618000105</t>
  </si>
  <si>
    <t>43.949.618 ANTONIO DA SILVA</t>
  </si>
  <si>
    <t>43964651000104</t>
  </si>
  <si>
    <t>PAMELA CRISTINA CORREIA AARAO LTDA.</t>
  </si>
  <si>
    <t>43969974000190</t>
  </si>
  <si>
    <t>43.969.974 EMERSON JUNIOR SOUZA TRINDADE</t>
  </si>
  <si>
    <t>43976637000120</t>
  </si>
  <si>
    <t>JOSE MARCIO FAVACHO DA SILVA 37960016291</t>
  </si>
  <si>
    <t>44020197000104</t>
  </si>
  <si>
    <t>IRAILDO NASCIMENTO DA SILVA 86396862204</t>
  </si>
  <si>
    <t>44020778000138</t>
  </si>
  <si>
    <t>ALCICLEIDE LOPES DE OLIVEIRA 74906860249</t>
  </si>
  <si>
    <t>44022304000125</t>
  </si>
  <si>
    <t>44.022.304 JEFERSON CAMPOS CARRERA</t>
  </si>
  <si>
    <t>44033981000149</t>
  </si>
  <si>
    <t>REGINALDO PIMENTEL COSTA 00925555274</t>
  </si>
  <si>
    <t>44044072000106</t>
  </si>
  <si>
    <t>KASSIO FAVACHO DAMASCENO 82012636268</t>
  </si>
  <si>
    <t>44052837000150</t>
  </si>
  <si>
    <t>44.052.837 ANDREZA DAYANE COSTA BENONE</t>
  </si>
  <si>
    <t>44053639000100</t>
  </si>
  <si>
    <t>CLEVERSON BRANDAO COSTA 00129238260</t>
  </si>
  <si>
    <t>44061534000101</t>
  </si>
  <si>
    <t>MARCIO FERREIRA SANTOS 00115301208</t>
  </si>
  <si>
    <t>44063707000112</t>
  </si>
  <si>
    <t>44.063.707 MARCIO JUNIOR FERREIRA BARROS</t>
  </si>
  <si>
    <t>44064013000108</t>
  </si>
  <si>
    <t>44.064.013 NAIARA REGINA SOUZA DA SILVA</t>
  </si>
  <si>
    <t>44065614000127</t>
  </si>
  <si>
    <t>PEDRO IVO SILVA MENDES 99517388268</t>
  </si>
  <si>
    <t>44072093000135</t>
  </si>
  <si>
    <t>PLINIO CARDOSO ALVES JUNIOR 33386609287</t>
  </si>
  <si>
    <t>44112609000128</t>
  </si>
  <si>
    <t>BENA COMERCIO E SERVICO LTDA</t>
  </si>
  <si>
    <t>44129322000100</t>
  </si>
  <si>
    <t>JOAO BATISTA DE SOUZA ABREU 01496052269</t>
  </si>
  <si>
    <t>44135089000179</t>
  </si>
  <si>
    <t>MATEUS LOPES NASCIMENTO 04808261294</t>
  </si>
  <si>
    <t>44144456000109</t>
  </si>
  <si>
    <t>44.144.456 KARINA DAYSY MORAES FERREIRA</t>
  </si>
  <si>
    <t>44155601000149</t>
  </si>
  <si>
    <t>ADELINO MACIEL PINHEIRO 70106181270</t>
  </si>
  <si>
    <t>44161928000123</t>
  </si>
  <si>
    <t>44.161.928 ROSE WILMA RUFINO SANTA BRIGIDA</t>
  </si>
  <si>
    <t>44169674000190</t>
  </si>
  <si>
    <t>ONIEL DOUGLAS FLEXA FIGUEIREDO 02130002293</t>
  </si>
  <si>
    <t>44179994000120</t>
  </si>
  <si>
    <t>ANDERSON GOMES DA SILVA 80469280204</t>
  </si>
  <si>
    <t>44183236000186</t>
  </si>
  <si>
    <t>VANESSA PALHETA DIAS 96096144268</t>
  </si>
  <si>
    <t>44189182000166</t>
  </si>
  <si>
    <t>VALDINEY ALVES DA SILVA 94936145220</t>
  </si>
  <si>
    <t>44190355000166</t>
  </si>
  <si>
    <t>NILZA DA CRUZ MOREIRA 60419359303</t>
  </si>
  <si>
    <t>44198933000100</t>
  </si>
  <si>
    <t>JEFERSON ANTONIO REGO DA SILVA 75965399200</t>
  </si>
  <si>
    <t>44200069000134</t>
  </si>
  <si>
    <t>ANGELO MAX VIEIRA SOARES DE AZEVEDO 51705567215</t>
  </si>
  <si>
    <t>44202843000146</t>
  </si>
  <si>
    <t>JOSUE NEY RODRIGUES DA COSTA 79183166220</t>
  </si>
  <si>
    <t>44207846000172</t>
  </si>
  <si>
    <t>44.207.846 BENEDITO CARLOS GONCALVES NETO</t>
  </si>
  <si>
    <t>44213630000110</t>
  </si>
  <si>
    <t>LUCINETE COSTA CAXIAS 01248351398</t>
  </si>
  <si>
    <t>44227420000180</t>
  </si>
  <si>
    <t>JOSE FRANCISCO ROSA FERNANDES 92330851200</t>
  </si>
  <si>
    <t>44234955000189</t>
  </si>
  <si>
    <t>44.234.955 ARIADNA ALVES DIAS MARTINS</t>
  </si>
  <si>
    <t>44235534000172</t>
  </si>
  <si>
    <t>44.235.534 MARCIO MAGALHAES RIBEIRO</t>
  </si>
  <si>
    <t>44239116000153</t>
  </si>
  <si>
    <t>44.239.116 RENATO BRITO DE MELO</t>
  </si>
  <si>
    <t>44241760000166</t>
  </si>
  <si>
    <t>DANIELE MARIA SANTOS DA SILVA 03393520270</t>
  </si>
  <si>
    <t>44248291000107</t>
  </si>
  <si>
    <t>44.248.291 TATIANE CRISTINA DOS REIS NOVAIS</t>
  </si>
  <si>
    <t>44248883000129</t>
  </si>
  <si>
    <t>ANA COROLINA LIMA RIBEIRO 89610849253</t>
  </si>
  <si>
    <t>44256458000181</t>
  </si>
  <si>
    <t>OZENILSON CARDOSO COSTA 80244572291</t>
  </si>
  <si>
    <t>44264044000102</t>
  </si>
  <si>
    <t>DURVAN PIEDADE LEAL 17117739215</t>
  </si>
  <si>
    <t>44264573000106</t>
  </si>
  <si>
    <t>RAIMUNDO NONATO PEREIRA MARINHO 65078667253</t>
  </si>
  <si>
    <t>44271908000105</t>
  </si>
  <si>
    <t>44.271.908 RAFAEL GUILHERME ALMEIDA RIBEIRO</t>
  </si>
  <si>
    <t>44284319000161</t>
  </si>
  <si>
    <t>44.284.319 DIOLENO PEREIRA DE SOUZA</t>
  </si>
  <si>
    <t>44285342000170</t>
  </si>
  <si>
    <t>IRIANE MORAES MARQUES 02321069244</t>
  </si>
  <si>
    <t>44297078000195</t>
  </si>
  <si>
    <t>MAICK LEITE DE OLIVEIRA 79076602204</t>
  </si>
  <si>
    <t>44299736000188</t>
  </si>
  <si>
    <t>TRICYA RAFAELY SOUZA REIS 79999468268</t>
  </si>
  <si>
    <t>44300953000140</t>
  </si>
  <si>
    <t>ANA CLAUDIA SILVA FERRO 61261653220</t>
  </si>
  <si>
    <t>44302496000123</t>
  </si>
  <si>
    <t>CARLOS EZEQUIAS MOURA DE LIMA 01485582245</t>
  </si>
  <si>
    <t>44304323000144</t>
  </si>
  <si>
    <t>44.304.323 JORGE LUIS GOMES DOS SANTOS</t>
  </si>
  <si>
    <t>44309819000100</t>
  </si>
  <si>
    <t>YASMIN BARBOSA SARAIVA 01592182259</t>
  </si>
  <si>
    <t>44316688000199</t>
  </si>
  <si>
    <t>44.316.688 ROSANE MONTEIRO OLIVEIRA</t>
  </si>
  <si>
    <t>44320008000100</t>
  </si>
  <si>
    <t>ANA PAULA DA SILVA PINHEIRO BEZERRA 05012221206</t>
  </si>
  <si>
    <t>44320624000161</t>
  </si>
  <si>
    <t>44.320.624 NEY CARLOS SILVA MARINHO</t>
  </si>
  <si>
    <t>44323619000102</t>
  </si>
  <si>
    <t>LEILA CRISTINA RODRIGUES CRUZ 41128516268</t>
  </si>
  <si>
    <t>44327222000199</t>
  </si>
  <si>
    <t>44.327.222 ALEF OLIVEIRA DA COSTA</t>
  </si>
  <si>
    <t>44337094000164</t>
  </si>
  <si>
    <t>RAIMUNDO DE JESUS 26831040225</t>
  </si>
  <si>
    <t>44338446000104</t>
  </si>
  <si>
    <t>DIEGO GARCIA CORDEIRO SOUZA 95370595291</t>
  </si>
  <si>
    <t>44342777000100</t>
  </si>
  <si>
    <t>44.342.777 KELLE MIRANDA DA SILVA SENA</t>
  </si>
  <si>
    <t>44343605000150</t>
  </si>
  <si>
    <t>L T R ALIMENTOS LTDA</t>
  </si>
  <si>
    <t>44355138000189</t>
  </si>
  <si>
    <t>GABRIEL DOS PRAZERES VIRGOLINO 02464673200</t>
  </si>
  <si>
    <t>44363140000108</t>
  </si>
  <si>
    <t>CARLOS AUGUSTO ROCHA DOS SANTOS 98293958200</t>
  </si>
  <si>
    <t>44364773000122</t>
  </si>
  <si>
    <t>PAULO HENRIQUES MATHIAS CONTENTE 27974944234</t>
  </si>
  <si>
    <t>44367475000196</t>
  </si>
  <si>
    <t>DANIEL LOPES DA COSTA 81188773291</t>
  </si>
  <si>
    <t>44368396000108</t>
  </si>
  <si>
    <t>MARCUS VINICIUS PEDROSO DA SILVA 03457053278</t>
  </si>
  <si>
    <t>44402433000149</t>
  </si>
  <si>
    <t>44.402.433 VANESSA CUSTODIO FREIRE</t>
  </si>
  <si>
    <t>44417457000171</t>
  </si>
  <si>
    <t>THALIA NASCIMENTO CHAGAS 03195446219</t>
  </si>
  <si>
    <t>44419783000118</t>
  </si>
  <si>
    <t>LIDIENE CUNHA BARBOSA 74385810206</t>
  </si>
  <si>
    <t>44433796000141</t>
  </si>
  <si>
    <t>44.433.796 IZAURA DA SILVA LIMA</t>
  </si>
  <si>
    <t>44441824000172</t>
  </si>
  <si>
    <t>BIANCA DA SILVA LIMA 75453398272</t>
  </si>
  <si>
    <t>44447439000132</t>
  </si>
  <si>
    <t>LB ENGENHARIA, COMERCIO E SERVICOS LTDA</t>
  </si>
  <si>
    <t>44450712000188</t>
  </si>
  <si>
    <t>44.450.712 TAINA NAZARE FRANCISCO</t>
  </si>
  <si>
    <t>44452768000171</t>
  </si>
  <si>
    <t>44.452.768 BRENO MILLER SILVA DOS SANTOS</t>
  </si>
  <si>
    <t>44484468000174</t>
  </si>
  <si>
    <t>ANTONIO CARLOS DA SILVA PEREIRA 26824574287</t>
  </si>
  <si>
    <t>44487343000106</t>
  </si>
  <si>
    <t>JOSE VITOR DOS REIS FONTES 04635748260</t>
  </si>
  <si>
    <t>44492781000154</t>
  </si>
  <si>
    <t>LUIZ FERNANDO TAVARES DO ROSARIO 15821935253</t>
  </si>
  <si>
    <t>44498887000165</t>
  </si>
  <si>
    <t>MAIRLEY DA TRINDADE RIBEIRO 01105797201</t>
  </si>
  <si>
    <t>44506235000125</t>
  </si>
  <si>
    <t>DIEGO LIMA DA SILVA 88254607249</t>
  </si>
  <si>
    <t>44513719000100</t>
  </si>
  <si>
    <t>44.513.719 YNGRID DAILANE DOS SANTOS BRASIL</t>
  </si>
  <si>
    <t>44518208000172</t>
  </si>
  <si>
    <t>LUAN HENRIQUE HERVEY DA SILVA 02240395206</t>
  </si>
  <si>
    <t>44545485000174</t>
  </si>
  <si>
    <t>ROBERTO TRINDADE DE OLIVEIRA 50792164253</t>
  </si>
  <si>
    <t>44557893000146</t>
  </si>
  <si>
    <t>MAIA DINIZ IMOBILIARIA LTDA</t>
  </si>
  <si>
    <t>44558388000116</t>
  </si>
  <si>
    <t>JOAO PAULO COSTA LEITE 78928753287</t>
  </si>
  <si>
    <t>44565643000158</t>
  </si>
  <si>
    <t>44.565.643 JESSIANY DE MELO BARBOSA</t>
  </si>
  <si>
    <t>44570553000155</t>
  </si>
  <si>
    <t>44.570.553 MONICA TAVARES DE LIMA</t>
  </si>
  <si>
    <t>44578563000137</t>
  </si>
  <si>
    <t>SAMILLY VALADARES SOARES 01659939283</t>
  </si>
  <si>
    <t>44583793000194</t>
  </si>
  <si>
    <t>KAYO YGOR SANTOS DE SOUZA 88939316215</t>
  </si>
  <si>
    <t>44590629000104</t>
  </si>
  <si>
    <t>BRUNO FERREIRA TEIXEIRA 02428736264</t>
  </si>
  <si>
    <t>44597159000100</t>
  </si>
  <si>
    <t>CLEYTON PINHEIRO METELLO 89876415115</t>
  </si>
  <si>
    <t>44605370000128</t>
  </si>
  <si>
    <t>RODRIGO ARAUJO DE OLIVEIRA 93128037272</t>
  </si>
  <si>
    <t>44605523000137</t>
  </si>
  <si>
    <t>RAFAEL LIMA DA CUNHA 01070675288</t>
  </si>
  <si>
    <t>44613439000165</t>
  </si>
  <si>
    <t>PATRICK FERNANDO COSTA DO NASCIMENTO 01346597243</t>
  </si>
  <si>
    <t>44615126000146</t>
  </si>
  <si>
    <t>FABRINNI CRISTINA MARTINS RODRIGUES 00204388260</t>
  </si>
  <si>
    <t>44627176000143</t>
  </si>
  <si>
    <t>ELAYNE CRISTINA COSTA SANTOS 00130874280</t>
  </si>
  <si>
    <t>44629643000174</t>
  </si>
  <si>
    <t>AIRTON NEVES DE SOUZA 30399793291</t>
  </si>
  <si>
    <t>44661792000110</t>
  </si>
  <si>
    <t>ALAN JONES ANGELIM BANDEIRA 51761122215</t>
  </si>
  <si>
    <t>44663306000101</t>
  </si>
  <si>
    <t>DANIEL MAFRA NETO 70057805237</t>
  </si>
  <si>
    <t>44666608000125</t>
  </si>
  <si>
    <t>ARIELE SOUZA DIAS 00445333227</t>
  </si>
  <si>
    <t>44669278000121</t>
  </si>
  <si>
    <t>EDILSON NEGRAO CRUZ 79797695204</t>
  </si>
  <si>
    <t>44670837000113</t>
  </si>
  <si>
    <t>44.670.837 RAFAEL DE ALMEIDA BENTES</t>
  </si>
  <si>
    <t>44672668000150</t>
  </si>
  <si>
    <t>JAQUELINE PINHEIRO 22760415287</t>
  </si>
  <si>
    <t>44675888000138</t>
  </si>
  <si>
    <t>44.675.888 MARDEN DIAS FERREIRA</t>
  </si>
  <si>
    <t>44676718000178</t>
  </si>
  <si>
    <t>44.676.718 LIVIA ROBERTA PEREIRA DE FREITAS</t>
  </si>
  <si>
    <t>44682129000100</t>
  </si>
  <si>
    <t>CLAUDIA FERREIRA GUIMARAES 63464730263</t>
  </si>
  <si>
    <t>44682981000170</t>
  </si>
  <si>
    <t>PAULO DA SILVA MAGALHAES 37367692291</t>
  </si>
  <si>
    <t>44688227000147</t>
  </si>
  <si>
    <t>ELMA RAQUEL NEGRAO PINHEIRO DE MORAES 05118394210</t>
  </si>
  <si>
    <t>44689027000109</t>
  </si>
  <si>
    <t>ENDERSON BEZERRA LOURINHO 01523655240</t>
  </si>
  <si>
    <t>44692779000129</t>
  </si>
  <si>
    <t>IVAN DIAS CARVALHO 00793584205</t>
  </si>
  <si>
    <t>44698633000190</t>
  </si>
  <si>
    <t>SANDRO GUILHERME DA SILVA CONCEICAO 88254275220</t>
  </si>
  <si>
    <t>44703721000133</t>
  </si>
  <si>
    <t>JEUDI SOARES DA SILVA 87080664268</t>
  </si>
  <si>
    <t>44705983000137</t>
  </si>
  <si>
    <t>BENJAMIM DA SILVA OLIVEIRA 30075467291</t>
  </si>
  <si>
    <t>44706986000195</t>
  </si>
  <si>
    <t>A. S. OLIVEIRA EMPREENDIMENTOS E TECNOLOGIA LIMITADA</t>
  </si>
  <si>
    <t>44709351000141</t>
  </si>
  <si>
    <t>MARLUCE CRISTINA SILVA DA SILVA 86553364249</t>
  </si>
  <si>
    <t>44711465000126</t>
  </si>
  <si>
    <t>LUCIO BARBOSA DE ARAUJO 27048861215</t>
  </si>
  <si>
    <t>44725843000120</t>
  </si>
  <si>
    <t>FERNANDA NAZARE RIBEIRO DE PAULA 73566128287</t>
  </si>
  <si>
    <t>44726007000160</t>
  </si>
  <si>
    <t>JORGE SIQUEIRA ARAUJO 35231998249</t>
  </si>
  <si>
    <t>44728288000190</t>
  </si>
  <si>
    <t>JOSE ROBERTO DA SILVA AMARAL 69387907287</t>
  </si>
  <si>
    <t>44731043000112</t>
  </si>
  <si>
    <t>44735361000151</t>
  </si>
  <si>
    <t>ALEX SOUZA DE ARAUJO 02071895282</t>
  </si>
  <si>
    <t>44735408000187</t>
  </si>
  <si>
    <t>44.735.408 THAIS FONSECA NUNES</t>
  </si>
  <si>
    <t>44745901000188</t>
  </si>
  <si>
    <t>44.745.901 RICHARDSON GOMES DE OLIVEIRA</t>
  </si>
  <si>
    <t>44745920000104</t>
  </si>
  <si>
    <t>ENIO OLIVEIRA DOS SANTOS 40193861291</t>
  </si>
  <si>
    <t>44748131000127</t>
  </si>
  <si>
    <t>44.748.131 SILMARA OLIVEIRA DA SILVA</t>
  </si>
  <si>
    <t>44750680000136</t>
  </si>
  <si>
    <t>ROBSON SILVA SARMANHO 88702634287</t>
  </si>
  <si>
    <t>44750788000129</t>
  </si>
  <si>
    <t>44.750.788 JOSIANE NAJELE ROSA CHAVES</t>
  </si>
  <si>
    <t>44756333000110</t>
  </si>
  <si>
    <t>44.756.333 JOSUE SILVA DE LIMA</t>
  </si>
  <si>
    <t>44756511000103</t>
  </si>
  <si>
    <t>44.756.511 CARLOS VINICIUS NOBRE DA SILVA</t>
  </si>
  <si>
    <t>44757106000100</t>
  </si>
  <si>
    <t>WANDENSON DA SILVA FONSECA 03080341201</t>
  </si>
  <si>
    <t>44766092000190</t>
  </si>
  <si>
    <t>44.766.092 JULIANA NASCIMENTO VASCONCELOS</t>
  </si>
  <si>
    <t>44769509000179</t>
  </si>
  <si>
    <t>RAIMUNDO B PINHEIRO</t>
  </si>
  <si>
    <t>44772593000180</t>
  </si>
  <si>
    <t>44.772.593 FRANCISCO FERREIRA DE SOUSA</t>
  </si>
  <si>
    <t>44773811000109</t>
  </si>
  <si>
    <t>JOSE ANDERSON FRANÇA 70461090287</t>
  </si>
  <si>
    <t>44774798000102</t>
  </si>
  <si>
    <t>ELIAS HENRIQUE MORAES DA SILVA 03468369212</t>
  </si>
  <si>
    <t>44783770000123</t>
  </si>
  <si>
    <t>JOAO MARCELO RODRIGUES BRITO 82792356200</t>
  </si>
  <si>
    <t>44787538000163</t>
  </si>
  <si>
    <t>LUCAS ALCANTARA CAVALCANTE 01854145240</t>
  </si>
  <si>
    <t>44792228000137</t>
  </si>
  <si>
    <t>44.792.228 DENNIS WELLINGTON NEVES DA CONCEICAO</t>
  </si>
  <si>
    <t>44793425000170</t>
  </si>
  <si>
    <t>ALEXANDRE LIMA MOTA 01281358240</t>
  </si>
  <si>
    <t>44807677000101</t>
  </si>
  <si>
    <t>ALESSANDRA RAFAELA ARAUJO COSTA 00289212243</t>
  </si>
  <si>
    <t>44810204000163</t>
  </si>
  <si>
    <t>CAIO ALEXANDRE RENATO FERREIRA 00856016241</t>
  </si>
  <si>
    <t>44812366000130</t>
  </si>
  <si>
    <t>FABIO DOS SANTOS GOMES DA COSTA 01527490203</t>
  </si>
  <si>
    <t>44818213000109</t>
  </si>
  <si>
    <t>44.818.213 THIAGO GOMES RAMOS</t>
  </si>
  <si>
    <t>44818233000171</t>
  </si>
  <si>
    <t>JAILSON LIMA DOS SANTOS LTDA</t>
  </si>
  <si>
    <t>44819315000130</t>
  </si>
  <si>
    <t>44.819.315 SILAS SILVA DA COSTA</t>
  </si>
  <si>
    <t>44826189000141</t>
  </si>
  <si>
    <t>44.826.189 YNARA NASCIMENTO PINHEIRO</t>
  </si>
  <si>
    <t>EZEQUIEL DA SILVA MUNIZ</t>
  </si>
  <si>
    <t>44830126000169</t>
  </si>
  <si>
    <t>FELIPE FIGUEIREDO MELO 93822669253</t>
  </si>
  <si>
    <t>44833493000116</t>
  </si>
  <si>
    <t>44.833.493 ANDERSON WILLIAN PINTO MOREIRA</t>
  </si>
  <si>
    <t>44834361000109</t>
  </si>
  <si>
    <t>JENINGS ROBERTO FERREIRA DE BARROS 50907433200</t>
  </si>
  <si>
    <t>44853501000196</t>
  </si>
  <si>
    <t>JAQUELINE KELLY DOS SANTOS MONTEIRO DE SOUSA 97097055200</t>
  </si>
  <si>
    <t>44853667000102</t>
  </si>
  <si>
    <t>MARIZETE CAETANO DA COSTA 01561501239</t>
  </si>
  <si>
    <t>44854824000102</t>
  </si>
  <si>
    <t>JEFERSON LUIZ MONTEIRO CECIM 29768616253</t>
  </si>
  <si>
    <t>44859959000152</t>
  </si>
  <si>
    <t>ADRIANA CASTRO CORREA 00682806293</t>
  </si>
  <si>
    <t>44862686000103</t>
  </si>
  <si>
    <t>44.862.686 LUIZ OTAVIO ALVES ARANHA JUNIOR</t>
  </si>
  <si>
    <t>44866472000105</t>
  </si>
  <si>
    <t>LILIANE LIMA VIEGAS 03516412208</t>
  </si>
  <si>
    <t>44870011000106</t>
  </si>
  <si>
    <t>BENEDITO EVALDO BAIA DE MACEDO 03375161204</t>
  </si>
  <si>
    <t>44885072000139</t>
  </si>
  <si>
    <t>EDNA DOS SANTOS BELO DA SILVA 42870186215</t>
  </si>
  <si>
    <t>44887600000199</t>
  </si>
  <si>
    <t>44.887.600 ANTONIO CARLOS SOUZA DE OLIVEIRA JUNIOR</t>
  </si>
  <si>
    <t>44898875000128</t>
  </si>
  <si>
    <t>DANIELLE COSTA BICHARA DE SOUZA 68025807215</t>
  </si>
  <si>
    <t>44902783000174</t>
  </si>
  <si>
    <t>EDVALDO PINTO DE LIMA 60858486253</t>
  </si>
  <si>
    <t>44902817000120</t>
  </si>
  <si>
    <t>44.902.817 LEANDRO MAIA GUERREIRO</t>
  </si>
  <si>
    <t>44909490000119</t>
  </si>
  <si>
    <t>44.909.490 GIOVANNI PAIXAO DA CUNHA</t>
  </si>
  <si>
    <t>44923645000171</t>
  </si>
  <si>
    <t>ABRAAO SILVESTRE DE CARVALHO 66895308253</t>
  </si>
  <si>
    <t>44945968000166</t>
  </si>
  <si>
    <t>GLEYCE KELLY RODRIGUES JORDAO 74040103220</t>
  </si>
  <si>
    <t>44946708000105</t>
  </si>
  <si>
    <t>LEONARDO DO MONTE DIAS 04803921296</t>
  </si>
  <si>
    <t>44950406000100</t>
  </si>
  <si>
    <t>44.950.406 CLEYTON RENAN DE SOUSA LIMA</t>
  </si>
  <si>
    <t>44954547000100</t>
  </si>
  <si>
    <t>DENISE LAMEIRA LEAL 98387847291</t>
  </si>
  <si>
    <t>44958880000189</t>
  </si>
  <si>
    <t>A RABELO MARTINS LTDA</t>
  </si>
  <si>
    <t>44965451000139</t>
  </si>
  <si>
    <t>ISMAEL DA SILVA MENDES 70622884204</t>
  </si>
  <si>
    <t>44968103000115</t>
  </si>
  <si>
    <t>ALLAN ALVES DE ARAUJO JUNIOR 02514209226</t>
  </si>
  <si>
    <t>44970642000199</t>
  </si>
  <si>
    <t>WILLIAM GOMES SALHEB 00885414284</t>
  </si>
  <si>
    <t>44982757000101</t>
  </si>
  <si>
    <t>THIAGO DA LUZ FERREIRA 02985007283</t>
  </si>
  <si>
    <t>44988925000168</t>
  </si>
  <si>
    <t>JOEL AVELAR MOREIRA 59784318253</t>
  </si>
  <si>
    <t>44989767000160</t>
  </si>
  <si>
    <t>RODRIGO CARLOS VILHENA DE ALBUQUERQUE 02235351255</t>
  </si>
  <si>
    <t>44992347000133</t>
  </si>
  <si>
    <t>DENILSON CIRILO DA LUZ 69714525268</t>
  </si>
  <si>
    <t>45002716000166</t>
  </si>
  <si>
    <t>45.002.716 DEBORA DA COSTA REIS</t>
  </si>
  <si>
    <t>45007619000166</t>
  </si>
  <si>
    <t>SARA HENRIQUES DE LIMA 70079424236</t>
  </si>
  <si>
    <t>45010623000183</t>
  </si>
  <si>
    <t>WALDO DA SILVA ALMEIDA 56939043268</t>
  </si>
  <si>
    <t>45023139000199</t>
  </si>
  <si>
    <t>IZA RUTH MOREIRA DA SILVA 00583808255</t>
  </si>
  <si>
    <t>45024663000184</t>
  </si>
  <si>
    <t>45.024.663 ANTONIO GILBERTO ALVES DE LIMA JUNIOR</t>
  </si>
  <si>
    <t>45031700000181</t>
  </si>
  <si>
    <t>CAIO FELIPE MENEZES MASCARENHAS 01900400251</t>
  </si>
  <si>
    <t>45058216000146</t>
  </si>
  <si>
    <t>FRANCK ELI COSTA FERNANDES 80795676204</t>
  </si>
  <si>
    <t>45059244000188</t>
  </si>
  <si>
    <t>IZABEL LOURENCA DE NEIVA DA SILVA 83355502200</t>
  </si>
  <si>
    <t>45066286000146</t>
  </si>
  <si>
    <t>ANDRE LUIS DIAS DE ARAUJO 04303689254</t>
  </si>
  <si>
    <t>45068845000157</t>
  </si>
  <si>
    <t>45.068.845 LUCAS SENA DE OLIVEIRA PAREDES</t>
  </si>
  <si>
    <t>45068861000140</t>
  </si>
  <si>
    <t>ERIC FELIPE SANTANA FARIAS 01283013258</t>
  </si>
  <si>
    <t>45095322000108</t>
  </si>
  <si>
    <t>MOARA NEVES CONCEICAO 03516192240</t>
  </si>
  <si>
    <t>45112220000145</t>
  </si>
  <si>
    <t>THARLES SOUSA DA SILVA 01367458226</t>
  </si>
  <si>
    <t>45118065000174</t>
  </si>
  <si>
    <t>NAIUMI MALCHER ESCOLASTICO DE MACEDO 02154154263</t>
  </si>
  <si>
    <t>45141995000149</t>
  </si>
  <si>
    <t>CELSO AUGUSTO DE MORAES 76462676868</t>
  </si>
  <si>
    <t>45144392000109</t>
  </si>
  <si>
    <t>WILSON ARISTOPHANES FALCAO GARCIA 90042581249</t>
  </si>
  <si>
    <t>45145357000104</t>
  </si>
  <si>
    <t>ANA MARIA SOUSA DE BRITO 75563878287</t>
  </si>
  <si>
    <t>45148946000138</t>
  </si>
  <si>
    <t>DAIANNE CHAVES CHARALABOPOULOS 03892660352</t>
  </si>
  <si>
    <t>45149454000167</t>
  </si>
  <si>
    <t>RANIERI NUNES DA ROCHA 04120251241</t>
  </si>
  <si>
    <t>45150551000170</t>
  </si>
  <si>
    <t>PATRICIA NAYARA DA SILVA LOPES 02669737285</t>
  </si>
  <si>
    <t>45166310000119</t>
  </si>
  <si>
    <t>45.166.310 MARCO ANTONIO DA SILVA AFONSO</t>
  </si>
  <si>
    <t>45169271000103</t>
  </si>
  <si>
    <t>45.169.271 DIEGO RIBEIRO DE LIMA</t>
  </si>
  <si>
    <t>45172599000189</t>
  </si>
  <si>
    <t>MARCIA DAIANE COSTA CASTRO 92208533291</t>
  </si>
  <si>
    <t>45184960000197</t>
  </si>
  <si>
    <t>45.184.960 FABRICIA MARIA DE SOUZA NERY</t>
  </si>
  <si>
    <t>45185969000112</t>
  </si>
  <si>
    <t>45.185.969 MARLIZE SANTA BRIGIDA MELO COSTA</t>
  </si>
  <si>
    <t>45189094000127</t>
  </si>
  <si>
    <t>RAFAEL LEMOS DE ARAUJO 88247376253</t>
  </si>
  <si>
    <t>45196964000195</t>
  </si>
  <si>
    <t>CIBENIO DE SOUZA NEVES 10533656249</t>
  </si>
  <si>
    <t>45198593000180</t>
  </si>
  <si>
    <t>VICTOR OLIVEIRA DOS SANTOS 90655648291</t>
  </si>
  <si>
    <t>45202947000113</t>
  </si>
  <si>
    <t>VERA MARIA CARVALHO RIBEIRO 40189503220</t>
  </si>
  <si>
    <t>45208355000109</t>
  </si>
  <si>
    <t>EVANDRO NOGUEIRA BASTOS 39704912234</t>
  </si>
  <si>
    <t>45229769000114</t>
  </si>
  <si>
    <t>BRENDA MORAES COSTA 92887473204</t>
  </si>
  <si>
    <t>45235419000160</t>
  </si>
  <si>
    <t>DIANE BELTRAO DOS ANJOS LEAO DOS SANTOS 75135213287</t>
  </si>
  <si>
    <t>45238310000187</t>
  </si>
  <si>
    <t>DIEGO FERREIRA TRAVASSOS 00278675280</t>
  </si>
  <si>
    <t>45245128000153</t>
  </si>
  <si>
    <t>MARCOS PAULO DE DEUS FREITAS 78833230244</t>
  </si>
  <si>
    <t>45253319000167</t>
  </si>
  <si>
    <t>ANTONIO MARCOS LIMA DOS SANTOS 65320140282</t>
  </si>
  <si>
    <t>45260717000100</t>
  </si>
  <si>
    <t>DANIELLE COSTA DA SILVA CONCEICAO 88866696234</t>
  </si>
  <si>
    <t>45266211000109</t>
  </si>
  <si>
    <t>45.266.211 WILLIAM BITTENCOURT PALHETA</t>
  </si>
  <si>
    <t>45268100000131</t>
  </si>
  <si>
    <t>MARCELO LUCAS DE LACERDA CUNHA</t>
  </si>
  <si>
    <t>45284505000163</t>
  </si>
  <si>
    <t>45.284.505 MERIAN DA CRUZ RODRIGUES RAPOSO</t>
  </si>
  <si>
    <t>45290188000198</t>
  </si>
  <si>
    <t>JHON ANDREW MENEZES MONTEIRO 07284943297</t>
  </si>
  <si>
    <t>45291828000184</t>
  </si>
  <si>
    <t>ROBSON PINHEIRO SANTA ROSA 95153225291</t>
  </si>
  <si>
    <t>45295061000161</t>
  </si>
  <si>
    <t>EDIANA MARIA DE LIMA CASTRO 00008433267</t>
  </si>
  <si>
    <t>45310279000148</t>
  </si>
  <si>
    <t>PAULO CESAR CARDOSO DE JESUS 68957963200</t>
  </si>
  <si>
    <t>45322742000171</t>
  </si>
  <si>
    <t>MAURO GIOVANNI DE LIMA ARAUJO 68434847272</t>
  </si>
  <si>
    <t>45324938000103</t>
  </si>
  <si>
    <t>MIKALLY ALVES DE ANDRADE AMANAJAS 03120947105</t>
  </si>
  <si>
    <t>45326729000190</t>
  </si>
  <si>
    <t>MARIA DE NASARE DA SILVA 70403059259</t>
  </si>
  <si>
    <t>45332861000105</t>
  </si>
  <si>
    <t>45.332.861 PAULO ARTHUR DA SILVA MATTOS</t>
  </si>
  <si>
    <t>45332879000107</t>
  </si>
  <si>
    <t>45.332.879 DEBORA NEVES PAIXAO</t>
  </si>
  <si>
    <t>45343335000140</t>
  </si>
  <si>
    <t>RAIMUNDO SILVA PENHA 36865044215</t>
  </si>
  <si>
    <t>45350564000192</t>
  </si>
  <si>
    <t>45.350.564 MIGUEL ADAUTO FREIRE LOBO</t>
  </si>
  <si>
    <t>45351900000111</t>
  </si>
  <si>
    <t>JEFFERSON FERREIRA TAVARES 02355992207</t>
  </si>
  <si>
    <t>45356514000112</t>
  </si>
  <si>
    <t>EULANDIA RAMOS PINHEIRO 96653779220</t>
  </si>
  <si>
    <t>45360305000142</t>
  </si>
  <si>
    <t>PAULO EDUARDO DOS SANTOS AMARAL 86651250272</t>
  </si>
  <si>
    <t>45363333000113</t>
  </si>
  <si>
    <t>IVAN TEIXEIRA SOBRAL 15750159353</t>
  </si>
  <si>
    <t>45371339000132</t>
  </si>
  <si>
    <t>ELIAS RIBEIRO PINHEIRO 03579653296</t>
  </si>
  <si>
    <t>45371411000121</t>
  </si>
  <si>
    <t>ANDREA MARINHO DA SILVA 84814462204</t>
  </si>
  <si>
    <t>45381873000120</t>
  </si>
  <si>
    <t>CELIO DE MOURA FREITAS 18950809249</t>
  </si>
  <si>
    <t>45385553000148</t>
  </si>
  <si>
    <t>FABIO PEREIRA BARBOSA 63252848287</t>
  </si>
  <si>
    <t>45388647000170</t>
  </si>
  <si>
    <t>TOMAZ NOGUEIRA JUNIOR 39780350225</t>
  </si>
  <si>
    <t>45389537000123</t>
  </si>
  <si>
    <t>HANDERSON ALVES DE FRANCA 78114187204</t>
  </si>
  <si>
    <t>45391608000122</t>
  </si>
  <si>
    <t>RENATO VIANA RODRIGUES 41094360287</t>
  </si>
  <si>
    <t>45392581000192</t>
  </si>
  <si>
    <t>CARLOS ALBERTO FERNANDES DE OLIVEIRA 28875966249</t>
  </si>
  <si>
    <t>45403418000188</t>
  </si>
  <si>
    <t>JOAS OLIVEIRA PENICHE 00826846262</t>
  </si>
  <si>
    <t>45403426000124</t>
  </si>
  <si>
    <t>SUELI ALVES DA SILVA REIS 77160380282</t>
  </si>
  <si>
    <t>45408167000124</t>
  </si>
  <si>
    <t>ROGERIO CHAVES DA SILVA 00385517211</t>
  </si>
  <si>
    <t>45412430000159</t>
  </si>
  <si>
    <t>HARLEY SODRE DE SOUZA 37154257253</t>
  </si>
  <si>
    <t>45425085000198</t>
  </si>
  <si>
    <t>45.425.085 SAMIA DE SENA ANDRADE</t>
  </si>
  <si>
    <t>45427826000170</t>
  </si>
  <si>
    <t>JOELSON GOMES MONTEIRO 00489002226</t>
  </si>
  <si>
    <t>45429660000120</t>
  </si>
  <si>
    <t>DAVID DAMASCENO VAZ 66130999291</t>
  </si>
  <si>
    <t>45430767000199</t>
  </si>
  <si>
    <t>45.430.767 CAIO DAN FILETO DA SILVA</t>
  </si>
  <si>
    <t>45432750000170</t>
  </si>
  <si>
    <t>RAFAEL GONCALVES GONCALVES 79001521215</t>
  </si>
  <si>
    <t>45438609000185</t>
  </si>
  <si>
    <t>ELISANGELA C DIAS CONSULTORIA IMOBILIARIA</t>
  </si>
  <si>
    <t>45441744000180</t>
  </si>
  <si>
    <t>45.441.744 SARA DA SILVA CARRICO</t>
  </si>
  <si>
    <t>45443721000104</t>
  </si>
  <si>
    <t>SAMYLA EDUARDA MOREIRA BLOIS ALVES 02284338275</t>
  </si>
  <si>
    <t>45445030000140</t>
  </si>
  <si>
    <t>JOAO PAULO DOS SANTOS PINHEIRO 00652981283</t>
  </si>
  <si>
    <t>45455386000164</t>
  </si>
  <si>
    <t>MANOEL DO SOCORRO SOARES BATISTA 81539428249</t>
  </si>
  <si>
    <t>45460031000163</t>
  </si>
  <si>
    <t>JESSICA MANUELA DE SOUZA SOBRINHO 02041429208</t>
  </si>
  <si>
    <t>45463738000123</t>
  </si>
  <si>
    <t>RICARDO MELO DE SOUSA 86969064204</t>
  </si>
  <si>
    <t>45467572000113</t>
  </si>
  <si>
    <t>ARLEY FRANK DA SILVA MOREIRA 00121875261</t>
  </si>
  <si>
    <t>45472102000148</t>
  </si>
  <si>
    <t>45.472.102 DAYSE CAROLINE NUNES BASTOS</t>
  </si>
  <si>
    <t>45482818000126</t>
  </si>
  <si>
    <t>45.482.818 CLODOALDO JOSE DA SILVA ASSUNCAO</t>
  </si>
  <si>
    <t>45492211000127</t>
  </si>
  <si>
    <t>MALENA BAIA PINHEIRO PALHETA 60215445287</t>
  </si>
  <si>
    <t>45495707000154</t>
  </si>
  <si>
    <t>LUCIO WAGNER RODRIGUES DE ARAUJO 71487298234</t>
  </si>
  <si>
    <t>45503025000146</t>
  </si>
  <si>
    <t>MAICKSON DA SILVA FARIAS 72744693200</t>
  </si>
  <si>
    <t>45503498000143</t>
  </si>
  <si>
    <t>KLEITON MACHADO RIBEIRO 71534881204</t>
  </si>
  <si>
    <t>45511004000172</t>
  </si>
  <si>
    <t>JAKSON ALMEIDA CORDEIRO 00175704252</t>
  </si>
  <si>
    <t>45511976000167</t>
  </si>
  <si>
    <t>ARMANDO SILVA DE SOUZA 67382177220</t>
  </si>
  <si>
    <t>45514891000132</t>
  </si>
  <si>
    <t>SINVAL SILVA BOAES 95162801291</t>
  </si>
  <si>
    <t>45515994000117</t>
  </si>
  <si>
    <t>RAIMUNDO NONATO DOS REMEDIOS OLIVEIRA 08069000244</t>
  </si>
  <si>
    <t>45525379000191</t>
  </si>
  <si>
    <t>45.525.379 ITAMAR ARAUJO CHAVES</t>
  </si>
  <si>
    <t>45532920000199</t>
  </si>
  <si>
    <t>LUIZ HENRIQUE DA SILVA REIS 03728159280</t>
  </si>
  <si>
    <t>45533174000158</t>
  </si>
  <si>
    <t>CHRISTIAN ARAUJO DA COSTA 02096023254</t>
  </si>
  <si>
    <t>45540558000106</t>
  </si>
  <si>
    <t>ADRIANA DE SOUZA MATOS 59567767220</t>
  </si>
  <si>
    <t>45550731000149</t>
  </si>
  <si>
    <t>45.550.731 ROBSON WALLACE SERRA DA SILVA</t>
  </si>
  <si>
    <t>45560930000138</t>
  </si>
  <si>
    <t>45.560.930 DENILCE RABELO BORGES</t>
  </si>
  <si>
    <t>45566307000192</t>
  </si>
  <si>
    <t>45.566.307 PERICLES AUGUSTO BAIA SANTOS</t>
  </si>
  <si>
    <t>45566690000189</t>
  </si>
  <si>
    <t>ELAINE FERREIRA SILVA 95790314104</t>
  </si>
  <si>
    <t>45567863000183</t>
  </si>
  <si>
    <t>WILLIAM LIMA FERREIRA 72989459200</t>
  </si>
  <si>
    <t>45582975000103</t>
  </si>
  <si>
    <t>DERNY TIAGO CARVALHO PINHEIRO 18390668220</t>
  </si>
  <si>
    <t>45584691000156</t>
  </si>
  <si>
    <t>45.584.691 MADSON MARCIO BRASIL DA COSTA</t>
  </si>
  <si>
    <t>45585804000138</t>
  </si>
  <si>
    <t>45.585.804 KAREN CONFORTIN</t>
  </si>
  <si>
    <t>45590891000111</t>
  </si>
  <si>
    <t>45.590.891 RAMON VINICIUS BRAGA DA SILVA</t>
  </si>
  <si>
    <t>45598404000167</t>
  </si>
  <si>
    <t>ALEXANDRO MIRANDA PEREIRA 05344884206</t>
  </si>
  <si>
    <t>45608547000102</t>
  </si>
  <si>
    <t>JOAO PAULO BATISTA FARIAS 00462682277</t>
  </si>
  <si>
    <t>45610715000102</t>
  </si>
  <si>
    <t>CLAUDIO SOUSA MARIA 68576510278</t>
  </si>
  <si>
    <t>45611344000175</t>
  </si>
  <si>
    <t>LUCIANE DO SOCORRO DIAS FERREIRA 63777223204</t>
  </si>
  <si>
    <t>45613752000166</t>
  </si>
  <si>
    <t>DANIEL ALLAN DOS SANTOS ADEGAS 87577305200</t>
  </si>
  <si>
    <t>45621771000134</t>
  </si>
  <si>
    <t>45.621.771 ALESSANDRA NAZARE FERREIRA DA PAZ</t>
  </si>
  <si>
    <t>45626783000151</t>
  </si>
  <si>
    <t>45.626.783 MARIA LEICIANE AGUIAR SILVA</t>
  </si>
  <si>
    <t>45643813000138</t>
  </si>
  <si>
    <t>LIZOMAR SILVA DA LUZ 59395508272</t>
  </si>
  <si>
    <t>45644463000124</t>
  </si>
  <si>
    <t>LEONILDO ARAUJO LIRA JUNIOR 02444180208</t>
  </si>
  <si>
    <t>45646847000186</t>
  </si>
  <si>
    <t>45.646.847 RICARDO DIAS TEIXEIRA JUNIOR</t>
  </si>
  <si>
    <t>45649857000175</t>
  </si>
  <si>
    <t>JEENNIFER ANNE MOREIRA DA CUNHA MONTEIRO 00680999248</t>
  </si>
  <si>
    <t>45654986000151</t>
  </si>
  <si>
    <t>ARISTIDES NASCIMENTO DOS ANJOS JUNIOR 71489886249</t>
  </si>
  <si>
    <t>45661313000129</t>
  </si>
  <si>
    <t>45.661.313 LUANA DA SILVA GOMES</t>
  </si>
  <si>
    <t>45666020000134</t>
  </si>
  <si>
    <t>AIRES MANOEL DAS CHAGAS NUNES 79327214234</t>
  </si>
  <si>
    <t>45666076000199</t>
  </si>
  <si>
    <t>45.666.076 PETRICK WILLIAM SILVA DE OLIVEIRA</t>
  </si>
  <si>
    <t>45670141000150</t>
  </si>
  <si>
    <t>45.670.141 GLEYCIANE MACEDO RIBEIRO</t>
  </si>
  <si>
    <t>45672727000153</t>
  </si>
  <si>
    <t>ALLISON SERGIO CARDOSO SANTOS 02737615283</t>
  </si>
  <si>
    <t>45673205000176</t>
  </si>
  <si>
    <t>ALEXANDRE SERRAO DE OLIVEIRA 03882836296</t>
  </si>
  <si>
    <t>45674193000102</t>
  </si>
  <si>
    <t>ADRIANO GUSTAVO FIGUEIREDO DE MEDEIROS 04218910251</t>
  </si>
  <si>
    <t>45676694000110</t>
  </si>
  <si>
    <t>FELIPE WALLACE DA SILVA ALBUQUERQUE 99113767291</t>
  </si>
  <si>
    <t>45684655000164</t>
  </si>
  <si>
    <t>45.684.655 ANA TEREZA NASCIMENTO MARTINS</t>
  </si>
  <si>
    <t>45688813000154</t>
  </si>
  <si>
    <t>JACKSON VANDO CORREA DA SILVA 00948347252</t>
  </si>
  <si>
    <t>45692341000103</t>
  </si>
  <si>
    <t>IVANI MENDES DE SOUZA 63735601200</t>
  </si>
  <si>
    <t>45700342000152</t>
  </si>
  <si>
    <t xml:space="preserve">VIVIANE DO ESPIRITO SANTO </t>
  </si>
  <si>
    <t>45710205000107</t>
  </si>
  <si>
    <t>EDER PINHEIRO DOS SANTOS 90090730259</t>
  </si>
  <si>
    <t>45713239000147</t>
  </si>
  <si>
    <t>JASON MACEDO PEREIRA 00846310236</t>
  </si>
  <si>
    <t>45716509000173</t>
  </si>
  <si>
    <t>CARLOS SOUZA DA PAIXAO 48013978249</t>
  </si>
  <si>
    <t>45732132000146</t>
  </si>
  <si>
    <t>RICARDO FRANCISCO MUNIZ 85033804120</t>
  </si>
  <si>
    <t>45734824000123</t>
  </si>
  <si>
    <t>DENIS MOURA DE ANDRADE 45153140253</t>
  </si>
  <si>
    <t>45745404000142</t>
  </si>
  <si>
    <t>45.745.404 LUCIANO CORREA GOMES</t>
  </si>
  <si>
    <t>45746045000148</t>
  </si>
  <si>
    <t>HERCILON DELEN SOUSA GOMES DE CASTRO 01302126288</t>
  </si>
  <si>
    <t>45747117000171</t>
  </si>
  <si>
    <t>JONATAS ARAUJO BATISTA DE ABREU 76719510215</t>
  </si>
  <si>
    <t>45749745000196</t>
  </si>
  <si>
    <t>45.749.745 FRANCIRLEI ARAUJO DA SILVA</t>
  </si>
  <si>
    <t>45751941000103</t>
  </si>
  <si>
    <t>VERA LUCIA MELO DOS SANTOS 39303128249</t>
  </si>
  <si>
    <t>45760783000140</t>
  </si>
  <si>
    <t>45.760.783 ANDRE LUIS CRUZ TAVARES</t>
  </si>
  <si>
    <t>45765558000104</t>
  </si>
  <si>
    <t>AGIRLAYNE DE SOUZA REIS 68629893249</t>
  </si>
  <si>
    <t>45766733000170</t>
  </si>
  <si>
    <t>FABIANA DA SILVA MOREIRA 02092466267</t>
  </si>
  <si>
    <t>45783829000146</t>
  </si>
  <si>
    <t>GILDEAN DE OLIVEIRA SILVA 01781799490</t>
  </si>
  <si>
    <t>45790860000104</t>
  </si>
  <si>
    <t>LISA MARIE DOS SANTOS CARMO 01448401208</t>
  </si>
  <si>
    <t>45792502000130</t>
  </si>
  <si>
    <t>ALAN JOE COSTA DA SILVA 75532247234</t>
  </si>
  <si>
    <t>45794128000102</t>
  </si>
  <si>
    <t>45.794.128 FABIO AUGUSTO DE CARVALHO VIEIRA</t>
  </si>
  <si>
    <t>45801646000106</t>
  </si>
  <si>
    <t>PATRICIA EMANUELLE DE SANTANA BORGES 71069631272</t>
  </si>
  <si>
    <t>45801801000194</t>
  </si>
  <si>
    <t>JOAQUIM CARDOSO DE OLIVEIRA 79596916220</t>
  </si>
  <si>
    <t>45804329000143</t>
  </si>
  <si>
    <t>45.804.329 JORGE HENRIQUE DA SILVA</t>
  </si>
  <si>
    <t>45818013000100</t>
  </si>
  <si>
    <t>45.818.013 SAMUEL ROBERTO LOPES SANTOS</t>
  </si>
  <si>
    <t>45833030000117</t>
  </si>
  <si>
    <t>HUMBERTO BASTOS FARINHA 28876458204</t>
  </si>
  <si>
    <t>45833954000113</t>
  </si>
  <si>
    <t>FABIO LOBO COSTA 44956649215</t>
  </si>
  <si>
    <t>45837793000136</t>
  </si>
  <si>
    <t>45.837.793 ITALO MAGNO SILVA DO NASCIMENTO</t>
  </si>
  <si>
    <t>45846129000153</t>
  </si>
  <si>
    <t>45.846.129 ULISSES ANDRADE DA SILVA</t>
  </si>
  <si>
    <t>45858358000198</t>
  </si>
  <si>
    <t>JESSICA DE SOUZA 02229176285</t>
  </si>
  <si>
    <t>45859687000153</t>
  </si>
  <si>
    <t>ANTONIO SILAS REIS DOS SANTOS 14640635249</t>
  </si>
  <si>
    <t>45867234000179</t>
  </si>
  <si>
    <t>ELIEL FERREIRA NOGUEIRA 79714480230</t>
  </si>
  <si>
    <t>45883481000169</t>
  </si>
  <si>
    <t>45.883.481 FRANCISCO NAZARENO DA CONCEICAO LIRA</t>
  </si>
  <si>
    <t>45885517000143</t>
  </si>
  <si>
    <t>LUCAS DA COSTA MORAES 03233994281</t>
  </si>
  <si>
    <t>45888167000179</t>
  </si>
  <si>
    <t>MARCOS DE SOUSA BARROS 27098974234</t>
  </si>
  <si>
    <t>45892819000149</t>
  </si>
  <si>
    <t>EUDES SANTOS FONSECA 60999462253</t>
  </si>
  <si>
    <t>45895403000184</t>
  </si>
  <si>
    <t>45.895.403 MYRELLY LLAYS RODRIGUES LEITE</t>
  </si>
  <si>
    <t>45910996000100</t>
  </si>
  <si>
    <t>LUCIO LOPES DA SILVA 71173650210</t>
  </si>
  <si>
    <t>45912861000184</t>
  </si>
  <si>
    <t>FABIO SOUZA DE OLIVEIRA 58120998200</t>
  </si>
  <si>
    <t>45918915000119</t>
  </si>
  <si>
    <t>LORENA CARDOSO DE LIMA 94561036253</t>
  </si>
  <si>
    <t>45923157000127</t>
  </si>
  <si>
    <t>45.923.157 EVERCLEY PATRICK LIMA PEREIRA</t>
  </si>
  <si>
    <t>45924780000102</t>
  </si>
  <si>
    <t>GILBERTO DE JESUS BARATA 25634259215</t>
  </si>
  <si>
    <t>45928224000104</t>
  </si>
  <si>
    <t>45.928.224 JASANIAS SILVA FERREIRA</t>
  </si>
  <si>
    <t>45932794000160</t>
  </si>
  <si>
    <t>IGOR DANTAS QUINTANILHA 01250706246</t>
  </si>
  <si>
    <t>45941245000151</t>
  </si>
  <si>
    <t>MARCOS ANDRE PAIXAO BARROS 02330561229</t>
  </si>
  <si>
    <t>NATANAEL DE JESUS DE SOUSA BATISTA</t>
  </si>
  <si>
    <t>45967128000167</t>
  </si>
  <si>
    <t>ANNY KAROLINE XAVIER SILVA 79046142272</t>
  </si>
  <si>
    <t>45973873000119</t>
  </si>
  <si>
    <t>VALDEJANE DE JESUS LOPES PADILHA 03788978376</t>
  </si>
  <si>
    <t>45976282000103</t>
  </si>
  <si>
    <t>LILIAN CRISTINA DE OLIVEIRA MATA 38960303291</t>
  </si>
  <si>
    <t>45976434000160</t>
  </si>
  <si>
    <t>45.976.434 EMERSON ANGELO SILVA MONTEIRO</t>
  </si>
  <si>
    <t>45977173000100</t>
  </si>
  <si>
    <t>45.977.173 DANIELSON SILVA RAIOL LOBO</t>
  </si>
  <si>
    <t>45978560000153</t>
  </si>
  <si>
    <t>ADENILCE SOARES MASCARENHAS 68623194268</t>
  </si>
  <si>
    <t>45979018000115</t>
  </si>
  <si>
    <t>GILSIMAR QUEIROZ SILVA 84479035249</t>
  </si>
  <si>
    <t>45982318000153</t>
  </si>
  <si>
    <t>45.982.318 YAN MARCELO SAMPAIO DOS SANTOS</t>
  </si>
  <si>
    <t>45987556000151</t>
  </si>
  <si>
    <t>WEMERSON DUTRA ROCHA 02705450262</t>
  </si>
  <si>
    <t>45998092000189</t>
  </si>
  <si>
    <t>45.998.092 PRISCILA DOS SANTOS CUNHA</t>
  </si>
  <si>
    <t>46011884000180</t>
  </si>
  <si>
    <t>46.011.884 MARIANE DE SOUZA CALDAS</t>
  </si>
  <si>
    <t>46021296000128</t>
  </si>
  <si>
    <t>CARLA ROCHA DE SOUSA 04153583294</t>
  </si>
  <si>
    <t>46031013000129</t>
  </si>
  <si>
    <t>46.031.013 SANDRO AUGUSTO ARAUJO MORAES</t>
  </si>
  <si>
    <t>46031033000108</t>
  </si>
  <si>
    <t>46.031.033 REGINALDO LIMA LAGO</t>
  </si>
  <si>
    <t>46038335000108</t>
  </si>
  <si>
    <t>DIRCEU DA COSTA REIS 59348216287</t>
  </si>
  <si>
    <t>46045672000114</t>
  </si>
  <si>
    <t>JUSSIVAN DOS SANTOS RIBEIRO LOBATO 00547509200</t>
  </si>
  <si>
    <t>46048889000188</t>
  </si>
  <si>
    <t>46.048.889 KIWZY CRISTINA FERNANDA OLIVEIRA DOS NAVEGANTES</t>
  </si>
  <si>
    <t>46067494000122</t>
  </si>
  <si>
    <t>ROBERTO RICHELI DE LIMA PINHEIRO 95879633268</t>
  </si>
  <si>
    <t>46070005000191</t>
  </si>
  <si>
    <t>MARINEIDE PINHEIRO QUEIROZ 01621226247</t>
  </si>
  <si>
    <t>46079633000138</t>
  </si>
  <si>
    <t>46.079.633 FRANCISCO SILVA DE SOUZA</t>
  </si>
  <si>
    <t>46092668000107</t>
  </si>
  <si>
    <t>MAYARA CAROLINY OLIVEIRA BARRA 05903528228</t>
  </si>
  <si>
    <t>46092922000177</t>
  </si>
  <si>
    <t>PLINIO MAZIERO JUNIOR 89534611204</t>
  </si>
  <si>
    <t>46100561000163</t>
  </si>
  <si>
    <t>RUI DA SILVA DE OLIVEIRA 72712252268</t>
  </si>
  <si>
    <t>46106781000102</t>
  </si>
  <si>
    <t>FLAVIO DA SILVA GONCALVES 58121765234</t>
  </si>
  <si>
    <t>46107342000106</t>
  </si>
  <si>
    <t>ANDREIA MARTINS DA SILVA 75207044249</t>
  </si>
  <si>
    <t>46109589000161</t>
  </si>
  <si>
    <t>WILLY SMITH PINTO FARIAS 00473009226</t>
  </si>
  <si>
    <t>46112584000198</t>
  </si>
  <si>
    <t>JOSE LUIZ MAIA MAMORE 65122488215</t>
  </si>
  <si>
    <t>46116215000173</t>
  </si>
  <si>
    <t>ANA CLAUDIA SENA DA CONCEICAO 57129860278</t>
  </si>
  <si>
    <t>46118529000105</t>
  </si>
  <si>
    <t>46.118.529 GILBERTO DA SILVA LOPES</t>
  </si>
  <si>
    <t>46124741000185</t>
  </si>
  <si>
    <t>MARCO ANTONIO DA ROSA GODINHO NETO 04281979220</t>
  </si>
  <si>
    <t>46124823000120</t>
  </si>
  <si>
    <t>AMIR SANTOS CARDOSO NETO 03619599238</t>
  </si>
  <si>
    <t>46130926000100</t>
  </si>
  <si>
    <t>LEONARDO SOEIRO DE SOUZA 70013655213</t>
  </si>
  <si>
    <t>46138044000183</t>
  </si>
  <si>
    <t>RUAN PEREIRA DA SILVA 04864345244</t>
  </si>
  <si>
    <t>46140895000160</t>
  </si>
  <si>
    <t>TAMIRES DE JESUS VIRGILIO 99153742249</t>
  </si>
  <si>
    <t>46152115000100</t>
  </si>
  <si>
    <t>46.152.115 CAMILA CRISTINE SOUSA ALVES</t>
  </si>
  <si>
    <t>46157333000120</t>
  </si>
  <si>
    <t>ADSON OLIVEIRA CEZAR 69468290263</t>
  </si>
  <si>
    <t>46159228000120</t>
  </si>
  <si>
    <t>ALAN PATRICK OLIVEIRA CARVALHO 51279533234</t>
  </si>
  <si>
    <t>46165873000155</t>
  </si>
  <si>
    <t>46.165.873 FABIOLA CAMPELO DE SOUZA</t>
  </si>
  <si>
    <t>46167274000170</t>
  </si>
  <si>
    <t>LENY BERNARDO DOS SANTOS GARLA PEREIRA DA SILVA 03184297489</t>
  </si>
  <si>
    <t>46168420000182</t>
  </si>
  <si>
    <t>ARIADINE MONTEIRO QUADROS 02812511265</t>
  </si>
  <si>
    <t>46170854000117</t>
  </si>
  <si>
    <t>46.170.854 JOSE MARIA GONCALVES FRANCO</t>
  </si>
  <si>
    <t>46174573000132</t>
  </si>
  <si>
    <t>ALINNE BATISTA DE OLIVEIRA 05254758260</t>
  </si>
  <si>
    <t>46176096000144</t>
  </si>
  <si>
    <t>ISMAEL GONCALVES REIS 18432301272</t>
  </si>
  <si>
    <t>46184361000136</t>
  </si>
  <si>
    <t>46.184.361 MARCIO GLEYDSON FERREIRA</t>
  </si>
  <si>
    <t>46185034000107</t>
  </si>
  <si>
    <t>RAQUEL DE ALMEIDA LIMA BRITO 93456158220</t>
  </si>
  <si>
    <t>46191143000129</t>
  </si>
  <si>
    <t>PAULO ISIDORO DA COSTA CASTRO 66283663249</t>
  </si>
  <si>
    <t>46195157000110</t>
  </si>
  <si>
    <t>ADRIA CRISTINA BORGES DE OLIVEIRA 89191790263</t>
  </si>
  <si>
    <t>46201083002393</t>
  </si>
  <si>
    <t>LWART SOLUCOES AMBIENTAIS S.A.</t>
  </si>
  <si>
    <t>46213564000103</t>
  </si>
  <si>
    <t>GABRIEL RAMOS SANTOS COSTA 03500617263</t>
  </si>
  <si>
    <t>46216841000131</t>
  </si>
  <si>
    <t>ANDERSON CLEY DOS SANTOS NASCIMENTO 48939617215</t>
  </si>
  <si>
    <t>46223055000161</t>
  </si>
  <si>
    <t>FERNANDO DA SILVA SARMENTO 72158506253</t>
  </si>
  <si>
    <t>46223239000121</t>
  </si>
  <si>
    <t>46.223.239 DIEGO URUBATAN ANDRADE DE ALCANTARA</t>
  </si>
  <si>
    <t>46223254000170</t>
  </si>
  <si>
    <t>WILLIAME BRITO DA SILVA 02563152216</t>
  </si>
  <si>
    <t>46233287000109</t>
  </si>
  <si>
    <t>46.233.287 TASSIA FERNANDA FURO GOMES</t>
  </si>
  <si>
    <t>46236085000102</t>
  </si>
  <si>
    <t>ANA MARIA SOUSA SARMENTO LOPES 71034676253</t>
  </si>
  <si>
    <t>46238299000118</t>
  </si>
  <si>
    <t>SUZANA FERREIRA DE LUNA 76520170259</t>
  </si>
  <si>
    <t>46250382000102</t>
  </si>
  <si>
    <t>KELVIN RODRIGO LOPES GOMES 06179191271</t>
  </si>
  <si>
    <t>46264113000103</t>
  </si>
  <si>
    <t>46.264.113 JORGE LUIZ RODRIGUES DA SILVA</t>
  </si>
  <si>
    <t>46272029000123</t>
  </si>
  <si>
    <t>46.272.029 RAUL SILVA NETO</t>
  </si>
  <si>
    <t>46284629000101</t>
  </si>
  <si>
    <t>PATRICK JOSE COLARES CARDOSO 01053999224</t>
  </si>
  <si>
    <t>46284712000180</t>
  </si>
  <si>
    <t>FERNANDO PALHETA DE OLIVEIRA 65590953200</t>
  </si>
  <si>
    <t>46287807000158</t>
  </si>
  <si>
    <t>KEYLA SOUZA DE LIMA 60658592220</t>
  </si>
  <si>
    <t>46294188000129</t>
  </si>
  <si>
    <t>EDNEIDE DA SILVA FARIAS 52287998268</t>
  </si>
  <si>
    <t>46298062000122</t>
  </si>
  <si>
    <t>MANOEL ALBUQUERQUE RODRIGUES FILHO 28690273204</t>
  </si>
  <si>
    <t>46301162000160</t>
  </si>
  <si>
    <t>CLAUDIVAN VIEIRA CAVALCANTE 52659801215</t>
  </si>
  <si>
    <t>46301864000144</t>
  </si>
  <si>
    <t>ROGERIO BRITO DOS SANTOS 86959387272</t>
  </si>
  <si>
    <t>46303644000150</t>
  </si>
  <si>
    <t>46.303.644 NELSON FERNANDES CORDEIRO</t>
  </si>
  <si>
    <t>46303892000109</t>
  </si>
  <si>
    <t>EVANIO SILVA SANTANA 00119046237</t>
  </si>
  <si>
    <t>46305192000145</t>
  </si>
  <si>
    <t>VALTEUIRES VALES SILVA 85051489249</t>
  </si>
  <si>
    <t>46313873000155</t>
  </si>
  <si>
    <t>FILIPE DA SILVA MARTINS 03837604292</t>
  </si>
  <si>
    <t>46327398000176</t>
  </si>
  <si>
    <t>PAOLA CRISTINA DE SOUZA SILVA 76167232253</t>
  </si>
  <si>
    <t>46327849000175</t>
  </si>
  <si>
    <t>ADAIAS RIBEIRO DE OLIVEIRA 95066357220</t>
  </si>
  <si>
    <t>46328074000152</t>
  </si>
  <si>
    <t>BENEDITO BORGES DA SILVA 43123074234</t>
  </si>
  <si>
    <t>46338378000109</t>
  </si>
  <si>
    <t>BRUNA REIS VIEIRA FERREIRA 00366929216</t>
  </si>
  <si>
    <t>46340001000186</t>
  </si>
  <si>
    <t>ELIZANDRA SORAIA DA COSTA CARDOSO 01718489269</t>
  </si>
  <si>
    <t>46341569000111</t>
  </si>
  <si>
    <t>JEFFERSON CORREA DE LIMA 71435514220</t>
  </si>
  <si>
    <t>46343044000115</t>
  </si>
  <si>
    <t>ANTONIO MARCELO ROSA DA SILVA 01069523232</t>
  </si>
  <si>
    <t>46344403000159</t>
  </si>
  <si>
    <t>ROBERTSON MARTINS DE FARIAS 81333870272</t>
  </si>
  <si>
    <t>46345093000197</t>
  </si>
  <si>
    <t>SAMARA DOS REIS CARVALHO 04787926209</t>
  </si>
  <si>
    <t>46345811000125</t>
  </si>
  <si>
    <t>46.345.811 CRISTO MIRANDA FAVACHO</t>
  </si>
  <si>
    <t>46349705000110</t>
  </si>
  <si>
    <t>LARYSSA NATHALIA SANTIAGO DA SILVA 95914072204</t>
  </si>
  <si>
    <t>46353316000168</t>
  </si>
  <si>
    <t>JOSE ANACLETO DIAS DE CAMPOS 60879645253</t>
  </si>
  <si>
    <t>46359818000104</t>
  </si>
  <si>
    <t>BENEILTON SILVA LOPES 03173386337</t>
  </si>
  <si>
    <t>46360776000113</t>
  </si>
  <si>
    <t>46.360.776 ELDA DE CARVALHO SILVA BRASIL</t>
  </si>
  <si>
    <t>46376970000197</t>
  </si>
  <si>
    <t>DANIEL VALENTE DE SEIXAS 88163601272</t>
  </si>
  <si>
    <t>46382959000130</t>
  </si>
  <si>
    <t>BRENDA GEIZE CALDAS DO CARMO 74722204268</t>
  </si>
  <si>
    <t>46389475000112</t>
  </si>
  <si>
    <t>46.389.475 FABIOLA CRYSTIANI DE ALMEIDA DE SOUZA</t>
  </si>
  <si>
    <t>46400234000127</t>
  </si>
  <si>
    <t>46.400.234 VANESSA CRISTINA DOS SANTOS CALDAS</t>
  </si>
  <si>
    <t>46400981000165</t>
  </si>
  <si>
    <t>46.400.981 JONIEL ENCARNACAO RODRIGUES</t>
  </si>
  <si>
    <t>46402787000119</t>
  </si>
  <si>
    <t>HILDEMBERG SILVA DE SOUSA 90722310234</t>
  </si>
  <si>
    <t>46403018000135</t>
  </si>
  <si>
    <t>46.403.018 VINICIUS ALVES DA SILVA</t>
  </si>
  <si>
    <t>46405151000120</t>
  </si>
  <si>
    <t>DAVI GUIMARAES DA CRUZ 42793939234</t>
  </si>
  <si>
    <t>46411431000141</t>
  </si>
  <si>
    <t>D P FERNANDES PROMOCOES E VENDAS</t>
  </si>
  <si>
    <t>46415146000107</t>
  </si>
  <si>
    <t>LAERCIO PONTES DE SOUZA 92068120259</t>
  </si>
  <si>
    <t>46421760000173</t>
  </si>
  <si>
    <t>46.421.760 KHRYSTTER ROMMAN DOS REIS NASCIMENTO</t>
  </si>
  <si>
    <t>46433809000108</t>
  </si>
  <si>
    <t>GABRIEL RODRIGUES LAGARES 03636477161</t>
  </si>
  <si>
    <t>46435450000108</t>
  </si>
  <si>
    <t>SAMMLA CASTILHO MONTEIRO</t>
  </si>
  <si>
    <t>46440199000170</t>
  </si>
  <si>
    <t>46.440.199 CLAUDEMIRO LIMA MESCOUTO</t>
  </si>
  <si>
    <t>46442200000103</t>
  </si>
  <si>
    <t>LUIZ OTAVIO FARIAS GOMES 21803269200</t>
  </si>
  <si>
    <t>46442457000157</t>
  </si>
  <si>
    <t>KARLA BEATRIZ CARDIAS CEREJA PANTOJA 02087377235</t>
  </si>
  <si>
    <t>46443135000122</t>
  </si>
  <si>
    <t>ELSON DOS SANTOS DIAS 46196250272</t>
  </si>
  <si>
    <t>46451632000172</t>
  </si>
  <si>
    <t>LUIS ALBERTO ALMEIDA SILVA 41154444287</t>
  </si>
  <si>
    <t>46452230000192</t>
  </si>
  <si>
    <t>ANTONIO CARLOS FERNANDES RAIOL 56741898204</t>
  </si>
  <si>
    <t>46453224000150</t>
  </si>
  <si>
    <t>46.453.224 ELISON DA SILVA SANTOS GONCALVES</t>
  </si>
  <si>
    <t>46464880000158</t>
  </si>
  <si>
    <t>NILSON ALVES FILHO 27057941234</t>
  </si>
  <si>
    <t>46465971000108</t>
  </si>
  <si>
    <t>LILIANA CRISTINA REIS BARROSO 78344743249</t>
  </si>
  <si>
    <t>46467862000120</t>
  </si>
  <si>
    <t xml:space="preserve">PROFESSORA DE REFORÇO ESCOLAR </t>
  </si>
  <si>
    <t>46471119000143</t>
  </si>
  <si>
    <t>46.471.119 FERNANDO BRITO DE SOUZA</t>
  </si>
  <si>
    <t>46474523000170</t>
  </si>
  <si>
    <t>WALMIR BRASIL DIAS 13351028253</t>
  </si>
  <si>
    <t>46475106000142</t>
  </si>
  <si>
    <t>46.475.106 RAISSA MELO CARMONA SOUSA</t>
  </si>
  <si>
    <t>46478576000160</t>
  </si>
  <si>
    <t>MARIANA DO ESPIRITO SANTO SILVA 67891071268</t>
  </si>
  <si>
    <t>46482872000134</t>
  </si>
  <si>
    <t>JOCTA DE JESUS COSTA VINHAS 78105056291</t>
  </si>
  <si>
    <t>46484783000127</t>
  </si>
  <si>
    <t>46.484.783 BENEDITO DA CRUZ RODRIGUES</t>
  </si>
  <si>
    <t>46490707000124</t>
  </si>
  <si>
    <t>DAVID DA COSTA NASCIMENTO 63397544220</t>
  </si>
  <si>
    <t>46495629000150</t>
  </si>
  <si>
    <t>LELIS MARIO BARBOSA MEDEIROS JUNIOR 93441274253</t>
  </si>
  <si>
    <t>46503674000100</t>
  </si>
  <si>
    <t>46.503.674 JOSE LUIZ PEREIRA FILHO</t>
  </si>
  <si>
    <t>46515907000194</t>
  </si>
  <si>
    <t>ALEXANDRE SANTOS DOS SANTOS 61501280244</t>
  </si>
  <si>
    <t>46518095000130</t>
  </si>
  <si>
    <t>JALLYSON CARVALHO DA PAIXAO 89235967287</t>
  </si>
  <si>
    <t>46521573000161</t>
  </si>
  <si>
    <t>HELDER AUGUSTO MODESTO SARMENTO 90267028253</t>
  </si>
  <si>
    <t>46525175000113</t>
  </si>
  <si>
    <t>ROGERSON SILVA DE CARVALHO 02866912217</t>
  </si>
  <si>
    <t>46525195000194</t>
  </si>
  <si>
    <t>PEDRO EDUARDO GUIMARAES SILVA 06850864459</t>
  </si>
  <si>
    <t>46527029000127</t>
  </si>
  <si>
    <t>46.527.029 JESSICA NATHALIA NILANDER ARAUJO</t>
  </si>
  <si>
    <t>46529635000181</t>
  </si>
  <si>
    <t>ANTONIO MARCOS COSTA BARROSO 38097486253</t>
  </si>
  <si>
    <t>46531720000184</t>
  </si>
  <si>
    <t>JULIA THAIS ARAUJO DA COSTA 02006368206</t>
  </si>
  <si>
    <t>46534734000151</t>
  </si>
  <si>
    <t>TATIANE KELLY SILVA GARCIA 76460363234</t>
  </si>
  <si>
    <t>46542851000167</t>
  </si>
  <si>
    <t>LORENA LEANDRO PORTAL 80090800206</t>
  </si>
  <si>
    <t>46555502000180</t>
  </si>
  <si>
    <t>ALCIMAR PEREIRA PIMENTEL 61457426234</t>
  </si>
  <si>
    <t>46558098000106</t>
  </si>
  <si>
    <t>GLEICI KELLI PINHEIRO DE AQUINO 88247619253</t>
  </si>
  <si>
    <t>46559153000174</t>
  </si>
  <si>
    <t>ANDRESSA CARMONA BOTELHO 95411062268</t>
  </si>
  <si>
    <t>46561069000195</t>
  </si>
  <si>
    <t>MAURO OLIVEIRA PORTAL 61780022204</t>
  </si>
  <si>
    <t>46564008000181</t>
  </si>
  <si>
    <t>46.564.008 MARIO ESTEVAO PEREIRA DE MELO</t>
  </si>
  <si>
    <t>46564132000147</t>
  </si>
  <si>
    <t>F. L. A COMERCIO VAREJISTA DE PRODUTOS ALIMENTICIOS LTDA</t>
  </si>
  <si>
    <t>46567325000151</t>
  </si>
  <si>
    <t>ALBERTO FARIAS MONTEIRO 98130013215</t>
  </si>
  <si>
    <t>46571442000199</t>
  </si>
  <si>
    <t>46.571.442 ANETE MAIA GARCIA</t>
  </si>
  <si>
    <t>46575614000100</t>
  </si>
  <si>
    <t>46.575.614 STEFANI DE ALMEIDA SILVA</t>
  </si>
  <si>
    <t>46576216000109</t>
  </si>
  <si>
    <t>46.576.216 MARCIA VALERIA CARDOSO FERREIRA FURTADO</t>
  </si>
  <si>
    <t>46577700000144</t>
  </si>
  <si>
    <t>RAFAEL BRUMEL SALAZAR BEZERRA 58251863287</t>
  </si>
  <si>
    <t>46578093000137</t>
  </si>
  <si>
    <t>46.578.093 DENILSON SOUSA MACIEL</t>
  </si>
  <si>
    <t>46590082000172</t>
  </si>
  <si>
    <t>MARCIO HARNON FIGUEIREDO DE OLIVEIRA GOMES 52488535249</t>
  </si>
  <si>
    <t>46594319000193</t>
  </si>
  <si>
    <t>46.594.319 SILVIA REGINA DO ESPIRITO SANTO MACIEL</t>
  </si>
  <si>
    <t>46598912000108</t>
  </si>
  <si>
    <t>KEILA DINIZ LIMA 01374787205</t>
  </si>
  <si>
    <t>46610682000155</t>
  </si>
  <si>
    <t>46.610.682 ANA PAULA OLIVEIRA DE MOURA</t>
  </si>
  <si>
    <t>46624917000168</t>
  </si>
  <si>
    <t>46.624.917 EBIMAEL SILVA PINHEIRO</t>
  </si>
  <si>
    <t>46631048000107</t>
  </si>
  <si>
    <t>LETICIA BATISTA FAVATTO 91485711215</t>
  </si>
  <si>
    <t>46631170000175</t>
  </si>
  <si>
    <t>LUIZ BRUNNO MOTTA DA SILVA 68982020225</t>
  </si>
  <si>
    <t>46634586000147</t>
  </si>
  <si>
    <t>LEVY MARCELINO NEVES JUNIOR 87366720259</t>
  </si>
  <si>
    <t>46637792000100</t>
  </si>
  <si>
    <t>LUANE MARIA DAMASCENO MENDES 00929124278</t>
  </si>
  <si>
    <t>46650322000187</t>
  </si>
  <si>
    <t>ISAQUE ANTONIO DA SILVA ARAUJO 03022427247</t>
  </si>
  <si>
    <t>46659319000124</t>
  </si>
  <si>
    <t>JOSE MARIA LEAL MIRA JUNIOR 80193110253</t>
  </si>
  <si>
    <t>46666142000193</t>
  </si>
  <si>
    <t>DIMAS ALMEIDA DE ASSUNCAO 91129273253</t>
  </si>
  <si>
    <t>46673123000194</t>
  </si>
  <si>
    <t>46.673.123 NELSON DOS PRAZERES</t>
  </si>
  <si>
    <t>46673626000160</t>
  </si>
  <si>
    <t>46.673.626 EVERTON GARCIA DOS SANTOS</t>
  </si>
  <si>
    <t>46681348000192</t>
  </si>
  <si>
    <t>K STEFANNI FONSECA DOS SANTOS</t>
  </si>
  <si>
    <t>46684979000165</t>
  </si>
  <si>
    <t>JEFFERSON FERNANDES RODRIGUES 02876254271</t>
  </si>
  <si>
    <t>46686514000143</t>
  </si>
  <si>
    <t>KARLA LORENA TEIXEIRA PACHECO 04290242235</t>
  </si>
  <si>
    <t>46688920000145</t>
  </si>
  <si>
    <t>KELY CRISTINA BATISTA MARTINS 79620302249</t>
  </si>
  <si>
    <t>46691995000185</t>
  </si>
  <si>
    <t>BRUNA NAIRA CARDOSO 07266917204</t>
  </si>
  <si>
    <t>46697458000142</t>
  </si>
  <si>
    <t>SILEIDE BARROS CAVALCANTE CAPELA 65437667434</t>
  </si>
  <si>
    <t>46711245000128</t>
  </si>
  <si>
    <t>DANIELE CRISTINA MONTEIRO DA SILVA 01713959216</t>
  </si>
  <si>
    <t>46714170000139</t>
  </si>
  <si>
    <t>MARCELA LORRANY DE MATOS ASSUNCAO DOS SANTOS 72125268272</t>
  </si>
  <si>
    <t>46734801000181</t>
  </si>
  <si>
    <t>MAURO SIDNEY MENDES DA CRUZ 37289420225</t>
  </si>
  <si>
    <t>46735392000138</t>
  </si>
  <si>
    <t>46.735.392 SIMONE REGINA OLIVEIRA ROCHA</t>
  </si>
  <si>
    <t>46752579000140</t>
  </si>
  <si>
    <t>DANIEL AMORIM DE MELO FILHO 02641115247</t>
  </si>
  <si>
    <t>46759768000144</t>
  </si>
  <si>
    <t>JULIANA S. PITIRINI</t>
  </si>
  <si>
    <t>46765276000161</t>
  </si>
  <si>
    <t>ISRAEL MARINHO LOBATO 29300495291</t>
  </si>
  <si>
    <t>46777754000153</t>
  </si>
  <si>
    <t>46.777.754 LORENA DE PAULA DOS SANTOS PIRES CALDAS</t>
  </si>
  <si>
    <t>46783113000101</t>
  </si>
  <si>
    <t>THIAGO LIMA DE SOUZA 00439700280</t>
  </si>
  <si>
    <t>46787498000185</t>
  </si>
  <si>
    <t>IVALDO BORGES SANTOS 77511654304</t>
  </si>
  <si>
    <t>46788026000147</t>
  </si>
  <si>
    <t>BRUNO MURILO DE CARVALHO MONTEIRO 03556457261</t>
  </si>
  <si>
    <t>46788301000122</t>
  </si>
  <si>
    <t>LUIZ PAULO DOS SANTOS MAIA 77211600225</t>
  </si>
  <si>
    <t>46789539000172</t>
  </si>
  <si>
    <t>46.789.539 LEONARDO BRITO DA SILVA</t>
  </si>
  <si>
    <t>46804294000105</t>
  </si>
  <si>
    <t>46.804.294 PAULO TAKECHI PEREIRA OKADA</t>
  </si>
  <si>
    <t>46805516000104</t>
  </si>
  <si>
    <t>46.805.516 LUIS CARLOS E SILVA PASSARINHO</t>
  </si>
  <si>
    <t>46807846000139</t>
  </si>
  <si>
    <t>HELDER CHARLES DE OLIVEIRA 00134196252</t>
  </si>
  <si>
    <t>46820042000170</t>
  </si>
  <si>
    <t>46.820.042 ANDERSON DE PAIVA TEIXEIRA</t>
  </si>
  <si>
    <t>46822077000148</t>
  </si>
  <si>
    <t>RENAN DAVID PEREIRA DOS SANTOS 02860779221</t>
  </si>
  <si>
    <t>46822307000179</t>
  </si>
  <si>
    <t>46.822.307 FABRICIO ANDRE DOS SANTOS PINHEIRO</t>
  </si>
  <si>
    <t>46822410000119</t>
  </si>
  <si>
    <t>WILLIAM ARAUJO DE SOUZA</t>
  </si>
  <si>
    <t>EMEF MARIA ESTELITA BARBOSA DA SILVA</t>
  </si>
  <si>
    <t>46837504000161</t>
  </si>
  <si>
    <t>46.837.504 DAVID LOPES CARDOSO</t>
  </si>
  <si>
    <t>46845022000153</t>
  </si>
  <si>
    <t>46.845.022 FRANCISCO CAVALCANTE PEREIRA JUNIOR</t>
  </si>
  <si>
    <t>46852763000161</t>
  </si>
  <si>
    <t>ROSA MARIA DE MOURA FURTADO 33445303215</t>
  </si>
  <si>
    <t>46856904000114</t>
  </si>
  <si>
    <t>46.856.904 SUELENE DIAS FROES</t>
  </si>
  <si>
    <t>46858230000197</t>
  </si>
  <si>
    <t>46.858.230 MICHELE MELLO</t>
  </si>
  <si>
    <t>46864399000150</t>
  </si>
  <si>
    <t>46.864.399 RAFAEL CUNHA DE MORAES</t>
  </si>
  <si>
    <t>46865753000160</t>
  </si>
  <si>
    <t>46.865.753 CLEBER MAGALHAES DA SILVA</t>
  </si>
  <si>
    <t>46867956000196</t>
  </si>
  <si>
    <t>BEATRIZ LACERDA COSTA GRAJAU 01797463241</t>
  </si>
  <si>
    <t>46868946000175</t>
  </si>
  <si>
    <t>DAMELE PEREIRA QUEIROZ ALVES 01896330266</t>
  </si>
  <si>
    <t>46875026000184</t>
  </si>
  <si>
    <t>SILVIA MARESSA COSTA GONCALVES DO NASCIMENTO 69892555287</t>
  </si>
  <si>
    <t>46875410000187</t>
  </si>
  <si>
    <t>ANDRE LUIZ RIBEIRO CANCELA 75045168215</t>
  </si>
  <si>
    <t>46886828000190</t>
  </si>
  <si>
    <t>46.886.828 WALLACE WESLEY JUCA ACACIO</t>
  </si>
  <si>
    <t>46890633000113</t>
  </si>
  <si>
    <t>MARIA DE FATIMA GONCALVES ESTUMANO 03050319291</t>
  </si>
  <si>
    <t>46914121000140</t>
  </si>
  <si>
    <t>HANDERSON YURI FEIO DOS SANTOS 01797480251</t>
  </si>
  <si>
    <t>46916013000106</t>
  </si>
  <si>
    <t>46.916.013 MARIA FERNANDA RODRIGUES ALVES</t>
  </si>
  <si>
    <t>46916473000134</t>
  </si>
  <si>
    <t>MAYCON SANTA BRIGIDA VILHENA 92695680244</t>
  </si>
  <si>
    <t>46920199000177</t>
  </si>
  <si>
    <t>CASSIA FERNANDA FREITAS GOMES 03289941205</t>
  </si>
  <si>
    <t>46921290000107</t>
  </si>
  <si>
    <t>THAMARA TEIXEIRA MONTEIRO 05061560280</t>
  </si>
  <si>
    <t>46922315000197</t>
  </si>
  <si>
    <t>46.922.315 FRANCISCO COELHO DOS SANTOS JUNIOR</t>
  </si>
  <si>
    <t>46928801000112</t>
  </si>
  <si>
    <t>46.928.801 ROTSCHILD RODRIGUES DE MATOS</t>
  </si>
  <si>
    <t>46931532000143</t>
  </si>
  <si>
    <t>LUIS SERGIO AMORIM BRITO 22303189268</t>
  </si>
  <si>
    <t>46933427000143</t>
  </si>
  <si>
    <t>LAUREN CRISTYNNE FERREIRA DA SILVA 05978729298</t>
  </si>
  <si>
    <t>46934348000157</t>
  </si>
  <si>
    <t>RAIMUNDO PAULINO FERREIRA LOPES 25929488215</t>
  </si>
  <si>
    <t>46945539000114</t>
  </si>
  <si>
    <t>AMANDA CAMILLE DE OLIVEIRA SANTOS 05930245240</t>
  </si>
  <si>
    <t>46950683000149</t>
  </si>
  <si>
    <t>HENZZO ELUAN REGO DE PAULA 03424882283</t>
  </si>
  <si>
    <t>46950935000130</t>
  </si>
  <si>
    <t>TALLYSON DA LUZ SERGINO 04253339220</t>
  </si>
  <si>
    <t>46952918000131</t>
  </si>
  <si>
    <t>JOAS CANCIO TRAVASSOS 98327364200</t>
  </si>
  <si>
    <t>46976778000131</t>
  </si>
  <si>
    <t>RENATA GAIA GODINHO 00019095252</t>
  </si>
  <si>
    <t>46978431000128</t>
  </si>
  <si>
    <t>BRENO DE ALMEIDA 02511734290</t>
  </si>
  <si>
    <t>46983634000102</t>
  </si>
  <si>
    <t>RONALD TEODORO DE ALMEIDA 04578806278</t>
  </si>
  <si>
    <t>46984507000128</t>
  </si>
  <si>
    <t>46.984.507 CARLOS ALBERTO DA COSTA MARQUES</t>
  </si>
  <si>
    <t>46992373000197</t>
  </si>
  <si>
    <t>MAYARA CONCEICAO BRASIL 00165361263</t>
  </si>
  <si>
    <t>46993212000118</t>
  </si>
  <si>
    <t>ANDERSON FRANCA FURTADO 00067869289</t>
  </si>
  <si>
    <t>46995044000108</t>
  </si>
  <si>
    <t>46.995.044 PAOLA ROCHA SANTOS</t>
  </si>
  <si>
    <t>46996190000140</t>
  </si>
  <si>
    <t>46.996.190 EGNALDO CRUZ DA SILVA</t>
  </si>
  <si>
    <t>47001594000119</t>
  </si>
  <si>
    <t>LUIS RICARDO DA SILVA BATISTA 65889401220</t>
  </si>
  <si>
    <t>47011659000107</t>
  </si>
  <si>
    <t>AMANDA JANAYANDRA DANIELLE LITAIFF DE MELO 89697260206</t>
  </si>
  <si>
    <t>47025969000180</t>
  </si>
  <si>
    <t>VANUZA DA CONCEICAO CARDOSO 76226352272</t>
  </si>
  <si>
    <t>47034115000160</t>
  </si>
  <si>
    <t>ALESSANDRA DA SILVA PINTO 58630937220</t>
  </si>
  <si>
    <t>47039413000143</t>
  </si>
  <si>
    <t>MANGUITA TAPIOCARIA E DOCERIA LTDA</t>
  </si>
  <si>
    <t>47048946000191</t>
  </si>
  <si>
    <t>47.048.946 OHANNA SILVA DOS SANTOS</t>
  </si>
  <si>
    <t>47058567000182</t>
  </si>
  <si>
    <t>ZACARIAS ALVES DE LIMA 06278191253</t>
  </si>
  <si>
    <t>47062150000193</t>
  </si>
  <si>
    <t>47.062.150 MARCELO DE OLIVEIRA LIMA JUNIOR</t>
  </si>
  <si>
    <t>47065808000110</t>
  </si>
  <si>
    <t>47.065.808 ANDRELINO LUCAS DA SILVA JUNIOR</t>
  </si>
  <si>
    <t>47068429000184</t>
  </si>
  <si>
    <t>MIKELY PASSINHO COSTA 00879586273</t>
  </si>
  <si>
    <t>47071723000145</t>
  </si>
  <si>
    <t>LUIS HENRIQUE CARVALHO DE MELO 80611923220</t>
  </si>
  <si>
    <t>47084430000100</t>
  </si>
  <si>
    <t>MARILENE ANDRADE DOS SANTOS FERREIRA 61312800291</t>
  </si>
  <si>
    <t>47084943000103</t>
  </si>
  <si>
    <t>SCHEYLA ANALIA SOUZA VIANA 58385231234</t>
  </si>
  <si>
    <t>47087049000197</t>
  </si>
  <si>
    <t>47.087.049 ANA CAROLINE GARCIA MONTEIRO</t>
  </si>
  <si>
    <t>47088626000165</t>
  </si>
  <si>
    <t>47.088.626 MARCOS VINICIUS PAIVA DE SOUZA</t>
  </si>
  <si>
    <t>47089553000126</t>
  </si>
  <si>
    <t>JOBERSON FIUZA SARRAF 82543623272</t>
  </si>
  <si>
    <t>47090274000182</t>
  </si>
  <si>
    <t>47.090.274 WALLACE DA SILVA MONTEIRO</t>
  </si>
  <si>
    <t>47107996000100</t>
  </si>
  <si>
    <t>CLAUDIO XAVIER FERREIRA 63214342215</t>
  </si>
  <si>
    <t>47109490000122</t>
  </si>
  <si>
    <t>NAUDILANIA AREIA ALMEIDA 85879762220</t>
  </si>
  <si>
    <t>47109638000129</t>
  </si>
  <si>
    <t>47.109.638 ALISON QUADROS LIRA</t>
  </si>
  <si>
    <t>47111974000106</t>
  </si>
  <si>
    <t>ANTENILSON TAVARES PEREIRA 04827786283</t>
  </si>
  <si>
    <t>47114980000117</t>
  </si>
  <si>
    <t>LENISE FERREIRA DOS SANTOS 00678005214</t>
  </si>
  <si>
    <t>47116220000149</t>
  </si>
  <si>
    <t>ARMANDO DURVAL SILVA BENTES NETTO 01557666270</t>
  </si>
  <si>
    <t>47117862000162</t>
  </si>
  <si>
    <t>DALILA GOMES VIANA 03799076239</t>
  </si>
  <si>
    <t>47126553000159</t>
  </si>
  <si>
    <t>JOSE MERCY NUNES RODRIGUES 22859594272</t>
  </si>
  <si>
    <t>47134644000136</t>
  </si>
  <si>
    <t>CAMILA PAZ SOUSA 01057754285</t>
  </si>
  <si>
    <t>47141424000130</t>
  </si>
  <si>
    <t>ENZO DAVI MARTINS FALCAO DE SOUZA 00525038280</t>
  </si>
  <si>
    <t>47143132000136</t>
  </si>
  <si>
    <t>47.143.132 MARICHELLE AMORIM SANTANA GOMES</t>
  </si>
  <si>
    <t>47170982000123</t>
  </si>
  <si>
    <t>GABRIEL ARAUJO FREITAS 01809272211</t>
  </si>
  <si>
    <t>47176834000116</t>
  </si>
  <si>
    <t>IRANILSON GOMES RODRIGUES 63479869220</t>
  </si>
  <si>
    <t>47177011000105</t>
  </si>
  <si>
    <t>47.177.011 MESSOD JACOB SARRAF JUNIOR</t>
  </si>
  <si>
    <t>47179440000111</t>
  </si>
  <si>
    <t>47206746000110</t>
  </si>
  <si>
    <t>47.206.746 RENAN SILVA DA FONSECA COSTA</t>
  </si>
  <si>
    <t>47214198000170</t>
  </si>
  <si>
    <t>MARCOS EURICO NASCIMENTO RODRIGUES 28700490210</t>
  </si>
  <si>
    <t>47244059000199</t>
  </si>
  <si>
    <t>ELIELTON ASSUNCAO TRINDADE BRITO 00656136278</t>
  </si>
  <si>
    <t>47257748000138</t>
  </si>
  <si>
    <t>CAROLINE CRISTINE GOMES DOS SANTOS 98575309234</t>
  </si>
  <si>
    <t>47261673000169</t>
  </si>
  <si>
    <t>MARIA DE FATIMA BEZERRA DUARTE 92036171249</t>
  </si>
  <si>
    <t>47267708000177</t>
  </si>
  <si>
    <t>JOSE RENNAN SILVA DA COSTA 83489150287</t>
  </si>
  <si>
    <t>47274852000130</t>
  </si>
  <si>
    <t>LUISA MATOS DA SILVA 99032538268</t>
  </si>
  <si>
    <t>47276162000110</t>
  </si>
  <si>
    <t>47.276.162 DANILO PATRICK MORAES FERREIRA</t>
  </si>
  <si>
    <t>47287864000108</t>
  </si>
  <si>
    <t>EVELIM CRUZ FREITAS 07147824245</t>
  </si>
  <si>
    <t>47301060000108</t>
  </si>
  <si>
    <t>JOHN LENON MORAES DE OLIVEIRA 70394873220</t>
  </si>
  <si>
    <t>47301995000194</t>
  </si>
  <si>
    <t>MAIARA DE ALCANTARA DO ESPIRITO SANTO 01620844206</t>
  </si>
  <si>
    <t>47313741000196</t>
  </si>
  <si>
    <t>WELLYNGTON AUGUSTO COELHO DA SILVA</t>
  </si>
  <si>
    <t>47322484000159</t>
  </si>
  <si>
    <t>MARCO ANTONIO PEREIRA BORGES 72793520225</t>
  </si>
  <si>
    <t>47323921000159</t>
  </si>
  <si>
    <t>AILTON FERNANDO MARTINS DE SOUZA 92375260244</t>
  </si>
  <si>
    <t>47325892000164</t>
  </si>
  <si>
    <t>JOSE MOUTINHO 01641417234</t>
  </si>
  <si>
    <t>47342608000168</t>
  </si>
  <si>
    <t>NADIA KAROLINE SILVA SOUSA 76646645272</t>
  </si>
  <si>
    <t>47344186000160</t>
  </si>
  <si>
    <t>HELOISA TEIXEIRA DA PAIXAO 89528891268</t>
  </si>
  <si>
    <t>47350497000131</t>
  </si>
  <si>
    <t>JEANE BARBOSA DA SILVA 74382543215</t>
  </si>
  <si>
    <t>47352857000134</t>
  </si>
  <si>
    <t>47.352.857 ISABELLE TENORIO DE MACEDO</t>
  </si>
  <si>
    <t>47364027000127</t>
  </si>
  <si>
    <t>RITA SUELI CORDEIRO DO VALE 40239098234</t>
  </si>
  <si>
    <t>47365029000130</t>
  </si>
  <si>
    <t>HARLEY DANIEL MENEZES PANTOJA 96498226234</t>
  </si>
  <si>
    <t>47369953000195</t>
  </si>
  <si>
    <t>JULIE CAROLINE MORAES DE ARAUJO 05398795252</t>
  </si>
  <si>
    <t>47376653000133</t>
  </si>
  <si>
    <t>VICTOR HUGO MONTEIRO TORRES 01655902202</t>
  </si>
  <si>
    <t>47378488000159</t>
  </si>
  <si>
    <t>SILVIA NASCIMENTO DE CARVALHO 39965015287</t>
  </si>
  <si>
    <t>47381391000103</t>
  </si>
  <si>
    <t>MARCELO ALEXANDRE ALEIXO 45480800230</t>
  </si>
  <si>
    <t>47390523000155</t>
  </si>
  <si>
    <t>ALBERT CESAR ALBERNAZ SILVA 00387239219</t>
  </si>
  <si>
    <t>47399382000131</t>
  </si>
  <si>
    <t>JEFFERSON RODRIGO MELO MONTEIRO 98380885287</t>
  </si>
  <si>
    <t>47401041000153</t>
  </si>
  <si>
    <t>RAIMUNDO CARLOS DIAS MONTEIRO 36885320234</t>
  </si>
  <si>
    <t>47402371000163</t>
  </si>
  <si>
    <t>QUEILY DA PAZ C CANCIO COMERCIO E SERVICOS</t>
  </si>
  <si>
    <t>47411211000180</t>
  </si>
  <si>
    <t>47.411.211 JAILSON DA SILVA BOTELHO</t>
  </si>
  <si>
    <t>47411313000104</t>
  </si>
  <si>
    <t>CARLOS ADRIANO DE ALENCAR DE FRANCA 70719390206</t>
  </si>
  <si>
    <t>47417817000123</t>
  </si>
  <si>
    <t>ELVIRA JULIANA DA SILVA FERREIRA 91825644268</t>
  </si>
  <si>
    <t>47422429000130</t>
  </si>
  <si>
    <t>RICARDO FABIANO TRINDADE DE ARAUJO 31810659272</t>
  </si>
  <si>
    <t>47430051000117</t>
  </si>
  <si>
    <t>CLAUDIO SENA DE SOUZA 60849940249</t>
  </si>
  <si>
    <t>47443685000104</t>
  </si>
  <si>
    <t>ROMULO FELIX DE ALENCAR 01986540227</t>
  </si>
  <si>
    <t>47446188000160</t>
  </si>
  <si>
    <t>CARLOS FRANCISCO CUESTA CHAPETON 70611672200</t>
  </si>
  <si>
    <t>47448879000100</t>
  </si>
  <si>
    <t>47.448.879 CARLOS HENRIQUE BEZERRA DE SALLES</t>
  </si>
  <si>
    <t>47454063000181</t>
  </si>
  <si>
    <t>47.454.063 MARIA TANIA SILVA PINHEIRO</t>
  </si>
  <si>
    <t>47459462000135</t>
  </si>
  <si>
    <t>BRUNO RABELO DE SOUZA 51573067253</t>
  </si>
  <si>
    <t>47478148000108</t>
  </si>
  <si>
    <t>MARIA HELENI PIRES VIEGAS 40069400253</t>
  </si>
  <si>
    <t>47479330000175</t>
  </si>
  <si>
    <t>47.479.330 ANA LUCIA DA LUZ RIBEIRO</t>
  </si>
  <si>
    <t>47481324000152</t>
  </si>
  <si>
    <t>47.481.324 ALBINO RODRIGUES DE FRANCA NETO</t>
  </si>
  <si>
    <t>47482683000124</t>
  </si>
  <si>
    <t>BRENO TIAGO SACRAMENTO ANDRADE 77801580206</t>
  </si>
  <si>
    <t>47487433000187</t>
  </si>
  <si>
    <t>47.487.433 CRISTHIAN MATHEUS SOARES GASPAR</t>
  </si>
  <si>
    <t>47492329000180</t>
  </si>
  <si>
    <t>CAMILA GARCIA DUARTE 03597587208</t>
  </si>
  <si>
    <t>47495100000108</t>
  </si>
  <si>
    <t>CAMILA PIMENTEL LEMOS FONSECA 94707456200</t>
  </si>
  <si>
    <t>47502949000153</t>
  </si>
  <si>
    <t>47.502.949 FELIPE ANDERSON DIAS DA SILVA FERREIRA</t>
  </si>
  <si>
    <t>47511272000110</t>
  </si>
  <si>
    <t>GABRIEL FERDINANDO CABRAL DA COSTA 88195252834</t>
  </si>
  <si>
    <t>47518680000101</t>
  </si>
  <si>
    <t>ANA CLAUDIA URBANO FRANCA 65149297291</t>
  </si>
  <si>
    <t>47519770000109</t>
  </si>
  <si>
    <t>47.519.770 JACKSON VASCONCELO DE LIMA</t>
  </si>
  <si>
    <t>47523984000159</t>
  </si>
  <si>
    <t>REGINA DOS SANTOS LIMA 68613865291</t>
  </si>
  <si>
    <t>47524617000170</t>
  </si>
  <si>
    <t>ANDERSON MARCELO DA SILVA BALBIS 01733190252</t>
  </si>
  <si>
    <t>47535595000143</t>
  </si>
  <si>
    <t>ARICLENDES RAMOS MIRANDA 00101964200</t>
  </si>
  <si>
    <t>47545764000126</t>
  </si>
  <si>
    <t>47.545.764 JOAO MARCOS DIAS DOS SANTOS</t>
  </si>
  <si>
    <t>47557900000106</t>
  </si>
  <si>
    <t>ARNALDO DA SILVA LIBORIO 46830650291</t>
  </si>
  <si>
    <t>47567459000135</t>
  </si>
  <si>
    <t>FABRICIO SIQUEIRA DE JESUS 98092030200</t>
  </si>
  <si>
    <t>47587933000190</t>
  </si>
  <si>
    <t>ALEX CORDEIRO DE HOLANDA 56729901268</t>
  </si>
  <si>
    <t>47595231000159</t>
  </si>
  <si>
    <t>ANDERSON CLEITON DE SOUZA MARQUES 78128706268</t>
  </si>
  <si>
    <t>47602968000151</t>
  </si>
  <si>
    <t>47.602.968 HEVELA CRISTINA SOUZA MEDEIROS</t>
  </si>
  <si>
    <t>47612935000192</t>
  </si>
  <si>
    <t>PAULO JUAN BARBOSA DOS SANTOS 75512874268</t>
  </si>
  <si>
    <t>47630978000109</t>
  </si>
  <si>
    <t>DELSON MACHADO DINIZ 60286768291</t>
  </si>
  <si>
    <t>47633764000188</t>
  </si>
  <si>
    <t>RAIAN PIMENTA BARBOSA 04806002283</t>
  </si>
  <si>
    <t>47635246000101</t>
  </si>
  <si>
    <t>ANDRE SENA CUNHA 01455684236</t>
  </si>
  <si>
    <t>47639016000102</t>
  </si>
  <si>
    <t>47.639.016 DALILLA SUELLEN COSTA DA SILVA</t>
  </si>
  <si>
    <t>47641977000151</t>
  </si>
  <si>
    <t>GILSON TAVARES MORAES JUNIOR 01277609209</t>
  </si>
  <si>
    <t>47642234000104</t>
  </si>
  <si>
    <t>REJANI AGUIAR DE SOUZA 42903980225</t>
  </si>
  <si>
    <t>47647897000103</t>
  </si>
  <si>
    <t>47.647.897 MELLINA ATAIDE MERGULHAO</t>
  </si>
  <si>
    <t>47655746000105</t>
  </si>
  <si>
    <t>47.655.746 DOMINGOS SAVIO OLIVEIRA DA SILVA</t>
  </si>
  <si>
    <t>47675675000102</t>
  </si>
  <si>
    <t>47.675.675 AMANDA CARVALHO MODESTO</t>
  </si>
  <si>
    <t>47682640000192</t>
  </si>
  <si>
    <t>JOSE PEDRO RODRIGUES MARCELINO 27131440272</t>
  </si>
  <si>
    <t>47683924000101</t>
  </si>
  <si>
    <t>VICTOR ALEXANDRE LIMA COSTA 02414091282</t>
  </si>
  <si>
    <t>47684585000170</t>
  </si>
  <si>
    <t>RONY PETERSON TRINDADE LOBO 40999270249</t>
  </si>
  <si>
    <t>47691457000153</t>
  </si>
  <si>
    <t>47.691.457 NILDA SANTOS DA SILVA</t>
  </si>
  <si>
    <t>47692668000100</t>
  </si>
  <si>
    <t>47.692.668 RODRIGO DA SILVA SOUSA</t>
  </si>
  <si>
    <t>47692962000112</t>
  </si>
  <si>
    <t>FERNANDA FERREIRA LIMA 01470537222</t>
  </si>
  <si>
    <t>47695495000184</t>
  </si>
  <si>
    <t>THAYNA SIMEI GOMES NOGUEIRA 02761585208</t>
  </si>
  <si>
    <t>47699200000148</t>
  </si>
  <si>
    <t>MONIQUE GUERREIRO GALIZA 02976474230</t>
  </si>
  <si>
    <t>47707768000163</t>
  </si>
  <si>
    <t>ALAIZE DOS SANTOS GONCALVES 88748685291</t>
  </si>
  <si>
    <t>47714920000135</t>
  </si>
  <si>
    <t>RICARDO JOSE ANDRADE E SILVA 60237945215</t>
  </si>
  <si>
    <t>47724473000103</t>
  </si>
  <si>
    <t>A P GATINHO LTDA</t>
  </si>
  <si>
    <t>47727924000158</t>
  </si>
  <si>
    <t>LUAN ROBERTO GONCALVES PANTOJA 70760317283</t>
  </si>
  <si>
    <t>47739398000146</t>
  </si>
  <si>
    <t>CLEIA MOREIRA DA BARRA 00105432288</t>
  </si>
  <si>
    <t>47740368000150</t>
  </si>
  <si>
    <t>47.740.368 JESSICA CRISTINA SANTOS DA SILVA</t>
  </si>
  <si>
    <t>47746438000187</t>
  </si>
  <si>
    <t>HILLORY SUELEM MORAES DE ARAUJO 03453005210</t>
  </si>
  <si>
    <t>47748123000179</t>
  </si>
  <si>
    <t>EDUARDO PANTOJA LOPES 00190273208</t>
  </si>
  <si>
    <t>47751187000129</t>
  </si>
  <si>
    <t>MAYCO WILLIAM NONATO GAMA 93170866249</t>
  </si>
  <si>
    <t>47752123000142</t>
  </si>
  <si>
    <t>MELINA DANIELLE BASTOS PINHEIRO 52842320204</t>
  </si>
  <si>
    <t>47758814000153</t>
  </si>
  <si>
    <t>NILSON GRACIANO BORGES 07007419682</t>
  </si>
  <si>
    <t>47759003000177</t>
  </si>
  <si>
    <t>VENANCIA DOS SANTOS SILVA 13199951287</t>
  </si>
  <si>
    <t>47759180000153</t>
  </si>
  <si>
    <t>ANTONIO CEZAR ALVES BALTAZAR 74461702200</t>
  </si>
  <si>
    <t>47760198000175</t>
  </si>
  <si>
    <t>47.760.198 CREJANE CARDOSO BEZERRA</t>
  </si>
  <si>
    <t>47760409000170</t>
  </si>
  <si>
    <t>JOSE ERBERT MORENO DE SOUZA 26874890263</t>
  </si>
  <si>
    <t>47762577000102</t>
  </si>
  <si>
    <t>47.762.577 STELA MARIA TAVARES DA SILVA</t>
  </si>
  <si>
    <t>47763007000129</t>
  </si>
  <si>
    <t>47.763.007 TARCISO BRUNO ABREU VIANA</t>
  </si>
  <si>
    <t>47771094000166</t>
  </si>
  <si>
    <t>EDSON ANDRADE DA SILVA 84274948234</t>
  </si>
  <si>
    <t>47785471000116</t>
  </si>
  <si>
    <t>CAROLINA PEREIRA DA COSTA LUACUTI 91906156204</t>
  </si>
  <si>
    <t>47787497000101</t>
  </si>
  <si>
    <t>47.787.497 JAMIESON DA PAZ LEITTE</t>
  </si>
  <si>
    <t>47796654000137</t>
  </si>
  <si>
    <t>ELIEZIO DAS NEVES DE LIMA 04385760209</t>
  </si>
  <si>
    <t>47797159000142</t>
  </si>
  <si>
    <t>WALTER JOSE DE SOUSA BORGES 04522859252</t>
  </si>
  <si>
    <t>47797828000186</t>
  </si>
  <si>
    <t>YUKIE FUJIHARA 01840714298</t>
  </si>
  <si>
    <t>47812369000162</t>
  </si>
  <si>
    <t>47.812.369 GERBOAN FERREIRA DE ALCANTARA</t>
  </si>
  <si>
    <t>47822998000173</t>
  </si>
  <si>
    <t>FABIANO DE SOUSA ALVES 00321706293</t>
  </si>
  <si>
    <t>47824881000129</t>
  </si>
  <si>
    <t>MARCIO SANTOS COSTA 45281394215</t>
  </si>
  <si>
    <t>47828040000190</t>
  </si>
  <si>
    <t>ROSANE FERREIRA DO ROSARIO</t>
  </si>
  <si>
    <t>47830176000134</t>
  </si>
  <si>
    <t>47.830.176 THALYSON FRAIS RIBEIRO</t>
  </si>
  <si>
    <t>47830727000160</t>
  </si>
  <si>
    <t>ANDRE LUIS MIRANDA TANGERINO 51720558272</t>
  </si>
  <si>
    <t>47831259000148</t>
  </si>
  <si>
    <t>LUIZ CARDOSO NAGANO 01026008212</t>
  </si>
  <si>
    <t>47841055000198</t>
  </si>
  <si>
    <t>47.841.055 EDSON DIEGO NOGUEIRA FEITOSA</t>
  </si>
  <si>
    <t>47849436000113</t>
  </si>
  <si>
    <t>NG SOLUCOES COMERCIO LTDA</t>
  </si>
  <si>
    <t>47856870000120</t>
  </si>
  <si>
    <t>ORIALDO SOUZA DA SILVA 62874330272</t>
  </si>
  <si>
    <t>47865044000148</t>
  </si>
  <si>
    <t>HERIKA FABIOLA DE OLIVEIRA 67357601234</t>
  </si>
  <si>
    <t>47866040000184</t>
  </si>
  <si>
    <t>ISABELA MENEZES MACHADO 02253741299</t>
  </si>
  <si>
    <t>47867709000152</t>
  </si>
  <si>
    <t>EDSON FILIPE COSTA 02285476280</t>
  </si>
  <si>
    <t>47875500000130</t>
  </si>
  <si>
    <t>DANIELLY BARROS RAIOL 02703466277</t>
  </si>
  <si>
    <t>47889214000124</t>
  </si>
  <si>
    <t>MAURINELIO DA LUZ SILVA JUNIOR 93351020244</t>
  </si>
  <si>
    <t>47890008000134</t>
  </si>
  <si>
    <t>47.890.008 JOSE LUIS MAGALHAES DA SILVA</t>
  </si>
  <si>
    <t>47890177000174</t>
  </si>
  <si>
    <t>CLAUDIO GONCALVES DE OLIVEIRA 63357291215</t>
  </si>
  <si>
    <t>47910422000168</t>
  </si>
  <si>
    <t>LUANA DE FATIMA LIMA DA CUNHA 73679755287</t>
  </si>
  <si>
    <t>47914240000165</t>
  </si>
  <si>
    <t>ANA JANIA MONTEIRO NEGRAO 56734530272</t>
  </si>
  <si>
    <t>47916958000190</t>
  </si>
  <si>
    <t>47.916.958 KLAYTON FIGUEIREDO DOS SANTOS</t>
  </si>
  <si>
    <t>47918945000150</t>
  </si>
  <si>
    <t>REGINA CELIA AMARAL DA SILVA 39942554220</t>
  </si>
  <si>
    <t>47920476000104</t>
  </si>
  <si>
    <t>JAIME PINHEIRO MACIEL 56809239200</t>
  </si>
  <si>
    <t>47925865000122</t>
  </si>
  <si>
    <t>VALDEMIR ALVES SOARES 44859970225</t>
  </si>
  <si>
    <t>47930442000109</t>
  </si>
  <si>
    <t>SARA LINS NASCIMENTO FERNANDES 03577915250</t>
  </si>
  <si>
    <t>47934505000197</t>
  </si>
  <si>
    <t>RODRIGO ARAGAO DE SOUZA 82778507272</t>
  </si>
  <si>
    <t>47935815000126</t>
  </si>
  <si>
    <t>ANDERSON NASCIMENTO VASCONCELOS 03621190236</t>
  </si>
  <si>
    <t>47936685000146</t>
  </si>
  <si>
    <t>47.936.685 WALTER DA SILVA JUNIOR</t>
  </si>
  <si>
    <t>47937758000114</t>
  </si>
  <si>
    <t>BRENDO WASHIGHTON MONTEIRO BARROS 05230873221</t>
  </si>
  <si>
    <t>47939750000197</t>
  </si>
  <si>
    <t>JOAO GABRIEL SOUSA DA SILVA 02216123277</t>
  </si>
  <si>
    <t>47941755000154</t>
  </si>
  <si>
    <t>ELIANA DOS SANTOS DA SILVA 61506400272</t>
  </si>
  <si>
    <t>47942201000171</t>
  </si>
  <si>
    <t>RONALDO GOMES ALVES 03873314258</t>
  </si>
  <si>
    <t>47948262000146</t>
  </si>
  <si>
    <t>47.948.262 KLEBERSON DA SILVA MORAES</t>
  </si>
  <si>
    <t>47952636000105</t>
  </si>
  <si>
    <t>LEILANE MATAR DOS SANTOS AMARAL 90947541268</t>
  </si>
  <si>
    <t>47959311000146</t>
  </si>
  <si>
    <t>47.959.311 ANTONIO FERNANDES DA SILVA</t>
  </si>
  <si>
    <t>47962812000181</t>
  </si>
  <si>
    <t>ISABELLA BOECHAT FARIA SANTOS 02171545224</t>
  </si>
  <si>
    <t>47967141000141</t>
  </si>
  <si>
    <t>ANDREA GRAZIELE FRANCISCA DA SILVA 14343286606</t>
  </si>
  <si>
    <t>47968991000164</t>
  </si>
  <si>
    <t>ALAN WILSON LOBO FIGUEIREDO 02485933740</t>
  </si>
  <si>
    <t>47986952000190</t>
  </si>
  <si>
    <t>ADERILTO GUEDES SILVA JUNIOR 53694201220</t>
  </si>
  <si>
    <t>47987593000195</t>
  </si>
  <si>
    <t>ANDRELINA SANTOS DIAS 37381970287</t>
  </si>
  <si>
    <t>47990737000162</t>
  </si>
  <si>
    <t>47.990.737 DIEGO CAVALCANTE REY</t>
  </si>
  <si>
    <t>47996892000196</t>
  </si>
  <si>
    <t>FRANCISCO PAULO LIMA SALES JUNIOR 01847844251</t>
  </si>
  <si>
    <t>47997789000160</t>
  </si>
  <si>
    <t>RONALD PINTO COIMBRA 00299566250</t>
  </si>
  <si>
    <t>47998023000109</t>
  </si>
  <si>
    <t>JOELANE LORENA DA SILVA DOS SANTOS 01029848246</t>
  </si>
  <si>
    <t>48004385000191</t>
  </si>
  <si>
    <t>ELIAS ROGERIO DE OLIVEIRA 57049580287</t>
  </si>
  <si>
    <t>48011315000160</t>
  </si>
  <si>
    <t>WAGNER DA SILVA LIMA 61789046220</t>
  </si>
  <si>
    <t>48017086000191</t>
  </si>
  <si>
    <t>48.017.086 ANTONIO ALBANO DE OLIVEIRA</t>
  </si>
  <si>
    <t>48021351000105</t>
  </si>
  <si>
    <t>LOHAINE CRISTINA DA COSTA FONSECA 00001235281</t>
  </si>
  <si>
    <t>48022294000189</t>
  </si>
  <si>
    <t>48.022.294 JEAN CARLOS VEIGA DOS SANTOS</t>
  </si>
  <si>
    <t>48023732000123</t>
  </si>
  <si>
    <t>48.023.732 ALINIC CARMO DA SILVA TELES</t>
  </si>
  <si>
    <t>48031270000196</t>
  </si>
  <si>
    <t>DEIMISON DOS SANTOS OLIVEIRA 01710341203</t>
  </si>
  <si>
    <t>48036405000106</t>
  </si>
  <si>
    <t>K. BASTO RAMOS LTDA</t>
  </si>
  <si>
    <t>48040682000192</t>
  </si>
  <si>
    <t>VERONICA SERAFINA SILVA DE CARVALHO 58200991253</t>
  </si>
  <si>
    <t>48048667000190</t>
  </si>
  <si>
    <t>48.048.667 RENATA SILVA PINHEIRO FLORENCIO</t>
  </si>
  <si>
    <t>48058220000100</t>
  </si>
  <si>
    <t>ADRIANA CRISTINA MENDES DOS SANTOS 51377128253</t>
  </si>
  <si>
    <t>48058666000127</t>
  </si>
  <si>
    <t>IVANILSON PEREIRA DA SILVA 00470905298</t>
  </si>
  <si>
    <t>48060516000158</t>
  </si>
  <si>
    <t>48.060.516 RAFAELA MELO DE LIMA</t>
  </si>
  <si>
    <t>48061111000134</t>
  </si>
  <si>
    <t>DAIANA DE LOURDES MENDES CASTRO 03752019204</t>
  </si>
  <si>
    <t>48064623000154</t>
  </si>
  <si>
    <t>JOEL BASTOS RODRIGUES 04784509232</t>
  </si>
  <si>
    <t>48065936000127</t>
  </si>
  <si>
    <t>CARLOS EDUARDO RIBEIRO DE MELO 04622760231</t>
  </si>
  <si>
    <t>48067258000131</t>
  </si>
  <si>
    <t>LUIZ ANTONIO SARGES MARTINS 27057844204</t>
  </si>
  <si>
    <t>48075713000140</t>
  </si>
  <si>
    <t>48.075.713 IGOR DE ALMEIDA BANDEIRA</t>
  </si>
  <si>
    <t>48077288000129</t>
  </si>
  <si>
    <t>MANOEL DE DEUS FERREIRA DIAS NETO 04151361219</t>
  </si>
  <si>
    <t>48079251000130</t>
  </si>
  <si>
    <t>JOSE CARLOS DA SILVA ROSA 37917625249</t>
  </si>
  <si>
    <t>48087723000104</t>
  </si>
  <si>
    <t>PLEUBER HENRIQUE AIRES DOS ANJOS 00649952243</t>
  </si>
  <si>
    <t>48087855000128</t>
  </si>
  <si>
    <t>SUZANY DA ROSA ALMEIDA 96588829272</t>
  </si>
  <si>
    <t>48091869000115</t>
  </si>
  <si>
    <t>GRACIANE FERREIRA MACEIO 56587791204</t>
  </si>
  <si>
    <t>48098069000126</t>
  </si>
  <si>
    <t>CORIOLANO SANDRO DOS SANTOS MACEDO 47117915234</t>
  </si>
  <si>
    <t>48103977000160</t>
  </si>
  <si>
    <t>WANDERSON MANOEL DE ALMEIDA VICENTE 04362237240</t>
  </si>
  <si>
    <t>48109707000167</t>
  </si>
  <si>
    <t>48.109.707 FLAVIO DE NAZARE COUTO TRINDADE</t>
  </si>
  <si>
    <t>48113932000177</t>
  </si>
  <si>
    <t>GERALDO JOSE GIUNTINI JUNIOR 71847677800</t>
  </si>
  <si>
    <t>48118158000197</t>
  </si>
  <si>
    <t>LUIZ FELLIPE CUNHA PESSOA 06082320255</t>
  </si>
  <si>
    <t>48119109000179</t>
  </si>
  <si>
    <t>48.119.109 EDER ANGELO LIRA MUNIZ</t>
  </si>
  <si>
    <t>48124993000130</t>
  </si>
  <si>
    <t>48.124.993 FLAVIO ALEXANDRE DOS SANTOS FERREIRA</t>
  </si>
  <si>
    <t>48125531000137</t>
  </si>
  <si>
    <t>48.125.531 AIRTON NOBUMASA ISHIMORI</t>
  </si>
  <si>
    <t>48131970000152</t>
  </si>
  <si>
    <t>THIAGO DOS SANTOS MARIM 71018077200</t>
  </si>
  <si>
    <t>48132611000110</t>
  </si>
  <si>
    <t>LUIZ ANTONIO RAMOS AQUINO 68529880234</t>
  </si>
  <si>
    <t>48133298000134</t>
  </si>
  <si>
    <t>MAURICIO FERREIRA DA NATIVIDADE 95491198234</t>
  </si>
  <si>
    <t>48135494000148</t>
  </si>
  <si>
    <t>48.135.494 NATALIA PRISCILA CUNHA MARQUES</t>
  </si>
  <si>
    <t>48135960000195</t>
  </si>
  <si>
    <t>ANTONIO DA SILVA CORREA 49022997200</t>
  </si>
  <si>
    <t>48144509000134</t>
  </si>
  <si>
    <t>WALACE CORDEIRO DE MELO 83154256253</t>
  </si>
  <si>
    <t>48150094000101</t>
  </si>
  <si>
    <t>48.150.094 BRUNO ADAMES SANTOS DE SOUZA</t>
  </si>
  <si>
    <t>48156200000164</t>
  </si>
  <si>
    <t>ENOQUE CORREA DE LIMA NETO 01729335284</t>
  </si>
  <si>
    <t>48156294000171</t>
  </si>
  <si>
    <t>JUNIOR DA COSTA FARIAS 87581132234</t>
  </si>
  <si>
    <t>48167186000102</t>
  </si>
  <si>
    <t>WALTER EDUARDO CABRAL CHAGAS 75722810282</t>
  </si>
  <si>
    <t>48171079000140</t>
  </si>
  <si>
    <t>48.171.079 LEANDRO SANTOS LIRA</t>
  </si>
  <si>
    <t>48175169000109</t>
  </si>
  <si>
    <t>J.I PINHEIRO PORPINO LTDA</t>
  </si>
  <si>
    <t>48178929000131</t>
  </si>
  <si>
    <t>GLEYDSON JOUBER GARCIA RODRIGUES 03463142244</t>
  </si>
  <si>
    <t>48179738000194</t>
  </si>
  <si>
    <t>LARISSA DO CARMO SOARES 81897243200</t>
  </si>
  <si>
    <t>48182137000130</t>
  </si>
  <si>
    <t>48.182.137 DANIEL LEAO PEREIRA</t>
  </si>
  <si>
    <t>48182905000156</t>
  </si>
  <si>
    <t>48.182.905 ANTONIO JEAN FARIAS GUEDES</t>
  </si>
  <si>
    <t>48183352000156</t>
  </si>
  <si>
    <t>48.183.352 DIENE HELEM COTA PIMENTEL</t>
  </si>
  <si>
    <t>48184186000102</t>
  </si>
  <si>
    <t>FELIPE PORTILHO VIEIRA 99495457220</t>
  </si>
  <si>
    <t>48187285000148</t>
  </si>
  <si>
    <t>ANDREISON FERREIRA DE MORAES 04043372280</t>
  </si>
  <si>
    <t>48187814000103</t>
  </si>
  <si>
    <t>GABRIEL LIMA DUARTE 03892838275</t>
  </si>
  <si>
    <t>48195616000191</t>
  </si>
  <si>
    <t>48.195.616 JAIME DE SOUZA LIMA JUNIOR</t>
  </si>
  <si>
    <t>48205403000101</t>
  </si>
  <si>
    <t>ANTONIO ANDERSON OLIVEIRA DE SENA 63212986204</t>
  </si>
  <si>
    <t>48209859000131</t>
  </si>
  <si>
    <t>WILMAR NAVARRO DA SILVA NETO 53102053220</t>
  </si>
  <si>
    <t>48246817000170</t>
  </si>
  <si>
    <t>48.246.817 RONALDO DE MENEZES MIRANDA</t>
  </si>
  <si>
    <t>48255399000188</t>
  </si>
  <si>
    <t>FABRICIO DOS SANTOS FERNANDES 74340735272</t>
  </si>
  <si>
    <t>48257998000130</t>
  </si>
  <si>
    <t>DAYANA CRAVO RODRIGUES 00154457205</t>
  </si>
  <si>
    <t>48262437000120</t>
  </si>
  <si>
    <t>48.262.437 ANDREY THIAGO ROCHA BORGES DO NASCIMENTO</t>
  </si>
  <si>
    <t>48262629000136</t>
  </si>
  <si>
    <t>ALEXANDER PEREIRA DA ROCHA 01712342274</t>
  </si>
  <si>
    <t>48272724000110</t>
  </si>
  <si>
    <t>GILBERTO PAULO GOMES DA SILVA JUNIOR 94404640200</t>
  </si>
  <si>
    <t>48274124000191</t>
  </si>
  <si>
    <t>KASSYUS VINICYUS RAMOS DE CARVALHO 02452493201</t>
  </si>
  <si>
    <t>48276917000140</t>
  </si>
  <si>
    <t>MARIA DE NAZARE FIGUEIREDO CORDEIRO 14789540278</t>
  </si>
  <si>
    <t>48276986000153</t>
  </si>
  <si>
    <t>48.276.986 MATEUS CARVALHO NOGUEIRA</t>
  </si>
  <si>
    <t>48277912000131</t>
  </si>
  <si>
    <t>SIRLENE GOMES DE OLIVEIRA 24736449268</t>
  </si>
  <si>
    <t>48278607000164</t>
  </si>
  <si>
    <t>48.278.607 GERSON ANTONIO RAMOS DE SOUZA</t>
  </si>
  <si>
    <t>48284494000100</t>
  </si>
  <si>
    <t>48.284.494 DINA JIOVANDRA RODRIGUES DA SILVA</t>
  </si>
  <si>
    <t>48287990000117</t>
  </si>
  <si>
    <t>48.287.990 LUANA MELO ACIOLY BURLE</t>
  </si>
  <si>
    <t>48290988000105</t>
  </si>
  <si>
    <t>48.290.988 KALWENE DE OLIVEIRA IBIAPINA</t>
  </si>
  <si>
    <t>48296752000178</t>
  </si>
  <si>
    <t>DIEGO ALEXANDRE DA SILVA 01056377267</t>
  </si>
  <si>
    <t>48297304000199</t>
  </si>
  <si>
    <t>SAMELA OLIVEIRA DA ROCHA 01247268284</t>
  </si>
  <si>
    <t>48300790000157</t>
  </si>
  <si>
    <t>ALEXANDER CARDOSO VILHENA 71737022249</t>
  </si>
  <si>
    <t>48309773000180</t>
  </si>
  <si>
    <t>BRESLLEN DE OLIVEIRA DUARTE 03768141284</t>
  </si>
  <si>
    <t>48325056000142</t>
  </si>
  <si>
    <t>JOSE CARLOS LOPES DOS SANTOS 95957790249</t>
  </si>
  <si>
    <t>48325241000137</t>
  </si>
  <si>
    <t>48.325.241 SUELLEN AUZIER DO CARMO</t>
  </si>
  <si>
    <t>48325247000104</t>
  </si>
  <si>
    <t>48.325.247 CHRISTIANE SILVA DE MATOS</t>
  </si>
  <si>
    <t>48325711000162</t>
  </si>
  <si>
    <t>WAGNER ANTONIO DA COSTA LEITE 00005532205</t>
  </si>
  <si>
    <t>48334047000118</t>
  </si>
  <si>
    <t>ALINE SOUZA LIMA 00814129242</t>
  </si>
  <si>
    <t>48339677000185</t>
  </si>
  <si>
    <t>REINALDO JOSE FIGUEIREDO NASCIMENTO 26651351249</t>
  </si>
  <si>
    <t>48344652000170</t>
  </si>
  <si>
    <t>MARIA DE LOURDES CORREA PAIXAO 09361359215</t>
  </si>
  <si>
    <t>48345754000100</t>
  </si>
  <si>
    <t>WALBER ANTONIO PEREIRA BRAZAO 45275696272</t>
  </si>
  <si>
    <t>48348724000157</t>
  </si>
  <si>
    <t>LUANA COSTA LOBATO 01543319297</t>
  </si>
  <si>
    <t>48349705000145</t>
  </si>
  <si>
    <t>JOCINEIDE BENTES BATISTA 66152178215</t>
  </si>
  <si>
    <t>48354067000150</t>
  </si>
  <si>
    <t>48.354.067 GISELE DA SILVA CARDOSO</t>
  </si>
  <si>
    <t>48366904000161</t>
  </si>
  <si>
    <t>48.366.904 RODRIGO DE JESUS ASSUNCAO</t>
  </si>
  <si>
    <t>48380564000123</t>
  </si>
  <si>
    <t>48.380.564 YURI SIQUEIRA LOPES</t>
  </si>
  <si>
    <t>48385012000108</t>
  </si>
  <si>
    <t>KARLA SUELLEN LIMA PEREIRA 01256012203</t>
  </si>
  <si>
    <t>48387681000119</t>
  </si>
  <si>
    <t>48.387.681 MANOELA DO SOCORRO SANTOS PANTOJA</t>
  </si>
  <si>
    <t>48388072000184</t>
  </si>
  <si>
    <t>MARIA KATTYANE DA SILVA FARIAS 96617713249</t>
  </si>
  <si>
    <t>48388768000100</t>
  </si>
  <si>
    <t>ANDERSON WELLINGTON ARANTES DA SILVA 96179724253</t>
  </si>
  <si>
    <t>48393884000118</t>
  </si>
  <si>
    <t>MARCELO VINICIUS DE OLIVEIRA CARDOSO 02490079247</t>
  </si>
  <si>
    <t>48395246000136</t>
  </si>
  <si>
    <t>48.395.246 MATHEUS GOMES PANTOJA</t>
  </si>
  <si>
    <t>48400896000122</t>
  </si>
  <si>
    <t>48402000000144</t>
  </si>
  <si>
    <t>HELEN RUTE SANTIAGO PINHEIRO 47742844249</t>
  </si>
  <si>
    <t>48402868000144</t>
  </si>
  <si>
    <t>48.402.868 SERGIO RODRIGOS DA SILVA</t>
  </si>
  <si>
    <t>48416878000139</t>
  </si>
  <si>
    <t>48.416.878 ANTONIELSON FAVACHO DAMASCENO</t>
  </si>
  <si>
    <t>48424029000127</t>
  </si>
  <si>
    <t>LARISSA MARIANA MIRANDA CASTRO 02644344204</t>
  </si>
  <si>
    <t>48425897000121</t>
  </si>
  <si>
    <t>EMMANUEL SILVESTRE NOGUEIRA CARDOSO 17398304234</t>
  </si>
  <si>
    <t>48429040000180</t>
  </si>
  <si>
    <t>48.429.040 PRISCILA CARVALHO DA SILVA</t>
  </si>
  <si>
    <t>48429659000194</t>
  </si>
  <si>
    <t>GIBRAN JUNIOR CORREA DA SILVA 62890956253</t>
  </si>
  <si>
    <t>48432880000100</t>
  </si>
  <si>
    <t>KLEBER PALHETA MACHADO 63264846268</t>
  </si>
  <si>
    <t>48433562000155</t>
  </si>
  <si>
    <t>FABRICIO FERREIRA DOS SANTOS 66449740230</t>
  </si>
  <si>
    <t>48435767000170</t>
  </si>
  <si>
    <t>NATASHA CAROLINE PINTO DOS SANTOS 99070120259</t>
  </si>
  <si>
    <t>48441540000137</t>
  </si>
  <si>
    <t>MARIANO JEFFERSON BATISTA GOMES JUNIOR 98279017291</t>
  </si>
  <si>
    <t>48447910000143</t>
  </si>
  <si>
    <t>ANA CARLA DE LIMA PINHEIRO 00474268292</t>
  </si>
  <si>
    <t>48449156000180</t>
  </si>
  <si>
    <t>48.449.156 HUGO DE CASTRO MOTA</t>
  </si>
  <si>
    <t>48455536000128</t>
  </si>
  <si>
    <t>PAULO CEZAR NUNES BRAGA 86462580259</t>
  </si>
  <si>
    <t>48456169000187</t>
  </si>
  <si>
    <t>FELIPE RODRIGUES DIAS 01764738233</t>
  </si>
  <si>
    <t>48464729000145</t>
  </si>
  <si>
    <t>48.464.729 SILAS LIMA DA SILVA</t>
  </si>
  <si>
    <t>48471301000120</t>
  </si>
  <si>
    <t>LUCAS DAMASCENO DE AZEVEDO 02667204204</t>
  </si>
  <si>
    <t>48477282000149</t>
  </si>
  <si>
    <t>48.477.282 SAMANTHA RODRIGUES SANTOS</t>
  </si>
  <si>
    <t>48478302000104</t>
  </si>
  <si>
    <t>MARIO JORGE CARDOSO DA SILVA 48989592291</t>
  </si>
  <si>
    <t>48479525000188</t>
  </si>
  <si>
    <t>MATHEUS PAIXAO AMANAJAS 03400779210</t>
  </si>
  <si>
    <t>48480029000144</t>
  </si>
  <si>
    <t>RICARDO WILLINS CARVALHO DOS SANTOS 54620490210</t>
  </si>
  <si>
    <t>48484964000189</t>
  </si>
  <si>
    <t>AMERICO SOUSA SIMARRO 02076120211</t>
  </si>
  <si>
    <t>48488350000175</t>
  </si>
  <si>
    <t>48.488.350 JORGE RAFAEL RODRIGUES RAMOS</t>
  </si>
  <si>
    <t>48493097000148</t>
  </si>
  <si>
    <t xml:space="preserve">IGOR DOS ANJOS MIRANDA </t>
  </si>
  <si>
    <t>48493756000146</t>
  </si>
  <si>
    <t>MAYARA CRISTINA CASTRO OLIVEIRA 00792727207</t>
  </si>
  <si>
    <t>48494396000105</t>
  </si>
  <si>
    <t>EDMILTON PIMENTEL MONTEIRO 81048017249</t>
  </si>
  <si>
    <t>48496059000149</t>
  </si>
  <si>
    <t>RENEE LAUNE MACHADO 63856700234</t>
  </si>
  <si>
    <t>48498054000155</t>
  </si>
  <si>
    <t>ROSIMERY WANZELER DE SOUZA 00321408276</t>
  </si>
  <si>
    <t>48517422000165</t>
  </si>
  <si>
    <t>ONILSON JORGE BARBOZA SOUZA 75934418220</t>
  </si>
  <si>
    <t>48522178000129</t>
  </si>
  <si>
    <t>48.522.178 SULEIMAN DE LIMA SILVA</t>
  </si>
  <si>
    <t>48523562000146</t>
  </si>
  <si>
    <t>48.523.562 MATHEUS SANTOS DUARTE</t>
  </si>
  <si>
    <t>48525401000191</t>
  </si>
  <si>
    <t>ROGERIO LEANDRO DA SILVA MERCES 90787161268</t>
  </si>
  <si>
    <t>48527247000197</t>
  </si>
  <si>
    <t>48.527.247 JOAO PEDRO MARQUES DA COSTA COELHO</t>
  </si>
  <si>
    <t>48532137000113</t>
  </si>
  <si>
    <t>JOSENI VALENTE SANTOS JUNIOR 69829870278</t>
  </si>
  <si>
    <t>48537411000147</t>
  </si>
  <si>
    <t>ADAILSON LUIS DE CASTRO SANTOS 00439697204</t>
  </si>
  <si>
    <t>48538415000140</t>
  </si>
  <si>
    <t>ARIENE DA SILVA RODRIGUES 04130906208</t>
  </si>
  <si>
    <t>48540872000179</t>
  </si>
  <si>
    <t>MONICA GOMES DOS SANTOS 80780920244</t>
  </si>
  <si>
    <t>48552173000149</t>
  </si>
  <si>
    <t>MARIA DE NAZARE SOUZA DO NASCIMENTO 77886224272</t>
  </si>
  <si>
    <t>48557337000120</t>
  </si>
  <si>
    <t>FERNANDO JOSE SANTOS COSTA 51735334200</t>
  </si>
  <si>
    <t>48561417000150</t>
  </si>
  <si>
    <t>FERNANDO SERGIO BORGES JUNIOR 86306871268</t>
  </si>
  <si>
    <t>48568616000190</t>
  </si>
  <si>
    <t>VICTOR DO NASCIMENTO OLIVEIRA 03581880245</t>
  </si>
  <si>
    <t>48568732000109</t>
  </si>
  <si>
    <t>ROSANA DO SOCORRO FERREIRA MAIA 44884168291</t>
  </si>
  <si>
    <t>48570826000112</t>
  </si>
  <si>
    <t>48.570.826 LUIZ OTAVIO DE SOUZA</t>
  </si>
  <si>
    <t>48576986000179</t>
  </si>
  <si>
    <t>48.576.986 LUZIANE SILVA SANTOS</t>
  </si>
  <si>
    <t>48585217000137</t>
  </si>
  <si>
    <t>ALTANIR DOS SANTOS 77505964291</t>
  </si>
  <si>
    <t>48585973000166</t>
  </si>
  <si>
    <t>EDSON EVANGELISTA MATOS FONTEL 00538323299</t>
  </si>
  <si>
    <t>48588195000169</t>
  </si>
  <si>
    <t>C M LOPES RENOVACAO VEICULAR LTDA</t>
  </si>
  <si>
    <t>48588841000198</t>
  </si>
  <si>
    <t>48.588.841 JAMES MONTEIRO DE OLIVEIRA</t>
  </si>
  <si>
    <t>48595200000160</t>
  </si>
  <si>
    <t>48.595.200 BRUNO DE LIMA OLIVEIRA</t>
  </si>
  <si>
    <t>48603749000150</t>
  </si>
  <si>
    <t>FELIPE MAGNO DOS SANTOS 71582860297</t>
  </si>
  <si>
    <t>48604092000145</t>
  </si>
  <si>
    <t>GENIVAL DOS SANTOS VASCONCELOS 96948094287</t>
  </si>
  <si>
    <t>48605032000147</t>
  </si>
  <si>
    <t>WENDELL TEODORO FERREIRA 02747989216</t>
  </si>
  <si>
    <t>48611049000107</t>
  </si>
  <si>
    <t>FELIPE VALINO DOS SANTOS 01580234208</t>
  </si>
  <si>
    <t>48612183000122</t>
  </si>
  <si>
    <t>ELIAZIR DIAS MOREIRA 11883138272</t>
  </si>
  <si>
    <t>48614301000131</t>
  </si>
  <si>
    <t>48.614.301 HEIDER DOS SANTOS LOPES COSTA</t>
  </si>
  <si>
    <t>48614951000187</t>
  </si>
  <si>
    <t>48.614.951 GABRIEL DA MOTA FERREIRA</t>
  </si>
  <si>
    <t>48617162000108</t>
  </si>
  <si>
    <t>REGINALDO GONCALVES MONTEIRO 00387082212</t>
  </si>
  <si>
    <t>48623338000126</t>
  </si>
  <si>
    <t>JULIANA CAROLINE SARMENTO DOS SANTOS 05437990260</t>
  </si>
  <si>
    <t>48627364000122</t>
  </si>
  <si>
    <t>48.627.364 GABRIEL HENRIQUE NASCIMENTO AZEVEDO</t>
  </si>
  <si>
    <t>48637586000126</t>
  </si>
  <si>
    <t>48.637.586 ALBERTO CESAR GUIMARAES SOUZA</t>
  </si>
  <si>
    <t>48647427000102</t>
  </si>
  <si>
    <t>48.647.427 AMANDA CAREN DA ANUNCIACAO BORGES</t>
  </si>
  <si>
    <t>48665594000186</t>
  </si>
  <si>
    <t>ELIANA GOMES DA SILVA GAIA 73320544268</t>
  </si>
  <si>
    <t>48666196000184</t>
  </si>
  <si>
    <t>JAIR MOREIRA DA PAZ FILHO 76214770244</t>
  </si>
  <si>
    <t>48669243000143</t>
  </si>
  <si>
    <t>RICARDO VIEIRA COELHO 03002428248</t>
  </si>
  <si>
    <t>48670141000148</t>
  </si>
  <si>
    <t>JONATAS OLIVEIRA DE SOUSA 72789590206</t>
  </si>
  <si>
    <t>48675911000145</t>
  </si>
  <si>
    <t>JEIMESON NEI FERREIRA DOS SANTOS 00802538223</t>
  </si>
  <si>
    <t>48681685000105</t>
  </si>
  <si>
    <t>EDINALDO COSTA PANTOJA 57086427268</t>
  </si>
  <si>
    <t>48682353000145</t>
  </si>
  <si>
    <t>48.682.353 GLAUCE PATRICIA DA SILVA SANTOS</t>
  </si>
  <si>
    <t>48688727000130</t>
  </si>
  <si>
    <t>THAYS MARIA SOUSA LIMA 69623724268</t>
  </si>
  <si>
    <t>48696163000187</t>
  </si>
  <si>
    <t>JACQUELINE CAMPOS DE MELO 86553771200</t>
  </si>
  <si>
    <t>48696409000110</t>
  </si>
  <si>
    <t>LAUDIOMAR MAGALHAES DOS SANTOS 57701997253</t>
  </si>
  <si>
    <t>48700287000199</t>
  </si>
  <si>
    <t>MANOEL HIDERALDO RODRIGUES DA COSTA 01470425262</t>
  </si>
  <si>
    <t>48702182000179</t>
  </si>
  <si>
    <t>EDNA CRISTINA DIAS DE SOUZA 40243184204</t>
  </si>
  <si>
    <t>48711894000154</t>
  </si>
  <si>
    <t>48.711.894 GISELE VALENCA ALVES DE ARAUJO</t>
  </si>
  <si>
    <t>48723292000117</t>
  </si>
  <si>
    <t>JOSE FRANCISCO DE ATAIDE NAZARIO 61138312215</t>
  </si>
  <si>
    <t>48729474000103</t>
  </si>
  <si>
    <t>ROBERT ALEXANDRE DE LIMA JACO 53056477204</t>
  </si>
  <si>
    <t>48732915000118</t>
  </si>
  <si>
    <t>48.732.915 NATALIA PRISCILA RODRIGUES DO NASCIMENTO FRAZAO</t>
  </si>
  <si>
    <t>48734325000124</t>
  </si>
  <si>
    <t>RENATO CORDOVIL DOS REIS 02094209288</t>
  </si>
  <si>
    <t>48735769000184</t>
  </si>
  <si>
    <t>CLEYDSON MATOS LIMA 02728703230</t>
  </si>
  <si>
    <t>48740351006791</t>
  </si>
  <si>
    <t>BRASPRESS TRANSPORTES URGENTES LTDA</t>
  </si>
  <si>
    <t>48748567000177</t>
  </si>
  <si>
    <t>IGOR COSTA DOS SANTOS 91747147249</t>
  </si>
  <si>
    <t>48750497000191</t>
  </si>
  <si>
    <t>ANA CAROLINA OLIVEIRA DO NASCIMENTO 82618178220</t>
  </si>
  <si>
    <t>48751809000181</t>
  </si>
  <si>
    <t>NELIO NUNES CARVALHO 61452840210</t>
  </si>
  <si>
    <t>48752506000183</t>
  </si>
  <si>
    <t>ANTONIO LUCIANO MESQUITA DE AZEVEDO 72837276200</t>
  </si>
  <si>
    <t>48757404000150</t>
  </si>
  <si>
    <t>NACIFE BARBOSA KURY JUNIOR 73565040220</t>
  </si>
  <si>
    <t>48760737000139</t>
  </si>
  <si>
    <t>FRANCISCO JOSE ARAUJO SILVA 35331984215</t>
  </si>
  <si>
    <t>48765699000107</t>
  </si>
  <si>
    <t>ROBERTA SANTOS DE SOUZA 82790612234</t>
  </si>
  <si>
    <t>48771204000152</t>
  </si>
  <si>
    <t>48.771.204 JESSICA MARIA MENEZES SOARES</t>
  </si>
  <si>
    <t>48771571000156</t>
  </si>
  <si>
    <t>48.771.571 BRUNO SILVA DO PRADO</t>
  </si>
  <si>
    <t>48773571000195</t>
  </si>
  <si>
    <t>SANDRA FERREIRA PATRICIO 74266870230</t>
  </si>
  <si>
    <t>48774362000166</t>
  </si>
  <si>
    <t>EDUARDO PEDRO DA SILVA 01105542211</t>
  </si>
  <si>
    <t>48775765000120</t>
  </si>
  <si>
    <t>JOAO VICTOR DOS SANTOS GONCALVES 05614874216</t>
  </si>
  <si>
    <t>48777129000137</t>
  </si>
  <si>
    <t>48.777.129 MARCIO ED FARIAS DOS SANTOS</t>
  </si>
  <si>
    <t>48778292000114</t>
  </si>
  <si>
    <t>48.778.292 RAFAEL DAMASCENO ADRIANO</t>
  </si>
  <si>
    <t>48778828000100</t>
  </si>
  <si>
    <t>MARIA EDUARDA SARAIVA DA SILVA DIAS 70122648293</t>
  </si>
  <si>
    <t>48782545000123</t>
  </si>
  <si>
    <t>DORIVAL DA SILVA MEDEIROS JUNIOR 63828030220</t>
  </si>
  <si>
    <t>48784005000189</t>
  </si>
  <si>
    <t>VANESSA MENDES DA COSTA 61010299301</t>
  </si>
  <si>
    <t>48791051000105</t>
  </si>
  <si>
    <t>48.791.051 JOAO CARLOS ARAUJO BENJAMIN</t>
  </si>
  <si>
    <t>48791079000142</t>
  </si>
  <si>
    <t>WENDELL DA CUNHA ARAUJO 65834453287</t>
  </si>
  <si>
    <t>48796027000169</t>
  </si>
  <si>
    <t>LADSON MARIO DOS SANTOS ARAUJO 02723770230</t>
  </si>
  <si>
    <t>48796142000133</t>
  </si>
  <si>
    <t>48.796.142 JAKELINE DO SOCORRO COSTA BARROS</t>
  </si>
  <si>
    <t>48796736000144</t>
  </si>
  <si>
    <t>48.796.736 MARCELA DI PAULA SOUZA DE MELO</t>
  </si>
  <si>
    <t>48798834000110</t>
  </si>
  <si>
    <t>EDSON FELIX LEAL 01517571278</t>
  </si>
  <si>
    <t>48812102000138</t>
  </si>
  <si>
    <t>48.812.102 ALBERTO FELIPE COSTA DE ALMEIDA</t>
  </si>
  <si>
    <t>48812604000169</t>
  </si>
  <si>
    <t>DARLAN CONRADO TEIXEIRA CEZAR DA CRUZ 02571399233</t>
  </si>
  <si>
    <t>48821013000158</t>
  </si>
  <si>
    <t>48.821.013 CAMILA DE SOUZA CARDOSO ERVEDOSA</t>
  </si>
  <si>
    <t>48836140000120</t>
  </si>
  <si>
    <t>48.836.140 JESSICA DOS SANTOS MAYA</t>
  </si>
  <si>
    <t>48838287000150</t>
  </si>
  <si>
    <t>LAYANA PATRICIA DIAS MACHADO 02474318267</t>
  </si>
  <si>
    <t>48848465000123</t>
  </si>
  <si>
    <t>48.848.465 DAVID SANTOS DOS SANTOS</t>
  </si>
  <si>
    <t>48852072000193</t>
  </si>
  <si>
    <t>ANDREIA MORAIS COSTA DE OLIVEIRA 73446238204</t>
  </si>
  <si>
    <t>48855578000156</t>
  </si>
  <si>
    <t>48.855.578 BIANCA THAIS LAMEIRA IPIRANGA</t>
  </si>
  <si>
    <t>48857301000162</t>
  </si>
  <si>
    <t>GEOVANY LISBOA VIANA</t>
  </si>
  <si>
    <t>48864073000158</t>
  </si>
  <si>
    <t>48.864.073 PAULO SERGIO MAIA DO ESPIRITO SANTO</t>
  </si>
  <si>
    <t>48866762000100</t>
  </si>
  <si>
    <t>48.866.762 WANDERSON CLECIUS SANTOS CARDOSO</t>
  </si>
  <si>
    <t>48882918000138</t>
  </si>
  <si>
    <t>48.882.918 ADELINO COSTA CONSOLACAO</t>
  </si>
  <si>
    <t>48891051000187</t>
  </si>
  <si>
    <t>48.891.051 JEZREEL DA SILVA LIMA</t>
  </si>
  <si>
    <t>48891161000149</t>
  </si>
  <si>
    <t>48.891.161 JOSE ALMEIDA LOBATO</t>
  </si>
  <si>
    <t>48896033000198</t>
  </si>
  <si>
    <t>48.896.033 PATRICIA DA SILVA COSTA</t>
  </si>
  <si>
    <t>48896086000109</t>
  </si>
  <si>
    <t>48.896.086 ALYSON SANTOS DA GAMA</t>
  </si>
  <si>
    <t>48897949000162</t>
  </si>
  <si>
    <t>48.897.949 TAMIRIS CAROLINA CORREA DE SOUSA</t>
  </si>
  <si>
    <t>48898090000106</t>
  </si>
  <si>
    <t>48.898.090 ELTHON PAULO FERREIRA DA COSTA</t>
  </si>
  <si>
    <t>48899523000148</t>
  </si>
  <si>
    <t>48.899.523 DANIEL GLEIZER DOS SANTOS CAVALCANTE</t>
  </si>
  <si>
    <t>48900019000110</t>
  </si>
  <si>
    <t>48.900.019 JAQUELINE FERREIRA OLIVEIRA</t>
  </si>
  <si>
    <t>48906431000148</t>
  </si>
  <si>
    <t>48.906.431 MAX AUGUSTO BASTOS LELO</t>
  </si>
  <si>
    <t>48909126000100</t>
  </si>
  <si>
    <t>48.909.126 ROBSON ALAN DA SILVA GOMES</t>
  </si>
  <si>
    <t>48911665000183</t>
  </si>
  <si>
    <t>48.911.665 OZIEL COELHO DA SILVA</t>
  </si>
  <si>
    <t>48911817000148</t>
  </si>
  <si>
    <t>48.911.817 HELTON AIRES DE PAULA</t>
  </si>
  <si>
    <t>48917840000140</t>
  </si>
  <si>
    <t>48.917.840 LARISSA COSTA CARVALHO SILVA</t>
  </si>
  <si>
    <t>48921287000119</t>
  </si>
  <si>
    <t>48.921.287 STEPHANNY XAVIER FERREIRA SANTOS</t>
  </si>
  <si>
    <t>48925147000119</t>
  </si>
  <si>
    <t>48.925.147 ANTONIO FILIPI DA SILVA</t>
  </si>
  <si>
    <t>48934666000143</t>
  </si>
  <si>
    <t>RODRIGO MARTINS CONCEIÇÃO 03386579248</t>
  </si>
  <si>
    <t>48943072000107</t>
  </si>
  <si>
    <t xml:space="preserve">FERNANDO MARTINS GOMES </t>
  </si>
  <si>
    <t>48943185000102</t>
  </si>
  <si>
    <t>48.943.185 MARIO EDUARDO SANTIAGO ARAUJO</t>
  </si>
  <si>
    <t>48970565000128</t>
  </si>
  <si>
    <t>48.970.565 EMERSON DO VALE PALHETA</t>
  </si>
  <si>
    <t>48975942000111</t>
  </si>
  <si>
    <t>RICHELYNE DO SOCORRO ROSA DE SOUZA</t>
  </si>
  <si>
    <t>48980033000171</t>
  </si>
  <si>
    <t>48.980.033 PAULA EMANNUELE SANTOS DO AMARAL</t>
  </si>
  <si>
    <t>48981048000154</t>
  </si>
  <si>
    <t>48.981.048 ANDRE LUIZ BARBOSA COSTA JUNIOR</t>
  </si>
  <si>
    <t>48990627000163</t>
  </si>
  <si>
    <t>48.990.627 ALBERTO JEFFERSON NUNES DE OLIVEIRA</t>
  </si>
  <si>
    <t>48994249000196</t>
  </si>
  <si>
    <t>48.994.249 DIEGO MIRANDA PINA</t>
  </si>
  <si>
    <t>48998077000129</t>
  </si>
  <si>
    <t>MULLER ROBSON DA COSTA FERREIRA</t>
  </si>
  <si>
    <t>49001775000170</t>
  </si>
  <si>
    <t>49.001.775 NATALI CEI DE OLIVEIRA MOTA</t>
  </si>
  <si>
    <t>49002107000168</t>
  </si>
  <si>
    <t>W V C BAIA LTDA</t>
  </si>
  <si>
    <t>49013468000100</t>
  </si>
  <si>
    <t>HEBERT PATRICK LIMA SARUBBI</t>
  </si>
  <si>
    <t>49021392000164</t>
  </si>
  <si>
    <t>KEILA DO SOCORRO BATISTA 81631545272</t>
  </si>
  <si>
    <t>49044576000140</t>
  </si>
  <si>
    <t>49.044.576 JESSICA SIQUEIRA DA ROCHA</t>
  </si>
  <si>
    <t>49045513000108</t>
  </si>
  <si>
    <t>49.045.513 EZEQUIEL VIEIRA DOS ANJOS</t>
  </si>
  <si>
    <t>49046376000126</t>
  </si>
  <si>
    <t>49.046.376 PEDRO HENRIQUE DOS SANTOS DIAS</t>
  </si>
  <si>
    <t>49056119000175</t>
  </si>
  <si>
    <t>49.056.119 WEYDERSON DE ALMEIDA GOMES</t>
  </si>
  <si>
    <t>49056417000165</t>
  </si>
  <si>
    <t>49.056.417 ADONIAS MONTEIRO DE OLIVEIRA</t>
  </si>
  <si>
    <t>49067134000119</t>
  </si>
  <si>
    <t>LEONARDO BARRAL MONTEIRO</t>
  </si>
  <si>
    <t>49068343000187</t>
  </si>
  <si>
    <t>49.068.343 ALESSANDRA BARRETO SA PARDAL</t>
  </si>
  <si>
    <t>49068578000179</t>
  </si>
  <si>
    <t>49.068.578 JONHN COUTINHO ANDRADE</t>
  </si>
  <si>
    <t>49069018000139</t>
  </si>
  <si>
    <t>49.069.018 ELSON DA SILVA FERREIRA</t>
  </si>
  <si>
    <t>49070252000186</t>
  </si>
  <si>
    <t>49.070.252 HUDSON JOSE VIEIRA SANTOS</t>
  </si>
  <si>
    <t>49072525000121</t>
  </si>
  <si>
    <t>49.072.525 JAIME FERREIRA MARTINS</t>
  </si>
  <si>
    <t>49076065000100</t>
  </si>
  <si>
    <t>49.076.065 VILZA MARIA CRUZ DA SILVA</t>
  </si>
  <si>
    <t>49077280000125</t>
  </si>
  <si>
    <t>JILCIMAR COSTA  DOS SANTOS</t>
  </si>
  <si>
    <t>49079535000199</t>
  </si>
  <si>
    <t>49079535 DENISE FRANCISCA BARBOSA PINHEIRO</t>
  </si>
  <si>
    <t>49082912000149</t>
  </si>
  <si>
    <t>49.082.912 PATRICIA BENDINELLI</t>
  </si>
  <si>
    <t>49084559000136</t>
  </si>
  <si>
    <t>ANALICE LOPES DE MORAIS</t>
  </si>
  <si>
    <t>49086117000129</t>
  </si>
  <si>
    <t>49.086.117 WILLAM SILVA DOS SANTOS</t>
  </si>
  <si>
    <t>49086620000184</t>
  </si>
  <si>
    <t>49.086.620 SATURNINO MARIO SANTOS DA COSTA</t>
  </si>
  <si>
    <t>49091731000189</t>
  </si>
  <si>
    <t>49.091.731 MARCOS VINICIUS IGLEZIAS TEIXEIRA</t>
  </si>
  <si>
    <t>49096073000118</t>
  </si>
  <si>
    <t>L. MORAES DO NASCIMENTO LTDA</t>
  </si>
  <si>
    <t>49099055000190</t>
  </si>
  <si>
    <t>49.099.055 ALISON JEAN POMPEU CORDOVIL</t>
  </si>
  <si>
    <t>49100380000125</t>
  </si>
  <si>
    <t>49.100.380 LUCIANA CAMPELO BOTELHO</t>
  </si>
  <si>
    <t>49105812000190</t>
  </si>
  <si>
    <t>49.105.812 NAYARA CORREIA DE SOUSA</t>
  </si>
  <si>
    <t>49107898000190</t>
  </si>
  <si>
    <t>49.107.898 ANGELO DENILSON SILVA SANTOS</t>
  </si>
  <si>
    <t>49111279000170</t>
  </si>
  <si>
    <t>49.111.279 THAMIRIS PIMENTEL SOARES</t>
  </si>
  <si>
    <t>49117334000139</t>
  </si>
  <si>
    <t>49.117.334 NAYRA GEOVANA DA SILVA DUTRA</t>
  </si>
  <si>
    <t>49117746000179</t>
  </si>
  <si>
    <t>49.117.746 WELLINGTON DO NASCIMENTO BRITO</t>
  </si>
  <si>
    <t>49118083000107</t>
  </si>
  <si>
    <t>49.118.083 PATRICK GOMES DO NASCIMENTO</t>
  </si>
  <si>
    <t>49124529000106</t>
  </si>
  <si>
    <t>49.124.529 HADRIA SAMADELLO LOUREIRO DA SILVA</t>
  </si>
  <si>
    <t>49129480000184</t>
  </si>
  <si>
    <t>EGLISON SOUZA BARBOSA</t>
  </si>
  <si>
    <t>49132286000158</t>
  </si>
  <si>
    <t>ANDREI DA SILVA SANTOS</t>
  </si>
  <si>
    <t>49133142000116</t>
  </si>
  <si>
    <t>49.133.142 FERNANDO HENRIQUE DA SILVA</t>
  </si>
  <si>
    <t>49135414000117</t>
  </si>
  <si>
    <t>49.135.414 SORAYA DOS SANTOS AMINTAS</t>
  </si>
  <si>
    <t>49143045000104</t>
  </si>
  <si>
    <t>NORTH BRASIL COMERCIAL LTDA</t>
  </si>
  <si>
    <t>49149113000142</t>
  </si>
  <si>
    <t>49.149.113 ANNA PAULA DE OLIVEIRA DE ABREU</t>
  </si>
  <si>
    <t>49151585000130</t>
  </si>
  <si>
    <t>49.151.585 ALESSON DA SILVA BARROS</t>
  </si>
  <si>
    <t>49164894000144</t>
  </si>
  <si>
    <t>49.164.894 SANTIAGO ALCANTARA DA SILVA</t>
  </si>
  <si>
    <t>49165473000138</t>
  </si>
  <si>
    <t>49.165.473 VERONICA MEL NORJOSA CALDAS</t>
  </si>
  <si>
    <t>49172536000183</t>
  </si>
  <si>
    <t>49.172.536 RAYSSA VITORIA FERREIRA SOUSA</t>
  </si>
  <si>
    <t>49182518000182</t>
  </si>
  <si>
    <t>49.182.158 IRANEIDE CRISTINA ALMEIDA SALDANHA</t>
  </si>
  <si>
    <t>49185711000177</t>
  </si>
  <si>
    <t xml:space="preserve">49.185.711 CASSYUS CLEY GONCALVES DA SILVA </t>
  </si>
  <si>
    <t>49187074000178</t>
  </si>
  <si>
    <t>49.187.074 HEJOCIARA DE NAZARE DO VALE CARNEIRO</t>
  </si>
  <si>
    <t>49188359000123</t>
  </si>
  <si>
    <t>KALIL CAMPOS CASSEB</t>
  </si>
  <si>
    <t>49189930000124</t>
  </si>
  <si>
    <t>49.189.930 ALAN DE SOUZA LIMA</t>
  </si>
  <si>
    <t>49194361000105</t>
  </si>
  <si>
    <t>49.194.361 FELIPE SOUSA DO CARMO</t>
  </si>
  <si>
    <t>49214569000149</t>
  </si>
  <si>
    <t>J ROMAO DE ALMEIDA ESTOFADOS</t>
  </si>
  <si>
    <t>49216036000104</t>
  </si>
  <si>
    <t>49.216.036 ADRIANO DO NASCIMENTO CUNHA</t>
  </si>
  <si>
    <t>49221939000175</t>
  </si>
  <si>
    <t>49.221.939 DAYANA AZEVEDO CORREA</t>
  </si>
  <si>
    <t>49223560000102</t>
  </si>
  <si>
    <t>49.223.560 IVALDO TRINDADE CORREA JUNIOR</t>
  </si>
  <si>
    <t>49227513000129</t>
  </si>
  <si>
    <t>49.227.513 DEBORA MONTEIRO FERREIRA</t>
  </si>
  <si>
    <t>49241897000134</t>
  </si>
  <si>
    <t>49.241.897 LETICIA DOS SANTOS GARCIA COELHO</t>
  </si>
  <si>
    <t>49245107000199</t>
  </si>
  <si>
    <t>49.245.107 ERIKA MAXIMIANA MARINHO REIS</t>
  </si>
  <si>
    <t>49248788000149</t>
  </si>
  <si>
    <t>49.248.788 SILMARA GRACIELLE ALVES DE BRITO</t>
  </si>
  <si>
    <t>49251297000157</t>
  </si>
  <si>
    <t>49.251.297 ITALO MARLONE GOMES SAMPAIO</t>
  </si>
  <si>
    <t>49252529000191</t>
  </si>
  <si>
    <t>49.252.529 LISANDRA MEDEIROS DE CASTRO</t>
  </si>
  <si>
    <t>49253699000190</t>
  </si>
  <si>
    <t>49.253.699 THATYANNE SANTOS</t>
  </si>
  <si>
    <t>49254506000116</t>
  </si>
  <si>
    <t>49.254.506 PATRICIA FIGUEIREDO BASTOS</t>
  </si>
  <si>
    <t>49261804000133</t>
  </si>
  <si>
    <t>49.261.804 ERIC MARVIN VELASCO MAGNO</t>
  </si>
  <si>
    <t>49279606000105</t>
  </si>
  <si>
    <t>49.279.606 TARCISIO GOMES DA SILVA</t>
  </si>
  <si>
    <t>49283612000128</t>
  </si>
  <si>
    <t>49.283.612 CLAUDIA ALAMAR AGUILLA</t>
  </si>
  <si>
    <t>49284574000128</t>
  </si>
  <si>
    <t>49.284.574 ALAN FELIPE DE ALFAIA DANTAS</t>
  </si>
  <si>
    <t>49288164000155</t>
  </si>
  <si>
    <t>49.288.164 JEFFERSON MAGALHÃES RIBEIRO</t>
  </si>
  <si>
    <t>49290928000147</t>
  </si>
  <si>
    <t>49.290.928 MARCELO SANTOS MARTINS</t>
  </si>
  <si>
    <t>49295770000106</t>
  </si>
  <si>
    <t>49.295.770 ROBINSON EDUARDO ALCALA GIL</t>
  </si>
  <si>
    <t>49315473000177</t>
  </si>
  <si>
    <t>49.315.473 RONILDO PINHEIRO CORREA</t>
  </si>
  <si>
    <t>49317769000127</t>
  </si>
  <si>
    <t>YASMIN NOGUEIRA DA SILVA</t>
  </si>
  <si>
    <t>49318590000194</t>
  </si>
  <si>
    <t>49.318.590 LUCIA DE FATIMA TAVARES DE LIMA</t>
  </si>
  <si>
    <t>49322973000136</t>
  </si>
  <si>
    <t>49.322.973 VITOR MATHEUS BARBOSA LAUNE</t>
  </si>
  <si>
    <t>49326375000135</t>
  </si>
  <si>
    <t>49.326.375 LEONARDO DE SOUSA CASTRO</t>
  </si>
  <si>
    <t>49328740000140</t>
  </si>
  <si>
    <t>49.328.740 LEANDRO DO CARMO DA SILVA CARVALHO</t>
  </si>
  <si>
    <t>49333304000160</t>
  </si>
  <si>
    <t>49.333.304 CARLA CRISTINA CAMPOS DA SILVA</t>
  </si>
  <si>
    <t>49337905000140</t>
  </si>
  <si>
    <t>49.337.905 RAMIRO BARROS DOS REIS</t>
  </si>
  <si>
    <t>49344355000197</t>
  </si>
  <si>
    <t>49.344.355 ISRAEL SILVA CORREA</t>
  </si>
  <si>
    <t>49353570000154</t>
  </si>
  <si>
    <t>49.353.570 ALEXANDRO SILVA PINHEIRO</t>
  </si>
  <si>
    <t>49354045000153</t>
  </si>
  <si>
    <t>CALEL ISAAC DE SOUZA BORGES</t>
  </si>
  <si>
    <t>49355663000118</t>
  </si>
  <si>
    <t>49.355.663 ELDER RIBEIRO DA PAIXAO</t>
  </si>
  <si>
    <t>49360471000108</t>
  </si>
  <si>
    <t>49.360.471 GUSTAVO PEREIRA SOARES DUTRA</t>
  </si>
  <si>
    <t>49363466000140</t>
  </si>
  <si>
    <t>49363466 ANDREY LUIZ DIAS CRUZ</t>
  </si>
  <si>
    <t>49369714000160</t>
  </si>
  <si>
    <t>49.369.714 GILBERTO CEZAR SANTOS DOS SANTOS</t>
  </si>
  <si>
    <t>49370542000145</t>
  </si>
  <si>
    <t>49.370.542 JAMILLE NATHELE DE SOUZA NASCIMENTO</t>
  </si>
  <si>
    <t>49371928000171</t>
  </si>
  <si>
    <t>49.371.928 LARISSA RODRIGUES PINA</t>
  </si>
  <si>
    <t>49377719000135</t>
  </si>
  <si>
    <t>49.377.719 WILLIAM DA COSTA PEREIRA JUNIOR</t>
  </si>
  <si>
    <t>49381756000117</t>
  </si>
  <si>
    <t>49.381.756 MANOEL DO SOCORRO FERREIRA LIRA</t>
  </si>
  <si>
    <t>49382272000192</t>
  </si>
  <si>
    <t>49.382.272 TLEICIANE DA SILVA BRITO</t>
  </si>
  <si>
    <t>49383333000136</t>
  </si>
  <si>
    <t>49.383.333 ADAMS EMIR MERCES BOTELHO</t>
  </si>
  <si>
    <t>49383564000140</t>
  </si>
  <si>
    <t>49.383.564 LAIS MITIKO MACEDO TAKETA</t>
  </si>
  <si>
    <t>49393314000190</t>
  </si>
  <si>
    <t>49.393.314 ANDRE CARVALHO MATIAS</t>
  </si>
  <si>
    <t>49396109000189</t>
  </si>
  <si>
    <t xml:space="preserve"> 49.396.109 BIANCA IRLENE CAMPOS DA COSTA SOUZA</t>
  </si>
  <si>
    <t>49407574000178</t>
  </si>
  <si>
    <t>49.407.574 ANDERSON ODEIR DOS SANTOS</t>
  </si>
  <si>
    <t>49412110000150</t>
  </si>
  <si>
    <t>49.412.110 FRANCISCO ANAISSI DE OLIVEIRA</t>
  </si>
  <si>
    <t>49413968000139</t>
  </si>
  <si>
    <t>49.413.968 EDUARDO CALDAS DE FREITAS</t>
  </si>
  <si>
    <t>49416242000150</t>
  </si>
  <si>
    <t>RAPHAEL CHAVES DE CASTRO</t>
  </si>
  <si>
    <t>49430385000116</t>
  </si>
  <si>
    <t>49.430.385 CIBELE REIS BARROS RODRIGUES</t>
  </si>
  <si>
    <t>49438405000103</t>
  </si>
  <si>
    <t>49.438.405 HELEN FERNANDES DE OLIVEIRA</t>
  </si>
  <si>
    <t>49456020000160</t>
  </si>
  <si>
    <t>49.456.020 RAFAEL VINICIUS GOMES</t>
  </si>
  <si>
    <t>49457102000120</t>
  </si>
  <si>
    <t>49.457.102 WALMIR CESAR DA ROCHA FERNANDES</t>
  </si>
  <si>
    <t>49462173000110</t>
  </si>
  <si>
    <t>49.462.173 ALEXANDRE SANTOS DE SOUSA JUNIOR</t>
  </si>
  <si>
    <t>49466364000150</t>
  </si>
  <si>
    <t>49.466.364 DADISON CARDOSO SOARES</t>
  </si>
  <si>
    <t>49467457000108</t>
  </si>
  <si>
    <t>49.467.457 ELEEZER DE OLIVEIRA</t>
  </si>
  <si>
    <t>49471114000109</t>
  </si>
  <si>
    <t>49471114 MAIRA DE SOUZA SILVA</t>
  </si>
  <si>
    <t>49471975000197</t>
  </si>
  <si>
    <t>49.471.975 JACQUELYNE KELLY GOMES DE SALES</t>
  </si>
  <si>
    <t>49474614000102</t>
  </si>
  <si>
    <t>49.474.614 ELANE DIOGO DE OLIVEIRA BRITO</t>
  </si>
  <si>
    <t>49479267000100</t>
  </si>
  <si>
    <t>49.479.267 NARCISIO AUGUSTO DE OLIVEIRA TORRES</t>
  </si>
  <si>
    <t>49480456000195</t>
  </si>
  <si>
    <t>ALDENIZE SILVA TORRES</t>
  </si>
  <si>
    <t>49480497000181</t>
  </si>
  <si>
    <t>49.480.497 MARCIA CRISTINA ALVES FARIAS</t>
  </si>
  <si>
    <t>49488338000123</t>
  </si>
  <si>
    <t xml:space="preserve">49.488.338 DENYS EWERTON DA COSTA PEREIRA </t>
  </si>
  <si>
    <t>49493114000100</t>
  </si>
  <si>
    <t xml:space="preserve">49493114REINALDO XAVIER MOIA </t>
  </si>
  <si>
    <t>49515657000180</t>
  </si>
  <si>
    <t>49.515.657 ANA CAROLINA PRADO MACHADO</t>
  </si>
  <si>
    <t>49521407000153</t>
  </si>
  <si>
    <t>49529716000170</t>
  </si>
  <si>
    <t>49.529.716 YASMIN FIGUEIREDO DOS SANTOS PERES</t>
  </si>
  <si>
    <t>49529962000121</t>
  </si>
  <si>
    <t>49.529.962 JAMILLE SILVA GATINHO</t>
  </si>
  <si>
    <t>49536274000199</t>
  </si>
  <si>
    <t>49.536.274 RAQUEL ENEIDA RODRIGUES MOREIRA PIRES</t>
  </si>
  <si>
    <t>49536755000102</t>
  </si>
  <si>
    <t>49.536.755 GLEYCILENE MORAES DA PAIXAO</t>
  </si>
  <si>
    <t>49536968000126</t>
  </si>
  <si>
    <t>49.536.968 RAFAEL WALLACE DE MELO BARBOSA</t>
  </si>
  <si>
    <t>49544230000100</t>
  </si>
  <si>
    <t>49.544.230 MARCELO PINHEIRO DA ASSUNCAO</t>
  </si>
  <si>
    <t>49544706000103</t>
  </si>
  <si>
    <t>49.544.706 ORLANDO VICTOR AZEVEDO BRAGA</t>
  </si>
  <si>
    <t>49545062000178</t>
  </si>
  <si>
    <t>49.545.062 VALTER CORDEIRO DIAS JUNIOR</t>
  </si>
  <si>
    <t>49559803000170</t>
  </si>
  <si>
    <t>49.559.803 LUCAS DAVI VIANA DE SOUZA</t>
  </si>
  <si>
    <t>49564020000184</t>
  </si>
  <si>
    <t>49.564.020 MAYARA TEREZA AQUINO MACAMBIRA</t>
  </si>
  <si>
    <t>49568049000134</t>
  </si>
  <si>
    <t>49.568.049 EDIANDERSON CAVALHEIRO LOPES</t>
  </si>
  <si>
    <t>49571143000142</t>
  </si>
  <si>
    <t>49.571.143 JAQUELINE DA MOTA BRASIL</t>
  </si>
  <si>
    <t>49571463000100</t>
  </si>
  <si>
    <t>ORLANDO OSVALDO DE SOUSA SOBRINHO</t>
  </si>
  <si>
    <t>49577260000113</t>
  </si>
  <si>
    <t>49.577.260 SEBASTIAO JORGE VIANA PANTOJA</t>
  </si>
  <si>
    <t>49579941000110</t>
  </si>
  <si>
    <t>CARPREMIUM LTDA</t>
  </si>
  <si>
    <t>49582453000162</t>
  </si>
  <si>
    <t xml:space="preserve">BF ECOVOZ </t>
  </si>
  <si>
    <t>49583351000161</t>
  </si>
  <si>
    <t>49.583.351 THIAGO FURTADO SERRA</t>
  </si>
  <si>
    <t>49584846000105</t>
  </si>
  <si>
    <t>49.584.846 THAIS OLIVEIRA DA SILVA</t>
  </si>
  <si>
    <t>49585603000191</t>
  </si>
  <si>
    <t>49.585.603 FELIPE DA SILVA DIAS</t>
  </si>
  <si>
    <t>49586716000101</t>
  </si>
  <si>
    <t>49.586.716 MARIA DO SOCORRO COSTA LOPES</t>
  </si>
  <si>
    <t>49587366000106</t>
  </si>
  <si>
    <t>49.587.366 TAYANE SANTOS FIGUEIRA</t>
  </si>
  <si>
    <t>49589172000131</t>
  </si>
  <si>
    <t>49.589.172 SARA LUCIA DE AGUIAR DIAS CRUZ</t>
  </si>
  <si>
    <t>49589863000135</t>
  </si>
  <si>
    <t>49.589.863 MARIO JORGE DO ESPIRITO SANTO GONCALVES</t>
  </si>
  <si>
    <t>49591428000145</t>
  </si>
  <si>
    <t>49.591.428 JOSE ROBERTO OLIVEIRA DA SILVA</t>
  </si>
  <si>
    <t>49604295000102</t>
  </si>
  <si>
    <t>49.604.295 VITORIA DA SILVA POCIANO</t>
  </si>
  <si>
    <t>49604494000102</t>
  </si>
  <si>
    <t>49.604.494 GLAYSON BRENO BOTELHO DOS SANTOS</t>
  </si>
  <si>
    <t>49605266000157</t>
  </si>
  <si>
    <t>49.605.266 KAIRIANE SILVA CAVALCANTE</t>
  </si>
  <si>
    <t>49612158000101</t>
  </si>
  <si>
    <t>49.612.158 LUZIANE ALBUQUERQUE CRAVEIRO</t>
  </si>
  <si>
    <t>49612863000109</t>
  </si>
  <si>
    <t>49.612.863 TRACY PRISCILA BALTAZAR PEDROSO</t>
  </si>
  <si>
    <t>49618501000125</t>
  </si>
  <si>
    <t>49.618.501 FERNANDES GUIMARAES DOS SANTOS FILHO</t>
  </si>
  <si>
    <t>49629805000198</t>
  </si>
  <si>
    <t>49.629.805 LAURA DA FONSECA SANTANA</t>
  </si>
  <si>
    <t>49634920000150</t>
  </si>
  <si>
    <t>49.634.920 VINICIUS CARVALHO NOGUEIRA</t>
  </si>
  <si>
    <t>49636511000193</t>
  </si>
  <si>
    <t>49.636.511 BRUNO DE JESUS BRASIL</t>
  </si>
  <si>
    <t>49637573000110</t>
  </si>
  <si>
    <t>49.637.573 DEBORA REGINA BATISTA FURTADO</t>
  </si>
  <si>
    <t>49637640000104</t>
  </si>
  <si>
    <t>49.637.640 MARCOS ROMARIO DE SENA MANGABEIRA</t>
  </si>
  <si>
    <t>49637650000131</t>
  </si>
  <si>
    <t>49.637.650 LANNY CIRINO DA ROSA</t>
  </si>
  <si>
    <t>49639053000146</t>
  </si>
  <si>
    <t>49.639.053 JOAO EDUARDO SANTOS SILVA</t>
  </si>
  <si>
    <t>49643652000133</t>
  </si>
  <si>
    <t>49.643.652 PAULO DINIZ MUNIZ DA SILVA FILHO</t>
  </si>
  <si>
    <t>49648544000153</t>
  </si>
  <si>
    <t>49.648.544 JHESSICA MANUELLY DE SA PANTOJA</t>
  </si>
  <si>
    <t>49672909000185</t>
  </si>
  <si>
    <t>49.672.909 DANILO FONSECA RODRIGUES</t>
  </si>
  <si>
    <t>49679950000183</t>
  </si>
  <si>
    <t>49.679.950 FRANKS MARK MACEDO DE OLIVEIRA</t>
  </si>
  <si>
    <t>49680845000164</t>
  </si>
  <si>
    <t>49.680.845 DENISE ROCHA GOYANA</t>
  </si>
  <si>
    <t>49684712000166</t>
  </si>
  <si>
    <t>49.684.712 WALLACY RANNIERI DOS SANTOS DA SILVA</t>
  </si>
  <si>
    <t>49684881000104</t>
  </si>
  <si>
    <t>49.684.881 JOAO MESSIAS NOVAIS SILVA</t>
  </si>
  <si>
    <t>49685478000191</t>
  </si>
  <si>
    <t>49.685.478 JAILSON SOUZA DA SILVA</t>
  </si>
  <si>
    <t>49685834000177</t>
  </si>
  <si>
    <t>49.685.834 JOSE LUIZ SOBRAL SOUZA</t>
  </si>
  <si>
    <t>49700333000112</t>
  </si>
  <si>
    <t>49.700.333 KALENE TIFANE FRANCA SOUSA</t>
  </si>
  <si>
    <t>49700810000140</t>
  </si>
  <si>
    <t>49.700.810 ZIMARA MONTEIRO MAIA</t>
  </si>
  <si>
    <t>49701178000159</t>
  </si>
  <si>
    <t>49.701.178 SILVIO GEORGE DE OLIVEIRA TAVARES</t>
  </si>
  <si>
    <t>49701224000110</t>
  </si>
  <si>
    <t>49.701.224 EDENIR LACERDA DE LIMA JUNIOR</t>
  </si>
  <si>
    <t>49701698000161</t>
  </si>
  <si>
    <t>49.701.698 ZILMA DA COSTA DA SILVA</t>
  </si>
  <si>
    <t>49712207000188</t>
  </si>
  <si>
    <t>49.712.207 WITORIA RAMOS SILVA</t>
  </si>
  <si>
    <t>49713320000188</t>
  </si>
  <si>
    <t>49.713.320 ADRIA SAORY MOREIRA YANAI</t>
  </si>
  <si>
    <t>49714771000130</t>
  </si>
  <si>
    <t>49.714.771 ELISSON BISPO GOMES</t>
  </si>
  <si>
    <t>49716013000150</t>
  </si>
  <si>
    <t>49.716.013 ADRIANA DE NAZARE CRUZ TAVARES</t>
  </si>
  <si>
    <t>49720513000166</t>
  </si>
  <si>
    <t>49.720.513 JESSICA SOUSA DA SILVA</t>
  </si>
  <si>
    <t>49727606000112</t>
  </si>
  <si>
    <t>49.727.606 LUCAS SILVA DA SILVA</t>
  </si>
  <si>
    <t>49727616000158</t>
  </si>
  <si>
    <t>49.727.616 JEFFERSON NASCIMENTO PINTO SOUSA</t>
  </si>
  <si>
    <t>49732439000106</t>
  </si>
  <si>
    <t>49.732.439 RAIMUNDO BRENO SOUZA DE CASTRO</t>
  </si>
  <si>
    <t>49733749000137</t>
  </si>
  <si>
    <t>49.733.749 MARIA DO CARMO DE MIRANDA CAVALCANTE</t>
  </si>
  <si>
    <t>49735568000140</t>
  </si>
  <si>
    <t>49.735.568 BEATRIZ DE JESUS GONCALVES DE SOUZA</t>
  </si>
  <si>
    <t>49736118000171</t>
  </si>
  <si>
    <t>49.736.118 ALDACY CEI DE OLIVEIRA</t>
  </si>
  <si>
    <t>49742848000185</t>
  </si>
  <si>
    <t>49.742.848 GENIVALDO GURJAO VIEIRA</t>
  </si>
  <si>
    <t>49744841000100</t>
  </si>
  <si>
    <t xml:space="preserve">ISRAEL ANDRADE OLIVEIRA </t>
  </si>
  <si>
    <t>49747749000196</t>
  </si>
  <si>
    <t>49.747.749 ALINE CHRISTINA FERREIRA CANDEIRA DIAS</t>
  </si>
  <si>
    <t>49750558000183</t>
  </si>
  <si>
    <t>49.750.558 AMANDA MOURA DE FREITAS</t>
  </si>
  <si>
    <t>49755676000184</t>
  </si>
  <si>
    <t>49.755.676 THIAGO DOS ANJOS VANZELER</t>
  </si>
  <si>
    <t>49756322000154</t>
  </si>
  <si>
    <t>49.756.322 ANA KAROLINA NASCIMENTO DOS SANTOS</t>
  </si>
  <si>
    <t>49757139000173</t>
  </si>
  <si>
    <t>49.757.139 BENEDITO MARCELINO DOS SANTOS VIEIRA</t>
  </si>
  <si>
    <t>49758930000106</t>
  </si>
  <si>
    <t>49.758.930 ANDERSON DO ROSARIO BORRALHO</t>
  </si>
  <si>
    <t>49771378000188</t>
  </si>
  <si>
    <t>49.771.378 FELICIANO NETO PINHEIRO DA SILVA</t>
  </si>
  <si>
    <t>49773636000165</t>
  </si>
  <si>
    <t>49.773.636 DARLI DE ALMEIDA LIMA</t>
  </si>
  <si>
    <t>49778899000167</t>
  </si>
  <si>
    <t>49.778.899 WILLYAN SANTA DA SILVA</t>
  </si>
  <si>
    <t>49782417000142</t>
  </si>
  <si>
    <t>49.782.417 JHONATAN DE SOUZA PASSO</t>
  </si>
  <si>
    <t>49782608000104</t>
  </si>
  <si>
    <t>49.782.608 JEAN CARLOS SANTOS DE ASSIS</t>
  </si>
  <si>
    <t>49783935000180</t>
  </si>
  <si>
    <t>49.783.935 KELLYANE PIMENTA CARDOSO</t>
  </si>
  <si>
    <t>49786996000100</t>
  </si>
  <si>
    <t>49.786.996 ANDREA DE LIMA ARAGAO</t>
  </si>
  <si>
    <t>49790555000173</t>
  </si>
  <si>
    <t>49.790.555 GREICY KELLY DE MELO SILVA</t>
  </si>
  <si>
    <t>49792762000167</t>
  </si>
  <si>
    <t>49.792.762 ISABELLA BIANCA MATHIAS DE SOUZA</t>
  </si>
  <si>
    <t>49808375000171</t>
  </si>
  <si>
    <t>49.808.375 HILDA BETH ALVES DOS SANTOS</t>
  </si>
  <si>
    <t>49810194000180</t>
  </si>
  <si>
    <t>49.810.194 FILIPE BRENDON MADEIRA RIOS</t>
  </si>
  <si>
    <t>49810447000115</t>
  </si>
  <si>
    <t>49.810.447 ALISON ROBERTO CONCEICAO OLIVEIRA</t>
  </si>
  <si>
    <t>49811399000180</t>
  </si>
  <si>
    <t>49.811.399 ANDERSON SILVA DIAS</t>
  </si>
  <si>
    <t>49812368000143</t>
  </si>
  <si>
    <t>49.812.368 DARIA DE AZEVEDO SERRAO</t>
  </si>
  <si>
    <t>49813668000147</t>
  </si>
  <si>
    <t>49.813.668 CRISTIANA LIRA DA COSTA</t>
  </si>
  <si>
    <t>49815584000142</t>
  </si>
  <si>
    <t>49.815.584 JULIO CEZAR PINHEIRO DA SILVA</t>
  </si>
  <si>
    <t>49816947000164</t>
  </si>
  <si>
    <t>49.816.947 LUCIANA DAMASCENO CARVALHO</t>
  </si>
  <si>
    <t>49818127000101</t>
  </si>
  <si>
    <t>49.818.127 FERNANDO IGOR FREITAS DA SILVA</t>
  </si>
  <si>
    <t>49822345000110</t>
  </si>
  <si>
    <t>49.822.345 MARCELO SALDANHA LIMA FILHO</t>
  </si>
  <si>
    <t>49826882000138</t>
  </si>
  <si>
    <t>49.826.882 ADENILSON FERNANDO DA SILVA</t>
  </si>
  <si>
    <t>49826912000106</t>
  </si>
  <si>
    <t>49.826.912 CARLOS ASTROGILDO DE NORONHA CARVALHO JUNIOR</t>
  </si>
  <si>
    <t>49837623000102</t>
  </si>
  <si>
    <t>49.837.623 ELADE DIANA DE NAZARE DA SILVA ROCHA</t>
  </si>
  <si>
    <t>49838231000168</t>
  </si>
  <si>
    <t>49.838.231 ROSEANE DE OLIVEIRA PAIXAO</t>
  </si>
  <si>
    <t>49844960000127</t>
  </si>
  <si>
    <t>49.844.960 JEFFERSON BISMARCK FREITAS LOPES</t>
  </si>
  <si>
    <t>49849984000179</t>
  </si>
  <si>
    <t>49.849.984 CLECIO DE JESUS PIMENTEL DOS SANTOS</t>
  </si>
  <si>
    <t>49851673000144</t>
  </si>
  <si>
    <t>49.851.673 MARINALVA PUREZA MENDES</t>
  </si>
  <si>
    <t>49854402000142</t>
  </si>
  <si>
    <t>49.854.402 CELSO BORGES BENTES</t>
  </si>
  <si>
    <t>49865668000190</t>
  </si>
  <si>
    <t>49.865.668 ANTONIO JUNIOR DOS SANTOS BRAGA</t>
  </si>
  <si>
    <t>49872073000162</t>
  </si>
  <si>
    <t>49.872.073 DARCILIA PEREIRA PAMPLONA</t>
  </si>
  <si>
    <t>49872488000136</t>
  </si>
  <si>
    <t>49.872.488 BRUNA LOUREIRO DA SILVA</t>
  </si>
  <si>
    <t>49879980000133</t>
  </si>
  <si>
    <t>49.879.980 JHAYME EDEM DE SOUZA MIRANDA</t>
  </si>
  <si>
    <t>49880444000158</t>
  </si>
  <si>
    <t>49.880.444 ANTONIO FRANCISCO VILHENA LIMA</t>
  </si>
  <si>
    <t>49880547000118</t>
  </si>
  <si>
    <t>49.880.547 ADILSON DA SILVA CRUZ</t>
  </si>
  <si>
    <t>49880570000102</t>
  </si>
  <si>
    <t>49.880.570 ADRIANO LUIZ ALVES FREITAS</t>
  </si>
  <si>
    <t>49886359000105</t>
  </si>
  <si>
    <t>49.886.359 VALERIA DA SILVA DA COSTA</t>
  </si>
  <si>
    <t>49887754000102</t>
  </si>
  <si>
    <t>IGREJA BATISTA PROFETICA PEDRAS VIVAS</t>
  </si>
  <si>
    <t>49888990000135</t>
  </si>
  <si>
    <t>CLAUDETE MOURA PEREIRA</t>
  </si>
  <si>
    <t>49891966000155</t>
  </si>
  <si>
    <t>49.891.966 LUCAS ALVES CORDEIRO</t>
  </si>
  <si>
    <t>49892898000149</t>
  </si>
  <si>
    <t>49.892.898 SERGIO MESSIAS FERREIRA DA SILVA</t>
  </si>
  <si>
    <t>49896605000100</t>
  </si>
  <si>
    <t>49.896.605 WOLNEY PASTANA LOPES</t>
  </si>
  <si>
    <t>49896777000175</t>
  </si>
  <si>
    <t>49.896.777 GLAUBER ALEXANDRE MORAES DE SOUZA JUNIOR</t>
  </si>
  <si>
    <t>49903413000175</t>
  </si>
  <si>
    <t>49.903.413 LUMAYARA CARNEIRO ROSA</t>
  </si>
  <si>
    <t>49904004000193</t>
  </si>
  <si>
    <t>49.904.004 INGRID MILENA SILVA FERNANDES</t>
  </si>
  <si>
    <t>49906484000121</t>
  </si>
  <si>
    <t>49.906.484 INIVALDO BATISTA SODRE</t>
  </si>
  <si>
    <t>49907423000189</t>
  </si>
  <si>
    <t>49.907.423 HELBERT FERREIRA VARELA</t>
  </si>
  <si>
    <t>49910293000133</t>
  </si>
  <si>
    <t>49910293JANILSON FRASAO DE SOUSA</t>
  </si>
  <si>
    <t>49911144000199</t>
  </si>
  <si>
    <t xml:space="preserve">49.911.144 BRENDA RAIOL BARROS </t>
  </si>
  <si>
    <t>49913259000112</t>
  </si>
  <si>
    <t>49.913.259 CINTIA REJANE CUNHA DE SOUZA</t>
  </si>
  <si>
    <t>49915467000150</t>
  </si>
  <si>
    <t>49.915.467 ALYSSON RYTHELHE MARTINS DE SOUZA</t>
  </si>
  <si>
    <t>49918488000120</t>
  </si>
  <si>
    <t>49.918.488 THAYLA PAOLLA MARTINS DOS SANTOS</t>
  </si>
  <si>
    <t>49919727000166</t>
  </si>
  <si>
    <t>49.919.727 TAMIRES SANTOS DA CRUZ</t>
  </si>
  <si>
    <t>49923365000187</t>
  </si>
  <si>
    <t>49.923.365 KLEBER TARCISIO GARCIA DE FREITAS</t>
  </si>
  <si>
    <t>49927242000114</t>
  </si>
  <si>
    <t>49.927.242 ADRIELLE BRITO HENNINGTON DE FARIA</t>
  </si>
  <si>
    <t>49934886000130</t>
  </si>
  <si>
    <t>MARIA DA CONCEICAO S PINTO - ESTRUTURAS METALICAS</t>
  </si>
  <si>
    <t>49939052000117</t>
  </si>
  <si>
    <t>49.939.052 ELZA DE OLIVEIRA CRAVEIRO</t>
  </si>
  <si>
    <t>49941532000112</t>
  </si>
  <si>
    <t>49.941.532 DYENNISON FRANK DA SILVA COELHO</t>
  </si>
  <si>
    <t>49950873000154</t>
  </si>
  <si>
    <t>49.950.873 JOAO PAULO LOPES</t>
  </si>
  <si>
    <t>49953410000146</t>
  </si>
  <si>
    <t>49.953.410 LUIS HENRIQUE DE VIEIRA COSTA</t>
  </si>
  <si>
    <t>49954440000177</t>
  </si>
  <si>
    <t>49.954.440 MARCIO WALDINEY DA SILVA NASCIMENTO</t>
  </si>
  <si>
    <t>49957557000104</t>
  </si>
  <si>
    <t>49.957.557 ALINE MIRANDA GOMES BITTENCOURT</t>
  </si>
  <si>
    <t>49958730000199</t>
  </si>
  <si>
    <t>49.958.730 GERSON LEVI FARIAS DA SILVA</t>
  </si>
  <si>
    <t>49960937000106</t>
  </si>
  <si>
    <t>49.960.937 SALVADOR SANTOS DA SILVA NETO</t>
  </si>
  <si>
    <t>49965721000125</t>
  </si>
  <si>
    <t>49.965.721 ELISON CARVALHO DOS SANTOS</t>
  </si>
  <si>
    <t>49976015000189</t>
  </si>
  <si>
    <t>49.976.015 TAYNA RAYANNE DE OLIVEIRA CARNEIRO</t>
  </si>
  <si>
    <t>49977733000170</t>
  </si>
  <si>
    <t>49.977.733 MARIANA MAHA JANA COSTA DE FIGUEIREDO</t>
  </si>
  <si>
    <t>49978979000166</t>
  </si>
  <si>
    <t xml:space="preserve">BRUNO NAVEGANTES RIBEIRO </t>
  </si>
  <si>
    <t>49982257000185</t>
  </si>
  <si>
    <t>49.982.257 MAXIA ANDRESSA OLIVEIRA VILAS BOAS</t>
  </si>
  <si>
    <t>49984146000108</t>
  </si>
  <si>
    <t>49.984.146 HENRIQUE LOBATO RIBEIRO</t>
  </si>
  <si>
    <t>49986846000131</t>
  </si>
  <si>
    <t>49.986.846 JEFFERSON ANDREWS LIRA MACHADO</t>
  </si>
  <si>
    <t>49987323000100</t>
  </si>
  <si>
    <t>49.987.323 CARLOS DOUGLAS AMARAL MONTEIRO</t>
  </si>
  <si>
    <t>49987543000133</t>
  </si>
  <si>
    <t>49.987.543 RODRIGO CHAVES BARBOSA</t>
  </si>
  <si>
    <t>49988808000118</t>
  </si>
  <si>
    <t>49.988.808 ANA CAROLINA PINHO BENASSULY</t>
  </si>
  <si>
    <t>49990661000109</t>
  </si>
  <si>
    <t>49.990.661 ANA BEATRIZ DE SOUSA SENA</t>
  </si>
  <si>
    <t>50001409000109</t>
  </si>
  <si>
    <t>50.001.409 ADRIANO BRUNO SOUZA DE ATAIDE CARDOSO</t>
  </si>
  <si>
    <t>50001771000171</t>
  </si>
  <si>
    <t>50.001.771 MESSIAS SANTANA DE LIMA</t>
  </si>
  <si>
    <t>50002519000187</t>
  </si>
  <si>
    <t>50.002.519 DEBORA HENRIQUES DE LIMA</t>
  </si>
  <si>
    <t>50007724000135</t>
  </si>
  <si>
    <t>50.007.724 THIAGO RIMOM ALMEIDA OLIVEIRA</t>
  </si>
  <si>
    <t>50012628000185</t>
  </si>
  <si>
    <t>50.012.628 WILSON RODRIGUES DE OLIVEIRA NETO</t>
  </si>
  <si>
    <t>50015424000106</t>
  </si>
  <si>
    <t>50.015.424 EDIENY MARCIANE SILVA DOS SANTOS</t>
  </si>
  <si>
    <t>50017419000124</t>
  </si>
  <si>
    <t>50.017.419 ANA CLAUDIA DA CUNHA DUARTE</t>
  </si>
  <si>
    <t>50019395000142</t>
  </si>
  <si>
    <t>ROSANA LOBATO DA SILVA</t>
  </si>
  <si>
    <t>50020904000157</t>
  </si>
  <si>
    <t>50.020.904 PAULO SERGIO MATOS LOBATO</t>
  </si>
  <si>
    <t>50021820000138</t>
  </si>
  <si>
    <t>50.021.820 KASSIA KELLY RODRIGUES CHAVES</t>
  </si>
  <si>
    <t>50022986000179</t>
  </si>
  <si>
    <t>DANIEL MIQUEIAS FERREIRA LOBO</t>
  </si>
  <si>
    <t>50023552000193</t>
  </si>
  <si>
    <t>50.023.552 MOISES DE SOUZA PINHEIRO</t>
  </si>
  <si>
    <t>50024159000114</t>
  </si>
  <si>
    <t>50.024.159 CATHEELY ANDRADE DA SILVA</t>
  </si>
  <si>
    <t>50030308000158</t>
  </si>
  <si>
    <t>50.030.308 AMANDA CRISTINA QUEIROZ DE MORAES</t>
  </si>
  <si>
    <t>50031943000150</t>
  </si>
  <si>
    <t>50.031.943 AIRIS LANA SILVA DO NASCIMENTO</t>
  </si>
  <si>
    <t>50036682000160</t>
  </si>
  <si>
    <t>50.036.682 WILTON PACHECO COSTA</t>
  </si>
  <si>
    <t>50040326000110</t>
  </si>
  <si>
    <t>50.040.326 YURI ULISSES OLIVEIRA DO NASCIMENTO</t>
  </si>
  <si>
    <t>50041368000176</t>
  </si>
  <si>
    <t>50.041.368 OSVALDO CAVALCANTE PINHEIRO NETO</t>
  </si>
  <si>
    <t>50043848000176</t>
  </si>
  <si>
    <t>50.043.848 RAFAEL MARTINS DOS SANTOS</t>
  </si>
  <si>
    <t>50043952000160</t>
  </si>
  <si>
    <t>50.043.952 EDLON TAVARES COSTA</t>
  </si>
  <si>
    <t>50049815000133</t>
  </si>
  <si>
    <t>50.049.815 DENIS GOMES DE CRISTO</t>
  </si>
  <si>
    <t>50051435000133</t>
  </si>
  <si>
    <t>50.051.435 BENEGILDO RODRIGUES VIEGAS</t>
  </si>
  <si>
    <t>50060152000158</t>
  </si>
  <si>
    <t>ALBA GIZELLE DAMASCENO ROCHA</t>
  </si>
  <si>
    <t>50062044000114</t>
  </si>
  <si>
    <t>50.062.044 EDINALDO ROSARIO DA SILVA</t>
  </si>
  <si>
    <t>50066504000182</t>
  </si>
  <si>
    <t>50.066.504 DAVID ANTONIO DA CONCEICAO MOUTINHO</t>
  </si>
  <si>
    <t>50073701000129</t>
  </si>
  <si>
    <t>50.073.701 CLEBSON JOSE FERNANDES SANTOS</t>
  </si>
  <si>
    <t>50075420000105</t>
  </si>
  <si>
    <t>50.075.420 LUANA KAROLINE SOUZA MENEZES</t>
  </si>
  <si>
    <t>50077941000100</t>
  </si>
  <si>
    <t>50.077.941 EDIMILSON FARIAS DA SILVA</t>
  </si>
  <si>
    <t>50081596000170</t>
  </si>
  <si>
    <t>50.081.596 LIDIAN DOS SANTOS MATOS</t>
  </si>
  <si>
    <t>50088532000109</t>
  </si>
  <si>
    <t>50.088.532 FABRIZIO RABELO DE SIQUEIRA</t>
  </si>
  <si>
    <t>50091241000161</t>
  </si>
  <si>
    <t>50.091.241 DANIA CARDOSO PAYSAN</t>
  </si>
  <si>
    <t>50092864000159</t>
  </si>
  <si>
    <t>50.092.864 DIANA BRANDAO BAIA</t>
  </si>
  <si>
    <t>50093719000192</t>
  </si>
  <si>
    <t>50.093.719 CARLOS ROBERTO MARGARIDO</t>
  </si>
  <si>
    <t>50096474000157</t>
  </si>
  <si>
    <t>50096474 TATIELLY VELOSO COSTA</t>
  </si>
  <si>
    <t>50099161000152</t>
  </si>
  <si>
    <t>50.099.161 PEDRO VICTOR FARIAS DOS SANTOS</t>
  </si>
  <si>
    <t>50099526000149</t>
  </si>
  <si>
    <t>50.099.526 BRUNO HENRIQUE VIEIRA DOS SANTOS</t>
  </si>
  <si>
    <t>50101024000105</t>
  </si>
  <si>
    <t>50.101.024 HELDER DE MENEZES SANTOS</t>
  </si>
  <si>
    <t>50101279000178</t>
  </si>
  <si>
    <t>50.101.279 SEBASTIAO GLEIDSON OLIVEIRA DE SOUZA</t>
  </si>
  <si>
    <t>50104856000185</t>
  </si>
  <si>
    <t>50.104.856 IVANILDO REIS DE ARAUJO</t>
  </si>
  <si>
    <t>50118014000182</t>
  </si>
  <si>
    <t>50.118.014 LORENA VICTORIA DE SOUZA FERREIRA</t>
  </si>
  <si>
    <t>50119970000189</t>
  </si>
  <si>
    <t>50.119.970 DELMA DE NAZARE ALMEIDA DA SILVA</t>
  </si>
  <si>
    <t>50119995000182</t>
  </si>
  <si>
    <t>50.119.995 FILLIPE SALES DA SILVA LEITE</t>
  </si>
  <si>
    <t>50122410000183</t>
  </si>
  <si>
    <t>HPD PLANEJADOS LTDA</t>
  </si>
  <si>
    <t>50125656000109</t>
  </si>
  <si>
    <t>50.125.656 EDIVALDO PEREIRA DOS SANTOS</t>
  </si>
  <si>
    <t>50136362000182</t>
  </si>
  <si>
    <t>50.136.362 BRUNNA GABRIELLA SANTOS FERRAZ CAMINHA</t>
  </si>
  <si>
    <t>50138863000106</t>
  </si>
  <si>
    <t>50.138.863 SANDRA IEDA DOS SANTOS</t>
  </si>
  <si>
    <t>50145534000184</t>
  </si>
  <si>
    <t>50.145.534 FABIO JORGE BORGES PEREIRA</t>
  </si>
  <si>
    <t>50149666000184</t>
  </si>
  <si>
    <t>50.149.666 HILDER LAGO DA CONCEICAO</t>
  </si>
  <si>
    <t>50150621000120</t>
  </si>
  <si>
    <t>50.150.621 MATHEUS VAZ VIEIRA</t>
  </si>
  <si>
    <t>50151262000125</t>
  </si>
  <si>
    <t>50.151.262 ANTONIO AQUINO DOS SANTOS NETO</t>
  </si>
  <si>
    <t>50153091000173</t>
  </si>
  <si>
    <t>50.153.091 RUBENITA SOEIRO SOUSA</t>
  </si>
  <si>
    <t>50153860000133</t>
  </si>
  <si>
    <t>50.153.860 ALEXSANDRA CAMILLY DA SILVA CORREA</t>
  </si>
  <si>
    <t>50157066000168</t>
  </si>
  <si>
    <t>50.157.066 KELIANE CHAVES DA SILVA</t>
  </si>
  <si>
    <t>50158522000194</t>
  </si>
  <si>
    <t>50.158.522 KEILA LIMA BRAGA</t>
  </si>
  <si>
    <t>50163267000178</t>
  </si>
  <si>
    <t>50.163.267 DEISE MAIA PANTOJA</t>
  </si>
  <si>
    <t>50170031000169</t>
  </si>
  <si>
    <t>50.170.031 CARLOS VALDIR LIMA TRAVASSOS</t>
  </si>
  <si>
    <t>50170267000103</t>
  </si>
  <si>
    <t>50.170.267 STHEFANY ALVES DOS SANTOS</t>
  </si>
  <si>
    <t>50170383000114</t>
  </si>
  <si>
    <t>50.170.383 ALEXANDRE NASCIMENTO SILVA</t>
  </si>
  <si>
    <t>50170806000104</t>
  </si>
  <si>
    <t>50.170.806 NATALIA CRISTINA MARTINS MENDONCA</t>
  </si>
  <si>
    <t>50172452000129</t>
  </si>
  <si>
    <t>50.172.452 LEONARDO CORREA GOMES</t>
  </si>
  <si>
    <t>50172483000180</t>
  </si>
  <si>
    <t>50.172.483 CAROLINE BARROSO PORTO DOS SANTOS</t>
  </si>
  <si>
    <t>50173931000160</t>
  </si>
  <si>
    <t>50.173.931 SUELI MENDES CARDOSO</t>
  </si>
  <si>
    <t>50175175000108</t>
  </si>
  <si>
    <t>50.175.175 ANTONIO CARLOS OLIVEIRA JUNIOR</t>
  </si>
  <si>
    <t>50177231000143</t>
  </si>
  <si>
    <t>50.177.231 JAIRO GAMA DE OLIVEIRA</t>
  </si>
  <si>
    <t>50183154000134</t>
  </si>
  <si>
    <t>50.183.154 LAZARO CESAR NASCIMENTO FRANCA</t>
  </si>
  <si>
    <t>50191426000148</t>
  </si>
  <si>
    <t>50.191.426 WERLAN SOUZA VALES</t>
  </si>
  <si>
    <t>50193542000104</t>
  </si>
  <si>
    <t>50.193.542 AISHA PIMENTEL DOS SANTOS SILVA</t>
  </si>
  <si>
    <t>50196314000180</t>
  </si>
  <si>
    <t>50.196.314 ADELINO FERNANDO ASSUNCAO DO ROSARIO</t>
  </si>
  <si>
    <t>50197880000106</t>
  </si>
  <si>
    <t>50.197.880 ANDERSON POTIGUARA DOS SANTOS</t>
  </si>
  <si>
    <t>50198485000148</t>
  </si>
  <si>
    <t>50.198.485 MARCOS PAULO ESTUMANO DE CASTRO</t>
  </si>
  <si>
    <t>50199978000100</t>
  </si>
  <si>
    <t>50.199.978 JOEL MARQUES BITENCOURT DA COSTA</t>
  </si>
  <si>
    <t>50201004000106</t>
  </si>
  <si>
    <t>50.201.004 JENNYS JOSE MOTA DOS SANTOS</t>
  </si>
  <si>
    <t>50204333000100</t>
  </si>
  <si>
    <t>50.204.333 CLEIDE LIMA DA CUNHA</t>
  </si>
  <si>
    <t>50212769000141</t>
  </si>
  <si>
    <t>50.212.769 MARIA REGINA RUFINO PIRES</t>
  </si>
  <si>
    <t>50215571000111</t>
  </si>
  <si>
    <t>50.215.571 ADMILSON DA COSTA TABOSA JUNIOR</t>
  </si>
  <si>
    <t>50220160000114</t>
  </si>
  <si>
    <t>50.220.160 MANOEL RAIMUNDO MENDES DO CARMO</t>
  </si>
  <si>
    <t>50220921000138</t>
  </si>
  <si>
    <t>50.220.921 ALMIR GABRIEL MOREIRA DA SILVA</t>
  </si>
  <si>
    <t>50223088000189</t>
  </si>
  <si>
    <t>50.223.088 CLEDINOR MATOS MARINHO</t>
  </si>
  <si>
    <t>50226277000105</t>
  </si>
  <si>
    <t>50.226.277 IRLANA DE FATIMA BARATA MORAES</t>
  </si>
  <si>
    <t>50227855000128</t>
  </si>
  <si>
    <t>50.227.855 RENATA DE CASSIA SILVA DA SILVA</t>
  </si>
  <si>
    <t>50237035000117</t>
  </si>
  <si>
    <t>50.237.035 JOSYELE DA SILVA FERREIRA</t>
  </si>
  <si>
    <t>50238066000192</t>
  </si>
  <si>
    <t>50.238.066 THALITA BARROS BARBOSA</t>
  </si>
  <si>
    <t>50238342000112</t>
  </si>
  <si>
    <t>50.238.342 RAFAELLE GONCALVES DA SILVA</t>
  </si>
  <si>
    <t>50241756000109</t>
  </si>
  <si>
    <t>50.241.756 RODRIGO VELOZO DOS SANTOS</t>
  </si>
  <si>
    <t>50244064000106</t>
  </si>
  <si>
    <t>50.244.064 DANIELY CRISTINA MARQUES DA COSTA</t>
  </si>
  <si>
    <t>50248881000132</t>
  </si>
  <si>
    <t>50.248.881 TEREZA CAMPOS DE OLIVEIRA</t>
  </si>
  <si>
    <t>50249652000132</t>
  </si>
  <si>
    <t>50.249.652 JANAINA ALMEIDA LOBATO</t>
  </si>
  <si>
    <t>50254301000110</t>
  </si>
  <si>
    <t>50.254.301 DANIELLY DO SOCORRO NASCIMENTO DE SOUZA</t>
  </si>
  <si>
    <t>50254678000179</t>
  </si>
  <si>
    <t>50.254.678 AMANDA CAROLINA ENGELKE SANTANNA</t>
  </si>
  <si>
    <t>50257680000100</t>
  </si>
  <si>
    <t>50.257.680 SILVIA DE CASSIA FERREIRA DE SOUSA</t>
  </si>
  <si>
    <t>50267220000154</t>
  </si>
  <si>
    <t>50.267.220 MILENA FONTINELE DE AZEVEDO</t>
  </si>
  <si>
    <t>50268240000140</t>
  </si>
  <si>
    <t>50.268.240 CLEBER PENA VILHENA</t>
  </si>
  <si>
    <t>50271153000141</t>
  </si>
  <si>
    <t>50.271.153 ARIEL SAMANTHA SOUSA DE CARVALHO</t>
  </si>
  <si>
    <t>50274318000139</t>
  </si>
  <si>
    <t>50.274.318 ROBSON LUIS ALBUQUERQUE DO CARMO</t>
  </si>
  <si>
    <t>50275857000192</t>
  </si>
  <si>
    <t>50.275.857 ELSON NONATO DA SILVA</t>
  </si>
  <si>
    <t>50278336000199</t>
  </si>
  <si>
    <t>50.278.336 ANILDO RODRIGUES GAIA</t>
  </si>
  <si>
    <t>50279394000137</t>
  </si>
  <si>
    <t>50.279.394 ELIANE DE SOUSA DO ROSARIO</t>
  </si>
  <si>
    <t>50284001000183</t>
  </si>
  <si>
    <t>50.284.001 EDNILTON MARCELO REGINALDO</t>
  </si>
  <si>
    <t>50284395000170</t>
  </si>
  <si>
    <t>50.284.395 PRICILA CRISTIANE SANTOS DA ROCHA</t>
  </si>
  <si>
    <t>50287579000193</t>
  </si>
  <si>
    <t>50.287.579 MAIKO NEGRAO DA COSTA</t>
  </si>
  <si>
    <t>50291084000138</t>
  </si>
  <si>
    <t>50.291.084 EDILSON DOS SANTOS RODRIGUES</t>
  </si>
  <si>
    <t>50295141000157</t>
  </si>
  <si>
    <t>50.295.141 DANIEL CARLOS MODESTO DO NASCIMENTO</t>
  </si>
  <si>
    <t>50297111000180</t>
  </si>
  <si>
    <t>50.297.111 BEATRIZ SOUZA SALES DE ASSIS</t>
  </si>
  <si>
    <t>50308472000184</t>
  </si>
  <si>
    <t>50.308.472 KARINA MONTEIRO DIAS</t>
  </si>
  <si>
    <t>50308784000198</t>
  </si>
  <si>
    <t>50.308.784 LUIZ HENRIQUE DA SILVA GOUVEIA</t>
  </si>
  <si>
    <t>50312416000113</t>
  </si>
  <si>
    <t>50.312.416 LUA NUNES CHAGAS</t>
  </si>
  <si>
    <t>50313149000107</t>
  </si>
  <si>
    <t>50.313.149 ELIAS SILVA COSTA</t>
  </si>
  <si>
    <t>50314776000154</t>
  </si>
  <si>
    <t xml:space="preserve"> IVANEIDE GUIMARAES SOUZA MORAES</t>
  </si>
  <si>
    <t>50315257000100</t>
  </si>
  <si>
    <t>50.315.257 RUBENS MAGNO CAMPELO CUNHA</t>
  </si>
  <si>
    <t>50318952000126</t>
  </si>
  <si>
    <t>50.318.952 NILSON TEIXEIRA DOS SANTOS</t>
  </si>
  <si>
    <t>50319343000191</t>
  </si>
  <si>
    <t>50.319.343 FRANK GOMES ANDRADE</t>
  </si>
  <si>
    <t>50320048000155</t>
  </si>
  <si>
    <t>50.320.048 JOAO BERNAN ROCHA SA</t>
  </si>
  <si>
    <t>50321244000144</t>
  </si>
  <si>
    <t>50.321.244 RAPHAEL BECKER ROCHA</t>
  </si>
  <si>
    <t>50325252000169</t>
  </si>
  <si>
    <t>50.325.252 ROBERTO WAGNER CABRAL BATISTA</t>
  </si>
  <si>
    <t>50329618000178</t>
  </si>
  <si>
    <t>50.329.618 GABRIEL NERY ROTERDHAN SALLES SILVA</t>
  </si>
  <si>
    <t>50334206000126</t>
  </si>
  <si>
    <t>50.334.206 KELLY SORAY NOGUEIRA NUNES</t>
  </si>
  <si>
    <t>50339643000132</t>
  </si>
  <si>
    <t>50.339.643 FABRICIO SILVA DE SOUZA</t>
  </si>
  <si>
    <t>50340733000143</t>
  </si>
  <si>
    <t>50.340.733 THALISON DE FREITAS DO AMARAL</t>
  </si>
  <si>
    <t>50342598000175</t>
  </si>
  <si>
    <t>50.342.598 PEDRO HENRIQUE PRADO REIS</t>
  </si>
  <si>
    <t>50348209000119</t>
  </si>
  <si>
    <t>50.348.209 FRANCIVALDO DA SILVA CORREA</t>
  </si>
  <si>
    <t>50352207000101</t>
  </si>
  <si>
    <t>50.352.207 DENILSON OLIVEIRA SILVA</t>
  </si>
  <si>
    <t>50356425000106</t>
  </si>
  <si>
    <t>50.356.425 MIZAEL AMORIM MEDEIROS</t>
  </si>
  <si>
    <t>50359433000106</t>
  </si>
  <si>
    <t>50.359.433 CRISTIANO DOS SANTOS COSTA</t>
  </si>
  <si>
    <t>50365308000109</t>
  </si>
  <si>
    <t>50.365.308 LEONILDES PIRES RIBEIRO JUNIOR</t>
  </si>
  <si>
    <t>50376063000115</t>
  </si>
  <si>
    <t>50.376.063 SYANE DE OLIVEIRA MAUES</t>
  </si>
  <si>
    <t>50379596000150</t>
  </si>
  <si>
    <t>ROOSTER BRAZIL STORE LTDA</t>
  </si>
  <si>
    <t>50380705000150</t>
  </si>
  <si>
    <t>50.380.705 JOÃO VICTOR MODESTO PINTO</t>
  </si>
  <si>
    <t>50384238000136</t>
  </si>
  <si>
    <t>50.384.238 JARSON ADRIANO DA SILVA ALEXANDRE</t>
  </si>
  <si>
    <t>50385823000150</t>
  </si>
  <si>
    <t>50.385.823 WALLACE ANDRE LUZ DA SILVA</t>
  </si>
  <si>
    <t>50386815000129</t>
  </si>
  <si>
    <t>50.386.815 BRUNO ANDRADE FACANHA</t>
  </si>
  <si>
    <t>50392354000105</t>
  </si>
  <si>
    <t>50.392.354 ADAILTON SILVA RIBEIRO</t>
  </si>
  <si>
    <t>50399873000197</t>
  </si>
  <si>
    <t>MR LOCACOES DE EQUIPAMENTOS LTDA</t>
  </si>
  <si>
    <t>50400434000157</t>
  </si>
  <si>
    <t>50.400.434 BENEDITO DA CONCEICAO SILVA</t>
  </si>
  <si>
    <t>50400893000130</t>
  </si>
  <si>
    <t>50.400.893 ADILBERTO NICACIO DO NASCIMENTO</t>
  </si>
  <si>
    <t>50401284000104</t>
  </si>
  <si>
    <t>50.401.284 BENEDITA AMADOR LEAL FILHA</t>
  </si>
  <si>
    <t>50402143000106</t>
  </si>
  <si>
    <t>50.402.143 MAILSON DE SOUZA</t>
  </si>
  <si>
    <t>50404818000148</t>
  </si>
  <si>
    <t>50.404.818 BRUNA NATAELI DE OLIVEIRA FARIAS</t>
  </si>
  <si>
    <t>50405235000131</t>
  </si>
  <si>
    <t>50.405.235 ALMIR DOMINGOS DE SOUZA GODINHO</t>
  </si>
  <si>
    <t>50405274000139</t>
  </si>
  <si>
    <t>50.405.274 ANTONIO CARLOS GAMA ALVES</t>
  </si>
  <si>
    <t>50406625000126</t>
  </si>
  <si>
    <t>50.406.625 NILSON DA SILVA BARROS</t>
  </si>
  <si>
    <t>50425333000130</t>
  </si>
  <si>
    <t>50.425.333 NATANNA SILVA DE SOUZA</t>
  </si>
  <si>
    <t>50426631000145</t>
  </si>
  <si>
    <t>50.426.631 IRAN PAZ PIRES</t>
  </si>
  <si>
    <t>50427214000117</t>
  </si>
  <si>
    <t>50.427.214 WALACE JUNIOR PEREIRA DE SOUSA</t>
  </si>
  <si>
    <t>50427792000153</t>
  </si>
  <si>
    <t>50.427.792 MARIA ROSANA DA SILVA NASCIMENTO</t>
  </si>
  <si>
    <t>50427995000140</t>
  </si>
  <si>
    <t>50.427.995 NAIARA AQUINO MATOS FERREIRA</t>
  </si>
  <si>
    <t>50433243000191</t>
  </si>
  <si>
    <t>CONDOMINIO VILLE CRISTAL</t>
  </si>
  <si>
    <t>50438328000162</t>
  </si>
  <si>
    <t>CARLOS SERGIO GOMES DA COSTA</t>
  </si>
  <si>
    <t>50439707000177</t>
  </si>
  <si>
    <t>50.439.707 RAFAEL DIAS FERNANDES</t>
  </si>
  <si>
    <t>50443292000105</t>
  </si>
  <si>
    <t>50.443.292 DENYSON TORQUATO DE MELO</t>
  </si>
  <si>
    <t>50448508000125</t>
  </si>
  <si>
    <t>50.448.508 JOSEANE DO SOCORRO DANTAS DA COSTA</t>
  </si>
  <si>
    <t>50448540000100</t>
  </si>
  <si>
    <t>50.448.540 BENEDITO MORAES PINHEIRO</t>
  </si>
  <si>
    <t>50451298000124</t>
  </si>
  <si>
    <t>50.451.298 ALLAN CAVALCANTE ANDRADE</t>
  </si>
  <si>
    <t>50467683000160</t>
  </si>
  <si>
    <t>50.467.683 CRISLLEY TUANNY SALGADO SANT ANNA DOMINICE</t>
  </si>
  <si>
    <t>50470177000120</t>
  </si>
  <si>
    <t>50.470.177 PAULO VICTOR LIRA DA SILVA</t>
  </si>
  <si>
    <t>50471122000134</t>
  </si>
  <si>
    <t>50.471.122 ANTONIO LEONARDO MAIA ABREU</t>
  </si>
  <si>
    <t>50472089000167</t>
  </si>
  <si>
    <t>50.472.089 FHELIPE LORRAN MANITO DE JESUS</t>
  </si>
  <si>
    <t>50478286000193</t>
  </si>
  <si>
    <t>50.478.286 JAQUELINE RIZIA SANTOS DA COSTA DO REGO</t>
  </si>
  <si>
    <t>50478568000190</t>
  </si>
  <si>
    <t>50.478.568 ALEXSANDRO DA COSTA BARROS</t>
  </si>
  <si>
    <t>50482381000160</t>
  </si>
  <si>
    <t>50.482.381 ALFREDO ANTONIO DOS ANJOS MEIRA</t>
  </si>
  <si>
    <t>50483881000117</t>
  </si>
  <si>
    <t>50.483.881 SAMIA MARIA DA SILVA MONTEIRO</t>
  </si>
  <si>
    <t>50485621000180</t>
  </si>
  <si>
    <t>PAULO RAFAELA CARDOSO RIBEIRO</t>
  </si>
  <si>
    <t>50487611000184</t>
  </si>
  <si>
    <t>50.487.611 MARIA LUCIA ATAIDE FIGUEIREDO</t>
  </si>
  <si>
    <t>50492823000150</t>
  </si>
  <si>
    <t>50.492.823 NADSON WALACE FAVACHO MODESTO</t>
  </si>
  <si>
    <t>50494676000157</t>
  </si>
  <si>
    <t>50.494.676 DIEDA DE SOUZA RAMOS</t>
  </si>
  <si>
    <t>50496852000190</t>
  </si>
  <si>
    <t>50.496.852 SAMUEL SILVA MOREIRA</t>
  </si>
  <si>
    <t>50499238000181</t>
  </si>
  <si>
    <t>50.499.238 VITOR DA SILVA DE SOUZA</t>
  </si>
  <si>
    <t>50499348000143</t>
  </si>
  <si>
    <t>50.499.348 MARIA DO CARMO MORAIS COSTA</t>
  </si>
  <si>
    <t>50500858000193</t>
  </si>
  <si>
    <t>50.500.858 CRISTIANO MONTEIRO DA SILVA</t>
  </si>
  <si>
    <t>50502184000166</t>
  </si>
  <si>
    <t>50.502.184 THIAGO FONSECA RODRIGUES</t>
  </si>
  <si>
    <t>50503493000150</t>
  </si>
  <si>
    <t>50.503.493 ADRIANO VINICIUS SOARES</t>
  </si>
  <si>
    <t>50504061000164</t>
  </si>
  <si>
    <t>50.504.061 EDVALDO COSTA SILVA JUNIOR</t>
  </si>
  <si>
    <t>50505390000120</t>
  </si>
  <si>
    <t>50.505.390 ANA THEREZA TAVARES TOBELEM</t>
  </si>
  <si>
    <t>50509704000162</t>
  </si>
  <si>
    <t>50.509.704 DHEREMI MICHEL DO AMPARO VALE</t>
  </si>
  <si>
    <t>50513140000131</t>
  </si>
  <si>
    <t>50.513.140 EDUARDO MAUES MARTINS</t>
  </si>
  <si>
    <t>50513549000158</t>
  </si>
  <si>
    <t>50.513.549 ANA LIDIA QUEIROZ CAVALCANTE</t>
  </si>
  <si>
    <t>50519455000196</t>
  </si>
  <si>
    <t>50.519.455 LETICIA AMORIM DE CASTRO</t>
  </si>
  <si>
    <t>50519649000191</t>
  </si>
  <si>
    <t>50.519.649 SEBASTIAO DA SILVA SOUZA</t>
  </si>
  <si>
    <t>50519901000162</t>
  </si>
  <si>
    <t>WANDERSON DAYSON DE FREITAS LOBO</t>
  </si>
  <si>
    <t>50521184000103</t>
  </si>
  <si>
    <t>50.521.184 JOSIEL FERREIRA MAGNO</t>
  </si>
  <si>
    <t>50522688000148</t>
  </si>
  <si>
    <t>50.522.688 RODRIGO ALMEIDA GOUVEIA</t>
  </si>
  <si>
    <t>50524249000174</t>
  </si>
  <si>
    <t>50.524.249 ROBERTO MIRANDA SILVA</t>
  </si>
  <si>
    <t>50530870000140</t>
  </si>
  <si>
    <t>50.530.870 JORGE LUIS RODRIGUES DA SILVA JUNIOR</t>
  </si>
  <si>
    <t>50547001000129</t>
  </si>
  <si>
    <t>50.547.001 HOLENA THAYZES SILVA DOS REIS</t>
  </si>
  <si>
    <t>50548764000194</t>
  </si>
  <si>
    <t>50.548.764 WELISSON LUCA DE ASSUNCAO VILAR</t>
  </si>
  <si>
    <t>50551554000155</t>
  </si>
  <si>
    <t>50.551.554 FABIO DA COSTA CARRERA</t>
  </si>
  <si>
    <t>50553394000183</t>
  </si>
  <si>
    <t>50.553.394 DALMO XAVIER SIQUEIRA DE LIMA NETO</t>
  </si>
  <si>
    <t>50553678000170</t>
  </si>
  <si>
    <t>50.553.678 LINDOMARCIA SILVA MARTINS</t>
  </si>
  <si>
    <t>50556175000158</t>
  </si>
  <si>
    <t>50.556.175 JOAO PAULO CRUZ DOS SANTOS</t>
  </si>
  <si>
    <t>50557238000190</t>
  </si>
  <si>
    <t>50.557.238 CLAUDIA NATALINA MOURA DE SOUZA CASCAES</t>
  </si>
  <si>
    <t>50560913000130</t>
  </si>
  <si>
    <t>50.560.913 ALDENEI MENDES DE ARAUJO</t>
  </si>
  <si>
    <t>50573453000185</t>
  </si>
  <si>
    <t>50.573.453 MAX ALEXANDRE BARBOSA DE SOUSA</t>
  </si>
  <si>
    <t>50574944000140</t>
  </si>
  <si>
    <t>50.574.944 WILLIAM DA SILVA VIANA</t>
  </si>
  <si>
    <t>50575852000185</t>
  </si>
  <si>
    <t>50.575.852 JORGE LUIZ PANTOJA DOS SANTOS E SANTOS</t>
  </si>
  <si>
    <t>50575948000143</t>
  </si>
  <si>
    <t>50.575.948 CLEBER DE MELO MORAES</t>
  </si>
  <si>
    <t>50580317000112</t>
  </si>
  <si>
    <t>50.580.317 PAULO HENRIQUE AMARAL SILVA</t>
  </si>
  <si>
    <t>50592521000153</t>
  </si>
  <si>
    <t>50.592.521 ADRIELMA CERQUEIRA PASTANA SOEIRO</t>
  </si>
  <si>
    <t>50594364000115</t>
  </si>
  <si>
    <t>50.594.364 MARCOS GABRIEL DE OLIVEIRA BRAGA</t>
  </si>
  <si>
    <t>50594537000103</t>
  </si>
  <si>
    <t>50594537000103 JOILSON PEREIRA CARDOSO</t>
  </si>
  <si>
    <t>50594874000192</t>
  </si>
  <si>
    <t>50.594.874 DANIEL SANTA BRIGIDA DE ARAUJO</t>
  </si>
  <si>
    <t>50608506000156</t>
  </si>
  <si>
    <t>50.608.506 EMERSON SILVA CALDAS</t>
  </si>
  <si>
    <t>50610459000185</t>
  </si>
  <si>
    <t>50.610.459 BRUNA DA SILVA PEREIRA</t>
  </si>
  <si>
    <t>50613235000127</t>
  </si>
  <si>
    <t>50.613.235 VALDIR DE LIMA CASTRO</t>
  </si>
  <si>
    <t>50614736000128</t>
  </si>
  <si>
    <t>50.614.736 ANDREY PINTO DE OLIVEIRA</t>
  </si>
  <si>
    <t>50628331000149</t>
  </si>
  <si>
    <t>50.628.331 ERICK HENRIQUE POMPEU DOS SANTOS</t>
  </si>
  <si>
    <t>50630364000123</t>
  </si>
  <si>
    <t>50.630.364 JOARLE DOS SANTOS FERREIRA</t>
  </si>
  <si>
    <t>50633081000135</t>
  </si>
  <si>
    <t>50.633.081 JEFFERSON CLAYTON XAVIER MORAIS</t>
  </si>
  <si>
    <t>50639761000166</t>
  </si>
  <si>
    <t>50.639.761 ANTONIO ANDRELI MOREIRA DA SILVEIRA</t>
  </si>
  <si>
    <t>50642550000182</t>
  </si>
  <si>
    <t>50.642.550 KEYLA GEMAQUE MATOS</t>
  </si>
  <si>
    <t>50644569000168</t>
  </si>
  <si>
    <t>50.644.569 JOAO PABLO FREITAS BARBOSA</t>
  </si>
  <si>
    <t>50644963000104</t>
  </si>
  <si>
    <t>50.644.963 EZEQUIAS MARTINS ROSA</t>
  </si>
  <si>
    <t>50652721000154</t>
  </si>
  <si>
    <t>50.652.721 ALACID DIAS</t>
  </si>
  <si>
    <t>50654009000194</t>
  </si>
  <si>
    <t>50.654.009 IGOR LEONEL ROCHA FERREIRA</t>
  </si>
  <si>
    <t>50656392000110</t>
  </si>
  <si>
    <t>50.656.392 EDEGAL DIAS DE SOUZA</t>
  </si>
  <si>
    <t>50660279000108</t>
  </si>
  <si>
    <t>50.660.279 ALINE DE PAULA FRAZAO TAVARES</t>
  </si>
  <si>
    <t>50662128000199</t>
  </si>
  <si>
    <t>50.662.128 JESSICA SUELI PEREIRA DA SILVA</t>
  </si>
  <si>
    <t>50663650000195</t>
  </si>
  <si>
    <t>50.663.650 HELTON BELINE MIRANDA GARRIDO</t>
  </si>
  <si>
    <t>50664331000102</t>
  </si>
  <si>
    <t>50.664.331 EDSON RODRIGUES DA CRUZ JUNIOR</t>
  </si>
  <si>
    <t>50666226000102</t>
  </si>
  <si>
    <t>50.666.226 CLEIDSON LEONARDO LEAL DOS SANTOS</t>
  </si>
  <si>
    <t>50667165000190</t>
  </si>
  <si>
    <t>50.667.165 HUGO FRANCISCO MAIA DIAS</t>
  </si>
  <si>
    <t>50667685000100</t>
  </si>
  <si>
    <t>50.667.685 NATALIA CRISTINA TAVARES DE OLIVEIRA</t>
  </si>
  <si>
    <t>50671876000138</t>
  </si>
  <si>
    <t>50.671.876 ANTONIO MARIA GOMES</t>
  </si>
  <si>
    <t>50672131000193</t>
  </si>
  <si>
    <t>50.672.131 ROBERTA KEROLAYNE DA SILVA ALEXANDRE</t>
  </si>
  <si>
    <t>50675193000159</t>
  </si>
  <si>
    <t>50.675.193 GABRIEL LUIS REIS LESSA</t>
  </si>
  <si>
    <t>50678500000155</t>
  </si>
  <si>
    <t>50.678.500 KATIA MARIA SOUZA SILVA</t>
  </si>
  <si>
    <t>50680019000102</t>
  </si>
  <si>
    <t>50.680.019 PAULO ELZEMAN DOS SANTOS PAIVA JUNIOR</t>
  </si>
  <si>
    <t>50683834000117</t>
  </si>
  <si>
    <t>50.683.834 ANDREIA DOS SANTOS CORREA</t>
  </si>
  <si>
    <t>50692155000104</t>
  </si>
  <si>
    <t>50.692.155 JESUS ALBERTO MENDOZA TORREALBA</t>
  </si>
  <si>
    <t>50696363000181</t>
  </si>
  <si>
    <t>50.696.363 JOAO HILDO MODESTO PINHEIRO</t>
  </si>
  <si>
    <t>50696683000131</t>
  </si>
  <si>
    <t>50.696.683 RONALDO SOARES LOBATO</t>
  </si>
  <si>
    <t>50697888000131</t>
  </si>
  <si>
    <t>50.697.888 ARGEMIRO AMERICO DE OLIVEIRA RIBEIRO</t>
  </si>
  <si>
    <t>50700128000136</t>
  </si>
  <si>
    <t>50.700.128 CESAR SILVA DA CRUZ</t>
  </si>
  <si>
    <t>50702297000105</t>
  </si>
  <si>
    <t>50.702.297 ATILA SANTOS ARAUJO</t>
  </si>
  <si>
    <t>50709330000129</t>
  </si>
  <si>
    <t>50.709.330 LUIS FERNANDO CRAVO DIAS</t>
  </si>
  <si>
    <t>50716587000108</t>
  </si>
  <si>
    <t>50.716.587 ANA BEATRIZ MARQUES DE ARAUJO</t>
  </si>
  <si>
    <t>50718283000180</t>
  </si>
  <si>
    <t>50.718.283 CARLOS GABRIEL TAVARES COSTA</t>
  </si>
  <si>
    <t>50718815000189</t>
  </si>
  <si>
    <t>50.718.815 MARCIO CLAY FARIA DO NASCIMENTO</t>
  </si>
  <si>
    <t>50723167000159</t>
  </si>
  <si>
    <t>50.723.167 FRANCISCO FERREIRA SILVA</t>
  </si>
  <si>
    <t>50724054000178</t>
  </si>
  <si>
    <t>50.724.054 ADRIELY NASCIMENTO MIRA</t>
  </si>
  <si>
    <t>50733166000195</t>
  </si>
  <si>
    <t>50.733.166 JOSEANE DA SILVA COELHO</t>
  </si>
  <si>
    <t>50735140000186</t>
  </si>
  <si>
    <t>50.735.140 NELSON ANTONIO COSTA GONCALVES</t>
  </si>
  <si>
    <t>50736782000108</t>
  </si>
  <si>
    <t>50.736.782 BRUNO RENAN COHEN ASSUNCAO DA SILVA</t>
  </si>
  <si>
    <t>50737117000120</t>
  </si>
  <si>
    <t>50.737.117 LANA FURTADO VASCONCELOS</t>
  </si>
  <si>
    <t>50737395000188</t>
  </si>
  <si>
    <t>50.737.395 GRACIELE SOUSA LOBO</t>
  </si>
  <si>
    <t>50742440000192</t>
  </si>
  <si>
    <t>50.742.440 JOAO COSTA DA SILVA</t>
  </si>
  <si>
    <t>50746246000185</t>
  </si>
  <si>
    <t>50.746.246 LETICIA RODRIGUES DA SILVA</t>
  </si>
  <si>
    <t>50750315000124</t>
  </si>
  <si>
    <t>50.750.315 BEATRIZ RAYNE COELHO ROCHA</t>
  </si>
  <si>
    <t>50750909000135</t>
  </si>
  <si>
    <t>50.750.909 AILPI LUA NEVES DE SOUSA</t>
  </si>
  <si>
    <t>50752196000149</t>
  </si>
  <si>
    <t>50.752.196 ARIELLE GALHARDO CUNHA</t>
  </si>
  <si>
    <t>50753493000109</t>
  </si>
  <si>
    <t>50.753.493 ANDRE LUIS LEAL MORAES JUNIOR</t>
  </si>
  <si>
    <t>50754346000153</t>
  </si>
  <si>
    <t>50.754.346 MARCIO HEFRAIN DOS SANTOS LOPES</t>
  </si>
  <si>
    <t>50755178000110</t>
  </si>
  <si>
    <t>50.755.178 ELIAS FARIAS LEITAO NETO</t>
  </si>
  <si>
    <t>50755476000100</t>
  </si>
  <si>
    <t>50.755.476 ELIANE CRISTINA MORAES DOS SANTOS</t>
  </si>
  <si>
    <t>50755684000100</t>
  </si>
  <si>
    <t>50.755.684 EDIANE NAYARA AMARAL SOUZA</t>
  </si>
  <si>
    <t>50758423000143</t>
  </si>
  <si>
    <t>50.758.423 SAMILY SOARES DOS SANTOS</t>
  </si>
  <si>
    <t>50758596000161</t>
  </si>
  <si>
    <t>50.758.596 PAULO HENRIQUE SANTOS DOS SANTOS</t>
  </si>
  <si>
    <t>50759105000105</t>
  </si>
  <si>
    <t>50.759.105 FELIPE GUERRA DE ASSUNCAO</t>
  </si>
  <si>
    <t>50760246000130</t>
  </si>
  <si>
    <t>50.760.246 ALESSANDRA CORDEIRO DA SILVA</t>
  </si>
  <si>
    <t>50762157000122</t>
  </si>
  <si>
    <t>50.762.157 LILYANE BEZERRA RAMOS</t>
  </si>
  <si>
    <t>50762243000135</t>
  </si>
  <si>
    <t>50.762.243 BRENDA DO VALE ARAUJO NASCIMENTO</t>
  </si>
  <si>
    <t>50763006000199</t>
  </si>
  <si>
    <t>50.763.006 AVILA THAIS DE ARAUJO CORREA</t>
  </si>
  <si>
    <t>50763882000115</t>
  </si>
  <si>
    <t>50.763.882 RENATO HYUD DE OLIVEIRA</t>
  </si>
  <si>
    <t>50765948000106</t>
  </si>
  <si>
    <t>50.765.948 CRISLLENE PINTO DOS SANTOS</t>
  </si>
  <si>
    <t>50778494000108</t>
  </si>
  <si>
    <t>50.778.494 FABIO DOS REIS RIBEIRO</t>
  </si>
  <si>
    <t>50779747000168</t>
  </si>
  <si>
    <t>CASSIA GISELE SILVA AMADOR</t>
  </si>
  <si>
    <t>50783671000144</t>
  </si>
  <si>
    <t>50.783.671 PAULO SERGIO DO ESPIRITO SANTO FERREIRA</t>
  </si>
  <si>
    <t>50784043000183</t>
  </si>
  <si>
    <t>50.784.043 LEONARDO BRICIO SANTOS DE AMADOR</t>
  </si>
  <si>
    <t>50793709000160</t>
  </si>
  <si>
    <t>50.793.709 ELIANA CRUZ DA SILVA</t>
  </si>
  <si>
    <t>50794701000118</t>
  </si>
  <si>
    <t>50.794.701 HELIZOMAR MENDES DE OLIVEIRA</t>
  </si>
  <si>
    <t>50799242000165</t>
  </si>
  <si>
    <t>50.799.242 ANDREIA COUTO SANTIAGO</t>
  </si>
  <si>
    <t>50800776000164</t>
  </si>
  <si>
    <t>50.800.776 DENISON RODRIGO SOUSA DE CARVALHO</t>
  </si>
  <si>
    <t>50800955000100</t>
  </si>
  <si>
    <t>50.800.955 MARCOS ROBERTO ROSA PINHEIRO</t>
  </si>
  <si>
    <t>50801164000196</t>
  </si>
  <si>
    <t>50.801.164 ORLEAN DA SILVA DO NASCIMENTO</t>
  </si>
  <si>
    <t>50809812000150</t>
  </si>
  <si>
    <t>50.809.812 ANTONIO MARCOS ALMEIDA BRAGA DOS SANTOS</t>
  </si>
  <si>
    <t>50810657000192</t>
  </si>
  <si>
    <t>50.810.657 THAINA ROBERTA SANTA BRIGIDA DA SILVA SOUZA</t>
  </si>
  <si>
    <t>50811630000114</t>
  </si>
  <si>
    <t>50.811.630 GISELE DO ROSARIO PEREIRA</t>
  </si>
  <si>
    <t>50814808000180</t>
  </si>
  <si>
    <t>50.814.808 FREDY ANTUNES LEITAO</t>
  </si>
  <si>
    <t>50816071000135</t>
  </si>
  <si>
    <t>VANDEY MONTEIRO DO NASCIMENTO</t>
  </si>
  <si>
    <t>50828085000179</t>
  </si>
  <si>
    <t>50.828.085 DAVID CORREA DE JESUS DOS SANTOS</t>
  </si>
  <si>
    <t>50830354000131</t>
  </si>
  <si>
    <t>50.830.354 ERIK ALANN EVANGELISTA TEIXEIRA</t>
  </si>
  <si>
    <t>50832824000104</t>
  </si>
  <si>
    <t>50.832.824 ALAN MAGNO BARBOSA DA SILVA</t>
  </si>
  <si>
    <t>50845638000100</t>
  </si>
  <si>
    <t>50.845.638 BRUNO THIAGO PIRES DA SILVA</t>
  </si>
  <si>
    <t>50849571000173</t>
  </si>
  <si>
    <t>50.849.710/0001-73 AGATHA GUIMARAES DE PAULA ARAUJO</t>
  </si>
  <si>
    <t>50850436000148</t>
  </si>
  <si>
    <t>K. G. F. COMERCIO E SERVICOS EM GERAL LTDA</t>
  </si>
  <si>
    <t>50852209000151</t>
  </si>
  <si>
    <t>50.852.209 LUCAS MIRANDA DA SILVA</t>
  </si>
  <si>
    <t>50854860000160</t>
  </si>
  <si>
    <t>50.854.860 FABIO AUGUSTO DA CONCEICAO DA SILVA</t>
  </si>
  <si>
    <t>50855815000120</t>
  </si>
  <si>
    <t>50.855.815 JULIO JANSEN ABREU DE OLIVEIRA JUNIOR</t>
  </si>
  <si>
    <t>50858634000158</t>
  </si>
  <si>
    <t>50.858.634 MAYCON JEFERSON DE JESUS DOS SANTOS</t>
  </si>
  <si>
    <t>50859996000163</t>
  </si>
  <si>
    <t>50.859.996 JHULLYE BRITO DE ALMEIDA</t>
  </si>
  <si>
    <t>50868786000131</t>
  </si>
  <si>
    <t>50.868.786 CLEMILSON TEIXEIRA DOS REMEDIOS</t>
  </si>
  <si>
    <t>50873846000104</t>
  </si>
  <si>
    <t>50.873.846 FRANCELINO MORAES MESQUITA</t>
  </si>
  <si>
    <t>50875928000198</t>
  </si>
  <si>
    <t>50.875.928 RITA DE CASSIA SILVA DA SILVA</t>
  </si>
  <si>
    <t>50876207000100</t>
  </si>
  <si>
    <t>50.876.207 PEDRO COSTA</t>
  </si>
  <si>
    <t>50876706000190</t>
  </si>
  <si>
    <t>50.876.706 IZAIAS FERREIRA BARRETO</t>
  </si>
  <si>
    <t>50887696000198</t>
  </si>
  <si>
    <t>50.887.696 JEFFERSON RODRIGUES PIRES</t>
  </si>
  <si>
    <t>50890205000168</t>
  </si>
  <si>
    <t>50.890.205 SAMUEL LISBOA COELHO</t>
  </si>
  <si>
    <t>50895822000156</t>
  </si>
  <si>
    <t>50.895.822 ANTONIO DA CONCEICAO PACHECO NETO</t>
  </si>
  <si>
    <t>50899940000132</t>
  </si>
  <si>
    <t>50.899.940 KELLY DO SOCORRO GOMES LEITE</t>
  </si>
  <si>
    <t>50904080000188</t>
  </si>
  <si>
    <t>50.904.080 DANIEL BERG MANSUR GARCIA</t>
  </si>
  <si>
    <t>50909443000178</t>
  </si>
  <si>
    <t>50.909.443 NIEDJA LUANA DA COSTA MESCOUTO</t>
  </si>
  <si>
    <t>50912374000151</t>
  </si>
  <si>
    <t>50.912.374 MARCIA ANDREIA OLIVEIRA COHEN</t>
  </si>
  <si>
    <t>50916158000184</t>
  </si>
  <si>
    <t>50.916.158 IELSON CALDAS FONSECA</t>
  </si>
  <si>
    <t>50920322000127</t>
  </si>
  <si>
    <t>50.920.322 LEIDIANE CAVALCANTE FIGUEIRA TAVARES</t>
  </si>
  <si>
    <t>50922539000176</t>
  </si>
  <si>
    <t>50.922.539 WILMA CECILIA MOTA SILVA MARQUES</t>
  </si>
  <si>
    <t>50923620000170</t>
  </si>
  <si>
    <t>50.923.620 ALEFF SAMUEL DA SILVA DOS SANTOS</t>
  </si>
  <si>
    <t>50926887000111</t>
  </si>
  <si>
    <t>50.926.887 RAFAEL DARIO OLIVEIRA DO VALE</t>
  </si>
  <si>
    <t>50927861000198</t>
  </si>
  <si>
    <t>50.927.861 ELTON SANTA BRIGIDA DINIZ</t>
  </si>
  <si>
    <t>50933565000108</t>
  </si>
  <si>
    <t>DIAS COMERCIO LTDA</t>
  </si>
  <si>
    <t>50937519000179</t>
  </si>
  <si>
    <t>IVAN DE MELO BAIA</t>
  </si>
  <si>
    <t>50937844000131</t>
  </si>
  <si>
    <t>50.937.844 BRENDA CARLA LIMA DA SILVA</t>
  </si>
  <si>
    <t>50938038000188</t>
  </si>
  <si>
    <t>50.938.038 NAGILA RAFAELA DA COSTA MACHADO</t>
  </si>
  <si>
    <t>50938643000159</t>
  </si>
  <si>
    <t xml:space="preserve"> WLADIMIR SILVA</t>
  </si>
  <si>
    <t>50941401000114</t>
  </si>
  <si>
    <t>50.941.401 SHIRLEY DA COSTA FAVARO</t>
  </si>
  <si>
    <t>50941792000177</t>
  </si>
  <si>
    <t>50.941.792 EDILENE SOUZA BARROSO</t>
  </si>
  <si>
    <t>50945067000177</t>
  </si>
  <si>
    <t>50.945.067 MATHEUS PEREIRA BRANCHE</t>
  </si>
  <si>
    <t>50945832000159</t>
  </si>
  <si>
    <t>50.945.832 KALIELY AGATHA DE OLIVEIRA SILVA</t>
  </si>
  <si>
    <t>50950048000139</t>
  </si>
  <si>
    <t>50.950.048 DOUGLAS DA CONCEICAO SALDANHA</t>
  </si>
  <si>
    <t>50965591000100</t>
  </si>
  <si>
    <t>50.965.591 FABRICIO DO NASCIMENTO MOREIRA</t>
  </si>
  <si>
    <t>50971933000102</t>
  </si>
  <si>
    <t>50.971.933 MARCO ANTONIO DUARTE PAREDES</t>
  </si>
  <si>
    <t>50975105000134</t>
  </si>
  <si>
    <t>50.975.105 JAIME GUEDES DA ROSA</t>
  </si>
  <si>
    <t>50976065000145</t>
  </si>
  <si>
    <t>50.976.065 LEDA GONCALVES SANTA ROSA</t>
  </si>
  <si>
    <t>50976663000114</t>
  </si>
  <si>
    <t>50.976.663 MARCIO PINHEIRO DE JESUS</t>
  </si>
  <si>
    <t>50978643000182</t>
  </si>
  <si>
    <t>50.978.643 MARIA DE NAZARE PANTOJA SILVA</t>
  </si>
  <si>
    <t>50979067000198</t>
  </si>
  <si>
    <t>50.979.067 ELIANA OLIVEIRA ARAUJO</t>
  </si>
  <si>
    <t>50979133000120</t>
  </si>
  <si>
    <t>CARIOCA - LOCACAO &amp; LOGISTICA LTDA</t>
  </si>
  <si>
    <t>50982708000163</t>
  </si>
  <si>
    <t>50.982.708 JOSEFA ANDRADE PEDROSA</t>
  </si>
  <si>
    <t>50982898000119</t>
  </si>
  <si>
    <t>50.982.898 KALYNE DA SILVA DA COSTA</t>
  </si>
  <si>
    <t>50983064000128</t>
  </si>
  <si>
    <t>50.983.064 DJALMA DOS SANTOS ROCHA</t>
  </si>
  <si>
    <t>50984337000159</t>
  </si>
  <si>
    <t>50.984.337 GISELLA LUCIA ALVES RAMOS</t>
  </si>
  <si>
    <t>50991241000118</t>
  </si>
  <si>
    <t>50.991.241 HELOISA PATRICIA DE SOUZA COSTA</t>
  </si>
  <si>
    <t>50993820000108</t>
  </si>
  <si>
    <t>P A N C PANTOJA NUTRIVIDA LTDA</t>
  </si>
  <si>
    <t>50998230000160</t>
  </si>
  <si>
    <t>50.998.230 IZABEL LEMOS ALMEIDA</t>
  </si>
  <si>
    <t>51000077000100</t>
  </si>
  <si>
    <t>51.000.077 FRANCISCA DE SOUZA TEIXEIRA</t>
  </si>
  <si>
    <t>51000729000107</t>
  </si>
  <si>
    <t>51.000.729 OCIVAL GOMES DA PENHA</t>
  </si>
  <si>
    <t>51005556000101</t>
  </si>
  <si>
    <t>51.005.556 JANDERSON DUARTE LUCENA</t>
  </si>
  <si>
    <t>51006614000111</t>
  </si>
  <si>
    <t>51.006.614 GABRIEL QUADROS LOBATO CRUZ</t>
  </si>
  <si>
    <t>51010329000174</t>
  </si>
  <si>
    <t>51.010.329 DIEGO ARMANDO SODRE CORREA</t>
  </si>
  <si>
    <t>51021474000150</t>
  </si>
  <si>
    <t>51.021.474 SAUL AZEVEDO DE SOUZA</t>
  </si>
  <si>
    <t>51023579000149</t>
  </si>
  <si>
    <t>51.023.579 EDIEL OLIVEIRA SANTOS</t>
  </si>
  <si>
    <t>51042223000152</t>
  </si>
  <si>
    <t>51.042.223 ROSEMEIRI REGINA DE ALMEIDA SOUZA</t>
  </si>
  <si>
    <t>51043994000164</t>
  </si>
  <si>
    <t>51.043.994 CLEDILSON RIBEIRO DA SILVA</t>
  </si>
  <si>
    <t>51045116000188</t>
  </si>
  <si>
    <t>51.045.116 ELBER HENRIQUE MARCET DA SILVA</t>
  </si>
  <si>
    <t>51051154000143</t>
  </si>
  <si>
    <t>51.051.154 REDIMILSON GLEIDESON VASCONCELOS DE OLIVEIRA QUEIROZ</t>
  </si>
  <si>
    <t>51051398000126</t>
  </si>
  <si>
    <t>51.051.398 THIAGO LIMA SILVA</t>
  </si>
  <si>
    <t>51055714000138</t>
  </si>
  <si>
    <t>51.055.714 FRANCISCO MARQUES DA SILVA</t>
  </si>
  <si>
    <t>51056214000110</t>
  </si>
  <si>
    <t>51.056.214 DANILO ANDREY DE MORAIS FERREIRA</t>
  </si>
  <si>
    <t>51056303000167</t>
  </si>
  <si>
    <t>51.056.303 IRANILDO DOS SANTOS TEIXEIRA</t>
  </si>
  <si>
    <t>51056790000168</t>
  </si>
  <si>
    <t>51.056.790 MARCELO COSTA DOS ANJOS</t>
  </si>
  <si>
    <t>51063075000152</t>
  </si>
  <si>
    <t>51.063.075 LANA LUISA DA SILVA ARAGAO</t>
  </si>
  <si>
    <t>51066233000128</t>
  </si>
  <si>
    <t>51.066.233 ANA PAULA CASTRO DA COSTA</t>
  </si>
  <si>
    <t>51074773000153</t>
  </si>
  <si>
    <t>51.074.773 INACIO LUCIO LIMA LUZ</t>
  </si>
  <si>
    <t>51076083000133</t>
  </si>
  <si>
    <t>51.076.083 JOSE AUGUSTO MESQUITA PEREIRA</t>
  </si>
  <si>
    <t>51079079000129</t>
  </si>
  <si>
    <t>51.079.079 THAYLA SANTOS MODESTO</t>
  </si>
  <si>
    <t>51080542000152</t>
  </si>
  <si>
    <t>51.080.542 RONALDO ROBERTO MELO CAVALCANTE</t>
  </si>
  <si>
    <t>51084885000195</t>
  </si>
  <si>
    <t>51.084.885 GEISE ALVES DE CRISTO</t>
  </si>
  <si>
    <t>51085453000107</t>
  </si>
  <si>
    <t>51.085.453 ANTONIO CARLOS SOUSA</t>
  </si>
  <si>
    <t>51086589000123</t>
  </si>
  <si>
    <t>51.086.589 ABIMAEL DO ROSARIO SOUSA</t>
  </si>
  <si>
    <t>51088259000177</t>
  </si>
  <si>
    <t>51.088.259 JARDES HENRIQUE DIAS LIMA</t>
  </si>
  <si>
    <t>51098685000191</t>
  </si>
  <si>
    <t>51.098.685 ANA CELIA TORRES DA SILVA</t>
  </si>
  <si>
    <t>51106269000198</t>
  </si>
  <si>
    <t>51.106.269 MAILSON OLIVEIRA DOS ANJOS</t>
  </si>
  <si>
    <t>51110261000103</t>
  </si>
  <si>
    <t>51.110.261 SUZANA SERRA DA SILVA</t>
  </si>
  <si>
    <t>51113952000152</t>
  </si>
  <si>
    <t>51.113.952 JAIR TAVARES DA SILVA JUNIOR</t>
  </si>
  <si>
    <t>51127871000101</t>
  </si>
  <si>
    <t>51.127.871 RAIMUNDO ALDISIO DE SOUZA PEREIRA</t>
  </si>
  <si>
    <t>51129676000110</t>
  </si>
  <si>
    <t>51.129.676 ITALO RAFAEL SANTOS FARIAS</t>
  </si>
  <si>
    <t>51129696000191</t>
  </si>
  <si>
    <t>51.129.696 VITOR TIAGO DA SILVA NASCIMENTO</t>
  </si>
  <si>
    <t>51129752000198</t>
  </si>
  <si>
    <t>51.129.752 AMANDA VITORIA ANDRADE RODRIGUES</t>
  </si>
  <si>
    <t>51130525000182</t>
  </si>
  <si>
    <t>51.130.525 FRANCISCO VASCONCELOS DUARTE</t>
  </si>
  <si>
    <t>51132402000180</t>
  </si>
  <si>
    <t>51.132.402 MARIA DE NAZARE FARIAS DE BRITO</t>
  </si>
  <si>
    <t>51138243000121</t>
  </si>
  <si>
    <t>51.138.243 JOESIO MOESIO DA SILVA</t>
  </si>
  <si>
    <t>51144405000134</t>
  </si>
  <si>
    <t>51.144.405 KATIA CILENE FEREIRA LOUZEIRO NUNES</t>
  </si>
  <si>
    <t>51147709000155</t>
  </si>
  <si>
    <t>51.147.709 RONALDO CORREA DO NASCIMENTO</t>
  </si>
  <si>
    <t>51149949000199</t>
  </si>
  <si>
    <t>51.149.949 ELTON ELIEDER GOIS DOS PASSOS</t>
  </si>
  <si>
    <t>51150620000148</t>
  </si>
  <si>
    <t>51.150.620 RAFAEL MONTEIRO BARATA</t>
  </si>
  <si>
    <t>51157813000120</t>
  </si>
  <si>
    <t>51.157.813 ANA PAULA SANTOS MARTINS</t>
  </si>
  <si>
    <t>51161343000179</t>
  </si>
  <si>
    <t>51.161.343 PABLO MORYSON MASTOP DO REGO</t>
  </si>
  <si>
    <t>51170679000106</t>
  </si>
  <si>
    <t>51.170.679 LEINA CRISTINA VALE PAES</t>
  </si>
  <si>
    <t>51172218000164</t>
  </si>
  <si>
    <t>51.172.218 TAYRINI CARDOSO FARIAS</t>
  </si>
  <si>
    <t>51174089000143</t>
  </si>
  <si>
    <t>51.174.089 ANTONI JOSE LOPEZ ZAVALA</t>
  </si>
  <si>
    <t>51177514000158</t>
  </si>
  <si>
    <t>51.177.514 ANNA CAROLINA PAIXAO CASTRO</t>
  </si>
  <si>
    <t>51183277000138</t>
  </si>
  <si>
    <t>51.183.277 RODRIGO DERIGGI SANTOS</t>
  </si>
  <si>
    <t>51186106000162</t>
  </si>
  <si>
    <t>51.186.106 FERNANDO BRAGA DE SOUSA</t>
  </si>
  <si>
    <t>51189304000180</t>
  </si>
  <si>
    <t>LUIS GUSTAVO GOMES DE QUADROS</t>
  </si>
  <si>
    <t>51190683000128</t>
  </si>
  <si>
    <t>51.190.683 MARIA ELIZABETE DA SILVA KIKUCHI</t>
  </si>
  <si>
    <t>51191687000120</t>
  </si>
  <si>
    <t>51.191.687 CLAILSON ABREU GOMES</t>
  </si>
  <si>
    <t>51191691000199</t>
  </si>
  <si>
    <t>51.191.691 LAUDIVINO DA PAZ RODRIGUES</t>
  </si>
  <si>
    <t>51193570000186</t>
  </si>
  <si>
    <t>51.193.570 FABIANNE MESQUITA PEREIRA</t>
  </si>
  <si>
    <t>51193700000180</t>
  </si>
  <si>
    <t>51.193.700 EDUARDO VALERIO BRANDAO RIBEIRO</t>
  </si>
  <si>
    <t>51195299000118</t>
  </si>
  <si>
    <t>51.195.299 MARCELO QUADROS GUEDES</t>
  </si>
  <si>
    <t>51196596000188</t>
  </si>
  <si>
    <t>51.196.596 DANIELLE TEIXEIRA CALDAS</t>
  </si>
  <si>
    <t>51207194000131</t>
  </si>
  <si>
    <t>51.207.194 REGINALDO DA FONSECA BACELAR</t>
  </si>
  <si>
    <t>51207201000103</t>
  </si>
  <si>
    <t>51.207.201 VALDECI BRANDAO ALEIXO</t>
  </si>
  <si>
    <t>51207995000105</t>
  </si>
  <si>
    <t>51.207.995 JACKSOM FURTADO DA SILVA</t>
  </si>
  <si>
    <t>51210511000179</t>
  </si>
  <si>
    <t>51.210.511 FABIO CEZAR LIMA DE OLIVEIRA</t>
  </si>
  <si>
    <t>51211857000191</t>
  </si>
  <si>
    <t>51.211.857 MARIA NAZARE SOUSA DE SOUSA</t>
  </si>
  <si>
    <t>51211921000134</t>
  </si>
  <si>
    <t>51.211.921 RICARDO LOURENCO DE ARAUJO</t>
  </si>
  <si>
    <t>51217742000104</t>
  </si>
  <si>
    <t>51.217.742 RENAN GOMES BIONE LOPES</t>
  </si>
  <si>
    <t>51217819000146</t>
  </si>
  <si>
    <t>51.217.819 NADILSON DOS SANTOS NERIS</t>
  </si>
  <si>
    <t>51219603000110</t>
  </si>
  <si>
    <t>51.219.603 RAQUEL SOLANGE RIBEIRO DE OLIVEIRA</t>
  </si>
  <si>
    <t>51228665000198</t>
  </si>
  <si>
    <t>51.228.665 MILENA TEIXEIRA DE SOUSA</t>
  </si>
  <si>
    <t>51233081000100</t>
  </si>
  <si>
    <t>51.233.081 ROSILETE POMPEU DOS SANTOS</t>
  </si>
  <si>
    <t>51236428000179</t>
  </si>
  <si>
    <t>51.236.428 THIERRY PIMENTEL GONCALVES</t>
  </si>
  <si>
    <t>51238674000160</t>
  </si>
  <si>
    <t>51.238.674 RAFAELA DE SOUSA DOS SANTOS</t>
  </si>
  <si>
    <t>51245308000138</t>
  </si>
  <si>
    <t>BIANCA CRISTINA DA SILVA SOARES</t>
  </si>
  <si>
    <t>51246481000150</t>
  </si>
  <si>
    <t>51.246.481 PAULO SERGIO SANTOS DA SILVA</t>
  </si>
  <si>
    <t>51249701000108</t>
  </si>
  <si>
    <t>51.249.701 MATEUS NASCIMENTO DO NASCIMENTO</t>
  </si>
  <si>
    <t>51250695000109</t>
  </si>
  <si>
    <t>51.250.695 TARCIANA DA SILVA FONSECA</t>
  </si>
  <si>
    <t>51254017000106</t>
  </si>
  <si>
    <t>51.254.017 GEZIEL PEREIRA RODRIGUES</t>
  </si>
  <si>
    <t>51257568000123</t>
  </si>
  <si>
    <t>51.257.568 FELIPE LIMA DOS SANTOS</t>
  </si>
  <si>
    <t>51257912000184</t>
  </si>
  <si>
    <t>51.257.912 VALDEIR PRESTES DE AVIZ</t>
  </si>
  <si>
    <t>51264245000167</t>
  </si>
  <si>
    <t>51.264.245 PIET SCHALKEN NETO</t>
  </si>
  <si>
    <t>51264670000156</t>
  </si>
  <si>
    <t>51.264.670 JOAO ADELINO FARIAS TORRES</t>
  </si>
  <si>
    <t>51265300000133</t>
  </si>
  <si>
    <t>51.265.300 PAULO VINICIUS TORRES CALUMBY</t>
  </si>
  <si>
    <t>51269536000148</t>
  </si>
  <si>
    <t>51.269.536 SUZANA ALVES MENDES</t>
  </si>
  <si>
    <t>51269784000199</t>
  </si>
  <si>
    <t>51.269.784 EDIVALDO LUIS NASCIMENTO DE LIMA</t>
  </si>
  <si>
    <t>51276346000158</t>
  </si>
  <si>
    <t>51.276.346 PRISCILA SARAIVA LIMA</t>
  </si>
  <si>
    <t>51276583000119</t>
  </si>
  <si>
    <t>51.276.583 MANOEL TEIXEIRA DE SOUZA JUNIOR</t>
  </si>
  <si>
    <t>51281492000171</t>
  </si>
  <si>
    <t>51.281.492 LINNEA THAMMIS DAMASCENO HANSSON</t>
  </si>
  <si>
    <t>51282116000100</t>
  </si>
  <si>
    <t>51.282.116 EDILSON VASCONCELOS DOS SANTOS</t>
  </si>
  <si>
    <t>51283864000107</t>
  </si>
  <si>
    <t>51.283.864 MAX ROSA DE OLIVEIRA JUNIOR</t>
  </si>
  <si>
    <t>51290767000133</t>
  </si>
  <si>
    <t>51.290.767 HINARA ARAUJO THE</t>
  </si>
  <si>
    <t>51292818000166</t>
  </si>
  <si>
    <t>51.292.818 PAULO GABRIEL DA SILVA FERREIRA</t>
  </si>
  <si>
    <t>51298824000120</t>
  </si>
  <si>
    <t>51.298.824 ANA CAROLINE DA SILVA PEREIRA</t>
  </si>
  <si>
    <t>51320589000146</t>
  </si>
  <si>
    <t>51.320.589 ALLAN JIMMY MORAES COSTA</t>
  </si>
  <si>
    <t>51328356000190</t>
  </si>
  <si>
    <t>51.328.356 FAGNER RODRIGUES MOIA DOS SANTOS</t>
  </si>
  <si>
    <t>51329417000133</t>
  </si>
  <si>
    <t>51.329.417 JEAN PIERRE GOMES</t>
  </si>
  <si>
    <t>51332017000187</t>
  </si>
  <si>
    <t>51.332.017 JOEL GOMES BRASIL</t>
  </si>
  <si>
    <t>51341182000103</t>
  </si>
  <si>
    <t>51.341.182 WALDENI WITORIA BRANDAO PEREIRA</t>
  </si>
  <si>
    <t>51343534000151</t>
  </si>
  <si>
    <t>51.343.534 ANDRESSA NOGUEIRA FONTELES</t>
  </si>
  <si>
    <t>51346911000106</t>
  </si>
  <si>
    <t>51.346.911 TEREZINHA DE JESUS NASCIMENTO QUEIROZ</t>
  </si>
  <si>
    <t>51347650000149</t>
  </si>
  <si>
    <t>51.347.650 LIDIANE MARIA BORGES MACEDO</t>
  </si>
  <si>
    <t>51348580000143</t>
  </si>
  <si>
    <t>51.348.580 EMIR JOSE VIZCAINO</t>
  </si>
  <si>
    <t>51351208000196</t>
  </si>
  <si>
    <t>51.351.208 MELINA TIEMI MURATA DA NATIVIDADE</t>
  </si>
  <si>
    <t>51365271000181</t>
  </si>
  <si>
    <t>51.365.271 JHENNIFER DA SILVA GUIMARAES</t>
  </si>
  <si>
    <t>51366048000159</t>
  </si>
  <si>
    <t>51.366.048 TIAGO JOSE DA SILVA</t>
  </si>
  <si>
    <t>51368362000170</t>
  </si>
  <si>
    <t>51.368.362 FABIANO FREITAS RAMOS</t>
  </si>
  <si>
    <t>51370031000175</t>
  </si>
  <si>
    <t>51.370.031 DEYWISON ADRIANO RODRIGUES E SILVA</t>
  </si>
  <si>
    <t>51370603000116</t>
  </si>
  <si>
    <t>51.370.603 MANOEL MARCELO DE OLIVEIRA EVANGELISTA</t>
  </si>
  <si>
    <t>51379864000105</t>
  </si>
  <si>
    <t>51.379.864 ANTONIO MARAUDI AZEVEDO DE JESUS</t>
  </si>
  <si>
    <t>51385236000124</t>
  </si>
  <si>
    <t>51.385.236 CARLOS CHAVES LOPES</t>
  </si>
  <si>
    <t>51386660000193</t>
  </si>
  <si>
    <t>51.386.660 PATRICK WILLIAM DA SILVA SOUZA</t>
  </si>
  <si>
    <t>51392326000142</t>
  </si>
  <si>
    <t>51.392.326 SANDRO ACACIO MORAES DE SOUZA</t>
  </si>
  <si>
    <t>51392497000171</t>
  </si>
  <si>
    <t>51.392.497 KATIA FRANCISCA DE MAGALHAES PACHECO</t>
  </si>
  <si>
    <t>51394900000100</t>
  </si>
  <si>
    <t>51.394.900 ALEXANDRE DA SILVA NOGUEIRA</t>
  </si>
  <si>
    <t>51402077000129</t>
  </si>
  <si>
    <t>51.402.077 TATIANE DE SOUSA PALHETA</t>
  </si>
  <si>
    <t>51402579000150</t>
  </si>
  <si>
    <t>51.402.579 STELIO FERREIRA DE CAMPOS JUNIOR</t>
  </si>
  <si>
    <t>51411454000196</t>
  </si>
  <si>
    <t>51.411.454 GABRIELE DOS SANTOS ROCHA NEGREIROS CHAVES</t>
  </si>
  <si>
    <t>51411620000154</t>
  </si>
  <si>
    <t>51.411.620 MARCO ANTONIO GUEDES BARBOSA</t>
  </si>
  <si>
    <t>51413496000166</t>
  </si>
  <si>
    <t>FARMACIA SUFARMA LTDA</t>
  </si>
  <si>
    <t>51418100000173</t>
  </si>
  <si>
    <t>51.418.100 ROBERTO MARIANO GAZEL FIALHO</t>
  </si>
  <si>
    <t>51424834000165</t>
  </si>
  <si>
    <t>MNPA COMERCIO DE CIMENTOS LTDA</t>
  </si>
  <si>
    <t>51429044000172</t>
  </si>
  <si>
    <t>51.429.044 JORGE LUIS ARAUJO PALHETA</t>
  </si>
  <si>
    <t>51431618000147</t>
  </si>
  <si>
    <t>51.431.618 ESTEFANY DA SILVA CONCEICAO</t>
  </si>
  <si>
    <t>51433572000103</t>
  </si>
  <si>
    <t>51.433.572 ANTONIO RAYRISON OLIVEIRA RODRIGUES</t>
  </si>
  <si>
    <t>51437656000107</t>
  </si>
  <si>
    <t>51.437.656 CARLOS ANTONIO SILVA DO ROSARIO</t>
  </si>
  <si>
    <t>51442521000130</t>
  </si>
  <si>
    <t>51.442.521 ANTONIO PINHEIRO MASCIEL</t>
  </si>
  <si>
    <t>51450836000129</t>
  </si>
  <si>
    <t>51.450.836 SERGIO RAMOUN MOTA DE MOURA</t>
  </si>
  <si>
    <t>51458034000165</t>
  </si>
  <si>
    <t>51.458.034 JOAO VICTOR DE OLIVEIRA PEREIRA</t>
  </si>
  <si>
    <t>51458290000152</t>
  </si>
  <si>
    <t>51.458.290 RODRIGO ANDUQUIA GARAY</t>
  </si>
  <si>
    <t>51462149000123</t>
  </si>
  <si>
    <t>51.462.149 CINTIA SUELY DA SILVA AMORIM</t>
  </si>
  <si>
    <t>51470648000162</t>
  </si>
  <si>
    <t>51.470.648 TATIANA FERREIRA ARAUJO</t>
  </si>
  <si>
    <t>51472287000193</t>
  </si>
  <si>
    <t>51.472.287 FABRICIO MOREIRA NEVES</t>
  </si>
  <si>
    <t>51472778000134</t>
  </si>
  <si>
    <t>51.472.778 SAMYA DOS SANTOS SILVA</t>
  </si>
  <si>
    <t>51474673000114</t>
  </si>
  <si>
    <t>51.474.673 FRANCISCO FERREIRA DA SILVA</t>
  </si>
  <si>
    <t>51476375000163</t>
  </si>
  <si>
    <t>51.476.375 ANA PAULA DA SILVA FERREIRA</t>
  </si>
  <si>
    <t>51488257000175</t>
  </si>
  <si>
    <t>51.488.257 RACQUEL GABRIELE PRUDENTE E SILVA</t>
  </si>
  <si>
    <t>51488703000141</t>
  </si>
  <si>
    <t>51.488.703 LEDA MARGRET BARROSO E SOUSA</t>
  </si>
  <si>
    <t>51488940000102</t>
  </si>
  <si>
    <t>51.488.940 RENATO FERREIRA FURTADO</t>
  </si>
  <si>
    <t>51491831000144</t>
  </si>
  <si>
    <t>51.491.831 DEUCINARA OLIVEIRA DA SILVA</t>
  </si>
  <si>
    <t>51494478000156</t>
  </si>
  <si>
    <t>51.494.478 GISELE INGRIDE MONTEIRO DA SILVA DE SOUSA</t>
  </si>
  <si>
    <t>51498416000112</t>
  </si>
  <si>
    <t>51.498.416 JULIA SOUSA MARGALHO</t>
  </si>
  <si>
    <t>51506018000109</t>
  </si>
  <si>
    <t>51.506.018 DAYANE FERREIRA DA SILVA</t>
  </si>
  <si>
    <t>51507442000160</t>
  </si>
  <si>
    <t>51.507.442 ROSINALDO DA SILVA PONTES</t>
  </si>
  <si>
    <t>51516165000151</t>
  </si>
  <si>
    <t>51.516.165 RAFAEL CASTRO RAMOS SANTANA</t>
  </si>
  <si>
    <t>51527049000138</t>
  </si>
  <si>
    <t>51529598000141</t>
  </si>
  <si>
    <t>51.529.598 JEFFERSON SOUZA TRINDADE</t>
  </si>
  <si>
    <t>51537824000136</t>
  </si>
  <si>
    <t>51.537.824 FRANCISCO WANDERLAN LOPES DE OLIVEIRA</t>
  </si>
  <si>
    <t>51538716000188</t>
  </si>
  <si>
    <t>51.538.716 LUCIANO GOMES PEREIRA</t>
  </si>
  <si>
    <t>51547823000172</t>
  </si>
  <si>
    <t>51.547.823 MAYSA ANGEL SILVEIRA DOS SANTOS</t>
  </si>
  <si>
    <t>51550447000175</t>
  </si>
  <si>
    <t>51.550.447 IVANCY ROCHA RAIOL</t>
  </si>
  <si>
    <t>51556003000147</t>
  </si>
  <si>
    <t>51.556.003 RENATA LEDO DE SOUZA FERNANDES</t>
  </si>
  <si>
    <t>51563041000127</t>
  </si>
  <si>
    <t>51.563.041 PALOMA SILVA DA COSTA</t>
  </si>
  <si>
    <t>51583549000197</t>
  </si>
  <si>
    <t>51.583.549 FRANCISDALVA DA CONCEICAO CARDOSO</t>
  </si>
  <si>
    <t>51591532000181</t>
  </si>
  <si>
    <t>51.591.532 WASHINGTON SILVA FREITAS</t>
  </si>
  <si>
    <t>51591732000134</t>
  </si>
  <si>
    <t>51.591.732 ANDRE RICARDO CALS SILVA</t>
  </si>
  <si>
    <t>51602785000103</t>
  </si>
  <si>
    <t>51.602.785 LEONI DAVID ARAUJO DE CARVALHO</t>
  </si>
  <si>
    <t>51606673000120</t>
  </si>
  <si>
    <t>51.606.673 WANDEMBERG LIMA DA SILVA</t>
  </si>
  <si>
    <t>51607384000146</t>
  </si>
  <si>
    <t>51.607.384 IARLEY FABIANO NASCIMENTO DOS SANTOS</t>
  </si>
  <si>
    <t>51620351000136</t>
  </si>
  <si>
    <t>51.620.351 INGRID FERREIRA ROCHA</t>
  </si>
  <si>
    <t>51625354000162</t>
  </si>
  <si>
    <t>51.625.354 ALDO JOSE DOS SANTOS LIMA</t>
  </si>
  <si>
    <t>51629094000101</t>
  </si>
  <si>
    <t>51.629.094 ADRIELY DO SOCORRO DE OLIVEIRA PASSOS</t>
  </si>
  <si>
    <t>51631788000175</t>
  </si>
  <si>
    <t>51.631.788 VINICIUS RAFAEL REIS CAMARA</t>
  </si>
  <si>
    <t>51645936000100</t>
  </si>
  <si>
    <t>51.645.936 JOSE MURILO MENDES</t>
  </si>
  <si>
    <t>51647887000145</t>
  </si>
  <si>
    <t>51.647.887 VITORIA OLIVEIRA FERREIRA</t>
  </si>
  <si>
    <t>51649727000135</t>
  </si>
  <si>
    <t>51.649.727 ADIANE CRISTINA DOS SANTOS RIBEIRO</t>
  </si>
  <si>
    <t>51652012000131</t>
  </si>
  <si>
    <t>51.652.012 ABELIEL DE JESUS COSTA DA COSTA</t>
  </si>
  <si>
    <t>51660020000120</t>
  </si>
  <si>
    <t>51.660.020 DENIS DE CASTRO SILVA</t>
  </si>
  <si>
    <t>51660847000133</t>
  </si>
  <si>
    <t>51.660.847 BIANCA SILVA DE OLIVEIRA</t>
  </si>
  <si>
    <t>51665336000104</t>
  </si>
  <si>
    <t>51.665.336 LUCAS SILVA DE SOUZA</t>
  </si>
  <si>
    <t>51666688000184</t>
  </si>
  <si>
    <t>51.666.688 DIEGO SILVA DE SA</t>
  </si>
  <si>
    <t>51667398000155</t>
  </si>
  <si>
    <t>51.667.398 RAPHAEL LIRA CASTRO</t>
  </si>
  <si>
    <t>51672432000180</t>
  </si>
  <si>
    <t>51.672.432 MARCIO ADRIANO SILVA NASCIMENTO</t>
  </si>
  <si>
    <t>51672477000154</t>
  </si>
  <si>
    <t>51.672.477 IRANILDES MACHADO RIBEIRO</t>
  </si>
  <si>
    <t>51675942000100</t>
  </si>
  <si>
    <t>51.675.942 GABRIEL JACOB LOBATO LEITE</t>
  </si>
  <si>
    <t>51682289000107</t>
  </si>
  <si>
    <t>51.682.289 ENEDINA SOUZA SANTOS</t>
  </si>
  <si>
    <t>51689104000196</t>
  </si>
  <si>
    <t>51.689.104 ANNE RAFAELLE PEDROSA DE MIRANDA BURLE</t>
  </si>
  <si>
    <t>51694627000120</t>
  </si>
  <si>
    <t>51.694.627 ALINE RAYANE SANTOS DA SILVA</t>
  </si>
  <si>
    <t>51695918000133</t>
  </si>
  <si>
    <t>51.695.918 GABRIELLA HAGE DE MELO</t>
  </si>
  <si>
    <t>51701317000196</t>
  </si>
  <si>
    <t>51.701.317 ANA PAULA DIAS DA SILVA</t>
  </si>
  <si>
    <t>51708681000188</t>
  </si>
  <si>
    <t>51.708.681 RONILSON SILVA DO AMARAL</t>
  </si>
  <si>
    <t>51712058000107</t>
  </si>
  <si>
    <t>51.712.058 LUIZ PAULO DA SILVA CARDOSO</t>
  </si>
  <si>
    <t>51713502000109</t>
  </si>
  <si>
    <t>51.713.502 LOURIVALDO SILVA NASCIMENTO</t>
  </si>
  <si>
    <t>51717159000162</t>
  </si>
  <si>
    <t>51.717.159 GABRIELE FREITAS DOS SANTOS</t>
  </si>
  <si>
    <t>51719070000135</t>
  </si>
  <si>
    <t>51.719.070 DANIELE CARDOSO DE MELO</t>
  </si>
  <si>
    <t>51725310000104</t>
  </si>
  <si>
    <t>51.725.310 LUCAS DE SOUZA SILVA</t>
  </si>
  <si>
    <t>51749639000105</t>
  </si>
  <si>
    <t>51.749.639 RENATA DAS CHAGAS MIRANDA</t>
  </si>
  <si>
    <t>51751338000116</t>
  </si>
  <si>
    <t>51.751.338 RONALD OSWALD BONAPART</t>
  </si>
  <si>
    <t>51755236000179</t>
  </si>
  <si>
    <t>51.755.236 THAMYRES DA SILVA MINFIR</t>
  </si>
  <si>
    <t>51760051000152</t>
  </si>
  <si>
    <t>FILIPE OLIVEIRA DA SILVA</t>
  </si>
  <si>
    <t>51771302000102</t>
  </si>
  <si>
    <t>51.771.302 YAGO TEIXEIRA DA SILVA</t>
  </si>
  <si>
    <t>51773312000179</t>
  </si>
  <si>
    <t>51.773.312 MICHEL MELEM MORAIS</t>
  </si>
  <si>
    <t>51775036000188</t>
  </si>
  <si>
    <t>51.775.036 LUCINEIA NUNES DA SILVA LEITE</t>
  </si>
  <si>
    <t>51779407000108</t>
  </si>
  <si>
    <t>51.779.407 FABRICIO IBERNON FEITOSA CARVALLO</t>
  </si>
  <si>
    <t>51780208000101</t>
  </si>
  <si>
    <t>51.780.208 ELIANA DO SOCORRO MARQUES E SILVA</t>
  </si>
  <si>
    <t>51793394000113</t>
  </si>
  <si>
    <t>51.793.394 LYCIA ARAUJO DE FREITAS GOMES</t>
  </si>
  <si>
    <t>51815789000170</t>
  </si>
  <si>
    <t>51.815.789 MICHELLE LAIR SOUZA CAMPOS</t>
  </si>
  <si>
    <t>51820906000193</t>
  </si>
  <si>
    <t>51.820.906 GLEYCIANE CRISTINA FERREIRA DA SILVA</t>
  </si>
  <si>
    <t>51822818000120</t>
  </si>
  <si>
    <t>51.822.818 ALCEMIR FERREIRA DIAS</t>
  </si>
  <si>
    <t>51832015000157</t>
  </si>
  <si>
    <t>51.832.015 JOAO MARCOS DA SILVA SANTOS</t>
  </si>
  <si>
    <t>51832645000121</t>
  </si>
  <si>
    <t>51.832.645 SAMUEL JEFFERSON SILVA GOMES</t>
  </si>
  <si>
    <t>51835516000197</t>
  </si>
  <si>
    <t>51.835.516 ANTONIO CLAUDIO DIAS NOVAES</t>
  </si>
  <si>
    <t>51860600000160</t>
  </si>
  <si>
    <t>51.860.600 SUSANA MARIA PINTO RIBEIRO</t>
  </si>
  <si>
    <t>51869562000107</t>
  </si>
  <si>
    <t>51.869.562 MARCELO ROBSON DUARTE PINTO</t>
  </si>
  <si>
    <t>51873460000165</t>
  </si>
  <si>
    <t>51.873.460 YURI DO VALE NUNES</t>
  </si>
  <si>
    <t>51876433000146</t>
  </si>
  <si>
    <t>51.876.433 ROSIVALDO OLIVEIRA DOS SANTOS</t>
  </si>
  <si>
    <t>51877365000130</t>
  </si>
  <si>
    <t>51.877.365 ALVINETE DA SILVA DO NASCIMENTO</t>
  </si>
  <si>
    <t>51877915000110</t>
  </si>
  <si>
    <t>51.877.915 DARLAN DE PAULA DIAS</t>
  </si>
  <si>
    <t>51878503000103</t>
  </si>
  <si>
    <t>51.878.503 CLERSON MORAES VIEIRA</t>
  </si>
  <si>
    <t>51881551000142</t>
  </si>
  <si>
    <t>INSTITUTO DE ASSISTENCIA SOCIAL E DESENVOLVIMENTO DE ANANINDEUA</t>
  </si>
  <si>
    <t>51883471000126</t>
  </si>
  <si>
    <t>51.883.471 STANIELHE FARIAS TAVARES VIEIRA</t>
  </si>
  <si>
    <t>51887270000105</t>
  </si>
  <si>
    <t>51.887.270 CARLOS MADSON GOMES DA SILVA</t>
  </si>
  <si>
    <t>51887810000142</t>
  </si>
  <si>
    <t>51.887.810 LUCIANA SANTOS BORGES</t>
  </si>
  <si>
    <t>51888179000104</t>
  </si>
  <si>
    <t>51.888.179 CAMILA FRANCO DOS SANTOS DE OLIVEIRA</t>
  </si>
  <si>
    <t>51890975000173</t>
  </si>
  <si>
    <t>51.890.975 PAMELA TEREZA COELHO CARVALHO</t>
  </si>
  <si>
    <t>51895661000163</t>
  </si>
  <si>
    <t>51.895.661 FABRICIO SILVA DE OLIVEIRA</t>
  </si>
  <si>
    <t>51899399000125</t>
  </si>
  <si>
    <t>51.899.399 RONILDO FERREIRA MACEDO</t>
  </si>
  <si>
    <t>51901567000170</t>
  </si>
  <si>
    <t>51.901.567 NEILA THAIS BORGES BAHIA</t>
  </si>
  <si>
    <t>51903281000123</t>
  </si>
  <si>
    <t>51.903.281 JOSE JEAN CAMPOS DE ARAUJO</t>
  </si>
  <si>
    <t>51905797000107</t>
  </si>
  <si>
    <t>51.905.797 LEANDRO MANOEL QUINDERE DIAS</t>
  </si>
  <si>
    <t>51911346000182</t>
  </si>
  <si>
    <t>51.911.346 JOSE BARBOSA DA SILVA</t>
  </si>
  <si>
    <t>51920331000180</t>
  </si>
  <si>
    <t>51.920.331 SHYLEY SYMARA PANTOJA FERREIRA</t>
  </si>
  <si>
    <t>51920519000129</t>
  </si>
  <si>
    <t>51.920.519 PRISCILA DIAMANTINO REIS</t>
  </si>
  <si>
    <t>51920753000156</t>
  </si>
  <si>
    <t>51.920.753 LORRANY SODARIO FERREIRA</t>
  </si>
  <si>
    <t>51920826000100</t>
  </si>
  <si>
    <t>51.920.826 JOSE NILTON RODRIGUES ARAUJO</t>
  </si>
  <si>
    <t>51928477000172</t>
  </si>
  <si>
    <t>51.928.477 MARA CRISTINA HEINEN DA SILVA</t>
  </si>
  <si>
    <t>51930484000109</t>
  </si>
  <si>
    <t>51.930.484 LUIS CARLOS DA SILVA FILHO</t>
  </si>
  <si>
    <t>51931382000108</t>
  </si>
  <si>
    <t>51.931.382 MARCUS DE SOUZA NAVARRO</t>
  </si>
  <si>
    <t>51932289000118</t>
  </si>
  <si>
    <t>REGINALDO DOS SANTOS ALMEIDA</t>
  </si>
  <si>
    <t>51932830000198</t>
  </si>
  <si>
    <t>51.932.830 BRUNO WALAKI NASCIMENTO MIRANDA</t>
  </si>
  <si>
    <t>51935035000153</t>
  </si>
  <si>
    <t>51.935.035 MARCOS PAULO SILVA COUTINHO</t>
  </si>
  <si>
    <t>51957349000157</t>
  </si>
  <si>
    <t>51.957.349 DIEGO COSTA TAVARES</t>
  </si>
  <si>
    <t>51958016000142</t>
  </si>
  <si>
    <t>51.958.016 RENATA CIBELE SANTIAGO OLIVEIRA E SILVA</t>
  </si>
  <si>
    <t>51963146000173</t>
  </si>
  <si>
    <t>51.963.146 ADRIANO BAIA DE SOUZA</t>
  </si>
  <si>
    <t>51975240000142</t>
  </si>
  <si>
    <t>51.975.240 DEMETRIO BARBOSA MACOLA PACHECO</t>
  </si>
  <si>
    <t>51976931000160</t>
  </si>
  <si>
    <t>51.976.931 FRANCISCO NELSON GOMES DOS REIS</t>
  </si>
  <si>
    <t>51984484000191</t>
  </si>
  <si>
    <t>51.984.484 TALITA SILVA LIMA</t>
  </si>
  <si>
    <t>52002620000163</t>
  </si>
  <si>
    <t>52.002.620 LUIZA ROMANA QUEIROZ PEREIRA</t>
  </si>
  <si>
    <t>52010397000104</t>
  </si>
  <si>
    <t>52.010.397 ALDRI SOUZA AMORIM</t>
  </si>
  <si>
    <t>52013988000127</t>
  </si>
  <si>
    <t>52.013.988 JOSIVALDO MOIA PATROCINO</t>
  </si>
  <si>
    <t>52017058000141</t>
  </si>
  <si>
    <t>52.017.058 ELLEN LARISSA DA SILVA BATISTA</t>
  </si>
  <si>
    <t>52017564000130</t>
  </si>
  <si>
    <t>52.017.564 ANTONIO DO SOCORRO NOGUEIRA DA SILVA</t>
  </si>
  <si>
    <t>52021577000183</t>
  </si>
  <si>
    <t>52.021.577 JULIANA CRISTINA SERRA DOS SANTOS</t>
  </si>
  <si>
    <t>52037541000198</t>
  </si>
  <si>
    <t>52.037.541 VIVIAN MARIA BRILHANTE DA ENCARNACAO</t>
  </si>
  <si>
    <t>52038421000105</t>
  </si>
  <si>
    <t>52.038.421 FABRICIO WILLIAMS COSTA DE SOUZA</t>
  </si>
  <si>
    <t>52039688000117</t>
  </si>
  <si>
    <t>52.039.688 RACHEL SARONNE BARBOSA SOUTO</t>
  </si>
  <si>
    <t>52056049000160</t>
  </si>
  <si>
    <t>52.056.049 THALIA MENDONCA DE PAULA CHAVES</t>
  </si>
  <si>
    <t>52061255000168</t>
  </si>
  <si>
    <t xml:space="preserve">52061255 FERNANDA CAMPOS VILHENA </t>
  </si>
  <si>
    <t>52072100000127</t>
  </si>
  <si>
    <t>52.072.100 WALLACE CARDOSO CASTRO</t>
  </si>
  <si>
    <t>52073362000106</t>
  </si>
  <si>
    <t>52.073.362 RONALDO DAS CHAGAS TAVARES</t>
  </si>
  <si>
    <t>52076621000152</t>
  </si>
  <si>
    <t>52.076.621 DANIEL LAURIDO DA SILVA</t>
  </si>
  <si>
    <t>52077833000154</t>
  </si>
  <si>
    <t>52.077.833 FILIPI SANTOS DE BRITO</t>
  </si>
  <si>
    <t>52078933000103</t>
  </si>
  <si>
    <t>52.078.933 JOAO CARLOS CHAGAS DE SOUZA</t>
  </si>
  <si>
    <t>52086094000167</t>
  </si>
  <si>
    <t>52.086.094 LIVIA CRISTINA SANTOS CORREIA BERREDO</t>
  </si>
  <si>
    <t>52095058000160</t>
  </si>
  <si>
    <t>52.095.058 MARCIA BETANIA FERREIRA MACEDO</t>
  </si>
  <si>
    <t>52096348000128</t>
  </si>
  <si>
    <t>52.096.348 LUIS PEREIRA DE ARAUJO FILHO</t>
  </si>
  <si>
    <t>52102405000134</t>
  </si>
  <si>
    <t>52.102.405 FABIO SANTOS DA SILVA</t>
  </si>
  <si>
    <t>52106540000158</t>
  </si>
  <si>
    <t>52.106.540 JOSE FABIO CASTRO MARQUES</t>
  </si>
  <si>
    <t>52110959000183</t>
  </si>
  <si>
    <t>52.110.959 JEISYANE BARBOZA DE MELO</t>
  </si>
  <si>
    <t>52112108000170</t>
  </si>
  <si>
    <t>52.112.108 VALDIRENE SILVA DE BARROS</t>
  </si>
  <si>
    <t>52116671000116</t>
  </si>
  <si>
    <t>52.116.671 JULIA NATALIA DIAS VIEIRA</t>
  </si>
  <si>
    <t>52118139000138</t>
  </si>
  <si>
    <t>52.118.139 DENILSON MONTEIRO DUARTE</t>
  </si>
  <si>
    <t>52123573000106</t>
  </si>
  <si>
    <t>52.123.573 ITALO DUTRA FARIAS DA COSTA</t>
  </si>
  <si>
    <t>52126912000108</t>
  </si>
  <si>
    <t>52.126.912 EDUARDO FERNANDES DA SILVA</t>
  </si>
  <si>
    <t>52127259000100</t>
  </si>
  <si>
    <t>52.127.259 ROBERTO DA COSTA COUTINHO</t>
  </si>
  <si>
    <t>52130577000111</t>
  </si>
  <si>
    <t>52.130.577 VITORIA GABRIELLY TEIXEIRA DE MORAES</t>
  </si>
  <si>
    <t>52138090000185</t>
  </si>
  <si>
    <t>52.138.090 JUAREZ CORREA DA SILVA</t>
  </si>
  <si>
    <t>52139534000105</t>
  </si>
  <si>
    <t>52.139.534 BRENDA LUY PEREIRA MACHADO</t>
  </si>
  <si>
    <t>52146376000102</t>
  </si>
  <si>
    <t>52.146.376 INGRID MAYARA LOPES RAIOL</t>
  </si>
  <si>
    <t>52147080000106</t>
  </si>
  <si>
    <t>52.147.080 ROSICLEIA NASCIMENTO DOS SANTOS</t>
  </si>
  <si>
    <t>52154563000138</t>
  </si>
  <si>
    <t>52.154.563 PAULO RICARDO COSTA SOUSA</t>
  </si>
  <si>
    <t>52166900000107</t>
  </si>
  <si>
    <t>52.166.900 LEANDRO CORREA GOMES</t>
  </si>
  <si>
    <t>52171073000140</t>
  </si>
  <si>
    <t>52.171.073 RAIMUNDO NONATO RAMOS DA CRUZ</t>
  </si>
  <si>
    <t>52174367000125</t>
  </si>
  <si>
    <t>52.174.367 MANOEL DIAS DA CONCEICAO FILHO</t>
  </si>
  <si>
    <t>52175799000150</t>
  </si>
  <si>
    <t>52.175.799 FRANCISCO JOSE DE MENDONCA</t>
  </si>
  <si>
    <t>52178683000175</t>
  </si>
  <si>
    <t>52.178.683 RAIMUNDA MARIA DA SILVA</t>
  </si>
  <si>
    <t>52188292000131</t>
  </si>
  <si>
    <t>52.188.292 GABRIELLE DO NASCIMENTO FARIAS</t>
  </si>
  <si>
    <t>52223114000102</t>
  </si>
  <si>
    <t>52223114 JONATAS DE OLIVEIRA ROCHA</t>
  </si>
  <si>
    <t>52225773000170</t>
  </si>
  <si>
    <t>52.225.773 SERGIO DO NASCIMENTO COSTA</t>
  </si>
  <si>
    <t>52229843000168</t>
  </si>
  <si>
    <t>52.229.843 DAVISON LOGAN DOS SANTOS CARDOSO</t>
  </si>
  <si>
    <t>52232622000149</t>
  </si>
  <si>
    <t>52.232.622 ADRIEL PINTO DE SOUZA</t>
  </si>
  <si>
    <t>52234103000110</t>
  </si>
  <si>
    <t>52.234.103 ANDERSON DO SOCORRO PASTANA MIRANDA</t>
  </si>
  <si>
    <t>52234479000124</t>
  </si>
  <si>
    <t>52.234.479 MAICK RENAN DA SILVA BRAGA</t>
  </si>
  <si>
    <t>52237467000153</t>
  </si>
  <si>
    <t>52.237.467 BRENDA KAROLINE ROCHA MONTEIRO</t>
  </si>
  <si>
    <t>52243893000108</t>
  </si>
  <si>
    <t>52.243.893 ANDRE DA SILVA FURTADO</t>
  </si>
  <si>
    <t>52248042000140</t>
  </si>
  <si>
    <t>52.248.042 MARCELINO DA SILVA FERREIRA</t>
  </si>
  <si>
    <t>52249116000162</t>
  </si>
  <si>
    <t>52.249.116 DARLAN FERNANDES DA SILVA</t>
  </si>
  <si>
    <t>52253821000133</t>
  </si>
  <si>
    <t>52.253.821 WANESSA ALVES DO NASCIMENTO</t>
  </si>
  <si>
    <t>52262264000117</t>
  </si>
  <si>
    <t>52.262.264 REVELINO DA SILVA COSTA</t>
  </si>
  <si>
    <t>52266146000187</t>
  </si>
  <si>
    <t>52.266.146 FRANCISCO ELIAS DOS SANTOS</t>
  </si>
  <si>
    <t>52273100000195</t>
  </si>
  <si>
    <t>52.273.100 KELLI SILENE ROMANO MATA</t>
  </si>
  <si>
    <t>52278581000121</t>
  </si>
  <si>
    <t>52.278.581 JAKSON LIMA RUAS</t>
  </si>
  <si>
    <t>52283890000190</t>
  </si>
  <si>
    <t>52.283.890 PEDRO DA GRACA LOPES FURTADO JUNIOR</t>
  </si>
  <si>
    <t>52290224000189</t>
  </si>
  <si>
    <t>52.290.224 THIAGO SOARES FAVACHO</t>
  </si>
  <si>
    <t>52307251000117</t>
  </si>
  <si>
    <t>52.307.251 NATALY DO NASCIMENTO DA SILVA</t>
  </si>
  <si>
    <t>52310397000111</t>
  </si>
  <si>
    <t>52.310.397 JULIANA DA CUNHA CORREA</t>
  </si>
  <si>
    <t>52310738000159</t>
  </si>
  <si>
    <t>52.310.738 PAMELLA RAYSSA DE OLIVEIRA MARQUES</t>
  </si>
  <si>
    <t>52318091000101</t>
  </si>
  <si>
    <t>52.318.091 CLEDINOR MATOS MARINHO JUNIOR</t>
  </si>
  <si>
    <t>52319083000180</t>
  </si>
  <si>
    <t>52.319.083 OSANE JOSETE FERNANDES MOURA</t>
  </si>
  <si>
    <t>52321717000139</t>
  </si>
  <si>
    <t>52.321.717 RAFAEL DE ASSUNCAO ALMEIDA</t>
  </si>
  <si>
    <t>52322889000127</t>
  </si>
  <si>
    <t>52.322.889 DANIEL SOARES DA COSTA</t>
  </si>
  <si>
    <t>52327535000175</t>
  </si>
  <si>
    <t>52.327.535 GILBERTO LUIS DA SILVA PANTOJA</t>
  </si>
  <si>
    <t>52331879000158</t>
  </si>
  <si>
    <t>52.331.879 WANESA MORAES BRITO</t>
  </si>
  <si>
    <t>52332554000190</t>
  </si>
  <si>
    <t>52.332.554 AFONSO JOAO SANTOS NORONHA</t>
  </si>
  <si>
    <t>52338719000130</t>
  </si>
  <si>
    <t>52.338.719 BRUNO TORRES DA SILVA</t>
  </si>
  <si>
    <t>52352441000156</t>
  </si>
  <si>
    <t>52.352.441 GEOVANI OLIVEIRA DE SOUSA CARVALHO</t>
  </si>
  <si>
    <t>52355478000138</t>
  </si>
  <si>
    <t>52.355.478 EDICIANE HELANA SANTOS BENIGNO</t>
  </si>
  <si>
    <t>52373815000110</t>
  </si>
  <si>
    <t>52.373.815 KEILIANE DA SILVA SOUZA</t>
  </si>
  <si>
    <t>52379908000151</t>
  </si>
  <si>
    <t>52.379.908 ROBERT WILLIAM SOARES DA FONSECA</t>
  </si>
  <si>
    <t>52394226000118</t>
  </si>
  <si>
    <t>52.394.226 EVANILDA GAMA COSTA</t>
  </si>
  <si>
    <t>52394267000104</t>
  </si>
  <si>
    <t>52.394.267 ADRIANO DOS SANTOS NAHUM</t>
  </si>
  <si>
    <t>52395672000147</t>
  </si>
  <si>
    <t>52.395.672 ANTENOR SILVA BRITO FILHO</t>
  </si>
  <si>
    <t>52400531000175</t>
  </si>
  <si>
    <t>52.400.531 RODRIGO DOS SANTOS PANTOJA</t>
  </si>
  <si>
    <t>52403707000142</t>
  </si>
  <si>
    <t>52.403.707 AGNALDO AFONSO DOS SANTOS FILHO</t>
  </si>
  <si>
    <t>52410460000191</t>
  </si>
  <si>
    <t>52.410.460 SOPHIA SANTOS CASTRO CARVALHO</t>
  </si>
  <si>
    <t>52419818000147</t>
  </si>
  <si>
    <t>52.419.818 EVANDRO FARIAS DO NASCIMENTO</t>
  </si>
  <si>
    <t>52437429000144</t>
  </si>
  <si>
    <t>52.437.429 MARCELO DE SOUSA LEAL</t>
  </si>
  <si>
    <t>52464783000168</t>
  </si>
  <si>
    <t>52.464.783 ANTONIO JOSE SANTOS BARROSO</t>
  </si>
  <si>
    <t>52474317000163</t>
  </si>
  <si>
    <t>52.474.317 EDSON MARCOS CASSIANO DE SOUSA</t>
  </si>
  <si>
    <t>52482336000131</t>
  </si>
  <si>
    <t xml:space="preserve">52.482.336 HARLEY FARIAS DOLZANE </t>
  </si>
  <si>
    <t>52487606000105</t>
  </si>
  <si>
    <t>52.487.606 BRUNO MARQUES VIEIRA PASSOS DA SILVA</t>
  </si>
  <si>
    <t>52489063000157</t>
  </si>
  <si>
    <t>LAYLON SOUZA CAMPOS</t>
  </si>
  <si>
    <t>52491267000122</t>
  </si>
  <si>
    <t>52.491.267 ELAINE CRISTINA RIBEIRO RODRIGUES DO VALE</t>
  </si>
  <si>
    <t>52493645000107</t>
  </si>
  <si>
    <t>52.493.645 HELEM SANNY DUARTE ALEXANDRE</t>
  </si>
  <si>
    <t>52494702000172</t>
  </si>
  <si>
    <t>52.494.702 ROSILENE PINHEIRO CHAGAS</t>
  </si>
  <si>
    <t>52495259000154</t>
  </si>
  <si>
    <t>52.495.259 SARA RAMOS GASPAR DA GAMA</t>
  </si>
  <si>
    <t>52516018000144</t>
  </si>
  <si>
    <t>52.516.018 FREDSON HEMENEGILDO DA SILVA FAVACHO</t>
  </si>
  <si>
    <t>52518518000115</t>
  </si>
  <si>
    <t>52.518.518 SEBASTIAO XAVIER CARDOSO</t>
  </si>
  <si>
    <t>52518939000146</t>
  </si>
  <si>
    <t>52.518.939 RAFAEL TENORIO FERREIRA</t>
  </si>
  <si>
    <t>52520719000157</t>
  </si>
  <si>
    <t>52.520.719 MARIANA SIQUEIRA</t>
  </si>
  <si>
    <t>52521917000135</t>
  </si>
  <si>
    <t>52.521.917 CASSIO VINICIUS DAS CHAGAS MONTEIRO</t>
  </si>
  <si>
    <t>52526864000145</t>
  </si>
  <si>
    <t>52.526.864 ELIZANGELA SHIRLEY DO CARMO CORREA</t>
  </si>
  <si>
    <t>52532109000173</t>
  </si>
  <si>
    <t>52.532.109 DIOGO DA SILVA MORAES</t>
  </si>
  <si>
    <t>52534733000100</t>
  </si>
  <si>
    <t>52.534.733 MATHEUS HENRIQUE NEVES GONCALVES</t>
  </si>
  <si>
    <t>52538756000192</t>
  </si>
  <si>
    <t>52.538.756 LUIZ HENRIQUE DOS SANTOS LOPES</t>
  </si>
  <si>
    <t>52544547000151</t>
  </si>
  <si>
    <t>52.544.547 CLAUDIO YURI PEREIRA SILVA</t>
  </si>
  <si>
    <t>52546143000105</t>
  </si>
  <si>
    <t>52.546.143 TATIANE MENGARDA</t>
  </si>
  <si>
    <t>52550656000181</t>
  </si>
  <si>
    <t>52.550.656 MICHELLE MENDES DA SILVA DE SOUZA</t>
  </si>
  <si>
    <t>52554452000119</t>
  </si>
  <si>
    <t>52.554.452 NUBIA SIMONI DA SILVA MEDEIROS</t>
  </si>
  <si>
    <t>52557491000170</t>
  </si>
  <si>
    <t>52.557.491 CARLOS ALBERTO SOUZA DA SILVA</t>
  </si>
  <si>
    <t>52566017000104</t>
  </si>
  <si>
    <t>52.566.017 LARISSA NUNES DE OLIVEIRA</t>
  </si>
  <si>
    <t>52568355000185</t>
  </si>
  <si>
    <t>52.568.355 THAYS DO SOCORRO OLIVEIRA</t>
  </si>
  <si>
    <t>52570499000176</t>
  </si>
  <si>
    <t>52.570.499 NATHALIA OLIVEIRA ALVES</t>
  </si>
  <si>
    <t>52574237000180</t>
  </si>
  <si>
    <t>52.574.237 SILVERIO MARTINS DA SILVA JUNIOR</t>
  </si>
  <si>
    <t>52582995000140</t>
  </si>
  <si>
    <t>52.582.995 THAYNARA CHRYSTINA DO MONTE CARVALHO</t>
  </si>
  <si>
    <t>52586777000183</t>
  </si>
  <si>
    <t xml:space="preserve">JOSE WALDIRNEY RAIOL FONSECA </t>
  </si>
  <si>
    <t>52598522000130</t>
  </si>
  <si>
    <t>52.598.522 RAFAEL LIMA DO AMARAL</t>
  </si>
  <si>
    <t>52599660000134</t>
  </si>
  <si>
    <t>52.599.660 DAMES FRANCISCO SANTANA</t>
  </si>
  <si>
    <t>52604414000123</t>
  </si>
  <si>
    <t>52.604.414 KEITE CAROLINE SOARES SIQUEIRA LOPES</t>
  </si>
  <si>
    <t>52606062000145</t>
  </si>
  <si>
    <t>52.606.062 SAMAYRA CRISTINA DE SOUSA LIMA</t>
  </si>
  <si>
    <t>52608730000173</t>
  </si>
  <si>
    <t>52.608.730 ANTONIO RUY FERREIRA ALVES</t>
  </si>
  <si>
    <t>52613167000121</t>
  </si>
  <si>
    <t>52.613.167 RODRIGO BRITO DE ARAGAO</t>
  </si>
  <si>
    <t>52617757000122</t>
  </si>
  <si>
    <t>52.617.757 SANDRA OLIVEIRA DA SILVA</t>
  </si>
  <si>
    <t>52626862000128</t>
  </si>
  <si>
    <t>52.626.862 JULIANA SALES DE ASSUNCAO</t>
  </si>
  <si>
    <t>52635153000109</t>
  </si>
  <si>
    <t>52.635.153 EMERSON RICARDO DA SILVA BARBOSA</t>
  </si>
  <si>
    <t>52636765000116</t>
  </si>
  <si>
    <t>52.636.765 CAIO CEZAR DA CRUZ MACEDO</t>
  </si>
  <si>
    <t>52637680000152</t>
  </si>
  <si>
    <t>52.637.680 KAIO VIEIRA LIMA</t>
  </si>
  <si>
    <t>52649931000119</t>
  </si>
  <si>
    <t>52.649.931 ARILENE RODRIGUES CARDOSO</t>
  </si>
  <si>
    <t>52650854000117</t>
  </si>
  <si>
    <t>52.650.854 FABIO MORAES ROCHA</t>
  </si>
  <si>
    <t>52655190000189</t>
  </si>
  <si>
    <t>52.655.190 ROBSON SILVA DA COSTA</t>
  </si>
  <si>
    <t>52657606000106</t>
  </si>
  <si>
    <t>52.657.606 OBEDE DE LIMA PRUDENCIO</t>
  </si>
  <si>
    <t>52666523000175</t>
  </si>
  <si>
    <t>52.666.523 EDINALDO REIS DA SILVA</t>
  </si>
  <si>
    <t>52670751000119</t>
  </si>
  <si>
    <t>52.670.751 LEONARDO FIGUEIREDO DE SOUZA</t>
  </si>
  <si>
    <t>52672811000132</t>
  </si>
  <si>
    <t>52.672.811 TORQUATO WILHANS PEREIRA FERNANDES</t>
  </si>
  <si>
    <t>52674734000150</t>
  </si>
  <si>
    <t>52.674.734 BRUNO AUGUSTO DAS CHAGAS BRAGA</t>
  </si>
  <si>
    <t>52677925000175</t>
  </si>
  <si>
    <t>52.677.925 RONALDO JULIO DOS SANTOS CARDOSO</t>
  </si>
  <si>
    <t>52693946000184</t>
  </si>
  <si>
    <t>52.693.946 MAURICIO CORREA DA SILVA</t>
  </si>
  <si>
    <t>52705730000191</t>
  </si>
  <si>
    <t>52.705.730 MAURICIO BENEVIDES NASCIMENTO</t>
  </si>
  <si>
    <t>52706921000178</t>
  </si>
  <si>
    <t>52.706.921 CAIO RODRIGO ANGELIM SANTOS</t>
  </si>
  <si>
    <t>52720429000157</t>
  </si>
  <si>
    <t>52.720.429 HUMBERTO DE JESUS CALDAS PEREIRA</t>
  </si>
  <si>
    <t>52725321000157</t>
  </si>
  <si>
    <t>52.725.321 ROSANE CRISTINA MACHADO FERREIRA</t>
  </si>
  <si>
    <t>52731952000189</t>
  </si>
  <si>
    <t>52.731.952 TAMARA DE CASTRO SILVA</t>
  </si>
  <si>
    <t>52743353000185</t>
  </si>
  <si>
    <t>52.743.353 LEONARDO PENA DE LIMA</t>
  </si>
  <si>
    <t>52752426000103</t>
  </si>
  <si>
    <t>52.752.426 ELISEU DE JESUS DOS SANTOS CARVALHO</t>
  </si>
  <si>
    <t>52755564000138</t>
  </si>
  <si>
    <t>AIDA RAYLANA BORGES MELO</t>
  </si>
  <si>
    <t>52760641000148</t>
  </si>
  <si>
    <t>52.760.641 SERGIO BRUNO CANELAS FRANCA</t>
  </si>
  <si>
    <t>52761353000108</t>
  </si>
  <si>
    <t>52.761.353 MARCIA CARDOSO MORAIS</t>
  </si>
  <si>
    <t>FABIO PASSOS CHAVES</t>
  </si>
  <si>
    <t>52777057000103</t>
  </si>
  <si>
    <t>52.777.057 JOAO VITOR MARECO SARMENTO</t>
  </si>
  <si>
    <t>52782179000180</t>
  </si>
  <si>
    <t>52.782.179 RAFAEL DE AVIZ DOS SANTOS</t>
  </si>
  <si>
    <t>52789233000119</t>
  </si>
  <si>
    <t>52.789.233 VICTOR HUGO FREITAS DA SILVA</t>
  </si>
  <si>
    <t>52793491000179</t>
  </si>
  <si>
    <t>52.793.491 CRISTIANO DA CRUZ SOUSA</t>
  </si>
  <si>
    <t>52793807000122</t>
  </si>
  <si>
    <t>52.793.807 MARIANNE RAQUEL ARRAES DO AMARAL DAMASCENO</t>
  </si>
  <si>
    <t>52796741000124</t>
  </si>
  <si>
    <t>52.796.741 AFONSO DA SILVA LIRA JUNIOR</t>
  </si>
  <si>
    <t>52797996000101</t>
  </si>
  <si>
    <t>COMPLIANCEGROUP CONTABILIDADE &amp; CONTADORES ASSOCIADOS LTDA</t>
  </si>
  <si>
    <t>52798357000160</t>
  </si>
  <si>
    <t>52.798.357 SAMILLY RAYSSA LOPES GONCALVES</t>
  </si>
  <si>
    <t>52801023000107</t>
  </si>
  <si>
    <t>52.801.023 JOSE CLAUDOMIRO DIAS SOBRINHO JUNIOR</t>
  </si>
  <si>
    <t>52827835000113</t>
  </si>
  <si>
    <t>52.827.835 MARCUS VALERIO DA SILVA REGO</t>
  </si>
  <si>
    <t>52831459000130</t>
  </si>
  <si>
    <t>52.831.459 RODRIGO DA SILVA RODRIGUES</t>
  </si>
  <si>
    <t>52833543000193</t>
  </si>
  <si>
    <t>52.833.543 GIOVANNA ESTHER RODRIGUES SILVA COSTA</t>
  </si>
  <si>
    <t>52835633000113</t>
  </si>
  <si>
    <t>52.835.633 FRANCISLENY THAINA OLIVEIRA MESQUITA</t>
  </si>
  <si>
    <t>52835755000100</t>
  </si>
  <si>
    <t>52.835.755 ROSA MARIA PIRES GOMES</t>
  </si>
  <si>
    <t>52836788000174</t>
  </si>
  <si>
    <t>52.836.788 ANDERSON ERIK PEREIRA MASSAKI</t>
  </si>
  <si>
    <t>52837653000123</t>
  </si>
  <si>
    <t>52.837.653 AMANDA MARCELE BARRETO PEREIRA</t>
  </si>
  <si>
    <t>52842353000132</t>
  </si>
  <si>
    <t>52.842.353 LUIZ FELIPE GILLET RODRIGUES MONTEIRO</t>
  </si>
  <si>
    <t>52860089000160</t>
  </si>
  <si>
    <t>52.860.089 VANESSA ALFAIA MODESTO</t>
  </si>
  <si>
    <t>52860261000185</t>
  </si>
  <si>
    <t>52.860.261 ITAIR DA SILVA COSTA FILHO</t>
  </si>
  <si>
    <t>52864503000109</t>
  </si>
  <si>
    <t>52.864.503 ANTONIO MARIA PEREIRA DA SILVA</t>
  </si>
  <si>
    <t>52870689000109</t>
  </si>
  <si>
    <t>52.870.689 WANDERSON LUCAS DE ABREU MAGNO DA SILVA</t>
  </si>
  <si>
    <t>52877795000114</t>
  </si>
  <si>
    <t>52.877.795 YORAN GABRIEL SOUSA DO NASCIMENTO</t>
  </si>
  <si>
    <t>52878594000131</t>
  </si>
  <si>
    <t>52.878.594 JOSE MARIA NASCIMENTO SILVA</t>
  </si>
  <si>
    <t>52881264000103</t>
  </si>
  <si>
    <t>52.881.264 NEIDE NASCIMENTO SEABRA</t>
  </si>
  <si>
    <t>52884330000190</t>
  </si>
  <si>
    <t>52.884.330 VICTOR MATHEUS BARROS CARDOSO</t>
  </si>
  <si>
    <t>52887000000159</t>
  </si>
  <si>
    <t>52.887.000 JOAO ANTONIO DE LIMA</t>
  </si>
  <si>
    <t>52904385000115</t>
  </si>
  <si>
    <t>52.904.385 JOSE VIDAL FILHO</t>
  </si>
  <si>
    <t>52912444000105</t>
  </si>
  <si>
    <t>52.912.444 JOSE MARCELO ARAUJO CORREA MELO</t>
  </si>
  <si>
    <t>52914524000191</t>
  </si>
  <si>
    <t>52.914.524 SANDRO SHERDMAN PINHEIRO RODRIGUES</t>
  </si>
  <si>
    <t>52919098000189</t>
  </si>
  <si>
    <t>52.919.098 JOSIELE SEIXAS PANTOJA DE FREITAS</t>
  </si>
  <si>
    <t>52920700000106</t>
  </si>
  <si>
    <t>52.920.700 HENRIQUE SILVA MORAES FILHO</t>
  </si>
  <si>
    <t>52928729000126</t>
  </si>
  <si>
    <t>52.928.729 REGIANE FARIAS</t>
  </si>
  <si>
    <t>52929500000106</t>
  </si>
  <si>
    <t>52.929.500 ROGERIO DE SOUZA SALES</t>
  </si>
  <si>
    <t>52929802000184</t>
  </si>
  <si>
    <t>52.929.802 TARCYA CRISTINY AMORIM MONTEIRO</t>
  </si>
  <si>
    <t>52936872000160</t>
  </si>
  <si>
    <t>52.936.872 TAIRLA SOUSA PAMPLONA DA SILVA</t>
  </si>
  <si>
    <t>52949563000124</t>
  </si>
  <si>
    <t>52.949.563 JOSE ANTONIO DE SOUZA BARROS</t>
  </si>
  <si>
    <t>52953351000110</t>
  </si>
  <si>
    <t>52.953.351 WILSON PAULO REIS RAIOL</t>
  </si>
  <si>
    <t>52954037000152</t>
  </si>
  <si>
    <t>52.954.037 CARLOS MAIA DO ROSARIO JUNIOR</t>
  </si>
  <si>
    <t>52962406000159</t>
  </si>
  <si>
    <t>52.962.406 MARLUCE CORREIA DOS SANTOS</t>
  </si>
  <si>
    <t>52967617000184</t>
  </si>
  <si>
    <t>52.967.617 EVERTON PATRIK DA SILVA PALHETA</t>
  </si>
  <si>
    <t>52969426000151</t>
  </si>
  <si>
    <t>52.969.426 MICHEL FERNANDO RIBEIRO DOS SANTOS</t>
  </si>
  <si>
    <t>52969836000100</t>
  </si>
  <si>
    <t>52.969.836 THALES DE OLIVEIRA DA SILVA</t>
  </si>
  <si>
    <t>52979884000171</t>
  </si>
  <si>
    <t>52.979.884 BARBARA CAMARA DE ANDRADE SERRAO DA SILVA</t>
  </si>
  <si>
    <t>52989812000105</t>
  </si>
  <si>
    <t>52.989.812 MAX CARLOS SILVA SOUSA</t>
  </si>
  <si>
    <t>52998679000153</t>
  </si>
  <si>
    <t>52.998.679 MARCELLY ARNAUD DIAS</t>
  </si>
  <si>
    <t>53003941000145</t>
  </si>
  <si>
    <t>53.003.941 EDNILSON DE JESUS FRANCA ACIOLI</t>
  </si>
  <si>
    <t>53011621000137</t>
  </si>
  <si>
    <t>53.011.621 WALMERISTON ERIK NASCIMENTO DE BARROS</t>
  </si>
  <si>
    <t>53014765000147</t>
  </si>
  <si>
    <t>53.014.765 MAYRA DE ASSIS GOMES</t>
  </si>
  <si>
    <t>53017837000100</t>
  </si>
  <si>
    <t>53.017.837 WELLINGTON LUIZ DAMASCENO MARTINEZ</t>
  </si>
  <si>
    <t>53020736000198</t>
  </si>
  <si>
    <t>ADRIANO SIQUEIRA DA SILVA</t>
  </si>
  <si>
    <t>53036500000140</t>
  </si>
  <si>
    <t>53.036.500 JOSE WILLKS COSTA CARVALHO</t>
  </si>
  <si>
    <t>53045982000102</t>
  </si>
  <si>
    <t>53.045.982 JAMILE DE ARAUJO MONTEIRO</t>
  </si>
  <si>
    <t>53047229000148</t>
  </si>
  <si>
    <t>53.047.229 JHONNY GONCALVES COSTA</t>
  </si>
  <si>
    <t>53054167000100</t>
  </si>
  <si>
    <t>53.054.167 JHONE RAFAEL NASCIMENTO ARAUJO</t>
  </si>
  <si>
    <t>53056812000115</t>
  </si>
  <si>
    <t>53.056.812 YSABELA CASTILHO DE ALMEIDA</t>
  </si>
  <si>
    <t>53066406000133</t>
  </si>
  <si>
    <t>53.066.406 NAGILBSON NASCIMENTO NAZARE</t>
  </si>
  <si>
    <t>53075687000190</t>
  </si>
  <si>
    <t>53.075.687 LEONARDO CASTRO RODRIGUES</t>
  </si>
  <si>
    <t>53084441000185</t>
  </si>
  <si>
    <t>53.084.441 LUCAS DO NASCIMENTO CAMARA</t>
  </si>
  <si>
    <t>53090143000106</t>
  </si>
  <si>
    <t>53.090.143 RAIZA LIBIANE SILVA MELO</t>
  </si>
  <si>
    <t>53102434000169</t>
  </si>
  <si>
    <t>53.102.434 JADELSON DE ARAUJO TEIXEIRA</t>
  </si>
  <si>
    <t>53117890000182</t>
  </si>
  <si>
    <t>53.117.890 EVERLAN FERNANDO ALVES DA SILVEIRA</t>
  </si>
  <si>
    <t>53129954000165</t>
  </si>
  <si>
    <t>53.129.954 ALESSANDRA CARVALHO CORREIA</t>
  </si>
  <si>
    <t>53139033000183</t>
  </si>
  <si>
    <t>53.139.033 NEYVAN GALVAO CAVALCANTE</t>
  </si>
  <si>
    <t>53158194000114</t>
  </si>
  <si>
    <t>53.158.194 ITALO ROBSON SILVA RAMOS</t>
  </si>
  <si>
    <t>53159958000196</t>
  </si>
  <si>
    <t>53.159.958 RONALDO ITIRO OLIVEIRA NISHIMURA</t>
  </si>
  <si>
    <t>53161454000100</t>
  </si>
  <si>
    <t>53.161.454 ANDREI MESQUITA CHAGAS</t>
  </si>
  <si>
    <t>53165533000190</t>
  </si>
  <si>
    <t>53.165.533 MARIA LUIZA PARAGOIA ALMEIDA MARRA UGULINO</t>
  </si>
  <si>
    <t>53176557000144</t>
  </si>
  <si>
    <t>53.176.557 ABEL DOS SANTOS</t>
  </si>
  <si>
    <t>53176753000119</t>
  </si>
  <si>
    <t>53.176.753 FERDINANDO NUNES FARIAS</t>
  </si>
  <si>
    <t>53179526000147</t>
  </si>
  <si>
    <t>53.179.526 VICTOR ALVIM DOS SANTOS SOUZA</t>
  </si>
  <si>
    <t>53180657000144</t>
  </si>
  <si>
    <t>53.180.657 ESTENIO LIMA DOS SANTOS</t>
  </si>
  <si>
    <t>53187253000182</t>
  </si>
  <si>
    <t>53.187.253 WELLINGTON DOS SANTOS XAVIER</t>
  </si>
  <si>
    <t>53192687000170</t>
  </si>
  <si>
    <t>53.192.687 ALCIDINEA DE NAZARE PORTAL MORAES</t>
  </si>
  <si>
    <t>53207570000113</t>
  </si>
  <si>
    <t>53.207.570 ROBERTO LEVY ALVES SILVA</t>
  </si>
  <si>
    <t>53212698000175</t>
  </si>
  <si>
    <t>53.212.698 FELIPE SILVA DE ANDRADE LIMA</t>
  </si>
  <si>
    <t>53265753000195</t>
  </si>
  <si>
    <t>S NUNES K DE M COMERCIO DE PRODUTOS FARMACEUTICOS LTDA</t>
  </si>
  <si>
    <t>53271015000150</t>
  </si>
  <si>
    <t>53.271.015 CARLOS AUGUSTO MAUES SOUZA</t>
  </si>
  <si>
    <t>53278142000181</t>
  </si>
  <si>
    <t>53.278.142 EMILLY BEATRIZ BORGES MARCAL</t>
  </si>
  <si>
    <t>53283186000108</t>
  </si>
  <si>
    <t>53.283.186 GILMARA DA SILVA PENICHE</t>
  </si>
  <si>
    <t>53291550000173</t>
  </si>
  <si>
    <t>53.291.550 GLEDMILSON DAS CHAGAS MORAES</t>
  </si>
  <si>
    <t>53296973000186</t>
  </si>
  <si>
    <t>53.296.973 CICERO EDUARDO FONSECA LOPES</t>
  </si>
  <si>
    <t>53311038000141</t>
  </si>
  <si>
    <t>53.311.038 DENISON RAMOS DE MATOS</t>
  </si>
  <si>
    <t>53313588000108</t>
  </si>
  <si>
    <t>53.313.588 JOSE AMILTON MONTES VALADARES</t>
  </si>
  <si>
    <t>53329144000152</t>
  </si>
  <si>
    <t>53.329.144 JEFFERSON MONTEIRO DE LIMA</t>
  </si>
  <si>
    <t>53331028000178</t>
  </si>
  <si>
    <t>53.331.028 JOSE MANOEL MATOS MACHADO</t>
  </si>
  <si>
    <t>53334005000117</t>
  </si>
  <si>
    <t>53.334.005 FERNANDA ANDRESSA GOMES IWANAGA</t>
  </si>
  <si>
    <t>53337202000190</t>
  </si>
  <si>
    <t>53.337.202 LORENA GOUVEA MORAIS</t>
  </si>
  <si>
    <t>53339761000139</t>
  </si>
  <si>
    <t>53.339.761 EDUARDA DA SILVA SOUSA</t>
  </si>
  <si>
    <t>53340490000131</t>
  </si>
  <si>
    <t>53.340.490 IVONE MOREIRA DOS REIS</t>
  </si>
  <si>
    <t>53340518000130</t>
  </si>
  <si>
    <t>53.340.518 JONES CORREIA LIMA</t>
  </si>
  <si>
    <t>53342673000196</t>
  </si>
  <si>
    <t>53.342.673 CARLOS JONATAS ROCHA NINO</t>
  </si>
  <si>
    <t>53342674000130</t>
  </si>
  <si>
    <t>53.342.674 BIANCA HOMOBONO CABRAL RODRIGUES</t>
  </si>
  <si>
    <t>53343360000152</t>
  </si>
  <si>
    <t>53.343.360 ISMAEL COSTA DE SOUZA</t>
  </si>
  <si>
    <t>53345576000157</t>
  </si>
  <si>
    <t>53.345.576 JOSE DORIVALDO TEIXEIRA</t>
  </si>
  <si>
    <t>53347009000130</t>
  </si>
  <si>
    <t>53.347.009 GABRIELA PAIXAO DOS REIS FERREIRA</t>
  </si>
  <si>
    <t>53347162000167</t>
  </si>
  <si>
    <t>53.347.162 ANA PAULA MAGALHAES DA SILVA MOURA</t>
  </si>
  <si>
    <t>53348100000170</t>
  </si>
  <si>
    <t>53.348.100 AUGUSTO CESAR BORGES MATOS</t>
  </si>
  <si>
    <t>53349497000114</t>
  </si>
  <si>
    <t>53.349.497 ROSIANE MARQUES BRAZ</t>
  </si>
  <si>
    <t>53351329000163</t>
  </si>
  <si>
    <t>53.351.329 MURILO COSTA PEREIRA</t>
  </si>
  <si>
    <t>53352799000141</t>
  </si>
  <si>
    <t>EVELLIN DANIELE DA SILVA CALADO DOS SANTOS</t>
  </si>
  <si>
    <t>53353076000167</t>
  </si>
  <si>
    <t>53.353.076 NARLY DE JESUS SOUSA COSTA</t>
  </si>
  <si>
    <t>53353513000142</t>
  </si>
  <si>
    <t>53.353.513 DRIELLI DA SILVA COSTA</t>
  </si>
  <si>
    <t>53354151000104</t>
  </si>
  <si>
    <t>53.354.151 VICTORIA EVELLYN DA SILVA DUTRA</t>
  </si>
  <si>
    <t>53355846000100</t>
  </si>
  <si>
    <t>53.355.846 CARLOS VICTOR CARVALHO DA COSTA</t>
  </si>
  <si>
    <t>53356164000112</t>
  </si>
  <si>
    <t>53.356.164 MORJANA VEREDIANA RAIOL DE ANDRADE</t>
  </si>
  <si>
    <t>53358078000149</t>
  </si>
  <si>
    <t>53.358.078 ALESSANDRO MAIA MARTINS</t>
  </si>
  <si>
    <t>53359379000197</t>
  </si>
  <si>
    <t>53.359.379 TALITA COSTA PANTOJA</t>
  </si>
  <si>
    <t>53359681000145</t>
  </si>
  <si>
    <t>53.359.681 CLARINDA DE JESUS ALENCAR DA ROCHA</t>
  </si>
  <si>
    <t>53359770000191</t>
  </si>
  <si>
    <t>53.359.770 ANA FLAVIA DA SILVA VALENTE</t>
  </si>
  <si>
    <t>53359815000128</t>
  </si>
  <si>
    <t>53.359.815 ALEXANDRE BARBOSA GOMES</t>
  </si>
  <si>
    <t>53360141000181</t>
  </si>
  <si>
    <t>53.360.141 FELIPE DOS SANTOS LIMA</t>
  </si>
  <si>
    <t>53361213000105</t>
  </si>
  <si>
    <t>53.361.213 JEAN CARLOS DA SILVA ROCHA</t>
  </si>
  <si>
    <t>53361469000112</t>
  </si>
  <si>
    <t>53.361.469 JOAO LUCAS ATAIDE SANTOS</t>
  </si>
  <si>
    <t>53361710000103</t>
  </si>
  <si>
    <t>53.361.710 HOSANA FERREIRA DOS REIS ROCHA</t>
  </si>
  <si>
    <t>53362572000187</t>
  </si>
  <si>
    <t>53.362.572 EMILLY FURTADO MOREIRA</t>
  </si>
  <si>
    <t>53362700000192</t>
  </si>
  <si>
    <t>53.362.700 CAMILA VIEGAS RENAUX DE ANDRADE HOLANDA</t>
  </si>
  <si>
    <t>53363366000191</t>
  </si>
  <si>
    <t>53.363.366 FABIO DE AMORIM PEREIRA LOPES</t>
  </si>
  <si>
    <t>53363977000130</t>
  </si>
  <si>
    <t>53.363.977 ANA CARLA DE ARAUJO GOMES</t>
  </si>
  <si>
    <t>53366180000196</t>
  </si>
  <si>
    <t>53.366.180 GUSTAVO MATHEUS DOS SANTOS COSTA</t>
  </si>
  <si>
    <t>53366296000125</t>
  </si>
  <si>
    <t>53.366.296 MARIA DO SOCORRO SILVA ARAUJO</t>
  </si>
  <si>
    <t>53366437000100</t>
  </si>
  <si>
    <t>53.366.437 EDIGAR AUGUSTO LEITE DE LIMA</t>
  </si>
  <si>
    <t>53367521000148</t>
  </si>
  <si>
    <t>53.367.521 EDENILSON SOUZA DA CRUZ</t>
  </si>
  <si>
    <t>53367914000151</t>
  </si>
  <si>
    <t>DM - GRÁFICA &amp; COMUNICAÇÃO VISUAL</t>
  </si>
  <si>
    <t>53368237000196</t>
  </si>
  <si>
    <t>53.368.237 FELIPE FERREIRA ALBUQUERQUE</t>
  </si>
  <si>
    <t>53368844000156</t>
  </si>
  <si>
    <t>53.368.844 RAFAELA SERAFIM DA CRUZ</t>
  </si>
  <si>
    <t>53369360000121</t>
  </si>
  <si>
    <t>53.369.360 ROBERTO LOPES MARTINS</t>
  </si>
  <si>
    <t>53369374000145</t>
  </si>
  <si>
    <t>53.369.374 CAIO GABRIEL ALEXANDRIA DAS NEVES</t>
  </si>
  <si>
    <t>53371762000160</t>
  </si>
  <si>
    <t>53.371.762 WILLIAMS VIEIRA HENRIQUES</t>
  </si>
  <si>
    <t>53373365000128</t>
  </si>
  <si>
    <t>53.373.365 RODRIGO COSTA FERREIRA AQUINO DA SILVA</t>
  </si>
  <si>
    <t>53376498000158</t>
  </si>
  <si>
    <t>53.376.498 THIAGO COSTA MENDES</t>
  </si>
  <si>
    <t>53376577000169</t>
  </si>
  <si>
    <t>53.376.577 AIANA JULLY SILVA ARAUJO</t>
  </si>
  <si>
    <t>53377209000135</t>
  </si>
  <si>
    <t>53.377.209 HELOISA HELENA ASSUNCAO DOS SANTOS</t>
  </si>
  <si>
    <t>53377650000117</t>
  </si>
  <si>
    <t>53.377.650 LUCAS SANTANA DA SILVA</t>
  </si>
  <si>
    <t>53377723000170</t>
  </si>
  <si>
    <t>53.377.723 CRISTIAN MOREIRA LOBATO</t>
  </si>
  <si>
    <t>53379527000135</t>
  </si>
  <si>
    <t>53.379.527 BRUNO HENRIQUE BARROS DOS SANTOS</t>
  </si>
  <si>
    <t>53379865000177</t>
  </si>
  <si>
    <t>53.379.865 GYSELLE GLORIA DAMASCENO</t>
  </si>
  <si>
    <t>53381599000117</t>
  </si>
  <si>
    <t>53.381.599 HUMBERTO CESAR NETO</t>
  </si>
  <si>
    <t>53382493000138</t>
  </si>
  <si>
    <t>53.382.493 ANA LUCIA SOARES PINHEIRO</t>
  </si>
  <si>
    <t>53383513000195</t>
  </si>
  <si>
    <t>53.383.513 ADRIANO ANTUNES LEITAO LIMA</t>
  </si>
  <si>
    <t>53384139000142</t>
  </si>
  <si>
    <t>53.384.139 ISAAC BATISTA DA SILVA</t>
  </si>
  <si>
    <t>53384507000152</t>
  </si>
  <si>
    <t>53.384.507 ULINER MARTINS DE MACEDO</t>
  </si>
  <si>
    <t>53385534000140</t>
  </si>
  <si>
    <t>53.385.534 WESLLEY EDIL LIMA MOTA</t>
  </si>
  <si>
    <t>53386564000170</t>
  </si>
  <si>
    <t>53.386.564 SILMARA DAMASCENO PEREIRA</t>
  </si>
  <si>
    <t>53387266000103</t>
  </si>
  <si>
    <t>53.387.266 GLEIBSON RODRIGO SILVA DE ALBUQUERQUE</t>
  </si>
  <si>
    <t>53389927000121</t>
  </si>
  <si>
    <t>53.389.927 ARTHUR DE ALBUQUERQUE DE FREITAS</t>
  </si>
  <si>
    <t>53390505000176</t>
  </si>
  <si>
    <t>53.390.505 ROGERIO SOUZA DOS REIS</t>
  </si>
  <si>
    <t>53390735000135</t>
  </si>
  <si>
    <t>53.390.735 ROSANA SILVA DOS SANTOS</t>
  </si>
  <si>
    <t>53392722000103</t>
  </si>
  <si>
    <t>53.392.722 SAYLLON SILVA DE SOUSA</t>
  </si>
  <si>
    <t>53393367000189</t>
  </si>
  <si>
    <t>53.393.367 ANDERSON DO NASCIMENTO PINHEIRO</t>
  </si>
  <si>
    <t>53393525000109</t>
  </si>
  <si>
    <t>53.393.525 LUIZ ALBERTO RODRIGUES DA CONCEICAO</t>
  </si>
  <si>
    <t>53393951000134</t>
  </si>
  <si>
    <t>53.393.951 JAMILLY DE ALMEIDA PINHO</t>
  </si>
  <si>
    <t>53394327000151</t>
  </si>
  <si>
    <t>53.394.327 KEILA ALESSANDRA DE CARVALHO MORAES</t>
  </si>
  <si>
    <t>53394550000107</t>
  </si>
  <si>
    <t>53.394.550 MICK NAMARA FERREIRA COSTA</t>
  </si>
  <si>
    <t>53395867000150</t>
  </si>
  <si>
    <t>53.395.867 KUADCHANKEM VIEIRA MARTINS</t>
  </si>
  <si>
    <t>53396111000125</t>
  </si>
  <si>
    <t>53.396.111 MAILSON BORGES TELES</t>
  </si>
  <si>
    <t>53396658000120</t>
  </si>
  <si>
    <t>53.396.658 PAULO VICTOR SOUZA LOBO</t>
  </si>
  <si>
    <t>53396711000193</t>
  </si>
  <si>
    <t>53.396.711 CARLOS ALEXANDRE DUTRA TRINDADE</t>
  </si>
  <si>
    <t>53396972000103</t>
  </si>
  <si>
    <t>53.396.972 ALEX FONSECA SARMENTO</t>
  </si>
  <si>
    <t>53397508000131</t>
  </si>
  <si>
    <t>53.397.508 MARIO JORGE PAULA DE ALMEIDA</t>
  </si>
  <si>
    <t>53397920000151</t>
  </si>
  <si>
    <t>53.397.920 JOSE ELIAS DA SILVA FREITAS</t>
  </si>
  <si>
    <t>53398072000103</t>
  </si>
  <si>
    <t>53.398.072 RICHARD EDSON PINTO CALABRIA</t>
  </si>
  <si>
    <t>53398507000101</t>
  </si>
  <si>
    <t>53.398.507 GABRIELE SILVA SANTOS</t>
  </si>
  <si>
    <t>53398887000184</t>
  </si>
  <si>
    <t>53.398.887 ROSIVAN FABRICIO DA SILVA MIRANDA</t>
  </si>
  <si>
    <t>53399235000164</t>
  </si>
  <si>
    <t>53.399.235 ROBERTO DERLON GUIMARAES E GUIMARAES</t>
  </si>
  <si>
    <t>53400090000174</t>
  </si>
  <si>
    <t>53.400.090 RAI PANTOJA SILVA</t>
  </si>
  <si>
    <t>53400300000124</t>
  </si>
  <si>
    <t>53.400.300 LIERBETH FERREIRA GOMES</t>
  </si>
  <si>
    <t>53403763000140</t>
  </si>
  <si>
    <t>53.403.763 SANDRA LUCIA GUIMARAES DE ARAUJO</t>
  </si>
  <si>
    <t>53403821000135</t>
  </si>
  <si>
    <t>53.403.821 VILMA DE OLIVEIRA MODESTO</t>
  </si>
  <si>
    <t>53409230000175</t>
  </si>
  <si>
    <t>53.409.230 GABRIEL PATRICK CORREA DA COSTA</t>
  </si>
  <si>
    <t>53410099000166</t>
  </si>
  <si>
    <t>53.410.099 ROZINALDO DA COSTA MACHADO</t>
  </si>
  <si>
    <t>53412218000110</t>
  </si>
  <si>
    <t>53.412.218 DANIEL VICTOR SOUSA MATOS</t>
  </si>
  <si>
    <t>53413762000186</t>
  </si>
  <si>
    <t>53.413.762 CHRISTIANGLA MARTINS FERREIRA</t>
  </si>
  <si>
    <t>53414404000198</t>
  </si>
  <si>
    <t>53.414.404 WAGNER DE CASTILHO CARDOSO</t>
  </si>
  <si>
    <t>53414503000170</t>
  </si>
  <si>
    <t>53.414.503 MANUEL MOREIRA RIOS NETO</t>
  </si>
  <si>
    <t>53415470000182</t>
  </si>
  <si>
    <t>53.415.470 ARTUR ALVES PINHEIRO</t>
  </si>
  <si>
    <t>53415909000177</t>
  </si>
  <si>
    <t>53.415.909 FLAVIA MATILLA COLARES CARNEIRO</t>
  </si>
  <si>
    <t>53418813000162</t>
  </si>
  <si>
    <t>53.418.813 FIAMA DIENIFER DOS SANTOS VIEIRA</t>
  </si>
  <si>
    <t>53419203000183</t>
  </si>
  <si>
    <t>53.419.203 DEIVYSON DOS SANTOS FERREIRA</t>
  </si>
  <si>
    <t>53421369000134</t>
  </si>
  <si>
    <t>53.421.369 HERON ALVES BARBOSA</t>
  </si>
  <si>
    <t>53421972000116</t>
  </si>
  <si>
    <t>53.421.972 GEOVANI SANTOS OLIVEIRA</t>
  </si>
  <si>
    <t>53422120000143</t>
  </si>
  <si>
    <t>AMPLA ASSESSORIA COMERCIO E SERVICO LTDA</t>
  </si>
  <si>
    <t>53422287000104</t>
  </si>
  <si>
    <t>53.422.287 ELIZETE LIMA NEVES</t>
  </si>
  <si>
    <t>53422403000195</t>
  </si>
  <si>
    <t>53.422.403 RUAM DE SOUSA ALVES</t>
  </si>
  <si>
    <t>53423014000184</t>
  </si>
  <si>
    <t>53.423.014 RAQUEL AIRES DO ROSARIO</t>
  </si>
  <si>
    <t>53424122000171</t>
  </si>
  <si>
    <t>53.424.122 ALEXANDRA TEOFILO FERREIRA</t>
  </si>
  <si>
    <t>53425124000185</t>
  </si>
  <si>
    <t>53.425.124 ANTONIO NAZARENO REIS</t>
  </si>
  <si>
    <t>53425827000103</t>
  </si>
  <si>
    <t>53.425.827 NEFTON RIBEIRO DOS SANTOS</t>
  </si>
  <si>
    <t>53426064000115</t>
  </si>
  <si>
    <t>53.426.064 VIVIAN LARISSA AGUIAR PASSOS</t>
  </si>
  <si>
    <t>53426171000143</t>
  </si>
  <si>
    <t>53.426.171 DAYANE PAULA DA COSTA DE ARAUJO</t>
  </si>
  <si>
    <t>53426928000107</t>
  </si>
  <si>
    <t>53.426.928 MAURICIO JORGE BRITO NASCIMENTO</t>
  </si>
  <si>
    <t>53427107000187</t>
  </si>
  <si>
    <t>53.427.107 IGOR SENA VILHENA</t>
  </si>
  <si>
    <t>53427193000128</t>
  </si>
  <si>
    <t>53.427.193 ARTHUR ELIAS LIMA MONTEIRO</t>
  </si>
  <si>
    <t>53427775000104</t>
  </si>
  <si>
    <t>53.427.775 HAMYLLA EMMANNUELLA SOUZA NASCIMENTO</t>
  </si>
  <si>
    <t>53428339000150</t>
  </si>
  <si>
    <t>53.428.339 JHEMERSON NUNES FERREIRA</t>
  </si>
  <si>
    <t>53428761000105</t>
  </si>
  <si>
    <t>53.428.761 RAIMUNDO MONTEIRO DE MORAES JUNIOR</t>
  </si>
  <si>
    <t>53430052000164</t>
  </si>
  <si>
    <t>53.430.052 ROSILDA PANTOJA LOPES</t>
  </si>
  <si>
    <t>53430085000104</t>
  </si>
  <si>
    <t>53.430.085 ANDERSON CARRERA DOS SANTOS</t>
  </si>
  <si>
    <t>53430553000140</t>
  </si>
  <si>
    <t>53.430.553 KERCIA PRISCILA FERREIRA DA SILVA</t>
  </si>
  <si>
    <t>53430804000197</t>
  </si>
  <si>
    <t>53.430.804 GABRIEL DE OLIVEIRA DE SOUZA</t>
  </si>
  <si>
    <t>53430873000109</t>
  </si>
  <si>
    <t>53.430.873 MANOEL BRILHANTE DE ARAUJO</t>
  </si>
  <si>
    <t>53431925000153</t>
  </si>
  <si>
    <t>53.431.925 DARCILENE CORREA DA SILVA</t>
  </si>
  <si>
    <t>53432052000101</t>
  </si>
  <si>
    <t>53.432.052 FLAVIO AUGUSTO SANTOS DA SILVA</t>
  </si>
  <si>
    <t>53432817000103</t>
  </si>
  <si>
    <t>53.432.817 LEILANE NADYLA DE CASTRO NASCIMENTO</t>
  </si>
  <si>
    <t>53433508000140</t>
  </si>
  <si>
    <t>53.433.508 RAFAEL PORTO</t>
  </si>
  <si>
    <t>53434560000110</t>
  </si>
  <si>
    <t>53.434.560 ISRAEL COLARES GUARNIERI</t>
  </si>
  <si>
    <t>53434600000124</t>
  </si>
  <si>
    <t>53.434.600 SIGLIA SIMONE BENTES PADILHA</t>
  </si>
  <si>
    <t>53435652000115</t>
  </si>
  <si>
    <t>53.435.652 FRANCILENE DOS SANTOS DAMASCENO</t>
  </si>
  <si>
    <t>53435746000194</t>
  </si>
  <si>
    <t>53.435.746 MAILSON ANDREI SILVA FERNANDES</t>
  </si>
  <si>
    <t>53435854000167</t>
  </si>
  <si>
    <t>53.435.854 DAYVISON WILLIAN PALHETA DA CONCEICAO</t>
  </si>
  <si>
    <t>53436178000146</t>
  </si>
  <si>
    <t>53.436.178 ROSIELEM FERREIRA MAGALHAES DE LIMA</t>
  </si>
  <si>
    <t>53436674000108</t>
  </si>
  <si>
    <t>53.436.674 RAFAEL NAZARENO DO AMARAL SOUZA</t>
  </si>
  <si>
    <t>53436789000194</t>
  </si>
  <si>
    <t>53.436.789 ALLAN PATRIK FARIAS CONCEICAO</t>
  </si>
  <si>
    <t>53438972000129</t>
  </si>
  <si>
    <t>53.438.972 YAN YOHAM DE JESUS BAENA VON SCHUSTERSCHITZ</t>
  </si>
  <si>
    <t>53442540000191</t>
  </si>
  <si>
    <t>53.442.540 LUIZ JOSE CABRAL DA SILVA</t>
  </si>
  <si>
    <t>53444125000177</t>
  </si>
  <si>
    <t>53.444.125 RAFAEL DOS SANTOS LOPES</t>
  </si>
  <si>
    <t>53444159000161</t>
  </si>
  <si>
    <t>53.444.159 LARISSA DE CASTILHO FERREIRA</t>
  </si>
  <si>
    <t>53445142000129</t>
  </si>
  <si>
    <t>53.445.142 FERNANDO PINHEIRO NEGRAO</t>
  </si>
  <si>
    <t>53445245000199</t>
  </si>
  <si>
    <t>53.445.245 ANA CRISTINA FRANCO DANIEL</t>
  </si>
  <si>
    <t>53445330000157</t>
  </si>
  <si>
    <t>53.445.330 GILVAN DA SILVA TEIXEIRA</t>
  </si>
  <si>
    <t>53445696000126</t>
  </si>
  <si>
    <t>53.445.696 JONATHA DA SILVA RODRIGUES</t>
  </si>
  <si>
    <t>53446432000197</t>
  </si>
  <si>
    <t>53.446.432 NIVANA CELI COELHO SOARES</t>
  </si>
  <si>
    <t>53447103000160</t>
  </si>
  <si>
    <t>53.447.103 JURANDYR GUTTEMBERG DE SOUZA BARROS</t>
  </si>
  <si>
    <t>53450795000104</t>
  </si>
  <si>
    <t>53.450.795 BATISTA DOS SANTOS PONTES</t>
  </si>
  <si>
    <t>53451037000100</t>
  </si>
  <si>
    <t>53.451.037 ROZENILDO SILVA RIBEIRO</t>
  </si>
  <si>
    <t>53452707000103</t>
  </si>
  <si>
    <t>53.452.707 NILTON MARTINS CARDOSO</t>
  </si>
  <si>
    <t>53453136000113</t>
  </si>
  <si>
    <t>53.453.136 CHRISTIANO JUNIOR DE SOUSA PINHEIRO</t>
  </si>
  <si>
    <t>53453899000164</t>
  </si>
  <si>
    <t>53.453.899 RONILDO FONSECA DOS SANTOS</t>
  </si>
  <si>
    <t>53454079000197</t>
  </si>
  <si>
    <t>53.454.079 PAMELA HERLITZ PAIVA DE ASSIS</t>
  </si>
  <si>
    <t>53454208000147</t>
  </si>
  <si>
    <t>53.454.208 EDUARDO THIAGO FREIRE DA SILVA</t>
  </si>
  <si>
    <t>53454372000154</t>
  </si>
  <si>
    <t>53.454.372 WANILSON PAIXAO DE SOUZA</t>
  </si>
  <si>
    <t>53454874000185</t>
  </si>
  <si>
    <t>53.454.874 FRANCINALDO DA SILVA SANTOS</t>
  </si>
  <si>
    <t>53455169000100</t>
  </si>
  <si>
    <t>53.455.169 KATHLEEN RODRIGUES DA SILVA</t>
  </si>
  <si>
    <t>53456045000131</t>
  </si>
  <si>
    <t>53.456.045 RAIMUNDO NOGUEIRA DE CARVALHO JUNIOR</t>
  </si>
  <si>
    <t>53456429000154</t>
  </si>
  <si>
    <t>53.456.429 JOHNNY CRISTIAN DA SILVA VELASCO</t>
  </si>
  <si>
    <t>53458948000151</t>
  </si>
  <si>
    <t>53.458.948 ERISSON COSTA TORRES</t>
  </si>
  <si>
    <t>53459002000100</t>
  </si>
  <si>
    <t>53.459.002 ANTONIO TRINDADE MACHADO DE SOUZA JUNIOR</t>
  </si>
  <si>
    <t>53459094000128</t>
  </si>
  <si>
    <t>53.459.094 TIZA CLEY QUEIROZ FERREIRA</t>
  </si>
  <si>
    <t>53459805000164</t>
  </si>
  <si>
    <t>53.459.805 CARLOS EDUARDO PINA MACHADO</t>
  </si>
  <si>
    <t>53461811000156</t>
  </si>
  <si>
    <t>53.461.811 CASSIA CAMILA PRAXEDES RODRIGUES</t>
  </si>
  <si>
    <t>53462814000104</t>
  </si>
  <si>
    <t>53.462.814 NILTON CEZAR BORCEM DA SILVA</t>
  </si>
  <si>
    <t>53463114000134</t>
  </si>
  <si>
    <t>53.463.114 BRENDA CAROLINE FREITAS DA SILVA</t>
  </si>
  <si>
    <t>53464147000107</t>
  </si>
  <si>
    <t>53.464.147 WALLISSON CHRISOSTOMO MACIEL DA SILVA</t>
  </si>
  <si>
    <t>53465351000134</t>
  </si>
  <si>
    <t>53.465.351 ROSANGELA ARAUJO BERNARDO NOGUEIRA</t>
  </si>
  <si>
    <t>53467400000178</t>
  </si>
  <si>
    <t>53.467.400 BARBARAH VELOSO MONTEIRO SOUSA</t>
  </si>
  <si>
    <t>53468125000107</t>
  </si>
  <si>
    <t>53.468.125 EDMILSON AUGUSTO DE OLIVEIRA</t>
  </si>
  <si>
    <t>53468384000138</t>
  </si>
  <si>
    <t>53.468.384 ENDERSON FERNANDES PEREIRA</t>
  </si>
  <si>
    <t>53468571000111</t>
  </si>
  <si>
    <t>53.468.571 SUZANA VERENA VIDINHO SARGES</t>
  </si>
  <si>
    <t>53468639000162</t>
  </si>
  <si>
    <t>53.468.639 VINICIUS DE LIMA LEITE</t>
  </si>
  <si>
    <t>53468640000197</t>
  </si>
  <si>
    <t>53.468.640 DIENE FERNANDA BRAGA MACIEL</t>
  </si>
  <si>
    <t>53470536000137</t>
  </si>
  <si>
    <t>53.470.536 ANDRE LUIZ BRAZ MANGAS</t>
  </si>
  <si>
    <t>53471506000145</t>
  </si>
  <si>
    <t>53.471.506 EDUARDA RAYANNA DE SOUZA DOS REIS</t>
  </si>
  <si>
    <t>53472005000183</t>
  </si>
  <si>
    <t>53.472.005 JOSE ROSEMILDO ALMEIDA DOS SANTOS</t>
  </si>
  <si>
    <t>53472116000190</t>
  </si>
  <si>
    <t>53.472.116 JEOVANE DOUGLAS PIMENTEL PANTOJA</t>
  </si>
  <si>
    <t>53472376000165</t>
  </si>
  <si>
    <t>53.472.376 AMANDA OLIVEIRA CAMPELO</t>
  </si>
  <si>
    <t>53472829000153</t>
  </si>
  <si>
    <t>53.472.829 CAMILA VITORIA DOS REIS PUREZA</t>
  </si>
  <si>
    <t>53473271000120</t>
  </si>
  <si>
    <t>53.473.271 MOISANIEL COSTA DA SENA</t>
  </si>
  <si>
    <t>53473434000175</t>
  </si>
  <si>
    <t>53.473.434 LETICIA END BARROS COSTA</t>
  </si>
  <si>
    <t>53474090000119</t>
  </si>
  <si>
    <t>53.474.090 CLEISON BEZERRA OLIVEIRA</t>
  </si>
  <si>
    <t>53474788000134</t>
  </si>
  <si>
    <t>53.474.788 ANA CAROLINA BRONI DE JESUS</t>
  </si>
  <si>
    <t>53474876000136</t>
  </si>
  <si>
    <t>53.474.876 LUAN ROBERTO GONCALVES CASTRO</t>
  </si>
  <si>
    <t>53476199000195</t>
  </si>
  <si>
    <t>53.476.199 ALVARO VINICIUS SOEIRO MENDONCA</t>
  </si>
  <si>
    <t>53477395000184</t>
  </si>
  <si>
    <t>53.477.395 MANOEL CAMPOS DA SILVA</t>
  </si>
  <si>
    <t>53477610000147</t>
  </si>
  <si>
    <t>53.477.610 MILTON DA SILVA SANTA BRIGIDA</t>
  </si>
  <si>
    <t>53478243000104</t>
  </si>
  <si>
    <t>53.478.243 PAULO SERGIO DE LIMA ALBUQUERQUE</t>
  </si>
  <si>
    <t>53478775000133</t>
  </si>
  <si>
    <t>53.478.775 JOSE EDUARDO FERNANDES DE SOUSA</t>
  </si>
  <si>
    <t>53481555000169</t>
  </si>
  <si>
    <t>53.481.555 KELWYSON DA SILVA FONSECA</t>
  </si>
  <si>
    <t>53481752000188</t>
  </si>
  <si>
    <t>53.481.752 EMERSON DUARTE CARVALHO</t>
  </si>
  <si>
    <t>53481857000137</t>
  </si>
  <si>
    <t>53.481.857 MATHEUS DA SILVA CARNEIRO</t>
  </si>
  <si>
    <t>53483858000110</t>
  </si>
  <si>
    <t>53.483.858 CRISTIANO PIMENTEL DA PAIXAO</t>
  </si>
  <si>
    <t>53484251000155</t>
  </si>
  <si>
    <t>53.484.251 PEDRO HENRIQUE SILVA AGUIAR</t>
  </si>
  <si>
    <t>53484576000138</t>
  </si>
  <si>
    <t>53.484.576 WILSON LOBO DOS ANJOS</t>
  </si>
  <si>
    <t>53485038000168</t>
  </si>
  <si>
    <t>53.485.038 WILDON BIBIANO PEREIRA</t>
  </si>
  <si>
    <t>53485113000190</t>
  </si>
  <si>
    <t>53.485.113 NORMA MACHADO DE LIMA</t>
  </si>
  <si>
    <t>53485170000170</t>
  </si>
  <si>
    <t>53.485.170 THIEGO NUNES GOMES</t>
  </si>
  <si>
    <t>53485555000137</t>
  </si>
  <si>
    <t>53.485.555 ADELSON DE JESUS NASCIMENTO DOS SANTOS</t>
  </si>
  <si>
    <t>53486100000136</t>
  </si>
  <si>
    <t>53.486.100 OCILEINE TEIXEIRA DA SILVA REIS</t>
  </si>
  <si>
    <t>53486117000193</t>
  </si>
  <si>
    <t>53.486.117 SUMAYA AUGUSTA NASCIMENTO EVANGELISTA</t>
  </si>
  <si>
    <t>53486301000133</t>
  </si>
  <si>
    <t>53.486.301 EDSON WAGNER CAMPOS BARATA</t>
  </si>
  <si>
    <t>53487228000114</t>
  </si>
  <si>
    <t>53.487.228 DENER GUSTAVO OLIVEIRA MACHADO</t>
  </si>
  <si>
    <t>53487263000133</t>
  </si>
  <si>
    <t>53.487.263 JOSE AUGUSTO DE BARROS SOUZA</t>
  </si>
  <si>
    <t>53487700000119</t>
  </si>
  <si>
    <t>53.487.700 ANA CAROLINA MARTINS RODRIGUES</t>
  </si>
  <si>
    <t>53487956000126</t>
  </si>
  <si>
    <t>53.487.956 LARISSA DO NASCIMENTO SILVA</t>
  </si>
  <si>
    <t>53488167000100</t>
  </si>
  <si>
    <t>53.488.167 HARLEM REIS DOS SANTOS FILHO</t>
  </si>
  <si>
    <t>53488168000154</t>
  </si>
  <si>
    <t>53.488.168 THYAGO YURI GOMES ANDRADE</t>
  </si>
  <si>
    <t>53488258000145</t>
  </si>
  <si>
    <t>53.488.258 MARIA IZABEL PEREIRA CAMARGO</t>
  </si>
  <si>
    <t>53488314000141</t>
  </si>
  <si>
    <t>53.488.314 ALESSON DA SILVA BORRALHOS</t>
  </si>
  <si>
    <t>53488481000192</t>
  </si>
  <si>
    <t>53.488.481 JOSE AUGUSTO DE OLIVEIRA ROCHA</t>
  </si>
  <si>
    <t>53488493000117</t>
  </si>
  <si>
    <t>53.488.493 ANDRE FERREIRA DOS SANTOS</t>
  </si>
  <si>
    <t>53488578000103</t>
  </si>
  <si>
    <t>53.488.578 GUSTAVO VITOR SANTOS LEAL</t>
  </si>
  <si>
    <t>53489288000176</t>
  </si>
  <si>
    <t>53.489.288 REINALDO SOARES PESSOA</t>
  </si>
  <si>
    <t>53489843000160</t>
  </si>
  <si>
    <t>53.489.843 IVANETE COSTA DE SOUSA GUIMARAES</t>
  </si>
  <si>
    <t>53489920000181</t>
  </si>
  <si>
    <t>53.489.920 RODRIGO NONATO FARIAS BRAGA</t>
  </si>
  <si>
    <t>53490208000100</t>
  </si>
  <si>
    <t>53.490.208 ERIK RENATO MIRANDA SILVA</t>
  </si>
  <si>
    <t>53490420000160</t>
  </si>
  <si>
    <t>53.490.420 LANNA CAROLLINNE MOURA DIAS</t>
  </si>
  <si>
    <t>53490856000159</t>
  </si>
  <si>
    <t>53.490.856 ELLEM NAIANNY DE LIMA RODRIGUES</t>
  </si>
  <si>
    <t>53491631000117</t>
  </si>
  <si>
    <t>53.491.631 JOSE EDUARDO DOS REIS RIBEIRO</t>
  </si>
  <si>
    <t>53491633000106</t>
  </si>
  <si>
    <t>53.491.633 LEANDRO CORDOVIL PEREIRA</t>
  </si>
  <si>
    <t>53494687000125</t>
  </si>
  <si>
    <t>53.494.687 DENILSON CALDAS BARROS</t>
  </si>
  <si>
    <t>53495277000107</t>
  </si>
  <si>
    <t>53.495.277 BEATRIZ FERREIRA DIAS</t>
  </si>
  <si>
    <t>53495359000143</t>
  </si>
  <si>
    <t>53.495.359 CARLOS ALMIR CARVALHO DE SOUZA</t>
  </si>
  <si>
    <t>53495795000112</t>
  </si>
  <si>
    <t>53.495.795 SORAYA FERNANDA NASCIMENTO MOREIRA</t>
  </si>
  <si>
    <t>53497002000102</t>
  </si>
  <si>
    <t>53.497.002 LEONAN CEZAR RODRIGUES PINTO</t>
  </si>
  <si>
    <t>53500128000180</t>
  </si>
  <si>
    <t>53.500.128 VALMIR SOUSA DE MIRANDA</t>
  </si>
  <si>
    <t>53502138000155</t>
  </si>
  <si>
    <t>53.502.138 WALDEMIR CRUZ RAMOS</t>
  </si>
  <si>
    <t>53503627000121</t>
  </si>
  <si>
    <t>53.503.627 CARLOS VICTOR ALVES DE OLIVEIRA</t>
  </si>
  <si>
    <t>53503723000170</t>
  </si>
  <si>
    <t>53.503.723 RAFAEL JACQUES DE OEIRAS</t>
  </si>
  <si>
    <t>53504269000171</t>
  </si>
  <si>
    <t>53.504.269 GERSON GOMES DUARTE</t>
  </si>
  <si>
    <t>53504712000104</t>
  </si>
  <si>
    <t>53.504.712 EMERSON DUARTE CARVALHO</t>
  </si>
  <si>
    <t>53505612000100</t>
  </si>
  <si>
    <t>53.505.612 JOSIELLI APARECIDA SOUZA PADILHA</t>
  </si>
  <si>
    <t>53506227000170</t>
  </si>
  <si>
    <t>53.506.227 FRANCISCO RAIMUNDO SOARES DE SOUZA</t>
  </si>
  <si>
    <t>53506250000164</t>
  </si>
  <si>
    <t>53.506.250 LILIAN MARIA DE SOUZA PINHO</t>
  </si>
  <si>
    <t>53507195000127</t>
  </si>
  <si>
    <t>53.507.195 JEAN JOSE COSTA</t>
  </si>
  <si>
    <t>53507210000137</t>
  </si>
  <si>
    <t>53.507.210 EMANUELLE RAVENA CARNEIRO</t>
  </si>
  <si>
    <t>53508028000109</t>
  </si>
  <si>
    <t>53.508.028 ELISEU PEDROSO DE MACEDO</t>
  </si>
  <si>
    <t>53508542000136</t>
  </si>
  <si>
    <t>53.508.542 JESSENY ADRIANY DA LUZ COSTA</t>
  </si>
  <si>
    <t>53508979000170</t>
  </si>
  <si>
    <t>53.508.979 LUCIANA MONTEIRO FERREIRA AMADOR</t>
  </si>
  <si>
    <t>53509557000119</t>
  </si>
  <si>
    <t>53.509.557 YURI GOUVEIA PAIVA</t>
  </si>
  <si>
    <t>53510494000110</t>
  </si>
  <si>
    <t>53.510.494 BRUNO PALHETA DA SILVA</t>
  </si>
  <si>
    <t>53510543000115</t>
  </si>
  <si>
    <t>53.510.543 ELISANGELA RODRIGUES PIMENTEL</t>
  </si>
  <si>
    <t>53510557000139</t>
  </si>
  <si>
    <t>53.510.557 THIAGO CARNEIRO DE SOUSA</t>
  </si>
  <si>
    <t>53510761000150</t>
  </si>
  <si>
    <t>53.510.761 INGRID LORENA MAUES PONTES DOS SANTOS</t>
  </si>
  <si>
    <t>53514222000199</t>
  </si>
  <si>
    <t>53.514.222 ARYANNE CAMPOS SERRA</t>
  </si>
  <si>
    <t>53514368000134</t>
  </si>
  <si>
    <t>53.514.368 HENRIQUE AGABO DE CARVALHO COSTA</t>
  </si>
  <si>
    <t>53515113000196</t>
  </si>
  <si>
    <t>53.515.113 FELIPE FERREIRA RIBEIRO</t>
  </si>
  <si>
    <t>53515602000148</t>
  </si>
  <si>
    <t>53.515.602 DAVI DA CUNHA MIRANDA</t>
  </si>
  <si>
    <t>53515694000166</t>
  </si>
  <si>
    <t>53.515.694 LAILIANE RIBEIRO DO ROSARIO</t>
  </si>
  <si>
    <t>53515882000194</t>
  </si>
  <si>
    <t>53.515.882 RAFAEL DE VILHENA LIMA AZEVEDO</t>
  </si>
  <si>
    <t>53515931000199</t>
  </si>
  <si>
    <t>53.515.931 BRENDA CAROLINA BANDEIRA SENA DE QUEIROZ</t>
  </si>
  <si>
    <t>53518234000191</t>
  </si>
  <si>
    <t>53.518.234 ERICK DAVI FERREIRA DOS SANTOS</t>
  </si>
  <si>
    <t>53518950000179</t>
  </si>
  <si>
    <t>53518950 JOÃO PEDRO NERY CHAVES</t>
  </si>
  <si>
    <t>53520905000159</t>
  </si>
  <si>
    <t>53.520.905 ANTONIO SIVALDO ANDRADE RIBEIRO</t>
  </si>
  <si>
    <t>53521004000181</t>
  </si>
  <si>
    <t>53.521.004 JHONY WUEGLETON DA SILVA COUTINHO</t>
  </si>
  <si>
    <t>53521799000128</t>
  </si>
  <si>
    <t>53.521.799 JOSE ROMARIO DA SILVA SOUZA</t>
  </si>
  <si>
    <t>53522386000168</t>
  </si>
  <si>
    <t>53.522.386 JESSICA FIGUEIREDO DOS REIS</t>
  </si>
  <si>
    <t>53522511000130</t>
  </si>
  <si>
    <t>53.522.511 FLAVIO TRINDADE DE MEDEIROS</t>
  </si>
  <si>
    <t>53522928000100</t>
  </si>
  <si>
    <t>53.522.928 CARLA DO SOCORRO DALZANE COSTA</t>
  </si>
  <si>
    <t>53523050000110</t>
  </si>
  <si>
    <t>53.523.050 WALACE CRISTIANO DE SOUSA SAMPAIO</t>
  </si>
  <si>
    <t>53524116000196</t>
  </si>
  <si>
    <t>53.524.116 SABRINA ALVES RODRIGUES</t>
  </si>
  <si>
    <t>53524516000100</t>
  </si>
  <si>
    <t>53.524.516 ANA PAULA MOREIRA DOS SANTOS</t>
  </si>
  <si>
    <t>53524840000110</t>
  </si>
  <si>
    <t>53.524.840 SEBASTIAO NASCIMENTO DE DEUS</t>
  </si>
  <si>
    <t>53524924000153</t>
  </si>
  <si>
    <t>53.524.924 FABIANE CRISTINE COSTA DA COSTA</t>
  </si>
  <si>
    <t>53524990000123</t>
  </si>
  <si>
    <t>53.524.990 JOAO VICTOR SARRAF CRISTO</t>
  </si>
  <si>
    <t>53525650000117</t>
  </si>
  <si>
    <t>53.525.650 RAFAELLA SILVA DUARTE</t>
  </si>
  <si>
    <t>53525695000191</t>
  </si>
  <si>
    <t>53.525.695 ALAILTON LOBATO PAIVA</t>
  </si>
  <si>
    <t>53526114000136</t>
  </si>
  <si>
    <t>53.526.114 ALINE MAYARA PEREIRA SANTA ROSA</t>
  </si>
  <si>
    <t>53527845000104</t>
  </si>
  <si>
    <t>53.527.845 STEFANI MORAIS DA SILVA</t>
  </si>
  <si>
    <t>53529058000193</t>
  </si>
  <si>
    <t>53.529.058 CASSIO WILLIAM DIAS CAMILO</t>
  </si>
  <si>
    <t>53530187000100</t>
  </si>
  <si>
    <t>53.530.187 CASSIO DA SILVA BEGOT</t>
  </si>
  <si>
    <t>53530441000161</t>
  </si>
  <si>
    <t>53.530.441 JORDECI DA SILVA POMBO</t>
  </si>
  <si>
    <t>53531128000148</t>
  </si>
  <si>
    <t>53.531.128 LUKAS DA SILVA ALVES</t>
  </si>
  <si>
    <t>53531328000109</t>
  </si>
  <si>
    <t>53.531.328 EDILSON GAIA PEREIRA</t>
  </si>
  <si>
    <t>53531618000144</t>
  </si>
  <si>
    <t>53.531.618 RICARDO GABRIEL PANTOJA BARROS</t>
  </si>
  <si>
    <t>53533530000161</t>
  </si>
  <si>
    <t>53.533.530 CARLOS EDUARDO SOARES CARRERA</t>
  </si>
  <si>
    <t>53533700000108</t>
  </si>
  <si>
    <t>53.533.700 JAIRO ANTONIO CARDOSO DOS SANTOS</t>
  </si>
  <si>
    <t>53534126000102</t>
  </si>
  <si>
    <t>53.534.126 WAGNER LUIS NASCIMENTO PEREIRA</t>
  </si>
  <si>
    <t>53534476000179</t>
  </si>
  <si>
    <t>53.534.476 FRANCISCA NUNES DA SILVA</t>
  </si>
  <si>
    <t>53534578000194</t>
  </si>
  <si>
    <t>53.534.578 JOAO PEDRO DA SILVA SANTOS</t>
  </si>
  <si>
    <t>53535277000185</t>
  </si>
  <si>
    <t>53.535.277 JULIANA SHAYAD SILVA NEVES</t>
  </si>
  <si>
    <t>53535666000100</t>
  </si>
  <si>
    <t>53.535.666 GISELE ELOISA DA COSTA NASCIMENTO</t>
  </si>
  <si>
    <t>53535684000192</t>
  </si>
  <si>
    <t>53.535.684 CINTIA RAMOS DOS SANTOS</t>
  </si>
  <si>
    <t>53536102000192</t>
  </si>
  <si>
    <t>53.536.102 ANDREIA LARISSA FARIAS CALDAS</t>
  </si>
  <si>
    <t>53537875000193</t>
  </si>
  <si>
    <t>53.537.875 NORMA GONCALVES DE OLIVEIRA</t>
  </si>
  <si>
    <t>53540055000150</t>
  </si>
  <si>
    <t>53.540.055 DANIELLE DE NAZARE ANGELIM DA SILVA</t>
  </si>
  <si>
    <t>53540667000143</t>
  </si>
  <si>
    <t>53.540.667 ANNA CAMILLE NUNES COLARES</t>
  </si>
  <si>
    <t>53541039000182</t>
  </si>
  <si>
    <t>FULL POWER COMERCIO E SERVICOS DE INFRAESTRUTURA LTDA</t>
  </si>
  <si>
    <t>53542605000170</t>
  </si>
  <si>
    <t>53.542.605 GREEGORY AIRES LISBOA SAMPAIO</t>
  </si>
  <si>
    <t>53543366000173</t>
  </si>
  <si>
    <t>53.543.366 GRACIAMIN LOBO DO NASCIMENTO</t>
  </si>
  <si>
    <t>53544449000187</t>
  </si>
  <si>
    <t>53.544.449 ELLEN DAYANA DE MACEDO ALVES DE AZEVEDO</t>
  </si>
  <si>
    <t>53545022000101</t>
  </si>
  <si>
    <t>53.545.022 SHEILA ESMERALDA VIANA DA SILVA</t>
  </si>
  <si>
    <t>53545500000175</t>
  </si>
  <si>
    <t>53.545.500 PAULO ALEXANDRE AMANAJAS NASCIMENTO</t>
  </si>
  <si>
    <t>53545840000104</t>
  </si>
  <si>
    <t>53.545.840 ADENILDO DOS SANTOS COSTA</t>
  </si>
  <si>
    <t>53546042000199</t>
  </si>
  <si>
    <t>53.546.042 GERSON DA SILVA OLIVEIRA</t>
  </si>
  <si>
    <t>53547249000188</t>
  </si>
  <si>
    <t>53.547.249 DURVAL FERNANDO DA SILVA PALHETA</t>
  </si>
  <si>
    <t>53549285000180</t>
  </si>
  <si>
    <t>53.549.285 JAMERSON SIQUEIRA SOUSA</t>
  </si>
  <si>
    <t>53552201000168</t>
  </si>
  <si>
    <t>53.552.201 MATHEUS MORAES DA SILVA</t>
  </si>
  <si>
    <t>53552577000172</t>
  </si>
  <si>
    <t>53.552.577 JEANDSON GOMES RODRIGUES</t>
  </si>
  <si>
    <t>53552711000135</t>
  </si>
  <si>
    <t>53.552.711 PAULO ADRIANO OLIVEIRA FERREIRA</t>
  </si>
  <si>
    <t>53553072000122</t>
  </si>
  <si>
    <t>53.553.072 ELIAS SOUZA DA SILVA</t>
  </si>
  <si>
    <t>53553468000170</t>
  </si>
  <si>
    <t>53.553.468 SAMUEL ALMEIDA ALCANTARA</t>
  </si>
  <si>
    <t>53554735000123</t>
  </si>
  <si>
    <t>53.554.735 JACIMAR SOUSA FARIAS</t>
  </si>
  <si>
    <t>53555465000175</t>
  </si>
  <si>
    <t>53.555.465 MARISA MARIANA BRITO RODRIGUES</t>
  </si>
  <si>
    <t>53555740000150</t>
  </si>
  <si>
    <t>53.555.740 ANA CLAUDIA BARBOSA CASTRO</t>
  </si>
  <si>
    <t>53556218000193</t>
  </si>
  <si>
    <t>53.556.218 FERNANDA SANTANA DA SILVA</t>
  </si>
  <si>
    <t>53556869000183</t>
  </si>
  <si>
    <t>53.556.869 WASHINGTON LUIS ALMEIDA REIS</t>
  </si>
  <si>
    <t>53556923000190</t>
  </si>
  <si>
    <t>53.556.923 DIEGO GONCALVES MORAIS</t>
  </si>
  <si>
    <t>53556943000161</t>
  </si>
  <si>
    <t>53.556.943 HELEN CRISTINE DA ROCHA ALENCAR</t>
  </si>
  <si>
    <t>53557295000168</t>
  </si>
  <si>
    <t>53.557.295 CRISTIANO DOS SANTOS BORCEM</t>
  </si>
  <si>
    <t>53557581000123</t>
  </si>
  <si>
    <t>53.557.581 UBIRATAN DE SOUSA GOMES</t>
  </si>
  <si>
    <t>53558778000187</t>
  </si>
  <si>
    <t>53.558.778 FABRICIO BATISTA ALVES</t>
  </si>
  <si>
    <t>53559674000197</t>
  </si>
  <si>
    <t>53.559.674 MELINA SILVA RODRIGUES</t>
  </si>
  <si>
    <t>53559801000158</t>
  </si>
  <si>
    <t>53.559.801 FELIPE IGOR SOARES DA SILVA</t>
  </si>
  <si>
    <t>53560299000103</t>
  </si>
  <si>
    <t>53.560.299 JONES GUIMARAES DA SILVA</t>
  </si>
  <si>
    <t>53560408000184</t>
  </si>
  <si>
    <t>53.560.408 SANDOVAL FERREIRA MACHADO</t>
  </si>
  <si>
    <t>53560452000194</t>
  </si>
  <si>
    <t>53.560.452 FLAVIO DA SILVA DA GAMA</t>
  </si>
  <si>
    <t>53560761000164</t>
  </si>
  <si>
    <t>53.560.761 LUIS LUCAS DOS SANTOS FILHO</t>
  </si>
  <si>
    <t>53560869000157</t>
  </si>
  <si>
    <t>53.560.869 ASHLEY CRISTINA SANTOS SILVA</t>
  </si>
  <si>
    <t>53560960000172</t>
  </si>
  <si>
    <t>53.560.960 PAULO DA SILVA BEZERRA</t>
  </si>
  <si>
    <t>53561469000166</t>
  </si>
  <si>
    <t>53.561.469 RAFAEL SANTOS CORREA</t>
  </si>
  <si>
    <t>53561733000161</t>
  </si>
  <si>
    <t>53.561.733 BARBARA COSTA DE OLIVEIRA</t>
  </si>
  <si>
    <t>53562032000147</t>
  </si>
  <si>
    <t>53.562.032 JULIANA BARBOSA DA SILVA</t>
  </si>
  <si>
    <t>53562323000135</t>
  </si>
  <si>
    <t>53.562.323 LUAN COELHO SIMOES</t>
  </si>
  <si>
    <t>53562514000105</t>
  </si>
  <si>
    <t>53.562.514 CARLOS ALBERTO DAMASCENO COSTA</t>
  </si>
  <si>
    <t>53562594000190</t>
  </si>
  <si>
    <t>53.562.594 ANDREIA LARISSA FARIAS CALDAS</t>
  </si>
  <si>
    <t>53562612000134</t>
  </si>
  <si>
    <t>53.562.612 MANOEL VALDEMIR DE NAZARE</t>
  </si>
  <si>
    <t>53562902000188</t>
  </si>
  <si>
    <t>53.562.902 RAYANE CRISTINA SANTOS DA SILVA</t>
  </si>
  <si>
    <t>53563307000167</t>
  </si>
  <si>
    <t>53.563.307 ANDERSON SANTANA SARMENTO</t>
  </si>
  <si>
    <t>53563824000136</t>
  </si>
  <si>
    <t>53.563.824 BENEDITO ALVES DE SOUSA</t>
  </si>
  <si>
    <t>53563858000120</t>
  </si>
  <si>
    <t>53.563.858 JOSE RODRIGO DE AGUIAR FARIAS</t>
  </si>
  <si>
    <t>53565913000111</t>
  </si>
  <si>
    <t>53.565.913 ADERSON BRAGA DOS SANTOS</t>
  </si>
  <si>
    <t>53566794000111</t>
  </si>
  <si>
    <t>53.566.794 EDMILSON HAROLDO LEMOS DE OLIVEIRA</t>
  </si>
  <si>
    <t>53567271000190</t>
  </si>
  <si>
    <t>53.567.271 CLEITON RICHARDSON DA SILVA CUNHA</t>
  </si>
  <si>
    <t>53568205000134</t>
  </si>
  <si>
    <t>53.568.205 GIOVANA PINHEIRO ROBERT</t>
  </si>
  <si>
    <t>53568491000138</t>
  </si>
  <si>
    <t>53.568.491 LOYANE DE JESUS OLIVEIRA COSTA</t>
  </si>
  <si>
    <t>53570761000145</t>
  </si>
  <si>
    <t>53.570.761 MOISES MACEDO MACIEL</t>
  </si>
  <si>
    <t>53571514000163</t>
  </si>
  <si>
    <t>53.571.514 EVERALDO TAVARES CORREA</t>
  </si>
  <si>
    <t>53574005000194</t>
  </si>
  <si>
    <t>53.574.005 JESSE DE SOUZA DIAS MELO</t>
  </si>
  <si>
    <t>53577578000171</t>
  </si>
  <si>
    <t>53.577.578 THAYNA BRITO PANTOJA</t>
  </si>
  <si>
    <t>53578917000134</t>
  </si>
  <si>
    <t>53.578.917 RAFAEL FERREIRA MOURAO</t>
  </si>
  <si>
    <t>53578995000139</t>
  </si>
  <si>
    <t>53.578.995 PAULO FABRICIO DOS SANTOS FARO</t>
  </si>
  <si>
    <t>53579403000101</t>
  </si>
  <si>
    <t>53.579.403 JHENNY RAFAELLY ALVES DA SILVA</t>
  </si>
  <si>
    <t>53579435000107</t>
  </si>
  <si>
    <t>53.579.435 MARIA DO SOCORRO DE SENA DIAS FRANCA</t>
  </si>
  <si>
    <t>53579656000177</t>
  </si>
  <si>
    <t>53.579.656 MARCELO LUCAS TAVARES CUNHA</t>
  </si>
  <si>
    <t>53579944000121</t>
  </si>
  <si>
    <t>53.579.944 RENATO DE FREITAS BARRA</t>
  </si>
  <si>
    <t>53579956000156</t>
  </si>
  <si>
    <t>53.579.956 MARCIO BLENDO MESCOUTO DA GAMA</t>
  </si>
  <si>
    <t>53580140000142</t>
  </si>
  <si>
    <t>53.580.140 ROSENILMA ROSINEI BARROS</t>
  </si>
  <si>
    <t>53580543000191</t>
  </si>
  <si>
    <t>53.580.543 ERIVAN CLAUBER CONCEICAO E SOUZA</t>
  </si>
  <si>
    <t>53580946000130</t>
  </si>
  <si>
    <t>53.580.946 MATHEUS TEOFILO ALVES DE LIMA</t>
  </si>
  <si>
    <t>53580978000136</t>
  </si>
  <si>
    <t>53.580.978 FRANCINETE LIMA DO NASCIMENTO</t>
  </si>
  <si>
    <t>53580995000173</t>
  </si>
  <si>
    <t>53.580.995 FRANCISCO JOSE CARDOSO COIMBRA</t>
  </si>
  <si>
    <t>53581850000197</t>
  </si>
  <si>
    <t>53.581.850 KELLY DA SILVA MARREIROS</t>
  </si>
  <si>
    <t>53581852000186</t>
  </si>
  <si>
    <t>53.581.852 LIGIA HELLOYSA DE LIMA CUNHA</t>
  </si>
  <si>
    <t>53582025000107</t>
  </si>
  <si>
    <t>53.582.025 JESSICA CRISTINA BRANDAO PINHEIRO</t>
  </si>
  <si>
    <t>53582579000104</t>
  </si>
  <si>
    <t>53.582.579 WESLLEY PALER BARBOSA SOUZA</t>
  </si>
  <si>
    <t>53583129000136</t>
  </si>
  <si>
    <t>53.583.129 MADSON OLIVEIRA PEREIRA</t>
  </si>
  <si>
    <t>53583624000145</t>
  </si>
  <si>
    <t>53.583.624 MILLIAN CHRISTI GONCALVES DE SOUSA</t>
  </si>
  <si>
    <t>53583667000120</t>
  </si>
  <si>
    <t>53.583.667 MARILU GARCIA MORAES</t>
  </si>
  <si>
    <t>53583726000160</t>
  </si>
  <si>
    <t>53.583.726 LIZANDRA MARIA MACIEL SIQUEIRA</t>
  </si>
  <si>
    <t>53583866000139</t>
  </si>
  <si>
    <t>53.583.866 JOSE MILTON DA SILVA FILHO</t>
  </si>
  <si>
    <t>53584014000166</t>
  </si>
  <si>
    <t>53.584.014 VANESSA SUELLEN DOS SANTOS RODRIGUES</t>
  </si>
  <si>
    <t>53584075000123</t>
  </si>
  <si>
    <t>53.584.075 HILDEANY VASCONCELOS BARBOSA</t>
  </si>
  <si>
    <t>53584554000140</t>
  </si>
  <si>
    <t>53.584.554 RONALD SILVA CAMPOS</t>
  </si>
  <si>
    <t>53584682000193</t>
  </si>
  <si>
    <t>53.584.682 ELIZABETH QUEIROZ DE MESQUITA</t>
  </si>
  <si>
    <t>53586187000113</t>
  </si>
  <si>
    <t>53.586.187 ROSIDALVA LOPES PINTO</t>
  </si>
  <si>
    <t>53586562000125</t>
  </si>
  <si>
    <t>53.586.562 RUTE CONCEICAO DA SILVA</t>
  </si>
  <si>
    <t>53587446000120</t>
  </si>
  <si>
    <t>53.587.446 KAYKY ISRAEL DOS SANTOS SODRE</t>
  </si>
  <si>
    <t>53590869000108</t>
  </si>
  <si>
    <t>53.590.869 PAULO AUGUSTO LIMA DA SILVA</t>
  </si>
  <si>
    <t>53591741000150</t>
  </si>
  <si>
    <t>53.591.741 MARKO ANTONIO DA SILVA OLIVEIRA</t>
  </si>
  <si>
    <t>53592080000188</t>
  </si>
  <si>
    <t>53.592.080 SIRDENEY MENDES GONCALVES</t>
  </si>
  <si>
    <t>53594201000120</t>
  </si>
  <si>
    <t>53.594.201 CELMA MARIA JANAU DE SOUZA</t>
  </si>
  <si>
    <t>53595185000190</t>
  </si>
  <si>
    <t>53.595.185 GABRIELLY CAMPELO PINHEIRO</t>
  </si>
  <si>
    <t>53595550000167</t>
  </si>
  <si>
    <t>53.595.550 CLAYTON ALVARES MARTINS</t>
  </si>
  <si>
    <t>53596000000162</t>
  </si>
  <si>
    <t>53.596.000 KENNYA LIMA BORGES</t>
  </si>
  <si>
    <t>53596701000100</t>
  </si>
  <si>
    <t>53.596.701 GUSTAVO ANAISSI ANDRADE ARAUJO</t>
  </si>
  <si>
    <t>53599139000160</t>
  </si>
  <si>
    <t>53.599.139 MAURICIO DA SILVA NASCIMENTO</t>
  </si>
  <si>
    <t>53599654000140</t>
  </si>
  <si>
    <t>53.599.654 ADRIANA DOS SANTOS FERREIRA</t>
  </si>
  <si>
    <t>53599756000165</t>
  </si>
  <si>
    <t>53.599.756 MARILENE CUNHA FIGUEIREDO</t>
  </si>
  <si>
    <t>53602809000150</t>
  </si>
  <si>
    <t>53.602.809 YONARA JURACY SILVA DE LIMA</t>
  </si>
  <si>
    <t>53604621000140</t>
  </si>
  <si>
    <t>53.604.621 GESSICA DE NAZARE DA SILVA LUZ</t>
  </si>
  <si>
    <t>53604995000166</t>
  </si>
  <si>
    <t>53.604.995 ALESSANDRO JORGE DE OLIVEIRA BEZERRA</t>
  </si>
  <si>
    <t>53605988000189</t>
  </si>
  <si>
    <t>53.605.988 WALDENOR MIRANDA BRITO NETO</t>
  </si>
  <si>
    <t>53607071000113</t>
  </si>
  <si>
    <t>53.607.071 LUANA ARAUJO DA SILVA</t>
  </si>
  <si>
    <t>53607294000180</t>
  </si>
  <si>
    <t>53.607.294 ARICLEIA DA SILVA CUNHA</t>
  </si>
  <si>
    <t>53607415000194</t>
  </si>
  <si>
    <t>53.607.415 GUILHERME DA SILVA MATOS</t>
  </si>
  <si>
    <t>53607984000130</t>
  </si>
  <si>
    <t>53.607.984 CHARLES GIL LIMA</t>
  </si>
  <si>
    <t>53608024000194</t>
  </si>
  <si>
    <t>53.608.024 PAULO VICTOR ALMEIDA RIBEIRO</t>
  </si>
  <si>
    <t>53608072000182</t>
  </si>
  <si>
    <t>53.608.072 EMILLY EMANUELY DOS SANTOS MONTEIRO</t>
  </si>
  <si>
    <t>53610632000133</t>
  </si>
  <si>
    <t>53.610.632 LUIS CARLOS DA COSTA SILVA</t>
  </si>
  <si>
    <t>53612121000150</t>
  </si>
  <si>
    <t>53.612.121 MARINALVA SILVEIRA SANTOS</t>
  </si>
  <si>
    <t>53612997000105</t>
  </si>
  <si>
    <t>53.612.997 ADRIANNY CRISTINY FERREIRA MONTEIRO BRABO</t>
  </si>
  <si>
    <t>53613794000125</t>
  </si>
  <si>
    <t>53.613.794 MARCUS VINICIUS DA SILVA DOS SANTOS</t>
  </si>
  <si>
    <t>53614386000198</t>
  </si>
  <si>
    <t>53.614.386 JOSE RAULINO DE MOURA NETO</t>
  </si>
  <si>
    <t>53614414000177</t>
  </si>
  <si>
    <t>53.614.414 ISABELLE TEIXEIRA DA SILVA</t>
  </si>
  <si>
    <t>53615889000188</t>
  </si>
  <si>
    <t>53.615.889 MARIA ANDRELINA CORREA DOS SANTOS</t>
  </si>
  <si>
    <t>53616718000173</t>
  </si>
  <si>
    <t>53.616.718 ANA CAROLINE PEREIRA DA SILVA</t>
  </si>
  <si>
    <t>53616890000127</t>
  </si>
  <si>
    <t>53.616.890 RICARDO PATRICK SANTOS SOUZA</t>
  </si>
  <si>
    <t>53617598000129</t>
  </si>
  <si>
    <t>53.617.598 ADRYA SIMONE DIAS MACEDO ASSUNCAO</t>
  </si>
  <si>
    <t>53617871000115</t>
  </si>
  <si>
    <t>53.617.871 ADIONAI SANTOS PANTOJA</t>
  </si>
  <si>
    <t>53618000000116</t>
  </si>
  <si>
    <t>53.618.000 LEANDRO HENRIQUE LOPES</t>
  </si>
  <si>
    <t>53619845000126</t>
  </si>
  <si>
    <t>53.619.845 LETICIA TATIANE MORAES FERNANDES</t>
  </si>
  <si>
    <t>53620038000123</t>
  </si>
  <si>
    <t>53.620.038 LUIS PAULO DOS SANTOS PEREIRA</t>
  </si>
  <si>
    <t>53621095000127</t>
  </si>
  <si>
    <t>53.621.095 ANTONIO CARLOS LOPES RIBEIRO DA COSTA AREDE</t>
  </si>
  <si>
    <t>53621901000167</t>
  </si>
  <si>
    <t>53.621.901 ORLANDO DA SILVA SANTOS</t>
  </si>
  <si>
    <t>53622029000171</t>
  </si>
  <si>
    <t>53.622.029 PAULO LEANDRO SILVA FERREIRA</t>
  </si>
  <si>
    <t>53622199000156</t>
  </si>
  <si>
    <t>53.622.199 JONATHAN CHRISTIAN DE CARVALHO LOPES</t>
  </si>
  <si>
    <t>53622386000130</t>
  </si>
  <si>
    <t>53.622.386 JOAO VITOR DE OLIVEIRA NOGUEIRA DA CONCEICAO</t>
  </si>
  <si>
    <t>53622549000184</t>
  </si>
  <si>
    <t>53.622.549 EDSON CARDOSO DE MORAES</t>
  </si>
  <si>
    <t>53623560000169</t>
  </si>
  <si>
    <t>53.623.560 AFONSO MACHADO PASSOS</t>
  </si>
  <si>
    <t>53624798000109</t>
  </si>
  <si>
    <t>53.624.798 CLAUDIA AKEMY WATANABE CORREA</t>
  </si>
  <si>
    <t>53624818000141</t>
  </si>
  <si>
    <t>53.624.818 JOSE FRANCISCO FIGUEIREDO E SILVA FILHO</t>
  </si>
  <si>
    <t>53625496000155</t>
  </si>
  <si>
    <t>53.625.496 FRANCISCO DE ASSIS CHAGAS MARQUES</t>
  </si>
  <si>
    <t>53625947000154</t>
  </si>
  <si>
    <t>53.625.947 ROSANGELA SILVA DO ROSARIO MACEDO</t>
  </si>
  <si>
    <t>53626653000147</t>
  </si>
  <si>
    <t>53.626.653 SIMONE RODRIGUES MATEUS</t>
  </si>
  <si>
    <t>53626752000129</t>
  </si>
  <si>
    <t>53.626.752 SEBASTIAO PINTO MAGALHAES NETO</t>
  </si>
  <si>
    <t>53626798000148</t>
  </si>
  <si>
    <t>53.626.798 HILTON BRUNO SOUSA DO NASCIMENTO</t>
  </si>
  <si>
    <t>53626959000101</t>
  </si>
  <si>
    <t>53.626.959 RAIMUNDO NONATO DE SOUSA</t>
  </si>
  <si>
    <t>53627096000189</t>
  </si>
  <si>
    <t>53.627.096 MAXIMILIANO DA CRUZ MONTEIRO</t>
  </si>
  <si>
    <t>53627397000102</t>
  </si>
  <si>
    <t>53.627.397 AGATHA DE SOUZA LEAL SANTOS</t>
  </si>
  <si>
    <t>53629691000153</t>
  </si>
  <si>
    <t>53.629.691 LUCIMEIRY SANTIAGO COSTA</t>
  </si>
  <si>
    <t>53629765000151</t>
  </si>
  <si>
    <t>53.629.765 TAMIRES DA SILVA FERREIRA</t>
  </si>
  <si>
    <t>53630327000103</t>
  </si>
  <si>
    <t>53.630.327 TAIANE PATRICIA ARAUJO DE MELO</t>
  </si>
  <si>
    <t>53630389000115</t>
  </si>
  <si>
    <t>53.630.389 MANUELLA DE SOUZA DIAS</t>
  </si>
  <si>
    <t>53631338000108</t>
  </si>
  <si>
    <t>53.631.338 DEYVID MAIA DA SILVA</t>
  </si>
  <si>
    <t>53632943000101</t>
  </si>
  <si>
    <t>53.632.943 EVELIN CRISTINA DOS SANTOS ARAUJO</t>
  </si>
  <si>
    <t>53633044000115</t>
  </si>
  <si>
    <t>53.633.044 KERSSYA MICHELLY PAULA DA SILVA</t>
  </si>
  <si>
    <t>53633142000152</t>
  </si>
  <si>
    <t>53.633.142 KATHIANA PINHEIRO DO CARMO</t>
  </si>
  <si>
    <t>53633313000143</t>
  </si>
  <si>
    <t>53.633.313 FABIANNY REIS ALEIXO</t>
  </si>
  <si>
    <t>53633354000130</t>
  </si>
  <si>
    <t>53.633.354 WELLIGTON DA LUZ GONCALVES</t>
  </si>
  <si>
    <t>53633927000125</t>
  </si>
  <si>
    <t>53.633.927 GERALDO LEAL DOS SANTOS JUNIOR</t>
  </si>
  <si>
    <t>53636757000132</t>
  </si>
  <si>
    <t>53.636.757 JOSENILTON MUNIZ DA SILVA</t>
  </si>
  <si>
    <t>53637285000132</t>
  </si>
  <si>
    <t>53.637.285 ANTONIO REGINALDO DO VALES</t>
  </si>
  <si>
    <t>53638786000133</t>
  </si>
  <si>
    <t>53.638.786 KAIRLA CRISTINA XERFAN VALE PACHECO</t>
  </si>
  <si>
    <t>53639786000158</t>
  </si>
  <si>
    <t>53.639.786 ANTONIO SILVA</t>
  </si>
  <si>
    <t>53640726000155</t>
  </si>
  <si>
    <t>53.640.726 DANIEL RODRIGUES DE ALMEIDA SANTOS</t>
  </si>
  <si>
    <t>53641792000140</t>
  </si>
  <si>
    <t>53.641.792 LEONARDO ROMARIZ DA PENHA MORAES</t>
  </si>
  <si>
    <t>53641877000128</t>
  </si>
  <si>
    <t>53.641.877 ADRIANO SILVA MEDEIROS</t>
  </si>
  <si>
    <t>53642106000155</t>
  </si>
  <si>
    <t>53.642.106 THAIS MENEZES BENTES</t>
  </si>
  <si>
    <t>53642135000117</t>
  </si>
  <si>
    <t>53.642.135 ANDRESSA DA SILVA OLIVEIRA</t>
  </si>
  <si>
    <t>53642970000157</t>
  </si>
  <si>
    <t>53.642.970 LUCAS FERNANDO DE SOUZA MELO</t>
  </si>
  <si>
    <t>53643337000183</t>
  </si>
  <si>
    <t>53.643.337 MATHEUS WILLIAN RIBEIRO PEREIRA</t>
  </si>
  <si>
    <t>53643918000115</t>
  </si>
  <si>
    <t>53.643.918 ALICIA VALERIO COSTABILE</t>
  </si>
  <si>
    <t>53644055000109</t>
  </si>
  <si>
    <t>53.644.055 SANDRO LUIS SOARES DOS SANTOS</t>
  </si>
  <si>
    <t>53644201000198</t>
  </si>
  <si>
    <t>53.644.201 MARCELO MATNI OLIVEIRA</t>
  </si>
  <si>
    <t>53644330000186</t>
  </si>
  <si>
    <t>53.644.330 CIRLEY SILVIA FERREIRA DOS SANTOS</t>
  </si>
  <si>
    <t>53644346000199</t>
  </si>
  <si>
    <t>53.644.346 DENISE MONTEIRO PONCIANO</t>
  </si>
  <si>
    <t>53644434000190</t>
  </si>
  <si>
    <t>53.644.434 ANDERSON PINHEIRO DA SILVA</t>
  </si>
  <si>
    <t>53645536000120</t>
  </si>
  <si>
    <t>53.645.536 EVELINE KASSIA BRAGA SOARES</t>
  </si>
  <si>
    <t>53646184000128</t>
  </si>
  <si>
    <t>53.646.184 ANDREY LAERTE DO NASCIMENTO BARBOSA</t>
  </si>
  <si>
    <t>53646443000110</t>
  </si>
  <si>
    <t>53.646.443 DANIEL GUNNAR COSTA TAVARES</t>
  </si>
  <si>
    <t>53646627000180</t>
  </si>
  <si>
    <t>53.646.627 JHONATASWANDERSON DA RESSURREICAO FEITOSA</t>
  </si>
  <si>
    <t>53648038000131</t>
  </si>
  <si>
    <t>53.648.038 ELIONEIDE FERREIRA DA SILVA</t>
  </si>
  <si>
    <t>53648475000155</t>
  </si>
  <si>
    <t>53.648.475 PAULO HENRIQUE MARQUES SOUSA</t>
  </si>
  <si>
    <t>53649221000151</t>
  </si>
  <si>
    <t>53.649.221 CARLOS LAELSON FERREIRA FARIA</t>
  </si>
  <si>
    <t>53650705000110</t>
  </si>
  <si>
    <t>53.650.705 JOAO NASCIMENTO</t>
  </si>
  <si>
    <t>53650770000146</t>
  </si>
  <si>
    <t>53.650.770 FRANCISCO DE ASSIS SAMPAIO DA SILVA</t>
  </si>
  <si>
    <t>53651438000104</t>
  </si>
  <si>
    <t>53.651.438 LAYNA CRISTINA LIMA LEDO</t>
  </si>
  <si>
    <t>53652001000187</t>
  </si>
  <si>
    <t>53.652.001 MARCELO VIEIRA PEREIRA</t>
  </si>
  <si>
    <t>53652094000140</t>
  </si>
  <si>
    <t>53.652.094 LIGIA DE CASTRO LIMA</t>
  </si>
  <si>
    <t>53653496000169</t>
  </si>
  <si>
    <t>53.653.496 JANETE MONTEIRO MARTINS</t>
  </si>
  <si>
    <t>53653594000104</t>
  </si>
  <si>
    <t>53.653.594 SAMIRA NAYANA DOS SANTOS</t>
  </si>
  <si>
    <t>53654008000138</t>
  </si>
  <si>
    <t>53.654.008 MARIA EDUARDA DA SILVA GOMES</t>
  </si>
  <si>
    <t>53657080000119</t>
  </si>
  <si>
    <t>53.657.080 MARCUS VINICIUS DAS NEVES BARROS</t>
  </si>
  <si>
    <t>53657213000157</t>
  </si>
  <si>
    <t>53.657.213 SERGIO CARDOSO NETO</t>
  </si>
  <si>
    <t>53659699000162</t>
  </si>
  <si>
    <t>53.659.699 RAYSSA RIBEIRO FERNANDES</t>
  </si>
  <si>
    <t>53659703000192</t>
  </si>
  <si>
    <t>53.659.703 PAULO SERGIO LOBATO LIMA JUNIOR</t>
  </si>
  <si>
    <t>53661145000108</t>
  </si>
  <si>
    <t>53.661.145 NATALINO DA VERA CRUZ LIMA</t>
  </si>
  <si>
    <t>53662343000188</t>
  </si>
  <si>
    <t>53.662.343 MARCELO RODRIGUES DIAS</t>
  </si>
  <si>
    <t>53662837000162</t>
  </si>
  <si>
    <t>53.662.837 JIMMY PINHEIRO CHAVES</t>
  </si>
  <si>
    <t>53662873000126</t>
  </si>
  <si>
    <t>53.662.873 AMOES CLAUDEMIR COSTA JUNIOR</t>
  </si>
  <si>
    <t>53662951000192</t>
  </si>
  <si>
    <t>53.662.951 GRACINEIDE FURTADO DE ASSIS PEREIRA</t>
  </si>
  <si>
    <t>53663509000180</t>
  </si>
  <si>
    <t>53.663.509 JHONATA DA LUZ SENA</t>
  </si>
  <si>
    <t>53664137000107</t>
  </si>
  <si>
    <t>53.664.137 MAICON DOUGLAS MARCAL DA SILVA</t>
  </si>
  <si>
    <t>53666082000174</t>
  </si>
  <si>
    <t>53.666.082 CHARLES HENRIQUES PEREIRA MAGALHAES</t>
  </si>
  <si>
    <t>53666309000181</t>
  </si>
  <si>
    <t>53.666.309 KARINA DOS REIS MEDEIROS ALVES</t>
  </si>
  <si>
    <t>53666386000131</t>
  </si>
  <si>
    <t>53.666.386 IVANILSON CARVALHO DE SOUZA</t>
  </si>
  <si>
    <t>53666944000169</t>
  </si>
  <si>
    <t>53.666.944 RAYCELI LIMA DA SILVA</t>
  </si>
  <si>
    <t>53667185000159</t>
  </si>
  <si>
    <t>53.667.185 ABRAO PEREIRA SILVA FILHO</t>
  </si>
  <si>
    <t>53668013000108</t>
  </si>
  <si>
    <t>53.668.013 LUCAS GABRIEL DA SILVA</t>
  </si>
  <si>
    <t>53668754000180</t>
  </si>
  <si>
    <t>53.668.754 HELENA CLAUDIA SOARES MARINHO</t>
  </si>
  <si>
    <t>53669033000195</t>
  </si>
  <si>
    <t>53.669.033 TALITA SANTA BRIGIDA LEAO</t>
  </si>
  <si>
    <t>53669695000165</t>
  </si>
  <si>
    <t>53.669.695 ARLERSON DE MENDONCA CORDOVIL</t>
  </si>
  <si>
    <t>53670593000160</t>
  </si>
  <si>
    <t>53.670.593 ROSIANI BARBOSA DE SOUZA</t>
  </si>
  <si>
    <t>53672982000124</t>
  </si>
  <si>
    <t>53.672.982 JOSE IDAILSON FERREIRA DOS SANTOS</t>
  </si>
  <si>
    <t>53673436000108</t>
  </si>
  <si>
    <t>53.673.436 ERLON ROCHA DA COSTA</t>
  </si>
  <si>
    <t>53673640000129</t>
  </si>
  <si>
    <t>53.673.640 FRANCISCO ROBERT NOCA BEZERRA</t>
  </si>
  <si>
    <t>53673748000111</t>
  </si>
  <si>
    <t>53.673.748 LUIS DA SILVA SOUTO JUNIOR</t>
  </si>
  <si>
    <t>53673969000190</t>
  </si>
  <si>
    <t>53.673.969 MAURICIO JANAU DA SILVA</t>
  </si>
  <si>
    <t>53674139000187</t>
  </si>
  <si>
    <t>53.674.139 RAFAEL AUGUSTO RESQUE VASCONCELOS</t>
  </si>
  <si>
    <t>53675026000104</t>
  </si>
  <si>
    <t>53.675.026 ANDREA LUCIANA DE ASSIS ARAUJO</t>
  </si>
  <si>
    <t>53676356000106</t>
  </si>
  <si>
    <t>53.676.356 DIEGO SANTOS DA SILVA</t>
  </si>
  <si>
    <t>53676584000186</t>
  </si>
  <si>
    <t>53.676.584 MARCELO CASSIO CORREA DE LEAO JUNIOR</t>
  </si>
  <si>
    <t>53676733000107</t>
  </si>
  <si>
    <t>53.676.733 JAYLTON AMORIM DA SILVA</t>
  </si>
  <si>
    <t>53676783000194</t>
  </si>
  <si>
    <t>53.676.783 ARLEY SILVA DOS SANTOS</t>
  </si>
  <si>
    <t>53677013000166</t>
  </si>
  <si>
    <t>53.677.013 REGIANE SANTA BRIGIDA COSTA</t>
  </si>
  <si>
    <t>53677452000179</t>
  </si>
  <si>
    <t>53.677.452 FRANCIENE CINTIA COSTA DOS SANTOS</t>
  </si>
  <si>
    <t>53677470000150</t>
  </si>
  <si>
    <t>53.677.470 ANA CAROLINA ALMEIDA DA SILVA RAMOS</t>
  </si>
  <si>
    <t>53677813000187</t>
  </si>
  <si>
    <t>53.677.813 PAULO ROBERTO LIMA DE ALMEIDA</t>
  </si>
  <si>
    <t>53678158000181</t>
  </si>
  <si>
    <t>53.678.158 APOLINI ROBERTA DE FIGUEIREDO DOS SANTOS</t>
  </si>
  <si>
    <t>53678510000189</t>
  </si>
  <si>
    <t>53.678.510 VALENA DI FERRER DA CONCEICAO FONSECA</t>
  </si>
  <si>
    <t>53678966000149</t>
  </si>
  <si>
    <t>53.678.966 NEY CARLOS SILVA MARINHO</t>
  </si>
  <si>
    <t>53679798000106</t>
  </si>
  <si>
    <t>53.679.798 SUELLEN CRISTINA FERREIRA DA SILVA DE CARVALHO</t>
  </si>
  <si>
    <t>53680155000182</t>
  </si>
  <si>
    <t>53.680.155 JOSIELY PAIXAO DE SOUSA</t>
  </si>
  <si>
    <t>53680381000163</t>
  </si>
  <si>
    <t>53.680.381 SERGELINO MOUTINHO BARBOSA</t>
  </si>
  <si>
    <t>53680391000107</t>
  </si>
  <si>
    <t>53.680.391 JACIREMA LOPES GOMES</t>
  </si>
  <si>
    <t>53681081000107</t>
  </si>
  <si>
    <t>53.681.081 ANDERSON RAFAEL LIMA ESTACIO</t>
  </si>
  <si>
    <t>53681587000108</t>
  </si>
  <si>
    <t>53.681.587 ADRYELY RODRIGUES DA SILVA PESSOA</t>
  </si>
  <si>
    <t>53683073000191</t>
  </si>
  <si>
    <t>53.683.073 VANESSA PEREIRA WANZELER</t>
  </si>
  <si>
    <t>53683178000140</t>
  </si>
  <si>
    <t>53.683.178 MOISES COSTA DOS SANTOS</t>
  </si>
  <si>
    <t>53683283000180</t>
  </si>
  <si>
    <t>53.683.283 WENDERSON PICANCO DA SILVA</t>
  </si>
  <si>
    <t>53683750000171</t>
  </si>
  <si>
    <t>53.683.750 SUZIE VALERIA MACIEL MORAIS</t>
  </si>
  <si>
    <t>53684198000136</t>
  </si>
  <si>
    <t>53.684.198 ALEX CASTRO MARQUES</t>
  </si>
  <si>
    <t>53684699000112</t>
  </si>
  <si>
    <t>53.684.699 ALEXANDRE FERNANDES DE OLIVEIRA</t>
  </si>
  <si>
    <t>53684960000184</t>
  </si>
  <si>
    <t>53.684.960 CELESTIANE RODRIGUES DOS SANTOS</t>
  </si>
  <si>
    <t>53685414000168</t>
  </si>
  <si>
    <t>53.685.414 MIGUEL DA SILVA SOUSA</t>
  </si>
  <si>
    <t>53686048000161</t>
  </si>
  <si>
    <t>53.686.048 LORENA CAVALCANTE VIEIRA</t>
  </si>
  <si>
    <t>53686201000150</t>
  </si>
  <si>
    <t>53.686.201 JEAN MATHEUS FREITAS ARAGAO</t>
  </si>
  <si>
    <t>53686533000135</t>
  </si>
  <si>
    <t>53.686.533 MARCOS DA ROCHA AYRES</t>
  </si>
  <si>
    <t>53687543000195</t>
  </si>
  <si>
    <t>53.687.543 GUSTAVO YSLAN SOUZA PUREZA</t>
  </si>
  <si>
    <t>53687860000101</t>
  </si>
  <si>
    <t>53.687.860 MICHELSEN DA SILVA SOUZA</t>
  </si>
  <si>
    <t>53689217000117</t>
  </si>
  <si>
    <t>53.689.217 CAROLINE ROBERTA PINTO MUNIZ</t>
  </si>
  <si>
    <t>53691187000183</t>
  </si>
  <si>
    <t>53.691.187 DIOGO SILAS MIRANDA OLIVEIRA</t>
  </si>
  <si>
    <t>53692410000107</t>
  </si>
  <si>
    <t>53.692.410 CAROLINE STEPHANY PRADO AMORIM</t>
  </si>
  <si>
    <t>53693151000139</t>
  </si>
  <si>
    <t>53.693.151 TALITA DA COSTA GUERRA</t>
  </si>
  <si>
    <t>53694499000140</t>
  </si>
  <si>
    <t>53.694.499 GLAILSON DOS SANTOS BARBOSA</t>
  </si>
  <si>
    <t>53694585000153</t>
  </si>
  <si>
    <t>53.694.585 AUGUSTO LINDEMBERG FIEL MACHADO</t>
  </si>
  <si>
    <t>53694780000183</t>
  </si>
  <si>
    <t>53.694.780 WALLACE FERREIRA DA SILVA</t>
  </si>
  <si>
    <t>53695972000104</t>
  </si>
  <si>
    <t>53.695.972 THAIS REBEKAH DO NASCIMENTO GOMES</t>
  </si>
  <si>
    <t>53697403000106</t>
  </si>
  <si>
    <t>53.697.403 ALEX DE CARVALHO OLIVEIRA</t>
  </si>
  <si>
    <t>53698264000127</t>
  </si>
  <si>
    <t>53.698.264 THALYSON DUARTE SARRAF</t>
  </si>
  <si>
    <t>53699601000109</t>
  </si>
  <si>
    <t>53.699.601 ROSILEIA LOPES DA SILVA</t>
  </si>
  <si>
    <t>53699925000139</t>
  </si>
  <si>
    <t>53.699.925 RONALDO ADRIANO DA SILVA CORREA</t>
  </si>
  <si>
    <t>53701094000192</t>
  </si>
  <si>
    <t>53.701.094 FELIPE AUGUSTO NASCIMENTO COSTA</t>
  </si>
  <si>
    <t>53702436000199</t>
  </si>
  <si>
    <t>53.702.436 IRIS DO SOCORRO SANTOS BASTOS DAS MERCES</t>
  </si>
  <si>
    <t>53703247000130</t>
  </si>
  <si>
    <t>53.703.247 LUANNA SANTOS PEREIRA SAMPAIO RODRIGUES</t>
  </si>
  <si>
    <t>53704150000142</t>
  </si>
  <si>
    <t>53.704.150 ANGECSON DA COSTA FERREIRA</t>
  </si>
  <si>
    <t>53705533000135</t>
  </si>
  <si>
    <t>53.705.533 RAUL FERMINO SOEIRO</t>
  </si>
  <si>
    <t>53706961000182</t>
  </si>
  <si>
    <t>53.706.961 JAILTON JOSE DOS SANTOS</t>
  </si>
  <si>
    <t>53707552000109</t>
  </si>
  <si>
    <t>53.707.552 IVO DIOGO NEVES RIBEIRO</t>
  </si>
  <si>
    <t>53707753000106</t>
  </si>
  <si>
    <t>53.707.753 JEFFERSON SOUZA FERREIRA</t>
  </si>
  <si>
    <t>53708018000109</t>
  </si>
  <si>
    <t>53.708.018 LUIZ AUGUSTO CORREA COSTA</t>
  </si>
  <si>
    <t>53709593000126</t>
  </si>
  <si>
    <t>53.709.593 ELEN CRISTINA PONTES DE NOVAES</t>
  </si>
  <si>
    <t>53711387000150</t>
  </si>
  <si>
    <t>53.711.387 MARIA DO SOCORRO HUGHES FERREIRA</t>
  </si>
  <si>
    <t>53712878000116</t>
  </si>
  <si>
    <t>53.712.878 CAIO RODRIGO ALMEIDA E SILVA</t>
  </si>
  <si>
    <t>53712992000146</t>
  </si>
  <si>
    <t>53.712.992 MARCAL DE MOURA CARVALHO</t>
  </si>
  <si>
    <t>53713396000180</t>
  </si>
  <si>
    <t>53.713.396 ANDREY VIEIRA MONTEIRO</t>
  </si>
  <si>
    <t>53714212000105</t>
  </si>
  <si>
    <t>53.714.212 GISELLE DE NAZARE ALMEIDA LEAL</t>
  </si>
  <si>
    <t>53715195000112</t>
  </si>
  <si>
    <t>53.715.195 EDILENE DO SOCORRO FERREIRA PINHEIRO</t>
  </si>
  <si>
    <t>53715721000144</t>
  </si>
  <si>
    <t>53.715.721 REINAN RAMOS DOS ANJOS</t>
  </si>
  <si>
    <t>53715932000187</t>
  </si>
  <si>
    <t>53.715.932 CLAUDIONOR ROSARIO CUNHA</t>
  </si>
  <si>
    <t>53716813000149</t>
  </si>
  <si>
    <t>53.716.813 SUELEN DA SILVA GOMES</t>
  </si>
  <si>
    <t>53717140000141</t>
  </si>
  <si>
    <t>53.717.140 ADRIENE RODRIGUES CORDEIRO</t>
  </si>
  <si>
    <t>53720476000163</t>
  </si>
  <si>
    <t>53.720.476 ANDREA DE ALENCAR DOS SANTOS</t>
  </si>
  <si>
    <t>53720912000102</t>
  </si>
  <si>
    <t>53.720.912 VICTOR ALVES SILVA</t>
  </si>
  <si>
    <t>53721516000191</t>
  </si>
  <si>
    <t>53.721.516 IZABEL CRISTINA JUNES DA ROCHA</t>
  </si>
  <si>
    <t>53721744000161</t>
  </si>
  <si>
    <t>53.721.744 GISELLE CRISTIANE SOUZA COSTA</t>
  </si>
  <si>
    <t>53723341000151</t>
  </si>
  <si>
    <t>53.723.341 SHIRLEY FABIANE DA SILVA PEREIRA</t>
  </si>
  <si>
    <t>53724942000189</t>
  </si>
  <si>
    <t>53.724.942 DANILO GARCIA PEREIRA</t>
  </si>
  <si>
    <t>53725002000104</t>
  </si>
  <si>
    <t>53.725.002 JOELSON DIAS MIRANDA</t>
  </si>
  <si>
    <t>53726057000139</t>
  </si>
  <si>
    <t>53.726.057 LETICIANE RODRIGUES DE MELO</t>
  </si>
  <si>
    <t>53726330000125</t>
  </si>
  <si>
    <t>53.726.330 RODRIGO GUIMARAES DA SILVA</t>
  </si>
  <si>
    <t>53727504000174</t>
  </si>
  <si>
    <t>53.727.504 HILTON CEZAR ANTONIO JUNIOR XAVIER DE SOUZA</t>
  </si>
  <si>
    <t>53727543000171</t>
  </si>
  <si>
    <t>53.727.543 RUBENS FABRICIO FERREIRA LADISLAU</t>
  </si>
  <si>
    <t>53727777000119</t>
  </si>
  <si>
    <t>53.727.777 JOSE LUIZ NAPOLEAO DE SOUSA</t>
  </si>
  <si>
    <t>53728313000127</t>
  </si>
  <si>
    <t>53.728.313 FILIPE DANIEL DE SOUZA MATHIAS</t>
  </si>
  <si>
    <t>53730166000120</t>
  </si>
  <si>
    <t>53.730.166 ADRIANA DO SOCORRO PEREIRA SOUSA ANDRADE</t>
  </si>
  <si>
    <t>53730985000177</t>
  </si>
  <si>
    <t>53.730.985 LUIS ANDRE RIBEIRO DOS SANTOS</t>
  </si>
  <si>
    <t>53732759000125</t>
  </si>
  <si>
    <t>53.732.759 ABRAAO ROSA DE SOUZA</t>
  </si>
  <si>
    <t>53732788000197</t>
  </si>
  <si>
    <t>53.732.788 HELIO DA SILVA PINTO JUNIOR</t>
  </si>
  <si>
    <t>53733873000170</t>
  </si>
  <si>
    <t>53.733.873 JACQUELINE FONSECA DA SILVA</t>
  </si>
  <si>
    <t>53734764000177</t>
  </si>
  <si>
    <t>53.734.764 TAMARA COSTA NOGUCHI</t>
  </si>
  <si>
    <t>53735273000140</t>
  </si>
  <si>
    <t>53.735.273 MARILIA DO SOCORRO GALVAO FERREIRA</t>
  </si>
  <si>
    <t>53735473000101</t>
  </si>
  <si>
    <t>53.735.473 DELRICH UILLIAN SANTOS DOS SANTOS</t>
  </si>
  <si>
    <t>53739319000108</t>
  </si>
  <si>
    <t>53.739.319 JOSIANA ROSARIO FERREIRA</t>
  </si>
  <si>
    <t>53739492000106</t>
  </si>
  <si>
    <t>53.739.492 EDAYLSON AMORIM DA COSTA</t>
  </si>
  <si>
    <t>53739756000113</t>
  </si>
  <si>
    <t>53.739.756 ROSIVANE DE OLIVEIRA PINHEIRO</t>
  </si>
  <si>
    <t>53740284000119</t>
  </si>
  <si>
    <t>53.740.284 BRUNA DA SILVA MONTEIRO</t>
  </si>
  <si>
    <t>53740765000124</t>
  </si>
  <si>
    <t>53.740.765 PATRICIA PEREIRA CAVALCANTE</t>
  </si>
  <si>
    <t>53741767000138</t>
  </si>
  <si>
    <t>53.741.767 ELIS REGINA MONTEIRO FREIRE</t>
  </si>
  <si>
    <t>53742038000104</t>
  </si>
  <si>
    <t>53.742.038 JOSICLEIA TAVARES DE SOUZA</t>
  </si>
  <si>
    <t>53742546000184</t>
  </si>
  <si>
    <t>53.742.546 AUCILENE DE SALES GONZAGA</t>
  </si>
  <si>
    <t>53742851000176</t>
  </si>
  <si>
    <t>53.742.851 HILTON FREITAS CAVALCANTE JUNIOR</t>
  </si>
  <si>
    <t>53744361000109</t>
  </si>
  <si>
    <t>53.744.361 ANA CAROLINA FAVACHO HENRIQUE</t>
  </si>
  <si>
    <t>53744510000130</t>
  </si>
  <si>
    <t>53.744.510 SIMONE DE MATOS DIAS</t>
  </si>
  <si>
    <t>53744985000126</t>
  </si>
  <si>
    <t>53.744.985 ROMAO MANUEL SILVA OLIVEIRA</t>
  </si>
  <si>
    <t>53746334000175</t>
  </si>
  <si>
    <t>53.746.334 AMANDA DE SOUSA DE MORAES</t>
  </si>
  <si>
    <t>53746548000141</t>
  </si>
  <si>
    <t>53.746.548 EDUARDO ASSUNCAO MENDES</t>
  </si>
  <si>
    <t>53746906000116</t>
  </si>
  <si>
    <t>53.746.906 TALITA CARDINALLE DA SILVA SANTOS</t>
  </si>
  <si>
    <t>53750624000192</t>
  </si>
  <si>
    <t>53.750.624 LUIZ FERNANDO DA SILVA MARTINS</t>
  </si>
  <si>
    <t>53751438000178</t>
  </si>
  <si>
    <t>53.751.438 BIANCA CHAVES CUNHA</t>
  </si>
  <si>
    <t>53753886000100</t>
  </si>
  <si>
    <t>53.753.886 POLYANA THAINA COSTA DE FREITAS</t>
  </si>
  <si>
    <t>53754135000109</t>
  </si>
  <si>
    <t>53.754.135 CAIQUE GOMES DE OLIVEIRA</t>
  </si>
  <si>
    <t>53754548000193</t>
  </si>
  <si>
    <t>53.754.548 CRISLENE LEANDRA BAIA CORDEIRO</t>
  </si>
  <si>
    <t>53755889000183</t>
  </si>
  <si>
    <t>53.755.889 THAINA GALO LAVAREDA</t>
  </si>
  <si>
    <t>53758185000164</t>
  </si>
  <si>
    <t>53.758.185 VANESSA MOURA DOS SANTOS</t>
  </si>
  <si>
    <t>53760089000150</t>
  </si>
  <si>
    <t>53.760.089 THAMARA BRUNA SANTOS DA SILVA</t>
  </si>
  <si>
    <t>53762562000139</t>
  </si>
  <si>
    <t>53.762.562 GENILDO TEIXEIRA FERREIRA</t>
  </si>
  <si>
    <t>53762840000158</t>
  </si>
  <si>
    <t>53.762.840 SAMARA DE PAULA DA SILVA TRINDADE</t>
  </si>
  <si>
    <t>53762904000110</t>
  </si>
  <si>
    <t>53.762.904 ADALEA LOPES MORAIS</t>
  </si>
  <si>
    <t>53764209000198</t>
  </si>
  <si>
    <t>53.764.209 REINALDO JOSE RIBEIRO LIMA NETO</t>
  </si>
  <si>
    <t>53765125000179</t>
  </si>
  <si>
    <t>53.765.125 LUCIDALVA PINTO FERREIRA</t>
  </si>
  <si>
    <t>53765651000139</t>
  </si>
  <si>
    <t>53.765.651 NAIRA FERREIRA DOS SANTOS</t>
  </si>
  <si>
    <t>53766647000195</t>
  </si>
  <si>
    <t>53.766.647 ANDREIA DE SENA FREITAS</t>
  </si>
  <si>
    <t>53766851000106</t>
  </si>
  <si>
    <t>53.766.851 LUZIA DAIANE DE OLIVEIRA BRITO</t>
  </si>
  <si>
    <t>53767754000138</t>
  </si>
  <si>
    <t>53.767.754 IAN GLEYDSON AGUIAR DA SILVA</t>
  </si>
  <si>
    <t>53768122000199</t>
  </si>
  <si>
    <t>53.768.122 JOYCE RACHEL OLIVEIRA DA CRUZ</t>
  </si>
  <si>
    <t>53768173000110</t>
  </si>
  <si>
    <t>53.768.173 RENATO SANTA ROSA DOS SANTOS</t>
  </si>
  <si>
    <t>53768259000143</t>
  </si>
  <si>
    <t>53.768.259 JOSE GLEIDSON LUCAS DA SILVA</t>
  </si>
  <si>
    <t>53768279000114</t>
  </si>
  <si>
    <t>53.768.279 GEZIEL VASCONCELOS LIMA</t>
  </si>
  <si>
    <t>53770572000116</t>
  </si>
  <si>
    <t>53.770.572 ADENISE DOS REIS PUREZA</t>
  </si>
  <si>
    <t>53772682000117</t>
  </si>
  <si>
    <t>53.772.682 MARCOS ANTONIO SANTOS REIS</t>
  </si>
  <si>
    <t>53772841000183</t>
  </si>
  <si>
    <t>53.772.841 KAREN BEATRIZ COUTINHO DOS SANTOS SANTANA</t>
  </si>
  <si>
    <t>53772932000119</t>
  </si>
  <si>
    <t>53.772.932 LUCICLEIA PINHEIRO DE MIRANDA</t>
  </si>
  <si>
    <t>53774405000143</t>
  </si>
  <si>
    <t>53.774.405 BRYAM LISBOA DIAS</t>
  </si>
  <si>
    <t>53778736000151</t>
  </si>
  <si>
    <t>53.778.736 MARIA DAS GRACAS DO ESPIRITO SANTO GARCIA</t>
  </si>
  <si>
    <t>53778968000100</t>
  </si>
  <si>
    <t>53.778.968 RAFFAELA SALES PEIXOTO</t>
  </si>
  <si>
    <t>53780095000170</t>
  </si>
  <si>
    <t>53.780.095 RUBERVAL DA SILVA MELO</t>
  </si>
  <si>
    <t>53781223000108</t>
  </si>
  <si>
    <t>53.781.223 PAULO ANDRADE GUIMARAES</t>
  </si>
  <si>
    <t>53781686000161</t>
  </si>
  <si>
    <t>53.781.686 EDDEM FERNANDO PINHEIRO BARROS</t>
  </si>
  <si>
    <t>53782088000107</t>
  </si>
  <si>
    <t>53.782.088 KAYLANE CRISTINA BARATA DA SILVA</t>
  </si>
  <si>
    <t>53782310000171</t>
  </si>
  <si>
    <t>53.782.310 CLEBER TEIXEIRA MONTEIRO</t>
  </si>
  <si>
    <t>53782327000129</t>
  </si>
  <si>
    <t>53.782.327 LARSEN HANSDORFF MIRANDA ALVES</t>
  </si>
  <si>
    <t>53782590000118</t>
  </si>
  <si>
    <t>53.782.590 ALECSANDRO MACHADO DA SILVA</t>
  </si>
  <si>
    <t>53783321000176</t>
  </si>
  <si>
    <t>53.783.321 FABIO JUNIO DA SILVA AZEVEDO</t>
  </si>
  <si>
    <t>53785276000199</t>
  </si>
  <si>
    <t>53.785.276 BERTULINO PEREIRA DA SILVA NETO</t>
  </si>
  <si>
    <t>53785360000102</t>
  </si>
  <si>
    <t xml:space="preserve">AMADEU AFONSO LOUREIRO DA SILVA </t>
  </si>
  <si>
    <t>53785407000138</t>
  </si>
  <si>
    <t>53.785.407 ANDREI BRITO MEDEIROS</t>
  </si>
  <si>
    <t>53785538000115</t>
  </si>
  <si>
    <t>53.785.538 RAYARA GOMES BORGES</t>
  </si>
  <si>
    <t>53785544000172</t>
  </si>
  <si>
    <t>53.785.544 ADRIANO JEFFERSON FERREIRA DE JESUS</t>
  </si>
  <si>
    <t>53785886000192</t>
  </si>
  <si>
    <t>53.785.886 ADNILSON RAUL DE MATOS FERREIRA</t>
  </si>
  <si>
    <t>53786023000130</t>
  </si>
  <si>
    <t>53.786.023 RAIMUNDO DA SILVA SANTOS JUNIOR</t>
  </si>
  <si>
    <t>53786583000194</t>
  </si>
  <si>
    <t>53.786.583 VICTOR GABRIEL PAIXAO DA SILVA CABRAL</t>
  </si>
  <si>
    <t>53786584000139</t>
  </si>
  <si>
    <t>53.786.584 LUAN CARLOS VASCONCELOS DA COSTA</t>
  </si>
  <si>
    <t>53786822000106</t>
  </si>
  <si>
    <t>53.786.822 KLEBER SALGADO DA SILVA</t>
  </si>
  <si>
    <t>53787380000112</t>
  </si>
  <si>
    <t>53.787.380 JEFFERSON SILVA DE OLIVEIRA</t>
  </si>
  <si>
    <t>53787417000102</t>
  </si>
  <si>
    <t>53.787.417 LEANDRO LUZ DOS REIS</t>
  </si>
  <si>
    <t>53787491000129</t>
  </si>
  <si>
    <t>53.787.491 VALCIR VITOR CARDOSO DA SILVA</t>
  </si>
  <si>
    <t>53787797000185</t>
  </si>
  <si>
    <t>53.787.797 DAVES DO NASCIMENTO VIEIRA</t>
  </si>
  <si>
    <t>53790147000199</t>
  </si>
  <si>
    <t>53.790.147 MARIA ISABEL BARBOSA GONCALVES DE CARVALHO</t>
  </si>
  <si>
    <t>53790322000148</t>
  </si>
  <si>
    <t>53.790.322 ANDREA COSTA DE SOUZA</t>
  </si>
  <si>
    <t>53791891000108</t>
  </si>
  <si>
    <t>53.791.891 RENAN OLIVEIRA CEREJA</t>
  </si>
  <si>
    <t>53792192000182</t>
  </si>
  <si>
    <t>53.792.192 LORENA EVELIN DA SILVEIRA CARNEIRO</t>
  </si>
  <si>
    <t>53793992000118</t>
  </si>
  <si>
    <t>53.793.992 GABRIELLE CRISTHINE SANTOS JATENE</t>
  </si>
  <si>
    <t>53794021000192</t>
  </si>
  <si>
    <t>53.794.021 LEONARDO DE JESUS CHAVES AMARAL</t>
  </si>
  <si>
    <t>53794132000107</t>
  </si>
  <si>
    <t>53.794.132 LUIZ DAVI DOS SANTOS PEREIRA</t>
  </si>
  <si>
    <t>53795503000167</t>
  </si>
  <si>
    <t>53.795.503 ELUAN PATRICK DA SILVA DE SOUZA</t>
  </si>
  <si>
    <t>53797671000191</t>
  </si>
  <si>
    <t>53.797.671 HEIDER CALDAS DA COSTA</t>
  </si>
  <si>
    <t>53797795000177</t>
  </si>
  <si>
    <t>53.797.795 TITO MARCOS KALLFMAN DE CARVALHO</t>
  </si>
  <si>
    <t>53797875000122</t>
  </si>
  <si>
    <t>53.797.875 GABRIEL FONTENELE GRANGEIRO</t>
  </si>
  <si>
    <t>53799691000100</t>
  </si>
  <si>
    <t>53.799.691 NAYARA DE NAZARE DUARTE</t>
  </si>
  <si>
    <t>53800640000142</t>
  </si>
  <si>
    <t>53.800.640 JACKELINHE MENDES DA FONSECA DE SOUZA</t>
  </si>
  <si>
    <t>53800972000127</t>
  </si>
  <si>
    <t>53.800.972 THAINA SILVA GOMES</t>
  </si>
  <si>
    <t>53801003000190</t>
  </si>
  <si>
    <t>53.801.003 FILIPE JUNIOR PEREIRA COSTA</t>
  </si>
  <si>
    <t>53804661000136</t>
  </si>
  <si>
    <t>53.804.661 ANDRESSA CRISTINA FRANCO CARDOSO</t>
  </si>
  <si>
    <t>53805510000100</t>
  </si>
  <si>
    <t>53.805.510 ANGELICA DA COSTA CUNHA</t>
  </si>
  <si>
    <t>53806385000145</t>
  </si>
  <si>
    <t>53.806.385 MARIA IVONE DUTRA NOGUEIRA</t>
  </si>
  <si>
    <t>53807040000106</t>
  </si>
  <si>
    <t>53.807.040 ANNA LAIS ARANHA SILVA</t>
  </si>
  <si>
    <t>53807805000108</t>
  </si>
  <si>
    <t>53.807.805 JEAN GEOVANI MARTINS PINTO</t>
  </si>
  <si>
    <t>53808652000113</t>
  </si>
  <si>
    <t>53.808.652 LUCAS GOMES VIANA</t>
  </si>
  <si>
    <t>53809358000126</t>
  </si>
  <si>
    <t>53.809.358 GECILEIDE SILVA DE SOUZA</t>
  </si>
  <si>
    <t>53810376000128</t>
  </si>
  <si>
    <t xml:space="preserve">JOSÉ CARLOS REBOLCAS NEO FILHO </t>
  </si>
  <si>
    <t>53810572000100</t>
  </si>
  <si>
    <t>53.810.572 RONALDO BEZERRA DA SILVA JUNIOR</t>
  </si>
  <si>
    <t>53811439000160</t>
  </si>
  <si>
    <t>53.811.439 DANILO GABRIEL SOUSA GOMES</t>
  </si>
  <si>
    <t>53811581000108</t>
  </si>
  <si>
    <t>53.811.581 ALEXANDRE RODRIGUES ROCHA DE OLIVEIRA</t>
  </si>
  <si>
    <t>53812422000128</t>
  </si>
  <si>
    <t>53.812.422 REGIANE DOS SANTOS BRITO</t>
  </si>
  <si>
    <t>53816174000193</t>
  </si>
  <si>
    <t>53.816.174 ALILSON SANTOS PANTOJA</t>
  </si>
  <si>
    <t>53816437000164</t>
  </si>
  <si>
    <t>53.816.437 ARTUR RODRIGUES LIMA</t>
  </si>
  <si>
    <t>53816656000143</t>
  </si>
  <si>
    <t>53.816.656 DANIEL ROBERTO OLIVEIRA NEVES</t>
  </si>
  <si>
    <t>53817792000158</t>
  </si>
  <si>
    <t>53.817.792 JOSE EDSON TAVARES DA SILVA</t>
  </si>
  <si>
    <t>53818630000134</t>
  </si>
  <si>
    <t>53.818.630 CRISTIANE PEREIRA DE SOUZA LEITE</t>
  </si>
  <si>
    <t>53819767000103</t>
  </si>
  <si>
    <t>53.819.767 GIVANILDO ADRIANO SOUZA DE NAZARE</t>
  </si>
  <si>
    <t>53820974000188</t>
  </si>
  <si>
    <t>53.820.974 LILIANNE MARY BAIA MELO</t>
  </si>
  <si>
    <t>53821345000172</t>
  </si>
  <si>
    <t>53.821.345 LUIZ FELIPE CONCEICAO TAVARES DE ASSIS</t>
  </si>
  <si>
    <t>53821358000141</t>
  </si>
  <si>
    <t>53.821.358 MARCUS DANIEL SILVA DE SOUSA</t>
  </si>
  <si>
    <t>53822454000104</t>
  </si>
  <si>
    <t>53.822.454 MIGUEL MARIA DA SILVA</t>
  </si>
  <si>
    <t>53822517000122</t>
  </si>
  <si>
    <t>53.822.517 DIONIZIA BATISTA DA SILVA BORGES</t>
  </si>
  <si>
    <t>53822660000114</t>
  </si>
  <si>
    <t>53.822.660 MARCIO JADERSON SILVA DA COSTA</t>
  </si>
  <si>
    <t>53822711000108</t>
  </si>
  <si>
    <t>53.822.711 TAYLINE CRISTINA FERREIRA DE AMORIM</t>
  </si>
  <si>
    <t>53824805000116</t>
  </si>
  <si>
    <t>53.824.805 ANTONIO RAFAEL FERREIRA DOS SANTOS</t>
  </si>
  <si>
    <t>53826187000143</t>
  </si>
  <si>
    <t>53.826.187 MARIA GORETH PAIXAO CARVALHO</t>
  </si>
  <si>
    <t>53826729000188</t>
  </si>
  <si>
    <t>53.826.729 HELLEN FERNANDA COSTA</t>
  </si>
  <si>
    <t>53826781000134</t>
  </si>
  <si>
    <t>53.826.781 JOSE AILTON SALDANHA BORGES</t>
  </si>
  <si>
    <t>53826839000140</t>
  </si>
  <si>
    <t>53.826.839 TASSIA JARES PEREIRA BARBALHO</t>
  </si>
  <si>
    <t>53827027000119</t>
  </si>
  <si>
    <t>53.827.027 ANTONIO CRISTIANO MATOS DE OLIVEIRA</t>
  </si>
  <si>
    <t>53827074000162</t>
  </si>
  <si>
    <t>53.827.074 GUILHERME MULLER DIAS FREITAS</t>
  </si>
  <si>
    <t>53827941000160</t>
  </si>
  <si>
    <t>53.827.941 ANDRE SILVA DE BARROS</t>
  </si>
  <si>
    <t>53828118000179</t>
  </si>
  <si>
    <t>53.828.118 MARIA YASMIN MORAES DE ALMEIDA</t>
  </si>
  <si>
    <t>53829035000102</t>
  </si>
  <si>
    <t>53.829.035 DILVAN PEREIRA QUADROS</t>
  </si>
  <si>
    <t>53829708000116</t>
  </si>
  <si>
    <t>53.829.708 LUCAS PINHEIRO BITENCOURT</t>
  </si>
  <si>
    <t>53830072000122</t>
  </si>
  <si>
    <t>53.830.072 PAULO ROBERTO LOBATO VALENTE</t>
  </si>
  <si>
    <t>53830249000190</t>
  </si>
  <si>
    <t>53.830.249 MAISA CRISTINA LEMOS DOS SANTOS</t>
  </si>
  <si>
    <t>53830762000181</t>
  </si>
  <si>
    <t>53.830.762 MANOEL EDMIRSON DOS SANTOS REIS</t>
  </si>
  <si>
    <t>53831273000144</t>
  </si>
  <si>
    <t>53.831.273 AFONSO LAGE DA SILVA DOS SANTOS</t>
  </si>
  <si>
    <t>53831356000133</t>
  </si>
  <si>
    <t>53.831.356 JOYCE NASCIMENTO MOTA DE ARAUJO</t>
  </si>
  <si>
    <t>53831393000141</t>
  </si>
  <si>
    <t>53.831.393 NELIS ANTONIO MONTEIRO DA SILVA</t>
  </si>
  <si>
    <t>53836198000104</t>
  </si>
  <si>
    <t>53.836.198 ALCIMAR GONCALVES DA SILVA</t>
  </si>
  <si>
    <t>53836882000196</t>
  </si>
  <si>
    <t>53.836.882 ANA PAULA FARIAS RIBEIRO</t>
  </si>
  <si>
    <t>53837862000130</t>
  </si>
  <si>
    <t>53.837.862 HILTON MONTEIRO DIAS FILHO</t>
  </si>
  <si>
    <t>53842139000149</t>
  </si>
  <si>
    <t>53.842.139 AMANDA GABRIELE MOREIRA MATIAS</t>
  </si>
  <si>
    <t>53842543000112</t>
  </si>
  <si>
    <t>53.842.543 YASMIM VITORIA PORTELA DE FREITAS</t>
  </si>
  <si>
    <t>53843020000190</t>
  </si>
  <si>
    <t>53.843.020 INGRID FABIANE GONCALVES MARTINS</t>
  </si>
  <si>
    <t>53843572000107</t>
  </si>
  <si>
    <t>53.843.572 DANIEL GALVAO RIBEIRO</t>
  </si>
  <si>
    <t>53844473000131</t>
  </si>
  <si>
    <t>53.844.473 RAQUEL NUNES MONTANHA</t>
  </si>
  <si>
    <t>53844630000109</t>
  </si>
  <si>
    <t>53.844.630 EDUARDO EVANGELISTA DE BARROS JUNIOR</t>
  </si>
  <si>
    <t>53847988000195</t>
  </si>
  <si>
    <t>53.847.988 IRISDALVA DUTRA DA SILVA</t>
  </si>
  <si>
    <t>53848382000174</t>
  </si>
  <si>
    <t>53.848.382 NILSON SOARES DOS ANJOS</t>
  </si>
  <si>
    <t>53850708000106</t>
  </si>
  <si>
    <t>53.850.708 NAZARENO SOARES DA SILVA</t>
  </si>
  <si>
    <t>53851005000194</t>
  </si>
  <si>
    <t>53.851.005 ALDRY LORRAN DA SILVA SOUZA ESTEVES</t>
  </si>
  <si>
    <t>53851438000140</t>
  </si>
  <si>
    <t>53.851.438 SAMIRA LORRANNE OMENA DA PAZ</t>
  </si>
  <si>
    <t>53851530000100</t>
  </si>
  <si>
    <t>53.851.530 THALLES HENRY DE LIMA E SILVA</t>
  </si>
  <si>
    <t>53851602000119</t>
  </si>
  <si>
    <t>53.851.602 ANDERSON THIEGO SILVA DA SILVA</t>
  </si>
  <si>
    <t>53852087000191</t>
  </si>
  <si>
    <t>53.852.087 KAILANE BRUNA ARAUJO DA CONCEICAO</t>
  </si>
  <si>
    <t>53852772000118</t>
  </si>
  <si>
    <t>53.852.772 JOABE DE LIMA PRUDENCIO</t>
  </si>
  <si>
    <t>53853536000116</t>
  </si>
  <si>
    <t>53.853.536 CARLOS EDUARDO MORAES DE ARAUJO</t>
  </si>
  <si>
    <t>53856542000127</t>
  </si>
  <si>
    <t>53.856.542 ALAN CARLOS DA SILVA ABREU</t>
  </si>
  <si>
    <t>53856857000174</t>
  </si>
  <si>
    <t>53.856.857 PEDRO LUCAS REIS MOREIRA</t>
  </si>
  <si>
    <t>53858161000187</t>
  </si>
  <si>
    <t>53.858.161 ANALIA AVIZ DO ROSARIO</t>
  </si>
  <si>
    <t>53858173000101</t>
  </si>
  <si>
    <t>53.858.173 JUSCELINO LOPES DOS SANTOS</t>
  </si>
  <si>
    <t>53859135000173</t>
  </si>
  <si>
    <t>53.859.135 LETICIA TATIANE MORAES FERNANDES</t>
  </si>
  <si>
    <t>53860386000178</t>
  </si>
  <si>
    <t>BIO AMAZONIA CONSULTORIA LTDA</t>
  </si>
  <si>
    <t>53860766000102</t>
  </si>
  <si>
    <t>53.860.766 WILLIAM CORDEIRO GARCIA</t>
  </si>
  <si>
    <t>53861651000132</t>
  </si>
  <si>
    <t>53.861.651 GLEYCELENE DA SILVA CASTRO</t>
  </si>
  <si>
    <t>53862133000133</t>
  </si>
  <si>
    <t>53.862.133 ROSY LETICIA ALMEIDA DE SOUSA</t>
  </si>
  <si>
    <t>53862466000162</t>
  </si>
  <si>
    <t>53.862.466 ALINE SILVA NASCIMENTO</t>
  </si>
  <si>
    <t>53862477000142</t>
  </si>
  <si>
    <t>53.862.477 MAYARA VALERIA FERREIRA LOPES</t>
  </si>
  <si>
    <t>53865774000141</t>
  </si>
  <si>
    <t>53.865.774 DARCIANE OLIVEIRA MELO GOMES</t>
  </si>
  <si>
    <t>53866581000105</t>
  </si>
  <si>
    <t>53.866.581 MAURILIO MONTEIRO DA SILVA</t>
  </si>
  <si>
    <t>53866795000181</t>
  </si>
  <si>
    <t>53.866.795 DANIEL D LUCA LISBOA FRANCO</t>
  </si>
  <si>
    <t>53866867000190</t>
  </si>
  <si>
    <t>53.866.867 DOUGLAS PEIXOTO DE OLIVEIRA</t>
  </si>
  <si>
    <t>53867480000159</t>
  </si>
  <si>
    <t>53.867.480 CASSIO LUIS CUNHA DE SOUSA</t>
  </si>
  <si>
    <t>53868086000135</t>
  </si>
  <si>
    <t>53.868.086 ADRIELE RIBEIRO DA CRUZ</t>
  </si>
  <si>
    <t>53868419000126</t>
  </si>
  <si>
    <t>53.868.419 GESSICA DA SILVA E SILVA</t>
  </si>
  <si>
    <t>53870650000154</t>
  </si>
  <si>
    <t>53.870.650 ANNA LAURA FARIAS SERRAO</t>
  </si>
  <si>
    <t>53872147000138</t>
  </si>
  <si>
    <t>53.872.147 THIAGO OLIVEIRA DE SOUSA</t>
  </si>
  <si>
    <t>53872279000160</t>
  </si>
  <si>
    <t>53.872.279 FLAVIO ALBERTO DOPAZO NOURA</t>
  </si>
  <si>
    <t>53872343000102</t>
  </si>
  <si>
    <t>53.872.343 ESTEFANIE PINHEIRO DA SILVA DIAS</t>
  </si>
  <si>
    <t>53872436000137</t>
  </si>
  <si>
    <t>53.872.436 CLEONICE GONCALVES LEAL</t>
  </si>
  <si>
    <t>53872706000100</t>
  </si>
  <si>
    <t>53.872.706 EVENILSON WALAKSON ALVES DE SOUSA</t>
  </si>
  <si>
    <t>53873556000159</t>
  </si>
  <si>
    <t>53.873.556 MARCO ANTONIO SANTA BRIGIDA CORREA</t>
  </si>
  <si>
    <t>53873849000136</t>
  </si>
  <si>
    <t>53.873.849 ROSIVALDO MONTEIRO PIRES</t>
  </si>
  <si>
    <t>53873965000155</t>
  </si>
  <si>
    <t>53.873.965 ELORRANA INGRID MONTEIRO DA COSTA</t>
  </si>
  <si>
    <t>53874235000179</t>
  </si>
  <si>
    <t>53.874.235 GISELI CRISTINA BORGES DE CARVALHO</t>
  </si>
  <si>
    <t>53877418000148</t>
  </si>
  <si>
    <t>53.877.418 JERFESON DOMINGOS DE SOUZA</t>
  </si>
  <si>
    <t>53879446000102</t>
  </si>
  <si>
    <t>53.879.446 WELLINGTON FONTES MORAES</t>
  </si>
  <si>
    <t>53879990000146</t>
  </si>
  <si>
    <t>53.879.990 MARCOS VINICIUS SOUSA DE ARAUJO</t>
  </si>
  <si>
    <t>53880515000190</t>
  </si>
  <si>
    <t>53.880.515 JOCIVAM MACHADO SANTOS</t>
  </si>
  <si>
    <t>53880932000132</t>
  </si>
  <si>
    <t>53.880.932 JHUAN KELVIN SANTOS DO ROSARIO</t>
  </si>
  <si>
    <t>53881529000128</t>
  </si>
  <si>
    <t>G FARMA COMERCIO DE MEDICAMENTOS LTDA</t>
  </si>
  <si>
    <t>53881653000193</t>
  </si>
  <si>
    <t>53.881.653 PAULO VINICIUS SARAME DE OLIVEIRA</t>
  </si>
  <si>
    <t>53882356000162</t>
  </si>
  <si>
    <t>53.882.356 DEILON DE SOUSA MACEDO</t>
  </si>
  <si>
    <t>53882358000151</t>
  </si>
  <si>
    <t>53.882.358 QUESIA SILVA PORTAL</t>
  </si>
  <si>
    <t>53882543000146</t>
  </si>
  <si>
    <t>53.882.543 JULIANA THAINA FARIAS DE MORAIS</t>
  </si>
  <si>
    <t>53883103000103</t>
  </si>
  <si>
    <t>53.883.103 ALEX SOUZA COLARES</t>
  </si>
  <si>
    <t>53883266000196</t>
  </si>
  <si>
    <t>53.883.266 LUIS FELIPE BARROS PIMENTEL</t>
  </si>
  <si>
    <t>53883418000150</t>
  </si>
  <si>
    <t>53.883.418 OSMAR CARVALHO DOS SANTOS</t>
  </si>
  <si>
    <t>53883704000116</t>
  </si>
  <si>
    <t>53.883.704 AFONSO FELIPE DA CUNHA PASSINHO MELO</t>
  </si>
  <si>
    <t>53884473000165</t>
  </si>
  <si>
    <t>53.884.473 ROBERTA KELLY AZEVEDO ALVES</t>
  </si>
  <si>
    <t>53884519000146</t>
  </si>
  <si>
    <t>53.884.519 RAFAEL BRITO MESQUITA</t>
  </si>
  <si>
    <t>53885681000189</t>
  </si>
  <si>
    <t>53.885.681 JOAO NAZARENO ALMEIDA DA SILVA</t>
  </si>
  <si>
    <t>53886302000175</t>
  </si>
  <si>
    <t>53.886.302 LUA LIMA VILAS BOAS</t>
  </si>
  <si>
    <t>53886378000109</t>
  </si>
  <si>
    <t>53.886.378 IZABELLE DOS SANTOS RUY SECCO</t>
  </si>
  <si>
    <t>53886401000157</t>
  </si>
  <si>
    <t>53.886.401 JOSILENE BORGES RAMOS NEVES</t>
  </si>
  <si>
    <t>53886469000136</t>
  </si>
  <si>
    <t>53.886.469 HEBER DE ARAUJO FELICIO</t>
  </si>
  <si>
    <t>53886809000129</t>
  </si>
  <si>
    <t>53.886.809 JULIANA ABREU CORTINHAS</t>
  </si>
  <si>
    <t>53888824000106</t>
  </si>
  <si>
    <t>53.888.824 WILLIAM CESAR TAVARES GOMES</t>
  </si>
  <si>
    <t>53889266000101</t>
  </si>
  <si>
    <t>53.889.266 WILKER DOS SANTOS PEREIRA</t>
  </si>
  <si>
    <t>53889899000101</t>
  </si>
  <si>
    <t>53.889.899 LUAN KEVIN PASSOS MOURA</t>
  </si>
  <si>
    <t>53890498000171</t>
  </si>
  <si>
    <t>53.890.498 JESSE DOS SANTOS ALMEIDA</t>
  </si>
  <si>
    <t>53891094000100</t>
  </si>
  <si>
    <t>53.891.094 TACIQUARA OLIVEIRA MARTINS</t>
  </si>
  <si>
    <t>53892321000104</t>
  </si>
  <si>
    <t>53.892.321 RAFAEL CRISTIANO DA SILVA BAHIA</t>
  </si>
  <si>
    <t>53892908000113</t>
  </si>
  <si>
    <t>53.892.908 JANICE GOMES DA ROSA</t>
  </si>
  <si>
    <t>53893230000193</t>
  </si>
  <si>
    <t>53.893.230 GABRIEL DIAS PEREIRA</t>
  </si>
  <si>
    <t>53893362000115</t>
  </si>
  <si>
    <t>53.893.362 DJALMA JOSE DOS SANTOS JUNIOR</t>
  </si>
  <si>
    <t>53893374000140</t>
  </si>
  <si>
    <t>53.893.374 TAMIRES FEITOSA MACIEL</t>
  </si>
  <si>
    <t>53893846000164</t>
  </si>
  <si>
    <t>53.893.846 RENAN SANTOS BATISTA</t>
  </si>
  <si>
    <t>53893858000199</t>
  </si>
  <si>
    <t>53.893.858 HELDER LUIZ DOS SANTOS AMARAL</t>
  </si>
  <si>
    <t>53893941000168</t>
  </si>
  <si>
    <t>53.893.941 POLLYANA ENIA FIGUEIROA ARAUJO</t>
  </si>
  <si>
    <t>53894139000192</t>
  </si>
  <si>
    <t>53.894.139 ISRAEL DE CARVALHO CERBINO</t>
  </si>
  <si>
    <t>53894330000134</t>
  </si>
  <si>
    <t>53.894.330 LUCAS SOARES DA CUNHA</t>
  </si>
  <si>
    <t>53895570000153</t>
  </si>
  <si>
    <t>53.895.570 JOSE RIBAMAR ROSARIO DO NASCIMENTO</t>
  </si>
  <si>
    <t>53895963000167</t>
  </si>
  <si>
    <t>53.895.963 MATHEUS DAMASCENO CAMPOS</t>
  </si>
  <si>
    <t>53896028000115</t>
  </si>
  <si>
    <t>LAVANDERIA PARA LTDA</t>
  </si>
  <si>
    <t>53896263000197</t>
  </si>
  <si>
    <t>53.896.263 MANOEL ANTONIO DIAS DO NASCIMENTO</t>
  </si>
  <si>
    <t>53896481000121</t>
  </si>
  <si>
    <t>53.896.481 DEIVID DENIS SILVA CORREA</t>
  </si>
  <si>
    <t>53898503000192</t>
  </si>
  <si>
    <t>53.898.503 ELZA ALVES DE SOUZA SANTOS</t>
  </si>
  <si>
    <t>53898673000177</t>
  </si>
  <si>
    <t>53.898.673 FELIPE BRUNO LOBO SOARES</t>
  </si>
  <si>
    <t>53898726000150</t>
  </si>
  <si>
    <t>53.898.726 VIVIAM MARCELE MAGALHAES DA SILVA</t>
  </si>
  <si>
    <t>53898892000156</t>
  </si>
  <si>
    <t>53.898.892 EVANETE RAMOS</t>
  </si>
  <si>
    <t>53899220000165</t>
  </si>
  <si>
    <t>53.899.220 DANIELY DO SOCORRO PATROCINIO DA CRUZ</t>
  </si>
  <si>
    <t>53900126000189</t>
  </si>
  <si>
    <t>53.900.126 GLENDA ERONDINA COSTA ABRAHIN</t>
  </si>
  <si>
    <t>53900333000133</t>
  </si>
  <si>
    <t>53.900.333 WUILAMES MARCIO RIBEIRO DA ROSA</t>
  </si>
  <si>
    <t>53901193000118</t>
  </si>
  <si>
    <t>53.901.193 NEDSON SOMBRA GEMAQUE</t>
  </si>
  <si>
    <t>53901232000187</t>
  </si>
  <si>
    <t>53.901.232 VALERIA DE SOUSA DA SILVA</t>
  </si>
  <si>
    <t>53901478000159</t>
  </si>
  <si>
    <t>53.901.478 RICARDO GABRIEL PANTOJA BARROS</t>
  </si>
  <si>
    <t>53901520000131</t>
  </si>
  <si>
    <t>53.901.520 AXEL GERALD ROCHA RODRIGUES</t>
  </si>
  <si>
    <t>53901634000181</t>
  </si>
  <si>
    <t>53.901.634 VILSON RIBEIRO MANGABEIRA</t>
  </si>
  <si>
    <t>53901642000128</t>
  </si>
  <si>
    <t>53.901.642 EMERSON MORAES DOS SANTOS</t>
  </si>
  <si>
    <t>53903022000128</t>
  </si>
  <si>
    <t>53.903.022 CICERO VIEIRA BARBOSA NETO</t>
  </si>
  <si>
    <t>53903432000179</t>
  </si>
  <si>
    <t>53.903.432 CAIO GABRIEL LIMA ANJOS</t>
  </si>
  <si>
    <t>53907874000193</t>
  </si>
  <si>
    <t>53.907.874 EDERSON JOSE LOBO DOS SANTOS</t>
  </si>
  <si>
    <t>53908036000134</t>
  </si>
  <si>
    <t>53.908.036 MARIA GORETH PAIXAO CARVALHO</t>
  </si>
  <si>
    <t>53908062000162</t>
  </si>
  <si>
    <t>53.908.062 MARCELINA ARAUJO DA FONSECA</t>
  </si>
  <si>
    <t>53908277000183</t>
  </si>
  <si>
    <t>53.908.277 CELSO PEREIRA TAVARES</t>
  </si>
  <si>
    <t>53908411000146</t>
  </si>
  <si>
    <t>53.908.411 RAFAELA PINHEIRO CORDOVIL SILVA</t>
  </si>
  <si>
    <t>53908700000145</t>
  </si>
  <si>
    <t>53.908.700 ERICK WELLINGTON ALVES DE ATAIDE</t>
  </si>
  <si>
    <t>53910180000105</t>
  </si>
  <si>
    <t>53.910.180 LEONY DO NASCIMENTO PIEDADE</t>
  </si>
  <si>
    <t>53910735000119</t>
  </si>
  <si>
    <t>53.910.735 ANDRE THEREZO GAMA</t>
  </si>
  <si>
    <t>53910879000175</t>
  </si>
  <si>
    <t>53.910.879 JOICE FERNANDA BAHIA DA SILVA</t>
  </si>
  <si>
    <t>53911120000107</t>
  </si>
  <si>
    <t>53.911.120 MANOEL FRANCISCO RIBEIRO PEREIRA</t>
  </si>
  <si>
    <t>53912779000188</t>
  </si>
  <si>
    <t>53.912.779 LUCILENE MOURA RODRIGUES</t>
  </si>
  <si>
    <t>53913601000151</t>
  </si>
  <si>
    <t>53.913.601 CARLOS AUGUSTO MACHADO</t>
  </si>
  <si>
    <t>53914394000150</t>
  </si>
  <si>
    <t>53.914.394 DANIEL LUCAS DOS SANTOS DE SOUZA REIS</t>
  </si>
  <si>
    <t>53915221000156</t>
  </si>
  <si>
    <t>53.915.221 AKLYSSON HAJHON DOS SANTOS FERREIRA</t>
  </si>
  <si>
    <t>53915946000144</t>
  </si>
  <si>
    <t>53.915.946 CARLOS ALBERTO DA COSTA SILVA</t>
  </si>
  <si>
    <t>53916509000145</t>
  </si>
  <si>
    <t>53.916.509 ALLESON DOS SANTOS SALES</t>
  </si>
  <si>
    <t>53917789000106</t>
  </si>
  <si>
    <t>53.917.789 ANDERSON SANTOS DA SILVA</t>
  </si>
  <si>
    <t>53918492000165</t>
  </si>
  <si>
    <t>53.918.492 FELIPE DA COSTA FERREIRA</t>
  </si>
  <si>
    <t>53919226000157</t>
  </si>
  <si>
    <t>53.919.226 OLIVAR JOAQUIM VIEIRA BORGES NETTO</t>
  </si>
  <si>
    <t>53919537000116</t>
  </si>
  <si>
    <t>53.919.537 LIVIA SOUZA GUIMARAES</t>
  </si>
  <si>
    <t>53919680000108</t>
  </si>
  <si>
    <t>53.919.680 JEAN DA ROCHA GUSMAO</t>
  </si>
  <si>
    <t>53921472000143</t>
  </si>
  <si>
    <t>53.921.472 CLEBERSON DANTAS MONTALVAO</t>
  </si>
  <si>
    <t>53923129000138</t>
  </si>
  <si>
    <t>53.923.129 MARCO ROMERO DA SILVA BARROS</t>
  </si>
  <si>
    <t>53923932000172</t>
  </si>
  <si>
    <t>53.923.932 DIORGENES MELO SILVA</t>
  </si>
  <si>
    <t>53924443000135</t>
  </si>
  <si>
    <t>53.924.443 ROSEMARA DOS SANTOS SOARES</t>
  </si>
  <si>
    <t>53925214000135</t>
  </si>
  <si>
    <t>53.925.214 RAFAEL JOAO BETTIOL</t>
  </si>
  <si>
    <t>53925774000190</t>
  </si>
  <si>
    <t>53.925.774 WALLERY REIS RISUENHO</t>
  </si>
  <si>
    <t>53925981000144</t>
  </si>
  <si>
    <t>53.925.981 ANNA KELLY REIS RISUENHO</t>
  </si>
  <si>
    <t>53927101000179</t>
  </si>
  <si>
    <t>53.927.101 LUAN RENATO NOVAES DA SILVA</t>
  </si>
  <si>
    <t>53927202000140</t>
  </si>
  <si>
    <t>53.927.202 EDYEGO RALLEY SILVA COSTA</t>
  </si>
  <si>
    <t>53927237000189</t>
  </si>
  <si>
    <t>53.927.237 MARCOS DOS SANTOS</t>
  </si>
  <si>
    <t>53927868000106</t>
  </si>
  <si>
    <t>53.927.868 PATRICIA GARCIA SILVA</t>
  </si>
  <si>
    <t>53927953000166</t>
  </si>
  <si>
    <t>53.927.953 RHANNA KELLEN SANTOS MARTINS</t>
  </si>
  <si>
    <t>53927969000179</t>
  </si>
  <si>
    <t>53.927.969 WALBELY VIANE CORREA GATINHO GONCALVES</t>
  </si>
  <si>
    <t>53928187000154</t>
  </si>
  <si>
    <t>53.928.187 ANA MARIA FERREIRA DA COSTA</t>
  </si>
  <si>
    <t>53928520000125</t>
  </si>
  <si>
    <t>53.928.520 RICARDO CARVALHO MONTEIRO</t>
  </si>
  <si>
    <t>53928526000100</t>
  </si>
  <si>
    <t>53.928.526 ANDREA KARINA DA SILVA SOUZA</t>
  </si>
  <si>
    <t>53929716000134</t>
  </si>
  <si>
    <t>53.929.716 EMMANUEL OLIVEIRA DA SILVA</t>
  </si>
  <si>
    <t>53929950000161</t>
  </si>
  <si>
    <t>53.929.950 ALESSANDRO CARDOSO DE FARIAS</t>
  </si>
  <si>
    <t>53930401000107</t>
  </si>
  <si>
    <t>53.930.401 IRANEIA DOS SANTOS SILVA</t>
  </si>
  <si>
    <t>53932160000135</t>
  </si>
  <si>
    <t>MCS. BARROS</t>
  </si>
  <si>
    <t>53932345000140</t>
  </si>
  <si>
    <t>53.932.345 RODOLFO MONTEIRO CHAGAS</t>
  </si>
  <si>
    <t>53934892000164</t>
  </si>
  <si>
    <t>53.934.892 JHONISOM JOSUE CUNHA NASCIMENTO</t>
  </si>
  <si>
    <t>53934951000102</t>
  </si>
  <si>
    <t>53.934.951 IVANILDO DOMINGOS BATISTA VALADARES JUNIOR</t>
  </si>
  <si>
    <t>53934981000100</t>
  </si>
  <si>
    <t>53.934.981 GISELLE PATRICIA BEZERRA DE BARROS</t>
  </si>
  <si>
    <t>53935380000112</t>
  </si>
  <si>
    <t>53.935.380 JAIR FERREIRA DA SILVA</t>
  </si>
  <si>
    <t>53935837000199</t>
  </si>
  <si>
    <t>53.935.837 EDER PAULO ALEIXO DE AZEVEDO</t>
  </si>
  <si>
    <t>53936036000148</t>
  </si>
  <si>
    <t>53.936.036 IAGO DE LIMA GARCIA</t>
  </si>
  <si>
    <t>53937318000160</t>
  </si>
  <si>
    <t>53.937.318 ALICE VITORIA FEITOSA MACEDO</t>
  </si>
  <si>
    <t>53937687000152</t>
  </si>
  <si>
    <t>53.937.687 ANDRE MESQUITA RIBEIRO MOREIRA</t>
  </si>
  <si>
    <t>53937778000198</t>
  </si>
  <si>
    <t>53.937.778 CARLOS NIELSEN DE LIMA PEREIRA</t>
  </si>
  <si>
    <t>53938040000145</t>
  </si>
  <si>
    <t>53.938.040 IRANGELO PEREIRA RIBEIRO</t>
  </si>
  <si>
    <t>53939308000163</t>
  </si>
  <si>
    <t>53.939.308 LEIDIANE MARTINS ROCHA</t>
  </si>
  <si>
    <t>53940639000113</t>
  </si>
  <si>
    <t>53.940.639 JOSE MARIANO GEMAQUE DA ROCHA</t>
  </si>
  <si>
    <t>53944960000176</t>
  </si>
  <si>
    <t>53.944.960 JOAO CLAUDIO DIAS BARBOSA</t>
  </si>
  <si>
    <t>53945323000114</t>
  </si>
  <si>
    <t>53.945.323 ATILA FRANCA DE SENA NETO</t>
  </si>
  <si>
    <t>53945566000152</t>
  </si>
  <si>
    <t>53.945.566 ROBERTA LORENA BERNARDO CRUZ</t>
  </si>
  <si>
    <t>53945863000106</t>
  </si>
  <si>
    <t>53.945.863 FRANCIVANIA DE SOUSA DOS ANJOS</t>
  </si>
  <si>
    <t>53946584000159</t>
  </si>
  <si>
    <t>53.946.584 JOAO VITOR FURTADO SILVA</t>
  </si>
  <si>
    <t>53946761000105</t>
  </si>
  <si>
    <t>53.946.761 JOSE RICARDO DO NASCIMENTO SIQUEIRA</t>
  </si>
  <si>
    <t>53947113000165</t>
  </si>
  <si>
    <t>53.947.113 GLEYDSON CARLOS BRASIL DE OLIVEIRA</t>
  </si>
  <si>
    <t>53948439000107</t>
  </si>
  <si>
    <t>53.948.439 ANTONIO AMERICO DOS SANTOS</t>
  </si>
  <si>
    <t>53948508000182</t>
  </si>
  <si>
    <t>53.948.508 SIDNEY WELLINGTON FIGUEIREDO BORGES</t>
  </si>
  <si>
    <t>53949417000161</t>
  </si>
  <si>
    <t>53.949.417 CLEICIANE DE OLIVEIRA REIS</t>
  </si>
  <si>
    <t>53949840000161</t>
  </si>
  <si>
    <t>53.949.840 WILLAMS DOS SANTOS SILVA</t>
  </si>
  <si>
    <t>53950157000144</t>
  </si>
  <si>
    <t>53.950.157 MAYCOM JHON LOBO DA SILVA</t>
  </si>
  <si>
    <t>53950279000130</t>
  </si>
  <si>
    <t>53.950.279 ISABELLA DOS SANTOS FREITAS</t>
  </si>
  <si>
    <t>53950385000114</t>
  </si>
  <si>
    <t>53.950.385 ALINE DO SOCORRO NOEMIA DE FATIMA SILVA ROCHA</t>
  </si>
  <si>
    <t>53950849000192</t>
  </si>
  <si>
    <t>53.950.849 EDIVALDO GARCIA PIEDADE</t>
  </si>
  <si>
    <t>53951511000155</t>
  </si>
  <si>
    <t>53.951.511 CYBELLE DA SILVA OLIVEIRA TEIXEIRA</t>
  </si>
  <si>
    <t>53951537000101</t>
  </si>
  <si>
    <t>53.951.537 HECTOR MATHEUS MACHADO ROBATTO</t>
  </si>
  <si>
    <t>53951674000138</t>
  </si>
  <si>
    <t>53.951.674 BATISTA LUCIANO RODRIGUES NASCIMENTO</t>
  </si>
  <si>
    <t>53951746000147</t>
  </si>
  <si>
    <t>53.951.746 MARIA DA CONCEICAO ALVES CORRENTE</t>
  </si>
  <si>
    <t>53952055000168</t>
  </si>
  <si>
    <t>53.952.055 DEBORA FIGUEIREDO NASCENTES</t>
  </si>
  <si>
    <t>53953069000104</t>
  </si>
  <si>
    <t>53.953.069 WILLIAM RATIS ARAUJO</t>
  </si>
  <si>
    <t>53953090000100</t>
  </si>
  <si>
    <t>53.953.090 CARLA ADRIELE SILVA DO ROSARIO</t>
  </si>
  <si>
    <t>53953671000133</t>
  </si>
  <si>
    <t>53.953.671 GIZELLE CELESTE MACIEL BARBOSA</t>
  </si>
  <si>
    <t>53954198000109</t>
  </si>
  <si>
    <t>53.954.198 VINICIUS DO ROSARIO NUNES</t>
  </si>
  <si>
    <t>53954498000198</t>
  </si>
  <si>
    <t>53.954.498 MARILENE AMARAL BARRETO</t>
  </si>
  <si>
    <t>53954531000180</t>
  </si>
  <si>
    <t>53.954.531 LAISE RAFAELA MENDES DIAS</t>
  </si>
  <si>
    <t>53955504000121</t>
  </si>
  <si>
    <t>53.955.504 LORENA BARROS DA COSTA</t>
  </si>
  <si>
    <t>53955606000147</t>
  </si>
  <si>
    <t>53.955.606 ROSIVAN SARMENTO DO VALE</t>
  </si>
  <si>
    <t>53957517000130</t>
  </si>
  <si>
    <t>53.957.517 RAFAELLA PADILHA MIRANDA</t>
  </si>
  <si>
    <t>53959113000185</t>
  </si>
  <si>
    <t>53.959.113 MARLYSE MELO DE OLIVEIRA</t>
  </si>
  <si>
    <t>53959611000128</t>
  </si>
  <si>
    <t>53.959.611 REGIANE DO SOCORRO OLIVEIRA PROGENIO</t>
  </si>
  <si>
    <t>53961724000168</t>
  </si>
  <si>
    <t>53.961.724 LORRAN DA SILVA CHAVES</t>
  </si>
  <si>
    <t>53962026000187</t>
  </si>
  <si>
    <t>53.962.026 VINICIUS DAS NEVES FAVACHO</t>
  </si>
  <si>
    <t>53962574000107</t>
  </si>
  <si>
    <t>53.962.574 MATHEUS MARQUES VENANCIO</t>
  </si>
  <si>
    <t>53965435000137</t>
  </si>
  <si>
    <t>53.965.435 EVERALDO FONSECA MAUES</t>
  </si>
  <si>
    <t>53965864000104</t>
  </si>
  <si>
    <t>53.965.864 HELDER HENRIQUE LOPES DA COSTA</t>
  </si>
  <si>
    <t>53966244000190</t>
  </si>
  <si>
    <t>53.966.244 MATHEUS LUCAS COSTA DA SILVA</t>
  </si>
  <si>
    <t>53966774000138</t>
  </si>
  <si>
    <t>53.966.774 JOAQUIM HENRIQUE DA SILVA MOREIRA</t>
  </si>
  <si>
    <t>53966895000180</t>
  </si>
  <si>
    <t>53.966.895 CLAUDIA MARIA CARNEIRO SANTOS</t>
  </si>
  <si>
    <t>53967248000192</t>
  </si>
  <si>
    <t>53.967.248 SUELLEM DE OLIVEIRA OLIVEIRA</t>
  </si>
  <si>
    <t>53967458000180</t>
  </si>
  <si>
    <t>53.967.458 ROMULO MAMEDE DE AVIZ NOGUEIRA</t>
  </si>
  <si>
    <t>53968664000105</t>
  </si>
  <si>
    <t>53.968.664 RUANN LINS MESQUITA</t>
  </si>
  <si>
    <t>53969047000124</t>
  </si>
  <si>
    <t>53.969.047 RAFAELLA LOPES DO ROZARIO</t>
  </si>
  <si>
    <t>53969376000175</t>
  </si>
  <si>
    <t>53.969.376 MANOEL DO NASCIMENTO CORDEIRO DA FONSECA</t>
  </si>
  <si>
    <t>53969881000110</t>
  </si>
  <si>
    <t>53.969.881 ALINE CRISTINA SALES SILVA</t>
  </si>
  <si>
    <t>53970840000143</t>
  </si>
  <si>
    <t>53.970.840 GRACIANY DE SOUZA SOUZA</t>
  </si>
  <si>
    <t>53973058000188</t>
  </si>
  <si>
    <t>53.973.058 ANA LAURA GONCALVES PINHEIRO</t>
  </si>
  <si>
    <t>53973153000181</t>
  </si>
  <si>
    <t>53.973.153 KLEBERSON ARAUJO DE MENEZES</t>
  </si>
  <si>
    <t>53973802000144</t>
  </si>
  <si>
    <t>53.973.802 LAURO VICTOR ANDRADE MACOLA</t>
  </si>
  <si>
    <t>53973804000133</t>
  </si>
  <si>
    <t>53.973.804 DIEGO DA SILVA BRITO</t>
  </si>
  <si>
    <t>53976652000122</t>
  </si>
  <si>
    <t>53.976.652 JOSIANE ROSE LOPES ATAIDE</t>
  </si>
  <si>
    <t>53978057000126</t>
  </si>
  <si>
    <t>53.978.057 RUANA PEREIRA SOARES</t>
  </si>
  <si>
    <t>53978232000185</t>
  </si>
  <si>
    <t>53.978.232 LUIS ALBERTO DE MELO MESQUITA JUNIOR</t>
  </si>
  <si>
    <t>53978678000100</t>
  </si>
  <si>
    <t>53.978.678 RENAN ALEXANDRE CASTRO CONCEICAO</t>
  </si>
  <si>
    <t>53979959000187</t>
  </si>
  <si>
    <t>53.979.959 KEYLLYENE DHIONNE DE SOUSA DAMASCENO</t>
  </si>
  <si>
    <t>53979962000109</t>
  </si>
  <si>
    <t>53.979.962 VALERIA FARIAS DOS SANTOS</t>
  </si>
  <si>
    <t>53980172000135</t>
  </si>
  <si>
    <t>53.980.172 HIGOR RAFAEL DA SILVA BARTOLOMEU</t>
  </si>
  <si>
    <t>53980507000115</t>
  </si>
  <si>
    <t>53.980.507 MARIA IVANILDE DA SILVA SOUZA</t>
  </si>
  <si>
    <t>53980882000165</t>
  </si>
  <si>
    <t>53.980.882 ANDREZA ASHLEY RIBEIRO DE MELO</t>
  </si>
  <si>
    <t>53981561000185</t>
  </si>
  <si>
    <t>53.981.561 NICOLE MANRIQUE FERREIRA</t>
  </si>
  <si>
    <t>53981679000103</t>
  </si>
  <si>
    <t>53.981.679 MARCO JORGE MELO BORGES</t>
  </si>
  <si>
    <t>53982441000100</t>
  </si>
  <si>
    <t>53.982.441 MARCELO MODESTO BITTENCOURT RAMOS</t>
  </si>
  <si>
    <t>53982475000197</t>
  </si>
  <si>
    <t>53.982.475 LUCIANA CASTRO BEZERRA E SILVA</t>
  </si>
  <si>
    <t>53983742000140</t>
  </si>
  <si>
    <t>53.983.742 DANIEL OTAVIO DE SOUZA GOMES</t>
  </si>
  <si>
    <t>53983926000100</t>
  </si>
  <si>
    <t>53.983.926 JESSICA CRISTINA PINHEIRO DE MELO</t>
  </si>
  <si>
    <t>53983952000139</t>
  </si>
  <si>
    <t>53.983.952 JONATHAN MESQUITA OLIVEIRA</t>
  </si>
  <si>
    <t>53984737000152</t>
  </si>
  <si>
    <t>53.984.737 MOISES FARIAS DOS SANTOS</t>
  </si>
  <si>
    <t>53985341000120</t>
  </si>
  <si>
    <t>53.985.341 IAGO JUAN PINHEIRO MONTEIRO</t>
  </si>
  <si>
    <t>53985625000116</t>
  </si>
  <si>
    <t>53.985.625 ANDRE LUIS FERREIRA PEREIRA</t>
  </si>
  <si>
    <t>53985787000154</t>
  </si>
  <si>
    <t>53.985.787 ADRIAN CRISTIAN MONTEIRO DA SILVA</t>
  </si>
  <si>
    <t>53986522000170</t>
  </si>
  <si>
    <t>53.986.522 JULIANA BARROS FRANCO</t>
  </si>
  <si>
    <t>53987349000125</t>
  </si>
  <si>
    <t>53.987.349 BRENDA GLAUDE ARRAIS CRUZ</t>
  </si>
  <si>
    <t>53987516000138</t>
  </si>
  <si>
    <t>53.987.516 WESLEY DOUGLAS MEIRELES DA SILVA</t>
  </si>
  <si>
    <t>53988502000139</t>
  </si>
  <si>
    <t>53.988.502 MARIA RAFAELA DE SOUSA LEAL</t>
  </si>
  <si>
    <t>53988748000100</t>
  </si>
  <si>
    <t>53.988.748 EDIMILSON REIS DA ROSA</t>
  </si>
  <si>
    <t>53988891000100</t>
  </si>
  <si>
    <t>53.988.891 DANIEL VICTOR NEVES CARDOSO</t>
  </si>
  <si>
    <t>53990068000121</t>
  </si>
  <si>
    <t>53.990.068 ANTONIO DO VALE PAIXAO</t>
  </si>
  <si>
    <t>53991017000114</t>
  </si>
  <si>
    <t>53.991.017 AZARIAS HOOMELL SMITH RAMOS</t>
  </si>
  <si>
    <t>53991889000182</t>
  </si>
  <si>
    <t>53.991.889 PEDRO RUAN CHAGAS MIRANDA</t>
  </si>
  <si>
    <t>53993958000197</t>
  </si>
  <si>
    <t>53.993.958 CARLOS EDUARDO DUTRA TRINDADE</t>
  </si>
  <si>
    <t>53994209000184</t>
  </si>
  <si>
    <t>53.994.209 JOAO CARLOS CARVALHO DA SILVA</t>
  </si>
  <si>
    <t>53994424000185</t>
  </si>
  <si>
    <t>53.994.424 LUIZ CARLOS GOMES DE OLIVEIRA NETO</t>
  </si>
  <si>
    <t>53994558000104</t>
  </si>
  <si>
    <t>53.994.558 TAIANA SUELY ABREU PADILHA GE</t>
  </si>
  <si>
    <t>53994623000193</t>
  </si>
  <si>
    <t>53.994.623 JONAS GONCALVES DOS SANTOS</t>
  </si>
  <si>
    <t>53994688000139</t>
  </si>
  <si>
    <t>53.994.688 ARTHUR PANTOJA DE FREITAS</t>
  </si>
  <si>
    <t>53994797000156</t>
  </si>
  <si>
    <t>53.994.797 ESTHER SAMARA DA COSTA SANTOS</t>
  </si>
  <si>
    <t>53995078000150</t>
  </si>
  <si>
    <t>53.995.078 HENDERSON ANTONIO LAREDO MARINHO</t>
  </si>
  <si>
    <t>53995260000100</t>
  </si>
  <si>
    <t>53.995.260 IANKA LAIZA DE JESUS PINTO</t>
  </si>
  <si>
    <t>53995441000137</t>
  </si>
  <si>
    <t>C. PLANCK SOLUTION LTDA</t>
  </si>
  <si>
    <t>53996078000174</t>
  </si>
  <si>
    <t>53.996.078 MARLON ALLAN NILO DA SILVA</t>
  </si>
  <si>
    <t>53996115000144</t>
  </si>
  <si>
    <t>53.996.115 IGOR SILVA DINIZ</t>
  </si>
  <si>
    <t>53996999000137</t>
  </si>
  <si>
    <t>53.996.999 ROSIEL MESSIAS SANTOS</t>
  </si>
  <si>
    <t>53997363000100</t>
  </si>
  <si>
    <t>53.997.363 ALESSANDRA LAMA FERREIRA</t>
  </si>
  <si>
    <t>53997525000100</t>
  </si>
  <si>
    <t>53.997.525 NADSON ILAN SOUZA BAILOSA COSTA</t>
  </si>
  <si>
    <t>53998660000170</t>
  </si>
  <si>
    <t>53.998.660 ANDRE LUIS MIRANDA DA LUZ</t>
  </si>
  <si>
    <t>54000363000156</t>
  </si>
  <si>
    <t>54.000.363 GABRIEL MELO DE LIMA</t>
  </si>
  <si>
    <t>54000384000171</t>
  </si>
  <si>
    <t>54.000.384 JERCIANE DO SOCORRO TEIXEIRA DA SILVA</t>
  </si>
  <si>
    <t>54001997000123</t>
  </si>
  <si>
    <t>54.001.997 GLEISON ROGERIO MORAES DA SILVA</t>
  </si>
  <si>
    <t>54002461000122</t>
  </si>
  <si>
    <t>54.002.461 MARIO HENRIQUE SANTOS PINHEIRO</t>
  </si>
  <si>
    <t>54002656000172</t>
  </si>
  <si>
    <t>54.002.656 ESTEFANNY MADEIRA GALVAO</t>
  </si>
  <si>
    <t>54002895000122</t>
  </si>
  <si>
    <t>54.002.895 KELLEN PATRICIA CUNHA GODINHO</t>
  </si>
  <si>
    <t>54002921000112</t>
  </si>
  <si>
    <t>54.002.921 MARIA LUIZA DA SILVA SOBRINHO</t>
  </si>
  <si>
    <t>54003630000149</t>
  </si>
  <si>
    <t>54.003.630 ANTONIO CARLOS SOUSA JUNIOR</t>
  </si>
  <si>
    <t>54003752000135</t>
  </si>
  <si>
    <t>54.003.752 ANGELICA AMANDA DE CARVALHO PINTO</t>
  </si>
  <si>
    <t>54003916000124</t>
  </si>
  <si>
    <t>54.003.916 MANOEL DO CARMO BASTOS LAMEIRA JUNIOR</t>
  </si>
  <si>
    <t>54005998000146</t>
  </si>
  <si>
    <t>54.005.998 JULIA ELIZABETH PAES DE OLIVEIRA</t>
  </si>
  <si>
    <t>54007644000130</t>
  </si>
  <si>
    <t>54.007.644 ROMUALDO NAZARE DE SOUZA VULCAO</t>
  </si>
  <si>
    <t>54008000000167</t>
  </si>
  <si>
    <t>54.008.000 JAQUELINE MORAIS DA SILVA DIAS</t>
  </si>
  <si>
    <t>54008318000148</t>
  </si>
  <si>
    <t>54.008.318 ICARO BEN GURION ALHADEF MARINHO</t>
  </si>
  <si>
    <t>54008753000172</t>
  </si>
  <si>
    <t>54.008.753 LAVINIA SOUZA BARBOSA</t>
  </si>
  <si>
    <t>54009195000160</t>
  </si>
  <si>
    <t>54.009.195 ITALO RICARDO ALHADEF MARINHO</t>
  </si>
  <si>
    <t>54009291000108</t>
  </si>
  <si>
    <t>54.009.291 FLAVIO RAPHAEL ANDRADE DE CASTRO</t>
  </si>
  <si>
    <t>54009522000183</t>
  </si>
  <si>
    <t>54.009.522 REGINALDO DOS SANTOS SILVA</t>
  </si>
  <si>
    <t>54009836000186</t>
  </si>
  <si>
    <t>54.009.836 ADRIEL ALMEIDA PEREIRA LIMA</t>
  </si>
  <si>
    <t>54010190000157</t>
  </si>
  <si>
    <t>54.010.190 PATRICIA RODRIGUES DO NASCIMENTO</t>
  </si>
  <si>
    <t>54010315000149</t>
  </si>
  <si>
    <t>54.010.315 NAYANA BARBOSA DE SOUSA</t>
  </si>
  <si>
    <t>54010978000163</t>
  </si>
  <si>
    <t>54.010.978 MARIA ANTONIA DA SILVA LOPES</t>
  </si>
  <si>
    <t>54011500000158</t>
  </si>
  <si>
    <t>54.011.500 ANTONIO FERNANDO SILVA CALDAS</t>
  </si>
  <si>
    <t>54011632000180</t>
  </si>
  <si>
    <t>54.011.632 ERICLES GEOVANI DA SILVA PIMENTEL</t>
  </si>
  <si>
    <t>54011934000158</t>
  </si>
  <si>
    <t>54.011.934 ANNA JULIA SANTA BRIGIDA LOPES</t>
  </si>
  <si>
    <t>54012628000136</t>
  </si>
  <si>
    <t>54.012.628 ROGERIO COSTA RIBEIRO</t>
  </si>
  <si>
    <t>54012782000108</t>
  </si>
  <si>
    <t>54.012.782 ITALO BRUNO SILVA SOUZA</t>
  </si>
  <si>
    <t>54012858000103</t>
  </si>
  <si>
    <t>54.012.858 ALDENORA VIEIRA DOS SANTOS</t>
  </si>
  <si>
    <t>54012951000100</t>
  </si>
  <si>
    <t>54.012.951 BRUNO SOARES DE OLIVEIRA</t>
  </si>
  <si>
    <t>54013072000100</t>
  </si>
  <si>
    <t>54.013.072 HEWEN LIZANDRA BARBOSA SANTOS</t>
  </si>
  <si>
    <t>54017260000107</t>
  </si>
  <si>
    <t>54.017.260 GABRIELA LIMA DE MENEZES</t>
  </si>
  <si>
    <t>54018250000188</t>
  </si>
  <si>
    <t>54.018.250 EVELYN PANTOJA DE OLIVEIRA</t>
  </si>
  <si>
    <t>54020244000165</t>
  </si>
  <si>
    <t>54.020.244 MARIA BENEDITA TORRES CARDOSO DA SILVA</t>
  </si>
  <si>
    <t>54020836000187</t>
  </si>
  <si>
    <t>54.020.836 WENDEL CRISTIANO QUEIROZ DE MORAES</t>
  </si>
  <si>
    <t>54023522000138</t>
  </si>
  <si>
    <t>54.023.522 EDUARDO DA SILVA TEIXEIRA</t>
  </si>
  <si>
    <t>54024016000163</t>
  </si>
  <si>
    <t>54.024.016 JOAO EVANGELISTA DA SILVA SOUZA</t>
  </si>
  <si>
    <t>54024496000162</t>
  </si>
  <si>
    <t>54.024.496 EVA NUNES FRAZAO</t>
  </si>
  <si>
    <t>54025654000107</t>
  </si>
  <si>
    <t>54.025.654 ANTONIO BORGES CARVALHO FRANCO</t>
  </si>
  <si>
    <t>54030065000109</t>
  </si>
  <si>
    <t>54.030.065 ROZINETE SILVA DA COSTA</t>
  </si>
  <si>
    <t>54032603000102</t>
  </si>
  <si>
    <t>54.032.603 LUCAS DA COSTA MOURA</t>
  </si>
  <si>
    <t>54033241000166</t>
  </si>
  <si>
    <t>54.033.241 DANIEL BURJACK BAIA</t>
  </si>
  <si>
    <t>54034490000176</t>
  </si>
  <si>
    <t>54.034.490 MANOELLE SILVA DOS SANTOS</t>
  </si>
  <si>
    <t>54034803000196</t>
  </si>
  <si>
    <t>54.034.803 HENRY GABRIEL DOS SANTOS SILVA</t>
  </si>
  <si>
    <t>54035414000185</t>
  </si>
  <si>
    <t>54.035.414 DEYVISON FERREIRA E FERREIRA</t>
  </si>
  <si>
    <t>54035924000152</t>
  </si>
  <si>
    <t>54.035.924 AGERSON SOUSA MEDEIROS</t>
  </si>
  <si>
    <t>54036642000170</t>
  </si>
  <si>
    <t>54.036.642 LIONALDO DE SOUSA SILVA</t>
  </si>
  <si>
    <t>54037653000174</t>
  </si>
  <si>
    <t>54.037.653 GIOVANA OLIVEIRA COSTA SILVA</t>
  </si>
  <si>
    <t>54038801000175</t>
  </si>
  <si>
    <t>54.038.801 LUIZ CLAY VASCONCELOS DOS SANTOS</t>
  </si>
  <si>
    <t>54039935000100</t>
  </si>
  <si>
    <t>54.039.935 MARIA TEREZA DA COSTA VARELA</t>
  </si>
  <si>
    <t>54041350000125</t>
  </si>
  <si>
    <t>54.041.350 RAFAEL DA LUZ OLIVEIRA</t>
  </si>
  <si>
    <t>54044062000124</t>
  </si>
  <si>
    <t>54.044.062 ROMULO BALLON DOS SANTOS FURTADO</t>
  </si>
  <si>
    <t>54045382000107</t>
  </si>
  <si>
    <t>54.045.382 ILSON JOSE CORREA PEDROSO JUNIOR</t>
  </si>
  <si>
    <t>54046048000160</t>
  </si>
  <si>
    <t>54.046.048 ELTON MAGALHAES FERREIRA</t>
  </si>
  <si>
    <t>54047263000185</t>
  </si>
  <si>
    <t>54.047.263 PRISCILA MONTE DA SILVA</t>
  </si>
  <si>
    <t>54047525000101</t>
  </si>
  <si>
    <t>54.047.525 JOSE RIBEIRO LOPES DA SILVA</t>
  </si>
  <si>
    <t>54047945000198</t>
  </si>
  <si>
    <t>54.047.945 ALEXANDER ADEGAS AMOEDO</t>
  </si>
  <si>
    <t>54047954000189</t>
  </si>
  <si>
    <t>54.047.954 ALLISON RODRIGO SANTANA DA CONCEICAO</t>
  </si>
  <si>
    <t>54049706000177</t>
  </si>
  <si>
    <t>54.049.706 JHULLY GABRIELE CARVALHO SANTANA</t>
  </si>
  <si>
    <t>54050412000165</t>
  </si>
  <si>
    <t>54.050.412 GEICIANE DOS REIS SOUSA</t>
  </si>
  <si>
    <t>54051593000144</t>
  </si>
  <si>
    <t>54.051.593 ALINE DOS SANTOS ADEGAS</t>
  </si>
  <si>
    <t>54052706000126</t>
  </si>
  <si>
    <t>54.052.706 MATEUS DOS SANTOS FONSECA</t>
  </si>
  <si>
    <t>54053013000158</t>
  </si>
  <si>
    <t>54.053.013 GLEISSON DE SOUZA DA NATIVIDADE</t>
  </si>
  <si>
    <t>54053788000123</t>
  </si>
  <si>
    <t>54.053.788 ROSELITO ALESSANDRO DA COSTA MELO</t>
  </si>
  <si>
    <t>54053831000150</t>
  </si>
  <si>
    <t>54.053.831 WAGNER BORGES FONSECA JUNIOR</t>
  </si>
  <si>
    <t>54054134000114</t>
  </si>
  <si>
    <t>54.054.134 RAILSON FARIAS DA SILVA</t>
  </si>
  <si>
    <t>54054182000102</t>
  </si>
  <si>
    <t>54.054.182 AKANAEL LENOS LORENO OLIVEIRA DE ANDRADE</t>
  </si>
  <si>
    <t>54054696000168</t>
  </si>
  <si>
    <t>54.054.696 RUI GUILHERME DOS SANTOS BRITO</t>
  </si>
  <si>
    <t>54054728000125</t>
  </si>
  <si>
    <t>54.054.728 MAX GLAY MONTEIRO DO NASCIMENTO</t>
  </si>
  <si>
    <t>54055011000106</t>
  </si>
  <si>
    <t>54.055.011 ARIOLINO NERES SOUSA JUNIOR</t>
  </si>
  <si>
    <t>54055047000181</t>
  </si>
  <si>
    <t>54.055.047 JHONATA WILHAM DA SILVA COSTA</t>
  </si>
  <si>
    <t>54056525000178</t>
  </si>
  <si>
    <t>54.056.525 BEATRIZ DE NAZARE MARGALHO DA COSTA</t>
  </si>
  <si>
    <t>54056573000166</t>
  </si>
  <si>
    <t>54.056.573 GISELE CASTRO ALEIXO</t>
  </si>
  <si>
    <t>54056944000100</t>
  </si>
  <si>
    <t>54.056.944 SANDRA GABRIELA LEITAO FERREIRA RODRIGUES</t>
  </si>
  <si>
    <t>54057308000100</t>
  </si>
  <si>
    <t>54.057.308 TANIZE MARCELLY LUZ SOUZA</t>
  </si>
  <si>
    <t>54057462000174</t>
  </si>
  <si>
    <t>54.057.462 ALEXANDER MIELLE ANTONIO JOSE DE OLIVEIRA</t>
  </si>
  <si>
    <t>54057986000165</t>
  </si>
  <si>
    <t>54.057.986 KEVYN AMARAL DE ANDRADE</t>
  </si>
  <si>
    <t>54059218000140</t>
  </si>
  <si>
    <t>54.059.218 RUAN CARLOS DA SILVA DIAS</t>
  </si>
  <si>
    <t>54062131000122</t>
  </si>
  <si>
    <t>54.062.131 ISABELLE THAYSSA CAPIM DE PAULA</t>
  </si>
  <si>
    <t>54062253000119</t>
  </si>
  <si>
    <t>54.062.253 RONALDO ROBSON CORREIA DE OLIVEIRA</t>
  </si>
  <si>
    <t>54064808000161</t>
  </si>
  <si>
    <t>54.064.808 OTAVIO CARLOS MACARIO</t>
  </si>
  <si>
    <t>54066138000112</t>
  </si>
  <si>
    <t>54.066.138 JOHN WALBERT SANTOS DA SILVA</t>
  </si>
  <si>
    <t>54066470000187</t>
  </si>
  <si>
    <t>54.066.470 SUZANE BENTES DA SILVA</t>
  </si>
  <si>
    <t>54070596000125</t>
  </si>
  <si>
    <t>54.070.596 CLEYTON LIMA FARIAS</t>
  </si>
  <si>
    <t>54070738000154</t>
  </si>
  <si>
    <t>54.070.738 ANTONIO CARLOS BARBOSA MIRANDA</t>
  </si>
  <si>
    <t>54070900000134</t>
  </si>
  <si>
    <t>54.070.900 URIEL CLAUDIO SOUSA DIAS</t>
  </si>
  <si>
    <t>54071714000110</t>
  </si>
  <si>
    <t>54.071.714 MARCUS MAURICIO MARQUES CARVALHO</t>
  </si>
  <si>
    <t>54072821000162</t>
  </si>
  <si>
    <t>54.072.821 KLISMAN JUNIOR DOS SANTOS RODRIGUES</t>
  </si>
  <si>
    <t>54072890000176</t>
  </si>
  <si>
    <t>54.072.890 IRIS RAYANE DE OLIVEIRA MONTEIRO</t>
  </si>
  <si>
    <t>54073653000120</t>
  </si>
  <si>
    <t>54.073.653 ADILSON RIVELINO DE OLIVEIRA GARCIA JUNIOR</t>
  </si>
  <si>
    <t>54074157000190</t>
  </si>
  <si>
    <t>54.074.157 ANTONIA LUCIANA DIAS DOS SANTOS</t>
  </si>
  <si>
    <t>54074651000155</t>
  </si>
  <si>
    <t>54.074.651 VICTOR MATHEUS GONDIM MOREIRA</t>
  </si>
  <si>
    <t>54074986000173</t>
  </si>
  <si>
    <t>54.074.986 PAULO YURI FERREIRA NUNES</t>
  </si>
  <si>
    <t>54076494000117</t>
  </si>
  <si>
    <t>54.076.494 DALTON COSTA DOS SANTOS JUNIOR</t>
  </si>
  <si>
    <t>54076706000166</t>
  </si>
  <si>
    <t>54.076.706 ANA PAULA COSTA DA SILVA</t>
  </si>
  <si>
    <t>54076973000133</t>
  </si>
  <si>
    <t>54.076.973 GABRIEL LUIZ DE SOUZA SANTOS</t>
  </si>
  <si>
    <t>54077059000107</t>
  </si>
  <si>
    <t>54.077.059 CARLOS BRENDO NUNES GOMES</t>
  </si>
  <si>
    <t>54077602000176</t>
  </si>
  <si>
    <t>54.077.602 JULY MARCIA BARROS DA COSTA</t>
  </si>
  <si>
    <t>54077852000106</t>
  </si>
  <si>
    <t>54.077.852 EDUARDO DAMASCENO LOPES</t>
  </si>
  <si>
    <t>54077882000112</t>
  </si>
  <si>
    <t>54.077.882 NORBERTO SEIXAS CAMPOS</t>
  </si>
  <si>
    <t>54078884000126</t>
  </si>
  <si>
    <t>54.078.884 DANIELLA SENA DIAS</t>
  </si>
  <si>
    <t>54079291000184</t>
  </si>
  <si>
    <t>54.079.291 NYCOLE NAZARE BATISTA CRUZ</t>
  </si>
  <si>
    <t>54080470000131</t>
  </si>
  <si>
    <t>54.080.470 ELLEN CAROLINA DE SOUSA NEVES</t>
  </si>
  <si>
    <t>54083995000120</t>
  </si>
  <si>
    <t>54.083.995 MARCO ANTONIO DA SILVA COELHO</t>
  </si>
  <si>
    <t>54084930000108</t>
  </si>
  <si>
    <t>54.084.930 JAGNO DE JESUS SANTOS</t>
  </si>
  <si>
    <t>54085904000196</t>
  </si>
  <si>
    <t>54.085.904 KASSIA PRISCILA SANTOS DE BRITO</t>
  </si>
  <si>
    <t>54086233000188</t>
  </si>
  <si>
    <t>54.086.233 REINALDO ROBERT DOS REIS LIMA</t>
  </si>
  <si>
    <t>54086403000124</t>
  </si>
  <si>
    <t>54.086.403 ZULEIDE MOREIRA NUNES DE OLIVEIRA</t>
  </si>
  <si>
    <t>54089277000161</t>
  </si>
  <si>
    <t>54.089.277 MARIANA SANTOS DO AMARAL</t>
  </si>
  <si>
    <t>54090572000138</t>
  </si>
  <si>
    <t>54.090.572 STEFANI CRISTINA DE SALES FIGUEIREDO</t>
  </si>
  <si>
    <t>54091043000159</t>
  </si>
  <si>
    <t>54.091.043 GIDELVAN MARTINS DE ALMEIDA</t>
  </si>
  <si>
    <t>54091476000104</t>
  </si>
  <si>
    <t>54.091.476 JAIME GONCALVES LISBOA NETO</t>
  </si>
  <si>
    <t>54091972000168</t>
  </si>
  <si>
    <t>54.091.972 RICHARD RENAN MELO DE OLIVEIRA</t>
  </si>
  <si>
    <t>54094047000190</t>
  </si>
  <si>
    <t>54.094.047 KELLI PIRES DE SOUSA</t>
  </si>
  <si>
    <t>54094267000114</t>
  </si>
  <si>
    <t>54.094.267 ANA MARIA GOMES</t>
  </si>
  <si>
    <t>54096083000193</t>
  </si>
  <si>
    <t>54.096.083 RICARDO PATRICK SANTOS SOUZA</t>
  </si>
  <si>
    <t>54098626000101</t>
  </si>
  <si>
    <t>54.098.626 GABRIEL DE SOUZA LIMA</t>
  </si>
  <si>
    <t>54099110000181</t>
  </si>
  <si>
    <t>54.099.110 EDINA MARIA DUTRA</t>
  </si>
  <si>
    <t>54100197000160</t>
  </si>
  <si>
    <t>54.100.197 DEBORA DE MENEZES BATISTA SEABRA</t>
  </si>
  <si>
    <t>54100398000167</t>
  </si>
  <si>
    <t>54.100.398 DOUGLAS GABRIEL ANDRADE MENEZES</t>
  </si>
  <si>
    <t>54100658000102</t>
  </si>
  <si>
    <t>54.100.658 LUCAS YAN BRITO MIRANDA</t>
  </si>
  <si>
    <t>54101038000180</t>
  </si>
  <si>
    <t>54.101.038 THALLYTA TAYNARA ARAUJO DA SILVA</t>
  </si>
  <si>
    <t>54101088000167</t>
  </si>
  <si>
    <t>54.101.088 KAMILA CRISTINA CAXIAS DO NASCIMENTO</t>
  </si>
  <si>
    <t>54101161000109</t>
  </si>
  <si>
    <t>54.101.161 TARCISIO CRUZ DE DEUS</t>
  </si>
  <si>
    <t>54101948000162</t>
  </si>
  <si>
    <t>54.101.948 PAULA ROBERTA BARBOSA RIBEIRO</t>
  </si>
  <si>
    <t>54102359000107</t>
  </si>
  <si>
    <t>54.102.359 ADRIANA SHIRLEY BRANCHES SANTOS</t>
  </si>
  <si>
    <t>54103961000150</t>
  </si>
  <si>
    <t>54.103.961 JEANE CAMILA RODRIGUES DOS SANTOS</t>
  </si>
  <si>
    <t>54104474000102</t>
  </si>
  <si>
    <t>54.104.474 LORRANE BECHARA NOGUEIRA</t>
  </si>
  <si>
    <t>54104483000101</t>
  </si>
  <si>
    <t>54.104.483 RENILDA CASEMIRO DE ALMEIDA</t>
  </si>
  <si>
    <t>54104890000100</t>
  </si>
  <si>
    <t>54.104.890 FABIO CARDOSO DE ALMEIDA</t>
  </si>
  <si>
    <t>54105137000130</t>
  </si>
  <si>
    <t>54.105.137 JEAN DIEGO DA SILVA SANTOS</t>
  </si>
  <si>
    <t>54105738000142</t>
  </si>
  <si>
    <t>54.105.738 MARCILENE OLIVEIRA DE ALMEIDA</t>
  </si>
  <si>
    <t>54106768000173</t>
  </si>
  <si>
    <t>54.106.768 SERGIO RONALDO CORREA FREITAS</t>
  </si>
  <si>
    <t>54108692000115</t>
  </si>
  <si>
    <t>54.108.692 ANTONIO MAURO DA SILVA</t>
  </si>
  <si>
    <t>54109284000188</t>
  </si>
  <si>
    <t>54.109.284 MONIQUE TEIXEIRA LOUREIRO DOS SANTOS</t>
  </si>
  <si>
    <t>54110709000179</t>
  </si>
  <si>
    <t>54.110.709 FELIPE MATEUS DE ALBUQUERQUE MARQUES</t>
  </si>
  <si>
    <t>54111461000160</t>
  </si>
  <si>
    <t>54.111.461 PAULO ROBERTO MIRANDA DIAS</t>
  </si>
  <si>
    <t>54111827000100</t>
  </si>
  <si>
    <t>54.111.827 ANA VITORIA SOUSA DA SILVEIRA</t>
  </si>
  <si>
    <t>54112108000103</t>
  </si>
  <si>
    <t>54.112.108 ALVARO JOSE SOUZA DE SOUZA</t>
  </si>
  <si>
    <t>54112553000165</t>
  </si>
  <si>
    <t>54.112.553 BENEDITA DOS SANTOS MAIA</t>
  </si>
  <si>
    <t>54113454000106</t>
  </si>
  <si>
    <t>54.113.454 ZENIL DE OLIVEIRA FAVACHO</t>
  </si>
  <si>
    <t>54114857000161</t>
  </si>
  <si>
    <t>54.114.857 DANIEL MIQUEIAS FERREIRA LOBO</t>
  </si>
  <si>
    <t>54116186000178</t>
  </si>
  <si>
    <t>54.116.186 CLARINTIANE IZABELA OLIVEIRA DOS SANTOS</t>
  </si>
  <si>
    <t>54116317000117</t>
  </si>
  <si>
    <t>54.116.317 VALDIR FERREIRA DA SILVA</t>
  </si>
  <si>
    <t>54116340000101</t>
  </si>
  <si>
    <t>54.116.340 SANDIANY MELISSA ALVES PINHEIRO</t>
  </si>
  <si>
    <t>54116531000173</t>
  </si>
  <si>
    <t>54.116.531 BRUNO RAFAEL DE LIMA PEREIRA</t>
  </si>
  <si>
    <t>54119533000116</t>
  </si>
  <si>
    <t>54.119.533 WALNEY TUMA RIBEIRO</t>
  </si>
  <si>
    <t>54119965000127</t>
  </si>
  <si>
    <t>54.119.965 RODRIGO GODOT SOARES PARDAL</t>
  </si>
  <si>
    <t>54121580000102</t>
  </si>
  <si>
    <t>54.121.580 MARCIO JUNIOR BATISTA CARRERA</t>
  </si>
  <si>
    <t>54123253000181</t>
  </si>
  <si>
    <t>54.123.253 EDSON DE ALMEIDA CORDEIRO</t>
  </si>
  <si>
    <t>54123558000193</t>
  </si>
  <si>
    <t>54.123.558 BRENO DE JESUS SANTIAGO GOMES</t>
  </si>
  <si>
    <t>54123749000155</t>
  </si>
  <si>
    <t>54.123.749 BRUNO RAFAEL DA SILVA GOMES</t>
  </si>
  <si>
    <t>54123821000144</t>
  </si>
  <si>
    <t>54.123.821 BRUNA FERREIRA DOS SANTOS BARBOSA</t>
  </si>
  <si>
    <t>54125576000104</t>
  </si>
  <si>
    <t>54.125.576 DAMISON WILLIAMS SILVA COSTA</t>
  </si>
  <si>
    <t>54126428000104</t>
  </si>
  <si>
    <t>54.126.428 DEYVISON LOPES AMORIM</t>
  </si>
  <si>
    <t>54126744000186</t>
  </si>
  <si>
    <t>54.126.744 ALEXANDRE ALVES DE LIMA NETO</t>
  </si>
  <si>
    <t>54128190000156</t>
  </si>
  <si>
    <t>54.128.190 JOSE CLAUDIO TRINDADE DA SILVA</t>
  </si>
  <si>
    <t>54129265000113</t>
  </si>
  <si>
    <t>54.129.265 KLEYTON FARIAS DE BRITO</t>
  </si>
  <si>
    <t>54129532000152</t>
  </si>
  <si>
    <t>54.129.532 ADENIL MESCOUTO</t>
  </si>
  <si>
    <t>54129619000120</t>
  </si>
  <si>
    <t>54.129.619 THALYSON AUGUSTO AGUIAR LOPES</t>
  </si>
  <si>
    <t>54129996000169</t>
  </si>
  <si>
    <t>54.129.996 ANTONIO CELIO PINHEIRO ASEVEDO</t>
  </si>
  <si>
    <t>54131095000101</t>
  </si>
  <si>
    <t>54.131.095 RAMON FERREIRA DE SOUZA</t>
  </si>
  <si>
    <t>54131401000100</t>
  </si>
  <si>
    <t>54.131.401 ALINE STEPHANE SARAIVA SOUZA</t>
  </si>
  <si>
    <t>54132200000127</t>
  </si>
  <si>
    <t>54.132.200 YASMIN DO LAGO BARROS SAMPAIO</t>
  </si>
  <si>
    <t>54132933000161</t>
  </si>
  <si>
    <t>54.132.933 ERIKA JAMILLE PAMPLONA BESSA</t>
  </si>
  <si>
    <t>54133275000122</t>
  </si>
  <si>
    <t>54.133.275 BENEDITO BALBINO PIEDADE FERREIRA</t>
  </si>
  <si>
    <t>54134107000151</t>
  </si>
  <si>
    <t>54.134.107 VICENTE BARROS GOMES</t>
  </si>
  <si>
    <t>54134597000196</t>
  </si>
  <si>
    <t>54.134.597 TAINARA LOBO MELO</t>
  </si>
  <si>
    <t>54135759000100</t>
  </si>
  <si>
    <t>54.135.759 ED WILSON SILVA SANTOS</t>
  </si>
  <si>
    <t>54136115000137</t>
  </si>
  <si>
    <t>54.136.115 GEOVAN DA COSTA GATINHO</t>
  </si>
  <si>
    <t>54136271000106</t>
  </si>
  <si>
    <t>54.136.271 THAYZA MENDES DA LUZ</t>
  </si>
  <si>
    <t>54136733000187</t>
  </si>
  <si>
    <t>54.136.733 CLAYSON AUGUSTO PACHECO PASCOAL</t>
  </si>
  <si>
    <t>54137391000110</t>
  </si>
  <si>
    <t>54.137.391 CLEBER MONTEIRO DE SOUSA</t>
  </si>
  <si>
    <t>54137644000155</t>
  </si>
  <si>
    <t>54.137.644 IURI FERREIRA DA SILVA</t>
  </si>
  <si>
    <t>54138099000111</t>
  </si>
  <si>
    <t>54.138.099 OSORIO QUIRINO DA FONSECA NETO</t>
  </si>
  <si>
    <t>54139231000100</t>
  </si>
  <si>
    <t>54.139.231 IZANILDO FERREIRA DA SILVA SIQUEIRA</t>
  </si>
  <si>
    <t>54139263000105</t>
  </si>
  <si>
    <t>54.139.263 ALEFY GABRIEL QUEIROZ DE MENDONCA</t>
  </si>
  <si>
    <t>54140255000189</t>
  </si>
  <si>
    <t>54.140.255 JORDANY DO NASCIMENTO SOARES</t>
  </si>
  <si>
    <t>54141731000186</t>
  </si>
  <si>
    <t>54.141.731 GLENISON DOS SANTOS JUSTINIANO</t>
  </si>
  <si>
    <t>54141810000197</t>
  </si>
  <si>
    <t>54.141.810 SAMYRIS CORREA NASCIMENTO</t>
  </si>
  <si>
    <t>54143563000168</t>
  </si>
  <si>
    <t>54.143.563 CLAUDIO ROBERTO DE JESUS</t>
  </si>
  <si>
    <t>54143746000183</t>
  </si>
  <si>
    <t>54.143.746 LARISSA KAROLINA AMORIM PINHEIRO</t>
  </si>
  <si>
    <t>54143811000170</t>
  </si>
  <si>
    <t>54.143.811 JOAO ROBERTO LIRA DA SILVA</t>
  </si>
  <si>
    <t>54144080000188</t>
  </si>
  <si>
    <t>54.144.080 GLAUCO PINHEIRO LEITAO</t>
  </si>
  <si>
    <t>54144708000145</t>
  </si>
  <si>
    <t>54.144.708 CINTIA PAIXAO FERREIRA</t>
  </si>
  <si>
    <t>54144895000167</t>
  </si>
  <si>
    <t>54.144.895 JOSE ALDINO DE SOUZA LIRA</t>
  </si>
  <si>
    <t>54144964000132</t>
  </si>
  <si>
    <t>HELLEN CRISTIANE DE FREITAS LIMA</t>
  </si>
  <si>
    <t>54145332000193</t>
  </si>
  <si>
    <t>54.145.332 LEANDRO RAFAEL CAMPOS</t>
  </si>
  <si>
    <t>54146171000152</t>
  </si>
  <si>
    <t>54.146.171 MARCIO CONCEICAO ASSUNCAO DOS SANTOS</t>
  </si>
  <si>
    <t>54146373000102</t>
  </si>
  <si>
    <t>54.146.373 BRENO LUIZ COELHO CORDOVIL</t>
  </si>
  <si>
    <t>54146866000134</t>
  </si>
  <si>
    <t>54.146.866 EDILON JOSE DOS SANTOS ALENCAR</t>
  </si>
  <si>
    <t>54148847000147</t>
  </si>
  <si>
    <t>54.148.847 SHIRLEY CRISTINA PINTO LOPES</t>
  </si>
  <si>
    <t>54149210000175</t>
  </si>
  <si>
    <t>54.149.210 ROBERTO ARRAES FARIAS JUNIOR</t>
  </si>
  <si>
    <t>54149644000175</t>
  </si>
  <si>
    <t>54.149.644 JEAN CARLOS SILVA DOS SANTOS</t>
  </si>
  <si>
    <t>54150390000105</t>
  </si>
  <si>
    <t>54.150.390 ALTEMAR GOMES SOARES</t>
  </si>
  <si>
    <t>54150908000100</t>
  </si>
  <si>
    <t>54.150.908 EDSON LIMA DOS SANTOS</t>
  </si>
  <si>
    <t>54151187000153</t>
  </si>
  <si>
    <t>54.151.187 MARCOS OCIR LIMA BARRA</t>
  </si>
  <si>
    <t>54151366000190</t>
  </si>
  <si>
    <t>54.151.366 JAUZIANE MENDONCA VEIGA</t>
  </si>
  <si>
    <t>54152318000117</t>
  </si>
  <si>
    <t>54.152.318 FRANCIMEIRE COIMBRA RAMOS</t>
  </si>
  <si>
    <t>54152728000168</t>
  </si>
  <si>
    <t>54.152.728 VINICIUS REIS E REIS</t>
  </si>
  <si>
    <t>54152734000115</t>
  </si>
  <si>
    <t>54.152.734 IGOR EDUARDO BARROS OLIVEIRA</t>
  </si>
  <si>
    <t>54152752000105</t>
  </si>
  <si>
    <t>54.152.752 TAMYRES DO NASCIMENTO MARQUES</t>
  </si>
  <si>
    <t>54153856000126</t>
  </si>
  <si>
    <t>54.153.856 ROSANA CRISTINA DOS SANTOS FERREIRA</t>
  </si>
  <si>
    <t>54154569000130</t>
  </si>
  <si>
    <t>54.154.569 WILLIAM BRENES ALVES SOUSA</t>
  </si>
  <si>
    <t>54155096000196</t>
  </si>
  <si>
    <t>54.155.096 JOSE MARIA OLIVEIRA DA SILVA</t>
  </si>
  <si>
    <t>54157249000134</t>
  </si>
  <si>
    <t>54.157.249 ADRIELSON MONTEIRO CASTRO</t>
  </si>
  <si>
    <t>54158303000166</t>
  </si>
  <si>
    <t>54.158.303 MOACIR DA VERA CRUZ SILVA</t>
  </si>
  <si>
    <t>54158347000196</t>
  </si>
  <si>
    <t>54.158.347 VANIA PEREIRA ARAUJO</t>
  </si>
  <si>
    <t>54159190000113</t>
  </si>
  <si>
    <t>54.159.190 RICKSON JOHN DA SILVA MACHADO</t>
  </si>
  <si>
    <t>54159558000143</t>
  </si>
  <si>
    <t>54.159.558 RAQUEL ALVES DIAS DE CAMPOS</t>
  </si>
  <si>
    <t>54159720000123</t>
  </si>
  <si>
    <t>54.159.720 ELIENE SARAIVA SOUZA</t>
  </si>
  <si>
    <t>54160348000175</t>
  </si>
  <si>
    <t>54.160.348 CLEIBE GEAN CAVALCANTE DA SILVA</t>
  </si>
  <si>
    <t>54160849000151</t>
  </si>
  <si>
    <t>54.160.849 MARIA CLEUMA DA SILVA SOUZA</t>
  </si>
  <si>
    <t>54160854000164</t>
  </si>
  <si>
    <t>54.160.854 RAYSSA CARDOSO DE SALES</t>
  </si>
  <si>
    <t>54162103000187</t>
  </si>
  <si>
    <t>54.162.103 LUIZ CARLOS ALMEIDA DOS SANTOS</t>
  </si>
  <si>
    <t>54162137000171</t>
  </si>
  <si>
    <t>54.162.137 FABIANA DA LUZ DE SOUSA</t>
  </si>
  <si>
    <t>54162172000190</t>
  </si>
  <si>
    <t>54.162.172 ANDERSON RODRIGUES PEREIRA</t>
  </si>
  <si>
    <t>54162256000124</t>
  </si>
  <si>
    <t>54.162.256 DARLAN ADRIANO FERREIRA PEREIRA</t>
  </si>
  <si>
    <t>54163769000150</t>
  </si>
  <si>
    <t>54.163.769 MARIA HORTENCIA ALVES LIMA</t>
  </si>
  <si>
    <t>54167022000170</t>
  </si>
  <si>
    <t>54.167.022 CLAUDIANE DO SOCORRO CAMPOS SOUZA</t>
  </si>
  <si>
    <t>54167340000130</t>
  </si>
  <si>
    <t>54.167.340 EDINALDO DE BRITO SOARES</t>
  </si>
  <si>
    <t>54168676000118</t>
  </si>
  <si>
    <t>54.168.676 JOSE GUILHERME GOMES SANTOS</t>
  </si>
  <si>
    <t>54168728000156</t>
  </si>
  <si>
    <t>54.168.728 JOSE AUGUSTO SARAIVA GUIMARAES</t>
  </si>
  <si>
    <t>54168776000144</t>
  </si>
  <si>
    <t>54.168.776 ATILA FRANCA DE SENA NETO</t>
  </si>
  <si>
    <t>54168830000151</t>
  </si>
  <si>
    <t>54.168.830 SILVANY DA SILVA DOS SANTOS</t>
  </si>
  <si>
    <t>54169348000136</t>
  </si>
  <si>
    <t>54.169.348 WILLIAM LUCAS DE MOURA LIMA</t>
  </si>
  <si>
    <t>54170697000178</t>
  </si>
  <si>
    <t>54.170.697 PAULO JOAO DA SILVA MIRANDA</t>
  </si>
  <si>
    <t>54171401000133</t>
  </si>
  <si>
    <t>54.171.401 SARA DA SILVA DOS SANTOS</t>
  </si>
  <si>
    <t>54173830000140</t>
  </si>
  <si>
    <t>54.173.830 AMANDA MARIA CANTAO PINHEIRO</t>
  </si>
  <si>
    <t>54173842000174</t>
  </si>
  <si>
    <t>54.173.842 ALAN DA SILVA FERREIRA</t>
  </si>
  <si>
    <t>54175125000181</t>
  </si>
  <si>
    <t>54.175.125 FLAVIANO DE MIRANDA MELO DE FREITAS</t>
  </si>
  <si>
    <t>54177544000152</t>
  </si>
  <si>
    <t>54.177.544 ADRIANO COSTA DA SILVA</t>
  </si>
  <si>
    <t>54177883000139</t>
  </si>
  <si>
    <t>54.177.883 NAIRA DA SILVA FREITAS</t>
  </si>
  <si>
    <t>54178517000102</t>
  </si>
  <si>
    <t>54178517 JISELE DE SOUZA BAIA</t>
  </si>
  <si>
    <t>54179479000102</t>
  </si>
  <si>
    <t>54.179.479 JOSE CARLOS FERREIRA MAIA FILHO</t>
  </si>
  <si>
    <t>54179581000108</t>
  </si>
  <si>
    <t>54.179.581 FRANCISCO KELVYSON MORAES DA SILVA</t>
  </si>
  <si>
    <t>54180221000118</t>
  </si>
  <si>
    <t>54.180.221 JOAO PEREIRA SOUSA</t>
  </si>
  <si>
    <t>54180859000159</t>
  </si>
  <si>
    <t>54.180.859 LAIANE BRIGIDO DE JESUS SALGADO</t>
  </si>
  <si>
    <t>54181741000145</t>
  </si>
  <si>
    <t>54.181.741 ANTONIO BERNARDES DOS SANTOS</t>
  </si>
  <si>
    <t>54181758000100</t>
  </si>
  <si>
    <t>54.181.758 MANOEL MARIA SOARES PINTO NETO</t>
  </si>
  <si>
    <t>54182230000148</t>
  </si>
  <si>
    <t>54.182.230 CELICLAUDIA CORREA DO NASCIMENTO</t>
  </si>
  <si>
    <t>54182232000137</t>
  </si>
  <si>
    <t>54.182.232 WALTER NATIVIDADE SANTANA</t>
  </si>
  <si>
    <t>54182717000120</t>
  </si>
  <si>
    <t>54.182.717 BRUNO GABRIEL BRITO DE MENEZES</t>
  </si>
  <si>
    <t>54182818000100</t>
  </si>
  <si>
    <t>54.182.818 HARYANE NOELLMA DE SOUZA LIMA</t>
  </si>
  <si>
    <t>54183472000156</t>
  </si>
  <si>
    <t>54.183.472 LAIS MIEKO MATSUDA MENDONCA</t>
  </si>
  <si>
    <t>54183586000104</t>
  </si>
  <si>
    <t>54.183.586 BRUNO ALEIXO GUSMAO</t>
  </si>
  <si>
    <t>54183654000127</t>
  </si>
  <si>
    <t>54.183.654 INGRIT DANIELLE PEREIRA DA SILVA BRAGA</t>
  </si>
  <si>
    <t>54187127000190</t>
  </si>
  <si>
    <t>54.187.127 KATIA EMILENE SOUZA NERI</t>
  </si>
  <si>
    <t>54187340000100</t>
  </si>
  <si>
    <t>54.187.340 LEANDRO ALVES COSTA</t>
  </si>
  <si>
    <t>54187832000198</t>
  </si>
  <si>
    <t>54.187.832 RAUL MODESTO DA SILVA</t>
  </si>
  <si>
    <t>54188902000122</t>
  </si>
  <si>
    <t>54188902 JOSIMO BRITO DA SILVA</t>
  </si>
  <si>
    <t>54189058000154</t>
  </si>
  <si>
    <t>54.189.058 MARIA ZELINDA DE SOUSA SALES</t>
  </si>
  <si>
    <t>54190167000191</t>
  </si>
  <si>
    <t>54.190.167 EDUARDA GOMES SANCHES</t>
  </si>
  <si>
    <t>54190196000153</t>
  </si>
  <si>
    <t>54.190.196 FABIO MENDES ARAUJO</t>
  </si>
  <si>
    <t>54190504000140</t>
  </si>
  <si>
    <t>54.190.504 JOHNATA OLIVEIRA QUEIROZ</t>
  </si>
  <si>
    <t>54190561000120</t>
  </si>
  <si>
    <t>54.190.561 CONCEICAO ANDRADE LOPES</t>
  </si>
  <si>
    <t>54192603000161</t>
  </si>
  <si>
    <t>54.192.603 MARCIA CAROLINA OLIVEIRA MENDES</t>
  </si>
  <si>
    <t>54194608000123</t>
  </si>
  <si>
    <t>54.194.608 VICTORIA DE OLIVEIRA REGO</t>
  </si>
  <si>
    <t>54195039000130</t>
  </si>
  <si>
    <t>54.195.039 WALTER JUNIOR DA ROSA FERREIRA</t>
  </si>
  <si>
    <t>54197208000171</t>
  </si>
  <si>
    <t>54.197.208 PAULO ROBERTO ROELA DE OLIVEIRA</t>
  </si>
  <si>
    <t>54197985000116</t>
  </si>
  <si>
    <t>54.197.985 MARCOS FRANCA DOS SANTOS</t>
  </si>
  <si>
    <t>54198030000183</t>
  </si>
  <si>
    <t>54.198.030 ELISA MARIA VULCAO FONSECA</t>
  </si>
  <si>
    <t>54198371000159</t>
  </si>
  <si>
    <t>54.198.371 GLENDA TAVARES COSTA</t>
  </si>
  <si>
    <t>54198843000173</t>
  </si>
  <si>
    <t>54.198.843 JOSE WELLINGTON DOS SANTOS DANTAS JUNIOR</t>
  </si>
  <si>
    <t>54198951000146</t>
  </si>
  <si>
    <t>54.198.951 ERENILDA MANITO DE JESUS</t>
  </si>
  <si>
    <t>54199530000130</t>
  </si>
  <si>
    <t>54.199.530 DORIVAL DE JESUS ARAUJO NOVAIS</t>
  </si>
  <si>
    <t>54199719000122</t>
  </si>
  <si>
    <t>54.199.719 EZEQUIAS SILVA DE MELLO</t>
  </si>
  <si>
    <t>54199859000109</t>
  </si>
  <si>
    <t>54.199.859 WELISON NAI SODRE</t>
  </si>
  <si>
    <t>54200935000140</t>
  </si>
  <si>
    <t>54.200.935 HEBERTON DE ALMEIDA DOS SANTOS</t>
  </si>
  <si>
    <t>54200992000120</t>
  </si>
  <si>
    <t>54.200.992 FELIPE SANTANA GOMES</t>
  </si>
  <si>
    <t>54201380000151</t>
  </si>
  <si>
    <t>54.201.380 RONALDO MATOS NEVES</t>
  </si>
  <si>
    <t>54202235000195</t>
  </si>
  <si>
    <t>54.202.235 TAMIRES ERLA MONTEIRO VALADAR</t>
  </si>
  <si>
    <t>54202521000150</t>
  </si>
  <si>
    <t>54.202.521 JOSIEL MESQUITA SOUZA</t>
  </si>
  <si>
    <t>54202646000180</t>
  </si>
  <si>
    <t>54.202.646 LAZARO WILLIAN TEIXEIRA SANTOS</t>
  </si>
  <si>
    <t>54203445000106</t>
  </si>
  <si>
    <t>54.203.445 MICHEL AQUINO DOS SANTOS DIAS</t>
  </si>
  <si>
    <t>54204566000164</t>
  </si>
  <si>
    <t>54.204.566 PAULYNY DA SILVA NUNES</t>
  </si>
  <si>
    <t>54204906000157</t>
  </si>
  <si>
    <t>54.204.906 NATALIA GOMES GAMA</t>
  </si>
  <si>
    <t>54205210000145</t>
  </si>
  <si>
    <t>54.205.210 ALICE FARIAS MONTEIRO</t>
  </si>
  <si>
    <t>54205450000140</t>
  </si>
  <si>
    <t>54.205.450 JOSE LAERCIO FALCOM TRAVASSOS</t>
  </si>
  <si>
    <t>54206160000110</t>
  </si>
  <si>
    <t>54.206.160 AURILIO VAZ DE CARVALHO NETO</t>
  </si>
  <si>
    <t>54209075000106</t>
  </si>
  <si>
    <t>54.209.075 LUCAS CAUA DO AMARAL FONSECA</t>
  </si>
  <si>
    <t>54210428000198</t>
  </si>
  <si>
    <t>54.210.428 ANA CARLA BARBOSA SEPEDA</t>
  </si>
  <si>
    <t>54210493000113</t>
  </si>
  <si>
    <t>54.210.493 TATIANNY CRISTINA QUEIROZ SOARES</t>
  </si>
  <si>
    <t>54211177000166</t>
  </si>
  <si>
    <t>54.211.177 KEISE DAIANE DE SENA ROCHA</t>
  </si>
  <si>
    <t>54211601000172</t>
  </si>
  <si>
    <t>54.211.601 ANTONIO CARLOS COSTA PAIVA</t>
  </si>
  <si>
    <t>54213172000172</t>
  </si>
  <si>
    <t>54.213.172 EDUARDO RAFAEL DE OLIVEIRA MONTEIRO</t>
  </si>
  <si>
    <t>54213351000100</t>
  </si>
  <si>
    <t>54.213.351 VALDELIR DA SILVA SOUSA</t>
  </si>
  <si>
    <t>54213549000193</t>
  </si>
  <si>
    <t>54.213.549 LUIZ FERNANDO EWERTON DE SOUSA</t>
  </si>
  <si>
    <t>54214593000118</t>
  </si>
  <si>
    <t>54.214.593 LILIANE PINTO DOS SANTOS</t>
  </si>
  <si>
    <t>54215268000170</t>
  </si>
  <si>
    <t>54.215.268 MARIA JOANA SILVA DOS SANTOS</t>
  </si>
  <si>
    <t>54216451000190</t>
  </si>
  <si>
    <t>54.216.451 CARLA PARENTE TELES</t>
  </si>
  <si>
    <t>54216804000151</t>
  </si>
  <si>
    <t>54.216.804 SIDNEY CRISTOVAO CONCEICAO RIBEIRO</t>
  </si>
  <si>
    <t>54218898000106</t>
  </si>
  <si>
    <t>54.218.898 ANDRESSA KATIUSSIA DE MACEDO CRUZ CORREA</t>
  </si>
  <si>
    <t>54219123000147</t>
  </si>
  <si>
    <t>54.219.123 IVANILDO PINHEIRO DOS SANTOS</t>
  </si>
  <si>
    <t>54220781000159</t>
  </si>
  <si>
    <t>54.220.781 IGOR MARTINS MOURA</t>
  </si>
  <si>
    <t>54221433000104</t>
  </si>
  <si>
    <t>54.221.433 MATHEUS DA SILVA RODRIGUES</t>
  </si>
  <si>
    <t>54221515000140</t>
  </si>
  <si>
    <t>54.221.515 IGOR GABRIEL PALHA GUERRA</t>
  </si>
  <si>
    <t>54221745000100</t>
  </si>
  <si>
    <t>54.221.745 SIBELLEN THAIS DE SOUZA BASTOS</t>
  </si>
  <si>
    <t>54221804000140</t>
  </si>
  <si>
    <t>54.221.804 DANNYLO RIBEIRO SOARES</t>
  </si>
  <si>
    <t>54223574000158</t>
  </si>
  <si>
    <t>54.223.574 JOSE RIBAMAR RODRIGUES JORDAO JUNIOR</t>
  </si>
  <si>
    <t>54223709000185</t>
  </si>
  <si>
    <t>54.223.709 ARYANE QUINTINO DA PAIXAO</t>
  </si>
  <si>
    <t>54223867000135</t>
  </si>
  <si>
    <t>54.223.867 SHERLY DE PAULA COSTA PINHEIRO</t>
  </si>
  <si>
    <t>54224128000168</t>
  </si>
  <si>
    <t>54.224.128 RICARDO DE CASSIO MATOS RESQUE</t>
  </si>
  <si>
    <t>54226578000190</t>
  </si>
  <si>
    <t>54.226.578 MARILIA PITEL CRAVO</t>
  </si>
  <si>
    <t>54227722000102</t>
  </si>
  <si>
    <t>54.227.722 MAYRLA DA POSSA PANTOJA ALVES</t>
  </si>
  <si>
    <t>54229458000146</t>
  </si>
  <si>
    <t>54.229.458 ANDRE RODRIGO BRASIL BAIA</t>
  </si>
  <si>
    <t>54229499000132</t>
  </si>
  <si>
    <t>54.229.499 MARIA DO PERPETUO SOCORRO DO CARMO BULHOSA</t>
  </si>
  <si>
    <t>54229831000169</t>
  </si>
  <si>
    <t>54.229.831 ADRIA FARIAS DE SOUSA</t>
  </si>
  <si>
    <t>54231937000105</t>
  </si>
  <si>
    <t>54.231.937 GABRIEL GONZAGA BEGOT</t>
  </si>
  <si>
    <t>54232410000197</t>
  </si>
  <si>
    <t>54.232.410 ANA PAULA MARINHO DE LIMA CAVALCANTE</t>
  </si>
  <si>
    <t>54233398000135</t>
  </si>
  <si>
    <t>54.233.398 GLEIDSON SANTOS DOS SANTOS</t>
  </si>
  <si>
    <t>54234200000138</t>
  </si>
  <si>
    <t>54.234.200 JUAN RUBENS VIEIRA TEIXEIRA</t>
  </si>
  <si>
    <t>54236352000170</t>
  </si>
  <si>
    <t>54.236.352 LEONARDO MARTINS SANTOS DA SILVA</t>
  </si>
  <si>
    <t>54237459000132</t>
  </si>
  <si>
    <t>54.237.459 ADAILSON SARAIVA DE SOUSA</t>
  </si>
  <si>
    <t>54238763000102</t>
  </si>
  <si>
    <t>54.238.763 RITA DE CASSIA SILVA E SILVA</t>
  </si>
  <si>
    <t>54240319000113</t>
  </si>
  <si>
    <t>54.240.319 EZEQUIEL MONTEIRO MORAES</t>
  </si>
  <si>
    <t>54240440000145</t>
  </si>
  <si>
    <t>54.240.440 ELIAS SA PAVAO</t>
  </si>
  <si>
    <t>54240505000152</t>
  </si>
  <si>
    <t>54.240.505 DIDIMO JOSE COSTA FERREIRA</t>
  </si>
  <si>
    <t>54240671000159</t>
  </si>
  <si>
    <t>54.240.671 MICHELLE VIANA NEVES</t>
  </si>
  <si>
    <t>54244153000103</t>
  </si>
  <si>
    <t>54.244.153 JOSE RAIMUNDO MELO MACHADO</t>
  </si>
  <si>
    <t>54244219000165</t>
  </si>
  <si>
    <t>54.244.219 TAISSA MORAES SOUSA</t>
  </si>
  <si>
    <t>54244294000126</t>
  </si>
  <si>
    <t>54.244.294 ALESSANDRA PINHEIRO MARTINS</t>
  </si>
  <si>
    <t>54245016000193</t>
  </si>
  <si>
    <t>54.245.016 LUIZ CARLOS PEREIRA BRANDAO</t>
  </si>
  <si>
    <t>54245361000127</t>
  </si>
  <si>
    <t>54.245.361 MARINALVA MARQUES VIEIRA PASSOS DA SILVA</t>
  </si>
  <si>
    <t>54246115000190</t>
  </si>
  <si>
    <t>54.246.115 VITORIA BECKMAN LIMA</t>
  </si>
  <si>
    <t>54246209000169</t>
  </si>
  <si>
    <t>54.246.209 NATALIA MIRIAN SILVA ROCHA</t>
  </si>
  <si>
    <t>54246443000196</t>
  </si>
  <si>
    <t>54.246.443 ROSINETE ALVES SAMPAIO</t>
  </si>
  <si>
    <t>54247062000121</t>
  </si>
  <si>
    <t>54.247.062 ALEXANDRE FRANCO DA CRUZ</t>
  </si>
  <si>
    <t>54248556000120</t>
  </si>
  <si>
    <t>54.248.556 JOANA DO SOCORRO COSTA ROSA</t>
  </si>
  <si>
    <t>54248840000105</t>
  </si>
  <si>
    <t>54.248.840 LUCYENE KARLA DOS SANTOS SILVA</t>
  </si>
  <si>
    <t>54249133000125</t>
  </si>
  <si>
    <t>54.249.133 JOSELANE JACKS RAMOS</t>
  </si>
  <si>
    <t>54249467000107</t>
  </si>
  <si>
    <t>54.249.467 ANDRE SANTOS MEIRELES</t>
  </si>
  <si>
    <t>54249879000139</t>
  </si>
  <si>
    <t>54.249.879 RAFAEL NAZARENO MELO CONCEICAO</t>
  </si>
  <si>
    <t>54254381000164</t>
  </si>
  <si>
    <t>54.254.381 TAYARA CRISTINA MENEZES AZEVEDO TRINDADE</t>
  </si>
  <si>
    <t>54254523000193</t>
  </si>
  <si>
    <t>54.254.523 GIZELIA RAYANE DA SILVA</t>
  </si>
  <si>
    <t>54254948000100</t>
  </si>
  <si>
    <t>54.254.948 GENISON GUIMARAES DOS REIS</t>
  </si>
  <si>
    <t>54254994000100</t>
  </si>
  <si>
    <t>54.254.994 LEONARDO MIRANDA CORREA</t>
  </si>
  <si>
    <t>54255218000116</t>
  </si>
  <si>
    <t>54.255.218 BRUNA THAYNA RODRIGUES CARDOSO</t>
  </si>
  <si>
    <t>54255650000107</t>
  </si>
  <si>
    <t>54.255.650 ALYERY GALVIZ ALZATE</t>
  </si>
  <si>
    <t>54255769000180</t>
  </si>
  <si>
    <t>54.255.769 ALEXANDER GALVIZ ALZATE</t>
  </si>
  <si>
    <t>54255842000113</t>
  </si>
  <si>
    <t>54.255.842 RAIMUNDO DE SOUSA COSTA</t>
  </si>
  <si>
    <t>54256750000158</t>
  </si>
  <si>
    <t>54.256.750 EDINALDO SANTOS DA SILVA JUNIOR</t>
  </si>
  <si>
    <t>54257273000145</t>
  </si>
  <si>
    <t>54.257.273 IRAILMA TRINDADE PAIXAO</t>
  </si>
  <si>
    <t>54257382000162</t>
  </si>
  <si>
    <t>54.257.382 JHONATHAN RAMOS PONTES</t>
  </si>
  <si>
    <t>54257939000165</t>
  </si>
  <si>
    <t>54.257.939 KLEBER KAUE MOREIRA DE SOUZA</t>
  </si>
  <si>
    <t>54258214000191</t>
  </si>
  <si>
    <t>54.258.214 THALES JOSE DE CAMPOS NUNES</t>
  </si>
  <si>
    <t>54258601000128</t>
  </si>
  <si>
    <t>54.258.601 BIANCA SANTOS GARCIA</t>
  </si>
  <si>
    <t>54258658000127</t>
  </si>
  <si>
    <t>54258658MARIA BEATRIZ DA SILVA SANTOS</t>
  </si>
  <si>
    <t>54259083000167</t>
  </si>
  <si>
    <t>54.259.083 KAIO AZEVEDO LIMA</t>
  </si>
  <si>
    <t>54259099000170</t>
  </si>
  <si>
    <t>54.259.099 DANIEL MARCAL COSTA</t>
  </si>
  <si>
    <t>54259902000176</t>
  </si>
  <si>
    <t>54.259.902 WENDELL KALEBY DAS NEVES DA SILVA</t>
  </si>
  <si>
    <t>54261569000130</t>
  </si>
  <si>
    <t>54.261.569 ANTONIA BARBOSA AZEVEDO</t>
  </si>
  <si>
    <t>54262804000198</t>
  </si>
  <si>
    <t>54.262.804 ARIADNE SANTOS PEREIRA</t>
  </si>
  <si>
    <t>54262982000119</t>
  </si>
  <si>
    <t>54.262.982 MIKAEL VICTOR ROCHA DE SOUSA</t>
  </si>
  <si>
    <t>54263106000107</t>
  </si>
  <si>
    <t>54.263.106 EWERTON VIANA BOTELHO</t>
  </si>
  <si>
    <t>54264335000146</t>
  </si>
  <si>
    <t>54.264.335 JOHANNY KATHLEEN TRINDADE PINTO</t>
  </si>
  <si>
    <t>54264871000141</t>
  </si>
  <si>
    <t>54.264.871 ELITON VINICIUS SILVA FERREIRA</t>
  </si>
  <si>
    <t>54265133000119</t>
  </si>
  <si>
    <t>54.265.133 LEONARDO MEIRELES DOS REIS</t>
  </si>
  <si>
    <t>54265750000114</t>
  </si>
  <si>
    <t>54.265.750 PAULO RUDNEY COSTA DE SOUZA</t>
  </si>
  <si>
    <t>54266729000133</t>
  </si>
  <si>
    <t>54.266.729 IZABELA ANDRELE DE CARVALHO SILVA</t>
  </si>
  <si>
    <t>54267312000195</t>
  </si>
  <si>
    <t>54.267.312 MICHELE DO ROSARIO ROSA</t>
  </si>
  <si>
    <t>54267347000124</t>
  </si>
  <si>
    <t>54.267.347 CARLOS VINICIUS PALHETA RODRIGUES</t>
  </si>
  <si>
    <t>54268582000110</t>
  </si>
  <si>
    <t>54.268.582 HERNAN PATRICIO FAVACHO PAIXAO</t>
  </si>
  <si>
    <t>54268709000100</t>
  </si>
  <si>
    <t>54.268.709 JULIAN ALLENDY GALVIS JIMENEZ</t>
  </si>
  <si>
    <t>54272941000103</t>
  </si>
  <si>
    <t>54.272.941 VANESSA DA SILVA</t>
  </si>
  <si>
    <t>54275305000135</t>
  </si>
  <si>
    <t>54.275.305 JAMILLY CRISTINA LIMA MARQUES</t>
  </si>
  <si>
    <t>54276066000138</t>
  </si>
  <si>
    <t>54.276.066 JORGELE LOPES DA SILVA</t>
  </si>
  <si>
    <t>54276519000126</t>
  </si>
  <si>
    <t>54.276.519 LUANA DE ARAUJO ROMEIRO</t>
  </si>
  <si>
    <t>54276565000125</t>
  </si>
  <si>
    <t>54.276.565 DEBORAH GRAZIELLI FREITAS SOARES</t>
  </si>
  <si>
    <t>54276896000165</t>
  </si>
  <si>
    <t>54.276.896 PAULO GABRIEL SOUZA DOS SANTOS</t>
  </si>
  <si>
    <t>54277201000160</t>
  </si>
  <si>
    <t>54.277.201 LARYSSA EVELLIN BATISTA CABRAL</t>
  </si>
  <si>
    <t>54277767000191</t>
  </si>
  <si>
    <t>54.277.767 DENIS ROBERTO FONSECA BARROS</t>
  </si>
  <si>
    <t>54279232000150</t>
  </si>
  <si>
    <t>54.279.232 FELIPE ALEXANDRE NASCIMENTO SANTOS</t>
  </si>
  <si>
    <t>54279373000172</t>
  </si>
  <si>
    <t>54.279.373 SHALON SILVA XAVIER</t>
  </si>
  <si>
    <t>54280746000125</t>
  </si>
  <si>
    <t>54.280.746 JOSIANE DE SOUSA FONSECA</t>
  </si>
  <si>
    <t>54280774000142</t>
  </si>
  <si>
    <t>54.280.774 ANA PAULA RESENDE DE SOUSA</t>
  </si>
  <si>
    <t>54281296000195</t>
  </si>
  <si>
    <t>54.281.296 ANTONIO JOSE DE ALMEIDA NASCIMENTO</t>
  </si>
  <si>
    <t>54281474000188</t>
  </si>
  <si>
    <t>54.281.474 PEDRO PAULO DE SOUZA BARROS NETO</t>
  </si>
  <si>
    <t>54281805000180</t>
  </si>
  <si>
    <t>54.281.805 MAX JOEDSON NUNES</t>
  </si>
  <si>
    <t>54283604000111</t>
  </si>
  <si>
    <t>54.283.604 RAQUELI SOLANGE CORREA NASCIMENTO</t>
  </si>
  <si>
    <t>54284610000193</t>
  </si>
  <si>
    <t>54.284.610 WILLIAN DO ROSARIO BAIA</t>
  </si>
  <si>
    <t>54284862000112</t>
  </si>
  <si>
    <t>54.284.862 CLAUDIO DIEGO SANTOS DA SILVA</t>
  </si>
  <si>
    <t>54286035000168</t>
  </si>
  <si>
    <t>54.286.035 YAN CARLOS RATIS LOPES</t>
  </si>
  <si>
    <t>54286459000122</t>
  </si>
  <si>
    <t>54.286.459 PRISCILA LUCENA ALVES</t>
  </si>
  <si>
    <t>54286525000164</t>
  </si>
  <si>
    <t>54.286.525 VICTOR DE MENEZES MORAES</t>
  </si>
  <si>
    <t>54286770000171</t>
  </si>
  <si>
    <t>54.286.770 ISRAEL DE SOUZA RODRIGUES</t>
  </si>
  <si>
    <t>54287714000151</t>
  </si>
  <si>
    <t>54.287.714 JAMILLE LOPES DE OLIVEIRA</t>
  </si>
  <si>
    <t>54287921000106</t>
  </si>
  <si>
    <t>54.287.921 MARCOS VINICIUS PEREIRA MOYA</t>
  </si>
  <si>
    <t>54287947000154</t>
  </si>
  <si>
    <t>54.287.947 REGINALDO DOS SANTOS COSTA</t>
  </si>
  <si>
    <t>54288551000121</t>
  </si>
  <si>
    <t>54.288.551 DAVID SHALON PENICHE VIEIRA</t>
  </si>
  <si>
    <t>54288614000140</t>
  </si>
  <si>
    <t>54.288.614 ARLETE DOS SANTOS SOUSA</t>
  </si>
  <si>
    <t>54289054000148</t>
  </si>
  <si>
    <t>54.289.054 RENATA RODRIGUES SANTIAGO SOUZA</t>
  </si>
  <si>
    <t>54289992000148</t>
  </si>
  <si>
    <t>54.289.992 ANGELA MARIA VIEIRA DO CARMO</t>
  </si>
  <si>
    <t>54290217000102</t>
  </si>
  <si>
    <t>54.290.217 ANDREO PADILHA GOMES</t>
  </si>
  <si>
    <t>54291006000194</t>
  </si>
  <si>
    <t>54.291.006 PAULO SELESTINO RIBEIRO DA COSTA</t>
  </si>
  <si>
    <t>54291538000121</t>
  </si>
  <si>
    <t>54.291.538 LEONIRA ITAPARICA FRANCO</t>
  </si>
  <si>
    <t>54292133000108</t>
  </si>
  <si>
    <t>54.292.133 ALESSANDRA DO SOCORRO CORREA MIRANDA</t>
  </si>
  <si>
    <t>54294306000127</t>
  </si>
  <si>
    <t>54.294.306 NIVIA MARIA DA SILVA MACEDO</t>
  </si>
  <si>
    <t>54294745000130</t>
  </si>
  <si>
    <t>54.294.745 RAFAEL DO NASCIMENTO COELHO</t>
  </si>
  <si>
    <t>54294808000158</t>
  </si>
  <si>
    <t>54.294.808 RAYLSON ALVES DOS SANTOS</t>
  </si>
  <si>
    <t>54294936000100</t>
  </si>
  <si>
    <t>54.294.936 MICHELLE CRISTINA TRAJANO ROCHA</t>
  </si>
  <si>
    <t>54295261000105</t>
  </si>
  <si>
    <t>54.295.261 DAIANE DE FATIMA DOS SANTOS ARAUJO</t>
  </si>
  <si>
    <t>54299038000136</t>
  </si>
  <si>
    <t>54.299.038 ROSANGELA MAGALHAES DE ALMEIDA</t>
  </si>
  <si>
    <t>54299665000177</t>
  </si>
  <si>
    <t>54.299.665 JOSE RIBAMAR SANTOS LOBATO FILHO</t>
  </si>
  <si>
    <t>54300609000105</t>
  </si>
  <si>
    <t>54.300.609 PIETRA CABRAL DA COSTA</t>
  </si>
  <si>
    <t>54300705000153</t>
  </si>
  <si>
    <t>54.300.705 VINICIUS MATEUS SOUZA DOS SANTOS</t>
  </si>
  <si>
    <t>54300770000189</t>
  </si>
  <si>
    <t>54.300.770 TAISSA SANTOS DE OLIVEIRA</t>
  </si>
  <si>
    <t>54300995000135</t>
  </si>
  <si>
    <t>J C P DOS SANTOS JUNIOR REPRESENTANTES COMERCIAIS</t>
  </si>
  <si>
    <t>54304528000183</t>
  </si>
  <si>
    <t>54.304.528 CLAYTON DIAS DOS SANTOS</t>
  </si>
  <si>
    <t>54306705000160</t>
  </si>
  <si>
    <t>54.306.705 LARYSSA DE SOUZA FERREIRA</t>
  </si>
  <si>
    <t>54308485000104</t>
  </si>
  <si>
    <t>54.308.485 SULLYVAM PALMEIRA DOS SANTOS</t>
  </si>
  <si>
    <t>54308985000146</t>
  </si>
  <si>
    <t>54.308.985 MAURO PATRICK SANTANA TRINDADE</t>
  </si>
  <si>
    <t>54310671000188</t>
  </si>
  <si>
    <t>54.310.671 ALISON SERGIO MOURA CASTRO</t>
  </si>
  <si>
    <t>54310721000127</t>
  </si>
  <si>
    <t>54.310.721 JEAN CLAY LOBO DA SILVA</t>
  </si>
  <si>
    <t>54312382000118</t>
  </si>
  <si>
    <t>54.312.382 ALESSANDRO JOSE SANTOS SANTANA JUNIOR</t>
  </si>
  <si>
    <t>54313398000145</t>
  </si>
  <si>
    <t>54.313.398 IGOR GUIMARAES GONCALVES</t>
  </si>
  <si>
    <t>54314775000160</t>
  </si>
  <si>
    <t>54.314.775 LUANA OLIVEIRA DE OLIVEIRA MONTEIRO</t>
  </si>
  <si>
    <t>54314892000124</t>
  </si>
  <si>
    <t>54.314.892 ALEXSANDER DA SILVA COUTINHO</t>
  </si>
  <si>
    <t>54314938000105</t>
  </si>
  <si>
    <t>54.314.938 MOISES CARDOSO AMADOR</t>
  </si>
  <si>
    <t>54315034000102</t>
  </si>
  <si>
    <t>54.315.034 WESLEY LOPES DO NASCIMENTO</t>
  </si>
  <si>
    <t>54315201000107</t>
  </si>
  <si>
    <t>54.315.201 LETICIA DO NASCIMENTO CRAVEIRO</t>
  </si>
  <si>
    <t>54316065000170</t>
  </si>
  <si>
    <t>54.316.065 KAROLINA DAGMAR PENA COSTA</t>
  </si>
  <si>
    <t>54316149000103</t>
  </si>
  <si>
    <t>54.316.149 THAYNARA CORDEIRO MENDES</t>
  </si>
  <si>
    <t>54316893000108</t>
  </si>
  <si>
    <t>54.316.893 ANDRE RICARDO PEREIRA DOS REIS</t>
  </si>
  <si>
    <t>54318060000186</t>
  </si>
  <si>
    <t>54.318.060 ERIKA DE LOURDES DE OLIVEIRA SOUZA</t>
  </si>
  <si>
    <t>54319163000160</t>
  </si>
  <si>
    <t>54.319.163 ANA PAULA VASCONCELOS MOURA DE SOUSA</t>
  </si>
  <si>
    <t>54319265000186</t>
  </si>
  <si>
    <t>54.319.265 ANDREY GUILHERME SILVA DA SILVA</t>
  </si>
  <si>
    <t>54319283000168</t>
  </si>
  <si>
    <t>54.319.283 ALLAN MATHEUS ALVES MENEZES</t>
  </si>
  <si>
    <t>54319861000166</t>
  </si>
  <si>
    <t>54.319.861 CARLOS GOMES DOS SANTOS JUNIOR</t>
  </si>
  <si>
    <t>54322333000166</t>
  </si>
  <si>
    <t>54.322.333 LEYLYAN LIMA DA SILVA</t>
  </si>
  <si>
    <t>54322534000163</t>
  </si>
  <si>
    <t>54.322.534 JOSE LUIZ SANTOS DA COSTA</t>
  </si>
  <si>
    <t>54323083000189</t>
  </si>
  <si>
    <t>54.323.083 YANCA ADRIELLE BARATA DA SILVA E SILVA</t>
  </si>
  <si>
    <t>54324434000176</t>
  </si>
  <si>
    <t>54.324.434 PEDRO LEANDRO DIAS DE SOUZA</t>
  </si>
  <si>
    <t>54324551000130</t>
  </si>
  <si>
    <t>54.324.551 JANAINA DA PAIXAO SOUZA DA SILVA CORDEIRO</t>
  </si>
  <si>
    <t>54325602000148</t>
  </si>
  <si>
    <t>54.325.602 IRIS DA CUNHA GUEDES</t>
  </si>
  <si>
    <t>54326381000122</t>
  </si>
  <si>
    <t>54.326.381 LUCAS GABRIEL DA SILVA E SILVA</t>
  </si>
  <si>
    <t>54326709000100</t>
  </si>
  <si>
    <t>54.326.709 JOSE LUCIO DA ROSA FERREIRA</t>
  </si>
  <si>
    <t>54326959000140</t>
  </si>
  <si>
    <t>54.326.959 HIGOR DOS SANTOS RODRIGUES</t>
  </si>
  <si>
    <t>54329521000116</t>
  </si>
  <si>
    <t>54.329.521 CLAUDINELE MENDES CASTRO</t>
  </si>
  <si>
    <t>54329590000120</t>
  </si>
  <si>
    <t>54.329.590 EMENSON GUSTAVO SILVA REIS</t>
  </si>
  <si>
    <t>54329936000190</t>
  </si>
  <si>
    <t>54.329.936 MARCELO KLAYTON DOS SANTOS MONTEIRO</t>
  </si>
  <si>
    <t>54330474000120</t>
  </si>
  <si>
    <t>54.330.474 VICTOR COSTA OLIVEIRA</t>
  </si>
  <si>
    <t>54330897000140</t>
  </si>
  <si>
    <t>54.330.897 ERNANI QUEIROZ LIMA</t>
  </si>
  <si>
    <t>54332683000103</t>
  </si>
  <si>
    <t>54.332.683 ROSILDA MARIA GONCALVES ROCHA</t>
  </si>
  <si>
    <t>54333617000158</t>
  </si>
  <si>
    <t>54.333.617 WALDIENE CARDOSO MENDES</t>
  </si>
  <si>
    <t>54333987000195</t>
  </si>
  <si>
    <t>54.333.987 VENILSON DA SILVA DO VALE</t>
  </si>
  <si>
    <t>54334581000127</t>
  </si>
  <si>
    <t>54.334.581 ROMERIO CALIXTO SILVA</t>
  </si>
  <si>
    <t>54335124000157</t>
  </si>
  <si>
    <t>54.335.124 KAMYLLE DA SILVA MORAES</t>
  </si>
  <si>
    <t>54335131000159</t>
  </si>
  <si>
    <t>54.335.131 MAURICIO MATOS DE MESQUITA FILHO</t>
  </si>
  <si>
    <t>54335750000143</t>
  </si>
  <si>
    <t>54.335.750 ANE GLEISE SIQUEIRA</t>
  </si>
  <si>
    <t>54335892000100</t>
  </si>
  <si>
    <t>54.335.892 MARCELO BEZERRA LIMA</t>
  </si>
  <si>
    <t>54336512000152</t>
  </si>
  <si>
    <t>54.336.512 CLEBERTON TIAGO DA SILVA ALVES</t>
  </si>
  <si>
    <t>54337640000110</t>
  </si>
  <si>
    <t>54.337.640 ANDERSON RODRIGUES DE ALMEIDA</t>
  </si>
  <si>
    <t>54337751000127</t>
  </si>
  <si>
    <t>54.337.751 ROGER DIOGO CORREA PATRICIO</t>
  </si>
  <si>
    <t>54337975000139</t>
  </si>
  <si>
    <t>54.337.975 FELIPE FERREIRA DA SILVA</t>
  </si>
  <si>
    <t>54339615000176</t>
  </si>
  <si>
    <t>54.339.615 JORGE LUIZ DE SOUZA BARBOSA</t>
  </si>
  <si>
    <t>54339656000162</t>
  </si>
  <si>
    <t>54.339.656 MARIA DA CONCEICAO DE CARVALHO</t>
  </si>
  <si>
    <t>54339846000180</t>
  </si>
  <si>
    <t>54.339.846 BRUNO VICTOR DA LUZ FREITAS</t>
  </si>
  <si>
    <t>54339905000110</t>
  </si>
  <si>
    <t>54.339.905 LEONARDO DIAS LOPES</t>
  </si>
  <si>
    <t>54342638000130</t>
  </si>
  <si>
    <t>54.342.638 ANDRE CARLOS DE SOUSA</t>
  </si>
  <si>
    <t>54344449000104</t>
  </si>
  <si>
    <t>54.344.449 VANDERSON BARBOSA DA SILVA</t>
  </si>
  <si>
    <t>54344818000150</t>
  </si>
  <si>
    <t>54.344.818 WELLINGTON MARTINS DA SILVA</t>
  </si>
  <si>
    <t>54345854000139</t>
  </si>
  <si>
    <t>54.345.854 MARCIO ROBERTO OLIVEIRA DE FREITAS</t>
  </si>
  <si>
    <t>54346930000120</t>
  </si>
  <si>
    <t>54.346.930 IRIANA FERREIRA DA COSTA</t>
  </si>
  <si>
    <t>54350222000163</t>
  </si>
  <si>
    <t>54.350.222 SHEYLA ROBERTA LOPES DE ANDRADE</t>
  </si>
  <si>
    <t>54350399000160</t>
  </si>
  <si>
    <t>54.350.399 MARLI FLAVIANA MENDES DE OLIVEIRA</t>
  </si>
  <si>
    <t>54351411000150</t>
  </si>
  <si>
    <t>54.351.411 WILSON DA CRUZ FARO</t>
  </si>
  <si>
    <t>54353306000150</t>
  </si>
  <si>
    <t>54.353.306 ALANA GUERREIRO GUERREIRO</t>
  </si>
  <si>
    <t>54354364000107</t>
  </si>
  <si>
    <t>54.354.364 MAYARA BRENDA SARMENTO PAES</t>
  </si>
  <si>
    <t>54354516000163</t>
  </si>
  <si>
    <t>54.354.516 ITALO BRUNO SILVA SOUZA</t>
  </si>
  <si>
    <t>54354610000112</t>
  </si>
  <si>
    <t>54.354.610 ROMARIO BORGES OLIVEIRA</t>
  </si>
  <si>
    <t>54354917000113</t>
  </si>
  <si>
    <t>54.354.917 RODRIGO FERREIRA SOUZA</t>
  </si>
  <si>
    <t>54355206000163</t>
  </si>
  <si>
    <t>54.355.206 DOUGLAS DOS SANTOS JUNIOR</t>
  </si>
  <si>
    <t>54355650000189</t>
  </si>
  <si>
    <t>54.355.650 JOSE FELIPE DE SOUZA DA SILVA</t>
  </si>
  <si>
    <t>54355738000109</t>
  </si>
  <si>
    <t>54.355.738 LARISSA CAROLINA OLIVEIRA DE SOUZA</t>
  </si>
  <si>
    <t>54356071000150</t>
  </si>
  <si>
    <t>54.356.071 EVELYN BEATRIZ SOUSA MONTEIRO</t>
  </si>
  <si>
    <t>54356271000103</t>
  </si>
  <si>
    <t>54.356.271 GABRIELLY FERREIRA OLIVEIRA</t>
  </si>
  <si>
    <t>54356330000143</t>
  </si>
  <si>
    <t>54.356.330 CINTIA CRISTINA GOMES DE LIMA</t>
  </si>
  <si>
    <t>54356631000177</t>
  </si>
  <si>
    <t>54.356.631 VANESSA MARIA BARROSO FERREIRA</t>
  </si>
  <si>
    <t>54357079000131</t>
  </si>
  <si>
    <t>54.357.079 WAGNER OLIVEIRA DA CRUZ</t>
  </si>
  <si>
    <t>54357086000133</t>
  </si>
  <si>
    <t>54.357.086 ANDREA FERNANDES SILVA DA SILVA</t>
  </si>
  <si>
    <t>54357879000152</t>
  </si>
  <si>
    <t>54.357.879 MARIA ONEIDE SANTOS SOARES</t>
  </si>
  <si>
    <t>54358919000180</t>
  </si>
  <si>
    <t>54.358.919 FERNANDO AUGUSTO MAGALHAES MACEIO</t>
  </si>
  <si>
    <t>54359106000105</t>
  </si>
  <si>
    <t>54.359.106 DARLO SILVA ANDRADE</t>
  </si>
  <si>
    <t>54359162000140</t>
  </si>
  <si>
    <t>54.359.162 ELLEN RIBEIRO BORCEM</t>
  </si>
  <si>
    <t>54359318000192</t>
  </si>
  <si>
    <t>54.359.318 JESSICA CAMILE SILVA</t>
  </si>
  <si>
    <t>54359373000182</t>
  </si>
  <si>
    <t>54.359.373 RINALDO DA SILVA NEVES</t>
  </si>
  <si>
    <t>54360669000113</t>
  </si>
  <si>
    <t>54.360.669 RAIMUNDO GOMES DA SILVA JUNIOR</t>
  </si>
  <si>
    <t>54362607000140</t>
  </si>
  <si>
    <t>54.362.607 CASSIANE DIAS DOS SANTOS</t>
  </si>
  <si>
    <t>54363418000192</t>
  </si>
  <si>
    <t>54.363.418 TOM ROBSON NOGUEIRA DE SOUSA</t>
  </si>
  <si>
    <t>54363774000106</t>
  </si>
  <si>
    <t>54.363.774 FABIANE MONTEIRO LOBATO DOS SANTOS</t>
  </si>
  <si>
    <t>54364418000107</t>
  </si>
  <si>
    <t>54.364.418 SOLANGE NAZARE DA SILVA LOBATO</t>
  </si>
  <si>
    <t>54364428000142</t>
  </si>
  <si>
    <t>54.364.428 RAFAELLA NASCIMENTO DE CRISTO</t>
  </si>
  <si>
    <t>54364571000134</t>
  </si>
  <si>
    <t>54.364.571 GIOVANNI SOARES RODRIGUES</t>
  </si>
  <si>
    <t>54367789000142</t>
  </si>
  <si>
    <t>54.367.789 ED CARLOS SOUZA DOS SANTOS</t>
  </si>
  <si>
    <t>54369294000152</t>
  </si>
  <si>
    <t>54.369.294 MARIA RAIMUNDA DA SILVA DOS SANTOS</t>
  </si>
  <si>
    <t>54369804000191</t>
  </si>
  <si>
    <t>54.369.804 BRUNO SANTOS FERNANDES</t>
  </si>
  <si>
    <t>54373599000138</t>
  </si>
  <si>
    <t>54.373.599 ELEIDINEL CARDOSO FURTADO</t>
  </si>
  <si>
    <t>54373995000165</t>
  </si>
  <si>
    <t>54.373.995 ANA REGINA DOS SANTOS FERREIRA</t>
  </si>
  <si>
    <t>54374329000141</t>
  </si>
  <si>
    <t>54.374.329 NEY WAGNER BEZERRA DA SILVA</t>
  </si>
  <si>
    <t>54374444000116</t>
  </si>
  <si>
    <t>54.374.444 DEBORA JULIANE BARBOSA NOVAES</t>
  </si>
  <si>
    <t>54374487000100</t>
  </si>
  <si>
    <t>54.374.487 MIRAI OLIVEIRA DA SILVA</t>
  </si>
  <si>
    <t>54374809000102</t>
  </si>
  <si>
    <t>54.374.809 PAULO RICARDO FEITOSA GURJAO</t>
  </si>
  <si>
    <t>54374969000151</t>
  </si>
  <si>
    <t>54.374.969 ALINE CHRISTIAN NOVAES COUTINHO</t>
  </si>
  <si>
    <t>54375008000161</t>
  </si>
  <si>
    <t>54.375.008 MARCOS VINICIUS RABELO NUNES</t>
  </si>
  <si>
    <t>54375288000108</t>
  </si>
  <si>
    <t>54.375.288 FELIPE SANTOS MELO</t>
  </si>
  <si>
    <t>54375918000144</t>
  </si>
  <si>
    <t>54.375.918 JOSE MARIA RODRIGUES FILHO</t>
  </si>
  <si>
    <t>54376052000196</t>
  </si>
  <si>
    <t>54.376.052 GABRIEL DOS SANTOS SOARES</t>
  </si>
  <si>
    <t>54376092000138</t>
  </si>
  <si>
    <t>54.376.092 LILIANA SOARES DE SALES</t>
  </si>
  <si>
    <t>54376273000164</t>
  </si>
  <si>
    <t>54.376.273 LUIZ ANTONIO LEITE</t>
  </si>
  <si>
    <t>54376557000150</t>
  </si>
  <si>
    <t>54.376.557 PAULO GUILHERME CONCEICAO GUSMAO</t>
  </si>
  <si>
    <t>54376625000181</t>
  </si>
  <si>
    <t>54.376.625 RAYANNE CRISTINA DA SILVA MOTA</t>
  </si>
  <si>
    <t>54377075000115</t>
  </si>
  <si>
    <t>54.377.075 WELLINGTON HUGO DOS SANTOS COSTA</t>
  </si>
  <si>
    <t>54377374000150</t>
  </si>
  <si>
    <t>54.377.374 ISRAEL SALOMAO DA SILVA NASCIMENTO</t>
  </si>
  <si>
    <t>54378576000116</t>
  </si>
  <si>
    <t>54.378.576 ADRIANO COSTA DO MAR</t>
  </si>
  <si>
    <t>54379033000113</t>
  </si>
  <si>
    <t>54.379.033 RAQUEL DE NAZARE RODRIGUES PACHECO</t>
  </si>
  <si>
    <t>54379759000156</t>
  </si>
  <si>
    <t>54.379.759 ARON HASSAN FERREIRA DE LIMA</t>
  </si>
  <si>
    <t>54380158000163</t>
  </si>
  <si>
    <t>54.380.158 LEONARDO DELON SILVA DOS SANTOS</t>
  </si>
  <si>
    <t>54381489000118</t>
  </si>
  <si>
    <t>54.381.489 GABRIEL MAXIMO DA SILVA</t>
  </si>
  <si>
    <t>54381872000176</t>
  </si>
  <si>
    <t>54.381.872 KATIA CILENE COSTA SILVA</t>
  </si>
  <si>
    <t>54382472000185</t>
  </si>
  <si>
    <t>54.382.472 YONE DE FATIMA VIRGOLINO BARRA</t>
  </si>
  <si>
    <t>54382800000143</t>
  </si>
  <si>
    <t>54.382.800 ESTER REIS TRINDADE</t>
  </si>
  <si>
    <t>54385487000105</t>
  </si>
  <si>
    <t>54.385.487 ARNALDO GARCIA FERREIRA FILHO</t>
  </si>
  <si>
    <t>54387172000199</t>
  </si>
  <si>
    <t>54.387.172 VANESSA DA CUNHA ALENCAR</t>
  </si>
  <si>
    <t>54387948000170</t>
  </si>
  <si>
    <t>54.387.948 JEFFERSON CESAR SOARES PIMENTA</t>
  </si>
  <si>
    <t>54388304000105</t>
  </si>
  <si>
    <t>54.388.304 JHONNES FRANCYS NERI DA ROCHA</t>
  </si>
  <si>
    <t>54388595000123</t>
  </si>
  <si>
    <t>54.388.595 JOSEANA DE SOUSA MORAES</t>
  </si>
  <si>
    <t>54389114000102</t>
  </si>
  <si>
    <t>54.389.114 RONIELDO DA CONCEICAO NUNES</t>
  </si>
  <si>
    <t>54389933000141</t>
  </si>
  <si>
    <t>54.389.933 ALDECIR MIRANDA DA SILVA</t>
  </si>
  <si>
    <t>54390289000121</t>
  </si>
  <si>
    <t>54.390.289 LUIS RICARDO MARTINS DA SILVA</t>
  </si>
  <si>
    <t>54390723000173</t>
  </si>
  <si>
    <t>54.390.723 JOSE NILTON FERREIRA SOUSA</t>
  </si>
  <si>
    <t>54392057000102</t>
  </si>
  <si>
    <t>54.392.057 CINTHIA GREGORIO OLIVEIRA PRAXEDES</t>
  </si>
  <si>
    <t>54393501000104</t>
  </si>
  <si>
    <t>54.393.501 IARA RAMOS DA SILVA</t>
  </si>
  <si>
    <t>54394123000183</t>
  </si>
  <si>
    <t>54.394.123 VALBER PENNA ANDRADE</t>
  </si>
  <si>
    <t>54394278000110</t>
  </si>
  <si>
    <t>54.394.278 KLEOMAR BARROS SILVA</t>
  </si>
  <si>
    <t>54394449000100</t>
  </si>
  <si>
    <t>54.394.449 MARCELA KATIUSCIA PEREIRA DE OLIVEIRA</t>
  </si>
  <si>
    <t>54394609000111</t>
  </si>
  <si>
    <t>54.394.609 LUANA ALINE ALMEIDA MENDES</t>
  </si>
  <si>
    <t>54395020000138</t>
  </si>
  <si>
    <t>54.395.020 LUCAS ASSIS FERNANDES</t>
  </si>
  <si>
    <t>54395402000161</t>
  </si>
  <si>
    <t>54.395.402 WANDERSON MORAES CASTRO</t>
  </si>
  <si>
    <t>54395484000144</t>
  </si>
  <si>
    <t>54.395.484 DHELI DE SOUZA CARVALHO</t>
  </si>
  <si>
    <t>54396758000110</t>
  </si>
  <si>
    <t>54.396.758 BELMIRO JOSE DOS SANTOS JUNIOR</t>
  </si>
  <si>
    <t>54396846000111</t>
  </si>
  <si>
    <t>54.396.846 FLAVIO JOSE BARATA DA ROCHA</t>
  </si>
  <si>
    <t>54398935000105</t>
  </si>
  <si>
    <t>54.398.935 DANIELA QUEIROZ LEITE</t>
  </si>
  <si>
    <t>54399625000105</t>
  </si>
  <si>
    <t>54.399.625 PAULO RONALDO MOREIRA DA COSTA</t>
  </si>
  <si>
    <t>54399739000147</t>
  </si>
  <si>
    <t>54.399.739 LIANDRA MORAES DAMASCENO</t>
  </si>
  <si>
    <t>54402616000118</t>
  </si>
  <si>
    <t>54.402.616 FABIO JOSE CORREA PEREIRA</t>
  </si>
  <si>
    <t>54402914000108</t>
  </si>
  <si>
    <t>54.402.914 EVENNY RIBEIRO LIMA</t>
  </si>
  <si>
    <t>54408443000145</t>
  </si>
  <si>
    <t>54.408.443 GABRIELA SEBASTIANA SERRA LIMA</t>
  </si>
  <si>
    <t>54409030000185</t>
  </si>
  <si>
    <t>54.409.030 RAFAEL PINTO DAMASCENO</t>
  </si>
  <si>
    <t>54409328000195</t>
  </si>
  <si>
    <t>54.409.328 ELANE RIBEIRO SILVA</t>
  </si>
  <si>
    <t>54409572000158</t>
  </si>
  <si>
    <t>54.409.572 GLENDA CARLA CORREA COSTA</t>
  </si>
  <si>
    <t>54410301000112</t>
  </si>
  <si>
    <t>54.410.301 CID SANTIAGO RUTKOWSKI FILHO</t>
  </si>
  <si>
    <t>54410537000159</t>
  </si>
  <si>
    <t>54.410.537 ANA BEATRIZ PAZ CARMONA</t>
  </si>
  <si>
    <t>54411387000106</t>
  </si>
  <si>
    <t>54.411.387 MARIA LUZIA CORREA PEREIRA</t>
  </si>
  <si>
    <t>54411635000100</t>
  </si>
  <si>
    <t>54.411.635 ALLYNE MACIEL DA SILVA</t>
  </si>
  <si>
    <t>54411745000172</t>
  </si>
  <si>
    <t>54.411.745 DALVA MARIA SILVA DE ALMEIDA</t>
  </si>
  <si>
    <t>54411839000141</t>
  </si>
  <si>
    <t>54.411.839 JOAO KEMEL BIEL ROCA</t>
  </si>
  <si>
    <t>54412165000108</t>
  </si>
  <si>
    <t>54.412.165 JOAO RODOLFO PONTES SOARES</t>
  </si>
  <si>
    <t>54413234000190</t>
  </si>
  <si>
    <t>54.413.234 JOAO FELIPE MELO DA SILVA</t>
  </si>
  <si>
    <t>54413900000190</t>
  </si>
  <si>
    <t>54.413.900 RONALDO DA SILVA MARQUES</t>
  </si>
  <si>
    <t>54414323000150</t>
  </si>
  <si>
    <t>54.414.323 CLEBSON FERNANDO SANTOS SILVA</t>
  </si>
  <si>
    <t>54415378000185</t>
  </si>
  <si>
    <t>54.415.378 JEFFERSON PORTO DA SILVA</t>
  </si>
  <si>
    <t>54418130000178</t>
  </si>
  <si>
    <t>54.418.130 AREOVALDO GOUVEA DA CRUZ</t>
  </si>
  <si>
    <t>54419084000121</t>
  </si>
  <si>
    <t>54.419.084 FABIANA LIRA DO NASCIMENTO AGURTO</t>
  </si>
  <si>
    <t>54419470000113</t>
  </si>
  <si>
    <t>54.419.470 LILIA KELEM DA SILVA CASTRO</t>
  </si>
  <si>
    <t>54419804000159</t>
  </si>
  <si>
    <t>54.419.804 LIDIANE DIAS DE OLIVEIRA</t>
  </si>
  <si>
    <t>54420209000133</t>
  </si>
  <si>
    <t>54.420.209 VINICIUS TADEU BRITO FERREIRA</t>
  </si>
  <si>
    <t>54420929000107</t>
  </si>
  <si>
    <t>54.420.929 ALCINO WELLYTON SANTANA RABELO</t>
  </si>
  <si>
    <t>54421258000190</t>
  </si>
  <si>
    <t>54.421.258 MARCIO SOUSA SANTOS</t>
  </si>
  <si>
    <t>54421758000122</t>
  </si>
  <si>
    <t>54.421.758 LENNA TARCIA DALMACIO TELES DA SILVA</t>
  </si>
  <si>
    <t>54423722000188</t>
  </si>
  <si>
    <t>54.423.722 OTINIEL MACHADO ANTUNES</t>
  </si>
  <si>
    <t>54424350000104</t>
  </si>
  <si>
    <t>54.424.350 IRIS DO SOCORRO DOS SANTOS SIQUEIRA</t>
  </si>
  <si>
    <t>54426449000145</t>
  </si>
  <si>
    <t>54.426.449 JOSE RODRIGO CELESTINO DA SILVA</t>
  </si>
  <si>
    <t>54427371000183</t>
  </si>
  <si>
    <t>54.427.371 CLEYDE CASTRO DOS SANTOS</t>
  </si>
  <si>
    <t>54427441000101</t>
  </si>
  <si>
    <t>54.427.441 ALESSANDRA TEIXEIRA PEREIRA</t>
  </si>
  <si>
    <t>54427666000150</t>
  </si>
  <si>
    <t>54.427.666 HUMBERTO PAULO MORAES DA COSTA</t>
  </si>
  <si>
    <t>54427797000137</t>
  </si>
  <si>
    <t>54.427.797 PAULO SERGIO DAMASCENO MEIRELES</t>
  </si>
  <si>
    <t>54428309000106</t>
  </si>
  <si>
    <t>54.428.309 JESSICA SILVA DE SOUZA</t>
  </si>
  <si>
    <t>54428659000172</t>
  </si>
  <si>
    <t>54.428.659 ELIANE CRISTINA NUNES ALVAREZ</t>
  </si>
  <si>
    <t>54429077000100</t>
  </si>
  <si>
    <t>54.429.077 BRUNO RAFAEL DO ESPIRITO SANTO CARVALHO</t>
  </si>
  <si>
    <t>54430445000130</t>
  </si>
  <si>
    <t>54.430.445 WILLIAME DA SILVA GOMES</t>
  </si>
  <si>
    <t>54433346000102</t>
  </si>
  <si>
    <t>54.433.346 VALDILEIA DE MORAES PAES DOS SANTOS</t>
  </si>
  <si>
    <t>54438384000158</t>
  </si>
  <si>
    <t>54.438.384 ADELSON CARVALHO DOS SANTOS</t>
  </si>
  <si>
    <t>54438401000157</t>
  </si>
  <si>
    <t>54.438.401 ANDERSON LEONAN FONSECA DA SILVA</t>
  </si>
  <si>
    <t>54440266000184</t>
  </si>
  <si>
    <t>54.440.266 CARLOS EDUARDO LIMA DE SOUZA OLIVEIRA</t>
  </si>
  <si>
    <t>54440541000160</t>
  </si>
  <si>
    <t>54.440.541 MELISSA GABRIELA BARBOSA BARATA</t>
  </si>
  <si>
    <t>54440819000107</t>
  </si>
  <si>
    <t>54.440.819 ALESSANDRA OLIVEIRA FERREIRA</t>
  </si>
  <si>
    <t>54440926000127</t>
  </si>
  <si>
    <t>54.440.926 ALEX WILLIAN RODRIGUES DA COSTA</t>
  </si>
  <si>
    <t>54441300000135</t>
  </si>
  <si>
    <t>54.441.300 SIDNEY MARTINS DO NASCIMENTO</t>
  </si>
  <si>
    <t>54441453000182</t>
  </si>
  <si>
    <t>54.441.453 LUIS ANDRE DE SOUSA FONSECA</t>
  </si>
  <si>
    <t>54441709000151</t>
  </si>
  <si>
    <t>54.441.709 ADRIEL ALMEIDA SILVA</t>
  </si>
  <si>
    <t>54443717000137</t>
  </si>
  <si>
    <t>54.443.717 AGD DA SILVA COSTA</t>
  </si>
  <si>
    <t>54444259000150</t>
  </si>
  <si>
    <t>54.444.259 GEYCIELLE COELHO SILVA</t>
  </si>
  <si>
    <t>54444556000104</t>
  </si>
  <si>
    <t>54.444.556 EVELYN VIANA ANDRADE</t>
  </si>
  <si>
    <t>54445029000106</t>
  </si>
  <si>
    <t>54.445.029 MIZAEL FERREIRA CALDAS</t>
  </si>
  <si>
    <t>54445136000134</t>
  </si>
  <si>
    <t>54.445.136 RANNOUV SOLANO LOPES MARTINS</t>
  </si>
  <si>
    <t>54445177000120</t>
  </si>
  <si>
    <t>54.445.177 JHONNSTON PEREIRA DA SILVA</t>
  </si>
  <si>
    <t>54445233000127</t>
  </si>
  <si>
    <t>54.445.233 RUDGERIO LUIZ MELO GONZAGA</t>
  </si>
  <si>
    <t>54445669000116</t>
  </si>
  <si>
    <t>54.445.669 MARCOS SOEIRO CARDOSO</t>
  </si>
  <si>
    <t>54446686000178</t>
  </si>
  <si>
    <t>54.446.686 FRANSSINETTE DE LOURDES DA SILVA SANTOS</t>
  </si>
  <si>
    <t>54447312000177</t>
  </si>
  <si>
    <t>54.447.312 TULIMAR DOS REIS FERREIRA</t>
  </si>
  <si>
    <t>54448210000176</t>
  </si>
  <si>
    <t>54.448.210 JAYME RODRIGUES DA FONSECA JUNIOR</t>
  </si>
  <si>
    <t>54448644000176</t>
  </si>
  <si>
    <t>54.448.644 GILBERTO MONTEIRO BONNETERRE</t>
  </si>
  <si>
    <t>54449357000180</t>
  </si>
  <si>
    <t>54.449.357 FIDEL DE SOUSA DE ANDRADE</t>
  </si>
  <si>
    <t>54449514000158</t>
  </si>
  <si>
    <t>54.449.514 PEDRO PAULO DA SILVA CORDOVIL</t>
  </si>
  <si>
    <t>54449534000129</t>
  </si>
  <si>
    <t>54.449.534 REGIS FERREIRA GOMES</t>
  </si>
  <si>
    <t>54450367000136</t>
  </si>
  <si>
    <t>54.450.367 THAIS DOS SANTOS SOUZA</t>
  </si>
  <si>
    <t>54450621000104</t>
  </si>
  <si>
    <t>54.450.621 ADRIANA DE MACIA SILVA COSTA</t>
  </si>
  <si>
    <t>54450926000108</t>
  </si>
  <si>
    <t>54.450.926 RUAN MONTEIRO DELGADO</t>
  </si>
  <si>
    <t>54451029000119</t>
  </si>
  <si>
    <t>54.451.029 ANDREA CRISTINA DE OLIVEIRA AZULINO</t>
  </si>
  <si>
    <t>54451386000187</t>
  </si>
  <si>
    <t>54.451.386 WENDERSOM DA SILVA NEGRAO</t>
  </si>
  <si>
    <t>54451904000162</t>
  </si>
  <si>
    <t>54.451.904 VANISE CRISTINA CHAVES DE LIMA</t>
  </si>
  <si>
    <t>54451924000133</t>
  </si>
  <si>
    <t>54.451.924 DIONE DO SOCORRO PINHEIRO CARVALHO</t>
  </si>
  <si>
    <t>54455932000158</t>
  </si>
  <si>
    <t>54.455.932 CARLA YASMIN LEITE MEDEIROS</t>
  </si>
  <si>
    <t>54458009000170</t>
  </si>
  <si>
    <t>54.458.009 ALLAN MATHEUS CARDIAS TABARANA</t>
  </si>
  <si>
    <t>54458528000138</t>
  </si>
  <si>
    <t>54.458.528 FELIPE TOMAZ DE SOUZA MOREIRA</t>
  </si>
  <si>
    <t>54458749000106</t>
  </si>
  <si>
    <t>54.458.749 STENYSON DO CARMO BARBOSA LIMA</t>
  </si>
  <si>
    <t>54460429000190</t>
  </si>
  <si>
    <t>54.460.429 RANNY EDUARDA DA CRUZ SANTANA</t>
  </si>
  <si>
    <t>54460755000106</t>
  </si>
  <si>
    <t>54.460.755 WILLAN DA SILVA GONCALVES</t>
  </si>
  <si>
    <t>54460922000100</t>
  </si>
  <si>
    <t>54.460.922 CHARLE LIMA DA LUZ</t>
  </si>
  <si>
    <t>54461141000130</t>
  </si>
  <si>
    <t>54.461.141 ELIUDA DE LIMA CORDOVIL</t>
  </si>
  <si>
    <t>54463265000155</t>
  </si>
  <si>
    <t>54.463.265 SERGIO MATHEUS MODESTO AVIZ</t>
  </si>
  <si>
    <t>54463410000106</t>
  </si>
  <si>
    <t>54.463.410 JHENNYFER VITORIA MODESTO DE CASTRO</t>
  </si>
  <si>
    <t>54466381000128</t>
  </si>
  <si>
    <t>54.466.381 THIAGO NASCIMENTO SILVA</t>
  </si>
  <si>
    <t>54467013000102</t>
  </si>
  <si>
    <t>54.467.013 KALYNE OLIVEIRA DE OLIVEIRA</t>
  </si>
  <si>
    <t>54467540000109</t>
  </si>
  <si>
    <t>54.467.540 MAXWELL RAMOS SANTOS</t>
  </si>
  <si>
    <t>54468910000122</t>
  </si>
  <si>
    <t>54.468.910 THYAGO DA SILVA RODRIGUES</t>
  </si>
  <si>
    <t>54469182000173</t>
  </si>
  <si>
    <t>54.469.182 SILVIO ELIELSON DA SILVA PINTO</t>
  </si>
  <si>
    <t>54469324000100</t>
  </si>
  <si>
    <t>54.469.324 ISRAEL LIMA DA SILVA</t>
  </si>
  <si>
    <t>54469517000153</t>
  </si>
  <si>
    <t>54.469.517 IRINEU MONTEIRO NETO</t>
  </si>
  <si>
    <t>54469885000100</t>
  </si>
  <si>
    <t>54.469.885 ROSINELMA MATOS DE BRITO</t>
  </si>
  <si>
    <t>54470268000116</t>
  </si>
  <si>
    <t>54.470.268 TAINAN TAVARES DA SILVA RODRIGUES</t>
  </si>
  <si>
    <t>54470425000193</t>
  </si>
  <si>
    <t>54.470.425 MARIA DARCI DA SILVA DIAS</t>
  </si>
  <si>
    <t>54471584000102</t>
  </si>
  <si>
    <t>54.471.584 HENRIQUE ROMEU AZEVEDO CUNHA JUNIOR</t>
  </si>
  <si>
    <t>54471960000169</t>
  </si>
  <si>
    <t>54.471.960 JEANE LUANA GONCALVES PIMENTEL</t>
  </si>
  <si>
    <t>54472521000170</t>
  </si>
  <si>
    <t>54.472.521 EMILIA DE PAULA FERREIRA NEVES MENEZES</t>
  </si>
  <si>
    <t>54475122000163</t>
  </si>
  <si>
    <t>54.475.122 LEANDRO AUGUSTO CARNEIRO LIMA</t>
  </si>
  <si>
    <t>54476733000126</t>
  </si>
  <si>
    <t>54476733 JOSE JORGE DO NASCIMENTO</t>
  </si>
  <si>
    <t>54477557000147</t>
  </si>
  <si>
    <t>54.477.557 MELQUESEDEK DE FREITAS COSTA</t>
  </si>
  <si>
    <t>54478132000152</t>
  </si>
  <si>
    <t>54.478.132 KAREN MACEDO RAMOS</t>
  </si>
  <si>
    <t>54479099000185</t>
  </si>
  <si>
    <t>54.479.099 MARTINHA DOS REIS PROGENIO GALVAO</t>
  </si>
  <si>
    <t>54480232000113</t>
  </si>
  <si>
    <t>54.480.232 MARINILSON ANTONIO SILVA BENTES</t>
  </si>
  <si>
    <t>54482356000138</t>
  </si>
  <si>
    <t>54.482.356 JOSE RICARDO LOBATO</t>
  </si>
  <si>
    <t>54482372000120</t>
  </si>
  <si>
    <t>54.482.372 RAFAELA OLIVEIRA CORREA</t>
  </si>
  <si>
    <t>54484044000163</t>
  </si>
  <si>
    <t>54.484.044 CLAUD SIDNE NEVES MOREIRA</t>
  </si>
  <si>
    <t>54484512000108</t>
  </si>
  <si>
    <t>54.484.512 ANA PAULA SANTIAGO SANTOS</t>
  </si>
  <si>
    <t>54484721000143</t>
  </si>
  <si>
    <t>54.484.721 WILLER FIGUEIRA NEVES BASTOS</t>
  </si>
  <si>
    <t>54485898000164</t>
  </si>
  <si>
    <t>54.485.898 WESLEY FERREIRA E SILVA</t>
  </si>
  <si>
    <t>54487577000107</t>
  </si>
  <si>
    <t>54.487.577 MIZIELLE DA CONCEICAO DE SOUSA</t>
  </si>
  <si>
    <t>54487880000100</t>
  </si>
  <si>
    <t>54.487.880 RAIANY MODESTO PINHEIRO</t>
  </si>
  <si>
    <t>54487890000137</t>
  </si>
  <si>
    <t>54.487.890 FRANCISCA DO ROSARIO BORGES</t>
  </si>
  <si>
    <t>54488384000162</t>
  </si>
  <si>
    <t>54.488.384 JOSENILSON PINTO SENADO</t>
  </si>
  <si>
    <t>54488699000100</t>
  </si>
  <si>
    <t>54.488.699 ANDRESSA REGINA SANDRES GUIMARAES DE BARROS</t>
  </si>
  <si>
    <t>54489002000115</t>
  </si>
  <si>
    <t>54.489.002 MANOEL PAULO NEVES COSTA</t>
  </si>
  <si>
    <t>54489210000114</t>
  </si>
  <si>
    <t>54.489.210 GLAUCIA DALILA MAIA DANTAS</t>
  </si>
  <si>
    <t>54491973000108</t>
  </si>
  <si>
    <t>54.491.973 FRANCISCA JANE DA SILVA ARAUJO</t>
  </si>
  <si>
    <t>54494595000108</t>
  </si>
  <si>
    <t>54.494.595 LARISSA CRISTINA OLIVEIRA BARROS</t>
  </si>
  <si>
    <t>54495259000180</t>
  </si>
  <si>
    <t>54.495.259 HARIADNNY TAVARES DOS SANTOS</t>
  </si>
  <si>
    <t>54496145000154</t>
  </si>
  <si>
    <t>54.496.145 CARLA SAMARA MONTEIRO DE SOUZA</t>
  </si>
  <si>
    <t>54496332000138</t>
  </si>
  <si>
    <t>54.496.332 CARLOS EDUARDO FERREIRA MELO</t>
  </si>
  <si>
    <t>54496539000102</t>
  </si>
  <si>
    <t>54.496.539 RODRIGO MONTEIRO DE SOUZA</t>
  </si>
  <si>
    <t>54496606000199</t>
  </si>
  <si>
    <t>54.496.606 ANTONIO COSTA NETO FARIAS</t>
  </si>
  <si>
    <t>54498188000179</t>
  </si>
  <si>
    <t>54.498.188 BEATRIZ NUNES LEITE</t>
  </si>
  <si>
    <t>54498534000119</t>
  </si>
  <si>
    <t>54.498.534 NILCE BORGES DE SIQUEIRA DA SILVA</t>
  </si>
  <si>
    <t>54499112000168</t>
  </si>
  <si>
    <t>54.499.112 BENEVAL ALVES DA SILVA</t>
  </si>
  <si>
    <t>54499560000161</t>
  </si>
  <si>
    <t>54.499.560 CARLOS DA COSTA ALVES</t>
  </si>
  <si>
    <t>54501362000195</t>
  </si>
  <si>
    <t>54.501.362 NEILDO DONATO SANTOS SILVA</t>
  </si>
  <si>
    <t>54502222000131</t>
  </si>
  <si>
    <t>54.502.222 ATOS MIRANDA DO CARMO</t>
  </si>
  <si>
    <t>54502466000114</t>
  </si>
  <si>
    <t>54.502.466 MARILIA PITEL CRAVO</t>
  </si>
  <si>
    <t>54504347000109</t>
  </si>
  <si>
    <t>54.504.347 MARCIA MEDEIROS NASCIMENTO</t>
  </si>
  <si>
    <t>54504974000131</t>
  </si>
  <si>
    <t>54.504.974 JOAO ABENATAR VALENTE BAIMA</t>
  </si>
  <si>
    <t>54505239000142</t>
  </si>
  <si>
    <t>54.505.239 ALANA DA SILVA DA ROCHA</t>
  </si>
  <si>
    <t>54505638000103</t>
  </si>
  <si>
    <t>54.505.638 TARCILA ASSIS DO AMARAL</t>
  </si>
  <si>
    <t>54506353000197</t>
  </si>
  <si>
    <t>54.506.353 KELLY SOARES DIAS</t>
  </si>
  <si>
    <t>54506645000120</t>
  </si>
  <si>
    <t>54.506.645 THAIS NASCIMENTO CARVALHO</t>
  </si>
  <si>
    <t>54507323000103</t>
  </si>
  <si>
    <t>54.507.323 VINICIUS SANTOS PINHEIRO DA COSTA</t>
  </si>
  <si>
    <t>54507460000130</t>
  </si>
  <si>
    <t>54.507.460 LUCAS AMINTAS CRUZ</t>
  </si>
  <si>
    <t>54507526000191</t>
  </si>
  <si>
    <t>54.507.526 MARIJANE TEIXEIRA DA SILVA</t>
  </si>
  <si>
    <t>54507591000117</t>
  </si>
  <si>
    <t>54.507.591 WENDER VINICIUS SANTA BRIGIDA DE SOUZA</t>
  </si>
  <si>
    <t>54508721000136</t>
  </si>
  <si>
    <t>54.508.721 ANTONIO VITOR DA SILVA AZEVEDO</t>
  </si>
  <si>
    <t>54509987000101</t>
  </si>
  <si>
    <t>54.509.987 RAIMUNDO NONATO SOUSA DA SILVA</t>
  </si>
  <si>
    <t>54510338000112</t>
  </si>
  <si>
    <t>54.510.338 IZABELE LIMA BRAGA</t>
  </si>
  <si>
    <t>54513231000128</t>
  </si>
  <si>
    <t>54.513.231 ANTONIO LUCIANO DA COSTA ALVES</t>
  </si>
  <si>
    <t>54515029000135</t>
  </si>
  <si>
    <t>54.515.029 ALAN CARLOS FIGUEIREDO MOREIRA</t>
  </si>
  <si>
    <t>54515280000108</t>
  </si>
  <si>
    <t>54.515.280 DANIEL PINHEIRO DA SILVA</t>
  </si>
  <si>
    <t>54516478000106</t>
  </si>
  <si>
    <t>54.516.478 MARIA MADALENA FIGUEIREDO RAIOL</t>
  </si>
  <si>
    <t>54517455000108</t>
  </si>
  <si>
    <t>54.517.455 SOLANGE CRISTINA DA MOTA LIMA SILVA</t>
  </si>
  <si>
    <t>54517504000102</t>
  </si>
  <si>
    <t>54.517.504 BRUNO QUEIROZ DE SOUZA</t>
  </si>
  <si>
    <t>54519163000104</t>
  </si>
  <si>
    <t>54.519.163 RAIMUNDO NAZARENO RODRIGUES DO VALE</t>
  </si>
  <si>
    <t>54519229000166</t>
  </si>
  <si>
    <t>54.519.229 MARCOS ANTONIO DE LIMA SOUZA</t>
  </si>
  <si>
    <t>54520401000100</t>
  </si>
  <si>
    <t>54.520.401 MAURICIO FERREIRA</t>
  </si>
  <si>
    <t>54521467000106</t>
  </si>
  <si>
    <t>54.521.467 ELTON EDUARDO COSTA E SILVA</t>
  </si>
  <si>
    <t>54521487000187</t>
  </si>
  <si>
    <t>54.521.487 FELIPE GIORDANO FRANCO DA SILVA</t>
  </si>
  <si>
    <t>54522748000183</t>
  </si>
  <si>
    <t>54.522.748 ARTHUR FERREIRA BESSA</t>
  </si>
  <si>
    <t>54523611000143</t>
  </si>
  <si>
    <t>54.523.611 NIL WENDELL PINHEIRO GOMES</t>
  </si>
  <si>
    <t>54523621000189</t>
  </si>
  <si>
    <t>54.523.621 RAFAEL NOBRE GONCALVES</t>
  </si>
  <si>
    <t>54524125000140</t>
  </si>
  <si>
    <t>54.524.125 ALANA SOARES DA COSTA</t>
  </si>
  <si>
    <t>54524408000191</t>
  </si>
  <si>
    <t>54.524.408 LEANDRO KOICHI SILVA HAYASHI</t>
  </si>
  <si>
    <t>54524648000196</t>
  </si>
  <si>
    <t>54.524.648 RUBENS JOAQUIM MOTA</t>
  </si>
  <si>
    <t>54524651000100</t>
  </si>
  <si>
    <t>54.524.651 REGINALDO MAURO NASCIMENTO FERNANDES</t>
  </si>
  <si>
    <t>54524736000198</t>
  </si>
  <si>
    <t>54.524.736 LUCIANE ALENCAR DA SILVA</t>
  </si>
  <si>
    <t>54524793000177</t>
  </si>
  <si>
    <t>54.524.793 LUCIANO VILHENA DANTAS</t>
  </si>
  <si>
    <t>54524837000169</t>
  </si>
  <si>
    <t>54.524.837 FABIANO DA SILVA MARQUES</t>
  </si>
  <si>
    <t>54525032000130</t>
  </si>
  <si>
    <t>54.525.032 ROBSON JUNIOR DE SOUZA CARDOSO</t>
  </si>
  <si>
    <t>54525033000184</t>
  </si>
  <si>
    <t>54.525.033 FRANCIANE DE NAZARE PORTAL MARTINS</t>
  </si>
  <si>
    <t>54525291000160</t>
  </si>
  <si>
    <t>54.525.291 HELEN DOS SANTOS DE ASSUNCAO</t>
  </si>
  <si>
    <t>54525353000134</t>
  </si>
  <si>
    <t>54.525.353 SHIRLEY PATRICIA MESCOUTO CARDOSO</t>
  </si>
  <si>
    <t>54525723000133</t>
  </si>
  <si>
    <t>54.525.723 KETLEN CRISTINE PORTELA SILVA</t>
  </si>
  <si>
    <t>54526698000102</t>
  </si>
  <si>
    <t>54.526.698 RAYANNE GOMES XAVIER</t>
  </si>
  <si>
    <t>54527113000179</t>
  </si>
  <si>
    <t>54.527.113 ABRAAO DOS SANTOS SANTANA</t>
  </si>
  <si>
    <t>54527299000166</t>
  </si>
  <si>
    <t>54.527.299 HERION WENDER SILVA XAVIER</t>
  </si>
  <si>
    <t>54527541000100</t>
  </si>
  <si>
    <t>54.527.541 MAIARA FERREIRA GOMES</t>
  </si>
  <si>
    <t>54527685000158</t>
  </si>
  <si>
    <t>54.527.685 DIEGO FRAGOSO RIBEIRO DA COSTA</t>
  </si>
  <si>
    <t>54527797000109</t>
  </si>
  <si>
    <t>54.527.797 RAFAEL FERNANDES DOS SANTOS ALMEIDA</t>
  </si>
  <si>
    <t>54528079000157</t>
  </si>
  <si>
    <t>54.528.079 DAILSON RODRIGUES LOPES</t>
  </si>
  <si>
    <t>54528169000148</t>
  </si>
  <si>
    <t>54.528.169 ARTHUR BASTO CORREA</t>
  </si>
  <si>
    <t>54530276000100</t>
  </si>
  <si>
    <t>54.530.276 JEFFERSON FERREIRA DE SOUZA</t>
  </si>
  <si>
    <t>54530427000120</t>
  </si>
  <si>
    <t>54.530.427 DEIVID SILVA DA SILVA</t>
  </si>
  <si>
    <t>54530523000179</t>
  </si>
  <si>
    <t>54.530.523 EDUARDO LOPES LUCIO</t>
  </si>
  <si>
    <t>54530586000125</t>
  </si>
  <si>
    <t>54.530.586 ERISLANE DA SILVA GOMES</t>
  </si>
  <si>
    <t>54530657000190</t>
  </si>
  <si>
    <t>54.530.657 KAUA DIMITRI SILVA PINHEIRO</t>
  </si>
  <si>
    <t>54530730000123</t>
  </si>
  <si>
    <t>54.530.730 KERLEY RAFAEL DOS REIS SANTOS</t>
  </si>
  <si>
    <t>58248352002356</t>
  </si>
  <si>
    <t>COBRA ROLAMENTOS E AUTOPECAS S.A.</t>
  </si>
  <si>
    <t>60916731003390</t>
  </si>
  <si>
    <t>ASSOCIACAO BRASILEIRA DE EDUCADORES LASSALISTAS</t>
  </si>
  <si>
    <t>SOCIEDADE BENEFICENTE SAO CAMILO</t>
  </si>
  <si>
    <t>60975737005978</t>
  </si>
  <si>
    <t>61065199001011</t>
  </si>
  <si>
    <t>OCRIM SA. PRODUTOS ALIMENTICIOS</t>
  </si>
  <si>
    <t>IGREJA DO EVANGELHO QUADRANGULAR</t>
  </si>
  <si>
    <t>62955505162574</t>
  </si>
  <si>
    <t>DEBORA JANE PAIXÃO E SILVA MARTA</t>
  </si>
  <si>
    <t>ANDRE RIOS DA SILVA</t>
  </si>
  <si>
    <t>MAX DE AZEVEDO PINTO  E ESPOSA</t>
  </si>
  <si>
    <t>83316729000107</t>
  </si>
  <si>
    <t>ART MED COMERCIO E IMPORTACAO DE ORTESE E PROTESE LTDA</t>
  </si>
  <si>
    <t>83332908000120</t>
  </si>
  <si>
    <t>BEST ENGENHARIA LTDA</t>
  </si>
  <si>
    <t>83342162000305</t>
  </si>
  <si>
    <t>APEU MOTOS PECAS E SERVICOS LTDA</t>
  </si>
  <si>
    <t>INSTITUICAO ADVENTISTA DE EDUCACAO E ASSISTENCIA SOCIAL NORTE BRASILEIRA</t>
  </si>
  <si>
    <t>83367326007000</t>
  </si>
  <si>
    <t>83367326011547</t>
  </si>
  <si>
    <t>83577494000107</t>
  </si>
  <si>
    <t>MOTOBEL VEICULOS LTDA</t>
  </si>
  <si>
    <t>84153428000164</t>
  </si>
  <si>
    <t>TRATORTERRA COMERCIAL LTDA</t>
  </si>
  <si>
    <t>84685106000670</t>
  </si>
  <si>
    <t>FRANKLIN ELECTRIC INDUSTRIA DE MOTOBOMBAS LTDA.</t>
  </si>
  <si>
    <t>90912429000300</t>
  </si>
  <si>
    <t>BENTO BRASIL TRANSPORTE E LOGISTICA LTDA</t>
  </si>
  <si>
    <t>97528799000125</t>
  </si>
  <si>
    <t>BOLIVAR CONCEICAO DE SOUSA 41005376204</t>
  </si>
  <si>
    <t>97549397000107</t>
  </si>
  <si>
    <t>JOSE RIBEIRO DE SOUSA 37337521200</t>
  </si>
  <si>
    <t>IMUNIDADE</t>
  </si>
  <si>
    <t>TOTAIS GERAIS</t>
  </si>
  <si>
    <t>INSCRIÇÕES</t>
  </si>
  <si>
    <t>DESCRIÇÃO</t>
  </si>
  <si>
    <t>ISENÇÃO</t>
  </si>
  <si>
    <t>TOTAL</t>
  </si>
  <si>
    <t>TOTAL VALOR</t>
  </si>
  <si>
    <t>ALVARÁS_GERAL</t>
  </si>
  <si>
    <t>ISS_GERAL</t>
  </si>
  <si>
    <t>Coluna1</t>
  </si>
  <si>
    <t>Coluna2</t>
  </si>
  <si>
    <t>000******00</t>
  </si>
  <si>
    <t>006******80</t>
  </si>
  <si>
    <t>032******34</t>
  </si>
  <si>
    <t>108******49</t>
  </si>
  <si>
    <t>143******04</t>
  </si>
  <si>
    <t>154******49</t>
  </si>
  <si>
    <t>183******34</t>
  </si>
  <si>
    <t>245******49</t>
  </si>
  <si>
    <t>305******15</t>
  </si>
  <si>
    <t>362******34</t>
  </si>
  <si>
    <t>371******49</t>
  </si>
  <si>
    <t>375******20</t>
  </si>
  <si>
    <t>423******04</t>
  </si>
  <si>
    <t>425******72</t>
  </si>
  <si>
    <t>428******87</t>
  </si>
  <si>
    <t>429******04</t>
  </si>
  <si>
    <t>459******34</t>
  </si>
  <si>
    <t>468******49</t>
  </si>
  <si>
    <t>527******04</t>
  </si>
  <si>
    <t>639******91</t>
  </si>
  <si>
    <t>666******72</t>
  </si>
  <si>
    <t>672******34</t>
  </si>
  <si>
    <t>746******34</t>
  </si>
  <si>
    <r>
      <t xml:space="preserve">TOTAL GERAL </t>
    </r>
    <r>
      <rPr>
        <sz val="14"/>
        <color rgb="FF000000"/>
        <rFont val="Wingdings"/>
        <charset val="2"/>
      </rPr>
      <t>èèè</t>
    </r>
  </si>
  <si>
    <t>RELAÇÃO DE CONTRIBUINTES</t>
  </si>
  <si>
    <t>MÊS DE REFERENCIA</t>
  </si>
  <si>
    <t>DATA DA ENTREGA</t>
  </si>
  <si>
    <t>SECRETARIA MUNICIPAL DE GESTÃO FAZENDÁRIA - SEGEF</t>
  </si>
  <si>
    <t>COORDENADORIA DE ARRECADAÇÃO</t>
  </si>
  <si>
    <t>2024-04-01 00:00:00.000000</t>
  </si>
  <si>
    <t>4/2024</t>
  </si>
  <si>
    <t>0</t>
  </si>
  <si>
    <t/>
  </si>
  <si>
    <t>2024-04-01 11:44:51.615000</t>
  </si>
  <si>
    <t>2024-04-01 13:55:22.945000</t>
  </si>
  <si>
    <t>2024-04-02 00:00:00.000000</t>
  </si>
  <si>
    <t>54548130000192</t>
  </si>
  <si>
    <t>54.548.130 JACQUELINE FARIAS DE SOUSA</t>
  </si>
  <si>
    <t>2024-04-02 07:45:21.158000</t>
  </si>
  <si>
    <t>54542481000196</t>
  </si>
  <si>
    <t>54.542.481 JUCILENE MIRANDA DA CRUZ</t>
  </si>
  <si>
    <t>2024-04-02 07:45:42.745000</t>
  </si>
  <si>
    <t>54546749000168</t>
  </si>
  <si>
    <t>54.546.749 LEONARDO VIEIRA VENTURIERI</t>
  </si>
  <si>
    <t>2024-04-02 07:45:43.762000</t>
  </si>
  <si>
    <t>54549336000137</t>
  </si>
  <si>
    <t>54.549.336 POLIANA SILVA BESERRA CARVALHO</t>
  </si>
  <si>
    <t>2024-04-02 07:46:26.884000</t>
  </si>
  <si>
    <t>54549481000118</t>
  </si>
  <si>
    <t>54.549.481 KAMILY ALVES DA SILVA</t>
  </si>
  <si>
    <t>2024-04-02 07:46:27.566000</t>
  </si>
  <si>
    <t>54549491000153</t>
  </si>
  <si>
    <t>54.549.491 ROMULO GURGEL FERNANDES</t>
  </si>
  <si>
    <t>2024-04-02 07:46:28.028000</t>
  </si>
  <si>
    <t>54542728000174</t>
  </si>
  <si>
    <t>54.542.728 ANDERSON FERREIRA LOBO</t>
  </si>
  <si>
    <t>2024-04-02 07:46:32.678000</t>
  </si>
  <si>
    <t>54546268000152</t>
  </si>
  <si>
    <t>54.546.268 KELLER PRAZERES GONZAGA SILVA</t>
  </si>
  <si>
    <t>2024-04-02 07:46:36.317000</t>
  </si>
  <si>
    <t>54544975000100</t>
  </si>
  <si>
    <t>54.544.975 KLEBER DA SILVA E SILVA</t>
  </si>
  <si>
    <t>2024-04-02 07:46:52.106000</t>
  </si>
  <si>
    <t>54548638000190</t>
  </si>
  <si>
    <t>54.548.638 MAURICIO DEIVISON DA SILVA</t>
  </si>
  <si>
    <t>2024-04-02 07:46:52.539000</t>
  </si>
  <si>
    <t>54533280000122</t>
  </si>
  <si>
    <t>54.533.280 REINAN MONTEIRO DE LIMA</t>
  </si>
  <si>
    <t>2024-04-02 07:46:53.146000</t>
  </si>
  <si>
    <t>54536011000110</t>
  </si>
  <si>
    <t>54.536.011 PAULO RENATO RODRIGUES MATTOS</t>
  </si>
  <si>
    <t>2024-04-02 07:46:53.563000</t>
  </si>
  <si>
    <t>54543063000113</t>
  </si>
  <si>
    <t>54.543.063 EDSON FELIPE SANTIAGO JUNIOR</t>
  </si>
  <si>
    <t>2024-04-02 07:46:53.969000</t>
  </si>
  <si>
    <t>54549110000136</t>
  </si>
  <si>
    <t>54.549.110 LEONAM BATISTA DA SILVA</t>
  </si>
  <si>
    <t>2024-04-02 07:46:54.285000</t>
  </si>
  <si>
    <t>54543948000112</t>
  </si>
  <si>
    <t>54.543.948 FERNANDA DA SILVA NOGUEIRA</t>
  </si>
  <si>
    <t>2024-04-02 07:46:55.514000</t>
  </si>
  <si>
    <t>54542567000119</t>
  </si>
  <si>
    <t>54.542.567 JOSENALDO ALMEIDA DOS SANTOS</t>
  </si>
  <si>
    <t>2024-04-02 07:46:55.874000</t>
  </si>
  <si>
    <t>54548418000167</t>
  </si>
  <si>
    <t>54.548.418 ELIEL BATISTA CHAVES BARBOSA</t>
  </si>
  <si>
    <t>2024-04-02 07:46:56.203000</t>
  </si>
  <si>
    <t>2024-04-02 07:46:57.055000</t>
  </si>
  <si>
    <t>54536408000101</t>
  </si>
  <si>
    <t>54.536.408 KENEDY RAIMUNDO VIANA LIMA</t>
  </si>
  <si>
    <t>2024-04-02 07:46:57.895000</t>
  </si>
  <si>
    <t>54544917000186</t>
  </si>
  <si>
    <t>54.544.917 GIOVANNA LISSA LIMA DE NAZARE</t>
  </si>
  <si>
    <t>2024-04-02 07:46:58.936000</t>
  </si>
  <si>
    <t>54533714000194</t>
  </si>
  <si>
    <t>54.533.714 JOAO MARCOS ROCHA MOURAO</t>
  </si>
  <si>
    <t>2024-04-02 07:47:03.308000</t>
  </si>
  <si>
    <t>2024-04-02 07:47:12.691000</t>
  </si>
  <si>
    <t>52039859000108</t>
  </si>
  <si>
    <t>52.039.859 TAYNA SUELY FREITAS SOUSA</t>
  </si>
  <si>
    <t>2024-04-02 07:47:21.568000</t>
  </si>
  <si>
    <t>54531979000153</t>
  </si>
  <si>
    <t>54.531.979 ARTHUR SABBA FRANCO SALES</t>
  </si>
  <si>
    <t>2024-04-02 07:47:52.898000</t>
  </si>
  <si>
    <t>2024-04-02 07:47:53.660000</t>
  </si>
  <si>
    <t>2024-04-02 07:47:54.626000</t>
  </si>
  <si>
    <t>54538714000187</t>
  </si>
  <si>
    <t>54.538.714 THAINA SANTOS ALVES DE MENDONCA</t>
  </si>
  <si>
    <t>2024-04-02 07:48:36.542000</t>
  </si>
  <si>
    <t>54543851000100</t>
  </si>
  <si>
    <t>54.543.851 JACQUELINE PATRICIA RODRIGUES DA SILVA</t>
  </si>
  <si>
    <t>2024-04-02 07:48:37.103000</t>
  </si>
  <si>
    <t>54533115000170</t>
  </si>
  <si>
    <t>54.533.115 ANDERSON WILLIAM OLIVEIRA DA MOTA</t>
  </si>
  <si>
    <t>2024-04-02 07:48:37.596000</t>
  </si>
  <si>
    <t>54541285000105</t>
  </si>
  <si>
    <t>54.541.285 LORRAN KRISTIAN MORAES DA SILVA</t>
  </si>
  <si>
    <t>2024-04-02 07:48:38.514000</t>
  </si>
  <si>
    <t>54536484000117</t>
  </si>
  <si>
    <t>54.536.484 JHOVANA CATHARINA MALAQUIAS MIRANDA</t>
  </si>
  <si>
    <t>2024-04-02 07:48:39.036000</t>
  </si>
  <si>
    <t>54539840000156</t>
  </si>
  <si>
    <t>54.539.840 GABRIEL TANAKA KOURI</t>
  </si>
  <si>
    <t>2024-04-02 07:48:40.035000</t>
  </si>
  <si>
    <t>54550100000110</t>
  </si>
  <si>
    <t>54.550.100 SALOMAO BARRETO SANTOS</t>
  </si>
  <si>
    <t>2024-04-02 08:05:19.983000</t>
  </si>
  <si>
    <t>54550083000111</t>
  </si>
  <si>
    <t>54.550.083 JONILLE HENRIQUE COSTA PEREIRA</t>
  </si>
  <si>
    <t>2024-04-02 08:05:20.830000</t>
  </si>
  <si>
    <t>54550039000101</t>
  </si>
  <si>
    <t>54.550.039 CARLOS DIOGO LEAL OLIVEIRA</t>
  </si>
  <si>
    <t>2024-04-02 08:05:21.236000</t>
  </si>
  <si>
    <t>2024-04-02 10:18:46.064000</t>
  </si>
  <si>
    <t>2024-04-02 14:27:59.211000</t>
  </si>
  <si>
    <t>2024-04-02 14:29:37.594000</t>
  </si>
  <si>
    <t>2024-04-02 15:11:20.489000</t>
  </si>
  <si>
    <t>2024-04-02 15:14:35.054000</t>
  </si>
  <si>
    <t>2024-04-02 15:28:19.932000</t>
  </si>
  <si>
    <t>2024-04-02 15:32:06.691000</t>
  </si>
  <si>
    <t>2024-04-03 00:00:00.000000</t>
  </si>
  <si>
    <t>54563270000130</t>
  </si>
  <si>
    <t>54.563.270 SILVIO ROGERIO DA SILVA PENICHE</t>
  </si>
  <si>
    <t>2024-04-03 01:13:57.837000</t>
  </si>
  <si>
    <t>2024-04-03 01:13:59.754000</t>
  </si>
  <si>
    <t>54568924000118</t>
  </si>
  <si>
    <t>54.568.924 ELIAKIM DUARTE</t>
  </si>
  <si>
    <t>2024-04-03 07:35:22.334000</t>
  </si>
  <si>
    <t>54566206000102</t>
  </si>
  <si>
    <t>54.566.206 LARISSA KELLEN OLIVEIRA DE SOUZA</t>
  </si>
  <si>
    <t>2024-04-03 07:45:21.430000</t>
  </si>
  <si>
    <t>17437562000108</t>
  </si>
  <si>
    <t>FLAVIO RENATO CARVALHO SANTOS 70120218291</t>
  </si>
  <si>
    <t>2024-04-03 07:45:23.007000</t>
  </si>
  <si>
    <t>54555717000129</t>
  </si>
  <si>
    <t>54.555.717 JANAINA GAMBOA DAS MERCES</t>
  </si>
  <si>
    <t>2024-04-03 07:45:29.303000</t>
  </si>
  <si>
    <t>54553123000189</t>
  </si>
  <si>
    <t>54.553.123 SUELANE DE FATIMA SOUSA TEIXEIRA</t>
  </si>
  <si>
    <t>2024-04-03 07:45:43.436000</t>
  </si>
  <si>
    <t>41192413000100</t>
  </si>
  <si>
    <t>DANNIELE DO CARMO GOMES 94367485234</t>
  </si>
  <si>
    <t>2024-04-03 07:45:44.108000</t>
  </si>
  <si>
    <t>54564365000178</t>
  </si>
  <si>
    <t>54.564.365 GLENDA CAROLINA PINTO PEREIRA</t>
  </si>
  <si>
    <t>2024-04-03 07:45:45.161000</t>
  </si>
  <si>
    <t>54555797000112</t>
  </si>
  <si>
    <t>54.555.797 WAGNER SILVA SOUSA</t>
  </si>
  <si>
    <t>2024-04-03 07:45:50.210000</t>
  </si>
  <si>
    <t>54564599000115</t>
  </si>
  <si>
    <t>54.564.599 CARLOS WENDERSON LIMA DOS SANTOS</t>
  </si>
  <si>
    <t>2024-04-03 07:45:51.699000</t>
  </si>
  <si>
    <t>54552508000121</t>
  </si>
  <si>
    <t>54.552.508 EDUARDO DE SOUZA MELO</t>
  </si>
  <si>
    <t>2024-04-03 07:45:52.184000</t>
  </si>
  <si>
    <t>54563926000114</t>
  </si>
  <si>
    <t>54.563.926 CARLOS GABRIEL SOUZA SILVA</t>
  </si>
  <si>
    <t>2024-04-03 07:45:53.248000</t>
  </si>
  <si>
    <t>54566686000101</t>
  </si>
  <si>
    <t>54.566.686 GABRIELA GOMES MELO</t>
  </si>
  <si>
    <t>2024-04-03 07:45:53.729000</t>
  </si>
  <si>
    <t>54554011000142</t>
  </si>
  <si>
    <t>54.554.011 LUIS RODRIGUES DE SOUZA</t>
  </si>
  <si>
    <t>2024-04-03 07:45:54.729000</t>
  </si>
  <si>
    <t>54565271000113</t>
  </si>
  <si>
    <t>54.565.271 ANNA BARBARA BRAZ SALDANHA</t>
  </si>
  <si>
    <t>2024-04-03 07:45:55.154000</t>
  </si>
  <si>
    <t>54555327000159</t>
  </si>
  <si>
    <t>54.555.327 NILTON IVON DE CARVALHO</t>
  </si>
  <si>
    <t>2024-04-03 07:45:55.505000</t>
  </si>
  <si>
    <t>54554235000154</t>
  </si>
  <si>
    <t>54.554.235 ALDERINA ROCHA DE SOUZA</t>
  </si>
  <si>
    <t>2024-04-03 07:45:56.337000</t>
  </si>
  <si>
    <t>42068374000199</t>
  </si>
  <si>
    <t>JEFFERSON RIBEIRO DA SILVA 03206201233</t>
  </si>
  <si>
    <t>2024-04-03 07:46:03.849000</t>
  </si>
  <si>
    <t>54553427000146</t>
  </si>
  <si>
    <t>54.553.427 ROMULO FERREIRA GUIMARAES</t>
  </si>
  <si>
    <t>2024-04-03 07:46:06.372000</t>
  </si>
  <si>
    <t>54568447000190</t>
  </si>
  <si>
    <t>54.568.447 BREME DOS SANTOS RODRIGUES</t>
  </si>
  <si>
    <t>2024-04-03 07:46:11.009000</t>
  </si>
  <si>
    <t>54565505000122</t>
  </si>
  <si>
    <t>54.565.505 DAVID ELIAS OLIVEIRA SANTOS</t>
  </si>
  <si>
    <t>2024-04-03 07:46:14.429000</t>
  </si>
  <si>
    <t>54566893000166</t>
  </si>
  <si>
    <t>54.566.893 JOAO ROBSON DA SILVA FLEXA</t>
  </si>
  <si>
    <t>2024-04-03 07:46:20.765000</t>
  </si>
  <si>
    <t>45129697000133</t>
  </si>
  <si>
    <t>45.129.697 ITAMAR LUCAS MAIA DA SILVA</t>
  </si>
  <si>
    <t>2024-04-03 07:46:21.178000</t>
  </si>
  <si>
    <t>34417470000177</t>
  </si>
  <si>
    <t>ANTONIO LAELSON CUNHA DA CONCEICAO 03634265230</t>
  </si>
  <si>
    <t>2024-04-03 07:46:22.307000</t>
  </si>
  <si>
    <t>46617367000150</t>
  </si>
  <si>
    <t>46.617.367 ANA CAROLINA NOVAIS DE SOUSA</t>
  </si>
  <si>
    <t>2024-04-03 07:46:22.637000</t>
  </si>
  <si>
    <t>2024-04-03 07:46:25.743000</t>
  </si>
  <si>
    <t>2024-04-03 07:46:28.892000</t>
  </si>
  <si>
    <t>45656837000121</t>
  </si>
  <si>
    <t>MARIO RODRIGO EVANGELISTA CHUCRE 86465155249</t>
  </si>
  <si>
    <t>2024-04-03 07:46:30.886000</t>
  </si>
  <si>
    <t>54567082000180</t>
  </si>
  <si>
    <t>54.567.082 RAIMUNDO PONTES DE FREITAS</t>
  </si>
  <si>
    <t>2024-04-03 07:47:27.558000</t>
  </si>
  <si>
    <t>54555080000170</t>
  </si>
  <si>
    <t>54.555.080 EDINALDO FERREIRA JOSEFINA</t>
  </si>
  <si>
    <t>2024-04-03 07:47:36.411000</t>
  </si>
  <si>
    <t>2024-04-03 07:47:40.838000</t>
  </si>
  <si>
    <t>2024-04-03 07:47:41.692000</t>
  </si>
  <si>
    <t>2024-04-03 07:48:08.887000</t>
  </si>
  <si>
    <t>54565512000124</t>
  </si>
  <si>
    <t>54.565.512 KLEVERSON RIVA COSTA PACHECO</t>
  </si>
  <si>
    <t>2024-04-03 07:48:13.907000</t>
  </si>
  <si>
    <t>54560634000128</t>
  </si>
  <si>
    <t>54.560.634 TATIANE CRISTINA DE COUTO PEREIRA</t>
  </si>
  <si>
    <t>2024-04-03 07:48:16.050000</t>
  </si>
  <si>
    <t>54551208000128</t>
  </si>
  <si>
    <t>54.551.208 MARIA JANETE DE MENEZES ALBUQUERQUE</t>
  </si>
  <si>
    <t>2024-04-03 07:48:16.554000</t>
  </si>
  <si>
    <t>54555322000126</t>
  </si>
  <si>
    <t>54.555.322 FRANCISCO DE ASSIS CARNEIRO DANTAS</t>
  </si>
  <si>
    <t>2024-04-03 07:48:17.031000</t>
  </si>
  <si>
    <t>54563254000147</t>
  </si>
  <si>
    <t>54.563.254 ANNE MARGARIDA LIMA SALES</t>
  </si>
  <si>
    <t>2024-04-03 07:48:17.502000</t>
  </si>
  <si>
    <t>54551302000187</t>
  </si>
  <si>
    <t>54.551.302 ALEX PINHEIRO PINTO</t>
  </si>
  <si>
    <t>2024-04-03 07:48:17.946000</t>
  </si>
  <si>
    <t>54555546000138</t>
  </si>
  <si>
    <t>54.555.546 WALDEISE SOARES BRASIL</t>
  </si>
  <si>
    <t>2024-04-03 07:48:19.240000</t>
  </si>
  <si>
    <t>54558731000186</t>
  </si>
  <si>
    <t>54.558.731 MARIA DO SOCORRO DA COSTA CORECHA</t>
  </si>
  <si>
    <t>2024-04-03 07:48:19.797000</t>
  </si>
  <si>
    <t>2024-04-03 07:48:25.137000</t>
  </si>
  <si>
    <t>52756961000124</t>
  </si>
  <si>
    <t>52.756.961 THIAGO DE MIRANDA PINHEIRO</t>
  </si>
  <si>
    <t>2024-04-03 07:48:36.520000</t>
  </si>
  <si>
    <t>2024-04-03 07:48:56.887000</t>
  </si>
  <si>
    <t>2024-04-03 14:51:26.631000</t>
  </si>
  <si>
    <t>03347431000117</t>
  </si>
  <si>
    <t>AMERICAN FARMA LTDA</t>
  </si>
  <si>
    <t>2024-04-04 00:00:00.000000</t>
  </si>
  <si>
    <t>16593505000147</t>
  </si>
  <si>
    <t>16.593.505 DIANA ARLEY DOS SANTOS SOUSA</t>
  </si>
  <si>
    <t>2024-04-04 07:45:21.763000</t>
  </si>
  <si>
    <t>54585460000158</t>
  </si>
  <si>
    <t>54.585.460 DENIS JUNIOR DA SILVA SANTOS</t>
  </si>
  <si>
    <t>2024-04-04 07:45:24.995000</t>
  </si>
  <si>
    <t>54575891000133</t>
  </si>
  <si>
    <t>54.575.891 ELVENI DE JESUS FERREIRA DA SILVA</t>
  </si>
  <si>
    <t>2024-04-04 07:45:38.332000</t>
  </si>
  <si>
    <t>54587617000184</t>
  </si>
  <si>
    <t>54.587.617 PAULO HENRIQUE SILVA CABRAL</t>
  </si>
  <si>
    <t>2024-04-04 07:45:39.982000</t>
  </si>
  <si>
    <t>54575578000103</t>
  </si>
  <si>
    <t>54.575.578 ANE CAROLINE BARBOSA SILVA</t>
  </si>
  <si>
    <t>2024-04-04 07:45:40.485000</t>
  </si>
  <si>
    <t>54575166000165</t>
  </si>
  <si>
    <t>54.575.166 JOHNATA RIBEIRO SILVA</t>
  </si>
  <si>
    <t>2024-04-04 07:45:43.834000</t>
  </si>
  <si>
    <t>38359680000107</t>
  </si>
  <si>
    <t>SEVERINO JOSE DA SILVA 37925091215</t>
  </si>
  <si>
    <t>2024-04-04 07:45:57.167000</t>
  </si>
  <si>
    <t>34159865000117</t>
  </si>
  <si>
    <t>GEOVANE DE JESUS GOMES NERI 98676326215</t>
  </si>
  <si>
    <t>2024-04-04 07:45:59.080000</t>
  </si>
  <si>
    <t>54569283000116</t>
  </si>
  <si>
    <t>54.569.283 ANTONIEL DA SILVA OLIVEIRA</t>
  </si>
  <si>
    <t>2024-04-04 07:46:06.185000</t>
  </si>
  <si>
    <t>54577625000140</t>
  </si>
  <si>
    <t>54.577.625 GUSTAVO MENEZES DA SILVA CAMPOS</t>
  </si>
  <si>
    <t>2024-04-04 07:46:06.620000</t>
  </si>
  <si>
    <t>54574765000164</t>
  </si>
  <si>
    <t>54.574.765 DENNIS DA SILVA</t>
  </si>
  <si>
    <t>2024-04-04 07:46:09.800000</t>
  </si>
  <si>
    <t>54586277000177</t>
  </si>
  <si>
    <t>54.586.277 WESLEY FERNANDO DA SILVA COSTA</t>
  </si>
  <si>
    <t>2024-04-04 07:46:10.124000</t>
  </si>
  <si>
    <t>54575463000100</t>
  </si>
  <si>
    <t>54.575.463 JOSILENE LIMA DA SILVA</t>
  </si>
  <si>
    <t>2024-04-04 07:46:17.399000</t>
  </si>
  <si>
    <t>54579676000100</t>
  </si>
  <si>
    <t>54.579.676 ROSILDA LIMA DOS SANTOS</t>
  </si>
  <si>
    <t>2024-04-04 07:46:18.440000</t>
  </si>
  <si>
    <t>54577685000162</t>
  </si>
  <si>
    <t>54.577.685 BRENDA PETROVISK LIMA DO COUTO</t>
  </si>
  <si>
    <t>2024-04-04 07:46:21.530000</t>
  </si>
  <si>
    <t>54584175000112</t>
  </si>
  <si>
    <t>54.584.175 RAQUEL SANTOS SILVA</t>
  </si>
  <si>
    <t>2024-04-04 07:46:22.452000</t>
  </si>
  <si>
    <t>2024-04-04 07:46:26.758000</t>
  </si>
  <si>
    <t>54573962000169</t>
  </si>
  <si>
    <t>54.573.962 SHIRLEY DIONE CORDOVIL MATOS PEIXOTO</t>
  </si>
  <si>
    <t>2024-04-04 07:46:27.623000</t>
  </si>
  <si>
    <t>2024-04-04 07:46:29.085000</t>
  </si>
  <si>
    <t>48232576000100</t>
  </si>
  <si>
    <t>48.232.576 BRUNO DE SOUSA BARRETO</t>
  </si>
  <si>
    <t>2024-04-04 07:46:31.212000</t>
  </si>
  <si>
    <t>2024-04-04 07:46:31.529000</t>
  </si>
  <si>
    <t>47887291000145</t>
  </si>
  <si>
    <t>47.887.291 LUIZ CLAUDIO GOMES CORREA FILHO</t>
  </si>
  <si>
    <t>2024-04-04 07:46:31.864000</t>
  </si>
  <si>
    <t>47361784000147</t>
  </si>
  <si>
    <t>OSVALDO JUNIOR CARDOSO COELHO 00638121264</t>
  </si>
  <si>
    <t>2024-04-04 07:46:35.738000</t>
  </si>
  <si>
    <t>2024-04-04 07:46:36.083000</t>
  </si>
  <si>
    <t>2024-04-04 07:46:42.293000</t>
  </si>
  <si>
    <t>2024-04-04 07:55:23.475000</t>
  </si>
  <si>
    <t>2024-04-04 07:55:24.085000</t>
  </si>
  <si>
    <t>2024-04-04 10:17:36.945000</t>
  </si>
  <si>
    <t>2024-04-04 10:19:33.124000</t>
  </si>
  <si>
    <t>2024-04-04 10:34:41.072000</t>
  </si>
  <si>
    <t>53578099000170</t>
  </si>
  <si>
    <t>AMEDSEG GESTAO EM MEDICINA E SEGURANCA DO TRABALHO LTDA</t>
  </si>
  <si>
    <t>2024-04-04 10:52:50.373000</t>
  </si>
  <si>
    <t>54550102000100</t>
  </si>
  <si>
    <t>54.550.102 LEANDRO TEIXEIRA DE ANDRADE</t>
  </si>
  <si>
    <t>2024-04-04 19:16:31.677000</t>
  </si>
  <si>
    <t>2024-04-05 00:00:00.000000</t>
  </si>
  <si>
    <t>22699597000147</t>
  </si>
  <si>
    <t>WALLACE AUGUSTO SANTIAGO DA SILVA 94837279287</t>
  </si>
  <si>
    <t>2024-04-05 00:55:42.337000</t>
  </si>
  <si>
    <t>2024-04-05 00:55:43.048000</t>
  </si>
  <si>
    <t>54590465000179</t>
  </si>
  <si>
    <t>54.590.465 LEILA CRISTINA MONTEIRO DA PAIXAO</t>
  </si>
  <si>
    <t>2024-04-05 07:46:08.940000</t>
  </si>
  <si>
    <t>54595223000178</t>
  </si>
  <si>
    <t>54.595.223 LEANDRO FERREIRA DA CONCEICAO</t>
  </si>
  <si>
    <t>2024-04-05 07:46:12.311000</t>
  </si>
  <si>
    <t>2024-04-05 07:46:13.469000</t>
  </si>
  <si>
    <t>54596170000100</t>
  </si>
  <si>
    <t>54.596.170 ITALO DA SILVA BRITO</t>
  </si>
  <si>
    <t>2024-04-05 07:46:44.998000</t>
  </si>
  <si>
    <t>46324242000131</t>
  </si>
  <si>
    <t>ELIZANDRA CAROLAINE RIBEIRO DA SILVA 05272473248</t>
  </si>
  <si>
    <t>2024-04-05 07:47:25.569000</t>
  </si>
  <si>
    <t>54602680000142</t>
  </si>
  <si>
    <t>54.602.680 JEAN DOS REIS MATOS</t>
  </si>
  <si>
    <t>2024-04-05 07:47:25.971000</t>
  </si>
  <si>
    <t>54603479000180</t>
  </si>
  <si>
    <t>54.603.479 VITOR CONCEICAO OSORIO</t>
  </si>
  <si>
    <t>2024-04-05 07:47:26.472000</t>
  </si>
  <si>
    <t>54602076000116</t>
  </si>
  <si>
    <t>54.602.076 RUBENILSON RODRIGUES RIBEIRO PRESTES</t>
  </si>
  <si>
    <t>2024-04-05 07:47:26.886000</t>
  </si>
  <si>
    <t>54604273000174</t>
  </si>
  <si>
    <t>54.604.273 RAFAEL VILLACORTA FERRANTE</t>
  </si>
  <si>
    <t>2024-04-05 07:48:03.907000</t>
  </si>
  <si>
    <t>42712502000195</t>
  </si>
  <si>
    <t>GLEISON BRAGA COELHO 90127846204</t>
  </si>
  <si>
    <t>2024-04-05 07:48:04.478000</t>
  </si>
  <si>
    <t>54601758000104</t>
  </si>
  <si>
    <t>54.601.758 ELINE PRISCILA BARBOSA ALVES</t>
  </si>
  <si>
    <t>2024-04-05 07:48:16.122000</t>
  </si>
  <si>
    <t>2024-04-05 07:49:40.557000</t>
  </si>
  <si>
    <t>41310116000104</t>
  </si>
  <si>
    <t>RENATO OLIVEIRA MARQUES 76850005200</t>
  </si>
  <si>
    <t>2024-04-05 07:51:56.101000</t>
  </si>
  <si>
    <t>54604138000129</t>
  </si>
  <si>
    <t>54.604.138 BRENDA CRISTINA DA SILVA RODRIGUES</t>
  </si>
  <si>
    <t>2024-04-05 07:52:25.958000</t>
  </si>
  <si>
    <t>54602865000157</t>
  </si>
  <si>
    <t>54.602.865 OSCAR BARBOSA DE OLIVEIRA JUNIOR</t>
  </si>
  <si>
    <t>2024-04-05 07:52:26.507000</t>
  </si>
  <si>
    <t>54593057000170</t>
  </si>
  <si>
    <t>54.593.057 CARLA DO NASCIMENTO DE LIMA ASSIS</t>
  </si>
  <si>
    <t>2024-04-05 07:53:03.031000</t>
  </si>
  <si>
    <t>54593954000184</t>
  </si>
  <si>
    <t>54.593.954 ESTER DA SILVA VEIGA</t>
  </si>
  <si>
    <t>2024-04-05 07:53:09.272000</t>
  </si>
  <si>
    <t>54604262000194</t>
  </si>
  <si>
    <t>54.604.262 ALINNE DA SILVA MOITA</t>
  </si>
  <si>
    <t>2024-04-05 07:53:35.767000</t>
  </si>
  <si>
    <t>54604451000167</t>
  </si>
  <si>
    <t>54.604.451 JOAO CARLOS PINTO CUNHA</t>
  </si>
  <si>
    <t>2024-04-05 07:53:36.365000</t>
  </si>
  <si>
    <t>54600338000103</t>
  </si>
  <si>
    <t>54.600.338 RODRIGO TOMAZ DE SOUZA</t>
  </si>
  <si>
    <t>2024-04-05 07:53:38.965000</t>
  </si>
  <si>
    <t>54596737000148</t>
  </si>
  <si>
    <t>54.596.737 GABRIEL SALAME ABREU</t>
  </si>
  <si>
    <t>2024-04-05 07:53:53.340000</t>
  </si>
  <si>
    <t>46295352000112</t>
  </si>
  <si>
    <t>DAIANE SANTOS COSTA FARIAS 01207162329</t>
  </si>
  <si>
    <t>2024-04-05 07:56:21.697000</t>
  </si>
  <si>
    <t>45186605000157</t>
  </si>
  <si>
    <t>JOSIEL VIEIRA BELTRAO 88122050204</t>
  </si>
  <si>
    <t>2024-04-05 07:56:56.223000</t>
  </si>
  <si>
    <t>2024-04-05 07:56:56.785000</t>
  </si>
  <si>
    <t>2024-04-05 07:56:57.409000</t>
  </si>
  <si>
    <t>42294779000145</t>
  </si>
  <si>
    <t>42.294.779 TEREZINHA PINHEIRO MELO</t>
  </si>
  <si>
    <t>2024-04-05 07:57:10.183000</t>
  </si>
  <si>
    <t>54588804000182</t>
  </si>
  <si>
    <t>54.588.804 RENNAN HENRIQUE SOUSA BORGES</t>
  </si>
  <si>
    <t>2024-04-05 08:01:19.208000</t>
  </si>
  <si>
    <t>54593027000164</t>
  </si>
  <si>
    <t>54.593.027 ELIZEU DOS SANTOS DE LIMA</t>
  </si>
  <si>
    <t>2024-04-05 12:44:52.814000</t>
  </si>
  <si>
    <t>2024-04-05 15:44:42.565000</t>
  </si>
  <si>
    <t>54617171000193</t>
  </si>
  <si>
    <t>54.617.171 PEDRO HENRIQUE LIMA CARDOSO</t>
  </si>
  <si>
    <t>2024-04-06 10:45:24.819000</t>
  </si>
  <si>
    <t>54611557000198</t>
  </si>
  <si>
    <t>54.611.557 RAFAEL FERNANDO TORRES NEVES</t>
  </si>
  <si>
    <t>2024-04-06 10:45:36.104000</t>
  </si>
  <si>
    <t>2024-04-06 10:45:37.241000</t>
  </si>
  <si>
    <t>2024-04-06 10:45:39.580000</t>
  </si>
  <si>
    <t>54615289000182</t>
  </si>
  <si>
    <t>54.615.289 ANDRESSA MARTINS CUNHA</t>
  </si>
  <si>
    <t>2024-04-06 10:45:46.241000</t>
  </si>
  <si>
    <t>54608758000136</t>
  </si>
  <si>
    <t>54.608.758 ADAILTON SANTA BRIGIDA DE AVIZ</t>
  </si>
  <si>
    <t>2024-04-06 10:47:16.145000</t>
  </si>
  <si>
    <t>54567049000150</t>
  </si>
  <si>
    <t>54.567.049 JESSIKA LAIS NUNES COSTA</t>
  </si>
  <si>
    <t>2024-04-06 10:47:47.763000</t>
  </si>
  <si>
    <t>54606853000109</t>
  </si>
  <si>
    <t>54.606.853 WALMIR CESAR DA ROCHA FERNANDES</t>
  </si>
  <si>
    <t>2024-04-06 10:48:19.114000</t>
  </si>
  <si>
    <t>54621653000117</t>
  </si>
  <si>
    <t>54.621.653 PEDRO GONCALVES DA COSTA</t>
  </si>
  <si>
    <t>2024-04-06 10:49:14.877000</t>
  </si>
  <si>
    <t>54612290000153</t>
  </si>
  <si>
    <t>54.612.290 LUCAS MARCELO GAMA MOURA</t>
  </si>
  <si>
    <t>2024-04-06 10:49:15.502000</t>
  </si>
  <si>
    <t>54608671000169</t>
  </si>
  <si>
    <t>54.608.671 ELENI SANTA ROSA PAIXAO</t>
  </si>
  <si>
    <t>2024-04-06 10:49:53.151000</t>
  </si>
  <si>
    <t>54620542000196</t>
  </si>
  <si>
    <t>54.620.542 ADENILDO CORREA LOPES</t>
  </si>
  <si>
    <t>2024-04-06 10:50:20.833000</t>
  </si>
  <si>
    <t>54615058000179</t>
  </si>
  <si>
    <t>54.615.058 FABIO JORGE MONTEIRO ALVES</t>
  </si>
  <si>
    <t>2024-04-06 10:50:21.372000</t>
  </si>
  <si>
    <t>54612450000164</t>
  </si>
  <si>
    <t>54.612.450 HELEN CRISTINA DAMASCENO DE DEUS ALVES</t>
  </si>
  <si>
    <t>2024-04-06 10:50:21.834000</t>
  </si>
  <si>
    <t>54613386000136</t>
  </si>
  <si>
    <t>54.613.386 PAULO SERGIO LIMA DO NASCIMENTO JUNIOR</t>
  </si>
  <si>
    <t>2024-04-06 10:50:22.423000</t>
  </si>
  <si>
    <t>54614962000160</t>
  </si>
  <si>
    <t>54.614.962 ALESSANDRO GOMES DA SILVA</t>
  </si>
  <si>
    <t>2024-04-06 10:51:05.106000</t>
  </si>
  <si>
    <t>54610238000168</t>
  </si>
  <si>
    <t>54.610.238 GIOVANA DA COSTA PINTO</t>
  </si>
  <si>
    <t>2024-04-06 10:51:06.241000</t>
  </si>
  <si>
    <t>54611973000196</t>
  </si>
  <si>
    <t>54.611.973 GLAUCIO SOUZA CARVALHAL</t>
  </si>
  <si>
    <t>2024-04-06 10:51:06.727000</t>
  </si>
  <si>
    <t>54615644000113</t>
  </si>
  <si>
    <t>54.615.644 HELLEN CRISTINA SIQUEIRA DE MENEZES</t>
  </si>
  <si>
    <t>2024-04-06 10:51:07.147000</t>
  </si>
  <si>
    <t>2024-04-06 10:52:56.001000</t>
  </si>
  <si>
    <t>47138366000195</t>
  </si>
  <si>
    <t>RAPHAEL MARTINS GALVAO 00059764210</t>
  </si>
  <si>
    <t>2024-04-06 10:53:07.666000</t>
  </si>
  <si>
    <t>39303708000157</t>
  </si>
  <si>
    <t>DEIVISSON KEVEN CORDEIRO DA COSTA 01857051203</t>
  </si>
  <si>
    <t>2024-04-06 10:53:39.398000</t>
  </si>
  <si>
    <t>31268471000109</t>
  </si>
  <si>
    <t>RODRIGO CAXIAS DOS REIS 00462686264</t>
  </si>
  <si>
    <t>2024-04-06 10:53:39.980000</t>
  </si>
  <si>
    <t>2024-04-06 10:56:38.363000</t>
  </si>
  <si>
    <t>54623937000142</t>
  </si>
  <si>
    <t>54.623.937 LUCAS BATISTA DE LIMA</t>
  </si>
  <si>
    <t>2024-04-07 00:45:26.316000</t>
  </si>
  <si>
    <t>54622473000150</t>
  </si>
  <si>
    <t>54.622.473 ADRIANO DE NAZARENO OLIVEIRA SANDRES</t>
  </si>
  <si>
    <t>2024-04-07 00:46:01.844000</t>
  </si>
  <si>
    <t>54621973000177</t>
  </si>
  <si>
    <t>54.621.973 LORENA TRENTIN DE ARAUJO</t>
  </si>
  <si>
    <t>2024-04-07 00:46:02.382000</t>
  </si>
  <si>
    <t>50493096000145</t>
  </si>
  <si>
    <t>50.493.096 LAYANA MAGALHAES DA SILVA</t>
  </si>
  <si>
    <t>2024-04-07 00:46:54.543000</t>
  </si>
  <si>
    <t>2024-04-07 10:45:21.960000</t>
  </si>
  <si>
    <t>54622590000113</t>
  </si>
  <si>
    <t>54.622.590 CLAUBER LISBOA BORGES</t>
  </si>
  <si>
    <t>2024-04-07 10:45:22.728000</t>
  </si>
  <si>
    <t>54622587000108</t>
  </si>
  <si>
    <t>54.622.587 JOSE AIRTON LEITAO</t>
  </si>
  <si>
    <t>2024-04-07 10:45:23.351000</t>
  </si>
  <si>
    <t>54621942000116</t>
  </si>
  <si>
    <t>54.621.942 FRANCISCO DA SILVA DIAS</t>
  </si>
  <si>
    <t>2024-04-07 10:45:38.473000</t>
  </si>
  <si>
    <t>20982705000169</t>
  </si>
  <si>
    <t>V O BEGOT</t>
  </si>
  <si>
    <t>2024-04-07 17:09:57.279000</t>
  </si>
  <si>
    <t>2024-04-08 00:00:00.000000</t>
  </si>
  <si>
    <t>54627532000182</t>
  </si>
  <si>
    <t>54.627.532 ALISSON ALEIXO CALDAS</t>
  </si>
  <si>
    <t>2024-04-08 07:15:21.396000</t>
  </si>
  <si>
    <t>35997269000179</t>
  </si>
  <si>
    <t>JESSICA JENNY DE FARIAS RODRIGUES 00230178219</t>
  </si>
  <si>
    <t>2024-04-08 07:45:20.556000</t>
  </si>
  <si>
    <t>49993849000100</t>
  </si>
  <si>
    <t>49.993.849 KLEITON DAS MERCES DOS SANTOS</t>
  </si>
  <si>
    <t>2024-04-08 07:45:21.367000</t>
  </si>
  <si>
    <t>32582989000185</t>
  </si>
  <si>
    <t>SALOMAO VASCONCELOS RODRIGUES 02987785216</t>
  </si>
  <si>
    <t>2024-04-08 07:45:23.353000</t>
  </si>
  <si>
    <t>54628020000130</t>
  </si>
  <si>
    <t>54.628.020 ANDERSON DE ASSIS SANTOS TEIXEIRA</t>
  </si>
  <si>
    <t>2024-04-08 07:55:20.328000</t>
  </si>
  <si>
    <t>2024-04-08 10:44:15.388000</t>
  </si>
  <si>
    <t>54626222000143</t>
  </si>
  <si>
    <t>54.626.222 JESSICA REJANE DE LIMA SERRA LIMA</t>
  </si>
  <si>
    <t>2024-04-08 10:45:23.586000</t>
  </si>
  <si>
    <t>54625304000173</t>
  </si>
  <si>
    <t>54.625.304 ISRAEL MARINHO LOBATO</t>
  </si>
  <si>
    <t>2024-04-08 10:45:27.105000</t>
  </si>
  <si>
    <t>54624552000108</t>
  </si>
  <si>
    <t>54.624.552 THAIS MONTEIRO DOS SANTOS DA SILVA</t>
  </si>
  <si>
    <t>2024-04-08 10:45:28.007000</t>
  </si>
  <si>
    <t>54624757000185</t>
  </si>
  <si>
    <t>54.624.757 ANTONIO MARIA SOARES DA SILVA JUNIOR</t>
  </si>
  <si>
    <t>2024-04-08 10:45:28.828000</t>
  </si>
  <si>
    <t>54627106000149</t>
  </si>
  <si>
    <t>54.627.106 ORLANDINA COSTA NEVES</t>
  </si>
  <si>
    <t>2024-04-08 10:45:29.484000</t>
  </si>
  <si>
    <t>2024-04-08 10:52:15.986000</t>
  </si>
  <si>
    <t>25080014000193</t>
  </si>
  <si>
    <t>A P S CASTRO COMERCIO LTDA</t>
  </si>
  <si>
    <t>2024-04-08 11:01:15.613000</t>
  </si>
  <si>
    <t>2024-04-08 11:21:18.925000</t>
  </si>
  <si>
    <t>2024-04-08 11:26:23.278000</t>
  </si>
  <si>
    <t>54623266000110</t>
  </si>
  <si>
    <t>54.623.266 IZABEL MONTEVERDE DE OLIVEIRA</t>
  </si>
  <si>
    <t>2024-04-08 11:29:13.834000</t>
  </si>
  <si>
    <t>2024-04-08 15:02:06.824000</t>
  </si>
  <si>
    <t>2024-04-08 15:30:45.684000</t>
  </si>
  <si>
    <t>2024-04-08 15:33:27.029000</t>
  </si>
  <si>
    <t>2024-04-08 15:37:46.594000</t>
  </si>
  <si>
    <t>2024-04-08 15:40:36.985000</t>
  </si>
  <si>
    <t>2024-04-08 15:42:54.314000</t>
  </si>
  <si>
    <t>2024-04-08 15:44:59.280000</t>
  </si>
  <si>
    <t>2024-04-08 15:46:47.502000</t>
  </si>
  <si>
    <t>2024-04-08 15:48:47.685000</t>
  </si>
  <si>
    <t>2024-04-08 15:50:12.962000</t>
  </si>
  <si>
    <t>2024-04-08 15:54:13.580000</t>
  </si>
  <si>
    <t>2024-04-08 16:01:15.969000</t>
  </si>
  <si>
    <t>2024-04-08 16:54:02.897000</t>
  </si>
  <si>
    <t>05063653001296</t>
  </si>
  <si>
    <t>ENGEPECAS EQUIPAMENTOS LTDA.</t>
  </si>
  <si>
    <t>2024-04-09 00:00:00.000000</t>
  </si>
  <si>
    <t>13885805000101</t>
  </si>
  <si>
    <t>13.885.805 JOSAFA COELHO MAGALHAES</t>
  </si>
  <si>
    <t>2024-04-09 00:59:54.991000</t>
  </si>
  <si>
    <t>2024-04-09 01:39:55.532000</t>
  </si>
  <si>
    <t>54646027000185</t>
  </si>
  <si>
    <t>54.646.027 LUCIANO FERREIRA DA SILVA</t>
  </si>
  <si>
    <t>2024-04-09 01:39:57.862000</t>
  </si>
  <si>
    <t>54642900000161</t>
  </si>
  <si>
    <t>54.642.900 MOISES DE QUEIROZ PIRES</t>
  </si>
  <si>
    <t>2024-04-09 01:39:58.372000</t>
  </si>
  <si>
    <t>50499307000157</t>
  </si>
  <si>
    <t>50.499.307 JOHNATA LIRA DA SILVA</t>
  </si>
  <si>
    <t>2024-04-09 01:40:02.392000</t>
  </si>
  <si>
    <t>54630721000104</t>
  </si>
  <si>
    <t>54.630.721 ANDREY FELIPE DA COSTA ARAUJO</t>
  </si>
  <si>
    <t>2024-04-09 01:40:02.929000</t>
  </si>
  <si>
    <t>2024-04-09 01:40:08.774000</t>
  </si>
  <si>
    <t>39465135000168</t>
  </si>
  <si>
    <t>39.465.135 LEONARDO RAFAEL LIMA DA SILVA</t>
  </si>
  <si>
    <t>2024-04-09 01:40:12.159000</t>
  </si>
  <si>
    <t>54644411000149</t>
  </si>
  <si>
    <t>54.644.411 TIAGO ALVES VIEIRA</t>
  </si>
  <si>
    <t>2024-04-09 01:49:54.198000</t>
  </si>
  <si>
    <t>54642360000116</t>
  </si>
  <si>
    <t>54.642.360 FERNANDO URIAS DE ALBUQUERQUE LOUREIRO</t>
  </si>
  <si>
    <t>2024-04-09 01:49:54.767000</t>
  </si>
  <si>
    <t>47612065000151</t>
  </si>
  <si>
    <t>47.612.065 RAQUEL CRISTINA DA CRUZ SILVA DAMASCENO</t>
  </si>
  <si>
    <t>2024-04-09 01:49:56.104000</t>
  </si>
  <si>
    <t>37539986000182</t>
  </si>
  <si>
    <t>37.539.986 IREMITA GOMES TAVARES</t>
  </si>
  <si>
    <t>2024-04-09 07:45:22.300000</t>
  </si>
  <si>
    <t>54644581000123</t>
  </si>
  <si>
    <t>54.644.581 RODRIGO NONATO FARIAS BRAGA</t>
  </si>
  <si>
    <t>2024-04-09 09:25:22.569000</t>
  </si>
  <si>
    <t>54631018000110</t>
  </si>
  <si>
    <t>54.631.018 ILDEBERTO JOSE SANTIAGO JUNIOR</t>
  </si>
  <si>
    <t>2024-04-09 09:27:24.040000</t>
  </si>
  <si>
    <t>54629009000195</t>
  </si>
  <si>
    <t>54.629.009 CAMILA LIMA DA SILVA</t>
  </si>
  <si>
    <t>2024-04-09 09:27:55.600000</t>
  </si>
  <si>
    <t>54635054000152</t>
  </si>
  <si>
    <t>54.635.054 LEONARDO YAMAGUCHI NASCIMENTO DO ROZARIO</t>
  </si>
  <si>
    <t>2024-04-09 09:27:56.874000</t>
  </si>
  <si>
    <t>49067468000192</t>
  </si>
  <si>
    <t>49.067.468 CRISTIANO DA SILVA MAGALHAES</t>
  </si>
  <si>
    <t>2024-04-09 09:30:31.278000</t>
  </si>
  <si>
    <t>54629325000167</t>
  </si>
  <si>
    <t>54.629.325 JOZELIA BARBOSA DA SILVA OLIVEIRA</t>
  </si>
  <si>
    <t>2024-04-09 09:31:37.923000</t>
  </si>
  <si>
    <t>54640599000157</t>
  </si>
  <si>
    <t>54.640.599 ERICA DE CASSIA CONCEICAO DOS SANTOS</t>
  </si>
  <si>
    <t>2024-04-09 09:31:38.296000</t>
  </si>
  <si>
    <t>54631220000142</t>
  </si>
  <si>
    <t>54.631.220 JAIR RIBEIRO CABRAL</t>
  </si>
  <si>
    <t>2024-04-09 09:32:39.540000</t>
  </si>
  <si>
    <t>2024-04-09 09:33:11.477000</t>
  </si>
  <si>
    <t>54639048000173</t>
  </si>
  <si>
    <t>54.639.048 CAMILA MALHEIROS PACHECO</t>
  </si>
  <si>
    <t>2024-04-09 09:35:21.819000</t>
  </si>
  <si>
    <t>54644632000117</t>
  </si>
  <si>
    <t>54.644.632 MARX DOUGLAS RODRIGUES NERI</t>
  </si>
  <si>
    <t>2024-04-09 09:35:29.312000</t>
  </si>
  <si>
    <t>54633002000147</t>
  </si>
  <si>
    <t>54.633.002 LEILIANE BARBOSA DE SOUZA</t>
  </si>
  <si>
    <t>2024-04-09 09:35:35.596000</t>
  </si>
  <si>
    <t>54643632000100</t>
  </si>
  <si>
    <t>54.643.632 ELIS CLAUDIA VALENTE DE JESUS</t>
  </si>
  <si>
    <t>2024-04-09 09:35:40.137000</t>
  </si>
  <si>
    <t>31115807000101</t>
  </si>
  <si>
    <t>ELENILDE SANTOS OLIVEIRA PORTO 00500350299</t>
  </si>
  <si>
    <t>2024-04-09 09:35:44.271000</t>
  </si>
  <si>
    <t>43820143000152</t>
  </si>
  <si>
    <t>ELAINE CRISTINA DO NASCIMENTO PEREIRA 71277790230</t>
  </si>
  <si>
    <t>2024-04-09 09:35:51.426000</t>
  </si>
  <si>
    <t>48979317000148</t>
  </si>
  <si>
    <t>48.979.317 EDER PATRICK FAVACHO MODESTO</t>
  </si>
  <si>
    <t>2024-04-09 09:35:52.074000</t>
  </si>
  <si>
    <t>2024-04-09 15:12:07.142000</t>
  </si>
  <si>
    <t>2024-04-10 00:00:00.000000</t>
  </si>
  <si>
    <t>54651183000134</t>
  </si>
  <si>
    <t>54.651.183 CLEMERTON DOS SANTOS BORGES</t>
  </si>
  <si>
    <t>2024-04-10 01:21:19.134000</t>
  </si>
  <si>
    <t>2024-04-10 01:21:20.431000</t>
  </si>
  <si>
    <t>54662649000105</t>
  </si>
  <si>
    <t>54.662.649 YAN SANTANA FEITOSA</t>
  </si>
  <si>
    <t>2024-04-10 07:55:21.736000</t>
  </si>
  <si>
    <t>54657909000146</t>
  </si>
  <si>
    <t>54.657.909 ERIKA OLIVEIRA MONTEIRO</t>
  </si>
  <si>
    <t>2024-04-10 09:35:23.073000</t>
  </si>
  <si>
    <t>54661328000188</t>
  </si>
  <si>
    <t>54.661.328 KISLON ALAN PEREIRA DE OLIVEIRA</t>
  </si>
  <si>
    <t>2024-04-10 09:35:26.920000</t>
  </si>
  <si>
    <t>2024-04-10 09:35:34.340000</t>
  </si>
  <si>
    <t>36834895000107</t>
  </si>
  <si>
    <t>36.834.895 SERGIO DE BELEM</t>
  </si>
  <si>
    <t>2024-04-10 09:35:40.806000</t>
  </si>
  <si>
    <t>54655789000148</t>
  </si>
  <si>
    <t>54.655.789 VIVIANE LOPES DE SOUSA</t>
  </si>
  <si>
    <t>2024-04-10 09:35:50.279000</t>
  </si>
  <si>
    <t>54657862000110</t>
  </si>
  <si>
    <t>54.657.862 JULIAN ALDRIN BATALHA AMORIM</t>
  </si>
  <si>
    <t>2024-04-10 09:35:54.704000</t>
  </si>
  <si>
    <t>54664159000130</t>
  </si>
  <si>
    <t>54.664.159 YURE SOUZA MARTINS</t>
  </si>
  <si>
    <t>2024-04-10 09:35:55.249000</t>
  </si>
  <si>
    <t>54663849000174</t>
  </si>
  <si>
    <t>54.663.849 JUNIOR AVELINO DA SILVA</t>
  </si>
  <si>
    <t>2024-04-10 09:35:55.789000</t>
  </si>
  <si>
    <t>54647389000190</t>
  </si>
  <si>
    <t>54.647.389 ALBERTO RAMOS CUNHA NETO</t>
  </si>
  <si>
    <t>2024-04-10 09:35:57.972000</t>
  </si>
  <si>
    <t>2024-04-10 09:36:13.172000</t>
  </si>
  <si>
    <t>54655988000156</t>
  </si>
  <si>
    <t>54.655.988 MARIA GORETE PAIVA DE SOUZA</t>
  </si>
  <si>
    <t>2024-04-10 09:36:18.439000</t>
  </si>
  <si>
    <t>54656797000109</t>
  </si>
  <si>
    <t>54.656.797 WILKER AUGUSTO SILVA SANTA BRIGIDA</t>
  </si>
  <si>
    <t>2024-04-10 09:36:18.912000</t>
  </si>
  <si>
    <t>54648488000197</t>
  </si>
  <si>
    <t>54.648.488 FABIO DA SILVA RANGEL FILHO</t>
  </si>
  <si>
    <t>2024-04-10 09:36:21.904000</t>
  </si>
  <si>
    <t>54650990000132</t>
  </si>
  <si>
    <t>54.650.990 IDELINO SANTOS</t>
  </si>
  <si>
    <t>2024-04-10 09:36:22.464000</t>
  </si>
  <si>
    <t>54651785000191</t>
  </si>
  <si>
    <t>54.651.785 CAIO VINICIUS TEIXEIRA</t>
  </si>
  <si>
    <t>2024-04-10 09:36:22.947000</t>
  </si>
  <si>
    <t>54652483000138</t>
  </si>
  <si>
    <t>54.652.483 GILBERTO ARTEMES BORGES FERNANDES JUNIOR</t>
  </si>
  <si>
    <t>2024-04-10 09:36:23.457000</t>
  </si>
  <si>
    <t>54649261000166</t>
  </si>
  <si>
    <t>54.649.261 ARIELEM RAYANE DA SILVA SOUZA</t>
  </si>
  <si>
    <t>2024-04-10 09:36:28.625000</t>
  </si>
  <si>
    <t>2024-04-10 09:36:31.515000</t>
  </si>
  <si>
    <t>54650151000114</t>
  </si>
  <si>
    <t>54.650.151 JOSE MIRANDA TEIXEIRA</t>
  </si>
  <si>
    <t>2024-04-10 09:36:32.039000</t>
  </si>
  <si>
    <t>53408661000117</t>
  </si>
  <si>
    <t>53.408.661 GABRIEL HERMES BRUNO BARROS GRIFOLL</t>
  </si>
  <si>
    <t>2024-04-10 09:36:36.710000</t>
  </si>
  <si>
    <t>51038845000107</t>
  </si>
  <si>
    <t>51.038.845 MANOEL EVANGELISTA PINHEIRO AZEVEDO</t>
  </si>
  <si>
    <t>2024-04-10 09:36:39.953000</t>
  </si>
  <si>
    <t>2024-04-10 09:36:42.055000</t>
  </si>
  <si>
    <t>42380313000162</t>
  </si>
  <si>
    <t>EUGENIO GOMES DE AZEVEDO NETO 01336707240</t>
  </si>
  <si>
    <t>2024-04-10 09:36:44.325000</t>
  </si>
  <si>
    <t>2024-04-10 09:36:47.568000</t>
  </si>
  <si>
    <t>54652582000110</t>
  </si>
  <si>
    <t>54.652.582 JULIA SOUZA DA SILVA</t>
  </si>
  <si>
    <t>2024-04-10 09:36:50.498000</t>
  </si>
  <si>
    <t>54646993000100</t>
  </si>
  <si>
    <t>54.646.993 LETICIA FERREIRA ROCHA</t>
  </si>
  <si>
    <t>2024-04-10 09:36:56.977000</t>
  </si>
  <si>
    <t>54648479000104</t>
  </si>
  <si>
    <t>54.648.479 MARIELSON FOICINHO DOS SANTOS</t>
  </si>
  <si>
    <t>2024-04-10 09:36:57.352000</t>
  </si>
  <si>
    <t>54646693000113</t>
  </si>
  <si>
    <t>54.646.693 JOELSON ALVES DO NASCIMENTO</t>
  </si>
  <si>
    <t>2024-04-10 09:36:57.883000</t>
  </si>
  <si>
    <t>54653952000133</t>
  </si>
  <si>
    <t>54.653.952 FLAVIO SANTA ROSA MOURA</t>
  </si>
  <si>
    <t>2024-04-10 09:37:45.534000</t>
  </si>
  <si>
    <t>54661524000152</t>
  </si>
  <si>
    <t>54.661.524 ALLAN GOMES DE MORAES</t>
  </si>
  <si>
    <t>2024-04-10 09:37:47.338000</t>
  </si>
  <si>
    <t>2024-04-10 09:37:52.232000</t>
  </si>
  <si>
    <t>2024-04-10 09:37:52.983000</t>
  </si>
  <si>
    <t>54659585000185</t>
  </si>
  <si>
    <t>54.659.585 MICHELE RIBEIRO DOS SANTOS ARAUJO</t>
  </si>
  <si>
    <t>2024-04-10 09:37:54.191000</t>
  </si>
  <si>
    <t>54661648000138</t>
  </si>
  <si>
    <t>54.661.648 PABLO WILLIAM VULCAO CASTRO</t>
  </si>
  <si>
    <t>2024-04-10 09:37:54.493000</t>
  </si>
  <si>
    <t>54650547000161</t>
  </si>
  <si>
    <t>54.650.547 DANIEL FELIPE PINHEIRO DE OLIVEIRA</t>
  </si>
  <si>
    <t>2024-04-10 09:37:55.031000</t>
  </si>
  <si>
    <t>54650949000166</t>
  </si>
  <si>
    <t>54.650.949 SERGIO AUGUSTO VILHENA SENA</t>
  </si>
  <si>
    <t>2024-04-10 09:37:55.399000</t>
  </si>
  <si>
    <t>54654663000159</t>
  </si>
  <si>
    <t>54.654.663 DEBORA CRISTINA GUEDES COSTA</t>
  </si>
  <si>
    <t>2024-04-10 09:37:55.697000</t>
  </si>
  <si>
    <t>52957158000158</t>
  </si>
  <si>
    <t>52.957.158 ANA BEATRIZ BRAGA DE OLIVEIRA DE OLIVEIRA</t>
  </si>
  <si>
    <t>2024-04-10 09:37:56.693000</t>
  </si>
  <si>
    <t>54649949000146</t>
  </si>
  <si>
    <t>54.649.949 WILSON OLIVEIRA DE SOUSA</t>
  </si>
  <si>
    <t>2024-04-10 09:37:58.776000</t>
  </si>
  <si>
    <t>46403513000144</t>
  </si>
  <si>
    <t>MAURICIO DA CONCEICAO LIMA 01724170236</t>
  </si>
  <si>
    <t>2024-04-10 09:38:42.957000</t>
  </si>
  <si>
    <t>2024-04-10 14:13:01.897000</t>
  </si>
  <si>
    <t>15300567000150</t>
  </si>
  <si>
    <t>R C V R DE OLIVEIRA LTDA</t>
  </si>
  <si>
    <t>2024-04-10 14:45:57.833000</t>
  </si>
  <si>
    <t>26892930000190</t>
  </si>
  <si>
    <t>R MASTER COMERCIO DE ALIMENTOS LTDA</t>
  </si>
  <si>
    <t>2024-04-10 15:46:39.096000</t>
  </si>
  <si>
    <t>2024-04-10 16:55:10.538000</t>
  </si>
  <si>
    <t>2024-04-10 16:56:08.333000</t>
  </si>
  <si>
    <t>10957532000175</t>
  </si>
  <si>
    <t>F. W. &amp; R. METAIS LTDA EPP</t>
  </si>
  <si>
    <t>2024-04-10 17:18:34.342000</t>
  </si>
  <si>
    <t>2024-04-11 00:00:00.000000</t>
  </si>
  <si>
    <t>46620796000186</t>
  </si>
  <si>
    <t>LAIS DO SOCORRO DA SERRA FAVACHO 00377391239</t>
  </si>
  <si>
    <t>2024-04-11 01:14:30.066000</t>
  </si>
  <si>
    <t>54673950000106</t>
  </si>
  <si>
    <t>54.673.950 FABIANA DE SOUSA PEDROSO</t>
  </si>
  <si>
    <t>2024-04-11 01:14:30.696000</t>
  </si>
  <si>
    <t>54678660000155</t>
  </si>
  <si>
    <t>54.678.660 JESUITA PAVAO CAXIAS</t>
  </si>
  <si>
    <t>2024-04-11 01:14:33.424000</t>
  </si>
  <si>
    <t>54669705000125</t>
  </si>
  <si>
    <t>54.669.705 MARLON DOS REIS MATSUMOTO</t>
  </si>
  <si>
    <t>2024-04-11 01:19:29.905000</t>
  </si>
  <si>
    <t>54680077000189</t>
  </si>
  <si>
    <t>54.680.077 ROGERIO DO ROSARIO QUEIROZ</t>
  </si>
  <si>
    <t>2024-04-11 01:19:31.100000</t>
  </si>
  <si>
    <t>54670703000156</t>
  </si>
  <si>
    <t>54.670.703 PATRICK COSTA FERNANDES</t>
  </si>
  <si>
    <t>2024-04-11 01:19:31.582000</t>
  </si>
  <si>
    <t>54681714000131</t>
  </si>
  <si>
    <t>54.681.714 AFONSO MOREIRA DA SILVA</t>
  </si>
  <si>
    <t>2024-04-11 01:20:36.043000</t>
  </si>
  <si>
    <t>54681802000133</t>
  </si>
  <si>
    <t>54.681.802 JOSEANE PANTOJA DOS SANTOS</t>
  </si>
  <si>
    <t>2024-04-11 01:20:36.576000</t>
  </si>
  <si>
    <t>54680499000154</t>
  </si>
  <si>
    <t>54.680.499 LUCIO OLIVEIRA CORREA</t>
  </si>
  <si>
    <t>2024-04-11 01:20:39.103000</t>
  </si>
  <si>
    <t>45097167000150</t>
  </si>
  <si>
    <t>MAILSON NAZARENO OLIVEIRA SOBRINHO 01378509218</t>
  </si>
  <si>
    <t>2024-04-11 01:20:39.855000</t>
  </si>
  <si>
    <t>54677389000133</t>
  </si>
  <si>
    <t>54.677.389 ELIVELTON OLIVEIRA DE FREITAS</t>
  </si>
  <si>
    <t>2024-04-11 01:24:51.170000</t>
  </si>
  <si>
    <t>44343483000100</t>
  </si>
  <si>
    <t>MARCIO MARTINS TRINDADE 30216630282</t>
  </si>
  <si>
    <t>2024-04-11 02:44:50.373000</t>
  </si>
  <si>
    <t>54671306000107</t>
  </si>
  <si>
    <t>54.671.306 BRUNO HENRIQUE FERNANDES DE CASTRO</t>
  </si>
  <si>
    <t>2024-04-11 02:44:53.226000</t>
  </si>
  <si>
    <t>29064592000197</t>
  </si>
  <si>
    <t>29.064.592 MANOEL EMERSON FREITAS WANZELER</t>
  </si>
  <si>
    <t>2024-04-11 02:45:01.943000</t>
  </si>
  <si>
    <t>2024-04-11 02:45:02.442000</t>
  </si>
  <si>
    <t>38452869000140</t>
  </si>
  <si>
    <t>38.452.869 DENILDO DOS SANTOS OLIVEIRA</t>
  </si>
  <si>
    <t>2024-04-11 02:45:07.824000</t>
  </si>
  <si>
    <t>54673130000114</t>
  </si>
  <si>
    <t>54.673.130 CRISTIANO TORRES MERCES</t>
  </si>
  <si>
    <t>2024-04-11 06:24:53.442000</t>
  </si>
  <si>
    <t>41287556000198</t>
  </si>
  <si>
    <t>DOUGLAS CUNHA NEGRAO 05666105230</t>
  </si>
  <si>
    <t>2024-04-11 06:25:06.431000</t>
  </si>
  <si>
    <t>54672021000182</t>
  </si>
  <si>
    <t>54.672.021 MARIA LUIZA RODRIGUES DE ALMEIDA</t>
  </si>
  <si>
    <t>2024-04-11 06:25:07.835000</t>
  </si>
  <si>
    <t>54665454000100</t>
  </si>
  <si>
    <t>54.665.454 FRANCISCO ALVES DA SILVA</t>
  </si>
  <si>
    <t>2024-04-11 06:25:10.548000</t>
  </si>
  <si>
    <t>2024-04-11 06:25:15.047000</t>
  </si>
  <si>
    <t>33235076000155</t>
  </si>
  <si>
    <t>MARIA DE FATIMA DA CUNHA OLIVEIRA 56524242220</t>
  </si>
  <si>
    <t>2024-04-11 06:25:17.313000</t>
  </si>
  <si>
    <t>54671008000109</t>
  </si>
  <si>
    <t>54.671.008 THIAGO JORGE BATISTA SODRE</t>
  </si>
  <si>
    <t>2024-04-11 06:25:21.150000</t>
  </si>
  <si>
    <t>54681276000101</t>
  </si>
  <si>
    <t>54.681.276 THALES COIMBRA BENDELAK</t>
  </si>
  <si>
    <t>2024-04-11 06:25:22.067000</t>
  </si>
  <si>
    <t>54676228000125</t>
  </si>
  <si>
    <t>54.676.228 ANA CASSIA DA SILVA CARVALHO</t>
  </si>
  <si>
    <t>2024-04-11 06:29:25.932000</t>
  </si>
  <si>
    <t>44847405000135</t>
  </si>
  <si>
    <t>MICHELLE DO SOCORRO ALVES TAVARES 00220177201</t>
  </si>
  <si>
    <t>2024-04-11 06:29:33.492000</t>
  </si>
  <si>
    <t>54679263000106</t>
  </si>
  <si>
    <t>54.679.263 WANESSA MESQUITA RAMOS</t>
  </si>
  <si>
    <t>2024-04-11 06:59:31.252000</t>
  </si>
  <si>
    <t>54669774000139</t>
  </si>
  <si>
    <t>54.669.774 RAFAELA CARDOSO DOS REIS</t>
  </si>
  <si>
    <t>2024-04-11 06:59:31.782000</t>
  </si>
  <si>
    <t>54682007000160</t>
  </si>
  <si>
    <t>54.682.007 EDNALDO SANTOS DE SOUSA</t>
  </si>
  <si>
    <t>2024-04-11 06:59:35.453000</t>
  </si>
  <si>
    <t>2024-04-11 06:59:39.905000</t>
  </si>
  <si>
    <t>54678832000190</t>
  </si>
  <si>
    <t>54.678.832 SILVIANE DE JESUS</t>
  </si>
  <si>
    <t>2024-04-11 06:59:40.529000</t>
  </si>
  <si>
    <t>54671737000165</t>
  </si>
  <si>
    <t>54.671.737 PATRICIA DA SILVA MATOS</t>
  </si>
  <si>
    <t>2024-04-11 06:59:43.230000</t>
  </si>
  <si>
    <t>54674226000105</t>
  </si>
  <si>
    <t>54.674.226 JOSENAIDE PEREIRA DOS SANTOS JUNIOR</t>
  </si>
  <si>
    <t>2024-04-11 06:59:43.849000</t>
  </si>
  <si>
    <t>54684224000199</t>
  </si>
  <si>
    <t>54.684.224 JULIANA MAYARA BRABO DA SILVA</t>
  </si>
  <si>
    <t>2024-04-11 08:00:18.573000</t>
  </si>
  <si>
    <t>29192926000108</t>
  </si>
  <si>
    <t>ROSIVALDA ALVES FERREIRA 58548211253</t>
  </si>
  <si>
    <t>2024-04-11 09:43:57.970000</t>
  </si>
  <si>
    <t>22720363000134</t>
  </si>
  <si>
    <t>MARACAJAU DISTRIBUIDORA LTDA</t>
  </si>
  <si>
    <t>2024-04-11 13:52:53.128000</t>
  </si>
  <si>
    <t>21449409000160</t>
  </si>
  <si>
    <t>POTERE ENGENHARIA LTDA</t>
  </si>
  <si>
    <t>2024-04-11 14:11:38.143000</t>
  </si>
  <si>
    <t>19283539000123</t>
  </si>
  <si>
    <t>ELIETE S. DINIZ COMERCIO E SERVICOS ODONTOLOGICOS ME</t>
  </si>
  <si>
    <t>2024-04-11 17:24:17.195000</t>
  </si>
  <si>
    <t>17327331000133</t>
  </si>
  <si>
    <t>PRESTIGE COMERCIO LTDA</t>
  </si>
  <si>
    <t>2024-04-11 18:16:55.993000</t>
  </si>
  <si>
    <t>2024-04-12 00:00:00.000000</t>
  </si>
  <si>
    <t>54685313000150</t>
  </si>
  <si>
    <t>54.685.313 VICTOR HUGO BARROS COSTA</t>
  </si>
  <si>
    <t>2024-04-12 00:17:52.516000</t>
  </si>
  <si>
    <t>49094738000154</t>
  </si>
  <si>
    <t>49.094.738 RAUL SANTOS DA SILVA NETO</t>
  </si>
  <si>
    <t>2024-04-12 00:17:58.584000</t>
  </si>
  <si>
    <t>54692253000100</t>
  </si>
  <si>
    <t>54.692.253 ADRIANA AMARAL CORDEIRO</t>
  </si>
  <si>
    <t>2024-04-12 00:19:02.176000</t>
  </si>
  <si>
    <t>54692662000107</t>
  </si>
  <si>
    <t>54.692.662 PAULO ROBERTO DA SILVA ARAUJO</t>
  </si>
  <si>
    <t>2024-04-12 00:19:02.787000</t>
  </si>
  <si>
    <t>54701014000161</t>
  </si>
  <si>
    <t>54.701.014 NEILSON MONTEIRO NOGUEIRA</t>
  </si>
  <si>
    <t>2024-04-12 01:22:51.161000</t>
  </si>
  <si>
    <t>54698490000170</t>
  </si>
  <si>
    <t>54.698.490 BRUNO PEREIRA SEABRA</t>
  </si>
  <si>
    <t>2024-04-12 01:22:53.592000</t>
  </si>
  <si>
    <t>2024-04-12 01:23:34.531000</t>
  </si>
  <si>
    <t>52763212000124</t>
  </si>
  <si>
    <t>52.763.212 CAYO MURILO LOPES BOTELHO</t>
  </si>
  <si>
    <t>2024-04-12 01:23:35.014000</t>
  </si>
  <si>
    <t>2024-04-12 01:25:14.639000</t>
  </si>
  <si>
    <t>2024-04-12 01:25:19.929000</t>
  </si>
  <si>
    <t>54688229000190</t>
  </si>
  <si>
    <t>54.688.229 ELAINE JEANE DE MORAES MARTINS SANTANA</t>
  </si>
  <si>
    <t>2024-04-12 01:25:22.836000</t>
  </si>
  <si>
    <t>54692689000191</t>
  </si>
  <si>
    <t>54.692.689 ANA CRISTINA BORGES DE LIMA</t>
  </si>
  <si>
    <t>2024-04-12 01:25:26.171000</t>
  </si>
  <si>
    <t>52989500000100</t>
  </si>
  <si>
    <t>52.989.500 WELLINGTON CORECHA DA SILVA</t>
  </si>
  <si>
    <t>2024-04-12 01:25:26.658000</t>
  </si>
  <si>
    <t>54684405000115</t>
  </si>
  <si>
    <t>54.684.405 FRANCIELEN CRISTINE CORREA COELHO</t>
  </si>
  <si>
    <t>2024-04-12 01:25:28.656000</t>
  </si>
  <si>
    <t>54701447000117</t>
  </si>
  <si>
    <t>54.701.447 JESSICA CRISTINE PANTOJA DA CUNHA</t>
  </si>
  <si>
    <t>2024-04-12 01:25:29.389000</t>
  </si>
  <si>
    <t>51149327000160</t>
  </si>
  <si>
    <t>51.149.327 LUCIVALDO DA SILVA BRITO</t>
  </si>
  <si>
    <t>2024-04-12 02:27:23.820000</t>
  </si>
  <si>
    <t>54691257000166</t>
  </si>
  <si>
    <t>54.691.257 LUIZ FERNANDO CARVALHO DE SOUZA</t>
  </si>
  <si>
    <t>2024-04-12 02:27:24.390000</t>
  </si>
  <si>
    <t>40314884000173</t>
  </si>
  <si>
    <t>DUANNY CRISTINA LIMA SILVA 99556561234</t>
  </si>
  <si>
    <t>2024-04-12 02:28:57.181000</t>
  </si>
  <si>
    <t>2024-04-12 02:29:01.513000</t>
  </si>
  <si>
    <t>52192373000105</t>
  </si>
  <si>
    <t>52.192.373 HERICA DOS SANTOS SOARES</t>
  </si>
  <si>
    <t>2024-04-12 02:29:03.984000</t>
  </si>
  <si>
    <t>54686239000196</t>
  </si>
  <si>
    <t>54.686.239 CAMILA CAROLINA SANTOS DE LISBOA</t>
  </si>
  <si>
    <t>2024-04-12 02:30:14.490000</t>
  </si>
  <si>
    <t>54691054000170</t>
  </si>
  <si>
    <t>54.691.054 MARIA CLARA PEREIRA PEDROZA</t>
  </si>
  <si>
    <t>2024-04-12 02:30:15.046000</t>
  </si>
  <si>
    <t>2024-04-12 02:31:20.334000</t>
  </si>
  <si>
    <t>54697686000140</t>
  </si>
  <si>
    <t>54.697.686 ANDRESSA JARINA LEAL DE ARAUJO</t>
  </si>
  <si>
    <t>2024-04-12 02:31:52.009000</t>
  </si>
  <si>
    <t>54700168000139</t>
  </si>
  <si>
    <t>54.700.168 JOSE RIBAMAR ALENCAR FILHO</t>
  </si>
  <si>
    <t>2024-04-12 02:31:52.936000</t>
  </si>
  <si>
    <t>40297611000168</t>
  </si>
  <si>
    <t>MARCOS RIBEIRO COSTA 00072056274</t>
  </si>
  <si>
    <t>2024-04-12 02:31:53.553000</t>
  </si>
  <si>
    <t>54701125000178</t>
  </si>
  <si>
    <t>54.701.125 CHRISTIAN RODRIGUES ALVES</t>
  </si>
  <si>
    <t>2024-04-12 02:33:25.008000</t>
  </si>
  <si>
    <t>35282657000173</t>
  </si>
  <si>
    <t>MONALIZA SHEIRY SANTOS ROCHA 70560278497</t>
  </si>
  <si>
    <t>2024-04-12 02:33:58.913000</t>
  </si>
  <si>
    <t>2024-04-12 02:34:06.168000</t>
  </si>
  <si>
    <t>54684317000113</t>
  </si>
  <si>
    <t>54.684.317 CASSIO ANDERSON DE ABREU COSTA</t>
  </si>
  <si>
    <t>2024-04-12 02:37:17.768000</t>
  </si>
  <si>
    <t>16739392000145</t>
  </si>
  <si>
    <t>16.739.392 ANA CELIA DA COSTA MOTA</t>
  </si>
  <si>
    <t>2024-04-12 02:37:19.122000</t>
  </si>
  <si>
    <t>36934635000103</t>
  </si>
  <si>
    <t>36.934.635 VALDERI MANOEL DE SOUSA</t>
  </si>
  <si>
    <t>2024-04-12 02:37:19.695000</t>
  </si>
  <si>
    <t>54692791000197</t>
  </si>
  <si>
    <t>54.692.791 SARAH JENYFER SILVA CRAVEIRO</t>
  </si>
  <si>
    <t>2024-04-12 05:47:26.344000</t>
  </si>
  <si>
    <t>53347954000131</t>
  </si>
  <si>
    <t>53.347.954 LINEVALDO DOS SANTOS FURTADO JUNIOR</t>
  </si>
  <si>
    <t>2024-04-12 05:47:28.991000</t>
  </si>
  <si>
    <t>54700290000105</t>
  </si>
  <si>
    <t>54.700.290 JOSE MARCELO GOMES DOS SANTOS</t>
  </si>
  <si>
    <t>2024-04-12 05:47:30.862000</t>
  </si>
  <si>
    <t>54691401000164</t>
  </si>
  <si>
    <t>54.691.401 RAFAELA MACHADO BASTOS</t>
  </si>
  <si>
    <t>2024-04-12 05:47:31.504000</t>
  </si>
  <si>
    <t>42199838000104</t>
  </si>
  <si>
    <t>RICARDO IVAN SILVA SANTOS 02035838258</t>
  </si>
  <si>
    <t>2024-04-12 07:55:17.703000</t>
  </si>
  <si>
    <t>54701828000104</t>
  </si>
  <si>
    <t>54.701.828 JOAO JESUINO JUNIOR</t>
  </si>
  <si>
    <t>2024-04-12 07:55:18.466000</t>
  </si>
  <si>
    <t>2024-04-12 09:53:56.429000</t>
  </si>
  <si>
    <t>2024-04-12 10:51:13.352000</t>
  </si>
  <si>
    <t>2024-04-12 12:11:48.096000</t>
  </si>
  <si>
    <t>2024-04-12 12:17:40.109000</t>
  </si>
  <si>
    <t>54605253000118</t>
  </si>
  <si>
    <t>RE BELEM DISTRIBUICAO DE MOTOCICLETAS LTDA</t>
  </si>
  <si>
    <t>2024-04-12 12:30:15.010000</t>
  </si>
  <si>
    <t>40691471000108</t>
  </si>
  <si>
    <t>LABORATORIO  MULTI LAB  LTDA</t>
  </si>
  <si>
    <t>2024-04-12 18:08:00.198000</t>
  </si>
  <si>
    <t>2024-04-13 00:00:00.000000</t>
  </si>
  <si>
    <t>54703766000161</t>
  </si>
  <si>
    <t>54.703.766 LINDIONEZA FREITAS BARBOSA DE OLIVEIRA</t>
  </si>
  <si>
    <t>2024-04-13 00:35:19.615000</t>
  </si>
  <si>
    <t>47589067000177</t>
  </si>
  <si>
    <t>47.589.067 RONALD JUNIO TEIXEIRA LAVAREDA</t>
  </si>
  <si>
    <t>2024-04-13 00:35:21.212000</t>
  </si>
  <si>
    <t>29776050000147</t>
  </si>
  <si>
    <t>MARCIO RODRIGO CRUZ DE ABREU 75579510268</t>
  </si>
  <si>
    <t>2024-04-13 00:35:22.055000</t>
  </si>
  <si>
    <t>54705079000185</t>
  </si>
  <si>
    <t>54.705.079 MIQUEIAS GARCA MONTEIRO</t>
  </si>
  <si>
    <t>2024-04-13 00:35:25.578000</t>
  </si>
  <si>
    <t>2024-04-13 00:35:26.027000</t>
  </si>
  <si>
    <t>54709772000126</t>
  </si>
  <si>
    <t>54.709.772 VINICIUS MONTELO PEREIRA</t>
  </si>
  <si>
    <t>2024-04-13 00:45:21.732000</t>
  </si>
  <si>
    <t>2024-04-13 00:55:24.798000</t>
  </si>
  <si>
    <t>54708449000138</t>
  </si>
  <si>
    <t>54.708.449 JOSE FERREIRA DA SILVA</t>
  </si>
  <si>
    <t>2024-04-13 00:55:25.641000</t>
  </si>
  <si>
    <t>45170196000109</t>
  </si>
  <si>
    <t>45.170.196 FRANCISCO ADRIANO FERREIRA DE ARAUJO</t>
  </si>
  <si>
    <t>2024-04-13 00:55:26.190000</t>
  </si>
  <si>
    <t>15035711000179</t>
  </si>
  <si>
    <t>15.035.711 RAFAEL VIEGAS CONDE</t>
  </si>
  <si>
    <t>2024-04-13 01:15:17.204000</t>
  </si>
  <si>
    <t>54712243000181</t>
  </si>
  <si>
    <t>54.712.243 BRENO MORAES FIEL</t>
  </si>
  <si>
    <t>2024-04-13 01:25:23.833000</t>
  </si>
  <si>
    <t>54704968000128</t>
  </si>
  <si>
    <t>54.704.968 LUIZ AUGUSTO SANTOS DA COSTA</t>
  </si>
  <si>
    <t>2024-04-13 01:25:24.318000</t>
  </si>
  <si>
    <t>54708356000103</t>
  </si>
  <si>
    <t>54.708.356 JOSE CRISTIANE ALMEIDA SOARES LOPES</t>
  </si>
  <si>
    <t>2024-04-13 01:55:18.405000</t>
  </si>
  <si>
    <t>2024-04-13 01:55:20.835000</t>
  </si>
  <si>
    <t>54714974000166</t>
  </si>
  <si>
    <t>54.714.974 DEYVID DAVID DA SILVA</t>
  </si>
  <si>
    <t>2024-04-13 01:55:23.266000</t>
  </si>
  <si>
    <t>54708562000113</t>
  </si>
  <si>
    <t>54.708.562 WELLINGTON LIMA DE OLIVEIRA</t>
  </si>
  <si>
    <t>2024-04-13 02:05:33.990000</t>
  </si>
  <si>
    <t>14473523000160</t>
  </si>
  <si>
    <t>CLAUDIO TEIXEIRA MEDEIROS 94248427168</t>
  </si>
  <si>
    <t>2024-04-13 02:05:34.563000</t>
  </si>
  <si>
    <t>2024-04-13 02:05:37.523000</t>
  </si>
  <si>
    <t>2024-04-13 02:15:17.199000</t>
  </si>
  <si>
    <t>54711771000116</t>
  </si>
  <si>
    <t>54.711.771 EDMILSON MANOEL DOS SANTOS</t>
  </si>
  <si>
    <t>2024-04-13 02:15:31.909000</t>
  </si>
  <si>
    <t>54716838000105</t>
  </si>
  <si>
    <t>54.716.838 MARCELO MOREIRA RAMOS</t>
  </si>
  <si>
    <t>2024-04-13 02:25:17.075000</t>
  </si>
  <si>
    <t>54703014000109</t>
  </si>
  <si>
    <t>54.703.014 LUCAS DENISON BORCEM AMORIM</t>
  </si>
  <si>
    <t>2024-04-13 02:35:17.102000</t>
  </si>
  <si>
    <t>54578659000159</t>
  </si>
  <si>
    <t>54.578.659 LUAN ALEXANDRE MARTINS DE SOUSA</t>
  </si>
  <si>
    <t>2024-04-13 16:59:40.125000</t>
  </si>
  <si>
    <t>2024-04-13 17:19:32.243000</t>
  </si>
  <si>
    <t>2024-04-14 00:25:21.947000</t>
  </si>
  <si>
    <t>2024-04-14 00:45:17.002000</t>
  </si>
  <si>
    <t>54719763000116</t>
  </si>
  <si>
    <t>54.719.763 RENAN ROLLO PAZ</t>
  </si>
  <si>
    <t>2024-04-14 00:45:19.238000</t>
  </si>
  <si>
    <t>51389694000131</t>
  </si>
  <si>
    <t>51.389.694 MARIO ANTONIO AMADOR</t>
  </si>
  <si>
    <t>2024-04-14 00:45:19.980000</t>
  </si>
  <si>
    <t>54717415000100</t>
  </si>
  <si>
    <t>54.717.415 KAROLINE ADRIELY GOMES SOUZA</t>
  </si>
  <si>
    <t>2024-04-14 00:45:21.706000</t>
  </si>
  <si>
    <t>54717884000129</t>
  </si>
  <si>
    <t>54.717.884 LENA SAMARA PATRICIO MARTINS</t>
  </si>
  <si>
    <t>2024-04-14 00:45:25.049000</t>
  </si>
  <si>
    <t>46189471000190</t>
  </si>
  <si>
    <t>FILIPE PAIVA DE OLIVEIRA 01822905222</t>
  </si>
  <si>
    <t>2024-04-14 00:45:25.646000</t>
  </si>
  <si>
    <t>40247879000195</t>
  </si>
  <si>
    <t>40.247.879 MARCELO DO O RIBEIRO</t>
  </si>
  <si>
    <t>2024-04-14 00:55:17.558000</t>
  </si>
  <si>
    <t>54717231000140</t>
  </si>
  <si>
    <t>54.717.231 JESSICA ROBERTA REIS DOS SANTOS</t>
  </si>
  <si>
    <t>2024-04-14 00:55:20.114000</t>
  </si>
  <si>
    <t>2024-04-14 00:55:21.010000</t>
  </si>
  <si>
    <t>54720565000172</t>
  </si>
  <si>
    <t>54.720.565 CARLOS RAFAEL LOPES DE OLIVEIRA</t>
  </si>
  <si>
    <t>2024-04-14 00:55:21.520000</t>
  </si>
  <si>
    <t>2024-04-14 01:05:16.059000</t>
  </si>
  <si>
    <t>54719881000124</t>
  </si>
  <si>
    <t>54.719.881 REGINALDO DOS SANTOS LIMA</t>
  </si>
  <si>
    <t>2024-04-14 01:05:16.640000</t>
  </si>
  <si>
    <t>54720216000150</t>
  </si>
  <si>
    <t>54.720.216 ANA KEILA MEDEIROS DOS SANTOS LIMA</t>
  </si>
  <si>
    <t>2024-04-14 01:05:17.211000</t>
  </si>
  <si>
    <t>54720747000143</t>
  </si>
  <si>
    <t>54.720.747 TALES HENRIQUE EVANGELISTA DA SILVA</t>
  </si>
  <si>
    <t>2024-04-14 01:05:17.724000</t>
  </si>
  <si>
    <t>54717121000188</t>
  </si>
  <si>
    <t>54.717.121 JOYCE THAINA GUIMARAES CASTRO</t>
  </si>
  <si>
    <t>2024-04-14 01:05:18.596000</t>
  </si>
  <si>
    <t>49676180000115</t>
  </si>
  <si>
    <t>49.676.180 HYAGO KLEBER SANTOS HENRIQUE</t>
  </si>
  <si>
    <t>2024-04-14 01:05:19.352000</t>
  </si>
  <si>
    <t>48364706000169</t>
  </si>
  <si>
    <t>48.364.706 JESSICA BRAGANCA SALGADO RAMOS</t>
  </si>
  <si>
    <t>2024-04-14 01:05:19.859000</t>
  </si>
  <si>
    <t>54721032000105</t>
  </si>
  <si>
    <t>54.721.032 SIMONE DO SOCORRO AZEVEDO DA COSTA</t>
  </si>
  <si>
    <t>2024-04-14 07:35:17.843000</t>
  </si>
  <si>
    <t>14665810000171</t>
  </si>
  <si>
    <t>JORGE WILLIAM E SILVA 29709318268</t>
  </si>
  <si>
    <t>2024-04-14 07:35:21.102000</t>
  </si>
  <si>
    <t>FRANCIANNE MESQUITA PEREIRA DE OLIVEIRA</t>
  </si>
  <si>
    <t>2024-04-14 21:47:30.449000</t>
  </si>
  <si>
    <t>2024-04-15 00:00:00.000000</t>
  </si>
  <si>
    <t>54723554000146</t>
  </si>
  <si>
    <t>54.723.554 JORGE LUCAS NUNES DA SILVA</t>
  </si>
  <si>
    <t>2024-04-15 00:45:19.463000</t>
  </si>
  <si>
    <t>54724022000123</t>
  </si>
  <si>
    <t>54.724.022 VALDELIZIA COSTA DE SOUZA DE ABREU</t>
  </si>
  <si>
    <t>2024-04-15 00:45:22.270000</t>
  </si>
  <si>
    <t>46638636000164</t>
  </si>
  <si>
    <t>46.638.636 EVELINE RODRIGUES DE CASTRO MAIA</t>
  </si>
  <si>
    <t>2024-04-15 00:45:22.976000</t>
  </si>
  <si>
    <t>46985536000104</t>
  </si>
  <si>
    <t>ANDRE LUIZ MAIA DE PAULA 01702353273</t>
  </si>
  <si>
    <t>2024-04-15 00:45:25.542000</t>
  </si>
  <si>
    <t>2024-04-15 00:45:31.722000</t>
  </si>
  <si>
    <t>54722623000105</t>
  </si>
  <si>
    <t>54.722.623 WLADMIR LUIZ MIRANDA NERI</t>
  </si>
  <si>
    <t>2024-04-15 00:45:32.271000</t>
  </si>
  <si>
    <t>54721839000148</t>
  </si>
  <si>
    <t>54.721.839 NILVACI BELO BESERRA</t>
  </si>
  <si>
    <t>2024-04-15 00:45:38.214000</t>
  </si>
  <si>
    <t>2024-04-15 00:55:16.576000</t>
  </si>
  <si>
    <t>54724116000100</t>
  </si>
  <si>
    <t>54.724.116 EVERTON EDUARDO DE ABREU CERQUEIRA</t>
  </si>
  <si>
    <t>2024-04-15 00:55:17.129000</t>
  </si>
  <si>
    <t>54723068000128</t>
  </si>
  <si>
    <t>54.723.068 ANDRELINO CONCEICAO QUEIROZ</t>
  </si>
  <si>
    <t>2024-04-15 00:55:20.392000</t>
  </si>
  <si>
    <t>42651812000147</t>
  </si>
  <si>
    <t>FLAVIO ADRIANO MONTEIRO TEIXEIRA 01590174240</t>
  </si>
  <si>
    <t>2024-04-15 01:05:17.992000</t>
  </si>
  <si>
    <t>2024-04-15 07:45:34.544000</t>
  </si>
  <si>
    <t>54724990000130</t>
  </si>
  <si>
    <t>54.724.990 PRYSCILLA TAVARES PINHEIRO</t>
  </si>
  <si>
    <t>2024-04-15 07:45:35.894000</t>
  </si>
  <si>
    <t>44380049000192</t>
  </si>
  <si>
    <t>44.380.049 ALANDA LOUISE DE SOUSA MORAES</t>
  </si>
  <si>
    <t>2024-04-15 07:45:36.741000</t>
  </si>
  <si>
    <t>2024-04-15 08:39:14.985000</t>
  </si>
  <si>
    <t>2024-04-15 09:28:45.242000</t>
  </si>
  <si>
    <t>2024-04-15 09:31:34.447000</t>
  </si>
  <si>
    <t>54461379000166</t>
  </si>
  <si>
    <t>CARAVELAS TECNOLOGIA E CONSULTORIA DE TI LTDA</t>
  </si>
  <si>
    <t>2024-04-15 12:01:29.695000</t>
  </si>
  <si>
    <t>18242187000103</t>
  </si>
  <si>
    <t>RSP COMERCIO &amp; SERVICOS LTDA</t>
  </si>
  <si>
    <t>2024-04-15 12:24:46.552000</t>
  </si>
  <si>
    <t>50827490000172</t>
  </si>
  <si>
    <t>MERCANTIL MINEIRO LTDA</t>
  </si>
  <si>
    <t>2024-04-15 13:02:08.182000</t>
  </si>
  <si>
    <t>2024-04-15 15:59:13.177000</t>
  </si>
  <si>
    <t>2024-04-16 00:00:00.000000</t>
  </si>
  <si>
    <t>54739384000198</t>
  </si>
  <si>
    <t>54.739.384 GUILHERME AUGUSTO SOUSA DO REGO</t>
  </si>
  <si>
    <t>2024-04-16 00:45:20.848000</t>
  </si>
  <si>
    <t>54739418000144</t>
  </si>
  <si>
    <t>54.739.418 SONIA MARIA NUNES DA SILVA</t>
  </si>
  <si>
    <t>2024-04-16 00:45:21.455000</t>
  </si>
  <si>
    <t>54737394000194</t>
  </si>
  <si>
    <t>54.737.394 AMANDA VITORIA SILVA DA SILVA</t>
  </si>
  <si>
    <t>2024-04-16 00:45:25.888000</t>
  </si>
  <si>
    <t>2024-04-16 00:45:29.303000</t>
  </si>
  <si>
    <t>54741896000199</t>
  </si>
  <si>
    <t>54.741.896 ELIANE COSTA DE SOUZA</t>
  </si>
  <si>
    <t>2024-04-16 00:55:19.712000</t>
  </si>
  <si>
    <t>2024-04-16 00:55:26.199000</t>
  </si>
  <si>
    <t>2024-04-16 00:55:26.741000</t>
  </si>
  <si>
    <t>54728629000181</t>
  </si>
  <si>
    <t>54.728.629 ILSON QUEIROZ MATIAS</t>
  </si>
  <si>
    <t>2024-04-16 01:05:24.659000</t>
  </si>
  <si>
    <t>54735889000184</t>
  </si>
  <si>
    <t>54.735.889 LUAN RODRIGO FERREIRA LALOR</t>
  </si>
  <si>
    <t>2024-04-16 01:25:20.489000</t>
  </si>
  <si>
    <t>54737378000100</t>
  </si>
  <si>
    <t>54.737.378 WILLER FREITAS FERREIRA</t>
  </si>
  <si>
    <t>2024-04-16 01:25:21.448000</t>
  </si>
  <si>
    <t>54737743000178</t>
  </si>
  <si>
    <t>54.737.743 JACIARA OHANA OLIVEIRA MARTINS</t>
  </si>
  <si>
    <t>2024-04-16 01:25:22.424000</t>
  </si>
  <si>
    <t>54739872000103</t>
  </si>
  <si>
    <t>54.739.872 JOSE MARIA DA COSTA SILVA</t>
  </si>
  <si>
    <t>2024-04-16 01:25:22.913000</t>
  </si>
  <si>
    <t>54741660000152</t>
  </si>
  <si>
    <t>54.741.660 GABRIEL TRINDADE AROUCHE</t>
  </si>
  <si>
    <t>2024-04-16 01:25:28.758000</t>
  </si>
  <si>
    <t>20298247000143</t>
  </si>
  <si>
    <t>20.298.247 AILTON BATISTA VENANCIO</t>
  </si>
  <si>
    <t>2024-04-16 01:35:23.735000</t>
  </si>
  <si>
    <t>2024-04-16 01:35:26.333000</t>
  </si>
  <si>
    <t>54731598000118</t>
  </si>
  <si>
    <t>54.731.598 RAFAEL DA LUZ OLIVEIRA</t>
  </si>
  <si>
    <t>2024-04-16 01:35:27.692000</t>
  </si>
  <si>
    <t>54737476000139</t>
  </si>
  <si>
    <t>54.737.476 EDUARDO CRISTIAN MEIRELES MONTEIRO</t>
  </si>
  <si>
    <t>2024-04-16 01:35:32.059000</t>
  </si>
  <si>
    <t>2024-04-16 01:35:32.555000</t>
  </si>
  <si>
    <t>49397408000138</t>
  </si>
  <si>
    <t>49.397.408 VINICIUS YUJI KIMURA SARMENTO</t>
  </si>
  <si>
    <t>2024-04-16 01:35:33.024000</t>
  </si>
  <si>
    <t>54742881000145</t>
  </si>
  <si>
    <t>54.742.881 JEFFERSON BARBOSA DE OLIVEIRA</t>
  </si>
  <si>
    <t>2024-04-16 01:45:18.875000</t>
  </si>
  <si>
    <t>54740432000168</t>
  </si>
  <si>
    <t>54.740.432 ATILA FRANCA DE SENA NETO</t>
  </si>
  <si>
    <t>2024-04-16 01:45:19.379000</t>
  </si>
  <si>
    <t>54725050000165</t>
  </si>
  <si>
    <t>54.725.050 LUIZ HENRIQUE SILVA KLEVER</t>
  </si>
  <si>
    <t>2024-04-16 01:45:19.835000</t>
  </si>
  <si>
    <t>54738648000199</t>
  </si>
  <si>
    <t>54.738.648 LAIANY DO ROSARIO AMIM</t>
  </si>
  <si>
    <t>2024-04-16 01:45:21.289000</t>
  </si>
  <si>
    <t>54738814000157</t>
  </si>
  <si>
    <t>54.738.814 NELSON FELIPE DA SILVA GAIA DOS SANTOS</t>
  </si>
  <si>
    <t>2024-04-16 01:45:21.774000</t>
  </si>
  <si>
    <t>54742596000124</t>
  </si>
  <si>
    <t>54.742.596 BRENO AUGUSTO NUNES DIAMANTINO</t>
  </si>
  <si>
    <t>2024-04-16 01:45:23.479000</t>
  </si>
  <si>
    <t>54727197000194</t>
  </si>
  <si>
    <t>54.727.197 ANDRESA PEREIRA DOS SANTOS</t>
  </si>
  <si>
    <t>2024-04-16 01:45:25.340000</t>
  </si>
  <si>
    <t>45468953000117</t>
  </si>
  <si>
    <t>EDIMILSON GARCIA NAHUM 92701396204</t>
  </si>
  <si>
    <t>2024-04-16 01:45:26.803000</t>
  </si>
  <si>
    <t>2024-04-16 01:45:28.325000</t>
  </si>
  <si>
    <t>54729086000117</t>
  </si>
  <si>
    <t>54.729.086 WESLEY ENILTON COSTA ROCHA</t>
  </si>
  <si>
    <t>2024-04-16 01:55:19.204000</t>
  </si>
  <si>
    <t>54732702000199</t>
  </si>
  <si>
    <t>54.732.702 LUCILENE LEITE DE CARVALHO</t>
  </si>
  <si>
    <t>2024-04-16 05:55:34.932000</t>
  </si>
  <si>
    <t>54730864000198</t>
  </si>
  <si>
    <t>54.730.864 ADELY CRISTINE SALES CAMPOS</t>
  </si>
  <si>
    <t>2024-04-16 05:55:38.094000</t>
  </si>
  <si>
    <t>37588427000162</t>
  </si>
  <si>
    <t>MARIA MARCELENE DA LUZ 03752833319</t>
  </si>
  <si>
    <t>2024-04-16 05:55:39.171000</t>
  </si>
  <si>
    <t>54736725000171</t>
  </si>
  <si>
    <t>54.736.725 HELOISA GUIMARAES DE LIMA FERREIRA</t>
  </si>
  <si>
    <t>2024-04-16 05:55:40.491000</t>
  </si>
  <si>
    <t>50545443000136</t>
  </si>
  <si>
    <t>50.545.443 LYDEKSON FERREIRA DA COSTA</t>
  </si>
  <si>
    <t>2024-04-16 06:05:26.941000</t>
  </si>
  <si>
    <t>54725125000108</t>
  </si>
  <si>
    <t>54.725.125 MARIA LIDIANE SOUZA FERREIRA</t>
  </si>
  <si>
    <t>2024-04-16 06:05:27.442000</t>
  </si>
  <si>
    <t>2024-04-16 06:15:22.012000</t>
  </si>
  <si>
    <t>51847047000126</t>
  </si>
  <si>
    <t>51.847.047 REGINA MIRANDA DE OLIVEIRA</t>
  </si>
  <si>
    <t>2024-04-16 06:25:24.116000</t>
  </si>
  <si>
    <t>2024-04-16 06:25:30.302000</t>
  </si>
  <si>
    <t>2024-04-16 06:25:32.413000</t>
  </si>
  <si>
    <t>2024-04-16 06:25:33.082000</t>
  </si>
  <si>
    <t>54726115000197</t>
  </si>
  <si>
    <t>54.726.115 BRUNO DA SILVA MORAES</t>
  </si>
  <si>
    <t>2024-04-16 06:25:33.673000</t>
  </si>
  <si>
    <t>54726198000114</t>
  </si>
  <si>
    <t>54.726.198 ADRIANO GUIMARAES GONCALVES</t>
  </si>
  <si>
    <t>2024-04-16 06:25:34.531000</t>
  </si>
  <si>
    <t>54733376000134</t>
  </si>
  <si>
    <t>54.733.376 JOSE VINICIUS OLIVEIRA DOS SANTOS</t>
  </si>
  <si>
    <t>2024-04-16 06:45:26.677000</t>
  </si>
  <si>
    <t>54737045000172</t>
  </si>
  <si>
    <t>54.737.045 JAYANNE LYANDRA GALVAO CUIMAR</t>
  </si>
  <si>
    <t>2024-04-16 06:45:27.698000</t>
  </si>
  <si>
    <t>54737367000111</t>
  </si>
  <si>
    <t>54.737.367 RENATO VICTOR ANGELIN DE SOUSA</t>
  </si>
  <si>
    <t>2024-04-16 06:45:28.234000</t>
  </si>
  <si>
    <t>54726942000180</t>
  </si>
  <si>
    <t>54.726.942 LUANA SILVA DE ALMEIDA</t>
  </si>
  <si>
    <t>2024-04-16 06:45:30.422000</t>
  </si>
  <si>
    <t>54738611000160</t>
  </si>
  <si>
    <t>54.738.611 JORGE SANTA MARIA DE MORAES NETO</t>
  </si>
  <si>
    <t>2024-04-16 06:45:30.973000</t>
  </si>
  <si>
    <t>54741221000140</t>
  </si>
  <si>
    <t>54.741.221 RONNY RENNAN RODRIGUES SARAIVA</t>
  </si>
  <si>
    <t>2024-04-16 06:45:31.435000</t>
  </si>
  <si>
    <t>54728707000148</t>
  </si>
  <si>
    <t>54.728.707 STEFANNY LIMA BARBOSA</t>
  </si>
  <si>
    <t>2024-04-16 06:45:32.445000</t>
  </si>
  <si>
    <t>54743222000123</t>
  </si>
  <si>
    <t>54.743.222 EDUARDO XAVIER MAGALHAES</t>
  </si>
  <si>
    <t>2024-04-16 07:49:06.831000</t>
  </si>
  <si>
    <t>54744789000114</t>
  </si>
  <si>
    <t>54.744.789 GENESIO AVELAR MIRANDA NETO</t>
  </si>
  <si>
    <t>2024-04-17 00:55:27.996000</t>
  </si>
  <si>
    <t>54745150000153</t>
  </si>
  <si>
    <t>54.745.150 EWERTON OLEGARIO FERREIRA</t>
  </si>
  <si>
    <t>2024-04-17 00:55:28.458000</t>
  </si>
  <si>
    <t>54761049000196</t>
  </si>
  <si>
    <t>54.761.049 SIBELLE PIRES RODRIGUES</t>
  </si>
  <si>
    <t>2024-04-17 00:55:31.205000</t>
  </si>
  <si>
    <t>44940979000153</t>
  </si>
  <si>
    <t>44.940.979 ISABELLE MAYARA BARBOSA ALMEIDA</t>
  </si>
  <si>
    <t>2024-04-17 00:55:31.694000</t>
  </si>
  <si>
    <t>54747030000195</t>
  </si>
  <si>
    <t>54.747.030 ELIZABETH DA SILVA OLIVEIRA</t>
  </si>
  <si>
    <t>2024-04-17 01:05:19.126000</t>
  </si>
  <si>
    <t>40553494000156</t>
  </si>
  <si>
    <t>YGOR DA SILVA 02386647242</t>
  </si>
  <si>
    <t>2024-04-17 01:05:21.184000</t>
  </si>
  <si>
    <t>54756026000193</t>
  </si>
  <si>
    <t>54.756.026 LADEMIR TEIXEIRA</t>
  </si>
  <si>
    <t>2024-04-17 01:15:26.778000</t>
  </si>
  <si>
    <t>54757196000192</t>
  </si>
  <si>
    <t>54.757.196 ALEX LUCAS DE MELO</t>
  </si>
  <si>
    <t>2024-04-17 01:15:28.111000</t>
  </si>
  <si>
    <t>54758270000195</t>
  </si>
  <si>
    <t>54.758.270 IVETE MOREIRA ALVES</t>
  </si>
  <si>
    <t>2024-04-17 01:35:18.561000</t>
  </si>
  <si>
    <t>54758467000124</t>
  </si>
  <si>
    <t>54.758.467 JEFFERSON SANTANA DA CRUZ</t>
  </si>
  <si>
    <t>2024-04-17 01:35:20.175000</t>
  </si>
  <si>
    <t>44388770000129</t>
  </si>
  <si>
    <t>GLEICI CRISTINA DA SILVA PANTOJA 06307583282</t>
  </si>
  <si>
    <t>2024-04-17 01:35:20.849000</t>
  </si>
  <si>
    <t>54757013000139</t>
  </si>
  <si>
    <t>54.757.013 ANTONIO JOAQUIM FRANCO RIBEIRO</t>
  </si>
  <si>
    <t>2024-04-17 01:35:22.953000</t>
  </si>
  <si>
    <t>19035371000137</t>
  </si>
  <si>
    <t>JOSE RONALDO DE OLIVEIRA BATALHA 26461650210</t>
  </si>
  <si>
    <t>2024-04-17 01:45:22.345000</t>
  </si>
  <si>
    <t>54752547000172</t>
  </si>
  <si>
    <t>54.752.547 JOAO PEDRO MASCARENHAS DE OLIVEIRA</t>
  </si>
  <si>
    <t>2024-04-17 01:45:22.872000</t>
  </si>
  <si>
    <t>54754310000120</t>
  </si>
  <si>
    <t>54.754.310 RAFAEL DA SILVA MATOS</t>
  </si>
  <si>
    <t>2024-04-17 01:45:25.958000</t>
  </si>
  <si>
    <t>54762248000119</t>
  </si>
  <si>
    <t>54.762.248 WENDELL CORDOVIL FERREIRA</t>
  </si>
  <si>
    <t>2024-04-17 05:45:17.028000</t>
  </si>
  <si>
    <t>54749539000177</t>
  </si>
  <si>
    <t>54.749.539 REGINA NUBIA CARDOSO AZEVEDO</t>
  </si>
  <si>
    <t>2024-04-17 05:45:17.709000</t>
  </si>
  <si>
    <t>54750959000173</t>
  </si>
  <si>
    <t>54.750.959 BERLIVAL MACHADO ALBUQUERQUE</t>
  </si>
  <si>
    <t>2024-04-17 05:45:18.383000</t>
  </si>
  <si>
    <t>42256062000109</t>
  </si>
  <si>
    <t>42.256.062 SAMARA PAZ BELO</t>
  </si>
  <si>
    <t>2024-04-17 05:55:17.092000</t>
  </si>
  <si>
    <t>48073368000106</t>
  </si>
  <si>
    <t>LEUCIANE OLIVEIRA DA SILVA 01674601298</t>
  </si>
  <si>
    <t>2024-04-17 06:05:22.246000</t>
  </si>
  <si>
    <t>54749934000150</t>
  </si>
  <si>
    <t>54.749.934 CASSIO CAMILO DA SILVA FERREIRA</t>
  </si>
  <si>
    <t>2024-04-17 06:05:25.920000</t>
  </si>
  <si>
    <t>51947890000184</t>
  </si>
  <si>
    <t>51.947.890 MAURO SERGIO TAVARES VILELA</t>
  </si>
  <si>
    <t>2024-04-17 06:05:26.489000</t>
  </si>
  <si>
    <t>54745696000104</t>
  </si>
  <si>
    <t>54.745.696 NORRINRAAD GASPAR LOPES DA SILVA</t>
  </si>
  <si>
    <t>2024-04-17 06:25:23.913000</t>
  </si>
  <si>
    <t>54748060000116</t>
  </si>
  <si>
    <t>54.748.060 MARIA HELENA QUEIROZ DA SILVEIRA</t>
  </si>
  <si>
    <t>2024-04-17 06:35:20.373000</t>
  </si>
  <si>
    <t>54757656000182</t>
  </si>
  <si>
    <t>54.757.656 ABRAAO RODRIGUES GOMES</t>
  </si>
  <si>
    <t>2024-04-17 06:35:21.021000</t>
  </si>
  <si>
    <t>54759608000123</t>
  </si>
  <si>
    <t>54.759.608 SHIRLENE DO SOCORRO CASEMIRO DA SILVA</t>
  </si>
  <si>
    <t>2024-04-17 06:35:23.179000</t>
  </si>
  <si>
    <t>2024-04-17 06:35:24.286000</t>
  </si>
  <si>
    <t>54747216000144</t>
  </si>
  <si>
    <t>54.747.216 GABRIEL WESLLEY CHAGAS DA SILVA</t>
  </si>
  <si>
    <t>2024-04-17 06:45:29.017000</t>
  </si>
  <si>
    <t>2024-04-17 06:45:29.601000</t>
  </si>
  <si>
    <t>16749785000130</t>
  </si>
  <si>
    <t>CINARA P BARROS</t>
  </si>
  <si>
    <t>2024-04-17 07:05:16.222000</t>
  </si>
  <si>
    <t>54757014000183</t>
  </si>
  <si>
    <t>54.757.014 RAIURY SILVA CASTRO</t>
  </si>
  <si>
    <t>2024-04-17 07:05:18.119000</t>
  </si>
  <si>
    <t>54750733000172</t>
  </si>
  <si>
    <t>54.750.733 RENATO DOS SANTOS MOURA</t>
  </si>
  <si>
    <t>2024-04-17 07:15:20.165000</t>
  </si>
  <si>
    <t>46831626000140</t>
  </si>
  <si>
    <t>AROLDO FERREIRA DA CONCEICAO 57667241287</t>
  </si>
  <si>
    <t>2024-04-17 07:15:23.065000</t>
  </si>
  <si>
    <t>54746617000180</t>
  </si>
  <si>
    <t>54.746.617 ANGELICA MONTEIRO LINS DE OLIVEIRA</t>
  </si>
  <si>
    <t>2024-04-17 07:15:24.183000</t>
  </si>
  <si>
    <t>20700806000108</t>
  </si>
  <si>
    <t>20.700.806 WALTER RODRIGUES NAHUM NETO</t>
  </si>
  <si>
    <t>2024-04-17 07:25:21.902000</t>
  </si>
  <si>
    <t>54760016000121</t>
  </si>
  <si>
    <t>54.760.016 DOUGLAS MICKAEL VILHENA SALDANHA</t>
  </si>
  <si>
    <t>2024-04-17 07:25:24.043000</t>
  </si>
  <si>
    <t>54744774000156</t>
  </si>
  <si>
    <t>54.744.774 RAIMUNDO EMANUEL DOS ANJOS SILVA</t>
  </si>
  <si>
    <t>2024-04-17 07:25:24.535000</t>
  </si>
  <si>
    <t>46068861000102</t>
  </si>
  <si>
    <t>46.068.861 RAIMUNDO CAVALCANTE LOPES</t>
  </si>
  <si>
    <t>2024-04-17 07:25:26.087000</t>
  </si>
  <si>
    <t>54747835000139</t>
  </si>
  <si>
    <t>54.747.835 MARCOS ANTONIO LEITE</t>
  </si>
  <si>
    <t>2024-04-17 07:25:28.044000</t>
  </si>
  <si>
    <t>2024-04-17 07:45:20.663000</t>
  </si>
  <si>
    <t>2024-04-17 09:28:25.212000</t>
  </si>
  <si>
    <t>03267120000148</t>
  </si>
  <si>
    <t>SANTA MARTA DISTRIBUIDORA E TRANSPORTES DE CARGAS LTDA</t>
  </si>
  <si>
    <t>2024-04-17 16:28:04.101000</t>
  </si>
  <si>
    <t>2024-04-18 00:00:00.000000</t>
  </si>
  <si>
    <t>54780562000124</t>
  </si>
  <si>
    <t>54.780.562 MARCO ANTONIO FERREIRA DO NASCIMENTO</t>
  </si>
  <si>
    <t>2024-04-18 00:55:16.818000</t>
  </si>
  <si>
    <t>28615406000106</t>
  </si>
  <si>
    <t>DAVID CESAR ESTUMANO SAMPAIO 47144548204</t>
  </si>
  <si>
    <t>2024-04-18 00:55:24.962000</t>
  </si>
  <si>
    <t>54772555000180</t>
  </si>
  <si>
    <t>54.772.555 JARBENILDE GOMES DA SILVA</t>
  </si>
  <si>
    <t>2024-04-18 01:05:17.187000</t>
  </si>
  <si>
    <t>54773102000179</t>
  </si>
  <si>
    <t>54.773.102 SAVIO MIRANDA AVELAR</t>
  </si>
  <si>
    <t>2024-04-18 01:05:17.708000</t>
  </si>
  <si>
    <t>54770529000113</t>
  </si>
  <si>
    <t>54.770.529 MOISES DA SILVA NUNES</t>
  </si>
  <si>
    <t>2024-04-18 01:05:20.582000</t>
  </si>
  <si>
    <t>54778974000120</t>
  </si>
  <si>
    <t>54.778.974 CLEYTON RODRIGO SILVA DO VALE</t>
  </si>
  <si>
    <t>2024-04-18 01:05:21.038000</t>
  </si>
  <si>
    <t>54769824000150</t>
  </si>
  <si>
    <t>54.769.824 ARLITO MARCELO VIANA GIRARD</t>
  </si>
  <si>
    <t>2024-04-18 01:15:29.248000</t>
  </si>
  <si>
    <t>54766725000114</t>
  </si>
  <si>
    <t>54.766.725 LEANDRO CUNHA DE MIRANDA</t>
  </si>
  <si>
    <t>2024-04-18 01:15:35.190000</t>
  </si>
  <si>
    <t>50345360000101</t>
  </si>
  <si>
    <t>50.345.360 MARCELA CRISTINA DE SOUSA DIAS</t>
  </si>
  <si>
    <t>2024-04-18 01:25:16.689000</t>
  </si>
  <si>
    <t>2024-04-18 01:25:21.093000</t>
  </si>
  <si>
    <t>54770042000130</t>
  </si>
  <si>
    <t>54.770.042 EDSON ALBUQUERQUE ATAIDE JUNIOR</t>
  </si>
  <si>
    <t>2024-04-18 01:25:28.566000</t>
  </si>
  <si>
    <t>54763663000197</t>
  </si>
  <si>
    <t>54.763.663 HELDER LUIZ ROSA DA SILVA</t>
  </si>
  <si>
    <t>2024-04-18 01:45:18.513000</t>
  </si>
  <si>
    <t>2024-04-18 01:45:23.583000</t>
  </si>
  <si>
    <t>54767685000125</t>
  </si>
  <si>
    <t>54.767.685 DAVI SANTOS DA SILVA</t>
  </si>
  <si>
    <t>2024-04-18 01:45:29.736000</t>
  </si>
  <si>
    <t>54779915000176</t>
  </si>
  <si>
    <t>54.779.915 JOSE ARRUDA ALVES DOS SANTOS</t>
  </si>
  <si>
    <t>2024-04-18 06:05:41.449000</t>
  </si>
  <si>
    <t>54777256000139</t>
  </si>
  <si>
    <t>54.777.256 JESSICA CRISTINA FARIAS LEMOS</t>
  </si>
  <si>
    <t>2024-04-18 06:05:53.225000</t>
  </si>
  <si>
    <t>54767735000174</t>
  </si>
  <si>
    <t>54.767.735 HUDSON MICHEL DOS ANJOS</t>
  </si>
  <si>
    <t>2024-04-18 06:25:56.526000</t>
  </si>
  <si>
    <t>54777838000115</t>
  </si>
  <si>
    <t>54.777.838 PEDRO PAULO CHAGAS DA SILVA</t>
  </si>
  <si>
    <t>2024-04-18 06:25:58.592000</t>
  </si>
  <si>
    <t>54762626000164</t>
  </si>
  <si>
    <t>54.762.626 JOABE MACIEL DA SILVA</t>
  </si>
  <si>
    <t>2024-04-18 06:35:16.082000</t>
  </si>
  <si>
    <t>54780715000133</t>
  </si>
  <si>
    <t>54.780.715 INGRID ELIZABETH JUNKES BEZERRA</t>
  </si>
  <si>
    <t>2024-04-18 06:35:19.611000</t>
  </si>
  <si>
    <t>40221906000150</t>
  </si>
  <si>
    <t>40.221.906 GUSTAVO MOREIRA REGHINE</t>
  </si>
  <si>
    <t>2024-04-18 06:35:21.403000</t>
  </si>
  <si>
    <t>54780286000102</t>
  </si>
  <si>
    <t>54.780.286 ELTON TALBER FERREIRA DA SILVA</t>
  </si>
  <si>
    <t>2024-04-18 06:45:43.780000</t>
  </si>
  <si>
    <t>54775997000180</t>
  </si>
  <si>
    <t>54.775.997 CLAYTON SARAIVA DA COSTA</t>
  </si>
  <si>
    <t>2024-04-18 06:45:54.376000</t>
  </si>
  <si>
    <t>2024-04-18 07:05:21.253000</t>
  </si>
  <si>
    <t>54773094000160</t>
  </si>
  <si>
    <t>54.773.094 ERICK MACIEL FERREIRA</t>
  </si>
  <si>
    <t>2024-04-18 07:05:21.882000</t>
  </si>
  <si>
    <t>2024-04-18 07:05:28.996000</t>
  </si>
  <si>
    <t>2024-04-18 07:05:39.744000</t>
  </si>
  <si>
    <t>54764065000132</t>
  </si>
  <si>
    <t>54.764.065 SINVAL NAZARENO MEDEIROS TAVARES</t>
  </si>
  <si>
    <t>2024-04-18 07:15:20.654000</t>
  </si>
  <si>
    <t>54780988000188</t>
  </si>
  <si>
    <t>54.780.988 JOAO ALEX DOS SANTOS NAZARE</t>
  </si>
  <si>
    <t>2024-04-18 07:25:18.611000</t>
  </si>
  <si>
    <t>54766504000146</t>
  </si>
  <si>
    <t>54.766.504 GISELLE DA SILVA CANELAS</t>
  </si>
  <si>
    <t>2024-04-18 07:45:16.103000</t>
  </si>
  <si>
    <t>54777402000126</t>
  </si>
  <si>
    <t>54.777.402 CARLOS DIOGO ALCANTARA DA SILVA</t>
  </si>
  <si>
    <t>2024-04-18 07:55:25.809000</t>
  </si>
  <si>
    <t>39819683000149</t>
  </si>
  <si>
    <t>LILIAN MANUELA SOUZA MOREIRA 69424470215</t>
  </si>
  <si>
    <t>2024-04-18 08:48:38.124000</t>
  </si>
  <si>
    <t>39531669000145</t>
  </si>
  <si>
    <t>SANTOS SILVA &amp; BOTEGA LTDA</t>
  </si>
  <si>
    <t>2024-04-18 11:36:06.338000</t>
  </si>
  <si>
    <t>2024-04-18 12:31:04.639000</t>
  </si>
  <si>
    <t>2024-04-18 12:34:01.417000</t>
  </si>
  <si>
    <t>2024-04-18 12:36:18.003000</t>
  </si>
  <si>
    <t>2024-04-18 12:39:22.556000</t>
  </si>
  <si>
    <t>52943877000110</t>
  </si>
  <si>
    <t>52.943.877 MARIA JOANA MARTINS DE SOUZA</t>
  </si>
  <si>
    <t>2024-04-18 13:44:31.036000</t>
  </si>
  <si>
    <t>37653574000179</t>
  </si>
  <si>
    <t>TAVARES ENGENHARIA E PAVIMENTACAO - ENGYPAV LTDA</t>
  </si>
  <si>
    <t>2024-04-18 14:44:38.543000</t>
  </si>
  <si>
    <t>52322794000103</t>
  </si>
  <si>
    <t>52.322.794 IRANILSON SANTOS DOS SANTOS</t>
  </si>
  <si>
    <t>2024-04-19 00:25:55.696000</t>
  </si>
  <si>
    <t>54798390000116</t>
  </si>
  <si>
    <t>54.798.390 CLEIDE DE JESUS SARGES DE CARVALHO</t>
  </si>
  <si>
    <t>2024-04-19 00:25:57.062000</t>
  </si>
  <si>
    <t>54784922000166</t>
  </si>
  <si>
    <t>54.784.922 ANTONIO VALDINEY GOMES CAETANO</t>
  </si>
  <si>
    <t>2024-04-19 00:55:16.312000</t>
  </si>
  <si>
    <t>54785533000155</t>
  </si>
  <si>
    <t>54.785.533 APOLLO HENRIQUE DA SILVA CASSEB</t>
  </si>
  <si>
    <t>2024-04-19 00:55:16.879000</t>
  </si>
  <si>
    <t>51108716000148</t>
  </si>
  <si>
    <t>51.108.716 NICOLI ANAISSI MARTINS OLIVEIRA</t>
  </si>
  <si>
    <t>2024-04-19 01:05:16.523000</t>
  </si>
  <si>
    <t>44224331000180</t>
  </si>
  <si>
    <t>JOAO MARTINS TEIXEIRA JUNIOR 60790911272</t>
  </si>
  <si>
    <t>2024-04-19 01:05:17.114000</t>
  </si>
  <si>
    <t>54789681000148</t>
  </si>
  <si>
    <t>54.789.681 HELDER LUIZ ROSA DA SILVA</t>
  </si>
  <si>
    <t>2024-04-19 01:05:17.679000</t>
  </si>
  <si>
    <t>54791342000104</t>
  </si>
  <si>
    <t>54.791.342 HELLEN VANESSA MORAIS MAMEDE</t>
  </si>
  <si>
    <t>2024-04-19 01:05:18.225000</t>
  </si>
  <si>
    <t>54786426000141</t>
  </si>
  <si>
    <t>54.786.426 LUCIENE BAIA BELTRAO FERREIRA</t>
  </si>
  <si>
    <t>2024-04-19 01:30:34.456000</t>
  </si>
  <si>
    <t>29365308000112</t>
  </si>
  <si>
    <t>ELISON FELIPE NUNES DA CUNHA 01157125263</t>
  </si>
  <si>
    <t>2024-04-19 01:30:35.967000</t>
  </si>
  <si>
    <t>54798817000186</t>
  </si>
  <si>
    <t>54.798.817 RONIVALDO SILVA DE LIMA</t>
  </si>
  <si>
    <t>2024-04-19 01:30:48.375000</t>
  </si>
  <si>
    <t>2024-04-19 01:55:16.067000</t>
  </si>
  <si>
    <t>33259483000100</t>
  </si>
  <si>
    <t>EUDENI MARCIO DA SILVA BARBOSA 60999438204</t>
  </si>
  <si>
    <t>2024-04-19 01:55:16.635000</t>
  </si>
  <si>
    <t>54796014000192</t>
  </si>
  <si>
    <t>54.796.014 GESSICA ALLEN GOMES OLIVEIRA</t>
  </si>
  <si>
    <t>2024-04-19 01:55:17.158000</t>
  </si>
  <si>
    <t>54788170000101</t>
  </si>
  <si>
    <t>54.788.170 DEISIANE CRUZ DA COSTA</t>
  </si>
  <si>
    <t>2024-04-19 01:55:22.572000</t>
  </si>
  <si>
    <t>31012469000174</t>
  </si>
  <si>
    <t>JOYCE SANTOS DE OLIVEIRA 02999020210</t>
  </si>
  <si>
    <t>2024-04-19 01:55:25.858000</t>
  </si>
  <si>
    <t>39634812000124</t>
  </si>
  <si>
    <t>39.634.812 LUCIANA SUELI FERREIRA DAMAS</t>
  </si>
  <si>
    <t>2024-04-19 01:55:26.421000</t>
  </si>
  <si>
    <t>37530989000155</t>
  </si>
  <si>
    <t>37.530.989 DANILO NASCIMENTO LARANJEIRA</t>
  </si>
  <si>
    <t>2024-04-19 01:55:28.710000</t>
  </si>
  <si>
    <t>54790773000148</t>
  </si>
  <si>
    <t>54.790.773 YAN HUMBERTO DAMASIO DE OLIVEIRA</t>
  </si>
  <si>
    <t>2024-04-19 01:55:32.187000</t>
  </si>
  <si>
    <t>2024-04-19 02:20:25.936000</t>
  </si>
  <si>
    <t>54784066000149</t>
  </si>
  <si>
    <t>54.784.066 NILO ALDRIN BATALHA AMORIM</t>
  </si>
  <si>
    <t>2024-04-19 02:20:29.365000</t>
  </si>
  <si>
    <t>51085434000172</t>
  </si>
  <si>
    <t>51.085.434 SHEYLA CRISTINA MENDES MONTEIRO</t>
  </si>
  <si>
    <t>2024-04-19 02:25:55.291000</t>
  </si>
  <si>
    <t>54796227000114</t>
  </si>
  <si>
    <t>54.796.227 ANTONIO CLAUDIO GOMES DOS SANTOS</t>
  </si>
  <si>
    <t>2024-04-19 02:25:57.777000</t>
  </si>
  <si>
    <t>54784159000173</t>
  </si>
  <si>
    <t>54.784.159 DANIELE DA SILVA FAUSTINO</t>
  </si>
  <si>
    <t>2024-04-19 06:05:21.952000</t>
  </si>
  <si>
    <t>54792772000132</t>
  </si>
  <si>
    <t>54.792.772 JENNYFER KETHERE DA SILVA ALCANTARA</t>
  </si>
  <si>
    <t>2024-04-19 06:05:23.145000</t>
  </si>
  <si>
    <t>54798364000198</t>
  </si>
  <si>
    <t>54.798.364 BARBARA LUIZA DA SILVA DOS SANTOS</t>
  </si>
  <si>
    <t>2024-04-19 06:05:25.661000</t>
  </si>
  <si>
    <t>2024-04-19 06:05:26.392000</t>
  </si>
  <si>
    <t>54798540000191</t>
  </si>
  <si>
    <t>54.798.540 GILMARA NUNES FERNANDES RESQUE</t>
  </si>
  <si>
    <t>2024-04-19 06:05:26.993000</t>
  </si>
  <si>
    <t>54793935000100</t>
  </si>
  <si>
    <t>54.793.935 DENILSON DA SILVA CHAGAS</t>
  </si>
  <si>
    <t>2024-04-19 06:30:20.126000</t>
  </si>
  <si>
    <t>54791615000102</t>
  </si>
  <si>
    <t>54.791.615 DAYVID MANOEL ROSA DE SOUSA</t>
  </si>
  <si>
    <t>2024-04-19 06:35:47.831000</t>
  </si>
  <si>
    <t>2024-04-19 08:05:25.400000</t>
  </si>
  <si>
    <t>2024-04-19 08:05:26.060000</t>
  </si>
  <si>
    <t>2024-04-19 11:51:26.091000</t>
  </si>
  <si>
    <t>2024-04-19 11:52:41.249000</t>
  </si>
  <si>
    <t>LUCIANA DA SILVA CASTRO SERVICOS</t>
  </si>
  <si>
    <t>2024-04-19 12:02:10.435000</t>
  </si>
  <si>
    <t>2024-04-19 15:34:46.463000</t>
  </si>
  <si>
    <t>2024-04-19 16:05:44.010000</t>
  </si>
  <si>
    <t>2024-04-20 00:23:13.510000</t>
  </si>
  <si>
    <t>54804918000112</t>
  </si>
  <si>
    <t>54.804.918 RUTILEA DE MOURA LIMA</t>
  </si>
  <si>
    <t>2024-04-20 00:23:14.215000</t>
  </si>
  <si>
    <t>54805704000160</t>
  </si>
  <si>
    <t>54.805.704 JENNIFER CAROLINE CANTAO DE SOUSA</t>
  </si>
  <si>
    <t>2024-04-20 00:23:14.768000</t>
  </si>
  <si>
    <t>53495638000107</t>
  </si>
  <si>
    <t>53.495.638 DAVID SILVA PEREIRA SOUSA</t>
  </si>
  <si>
    <t>2024-04-20 00:23:56.750000</t>
  </si>
  <si>
    <t>54802785000145</t>
  </si>
  <si>
    <t>54.802.785 ANA KAROLINA PARAGUASSU LIMA</t>
  </si>
  <si>
    <t>2024-04-20 00:23:58.914000</t>
  </si>
  <si>
    <t>54812528000194</t>
  </si>
  <si>
    <t>54.812.528 WILLIAM DO ESPIRITO SANTO CUNHA</t>
  </si>
  <si>
    <t>2024-04-20 00:33:10.129000</t>
  </si>
  <si>
    <t>2024-04-20 00:33:11.147000</t>
  </si>
  <si>
    <t>2024-04-20 00:33:14.475000</t>
  </si>
  <si>
    <t>54805633000104</t>
  </si>
  <si>
    <t>54.805.633 RAILSON DA SILVA MATOS</t>
  </si>
  <si>
    <t>2024-04-20 00:33:15.074000</t>
  </si>
  <si>
    <t>2024-04-20 00:33:15.687000</t>
  </si>
  <si>
    <t>42755155000188</t>
  </si>
  <si>
    <t>SUZANA AMELIA DA SILVA DOS SANTOS 56538847234</t>
  </si>
  <si>
    <t>2024-04-20 00:43:13.308000</t>
  </si>
  <si>
    <t>54810470000140</t>
  </si>
  <si>
    <t>54.810.470 KLEANNE BARBARA SIQUEIRA AMORIM</t>
  </si>
  <si>
    <t>2024-04-20 00:43:15.346000</t>
  </si>
  <si>
    <t>2024-04-20 01:03:10.182000</t>
  </si>
  <si>
    <t>54809915000171</t>
  </si>
  <si>
    <t>54.809.915 MONICA PATRICIA ALMEIDA RAMOS</t>
  </si>
  <si>
    <t>2024-04-20 01:03:12.396000</t>
  </si>
  <si>
    <t>47559365000114</t>
  </si>
  <si>
    <t>KELLY DAIANE BEZERRA DA SILVA 77477332249</t>
  </si>
  <si>
    <t>2024-04-20 01:03:27.335000</t>
  </si>
  <si>
    <t>54805509000130</t>
  </si>
  <si>
    <t>54.805.509 ALANA CAROLINE CORREIA DOS SANTOS</t>
  </si>
  <si>
    <t>2024-04-20 01:03:28.647000</t>
  </si>
  <si>
    <t>2024-04-20 01:13:10.372000</t>
  </si>
  <si>
    <t>54809582000180</t>
  </si>
  <si>
    <t>54.809.582 ANDERSON ADJALMA MONTEIRO DA SILVA</t>
  </si>
  <si>
    <t>2024-04-20 01:13:49.240000</t>
  </si>
  <si>
    <t>54804660000154</t>
  </si>
  <si>
    <t>54.804.660 WALLENSON FERREIRA MALATO</t>
  </si>
  <si>
    <t>2024-04-20 01:13:56.386000</t>
  </si>
  <si>
    <t>54804916000123</t>
  </si>
  <si>
    <t>54.804.916 LUIZ FERNANDO DOS SANTOS REIS</t>
  </si>
  <si>
    <t>2024-04-20 01:13:56.850000</t>
  </si>
  <si>
    <t>54813011000110</t>
  </si>
  <si>
    <t>54.813.011 RENATO ERMASOM SILVA GALVAO</t>
  </si>
  <si>
    <t>2024-04-20 01:23:37.679000</t>
  </si>
  <si>
    <t>54813088000190</t>
  </si>
  <si>
    <t>54.813.088 GABRIEL DOS SANTOS SOARES</t>
  </si>
  <si>
    <t>2024-04-20 01:23:48.282000</t>
  </si>
  <si>
    <t>54808058000195</t>
  </si>
  <si>
    <t>54.808.058 RAIMUNDO OLIVEIRA BORGES SOUSA</t>
  </si>
  <si>
    <t>2024-04-20 01:23:54.522000</t>
  </si>
  <si>
    <t>50614215000170</t>
  </si>
  <si>
    <t>50.614.215 FERNANDO AUGUSTO PAULINO</t>
  </si>
  <si>
    <t>2024-04-20 01:43:15.453000</t>
  </si>
  <si>
    <t>37785776000174</t>
  </si>
  <si>
    <t>37.785.776 MARIANE DO SOCORRO FURTADO MELO PASSINHO</t>
  </si>
  <si>
    <t>2024-04-20 01:43:16.321000</t>
  </si>
  <si>
    <t>54811107000149</t>
  </si>
  <si>
    <t>54.811.107 MARCELO MARQUES CONCEICAO</t>
  </si>
  <si>
    <t>2024-04-20 01:53:10.094000</t>
  </si>
  <si>
    <t>2024-04-20 01:53:13.256000</t>
  </si>
  <si>
    <t>54805085000104</t>
  </si>
  <si>
    <t>54.805.085 CHARLIBRAL TRINDADE FERREIRA</t>
  </si>
  <si>
    <t>2024-04-20 01:53:14.408000</t>
  </si>
  <si>
    <t>54807786000182</t>
  </si>
  <si>
    <t>54.807.786 DEIVID PINHEIRO PINTO</t>
  </si>
  <si>
    <t>2024-04-20 01:53:18.324000</t>
  </si>
  <si>
    <t>2024-04-20 02:03:12.337000</t>
  </si>
  <si>
    <t>36998089000174</t>
  </si>
  <si>
    <t>JOAO BATISTA ALVES DA SILVA 12835579249</t>
  </si>
  <si>
    <t>2024-04-20 02:03:12.978000</t>
  </si>
  <si>
    <t>54808937000117</t>
  </si>
  <si>
    <t>54.808.937 EDIMILSON OLIVEIRA DE LIMA</t>
  </si>
  <si>
    <t>2024-04-20 02:03:31.909000</t>
  </si>
  <si>
    <t>2024-04-20 02:23:10.151000</t>
  </si>
  <si>
    <t>54802522000136</t>
  </si>
  <si>
    <t>54.802.522 ROSENILDO MONTEIRO CASTRO</t>
  </si>
  <si>
    <t>2024-04-20 02:43:11.844000</t>
  </si>
  <si>
    <t>54802777000107</t>
  </si>
  <si>
    <t>54.802.777 CARLOS ALBERTO DE SOUZA SANTOS</t>
  </si>
  <si>
    <t>2024-04-20 02:43:12.385000</t>
  </si>
  <si>
    <t>54812802000125</t>
  </si>
  <si>
    <t>54.812.802 MATHEUS SOUSA TRINDADE</t>
  </si>
  <si>
    <t>2024-04-20 02:43:12.866000</t>
  </si>
  <si>
    <t>54815024000128</t>
  </si>
  <si>
    <t>54.815.024 RICARDO DIEGO LIMA OLIVEIRA</t>
  </si>
  <si>
    <t>2024-04-20 07:25:24.768000</t>
  </si>
  <si>
    <t>54818637000119</t>
  </si>
  <si>
    <t>54.818.637 GABRIEL DE SOUZA LIMA</t>
  </si>
  <si>
    <t>2024-04-21 07:05:40.643000</t>
  </si>
  <si>
    <t>54817972000100</t>
  </si>
  <si>
    <t>54.817.972 THALIA MARIA RABELO SANTOS</t>
  </si>
  <si>
    <t>2024-04-21 07:05:47.659000</t>
  </si>
  <si>
    <t>54817248000179</t>
  </si>
  <si>
    <t>54.817.248 VINICIUS DO CARMO SOUZA</t>
  </si>
  <si>
    <t>2024-04-21 07:05:49.517000</t>
  </si>
  <si>
    <t>54815562000112</t>
  </si>
  <si>
    <t>54.815.562 FRANCINALDO RODRIGUES DA SILVA</t>
  </si>
  <si>
    <t>2024-04-21 07:05:52.052000</t>
  </si>
  <si>
    <t>54815262000133</t>
  </si>
  <si>
    <t>54.815.262 EDSON DA SILVA</t>
  </si>
  <si>
    <t>2024-04-21 07:05:54.805000</t>
  </si>
  <si>
    <t>2024-04-21 07:05:57.145000</t>
  </si>
  <si>
    <t>46785872000103</t>
  </si>
  <si>
    <t>IRIS CRISTIANE CONCEICAO DE MATOS FONSECA 91024650278</t>
  </si>
  <si>
    <t>2024-04-21 07:06:06.522000</t>
  </si>
  <si>
    <t>42162093000109</t>
  </si>
  <si>
    <t>42.162.093 ROMULO DA SILVA MARINHO</t>
  </si>
  <si>
    <t>2024-04-21 07:06:10.741000</t>
  </si>
  <si>
    <t>54816389000177</t>
  </si>
  <si>
    <t>54.816.389 VANESSA DE SOUZA RECOLIANO</t>
  </si>
  <si>
    <t>2024-04-21 07:06:13.429000</t>
  </si>
  <si>
    <t>54815453000103</t>
  </si>
  <si>
    <t>54.815.453 FELIPE VENTURA DA SILVA</t>
  </si>
  <si>
    <t>2024-04-21 07:06:20.117000</t>
  </si>
  <si>
    <t>54815282000104</t>
  </si>
  <si>
    <t>54.815.282 PEDRO AFONSO DE SOUZA MONTEIRO</t>
  </si>
  <si>
    <t>2024-04-21 07:06:20.470000</t>
  </si>
  <si>
    <t>2024-04-21 07:06:20.987000</t>
  </si>
  <si>
    <t>2024-04-21 07:06:22.069000</t>
  </si>
  <si>
    <t>54817620000147</t>
  </si>
  <si>
    <t>54.817.620 MARLON SERGIO ARAUJO CANUTO</t>
  </si>
  <si>
    <t>2024-04-21 07:06:25.368000</t>
  </si>
  <si>
    <t>2024-04-21 07:06:29.135000</t>
  </si>
  <si>
    <t>2024-04-21 07:06:32.153000</t>
  </si>
  <si>
    <t>54819851000190</t>
  </si>
  <si>
    <t>54.819.851 NATALIA DE JESUS DIAS DE ALMEIDA</t>
  </si>
  <si>
    <t>2024-04-22 00:35:40.185000</t>
  </si>
  <si>
    <t>54819245000174</t>
  </si>
  <si>
    <t>54.819.245 LARISSA LOBO DE MENDONCA</t>
  </si>
  <si>
    <t>2024-04-22 00:35:41.804000</t>
  </si>
  <si>
    <t>51249899000111</t>
  </si>
  <si>
    <t>51.249.899 ANA CAROLINA HEEMANN</t>
  </si>
  <si>
    <t>2024-04-22 00:45:38.286000</t>
  </si>
  <si>
    <t>54821728000103</t>
  </si>
  <si>
    <t>54.821.728 MICHAEL ASSUNCAO CORREA</t>
  </si>
  <si>
    <t>2024-04-22 00:45:38.779000</t>
  </si>
  <si>
    <t>2024-04-22 00:45:47.405000</t>
  </si>
  <si>
    <t>51915115000147</t>
  </si>
  <si>
    <t>51.915.115 RENATO CARNEIRO DO CARMO</t>
  </si>
  <si>
    <t>2024-04-22 00:45:48.239000</t>
  </si>
  <si>
    <t>54819608000171</t>
  </si>
  <si>
    <t>54.819.608 LARISSA VASCONCELOS ALMEIDA</t>
  </si>
  <si>
    <t>2024-04-22 01:05:40.407000</t>
  </si>
  <si>
    <t>50774551000180</t>
  </si>
  <si>
    <t>50.774.551 SHIRLENE KELLY SANTANA SIQUEIRA</t>
  </si>
  <si>
    <t>2024-04-22 01:05:42.619000</t>
  </si>
  <si>
    <t>20882059000168</t>
  </si>
  <si>
    <t>GISELE DOS SANTOS MOTA 48661481287</t>
  </si>
  <si>
    <t>2024-04-22 01:05:45.290000</t>
  </si>
  <si>
    <t>54822504000116</t>
  </si>
  <si>
    <t>54.822.504 MARIA DIVONETE PAIXAO DE SOUSA</t>
  </si>
  <si>
    <t>2024-04-22 06:05:38.441000</t>
  </si>
  <si>
    <t>2024-04-22 10:00:37.833000</t>
  </si>
  <si>
    <t>2024-04-22 10:01:40.312000</t>
  </si>
  <si>
    <t>24269198000171</t>
  </si>
  <si>
    <t>FRAME OFFSITE BUILDING CONSTRUCAO LTDA</t>
  </si>
  <si>
    <t>2024-04-22 12:20:46.346000</t>
  </si>
  <si>
    <t>44841157000115</t>
  </si>
  <si>
    <t>R C SERVICOS LTDA</t>
  </si>
  <si>
    <t>2024-04-22 16:04:33.740000</t>
  </si>
  <si>
    <t>03832803000109</t>
  </si>
  <si>
    <t>DITRON ENGENHARIA E INCORPORACOES LTDA</t>
  </si>
  <si>
    <t>2024-04-22 17:46:17.562000</t>
  </si>
  <si>
    <t>2024-04-23 00:00:00.000000</t>
  </si>
  <si>
    <t>54829377000187</t>
  </si>
  <si>
    <t>54.829.377 ARLINDO FARIAS DE OLIVEIRA</t>
  </si>
  <si>
    <t>2024-04-23 00:35:19.654000</t>
  </si>
  <si>
    <t>45570205000140</t>
  </si>
  <si>
    <t>INGRIDY MAYARA MACHADO SATO 89813618272</t>
  </si>
  <si>
    <t>2024-04-23 00:35:31.235000</t>
  </si>
  <si>
    <t>2024-04-23 00:35:33.702000</t>
  </si>
  <si>
    <t>54837548000110</t>
  </si>
  <si>
    <t>54.837.548 DANIELLE KRISTINE SANTOS DE FIGUEIREDO</t>
  </si>
  <si>
    <t>2024-04-23 00:45:20.376000</t>
  </si>
  <si>
    <t>54833773000188</t>
  </si>
  <si>
    <t>54.833.773 ADEVANILSON MAIA DE ALMEIDA</t>
  </si>
  <si>
    <t>2024-04-23 01:05:21.184000</t>
  </si>
  <si>
    <t>54832116000116</t>
  </si>
  <si>
    <t>54.832.116 GABRIEL HENRIQUE GOMES INGLIS</t>
  </si>
  <si>
    <t>2024-04-23 01:05:21.714000</t>
  </si>
  <si>
    <t>49734505000179</t>
  </si>
  <si>
    <t>49.734.505 VALERIA SOUSA DE LIMA</t>
  </si>
  <si>
    <t>2024-04-23 01:05:27.108000</t>
  </si>
  <si>
    <t>54839992000174</t>
  </si>
  <si>
    <t>54.839.992 RODRIGO SANTIAGO LEITE CARDOSO</t>
  </si>
  <si>
    <t>2024-04-23 01:15:19.585000</t>
  </si>
  <si>
    <t>54836377000104</t>
  </si>
  <si>
    <t>54.836.377 VICTORIA CRISTINA SOARES MONTEIRO</t>
  </si>
  <si>
    <t>2024-04-23 01:15:20.121000</t>
  </si>
  <si>
    <t>54830356000181</t>
  </si>
  <si>
    <t>54.830.356 SELMA SOUSA BRITO</t>
  </si>
  <si>
    <t>2024-04-23 01:15:22.353000</t>
  </si>
  <si>
    <t>54828821000140</t>
  </si>
  <si>
    <t>54.828.821 WILLIAN ARAUJO GUEDES DE OLIVEIRA</t>
  </si>
  <si>
    <t>2024-04-23 01:15:22.839000</t>
  </si>
  <si>
    <t>2024-04-23 01:15:24.866000</t>
  </si>
  <si>
    <t>48782472000170</t>
  </si>
  <si>
    <t>48.782.472 JOSE HENRIQUE SANTOS DO ROSARIO</t>
  </si>
  <si>
    <t>2024-04-23 01:25:23.684000</t>
  </si>
  <si>
    <t>54827599000160</t>
  </si>
  <si>
    <t>54.827.599 JOYEME MESQUITA GOIS SILVEIRA</t>
  </si>
  <si>
    <t>2024-04-23 01:55:22.639000</t>
  </si>
  <si>
    <t>54825618000110</t>
  </si>
  <si>
    <t>54.825.618 ANTONIO EDIGLEISON FIGUEIREDO DE SOUZA</t>
  </si>
  <si>
    <t>2024-04-23 01:55:23.163000</t>
  </si>
  <si>
    <t>52413414000146</t>
  </si>
  <si>
    <t>52.413.414 RAIMUNDO EDSON MONTEIRO</t>
  </si>
  <si>
    <t>2024-04-23 02:05:22.010000</t>
  </si>
  <si>
    <t>54839225000165</t>
  </si>
  <si>
    <t>54.839.225 EVELIN DE NAZARE TORRES DOS ANJOS</t>
  </si>
  <si>
    <t>2024-04-23 02:15:20.651000</t>
  </si>
  <si>
    <t>54833200000154</t>
  </si>
  <si>
    <t>54.833.200 VANESSA MACIEL LIMA</t>
  </si>
  <si>
    <t>2024-04-23 02:15:21.230000</t>
  </si>
  <si>
    <t>46412677000138</t>
  </si>
  <si>
    <t>ANA LUCIA SERRAO GOMES 22328238220</t>
  </si>
  <si>
    <t>2024-04-23 02:15:24.792000</t>
  </si>
  <si>
    <t>36199950000134</t>
  </si>
  <si>
    <t>ALBINO LUTIANE TEIXEIRA LOPES 70707545234</t>
  </si>
  <si>
    <t>2024-04-23 02:35:21.363000</t>
  </si>
  <si>
    <t>54840429000116</t>
  </si>
  <si>
    <t>54.840.429 RENAN TEODORO DE ALMEIDA</t>
  </si>
  <si>
    <t>2024-04-23 06:15:23.145000</t>
  </si>
  <si>
    <t>54836764000140</t>
  </si>
  <si>
    <t>54.836.764 RONALDO FERNANDES PEREIRA</t>
  </si>
  <si>
    <t>2024-04-23 06:15:26.841000</t>
  </si>
  <si>
    <t>54839723000108</t>
  </si>
  <si>
    <t>54.839.723 MAURO MIGUEL ROCHA PEREIRA</t>
  </si>
  <si>
    <t>2024-04-23 07:35:21.160000</t>
  </si>
  <si>
    <t>2024-04-23 07:35:21.810000</t>
  </si>
  <si>
    <t>2024-04-23 16:27:14.529000</t>
  </si>
  <si>
    <t>2024-04-23 16:54:55.533000</t>
  </si>
  <si>
    <t>48366020000107</t>
  </si>
  <si>
    <t>PARETTO COMERCIO E REPRESENTACOES LTDA</t>
  </si>
  <si>
    <t>2024-04-23 17:30:08.884000</t>
  </si>
  <si>
    <t>2024-04-24 00:00:00.000000</t>
  </si>
  <si>
    <t>54850017000167</t>
  </si>
  <si>
    <t>54.850.017 ROSINEI GOMES DA COSTA</t>
  </si>
  <si>
    <t>2024-04-24 00:45:24.463000</t>
  </si>
  <si>
    <t>54844649000118</t>
  </si>
  <si>
    <t>54.844.649 FABRICIO RENATO MESCOUTO CANTANHEDE</t>
  </si>
  <si>
    <t>2024-04-24 00:45:25.947000</t>
  </si>
  <si>
    <t>54841138000142</t>
  </si>
  <si>
    <t>54.841.138 THAIS NAYARA DE OLIVEIRA</t>
  </si>
  <si>
    <t>2024-04-24 00:47:35.455000</t>
  </si>
  <si>
    <t>54849535000160</t>
  </si>
  <si>
    <t>54.849.535 VITORIA CAROLINE ROSA DA PIEDADE</t>
  </si>
  <si>
    <t>2024-04-24 00:55:20.850000</t>
  </si>
  <si>
    <t>54848568000196</t>
  </si>
  <si>
    <t>54.848.568 CHRYSTYAN CLEYTON DE ARAUJO GODOY</t>
  </si>
  <si>
    <t>2024-04-24 00:55:21.357000</t>
  </si>
  <si>
    <t>54846554000133</t>
  </si>
  <si>
    <t>54.846.554 SIVANILSON DOS SANTOS SILVA</t>
  </si>
  <si>
    <t>2024-04-24 00:55:22.410000</t>
  </si>
  <si>
    <t>46483750000162</t>
  </si>
  <si>
    <t>ADEMAR CARDOSO DE SOUZA 96688360225</t>
  </si>
  <si>
    <t>2024-04-24 01:16:27.366000</t>
  </si>
  <si>
    <t>54856682000168</t>
  </si>
  <si>
    <t>54.856.682 RAYANA MOTA MIRANDA</t>
  </si>
  <si>
    <t>2024-04-24 01:25:19.475000</t>
  </si>
  <si>
    <t>54847184000159</t>
  </si>
  <si>
    <t>54.847.184 THIAGO DE OLIVEIRA MARTINS</t>
  </si>
  <si>
    <t>2024-04-24 01:25:25.158000</t>
  </si>
  <si>
    <t>54845570000101</t>
  </si>
  <si>
    <t>54.845.570 WENDERSON SANTOS DE LIMA</t>
  </si>
  <si>
    <t>2024-04-24 01:25:27.123000</t>
  </si>
  <si>
    <t>32241386000110</t>
  </si>
  <si>
    <t>LUAN RODRIGUES DE ANDRADE 00304623202</t>
  </si>
  <si>
    <t>2024-04-24 01:27:42.720000</t>
  </si>
  <si>
    <t>41289205000116</t>
  </si>
  <si>
    <t>LEANDRO RODRIGUES DA COSTA 05089462208</t>
  </si>
  <si>
    <t>2024-04-24 01:35:26.376000</t>
  </si>
  <si>
    <t>54858129000164</t>
  </si>
  <si>
    <t>54.858.129 ANDERSON ALEX BASTOS DA COSTA</t>
  </si>
  <si>
    <t>2024-04-24 01:35:26.891000</t>
  </si>
  <si>
    <t>54845963000115</t>
  </si>
  <si>
    <t>54.845.963 DENISON JACKSON DA SILVA COSTA</t>
  </si>
  <si>
    <t>2024-04-24 01:35:28.170000</t>
  </si>
  <si>
    <t>54845012000146</t>
  </si>
  <si>
    <t>54.845.012 TAYANA MARTINS E SOUZA MENDONCA</t>
  </si>
  <si>
    <t>2024-04-24 01:35:28.614000</t>
  </si>
  <si>
    <t>2024-04-24 01:35:29.914000</t>
  </si>
  <si>
    <t>54848091000149</t>
  </si>
  <si>
    <t>54.848.091 JESSICA CARVALHO DE LIMA</t>
  </si>
  <si>
    <t>2024-04-24 01:45:24.975000</t>
  </si>
  <si>
    <t>2024-04-24 01:47:41.338000</t>
  </si>
  <si>
    <t>54859073000162</t>
  </si>
  <si>
    <t>54.859.073 IASMIN DA COSTA SANTOS</t>
  </si>
  <si>
    <t>2024-04-24 02:05:19.534000</t>
  </si>
  <si>
    <t>54859041000167</t>
  </si>
  <si>
    <t>54.859.041 CHRISTIAN COSTA DOS SANTOS</t>
  </si>
  <si>
    <t>2024-04-24 02:05:20.063000</t>
  </si>
  <si>
    <t>54843084000154</t>
  </si>
  <si>
    <t>54.843.084 NIVALDO SILVEIRA AGUIAR</t>
  </si>
  <si>
    <t>2024-04-24 02:05:21.656000</t>
  </si>
  <si>
    <t>50196408000159</t>
  </si>
  <si>
    <t>50.196.408 ROGERIO MARTINS ROCHA</t>
  </si>
  <si>
    <t>2024-04-24 02:05:22.202000</t>
  </si>
  <si>
    <t>54858926000141</t>
  </si>
  <si>
    <t>54.858.926 ELAINE CRISTINA GARCIA DE MORAES LOPES</t>
  </si>
  <si>
    <t>2024-04-24 06:05:21.029000</t>
  </si>
  <si>
    <t>54857196000164</t>
  </si>
  <si>
    <t>54.857.196 ALEXANDRE SANTOS DOS SANTOS</t>
  </si>
  <si>
    <t>2024-04-24 06:05:25.049000</t>
  </si>
  <si>
    <t>54842405000104</t>
  </si>
  <si>
    <t>54.842.405 MARCELY CRISTINA RAIOL DOS SANTOS</t>
  </si>
  <si>
    <t>2024-04-24 06:05:35.751000</t>
  </si>
  <si>
    <t>40217434000162</t>
  </si>
  <si>
    <t>BRUNO LUIZ BARBOSA SOUZA 03044615208</t>
  </si>
  <si>
    <t>2024-04-24 06:05:48.076000</t>
  </si>
  <si>
    <t>2024-04-24 06:15:31.831000</t>
  </si>
  <si>
    <t>54845434000111</t>
  </si>
  <si>
    <t>54.845.434 LUCAS DA COSTA MENDES</t>
  </si>
  <si>
    <t>2024-04-24 06:25:22.697000</t>
  </si>
  <si>
    <t>37008477000123</t>
  </si>
  <si>
    <t>37.008.477 KASSIA DE NAZARE GOMES LISBOA</t>
  </si>
  <si>
    <t>2024-04-24 06:37:32.367000</t>
  </si>
  <si>
    <t>54859352000126</t>
  </si>
  <si>
    <t>54.859.352 PEDRO LUCAS SOUZA DE SOUZA</t>
  </si>
  <si>
    <t>2024-04-24 07:45:22.380000</t>
  </si>
  <si>
    <t>2024-04-24 08:59:22.197000</t>
  </si>
  <si>
    <t>2024-04-24 09:07:01.011000</t>
  </si>
  <si>
    <t>2024-04-24 09:41:20.324000</t>
  </si>
  <si>
    <t>2024-04-24 09:43:19.294000</t>
  </si>
  <si>
    <t>33472583000102</t>
  </si>
  <si>
    <t>CLEYTON FARMA LTDA</t>
  </si>
  <si>
    <t>2024-04-24 11:27:38.858000</t>
  </si>
  <si>
    <t>2024-04-24 11:39:02.757000</t>
  </si>
  <si>
    <t>41587658000129</t>
  </si>
  <si>
    <t>FORTEGEN COMERCIO DE PRODUTOS ALIMENTICIOS LTDA</t>
  </si>
  <si>
    <t>2024-04-24 12:13:06.707000</t>
  </si>
  <si>
    <t>44646039000156</t>
  </si>
  <si>
    <t>LISANDRA YACE DA SILVA RODRIGUES BARBOSA 71439250200</t>
  </si>
  <si>
    <t>2024-04-24 12:52:29.769000</t>
  </si>
  <si>
    <t>10836784000146</t>
  </si>
  <si>
    <t>WIND COMERCIO E SERVICOS DE REFRIGERACAO LTDA</t>
  </si>
  <si>
    <t>2024-04-24 15:42:19.932000</t>
  </si>
  <si>
    <t>08739131000105</t>
  </si>
  <si>
    <t>SANTA HELENA COMERCIO DE PECAS E SERVICOS LTDA</t>
  </si>
  <si>
    <t>2024-04-24 16:17:13.827000</t>
  </si>
  <si>
    <t>2024-04-24 17:32:56.564000</t>
  </si>
  <si>
    <t>38422441000154</t>
  </si>
  <si>
    <t>DWB COMERCIO E SERVICOS LTDA</t>
  </si>
  <si>
    <t>2024-04-24 17:49:50.078000</t>
  </si>
  <si>
    <t>54876104000193</t>
  </si>
  <si>
    <t>54.876.104 VALMIR SANTIAGO DOS SANTOS FILHO</t>
  </si>
  <si>
    <t>2024-04-25 00:15:20.201000</t>
  </si>
  <si>
    <t>54871278000163</t>
  </si>
  <si>
    <t>54.871.278 RAIMUNDO GOMES QUEIROZ</t>
  </si>
  <si>
    <t>2024-04-25 00:15:51.203000</t>
  </si>
  <si>
    <t>54871854000172</t>
  </si>
  <si>
    <t>54.871.854 ELIZABETH DA SILVA</t>
  </si>
  <si>
    <t>2024-04-25 00:35:20.740000</t>
  </si>
  <si>
    <t>54870186000169</t>
  </si>
  <si>
    <t>54.870.186 CESAR GONCALVES LOPES</t>
  </si>
  <si>
    <t>2024-04-25 00:35:23.417000</t>
  </si>
  <si>
    <t>54868576000102</t>
  </si>
  <si>
    <t>54.868.576 ALINE REGIANE SILVA DAS GRACAS</t>
  </si>
  <si>
    <t>2024-04-25 00:35:24.074000</t>
  </si>
  <si>
    <t>54863536000160</t>
  </si>
  <si>
    <t>54.863.536 ANDRESSA REGIANE ALBUQUERQUE PEREIRA</t>
  </si>
  <si>
    <t>2024-04-25 00:35:27.213000</t>
  </si>
  <si>
    <t>54861212000192</t>
  </si>
  <si>
    <t>54.861.212 ADAMS SOARES DAS NEVES</t>
  </si>
  <si>
    <t>2024-04-25 00:35:27.763000</t>
  </si>
  <si>
    <t>54877374000119</t>
  </si>
  <si>
    <t>54.877.374 PAULO AMANCIO BARROS SANTOS</t>
  </si>
  <si>
    <t>2024-04-25 00:45:20.927000</t>
  </si>
  <si>
    <t>54877366000172</t>
  </si>
  <si>
    <t>54.877.366 CRISTIANE TEIXEIRA COSTA</t>
  </si>
  <si>
    <t>2024-04-25 00:45:21.433000</t>
  </si>
  <si>
    <t>54873668000172</t>
  </si>
  <si>
    <t>54.873.668 EDSON DE FRANCA BORCEM</t>
  </si>
  <si>
    <t>2024-04-25 00:45:21.960000</t>
  </si>
  <si>
    <t>36053020000178</t>
  </si>
  <si>
    <t>RENAN DE SOUZA RIBEIRO 93863357272</t>
  </si>
  <si>
    <t>2024-04-25 00:55:57.124000</t>
  </si>
  <si>
    <t>54878614000108</t>
  </si>
  <si>
    <t>54.878.614 HIGO ROBERTO SILVA COSTA</t>
  </si>
  <si>
    <t>2024-04-25 01:15:20.173000</t>
  </si>
  <si>
    <t>54873184000123</t>
  </si>
  <si>
    <t>54.873.184 MARIA ELIZABETH GOMES PONTES</t>
  </si>
  <si>
    <t>2024-04-25 01:15:20.719000</t>
  </si>
  <si>
    <t>2024-04-25 01:15:27.543000</t>
  </si>
  <si>
    <t>29837017000180</t>
  </si>
  <si>
    <t>DANIEL DE ALMEIDA PINHEIRO JUNIOR 85355186220</t>
  </si>
  <si>
    <t>2024-04-25 01:15:28.208000</t>
  </si>
  <si>
    <t>21420834000126</t>
  </si>
  <si>
    <t>PAULO VINICIUS MARECO WANDERLEY 70127301291</t>
  </si>
  <si>
    <t>2024-04-25 01:15:30.392000</t>
  </si>
  <si>
    <t>54877845000199</t>
  </si>
  <si>
    <t>54.877.845 DAVISON CHARLES DE SOUZA LOPES</t>
  </si>
  <si>
    <t>2024-04-25 01:25:20.109000</t>
  </si>
  <si>
    <t>54867000000112</t>
  </si>
  <si>
    <t>54.867.000 MAURO DE OLIVEIRA AMARAL</t>
  </si>
  <si>
    <t>2024-04-25 01:25:22.432000</t>
  </si>
  <si>
    <t>54867950000147</t>
  </si>
  <si>
    <t>54.867.950 RODRIGO RODRIGUES CARVALHO</t>
  </si>
  <si>
    <t>2024-04-25 01:25:22.919000</t>
  </si>
  <si>
    <t>53669166000161</t>
  </si>
  <si>
    <t>53.669.166 SARAH CRISTINA PINHEIRO DO NASCIMENTO</t>
  </si>
  <si>
    <t>2024-04-25 01:25:24.526000</t>
  </si>
  <si>
    <t>48967311000150</t>
  </si>
  <si>
    <t>48.967.311 EDUARDO JOSE CASTRO DO AMARAL</t>
  </si>
  <si>
    <t>2024-04-25 01:25:25.852000</t>
  </si>
  <si>
    <t>40731186000173</t>
  </si>
  <si>
    <t>SANDRA MARIA MARTINS FERNANDES 61290726272</t>
  </si>
  <si>
    <t>2024-04-25 01:25:30.137000</t>
  </si>
  <si>
    <t>54877663000118</t>
  </si>
  <si>
    <t>54.877.663 ANDRESON PAULO DOS SANTOS NASCIMENTO</t>
  </si>
  <si>
    <t>2024-04-25 01:35:20.096000</t>
  </si>
  <si>
    <t>54871832000102</t>
  </si>
  <si>
    <t>54.871.832 RHENALD RODRIGO LOPES DOS SANTOS</t>
  </si>
  <si>
    <t>2024-04-25 01:35:23.738000</t>
  </si>
  <si>
    <t>49005726000106</t>
  </si>
  <si>
    <t>49.005.726 SAMUEL PEDRO DE OLIVEIRA BARBOSA</t>
  </si>
  <si>
    <t>2024-04-25 01:35:25.501000</t>
  </si>
  <si>
    <t>54873540000109</t>
  </si>
  <si>
    <t>54.873.540 CIBELE DA SILVA NASCIMENTO</t>
  </si>
  <si>
    <t>2024-04-25 01:55:22.413000</t>
  </si>
  <si>
    <t>54866042000139</t>
  </si>
  <si>
    <t>54.866.042 ABILIO AUGUSTO KOS DA CRUZ</t>
  </si>
  <si>
    <t>2024-04-25 01:55:22.967000</t>
  </si>
  <si>
    <t>54870643000115</t>
  </si>
  <si>
    <t>54.870.643 PAULO ALVES FERREIRA</t>
  </si>
  <si>
    <t>2024-04-25 02:15:22.280000</t>
  </si>
  <si>
    <t>54861597000198</t>
  </si>
  <si>
    <t>54.861.597 LUIZ SAMUELSON RIBEIRO DE SOUZA</t>
  </si>
  <si>
    <t>2024-04-25 02:15:23.564000</t>
  </si>
  <si>
    <t>54859924000177</t>
  </si>
  <si>
    <t>54.859.924 EVELYN SOUZA AZEVEDO</t>
  </si>
  <si>
    <t>2024-04-25 02:15:24.114000</t>
  </si>
  <si>
    <t>54878754000178</t>
  </si>
  <si>
    <t>54.878.754 SUELLEN REGIA DA SILVA PINTO ANDRADE</t>
  </si>
  <si>
    <t>2024-04-25 06:05:21.795000</t>
  </si>
  <si>
    <t>54865023000198</t>
  </si>
  <si>
    <t>54.865.023 TAINA DIAS DE OLIVEIRA</t>
  </si>
  <si>
    <t>2024-04-25 06:05:27.772000</t>
  </si>
  <si>
    <t>54879151000190</t>
  </si>
  <si>
    <t>54.879.151 ELIVALDO RODRIGUES DOS SANTOS</t>
  </si>
  <si>
    <t>2024-04-25 07:25:21.209000</t>
  </si>
  <si>
    <t>54879025000136</t>
  </si>
  <si>
    <t>54.879.025 BRUNO HENRIQUE MACAMBIRA MAIA</t>
  </si>
  <si>
    <t>2024-04-25 07:25:23.214000</t>
  </si>
  <si>
    <t>VANESSA M. DA COSTA</t>
  </si>
  <si>
    <t>2024-04-25 10:39:30.224000</t>
  </si>
  <si>
    <t>2024-04-25 14:36:42.882000</t>
  </si>
  <si>
    <t>2024-04-25 14:39:23.531000</t>
  </si>
  <si>
    <t>41012455000104</t>
  </si>
  <si>
    <t>P &amp; R DISTRIBUIDORA DE MEDICAMENTOS E EMPREENDIMENTOS LTDA</t>
  </si>
  <si>
    <t>2024-04-25 19:46:27.575000</t>
  </si>
  <si>
    <t>41329697000126</t>
  </si>
  <si>
    <t>LEANDRO NASCIMENTO SANTANA 00711399239</t>
  </si>
  <si>
    <t>2024-04-26 00:35:30.452000</t>
  </si>
  <si>
    <t>54892746000186</t>
  </si>
  <si>
    <t>54.892.746 ANDERSON CARDOSO DOS SANTOS</t>
  </si>
  <si>
    <t>2024-04-26 00:45:20.713000</t>
  </si>
  <si>
    <t>2024-04-26 00:45:57.825000</t>
  </si>
  <si>
    <t>45327990000105</t>
  </si>
  <si>
    <t>DANIELLE CADETE LOPES 96211903200</t>
  </si>
  <si>
    <t>2024-04-26 00:45:59.857000</t>
  </si>
  <si>
    <t>54879251000117</t>
  </si>
  <si>
    <t>54.879.251 ANILZO FRANCELINO DE SOUZA</t>
  </si>
  <si>
    <t>2024-04-26 00:55:23.042000</t>
  </si>
  <si>
    <t>54890987000196</t>
  </si>
  <si>
    <t>54.890.987 MARIA BENEDITA MENDES CAMPOS</t>
  </si>
  <si>
    <t>2024-04-26 01:15:21.590000</t>
  </si>
  <si>
    <t>54885543000162</t>
  </si>
  <si>
    <t>54.885.543 JOSEILA MARCIA DE JESUS DA SILVA</t>
  </si>
  <si>
    <t>2024-04-26 01:15:22.142000</t>
  </si>
  <si>
    <t>40747051000104</t>
  </si>
  <si>
    <t>ROSALDO VIEIRA DA SILVA 03427722287</t>
  </si>
  <si>
    <t>2024-04-26 01:15:32.438000</t>
  </si>
  <si>
    <t>54894189000132</t>
  </si>
  <si>
    <t>54.894.189 PAMELA CRISTINA SOUZA FERREIRA</t>
  </si>
  <si>
    <t>2024-04-26 01:25:20.971000</t>
  </si>
  <si>
    <t>54887660000165</t>
  </si>
  <si>
    <t>54.887.660 BIANCA PAMELA DE OLIVEIRA MELO</t>
  </si>
  <si>
    <t>2024-04-26 01:25:21.571000</t>
  </si>
  <si>
    <t>54885401000103</t>
  </si>
  <si>
    <t>54.885.401 DIOGO MOURA DOS SANTOS</t>
  </si>
  <si>
    <t>2024-04-26 01:25:22.320000</t>
  </si>
  <si>
    <t>54884352000186</t>
  </si>
  <si>
    <t>54.884.352 FRANCISCO MARCELO MACEDO ARAUJO</t>
  </si>
  <si>
    <t>2024-04-26 01:25:22.831000</t>
  </si>
  <si>
    <t>54888333000128</t>
  </si>
  <si>
    <t>54.888.333 ANDRESON PAULO DOS SANTOS NASCIMENTO</t>
  </si>
  <si>
    <t>2024-04-26 01:35:21.623000</t>
  </si>
  <si>
    <t>2024-04-26 01:35:23.192000</t>
  </si>
  <si>
    <t>48645645000108</t>
  </si>
  <si>
    <t>JOSE HOMERO DOS SANTOS JUNIOR 37769928249</t>
  </si>
  <si>
    <t>2024-04-26 01:35:23.971000</t>
  </si>
  <si>
    <t>54886996000103</t>
  </si>
  <si>
    <t>54.886.996 EDINILZA DE MACEDO PEREIRA PINTO</t>
  </si>
  <si>
    <t>2024-04-26 01:35:27.622000</t>
  </si>
  <si>
    <t>36916593000188</t>
  </si>
  <si>
    <t>36.916.593 LUCAS DA SILVA VICTOR</t>
  </si>
  <si>
    <t>2024-04-26 01:35:28.473000</t>
  </si>
  <si>
    <t>54893294000157</t>
  </si>
  <si>
    <t>54.893.294 LUAN DOS SANTOS AVELAR</t>
  </si>
  <si>
    <t>2024-04-26 02:05:20.770000</t>
  </si>
  <si>
    <t>54886292000130</t>
  </si>
  <si>
    <t>54.886.292 JONAS BRAZ SANTANA JUNIOR</t>
  </si>
  <si>
    <t>2024-04-26 02:05:22.188000</t>
  </si>
  <si>
    <t>54886369000172</t>
  </si>
  <si>
    <t>54.886.369 ALEXANDRE RODRIGUES RAMOS</t>
  </si>
  <si>
    <t>2024-04-26 02:15:22.267000</t>
  </si>
  <si>
    <t>54884335000149</t>
  </si>
  <si>
    <t>54.884.335 SARA LEMOS COSTA</t>
  </si>
  <si>
    <t>2024-04-26 02:15:22.828000</t>
  </si>
  <si>
    <t>54888267000196</t>
  </si>
  <si>
    <t>54.888.267 FERNANDA DO SOCORRO PALHETA ALVES</t>
  </si>
  <si>
    <t>2024-04-26 02:25:22.363000</t>
  </si>
  <si>
    <t>2024-04-26 02:25:27.661000</t>
  </si>
  <si>
    <t>42464807000125</t>
  </si>
  <si>
    <t>IASMIM MOREIRA CALDAS 00762260262</t>
  </si>
  <si>
    <t>2024-04-26 02:25:29.884000</t>
  </si>
  <si>
    <t>54887710000104</t>
  </si>
  <si>
    <t>54.887.710 ADRIA MARIA DA PAIXAO SOUTO</t>
  </si>
  <si>
    <t>2024-04-26 06:15:22.604000</t>
  </si>
  <si>
    <t>42541892000188</t>
  </si>
  <si>
    <t>42.541.892 RICARDO SERRA MAUES</t>
  </si>
  <si>
    <t>2024-04-26 07:35:20.534000</t>
  </si>
  <si>
    <t>2024-04-26 07:35:24.475000</t>
  </si>
  <si>
    <t>54911021000198</t>
  </si>
  <si>
    <t>54.911.021 JOSE ROBERTO PEREIRA DOS SANTOS</t>
  </si>
  <si>
    <t>2024-04-27 00:25:20.209000</t>
  </si>
  <si>
    <t>54906570000174</t>
  </si>
  <si>
    <t>54.906.570 RAFAEL MAUES OLIVEIRA</t>
  </si>
  <si>
    <t>2024-04-27 00:25:21.777000</t>
  </si>
  <si>
    <t>54903642000120</t>
  </si>
  <si>
    <t>54.903.642 MARLA ANDREA DA SILVA BORGES</t>
  </si>
  <si>
    <t>2024-04-27 00:25:22.388000</t>
  </si>
  <si>
    <t>54903889000146</t>
  </si>
  <si>
    <t>54.903.889 WALMIR TAVARES BRITO</t>
  </si>
  <si>
    <t>2024-04-27 00:45:22.921000</t>
  </si>
  <si>
    <t>37987404000120</t>
  </si>
  <si>
    <t>DEBORA DA SILVA SANTOS 94453292287</t>
  </si>
  <si>
    <t>2024-04-27 00:45:30.983000</t>
  </si>
  <si>
    <t>54902776000126</t>
  </si>
  <si>
    <t>54.902.776 WILGLEYDISON MADISON MAGINA FRANCO</t>
  </si>
  <si>
    <t>2024-04-27 00:55:22.485000</t>
  </si>
  <si>
    <t>2024-04-27 00:55:25.747000</t>
  </si>
  <si>
    <t>54910243000196</t>
  </si>
  <si>
    <t>54.910.243 ADRIANA DE SOUZA ANDRADE</t>
  </si>
  <si>
    <t>2024-04-27 01:05:20.269000</t>
  </si>
  <si>
    <t>54902464000112</t>
  </si>
  <si>
    <t>54.902.464 EDILSON LUCIANO DA SILVA</t>
  </si>
  <si>
    <t>2024-04-27 01:05:22.882000</t>
  </si>
  <si>
    <t>2024-04-27 01:06:02.213000</t>
  </si>
  <si>
    <t>36791429000191</t>
  </si>
  <si>
    <t>RAFAEL JONATAS SOUSA MESQUITA 02488695238</t>
  </si>
  <si>
    <t>2024-04-27 01:25:55.571000</t>
  </si>
  <si>
    <t>2024-04-27 01:25:56.799000</t>
  </si>
  <si>
    <t>2024-04-27 01:35:20.254000</t>
  </si>
  <si>
    <t>54912946000153</t>
  </si>
  <si>
    <t>54.912.946 ELIAS ANDRE DA COSTA PEREIRA</t>
  </si>
  <si>
    <t>2024-04-27 01:35:21.543000</t>
  </si>
  <si>
    <t>33897285000164</t>
  </si>
  <si>
    <t>33.897.285 VANDERLENE CORDEIRO SANTOS DE SOUZA</t>
  </si>
  <si>
    <t>2024-04-27 01:35:22.108000</t>
  </si>
  <si>
    <t>54910827000161</t>
  </si>
  <si>
    <t>54.910.827 EDMILSON DA PIEDADE CONCEICAO</t>
  </si>
  <si>
    <t>2024-04-27 01:35:22.605000</t>
  </si>
  <si>
    <t>31205543000179</t>
  </si>
  <si>
    <t>31.205.543 NATALY DE MENEZES TORRES</t>
  </si>
  <si>
    <t>2024-04-27 01:35:59.514000</t>
  </si>
  <si>
    <t>54912281000188</t>
  </si>
  <si>
    <t>54.912.281 MARIA CIRLY DE SENA DIAS</t>
  </si>
  <si>
    <t>2024-04-27 02:05:20.264000</t>
  </si>
  <si>
    <t>54911528000141</t>
  </si>
  <si>
    <t>54.911.528 PAULA BEATRIZ DA SILVA VASCONCELOS</t>
  </si>
  <si>
    <t>2024-04-27 02:05:20.817000</t>
  </si>
  <si>
    <t>54910482000146</t>
  </si>
  <si>
    <t>54.910.482 NEUTON CARLOS GOMES NASCIMENTO</t>
  </si>
  <si>
    <t>2024-04-27 02:05:22.823000</t>
  </si>
  <si>
    <t>54901983000166</t>
  </si>
  <si>
    <t>54.901.983 GISELE PEREIRA DA SILVA</t>
  </si>
  <si>
    <t>2024-04-27 02:05:24.147000</t>
  </si>
  <si>
    <t>2024-04-27 02:05:25.015000</t>
  </si>
  <si>
    <t>37626823000137</t>
  </si>
  <si>
    <t>37.626.823 CYNTIA TAYANE DIAS DE ARAUJO</t>
  </si>
  <si>
    <t>2024-04-27 02:15:53.893000</t>
  </si>
  <si>
    <t>54911386000112</t>
  </si>
  <si>
    <t>54.911.386 CARLOS MACIEL DOS SANTOS</t>
  </si>
  <si>
    <t>2024-04-27 02:25:20.940000</t>
  </si>
  <si>
    <t>45912282000131</t>
  </si>
  <si>
    <t>45.912.282 ERICK WENDEL MORAES MACEDO</t>
  </si>
  <si>
    <t>2024-04-27 02:25:21.543000</t>
  </si>
  <si>
    <t>41442313000187</t>
  </si>
  <si>
    <t>ZONI KLEITON GONCALVES DE SOUSA 64785572272</t>
  </si>
  <si>
    <t>2024-04-27 02:25:24.624000</t>
  </si>
  <si>
    <t>54913192000156</t>
  </si>
  <si>
    <t>54.913.192 CARLOS EDUARDO AYRES PINHEIRO</t>
  </si>
  <si>
    <t>2024-04-27 07:25:23.179000</t>
  </si>
  <si>
    <t>2024-04-27 12:39:45.813000</t>
  </si>
  <si>
    <t>52305589000130</t>
  </si>
  <si>
    <t>52.305.589 REGIS WENDELL SANTOS DE LIMA</t>
  </si>
  <si>
    <t>2024-04-28 07:05:52.050000</t>
  </si>
  <si>
    <t>2024-04-28 07:06:13.455000</t>
  </si>
  <si>
    <t>22956636000144</t>
  </si>
  <si>
    <t>22.956.636 IVANA NAZARE DA SILVA MATOS</t>
  </si>
  <si>
    <t>2024-04-28 07:06:15.568000</t>
  </si>
  <si>
    <t>54916385000160</t>
  </si>
  <si>
    <t>54.916.385 DANIEL MIQUEIAS FERREIRA LOBO</t>
  </si>
  <si>
    <t>2024-04-28 07:06:20.742000</t>
  </si>
  <si>
    <t>54914983000109</t>
  </si>
  <si>
    <t>54.914.983 MAURO NASCIMENTO FERREIRA</t>
  </si>
  <si>
    <t>2024-04-28 07:06:22.042000</t>
  </si>
  <si>
    <t>54914124000101</t>
  </si>
  <si>
    <t>54.914.124 GABRIEL MELO BRANDAO</t>
  </si>
  <si>
    <t>2024-04-28 07:06:24.855000</t>
  </si>
  <si>
    <t>54913757000103</t>
  </si>
  <si>
    <t>54.913.757 REWRY GOMES DO ESPIRITO SANTO</t>
  </si>
  <si>
    <t>2024-04-28 07:06:26.114000</t>
  </si>
  <si>
    <t>54916942000143</t>
  </si>
  <si>
    <t>54.916.942 JONATHAS DE SOUZA ROSA</t>
  </si>
  <si>
    <t>2024-04-28 07:06:27.815000</t>
  </si>
  <si>
    <t>54915752000101</t>
  </si>
  <si>
    <t>54.915.752 EDITARSIS ALVES NASCIMENTO</t>
  </si>
  <si>
    <t>2024-04-28 07:06:31.122000</t>
  </si>
  <si>
    <t>54914290000108</t>
  </si>
  <si>
    <t>54.914.290 TIAGO BRANQUINHO DE MORAES</t>
  </si>
  <si>
    <t>2024-04-28 07:06:32.506000</t>
  </si>
  <si>
    <t>2024-04-28 07:06:33.883000</t>
  </si>
  <si>
    <t>27753405000157</t>
  </si>
  <si>
    <t>RICHARTH SULLIVAN DA SILVA MAFRA 94584117268</t>
  </si>
  <si>
    <t>2024-04-28 07:06:37.759000</t>
  </si>
  <si>
    <t>52228164000174</t>
  </si>
  <si>
    <t>52.228.164 KARINA CRISTINA CAETANO FARIAS NEVES</t>
  </si>
  <si>
    <t>2024-04-28 07:06:38.338000</t>
  </si>
  <si>
    <t>54916869000100</t>
  </si>
  <si>
    <t>54.916.869 IGOR MANOEL DE SOUZA LOPES</t>
  </si>
  <si>
    <t>2024-04-28 07:06:38.782000</t>
  </si>
  <si>
    <t>54913836000106</t>
  </si>
  <si>
    <t>54.913.836 DANIEL QUEIROZ LEITE</t>
  </si>
  <si>
    <t>2024-04-28 07:06:40.661000</t>
  </si>
  <si>
    <t>54913688000120</t>
  </si>
  <si>
    <t>54.913.688 WELLINGTON MORAIS DE OLIVEIRA</t>
  </si>
  <si>
    <t>2024-04-28 07:06:41.564000</t>
  </si>
  <si>
    <t>48007993000150</t>
  </si>
  <si>
    <t>ELAINE G COSTA LTDA</t>
  </si>
  <si>
    <t>2024-04-28 10:46:30.169000</t>
  </si>
  <si>
    <t>2024-04-28 19:00:14.718000</t>
  </si>
  <si>
    <t>54920845000124</t>
  </si>
  <si>
    <t>54.920.845 OTAVIO MONTEIRO SOUSA</t>
  </si>
  <si>
    <t>2024-04-29 00:45:40.876000</t>
  </si>
  <si>
    <t>54920136000149</t>
  </si>
  <si>
    <t>54.920.136 CLEONICE BAIA LOPES</t>
  </si>
  <si>
    <t>2024-04-29 00:45:41.543000</t>
  </si>
  <si>
    <t>54918692000180</t>
  </si>
  <si>
    <t>54.918.692 PABLO HENRIQUE SOBRAL VINAGRE</t>
  </si>
  <si>
    <t>2024-04-29 00:45:42.130000</t>
  </si>
  <si>
    <t>51482208000125</t>
  </si>
  <si>
    <t>51.482.208 WALBER MATOS</t>
  </si>
  <si>
    <t>2024-04-29 00:45:44.353000</t>
  </si>
  <si>
    <t>2024-04-29 00:45:46.053000</t>
  </si>
  <si>
    <t>54920219000138</t>
  </si>
  <si>
    <t>54.920.219 EDERSON JOSE FERREIRA DE SOUSA</t>
  </si>
  <si>
    <t>2024-04-29 00:55:43.462000</t>
  </si>
  <si>
    <t>54917813000170</t>
  </si>
  <si>
    <t>54.917.813 GUSTAVO SILVA SEABRA</t>
  </si>
  <si>
    <t>2024-04-29 00:55:46.667000</t>
  </si>
  <si>
    <t>54917666000138</t>
  </si>
  <si>
    <t>54.917.666 ELIEZER OLIVEIRA SANTOS</t>
  </si>
  <si>
    <t>2024-04-29 00:55:47.259000</t>
  </si>
  <si>
    <t>50069122000102</t>
  </si>
  <si>
    <t>50.069.122 FRANCISCO AIRTON VICTOR PEREIRA</t>
  </si>
  <si>
    <t>2024-04-29 00:55:53.619000</t>
  </si>
  <si>
    <t>54919611000167</t>
  </si>
  <si>
    <t>54.919.611 STEFANNY LARISSA AVIZ DE MACEDO</t>
  </si>
  <si>
    <t>2024-04-29 07:45:23.730000</t>
  </si>
  <si>
    <t>02368683000160</t>
  </si>
  <si>
    <t>SERVIÇO DOS ANESTESIOLOGISTAS UNIDOS</t>
  </si>
  <si>
    <t>2024-04-29 10:16:56.625000</t>
  </si>
  <si>
    <t>2024-04-29 10:47:44.206000</t>
  </si>
  <si>
    <t>2024-04-29 12:17:54.863000</t>
  </si>
  <si>
    <t>54744234000172</t>
  </si>
  <si>
    <t>54.744.234 MARCOS PAULO TEIXEIRA NAHUM</t>
  </si>
  <si>
    <t>2024-04-29 12:50:14.373000</t>
  </si>
  <si>
    <t>2024-04-29 13:36:19.091000</t>
  </si>
  <si>
    <t>2024-04-29 14:13:36.390000</t>
  </si>
  <si>
    <t>2024-04-29 14:48:41.100000</t>
  </si>
  <si>
    <t>2024-04-29 14:54:24.707000</t>
  </si>
  <si>
    <t>2024-04-29 16:36:36.679000</t>
  </si>
  <si>
    <t>2024-04-29 16:39:47.708000</t>
  </si>
  <si>
    <t>2024-04-29 16:43:46.173000</t>
  </si>
  <si>
    <t>2024-04-29 17:00:08.313000</t>
  </si>
  <si>
    <t>2024-04-30 00:00:00.000000</t>
  </si>
  <si>
    <t>54933564000106</t>
  </si>
  <si>
    <t>54.933.564 SANDRA SUELI PINHEIRO CORREA</t>
  </si>
  <si>
    <t>2024-04-30 00:35:22.033000</t>
  </si>
  <si>
    <t>47761537000138</t>
  </si>
  <si>
    <t>47.761.537 THARSIS GOMES DOS SANTOS</t>
  </si>
  <si>
    <t>2024-04-30 00:55:20.079000</t>
  </si>
  <si>
    <t>54935435000157</t>
  </si>
  <si>
    <t>54.935.435 ODILEA MARIA DOS SANTOS GOMES</t>
  </si>
  <si>
    <t>2024-04-30 00:55:21.519000</t>
  </si>
  <si>
    <t>45850734000106</t>
  </si>
  <si>
    <t>GILFRAN SIMOES ARAUJO 66239150282</t>
  </si>
  <si>
    <t>2024-04-30 01:05:20.115000</t>
  </si>
  <si>
    <t>54927885000106</t>
  </si>
  <si>
    <t>54.927.885 KELEM VALDELICE CHAVES TAVARES</t>
  </si>
  <si>
    <t>2024-04-30 01:05:24.981000</t>
  </si>
  <si>
    <t>54924219000106</t>
  </si>
  <si>
    <t>54.924.219 CLAUDIO CELIO LOPES VIEIRA</t>
  </si>
  <si>
    <t>2024-04-30 01:05:26.140000</t>
  </si>
  <si>
    <t>2024-04-30 01:05:26.663000</t>
  </si>
  <si>
    <t>2024-04-30 01:05:57.763000</t>
  </si>
  <si>
    <t>43344631000130</t>
  </si>
  <si>
    <t>43.344.631 BETHOVEN CAINA DA CONCEICAO CORDOVIL</t>
  </si>
  <si>
    <t>2024-04-30 01:05:58.842000</t>
  </si>
  <si>
    <t>31634309000167</t>
  </si>
  <si>
    <t>31.634.309 MATHEUS JOSE COSTA NASCIMENTO</t>
  </si>
  <si>
    <t>2024-04-30 01:06:01.453000</t>
  </si>
  <si>
    <t>54937086000102</t>
  </si>
  <si>
    <t>54.937.086 LIRIEL MATOS SILVA</t>
  </si>
  <si>
    <t>2024-04-30 01:15:20.945000</t>
  </si>
  <si>
    <t>42505500000125</t>
  </si>
  <si>
    <t>42.505.500 TAYNARA SOUZA DE AQUINO</t>
  </si>
  <si>
    <t>2024-04-30 01:15:55.175000</t>
  </si>
  <si>
    <t>54924407000134</t>
  </si>
  <si>
    <t>54.924.407 JACKELINE PRIMO LEAL CASTRO</t>
  </si>
  <si>
    <t>2024-04-30 01:35:22.430000</t>
  </si>
  <si>
    <t>54928671000146</t>
  </si>
  <si>
    <t>54.928.671 ALESSANDRO JOSE LISBOA DA SILVA</t>
  </si>
  <si>
    <t>2024-04-30 01:45:20.137000</t>
  </si>
  <si>
    <t>54934532000125</t>
  </si>
  <si>
    <t>54.934.532 JOAO VICTOR DE SOUZA MONTEIRO</t>
  </si>
  <si>
    <t>2024-04-30 06:05:25.128000</t>
  </si>
  <si>
    <t>54923915000106</t>
  </si>
  <si>
    <t>54.923.915 JACKSON COSTA MARQUES</t>
  </si>
  <si>
    <t>2024-04-30 06:05:35.282000</t>
  </si>
  <si>
    <t>54922875000170</t>
  </si>
  <si>
    <t>54.922.875 MIRNA BRANDAO DOS ANJOS</t>
  </si>
  <si>
    <t>2024-04-30 06:05:36.545000</t>
  </si>
  <si>
    <t>54936283000107</t>
  </si>
  <si>
    <t>54.936.283 RUAN ROLF OLIVEIRA DOS SANTOS</t>
  </si>
  <si>
    <t>2024-04-30 06:25:22.563000</t>
  </si>
  <si>
    <t>54928685000160</t>
  </si>
  <si>
    <t>54.928.685 MAYARA DE LIMA NEPOMUCENO</t>
  </si>
  <si>
    <t>2024-04-30 06:25:32.008000</t>
  </si>
  <si>
    <t>54924114000157</t>
  </si>
  <si>
    <t>54.924.114 JOICE PATRICIA SILVA RIBEIRO</t>
  </si>
  <si>
    <t>2024-04-30 06:25:32.584000</t>
  </si>
  <si>
    <t>40042843000175</t>
  </si>
  <si>
    <t>DIEGO VITOR BARBOSA 96591447253</t>
  </si>
  <si>
    <t>2024-04-30 06:25:56.705000</t>
  </si>
  <si>
    <t>2024-04-30 06:25:58.699000</t>
  </si>
  <si>
    <t>54930724000163</t>
  </si>
  <si>
    <t>54.930.724 CAROLINA FURTADO OLIVEIRA</t>
  </si>
  <si>
    <t>2024-04-30 06:35:20.035000</t>
  </si>
  <si>
    <t>54928802000195</t>
  </si>
  <si>
    <t>54.928.802 MARLISON DA SILVA</t>
  </si>
  <si>
    <t>2024-04-30 06:35:20.572000</t>
  </si>
  <si>
    <t>54928564000118</t>
  </si>
  <si>
    <t>54.928.564 CLEILSON LEONARDO CRUZ RODRIGUES</t>
  </si>
  <si>
    <t>2024-04-30 06:35:21.116000</t>
  </si>
  <si>
    <t>54926467000196</t>
  </si>
  <si>
    <t>54.926.467 IVANILSON FRANCA MACIEL</t>
  </si>
  <si>
    <t>2024-04-30 06:35:21.679000</t>
  </si>
  <si>
    <t>40641923000147</t>
  </si>
  <si>
    <t>CILEA DUTRA PEREIRA 65974743253</t>
  </si>
  <si>
    <t>2024-04-30 06:35:24.329000</t>
  </si>
  <si>
    <t>39982738000137</t>
  </si>
  <si>
    <t>GLEYDSON TORRES DA COSTA 02647471274</t>
  </si>
  <si>
    <t>2024-04-30 06:35:25.011000</t>
  </si>
  <si>
    <t>17429761000166</t>
  </si>
  <si>
    <t>MARILEIA WANZELER MORAES 73852805287</t>
  </si>
  <si>
    <t>2024-04-30 06:35:25.960000</t>
  </si>
  <si>
    <t>54936662000105</t>
  </si>
  <si>
    <t>54.936.662 ARLON CARRERA DO ROSARIO</t>
  </si>
  <si>
    <t>2024-04-30 06:45:20.018000</t>
  </si>
  <si>
    <t>2024-04-30 06:45:21.345000</t>
  </si>
  <si>
    <t>54928054000140</t>
  </si>
  <si>
    <t>54.928.054 JOSE RAIMUNDO LUZ DE ATAIDE FILHO</t>
  </si>
  <si>
    <t>2024-04-30 06:45:22.575000</t>
  </si>
  <si>
    <t>46978799000196</t>
  </si>
  <si>
    <t>46.978.799 ELIAS ANDRE DA COSTA PEREIRA JUNIOR</t>
  </si>
  <si>
    <t>2024-04-30 06:45:27.975000</t>
  </si>
  <si>
    <t>54928754000135</t>
  </si>
  <si>
    <t>54.928.754 ZAQUEU OLIVEIRA DA ROCHA</t>
  </si>
  <si>
    <t>2024-04-30 07:05:20.563000</t>
  </si>
  <si>
    <t>54924686000136</t>
  </si>
  <si>
    <t>54.924.686 MARJORIE FREITAS DE MELO</t>
  </si>
  <si>
    <t>2024-04-30 07:05:21.195000</t>
  </si>
  <si>
    <t>54939891000175</t>
  </si>
  <si>
    <t>54.939.891 MARCOS ALEXANDRE SUNIGA COSTA</t>
  </si>
  <si>
    <t>2024-04-30 07:45:20.464000</t>
  </si>
  <si>
    <t>54938332000140</t>
  </si>
  <si>
    <t>54.938.332 DANIELLE DA SILVA CASTRO</t>
  </si>
  <si>
    <t>2024-04-30 07:45:22.719000</t>
  </si>
  <si>
    <t>2024-04-30 07:45:23.361000</t>
  </si>
  <si>
    <t>2024-04-30 10:05:22.068000</t>
  </si>
  <si>
    <t>34510967000135</t>
  </si>
  <si>
    <t>GIL COMERCIO SERVICOS E REPRESENTACOES LTDA</t>
  </si>
  <si>
    <t>2024-04-30 10:45:39.378000</t>
  </si>
  <si>
    <t>48661339000165</t>
  </si>
  <si>
    <t>BG ARTERIAL COMERCIO DE COMBUSTIVEIS LTDA.</t>
  </si>
  <si>
    <t>2024-04-30 11:26:38.158000</t>
  </si>
  <si>
    <t>48667370000103</t>
  </si>
  <si>
    <t>BG COQUEIRO COMERCIO DE COMBUSTIVEIS LTDA</t>
  </si>
  <si>
    <t>2024-04-30 11:46:16.962000</t>
  </si>
  <si>
    <t>48661389000142</t>
  </si>
  <si>
    <t>BG GUAJARA COMERCIO DE COMBUSTIVEIS LTDA</t>
  </si>
  <si>
    <t>2024-04-30 11:54:30.518000</t>
  </si>
  <si>
    <t>49962938000181</t>
  </si>
  <si>
    <t>AF DISTRIBUICAO, REPRESENTACAO E PRESTACAO DE SERVICOS HOSPITALARES LTDA</t>
  </si>
  <si>
    <t>2024-04-30 12:06:50.507000</t>
  </si>
  <si>
    <t>02125266000943</t>
  </si>
  <si>
    <t>BC PIEDADE DISTRIBUIDORA DE PRODUTOS DE BELEZA LTDA.</t>
  </si>
  <si>
    <t>2024-04-30 13:00:04.393000</t>
  </si>
  <si>
    <t>20547974000105</t>
  </si>
  <si>
    <t xml:space="preserve">POSTO PIT STOP INDEPENDENCIA LTDA </t>
  </si>
  <si>
    <t>2024-04-30 14:56:56.880000</t>
  </si>
  <si>
    <t>2024-04-30 16:00:21.500000</t>
  </si>
  <si>
    <t>2024-04-30 16:16:06.682000</t>
  </si>
  <si>
    <t>2024-04-30 16:21:42.513000</t>
  </si>
  <si>
    <t>2024-04-30 16:42:18.824000</t>
  </si>
  <si>
    <t>2024-04-30 17:30:58.688000</t>
  </si>
  <si>
    <t>54943696000119</t>
  </si>
  <si>
    <t>54.943.696 HELANA THAIS RODRIGUES TRINDADE</t>
  </si>
  <si>
    <t>2024-05-01 00:45:22.905000</t>
  </si>
  <si>
    <t>34218973000113</t>
  </si>
  <si>
    <t>ARTHUR FELIPE ROCHA SODRE 03021684270</t>
  </si>
  <si>
    <t>2024-05-01 00:45:58.595000</t>
  </si>
  <si>
    <t>54952024000170</t>
  </si>
  <si>
    <t>54.952.024 SAMARA SUZANA PINHEIRO DA COSTA</t>
  </si>
  <si>
    <t>2024-05-01 01:05:23.334000</t>
  </si>
  <si>
    <t>54948046000166</t>
  </si>
  <si>
    <t>54.948.046 PAULO HENRIQUE PEREIRA CARMONA</t>
  </si>
  <si>
    <t>2024-05-01 01:05:29.517000</t>
  </si>
  <si>
    <t>54944514000124</t>
  </si>
  <si>
    <t>54.944.514 RUBENILSON NUNES PINHEIRO</t>
  </si>
  <si>
    <t>2024-05-01 01:05:34.355000</t>
  </si>
  <si>
    <t>54945242000187</t>
  </si>
  <si>
    <t>54.945.242 ALEX SANTIAGO ARAGAO DIAS</t>
  </si>
  <si>
    <t>2024-05-01 01:15:21.696000</t>
  </si>
  <si>
    <t>54940335000119</t>
  </si>
  <si>
    <t>54.940.335 CLENILDA DA SILVA MALATO</t>
  </si>
  <si>
    <t>2024-05-01 01:15:22.195000</t>
  </si>
  <si>
    <t>53153124000173</t>
  </si>
  <si>
    <t>53.153.124 JOSEFA MARIA SILVA PAULINO DIAS</t>
  </si>
  <si>
    <t>2024-05-01 01:15:55.282000</t>
  </si>
  <si>
    <t>2024-05-01 01:15:56.281000</t>
  </si>
  <si>
    <t>2024-05-01 01:15:59.607000</t>
  </si>
  <si>
    <t>36035396000150</t>
  </si>
  <si>
    <t>SERGIO RENATO COSTA 00399152989</t>
  </si>
  <si>
    <t>2024-05-01 01:25:20.475000</t>
  </si>
  <si>
    <t>54953843000131</t>
  </si>
  <si>
    <t>54.953.843 JOSYMARA SILVA NASCIMENTO</t>
  </si>
  <si>
    <t>2024-05-01 01:25:22.289000</t>
  </si>
  <si>
    <t>54953256000142</t>
  </si>
  <si>
    <t>54.953.256 JAMESON LIMA DA SILVA</t>
  </si>
  <si>
    <t>2024-05-01 01:25:22.786000</t>
  </si>
  <si>
    <t>54952077000190</t>
  </si>
  <si>
    <t>54.952.077 MARIA DE NAZARE DE SOUZA MARTINS</t>
  </si>
  <si>
    <t>2024-05-01 01:25:23.339000</t>
  </si>
  <si>
    <t>54943635000151</t>
  </si>
  <si>
    <t>54.943.635 FABIO FURTADO DUARTE</t>
  </si>
  <si>
    <t>2024-05-01 01:25:24.707000</t>
  </si>
  <si>
    <t>54941515000115</t>
  </si>
  <si>
    <t>54.941.515 ELDA ELISA RIBEIRO MOREIRA</t>
  </si>
  <si>
    <t>2024-05-01 01:45:25.127000</t>
  </si>
  <si>
    <t>2024-05-01 01:45:27.744000</t>
  </si>
  <si>
    <t>49222095000187</t>
  </si>
  <si>
    <t>49.222.095 ALANA CAROLINE DOS SANTOS MONTEIRO</t>
  </si>
  <si>
    <t>2024-05-01 01:45:32.620000</t>
  </si>
  <si>
    <t>45536527000173</t>
  </si>
  <si>
    <t>JOSE MARIA SABINO GONCALVES 02375525230</t>
  </si>
  <si>
    <t>2024-05-01 01:45:35.688000</t>
  </si>
  <si>
    <t>2024-05-01 06:05:22.408000</t>
  </si>
  <si>
    <t>45608851000150</t>
  </si>
  <si>
    <t>ANE CAROLINE CABRAL RIBEIRO 01614567239</t>
  </si>
  <si>
    <t>2024-05-01 06:06:07.457000</t>
  </si>
  <si>
    <t>54947978000194</t>
  </si>
  <si>
    <t>54.947.978 MARCUS VINICIUS SOUZA LEAO</t>
  </si>
  <si>
    <t>2024-05-01 06:15:20.569000</t>
  </si>
  <si>
    <t>54948020000118</t>
  </si>
  <si>
    <t>54.948.020 RAYSSA DOS SANTOS CARDOSO</t>
  </si>
  <si>
    <t>2024-05-01 06:15:21.264000</t>
  </si>
  <si>
    <t>54946535000189</t>
  </si>
  <si>
    <t>54.946.535 FERNANDO HIERRO DA COSTA ARAUJO</t>
  </si>
  <si>
    <t>2024-05-01 06:15:22.716000</t>
  </si>
  <si>
    <t>12757487000130</t>
  </si>
  <si>
    <t>MARIA DO SOCORRO DA SILVA TELES 45461104215</t>
  </si>
  <si>
    <t>2024-05-01 06:15:32.555000</t>
  </si>
  <si>
    <t>54951036000180</t>
  </si>
  <si>
    <t>54.951.036 WALLACE HENRIQUES PINHO</t>
  </si>
  <si>
    <t>2024-05-01 06:35:21.868000</t>
  </si>
  <si>
    <t>54951963000108</t>
  </si>
  <si>
    <t>54.951.963 JOICE DO ESPIRITO SANTO MARTINS</t>
  </si>
  <si>
    <t>2024-05-01 06:35:22.473000</t>
  </si>
  <si>
    <t>54946214000184</t>
  </si>
  <si>
    <t>54.946.214 ELIELSON DUTRA DO ESPIRITO SANTO</t>
  </si>
  <si>
    <t>2024-05-01 06:35:23.082000</t>
  </si>
  <si>
    <t>54941628000110</t>
  </si>
  <si>
    <t>54.941.628 ALEXANDRA LEITE SODRE</t>
  </si>
  <si>
    <t>2024-05-01 06:35:24.545000</t>
  </si>
  <si>
    <t>54940658000102</t>
  </si>
  <si>
    <t>54.940.658 EVELYN THAYNA GURJAO CAVALCANTE MARQUES</t>
  </si>
  <si>
    <t>2024-05-01 06:35:25.095000</t>
  </si>
  <si>
    <t>2024-05-01 06:35:25.962000</t>
  </si>
  <si>
    <t>54953097000186</t>
  </si>
  <si>
    <t>54.953.097 ZACARIAS DE OLIVEIRA NUNES</t>
  </si>
  <si>
    <t>2024-05-01 06:45:20.482000</t>
  </si>
  <si>
    <t>54943221000122</t>
  </si>
  <si>
    <t>54.943.221 ANDERSON PATRICK JAQUES DA SILVA</t>
  </si>
  <si>
    <t>2024-05-01 06:45:25.292000</t>
  </si>
  <si>
    <t>38480189000130</t>
  </si>
  <si>
    <t>FERNANDO JORGE DA COSTA CORREA 89626397268</t>
  </si>
  <si>
    <t>2024-05-01 06:45:58.026000</t>
  </si>
  <si>
    <t>35889475000165</t>
  </si>
  <si>
    <t>GLEBSON JOSE ASSUNCAO DO NASCIMENTO 91000661253</t>
  </si>
  <si>
    <t>2024-05-01 06:45:58.659000</t>
  </si>
  <si>
    <t>54945211000126</t>
  </si>
  <si>
    <t>54.945.211 ANA LAURA MELO CORREIA</t>
  </si>
  <si>
    <t>2024-05-01 06:55:21.866000</t>
  </si>
  <si>
    <t>2024-05-01 06:55:23.231000</t>
  </si>
  <si>
    <t>40093432000109</t>
  </si>
  <si>
    <t>40.093.432 CLAUDENILSON FERREIRA GOMES</t>
  </si>
  <si>
    <t>2024-05-01 06:55:28.842000</t>
  </si>
  <si>
    <t>54945455000109</t>
  </si>
  <si>
    <t>54.945.455 POLIANA MIRANDA SOARES</t>
  </si>
  <si>
    <t>2024-05-01 07:15:21.473000</t>
  </si>
  <si>
    <t>44954411000191</t>
  </si>
  <si>
    <t>44.954.411 VITOR HUGO VASCONCELOS DE SOUZA</t>
  </si>
  <si>
    <t>2024-05-01 07:15:24.447000</t>
  </si>
  <si>
    <t>43604687000187</t>
  </si>
  <si>
    <t>LEONARDO PATRICK PAIXAO DE SOUSA 04345815266</t>
  </si>
  <si>
    <t>2024-05-01 07:25:19.589000</t>
  </si>
  <si>
    <t>54943265000152</t>
  </si>
  <si>
    <t>54.943.265 MARCIO DA SILVA GOMES</t>
  </si>
  <si>
    <t>2024-05-01 07:25:21.715000</t>
  </si>
  <si>
    <t>2024-05-01 07:25:22.946000</t>
  </si>
  <si>
    <t>2024-05-01 07:25:25.000000</t>
  </si>
  <si>
    <t>2024-05-01 07:25:27.382000</t>
  </si>
  <si>
    <t>54951338000158</t>
  </si>
  <si>
    <t>54.951.338 DANIEL VELASCO DA SILVA</t>
  </si>
  <si>
    <t>2024-05-01 07:35:19.458000</t>
  </si>
  <si>
    <t>33467301000189</t>
  </si>
  <si>
    <t>OTICA VISUAL NORTE LTDA</t>
  </si>
  <si>
    <t>2024-05-02 17:25:52.057000</t>
  </si>
  <si>
    <t>54867760000120</t>
  </si>
  <si>
    <t>54.867.760 ALAN THIAGO DE ARAUJO MATOS</t>
  </si>
  <si>
    <t>2024-05-06 13:07:11.393000</t>
  </si>
  <si>
    <t>43155690000160</t>
  </si>
  <si>
    <t xml:space="preserve">A&amp;A COMERCIO DE ROUPAS E ACESSORIOS LTDA  </t>
  </si>
  <si>
    <t>2024-05-06 14:05:31.973000</t>
  </si>
  <si>
    <t>5/2024</t>
  </si>
  <si>
    <t>54959297000146</t>
  </si>
  <si>
    <t>54.959.297 DENILSON PIMENTEL DA SILVA</t>
  </si>
  <si>
    <t>54962520000104</t>
  </si>
  <si>
    <t>54.962.520 HUGO HOMOBONO CABRAL RODRIGUES</t>
  </si>
  <si>
    <t>54959131000120</t>
  </si>
  <si>
    <t>54.959.131 VICTOR DAVID QUEIROZ JARDIM</t>
  </si>
  <si>
    <t>54960092000180</t>
  </si>
  <si>
    <t>54.960.092 LUCAS PORTILHO CARDOSO</t>
  </si>
  <si>
    <t>54962707000108</t>
  </si>
  <si>
    <t>54.962.707 NARISSA CARDOSO SOARES</t>
  </si>
  <si>
    <t>54958750000108</t>
  </si>
  <si>
    <t>54.958.750 KEISE MENDES TEIXEIRA</t>
  </si>
  <si>
    <t>54958978000190</t>
  </si>
  <si>
    <t>54.958.978 WILLAME FRANK RAMOS PINHEIRO SILVA</t>
  </si>
  <si>
    <t>54963223000183</t>
  </si>
  <si>
    <t>54.963.223 RAIMUNDA SOARES DA CRUZ</t>
  </si>
  <si>
    <t>54960491000141</t>
  </si>
  <si>
    <t>54.960.491 ANTONIO ESTEVAO DA COSTA GOMES</t>
  </si>
  <si>
    <t>54958690000115</t>
  </si>
  <si>
    <t>54.958.690 DANISON NUNES BRAGA</t>
  </si>
  <si>
    <t>54961921000140</t>
  </si>
  <si>
    <t>54.961.921 JULIA FERNANDA LOPES E SILVA</t>
  </si>
  <si>
    <t>30687538000187</t>
  </si>
  <si>
    <t>SHEILA DA GRACA BAIA 77567439204</t>
  </si>
  <si>
    <t>43690178000114</t>
  </si>
  <si>
    <t>MARIANA OLIVEIRA CASTRO 01981980270</t>
  </si>
  <si>
    <t>54968554000106</t>
  </si>
  <si>
    <t>54.968.554 ELIZETE MAURA SOUSA RODRIGUES</t>
  </si>
  <si>
    <t>50527037000140</t>
  </si>
  <si>
    <t>50.527.037 EMANUELLY MENDES BARBOSA</t>
  </si>
  <si>
    <t>40704685000171</t>
  </si>
  <si>
    <t>ALLISON SALIM MIRANDA DA COSTA 96403659200</t>
  </si>
  <si>
    <t>19922171000104</t>
  </si>
  <si>
    <t>NORBERT GEORG GOTTSMANN GOCZOL 70133040267</t>
  </si>
  <si>
    <t>54974850000110</t>
  </si>
  <si>
    <t>54.974.850 VITORIA BORGES SOARES</t>
  </si>
  <si>
    <t>54969468000118</t>
  </si>
  <si>
    <t>54.969.468 ALEXANDRE JOSE DOS SANTOS DA SILVA</t>
  </si>
  <si>
    <t>40541825000138</t>
  </si>
  <si>
    <t>RICARDO MAGALHAES 75922150200</t>
  </si>
  <si>
    <t>54981884000131</t>
  </si>
  <si>
    <t>54.981.884 EMERSON ANTONIO MORAES GAIA</t>
  </si>
  <si>
    <t>54976947000161</t>
  </si>
  <si>
    <t>54.976.947 EVANDRO MONTEIRO DA CONCEICAO</t>
  </si>
  <si>
    <t>54970321000148</t>
  </si>
  <si>
    <t>54.970.321 JOSE CARLOS DOS SANTOS NASCIMENTO</t>
  </si>
  <si>
    <t>54969327000103</t>
  </si>
  <si>
    <t>54.969.327 EMILY GABRIELA SANTOS OLIVEIRA</t>
  </si>
  <si>
    <t>54968498000100</t>
  </si>
  <si>
    <t>54.968.498 JERSON RODRIGUES COSTA</t>
  </si>
  <si>
    <t>54978323000183</t>
  </si>
  <si>
    <t>54.978.323 OTONIEL SILVA VAZ</t>
  </si>
  <si>
    <t>54974344000120</t>
  </si>
  <si>
    <t>54.974.344 VICTOR LUCAS LUCIO DA SILVA</t>
  </si>
  <si>
    <t>54981806000137</t>
  </si>
  <si>
    <t>54.981.806 ALEXSANDER LORRAN DOS SANTOS PALHETA</t>
  </si>
  <si>
    <t>54964776000150</t>
  </si>
  <si>
    <t>54.964.776 CLARISSY DE CASSIA DA CONCEICAO LISBOA</t>
  </si>
  <si>
    <t>JONES SOLAR LTDA</t>
  </si>
  <si>
    <t>35552114000129</t>
  </si>
  <si>
    <t>JOAO MAGNO PACHECO FILHO 94922691200</t>
  </si>
  <si>
    <t>54979814000149</t>
  </si>
  <si>
    <t>54.979.814 EDUARDO ROLIM SALES</t>
  </si>
  <si>
    <t>54975464000142</t>
  </si>
  <si>
    <t>54.975.464 ANDREZA DE SOUSA SILVA</t>
  </si>
  <si>
    <t>54978349000121</t>
  </si>
  <si>
    <t>54.978.349 ANTONIO FERREIRA BERMEU</t>
  </si>
  <si>
    <t>54969011000103</t>
  </si>
  <si>
    <t>LAIS OHANA ALMEIDA FARIAS</t>
  </si>
  <si>
    <t>54964436000120</t>
  </si>
  <si>
    <t>54.964.436 CRISTIANE CELINA ASSUMPCAO ROSARIO</t>
  </si>
  <si>
    <t>53057264000148</t>
  </si>
  <si>
    <t>53.057.264 WELLDERSON GABRIEL MORAES CASTRO</t>
  </si>
  <si>
    <t>14786924000170</t>
  </si>
  <si>
    <t>JOSE NILTON SANTOS DA SILVA 78197350230</t>
  </si>
  <si>
    <t>40331758000127</t>
  </si>
  <si>
    <t>RENATA MARIA DE FIGUEIREDO LUZ 66723515234</t>
  </si>
  <si>
    <t>54978829000192</t>
  </si>
  <si>
    <t>54.978.829 JOSE HENRIQUE DOS REIS MARTINS</t>
  </si>
  <si>
    <t>54978769000108</t>
  </si>
  <si>
    <t>54.978.769 GILNEY DOS SANTOS GOMES</t>
  </si>
  <si>
    <t>54972033000122</t>
  </si>
  <si>
    <t>54.972.033 MISAEL CARNEIRO DE OLIVEIRA</t>
  </si>
  <si>
    <t>37330861000148</t>
  </si>
  <si>
    <t>37.330.861 ANA CLAUDIA DA LUZ CARDOSO COSTA</t>
  </si>
  <si>
    <t>54997282000172</t>
  </si>
  <si>
    <t>54.997.282 JOSEILTON DA SILVA FERREIRA</t>
  </si>
  <si>
    <t>54994589000110</t>
  </si>
  <si>
    <t>54.994.589 NATALIA RIOTINTO COSTA</t>
  </si>
  <si>
    <t>54992580000170</t>
  </si>
  <si>
    <t>54.992.580 EDNA DO CARMO RIBEIRO</t>
  </si>
  <si>
    <t>54986493000100</t>
  </si>
  <si>
    <t>54.986.493 ALESSANDRO DOS SANTOS PANTOJA</t>
  </si>
  <si>
    <t>36299764000177</t>
  </si>
  <si>
    <t>ZULEIDE ALCANTARA VICENTE 01107151287</t>
  </si>
  <si>
    <t>41784203000101</t>
  </si>
  <si>
    <t>EDILENE SILVA DE SOUSA 45831653234</t>
  </si>
  <si>
    <t>54993448000182</t>
  </si>
  <si>
    <t>54.993.448 LARISSA GOMES FERREIRA</t>
  </si>
  <si>
    <t>54993350000125</t>
  </si>
  <si>
    <t>54.993.350 RUBENS MOURA GONCALVES</t>
  </si>
  <si>
    <t>54991073000111</t>
  </si>
  <si>
    <t>54.991.073 BRENO RAFAEL RODRIGUES CHAGAS</t>
  </si>
  <si>
    <t>54984970000106</t>
  </si>
  <si>
    <t>54.984.970 JOHNATAN MOISES DA SILVA CAMPOS</t>
  </si>
  <si>
    <t>54994097000124</t>
  </si>
  <si>
    <t>54.994.097 RITA DE CASSIA BAIA BASTOS</t>
  </si>
  <si>
    <t>54986736000100</t>
  </si>
  <si>
    <t>54.986.736 ANTONIO MARCIO DE SOUZA OLIVEIRA</t>
  </si>
  <si>
    <t>54995472000150</t>
  </si>
  <si>
    <t>54.995.472 ANDREIA CASTRO DA SILVA</t>
  </si>
  <si>
    <t>16705826000196</t>
  </si>
  <si>
    <t>16.705.826 CLAUDIA MARIA DE MENDONCA SILVA</t>
  </si>
  <si>
    <t>54990657000172</t>
  </si>
  <si>
    <t>54.990.657 JONAS UBIRAJARA BARRA MORAES</t>
  </si>
  <si>
    <t>54992744000169</t>
  </si>
  <si>
    <t>54.992.744 CINTIA LETICIA PEREIRA MATOS</t>
  </si>
  <si>
    <t>42815390000106</t>
  </si>
  <si>
    <t>MICHEL FERREIRA ALFAIA 78657326272</t>
  </si>
  <si>
    <t>54989102000100</t>
  </si>
  <si>
    <t>54.989.102 CILEIA MARA LIMA MORAES</t>
  </si>
  <si>
    <t>54986006000109</t>
  </si>
  <si>
    <t>54.986.006 MARIO FELIPE BARBOSA PINHEIRO</t>
  </si>
  <si>
    <t>54985606000152</t>
  </si>
  <si>
    <t>54.985.606 GYSELE DE SOUZA MELO</t>
  </si>
  <si>
    <t>54982639000149</t>
  </si>
  <si>
    <t>54.982.639 DAVID JUNIOR DOS REIS</t>
  </si>
  <si>
    <t>54997505000100</t>
  </si>
  <si>
    <t>54.997.505 JOAO PEDRO DE SOUZA BRITO</t>
  </si>
  <si>
    <t>54983258000184</t>
  </si>
  <si>
    <t>54.983.258 YASMIN DA NOBREGA ALVES E SILVA</t>
  </si>
  <si>
    <t>54996864000134</t>
  </si>
  <si>
    <t>54.996.864 EVA NUNES FRAZAO</t>
  </si>
  <si>
    <t>54983494000109</t>
  </si>
  <si>
    <t>54.983.494 JAQUELINHE CRUZ DA COSTA</t>
  </si>
  <si>
    <t>54990006000182</t>
  </si>
  <si>
    <t>54.990.006 LUCIANE FONSECA CONDE</t>
  </si>
  <si>
    <t>54985419000179</t>
  </si>
  <si>
    <t>54.985.419 ANTONIO JONILSON SOARES BRITO</t>
  </si>
  <si>
    <t>29770977000170</t>
  </si>
  <si>
    <t>29.770.977 IGOR DA SILVA CEMEAS</t>
  </si>
  <si>
    <t>55001867000153</t>
  </si>
  <si>
    <t>55.001.867 MARLON DOS SANTOS RODRIGUES</t>
  </si>
  <si>
    <t>55001281000199</t>
  </si>
  <si>
    <t>55.001.281 JOSE CARLOS DOS SANTOS FERREIRA</t>
  </si>
  <si>
    <t>55001461000170</t>
  </si>
  <si>
    <t>55.001.461 MEIRIVANE LOPES DA SILVA</t>
  </si>
  <si>
    <t>55001198000110</t>
  </si>
  <si>
    <t>55.001.198 RODRIGO RAFAEL TEIXEIRA DE MATOS</t>
  </si>
  <si>
    <t>55001130000130</t>
  </si>
  <si>
    <t>55.001.130 CARLOS ALBERTO DA SILVA FILHO</t>
  </si>
  <si>
    <t>54999902000102</t>
  </si>
  <si>
    <t>54.999.902 JOSIMAR VALENTE MENDES</t>
  </si>
  <si>
    <t>35219990000138</t>
  </si>
  <si>
    <t>AUGUSTO CESAR ROCHA TEIXEIRA 73599387249</t>
  </si>
  <si>
    <t>55000601000196</t>
  </si>
  <si>
    <t>55.000.601 JULIANNE FURTADO COSTA</t>
  </si>
  <si>
    <t>54999367000190</t>
  </si>
  <si>
    <t>54.999.367 OSCAR SARAIVA BARATA FILHO</t>
  </si>
  <si>
    <t>54998996000103</t>
  </si>
  <si>
    <t>54.998.996 JOHS MAX DA SILVA OLIVEIRA</t>
  </si>
  <si>
    <t>55001993000108</t>
  </si>
  <si>
    <t>55.001.993 CARINA BANDEIRA NEVES DE ALCANTARA</t>
  </si>
  <si>
    <t>55001076000123</t>
  </si>
  <si>
    <t>55.001.076 VANESSA FIUZA SILVA</t>
  </si>
  <si>
    <t>55000232000131</t>
  </si>
  <si>
    <t>55.000.232 SIMONE DALMACIO SOUZA</t>
  </si>
  <si>
    <t>54999865000132</t>
  </si>
  <si>
    <t>54.999.865 OSMANY BARRA FARIAS JUNIOR</t>
  </si>
  <si>
    <t>54998526000131</t>
  </si>
  <si>
    <t>54.998.526 SAMIRA DE MAGUIDALA OLIVEIRA FARIAS</t>
  </si>
  <si>
    <t>49246878000109</t>
  </si>
  <si>
    <t>49.246.878 EDISANDRO SOARES MENEZES</t>
  </si>
  <si>
    <t>42584754002553</t>
  </si>
  <si>
    <t>J&amp;T EXPRESS BRAZIL LTDA.</t>
  </si>
  <si>
    <t>55002933000100</t>
  </si>
  <si>
    <t>55.002.933 SANDRA MARIA RIBEIRO DO NASCIMENTO SENA</t>
  </si>
  <si>
    <t>43780026000102</t>
  </si>
  <si>
    <t>IGOR LUCAS GOMES LOBATO 06330151210</t>
  </si>
  <si>
    <t>55005142000133</t>
  </si>
  <si>
    <t>55.005.142 EVALDO LOPES CARTAGENES</t>
  </si>
  <si>
    <t>55003178000188</t>
  </si>
  <si>
    <t>55.003.178 OSVALDO FERREIRA LIMA JUNIOR</t>
  </si>
  <si>
    <t>05366444002706</t>
  </si>
  <si>
    <t>R.V. IMOLA TRANSPORTES E LOGISTICA LTDA</t>
  </si>
  <si>
    <t>05366444002889</t>
  </si>
  <si>
    <t>55015138000156</t>
  </si>
  <si>
    <t>55.015.138 CRISTIAN MONTEIRO DE ASSUNCAO</t>
  </si>
  <si>
    <t>55011053000108</t>
  </si>
  <si>
    <t>55.011.053 SIMONE SILVA DA ROCHA</t>
  </si>
  <si>
    <t>24138896000138</t>
  </si>
  <si>
    <t>24.138.896 EMANUELLA LOBATO ALVES NAHUM</t>
  </si>
  <si>
    <t>55015996000109</t>
  </si>
  <si>
    <t>55.015.996 RODOLFO SOUSA DUARTE</t>
  </si>
  <si>
    <t>55014659000199</t>
  </si>
  <si>
    <t>55.014.659 MEIRE SILVEIRA DA SILVA</t>
  </si>
  <si>
    <t>55021678000142</t>
  </si>
  <si>
    <t>55.021.678 BRUNA SUELLEN BARROS DA SILVA</t>
  </si>
  <si>
    <t>55017332000170</t>
  </si>
  <si>
    <t>55.017.332 EDILEUZA DIAS DOURADO</t>
  </si>
  <si>
    <t>55016473000179</t>
  </si>
  <si>
    <t>55.016.473 GABRIEL LUIS DA SILVA BRAGA</t>
  </si>
  <si>
    <t>55013269000102</t>
  </si>
  <si>
    <t>55.013.269 ADILSON SANTOS DE SOUSA</t>
  </si>
  <si>
    <t>55012869000148</t>
  </si>
  <si>
    <t>55.012.869 MARIA ILIZELMA DA SILVA</t>
  </si>
  <si>
    <t>55007747000163</t>
  </si>
  <si>
    <t>55.007.747 ANTONIA DE SOUZA MONTEIRO</t>
  </si>
  <si>
    <t>55006491000170</t>
  </si>
  <si>
    <t>55.006.491 ARILSON JORGE NOGUEIRA FERREIRA</t>
  </si>
  <si>
    <t>52206332000120</t>
  </si>
  <si>
    <t>52.206.332 WAGNER DE SOUZA MONTEIRO</t>
  </si>
  <si>
    <t>55018366000180</t>
  </si>
  <si>
    <t>55.018.366 MARCIA RAQUEL BARBOSA SOUSA</t>
  </si>
  <si>
    <t>55016878000107</t>
  </si>
  <si>
    <t>55.016.878 PAMELA CAROLINA FERREIRA PINTO</t>
  </si>
  <si>
    <t>55007912000187</t>
  </si>
  <si>
    <t>55.007.912 LUANA FIGUEIREDO CUNHA</t>
  </si>
  <si>
    <t>46207206000198</t>
  </si>
  <si>
    <t>46.207.206 LUAN SALES OLIVEIRA</t>
  </si>
  <si>
    <t>55012567000170</t>
  </si>
  <si>
    <t>55.012.567 KELLY CRISTINA COELHO DE OLIVEIRA BRITO</t>
  </si>
  <si>
    <t>55015540000130</t>
  </si>
  <si>
    <t>55.015.540 EWERTON LUIS DO NASCIMENTO RODRIGUES</t>
  </si>
  <si>
    <t>23431557000182</t>
  </si>
  <si>
    <t>23.431.557 LUCAS MATHEUS GUIMARAES DE OLIVEIRA</t>
  </si>
  <si>
    <t>55023355000198</t>
  </si>
  <si>
    <t>55.023.355 KEYLA SUELY BRAGA DA SILVA FEIO</t>
  </si>
  <si>
    <t>55017200000149</t>
  </si>
  <si>
    <t>55.017.200 WHENDEL CRUZ NEVES</t>
  </si>
  <si>
    <t>55016419000123</t>
  </si>
  <si>
    <t>55.016.419 ALESSANDRA VALENTE BARROSO</t>
  </si>
  <si>
    <t>55016057000170</t>
  </si>
  <si>
    <t>55.016.057 RAFAELA LEA DO NASCIMENTO SOARES DUARTE</t>
  </si>
  <si>
    <t>55020292000116</t>
  </si>
  <si>
    <t>55.020.292 PEDRO RAIMUNDO DA SILVA FEIO</t>
  </si>
  <si>
    <t>55012453000120</t>
  </si>
  <si>
    <t>55.012.453 ROBERT DE JESUS RODRIGUES</t>
  </si>
  <si>
    <t>55014634000195</t>
  </si>
  <si>
    <t>55.014.634 IGOR SILVA SANTOS</t>
  </si>
  <si>
    <t>55010065000100</t>
  </si>
  <si>
    <t>55.010.065 CARINY RODRIGUES OLIVEIRA PINHEIRO</t>
  </si>
  <si>
    <t>55007946000171</t>
  </si>
  <si>
    <t>55.007.946 CARLOS ALBERTO SOUZA DA SILVA</t>
  </si>
  <si>
    <t>42075142000168</t>
  </si>
  <si>
    <t>GLENDA KETHLLEN COSTA REZENDE 03362660223</t>
  </si>
  <si>
    <t>55022219000183</t>
  </si>
  <si>
    <t>55.022.219 ANTHONY JUNIOR PANTOJA VIEIRA</t>
  </si>
  <si>
    <t>55009828000100</t>
  </si>
  <si>
    <t>55.009.828 PABLO VINICIUS NASCIMENTO LIRA</t>
  </si>
  <si>
    <t>55017449000154</t>
  </si>
  <si>
    <t>55.017.449 FRANCINALDO FERREIRA CORREA</t>
  </si>
  <si>
    <t>55016621000155</t>
  </si>
  <si>
    <t>55.016.621 LEONARDO SOUZA PINTO</t>
  </si>
  <si>
    <t>55023556000195</t>
  </si>
  <si>
    <t>55.023.556 RAMON CAVALCANTE FONSECA</t>
  </si>
  <si>
    <t>55007486000181</t>
  </si>
  <si>
    <t>55.007.486 GLAYDSON TEIXEIRA RODRIGUES</t>
  </si>
  <si>
    <t>55013474000160</t>
  </si>
  <si>
    <t>55.013.474 CLEISON JOSE SANTANA DE DEUS</t>
  </si>
  <si>
    <t>53803833000157</t>
  </si>
  <si>
    <t>53.803.833 CAMILA FERREIRA CAVALCANTE</t>
  </si>
  <si>
    <t>55023748000100</t>
  </si>
  <si>
    <t>55.023.748 JULIANA ALVES MARTINS</t>
  </si>
  <si>
    <t>31114497000100</t>
  </si>
  <si>
    <t>31.114.497 ALESSANDRO MATHEUS FRAGA BRITO</t>
  </si>
  <si>
    <t>49336843000152</t>
  </si>
  <si>
    <t>CLINICA CRISTIANE GOMES, FISIOTERAPIA E ESTETICA LTDA</t>
  </si>
  <si>
    <t>55040559000137</t>
  </si>
  <si>
    <t>55.040.559 WANDIS DA PAIXAO DUTRA</t>
  </si>
  <si>
    <t>42743808000109</t>
  </si>
  <si>
    <t>42.743.808 MARCOS LUIS SEVERINO DA SILVA</t>
  </si>
  <si>
    <t>55034380000177</t>
  </si>
  <si>
    <t>55.034.380 VANESSA CRISTINA MESQUITA LEITE</t>
  </si>
  <si>
    <t>55034369000107</t>
  </si>
  <si>
    <t>55.034.369 EDJANE DA SILVA GOMES</t>
  </si>
  <si>
    <t>55038464000189</t>
  </si>
  <si>
    <t>55.038.464 ANDREZA DE PAULA FERNANDES PEREIRA</t>
  </si>
  <si>
    <t>55032143000177</t>
  </si>
  <si>
    <t>55.032.143 DENIZE SANTIAGO ALMEIDA</t>
  </si>
  <si>
    <t>55035872000187</t>
  </si>
  <si>
    <t>55.035.872 AILTON DA SILVA LAMEIRA</t>
  </si>
  <si>
    <t>55031784000107</t>
  </si>
  <si>
    <t>55.031.784 CIDALIA DE FATIMA PINHEIRO DE MORAES</t>
  </si>
  <si>
    <t>55026930000106</t>
  </si>
  <si>
    <t>55.026.930 ELIELSON VALE SILVA</t>
  </si>
  <si>
    <t>55039157000112</t>
  </si>
  <si>
    <t>55.039.157 CHARLES FERREIRA DA SILVA</t>
  </si>
  <si>
    <t>55030980000167</t>
  </si>
  <si>
    <t>55.030.980 PAULA FRANCIELI MOURA DA SILVA</t>
  </si>
  <si>
    <t>55033988000187</t>
  </si>
  <si>
    <t>55.033.988 EZEQUIAS GABRIEL SANTOS SOUZA</t>
  </si>
  <si>
    <t>55031599000112</t>
  </si>
  <si>
    <t>55.031.599 EMILE MOREIRA CARNEIRO DA CUNHA</t>
  </si>
  <si>
    <t>55026449000110</t>
  </si>
  <si>
    <t>55.026.449 ROMEU CONCEICAO DOS SANTOS BARROS</t>
  </si>
  <si>
    <t>55038643000116</t>
  </si>
  <si>
    <t>55.038.643 CARLA LORENA RODRIGUES GUIMARAES</t>
  </si>
  <si>
    <t>55035367000132</t>
  </si>
  <si>
    <t>55.035.367 JOEL DOS SANTOS PEREIRA JUNIOR</t>
  </si>
  <si>
    <t>55031759000123</t>
  </si>
  <si>
    <t>55.031.759 IZADORA GURJAO DA FONSECA</t>
  </si>
  <si>
    <t>24364850000137</t>
  </si>
  <si>
    <t>IGOR DOHUM SANTOS E SANTOS 00038471280</t>
  </si>
  <si>
    <t>55039315000134</t>
  </si>
  <si>
    <t>55.039.315 ALAN ANDERSON LIMA DA SILVA</t>
  </si>
  <si>
    <t>55039055000105</t>
  </si>
  <si>
    <t>55.039.055 DANIELLE BARBOSA DOS PRAZERES</t>
  </si>
  <si>
    <t>55028276000170</t>
  </si>
  <si>
    <t>55.028.276 SAMANTHA CRUZ LEMOS</t>
  </si>
  <si>
    <t>55027884000160</t>
  </si>
  <si>
    <t>55.027.884 RAIMUNDO MENDES CUNHA</t>
  </si>
  <si>
    <t>55039271000142</t>
  </si>
  <si>
    <t>55.039.271 MARIA MIRIAN FREITAS SILVA</t>
  </si>
  <si>
    <t>55034949000102</t>
  </si>
  <si>
    <t>55.034.949 DANIELE MARIANA MARTINS RAMOS</t>
  </si>
  <si>
    <t>55027863000144</t>
  </si>
  <si>
    <t>55.027.863 CARLOS LORAN DOS SANTOS LIMA</t>
  </si>
  <si>
    <t>55027699000175</t>
  </si>
  <si>
    <t>55.027.699 ELIANARA DOS SANTOS ALVARENGA</t>
  </si>
  <si>
    <t>11742404000177</t>
  </si>
  <si>
    <t>SILVANA FARIAS DA SILVA 89073770220</t>
  </si>
  <si>
    <t>55034590000165</t>
  </si>
  <si>
    <t>55.034.590 ERIK SARGES RIBEIRO</t>
  </si>
  <si>
    <t>55033431000146</t>
  </si>
  <si>
    <t>55.033.431 SEBASTIAO DO NASCIMENTO COSTA</t>
  </si>
  <si>
    <t>55028876000138</t>
  </si>
  <si>
    <t>55.028.876 CLEBSON CAVALCANTE PEREIRA</t>
  </si>
  <si>
    <t>55025895000100</t>
  </si>
  <si>
    <t>55.025.895 LUCIVALDO DE SOUZA WANZELER</t>
  </si>
  <si>
    <t>44976339000101</t>
  </si>
  <si>
    <t>EMANUELLE MUNIZ PESSOA 00173659292</t>
  </si>
  <si>
    <t>55031316000132</t>
  </si>
  <si>
    <t>55.031.316 DANILO AUGUSTO REIS DO NASCIMENTO</t>
  </si>
  <si>
    <t>55023963000100</t>
  </si>
  <si>
    <t>55.023.963 WOARLLEM VINICIUS LISBOA BATISTA</t>
  </si>
  <si>
    <t>49615458000144</t>
  </si>
  <si>
    <t>49.615.458 LUIZ HENRIQUE RODRIGUES DA SILVA</t>
  </si>
  <si>
    <t>55041927000161</t>
  </si>
  <si>
    <t>55.041.927 THAIS LUCAS DE AZEVEDO</t>
  </si>
  <si>
    <t>55041755000126</t>
  </si>
  <si>
    <t>55.041.755 EDSON JOSE MOREIRA SILVA</t>
  </si>
  <si>
    <t>41472685000156</t>
  </si>
  <si>
    <t>T S MORAES COMERCIO E DISTRIBUIDORA DE PRODUTOS MEDICO-HOSPITALAR</t>
  </si>
  <si>
    <t>55044714000193</t>
  </si>
  <si>
    <t>55.044.714 BRENA SANTA BRIGIDA BARBOSA</t>
  </si>
  <si>
    <t>55048361000108</t>
  </si>
  <si>
    <t>55.048.361 SILVANDRO DE JESUS DA SILVA</t>
  </si>
  <si>
    <t>55050907000157</t>
  </si>
  <si>
    <t>55.050.907 VANESSA SILVA BRANDAO</t>
  </si>
  <si>
    <t>55043298000109</t>
  </si>
  <si>
    <t>55.043.298 PEDRO LUCAS DA SILVA CARDOSO</t>
  </si>
  <si>
    <t>55049638000109</t>
  </si>
  <si>
    <t>55.049.638 EULA CLISIA RAMOS DA SILVA</t>
  </si>
  <si>
    <t>55057779000173</t>
  </si>
  <si>
    <t>55.057.779 JOAO VICTOR DA SILVA ALVES DE CASTRO</t>
  </si>
  <si>
    <t>55055018000182</t>
  </si>
  <si>
    <t>GLENDON SANTOS DA SILVA</t>
  </si>
  <si>
    <t>55055216000146</t>
  </si>
  <si>
    <t>55.055.216 EDILSON TENORIO DE MORAES</t>
  </si>
  <si>
    <t>55053085000168</t>
  </si>
  <si>
    <t>55.053.085 BRUNO WILLIAMS MAGALHAES DA SILVA</t>
  </si>
  <si>
    <t>55054499000101</t>
  </si>
  <si>
    <t>55.054.499 JOAO CARLOS TEIXEIRA DA SILVA</t>
  </si>
  <si>
    <t>36316249000158</t>
  </si>
  <si>
    <t>JOAO BOSCO AMORIN OLIVEIRA JUNIOR 82792950200</t>
  </si>
  <si>
    <t>43326473000196</t>
  </si>
  <si>
    <t>CARLOS ANDERSON SANTOS DA ROCHA 78264901204</t>
  </si>
  <si>
    <t>55048393000103</t>
  </si>
  <si>
    <t>55.048.393 LIVIKETLEN MENDONCA DE AZEVEDO</t>
  </si>
  <si>
    <t>55047307000130</t>
  </si>
  <si>
    <t>55.047.307 DJAMILSON FERREIRA LOBATO</t>
  </si>
  <si>
    <t>55057433000175</t>
  </si>
  <si>
    <t>55.057.433 PEDRO VINICIUS CARDOSO SANTANA</t>
  </si>
  <si>
    <t>55044941000119</t>
  </si>
  <si>
    <t>55.044.941 ADRILENE MONTEIRO VIANA</t>
  </si>
  <si>
    <t>55053468000136</t>
  </si>
  <si>
    <t>55.053.468 WESLLEY SOUZA SANTOS</t>
  </si>
  <si>
    <t>55044906000108</t>
  </si>
  <si>
    <t>55.044.906 YASMIN SARAH MENESES BRANDAO</t>
  </si>
  <si>
    <t>50809973000144</t>
  </si>
  <si>
    <t>50.809.973 LEONARDO MARTINS FERREIRA</t>
  </si>
  <si>
    <t>24130044000102</t>
  </si>
  <si>
    <t>24.130.044 ANTONIO RODRIGUES JUNIOR</t>
  </si>
  <si>
    <t>55059129000167</t>
  </si>
  <si>
    <t>55.059.129 VITORIA DA COSTA TELES</t>
  </si>
  <si>
    <t>55057035000159</t>
  </si>
  <si>
    <t>55.057.035 MAURICIO DOS SANTOS BOTELHO</t>
  </si>
  <si>
    <t>55046081000152</t>
  </si>
  <si>
    <t>55.046.081 THAYANA LYMA SOARES</t>
  </si>
  <si>
    <t>43286035000141</t>
  </si>
  <si>
    <t>SMART COMERCIO E SERVICOS LTDA</t>
  </si>
  <si>
    <t>55053673000100</t>
  </si>
  <si>
    <t>55.053.673 ELAINE PRISCILA DOS SANTOS SILVA</t>
  </si>
  <si>
    <t>55057157000145</t>
  </si>
  <si>
    <t>55.057.157 ALYSSON HENRIQUE FARIAS COELHO</t>
  </si>
  <si>
    <t>55056973000134</t>
  </si>
  <si>
    <t>55.056.973 MARINETE LOBATO SOUZA</t>
  </si>
  <si>
    <t>55043334000134</t>
  </si>
  <si>
    <t>55.043.334 RUAN FELIPE ROSARIO DA LUZ</t>
  </si>
  <si>
    <t>55052668000174</t>
  </si>
  <si>
    <t>55.052.668 ELAINE CRISTINA DOS SANTOS BARROS</t>
  </si>
  <si>
    <t>55043767000190</t>
  </si>
  <si>
    <t>55.043.767 FERNANDA DE ALMEIDA BARROS</t>
  </si>
  <si>
    <t>55043099000109</t>
  </si>
  <si>
    <t>55.043.099 FRANCISCO RAMOS DA SILVA</t>
  </si>
  <si>
    <t>55050194000121</t>
  </si>
  <si>
    <t>55.050.194 ELIZANGELA MOREIRA LIMA</t>
  </si>
  <si>
    <t>55048401000103</t>
  </si>
  <si>
    <t>55.048.401 THAYSA ROSA DE SOUZA LIMA</t>
  </si>
  <si>
    <t>55047741000110</t>
  </si>
  <si>
    <t>55.047.741 DIOGO LIMA MARTINS</t>
  </si>
  <si>
    <t>51165811000183</t>
  </si>
  <si>
    <t>51.165.811 CHRISLAN LIMA LISBOA</t>
  </si>
  <si>
    <t>26070138000150</t>
  </si>
  <si>
    <t>26.070.138 FRANCIVAL DA CONCEICAO NUNES</t>
  </si>
  <si>
    <t>55063773000109</t>
  </si>
  <si>
    <t>55.063.773 CRISTIANE DA ROCHA AMORIM</t>
  </si>
  <si>
    <t>55070420000136</t>
  </si>
  <si>
    <t>55.070.420 ADRIANO REIS DOS SANTOS</t>
  </si>
  <si>
    <t>55065044000191</t>
  </si>
  <si>
    <t>55.065.044 FABIO OLIVEIRA</t>
  </si>
  <si>
    <t>55074748000120</t>
  </si>
  <si>
    <t>55.074.748 JOSE CLAUDIO BARBOSA GUIMARAES</t>
  </si>
  <si>
    <t>55073245000130</t>
  </si>
  <si>
    <t>55.073.245 YTALLO FAEL DO NASCIMENTO FARIAS</t>
  </si>
  <si>
    <t>52801004000172</t>
  </si>
  <si>
    <t>52.801.004 JAMESON CRISTIAN SILVA DA SILVA</t>
  </si>
  <si>
    <t>55074939000192</t>
  </si>
  <si>
    <t>55.074.939 PAULO VICTOR VAZ ANDRADE</t>
  </si>
  <si>
    <t>55060393000110</t>
  </si>
  <si>
    <t>55.060.393 LUIS MAGNO SOUZA DA SILVA</t>
  </si>
  <si>
    <t>55064982000177</t>
  </si>
  <si>
    <t>55.064.982 ANA CRISTINA COSTA DA SILVA LOPES</t>
  </si>
  <si>
    <t>55072171000118</t>
  </si>
  <si>
    <t>55.072.171 MARCLISA JENNIFER VELOSO DE SOUZA</t>
  </si>
  <si>
    <t>55070376000164</t>
  </si>
  <si>
    <t>55.070.376 RUAN TAVARES LOPES</t>
  </si>
  <si>
    <t>55068989000167</t>
  </si>
  <si>
    <t>55.068.989 ALISSON FURTADO DA SILVA</t>
  </si>
  <si>
    <t>31842563000150</t>
  </si>
  <si>
    <t>31.842.563 FABIOLA DA SILVA FERNANDES</t>
  </si>
  <si>
    <t>55063386000172</t>
  </si>
  <si>
    <t>55.063.386 JOSE ORLANDO TELES AMADOR JUNIOR</t>
  </si>
  <si>
    <t>55065258000168</t>
  </si>
  <si>
    <t>55.065.258 FABRICIO OLIVEIRA</t>
  </si>
  <si>
    <t>55074800000149</t>
  </si>
  <si>
    <t>55.074.800 GILMAR DO NASCIMENTO MONTEIRO</t>
  </si>
  <si>
    <t>55075564000185</t>
  </si>
  <si>
    <t>55.075.564 KELTISSA MONTEIRO FURO</t>
  </si>
  <si>
    <t>55074004000106</t>
  </si>
  <si>
    <t>55.074.004 ALEXSANDER DOS SANTOS REIS</t>
  </si>
  <si>
    <t>55066627000137</t>
  </si>
  <si>
    <t>55.066.627 PAULO ROBERTO SILVA DA CRUZ</t>
  </si>
  <si>
    <t>55067962000150</t>
  </si>
  <si>
    <t>55.067.962 DAVI ALBERTO DOS SANTOS LOPES</t>
  </si>
  <si>
    <t>55064072000194</t>
  </si>
  <si>
    <t>55.064.072 GRACINEY LEAO BELTRAO</t>
  </si>
  <si>
    <t>52793323000183</t>
  </si>
  <si>
    <t>52.793.323 LEIDIVAM VASCONCELOS DOS SANTOS</t>
  </si>
  <si>
    <t>30216749000131</t>
  </si>
  <si>
    <t>VALCENI MARQUES DE OLIVEIRA 37888218253</t>
  </si>
  <si>
    <t>37518935000174</t>
  </si>
  <si>
    <t>JOSE RIBAMAR DE JESUS DIAS 10449990206</t>
  </si>
  <si>
    <t>19471452000260</t>
  </si>
  <si>
    <t>LABORATORIO E CLINICA SAN MORENO LTDA</t>
  </si>
  <si>
    <t>19471452000503</t>
  </si>
  <si>
    <t>19471452000775</t>
  </si>
  <si>
    <t>55080371000112</t>
  </si>
  <si>
    <t>55.080.371 RAQUEL PEREIRA DOS SANTOS FLOR</t>
  </si>
  <si>
    <t>55076550000186</t>
  </si>
  <si>
    <t>55.076.550 ANDRE AUGUSTO SIQUEIRA COSTA</t>
  </si>
  <si>
    <t>27028472000109</t>
  </si>
  <si>
    <t>27.028.472 KARLA REJANE LIMA BARROS</t>
  </si>
  <si>
    <t>55078056000150</t>
  </si>
  <si>
    <t>55.078.056 GABRIEL QUARESMA CRUZ</t>
  </si>
  <si>
    <t>54740544000119</t>
  </si>
  <si>
    <t>54.740.544 ANDREIA SOARES CAVALCANTE DE SOUZA</t>
  </si>
  <si>
    <t>55088526000167</t>
  </si>
  <si>
    <t>55.088.526 MAICON RANSES NASCIMENTO DA SILVA</t>
  </si>
  <si>
    <t>55079387000105</t>
  </si>
  <si>
    <t>55.079.387 ALAMILSON DE ARAUJO</t>
  </si>
  <si>
    <t>55077133000158</t>
  </si>
  <si>
    <t>55.077.133 JULIANA DA SILVA CARVALHO</t>
  </si>
  <si>
    <t>55080273000185</t>
  </si>
  <si>
    <t>55.080.273 RAQUEL DA SILVA SANTOS</t>
  </si>
  <si>
    <t>55080430000152</t>
  </si>
  <si>
    <t>55.080.430 EVERALDO SANTA BRIGIDA DOS SANTOS</t>
  </si>
  <si>
    <t>55081149000134</t>
  </si>
  <si>
    <t>55.081.149 YAN FERNANDO PAIXAO GOMES</t>
  </si>
  <si>
    <t>55088866000198</t>
  </si>
  <si>
    <t>55.088.866 WASHINGTON LUIS COUTINHO MACEDO</t>
  </si>
  <si>
    <t>55089656000114</t>
  </si>
  <si>
    <t>55.089.656 PAULO CEZAR DA SILVA CORREA</t>
  </si>
  <si>
    <t>55077643000125</t>
  </si>
  <si>
    <t>55.077.643 MARCOS DA OLIVEIRA</t>
  </si>
  <si>
    <t>55078555000148</t>
  </si>
  <si>
    <t>55.078.555 LAISA DE OLIVEIRA MERCO</t>
  </si>
  <si>
    <t>55079389000102</t>
  </si>
  <si>
    <t>55.079.389 MIRLESON MATEUS COSTA DOS SANTOS</t>
  </si>
  <si>
    <t>15679405000175</t>
  </si>
  <si>
    <t>R. SANTOS CONSTRUCOES LTDA</t>
  </si>
  <si>
    <t>55090091000195</t>
  </si>
  <si>
    <t>55.090.091 ADRIELLY ARAUJO NOGUEIRA</t>
  </si>
  <si>
    <t>55087451000108</t>
  </si>
  <si>
    <t>55.087.451 PAULO EDUARDO DAVALO DA COSTA</t>
  </si>
  <si>
    <t>55084822000190</t>
  </si>
  <si>
    <t>55.084.822 RENAN BARROS ABREU</t>
  </si>
  <si>
    <t>55093313000123</t>
  </si>
  <si>
    <t>55.093.313 DENILSON FARIAS DOS SANTOS</t>
  </si>
  <si>
    <t>55091802000146</t>
  </si>
  <si>
    <t>55.091.802 GABRIELA ALVES DE SOUSA</t>
  </si>
  <si>
    <t>55091327000108</t>
  </si>
  <si>
    <t>55.091.327 WALDERY PEREIRA DA SILVA NETO</t>
  </si>
  <si>
    <t>55092229000195</t>
  </si>
  <si>
    <t>55.092.229 JOAO DE MELO SANTOS</t>
  </si>
  <si>
    <t>55093258000171</t>
  </si>
  <si>
    <t>55.093.258 ELUANA MANUELA CORDEIRO PINTO</t>
  </si>
  <si>
    <t>55090874000179</t>
  </si>
  <si>
    <t>55.090.874 MANOEL LEONARDO PINTO DA SILVA</t>
  </si>
  <si>
    <t>55091610000130</t>
  </si>
  <si>
    <t>55.091.610 ANDERSON FELIPE E SILVA SANTANA</t>
  </si>
  <si>
    <t>55093251000150</t>
  </si>
  <si>
    <t>55.093.251 DIANA LUCIA DA COSTA AZEVEDO</t>
  </si>
  <si>
    <t>55090415000195</t>
  </si>
  <si>
    <t>55.090.415 MAYCON MIRANDA SOARES</t>
  </si>
  <si>
    <t>55090554000119</t>
  </si>
  <si>
    <t>55.090.554 CAMILA CRISTINA DE OLIVEIRA FARIAS</t>
  </si>
  <si>
    <t>55092745000110</t>
  </si>
  <si>
    <t>55.092.745 WALENA CRISTINA LEMOS DE MEDEIROS</t>
  </si>
  <si>
    <t>45867377000180</t>
  </si>
  <si>
    <t>45.867.377 RAFAEL NUNES VIEIRA</t>
  </si>
  <si>
    <t>55090712000130</t>
  </si>
  <si>
    <t>55.090.712 MARCELO AUGUSTO DOS SANTOS RIBEIRO</t>
  </si>
  <si>
    <t>55093167000136</t>
  </si>
  <si>
    <t>55.093.167 SILMA NAZARE MESQUITA DO ROSARIO</t>
  </si>
  <si>
    <t>55095464000110</t>
  </si>
  <si>
    <t>55.095.464 FABRICIA DE CASSIA FERREIRA DE LIMA</t>
  </si>
  <si>
    <t>55094479000164</t>
  </si>
  <si>
    <t>55.094.479 MARCUS HELLITON DA SILVA RIBEIRO</t>
  </si>
  <si>
    <t>55094102000105</t>
  </si>
  <si>
    <t>55.094.102 DANIEL SILVA DO NASCIMENTO</t>
  </si>
  <si>
    <t>44103271000148</t>
  </si>
  <si>
    <t>MULTMED COMERCIO DE MATERIAIS MEDICOS E ODONTOLOGICOS HOSPITALARES LTDA</t>
  </si>
  <si>
    <t>14643253000198</t>
  </si>
  <si>
    <t>NOVA BR COMERCIO LTDA</t>
  </si>
  <si>
    <t>55112795000111</t>
  </si>
  <si>
    <t>55.112.795 GRAZIELA EVANGELISTA OLIVEIRA PINHEIRO</t>
  </si>
  <si>
    <t>55108218000156</t>
  </si>
  <si>
    <t>55.108.218 RUY GUILHERME BARBOZA FERREIRA</t>
  </si>
  <si>
    <t>55104039000140</t>
  </si>
  <si>
    <t>55.104.039 EMMANUEL LUIZ CRAVEIRO DE SOUZA</t>
  </si>
  <si>
    <t>55102820000186</t>
  </si>
  <si>
    <t>55.102.820 MARCO AURELIO DOS SANTOS FREITAS</t>
  </si>
  <si>
    <t>36435086000122</t>
  </si>
  <si>
    <t>36.435.086 ANDERSON CRISTIAN SANTANA PEREIRA</t>
  </si>
  <si>
    <t>34500739000184</t>
  </si>
  <si>
    <t>34.500.739 DENISE COLARES CABRAL</t>
  </si>
  <si>
    <t>55101567000146</t>
  </si>
  <si>
    <t>55.101.567 ANDREY MESQUITA DE SANTANA</t>
  </si>
  <si>
    <t>55102715000147</t>
  </si>
  <si>
    <t>55.102.715 MARDEN CAVALCANTE MORHY GUEDES</t>
  </si>
  <si>
    <t>55100434000155</t>
  </si>
  <si>
    <t>55.100.434 SAMARA ROBERTA DERGAN ALBUQUERQUE</t>
  </si>
  <si>
    <t>55113272000190</t>
  </si>
  <si>
    <t>55.113.272 LUIS FILIPE NOGUEIRA MARINHO DE SOUZA</t>
  </si>
  <si>
    <t>55100852000142</t>
  </si>
  <si>
    <t>55.100.852 KARINA LEITE OLIVEIRA</t>
  </si>
  <si>
    <t>55103565000196</t>
  </si>
  <si>
    <t>55.103.565 BEDIEL PALHETA DA SILVA</t>
  </si>
  <si>
    <t>19305837000177</t>
  </si>
  <si>
    <t>CYDNEI ANDRE VILHENA DOS SANTOS 89482620259</t>
  </si>
  <si>
    <t>55107140000155</t>
  </si>
  <si>
    <t>55.107.140 ANTONIO CARLOS SOSA CAMINO</t>
  </si>
  <si>
    <t>55109214000192</t>
  </si>
  <si>
    <t>55.109.214 ERICA FATIMA RAMOS DOS SANTOS</t>
  </si>
  <si>
    <t>55109434000116</t>
  </si>
  <si>
    <t>55.109.434 WENDELL BARBOSA CARDOSO</t>
  </si>
  <si>
    <t>55112567000141</t>
  </si>
  <si>
    <t>55.112.567 THIAGO VINICIUS SANTOS DA SILVA</t>
  </si>
  <si>
    <t>55108156000182</t>
  </si>
  <si>
    <t>55.108.156 RENATO MORAES FERREIRA</t>
  </si>
  <si>
    <t>55102654000118</t>
  </si>
  <si>
    <t>55.102.654 KAYLA CHRISTINE ALVES NASCIMENTO</t>
  </si>
  <si>
    <t>55106112000113</t>
  </si>
  <si>
    <t>55.106.112 CRISTIANE KATIA GONCALVES DE MOURA RODRIGUES</t>
  </si>
  <si>
    <t>55109725000104</t>
  </si>
  <si>
    <t>55.109.725 ANA KARINE DOS SANTOS LEMOS</t>
  </si>
  <si>
    <t>42072407000174</t>
  </si>
  <si>
    <t>LUIZ CARLOS CARRERA FERREIRA 01713486210</t>
  </si>
  <si>
    <t>55109629000166</t>
  </si>
  <si>
    <t>55.109.629 KASSIO RICARDO PINHEIRO BATISTA</t>
  </si>
  <si>
    <t>55102787000194</t>
  </si>
  <si>
    <t>55.102.787 MARIA CRISTINA PEREIRA VELOSO</t>
  </si>
  <si>
    <t>55111427000159</t>
  </si>
  <si>
    <t>55.111.427 DEIVID ABRAAO MAGNO DE OLIVEIRA</t>
  </si>
  <si>
    <t>55109602000173</t>
  </si>
  <si>
    <t>55.109.602 MARIA INACIA DA COSTA CORECHA</t>
  </si>
  <si>
    <t>55111240000155</t>
  </si>
  <si>
    <t>55.111.240 CLEBERSON GUILHERME SOUZA DA SILVA</t>
  </si>
  <si>
    <t>55097838000137</t>
  </si>
  <si>
    <t>55.097.838 ROZIEL MENEZES SANTOS</t>
  </si>
  <si>
    <t>55101245000105</t>
  </si>
  <si>
    <t>55.101.245 RAISSA CRISTINA SANTANA TAVARES</t>
  </si>
  <si>
    <t>55105907000107</t>
  </si>
  <si>
    <t>55.105.907 FRANCISCA MAGALHAES CORREA</t>
  </si>
  <si>
    <t>14280971000147</t>
  </si>
  <si>
    <t>MAGMA ANALISES AMBIENTAIS LTDA</t>
  </si>
  <si>
    <t>14313870000125</t>
  </si>
  <si>
    <t>J B F MARQUES NETTO EIRELI</t>
  </si>
  <si>
    <t>14641544000147</t>
  </si>
  <si>
    <t>AM COMERCIO DE GAS LTDA</t>
  </si>
  <si>
    <t>22656435000121</t>
  </si>
  <si>
    <t>KAIZEN COMERCIO E DISTRIBUICAO DE PRODUTOS ALIMENTICIOS LTDA</t>
  </si>
  <si>
    <t>55113748000192</t>
  </si>
  <si>
    <t>55.113.748 ERICK DA SILVA RODRIGUES</t>
  </si>
  <si>
    <t>55128592000113</t>
  </si>
  <si>
    <t>55.128.592 ALINE RAQUEL DA SILVA SOUZA</t>
  </si>
  <si>
    <t>55126629000174</t>
  </si>
  <si>
    <t>55.126.629 ILMA LUCIA DE SOUZA RODRIGUES</t>
  </si>
  <si>
    <t>55114071000107</t>
  </si>
  <si>
    <t>55.114.071 CARLOS ALBERTO GARCIA HINCAPIE</t>
  </si>
  <si>
    <t>43755246000186</t>
  </si>
  <si>
    <t>RENATA ARIELLE BRITO DE VASCONCELOS 00393783227</t>
  </si>
  <si>
    <t>55127133000115</t>
  </si>
  <si>
    <t>55.127.133 MAYKEL ANDERSON OLIVEIRA DA CONCEICAO</t>
  </si>
  <si>
    <t>46947167000165</t>
  </si>
  <si>
    <t>46.947.167 GERSON LIRA BARROS NETO</t>
  </si>
  <si>
    <t>55126292000103</t>
  </si>
  <si>
    <t>55.126.292 ADRIANA CRISTINA DE SOUZA CORREIA</t>
  </si>
  <si>
    <t>55121067000176</t>
  </si>
  <si>
    <t>55.121.067 RAFAEL ALEXANDRE ALVES MENEZES</t>
  </si>
  <si>
    <t>55117389000141</t>
  </si>
  <si>
    <t>55.117.389 ROMULO BARBOSA SENA JUNIOR</t>
  </si>
  <si>
    <t>55129857000106</t>
  </si>
  <si>
    <t>55.129.857 EMELYM GABRIELE CORDEIRO CORREA</t>
  </si>
  <si>
    <t>55127827000152</t>
  </si>
  <si>
    <t>55.127.827 KEVELLY HANNA AMORIM PEREIRA</t>
  </si>
  <si>
    <t>55115062000130</t>
  </si>
  <si>
    <t>55.115.062 JUNIELSON SOUZA PASTANA</t>
  </si>
  <si>
    <t>44424095000146</t>
  </si>
  <si>
    <t>LEONARDO ARAUJO CAMPOS 04816667296</t>
  </si>
  <si>
    <t>55129230000147</t>
  </si>
  <si>
    <t>55.129.230 GEOVANY MONTEIRO DAS NEVES</t>
  </si>
  <si>
    <t>55123140000149</t>
  </si>
  <si>
    <t>55.123.140 MARCELA BRITO DE SOUSA</t>
  </si>
  <si>
    <t>51648284000168</t>
  </si>
  <si>
    <t>51.648.284 EWERTON BATISTA MACIEL</t>
  </si>
  <si>
    <t>55125328000126</t>
  </si>
  <si>
    <t>55.125.328 VALERIA PATRICIA WANDERLEY MOREIRA</t>
  </si>
  <si>
    <t>55121120000139</t>
  </si>
  <si>
    <t>55.121.120 MAGNO GEBESON DE OLIVEIRA DAMASCENO</t>
  </si>
  <si>
    <t>25341136000196</t>
  </si>
  <si>
    <t>25.341.136 ANTONIO JOSE DE QUEIROZ</t>
  </si>
  <si>
    <t>55126150000138</t>
  </si>
  <si>
    <t>55.126.150 HEITOR REIS BATISTA</t>
  </si>
  <si>
    <t>32631405000114</t>
  </si>
  <si>
    <t>32.631.405 PATRICK RODRIGUES LEITE DE OLIVEIRA</t>
  </si>
  <si>
    <t>55117987000110</t>
  </si>
  <si>
    <t>55.117.987 JOAO FERNANDO SILVA VASCONCELOS</t>
  </si>
  <si>
    <t>55116348000130</t>
  </si>
  <si>
    <t>55.116.348 KEILA PINHEIRO DA SILVA LEAL</t>
  </si>
  <si>
    <t>44370189000180</t>
  </si>
  <si>
    <t>GLEICE DAS DORES SILVA E SILVA FURTADO 00328949299</t>
  </si>
  <si>
    <t>55129417000140</t>
  </si>
  <si>
    <t>55.129.417 EDUARDA SABRINA DAMASCENO DA COSTA</t>
  </si>
  <si>
    <t>55120252000146</t>
  </si>
  <si>
    <t>55.120.252 SUELLEN CRISTINA ARAUJO DE SOUZA</t>
  </si>
  <si>
    <t>55115413000103</t>
  </si>
  <si>
    <t>55.115.413 ANA BEATRIZ MIRANDA DE BRITO CARDOSO</t>
  </si>
  <si>
    <t>29642880000181</t>
  </si>
  <si>
    <t>SONIA MARIA PEREIRA GOMES 22902589204</t>
  </si>
  <si>
    <t>55126567000109</t>
  </si>
  <si>
    <t>55.126.567 VILLENE DE FATIMA CARNEIRO PEREIRA</t>
  </si>
  <si>
    <t>28985682000158</t>
  </si>
  <si>
    <t>MARCO ANTONIO DE MATOS SILVA 77438353249</t>
  </si>
  <si>
    <t>55130661000123</t>
  </si>
  <si>
    <t>55.130.661 BRENNO LORRAN PINHEIRO THEREZO</t>
  </si>
  <si>
    <t>51535358000150</t>
  </si>
  <si>
    <t>ECCOA METROPOLE LTDA</t>
  </si>
  <si>
    <t>46411477000160</t>
  </si>
  <si>
    <t>SOLUTION ENGENHARIA E SUSTENTABILIDADE LTDA</t>
  </si>
  <si>
    <t>VITOR P. DOS SANTOS</t>
  </si>
  <si>
    <t>55146943000119</t>
  </si>
  <si>
    <t>55.146.943 IZAIAS DA SILVA NASCIMENTO</t>
  </si>
  <si>
    <t>55145385000177</t>
  </si>
  <si>
    <t>55.145.385 RANILSON MARCELO LOPES FERREIRA</t>
  </si>
  <si>
    <t>55138966000181</t>
  </si>
  <si>
    <t>55.138.966 KAIO CEZAR CARDOSO LOPES</t>
  </si>
  <si>
    <t>55135878000126</t>
  </si>
  <si>
    <t>55.135.878 VICTOR EVANGELISTA PINHEIRO</t>
  </si>
  <si>
    <t>55134465000127</t>
  </si>
  <si>
    <t>55.134.465 ROBSON WILLIAM SILVA DE ARAUJO</t>
  </si>
  <si>
    <t>55144509000108</t>
  </si>
  <si>
    <t>55.144.509 IVO PINHEIRO XAVIER</t>
  </si>
  <si>
    <t>33200522000196</t>
  </si>
  <si>
    <t>ADILSON PINHEIRO SALLES 75111098291</t>
  </si>
  <si>
    <t>55143120000130</t>
  </si>
  <si>
    <t>55.143.120 VITOR DLUCAS SOUZA DO CARMO</t>
  </si>
  <si>
    <t>55131283000100</t>
  </si>
  <si>
    <t>55.131.283 MAX DOUGLAS MACIEL RODRIGUES</t>
  </si>
  <si>
    <t>55137393000171</t>
  </si>
  <si>
    <t>55.137.393 EDIMILSON BRITO DE ANDRADE FILHO</t>
  </si>
  <si>
    <t>55146497000142</t>
  </si>
  <si>
    <t>55.146.497 SHIRLEY PEREIRA DE SOUSA</t>
  </si>
  <si>
    <t>55137713000193</t>
  </si>
  <si>
    <t>55.137.713 ANA CLAUDIA DIAS DE CARVALHO</t>
  </si>
  <si>
    <t>55133766000136</t>
  </si>
  <si>
    <t>55.133.766 ANTONIO CARLOS RODRIGUES DA COSTA</t>
  </si>
  <si>
    <t>55145357000150</t>
  </si>
  <si>
    <t>55.145.357 MARCELO DE BRITO COSTA</t>
  </si>
  <si>
    <t>55131349000154</t>
  </si>
  <si>
    <t>55.131.349 ANDERSON AMORIM GOMES</t>
  </si>
  <si>
    <t>55143551000104</t>
  </si>
  <si>
    <t>55.143.551 ANNELIZE MOURAO DA SILVA</t>
  </si>
  <si>
    <t>55147713000174</t>
  </si>
  <si>
    <t>55.147.713 NELIDA SILVA DOS SANTOS</t>
  </si>
  <si>
    <t>55137302000106</t>
  </si>
  <si>
    <t>55.137.302 EDELVANE FERREIRA RAIOL JUNIOR</t>
  </si>
  <si>
    <t>55133811000152</t>
  </si>
  <si>
    <t>55.133.811 ALAN DA SILVA SOUSA</t>
  </si>
  <si>
    <t>43302914000110</t>
  </si>
  <si>
    <t>JOHN ELISEU NOGUEIRA DO ROSARIO 99622017215</t>
  </si>
  <si>
    <t>36419044000106</t>
  </si>
  <si>
    <t>36.419.044 DARILEA DE NAZARE RODRIGUES SARDINHA</t>
  </si>
  <si>
    <t>55145944000149</t>
  </si>
  <si>
    <t>55.145.944 MAX WILLIAM NUNES MOREIRA</t>
  </si>
  <si>
    <t>55143586000135</t>
  </si>
  <si>
    <t>55.143.586 JAILSON GOMES DA TRINDADE</t>
  </si>
  <si>
    <t>55139803000113</t>
  </si>
  <si>
    <t>55.139.803 RENATO COELHO SCHWARTZ</t>
  </si>
  <si>
    <t>55137357000108</t>
  </si>
  <si>
    <t>55.137.357 PAULO MICHAEL DA CRUZ DE SOUZA</t>
  </si>
  <si>
    <t>55137069000153</t>
  </si>
  <si>
    <t>55.137.069 WANDERLEY HARRISON MENDES TEIXEIRA</t>
  </si>
  <si>
    <t>55147332000195</t>
  </si>
  <si>
    <t>55.147.332 DILMA MARIA MELO DE ALMEIDA</t>
  </si>
  <si>
    <t>55143927000172</t>
  </si>
  <si>
    <t>55.143.927 ANDERSON ARAUJO MESQUITA</t>
  </si>
  <si>
    <t>55134963000170</t>
  </si>
  <si>
    <t>55.134.963 ROBERTA DANTAS MARTINS</t>
  </si>
  <si>
    <t>15080238000141</t>
  </si>
  <si>
    <t>INTEGRAL DISTRIBUIDORA DE PRODUTOS ALIMENTICIOS LTDA</t>
  </si>
  <si>
    <t>55164152000111</t>
  </si>
  <si>
    <t>55.164.152 ARIELY MATIAS RIBEIRO</t>
  </si>
  <si>
    <t>55159181000195</t>
  </si>
  <si>
    <t>55.159.181 NELI RIBEIRO DA SILVA</t>
  </si>
  <si>
    <t>55154374000153</t>
  </si>
  <si>
    <t>55.154.374 HELLEN JOSANA WANDERLEY MOREIRA</t>
  </si>
  <si>
    <t>38429884000177</t>
  </si>
  <si>
    <t>MONICA ANDREIA PEREIRA NUNES 92902340249</t>
  </si>
  <si>
    <t>55163319000120</t>
  </si>
  <si>
    <t>55.163.319 SANDRO JUNIOR LISBOA DA SILVA</t>
  </si>
  <si>
    <t>48341589000118</t>
  </si>
  <si>
    <t>48.341.589 BRUNO BERNARDO SOUZA DA SILVA</t>
  </si>
  <si>
    <t>55162144000136</t>
  </si>
  <si>
    <t>55.162.144 ANA PAULA UCHOA DE SOUZA</t>
  </si>
  <si>
    <t>55154273000182</t>
  </si>
  <si>
    <t>55.154.273 DIVANETE RAMOS GUIMARAES</t>
  </si>
  <si>
    <t>55148109000162</t>
  </si>
  <si>
    <t>55.148.109 ERICK MATHEUS REIS DE OLIVEIRA</t>
  </si>
  <si>
    <t>35650934000153</t>
  </si>
  <si>
    <t>LEONARDO DIAS DA COSTA 01934357219</t>
  </si>
  <si>
    <t>55159283000100</t>
  </si>
  <si>
    <t>55.159.283 MARCIO ANANIAS FELIX DO ROSARIO</t>
  </si>
  <si>
    <t>55162208000107</t>
  </si>
  <si>
    <t>55.162.208 GABRIEL MONTEIRO LOPES SILVA</t>
  </si>
  <si>
    <t>55149050000127</t>
  </si>
  <si>
    <t>55.149.050 EDIVALDO DA SILVA SALDANHA</t>
  </si>
  <si>
    <t>39728518000181</t>
  </si>
  <si>
    <t>JULIANA BARBARA SOUZA RIBEIRO 99909561204</t>
  </si>
  <si>
    <t>34653679000130</t>
  </si>
  <si>
    <t>JOANE PEREIRA LOBATO 94131341204</t>
  </si>
  <si>
    <t>55154359000105</t>
  </si>
  <si>
    <t>55.154.359 MOACIR MONTEIRO GONCALVES</t>
  </si>
  <si>
    <t>50851124000159</t>
  </si>
  <si>
    <t>50.851.124 LEOMIR DO VALE NUNES</t>
  </si>
  <si>
    <t>55162363000115</t>
  </si>
  <si>
    <t>55.162.363 MABEL FALCAO BASTOS</t>
  </si>
  <si>
    <t>55162643000123</t>
  </si>
  <si>
    <t>55.162.643 MARLUCE MARIA DOS SANTOS PEREIRA</t>
  </si>
  <si>
    <t>44226709000185</t>
  </si>
  <si>
    <t>44.226.709 ANA PRISCILA FARIAS CANDIDO</t>
  </si>
  <si>
    <t>37620266000147</t>
  </si>
  <si>
    <t>FABIO DA SILVA COELHO 64121844220</t>
  </si>
  <si>
    <t>29706526000173</t>
  </si>
  <si>
    <t>29.706.526 GILBERTO WLADIMIR PEREIRA DE SOUSA JUNIOR</t>
  </si>
  <si>
    <t>12515117000197</t>
  </si>
  <si>
    <t>12.515.117 LETICIA MORAIS FERREIRA</t>
  </si>
  <si>
    <t>55161250000103</t>
  </si>
  <si>
    <t>55.161.250 THIAGO RODRIGUES OLIVEIRA</t>
  </si>
  <si>
    <t>54677808000137</t>
  </si>
  <si>
    <t>54.677.808 DANIMARCOS PEREIRA DE OLIVEIRA FILHO</t>
  </si>
  <si>
    <t>55152752000160</t>
  </si>
  <si>
    <t>55.152.752 GISELE CRISTINA SANTANA DOS SANTOS</t>
  </si>
  <si>
    <t>14249548000184</t>
  </si>
  <si>
    <t>14.249.548 ALEXANDRA MONTEIRO DA PAIXAO</t>
  </si>
  <si>
    <t>49954264000173</t>
  </si>
  <si>
    <t>49.954.264 MARIA GONCALVES APOLONIO</t>
  </si>
  <si>
    <t>43109281000128</t>
  </si>
  <si>
    <t>ALAILSON TRAJANO LIMA 02567061231</t>
  </si>
  <si>
    <t>55163227000140</t>
  </si>
  <si>
    <t>55.163.227 IVANETE DO SOCORRO GONCALVES DA SILVA</t>
  </si>
  <si>
    <t>46017979000101</t>
  </si>
  <si>
    <t>ALISON DIAS FERREIRA 04016431239</t>
  </si>
  <si>
    <t>55153919000107</t>
  </si>
  <si>
    <t>55.153.919 RAFAEL VAZ PINHEIRO</t>
  </si>
  <si>
    <t>55153013000192</t>
  </si>
  <si>
    <t>55.153.013 THAYO FERNANDO DE SOUSA MARINHO</t>
  </si>
  <si>
    <t>55153256000120</t>
  </si>
  <si>
    <t>55.153.256 ANTONIO ROSA DE SOUZA</t>
  </si>
  <si>
    <t>51433257000178</t>
  </si>
  <si>
    <t>51.433.257 VALERIA DOS SANTOS ARAUJO LUGLIME</t>
  </si>
  <si>
    <t>55177553000106</t>
  </si>
  <si>
    <t>55.177.553 VITORIA COSTA MONTEIRO</t>
  </si>
  <si>
    <t>30396957000160</t>
  </si>
  <si>
    <t>RAIMUNDO NONATO RODRIGUES MACIEL 44324090297</t>
  </si>
  <si>
    <t>14011257000153</t>
  </si>
  <si>
    <t>14.011.257 EVANILDO DE ANDRADE INGLES</t>
  </si>
  <si>
    <t>55168135000152</t>
  </si>
  <si>
    <t>55.168.135 EVERTON GARCIA DOS SANTOS</t>
  </si>
  <si>
    <t>55178640000188</t>
  </si>
  <si>
    <t>55.178.640 ISAAC SILVA BARBOSA</t>
  </si>
  <si>
    <t>55169928000196</t>
  </si>
  <si>
    <t>55.169.928 MARCIO ROBERTO DA COSTA MAGALHAES</t>
  </si>
  <si>
    <t>55169870000180</t>
  </si>
  <si>
    <t>55.169.870 JOCYMARA ANTONIA RAIOL COSTA</t>
  </si>
  <si>
    <t>55169490000146</t>
  </si>
  <si>
    <t>55.169.490 MARCELO DA CONCEICAO SILVA</t>
  </si>
  <si>
    <t>48881806000162</t>
  </si>
  <si>
    <t>48.881.806 ERINALDO MONTEIRO DOS SANTOS JUNIOR</t>
  </si>
  <si>
    <t>23223496000168</t>
  </si>
  <si>
    <t>23.223.496 PAULO JOLRAY LIMA DE JESUS</t>
  </si>
  <si>
    <t>12841380000176</t>
  </si>
  <si>
    <t>CLEBER DE OLIVEIRA REGINALDO 40065014200</t>
  </si>
  <si>
    <t>55174374000115</t>
  </si>
  <si>
    <t>55.174.374 THIAGO QUEIROZ BARROS</t>
  </si>
  <si>
    <t>55165965000126</t>
  </si>
  <si>
    <t>55.165.965 SIRLANE CRISTINA BARBOSA LOBO</t>
  </si>
  <si>
    <t>55174732000190</t>
  </si>
  <si>
    <t>55.174.732 MARCELO OTAVIO AFONSO</t>
  </si>
  <si>
    <t>23433835000130</t>
  </si>
  <si>
    <t>DARIO JORGE GONCALVES DE LIMA 06448997431</t>
  </si>
  <si>
    <t>55175773000109</t>
  </si>
  <si>
    <t>55.175.773 DANIEL SANTOS GOMES</t>
  </si>
  <si>
    <t>55175583000183</t>
  </si>
  <si>
    <t>55.175.583 SARAH CARVALHO DA CONCEICAO</t>
  </si>
  <si>
    <t>55169901000101</t>
  </si>
  <si>
    <t>55.169.901 ARIANE RIBEIRO SANTOS</t>
  </si>
  <si>
    <t>36840793000102</t>
  </si>
  <si>
    <t>36.840.793 EWERTON REGINALDO DE LEAO PINTO</t>
  </si>
  <si>
    <t>55171525000181</t>
  </si>
  <si>
    <t>55.171.525 WERLEN BRITO CALANDRINI</t>
  </si>
  <si>
    <t>55169265000100</t>
  </si>
  <si>
    <t>55.169.265 GENILSON DOS SANTOS CRAVEIRO</t>
  </si>
  <si>
    <t>50348228000145</t>
  </si>
  <si>
    <t>50.348.228 LUIZ GUILHERME SANTOS COSTA</t>
  </si>
  <si>
    <t>55178993000188</t>
  </si>
  <si>
    <t>55.178.993 MAYKON STANLEY OLIVEIRA BARATA</t>
  </si>
  <si>
    <t>55175320000174</t>
  </si>
  <si>
    <t>55.175.320 DALMO DE SOUZA PUREZA</t>
  </si>
  <si>
    <t>55167515000172</t>
  </si>
  <si>
    <t>55.167.515 VANESSA BEATRIZ ALVES PINTO</t>
  </si>
  <si>
    <t>55176186000126</t>
  </si>
  <si>
    <t>55.176.186 JEOVAN ANDRE PIROVANO</t>
  </si>
  <si>
    <t>55169782000189</t>
  </si>
  <si>
    <t>55.169.782 ANTONIO DA LUZ FERREIRA</t>
  </si>
  <si>
    <t>55168244000170</t>
  </si>
  <si>
    <t>55.168.244 ROBSON OLIVEIRA DA CRUZ</t>
  </si>
  <si>
    <t>55175771000101</t>
  </si>
  <si>
    <t>55.175.771 PAULO CESAR DE PAULA CARVALHO</t>
  </si>
  <si>
    <t>55166629000106</t>
  </si>
  <si>
    <t>55.166.629 LUCAS RENATO BORGES SCHWARTZ</t>
  </si>
  <si>
    <t>55168451000124</t>
  </si>
  <si>
    <t>55.168.451 JOELSON DA COSTA RODRIGUES</t>
  </si>
  <si>
    <t>55181800000148</t>
  </si>
  <si>
    <t>55.181.800 YASMIN CLARA MORAES DA SILVA</t>
  </si>
  <si>
    <t>55181284000151</t>
  </si>
  <si>
    <t>55.181.284 LUIZ PAULO DA SILVA RIBEIRO</t>
  </si>
  <si>
    <t>55180690000108</t>
  </si>
  <si>
    <t>55.180.690 AMANDA IEDA REZENDE DA SILVA</t>
  </si>
  <si>
    <t>55179040000134</t>
  </si>
  <si>
    <t>55.179.040 JOAO GUILHERME DA SILVA ROCHA</t>
  </si>
  <si>
    <t>55179035000121</t>
  </si>
  <si>
    <t>55.179.035 KAYO SOARES KEMEL</t>
  </si>
  <si>
    <t>47744874000117</t>
  </si>
  <si>
    <t>LEANDRO LUIZ NASCIMENTO DE OLIVEIRA 93563361215</t>
  </si>
  <si>
    <t>43203428000144</t>
  </si>
  <si>
    <t>JESSICA SILVA SANTOS 07617546360</t>
  </si>
  <si>
    <t>55180349000144</t>
  </si>
  <si>
    <t>55.180.349 JEFFERSON DOS SANTOS SENA</t>
  </si>
  <si>
    <t>40067872000191</t>
  </si>
  <si>
    <t>MAURO SERGIO LOPES PEREIRA 65740165253</t>
  </si>
  <si>
    <t>55182309000131</t>
  </si>
  <si>
    <t>55.182.309 MARCOS ROMARIO DE SENA MANGABEIRA</t>
  </si>
  <si>
    <t>55179905000162</t>
  </si>
  <si>
    <t>55.179.905 VITORIA BEATRIZ PEREIRA MIRANDA</t>
  </si>
  <si>
    <t>55179269000179</t>
  </si>
  <si>
    <t>55.179.269 ROSEMIR DAMASCENO RIBEIRO</t>
  </si>
  <si>
    <t>55181790000140</t>
  </si>
  <si>
    <t>55.181.790 FLAVIO SANTOS ALGARANHAR JUNIOR</t>
  </si>
  <si>
    <t>55182680000101</t>
  </si>
  <si>
    <t>55.182.680 EVELYN PERES DE LIMA</t>
  </si>
  <si>
    <t>55181170000101</t>
  </si>
  <si>
    <t>55.181.170 SAMARA DE OLIVEIRA SALAZAR</t>
  </si>
  <si>
    <t>55179277000115</t>
  </si>
  <si>
    <t>55.179.277 MAX EMILIANO RIBEIRO SARAIVA</t>
  </si>
  <si>
    <t>55185404000199</t>
  </si>
  <si>
    <t>55.185.404 MYLENE SENA DA ROCHA</t>
  </si>
  <si>
    <t>55185175000102</t>
  </si>
  <si>
    <t>55.185.175 MARIA CRISTINA SALES DA SILVA</t>
  </si>
  <si>
    <t>55184597000163</t>
  </si>
  <si>
    <t>55.184.597 ADRIA MIRANDA FIALHO VAZ</t>
  </si>
  <si>
    <t>55183846000104</t>
  </si>
  <si>
    <t>55.183.846 ALESSANDRO MIRANDA DA COSTA</t>
  </si>
  <si>
    <t>55183640000176</t>
  </si>
  <si>
    <t>55.183.640 THAYNA BRITO ESTUMANO</t>
  </si>
  <si>
    <t>40542364000118</t>
  </si>
  <si>
    <t>CARLOS AFONSO TAVARES NUNES 00770044263</t>
  </si>
  <si>
    <t>55184474000122</t>
  </si>
  <si>
    <t>55.184.474 MARIA DE NAZARE RODRIGUES LIMA</t>
  </si>
  <si>
    <t>55183902000100</t>
  </si>
  <si>
    <t>55.183.902 WELTON SOUZA SAMPAIO</t>
  </si>
  <si>
    <t>55183869000100</t>
  </si>
  <si>
    <t>55.183.869 LUCAS AFONSO FRANCA DOS SANTOS</t>
  </si>
  <si>
    <t>55183504000186</t>
  </si>
  <si>
    <t>55.183.504 JOSE LUIS DIAS DA SILVA</t>
  </si>
  <si>
    <t>55183373000137</t>
  </si>
  <si>
    <t>55.183.373 LUANA FERREIRA DA SILVA</t>
  </si>
  <si>
    <t>55186438000106</t>
  </si>
  <si>
    <t>55.186.438 SAMARA LIMA FERNANDES</t>
  </si>
  <si>
    <t>55185858000160</t>
  </si>
  <si>
    <t>55.185.858 JAMERSON FERREIRA VITALINO</t>
  </si>
  <si>
    <t>55185713000169</t>
  </si>
  <si>
    <t>55.185.713 NAYARA IASMMY XERFAN SILVA</t>
  </si>
  <si>
    <t>08707651000128</t>
  </si>
  <si>
    <t>REDE ANCORA - PA IMPORTADORA, EXPORTADORA E DISTRIBUIDORA DE AUTO PECAS S/A</t>
  </si>
  <si>
    <t>07868912000129</t>
  </si>
  <si>
    <t>GONCALVES &amp; DIAS LTDA</t>
  </si>
  <si>
    <t>06348562000298</t>
  </si>
  <si>
    <t>VAREJAO DA SUCATA LTDA</t>
  </si>
  <si>
    <t>35560321000125</t>
  </si>
  <si>
    <t>YAN ZORRILLO E SILVA 02615000233</t>
  </si>
  <si>
    <t>55194412000100</t>
  </si>
  <si>
    <t>55.194.412 CAMILY DOS SANTOS GARRIDO</t>
  </si>
  <si>
    <t>55194159000186</t>
  </si>
  <si>
    <t>55.194.159 DEBORAH BEATRIZ DE ARAUJO FRANCO</t>
  </si>
  <si>
    <t>55199569000110</t>
  </si>
  <si>
    <t>55.199.569 ELIELSON DA COSTA SOARES</t>
  </si>
  <si>
    <t>20745757000111</t>
  </si>
  <si>
    <t>SIVAL MOREIRA DE SOUZA 67710603220</t>
  </si>
  <si>
    <t>55196287000169</t>
  </si>
  <si>
    <t>55.196.287 DANIEL RAMOS BARBOSA</t>
  </si>
  <si>
    <t>55190392000190</t>
  </si>
  <si>
    <t>55.190.392 ALEXANDRE LIMA DE SOUZA</t>
  </si>
  <si>
    <t>55190408000165</t>
  </si>
  <si>
    <t>55.190.408 NILTON CESAR MIRANDA AMADOR</t>
  </si>
  <si>
    <t>55188765000199</t>
  </si>
  <si>
    <t>55.188.765 REGINALDO DA SILVA NAZARE</t>
  </si>
  <si>
    <t>41118588000160</t>
  </si>
  <si>
    <t>GENI DIAS DA ROCHA 58751149249</t>
  </si>
  <si>
    <t>55204056000150</t>
  </si>
  <si>
    <t>55.204.056 SIMONE GOES DOMICIANO</t>
  </si>
  <si>
    <t>55202912000138</t>
  </si>
  <si>
    <t>55.202.912 RENAN TEODORO DE ALMEIDA</t>
  </si>
  <si>
    <t>55200890000177</t>
  </si>
  <si>
    <t>55.200.890 LEANDRO ELIAS RIBEIRO MONTEIRO</t>
  </si>
  <si>
    <t>55193886000129</t>
  </si>
  <si>
    <t>55.193.886 LORENA NAYANDRA MORAIS DA SILVA</t>
  </si>
  <si>
    <t>55193448000160</t>
  </si>
  <si>
    <t>55.193.448 VANESSA DE OLIVEIRA ALVES DOS SANTOS</t>
  </si>
  <si>
    <t>55198042000170</t>
  </si>
  <si>
    <t>55.198.042 CARLOS MARLOS DE MORAES DA COSTA</t>
  </si>
  <si>
    <t>55194329000122</t>
  </si>
  <si>
    <t>55.194.329 HUMBERTO FREDERICO SOARES VILACA FILHO</t>
  </si>
  <si>
    <t>55192528000100</t>
  </si>
  <si>
    <t>55.192.528 MAURO JOSE CABRAL TEIXEIRA JUNIOR</t>
  </si>
  <si>
    <t>55193404000130</t>
  </si>
  <si>
    <t>55.193.404 EVELYN FRANCINE DA SILVA TRINDADE</t>
  </si>
  <si>
    <t>55191649000129</t>
  </si>
  <si>
    <t>55.191.649 ELIANE FRANCISCA MAIA FERREIRA</t>
  </si>
  <si>
    <t>55201525000187</t>
  </si>
  <si>
    <t>55.201.525 ELTON WAGNER DO NASCIMENTO DA COSTA</t>
  </si>
  <si>
    <t>55187395000175</t>
  </si>
  <si>
    <t>55.187.395 JHONATA ALEF MATOS CAMPOS</t>
  </si>
  <si>
    <t>36651136000109</t>
  </si>
  <si>
    <t>36.651.136 JOSE ADEMILSON RODRIGUES DE SOUZA</t>
  </si>
  <si>
    <t>35936714000190</t>
  </si>
  <si>
    <t>DARLENE LOPES DA CONCEICAO 93949294287</t>
  </si>
  <si>
    <t>55193960000107</t>
  </si>
  <si>
    <t>55.193.960 IWANA LETICIA NONATO DE SOUZA</t>
  </si>
  <si>
    <t>55191703000136</t>
  </si>
  <si>
    <t>55.191.703 LEANDRO CAIO ALVES DO NASCIMENTO</t>
  </si>
  <si>
    <t>55201705000169</t>
  </si>
  <si>
    <t>55.201.705 ADRIANO GONCALVES DA COSTA</t>
  </si>
  <si>
    <t>55194789000150</t>
  </si>
  <si>
    <t>55.194.789 BENEDITO ODYLLO ABAS AIRES</t>
  </si>
  <si>
    <t>55204605000196</t>
  </si>
  <si>
    <t>55.204.605 ELTON ESPINDOLA RIBEIRO</t>
  </si>
  <si>
    <t>55199717000104</t>
  </si>
  <si>
    <t>55.199.717 ROMULO RAFAEL BRAGA RIBEIRO</t>
  </si>
  <si>
    <t>55192351000133</t>
  </si>
  <si>
    <t>55.192.351 DANILO DUARTE TAVEIRA</t>
  </si>
  <si>
    <t>55202052000132</t>
  </si>
  <si>
    <t>55.202.052 DANNYLO RIBEIRO SOARES</t>
  </si>
  <si>
    <t>49801395000110</t>
  </si>
  <si>
    <t>49.801.395 SERGIO LUIS NASCIMENTO DE ASSUNCAO</t>
  </si>
  <si>
    <t>48647080000106</t>
  </si>
  <si>
    <t>48.647.080 MATIAS AUGUSTO SCHABARUM</t>
  </si>
  <si>
    <t>55197722000170</t>
  </si>
  <si>
    <t>55.197.722 LEONARDO FIGUEIREDO DE SOUZA</t>
  </si>
  <si>
    <t>03307982000157</t>
  </si>
  <si>
    <t>TRANSCIDADE SERVICOS AMBIENTAIS LTDA</t>
  </si>
  <si>
    <t>05860709000180</t>
  </si>
  <si>
    <t>DIAGNOSTICA BRASIL COM. &amp; SERVICOS LTDA</t>
  </si>
  <si>
    <t>22064524000189</t>
  </si>
  <si>
    <t>E.V. DE LIMA MINI MERCADO LTDA</t>
  </si>
  <si>
    <t>02421421024134</t>
  </si>
  <si>
    <t>TIM S.A.</t>
  </si>
  <si>
    <t>55223308000198</t>
  </si>
  <si>
    <t>55.223.308 ANTONIO SAMUEL DA SILVA CARDOSO</t>
  </si>
  <si>
    <t>55216203000101</t>
  </si>
  <si>
    <t>55.216.203 JOAO ARLES DE SOUZA ABREU</t>
  </si>
  <si>
    <t>25187854000150</t>
  </si>
  <si>
    <t>LINES TAMIRES FERREIRA DA SILVA 01443067270</t>
  </si>
  <si>
    <t>55215288000103</t>
  </si>
  <si>
    <t>55.215.288 FELIPE ALAN RIBEIRO FERREIRA</t>
  </si>
  <si>
    <t>55212932000190</t>
  </si>
  <si>
    <t>55.212.932 ANDRESA MONTEIRO MACHADO</t>
  </si>
  <si>
    <t>55208515000173</t>
  </si>
  <si>
    <t>55.208.515 GERUSA LIMA MENEZES FERREIRA</t>
  </si>
  <si>
    <t>52036323000139</t>
  </si>
  <si>
    <t>52.036.323 RODRIGO GUEDES NEVES</t>
  </si>
  <si>
    <t>55218880000169</t>
  </si>
  <si>
    <t>55.218.880 ROBERTO DOS SANTOS OLIVEIRA</t>
  </si>
  <si>
    <t>55216373000196</t>
  </si>
  <si>
    <t>55.216.373 THIAGO VELOSO DA SILVA</t>
  </si>
  <si>
    <t>55211038000103</t>
  </si>
  <si>
    <t>55.211.038 PETER CHARLIE DA SILVA MARINHO</t>
  </si>
  <si>
    <t>55207055000169</t>
  </si>
  <si>
    <t>55.207.055 MARLEY YAN PREREIRA DECARVALHO</t>
  </si>
  <si>
    <t>55206359000101</t>
  </si>
  <si>
    <t>55.206.359 DANIEL AMORIM DA SILVA</t>
  </si>
  <si>
    <t>55223393000194</t>
  </si>
  <si>
    <t>55.223.393 AUGUSTO CEZAR BULHOES GONCALVES</t>
  </si>
  <si>
    <t>55218272000154</t>
  </si>
  <si>
    <t>55.218.272 LETICIA SOARES LIRA</t>
  </si>
  <si>
    <t>55211930000186</t>
  </si>
  <si>
    <t>55.211.930 MAITON RIAN MOTA DE ALCANTARA</t>
  </si>
  <si>
    <t>55209735000111</t>
  </si>
  <si>
    <t>55.209.735 DAVID ARAUJO LIMA</t>
  </si>
  <si>
    <t>55220047000152</t>
  </si>
  <si>
    <t>55.220.047 JOAO LUIZ NETO DE MELO</t>
  </si>
  <si>
    <t>55219578000125</t>
  </si>
  <si>
    <t>55.219.578 ALLYSON MATOS DE FREITAS</t>
  </si>
  <si>
    <t>55212087000152</t>
  </si>
  <si>
    <t>55.212.087 DANIEL COSTA PIEDADE</t>
  </si>
  <si>
    <t>55208274000162</t>
  </si>
  <si>
    <t>55.208.274 BEATRIZ FREITAS DOMINGUES PEREIRA</t>
  </si>
  <si>
    <t>47465432000131</t>
  </si>
  <si>
    <t>BRUNO DA SILVA GALVAO 70474722236</t>
  </si>
  <si>
    <t>55222336000190</t>
  </si>
  <si>
    <t>55.222.336 JULIANA LOPES MARTINS</t>
  </si>
  <si>
    <t>55222280000174</t>
  </si>
  <si>
    <t>55.222.280 LUIS DIAS QUEIROZ JUNIOR</t>
  </si>
  <si>
    <t>55223844000193</t>
  </si>
  <si>
    <t>55.223.844 MARCIO RODRIGO FERREIRA DE OLIVEIRA</t>
  </si>
  <si>
    <t>55217767000169</t>
  </si>
  <si>
    <t>55.217.767 MANUELA PEREIRA CAMPOS PAZ</t>
  </si>
  <si>
    <t>55208260000149</t>
  </si>
  <si>
    <t>55.208.260 ANDRE GONCALVES NOTARGIACOMO</t>
  </si>
  <si>
    <t>55205444000155</t>
  </si>
  <si>
    <t>55.205.444 LEANDRO CORREA DE OLIVEIRA</t>
  </si>
  <si>
    <t>55217428000182</t>
  </si>
  <si>
    <t>55.217.428 CEDIVAL DE JESUS BECKER</t>
  </si>
  <si>
    <t>55215394000197</t>
  </si>
  <si>
    <t>55.215.394 ANTONIO MARCOS FERREIRA DOS SANTOS</t>
  </si>
  <si>
    <t>55214706000148</t>
  </si>
  <si>
    <t>55.214.706 VICTOR PESSOA FARIAS</t>
  </si>
  <si>
    <t>31676342000150</t>
  </si>
  <si>
    <t>SUELLEN CRISTINA PAES ARAGAO 86255606287</t>
  </si>
  <si>
    <t>55207418000166</t>
  </si>
  <si>
    <t>55.207.418 JULLYA DUARTE MENDONCA</t>
  </si>
  <si>
    <t>45361796000146</t>
  </si>
  <si>
    <t>LUCELIA BARBOSA GUEDES 74292153272</t>
  </si>
  <si>
    <t>55216102000130</t>
  </si>
  <si>
    <t>55.216.102 ZACARIAS DAS MERCES RODRIGUES</t>
  </si>
  <si>
    <t>55212261000167</t>
  </si>
  <si>
    <t>55.212.261 LETICIA TAVARES DA SILVA</t>
  </si>
  <si>
    <t>55221589000140</t>
  </si>
  <si>
    <t>55.221.589 DAMIANA MARIA DA SILVA DE MARIA</t>
  </si>
  <si>
    <t>55218725000142</t>
  </si>
  <si>
    <t>55.218.725 RENATA ALMEIDA DE OLIVEIRA</t>
  </si>
  <si>
    <t>55216201000112</t>
  </si>
  <si>
    <t>55.216.201 PAULO DAVI NAZARE DA SILVA</t>
  </si>
  <si>
    <t>55212135000102</t>
  </si>
  <si>
    <t>55.212.135 ALBERTO MARTINS FARIAS</t>
  </si>
  <si>
    <t>55210229000142</t>
  </si>
  <si>
    <t>55.210.229 ITALO WILLIAM COSTA DA SILVA</t>
  </si>
  <si>
    <t>55210114000158</t>
  </si>
  <si>
    <t>55.210.114 MAGNA MARIA DE SOUSA</t>
  </si>
  <si>
    <t>55210189000139</t>
  </si>
  <si>
    <t>55.210.189 EDINALDO DO SANTO LORINTINO</t>
  </si>
  <si>
    <t>55207345000102</t>
  </si>
  <si>
    <t>55.207.345 WELLIGTON MONICA DA SILVA</t>
  </si>
  <si>
    <t>55205459000113</t>
  </si>
  <si>
    <t>55.205.459 ROGERIO CLEMENTINO SANTOS DE JESUS</t>
  </si>
  <si>
    <t>55206826000101</t>
  </si>
  <si>
    <t>55.206.826 KASSYN DE FIGUEIREDO</t>
  </si>
  <si>
    <t>17417392000191</t>
  </si>
  <si>
    <t>ORION COMERCIO E SERVICOS LTDA</t>
  </si>
  <si>
    <t>52847493000101</t>
  </si>
  <si>
    <t>SSFARMA LTDA</t>
  </si>
  <si>
    <t>55231859000101</t>
  </si>
  <si>
    <t>55.231.859 WILLIANTS DYONATHA SANTOS COSTA</t>
  </si>
  <si>
    <t>55226378000108</t>
  </si>
  <si>
    <t>55.226.378 ROZANA FERREIRA FONSECA</t>
  </si>
  <si>
    <t>55225574000150</t>
  </si>
  <si>
    <t>55.225.574 ALMIR FERNANDES MORAES</t>
  </si>
  <si>
    <t>55225172000155</t>
  </si>
  <si>
    <t>55.225.172 GISELLE LOBATO SOUSA LEAO</t>
  </si>
  <si>
    <t>52435030000124</t>
  </si>
  <si>
    <t>52.435.030 VICTOR HUGO DA SILVEIRA SAMPAIO</t>
  </si>
  <si>
    <t>55242815000179</t>
  </si>
  <si>
    <t>55.242.815 SIDINY RAYMOND DA SILVA REIS</t>
  </si>
  <si>
    <t>55236211000110</t>
  </si>
  <si>
    <t>55.236.211 FERNANDA PARENTE QUEIROZ</t>
  </si>
  <si>
    <t>55235843000169</t>
  </si>
  <si>
    <t>55.235.843 ERILENE CORREA DA GAMA</t>
  </si>
  <si>
    <t>55227069000144</t>
  </si>
  <si>
    <t>55.227.069 ZAQUEU CARDOSO DA CONCEICAO</t>
  </si>
  <si>
    <t>55241661000109</t>
  </si>
  <si>
    <t>55.241.661 HELLEN CRISTINA SANTANA CRISTOVAO</t>
  </si>
  <si>
    <t>55240792000163</t>
  </si>
  <si>
    <t>55.240.792 MATHEUS ROBERTH EHRHARDT</t>
  </si>
  <si>
    <t>55227666000179</t>
  </si>
  <si>
    <t>55.227.666 KAREN CATARINA ARAUJO DA SILVA</t>
  </si>
  <si>
    <t>55236486000153</t>
  </si>
  <si>
    <t>55.236.486 ELIAS RODRIGUES COSTA</t>
  </si>
  <si>
    <t>55233784000190</t>
  </si>
  <si>
    <t>55.233.784 ALEXSANDRA DO SOCORRO VIEIRA ROMA</t>
  </si>
  <si>
    <t>55231163000177</t>
  </si>
  <si>
    <t>55.231.163 ROSILENE AMARAL DOS SANTOS</t>
  </si>
  <si>
    <t>55230729000146</t>
  </si>
  <si>
    <t>55.230.729 LUCIMAR DO AMARAL DA LUZ</t>
  </si>
  <si>
    <t>55229543000177</t>
  </si>
  <si>
    <t>55.229.543 VALERIA CAVALCANTE GUIMARAES</t>
  </si>
  <si>
    <t>55237914000162</t>
  </si>
  <si>
    <t>55.237.914 ARIELE CAROLINE GOMES DA SILVA</t>
  </si>
  <si>
    <t>55231343000159</t>
  </si>
  <si>
    <t>55.231.343 YURI EINSTEIN MELO MIRANDA</t>
  </si>
  <si>
    <t>55227176000172</t>
  </si>
  <si>
    <t>55.227.176 MIKAEL WELLINGTON TRINDADE PEIXOTO</t>
  </si>
  <si>
    <t>55227503000196</t>
  </si>
  <si>
    <t>55.227.503 IAGO DA COSTA SOUSA</t>
  </si>
  <si>
    <t>55224870000136</t>
  </si>
  <si>
    <t>55.224.870 JOAO LUCAS NOVAES CAVALCANTI DE FREITAS</t>
  </si>
  <si>
    <t>43361182000139</t>
  </si>
  <si>
    <t>RONALD DA SILVA BORGES 04185361203</t>
  </si>
  <si>
    <t>55242677000128</t>
  </si>
  <si>
    <t>55.242.677 ANA MARIA RODRIGUES AROCHA</t>
  </si>
  <si>
    <t>55232125000139</t>
  </si>
  <si>
    <t>55.232.125 EVERALDO GABRIEL MARTINS MAGALHAES</t>
  </si>
  <si>
    <t>55227939000185</t>
  </si>
  <si>
    <t>55.227.939 CLAUDIO PATRICK FARIAS FURTADO</t>
  </si>
  <si>
    <t>55239117000114</t>
  </si>
  <si>
    <t>55.239.117 ANDREI MONTEIRO DE LIMA</t>
  </si>
  <si>
    <t>55230009000180</t>
  </si>
  <si>
    <t>55.230.009 VANIA CLAUDIA FERREIRA BARBOSA</t>
  </si>
  <si>
    <t>55236560000131</t>
  </si>
  <si>
    <t>55.236.560 MARIA SONIA FARIAS ROCHA</t>
  </si>
  <si>
    <t>17875652000172</t>
  </si>
  <si>
    <t>17.875.652 JORGE LUIZ CAMPOS LISBOA</t>
  </si>
  <si>
    <t>55240680000102</t>
  </si>
  <si>
    <t>55.240.680 WAGNER DA SILVA PAES</t>
  </si>
  <si>
    <t>55237612000194</t>
  </si>
  <si>
    <t>55.237.612 LEANDRO DO ROSARIO DE AGUIAR</t>
  </si>
  <si>
    <t>55233250000163</t>
  </si>
  <si>
    <t>55.233.250 DANNYLO HENRIQUE MACEDO FERREIRA</t>
  </si>
  <si>
    <t>55231950000119</t>
  </si>
  <si>
    <t>55.231.950 THAIS FREITAS DE ANDRADE</t>
  </si>
  <si>
    <t>55228850000133</t>
  </si>
  <si>
    <t>55.228.850 HEVELLY VICTORIA DE OLIVEIRA MONTEIRO</t>
  </si>
  <si>
    <t>55242385000195</t>
  </si>
  <si>
    <t>55.242.385 VICTOR KLINGER OLIVEIRA DA COSTA</t>
  </si>
  <si>
    <t>55237339000106</t>
  </si>
  <si>
    <t>55.237.339 FRANCISCO REGIVALDO LOPES</t>
  </si>
  <si>
    <t>41083012000104</t>
  </si>
  <si>
    <t>DAVID ALEXANDRE ARAGAO CARDOSO 69778256268</t>
  </si>
  <si>
    <t>34463411000135</t>
  </si>
  <si>
    <t>LAYANNE FERREIRA CHAVES 02413492305</t>
  </si>
  <si>
    <t>55243382000176</t>
  </si>
  <si>
    <t>55.243.382 RAFAEL DA SILVA MATOS</t>
  </si>
  <si>
    <t>21728056000137</t>
  </si>
  <si>
    <t>M&amp;E DISTRIBUIDORA DE GASES LTDA</t>
  </si>
  <si>
    <t>18784951000164</t>
  </si>
  <si>
    <t>MEDCELER DISTRIBUIDORA DE MEDICAMENTOS LTDA</t>
  </si>
  <si>
    <t>26644730000623</t>
  </si>
  <si>
    <t>PB FARMA LTDA</t>
  </si>
  <si>
    <t>18480918000140</t>
  </si>
  <si>
    <t>RADIOLOGIA E DIAGNOSTICO SAMPAIO E CORREA LTDA</t>
  </si>
  <si>
    <t>58506155003523</t>
  </si>
  <si>
    <t>MIRA OTM TRANSPORTES LTDA</t>
  </si>
  <si>
    <t>55257057000162</t>
  </si>
  <si>
    <t>55.257.057 NALDO DO SOCORRO PINHEIRO DOS SANTOS</t>
  </si>
  <si>
    <t>55252780000159</t>
  </si>
  <si>
    <t>55.252.780 THIAGO ALEX PAIVA RAMOS</t>
  </si>
  <si>
    <t>55259361000149</t>
  </si>
  <si>
    <t>55.259.361 RAYSSA FARIAS FREITAS</t>
  </si>
  <si>
    <t>36769220000121</t>
  </si>
  <si>
    <t>NEYCIBELE BRITO SANTA BRIGIDA 85478806234</t>
  </si>
  <si>
    <t>35298960000164</t>
  </si>
  <si>
    <t>LIANE DAS MERCES SILVA 76476782215</t>
  </si>
  <si>
    <t>32972711000114</t>
  </si>
  <si>
    <t>32.972.711 MIGUEL MODESTO ALVES</t>
  </si>
  <si>
    <t>55248275000130</t>
  </si>
  <si>
    <t>55.248.275 ALEXANDRE MONTEIRO CHAGAS</t>
  </si>
  <si>
    <t>34494686000136</t>
  </si>
  <si>
    <t>JORGE PEREGRINO PEREIRA NETO 00191755230</t>
  </si>
  <si>
    <t>55246835000118</t>
  </si>
  <si>
    <t>55.246.835 EDENIR VIEIRA DA SILVA</t>
  </si>
  <si>
    <t>55253516000130</t>
  </si>
  <si>
    <t>55.253.516 VICTORIA DE SOUZA SILVA ALMEIDA</t>
  </si>
  <si>
    <t>55247768000156</t>
  </si>
  <si>
    <t>55.247.768 LUCIANO CHRISTIANE NUNES SABOIA</t>
  </si>
  <si>
    <t>12728145000192</t>
  </si>
  <si>
    <t>RAIMUNDA SOLANGE BARBOSA DA SILVA 15776603234</t>
  </si>
  <si>
    <t>55248024000156</t>
  </si>
  <si>
    <t>55.248.024 MATHEUS PHELIPPE RODRIGUES CHAVES</t>
  </si>
  <si>
    <t>50720130000177</t>
  </si>
  <si>
    <t>50.720.130 JANDERSON RAFAEL DA SILVA BORGES</t>
  </si>
  <si>
    <t>41112253000134</t>
  </si>
  <si>
    <t>KALLIANE CRISTINA CAXIAS SAMPAIO 03825197280</t>
  </si>
  <si>
    <t>55248536000112</t>
  </si>
  <si>
    <t>55.248.536 LUIS FERNANDO DA SILVA</t>
  </si>
  <si>
    <t>55259174000165</t>
  </si>
  <si>
    <t>55.259.174 NICOLA ALAMAR AGUILLA RODRIGUES</t>
  </si>
  <si>
    <t>55251881000105</t>
  </si>
  <si>
    <t>55.251.881 DANIEL DE ANDRADE PINHEIRO</t>
  </si>
  <si>
    <t>55250040000183</t>
  </si>
  <si>
    <t>55.250.040 ELIANE CRISTINA BARROS SANTOS COELHO</t>
  </si>
  <si>
    <t>20769364000148</t>
  </si>
  <si>
    <t>LEONALDO CALDAS DE AQUINO 12932612204</t>
  </si>
  <si>
    <t>55260024000171</t>
  </si>
  <si>
    <t>55.260.024 WILKENS DOUGLAS SOUSA MORAES</t>
  </si>
  <si>
    <t>55259443000193</t>
  </si>
  <si>
    <t>55.259.443 ARAMIS JUNIOR DA SILVA MARINHO</t>
  </si>
  <si>
    <t>55255901000116</t>
  </si>
  <si>
    <t>55.255.901 JHONATTAN CARVALHO ALVES</t>
  </si>
  <si>
    <t>55249336000184</t>
  </si>
  <si>
    <t>55.249.336 THIAGO OLIVEIRA DA SILVA</t>
  </si>
  <si>
    <t>39453965000175</t>
  </si>
  <si>
    <t>HEIDER CAMPOS SANTA ROSA 87168693204</t>
  </si>
  <si>
    <t>14653558000180</t>
  </si>
  <si>
    <t>JOSE CARLOS DO NASCIMENTO 30236835220</t>
  </si>
  <si>
    <t>55257542000136</t>
  </si>
  <si>
    <t>55.257.542 DANIEL DA SILVA GALVAO</t>
  </si>
  <si>
    <t>55245277000176</t>
  </si>
  <si>
    <t>55.245.277 JESSICA DE ALMEIDA REZENDE</t>
  </si>
  <si>
    <t>55256699000147</t>
  </si>
  <si>
    <t>55.256.699 JEAN CARLOS MAGANINI</t>
  </si>
  <si>
    <t>55261042000178</t>
  </si>
  <si>
    <t>55.261.042 JOSE DIOCELES ALMEIDA CASTRO</t>
  </si>
  <si>
    <t>55252117000154</t>
  </si>
  <si>
    <t>55.252.117 MARIA ENEDINA GONCALVES FIGUEIREDO</t>
  </si>
  <si>
    <t>55202039000183</t>
  </si>
  <si>
    <t>55.202.039 RUTH GABRIELA BARROSO CARDOSO VINAGRE</t>
  </si>
  <si>
    <t>55270313000151</t>
  </si>
  <si>
    <t>55.270.313 ALEX VALE DE LINO</t>
  </si>
  <si>
    <t>16434794000131</t>
  </si>
  <si>
    <t>16.434.794 LEIDIANE PALHETA FARIAS</t>
  </si>
  <si>
    <t>55263044000104</t>
  </si>
  <si>
    <t>55.263.044 ROSIMAR DOS SANTOS SERRAO</t>
  </si>
  <si>
    <t>55262607000131</t>
  </si>
  <si>
    <t>55.262.607 GABRIELE DE PAULA DOS SANTOS REIS</t>
  </si>
  <si>
    <t>55269552000191</t>
  </si>
  <si>
    <t>55.269.552 WELLIGTON SOUZA DA CRUZ</t>
  </si>
  <si>
    <t>55269982000103</t>
  </si>
  <si>
    <t>55.269.982 ANTONIO CARLOS CARVALHO MORAIS</t>
  </si>
  <si>
    <t>55267642000143</t>
  </si>
  <si>
    <t>55.267.642 ELIANA SALES DA SILVA</t>
  </si>
  <si>
    <t>55265380000188</t>
  </si>
  <si>
    <t>55.265.380 ROBERTO JORGE LIMA CORDOVIL</t>
  </si>
  <si>
    <t>36535186000120</t>
  </si>
  <si>
    <t>PAULA DANIELLE MARTINS 82601992204</t>
  </si>
  <si>
    <t>55276096000107</t>
  </si>
  <si>
    <t>55.276.096 RAFAEL RODRIGO SITUBA DE SOUZA</t>
  </si>
  <si>
    <t>55269702000167</t>
  </si>
  <si>
    <t>55.269.702 FRANCISCO MORAIS COELHO</t>
  </si>
  <si>
    <t>55269317000110</t>
  </si>
  <si>
    <t>55.269.317 LIVIA CRISTINA SILVA DO AMARAL</t>
  </si>
  <si>
    <t>55268877000150</t>
  </si>
  <si>
    <t>55.268.877 ALDARINA MENEZES SOUZA</t>
  </si>
  <si>
    <t>55266207000102</t>
  </si>
  <si>
    <t>55.266.207 AVILA RAIZA PROGENIO PINHEIRO</t>
  </si>
  <si>
    <t>55275315000133</t>
  </si>
  <si>
    <t>55.275.315 VIVIANE FREIRE GOMES</t>
  </si>
  <si>
    <t>55268913000185</t>
  </si>
  <si>
    <t>55.268.913 PAMELA CAROLINA FERREIRA BASTOS</t>
  </si>
  <si>
    <t>55265541000133</t>
  </si>
  <si>
    <t>55.265.541 MARCOS ANTONIO SANTANA CONCEICAO</t>
  </si>
  <si>
    <t>32725718000131</t>
  </si>
  <si>
    <t>YNGRID PAULA LIMA CORREA 02376064295</t>
  </si>
  <si>
    <t>55276467000150</t>
  </si>
  <si>
    <t>55.276.467 JOAO VICTOR BRAGA DA SILVA</t>
  </si>
  <si>
    <t>55265936000136</t>
  </si>
  <si>
    <t>55.265.936 ALFREDO DOUGLAS DA CRUZ SERRAO</t>
  </si>
  <si>
    <t>28130928000100</t>
  </si>
  <si>
    <t>28.130.928 JORGE THIAGO BARRETO DE OLIVEIRA</t>
  </si>
  <si>
    <t>55274016000184</t>
  </si>
  <si>
    <t>55.274.016 SHIRLEY ALVES DE AGUIAR</t>
  </si>
  <si>
    <t>55267877000135</t>
  </si>
  <si>
    <t>55.267.877 SAULO HERCULES SILVA DA SILVA</t>
  </si>
  <si>
    <t>55270501000180</t>
  </si>
  <si>
    <t>55.270.501 HUGO DE BARROS REIS</t>
  </si>
  <si>
    <t>55266828000188</t>
  </si>
  <si>
    <t>55.266.828 TELMA SUELY GOMES REIS</t>
  </si>
  <si>
    <t>55266355000119</t>
  </si>
  <si>
    <t>55.266.355 ALEXANDRE GOMES COSTA</t>
  </si>
  <si>
    <t>55263975000102</t>
  </si>
  <si>
    <t>55.263.975 SUSE RODRIGUES DE OLIVEIRA</t>
  </si>
  <si>
    <t>55262808000139</t>
  </si>
  <si>
    <t>55.262.808 ALLEN CLEYSON SANTOS DOS SANTOS</t>
  </si>
  <si>
    <t>33320690000115</t>
  </si>
  <si>
    <t>33.320.690 WEKSILEY DA SILVA SODRE</t>
  </si>
  <si>
    <t>55265614000197</t>
  </si>
  <si>
    <t>55.265.614 SARA RAQUEL DE OLIVEIRA CASTRO RODRIGUES VIDINHA XAVIER</t>
  </si>
  <si>
    <t>55263173000194</t>
  </si>
  <si>
    <t>55.263.173 EDILENA BRABO BARBOZA MORAES</t>
  </si>
  <si>
    <t>55262102000177</t>
  </si>
  <si>
    <t>55.262.102 NAIARA MAIA CASTRO DA ROCHA</t>
  </si>
  <si>
    <t>55276986000119</t>
  </si>
  <si>
    <t>55.276.986 LUNA WANESSA VIANNA BEZERRA</t>
  </si>
  <si>
    <t>49676842000157</t>
  </si>
  <si>
    <t>49.676.842 JEYSE DA SILVA BARROS</t>
  </si>
  <si>
    <t>55190728000115</t>
  </si>
  <si>
    <t>55.190.728 JUCELITO SOUZA PEREIRA</t>
  </si>
  <si>
    <t>55279443000155</t>
  </si>
  <si>
    <t>55.279.443 MARCELO MAFRA</t>
  </si>
  <si>
    <t>55279203000150</t>
  </si>
  <si>
    <t>55.279.203 ROBERTO WALLACE NEVES DA SILVA</t>
  </si>
  <si>
    <t>55278753000155</t>
  </si>
  <si>
    <t>55.278.753 RAIMUNDO DAVI DA COSTA MELO</t>
  </si>
  <si>
    <t>55278742000175</t>
  </si>
  <si>
    <t>55.278.742 LILIAN VIANA SILVA DE ALMEIDA</t>
  </si>
  <si>
    <t>30595936000173</t>
  </si>
  <si>
    <t>WELLINGTON HENRIQUE PEREIRA SALES 02427790265</t>
  </si>
  <si>
    <t>55278136000150</t>
  </si>
  <si>
    <t>55.278.136 FELIPE AIASSE FRANCO</t>
  </si>
  <si>
    <t>55277920000143</t>
  </si>
  <si>
    <t>55.277.920 LUIZ CARLOS FRUGERI</t>
  </si>
  <si>
    <t>55277456000195</t>
  </si>
  <si>
    <t>55.277.456 JORGE DO NASCIMENTO LIMA</t>
  </si>
  <si>
    <t>55277243000163</t>
  </si>
  <si>
    <t>55.277.243 GEYZI DOS SANTOS GARCA</t>
  </si>
  <si>
    <t>55280086000145</t>
  </si>
  <si>
    <t>55.280.086 OTAVIO EDUARDO CARVALHO DE FREITAS</t>
  </si>
  <si>
    <t>55278684000180</t>
  </si>
  <si>
    <t>55.278.684 SEBASTIAO DOS SANTOS PINHEIRO</t>
  </si>
  <si>
    <t>55278060000162</t>
  </si>
  <si>
    <t>55.278.060 MARCIO JOSE LUZ DE LIMA</t>
  </si>
  <si>
    <t>55278103000100</t>
  </si>
  <si>
    <t>55.278.103 ELIAS LIMA E SILVA</t>
  </si>
  <si>
    <t>50703886000108</t>
  </si>
  <si>
    <t>50.703.886 COSME JERONIMO DE SOUZA DIAS</t>
  </si>
  <si>
    <t>55280704000157</t>
  </si>
  <si>
    <t>55.280.704 DAIARA DA MOTA PIMENTA FERREIRA</t>
  </si>
  <si>
    <t>55278349000181</t>
  </si>
  <si>
    <t>55.278.349 JUCICLEUTON MORAES SANTOS</t>
  </si>
  <si>
    <t>55280774000105</t>
  </si>
  <si>
    <t>55.280.774 ITAMAR GUEDES MARTINS</t>
  </si>
  <si>
    <t>55283389000111</t>
  </si>
  <si>
    <t>55.283.389 GABRIELLA KAREN DE OLIVEIRA BATISTA</t>
  </si>
  <si>
    <t>55283191000138</t>
  </si>
  <si>
    <t>55.283.191 ETELVINA NOGUEIRA CABRAL MOURA</t>
  </si>
  <si>
    <t>55282770000166</t>
  </si>
  <si>
    <t>55.282.770 DIONY WILSON BARROS OLIVEIRA</t>
  </si>
  <si>
    <t>51080381000105</t>
  </si>
  <si>
    <t>51.080.381 BRUNO ROBERTO GONCALVES LIMA</t>
  </si>
  <si>
    <t>55283767000167</t>
  </si>
  <si>
    <t>55.283.767 MARIO JUNIOR BEZERRA LIMA</t>
  </si>
  <si>
    <t>55283518000171</t>
  </si>
  <si>
    <t>55.283.518 JOAO AUGUSTO JESUS MENDES</t>
  </si>
  <si>
    <t>55282236000150</t>
  </si>
  <si>
    <t>55.282.236 ALIUSON DA SILVA SANTOS</t>
  </si>
  <si>
    <t>55281400000104</t>
  </si>
  <si>
    <t>55.281.400 FILIPHE MADSON GOMES DE FREITAS</t>
  </si>
  <si>
    <t>55281363000134</t>
  </si>
  <si>
    <t>55.281.363 CLEYTON WILLIAM TRINDADE GONCALVES</t>
  </si>
  <si>
    <t>55281063000155</t>
  </si>
  <si>
    <t>55.281.063 CIRO VALDEZ MONTEIRO CARVALHO</t>
  </si>
  <si>
    <t>41690634000109</t>
  </si>
  <si>
    <t>HERBERT HEITOR DA SILVA MONTEIRO 93827237220</t>
  </si>
  <si>
    <t>55282405000151</t>
  </si>
  <si>
    <t>55.282.405 SUZAN SARA MOROTE DO NASCIMENTO</t>
  </si>
  <si>
    <t>55284727000130</t>
  </si>
  <si>
    <t>55.284.727 ARLINDO OLIVEIRA RAMOS</t>
  </si>
  <si>
    <t>55300696000163</t>
  </si>
  <si>
    <t>55.300.696 THIAGO VEIGA MONTEIRO</t>
  </si>
  <si>
    <t>55298037000130</t>
  </si>
  <si>
    <t>55.298.037 ALEXANDRE DE SOUZA NEVES</t>
  </si>
  <si>
    <t>55288636000172</t>
  </si>
  <si>
    <t>55.288.636 RONALD CRISTHIAN SANTOS DE ALMEIDA</t>
  </si>
  <si>
    <t>55301088000173</t>
  </si>
  <si>
    <t>55.301.088 JEAN ROBERTO AZEVEDO ASSIS DA SILVA</t>
  </si>
  <si>
    <t>55301106000117</t>
  </si>
  <si>
    <t>55.301.106 JOEL DO CARMO PEREIRA</t>
  </si>
  <si>
    <t>55300908000102</t>
  </si>
  <si>
    <t>55.300.908 JEFERSON MACHADO DOS SANTOS</t>
  </si>
  <si>
    <t>55294976000106</t>
  </si>
  <si>
    <t>55.294.976 EDVAN RODRIGO SANTOS FIEL</t>
  </si>
  <si>
    <t>48030096000167</t>
  </si>
  <si>
    <t>48.030.096 ROBERTO DA CONCEICAO DIAS JUNIOR</t>
  </si>
  <si>
    <t>55296348000160</t>
  </si>
  <si>
    <t>55.296.348 ADRIANA MATOS FERREIRA</t>
  </si>
  <si>
    <t>52967710000199</t>
  </si>
  <si>
    <t>52.967.710 FELIPE AUGUSTO DOS PRAZERES GUIMARAES</t>
  </si>
  <si>
    <t>55301051000145</t>
  </si>
  <si>
    <t>55.301.051 E C P DE MEDEIROS</t>
  </si>
  <si>
    <t>55301215000134</t>
  </si>
  <si>
    <t>55.301.215 SANDRA REGINA GOMES DA SILVA</t>
  </si>
  <si>
    <t>55294182000142</t>
  </si>
  <si>
    <t>55.294.182 JULLYANA MARCELA SILVA DOS SANTOS</t>
  </si>
  <si>
    <t>51632998000188</t>
  </si>
  <si>
    <t>51.632.998 ADRIANO JHONATA DOS SANTOS SOUSA</t>
  </si>
  <si>
    <t>55301815000100</t>
  </si>
  <si>
    <t>55.301.815 OSEAS CONTE LEMOS</t>
  </si>
  <si>
    <t>55298031000162</t>
  </si>
  <si>
    <t>55.298.031 DIOGO CARLOS DIAS CRISTO</t>
  </si>
  <si>
    <t>55291814000114</t>
  </si>
  <si>
    <t>55.291.814 ALEXANDRA DA CONCEICAO SILVA PIRES</t>
  </si>
  <si>
    <t>55286865000158</t>
  </si>
  <si>
    <t>55.286.865 JESSICA MATIAS QUEIROZ MOUTINHO</t>
  </si>
  <si>
    <t>55285874000124</t>
  </si>
  <si>
    <t>55.285.874 ELISANGELA NATALINA SANTOS RODRIGUES</t>
  </si>
  <si>
    <t>50655669000190</t>
  </si>
  <si>
    <t>50.655.669 DANIEL FARIAS DA SILVA BRASILEIRO</t>
  </si>
  <si>
    <t>32661030000135</t>
  </si>
  <si>
    <t>RIVALDO DAS MERCES SANTA BRIGIDA 01898740232</t>
  </si>
  <si>
    <t>55298868000101</t>
  </si>
  <si>
    <t>55.298.868 PAULO NAZARENO ALENCAR PAES</t>
  </si>
  <si>
    <t>55296292000143</t>
  </si>
  <si>
    <t>55.296.292 JOAO VITOR DA SILVA OLEGARIO</t>
  </si>
  <si>
    <t>55300442000145</t>
  </si>
  <si>
    <t>55.300.442 DEIVYD RAFAEL DA SILVA LOPES</t>
  </si>
  <si>
    <t>55297927000127</t>
  </si>
  <si>
    <t>55.297.927 MARCILENE PEREIRA ARAUJO</t>
  </si>
  <si>
    <t>55289587000192</t>
  </si>
  <si>
    <t>55.289.587 HAROLDO JUNIOR OLIVEIRA PATRICIO</t>
  </si>
  <si>
    <t>55292911000121</t>
  </si>
  <si>
    <t>55.292.911 ANTONIO BRUNO OLIVEIRA DE SOUZA</t>
  </si>
  <si>
    <t>55292157000120</t>
  </si>
  <si>
    <t>55.292.157 WALBER EMERSON CARVALHO RODRIGUES</t>
  </si>
  <si>
    <t>55287695000126</t>
  </si>
  <si>
    <t>55.287.695 ANNA KARYNE ALBERNAZ DA SILVA</t>
  </si>
  <si>
    <t>55284773000139</t>
  </si>
  <si>
    <t>55.284.773 CASSIO ANDREI NASCIMENTO ROCHA</t>
  </si>
  <si>
    <t>55302208000157</t>
  </si>
  <si>
    <t>55.302.208 ANNA EDUARDA MARTINS DE LIMA</t>
  </si>
  <si>
    <t>55300797000134</t>
  </si>
  <si>
    <t>55.300.797 MARCIA CAMILA BARBOSA GOMES</t>
  </si>
  <si>
    <t>55300128000162</t>
  </si>
  <si>
    <t>55.300.128 CARMO SENA RODRIGUES</t>
  </si>
  <si>
    <t>55286966000129</t>
  </si>
  <si>
    <t>55.286.966 SILVIO VULCAO DAS MERCES JUNIOR</t>
  </si>
  <si>
    <t>55286378000195</t>
  </si>
  <si>
    <t>55.286.378 PAULO JACKSON SOUSA DE SOUSA</t>
  </si>
  <si>
    <t>33409637000195</t>
  </si>
  <si>
    <t>MARY DE SA QUEIROZ 05054556257</t>
  </si>
  <si>
    <t>55295329000119</t>
  </si>
  <si>
    <t>55.295.329 ALISSON DO AMARAL DA SILVA</t>
  </si>
  <si>
    <t>55289414000174</t>
  </si>
  <si>
    <t>55.289.414 GABRIELY TAINA GADELHA BOTELHO</t>
  </si>
  <si>
    <t>36815493000165</t>
  </si>
  <si>
    <t>KARLA NAYANA FONSECA LEAL 93563850259</t>
  </si>
  <si>
    <t>55302529000151</t>
  </si>
  <si>
    <t>55.302.529 GEOVANI MARTINS DO NASCIMENTO</t>
  </si>
  <si>
    <t>55302484000115</t>
  </si>
  <si>
    <t>55.302.484 RENATO DE ASSIS TRINDADE</t>
  </si>
  <si>
    <t>43672662000110</t>
  </si>
  <si>
    <t>MDSS SANTOS COMERCIAL LTDA</t>
  </si>
  <si>
    <t>30078559000103</t>
  </si>
  <si>
    <t>N F GOMES TREINAMENTOS E CONSULTORIA</t>
  </si>
  <si>
    <t>53492381000130</t>
  </si>
  <si>
    <t>DROGARIA ALBUQUERQUE E ALMEIDA LTDA</t>
  </si>
  <si>
    <t>55060465000120</t>
  </si>
  <si>
    <t>55.060.465 BENEDITO BANDEIRA BRITO</t>
  </si>
  <si>
    <t>55183940000155</t>
  </si>
  <si>
    <t>55.183.940 DAMIANA NOGUEIRA DOS SANTOS</t>
  </si>
  <si>
    <t>55309932000102</t>
  </si>
  <si>
    <t>55.309.932 ERICKSON DIEGO OLIVEIRA GARCIA</t>
  </si>
  <si>
    <t>55309285000139</t>
  </si>
  <si>
    <t>55309285 LEONARDO DA SILVA FERREIRA</t>
  </si>
  <si>
    <t>44594227000188</t>
  </si>
  <si>
    <t>ANA LUCIA GOMES SANTOS 37581155234</t>
  </si>
  <si>
    <t>55302605000129</t>
  </si>
  <si>
    <t>55.302.605 THYAGO DE JESUS FERNANDES</t>
  </si>
  <si>
    <t>55319005000173</t>
  </si>
  <si>
    <t>55.319.005 MAYARA CASTILHO DE MONTALVAO</t>
  </si>
  <si>
    <t>55307853000162</t>
  </si>
  <si>
    <t>55.307.853 PAULA KETELLEN LIMA FERREIRA</t>
  </si>
  <si>
    <t>55302781000160</t>
  </si>
  <si>
    <t>55.302.781 SAULO DE TARSO COSTA E COSTA</t>
  </si>
  <si>
    <t>55309323000153</t>
  </si>
  <si>
    <t>55.309.323 LORENA BARATA TAVARES</t>
  </si>
  <si>
    <t>44397448000166</t>
  </si>
  <si>
    <t>IZAIAS PIMENTA DA SILVA 02210438292</t>
  </si>
  <si>
    <t>35274438000142</t>
  </si>
  <si>
    <t>35.274.438 SIMONE MARCELINO PINHEIRO</t>
  </si>
  <si>
    <t>55310161000173</t>
  </si>
  <si>
    <t>55.310.161 ANDERSON DE ASSIS BRITO</t>
  </si>
  <si>
    <t>55315087000188</t>
  </si>
  <si>
    <t>55.315.087 EDUARDO RAMIRO DA SILVA TRAVASSOS</t>
  </si>
  <si>
    <t>55313682000184</t>
  </si>
  <si>
    <t>55.313.682 JOSE DE SOUSA MONTEIRO</t>
  </si>
  <si>
    <t>55302942000116</t>
  </si>
  <si>
    <t>55.302.942 VIVIANE DE NAZARE PEREIRA GUIMARAES</t>
  </si>
  <si>
    <t>51060414000147</t>
  </si>
  <si>
    <t>51.060.414 BRENO DE SOUZA MONTEIRO</t>
  </si>
  <si>
    <t>55319908000154</t>
  </si>
  <si>
    <t>55.319.908 GILSON GUIMARAES DE OLIVEIRA BARBOSA</t>
  </si>
  <si>
    <t>55304396000152</t>
  </si>
  <si>
    <t>55.304.396 NELMA BEATRIZ PAIXAO DE PAULA</t>
  </si>
  <si>
    <t>55304347000110</t>
  </si>
  <si>
    <t>55.304.347 RENATO ESTANISLAU AMARAL ALVES</t>
  </si>
  <si>
    <t>21090434000108</t>
  </si>
  <si>
    <t>PAULO AFONSO FARIAS MOTA 16630904249</t>
  </si>
  <si>
    <t>55312422000194</t>
  </si>
  <si>
    <t>55.312.422 JORGE LUIZ CARVALHO DE AZEVEDO</t>
  </si>
  <si>
    <t>55311432000105</t>
  </si>
  <si>
    <t>55.311.432 MARIA FERNANDA MENDES TUPIASSU GURJAO SAMPAIO</t>
  </si>
  <si>
    <t>55304970000172</t>
  </si>
  <si>
    <t>55.304.970 ALESSANDRA RODRIGUES ROCHA</t>
  </si>
  <si>
    <t>55243275000148</t>
  </si>
  <si>
    <t>LAVANDERIA LAVBLUE.COM PA74 ANANINDEUA LTDA</t>
  </si>
  <si>
    <t>01532873000108</t>
  </si>
  <si>
    <t>MINHAS CONSULTAS MEDICAS E SERVICOS LTDA</t>
  </si>
  <si>
    <t>28780876000117</t>
  </si>
  <si>
    <t>N R H MEDICAMENTOS LTDA</t>
  </si>
  <si>
    <t>55322090000129</t>
  </si>
  <si>
    <t>55.322.090 KASSIO SOUZA DE LIMA</t>
  </si>
  <si>
    <t>27503421000191</t>
  </si>
  <si>
    <t>CINTHIA RODRIGUES MOREIRA 67494838287</t>
  </si>
  <si>
    <t>55333577000107</t>
  </si>
  <si>
    <t>55.333.577 VINICIUS SANTOS FAVACHO</t>
  </si>
  <si>
    <t>55329677000160</t>
  </si>
  <si>
    <t>55.329.677 WARLINO SILVA DA SILVA</t>
  </si>
  <si>
    <t>55325139000105</t>
  </si>
  <si>
    <t>55.325.139 MARIO ANTONIO GUIMARAES PINTO</t>
  </si>
  <si>
    <t>55326950000100</t>
  </si>
  <si>
    <t>55.326.950 PATRICIO ARAUJO DO NASCIMENTO</t>
  </si>
  <si>
    <t>55324549000123</t>
  </si>
  <si>
    <t>55.324.549 JOAB CASTRO DOS SANTOS</t>
  </si>
  <si>
    <t>51210130000190</t>
  </si>
  <si>
    <t>51.210.130 JULIANA EMIM DE OLIVEIRA CONCEICAO</t>
  </si>
  <si>
    <t>55333990000171</t>
  </si>
  <si>
    <t>55.333.990 ALEXANDRE FERREIRA RIBEIRO</t>
  </si>
  <si>
    <t>55330584000155</t>
  </si>
  <si>
    <t>55.330.584 LETICIA BATALHA DE SOUSA</t>
  </si>
  <si>
    <t>55331686000195</t>
  </si>
  <si>
    <t>55.331.686 ANTONIO JOSINALDO DE SOUSA SILVA</t>
  </si>
  <si>
    <t>55325544000115</t>
  </si>
  <si>
    <t>55.325.544 ELZA REGINA NAVEGANTES PINTO</t>
  </si>
  <si>
    <t>55324258000135</t>
  </si>
  <si>
    <t>55.324.258 CARLISANDRO MERCES SILVA</t>
  </si>
  <si>
    <t>55335121000186</t>
  </si>
  <si>
    <t>55.335.121 VILMA VAZ MONTEIRO SANTANA</t>
  </si>
  <si>
    <t>55322314000100</t>
  </si>
  <si>
    <t>55.322.314 CLAUDIO ANDRADE DOS ANJOS</t>
  </si>
  <si>
    <t>55326807000100</t>
  </si>
  <si>
    <t>55.326.807 HENRIQUE ELIAS GOMES DE NAZARE</t>
  </si>
  <si>
    <t>55327044000112</t>
  </si>
  <si>
    <t>55.327.044 BARBARA KAMILLA SOUSA DA SILVA</t>
  </si>
  <si>
    <t>55330150000155</t>
  </si>
  <si>
    <t>55.330.150 THIAGO DOS SANTOS RABELO</t>
  </si>
  <si>
    <t>55326278000145</t>
  </si>
  <si>
    <t>55.326.278 EDINALDO CUNHA MONTEIRO</t>
  </si>
  <si>
    <t>55323702000106</t>
  </si>
  <si>
    <t>55.323.702 MAYCON DA COSTA GUIMARAES</t>
  </si>
  <si>
    <t>55323031000175</t>
  </si>
  <si>
    <t>55.323.031 LUIZA VANDERLEA MARTINS BARBOSA</t>
  </si>
  <si>
    <t>51442923000134</t>
  </si>
  <si>
    <t>51.442.923 WILTON LIMA SARAIVA</t>
  </si>
  <si>
    <t>43743303000107</t>
  </si>
  <si>
    <t>DARIELE DA SILVA MACHADO 02144953295</t>
  </si>
  <si>
    <t>55334721000120</t>
  </si>
  <si>
    <t>55.334.721 PALOMA CAMILLE DA SILVA BARRETO</t>
  </si>
  <si>
    <t>55333692000181</t>
  </si>
  <si>
    <t>55.333.692 ROMULO CASTRO DE CARVALHO</t>
  </si>
  <si>
    <t>43583127000193</t>
  </si>
  <si>
    <t>43.583.127 BRUNA BELMONT DE OLIVEIRA</t>
  </si>
  <si>
    <t>41918026000109</t>
  </si>
  <si>
    <t>EDUARDA DO SOCORRO FARIAS DE PAULA MARINHO 74247220268</t>
  </si>
  <si>
    <t>31022454000197</t>
  </si>
  <si>
    <t>31.022.454 HELLY VASCONCELOS DA SILVA FILHO</t>
  </si>
  <si>
    <t>55328759000190</t>
  </si>
  <si>
    <t>55.328.759 ANA VITORIA TAVARES CAVALCANTE</t>
  </si>
  <si>
    <t>55327375000152</t>
  </si>
  <si>
    <t>55.327.375 DIOGO VASCONCELOS FERREIRA</t>
  </si>
  <si>
    <t>31381723000101</t>
  </si>
  <si>
    <t>VANESSA DE SOUZA BARBOSA 83803475287</t>
  </si>
  <si>
    <t>55331732000156</t>
  </si>
  <si>
    <t>55.331.732 IGOR RAFAEL NASCIMENTO DA SILVA</t>
  </si>
  <si>
    <t>55327717000134</t>
  </si>
  <si>
    <t>55.327.717 SERGIO CRUZ DUARTE</t>
  </si>
  <si>
    <t>55335976000107</t>
  </si>
  <si>
    <t>55.335.976 BRUNO DANILO BARBOSA CONCEICAO</t>
  </si>
  <si>
    <t>55337587000110</t>
  </si>
  <si>
    <t>55.337.587 FELIPE COSTA CARVALHO</t>
  </si>
  <si>
    <t>55335687000108</t>
  </si>
  <si>
    <t>55.335.687 WENDELL DOS SANTOS FONTENELE</t>
  </si>
  <si>
    <t>55335765000174</t>
  </si>
  <si>
    <t>55.335.765 GABRIEL ARAUJO MAUES</t>
  </si>
  <si>
    <t>49186549000101</t>
  </si>
  <si>
    <t>49.186.549 ARTHUR SOARES LEAL</t>
  </si>
  <si>
    <t>31444141000127</t>
  </si>
  <si>
    <t>31.444.141 CLEIDSON WALYFF COSTA TEIXEIRA</t>
  </si>
  <si>
    <t>55349524000184</t>
  </si>
  <si>
    <t>55.349.524 LUIZ FAGNER DA CRUZ MONTEIRO</t>
  </si>
  <si>
    <t>55342763000102</t>
  </si>
  <si>
    <t>55.342.763 RAFAEL RODRIGUES DOS SANTOS</t>
  </si>
  <si>
    <t>55340968000159</t>
  </si>
  <si>
    <t>55.340.968 PEDRO HENRIQUE FERREIRA DA SILVA</t>
  </si>
  <si>
    <t>43000618000164</t>
  </si>
  <si>
    <t>TAYANA AZEREDO DA ROCHA 02143394241</t>
  </si>
  <si>
    <t>55340758000160</t>
  </si>
  <si>
    <t>55.340.758 SAMUEL DE JESUS DE LIMA PENA</t>
  </si>
  <si>
    <t>55339961000117</t>
  </si>
  <si>
    <t>55.339.961 JULLYENE OLIVEIRA PONTES</t>
  </si>
  <si>
    <t>55348337000186</t>
  </si>
  <si>
    <t>55.348.337 VENANCIO DAUZACKER MARQUES</t>
  </si>
  <si>
    <t>55338450000180</t>
  </si>
  <si>
    <t>55.338.450 MARCELO PEREIRA LOBO</t>
  </si>
  <si>
    <t>55342757000155</t>
  </si>
  <si>
    <t>55.342.757 THARCIO BRUNO ALVES REIS</t>
  </si>
  <si>
    <t>55340759000105</t>
  </si>
  <si>
    <t>55.340.759 THALISSA DA FONSECA FERREIRA</t>
  </si>
  <si>
    <t>55338823000113</t>
  </si>
  <si>
    <t>55.338.823 MARISTELA VALENTIM BARRETO</t>
  </si>
  <si>
    <t>55338821000124</t>
  </si>
  <si>
    <t>55.338.821 RAFAEL PENETRA BRAGA DA SILVA</t>
  </si>
  <si>
    <t>55338382000150</t>
  </si>
  <si>
    <t>55.338.382 RAFAEL MENDES DO NASCIMENTO</t>
  </si>
  <si>
    <t>31676011000110</t>
  </si>
  <si>
    <t>SIDSON JOSE PEREIRA DOS SANTOS 02561025543</t>
  </si>
  <si>
    <t>35062353000109</t>
  </si>
  <si>
    <t>MENAEN FARIAS DE OLIVEIRA 35613165220</t>
  </si>
  <si>
    <t>55346059000128</t>
  </si>
  <si>
    <t>55.346.059 DENILSON DEAN COUTINHO DA COSTA</t>
  </si>
  <si>
    <t>55338236000124</t>
  </si>
  <si>
    <t>55.338.236 VALBER GADELHA DA COSTA</t>
  </si>
  <si>
    <t>55342583000120</t>
  </si>
  <si>
    <t>55.342.583 ERIVALDO ALVES SOUZA</t>
  </si>
  <si>
    <t>55342242000155</t>
  </si>
  <si>
    <t>55.342.242 WALTER DE OLIVEIRA JUNIOR</t>
  </si>
  <si>
    <t>55347683000140</t>
  </si>
  <si>
    <t>55.347.683 LUIZ ILAITON DE FARIAS</t>
  </si>
  <si>
    <t>55346245000167</t>
  </si>
  <si>
    <t>55.346.245 ADAMOR LINHARES SANTANA NETO</t>
  </si>
  <si>
    <t>55344826000160</t>
  </si>
  <si>
    <t>55.344.826 VINICIUS SOUZA BORGES</t>
  </si>
  <si>
    <t>55344556000197</t>
  </si>
  <si>
    <t>55.344.556 HERBETY BRUNO RODRIGUES VELOSO</t>
  </si>
  <si>
    <t>55066777000140</t>
  </si>
  <si>
    <t>55.066.777 AIRLES DO SOCORRO TEIXEIRA DA SILVA</t>
  </si>
  <si>
    <t>55339776000122</t>
  </si>
  <si>
    <t>55.339.776 JEFFERSON PEREIRA BRAGA</t>
  </si>
  <si>
    <t>38477711000124</t>
  </si>
  <si>
    <t>38.477.711 EDMAR ALVES VASCONCELO</t>
  </si>
  <si>
    <t>55346362000120</t>
  </si>
  <si>
    <t>55.346.362 KAWAN ARTHUR GONCALVES VILHENA</t>
  </si>
  <si>
    <t>55340807000165</t>
  </si>
  <si>
    <t>55.340.807 JOAO DOS SANTOS FERREIRA</t>
  </si>
  <si>
    <t>55339179000106</t>
  </si>
  <si>
    <t>55.339.179 ARIANE DE OLIVEIRA FIGUEIREDO TAVARES</t>
  </si>
  <si>
    <t>27698072000100</t>
  </si>
  <si>
    <t>NIGER LUCIO SOARES AUZIER 09418504200</t>
  </si>
  <si>
    <t>55349909000141</t>
  </si>
  <si>
    <t>55.349.909 SANDEIFRAN FARIAS LIMA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</si>
</sst>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&quot;R$&quot;\ * #,##0.00_ ;_ &quot;R$&quot;\ * \-#,##0.00_ ;_ &quot;R$&quot;\ * &quot;-&quot;??_ ;_ @_ "/>
    <numFmt numFmtId="165" formatCode="mm/yyyy"/>
    <numFmt numFmtId="166" formatCode="&quot;R$&quot;\ 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000000"/>
      <name val="Arial"/>
      <family val="2"/>
    </font>
    <font>
      <sz val="14"/>
      <color rgb="FF000000"/>
      <name val="Arial"/>
      <family val="2"/>
    </font>
    <font>
      <b/>
      <sz val="16"/>
      <color rgb="FF000000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Wingdings"/>
      <charset val="2"/>
    </font>
    <font>
      <b/>
      <i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1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/>
    </xf>
    <xf numFmtId="164" fontId="0" fillId="0" borderId="0" xfId="1" applyFont="1"/>
    <xf numFmtId="0" fontId="2" fillId="0" borderId="0" xfId="0" applyFont="1"/>
    <xf numFmtId="0" fontId="3" fillId="0" borderId="8" xfId="0" applyFont="1" applyBorder="1"/>
    <xf numFmtId="0" fontId="3" fillId="0" borderId="4" xfId="0" applyFont="1" applyBorder="1" applyAlignment="1">
      <alignment horizontal="center"/>
    </xf>
    <xf numFmtId="164" fontId="3" fillId="0" borderId="9" xfId="1" applyFont="1" applyBorder="1"/>
    <xf numFmtId="0" fontId="4" fillId="3" borderId="10" xfId="0" applyFont="1" applyFill="1" applyBorder="1"/>
    <xf numFmtId="0" fontId="4" fillId="3" borderId="11" xfId="0" applyFont="1" applyFill="1" applyBorder="1" applyAlignment="1">
      <alignment horizontal="center" vertical="center"/>
    </xf>
    <xf numFmtId="164" fontId="4" fillId="3" borderId="12" xfId="1" applyFont="1" applyFill="1" applyBorder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165" fontId="9" fillId="4" borderId="7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/>
    <xf numFmtId="22" fontId="0" fillId="0" borderId="4" xfId="0" applyNumberFormat="1" applyBorder="1"/>
    <xf numFmtId="0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164" fontId="0" fillId="0" borderId="4" xfId="1" applyFont="1" applyBorder="1"/>
    <xf numFmtId="0" fontId="0" fillId="0" borderId="4" xfId="0" applyNumberFormat="1" applyBorder="1"/>
    <xf numFmtId="0" fontId="0" fillId="0" borderId="4" xfId="0" applyNumberForma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7" fillId="0" borderId="16" xfId="0" applyFont="1" applyBorder="1" applyAlignment="1">
      <alignment horizontal="right"/>
    </xf>
    <xf numFmtId="0" fontId="7" fillId="0" borderId="17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22" fontId="9" fillId="3" borderId="19" xfId="0" applyNumberFormat="1" applyFont="1" applyFill="1" applyBorder="1" applyAlignment="1">
      <alignment horizontal="center"/>
    </xf>
    <xf numFmtId="22" fontId="9" fillId="3" borderId="20" xfId="0" applyNumberFormat="1" applyFont="1" applyFill="1" applyBorder="1" applyAlignment="1">
      <alignment horizontal="center"/>
    </xf>
    <xf numFmtId="22" fontId="9" fillId="3" borderId="21" xfId="0" applyNumberFormat="1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166" fontId="9" fillId="4" borderId="11" xfId="1" applyNumberFormat="1" applyFont="1" applyFill="1" applyBorder="1" applyAlignment="1" applyProtection="1">
      <alignment horizontal="center"/>
    </xf>
    <xf numFmtId="166" fontId="9" fillId="4" borderId="12" xfId="1" applyNumberFormat="1" applyFont="1" applyFill="1" applyBorder="1" applyAlignment="1" applyProtection="1">
      <alignment horizontal="center"/>
    </xf>
  </cellXfs>
  <cellStyles count="2">
    <cellStyle name="Moeda" xfId="1" builtinId="4"/>
    <cellStyle name="Normal" xfId="0" builtinId="0"/>
  </cellStyles>
  <dxfs count="22"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7" formatCode="dd/mm/yyyy\ hh:mm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27" formatCode="dd/mm/yyyy\ hh:mm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0</xdr:row>
          <xdr:rowOff>0</xdr:rowOff>
        </xdr:from>
        <xdr:to>
          <xdr:col>3</xdr:col>
          <xdr:colOff>1009650</xdr:colOff>
          <xdr:row>4</xdr:row>
          <xdr:rowOff>190500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200025</xdr:colOff>
          <xdr:row>0</xdr:row>
          <xdr:rowOff>0</xdr:rowOff>
        </xdr:from>
        <xdr:to>
          <xdr:col>3</xdr:col>
          <xdr:colOff>1009650</xdr:colOff>
          <xdr:row>4</xdr:row>
          <xdr:rowOff>190500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queryTables/queryTable1.xml><?xml version="1.0" encoding="utf-8"?>
<queryTable xmlns="http://schemas.openxmlformats.org/spreadsheetml/2006/main" name="DadosExternos_1" connectionId="1" autoFormatId="16" applyNumberFormats="0" applyBorderFormats="0" applyFontFormats="0" applyPatternFormats="0" applyAlignmentFormats="0" applyWidthHeightFormats="0">
  <queryTableRefresh nextId="15" unboundColumnsRight="2">
    <queryTableFields count="12">
      <queryTableField id="1" name="CIF/CPF/CNPJ" tableColumnId="1"/>
      <queryTableField id="2" name="Nome/Razão" tableColumnId="2"/>
      <queryTableField id="3" name="Origem Debito" tableColumnId="3"/>
      <queryTableField id="4" name="Data Lançamento" tableColumnId="4"/>
      <queryTableField id="5" name="Competência" tableColumnId="5"/>
      <queryTableField id="6" name="Plataforma" tableColumnId="6"/>
      <queryTableField id="7" name="Situação Debito" tableColumnId="7"/>
      <queryTableField id="9" name="Valor Pago" tableColumnId="9"/>
      <queryTableField id="10" name="Data Pagamento" tableColumnId="10"/>
      <queryTableField id="8" name="Valor Débito" tableColumnId="8"/>
      <queryTableField id="13" dataBound="0" tableColumnId="11"/>
      <queryTableField id="14" dataBound="0" tableColumnId="12"/>
    </queryTableFields>
  </queryTableRefresh>
</queryTable>
</file>

<file path=xl/queryTables/queryTable2.xml><?xml version="1.0" encoding="utf-8"?>
<queryTable xmlns="http://schemas.openxmlformats.org/spreadsheetml/2006/main" name="DadosExternos_1" connectionId="4" autoFormatId="16" applyNumberFormats="0" applyBorderFormats="0" applyFontFormats="0" applyPatternFormats="0" applyAlignmentFormats="0" applyWidthHeightFormats="0">
  <queryTableRefresh nextId="15" unboundColumnsRight="2">
    <queryTableFields count="12">
      <queryTableField id="1" name="CIF/CPF/CNPJ" tableColumnId="1"/>
      <queryTableField id="2" name="Nome/Razão" tableColumnId="2"/>
      <queryTableField id="3" name="Origem Debito" tableColumnId="3"/>
      <queryTableField id="4" name="Data Lançamento" tableColumnId="4"/>
      <queryTableField id="5" name="Competência" tableColumnId="5"/>
      <queryTableField id="6" name="Plataforma" tableColumnId="6"/>
      <queryTableField id="7" name="Situação Debito" tableColumnId="7"/>
      <queryTableField id="9" dataBound="0" tableColumnId="9"/>
      <queryTableField id="10" name="Data Pagamento" tableColumnId="10"/>
      <queryTableField id="8" name="Valor Débito" tableColumnId="8"/>
      <queryTableField id="13" dataBound="0" tableColumnId="11"/>
      <queryTableField id="14" dataBound="0" tableColumnId="12"/>
    </queryTableFields>
    <queryTableDeletedFields count="1">
      <deletedField name="Valor Pago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relatorio_Ananindeua" displayName="relatorio_Ananindeua" ref="A17:L8904" tableType="queryTable" totalsRowShown="0">
  <autoFilter ref="A17:L8904"/>
  <sortState ref="A18:L7905">
    <sortCondition ref="D18:D7905"/>
    <sortCondition ref="E18:E7905"/>
  </sortState>
  <tableColumns count="12">
    <tableColumn id="1" uniqueName="1" name="CIF/CPF/CNPJ" queryTableFieldId="1" dataDxfId="21"/>
    <tableColumn id="2" uniqueName="2" name="Nome/Razão" queryTableFieldId="2" dataDxfId="20"/>
    <tableColumn id="3" uniqueName="3" name="Origem Debito" queryTableFieldId="3" dataDxfId="19"/>
    <tableColumn id="4" uniqueName="4" name="Data Lançamento" queryTableFieldId="4" dataDxfId="18"/>
    <tableColumn id="5" uniqueName="5" name="Competência" queryTableFieldId="5" dataDxfId="17"/>
    <tableColumn id="6" uniqueName="6" name="Plataforma" queryTableFieldId="6" dataDxfId="16"/>
    <tableColumn id="7" uniqueName="7" name="Situação Debito" queryTableFieldId="7" dataDxfId="15"/>
    <tableColumn id="9" uniqueName="9" name="Valor Pago" queryTableFieldId="9"/>
    <tableColumn id="10" uniqueName="10" name="Data Pagamento" queryTableFieldId="10" dataDxfId="14"/>
    <tableColumn id="8" uniqueName="8" name="Valor Débito" queryTableFieldId="8" dataCellStyle="Moeda"/>
    <tableColumn id="11" uniqueName="11" name="Coluna1" queryTableFieldId="13" dataDxfId="13">
      <calculatedColumnFormula>IF((LEN(relatorio_Ananindeua[[#This Row],[CIF/CPF/CNPJ]])=14),relatorio_Ananindeua[[#This Row],[CIF/CPF/CNPJ]],relatorio_Ananindeua[[#This Row],[Coluna2]])</calculatedColumnFormula>
    </tableColumn>
    <tableColumn id="12" uniqueName="12" name="Coluna2" queryTableFieldId="14" dataDxfId="12">
      <calculatedColumnFormula>_xlfn.CONCAT(LEFT(A18,3),REPT("*",6),RIGHT(A18,2))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2" name="relatorio_Ananindeua3" displayName="relatorio_Ananindeua3" ref="A17:L8904" tableType="queryTable" totalsRowShown="0">
  <autoFilter ref="A17:L8904"/>
  <sortState ref="A18:L7905">
    <sortCondition ref="D18:D7905"/>
    <sortCondition ref="E18:E7905"/>
  </sortState>
  <tableColumns count="12">
    <tableColumn id="1" uniqueName="1" name="CIF/CPF/CNPJ" queryTableFieldId="1" dataDxfId="11"/>
    <tableColumn id="2" uniqueName="2" name="Nome/Razão" queryTableFieldId="2" dataDxfId="10"/>
    <tableColumn id="3" uniqueName="3" name="Origem Debito" queryTableFieldId="3" dataDxfId="9"/>
    <tableColumn id="4" uniqueName="4" name="Data Lançamento" queryTableFieldId="4" dataDxfId="8"/>
    <tableColumn id="5" uniqueName="5" name="Competência" queryTableFieldId="5" dataDxfId="7"/>
    <tableColumn id="6" uniqueName="6" name="Plataforma" queryTableFieldId="6" dataDxfId="6"/>
    <tableColumn id="7" uniqueName="7" name="Situação Debito" queryTableFieldId="7" dataDxfId="5"/>
    <tableColumn id="9" uniqueName="9" name="0" queryTableFieldId="9" dataDxfId="4"/>
    <tableColumn id="10" uniqueName="10" name="Data Pagamento" queryTableFieldId="10" dataDxfId="3"/>
    <tableColumn id="8" uniqueName="8" name="Valor Débito" queryTableFieldId="8" dataDxfId="2" dataCellStyle="Moeda"/>
    <tableColumn id="11" uniqueName="11" name="Coluna1" queryTableFieldId="13" dataDxfId="1">
      <calculatedColumnFormula>IF((LEN(relatorio_Ananindeua3[[#This Row],[CIF/CPF/CNPJ]])=14),relatorio_Ananindeua3[[#This Row],[CIF/CPF/CNPJ]],relatorio_Ananindeua3[[#This Row],[Coluna2]])</calculatedColumnFormula>
    </tableColumn>
    <tableColumn id="12" uniqueName="12" name="Coluna2" queryTableFieldId="14" dataDxfId="0">
      <calculatedColumnFormula>_xlfn.CONCAT(LEFT(A18,3),REPT("*",6),RIGHT(A18,2))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2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L8904"/>
  <sheetViews>
    <sheetView view="pageBreakPreview" zoomScaleNormal="100" zoomScaleSheetLayoutView="100" workbookViewId="0">
      <pane ySplit="17" topLeftCell="A18" activePane="bottomLeft" state="frozen"/>
      <selection pane="bottomLeft" activeCell="G25" sqref="G25"/>
    </sheetView>
  </sheetViews>
  <sheetFormatPr defaultRowHeight="15" x14ac:dyDescent="0.25"/>
  <cols>
    <col min="1" max="1" width="15.5703125" bestFit="1" customWidth="1"/>
    <col min="2" max="2" width="63" customWidth="1"/>
    <col min="3" max="3" width="22.7109375" customWidth="1"/>
    <col min="4" max="4" width="20.42578125" customWidth="1"/>
    <col min="5" max="5" width="20.85546875" style="17" customWidth="1"/>
    <col min="6" max="6" width="14.140625" customWidth="1"/>
    <col min="7" max="7" width="24.7109375" customWidth="1"/>
    <col min="10" max="10" width="14.42578125" bestFit="1" customWidth="1"/>
    <col min="11" max="11" width="15.28515625" bestFit="1" customWidth="1"/>
    <col min="12" max="12" width="12" bestFit="1" customWidth="1"/>
  </cols>
  <sheetData>
    <row r="6" spans="1:12" x14ac:dyDescent="0.25">
      <c r="A6" s="38" t="s">
        <v>13534</v>
      </c>
      <c r="B6" s="38"/>
      <c r="C6" s="38"/>
      <c r="D6" s="38"/>
      <c r="E6" s="38"/>
      <c r="F6" s="38"/>
      <c r="G6" s="38"/>
      <c r="H6" s="38"/>
      <c r="I6" s="38"/>
      <c r="J6" s="38"/>
    </row>
    <row r="7" spans="1:12" x14ac:dyDescent="0.25">
      <c r="A7" s="38" t="s">
        <v>13535</v>
      </c>
      <c r="B7" s="38"/>
      <c r="C7" s="38"/>
      <c r="D7" s="38"/>
      <c r="E7" s="38"/>
      <c r="F7" s="38"/>
      <c r="G7" s="38"/>
      <c r="H7" s="38"/>
      <c r="I7" s="38"/>
      <c r="J7" s="38"/>
    </row>
    <row r="8" spans="1:1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2" s="14" customFormat="1" ht="24" thickBot="1" x14ac:dyDescent="0.4">
      <c r="A9" s="31" t="s">
        <v>13531</v>
      </c>
      <c r="B9" s="31"/>
      <c r="C9" s="31"/>
      <c r="D9" s="31"/>
      <c r="E9" s="31"/>
      <c r="F9" s="31"/>
      <c r="G9" s="31"/>
      <c r="H9" s="31"/>
      <c r="I9" s="31"/>
      <c r="J9" s="31"/>
      <c r="K9" s="16"/>
      <c r="L9" s="16"/>
    </row>
    <row r="10" spans="1:12" s="14" customFormat="1" ht="20.25" x14ac:dyDescent="0.3">
      <c r="B10" s="32" t="str">
        <f>"ISENÇÃO / IMUNIDADE TRIBUTÁRIA 2024"</f>
        <v>ISENÇÃO / IMUNIDADE TRIBUTÁRIA 2024</v>
      </c>
      <c r="C10" s="33"/>
      <c r="D10" s="34"/>
      <c r="E10" s="48" t="s">
        <v>13532</v>
      </c>
      <c r="F10" s="48"/>
      <c r="G10" s="15">
        <v>45413</v>
      </c>
      <c r="H10" s="42" t="s">
        <v>13533</v>
      </c>
      <c r="I10" s="43"/>
      <c r="J10" s="44"/>
    </row>
    <row r="11" spans="1:12" s="14" customFormat="1" ht="18.75" thickBot="1" x14ac:dyDescent="0.3">
      <c r="B11" s="35" t="s">
        <v>13530</v>
      </c>
      <c r="C11" s="36"/>
      <c r="D11" s="37"/>
      <c r="E11" s="49">
        <f>SUM(J18:J1048576)</f>
        <v>2792182.4499999969</v>
      </c>
      <c r="F11" s="49"/>
      <c r="G11" s="50"/>
      <c r="H11" s="45">
        <f ca="1">NOW()</f>
        <v>45450.480851967593</v>
      </c>
      <c r="I11" s="46"/>
      <c r="J11" s="47"/>
    </row>
    <row r="12" spans="1:12" ht="21" thickBot="1" x14ac:dyDescent="0.35">
      <c r="B12" s="39" t="s">
        <v>13497</v>
      </c>
      <c r="C12" s="40"/>
      <c r="D12" s="40"/>
      <c r="E12" s="40"/>
      <c r="F12" s="40"/>
      <c r="G12" s="41"/>
      <c r="J12" s="5"/>
    </row>
    <row r="13" spans="1:12" s="3" customFormat="1" ht="18.75" x14ac:dyDescent="0.3">
      <c r="B13" s="19" t="s">
        <v>13499</v>
      </c>
      <c r="C13" s="20" t="s">
        <v>13498</v>
      </c>
      <c r="D13" s="20" t="s">
        <v>12</v>
      </c>
      <c r="E13" s="20" t="s">
        <v>13503</v>
      </c>
      <c r="F13" s="20" t="s">
        <v>13504</v>
      </c>
      <c r="G13" s="21" t="s">
        <v>13502</v>
      </c>
    </row>
    <row r="14" spans="1:12" ht="18.75" x14ac:dyDescent="0.3">
      <c r="B14" s="6" t="s">
        <v>13500</v>
      </c>
      <c r="C14" s="7">
        <f>COUNTIF(relatorio_Ananindeua[Situação Debito],"ISENTO")</f>
        <v>8347</v>
      </c>
      <c r="D14" s="7">
        <f>COUNTIFS(relatorio_Ananindeua[Plataforma],"IPTU",relatorio_Ananindeua[Situação Debito],"ISENTO")</f>
        <v>502</v>
      </c>
      <c r="E14" s="7">
        <f>COUNTIFS(relatorio_Ananindeua[Plataforma],"ED",relatorio_Ananindeua[Situação Debito],"ISENTO")</f>
        <v>7845</v>
      </c>
      <c r="F14" s="7">
        <f>COUNTIFS(relatorio_Ananindeua[Plataforma],"ISSD",relatorio_Ananindeua[Situação Debito],"ISENTO")</f>
        <v>0</v>
      </c>
      <c r="G14" s="8">
        <f>SUMIFS(relatorio_Ananindeua[[#All],[Valor Débito]],relatorio_Ananindeua[[#All],[Situação Debito]],"ISENTO")</f>
        <v>1139355.6000000031</v>
      </c>
    </row>
    <row r="15" spans="1:12" ht="18.75" x14ac:dyDescent="0.3">
      <c r="B15" s="6" t="s">
        <v>13496</v>
      </c>
      <c r="C15" s="7">
        <f>COUNTIF(relatorio_Ananindeua[Situação Debito],"IMUNIDADE")</f>
        <v>540</v>
      </c>
      <c r="D15" s="7">
        <f>COUNTIFS(relatorio_Ananindeua[Plataforma],"IPTU",relatorio_Ananindeua[Situação Debito],"IMUNIDADE")</f>
        <v>9</v>
      </c>
      <c r="E15" s="7">
        <f>COUNTIFS(relatorio_Ananindeua[Plataforma],"ED",relatorio_Ananindeua[Situação Debito],"IMUNIDADE")</f>
        <v>84</v>
      </c>
      <c r="F15" s="7">
        <f>COUNTIFS(relatorio_Ananindeua[Plataforma],"ISSD",relatorio_Ananindeua[Situação Debito],"IMUNIDADE")</f>
        <v>447</v>
      </c>
      <c r="G15" s="8">
        <f>SUMIFS(relatorio_Ananindeua[[#All],[Valor Débito]],relatorio_Ananindeua[[#All],[Situação Debito]],"IMUNIDADE")</f>
        <v>1652826.8499999999</v>
      </c>
      <c r="K15" s="12">
        <f>SUM(J18:J8904)</f>
        <v>2792182.4499999969</v>
      </c>
    </row>
    <row r="16" spans="1:12" ht="19.5" thickBot="1" x14ac:dyDescent="0.35">
      <c r="B16" s="9" t="s">
        <v>13501</v>
      </c>
      <c r="C16" s="10">
        <f>SUM(C14:C15)</f>
        <v>8887</v>
      </c>
      <c r="D16" s="10">
        <f t="shared" ref="D16:F16" si="0">SUM(D14:D15)</f>
        <v>511</v>
      </c>
      <c r="E16" s="10">
        <f t="shared" si="0"/>
        <v>7929</v>
      </c>
      <c r="F16" s="10">
        <f t="shared" si="0"/>
        <v>447</v>
      </c>
      <c r="G16" s="11">
        <f>IF((SUM(G14:G15)=0),SUM(J18:J1048576),SUM(G14:G15))</f>
        <v>2792182.450000003</v>
      </c>
      <c r="K16" s="4">
        <f>SUMIFS(relatorio_Ananindeua[[#All],[Valor Débito]],relatorio_Ananindeua[[#All],[Competência]],$G$10)</f>
        <v>0</v>
      </c>
      <c r="L16" s="3" t="str">
        <f>IF(G16=K15,"OK","ERRO")</f>
        <v>OK</v>
      </c>
    </row>
    <row r="17" spans="1:12" x14ac:dyDescent="0.25">
      <c r="A17" t="s">
        <v>0</v>
      </c>
      <c r="B17" t="s">
        <v>1</v>
      </c>
      <c r="C17" t="s">
        <v>2</v>
      </c>
      <c r="D17" t="s">
        <v>3</v>
      </c>
      <c r="E17" t="s">
        <v>4</v>
      </c>
      <c r="F17" t="s">
        <v>5</v>
      </c>
      <c r="G17" t="s">
        <v>6</v>
      </c>
      <c r="H17" t="s">
        <v>8</v>
      </c>
      <c r="I17" t="s">
        <v>9</v>
      </c>
      <c r="J17" t="s">
        <v>7</v>
      </c>
      <c r="K17" t="s">
        <v>13505</v>
      </c>
      <c r="L17" t="s">
        <v>13506</v>
      </c>
    </row>
    <row r="18" spans="1:12" x14ac:dyDescent="0.25">
      <c r="A18" t="s">
        <v>45</v>
      </c>
      <c r="B18" t="s">
        <v>46</v>
      </c>
      <c r="C18" t="s">
        <v>20</v>
      </c>
      <c r="D18" s="1">
        <v>45292</v>
      </c>
      <c r="E18" s="18" t="s">
        <v>11</v>
      </c>
      <c r="F18" s="13" t="s">
        <v>19</v>
      </c>
      <c r="G18" t="s">
        <v>13496</v>
      </c>
      <c r="H18">
        <v>0</v>
      </c>
      <c r="I18" s="2"/>
      <c r="J18" s="4">
        <v>663.39</v>
      </c>
      <c r="K18" t="str">
        <f>IF((LEN(relatorio_Ananindeua[[#This Row],[CIF/CPF/CNPJ]])=14),relatorio_Ananindeua[[#This Row],[CIF/CPF/CNPJ]],relatorio_Ananindeua[[#This Row],[Coluna2]])</f>
        <v>03074354000179</v>
      </c>
      <c r="L18" t="str">
        <f t="shared" ref="L18:L81" si="1">_xlfn.CONCAT(LEFT(A18,3),REPT("*",6),RIGHT(A18,2))</f>
        <v>030******79</v>
      </c>
    </row>
    <row r="19" spans="1:12" x14ac:dyDescent="0.25">
      <c r="A19" t="s">
        <v>50</v>
      </c>
      <c r="B19" t="s">
        <v>51</v>
      </c>
      <c r="C19" t="s">
        <v>20</v>
      </c>
      <c r="D19" s="1">
        <v>45292</v>
      </c>
      <c r="E19" s="18" t="s">
        <v>11</v>
      </c>
      <c r="F19" s="13" t="s">
        <v>19</v>
      </c>
      <c r="G19" t="s">
        <v>13496</v>
      </c>
      <c r="H19">
        <v>0</v>
      </c>
      <c r="I19" s="2"/>
      <c r="J19" s="4">
        <v>32.17</v>
      </c>
      <c r="K19" t="str">
        <f>IF((LEN(relatorio_Ananindeua[[#This Row],[CIF/CPF/CNPJ]])=14),relatorio_Ananindeua[[#This Row],[CIF/CPF/CNPJ]],relatorio_Ananindeua[[#This Row],[Coluna2]])</f>
        <v>03646961001480</v>
      </c>
      <c r="L19" t="str">
        <f t="shared" si="1"/>
        <v>036******80</v>
      </c>
    </row>
    <row r="20" spans="1:12" x14ac:dyDescent="0.25">
      <c r="A20" t="s">
        <v>6904</v>
      </c>
      <c r="B20" t="s">
        <v>6905</v>
      </c>
      <c r="C20" t="s">
        <v>20</v>
      </c>
      <c r="D20" s="1">
        <v>45293</v>
      </c>
      <c r="E20" s="18" t="s">
        <v>11</v>
      </c>
      <c r="F20" s="13" t="s">
        <v>19</v>
      </c>
      <c r="G20" t="s">
        <v>13496</v>
      </c>
      <c r="H20">
        <v>0</v>
      </c>
      <c r="I20" s="2"/>
      <c r="J20" s="4">
        <v>4.75</v>
      </c>
      <c r="K20" t="str">
        <f>IF((LEN(relatorio_Ananindeua[[#This Row],[CIF/CPF/CNPJ]])=14),relatorio_Ananindeua[[#This Row],[CIF/CPF/CNPJ]],relatorio_Ananindeua[[#This Row],[Coluna2]])</f>
        <v>46201083002393</v>
      </c>
      <c r="L20" t="str">
        <f t="shared" si="1"/>
        <v>462******93</v>
      </c>
    </row>
    <row r="21" spans="1:12" x14ac:dyDescent="0.25">
      <c r="A21" t="s">
        <v>13464</v>
      </c>
      <c r="B21" t="s">
        <v>13465</v>
      </c>
      <c r="C21" t="s">
        <v>21</v>
      </c>
      <c r="D21" s="1">
        <v>45293</v>
      </c>
      <c r="E21" s="18" t="s">
        <v>11</v>
      </c>
      <c r="F21" s="13" t="s">
        <v>19</v>
      </c>
      <c r="G21" t="s">
        <v>13496</v>
      </c>
      <c r="H21">
        <v>0</v>
      </c>
      <c r="I21" s="2"/>
      <c r="J21" s="4">
        <v>18275.509999999998</v>
      </c>
      <c r="K21" t="str">
        <f>IF((LEN(relatorio_Ananindeua[[#This Row],[CIF/CPF/CNPJ]])=14),relatorio_Ananindeua[[#This Row],[CIF/CPF/CNPJ]],relatorio_Ananindeua[[#This Row],[Coluna2]])</f>
        <v>60916731003390</v>
      </c>
      <c r="L21" t="str">
        <f t="shared" si="1"/>
        <v>609******90</v>
      </c>
    </row>
    <row r="22" spans="1:12" x14ac:dyDescent="0.25">
      <c r="A22" t="s">
        <v>13467</v>
      </c>
      <c r="B22" t="s">
        <v>13466</v>
      </c>
      <c r="C22" t="s">
        <v>21</v>
      </c>
      <c r="D22" s="1">
        <v>45293</v>
      </c>
      <c r="E22" s="18" t="s">
        <v>11</v>
      </c>
      <c r="F22" s="13" t="s">
        <v>19</v>
      </c>
      <c r="G22" t="s">
        <v>13496</v>
      </c>
      <c r="H22">
        <v>0</v>
      </c>
      <c r="I22" s="2"/>
      <c r="J22" s="4">
        <v>664.03</v>
      </c>
      <c r="K22" t="str">
        <f>IF((LEN(relatorio_Ananindeua[[#This Row],[CIF/CPF/CNPJ]])=14),relatorio_Ananindeua[[#This Row],[CIF/CPF/CNPJ]],relatorio_Ananindeua[[#This Row],[Coluna2]])</f>
        <v>60975737005978</v>
      </c>
      <c r="L22" t="str">
        <f t="shared" si="1"/>
        <v>609******78</v>
      </c>
    </row>
    <row r="23" spans="1:12" x14ac:dyDescent="0.25">
      <c r="A23" t="s">
        <v>66</v>
      </c>
      <c r="B23" t="s">
        <v>67</v>
      </c>
      <c r="C23" t="s">
        <v>20</v>
      </c>
      <c r="D23" s="1">
        <v>45294</v>
      </c>
      <c r="E23" s="18" t="s">
        <v>11</v>
      </c>
      <c r="F23" s="13" t="s">
        <v>19</v>
      </c>
      <c r="G23" t="s">
        <v>13496</v>
      </c>
      <c r="H23">
        <v>0</v>
      </c>
      <c r="I23" s="2"/>
      <c r="J23" s="4">
        <v>15</v>
      </c>
      <c r="K23" t="str">
        <f>IF((LEN(relatorio_Ananindeua[[#This Row],[CIF/CPF/CNPJ]])=14),relatorio_Ananindeua[[#This Row],[CIF/CPF/CNPJ]],relatorio_Ananindeua[[#This Row],[Coluna2]])</f>
        <v>05099585000162</v>
      </c>
      <c r="L23" t="str">
        <f t="shared" si="1"/>
        <v>050******62</v>
      </c>
    </row>
    <row r="24" spans="1:12" x14ac:dyDescent="0.25">
      <c r="A24" t="s">
        <v>87</v>
      </c>
      <c r="B24" t="s">
        <v>88</v>
      </c>
      <c r="C24" t="s">
        <v>21</v>
      </c>
      <c r="D24" s="1">
        <v>45294.529768518521</v>
      </c>
      <c r="E24" s="18" t="s">
        <v>11</v>
      </c>
      <c r="F24" s="13" t="s">
        <v>19</v>
      </c>
      <c r="G24" t="s">
        <v>13496</v>
      </c>
      <c r="H24">
        <v>0</v>
      </c>
      <c r="I24" s="2"/>
      <c r="J24" s="4">
        <v>0</v>
      </c>
      <c r="K24" t="str">
        <f>IF((LEN(relatorio_Ananindeua[[#This Row],[CIF/CPF/CNPJ]])=14),relatorio_Ananindeua[[#This Row],[CIF/CPF/CNPJ]],relatorio_Ananindeua[[#This Row],[Coluna2]])</f>
        <v>08785870000125</v>
      </c>
      <c r="L24" t="str">
        <f t="shared" si="1"/>
        <v>087******25</v>
      </c>
    </row>
    <row r="25" spans="1:12" x14ac:dyDescent="0.25">
      <c r="A25" t="s">
        <v>13467</v>
      </c>
      <c r="B25" t="s">
        <v>13466</v>
      </c>
      <c r="C25" t="s">
        <v>21</v>
      </c>
      <c r="D25" s="1">
        <v>45295</v>
      </c>
      <c r="E25" s="18" t="s">
        <v>11</v>
      </c>
      <c r="F25" s="13" t="s">
        <v>19</v>
      </c>
      <c r="G25" t="s">
        <v>13496</v>
      </c>
      <c r="H25">
        <v>0</v>
      </c>
      <c r="I25" s="2"/>
      <c r="J25" s="4">
        <v>33552.79</v>
      </c>
      <c r="K25" t="str">
        <f>IF((LEN(relatorio_Ananindeua[[#This Row],[CIF/CPF/CNPJ]])=14),relatorio_Ananindeua[[#This Row],[CIF/CPF/CNPJ]],relatorio_Ananindeua[[#This Row],[Coluna2]])</f>
        <v>60975737005978</v>
      </c>
      <c r="L25" t="str">
        <f t="shared" si="1"/>
        <v>609******78</v>
      </c>
    </row>
    <row r="26" spans="1:12" x14ac:dyDescent="0.25">
      <c r="A26" t="s">
        <v>13468</v>
      </c>
      <c r="B26" t="s">
        <v>13469</v>
      </c>
      <c r="C26" t="s">
        <v>20</v>
      </c>
      <c r="D26" s="1">
        <v>45295</v>
      </c>
      <c r="E26" s="18" t="s">
        <v>11</v>
      </c>
      <c r="F26" s="13" t="s">
        <v>19</v>
      </c>
      <c r="G26" t="s">
        <v>13496</v>
      </c>
      <c r="H26">
        <v>0</v>
      </c>
      <c r="I26" s="2"/>
      <c r="J26" s="4">
        <v>75.599999999999994</v>
      </c>
      <c r="K26" t="str">
        <f>IF((LEN(relatorio_Ananindeua[[#This Row],[CIF/CPF/CNPJ]])=14),relatorio_Ananindeua[[#This Row],[CIF/CPF/CNPJ]],relatorio_Ananindeua[[#This Row],[Coluna2]])</f>
        <v>61065199001011</v>
      </c>
      <c r="L26" t="str">
        <f t="shared" si="1"/>
        <v>610******11</v>
      </c>
    </row>
    <row r="27" spans="1:12" x14ac:dyDescent="0.25">
      <c r="A27" t="s">
        <v>2788</v>
      </c>
      <c r="B27" t="s">
        <v>2789</v>
      </c>
      <c r="C27" t="s">
        <v>34</v>
      </c>
      <c r="D27" s="1">
        <v>45295.316620370373</v>
      </c>
      <c r="E27" s="18" t="s">
        <v>11</v>
      </c>
      <c r="F27" s="13" t="s">
        <v>16</v>
      </c>
      <c r="G27" t="s">
        <v>14</v>
      </c>
      <c r="H27">
        <v>0</v>
      </c>
      <c r="I27" s="2"/>
      <c r="J27" s="4">
        <v>0</v>
      </c>
      <c r="K27" t="str">
        <f>IF((LEN(relatorio_Ananindeua[[#This Row],[CIF/CPF/CNPJ]])=14),relatorio_Ananindeua[[#This Row],[CIF/CPF/CNPJ]],relatorio_Ananindeua[[#This Row],[Coluna2]])</f>
        <v>30418858000131</v>
      </c>
      <c r="L27" t="str">
        <f t="shared" si="1"/>
        <v>304******31</v>
      </c>
    </row>
    <row r="28" spans="1:12" x14ac:dyDescent="0.25">
      <c r="A28" t="s">
        <v>10184</v>
      </c>
      <c r="B28" t="s">
        <v>10185</v>
      </c>
      <c r="C28" t="s">
        <v>32</v>
      </c>
      <c r="D28" s="1">
        <v>45295.316620370373</v>
      </c>
      <c r="E28" s="18" t="s">
        <v>11</v>
      </c>
      <c r="F28" s="13" t="s">
        <v>16</v>
      </c>
      <c r="G28" t="s">
        <v>14</v>
      </c>
      <c r="H28">
        <v>0</v>
      </c>
      <c r="I28" s="2"/>
      <c r="J28" s="4">
        <v>0</v>
      </c>
      <c r="K28" t="str">
        <f>IF((LEN(relatorio_Ananindeua[[#This Row],[CIF/CPF/CNPJ]])=14),relatorio_Ananindeua[[#This Row],[CIF/CPF/CNPJ]],relatorio_Ananindeua[[#This Row],[Coluna2]])</f>
        <v>53359770000191</v>
      </c>
      <c r="L28" t="str">
        <f t="shared" si="1"/>
        <v>533******91</v>
      </c>
    </row>
    <row r="29" spans="1:12" x14ac:dyDescent="0.25">
      <c r="A29" t="s">
        <v>5262</v>
      </c>
      <c r="B29" t="s">
        <v>5263</v>
      </c>
      <c r="C29" t="s">
        <v>34</v>
      </c>
      <c r="D29" s="1">
        <v>45295.316655092596</v>
      </c>
      <c r="E29" s="18" t="s">
        <v>11</v>
      </c>
      <c r="F29" s="13" t="s">
        <v>16</v>
      </c>
      <c r="G29" t="s">
        <v>14</v>
      </c>
      <c r="H29">
        <v>0</v>
      </c>
      <c r="I29" s="2"/>
      <c r="J29" s="4">
        <v>0</v>
      </c>
      <c r="K29" t="str">
        <f>IF((LEN(relatorio_Ananindeua[[#This Row],[CIF/CPF/CNPJ]])=14),relatorio_Ananindeua[[#This Row],[CIF/CPF/CNPJ]],relatorio_Ananindeua[[#This Row],[Coluna2]])</f>
        <v>41220660000165</v>
      </c>
      <c r="L29" t="str">
        <f t="shared" si="1"/>
        <v>412******65</v>
      </c>
    </row>
    <row r="30" spans="1:12" x14ac:dyDescent="0.25">
      <c r="A30" t="s">
        <v>8069</v>
      </c>
      <c r="B30" t="s">
        <v>8070</v>
      </c>
      <c r="C30" t="s">
        <v>34</v>
      </c>
      <c r="D30" s="1">
        <v>45295.316666666666</v>
      </c>
      <c r="E30" s="18" t="s">
        <v>11</v>
      </c>
      <c r="F30" s="13" t="s">
        <v>16</v>
      </c>
      <c r="G30" t="s">
        <v>14</v>
      </c>
      <c r="H30">
        <v>0</v>
      </c>
      <c r="I30" s="2"/>
      <c r="J30" s="4">
        <v>0</v>
      </c>
      <c r="K30" t="str">
        <f>IF((LEN(relatorio_Ananindeua[[#This Row],[CIF/CPF/CNPJ]])=14),relatorio_Ananindeua[[#This Row],[CIF/CPF/CNPJ]],relatorio_Ananindeua[[#This Row],[Coluna2]])</f>
        <v>49068343000187</v>
      </c>
      <c r="L30" t="str">
        <f t="shared" si="1"/>
        <v>490******87</v>
      </c>
    </row>
    <row r="31" spans="1:12" x14ac:dyDescent="0.25">
      <c r="A31" t="s">
        <v>10196</v>
      </c>
      <c r="B31" t="s">
        <v>10197</v>
      </c>
      <c r="C31" t="s">
        <v>32</v>
      </c>
      <c r="D31" s="1">
        <v>45295.316666666666</v>
      </c>
      <c r="E31" s="18" t="s">
        <v>11</v>
      </c>
      <c r="F31" s="13" t="s">
        <v>16</v>
      </c>
      <c r="G31" t="s">
        <v>14</v>
      </c>
      <c r="H31">
        <v>0</v>
      </c>
      <c r="I31" s="2"/>
      <c r="J31" s="4">
        <v>0</v>
      </c>
      <c r="K31" t="str">
        <f>IF((LEN(relatorio_Ananindeua[[#This Row],[CIF/CPF/CNPJ]])=14),relatorio_Ananindeua[[#This Row],[CIF/CPF/CNPJ]],relatorio_Ananindeua[[#This Row],[Coluna2]])</f>
        <v>53362572000187</v>
      </c>
      <c r="L31" t="str">
        <f t="shared" si="1"/>
        <v>533******87</v>
      </c>
    </row>
    <row r="32" spans="1:12" x14ac:dyDescent="0.25">
      <c r="A32" t="s">
        <v>10164</v>
      </c>
      <c r="B32" t="s">
        <v>10165</v>
      </c>
      <c r="C32" t="s">
        <v>32</v>
      </c>
      <c r="D32" s="1">
        <v>45295.316747685189</v>
      </c>
      <c r="E32" s="18" t="s">
        <v>11</v>
      </c>
      <c r="F32" s="13" t="s">
        <v>16</v>
      </c>
      <c r="G32" t="s">
        <v>14</v>
      </c>
      <c r="H32">
        <v>0</v>
      </c>
      <c r="I32" s="2"/>
      <c r="J32" s="4">
        <v>0</v>
      </c>
      <c r="K32" t="str">
        <f>IF((LEN(relatorio_Ananindeua[[#This Row],[CIF/CPF/CNPJ]])=14),relatorio_Ananindeua[[#This Row],[CIF/CPF/CNPJ]],relatorio_Ananindeua[[#This Row],[Coluna2]])</f>
        <v>53351329000163</v>
      </c>
      <c r="L32" t="str">
        <f t="shared" si="1"/>
        <v>533******63</v>
      </c>
    </row>
    <row r="33" spans="1:12" x14ac:dyDescent="0.25">
      <c r="A33" t="s">
        <v>10162</v>
      </c>
      <c r="B33" t="s">
        <v>10163</v>
      </c>
      <c r="C33" t="s">
        <v>32</v>
      </c>
      <c r="D33" s="1">
        <v>45295.323946759258</v>
      </c>
      <c r="E33" s="18" t="s">
        <v>11</v>
      </c>
      <c r="F33" s="13" t="s">
        <v>16</v>
      </c>
      <c r="G33" t="s">
        <v>14</v>
      </c>
      <c r="H33">
        <v>0</v>
      </c>
      <c r="I33" s="2"/>
      <c r="J33" s="4">
        <v>0</v>
      </c>
      <c r="K33" t="str">
        <f>IF((LEN(relatorio_Ananindeua[[#This Row],[CIF/CPF/CNPJ]])=14),relatorio_Ananindeua[[#This Row],[CIF/CPF/CNPJ]],relatorio_Ananindeua[[#This Row],[Coluna2]])</f>
        <v>53349497000114</v>
      </c>
      <c r="L33" t="str">
        <f t="shared" si="1"/>
        <v>533******14</v>
      </c>
    </row>
    <row r="34" spans="1:12" x14ac:dyDescent="0.25">
      <c r="A34" t="s">
        <v>10178</v>
      </c>
      <c r="B34" t="s">
        <v>10179</v>
      </c>
      <c r="C34" t="s">
        <v>32</v>
      </c>
      <c r="D34" s="1">
        <v>45295.323981481481</v>
      </c>
      <c r="E34" s="18" t="s">
        <v>11</v>
      </c>
      <c r="F34" s="13" t="s">
        <v>16</v>
      </c>
      <c r="G34" t="s">
        <v>14</v>
      </c>
      <c r="H34">
        <v>0</v>
      </c>
      <c r="I34" s="2"/>
      <c r="J34" s="4">
        <v>0</v>
      </c>
      <c r="K34" t="str">
        <f>IF((LEN(relatorio_Ananindeua[[#This Row],[CIF/CPF/CNPJ]])=14),relatorio_Ananindeua[[#This Row],[CIF/CPF/CNPJ]],relatorio_Ananindeua[[#This Row],[Coluna2]])</f>
        <v>53358078000149</v>
      </c>
      <c r="L34" t="str">
        <f t="shared" si="1"/>
        <v>533******49</v>
      </c>
    </row>
    <row r="35" spans="1:12" x14ac:dyDescent="0.25">
      <c r="A35" t="s">
        <v>10180</v>
      </c>
      <c r="B35" t="s">
        <v>10181</v>
      </c>
      <c r="C35" t="s">
        <v>32</v>
      </c>
      <c r="D35" s="1">
        <v>45295.323993055557</v>
      </c>
      <c r="E35" s="18" t="s">
        <v>11</v>
      </c>
      <c r="F35" s="13" t="s">
        <v>16</v>
      </c>
      <c r="G35" t="s">
        <v>14</v>
      </c>
      <c r="H35">
        <v>0</v>
      </c>
      <c r="I35" s="2"/>
      <c r="J35" s="4">
        <v>0</v>
      </c>
      <c r="K35" t="str">
        <f>IF((LEN(relatorio_Ananindeua[[#This Row],[CIF/CPF/CNPJ]])=14),relatorio_Ananindeua[[#This Row],[CIF/CPF/CNPJ]],relatorio_Ananindeua[[#This Row],[Coluna2]])</f>
        <v>53359379000197</v>
      </c>
      <c r="L35" t="str">
        <f t="shared" si="1"/>
        <v>533******97</v>
      </c>
    </row>
    <row r="36" spans="1:12" x14ac:dyDescent="0.25">
      <c r="A36" t="s">
        <v>2873</v>
      </c>
      <c r="B36" t="s">
        <v>2874</v>
      </c>
      <c r="C36" t="s">
        <v>34</v>
      </c>
      <c r="D36" s="1">
        <v>45295.324016203704</v>
      </c>
      <c r="E36" s="18" t="s">
        <v>11</v>
      </c>
      <c r="F36" s="13" t="s">
        <v>16</v>
      </c>
      <c r="G36" t="s">
        <v>14</v>
      </c>
      <c r="H36">
        <v>0</v>
      </c>
      <c r="I36" s="2"/>
      <c r="J36" s="4">
        <v>0</v>
      </c>
      <c r="K36" t="str">
        <f>IF((LEN(relatorio_Ananindeua[[#This Row],[CIF/CPF/CNPJ]])=14),relatorio_Ananindeua[[#This Row],[CIF/CPF/CNPJ]],relatorio_Ananindeua[[#This Row],[Coluna2]])</f>
        <v>30650752000169</v>
      </c>
      <c r="L36" t="str">
        <f t="shared" si="1"/>
        <v>306******69</v>
      </c>
    </row>
    <row r="37" spans="1:12" x14ac:dyDescent="0.25">
      <c r="A37" t="s">
        <v>10182</v>
      </c>
      <c r="B37" t="s">
        <v>10183</v>
      </c>
      <c r="C37" t="s">
        <v>32</v>
      </c>
      <c r="D37" s="1">
        <v>45295.324016203704</v>
      </c>
      <c r="E37" s="18" t="s">
        <v>11</v>
      </c>
      <c r="F37" s="13" t="s">
        <v>16</v>
      </c>
      <c r="G37" t="s">
        <v>14</v>
      </c>
      <c r="H37">
        <v>0</v>
      </c>
      <c r="I37" s="2"/>
      <c r="J37" s="4">
        <v>0</v>
      </c>
      <c r="K37" t="str">
        <f>IF((LEN(relatorio_Ananindeua[[#This Row],[CIF/CPF/CNPJ]])=14),relatorio_Ananindeua[[#This Row],[CIF/CPF/CNPJ]],relatorio_Ananindeua[[#This Row],[Coluna2]])</f>
        <v>53359681000145</v>
      </c>
      <c r="L37" t="str">
        <f t="shared" si="1"/>
        <v>533******45</v>
      </c>
    </row>
    <row r="38" spans="1:12" x14ac:dyDescent="0.25">
      <c r="A38" t="s">
        <v>10188</v>
      </c>
      <c r="B38" t="s">
        <v>10189</v>
      </c>
      <c r="C38" t="s">
        <v>32</v>
      </c>
      <c r="D38" s="1">
        <v>45295.32402777778</v>
      </c>
      <c r="E38" s="18" t="s">
        <v>11</v>
      </c>
      <c r="F38" s="13" t="s">
        <v>16</v>
      </c>
      <c r="G38" t="s">
        <v>14</v>
      </c>
      <c r="H38">
        <v>0</v>
      </c>
      <c r="I38" s="2"/>
      <c r="J38" s="4">
        <v>0</v>
      </c>
      <c r="K38" t="str">
        <f>IF((LEN(relatorio_Ananindeua[[#This Row],[CIF/CPF/CNPJ]])=14),relatorio_Ananindeua[[#This Row],[CIF/CPF/CNPJ]],relatorio_Ananindeua[[#This Row],[Coluna2]])</f>
        <v>53360141000181</v>
      </c>
      <c r="L38" t="str">
        <f t="shared" si="1"/>
        <v>533******81</v>
      </c>
    </row>
    <row r="39" spans="1:12" x14ac:dyDescent="0.25">
      <c r="A39" t="s">
        <v>10198</v>
      </c>
      <c r="B39" t="s">
        <v>10199</v>
      </c>
      <c r="C39" t="s">
        <v>32</v>
      </c>
      <c r="D39" s="1">
        <v>45295.324062500003</v>
      </c>
      <c r="E39" s="18" t="s">
        <v>11</v>
      </c>
      <c r="F39" s="13" t="s">
        <v>16</v>
      </c>
      <c r="G39" t="s">
        <v>14</v>
      </c>
      <c r="H39">
        <v>0</v>
      </c>
      <c r="I39" s="2"/>
      <c r="J39" s="4">
        <v>0</v>
      </c>
      <c r="K39" t="str">
        <f>IF((LEN(relatorio_Ananindeua[[#This Row],[CIF/CPF/CNPJ]])=14),relatorio_Ananindeua[[#This Row],[CIF/CPF/CNPJ]],relatorio_Ananindeua[[#This Row],[Coluna2]])</f>
        <v>53362700000192</v>
      </c>
      <c r="L39" t="str">
        <f t="shared" si="1"/>
        <v>533******92</v>
      </c>
    </row>
    <row r="40" spans="1:12" x14ac:dyDescent="0.25">
      <c r="A40" t="s">
        <v>10154</v>
      </c>
      <c r="B40" t="s">
        <v>10155</v>
      </c>
      <c r="C40" t="s">
        <v>32</v>
      </c>
      <c r="D40" s="1">
        <v>45295.33734953704</v>
      </c>
      <c r="E40" s="18" t="s">
        <v>11</v>
      </c>
      <c r="F40" s="13" t="s">
        <v>16</v>
      </c>
      <c r="G40" t="s">
        <v>14</v>
      </c>
      <c r="H40">
        <v>0</v>
      </c>
      <c r="I40" s="2"/>
      <c r="J40" s="4">
        <v>0</v>
      </c>
      <c r="K40" t="str">
        <f>IF((LEN(relatorio_Ananindeua[[#This Row],[CIF/CPF/CNPJ]])=14),relatorio_Ananindeua[[#This Row],[CIF/CPF/CNPJ]],relatorio_Ananindeua[[#This Row],[Coluna2]])</f>
        <v>53345576000157</v>
      </c>
      <c r="L40" t="str">
        <f t="shared" si="1"/>
        <v>533******57</v>
      </c>
    </row>
    <row r="41" spans="1:12" x14ac:dyDescent="0.25">
      <c r="A41" t="s">
        <v>10140</v>
      </c>
      <c r="B41" t="s">
        <v>10141</v>
      </c>
      <c r="C41" t="s">
        <v>32</v>
      </c>
      <c r="D41" s="1">
        <v>45295.337372685186</v>
      </c>
      <c r="E41" s="18" t="s">
        <v>11</v>
      </c>
      <c r="F41" s="13" t="s">
        <v>16</v>
      </c>
      <c r="G41" t="s">
        <v>14</v>
      </c>
      <c r="H41">
        <v>0</v>
      </c>
      <c r="I41" s="2"/>
      <c r="J41" s="4">
        <v>0</v>
      </c>
      <c r="K41" t="str">
        <f>IF((LEN(relatorio_Ananindeua[[#This Row],[CIF/CPF/CNPJ]])=14),relatorio_Ananindeua[[#This Row],[CIF/CPF/CNPJ]],relatorio_Ananindeua[[#This Row],[Coluna2]])</f>
        <v>53337202000190</v>
      </c>
      <c r="L41" t="str">
        <f t="shared" si="1"/>
        <v>533******90</v>
      </c>
    </row>
    <row r="42" spans="1:12" x14ac:dyDescent="0.25">
      <c r="A42" t="s">
        <v>10034</v>
      </c>
      <c r="B42" t="s">
        <v>10035</v>
      </c>
      <c r="C42" t="s">
        <v>34</v>
      </c>
      <c r="D42" s="1">
        <v>45295.337384259263</v>
      </c>
      <c r="E42" s="18" t="s">
        <v>11</v>
      </c>
      <c r="F42" s="13" t="s">
        <v>16</v>
      </c>
      <c r="G42" t="s">
        <v>14</v>
      </c>
      <c r="H42">
        <v>0</v>
      </c>
      <c r="I42" s="2"/>
      <c r="J42" s="4">
        <v>0</v>
      </c>
      <c r="K42" t="str">
        <f>IF((LEN(relatorio_Ananindeua[[#This Row],[CIF/CPF/CNPJ]])=14),relatorio_Ananindeua[[#This Row],[CIF/CPF/CNPJ]],relatorio_Ananindeua[[#This Row],[Coluna2]])</f>
        <v>52929802000184</v>
      </c>
      <c r="L42" t="str">
        <f t="shared" si="1"/>
        <v>529******84</v>
      </c>
    </row>
    <row r="43" spans="1:12" x14ac:dyDescent="0.25">
      <c r="A43" t="s">
        <v>4667</v>
      </c>
      <c r="B43" t="s">
        <v>4668</v>
      </c>
      <c r="C43" t="s">
        <v>34</v>
      </c>
      <c r="D43" s="1">
        <v>45295.337418981479</v>
      </c>
      <c r="E43" s="18" t="s">
        <v>11</v>
      </c>
      <c r="F43" s="13" t="s">
        <v>16</v>
      </c>
      <c r="G43" t="s">
        <v>14</v>
      </c>
      <c r="H43">
        <v>0</v>
      </c>
      <c r="I43" s="2"/>
      <c r="J43" s="4">
        <v>0</v>
      </c>
      <c r="K43" t="str">
        <f>IF((LEN(relatorio_Ananindeua[[#This Row],[CIF/CPF/CNPJ]])=14),relatorio_Ananindeua[[#This Row],[CIF/CPF/CNPJ]],relatorio_Ananindeua[[#This Row],[Coluna2]])</f>
        <v>38454573000168</v>
      </c>
      <c r="L43" t="str">
        <f t="shared" si="1"/>
        <v>384******68</v>
      </c>
    </row>
    <row r="44" spans="1:12" x14ac:dyDescent="0.25">
      <c r="A44" t="s">
        <v>10168</v>
      </c>
      <c r="B44" t="s">
        <v>10169</v>
      </c>
      <c r="C44" t="s">
        <v>32</v>
      </c>
      <c r="D44" s="1">
        <v>45295.483553240738</v>
      </c>
      <c r="E44" s="18" t="s">
        <v>11</v>
      </c>
      <c r="F44" s="13" t="s">
        <v>16</v>
      </c>
      <c r="G44" t="s">
        <v>14</v>
      </c>
      <c r="H44">
        <v>0</v>
      </c>
      <c r="I44" s="2"/>
      <c r="J44" s="4">
        <v>0</v>
      </c>
      <c r="K44" t="str">
        <f>IF((LEN(relatorio_Ananindeua[[#This Row],[CIF/CPF/CNPJ]])=14),relatorio_Ananindeua[[#This Row],[CIF/CPF/CNPJ]],relatorio_Ananindeua[[#This Row],[Coluna2]])</f>
        <v>53353076000167</v>
      </c>
      <c r="L44" t="str">
        <f t="shared" si="1"/>
        <v>533******67</v>
      </c>
    </row>
    <row r="45" spans="1:12" x14ac:dyDescent="0.25">
      <c r="A45" t="s">
        <v>10138</v>
      </c>
      <c r="B45" t="s">
        <v>10139</v>
      </c>
      <c r="C45" t="s">
        <v>32</v>
      </c>
      <c r="D45" s="1">
        <v>45295.573750000003</v>
      </c>
      <c r="E45" s="18" t="s">
        <v>11</v>
      </c>
      <c r="F45" s="13" t="s">
        <v>16</v>
      </c>
      <c r="G45" t="s">
        <v>14</v>
      </c>
      <c r="H45">
        <v>0</v>
      </c>
      <c r="I45" s="2"/>
      <c r="J45" s="4">
        <v>0</v>
      </c>
      <c r="K45" t="str">
        <f>IF((LEN(relatorio_Ananindeua[[#This Row],[CIF/CPF/CNPJ]])=14),relatorio_Ananindeua[[#This Row],[CIF/CPF/CNPJ]],relatorio_Ananindeua[[#This Row],[Coluna2]])</f>
        <v>53334005000117</v>
      </c>
      <c r="L45" t="str">
        <f t="shared" si="1"/>
        <v>533******17</v>
      </c>
    </row>
    <row r="46" spans="1:12" x14ac:dyDescent="0.25">
      <c r="A46" t="s">
        <v>10176</v>
      </c>
      <c r="B46" t="s">
        <v>10177</v>
      </c>
      <c r="C46" t="s">
        <v>32</v>
      </c>
      <c r="D46" s="1">
        <v>45295.573831018519</v>
      </c>
      <c r="E46" s="18" t="s">
        <v>11</v>
      </c>
      <c r="F46" s="13" t="s">
        <v>16</v>
      </c>
      <c r="G46" t="s">
        <v>14</v>
      </c>
      <c r="H46">
        <v>0</v>
      </c>
      <c r="I46" s="2"/>
      <c r="J46" s="4">
        <v>0</v>
      </c>
      <c r="K46" t="str">
        <f>IF((LEN(relatorio_Ananindeua[[#This Row],[CIF/CPF/CNPJ]])=14),relatorio_Ananindeua[[#This Row],[CIF/CPF/CNPJ]],relatorio_Ananindeua[[#This Row],[Coluna2]])</f>
        <v>53356164000112</v>
      </c>
      <c r="L46" t="str">
        <f t="shared" si="1"/>
        <v>533******12</v>
      </c>
    </row>
    <row r="47" spans="1:12" x14ac:dyDescent="0.25">
      <c r="A47" t="s">
        <v>10166</v>
      </c>
      <c r="B47" t="s">
        <v>10167</v>
      </c>
      <c r="C47" t="s">
        <v>32</v>
      </c>
      <c r="D47" s="1">
        <v>45295.573935185188</v>
      </c>
      <c r="E47" s="18" t="s">
        <v>11</v>
      </c>
      <c r="F47" s="13" t="s">
        <v>16</v>
      </c>
      <c r="G47" t="s">
        <v>14</v>
      </c>
      <c r="H47">
        <v>0</v>
      </c>
      <c r="I47" s="2"/>
      <c r="J47" s="4">
        <v>0</v>
      </c>
      <c r="K47" t="str">
        <f>IF((LEN(relatorio_Ananindeua[[#This Row],[CIF/CPF/CNPJ]])=14),relatorio_Ananindeua[[#This Row],[CIF/CPF/CNPJ]],relatorio_Ananindeua[[#This Row],[Coluna2]])</f>
        <v>53352799000141</v>
      </c>
      <c r="L47" t="str">
        <f t="shared" si="1"/>
        <v>533******41</v>
      </c>
    </row>
    <row r="48" spans="1:12" x14ac:dyDescent="0.25">
      <c r="A48" t="s">
        <v>10170</v>
      </c>
      <c r="B48" t="s">
        <v>10171</v>
      </c>
      <c r="C48" t="s">
        <v>32</v>
      </c>
      <c r="D48" s="1">
        <v>45295.573946759258</v>
      </c>
      <c r="E48" s="18" t="s">
        <v>11</v>
      </c>
      <c r="F48" s="13" t="s">
        <v>16</v>
      </c>
      <c r="G48" t="s">
        <v>14</v>
      </c>
      <c r="H48">
        <v>0</v>
      </c>
      <c r="I48" s="2"/>
      <c r="J48" s="4">
        <v>0</v>
      </c>
      <c r="K48" t="str">
        <f>IF((LEN(relatorio_Ananindeua[[#This Row],[CIF/CPF/CNPJ]])=14),relatorio_Ananindeua[[#This Row],[CIF/CPF/CNPJ]],relatorio_Ananindeua[[#This Row],[Coluna2]])</f>
        <v>53353513000142</v>
      </c>
      <c r="L48" t="str">
        <f t="shared" si="1"/>
        <v>533******42</v>
      </c>
    </row>
    <row r="49" spans="1:12" x14ac:dyDescent="0.25">
      <c r="A49" t="s">
        <v>956</v>
      </c>
      <c r="B49" t="s">
        <v>957</v>
      </c>
      <c r="C49" t="s">
        <v>21</v>
      </c>
      <c r="D49" s="1">
        <v>45295.587384259263</v>
      </c>
      <c r="E49" s="18" t="s">
        <v>11</v>
      </c>
      <c r="F49" s="13" t="s">
        <v>19</v>
      </c>
      <c r="G49" t="s">
        <v>13496</v>
      </c>
      <c r="H49">
        <v>0</v>
      </c>
      <c r="I49" s="2"/>
      <c r="J49" s="4">
        <v>7.5</v>
      </c>
      <c r="K49" t="str">
        <f>IF((LEN(relatorio_Ananindeua[[#This Row],[CIF/CPF/CNPJ]])=14),relatorio_Ananindeua[[#This Row],[CIF/CPF/CNPJ]],relatorio_Ananindeua[[#This Row],[Coluna2]])</f>
        <v>17454167000125</v>
      </c>
      <c r="L49" t="str">
        <f t="shared" si="1"/>
        <v>174******25</v>
      </c>
    </row>
    <row r="50" spans="1:12" x14ac:dyDescent="0.25">
      <c r="A50" t="s">
        <v>10194</v>
      </c>
      <c r="B50" t="s">
        <v>10195</v>
      </c>
      <c r="C50" t="s">
        <v>32</v>
      </c>
      <c r="D50" s="1">
        <v>45295.593946759262</v>
      </c>
      <c r="E50" s="18" t="s">
        <v>11</v>
      </c>
      <c r="F50" s="13" t="s">
        <v>16</v>
      </c>
      <c r="G50" t="s">
        <v>14</v>
      </c>
      <c r="H50">
        <v>0</v>
      </c>
      <c r="I50" s="2"/>
      <c r="J50" s="4">
        <v>0</v>
      </c>
      <c r="K50" t="str">
        <f>IF((LEN(relatorio_Ananindeua[[#This Row],[CIF/CPF/CNPJ]])=14),relatorio_Ananindeua[[#This Row],[CIF/CPF/CNPJ]],relatorio_Ananindeua[[#This Row],[Coluna2]])</f>
        <v>53361710000103</v>
      </c>
      <c r="L50" t="str">
        <f t="shared" si="1"/>
        <v>533******03</v>
      </c>
    </row>
    <row r="51" spans="1:12" x14ac:dyDescent="0.25">
      <c r="A51" t="s">
        <v>10186</v>
      </c>
      <c r="B51" t="s">
        <v>10187</v>
      </c>
      <c r="C51" t="s">
        <v>32</v>
      </c>
      <c r="D51" s="1">
        <v>45295.593993055554</v>
      </c>
      <c r="E51" s="18" t="s">
        <v>11</v>
      </c>
      <c r="F51" s="13" t="s">
        <v>16</v>
      </c>
      <c r="G51" t="s">
        <v>14</v>
      </c>
      <c r="H51">
        <v>0</v>
      </c>
      <c r="I51" s="2"/>
      <c r="J51" s="4">
        <v>0</v>
      </c>
      <c r="K51" t="str">
        <f>IF((LEN(relatorio_Ananindeua[[#This Row],[CIF/CPF/CNPJ]])=14),relatorio_Ananindeua[[#This Row],[CIF/CPF/CNPJ]],relatorio_Ananindeua[[#This Row],[Coluna2]])</f>
        <v>53359815000128</v>
      </c>
      <c r="L51" t="str">
        <f t="shared" si="1"/>
        <v>533******28</v>
      </c>
    </row>
    <row r="52" spans="1:12" x14ac:dyDescent="0.25">
      <c r="A52" t="s">
        <v>5588</v>
      </c>
      <c r="B52" t="s">
        <v>5589</v>
      </c>
      <c r="C52" t="s">
        <v>34</v>
      </c>
      <c r="D52" s="1">
        <v>45295.656481481485</v>
      </c>
      <c r="E52" s="18" t="s">
        <v>11</v>
      </c>
      <c r="F52" s="13" t="s">
        <v>16</v>
      </c>
      <c r="G52" t="s">
        <v>14</v>
      </c>
      <c r="H52">
        <v>0</v>
      </c>
      <c r="I52" s="2"/>
      <c r="J52" s="4">
        <v>0</v>
      </c>
      <c r="K52" t="str">
        <f>IF((LEN(relatorio_Ananindeua[[#This Row],[CIF/CPF/CNPJ]])=14),relatorio_Ananindeua[[#This Row],[CIF/CPF/CNPJ]],relatorio_Ananindeua[[#This Row],[Coluna2]])</f>
        <v>42183828000172</v>
      </c>
      <c r="L52" t="str">
        <f t="shared" si="1"/>
        <v>421******72</v>
      </c>
    </row>
    <row r="53" spans="1:12" x14ac:dyDescent="0.25">
      <c r="A53" t="s">
        <v>2722</v>
      </c>
      <c r="B53" t="s">
        <v>2723</v>
      </c>
      <c r="C53" t="s">
        <v>34</v>
      </c>
      <c r="D53" s="1">
        <v>45295.656608796293</v>
      </c>
      <c r="E53" s="18" t="s">
        <v>11</v>
      </c>
      <c r="F53" s="13" t="s">
        <v>16</v>
      </c>
      <c r="G53" t="s">
        <v>14</v>
      </c>
      <c r="H53">
        <v>0</v>
      </c>
      <c r="I53" s="2"/>
      <c r="J53" s="4">
        <v>0</v>
      </c>
      <c r="K53" t="str">
        <f>IF((LEN(relatorio_Ananindeua[[#This Row],[CIF/CPF/CNPJ]])=14),relatorio_Ananindeua[[#This Row],[CIF/CPF/CNPJ]],relatorio_Ananindeua[[#This Row],[Coluna2]])</f>
        <v>30060821000184</v>
      </c>
      <c r="L53" t="str">
        <f t="shared" si="1"/>
        <v>300******84</v>
      </c>
    </row>
    <row r="54" spans="1:12" x14ac:dyDescent="0.25">
      <c r="A54" t="s">
        <v>956</v>
      </c>
      <c r="B54" t="s">
        <v>957</v>
      </c>
      <c r="C54" t="s">
        <v>21</v>
      </c>
      <c r="D54" s="1">
        <v>45295.681041666663</v>
      </c>
      <c r="E54" s="18" t="s">
        <v>11</v>
      </c>
      <c r="F54" s="13" t="s">
        <v>19</v>
      </c>
      <c r="G54" t="s">
        <v>13496</v>
      </c>
      <c r="H54">
        <v>0</v>
      </c>
      <c r="I54" s="2"/>
      <c r="J54" s="4">
        <v>8919.1299999999992</v>
      </c>
      <c r="K54" t="str">
        <f>IF((LEN(relatorio_Ananindeua[[#This Row],[CIF/CPF/CNPJ]])=14),relatorio_Ananindeua[[#This Row],[CIF/CPF/CNPJ]],relatorio_Ananindeua[[#This Row],[Coluna2]])</f>
        <v>17454167000125</v>
      </c>
      <c r="L54" t="str">
        <f t="shared" si="1"/>
        <v>174******25</v>
      </c>
    </row>
    <row r="55" spans="1:12" x14ac:dyDescent="0.25">
      <c r="A55" t="s">
        <v>10142</v>
      </c>
      <c r="B55" t="s">
        <v>10143</v>
      </c>
      <c r="C55" t="s">
        <v>32</v>
      </c>
      <c r="D55" s="1">
        <v>45295.740185185183</v>
      </c>
      <c r="E55" s="18" t="s">
        <v>11</v>
      </c>
      <c r="F55" s="13" t="s">
        <v>16</v>
      </c>
      <c r="G55" t="s">
        <v>14</v>
      </c>
      <c r="H55">
        <v>0</v>
      </c>
      <c r="I55" s="2"/>
      <c r="J55" s="4">
        <v>0</v>
      </c>
      <c r="K55" t="str">
        <f>IF((LEN(relatorio_Ananindeua[[#This Row],[CIF/CPF/CNPJ]])=14),relatorio_Ananindeua[[#This Row],[CIF/CPF/CNPJ]],relatorio_Ananindeua[[#This Row],[Coluna2]])</f>
        <v>53339761000139</v>
      </c>
      <c r="L55" t="str">
        <f t="shared" si="1"/>
        <v>533******39</v>
      </c>
    </row>
    <row r="56" spans="1:12" x14ac:dyDescent="0.25">
      <c r="A56" t="s">
        <v>10148</v>
      </c>
      <c r="B56" t="s">
        <v>10149</v>
      </c>
      <c r="C56" t="s">
        <v>32</v>
      </c>
      <c r="D56" s="1">
        <v>45295.740266203706</v>
      </c>
      <c r="E56" s="18" t="s">
        <v>11</v>
      </c>
      <c r="F56" s="13" t="s">
        <v>16</v>
      </c>
      <c r="G56" t="s">
        <v>14</v>
      </c>
      <c r="H56">
        <v>0</v>
      </c>
      <c r="I56" s="2"/>
      <c r="J56" s="4">
        <v>0</v>
      </c>
      <c r="K56" t="str">
        <f>IF((LEN(relatorio_Ananindeua[[#This Row],[CIF/CPF/CNPJ]])=14),relatorio_Ananindeua[[#This Row],[CIF/CPF/CNPJ]],relatorio_Ananindeua[[#This Row],[Coluna2]])</f>
        <v>53342673000196</v>
      </c>
      <c r="L56" t="str">
        <f t="shared" si="1"/>
        <v>533******96</v>
      </c>
    </row>
    <row r="57" spans="1:12" x14ac:dyDescent="0.25">
      <c r="A57" t="s">
        <v>10156</v>
      </c>
      <c r="B57" t="s">
        <v>10157</v>
      </c>
      <c r="C57" t="s">
        <v>32</v>
      </c>
      <c r="D57" s="1">
        <v>45295.740312499998</v>
      </c>
      <c r="E57" s="18" t="s">
        <v>11</v>
      </c>
      <c r="F57" s="13" t="s">
        <v>16</v>
      </c>
      <c r="G57" t="s">
        <v>14</v>
      </c>
      <c r="H57">
        <v>0</v>
      </c>
      <c r="I57" s="2"/>
      <c r="J57" s="4">
        <v>0</v>
      </c>
      <c r="K57" t="str">
        <f>IF((LEN(relatorio_Ananindeua[[#This Row],[CIF/CPF/CNPJ]])=14),relatorio_Ananindeua[[#This Row],[CIF/CPF/CNPJ]],relatorio_Ananindeua[[#This Row],[Coluna2]])</f>
        <v>53347009000130</v>
      </c>
      <c r="L57" t="str">
        <f t="shared" si="1"/>
        <v>533******30</v>
      </c>
    </row>
    <row r="58" spans="1:12" x14ac:dyDescent="0.25">
      <c r="A58" t="s">
        <v>4443</v>
      </c>
      <c r="B58" t="s">
        <v>4444</v>
      </c>
      <c r="C58" t="s">
        <v>34</v>
      </c>
      <c r="D58" s="1">
        <v>45295.740324074075</v>
      </c>
      <c r="E58" s="18" t="s">
        <v>11</v>
      </c>
      <c r="F58" s="13" t="s">
        <v>16</v>
      </c>
      <c r="G58" t="s">
        <v>14</v>
      </c>
      <c r="H58">
        <v>0</v>
      </c>
      <c r="I58" s="2"/>
      <c r="J58" s="4">
        <v>0</v>
      </c>
      <c r="K58" t="str">
        <f>IF((LEN(relatorio_Ananindeua[[#This Row],[CIF/CPF/CNPJ]])=14),relatorio_Ananindeua[[#This Row],[CIF/CPF/CNPJ]],relatorio_Ananindeua[[#This Row],[Coluna2]])</f>
        <v>37531853000160</v>
      </c>
      <c r="L58" t="str">
        <f t="shared" si="1"/>
        <v>375******60</v>
      </c>
    </row>
    <row r="59" spans="1:12" x14ac:dyDescent="0.25">
      <c r="A59" t="s">
        <v>6445</v>
      </c>
      <c r="B59" t="s">
        <v>6446</v>
      </c>
      <c r="C59" t="s">
        <v>34</v>
      </c>
      <c r="D59" s="1">
        <v>45295.837824074071</v>
      </c>
      <c r="E59" s="18" t="s">
        <v>11</v>
      </c>
      <c r="F59" s="13" t="s">
        <v>16</v>
      </c>
      <c r="G59" t="s">
        <v>14</v>
      </c>
      <c r="H59">
        <v>0</v>
      </c>
      <c r="I59" s="2"/>
      <c r="J59" s="4">
        <v>0</v>
      </c>
      <c r="K59" t="str">
        <f>IF((LEN(relatorio_Ananindeua[[#This Row],[CIF/CPF/CNPJ]])=14),relatorio_Ananindeua[[#This Row],[CIF/CPF/CNPJ]],relatorio_Ananindeua[[#This Row],[Coluna2]])</f>
        <v>44902817000120</v>
      </c>
      <c r="L59" t="str">
        <f t="shared" si="1"/>
        <v>449******20</v>
      </c>
    </row>
    <row r="60" spans="1:12" x14ac:dyDescent="0.25">
      <c r="A60" t="s">
        <v>6904</v>
      </c>
      <c r="B60" t="s">
        <v>6905</v>
      </c>
      <c r="C60" t="s">
        <v>20</v>
      </c>
      <c r="D60" s="1">
        <v>45296</v>
      </c>
      <c r="E60" s="18" t="s">
        <v>11</v>
      </c>
      <c r="F60" s="13" t="s">
        <v>19</v>
      </c>
      <c r="G60" t="s">
        <v>13496</v>
      </c>
      <c r="H60">
        <v>0</v>
      </c>
      <c r="I60" s="2"/>
      <c r="J60" s="4">
        <v>118.5</v>
      </c>
      <c r="K60" t="str">
        <f>IF((LEN(relatorio_Ananindeua[[#This Row],[CIF/CPF/CNPJ]])=14),relatorio_Ananindeua[[#This Row],[CIF/CPF/CNPJ]],relatorio_Ananindeua[[#This Row],[Coluna2]])</f>
        <v>46201083002393</v>
      </c>
      <c r="L60" t="str">
        <f t="shared" si="1"/>
        <v>462******93</v>
      </c>
    </row>
    <row r="61" spans="1:12" x14ac:dyDescent="0.25">
      <c r="A61" t="s">
        <v>13467</v>
      </c>
      <c r="B61" t="s">
        <v>13466</v>
      </c>
      <c r="C61" t="s">
        <v>21</v>
      </c>
      <c r="D61" s="1">
        <v>45296</v>
      </c>
      <c r="E61" s="18" t="s">
        <v>11</v>
      </c>
      <c r="F61" s="13" t="s">
        <v>19</v>
      </c>
      <c r="G61" t="s">
        <v>13496</v>
      </c>
      <c r="H61">
        <v>0</v>
      </c>
      <c r="I61" s="2"/>
      <c r="J61" s="4">
        <v>1560.82</v>
      </c>
      <c r="K61" t="str">
        <f>IF((LEN(relatorio_Ananindeua[[#This Row],[CIF/CPF/CNPJ]])=14),relatorio_Ananindeua[[#This Row],[CIF/CPF/CNPJ]],relatorio_Ananindeua[[#This Row],[Coluna2]])</f>
        <v>60975737005978</v>
      </c>
      <c r="L61" t="str">
        <f t="shared" si="1"/>
        <v>609******78</v>
      </c>
    </row>
    <row r="62" spans="1:12" x14ac:dyDescent="0.25">
      <c r="A62" t="s">
        <v>13479</v>
      </c>
      <c r="B62" t="s">
        <v>13480</v>
      </c>
      <c r="C62" t="s">
        <v>20</v>
      </c>
      <c r="D62" s="1">
        <v>45296</v>
      </c>
      <c r="E62" s="18" t="s">
        <v>11</v>
      </c>
      <c r="F62" s="13" t="s">
        <v>19</v>
      </c>
      <c r="G62" t="s">
        <v>13496</v>
      </c>
      <c r="H62">
        <v>0</v>
      </c>
      <c r="I62" s="2"/>
      <c r="J62" s="4">
        <v>24.08</v>
      </c>
      <c r="K62" t="str">
        <f>IF((LEN(relatorio_Ananindeua[[#This Row],[CIF/CPF/CNPJ]])=14),relatorio_Ananindeua[[#This Row],[CIF/CPF/CNPJ]],relatorio_Ananindeua[[#This Row],[Coluna2]])</f>
        <v>83342162000305</v>
      </c>
      <c r="L62" t="str">
        <f t="shared" si="1"/>
        <v>833******05</v>
      </c>
    </row>
    <row r="63" spans="1:12" x14ac:dyDescent="0.25">
      <c r="A63" t="s">
        <v>13490</v>
      </c>
      <c r="B63" t="s">
        <v>13491</v>
      </c>
      <c r="C63" t="s">
        <v>20</v>
      </c>
      <c r="D63" s="1">
        <v>45296</v>
      </c>
      <c r="E63" s="18" t="s">
        <v>11</v>
      </c>
      <c r="F63" s="13" t="s">
        <v>19</v>
      </c>
      <c r="G63" t="s">
        <v>13496</v>
      </c>
      <c r="H63">
        <v>0</v>
      </c>
      <c r="I63" s="2"/>
      <c r="J63" s="4">
        <v>66.989999999999995</v>
      </c>
      <c r="K63" t="str">
        <f>IF((LEN(relatorio_Ananindeua[[#This Row],[CIF/CPF/CNPJ]])=14),relatorio_Ananindeua[[#This Row],[CIF/CPF/CNPJ]],relatorio_Ananindeua[[#This Row],[Coluna2]])</f>
        <v>90912429000300</v>
      </c>
      <c r="L63" t="str">
        <f t="shared" si="1"/>
        <v>909******00</v>
      </c>
    </row>
    <row r="64" spans="1:12" x14ac:dyDescent="0.25">
      <c r="A64" t="s">
        <v>10158</v>
      </c>
      <c r="B64" t="s">
        <v>10159</v>
      </c>
      <c r="C64" t="s">
        <v>32</v>
      </c>
      <c r="D64" s="1">
        <v>45296.01766203704</v>
      </c>
      <c r="E64" s="18" t="s">
        <v>11</v>
      </c>
      <c r="F64" s="13" t="s">
        <v>16</v>
      </c>
      <c r="G64" t="s">
        <v>14</v>
      </c>
      <c r="H64">
        <v>0</v>
      </c>
      <c r="I64" s="2"/>
      <c r="J64" s="4">
        <v>0</v>
      </c>
      <c r="K64" t="str">
        <f>IF((LEN(relatorio_Ananindeua[[#This Row],[CIF/CPF/CNPJ]])=14),relatorio_Ananindeua[[#This Row],[CIF/CPF/CNPJ]],relatorio_Ananindeua[[#This Row],[Coluna2]])</f>
        <v>53347162000167</v>
      </c>
      <c r="L64" t="str">
        <f t="shared" si="1"/>
        <v>533******67</v>
      </c>
    </row>
    <row r="65" spans="1:12" x14ac:dyDescent="0.25">
      <c r="A65" t="s">
        <v>10208</v>
      </c>
      <c r="B65" t="s">
        <v>10209</v>
      </c>
      <c r="C65" t="s">
        <v>32</v>
      </c>
      <c r="D65" s="1">
        <v>45296.024502314816</v>
      </c>
      <c r="E65" s="18" t="s">
        <v>11</v>
      </c>
      <c r="F65" s="13" t="s">
        <v>16</v>
      </c>
      <c r="G65" t="s">
        <v>14</v>
      </c>
      <c r="H65">
        <v>0</v>
      </c>
      <c r="I65" s="2"/>
      <c r="J65" s="4">
        <v>0</v>
      </c>
      <c r="K65" t="str">
        <f>IF((LEN(relatorio_Ananindeua[[#This Row],[CIF/CPF/CNPJ]])=14),relatorio_Ananindeua[[#This Row],[CIF/CPF/CNPJ]],relatorio_Ananindeua[[#This Row],[Coluna2]])</f>
        <v>53366437000100</v>
      </c>
      <c r="L65" t="str">
        <f t="shared" si="1"/>
        <v>533******00</v>
      </c>
    </row>
    <row r="66" spans="1:12" x14ac:dyDescent="0.25">
      <c r="A66" t="s">
        <v>9873</v>
      </c>
      <c r="B66" t="s">
        <v>9874</v>
      </c>
      <c r="C66" t="s">
        <v>34</v>
      </c>
      <c r="D66" s="1">
        <v>45296.024583333332</v>
      </c>
      <c r="E66" s="18" t="s">
        <v>11</v>
      </c>
      <c r="F66" s="13" t="s">
        <v>16</v>
      </c>
      <c r="G66" t="s">
        <v>14</v>
      </c>
      <c r="H66">
        <v>0</v>
      </c>
      <c r="I66" s="2"/>
      <c r="J66" s="4">
        <v>0</v>
      </c>
      <c r="K66" t="str">
        <f>IF((LEN(relatorio_Ananindeua[[#This Row],[CIF/CPF/CNPJ]])=14),relatorio_Ananindeua[[#This Row],[CIF/CPF/CNPJ]],relatorio_Ananindeua[[#This Row],[Coluna2]])</f>
        <v>52521917000135</v>
      </c>
      <c r="L66" t="str">
        <f t="shared" si="1"/>
        <v>525******35</v>
      </c>
    </row>
    <row r="67" spans="1:12" x14ac:dyDescent="0.25">
      <c r="A67" t="s">
        <v>10206</v>
      </c>
      <c r="B67" t="s">
        <v>10207</v>
      </c>
      <c r="C67" t="s">
        <v>32</v>
      </c>
      <c r="D67" s="1">
        <v>45296.024583333332</v>
      </c>
      <c r="E67" s="18" t="s">
        <v>11</v>
      </c>
      <c r="F67" s="13" t="s">
        <v>16</v>
      </c>
      <c r="G67" t="s">
        <v>14</v>
      </c>
      <c r="H67">
        <v>0</v>
      </c>
      <c r="I67" s="2"/>
      <c r="J67" s="4">
        <v>0</v>
      </c>
      <c r="K67" t="str">
        <f>IF((LEN(relatorio_Ananindeua[[#This Row],[CIF/CPF/CNPJ]])=14),relatorio_Ananindeua[[#This Row],[CIF/CPF/CNPJ]],relatorio_Ananindeua[[#This Row],[Coluna2]])</f>
        <v>53366296000125</v>
      </c>
      <c r="L67" t="str">
        <f t="shared" si="1"/>
        <v>533******25</v>
      </c>
    </row>
    <row r="68" spans="1:12" x14ac:dyDescent="0.25">
      <c r="A68" t="s">
        <v>10108</v>
      </c>
      <c r="B68" t="s">
        <v>10109</v>
      </c>
      <c r="C68" t="s">
        <v>34</v>
      </c>
      <c r="D68" s="1">
        <v>45296.024606481478</v>
      </c>
      <c r="E68" s="18" t="s">
        <v>11</v>
      </c>
      <c r="F68" s="13" t="s">
        <v>16</v>
      </c>
      <c r="G68" t="s">
        <v>14</v>
      </c>
      <c r="H68">
        <v>0</v>
      </c>
      <c r="I68" s="2"/>
      <c r="J68" s="4">
        <v>0</v>
      </c>
      <c r="K68" t="str">
        <f>IF((LEN(relatorio_Ananindeua[[#This Row],[CIF/CPF/CNPJ]])=14),relatorio_Ananindeua[[#This Row],[CIF/CPF/CNPJ]],relatorio_Ananindeua[[#This Row],[Coluna2]])</f>
        <v>53180657000144</v>
      </c>
      <c r="L68" t="str">
        <f t="shared" si="1"/>
        <v>531******44</v>
      </c>
    </row>
    <row r="69" spans="1:12" x14ac:dyDescent="0.25">
      <c r="A69" t="s">
        <v>10222</v>
      </c>
      <c r="B69" t="s">
        <v>10223</v>
      </c>
      <c r="C69" t="s">
        <v>32</v>
      </c>
      <c r="D69" s="1">
        <v>45296.024629629632</v>
      </c>
      <c r="E69" s="18" t="s">
        <v>11</v>
      </c>
      <c r="F69" s="13" t="s">
        <v>16</v>
      </c>
      <c r="G69" t="s">
        <v>14</v>
      </c>
      <c r="H69">
        <v>0</v>
      </c>
      <c r="I69" s="2"/>
      <c r="J69" s="4">
        <v>0</v>
      </c>
      <c r="K69" t="str">
        <f>IF((LEN(relatorio_Ananindeua[[#This Row],[CIF/CPF/CNPJ]])=14),relatorio_Ananindeua[[#This Row],[CIF/CPF/CNPJ]],relatorio_Ananindeua[[#This Row],[Coluna2]])</f>
        <v>53371762000160</v>
      </c>
      <c r="L69" t="str">
        <f t="shared" si="1"/>
        <v>533******60</v>
      </c>
    </row>
    <row r="70" spans="1:12" x14ac:dyDescent="0.25">
      <c r="A70" t="s">
        <v>10230</v>
      </c>
      <c r="B70" t="s">
        <v>10231</v>
      </c>
      <c r="C70" t="s">
        <v>32</v>
      </c>
      <c r="D70" s="1">
        <v>45296.045347222222</v>
      </c>
      <c r="E70" s="18" t="s">
        <v>11</v>
      </c>
      <c r="F70" s="13" t="s">
        <v>16</v>
      </c>
      <c r="G70" t="s">
        <v>14</v>
      </c>
      <c r="H70">
        <v>0</v>
      </c>
      <c r="I70" s="2"/>
      <c r="J70" s="4">
        <v>0</v>
      </c>
      <c r="K70" t="str">
        <f>IF((LEN(relatorio_Ananindeua[[#This Row],[CIF/CPF/CNPJ]])=14),relatorio_Ananindeua[[#This Row],[CIF/CPF/CNPJ]],relatorio_Ananindeua[[#This Row],[Coluna2]])</f>
        <v>53377209000135</v>
      </c>
      <c r="L70" t="str">
        <f t="shared" si="1"/>
        <v>533******35</v>
      </c>
    </row>
    <row r="71" spans="1:12" x14ac:dyDescent="0.25">
      <c r="A71" t="s">
        <v>10232</v>
      </c>
      <c r="B71" t="s">
        <v>10233</v>
      </c>
      <c r="C71" t="s">
        <v>32</v>
      </c>
      <c r="D71" s="1">
        <v>45296.045347222222</v>
      </c>
      <c r="E71" s="18" t="s">
        <v>11</v>
      </c>
      <c r="F71" s="13" t="s">
        <v>16</v>
      </c>
      <c r="G71" t="s">
        <v>14</v>
      </c>
      <c r="H71">
        <v>0</v>
      </c>
      <c r="I71" s="2"/>
      <c r="J71" s="4">
        <v>0</v>
      </c>
      <c r="K71" t="str">
        <f>IF((LEN(relatorio_Ananindeua[[#This Row],[CIF/CPF/CNPJ]])=14),relatorio_Ananindeua[[#This Row],[CIF/CPF/CNPJ]],relatorio_Ananindeua[[#This Row],[Coluna2]])</f>
        <v>53377650000117</v>
      </c>
      <c r="L71" t="str">
        <f t="shared" si="1"/>
        <v>533******17</v>
      </c>
    </row>
    <row r="72" spans="1:12" x14ac:dyDescent="0.25">
      <c r="A72" t="s">
        <v>10228</v>
      </c>
      <c r="B72" t="s">
        <v>10229</v>
      </c>
      <c r="C72" t="s">
        <v>32</v>
      </c>
      <c r="D72" s="1">
        <v>45296.045370370368</v>
      </c>
      <c r="E72" s="18" t="s">
        <v>11</v>
      </c>
      <c r="F72" s="13" t="s">
        <v>16</v>
      </c>
      <c r="G72" t="s">
        <v>14</v>
      </c>
      <c r="H72">
        <v>0</v>
      </c>
      <c r="I72" s="2"/>
      <c r="J72" s="4">
        <v>0</v>
      </c>
      <c r="K72" t="str">
        <f>IF((LEN(relatorio_Ananindeua[[#This Row],[CIF/CPF/CNPJ]])=14),relatorio_Ananindeua[[#This Row],[CIF/CPF/CNPJ]],relatorio_Ananindeua[[#This Row],[Coluna2]])</f>
        <v>53376577000169</v>
      </c>
      <c r="L72" t="str">
        <f t="shared" si="1"/>
        <v>533******69</v>
      </c>
    </row>
    <row r="73" spans="1:12" x14ac:dyDescent="0.25">
      <c r="A73" t="s">
        <v>10220</v>
      </c>
      <c r="B73" t="s">
        <v>10221</v>
      </c>
      <c r="C73" t="s">
        <v>32</v>
      </c>
      <c r="D73" s="1">
        <v>45296.045405092591</v>
      </c>
      <c r="E73" s="18" t="s">
        <v>11</v>
      </c>
      <c r="F73" s="13" t="s">
        <v>16</v>
      </c>
      <c r="G73" t="s">
        <v>14</v>
      </c>
      <c r="H73">
        <v>0</v>
      </c>
      <c r="I73" s="2"/>
      <c r="J73" s="4">
        <v>0</v>
      </c>
      <c r="K73" t="str">
        <f>IF((LEN(relatorio_Ananindeua[[#This Row],[CIF/CPF/CNPJ]])=14),relatorio_Ananindeua[[#This Row],[CIF/CPF/CNPJ]],relatorio_Ananindeua[[#This Row],[Coluna2]])</f>
        <v>53369374000145</v>
      </c>
      <c r="L73" t="str">
        <f t="shared" si="1"/>
        <v>533******45</v>
      </c>
    </row>
    <row r="74" spans="1:12" x14ac:dyDescent="0.25">
      <c r="A74" t="s">
        <v>10204</v>
      </c>
      <c r="B74" t="s">
        <v>10205</v>
      </c>
      <c r="C74" t="s">
        <v>32</v>
      </c>
      <c r="D74" s="1">
        <v>45296.045451388891</v>
      </c>
      <c r="E74" s="18" t="s">
        <v>11</v>
      </c>
      <c r="F74" s="13" t="s">
        <v>16</v>
      </c>
      <c r="G74" t="s">
        <v>14</v>
      </c>
      <c r="H74">
        <v>0</v>
      </c>
      <c r="I74" s="2"/>
      <c r="J74" s="4">
        <v>0</v>
      </c>
      <c r="K74" t="str">
        <f>IF((LEN(relatorio_Ananindeua[[#This Row],[CIF/CPF/CNPJ]])=14),relatorio_Ananindeua[[#This Row],[CIF/CPF/CNPJ]],relatorio_Ananindeua[[#This Row],[Coluna2]])</f>
        <v>53366180000196</v>
      </c>
      <c r="L74" t="str">
        <f t="shared" si="1"/>
        <v>533******96</v>
      </c>
    </row>
    <row r="75" spans="1:12" x14ac:dyDescent="0.25">
      <c r="A75" t="s">
        <v>10226</v>
      </c>
      <c r="B75" t="s">
        <v>10227</v>
      </c>
      <c r="C75" t="s">
        <v>32</v>
      </c>
      <c r="D75" s="1">
        <v>45296.052384259259</v>
      </c>
      <c r="E75" s="18" t="s">
        <v>11</v>
      </c>
      <c r="F75" s="13" t="s">
        <v>16</v>
      </c>
      <c r="G75" t="s">
        <v>14</v>
      </c>
      <c r="H75">
        <v>0</v>
      </c>
      <c r="I75" s="2"/>
      <c r="J75" s="4">
        <v>0</v>
      </c>
      <c r="K75" t="str">
        <f>IF((LEN(relatorio_Ananindeua[[#This Row],[CIF/CPF/CNPJ]])=14),relatorio_Ananindeua[[#This Row],[CIF/CPF/CNPJ]],relatorio_Ananindeua[[#This Row],[Coluna2]])</f>
        <v>53376498000158</v>
      </c>
      <c r="L75" t="str">
        <f t="shared" si="1"/>
        <v>533******58</v>
      </c>
    </row>
    <row r="76" spans="1:12" x14ac:dyDescent="0.25">
      <c r="A76" t="s">
        <v>10234</v>
      </c>
      <c r="B76" t="s">
        <v>10235</v>
      </c>
      <c r="C76" t="s">
        <v>32</v>
      </c>
      <c r="D76" s="1">
        <v>45296.059212962966</v>
      </c>
      <c r="E76" s="18" t="s">
        <v>11</v>
      </c>
      <c r="F76" s="13" t="s">
        <v>16</v>
      </c>
      <c r="G76" t="s">
        <v>14</v>
      </c>
      <c r="H76">
        <v>0</v>
      </c>
      <c r="I76" s="2"/>
      <c r="J76" s="4">
        <v>0</v>
      </c>
      <c r="K76" t="str">
        <f>IF((LEN(relatorio_Ananindeua[[#This Row],[CIF/CPF/CNPJ]])=14),relatorio_Ananindeua[[#This Row],[CIF/CPF/CNPJ]],relatorio_Ananindeua[[#This Row],[Coluna2]])</f>
        <v>53377723000170</v>
      </c>
      <c r="L76" t="str">
        <f t="shared" si="1"/>
        <v>533******70</v>
      </c>
    </row>
    <row r="77" spans="1:12" x14ac:dyDescent="0.25">
      <c r="A77" t="s">
        <v>10224</v>
      </c>
      <c r="B77" t="s">
        <v>10225</v>
      </c>
      <c r="C77" t="s">
        <v>32</v>
      </c>
      <c r="D77" s="1">
        <v>45296.073113425926</v>
      </c>
      <c r="E77" s="18" t="s">
        <v>11</v>
      </c>
      <c r="F77" s="13" t="s">
        <v>16</v>
      </c>
      <c r="G77" t="s">
        <v>14</v>
      </c>
      <c r="H77">
        <v>0</v>
      </c>
      <c r="I77" s="2"/>
      <c r="J77" s="4">
        <v>0</v>
      </c>
      <c r="K77" t="str">
        <f>IF((LEN(relatorio_Ananindeua[[#This Row],[CIF/CPF/CNPJ]])=14),relatorio_Ananindeua[[#This Row],[CIF/CPF/CNPJ]],relatorio_Ananindeua[[#This Row],[Coluna2]])</f>
        <v>53373365000128</v>
      </c>
      <c r="L77" t="str">
        <f t="shared" si="1"/>
        <v>533******28</v>
      </c>
    </row>
    <row r="78" spans="1:12" x14ac:dyDescent="0.25">
      <c r="A78" t="s">
        <v>8388</v>
      </c>
      <c r="B78" t="s">
        <v>8389</v>
      </c>
      <c r="C78" t="s">
        <v>34</v>
      </c>
      <c r="D78" s="1">
        <v>45296.073125000003</v>
      </c>
      <c r="E78" s="18" t="s">
        <v>11</v>
      </c>
      <c r="F78" s="13" t="s">
        <v>16</v>
      </c>
      <c r="G78" t="s">
        <v>14</v>
      </c>
      <c r="H78">
        <v>0</v>
      </c>
      <c r="I78" s="2"/>
      <c r="J78" s="4">
        <v>0</v>
      </c>
      <c r="K78" t="str">
        <f>IF((LEN(relatorio_Ananindeua[[#This Row],[CIF/CPF/CNPJ]])=14),relatorio_Ananindeua[[#This Row],[CIF/CPF/CNPJ]],relatorio_Ananindeua[[#This Row],[Coluna2]])</f>
        <v>49727616000158</v>
      </c>
      <c r="L78" t="str">
        <f t="shared" si="1"/>
        <v>497******58</v>
      </c>
    </row>
    <row r="79" spans="1:12" x14ac:dyDescent="0.25">
      <c r="A79" t="s">
        <v>10200</v>
      </c>
      <c r="B79" t="s">
        <v>10201</v>
      </c>
      <c r="C79" t="s">
        <v>32</v>
      </c>
      <c r="D79" s="1">
        <v>45296.073136574072</v>
      </c>
      <c r="E79" s="18" t="s">
        <v>11</v>
      </c>
      <c r="F79" s="13" t="s">
        <v>16</v>
      </c>
      <c r="G79" t="s">
        <v>14</v>
      </c>
      <c r="H79">
        <v>0</v>
      </c>
      <c r="I79" s="2"/>
      <c r="J79" s="4">
        <v>0</v>
      </c>
      <c r="K79" t="str">
        <f>IF((LEN(relatorio_Ananindeua[[#This Row],[CIF/CPF/CNPJ]])=14),relatorio_Ananindeua[[#This Row],[CIF/CPF/CNPJ]],relatorio_Ananindeua[[#This Row],[Coluna2]])</f>
        <v>53363366000191</v>
      </c>
      <c r="L79" t="str">
        <f t="shared" si="1"/>
        <v>533******91</v>
      </c>
    </row>
    <row r="80" spans="1:12" x14ac:dyDescent="0.25">
      <c r="A80" t="s">
        <v>10202</v>
      </c>
      <c r="B80" t="s">
        <v>10203</v>
      </c>
      <c r="C80" t="s">
        <v>32</v>
      </c>
      <c r="D80" s="1">
        <v>45296.073148148149</v>
      </c>
      <c r="E80" s="18" t="s">
        <v>11</v>
      </c>
      <c r="F80" s="13" t="s">
        <v>16</v>
      </c>
      <c r="G80" t="s">
        <v>14</v>
      </c>
      <c r="H80">
        <v>0</v>
      </c>
      <c r="I80" s="2"/>
      <c r="J80" s="4">
        <v>0</v>
      </c>
      <c r="K80" t="str">
        <f>IF((LEN(relatorio_Ananindeua[[#This Row],[CIF/CPF/CNPJ]])=14),relatorio_Ananindeua[[#This Row],[CIF/CPF/CNPJ]],relatorio_Ananindeua[[#This Row],[Coluna2]])</f>
        <v>53363977000130</v>
      </c>
      <c r="L80" t="str">
        <f t="shared" si="1"/>
        <v>533******30</v>
      </c>
    </row>
    <row r="81" spans="1:12" x14ac:dyDescent="0.25">
      <c r="A81" t="s">
        <v>10218</v>
      </c>
      <c r="B81" t="s">
        <v>10219</v>
      </c>
      <c r="C81" t="s">
        <v>32</v>
      </c>
      <c r="D81" s="1">
        <v>45296.073159722226</v>
      </c>
      <c r="E81" s="18" t="s">
        <v>11</v>
      </c>
      <c r="F81" s="13" t="s">
        <v>16</v>
      </c>
      <c r="G81" t="s">
        <v>14</v>
      </c>
      <c r="H81">
        <v>0</v>
      </c>
      <c r="I81" s="2"/>
      <c r="J81" s="4">
        <v>0</v>
      </c>
      <c r="K81" t="str">
        <f>IF((LEN(relatorio_Ananindeua[[#This Row],[CIF/CPF/CNPJ]])=14),relatorio_Ananindeua[[#This Row],[CIF/CPF/CNPJ]],relatorio_Ananindeua[[#This Row],[Coluna2]])</f>
        <v>53369360000121</v>
      </c>
      <c r="L81" t="str">
        <f t="shared" si="1"/>
        <v>533******21</v>
      </c>
    </row>
    <row r="82" spans="1:12" x14ac:dyDescent="0.25">
      <c r="A82" t="s">
        <v>10136</v>
      </c>
      <c r="B82" t="s">
        <v>10137</v>
      </c>
      <c r="C82" t="s">
        <v>34</v>
      </c>
      <c r="D82" s="1">
        <v>45296.073229166665</v>
      </c>
      <c r="E82" s="18" t="s">
        <v>11</v>
      </c>
      <c r="F82" s="13" t="s">
        <v>16</v>
      </c>
      <c r="G82" t="s">
        <v>14</v>
      </c>
      <c r="H82">
        <v>0</v>
      </c>
      <c r="I82" s="2"/>
      <c r="J82" s="4">
        <v>0</v>
      </c>
      <c r="K82" t="str">
        <f>IF((LEN(relatorio_Ananindeua[[#This Row],[CIF/CPF/CNPJ]])=14),relatorio_Ananindeua[[#This Row],[CIF/CPF/CNPJ]],relatorio_Ananindeua[[#This Row],[Coluna2]])</f>
        <v>53331028000178</v>
      </c>
      <c r="L82" t="str">
        <f t="shared" ref="L82:L145" si="2">_xlfn.CONCAT(LEFT(A82,3),REPT("*",6),RIGHT(A82,2))</f>
        <v>533******78</v>
      </c>
    </row>
    <row r="83" spans="1:12" x14ac:dyDescent="0.25">
      <c r="A83" t="s">
        <v>634</v>
      </c>
      <c r="B83" t="s">
        <v>635</v>
      </c>
      <c r="C83" t="s">
        <v>34</v>
      </c>
      <c r="D83" s="1">
        <v>45296.080069444448</v>
      </c>
      <c r="E83" s="18" t="s">
        <v>11</v>
      </c>
      <c r="F83" s="13" t="s">
        <v>16</v>
      </c>
      <c r="G83" t="s">
        <v>14</v>
      </c>
      <c r="H83">
        <v>0</v>
      </c>
      <c r="I83" s="2"/>
      <c r="J83" s="4">
        <v>0</v>
      </c>
      <c r="K83" t="str">
        <f>IF((LEN(relatorio_Ananindeua[[#This Row],[CIF/CPF/CNPJ]])=14),relatorio_Ananindeua[[#This Row],[CIF/CPF/CNPJ]],relatorio_Ananindeua[[#This Row],[Coluna2]])</f>
        <v>14531187000164</v>
      </c>
      <c r="L83" t="str">
        <f t="shared" si="2"/>
        <v>145******64</v>
      </c>
    </row>
    <row r="84" spans="1:12" x14ac:dyDescent="0.25">
      <c r="A84" t="s">
        <v>10214</v>
      </c>
      <c r="B84" t="s">
        <v>10215</v>
      </c>
      <c r="C84" t="s">
        <v>32</v>
      </c>
      <c r="D84" s="1">
        <v>45296.080081018517</v>
      </c>
      <c r="E84" s="18" t="s">
        <v>11</v>
      </c>
      <c r="F84" s="13" t="s">
        <v>16</v>
      </c>
      <c r="G84" t="s">
        <v>14</v>
      </c>
      <c r="H84">
        <v>0</v>
      </c>
      <c r="I84" s="2"/>
      <c r="J84" s="4">
        <v>0</v>
      </c>
      <c r="K84" t="str">
        <f>IF((LEN(relatorio_Ananindeua[[#This Row],[CIF/CPF/CNPJ]])=14),relatorio_Ananindeua[[#This Row],[CIF/CPF/CNPJ]],relatorio_Ananindeua[[#This Row],[Coluna2]])</f>
        <v>53368237000196</v>
      </c>
      <c r="L84" t="str">
        <f t="shared" si="2"/>
        <v>533******96</v>
      </c>
    </row>
    <row r="85" spans="1:12" x14ac:dyDescent="0.25">
      <c r="A85" t="s">
        <v>9593</v>
      </c>
      <c r="B85" t="s">
        <v>9594</v>
      </c>
      <c r="C85" t="s">
        <v>34</v>
      </c>
      <c r="D85" s="1">
        <v>45296.08699074074</v>
      </c>
      <c r="E85" s="18" t="s">
        <v>11</v>
      </c>
      <c r="F85" s="13" t="s">
        <v>16</v>
      </c>
      <c r="G85" t="s">
        <v>14</v>
      </c>
      <c r="H85">
        <v>0</v>
      </c>
      <c r="I85" s="2"/>
      <c r="J85" s="4">
        <v>0</v>
      </c>
      <c r="K85" t="str">
        <f>IF((LEN(relatorio_Ananindeua[[#This Row],[CIF/CPF/CNPJ]])=14),relatorio_Ananindeua[[#This Row],[CIF/CPF/CNPJ]],relatorio_Ananindeua[[#This Row],[Coluna2]])</f>
        <v>51771302000102</v>
      </c>
      <c r="L85" t="str">
        <f t="shared" si="2"/>
        <v>517******02</v>
      </c>
    </row>
    <row r="86" spans="1:12" x14ac:dyDescent="0.25">
      <c r="A86" t="s">
        <v>10144</v>
      </c>
      <c r="B86" t="s">
        <v>10145</v>
      </c>
      <c r="C86" t="s">
        <v>32</v>
      </c>
      <c r="D86" s="1">
        <v>45296.087060185186</v>
      </c>
      <c r="E86" s="18" t="s">
        <v>11</v>
      </c>
      <c r="F86" s="13" t="s">
        <v>16</v>
      </c>
      <c r="G86" t="s">
        <v>14</v>
      </c>
      <c r="H86">
        <v>0</v>
      </c>
      <c r="I86" s="2"/>
      <c r="J86" s="4">
        <v>0</v>
      </c>
      <c r="K86" t="str">
        <f>IF((LEN(relatorio_Ananindeua[[#This Row],[CIF/CPF/CNPJ]])=14),relatorio_Ananindeua[[#This Row],[CIF/CPF/CNPJ]],relatorio_Ananindeua[[#This Row],[Coluna2]])</f>
        <v>53340490000131</v>
      </c>
      <c r="L86" t="str">
        <f t="shared" si="2"/>
        <v>533******31</v>
      </c>
    </row>
    <row r="87" spans="1:12" x14ac:dyDescent="0.25">
      <c r="A87" t="s">
        <v>10190</v>
      </c>
      <c r="B87" t="s">
        <v>10191</v>
      </c>
      <c r="C87" t="s">
        <v>32</v>
      </c>
      <c r="D87" s="1">
        <v>45296.100891203707</v>
      </c>
      <c r="E87" s="18" t="s">
        <v>11</v>
      </c>
      <c r="F87" s="13" t="s">
        <v>16</v>
      </c>
      <c r="G87" t="s">
        <v>14</v>
      </c>
      <c r="H87">
        <v>0</v>
      </c>
      <c r="I87" s="2"/>
      <c r="J87" s="4">
        <v>0</v>
      </c>
      <c r="K87" t="str">
        <f>IF((LEN(relatorio_Ananindeua[[#This Row],[CIF/CPF/CNPJ]])=14),relatorio_Ananindeua[[#This Row],[CIF/CPF/CNPJ]],relatorio_Ananindeua[[#This Row],[Coluna2]])</f>
        <v>53361213000105</v>
      </c>
      <c r="L87" t="str">
        <f t="shared" si="2"/>
        <v>533******05</v>
      </c>
    </row>
    <row r="88" spans="1:12" x14ac:dyDescent="0.25">
      <c r="A88" t="s">
        <v>10192</v>
      </c>
      <c r="B88" t="s">
        <v>10193</v>
      </c>
      <c r="C88" t="s">
        <v>32</v>
      </c>
      <c r="D88" s="1">
        <v>45296.100995370369</v>
      </c>
      <c r="E88" s="18" t="s">
        <v>11</v>
      </c>
      <c r="F88" s="13" t="s">
        <v>16</v>
      </c>
      <c r="G88" t="s">
        <v>14</v>
      </c>
      <c r="H88">
        <v>0</v>
      </c>
      <c r="I88" s="2"/>
      <c r="J88" s="4">
        <v>0</v>
      </c>
      <c r="K88" t="str">
        <f>IF((LEN(relatorio_Ananindeua[[#This Row],[CIF/CPF/CNPJ]])=14),relatorio_Ananindeua[[#This Row],[CIF/CPF/CNPJ]],relatorio_Ananindeua[[#This Row],[Coluna2]])</f>
        <v>53361469000112</v>
      </c>
      <c r="L88" t="str">
        <f t="shared" si="2"/>
        <v>533******12</v>
      </c>
    </row>
    <row r="89" spans="1:12" x14ac:dyDescent="0.25">
      <c r="A89" t="s">
        <v>6767</v>
      </c>
      <c r="B89" t="s">
        <v>6768</v>
      </c>
      <c r="C89" t="s">
        <v>34</v>
      </c>
      <c r="D89" s="1">
        <v>45296.101018518515</v>
      </c>
      <c r="E89" s="18" t="s">
        <v>11</v>
      </c>
      <c r="F89" s="13" t="s">
        <v>16</v>
      </c>
      <c r="G89" t="s">
        <v>14</v>
      </c>
      <c r="H89">
        <v>0</v>
      </c>
      <c r="I89" s="2"/>
      <c r="J89" s="4">
        <v>0</v>
      </c>
      <c r="K89" t="str">
        <f>IF((LEN(relatorio_Ananindeua[[#This Row],[CIF/CPF/CNPJ]])=14),relatorio_Ananindeua[[#This Row],[CIF/CPF/CNPJ]],relatorio_Ananindeua[[#This Row],[Coluna2]])</f>
        <v>45818013000100</v>
      </c>
      <c r="L89" t="str">
        <f t="shared" si="2"/>
        <v>458******00</v>
      </c>
    </row>
    <row r="90" spans="1:12" x14ac:dyDescent="0.25">
      <c r="A90" t="s">
        <v>10172</v>
      </c>
      <c r="B90" t="s">
        <v>10173</v>
      </c>
      <c r="C90" t="s">
        <v>32</v>
      </c>
      <c r="D90" s="1">
        <v>45296.101018518515</v>
      </c>
      <c r="E90" s="18" t="s">
        <v>11</v>
      </c>
      <c r="F90" s="13" t="s">
        <v>16</v>
      </c>
      <c r="G90" t="s">
        <v>14</v>
      </c>
      <c r="H90">
        <v>0</v>
      </c>
      <c r="I90" s="2"/>
      <c r="J90" s="4">
        <v>0</v>
      </c>
      <c r="K90" t="str">
        <f>IF((LEN(relatorio_Ananindeua[[#This Row],[CIF/CPF/CNPJ]])=14),relatorio_Ananindeua[[#This Row],[CIF/CPF/CNPJ]],relatorio_Ananindeua[[#This Row],[Coluna2]])</f>
        <v>53354151000104</v>
      </c>
      <c r="L90" t="str">
        <f t="shared" si="2"/>
        <v>533******04</v>
      </c>
    </row>
    <row r="91" spans="1:12" x14ac:dyDescent="0.25">
      <c r="A91" t="s">
        <v>10152</v>
      </c>
      <c r="B91" t="s">
        <v>10153</v>
      </c>
      <c r="C91" t="s">
        <v>32</v>
      </c>
      <c r="D91" s="1">
        <v>45296.185219907406</v>
      </c>
      <c r="E91" s="18" t="s">
        <v>11</v>
      </c>
      <c r="F91" s="13" t="s">
        <v>16</v>
      </c>
      <c r="G91" t="s">
        <v>14</v>
      </c>
      <c r="H91">
        <v>0</v>
      </c>
      <c r="I91" s="2"/>
      <c r="J91" s="4">
        <v>0</v>
      </c>
      <c r="K91" t="str">
        <f>IF((LEN(relatorio_Ananindeua[[#This Row],[CIF/CPF/CNPJ]])=14),relatorio_Ananindeua[[#This Row],[CIF/CPF/CNPJ]],relatorio_Ananindeua[[#This Row],[Coluna2]])</f>
        <v>53343360000152</v>
      </c>
      <c r="L91" t="str">
        <f t="shared" si="2"/>
        <v>533******52</v>
      </c>
    </row>
    <row r="92" spans="1:12" x14ac:dyDescent="0.25">
      <c r="A92" t="s">
        <v>10174</v>
      </c>
      <c r="B92" t="s">
        <v>10175</v>
      </c>
      <c r="C92" t="s">
        <v>32</v>
      </c>
      <c r="D92" s="1">
        <v>45296.185266203705</v>
      </c>
      <c r="E92" s="18" t="s">
        <v>11</v>
      </c>
      <c r="F92" s="13" t="s">
        <v>16</v>
      </c>
      <c r="G92" t="s">
        <v>14</v>
      </c>
      <c r="H92">
        <v>0</v>
      </c>
      <c r="I92" s="2"/>
      <c r="J92" s="4">
        <v>0</v>
      </c>
      <c r="K92" t="str">
        <f>IF((LEN(relatorio_Ananindeua[[#This Row],[CIF/CPF/CNPJ]])=14),relatorio_Ananindeua[[#This Row],[CIF/CPF/CNPJ]],relatorio_Ananindeua[[#This Row],[Coluna2]])</f>
        <v>53355846000100</v>
      </c>
      <c r="L92" t="str">
        <f t="shared" si="2"/>
        <v>533******00</v>
      </c>
    </row>
    <row r="93" spans="1:12" x14ac:dyDescent="0.25">
      <c r="A93" t="s">
        <v>6547</v>
      </c>
      <c r="B93" t="s">
        <v>6548</v>
      </c>
      <c r="C93" t="s">
        <v>34</v>
      </c>
      <c r="D93" s="1">
        <v>45296.198136574072</v>
      </c>
      <c r="E93" s="18" t="s">
        <v>11</v>
      </c>
      <c r="F93" s="13" t="s">
        <v>16</v>
      </c>
      <c r="G93" t="s">
        <v>14</v>
      </c>
      <c r="H93">
        <v>0</v>
      </c>
      <c r="I93" s="2"/>
      <c r="J93" s="4">
        <v>0</v>
      </c>
      <c r="K93" t="str">
        <f>IF((LEN(relatorio_Ananindeua[[#This Row],[CIF/CPF/CNPJ]])=14),relatorio_Ananindeua[[#This Row],[CIF/CPF/CNPJ]],relatorio_Ananindeua[[#This Row],[Coluna2]])</f>
        <v>45266211000109</v>
      </c>
      <c r="L93" t="str">
        <f t="shared" si="2"/>
        <v>452******09</v>
      </c>
    </row>
    <row r="94" spans="1:12" x14ac:dyDescent="0.25">
      <c r="A94" t="s">
        <v>10216</v>
      </c>
      <c r="B94" t="s">
        <v>10217</v>
      </c>
      <c r="C94" t="s">
        <v>32</v>
      </c>
      <c r="D94" s="1">
        <v>45296.198182870372</v>
      </c>
      <c r="E94" s="18" t="s">
        <v>11</v>
      </c>
      <c r="F94" s="13" t="s">
        <v>16</v>
      </c>
      <c r="G94" t="s">
        <v>14</v>
      </c>
      <c r="H94">
        <v>0</v>
      </c>
      <c r="I94" s="2"/>
      <c r="J94" s="4">
        <v>0</v>
      </c>
      <c r="K94" t="str">
        <f>IF((LEN(relatorio_Ananindeua[[#This Row],[CIF/CPF/CNPJ]])=14),relatorio_Ananindeua[[#This Row],[CIF/CPF/CNPJ]],relatorio_Ananindeua[[#This Row],[Coluna2]])</f>
        <v>53368844000156</v>
      </c>
      <c r="L94" t="str">
        <f t="shared" si="2"/>
        <v>533******56</v>
      </c>
    </row>
    <row r="95" spans="1:12" x14ac:dyDescent="0.25">
      <c r="A95" t="s">
        <v>10212</v>
      </c>
      <c r="B95" t="s">
        <v>10213</v>
      </c>
      <c r="C95" t="s">
        <v>32</v>
      </c>
      <c r="D95" s="1">
        <v>45296.212060185186</v>
      </c>
      <c r="E95" s="18" t="s">
        <v>11</v>
      </c>
      <c r="F95" s="13" t="s">
        <v>16</v>
      </c>
      <c r="G95" t="s">
        <v>14</v>
      </c>
      <c r="H95">
        <v>0</v>
      </c>
      <c r="I95" s="2"/>
      <c r="J95" s="4">
        <v>0</v>
      </c>
      <c r="K95" t="str">
        <f>IF((LEN(relatorio_Ananindeua[[#This Row],[CIF/CPF/CNPJ]])=14),relatorio_Ananindeua[[#This Row],[CIF/CPF/CNPJ]],relatorio_Ananindeua[[#This Row],[Coluna2]])</f>
        <v>53367914000151</v>
      </c>
      <c r="L95" t="str">
        <f t="shared" si="2"/>
        <v>533******51</v>
      </c>
    </row>
    <row r="96" spans="1:12" x14ac:dyDescent="0.25">
      <c r="A96" t="s">
        <v>10210</v>
      </c>
      <c r="B96" t="s">
        <v>10211</v>
      </c>
      <c r="C96" t="s">
        <v>32</v>
      </c>
      <c r="D96" s="1">
        <v>45296.218993055554</v>
      </c>
      <c r="E96" s="18" t="s">
        <v>11</v>
      </c>
      <c r="F96" s="13" t="s">
        <v>16</v>
      </c>
      <c r="G96" t="s">
        <v>14</v>
      </c>
      <c r="H96">
        <v>0</v>
      </c>
      <c r="I96" s="2"/>
      <c r="J96" s="4">
        <v>0</v>
      </c>
      <c r="K96" t="str">
        <f>IF((LEN(relatorio_Ananindeua[[#This Row],[CIF/CPF/CNPJ]])=14),relatorio_Ananindeua[[#This Row],[CIF/CPF/CNPJ]],relatorio_Ananindeua[[#This Row],[Coluna2]])</f>
        <v>53367521000148</v>
      </c>
      <c r="L96" t="str">
        <f t="shared" si="2"/>
        <v>533******48</v>
      </c>
    </row>
    <row r="97" spans="1:12" x14ac:dyDescent="0.25">
      <c r="A97" t="s">
        <v>5038</v>
      </c>
      <c r="B97" t="s">
        <v>5039</v>
      </c>
      <c r="C97" t="s">
        <v>34</v>
      </c>
      <c r="D97" s="1">
        <v>45296.225925925923</v>
      </c>
      <c r="E97" s="18" t="s">
        <v>11</v>
      </c>
      <c r="F97" s="13" t="s">
        <v>16</v>
      </c>
      <c r="G97" t="s">
        <v>14</v>
      </c>
      <c r="H97">
        <v>0</v>
      </c>
      <c r="I97" s="2"/>
      <c r="J97" s="4">
        <v>0</v>
      </c>
      <c r="K97" t="str">
        <f>IF((LEN(relatorio_Ananindeua[[#This Row],[CIF/CPF/CNPJ]])=14),relatorio_Ananindeua[[#This Row],[CIF/CPF/CNPJ]],relatorio_Ananindeua[[#This Row],[Coluna2]])</f>
        <v>40439475000101</v>
      </c>
      <c r="L97" t="str">
        <f t="shared" si="2"/>
        <v>404******01</v>
      </c>
    </row>
    <row r="98" spans="1:12" x14ac:dyDescent="0.25">
      <c r="A98" t="s">
        <v>5869</v>
      </c>
      <c r="B98" t="s">
        <v>5870</v>
      </c>
      <c r="C98" t="s">
        <v>34</v>
      </c>
      <c r="D98" s="1">
        <v>45296.225995370369</v>
      </c>
      <c r="E98" s="18" t="s">
        <v>11</v>
      </c>
      <c r="F98" s="13" t="s">
        <v>16</v>
      </c>
      <c r="G98" t="s">
        <v>14</v>
      </c>
      <c r="H98">
        <v>0</v>
      </c>
      <c r="I98" s="2"/>
      <c r="J98" s="4">
        <v>0</v>
      </c>
      <c r="K98" t="str">
        <f>IF((LEN(relatorio_Ananindeua[[#This Row],[CIF/CPF/CNPJ]])=14),relatorio_Ananindeua[[#This Row],[CIF/CPF/CNPJ]],relatorio_Ananindeua[[#This Row],[Coluna2]])</f>
        <v>43214437000130</v>
      </c>
      <c r="L98" t="str">
        <f t="shared" si="2"/>
        <v>432******30</v>
      </c>
    </row>
    <row r="99" spans="1:12" x14ac:dyDescent="0.25">
      <c r="A99" t="s">
        <v>956</v>
      </c>
      <c r="B99" t="s">
        <v>957</v>
      </c>
      <c r="C99" t="s">
        <v>21</v>
      </c>
      <c r="D99" s="1">
        <v>45296.440474537034</v>
      </c>
      <c r="E99" s="18" t="s">
        <v>11</v>
      </c>
      <c r="F99" s="13" t="s">
        <v>19</v>
      </c>
      <c r="G99" t="s">
        <v>13496</v>
      </c>
      <c r="H99">
        <v>0</v>
      </c>
      <c r="I99" s="2"/>
      <c r="J99" s="4">
        <v>11136.27</v>
      </c>
      <c r="K99" t="str">
        <f>IF((LEN(relatorio_Ananindeua[[#This Row],[CIF/CPF/CNPJ]])=14),relatorio_Ananindeua[[#This Row],[CIF/CPF/CNPJ]],relatorio_Ananindeua[[#This Row],[Coluna2]])</f>
        <v>17454167000125</v>
      </c>
      <c r="L99" t="str">
        <f t="shared" si="2"/>
        <v>174******25</v>
      </c>
    </row>
    <row r="100" spans="1:12" x14ac:dyDescent="0.25">
      <c r="A100" t="s">
        <v>956</v>
      </c>
      <c r="B100" t="s">
        <v>957</v>
      </c>
      <c r="C100" t="s">
        <v>21</v>
      </c>
      <c r="D100" s="1">
        <v>45296.448645833334</v>
      </c>
      <c r="E100" s="18" t="s">
        <v>11</v>
      </c>
      <c r="F100" s="13" t="s">
        <v>19</v>
      </c>
      <c r="G100" t="s">
        <v>13496</v>
      </c>
      <c r="H100">
        <v>0</v>
      </c>
      <c r="I100" s="2"/>
      <c r="J100" s="4">
        <v>6552.48</v>
      </c>
      <c r="K100" t="str">
        <f>IF((LEN(relatorio_Ananindeua[[#This Row],[CIF/CPF/CNPJ]])=14),relatorio_Ananindeua[[#This Row],[CIF/CPF/CNPJ]],relatorio_Ananindeua[[#This Row],[Coluna2]])</f>
        <v>17454167000125</v>
      </c>
      <c r="L100" t="str">
        <f t="shared" si="2"/>
        <v>174******25</v>
      </c>
    </row>
    <row r="101" spans="1:12" x14ac:dyDescent="0.25">
      <c r="A101" t="s">
        <v>956</v>
      </c>
      <c r="B101" t="s">
        <v>957</v>
      </c>
      <c r="C101" t="s">
        <v>21</v>
      </c>
      <c r="D101" s="1">
        <v>45296.452557870369</v>
      </c>
      <c r="E101" s="18" t="s">
        <v>11</v>
      </c>
      <c r="F101" s="13" t="s">
        <v>19</v>
      </c>
      <c r="G101" t="s">
        <v>13496</v>
      </c>
      <c r="H101">
        <v>0</v>
      </c>
      <c r="I101" s="2"/>
      <c r="J101" s="4">
        <v>5447.75</v>
      </c>
      <c r="K101" t="str">
        <f>IF((LEN(relatorio_Ananindeua[[#This Row],[CIF/CPF/CNPJ]])=14),relatorio_Ananindeua[[#This Row],[CIF/CPF/CNPJ]],relatorio_Ananindeua[[#This Row],[Coluna2]])</f>
        <v>17454167000125</v>
      </c>
      <c r="L101" t="str">
        <f t="shared" si="2"/>
        <v>174******25</v>
      </c>
    </row>
    <row r="102" spans="1:12" x14ac:dyDescent="0.25">
      <c r="A102" t="s">
        <v>956</v>
      </c>
      <c r="B102" t="s">
        <v>957</v>
      </c>
      <c r="C102" t="s">
        <v>21</v>
      </c>
      <c r="D102" s="1">
        <v>45296.459687499999</v>
      </c>
      <c r="E102" s="18" t="s">
        <v>11</v>
      </c>
      <c r="F102" s="13" t="s">
        <v>19</v>
      </c>
      <c r="G102" t="s">
        <v>13496</v>
      </c>
      <c r="H102">
        <v>0</v>
      </c>
      <c r="I102" s="2"/>
      <c r="J102" s="4">
        <v>14622.58</v>
      </c>
      <c r="K102" t="str">
        <f>IF((LEN(relatorio_Ananindeua[[#This Row],[CIF/CPF/CNPJ]])=14),relatorio_Ananindeua[[#This Row],[CIF/CPF/CNPJ]],relatorio_Ananindeua[[#This Row],[Coluna2]])</f>
        <v>17454167000125</v>
      </c>
      <c r="L102" t="str">
        <f t="shared" si="2"/>
        <v>174******25</v>
      </c>
    </row>
    <row r="103" spans="1:12" x14ac:dyDescent="0.25">
      <c r="A103" t="s">
        <v>956</v>
      </c>
      <c r="B103" t="s">
        <v>957</v>
      </c>
      <c r="C103" t="s">
        <v>21</v>
      </c>
      <c r="D103" s="1">
        <v>45296.465740740743</v>
      </c>
      <c r="E103" s="18" t="s">
        <v>11</v>
      </c>
      <c r="F103" s="13" t="s">
        <v>19</v>
      </c>
      <c r="G103" t="s">
        <v>13496</v>
      </c>
      <c r="H103">
        <v>0</v>
      </c>
      <c r="I103" s="2"/>
      <c r="J103" s="4">
        <v>7602.48</v>
      </c>
      <c r="K103" t="str">
        <f>IF((LEN(relatorio_Ananindeua[[#This Row],[CIF/CPF/CNPJ]])=14),relatorio_Ananindeua[[#This Row],[CIF/CPF/CNPJ]],relatorio_Ananindeua[[#This Row],[Coluna2]])</f>
        <v>17454167000125</v>
      </c>
      <c r="L103" t="str">
        <f t="shared" si="2"/>
        <v>174******25</v>
      </c>
    </row>
    <row r="104" spans="1:12" x14ac:dyDescent="0.25">
      <c r="A104" t="s">
        <v>956</v>
      </c>
      <c r="B104" t="s">
        <v>957</v>
      </c>
      <c r="C104" t="s">
        <v>21</v>
      </c>
      <c r="D104" s="1">
        <v>45296.466990740744</v>
      </c>
      <c r="E104" s="18" t="s">
        <v>11</v>
      </c>
      <c r="F104" s="13" t="s">
        <v>19</v>
      </c>
      <c r="G104" t="s">
        <v>13496</v>
      </c>
      <c r="H104">
        <v>0</v>
      </c>
      <c r="I104" s="2"/>
      <c r="J104" s="4">
        <v>5475</v>
      </c>
      <c r="K104" t="str">
        <f>IF((LEN(relatorio_Ananindeua[[#This Row],[CIF/CPF/CNPJ]])=14),relatorio_Ananindeua[[#This Row],[CIF/CPF/CNPJ]],relatorio_Ananindeua[[#This Row],[Coluna2]])</f>
        <v>17454167000125</v>
      </c>
      <c r="L104" t="str">
        <f t="shared" si="2"/>
        <v>174******25</v>
      </c>
    </row>
    <row r="105" spans="1:12" x14ac:dyDescent="0.25">
      <c r="A105" t="s">
        <v>956</v>
      </c>
      <c r="B105" t="s">
        <v>957</v>
      </c>
      <c r="C105" t="s">
        <v>21</v>
      </c>
      <c r="D105" s="1">
        <v>45296.468263888892</v>
      </c>
      <c r="E105" s="18" t="s">
        <v>11</v>
      </c>
      <c r="F105" s="13" t="s">
        <v>19</v>
      </c>
      <c r="G105" t="s">
        <v>13496</v>
      </c>
      <c r="H105">
        <v>0</v>
      </c>
      <c r="I105" s="2"/>
      <c r="J105" s="4">
        <v>4397.5200000000004</v>
      </c>
      <c r="K105" t="str">
        <f>IF((LEN(relatorio_Ananindeua[[#This Row],[CIF/CPF/CNPJ]])=14),relatorio_Ananindeua[[#This Row],[CIF/CPF/CNPJ]],relatorio_Ananindeua[[#This Row],[Coluna2]])</f>
        <v>17454167000125</v>
      </c>
      <c r="L105" t="str">
        <f t="shared" si="2"/>
        <v>174******25</v>
      </c>
    </row>
    <row r="106" spans="1:12" x14ac:dyDescent="0.25">
      <c r="A106" t="s">
        <v>956</v>
      </c>
      <c r="B106" t="s">
        <v>957</v>
      </c>
      <c r="C106" t="s">
        <v>21</v>
      </c>
      <c r="D106" s="1">
        <v>45296.473078703704</v>
      </c>
      <c r="E106" s="18" t="s">
        <v>11</v>
      </c>
      <c r="F106" s="13" t="s">
        <v>19</v>
      </c>
      <c r="G106" t="s">
        <v>13496</v>
      </c>
      <c r="H106">
        <v>0</v>
      </c>
      <c r="I106" s="2"/>
      <c r="J106" s="4">
        <v>5102.5</v>
      </c>
      <c r="K106" t="str">
        <f>IF((LEN(relatorio_Ananindeua[[#This Row],[CIF/CPF/CNPJ]])=14),relatorio_Ananindeua[[#This Row],[CIF/CPF/CNPJ]],relatorio_Ananindeua[[#This Row],[Coluna2]])</f>
        <v>17454167000125</v>
      </c>
      <c r="L106" t="str">
        <f t="shared" si="2"/>
        <v>174******25</v>
      </c>
    </row>
    <row r="107" spans="1:12" x14ac:dyDescent="0.25">
      <c r="A107" t="s">
        <v>956</v>
      </c>
      <c r="B107" t="s">
        <v>957</v>
      </c>
      <c r="C107" t="s">
        <v>21</v>
      </c>
      <c r="D107" s="1">
        <v>45296.474178240744</v>
      </c>
      <c r="E107" s="18" t="s">
        <v>11</v>
      </c>
      <c r="F107" s="13" t="s">
        <v>19</v>
      </c>
      <c r="G107" t="s">
        <v>13496</v>
      </c>
      <c r="H107">
        <v>0</v>
      </c>
      <c r="I107" s="2"/>
      <c r="J107" s="4">
        <v>3000</v>
      </c>
      <c r="K107" t="str">
        <f>IF((LEN(relatorio_Ananindeua[[#This Row],[CIF/CPF/CNPJ]])=14),relatorio_Ananindeua[[#This Row],[CIF/CPF/CNPJ]],relatorio_Ananindeua[[#This Row],[Coluna2]])</f>
        <v>17454167000125</v>
      </c>
      <c r="L107" t="str">
        <f t="shared" si="2"/>
        <v>174******25</v>
      </c>
    </row>
    <row r="108" spans="1:12" x14ac:dyDescent="0.25">
      <c r="A108" t="s">
        <v>77</v>
      </c>
      <c r="B108" t="s">
        <v>78</v>
      </c>
      <c r="C108" t="s">
        <v>21</v>
      </c>
      <c r="D108" s="1">
        <v>45296.483564814815</v>
      </c>
      <c r="E108" s="18" t="s">
        <v>11</v>
      </c>
      <c r="F108" s="13" t="s">
        <v>19</v>
      </c>
      <c r="G108" t="s">
        <v>13496</v>
      </c>
      <c r="H108">
        <v>0</v>
      </c>
      <c r="I108" s="2"/>
      <c r="J108" s="4">
        <v>0</v>
      </c>
      <c r="K108" t="str">
        <f>IF((LEN(relatorio_Ananindeua[[#This Row],[CIF/CPF/CNPJ]])=14),relatorio_Ananindeua[[#This Row],[CIF/CPF/CNPJ]],relatorio_Ananindeua[[#This Row],[Coluna2]])</f>
        <v>07418827000169</v>
      </c>
      <c r="L108" t="str">
        <f t="shared" si="2"/>
        <v>074******69</v>
      </c>
    </row>
    <row r="109" spans="1:12" x14ac:dyDescent="0.25">
      <c r="A109" t="s">
        <v>77</v>
      </c>
      <c r="B109" t="s">
        <v>78</v>
      </c>
      <c r="C109" t="s">
        <v>21</v>
      </c>
      <c r="D109" s="1">
        <v>45296.493472222224</v>
      </c>
      <c r="E109" s="18" t="s">
        <v>11</v>
      </c>
      <c r="F109" s="13" t="s">
        <v>19</v>
      </c>
      <c r="G109" t="s">
        <v>13496</v>
      </c>
      <c r="H109">
        <v>0</v>
      </c>
      <c r="I109" s="2"/>
      <c r="J109" s="4">
        <v>0</v>
      </c>
      <c r="K109" t="str">
        <f>IF((LEN(relatorio_Ananindeua[[#This Row],[CIF/CPF/CNPJ]])=14),relatorio_Ananindeua[[#This Row],[CIF/CPF/CNPJ]],relatorio_Ananindeua[[#This Row],[Coluna2]])</f>
        <v>07418827000169</v>
      </c>
      <c r="L109" t="str">
        <f t="shared" si="2"/>
        <v>074******69</v>
      </c>
    </row>
    <row r="110" spans="1:12" x14ac:dyDescent="0.25">
      <c r="A110" t="s">
        <v>956</v>
      </c>
      <c r="B110" t="s">
        <v>957</v>
      </c>
      <c r="C110" t="s">
        <v>21</v>
      </c>
      <c r="D110" s="1">
        <v>45296.494664351849</v>
      </c>
      <c r="E110" s="18" t="s">
        <v>11</v>
      </c>
      <c r="F110" s="13" t="s">
        <v>19</v>
      </c>
      <c r="G110" t="s">
        <v>13496</v>
      </c>
      <c r="H110">
        <v>0</v>
      </c>
      <c r="I110" s="2"/>
      <c r="J110" s="4">
        <v>22622.400000000001</v>
      </c>
      <c r="K110" t="str">
        <f>IF((LEN(relatorio_Ananindeua[[#This Row],[CIF/CPF/CNPJ]])=14),relatorio_Ananindeua[[#This Row],[CIF/CPF/CNPJ]],relatorio_Ananindeua[[#This Row],[Coluna2]])</f>
        <v>17454167000125</v>
      </c>
      <c r="L110" t="str">
        <f t="shared" si="2"/>
        <v>174******25</v>
      </c>
    </row>
    <row r="111" spans="1:12" x14ac:dyDescent="0.25">
      <c r="A111" t="s">
        <v>1554</v>
      </c>
      <c r="B111" t="s">
        <v>1555</v>
      </c>
      <c r="C111" t="s">
        <v>34</v>
      </c>
      <c r="D111" s="1">
        <v>45296.497314814813</v>
      </c>
      <c r="E111" s="18" t="s">
        <v>11</v>
      </c>
      <c r="F111" s="13" t="s">
        <v>16</v>
      </c>
      <c r="G111" t="s">
        <v>14</v>
      </c>
      <c r="H111">
        <v>0</v>
      </c>
      <c r="I111" s="2"/>
      <c r="J111" s="4">
        <v>0</v>
      </c>
      <c r="K111" t="str">
        <f>IF((LEN(relatorio_Ananindeua[[#This Row],[CIF/CPF/CNPJ]])=14),relatorio_Ananindeua[[#This Row],[CIF/CPF/CNPJ]],relatorio_Ananindeua[[#This Row],[Coluna2]])</f>
        <v>22631677000160</v>
      </c>
      <c r="L111" t="str">
        <f t="shared" si="2"/>
        <v>226******60</v>
      </c>
    </row>
    <row r="112" spans="1:12" x14ac:dyDescent="0.25">
      <c r="A112" t="s">
        <v>10150</v>
      </c>
      <c r="B112" t="s">
        <v>10151</v>
      </c>
      <c r="C112" t="s">
        <v>32</v>
      </c>
      <c r="D112" s="1">
        <v>45296.497337962966</v>
      </c>
      <c r="E112" s="18" t="s">
        <v>11</v>
      </c>
      <c r="F112" s="13" t="s">
        <v>16</v>
      </c>
      <c r="G112" t="s">
        <v>14</v>
      </c>
      <c r="H112">
        <v>0</v>
      </c>
      <c r="I112" s="2"/>
      <c r="J112" s="4">
        <v>0</v>
      </c>
      <c r="K112" t="str">
        <f>IF((LEN(relatorio_Ananindeua[[#This Row],[CIF/CPF/CNPJ]])=14),relatorio_Ananindeua[[#This Row],[CIF/CPF/CNPJ]],relatorio_Ananindeua[[#This Row],[Coluna2]])</f>
        <v>53342674000130</v>
      </c>
      <c r="L112" t="str">
        <f t="shared" si="2"/>
        <v>533******30</v>
      </c>
    </row>
    <row r="113" spans="1:12" x14ac:dyDescent="0.25">
      <c r="A113" t="s">
        <v>10146</v>
      </c>
      <c r="B113" t="s">
        <v>10147</v>
      </c>
      <c r="C113" t="s">
        <v>32</v>
      </c>
      <c r="D113" s="1">
        <v>45296.497349537036</v>
      </c>
      <c r="E113" s="18" t="s">
        <v>11</v>
      </c>
      <c r="F113" s="13" t="s">
        <v>16</v>
      </c>
      <c r="G113" t="s">
        <v>14</v>
      </c>
      <c r="H113">
        <v>0</v>
      </c>
      <c r="I113" s="2"/>
      <c r="J113" s="4">
        <v>0</v>
      </c>
      <c r="K113" t="str">
        <f>IF((LEN(relatorio_Ananindeua[[#This Row],[CIF/CPF/CNPJ]])=14),relatorio_Ananindeua[[#This Row],[CIF/CPF/CNPJ]],relatorio_Ananindeua[[#This Row],[Coluna2]])</f>
        <v>53340518000130</v>
      </c>
      <c r="L113" t="str">
        <f t="shared" si="2"/>
        <v>533******30</v>
      </c>
    </row>
    <row r="114" spans="1:12" x14ac:dyDescent="0.25">
      <c r="A114" t="s">
        <v>77</v>
      </c>
      <c r="B114" t="s">
        <v>78</v>
      </c>
      <c r="C114" t="s">
        <v>21</v>
      </c>
      <c r="D114" s="1">
        <v>45296.497523148151</v>
      </c>
      <c r="E114" s="18" t="s">
        <v>11</v>
      </c>
      <c r="F114" s="13" t="s">
        <v>19</v>
      </c>
      <c r="G114" t="s">
        <v>13496</v>
      </c>
      <c r="H114">
        <v>0</v>
      </c>
      <c r="I114" s="2"/>
      <c r="J114" s="4">
        <v>0</v>
      </c>
      <c r="K114" t="str">
        <f>IF((LEN(relatorio_Ananindeua[[#This Row],[CIF/CPF/CNPJ]])=14),relatorio_Ananindeua[[#This Row],[CIF/CPF/CNPJ]],relatorio_Ananindeua[[#This Row],[Coluna2]])</f>
        <v>07418827000169</v>
      </c>
      <c r="L114" t="str">
        <f t="shared" si="2"/>
        <v>074******69</v>
      </c>
    </row>
    <row r="115" spans="1:12" x14ac:dyDescent="0.25">
      <c r="A115" t="s">
        <v>956</v>
      </c>
      <c r="B115" t="s">
        <v>957</v>
      </c>
      <c r="C115" t="s">
        <v>21</v>
      </c>
      <c r="D115" s="1">
        <v>45296.498263888891</v>
      </c>
      <c r="E115" s="18" t="s">
        <v>11</v>
      </c>
      <c r="F115" s="13" t="s">
        <v>19</v>
      </c>
      <c r="G115" t="s">
        <v>13496</v>
      </c>
      <c r="H115">
        <v>0</v>
      </c>
      <c r="I115" s="2"/>
      <c r="J115" s="4">
        <v>4397.5200000000004</v>
      </c>
      <c r="K115" t="str">
        <f>IF((LEN(relatorio_Ananindeua[[#This Row],[CIF/CPF/CNPJ]])=14),relatorio_Ananindeua[[#This Row],[CIF/CPF/CNPJ]],relatorio_Ananindeua[[#This Row],[Coluna2]])</f>
        <v>17454167000125</v>
      </c>
      <c r="L115" t="str">
        <f t="shared" si="2"/>
        <v>174******25</v>
      </c>
    </row>
    <row r="116" spans="1:12" x14ac:dyDescent="0.25">
      <c r="A116" t="s">
        <v>77</v>
      </c>
      <c r="B116" t="s">
        <v>78</v>
      </c>
      <c r="C116" t="s">
        <v>21</v>
      </c>
      <c r="D116" s="1">
        <v>45296.503530092596</v>
      </c>
      <c r="E116" s="18" t="s">
        <v>11</v>
      </c>
      <c r="F116" s="13" t="s">
        <v>19</v>
      </c>
      <c r="G116" t="s">
        <v>13496</v>
      </c>
      <c r="H116">
        <v>0</v>
      </c>
      <c r="I116" s="2"/>
      <c r="J116" s="4">
        <v>0</v>
      </c>
      <c r="K116" t="str">
        <f>IF((LEN(relatorio_Ananindeua[[#This Row],[CIF/CPF/CNPJ]])=14),relatorio_Ananindeua[[#This Row],[CIF/CPF/CNPJ]],relatorio_Ananindeua[[#This Row],[Coluna2]])</f>
        <v>07418827000169</v>
      </c>
      <c r="L116" t="str">
        <f t="shared" si="2"/>
        <v>074******69</v>
      </c>
    </row>
    <row r="117" spans="1:12" x14ac:dyDescent="0.25">
      <c r="A117" t="s">
        <v>4529</v>
      </c>
      <c r="B117" t="s">
        <v>4530</v>
      </c>
      <c r="C117" t="s">
        <v>34</v>
      </c>
      <c r="D117" s="1">
        <v>45296.586157407408</v>
      </c>
      <c r="E117" s="18" t="s">
        <v>11</v>
      </c>
      <c r="F117" s="13" t="s">
        <v>16</v>
      </c>
      <c r="G117" t="s">
        <v>13496</v>
      </c>
      <c r="H117">
        <v>0</v>
      </c>
      <c r="I117" s="2"/>
      <c r="J117" s="4">
        <v>0</v>
      </c>
      <c r="K117" t="str">
        <f>IF((LEN(relatorio_Ananindeua[[#This Row],[CIF/CPF/CNPJ]])=14),relatorio_Ananindeua[[#This Row],[CIF/CPF/CNPJ]],relatorio_Ananindeua[[#This Row],[Coluna2]])</f>
        <v>37910625000109</v>
      </c>
      <c r="L117" t="str">
        <f t="shared" si="2"/>
        <v>379******09</v>
      </c>
    </row>
    <row r="118" spans="1:12" x14ac:dyDescent="0.25">
      <c r="A118" t="s">
        <v>10160</v>
      </c>
      <c r="B118" t="s">
        <v>10161</v>
      </c>
      <c r="C118" t="s">
        <v>32</v>
      </c>
      <c r="D118" s="1">
        <v>45296.615023148152</v>
      </c>
      <c r="E118" s="18" t="s">
        <v>11</v>
      </c>
      <c r="F118" s="13" t="s">
        <v>16</v>
      </c>
      <c r="G118" t="s">
        <v>14</v>
      </c>
      <c r="H118">
        <v>0</v>
      </c>
      <c r="I118" s="2"/>
      <c r="J118" s="4">
        <v>0</v>
      </c>
      <c r="K118" t="str">
        <f>IF((LEN(relatorio_Ananindeua[[#This Row],[CIF/CPF/CNPJ]])=14),relatorio_Ananindeua[[#This Row],[CIF/CPF/CNPJ]],relatorio_Ananindeua[[#This Row],[Coluna2]])</f>
        <v>53348100000170</v>
      </c>
      <c r="L118" t="str">
        <f t="shared" si="2"/>
        <v>533******70</v>
      </c>
    </row>
    <row r="119" spans="1:12" x14ac:dyDescent="0.25">
      <c r="A119" t="s">
        <v>956</v>
      </c>
      <c r="B119" t="s">
        <v>957</v>
      </c>
      <c r="C119" t="s">
        <v>21</v>
      </c>
      <c r="D119" s="1">
        <v>45296.696238425924</v>
      </c>
      <c r="E119" s="18" t="s">
        <v>11</v>
      </c>
      <c r="F119" s="13" t="s">
        <v>19</v>
      </c>
      <c r="G119" t="s">
        <v>13496</v>
      </c>
      <c r="H119">
        <v>0</v>
      </c>
      <c r="I119" s="2"/>
      <c r="J119" s="4">
        <v>20</v>
      </c>
      <c r="K119" t="str">
        <f>IF((LEN(relatorio_Ananindeua[[#This Row],[CIF/CPF/CNPJ]])=14),relatorio_Ananindeua[[#This Row],[CIF/CPF/CNPJ]],relatorio_Ananindeua[[#This Row],[Coluna2]])</f>
        <v>17454167000125</v>
      </c>
      <c r="L119" t="str">
        <f t="shared" si="2"/>
        <v>174******25</v>
      </c>
    </row>
    <row r="120" spans="1:12" x14ac:dyDescent="0.25">
      <c r="A120" t="s">
        <v>2722</v>
      </c>
      <c r="B120" t="s">
        <v>2723</v>
      </c>
      <c r="C120" t="s">
        <v>34</v>
      </c>
      <c r="D120" s="1">
        <v>45296.69835648148</v>
      </c>
      <c r="E120" s="18" t="s">
        <v>11</v>
      </c>
      <c r="F120" s="13" t="s">
        <v>16</v>
      </c>
      <c r="G120" t="s">
        <v>14</v>
      </c>
      <c r="H120">
        <v>0</v>
      </c>
      <c r="I120" s="2"/>
      <c r="J120" s="4">
        <v>0</v>
      </c>
      <c r="K120" t="str">
        <f>IF((LEN(relatorio_Ananindeua[[#This Row],[CIF/CPF/CNPJ]])=14),relatorio_Ananindeua[[#This Row],[CIF/CPF/CNPJ]],relatorio_Ananindeua[[#This Row],[Coluna2]])</f>
        <v>30060821000184</v>
      </c>
      <c r="L120" t="str">
        <f t="shared" si="2"/>
        <v>300******84</v>
      </c>
    </row>
    <row r="121" spans="1:12" x14ac:dyDescent="0.25">
      <c r="A121" t="s">
        <v>1992</v>
      </c>
      <c r="B121" t="s">
        <v>1993</v>
      </c>
      <c r="C121" t="s">
        <v>34</v>
      </c>
      <c r="D121" s="1">
        <v>45296.698368055557</v>
      </c>
      <c r="E121" s="18" t="s">
        <v>11</v>
      </c>
      <c r="F121" s="13" t="s">
        <v>16</v>
      </c>
      <c r="G121" t="s">
        <v>14</v>
      </c>
      <c r="H121">
        <v>0</v>
      </c>
      <c r="I121" s="2"/>
      <c r="J121" s="4">
        <v>0</v>
      </c>
      <c r="K121" t="str">
        <f>IF((LEN(relatorio_Ananindeua[[#This Row],[CIF/CPF/CNPJ]])=14),relatorio_Ananindeua[[#This Row],[CIF/CPF/CNPJ]],relatorio_Ananindeua[[#This Row],[Coluna2]])</f>
        <v>26285302000147</v>
      </c>
      <c r="L121" t="str">
        <f t="shared" si="2"/>
        <v>262******47</v>
      </c>
    </row>
    <row r="122" spans="1:12" x14ac:dyDescent="0.25">
      <c r="A122" t="s">
        <v>956</v>
      </c>
      <c r="B122" t="s">
        <v>957</v>
      </c>
      <c r="C122" t="s">
        <v>21</v>
      </c>
      <c r="D122" s="1">
        <v>45296.699189814812</v>
      </c>
      <c r="E122" s="18" t="s">
        <v>11</v>
      </c>
      <c r="F122" s="13" t="s">
        <v>19</v>
      </c>
      <c r="G122" t="s">
        <v>13496</v>
      </c>
      <c r="H122">
        <v>0</v>
      </c>
      <c r="I122" s="2"/>
      <c r="J122" s="4">
        <v>212.5</v>
      </c>
      <c r="K122" t="str">
        <f>IF((LEN(relatorio_Ananindeua[[#This Row],[CIF/CPF/CNPJ]])=14),relatorio_Ananindeua[[#This Row],[CIF/CPF/CNPJ]],relatorio_Ananindeua[[#This Row],[Coluna2]])</f>
        <v>17454167000125</v>
      </c>
      <c r="L122" t="str">
        <f t="shared" si="2"/>
        <v>174******25</v>
      </c>
    </row>
    <row r="123" spans="1:12" x14ac:dyDescent="0.25">
      <c r="A123" t="s">
        <v>6904</v>
      </c>
      <c r="B123" t="s">
        <v>6905</v>
      </c>
      <c r="C123" t="s">
        <v>20</v>
      </c>
      <c r="D123" s="1">
        <v>45297</v>
      </c>
      <c r="E123" s="18" t="s">
        <v>11</v>
      </c>
      <c r="F123" s="13" t="s">
        <v>19</v>
      </c>
      <c r="G123" t="s">
        <v>13496</v>
      </c>
      <c r="H123">
        <v>0</v>
      </c>
      <c r="I123" s="2"/>
      <c r="J123" s="4">
        <v>4.75</v>
      </c>
      <c r="K123" t="str">
        <f>IF((LEN(relatorio_Ananindeua[[#This Row],[CIF/CPF/CNPJ]])=14),relatorio_Ananindeua[[#This Row],[CIF/CPF/CNPJ]],relatorio_Ananindeua[[#This Row],[Coluna2]])</f>
        <v>46201083002393</v>
      </c>
      <c r="L123" t="str">
        <f t="shared" si="2"/>
        <v>462******93</v>
      </c>
    </row>
    <row r="124" spans="1:12" x14ac:dyDescent="0.25">
      <c r="A124" t="s">
        <v>10250</v>
      </c>
      <c r="B124" t="s">
        <v>10251</v>
      </c>
      <c r="C124" t="s">
        <v>32</v>
      </c>
      <c r="D124" s="1">
        <v>45297.448113425926</v>
      </c>
      <c r="E124" s="18" t="s">
        <v>11</v>
      </c>
      <c r="F124" s="13" t="s">
        <v>16</v>
      </c>
      <c r="G124" t="s">
        <v>14</v>
      </c>
      <c r="H124">
        <v>0</v>
      </c>
      <c r="I124" s="2"/>
      <c r="J124" s="4">
        <v>0</v>
      </c>
      <c r="K124" t="str">
        <f>IF((LEN(relatorio_Ananindeua[[#This Row],[CIF/CPF/CNPJ]])=14),relatorio_Ananindeua[[#This Row],[CIF/CPF/CNPJ]],relatorio_Ananindeua[[#This Row],[Coluna2]])</f>
        <v>53385534000140</v>
      </c>
      <c r="L124" t="str">
        <f t="shared" si="2"/>
        <v>533******40</v>
      </c>
    </row>
    <row r="125" spans="1:12" x14ac:dyDescent="0.25">
      <c r="A125" t="s">
        <v>3842</v>
      </c>
      <c r="B125" t="s">
        <v>3843</v>
      </c>
      <c r="C125" t="s">
        <v>34</v>
      </c>
      <c r="D125" s="1">
        <v>45297.448136574072</v>
      </c>
      <c r="E125" s="18" t="s">
        <v>11</v>
      </c>
      <c r="F125" s="13" t="s">
        <v>16</v>
      </c>
      <c r="G125" t="s">
        <v>14</v>
      </c>
      <c r="H125">
        <v>0</v>
      </c>
      <c r="I125" s="2"/>
      <c r="J125" s="4">
        <v>0</v>
      </c>
      <c r="K125" t="str">
        <f>IF((LEN(relatorio_Ananindeua[[#This Row],[CIF/CPF/CNPJ]])=14),relatorio_Ananindeua[[#This Row],[CIF/CPF/CNPJ]],relatorio_Ananindeua[[#This Row],[Coluna2]])</f>
        <v>35093420000144</v>
      </c>
      <c r="L125" t="str">
        <f t="shared" si="2"/>
        <v>350******44</v>
      </c>
    </row>
    <row r="126" spans="1:12" x14ac:dyDescent="0.25">
      <c r="A126" t="s">
        <v>9146</v>
      </c>
      <c r="B126" t="s">
        <v>9147</v>
      </c>
      <c r="C126" t="s">
        <v>34</v>
      </c>
      <c r="D126" s="1">
        <v>45297.448182870372</v>
      </c>
      <c r="E126" s="18" t="s">
        <v>11</v>
      </c>
      <c r="F126" s="13" t="s">
        <v>16</v>
      </c>
      <c r="G126" t="s">
        <v>14</v>
      </c>
      <c r="H126">
        <v>0</v>
      </c>
      <c r="I126" s="2"/>
      <c r="J126" s="4">
        <v>0</v>
      </c>
      <c r="K126" t="str">
        <f>IF((LEN(relatorio_Ananindeua[[#This Row],[CIF/CPF/CNPJ]])=14),relatorio_Ananindeua[[#This Row],[CIF/CPF/CNPJ]],relatorio_Ananindeua[[#This Row],[Coluna2]])</f>
        <v>50887696000198</v>
      </c>
      <c r="L126" t="str">
        <f t="shared" si="2"/>
        <v>508******98</v>
      </c>
    </row>
    <row r="127" spans="1:12" x14ac:dyDescent="0.25">
      <c r="A127" t="s">
        <v>10084</v>
      </c>
      <c r="B127" t="s">
        <v>10085</v>
      </c>
      <c r="C127" t="s">
        <v>34</v>
      </c>
      <c r="D127" s="1">
        <v>45297.455613425926</v>
      </c>
      <c r="E127" s="18" t="s">
        <v>11</v>
      </c>
      <c r="F127" s="13" t="s">
        <v>16</v>
      </c>
      <c r="G127" t="s">
        <v>14</v>
      </c>
      <c r="H127">
        <v>0</v>
      </c>
      <c r="I127" s="2"/>
      <c r="J127" s="4">
        <v>0</v>
      </c>
      <c r="K127" t="str">
        <f>IF((LEN(relatorio_Ananindeua[[#This Row],[CIF/CPF/CNPJ]])=14),relatorio_Ananindeua[[#This Row],[CIF/CPF/CNPJ]],relatorio_Ananindeua[[#This Row],[Coluna2]])</f>
        <v>53090143000106</v>
      </c>
      <c r="L127" t="str">
        <f t="shared" si="2"/>
        <v>530******06</v>
      </c>
    </row>
    <row r="128" spans="1:12" x14ac:dyDescent="0.25">
      <c r="A128" t="s">
        <v>3894</v>
      </c>
      <c r="B128" t="s">
        <v>3895</v>
      </c>
      <c r="C128" t="s">
        <v>34</v>
      </c>
      <c r="D128" s="1">
        <v>45297.455625000002</v>
      </c>
      <c r="E128" s="18" t="s">
        <v>11</v>
      </c>
      <c r="F128" s="13" t="s">
        <v>16</v>
      </c>
      <c r="G128" t="s">
        <v>14</v>
      </c>
      <c r="H128">
        <v>0</v>
      </c>
      <c r="I128" s="2"/>
      <c r="J128" s="4">
        <v>0</v>
      </c>
      <c r="K128" t="str">
        <f>IF((LEN(relatorio_Ananindeua[[#This Row],[CIF/CPF/CNPJ]])=14),relatorio_Ananindeua[[#This Row],[CIF/CPF/CNPJ]],relatorio_Ananindeua[[#This Row],[Coluna2]])</f>
        <v>35319747000191</v>
      </c>
      <c r="L128" t="str">
        <f t="shared" si="2"/>
        <v>353******91</v>
      </c>
    </row>
    <row r="129" spans="1:12" x14ac:dyDescent="0.25">
      <c r="A129" t="s">
        <v>10240</v>
      </c>
      <c r="B129" t="s">
        <v>10241</v>
      </c>
      <c r="C129" t="s">
        <v>32</v>
      </c>
      <c r="D129" s="1">
        <v>45297.455706018518</v>
      </c>
      <c r="E129" s="18" t="s">
        <v>11</v>
      </c>
      <c r="F129" s="13" t="s">
        <v>16</v>
      </c>
      <c r="G129" t="s">
        <v>14</v>
      </c>
      <c r="H129">
        <v>0</v>
      </c>
      <c r="I129" s="2"/>
      <c r="J129" s="4">
        <v>0</v>
      </c>
      <c r="K129" t="str">
        <f>IF((LEN(relatorio_Ananindeua[[#This Row],[CIF/CPF/CNPJ]])=14),relatorio_Ananindeua[[#This Row],[CIF/CPF/CNPJ]],relatorio_Ananindeua[[#This Row],[Coluna2]])</f>
        <v>53381599000117</v>
      </c>
      <c r="L129" t="str">
        <f t="shared" si="2"/>
        <v>533******17</v>
      </c>
    </row>
    <row r="130" spans="1:12" x14ac:dyDescent="0.25">
      <c r="A130" t="s">
        <v>8582</v>
      </c>
      <c r="B130" t="s">
        <v>8583</v>
      </c>
      <c r="C130" t="s">
        <v>34</v>
      </c>
      <c r="D130" s="1">
        <v>45297.455775462964</v>
      </c>
      <c r="E130" s="18" t="s">
        <v>11</v>
      </c>
      <c r="F130" s="13" t="s">
        <v>16</v>
      </c>
      <c r="G130" t="s">
        <v>14</v>
      </c>
      <c r="H130">
        <v>0</v>
      </c>
      <c r="I130" s="2"/>
      <c r="J130" s="4">
        <v>0</v>
      </c>
      <c r="K130" t="str">
        <f>IF((LEN(relatorio_Ananindeua[[#This Row],[CIF/CPF/CNPJ]])=14),relatorio_Ananindeua[[#This Row],[CIF/CPF/CNPJ]],relatorio_Ananindeua[[#This Row],[Coluna2]])</f>
        <v>50023552000193</v>
      </c>
      <c r="L130" t="str">
        <f t="shared" si="2"/>
        <v>500******93</v>
      </c>
    </row>
    <row r="131" spans="1:12" x14ac:dyDescent="0.25">
      <c r="A131" t="s">
        <v>10244</v>
      </c>
      <c r="B131" t="s">
        <v>10245</v>
      </c>
      <c r="C131" t="s">
        <v>32</v>
      </c>
      <c r="D131" s="1">
        <v>45297.455775462964</v>
      </c>
      <c r="E131" s="18" t="s">
        <v>11</v>
      </c>
      <c r="F131" s="13" t="s">
        <v>16</v>
      </c>
      <c r="G131" t="s">
        <v>14</v>
      </c>
      <c r="H131">
        <v>0</v>
      </c>
      <c r="I131" s="2"/>
      <c r="J131" s="4">
        <v>0</v>
      </c>
      <c r="K131" t="str">
        <f>IF((LEN(relatorio_Ananindeua[[#This Row],[CIF/CPF/CNPJ]])=14),relatorio_Ananindeua[[#This Row],[CIF/CPF/CNPJ]],relatorio_Ananindeua[[#This Row],[Coluna2]])</f>
        <v>53383513000195</v>
      </c>
      <c r="L131" t="str">
        <f t="shared" si="2"/>
        <v>533******95</v>
      </c>
    </row>
    <row r="132" spans="1:12" x14ac:dyDescent="0.25">
      <c r="A132" t="s">
        <v>10236</v>
      </c>
      <c r="B132" t="s">
        <v>10237</v>
      </c>
      <c r="C132" t="s">
        <v>32</v>
      </c>
      <c r="D132" s="1">
        <v>45297.455833333333</v>
      </c>
      <c r="E132" s="18" t="s">
        <v>11</v>
      </c>
      <c r="F132" s="13" t="s">
        <v>16</v>
      </c>
      <c r="G132" t="s">
        <v>14</v>
      </c>
      <c r="H132">
        <v>0</v>
      </c>
      <c r="I132" s="2"/>
      <c r="J132" s="4">
        <v>0</v>
      </c>
      <c r="K132" t="str">
        <f>IF((LEN(relatorio_Ananindeua[[#This Row],[CIF/CPF/CNPJ]])=14),relatorio_Ananindeua[[#This Row],[CIF/CPF/CNPJ]],relatorio_Ananindeua[[#This Row],[Coluna2]])</f>
        <v>53379527000135</v>
      </c>
      <c r="L132" t="str">
        <f t="shared" si="2"/>
        <v>533******35</v>
      </c>
    </row>
    <row r="133" spans="1:12" x14ac:dyDescent="0.25">
      <c r="A133" t="s">
        <v>10248</v>
      </c>
      <c r="B133" t="s">
        <v>10249</v>
      </c>
      <c r="C133" t="s">
        <v>32</v>
      </c>
      <c r="D133" s="1">
        <v>45297.455833333333</v>
      </c>
      <c r="E133" s="18" t="s">
        <v>11</v>
      </c>
      <c r="F133" s="13" t="s">
        <v>16</v>
      </c>
      <c r="G133" t="s">
        <v>14</v>
      </c>
      <c r="H133">
        <v>0</v>
      </c>
      <c r="I133" s="2"/>
      <c r="J133" s="4">
        <v>0</v>
      </c>
      <c r="K133" t="str">
        <f>IF((LEN(relatorio_Ananindeua[[#This Row],[CIF/CPF/CNPJ]])=14),relatorio_Ananindeua[[#This Row],[CIF/CPF/CNPJ]],relatorio_Ananindeua[[#This Row],[Coluna2]])</f>
        <v>53384507000152</v>
      </c>
      <c r="L133" t="str">
        <f t="shared" si="2"/>
        <v>533******52</v>
      </c>
    </row>
    <row r="134" spans="1:12" x14ac:dyDescent="0.25">
      <c r="A134" t="s">
        <v>4261</v>
      </c>
      <c r="B134" t="s">
        <v>4262</v>
      </c>
      <c r="C134" t="s">
        <v>34</v>
      </c>
      <c r="D134" s="1">
        <v>45297.45585648148</v>
      </c>
      <c r="E134" s="18" t="s">
        <v>11</v>
      </c>
      <c r="F134" s="13" t="s">
        <v>16</v>
      </c>
      <c r="G134" t="s">
        <v>14</v>
      </c>
      <c r="H134">
        <v>0</v>
      </c>
      <c r="I134" s="2"/>
      <c r="J134" s="4">
        <v>0</v>
      </c>
      <c r="K134" t="str">
        <f>IF((LEN(relatorio_Ananindeua[[#This Row],[CIF/CPF/CNPJ]])=14),relatorio_Ananindeua[[#This Row],[CIF/CPF/CNPJ]],relatorio_Ananindeua[[#This Row],[Coluna2]])</f>
        <v>36802321000157</v>
      </c>
      <c r="L134" t="str">
        <f t="shared" si="2"/>
        <v>368******57</v>
      </c>
    </row>
    <row r="135" spans="1:12" x14ac:dyDescent="0.25">
      <c r="A135" t="s">
        <v>10260</v>
      </c>
      <c r="B135" t="s">
        <v>10261</v>
      </c>
      <c r="C135" t="s">
        <v>32</v>
      </c>
      <c r="D135" s="1">
        <v>45297.809699074074</v>
      </c>
      <c r="E135" s="18" t="s">
        <v>11</v>
      </c>
      <c r="F135" s="13" t="s">
        <v>16</v>
      </c>
      <c r="G135" t="s">
        <v>14</v>
      </c>
      <c r="H135">
        <v>0</v>
      </c>
      <c r="I135" s="2"/>
      <c r="J135" s="4">
        <v>0</v>
      </c>
      <c r="K135" t="str">
        <f>IF((LEN(relatorio_Ananindeua[[#This Row],[CIF/CPF/CNPJ]])=14),relatorio_Ananindeua[[#This Row],[CIF/CPF/CNPJ]],relatorio_Ananindeua[[#This Row],[Coluna2]])</f>
        <v>53390735000135</v>
      </c>
      <c r="L135" t="str">
        <f t="shared" si="2"/>
        <v>533******35</v>
      </c>
    </row>
    <row r="136" spans="1:12" x14ac:dyDescent="0.25">
      <c r="A136" t="s">
        <v>10246</v>
      </c>
      <c r="B136" t="s">
        <v>10247</v>
      </c>
      <c r="C136" t="s">
        <v>32</v>
      </c>
      <c r="D136" s="1">
        <v>45297.809710648151</v>
      </c>
      <c r="E136" s="18" t="s">
        <v>11</v>
      </c>
      <c r="F136" s="13" t="s">
        <v>16</v>
      </c>
      <c r="G136" t="s">
        <v>14</v>
      </c>
      <c r="H136">
        <v>0</v>
      </c>
      <c r="I136" s="2"/>
      <c r="J136" s="4">
        <v>0</v>
      </c>
      <c r="K136" t="str">
        <f>IF((LEN(relatorio_Ananindeua[[#This Row],[CIF/CPF/CNPJ]])=14),relatorio_Ananindeua[[#This Row],[CIF/CPF/CNPJ]],relatorio_Ananindeua[[#This Row],[Coluna2]])</f>
        <v>53384139000142</v>
      </c>
      <c r="L136" t="str">
        <f t="shared" si="2"/>
        <v>533******42</v>
      </c>
    </row>
    <row r="137" spans="1:12" x14ac:dyDescent="0.25">
      <c r="A137" t="s">
        <v>10256</v>
      </c>
      <c r="B137" t="s">
        <v>10257</v>
      </c>
      <c r="C137" t="s">
        <v>32</v>
      </c>
      <c r="D137" s="1">
        <v>45297.80976851852</v>
      </c>
      <c r="E137" s="18" t="s">
        <v>11</v>
      </c>
      <c r="F137" s="13" t="s">
        <v>16</v>
      </c>
      <c r="G137" t="s">
        <v>14</v>
      </c>
      <c r="H137">
        <v>0</v>
      </c>
      <c r="I137" s="2"/>
      <c r="J137" s="4">
        <v>0</v>
      </c>
      <c r="K137" t="str">
        <f>IF((LEN(relatorio_Ananindeua[[#This Row],[CIF/CPF/CNPJ]])=14),relatorio_Ananindeua[[#This Row],[CIF/CPF/CNPJ]],relatorio_Ananindeua[[#This Row],[Coluna2]])</f>
        <v>53389927000121</v>
      </c>
      <c r="L137" t="str">
        <f t="shared" si="2"/>
        <v>533******21</v>
      </c>
    </row>
    <row r="138" spans="1:12" x14ac:dyDescent="0.25">
      <c r="A138" t="s">
        <v>10238</v>
      </c>
      <c r="B138" t="s">
        <v>10239</v>
      </c>
      <c r="C138" t="s">
        <v>32</v>
      </c>
      <c r="D138" s="1">
        <v>45297.809803240743</v>
      </c>
      <c r="E138" s="18" t="s">
        <v>11</v>
      </c>
      <c r="F138" s="13" t="s">
        <v>16</v>
      </c>
      <c r="G138" t="s">
        <v>14</v>
      </c>
      <c r="H138">
        <v>0</v>
      </c>
      <c r="I138" s="2"/>
      <c r="J138" s="4">
        <v>0</v>
      </c>
      <c r="K138" t="str">
        <f>IF((LEN(relatorio_Ananindeua[[#This Row],[CIF/CPF/CNPJ]])=14),relatorio_Ananindeua[[#This Row],[CIF/CPF/CNPJ]],relatorio_Ananindeua[[#This Row],[Coluna2]])</f>
        <v>53379865000177</v>
      </c>
      <c r="L138" t="str">
        <f t="shared" si="2"/>
        <v>533******77</v>
      </c>
    </row>
    <row r="139" spans="1:12" x14ac:dyDescent="0.25">
      <c r="A139" t="s">
        <v>10258</v>
      </c>
      <c r="B139" t="s">
        <v>10259</v>
      </c>
      <c r="C139" t="s">
        <v>32</v>
      </c>
      <c r="D139" s="1">
        <v>45297.809803240743</v>
      </c>
      <c r="E139" s="18" t="s">
        <v>11</v>
      </c>
      <c r="F139" s="13" t="s">
        <v>16</v>
      </c>
      <c r="G139" t="s">
        <v>14</v>
      </c>
      <c r="H139">
        <v>0</v>
      </c>
      <c r="I139" s="2"/>
      <c r="J139" s="4">
        <v>0</v>
      </c>
      <c r="K139" t="str">
        <f>IF((LEN(relatorio_Ananindeua[[#This Row],[CIF/CPF/CNPJ]])=14),relatorio_Ananindeua[[#This Row],[CIF/CPF/CNPJ]],relatorio_Ananindeua[[#This Row],[Coluna2]])</f>
        <v>53390505000176</v>
      </c>
      <c r="L139" t="str">
        <f t="shared" si="2"/>
        <v>533******76</v>
      </c>
    </row>
    <row r="140" spans="1:12" x14ac:dyDescent="0.25">
      <c r="A140" t="s">
        <v>10254</v>
      </c>
      <c r="B140" t="s">
        <v>10255</v>
      </c>
      <c r="C140" t="s">
        <v>32</v>
      </c>
      <c r="D140" s="1">
        <v>45297.816655092596</v>
      </c>
      <c r="E140" s="18" t="s">
        <v>11</v>
      </c>
      <c r="F140" s="13" t="s">
        <v>16</v>
      </c>
      <c r="G140" t="s">
        <v>14</v>
      </c>
      <c r="H140">
        <v>0</v>
      </c>
      <c r="I140" s="2"/>
      <c r="J140" s="4">
        <v>0</v>
      </c>
      <c r="K140" t="str">
        <f>IF((LEN(relatorio_Ananindeua[[#This Row],[CIF/CPF/CNPJ]])=14),relatorio_Ananindeua[[#This Row],[CIF/CPF/CNPJ]],relatorio_Ananindeua[[#This Row],[Coluna2]])</f>
        <v>53387266000103</v>
      </c>
      <c r="L140" t="str">
        <f t="shared" si="2"/>
        <v>533******03</v>
      </c>
    </row>
    <row r="141" spans="1:12" x14ac:dyDescent="0.25">
      <c r="A141" t="s">
        <v>788</v>
      </c>
      <c r="B141" t="s">
        <v>789</v>
      </c>
      <c r="C141" t="s">
        <v>34</v>
      </c>
      <c r="D141" s="1">
        <v>45297.816770833335</v>
      </c>
      <c r="E141" s="18" t="s">
        <v>11</v>
      </c>
      <c r="F141" s="13" t="s">
        <v>16</v>
      </c>
      <c r="G141" t="s">
        <v>14</v>
      </c>
      <c r="H141">
        <v>0</v>
      </c>
      <c r="I141" s="2"/>
      <c r="J141" s="4">
        <v>0</v>
      </c>
      <c r="K141" t="str">
        <f>IF((LEN(relatorio_Ananindeua[[#This Row],[CIF/CPF/CNPJ]])=14),relatorio_Ananindeua[[#This Row],[CIF/CPF/CNPJ]],relatorio_Ananindeua[[#This Row],[Coluna2]])</f>
        <v>15732071000156</v>
      </c>
      <c r="L141" t="str">
        <f t="shared" si="2"/>
        <v>157******56</v>
      </c>
    </row>
    <row r="142" spans="1:12" x14ac:dyDescent="0.25">
      <c r="A142" t="s">
        <v>10252</v>
      </c>
      <c r="B142" t="s">
        <v>10253</v>
      </c>
      <c r="C142" t="s">
        <v>32</v>
      </c>
      <c r="D142" s="1">
        <v>45297.816805555558</v>
      </c>
      <c r="E142" s="18" t="s">
        <v>11</v>
      </c>
      <c r="F142" s="13" t="s">
        <v>16</v>
      </c>
      <c r="G142" t="s">
        <v>14</v>
      </c>
      <c r="H142">
        <v>0</v>
      </c>
      <c r="I142" s="2"/>
      <c r="J142" s="4">
        <v>0</v>
      </c>
      <c r="K142" t="str">
        <f>IF((LEN(relatorio_Ananindeua[[#This Row],[CIF/CPF/CNPJ]])=14),relatorio_Ananindeua[[#This Row],[CIF/CPF/CNPJ]],relatorio_Ananindeua[[#This Row],[Coluna2]])</f>
        <v>53386564000170</v>
      </c>
      <c r="L142" t="str">
        <f t="shared" si="2"/>
        <v>533******70</v>
      </c>
    </row>
    <row r="143" spans="1:12" x14ac:dyDescent="0.25">
      <c r="A143" t="s">
        <v>10242</v>
      </c>
      <c r="B143" t="s">
        <v>10243</v>
      </c>
      <c r="C143" t="s">
        <v>32</v>
      </c>
      <c r="D143" s="1">
        <v>45297.823854166665</v>
      </c>
      <c r="E143" s="18" t="s">
        <v>11</v>
      </c>
      <c r="F143" s="13" t="s">
        <v>16</v>
      </c>
      <c r="G143" t="s">
        <v>14</v>
      </c>
      <c r="H143">
        <v>0</v>
      </c>
      <c r="I143" s="2"/>
      <c r="J143" s="4">
        <v>0</v>
      </c>
      <c r="K143" t="str">
        <f>IF((LEN(relatorio_Ananindeua[[#This Row],[CIF/CPF/CNPJ]])=14),relatorio_Ananindeua[[#This Row],[CIF/CPF/CNPJ]],relatorio_Ananindeua[[#This Row],[Coluna2]])</f>
        <v>53382493000138</v>
      </c>
      <c r="L143" t="str">
        <f t="shared" si="2"/>
        <v>533******38</v>
      </c>
    </row>
    <row r="144" spans="1:12" x14ac:dyDescent="0.25">
      <c r="A144" t="s">
        <v>7084</v>
      </c>
      <c r="B144" t="s">
        <v>7085</v>
      </c>
      <c r="C144" t="s">
        <v>34</v>
      </c>
      <c r="D144" s="1">
        <v>45298.031504629631</v>
      </c>
      <c r="E144" s="18" t="s">
        <v>11</v>
      </c>
      <c r="F144" s="13" t="s">
        <v>16</v>
      </c>
      <c r="G144" t="s">
        <v>14</v>
      </c>
      <c r="H144">
        <v>0</v>
      </c>
      <c r="I144" s="2"/>
      <c r="J144" s="4">
        <v>0</v>
      </c>
      <c r="K144" t="str">
        <f>IF((LEN(relatorio_Ananindeua[[#This Row],[CIF/CPF/CNPJ]])=14),relatorio_Ananindeua[[#This Row],[CIF/CPF/CNPJ]],relatorio_Ananindeua[[#This Row],[Coluna2]])</f>
        <v>46578093000137</v>
      </c>
      <c r="L144" t="str">
        <f t="shared" si="2"/>
        <v>465******37</v>
      </c>
    </row>
    <row r="145" spans="1:12" x14ac:dyDescent="0.25">
      <c r="A145" t="s">
        <v>4046</v>
      </c>
      <c r="B145" t="s">
        <v>4047</v>
      </c>
      <c r="C145" t="s">
        <v>34</v>
      </c>
      <c r="D145" s="1">
        <v>45298.031550925924</v>
      </c>
      <c r="E145" s="18" t="s">
        <v>11</v>
      </c>
      <c r="F145" s="13" t="s">
        <v>16</v>
      </c>
      <c r="G145" t="s">
        <v>14</v>
      </c>
      <c r="H145">
        <v>0</v>
      </c>
      <c r="I145" s="2"/>
      <c r="J145" s="4">
        <v>0</v>
      </c>
      <c r="K145" t="str">
        <f>IF((LEN(relatorio_Ananindeua[[#This Row],[CIF/CPF/CNPJ]])=14),relatorio_Ananindeua[[#This Row],[CIF/CPF/CNPJ]],relatorio_Ananindeua[[#This Row],[Coluna2]])</f>
        <v>35988893000100</v>
      </c>
      <c r="L145" t="str">
        <f t="shared" si="2"/>
        <v>359******00</v>
      </c>
    </row>
    <row r="146" spans="1:12" x14ac:dyDescent="0.25">
      <c r="A146" t="s">
        <v>10266</v>
      </c>
      <c r="B146" t="s">
        <v>10267</v>
      </c>
      <c r="C146" t="s">
        <v>32</v>
      </c>
      <c r="D146" s="1">
        <v>45298.093969907408</v>
      </c>
      <c r="E146" s="18" t="s">
        <v>11</v>
      </c>
      <c r="F146" s="13" t="s">
        <v>16</v>
      </c>
      <c r="G146" t="s">
        <v>14</v>
      </c>
      <c r="H146">
        <v>0</v>
      </c>
      <c r="I146" s="2"/>
      <c r="J146" s="4">
        <v>0</v>
      </c>
      <c r="K146" t="str">
        <f>IF((LEN(relatorio_Ananindeua[[#This Row],[CIF/CPF/CNPJ]])=14),relatorio_Ananindeua[[#This Row],[CIF/CPF/CNPJ]],relatorio_Ananindeua[[#This Row],[Coluna2]])</f>
        <v>53393525000109</v>
      </c>
      <c r="L146" t="str">
        <f t="shared" ref="L146:L209" si="3">_xlfn.CONCAT(LEFT(A146,3),REPT("*",6),RIGHT(A146,2))</f>
        <v>533******09</v>
      </c>
    </row>
    <row r="147" spans="1:12" x14ac:dyDescent="0.25">
      <c r="A147" t="s">
        <v>10272</v>
      </c>
      <c r="B147" t="s">
        <v>10273</v>
      </c>
      <c r="C147" t="s">
        <v>32</v>
      </c>
      <c r="D147" s="1">
        <v>45298.0940625</v>
      </c>
      <c r="E147" s="18" t="s">
        <v>11</v>
      </c>
      <c r="F147" s="13" t="s">
        <v>16</v>
      </c>
      <c r="G147" t="s">
        <v>14</v>
      </c>
      <c r="H147">
        <v>0</v>
      </c>
      <c r="I147" s="2"/>
      <c r="J147" s="4">
        <v>0</v>
      </c>
      <c r="K147" t="str">
        <f>IF((LEN(relatorio_Ananindeua[[#This Row],[CIF/CPF/CNPJ]])=14),relatorio_Ananindeua[[#This Row],[CIF/CPF/CNPJ]],relatorio_Ananindeua[[#This Row],[Coluna2]])</f>
        <v>53394550000107</v>
      </c>
      <c r="L147" t="str">
        <f t="shared" si="3"/>
        <v>533******07</v>
      </c>
    </row>
    <row r="148" spans="1:12" x14ac:dyDescent="0.25">
      <c r="A148" t="s">
        <v>7450</v>
      </c>
      <c r="B148" t="s">
        <v>7451</v>
      </c>
      <c r="C148" t="s">
        <v>34</v>
      </c>
      <c r="D148" s="1">
        <v>45298.09412037037</v>
      </c>
      <c r="E148" s="18" t="s">
        <v>11</v>
      </c>
      <c r="F148" s="13" t="s">
        <v>16</v>
      </c>
      <c r="G148" t="s">
        <v>14</v>
      </c>
      <c r="H148">
        <v>0</v>
      </c>
      <c r="I148" s="2"/>
      <c r="J148" s="4">
        <v>0</v>
      </c>
      <c r="K148" t="str">
        <f>IF((LEN(relatorio_Ananindeua[[#This Row],[CIF/CPF/CNPJ]])=14),relatorio_Ananindeua[[#This Row],[CIF/CPF/CNPJ]],relatorio_Ananindeua[[#This Row],[Coluna2]])</f>
        <v>47695495000184</v>
      </c>
      <c r="L148" t="str">
        <f t="shared" si="3"/>
        <v>476******84</v>
      </c>
    </row>
    <row r="149" spans="1:12" x14ac:dyDescent="0.25">
      <c r="A149" t="s">
        <v>10268</v>
      </c>
      <c r="B149" t="s">
        <v>10269</v>
      </c>
      <c r="C149" t="s">
        <v>32</v>
      </c>
      <c r="D149" s="1">
        <v>45298.094143518516</v>
      </c>
      <c r="E149" s="18" t="s">
        <v>11</v>
      </c>
      <c r="F149" s="13" t="s">
        <v>16</v>
      </c>
      <c r="G149" t="s">
        <v>14</v>
      </c>
      <c r="H149">
        <v>0</v>
      </c>
      <c r="I149" s="2"/>
      <c r="J149" s="4">
        <v>0</v>
      </c>
      <c r="K149" t="str">
        <f>IF((LEN(relatorio_Ananindeua[[#This Row],[CIF/CPF/CNPJ]])=14),relatorio_Ananindeua[[#This Row],[CIF/CPF/CNPJ]],relatorio_Ananindeua[[#This Row],[Coluna2]])</f>
        <v>53393951000134</v>
      </c>
      <c r="L149" t="str">
        <f t="shared" si="3"/>
        <v>533******34</v>
      </c>
    </row>
    <row r="150" spans="1:12" x14ac:dyDescent="0.25">
      <c r="A150" t="s">
        <v>10264</v>
      </c>
      <c r="B150" t="s">
        <v>10265</v>
      </c>
      <c r="C150" t="s">
        <v>32</v>
      </c>
      <c r="D150" s="1">
        <v>45298.094166666669</v>
      </c>
      <c r="E150" s="18" t="s">
        <v>11</v>
      </c>
      <c r="F150" s="13" t="s">
        <v>16</v>
      </c>
      <c r="G150" t="s">
        <v>14</v>
      </c>
      <c r="H150">
        <v>0</v>
      </c>
      <c r="I150" s="2"/>
      <c r="J150" s="4">
        <v>0</v>
      </c>
      <c r="K150" t="str">
        <f>IF((LEN(relatorio_Ananindeua[[#This Row],[CIF/CPF/CNPJ]])=14),relatorio_Ananindeua[[#This Row],[CIF/CPF/CNPJ]],relatorio_Ananindeua[[#This Row],[Coluna2]])</f>
        <v>53393367000189</v>
      </c>
      <c r="L150" t="str">
        <f t="shared" si="3"/>
        <v>533******89</v>
      </c>
    </row>
    <row r="151" spans="1:12" x14ac:dyDescent="0.25">
      <c r="A151" t="s">
        <v>9448</v>
      </c>
      <c r="B151" t="s">
        <v>9449</v>
      </c>
      <c r="C151" t="s">
        <v>34</v>
      </c>
      <c r="D151" s="1">
        <v>45298.094189814816</v>
      </c>
      <c r="E151" s="18" t="s">
        <v>11</v>
      </c>
      <c r="F151" s="13" t="s">
        <v>16</v>
      </c>
      <c r="G151" t="s">
        <v>14</v>
      </c>
      <c r="H151">
        <v>0</v>
      </c>
      <c r="I151" s="2"/>
      <c r="J151" s="4">
        <v>0</v>
      </c>
      <c r="K151" t="str">
        <f>IF((LEN(relatorio_Ananindeua[[#This Row],[CIF/CPF/CNPJ]])=14),relatorio_Ananindeua[[#This Row],[CIF/CPF/CNPJ]],relatorio_Ananindeua[[#This Row],[Coluna2]])</f>
        <v>51411454000196</v>
      </c>
      <c r="L151" t="str">
        <f t="shared" si="3"/>
        <v>514******96</v>
      </c>
    </row>
    <row r="152" spans="1:12" x14ac:dyDescent="0.25">
      <c r="A152" t="s">
        <v>9753</v>
      </c>
      <c r="B152" t="s">
        <v>9754</v>
      </c>
      <c r="C152" t="s">
        <v>34</v>
      </c>
      <c r="D152" s="1">
        <v>45298.094212962962</v>
      </c>
      <c r="E152" s="18" t="s">
        <v>11</v>
      </c>
      <c r="F152" s="13" t="s">
        <v>16</v>
      </c>
      <c r="G152" t="s">
        <v>14</v>
      </c>
      <c r="H152">
        <v>0</v>
      </c>
      <c r="I152" s="2"/>
      <c r="J152" s="4">
        <v>0</v>
      </c>
      <c r="K152" t="str">
        <f>IF((LEN(relatorio_Ananindeua[[#This Row],[CIF/CPF/CNPJ]])=14),relatorio_Ananindeua[[#This Row],[CIF/CPF/CNPJ]],relatorio_Ananindeua[[#This Row],[Coluna2]])</f>
        <v>52154563000138</v>
      </c>
      <c r="L152" t="str">
        <f t="shared" si="3"/>
        <v>521******38</v>
      </c>
    </row>
    <row r="153" spans="1:12" x14ac:dyDescent="0.25">
      <c r="A153" t="s">
        <v>10270</v>
      </c>
      <c r="B153" t="s">
        <v>10271</v>
      </c>
      <c r="C153" t="s">
        <v>32</v>
      </c>
      <c r="D153" s="1">
        <v>45298.094247685185</v>
      </c>
      <c r="E153" s="18" t="s">
        <v>11</v>
      </c>
      <c r="F153" s="13" t="s">
        <v>16</v>
      </c>
      <c r="G153" t="s">
        <v>14</v>
      </c>
      <c r="H153">
        <v>0</v>
      </c>
      <c r="I153" s="2"/>
      <c r="J153" s="4">
        <v>0</v>
      </c>
      <c r="K153" t="str">
        <f>IF((LEN(relatorio_Ananindeua[[#This Row],[CIF/CPF/CNPJ]])=14),relatorio_Ananindeua[[#This Row],[CIF/CPF/CNPJ]],relatorio_Ananindeua[[#This Row],[Coluna2]])</f>
        <v>53394327000151</v>
      </c>
      <c r="L153" t="str">
        <f t="shared" si="3"/>
        <v>533******51</v>
      </c>
    </row>
    <row r="154" spans="1:12" x14ac:dyDescent="0.25">
      <c r="A154" t="s">
        <v>10274</v>
      </c>
      <c r="B154" t="s">
        <v>10275</v>
      </c>
      <c r="C154" t="s">
        <v>32</v>
      </c>
      <c r="D154" s="1">
        <v>45298.094305555554</v>
      </c>
      <c r="E154" s="18" t="s">
        <v>11</v>
      </c>
      <c r="F154" s="13" t="s">
        <v>16</v>
      </c>
      <c r="G154" t="s">
        <v>14</v>
      </c>
      <c r="H154">
        <v>0</v>
      </c>
      <c r="I154" s="2"/>
      <c r="J154" s="4">
        <v>0</v>
      </c>
      <c r="K154" t="str">
        <f>IF((LEN(relatorio_Ananindeua[[#This Row],[CIF/CPF/CNPJ]])=14),relatorio_Ananindeua[[#This Row],[CIF/CPF/CNPJ]],relatorio_Ananindeua[[#This Row],[Coluna2]])</f>
        <v>53395867000150</v>
      </c>
      <c r="L154" t="str">
        <f t="shared" si="3"/>
        <v>533******50</v>
      </c>
    </row>
    <row r="155" spans="1:12" x14ac:dyDescent="0.25">
      <c r="A155" t="s">
        <v>9976</v>
      </c>
      <c r="B155" t="s">
        <v>9977</v>
      </c>
      <c r="C155" t="s">
        <v>34</v>
      </c>
      <c r="D155" s="1">
        <v>45298.094328703701</v>
      </c>
      <c r="E155" s="18" t="s">
        <v>11</v>
      </c>
      <c r="F155" s="13" t="s">
        <v>16</v>
      </c>
      <c r="G155" t="s">
        <v>14</v>
      </c>
      <c r="H155">
        <v>0</v>
      </c>
      <c r="I155" s="2"/>
      <c r="J155" s="4">
        <v>0</v>
      </c>
      <c r="K155" t="str">
        <f>IF((LEN(relatorio_Ananindeua[[#This Row],[CIF/CPF/CNPJ]])=14),relatorio_Ananindeua[[#This Row],[CIF/CPF/CNPJ]],relatorio_Ananindeua[[#This Row],[Coluna2]])</f>
        <v>52793807000122</v>
      </c>
      <c r="L155" t="str">
        <f t="shared" si="3"/>
        <v>527******22</v>
      </c>
    </row>
    <row r="156" spans="1:12" x14ac:dyDescent="0.25">
      <c r="A156" t="s">
        <v>10262</v>
      </c>
      <c r="B156" t="s">
        <v>10263</v>
      </c>
      <c r="C156" t="s">
        <v>32</v>
      </c>
      <c r="D156" s="1">
        <v>45298.100891203707</v>
      </c>
      <c r="E156" s="18" t="s">
        <v>11</v>
      </c>
      <c r="F156" s="13" t="s">
        <v>16</v>
      </c>
      <c r="G156" t="s">
        <v>14</v>
      </c>
      <c r="H156">
        <v>0</v>
      </c>
      <c r="I156" s="2"/>
      <c r="J156" s="4">
        <v>0</v>
      </c>
      <c r="K156" t="str">
        <f>IF((LEN(relatorio_Ananindeua[[#This Row],[CIF/CPF/CNPJ]])=14),relatorio_Ananindeua[[#This Row],[CIF/CPF/CNPJ]],relatorio_Ananindeua[[#This Row],[Coluna2]])</f>
        <v>53392722000103</v>
      </c>
      <c r="L156" t="str">
        <f t="shared" si="3"/>
        <v>533******03</v>
      </c>
    </row>
    <row r="157" spans="1:12" x14ac:dyDescent="0.25">
      <c r="A157" t="s">
        <v>10116</v>
      </c>
      <c r="B157" t="s">
        <v>10117</v>
      </c>
      <c r="C157" t="s">
        <v>17</v>
      </c>
      <c r="D157" s="1">
        <v>45298.743113425924</v>
      </c>
      <c r="E157" s="18" t="s">
        <v>11</v>
      </c>
      <c r="F157" s="13" t="s">
        <v>16</v>
      </c>
      <c r="G157" t="s">
        <v>14</v>
      </c>
      <c r="H157">
        <v>0</v>
      </c>
      <c r="I157" s="2"/>
      <c r="J157" s="4">
        <v>0</v>
      </c>
      <c r="K157" t="str">
        <f>IF((LEN(relatorio_Ananindeua[[#This Row],[CIF/CPF/CNPJ]])=14),relatorio_Ananindeua[[#This Row],[CIF/CPF/CNPJ]],relatorio_Ananindeua[[#This Row],[Coluna2]])</f>
        <v>53212698000175</v>
      </c>
      <c r="L157" t="str">
        <f t="shared" si="3"/>
        <v>532******75</v>
      </c>
    </row>
    <row r="158" spans="1:12" x14ac:dyDescent="0.25">
      <c r="A158" t="s">
        <v>10114</v>
      </c>
      <c r="B158" t="s">
        <v>10115</v>
      </c>
      <c r="C158" t="s">
        <v>17</v>
      </c>
      <c r="D158" s="1">
        <v>45298.743125000001</v>
      </c>
      <c r="E158" s="18" t="s">
        <v>11</v>
      </c>
      <c r="F158" s="13" t="s">
        <v>16</v>
      </c>
      <c r="G158" t="s">
        <v>14</v>
      </c>
      <c r="H158">
        <v>0</v>
      </c>
      <c r="I158" s="2"/>
      <c r="J158" s="4">
        <v>0</v>
      </c>
      <c r="K158" t="str">
        <f>IF((LEN(relatorio_Ananindeua[[#This Row],[CIF/CPF/CNPJ]])=14),relatorio_Ananindeua[[#This Row],[CIF/CPF/CNPJ]],relatorio_Ananindeua[[#This Row],[Coluna2]])</f>
        <v>53207570000113</v>
      </c>
      <c r="L158" t="str">
        <f t="shared" si="3"/>
        <v>532******13</v>
      </c>
    </row>
    <row r="159" spans="1:12" x14ac:dyDescent="0.25">
      <c r="A159" t="s">
        <v>10112</v>
      </c>
      <c r="B159" t="s">
        <v>10113</v>
      </c>
      <c r="C159" t="s">
        <v>17</v>
      </c>
      <c r="D159" s="1">
        <v>45298.743148148147</v>
      </c>
      <c r="E159" s="18" t="s">
        <v>11</v>
      </c>
      <c r="F159" s="13" t="s">
        <v>16</v>
      </c>
      <c r="G159" t="s">
        <v>14</v>
      </c>
      <c r="H159">
        <v>0</v>
      </c>
      <c r="I159" s="2"/>
      <c r="J159" s="4">
        <v>0</v>
      </c>
      <c r="K159" t="str">
        <f>IF((LEN(relatorio_Ananindeua[[#This Row],[CIF/CPF/CNPJ]])=14),relatorio_Ananindeua[[#This Row],[CIF/CPF/CNPJ]],relatorio_Ananindeua[[#This Row],[Coluna2]])</f>
        <v>53192687000170</v>
      </c>
      <c r="L159" t="str">
        <f t="shared" si="3"/>
        <v>531******70</v>
      </c>
    </row>
    <row r="160" spans="1:12" x14ac:dyDescent="0.25">
      <c r="A160" t="s">
        <v>10088</v>
      </c>
      <c r="B160" t="s">
        <v>10089</v>
      </c>
      <c r="C160" t="s">
        <v>17</v>
      </c>
      <c r="D160" s="1">
        <v>45298.743206018517</v>
      </c>
      <c r="E160" s="18" t="s">
        <v>11</v>
      </c>
      <c r="F160" s="13" t="s">
        <v>16</v>
      </c>
      <c r="G160" t="s">
        <v>14</v>
      </c>
      <c r="H160">
        <v>0</v>
      </c>
      <c r="I160" s="2"/>
      <c r="J160" s="4">
        <v>0</v>
      </c>
      <c r="K160" t="str">
        <f>IF((LEN(relatorio_Ananindeua[[#This Row],[CIF/CPF/CNPJ]])=14),relatorio_Ananindeua[[#This Row],[CIF/CPF/CNPJ]],relatorio_Ananindeua[[#This Row],[Coluna2]])</f>
        <v>53117890000182</v>
      </c>
      <c r="L160" t="str">
        <f t="shared" si="3"/>
        <v>531******82</v>
      </c>
    </row>
    <row r="161" spans="1:12" x14ac:dyDescent="0.25">
      <c r="A161" t="s">
        <v>10090</v>
      </c>
      <c r="B161" t="s">
        <v>10091</v>
      </c>
      <c r="C161" t="s">
        <v>17</v>
      </c>
      <c r="D161" s="1">
        <v>45298.743206018517</v>
      </c>
      <c r="E161" s="18" t="s">
        <v>11</v>
      </c>
      <c r="F161" s="13" t="s">
        <v>16</v>
      </c>
      <c r="G161" t="s">
        <v>14</v>
      </c>
      <c r="H161">
        <v>0</v>
      </c>
      <c r="I161" s="2"/>
      <c r="J161" s="4">
        <v>0</v>
      </c>
      <c r="K161" t="str">
        <f>IF((LEN(relatorio_Ananindeua[[#This Row],[CIF/CPF/CNPJ]])=14),relatorio_Ananindeua[[#This Row],[CIF/CPF/CNPJ]],relatorio_Ananindeua[[#This Row],[Coluna2]])</f>
        <v>53129954000165</v>
      </c>
      <c r="L161" t="str">
        <f t="shared" si="3"/>
        <v>531******65</v>
      </c>
    </row>
    <row r="162" spans="1:12" x14ac:dyDescent="0.25">
      <c r="A162" t="s">
        <v>10078</v>
      </c>
      <c r="B162" t="s">
        <v>10079</v>
      </c>
      <c r="C162" t="s">
        <v>17</v>
      </c>
      <c r="D162" s="1">
        <v>45298.743252314816</v>
      </c>
      <c r="E162" s="18" t="s">
        <v>11</v>
      </c>
      <c r="F162" s="13" t="s">
        <v>16</v>
      </c>
      <c r="G162" t="s">
        <v>14</v>
      </c>
      <c r="H162">
        <v>0</v>
      </c>
      <c r="I162" s="2"/>
      <c r="J162" s="4">
        <v>0</v>
      </c>
      <c r="K162" t="str">
        <f>IF((LEN(relatorio_Ananindeua[[#This Row],[CIF/CPF/CNPJ]])=14),relatorio_Ananindeua[[#This Row],[CIF/CPF/CNPJ]],relatorio_Ananindeua[[#This Row],[Coluna2]])</f>
        <v>53066406000133</v>
      </c>
      <c r="L162" t="str">
        <f t="shared" si="3"/>
        <v>530******33</v>
      </c>
    </row>
    <row r="163" spans="1:12" x14ac:dyDescent="0.25">
      <c r="A163" t="s">
        <v>10072</v>
      </c>
      <c r="B163" t="s">
        <v>10073</v>
      </c>
      <c r="C163" t="s">
        <v>17</v>
      </c>
      <c r="D163" s="1">
        <v>45298.743263888886</v>
      </c>
      <c r="E163" s="18" t="s">
        <v>11</v>
      </c>
      <c r="F163" s="13" t="s">
        <v>16</v>
      </c>
      <c r="G163" t="s">
        <v>14</v>
      </c>
      <c r="H163">
        <v>0</v>
      </c>
      <c r="I163" s="2"/>
      <c r="J163" s="4">
        <v>0</v>
      </c>
      <c r="K163" t="str">
        <f>IF((LEN(relatorio_Ananindeua[[#This Row],[CIF/CPF/CNPJ]])=14),relatorio_Ananindeua[[#This Row],[CIF/CPF/CNPJ]],relatorio_Ananindeua[[#This Row],[Coluna2]])</f>
        <v>53047229000148</v>
      </c>
      <c r="L163" t="str">
        <f t="shared" si="3"/>
        <v>530******48</v>
      </c>
    </row>
    <row r="164" spans="1:12" x14ac:dyDescent="0.25">
      <c r="A164" t="s">
        <v>10060</v>
      </c>
      <c r="B164" t="s">
        <v>10061</v>
      </c>
      <c r="C164" t="s">
        <v>17</v>
      </c>
      <c r="D164" s="1">
        <v>45298.743287037039</v>
      </c>
      <c r="E164" s="18" t="s">
        <v>11</v>
      </c>
      <c r="F164" s="13" t="s">
        <v>16</v>
      </c>
      <c r="G164" t="s">
        <v>14</v>
      </c>
      <c r="H164">
        <v>0</v>
      </c>
      <c r="I164" s="2"/>
      <c r="J164" s="4">
        <v>0</v>
      </c>
      <c r="K164" t="str">
        <f>IF((LEN(relatorio_Ananindeua[[#This Row],[CIF/CPF/CNPJ]])=14),relatorio_Ananindeua[[#This Row],[CIF/CPF/CNPJ]],relatorio_Ananindeua[[#This Row],[Coluna2]])</f>
        <v>53011621000137</v>
      </c>
      <c r="L164" t="str">
        <f t="shared" si="3"/>
        <v>530******37</v>
      </c>
    </row>
    <row r="165" spans="1:12" x14ac:dyDescent="0.25">
      <c r="A165" t="s">
        <v>10064</v>
      </c>
      <c r="B165" t="s">
        <v>10065</v>
      </c>
      <c r="C165" t="s">
        <v>17</v>
      </c>
      <c r="D165" s="1">
        <v>45298.743287037039</v>
      </c>
      <c r="E165" s="18" t="s">
        <v>11</v>
      </c>
      <c r="F165" s="13" t="s">
        <v>16</v>
      </c>
      <c r="G165" t="s">
        <v>14</v>
      </c>
      <c r="H165">
        <v>0</v>
      </c>
      <c r="I165" s="2"/>
      <c r="J165" s="4">
        <v>0</v>
      </c>
      <c r="K165" t="str">
        <f>IF((LEN(relatorio_Ananindeua[[#This Row],[CIF/CPF/CNPJ]])=14),relatorio_Ananindeua[[#This Row],[CIF/CPF/CNPJ]],relatorio_Ananindeua[[#This Row],[Coluna2]])</f>
        <v>53017837000100</v>
      </c>
      <c r="L165" t="str">
        <f t="shared" si="3"/>
        <v>530******00</v>
      </c>
    </row>
    <row r="166" spans="1:12" x14ac:dyDescent="0.25">
      <c r="A166" t="s">
        <v>10054</v>
      </c>
      <c r="B166" t="s">
        <v>10055</v>
      </c>
      <c r="C166" t="s">
        <v>17</v>
      </c>
      <c r="D166" s="1">
        <v>45298.743310185186</v>
      </c>
      <c r="E166" s="18" t="s">
        <v>11</v>
      </c>
      <c r="F166" s="13" t="s">
        <v>16</v>
      </c>
      <c r="G166" t="s">
        <v>14</v>
      </c>
      <c r="H166">
        <v>0</v>
      </c>
      <c r="I166" s="2"/>
      <c r="J166" s="4">
        <v>0</v>
      </c>
      <c r="K166" t="str">
        <f>IF((LEN(relatorio_Ananindeua[[#This Row],[CIF/CPF/CNPJ]])=14),relatorio_Ananindeua[[#This Row],[CIF/CPF/CNPJ]],relatorio_Ananindeua[[#This Row],[Coluna2]])</f>
        <v>52989812000105</v>
      </c>
      <c r="L166" t="str">
        <f t="shared" si="3"/>
        <v>529******05</v>
      </c>
    </row>
    <row r="167" spans="1:12" x14ac:dyDescent="0.25">
      <c r="A167" t="s">
        <v>10066</v>
      </c>
      <c r="B167" t="s">
        <v>10067</v>
      </c>
      <c r="C167" t="s">
        <v>17</v>
      </c>
      <c r="D167" s="1">
        <v>45298.743310185186</v>
      </c>
      <c r="E167" s="18" t="s">
        <v>11</v>
      </c>
      <c r="F167" s="13" t="s">
        <v>16</v>
      </c>
      <c r="G167" t="s">
        <v>14</v>
      </c>
      <c r="H167">
        <v>0</v>
      </c>
      <c r="I167" s="2"/>
      <c r="J167" s="4">
        <v>0</v>
      </c>
      <c r="K167" t="str">
        <f>IF((LEN(relatorio_Ananindeua[[#This Row],[CIF/CPF/CNPJ]])=14),relatorio_Ananindeua[[#This Row],[CIF/CPF/CNPJ]],relatorio_Ananindeua[[#This Row],[Coluna2]])</f>
        <v>53020736000198</v>
      </c>
      <c r="L167" t="str">
        <f t="shared" si="3"/>
        <v>530******98</v>
      </c>
    </row>
    <row r="168" spans="1:12" x14ac:dyDescent="0.25">
      <c r="A168" t="s">
        <v>10044</v>
      </c>
      <c r="B168" t="s">
        <v>10045</v>
      </c>
      <c r="C168" t="s">
        <v>17</v>
      </c>
      <c r="D168" s="1">
        <v>45298.743321759262</v>
      </c>
      <c r="E168" s="18" t="s">
        <v>11</v>
      </c>
      <c r="F168" s="13" t="s">
        <v>16</v>
      </c>
      <c r="G168" t="s">
        <v>14</v>
      </c>
      <c r="H168">
        <v>0</v>
      </c>
      <c r="I168" s="2"/>
      <c r="J168" s="4">
        <v>0</v>
      </c>
      <c r="K168" t="str">
        <f>IF((LEN(relatorio_Ananindeua[[#This Row],[CIF/CPF/CNPJ]])=14),relatorio_Ananindeua[[#This Row],[CIF/CPF/CNPJ]],relatorio_Ananindeua[[#This Row],[Coluna2]])</f>
        <v>52962406000159</v>
      </c>
      <c r="L168" t="str">
        <f t="shared" si="3"/>
        <v>529******59</v>
      </c>
    </row>
    <row r="169" spans="1:12" x14ac:dyDescent="0.25">
      <c r="A169" t="s">
        <v>10056</v>
      </c>
      <c r="B169" t="s">
        <v>10057</v>
      </c>
      <c r="C169" t="s">
        <v>17</v>
      </c>
      <c r="D169" s="1">
        <v>45298.743321759262</v>
      </c>
      <c r="E169" s="18" t="s">
        <v>11</v>
      </c>
      <c r="F169" s="13" t="s">
        <v>16</v>
      </c>
      <c r="G169" t="s">
        <v>14</v>
      </c>
      <c r="H169">
        <v>0</v>
      </c>
      <c r="I169" s="2"/>
      <c r="J169" s="4">
        <v>0</v>
      </c>
      <c r="K169" t="str">
        <f>IF((LEN(relatorio_Ananindeua[[#This Row],[CIF/CPF/CNPJ]])=14),relatorio_Ananindeua[[#This Row],[CIF/CPF/CNPJ]],relatorio_Ananindeua[[#This Row],[Coluna2]])</f>
        <v>52998679000153</v>
      </c>
      <c r="L169" t="str">
        <f t="shared" si="3"/>
        <v>529******53</v>
      </c>
    </row>
    <row r="170" spans="1:12" x14ac:dyDescent="0.25">
      <c r="A170" t="s">
        <v>10036</v>
      </c>
      <c r="B170" t="s">
        <v>10037</v>
      </c>
      <c r="C170" t="s">
        <v>17</v>
      </c>
      <c r="D170" s="1">
        <v>45298.743379629632</v>
      </c>
      <c r="E170" s="18" t="s">
        <v>11</v>
      </c>
      <c r="F170" s="13" t="s">
        <v>16</v>
      </c>
      <c r="G170" t="s">
        <v>14</v>
      </c>
      <c r="H170">
        <v>0</v>
      </c>
      <c r="I170" s="2"/>
      <c r="J170" s="4">
        <v>0</v>
      </c>
      <c r="K170" t="str">
        <f>IF((LEN(relatorio_Ananindeua[[#This Row],[CIF/CPF/CNPJ]])=14),relatorio_Ananindeua[[#This Row],[CIF/CPF/CNPJ]],relatorio_Ananindeua[[#This Row],[Coluna2]])</f>
        <v>52936872000160</v>
      </c>
      <c r="L170" t="str">
        <f t="shared" si="3"/>
        <v>529******60</v>
      </c>
    </row>
    <row r="171" spans="1:12" x14ac:dyDescent="0.25">
      <c r="A171" t="s">
        <v>10010</v>
      </c>
      <c r="B171" t="s">
        <v>10011</v>
      </c>
      <c r="C171" t="s">
        <v>17</v>
      </c>
      <c r="D171" s="1">
        <v>45298.743414351855</v>
      </c>
      <c r="E171" s="18" t="s">
        <v>11</v>
      </c>
      <c r="F171" s="13" t="s">
        <v>16</v>
      </c>
      <c r="G171" t="s">
        <v>14</v>
      </c>
      <c r="H171">
        <v>0</v>
      </c>
      <c r="I171" s="2"/>
      <c r="J171" s="4">
        <v>0</v>
      </c>
      <c r="K171" t="str">
        <f>IF((LEN(relatorio_Ananindeua[[#This Row],[CIF/CPF/CNPJ]])=14),relatorio_Ananindeua[[#This Row],[CIF/CPF/CNPJ]],relatorio_Ananindeua[[#This Row],[Coluna2]])</f>
        <v>52877795000114</v>
      </c>
      <c r="L171" t="str">
        <f t="shared" si="3"/>
        <v>528******14</v>
      </c>
    </row>
    <row r="172" spans="1:12" x14ac:dyDescent="0.25">
      <c r="A172" t="s">
        <v>10014</v>
      </c>
      <c r="B172" t="s">
        <v>10015</v>
      </c>
      <c r="C172" t="s">
        <v>17</v>
      </c>
      <c r="D172" s="1">
        <v>45298.743414351855</v>
      </c>
      <c r="E172" s="18" t="s">
        <v>11</v>
      </c>
      <c r="F172" s="13" t="s">
        <v>16</v>
      </c>
      <c r="G172" t="s">
        <v>14</v>
      </c>
      <c r="H172">
        <v>0</v>
      </c>
      <c r="I172" s="2"/>
      <c r="J172" s="4">
        <v>0</v>
      </c>
      <c r="K172" t="str">
        <f>IF((LEN(relatorio_Ananindeua[[#This Row],[CIF/CPF/CNPJ]])=14),relatorio_Ananindeua[[#This Row],[CIF/CPF/CNPJ]],relatorio_Ananindeua[[#This Row],[Coluna2]])</f>
        <v>52881264000103</v>
      </c>
      <c r="L172" t="str">
        <f t="shared" si="3"/>
        <v>528******03</v>
      </c>
    </row>
    <row r="173" spans="1:12" x14ac:dyDescent="0.25">
      <c r="A173" t="s">
        <v>10008</v>
      </c>
      <c r="B173" t="s">
        <v>10009</v>
      </c>
      <c r="C173" t="s">
        <v>17</v>
      </c>
      <c r="D173" s="1">
        <v>45298.743425925924</v>
      </c>
      <c r="E173" s="18" t="s">
        <v>11</v>
      </c>
      <c r="F173" s="13" t="s">
        <v>16</v>
      </c>
      <c r="G173" t="s">
        <v>14</v>
      </c>
      <c r="H173">
        <v>0</v>
      </c>
      <c r="I173" s="2"/>
      <c r="J173" s="4">
        <v>0</v>
      </c>
      <c r="K173" t="str">
        <f>IF((LEN(relatorio_Ananindeua[[#This Row],[CIF/CPF/CNPJ]])=14),relatorio_Ananindeua[[#This Row],[CIF/CPF/CNPJ]],relatorio_Ananindeua[[#This Row],[Coluna2]])</f>
        <v>52870689000109</v>
      </c>
      <c r="L173" t="str">
        <f t="shared" si="3"/>
        <v>528******09</v>
      </c>
    </row>
    <row r="174" spans="1:12" x14ac:dyDescent="0.25">
      <c r="A174" t="s">
        <v>10012</v>
      </c>
      <c r="B174" t="s">
        <v>10013</v>
      </c>
      <c r="C174" t="s">
        <v>17</v>
      </c>
      <c r="D174" s="1">
        <v>45298.743425925924</v>
      </c>
      <c r="E174" s="18" t="s">
        <v>11</v>
      </c>
      <c r="F174" s="13" t="s">
        <v>16</v>
      </c>
      <c r="G174" t="s">
        <v>14</v>
      </c>
      <c r="H174">
        <v>0</v>
      </c>
      <c r="I174" s="2"/>
      <c r="J174" s="4">
        <v>0</v>
      </c>
      <c r="K174" t="str">
        <f>IF((LEN(relatorio_Ananindeua[[#This Row],[CIF/CPF/CNPJ]])=14),relatorio_Ananindeua[[#This Row],[CIF/CPF/CNPJ]],relatorio_Ananindeua[[#This Row],[Coluna2]])</f>
        <v>52878594000131</v>
      </c>
      <c r="L174" t="str">
        <f t="shared" si="3"/>
        <v>528******31</v>
      </c>
    </row>
    <row r="175" spans="1:12" x14ac:dyDescent="0.25">
      <c r="A175" t="s">
        <v>10006</v>
      </c>
      <c r="B175" t="s">
        <v>10007</v>
      </c>
      <c r="C175" t="s">
        <v>17</v>
      </c>
      <c r="D175" s="1">
        <v>45298.743437500001</v>
      </c>
      <c r="E175" s="18" t="s">
        <v>11</v>
      </c>
      <c r="F175" s="13" t="s">
        <v>16</v>
      </c>
      <c r="G175" t="s">
        <v>14</v>
      </c>
      <c r="H175">
        <v>0</v>
      </c>
      <c r="I175" s="2"/>
      <c r="J175" s="4">
        <v>0</v>
      </c>
      <c r="K175" t="str">
        <f>IF((LEN(relatorio_Ananindeua[[#This Row],[CIF/CPF/CNPJ]])=14),relatorio_Ananindeua[[#This Row],[CIF/CPF/CNPJ]],relatorio_Ananindeua[[#This Row],[Coluna2]])</f>
        <v>52864503000109</v>
      </c>
      <c r="L175" t="str">
        <f t="shared" si="3"/>
        <v>528******09</v>
      </c>
    </row>
    <row r="176" spans="1:12" x14ac:dyDescent="0.25">
      <c r="A176" t="s">
        <v>10004</v>
      </c>
      <c r="B176" t="s">
        <v>10005</v>
      </c>
      <c r="C176" t="s">
        <v>17</v>
      </c>
      <c r="D176" s="1">
        <v>45298.743483796294</v>
      </c>
      <c r="E176" s="18" t="s">
        <v>11</v>
      </c>
      <c r="F176" s="13" t="s">
        <v>16</v>
      </c>
      <c r="G176" t="s">
        <v>14</v>
      </c>
      <c r="H176">
        <v>0</v>
      </c>
      <c r="I176" s="2"/>
      <c r="J176" s="4">
        <v>0</v>
      </c>
      <c r="K176" t="str">
        <f>IF((LEN(relatorio_Ananindeua[[#This Row],[CIF/CPF/CNPJ]])=14),relatorio_Ananindeua[[#This Row],[CIF/CPF/CNPJ]],relatorio_Ananindeua[[#This Row],[Coluna2]])</f>
        <v>52860261000185</v>
      </c>
      <c r="L176" t="str">
        <f t="shared" si="3"/>
        <v>528******85</v>
      </c>
    </row>
    <row r="177" spans="1:12" x14ac:dyDescent="0.25">
      <c r="A177" t="s">
        <v>9990</v>
      </c>
      <c r="B177" t="s">
        <v>9991</v>
      </c>
      <c r="C177" t="s">
        <v>17</v>
      </c>
      <c r="D177" s="1">
        <v>45298.743495370371</v>
      </c>
      <c r="E177" s="18" t="s">
        <v>11</v>
      </c>
      <c r="F177" s="13" t="s">
        <v>16</v>
      </c>
      <c r="G177" t="s">
        <v>14</v>
      </c>
      <c r="H177">
        <v>0</v>
      </c>
      <c r="I177" s="2"/>
      <c r="J177" s="4">
        <v>0</v>
      </c>
      <c r="K177" t="str">
        <f>IF((LEN(relatorio_Ananindeua[[#This Row],[CIF/CPF/CNPJ]])=14),relatorio_Ananindeua[[#This Row],[CIF/CPF/CNPJ]],relatorio_Ananindeua[[#This Row],[Coluna2]])</f>
        <v>52833543000193</v>
      </c>
      <c r="L177" t="str">
        <f t="shared" si="3"/>
        <v>528******93</v>
      </c>
    </row>
    <row r="178" spans="1:12" x14ac:dyDescent="0.25">
      <c r="A178" t="s">
        <v>9992</v>
      </c>
      <c r="B178" t="s">
        <v>9993</v>
      </c>
      <c r="C178" t="s">
        <v>17</v>
      </c>
      <c r="D178" s="1">
        <v>45298.743495370371</v>
      </c>
      <c r="E178" s="18" t="s">
        <v>11</v>
      </c>
      <c r="F178" s="13" t="s">
        <v>16</v>
      </c>
      <c r="G178" t="s">
        <v>14</v>
      </c>
      <c r="H178">
        <v>0</v>
      </c>
      <c r="I178" s="2"/>
      <c r="J178" s="4">
        <v>0</v>
      </c>
      <c r="K178" t="str">
        <f>IF((LEN(relatorio_Ananindeua[[#This Row],[CIF/CPF/CNPJ]])=14),relatorio_Ananindeua[[#This Row],[CIF/CPF/CNPJ]],relatorio_Ananindeua[[#This Row],[Coluna2]])</f>
        <v>52835633000113</v>
      </c>
      <c r="L178" t="str">
        <f t="shared" si="3"/>
        <v>528******13</v>
      </c>
    </row>
    <row r="179" spans="1:12" x14ac:dyDescent="0.25">
      <c r="A179" t="s">
        <v>10000</v>
      </c>
      <c r="B179" t="s">
        <v>10001</v>
      </c>
      <c r="C179" t="s">
        <v>17</v>
      </c>
      <c r="D179" s="1">
        <v>45298.743495370371</v>
      </c>
      <c r="E179" s="18" t="s">
        <v>11</v>
      </c>
      <c r="F179" s="13" t="s">
        <v>16</v>
      </c>
      <c r="G179" t="s">
        <v>14</v>
      </c>
      <c r="H179">
        <v>0</v>
      </c>
      <c r="I179" s="2"/>
      <c r="J179" s="4">
        <v>0</v>
      </c>
      <c r="K179" t="str">
        <f>IF((LEN(relatorio_Ananindeua[[#This Row],[CIF/CPF/CNPJ]])=14),relatorio_Ananindeua[[#This Row],[CIF/CPF/CNPJ]],relatorio_Ananindeua[[#This Row],[Coluna2]])</f>
        <v>52842353000132</v>
      </c>
      <c r="L179" t="str">
        <f t="shared" si="3"/>
        <v>528******32</v>
      </c>
    </row>
    <row r="180" spans="1:12" x14ac:dyDescent="0.25">
      <c r="A180" t="s">
        <v>10002</v>
      </c>
      <c r="B180" t="s">
        <v>10003</v>
      </c>
      <c r="C180" t="s">
        <v>17</v>
      </c>
      <c r="D180" s="1">
        <v>45298.743495370371</v>
      </c>
      <c r="E180" s="18" t="s">
        <v>11</v>
      </c>
      <c r="F180" s="13" t="s">
        <v>16</v>
      </c>
      <c r="G180" t="s">
        <v>14</v>
      </c>
      <c r="H180">
        <v>0</v>
      </c>
      <c r="I180" s="2"/>
      <c r="J180" s="4">
        <v>0</v>
      </c>
      <c r="K180" t="str">
        <f>IF((LEN(relatorio_Ananindeua[[#This Row],[CIF/CPF/CNPJ]])=14),relatorio_Ananindeua[[#This Row],[CIF/CPF/CNPJ]],relatorio_Ananindeua[[#This Row],[Coluna2]])</f>
        <v>52860089000160</v>
      </c>
      <c r="L180" t="str">
        <f t="shared" si="3"/>
        <v>528******60</v>
      </c>
    </row>
    <row r="181" spans="1:12" x14ac:dyDescent="0.25">
      <c r="A181" t="s">
        <v>9996</v>
      </c>
      <c r="B181" t="s">
        <v>9997</v>
      </c>
      <c r="C181" t="s">
        <v>17</v>
      </c>
      <c r="D181" s="1">
        <v>45298.743530092594</v>
      </c>
      <c r="E181" s="18" t="s">
        <v>11</v>
      </c>
      <c r="F181" s="13" t="s">
        <v>16</v>
      </c>
      <c r="G181" t="s">
        <v>14</v>
      </c>
      <c r="H181">
        <v>0</v>
      </c>
      <c r="I181" s="2"/>
      <c r="J181" s="4">
        <v>0</v>
      </c>
      <c r="K181" t="str">
        <f>IF((LEN(relatorio_Ananindeua[[#This Row],[CIF/CPF/CNPJ]])=14),relatorio_Ananindeua[[#This Row],[CIF/CPF/CNPJ]],relatorio_Ananindeua[[#This Row],[Coluna2]])</f>
        <v>52836788000174</v>
      </c>
      <c r="L181" t="str">
        <f t="shared" si="3"/>
        <v>528******74</v>
      </c>
    </row>
    <row r="182" spans="1:12" x14ac:dyDescent="0.25">
      <c r="A182" t="s">
        <v>9974</v>
      </c>
      <c r="B182" t="s">
        <v>9975</v>
      </c>
      <c r="C182" t="s">
        <v>17</v>
      </c>
      <c r="D182" s="1">
        <v>45298.743587962963</v>
      </c>
      <c r="E182" s="18" t="s">
        <v>11</v>
      </c>
      <c r="F182" s="13" t="s">
        <v>16</v>
      </c>
      <c r="G182" t="s">
        <v>14</v>
      </c>
      <c r="H182">
        <v>0</v>
      </c>
      <c r="I182" s="2"/>
      <c r="J182" s="4">
        <v>0</v>
      </c>
      <c r="K182" t="str">
        <f>IF((LEN(relatorio_Ananindeua[[#This Row],[CIF/CPF/CNPJ]])=14),relatorio_Ananindeua[[#This Row],[CIF/CPF/CNPJ]],relatorio_Ananindeua[[#This Row],[Coluna2]])</f>
        <v>52793491000179</v>
      </c>
      <c r="L182" t="str">
        <f t="shared" si="3"/>
        <v>527******79</v>
      </c>
    </row>
    <row r="183" spans="1:12" x14ac:dyDescent="0.25">
      <c r="A183" t="s">
        <v>9961</v>
      </c>
      <c r="B183" t="s">
        <v>9962</v>
      </c>
      <c r="C183" t="s">
        <v>17</v>
      </c>
      <c r="D183" s="1">
        <v>45298.743611111109</v>
      </c>
      <c r="E183" s="18" t="s">
        <v>11</v>
      </c>
      <c r="F183" s="13" t="s">
        <v>16</v>
      </c>
      <c r="G183" t="s">
        <v>14</v>
      </c>
      <c r="H183">
        <v>0</v>
      </c>
      <c r="I183" s="2"/>
      <c r="J183" s="4">
        <v>0</v>
      </c>
      <c r="K183" t="str">
        <f>IF((LEN(relatorio_Ananindeua[[#This Row],[CIF/CPF/CNPJ]])=14),relatorio_Ananindeua[[#This Row],[CIF/CPF/CNPJ]],relatorio_Ananindeua[[#This Row],[Coluna2]])</f>
        <v>52755564000138</v>
      </c>
      <c r="L183" t="str">
        <f t="shared" si="3"/>
        <v>527******38</v>
      </c>
    </row>
    <row r="184" spans="1:12" x14ac:dyDescent="0.25">
      <c r="A184" t="s">
        <v>9953</v>
      </c>
      <c r="B184" t="s">
        <v>9954</v>
      </c>
      <c r="C184" t="s">
        <v>17</v>
      </c>
      <c r="D184" s="1">
        <v>45298.743622685186</v>
      </c>
      <c r="E184" s="18" t="s">
        <v>11</v>
      </c>
      <c r="F184" s="13" t="s">
        <v>16</v>
      </c>
      <c r="G184" t="s">
        <v>14</v>
      </c>
      <c r="H184">
        <v>0</v>
      </c>
      <c r="I184" s="2"/>
      <c r="J184" s="4">
        <v>0</v>
      </c>
      <c r="K184" t="str">
        <f>IF((LEN(relatorio_Ananindeua[[#This Row],[CIF/CPF/CNPJ]])=14),relatorio_Ananindeua[[#This Row],[CIF/CPF/CNPJ]],relatorio_Ananindeua[[#This Row],[Coluna2]])</f>
        <v>52725321000157</v>
      </c>
      <c r="L184" t="str">
        <f t="shared" si="3"/>
        <v>527******57</v>
      </c>
    </row>
    <row r="185" spans="1:12" x14ac:dyDescent="0.25">
      <c r="A185" t="s">
        <v>9951</v>
      </c>
      <c r="B185" t="s">
        <v>9952</v>
      </c>
      <c r="C185" t="s">
        <v>17</v>
      </c>
      <c r="D185" s="1">
        <v>45298.743634259263</v>
      </c>
      <c r="E185" s="18" t="s">
        <v>11</v>
      </c>
      <c r="F185" s="13" t="s">
        <v>16</v>
      </c>
      <c r="G185" t="s">
        <v>14</v>
      </c>
      <c r="H185">
        <v>0</v>
      </c>
      <c r="I185" s="2"/>
      <c r="J185" s="4">
        <v>0</v>
      </c>
      <c r="K185" t="str">
        <f>IF((LEN(relatorio_Ananindeua[[#This Row],[CIF/CPF/CNPJ]])=14),relatorio_Ananindeua[[#This Row],[CIF/CPF/CNPJ]],relatorio_Ananindeua[[#This Row],[Coluna2]])</f>
        <v>52720429000157</v>
      </c>
      <c r="L185" t="str">
        <f t="shared" si="3"/>
        <v>527******57</v>
      </c>
    </row>
    <row r="186" spans="1:12" x14ac:dyDescent="0.25">
      <c r="A186" t="s">
        <v>9939</v>
      </c>
      <c r="B186" t="s">
        <v>9940</v>
      </c>
      <c r="C186" t="s">
        <v>17</v>
      </c>
      <c r="D186" s="1">
        <v>45298.743726851855</v>
      </c>
      <c r="E186" s="18" t="s">
        <v>11</v>
      </c>
      <c r="F186" s="13" t="s">
        <v>16</v>
      </c>
      <c r="G186" t="s">
        <v>14</v>
      </c>
      <c r="H186">
        <v>0</v>
      </c>
      <c r="I186" s="2"/>
      <c r="J186" s="4">
        <v>0</v>
      </c>
      <c r="K186" t="str">
        <f>IF((LEN(relatorio_Ananindeua[[#This Row],[CIF/CPF/CNPJ]])=14),relatorio_Ananindeua[[#This Row],[CIF/CPF/CNPJ]],relatorio_Ananindeua[[#This Row],[Coluna2]])</f>
        <v>52672811000132</v>
      </c>
      <c r="L186" t="str">
        <f t="shared" si="3"/>
        <v>526******32</v>
      </c>
    </row>
    <row r="187" spans="1:12" x14ac:dyDescent="0.25">
      <c r="A187" t="s">
        <v>9943</v>
      </c>
      <c r="B187" t="s">
        <v>9944</v>
      </c>
      <c r="C187" t="s">
        <v>17</v>
      </c>
      <c r="D187" s="1">
        <v>45298.743726851855</v>
      </c>
      <c r="E187" s="18" t="s">
        <v>11</v>
      </c>
      <c r="F187" s="13" t="s">
        <v>16</v>
      </c>
      <c r="G187" t="s">
        <v>14</v>
      </c>
      <c r="H187">
        <v>0</v>
      </c>
      <c r="I187" s="2"/>
      <c r="J187" s="4">
        <v>0</v>
      </c>
      <c r="K187" t="str">
        <f>IF((LEN(relatorio_Ananindeua[[#This Row],[CIF/CPF/CNPJ]])=14),relatorio_Ananindeua[[#This Row],[CIF/CPF/CNPJ]],relatorio_Ananindeua[[#This Row],[Coluna2]])</f>
        <v>52677925000175</v>
      </c>
      <c r="L187" t="str">
        <f t="shared" si="3"/>
        <v>526******75</v>
      </c>
    </row>
    <row r="188" spans="1:12" x14ac:dyDescent="0.25">
      <c r="A188" t="s">
        <v>9933</v>
      </c>
      <c r="B188" t="s">
        <v>9934</v>
      </c>
      <c r="C188" t="s">
        <v>17</v>
      </c>
      <c r="D188" s="1">
        <v>45298.743738425925</v>
      </c>
      <c r="E188" s="18" t="s">
        <v>11</v>
      </c>
      <c r="F188" s="13" t="s">
        <v>16</v>
      </c>
      <c r="G188" t="s">
        <v>14</v>
      </c>
      <c r="H188">
        <v>0</v>
      </c>
      <c r="I188" s="2"/>
      <c r="J188" s="4">
        <v>0</v>
      </c>
      <c r="K188" t="str">
        <f>IF((LEN(relatorio_Ananindeua[[#This Row],[CIF/CPF/CNPJ]])=14),relatorio_Ananindeua[[#This Row],[CIF/CPF/CNPJ]],relatorio_Ananindeua[[#This Row],[Coluna2]])</f>
        <v>52657606000106</v>
      </c>
      <c r="L188" t="str">
        <f t="shared" si="3"/>
        <v>526******06</v>
      </c>
    </row>
    <row r="189" spans="1:12" x14ac:dyDescent="0.25">
      <c r="A189" t="s">
        <v>9941</v>
      </c>
      <c r="B189" t="s">
        <v>9942</v>
      </c>
      <c r="C189" t="s">
        <v>17</v>
      </c>
      <c r="D189" s="1">
        <v>45298.743738425925</v>
      </c>
      <c r="E189" s="18" t="s">
        <v>11</v>
      </c>
      <c r="F189" s="13" t="s">
        <v>16</v>
      </c>
      <c r="G189" t="s">
        <v>14</v>
      </c>
      <c r="H189">
        <v>0</v>
      </c>
      <c r="I189" s="2"/>
      <c r="J189" s="4">
        <v>0</v>
      </c>
      <c r="K189" t="str">
        <f>IF((LEN(relatorio_Ananindeua[[#This Row],[CIF/CPF/CNPJ]])=14),relatorio_Ananindeua[[#This Row],[CIF/CPF/CNPJ]],relatorio_Ananindeua[[#This Row],[Coluna2]])</f>
        <v>52674734000150</v>
      </c>
      <c r="L189" t="str">
        <f t="shared" si="3"/>
        <v>526******50</v>
      </c>
    </row>
    <row r="190" spans="1:12" x14ac:dyDescent="0.25">
      <c r="A190" t="s">
        <v>9931</v>
      </c>
      <c r="B190" t="s">
        <v>9932</v>
      </c>
      <c r="C190" t="s">
        <v>17</v>
      </c>
      <c r="D190" s="1">
        <v>45298.743761574071</v>
      </c>
      <c r="E190" s="18" t="s">
        <v>11</v>
      </c>
      <c r="F190" s="13" t="s">
        <v>16</v>
      </c>
      <c r="G190" t="s">
        <v>14</v>
      </c>
      <c r="H190">
        <v>0</v>
      </c>
      <c r="I190" s="2"/>
      <c r="J190" s="4">
        <v>0</v>
      </c>
      <c r="K190" t="str">
        <f>IF((LEN(relatorio_Ananindeua[[#This Row],[CIF/CPF/CNPJ]])=14),relatorio_Ananindeua[[#This Row],[CIF/CPF/CNPJ]],relatorio_Ananindeua[[#This Row],[Coluna2]])</f>
        <v>52655190000189</v>
      </c>
      <c r="L190" t="str">
        <f t="shared" si="3"/>
        <v>526******89</v>
      </c>
    </row>
    <row r="191" spans="1:12" x14ac:dyDescent="0.25">
      <c r="A191" t="s">
        <v>9927</v>
      </c>
      <c r="B191" t="s">
        <v>9928</v>
      </c>
      <c r="C191" t="s">
        <v>17</v>
      </c>
      <c r="D191" s="1">
        <v>45298.743784722225</v>
      </c>
      <c r="E191" s="18" t="s">
        <v>11</v>
      </c>
      <c r="F191" s="13" t="s">
        <v>16</v>
      </c>
      <c r="G191" t="s">
        <v>14</v>
      </c>
      <c r="H191">
        <v>0</v>
      </c>
      <c r="I191" s="2"/>
      <c r="J191" s="4">
        <v>0</v>
      </c>
      <c r="K191" t="str">
        <f>IF((LEN(relatorio_Ananindeua[[#This Row],[CIF/CPF/CNPJ]])=14),relatorio_Ananindeua[[#This Row],[CIF/CPF/CNPJ]],relatorio_Ananindeua[[#This Row],[Coluna2]])</f>
        <v>52649931000119</v>
      </c>
      <c r="L191" t="str">
        <f t="shared" si="3"/>
        <v>526******19</v>
      </c>
    </row>
    <row r="192" spans="1:12" x14ac:dyDescent="0.25">
      <c r="A192" t="s">
        <v>9925</v>
      </c>
      <c r="B192" t="s">
        <v>9926</v>
      </c>
      <c r="C192" t="s">
        <v>17</v>
      </c>
      <c r="D192" s="1">
        <v>45298.743796296294</v>
      </c>
      <c r="E192" s="18" t="s">
        <v>11</v>
      </c>
      <c r="F192" s="13" t="s">
        <v>16</v>
      </c>
      <c r="G192" t="s">
        <v>14</v>
      </c>
      <c r="H192">
        <v>0</v>
      </c>
      <c r="I192" s="2"/>
      <c r="J192" s="4">
        <v>0</v>
      </c>
      <c r="K192" t="str">
        <f>IF((LEN(relatorio_Ananindeua[[#This Row],[CIF/CPF/CNPJ]])=14),relatorio_Ananindeua[[#This Row],[CIF/CPF/CNPJ]],relatorio_Ananindeua[[#This Row],[Coluna2]])</f>
        <v>52637680000152</v>
      </c>
      <c r="L192" t="str">
        <f t="shared" si="3"/>
        <v>526******52</v>
      </c>
    </row>
    <row r="193" spans="1:12" x14ac:dyDescent="0.25">
      <c r="A193" t="s">
        <v>9919</v>
      </c>
      <c r="B193" t="s">
        <v>9920</v>
      </c>
      <c r="C193" t="s">
        <v>17</v>
      </c>
      <c r="D193" s="1">
        <v>45298.743807870371</v>
      </c>
      <c r="E193" s="18" t="s">
        <v>11</v>
      </c>
      <c r="F193" s="13" t="s">
        <v>16</v>
      </c>
      <c r="G193" t="s">
        <v>14</v>
      </c>
      <c r="H193">
        <v>0</v>
      </c>
      <c r="I193" s="2"/>
      <c r="J193" s="4">
        <v>0</v>
      </c>
      <c r="K193" t="str">
        <f>IF((LEN(relatorio_Ananindeua[[#This Row],[CIF/CPF/CNPJ]])=14),relatorio_Ananindeua[[#This Row],[CIF/CPF/CNPJ]],relatorio_Ananindeua[[#This Row],[Coluna2]])</f>
        <v>52626862000128</v>
      </c>
      <c r="L193" t="str">
        <f t="shared" si="3"/>
        <v>526******28</v>
      </c>
    </row>
    <row r="194" spans="1:12" x14ac:dyDescent="0.25">
      <c r="A194" t="s">
        <v>9921</v>
      </c>
      <c r="B194" t="s">
        <v>9922</v>
      </c>
      <c r="C194" t="s">
        <v>17</v>
      </c>
      <c r="D194" s="1">
        <v>45298.743807870371</v>
      </c>
      <c r="E194" s="18" t="s">
        <v>11</v>
      </c>
      <c r="F194" s="13" t="s">
        <v>16</v>
      </c>
      <c r="G194" t="s">
        <v>14</v>
      </c>
      <c r="H194">
        <v>0</v>
      </c>
      <c r="I194" s="2"/>
      <c r="J194" s="4">
        <v>0</v>
      </c>
      <c r="K194" t="str">
        <f>IF((LEN(relatorio_Ananindeua[[#This Row],[CIF/CPF/CNPJ]])=14),relatorio_Ananindeua[[#This Row],[CIF/CPF/CNPJ]],relatorio_Ananindeua[[#This Row],[Coluna2]])</f>
        <v>52635153000109</v>
      </c>
      <c r="L194" t="str">
        <f t="shared" si="3"/>
        <v>526******09</v>
      </c>
    </row>
    <row r="195" spans="1:12" x14ac:dyDescent="0.25">
      <c r="A195" t="s">
        <v>9905</v>
      </c>
      <c r="B195" t="s">
        <v>9906</v>
      </c>
      <c r="C195" t="s">
        <v>17</v>
      </c>
      <c r="D195" s="1">
        <v>45298.743831018517</v>
      </c>
      <c r="E195" s="18" t="s">
        <v>11</v>
      </c>
      <c r="F195" s="13" t="s">
        <v>16</v>
      </c>
      <c r="G195" t="s">
        <v>14</v>
      </c>
      <c r="H195">
        <v>0</v>
      </c>
      <c r="I195" s="2"/>
      <c r="J195" s="4">
        <v>0</v>
      </c>
      <c r="K195" t="str">
        <f>IF((LEN(relatorio_Ananindeua[[#This Row],[CIF/CPF/CNPJ]])=14),relatorio_Ananindeua[[#This Row],[CIF/CPF/CNPJ]],relatorio_Ananindeua[[#This Row],[Coluna2]])</f>
        <v>52598522000130</v>
      </c>
      <c r="L195" t="str">
        <f t="shared" si="3"/>
        <v>525******30</v>
      </c>
    </row>
    <row r="196" spans="1:12" x14ac:dyDescent="0.25">
      <c r="A196" t="s">
        <v>9907</v>
      </c>
      <c r="B196" t="s">
        <v>9908</v>
      </c>
      <c r="C196" t="s">
        <v>17</v>
      </c>
      <c r="D196" s="1">
        <v>45298.743831018517</v>
      </c>
      <c r="E196" s="18" t="s">
        <v>11</v>
      </c>
      <c r="F196" s="13" t="s">
        <v>16</v>
      </c>
      <c r="G196" t="s">
        <v>14</v>
      </c>
      <c r="H196">
        <v>0</v>
      </c>
      <c r="I196" s="2"/>
      <c r="J196" s="4">
        <v>0</v>
      </c>
      <c r="K196" t="str">
        <f>IF((LEN(relatorio_Ananindeua[[#This Row],[CIF/CPF/CNPJ]])=14),relatorio_Ananindeua[[#This Row],[CIF/CPF/CNPJ]],relatorio_Ananindeua[[#This Row],[Coluna2]])</f>
        <v>52599660000134</v>
      </c>
      <c r="L196" t="str">
        <f t="shared" si="3"/>
        <v>525******34</v>
      </c>
    </row>
    <row r="197" spans="1:12" x14ac:dyDescent="0.25">
      <c r="A197" t="s">
        <v>9915</v>
      </c>
      <c r="B197" t="s">
        <v>9916</v>
      </c>
      <c r="C197" t="s">
        <v>17</v>
      </c>
      <c r="D197" s="1">
        <v>45298.743831018517</v>
      </c>
      <c r="E197" s="18" t="s">
        <v>11</v>
      </c>
      <c r="F197" s="13" t="s">
        <v>16</v>
      </c>
      <c r="G197" t="s">
        <v>14</v>
      </c>
      <c r="H197">
        <v>0</v>
      </c>
      <c r="I197" s="2"/>
      <c r="J197" s="4">
        <v>0</v>
      </c>
      <c r="K197" t="str">
        <f>IF((LEN(relatorio_Ananindeua[[#This Row],[CIF/CPF/CNPJ]])=14),relatorio_Ananindeua[[#This Row],[CIF/CPF/CNPJ]],relatorio_Ananindeua[[#This Row],[Coluna2]])</f>
        <v>52613167000121</v>
      </c>
      <c r="L197" t="str">
        <f t="shared" si="3"/>
        <v>526******21</v>
      </c>
    </row>
    <row r="198" spans="1:12" x14ac:dyDescent="0.25">
      <c r="A198" t="s">
        <v>9887</v>
      </c>
      <c r="B198" t="s">
        <v>9888</v>
      </c>
      <c r="C198" t="s">
        <v>17</v>
      </c>
      <c r="D198" s="1">
        <v>45298.743854166663</v>
      </c>
      <c r="E198" s="18" t="s">
        <v>11</v>
      </c>
      <c r="F198" s="13" t="s">
        <v>16</v>
      </c>
      <c r="G198" t="s">
        <v>14</v>
      </c>
      <c r="H198">
        <v>0</v>
      </c>
      <c r="I198" s="2"/>
      <c r="J198" s="4">
        <v>0</v>
      </c>
      <c r="K198" t="str">
        <f>IF((LEN(relatorio_Ananindeua[[#This Row],[CIF/CPF/CNPJ]])=14),relatorio_Ananindeua[[#This Row],[CIF/CPF/CNPJ]],relatorio_Ananindeua[[#This Row],[Coluna2]])</f>
        <v>52550656000181</v>
      </c>
      <c r="L198" t="str">
        <f t="shared" si="3"/>
        <v>525******81</v>
      </c>
    </row>
    <row r="199" spans="1:12" x14ac:dyDescent="0.25">
      <c r="A199" t="s">
        <v>9901</v>
      </c>
      <c r="B199" t="s">
        <v>9902</v>
      </c>
      <c r="C199" t="s">
        <v>17</v>
      </c>
      <c r="D199" s="1">
        <v>45298.743854166663</v>
      </c>
      <c r="E199" s="18" t="s">
        <v>11</v>
      </c>
      <c r="F199" s="13" t="s">
        <v>16</v>
      </c>
      <c r="G199" t="s">
        <v>14</v>
      </c>
      <c r="H199">
        <v>0</v>
      </c>
      <c r="I199" s="2"/>
      <c r="J199" s="4">
        <v>0</v>
      </c>
      <c r="K199" t="str">
        <f>IF((LEN(relatorio_Ananindeua[[#This Row],[CIF/CPF/CNPJ]])=14),relatorio_Ananindeua[[#This Row],[CIF/CPF/CNPJ]],relatorio_Ananindeua[[#This Row],[Coluna2]])</f>
        <v>52582995000140</v>
      </c>
      <c r="L199" t="str">
        <f t="shared" si="3"/>
        <v>525******40</v>
      </c>
    </row>
    <row r="200" spans="1:12" x14ac:dyDescent="0.25">
      <c r="A200" t="s">
        <v>9903</v>
      </c>
      <c r="B200" t="s">
        <v>9904</v>
      </c>
      <c r="C200" t="s">
        <v>17</v>
      </c>
      <c r="D200" s="1">
        <v>45298.743854166663</v>
      </c>
      <c r="E200" s="18" t="s">
        <v>11</v>
      </c>
      <c r="F200" s="13" t="s">
        <v>16</v>
      </c>
      <c r="G200" t="s">
        <v>14</v>
      </c>
      <c r="H200">
        <v>0</v>
      </c>
      <c r="I200" s="2"/>
      <c r="J200" s="4">
        <v>0</v>
      </c>
      <c r="K200" t="str">
        <f>IF((LEN(relatorio_Ananindeua[[#This Row],[CIF/CPF/CNPJ]])=14),relatorio_Ananindeua[[#This Row],[CIF/CPF/CNPJ]],relatorio_Ananindeua[[#This Row],[Coluna2]])</f>
        <v>52586777000183</v>
      </c>
      <c r="L200" t="str">
        <f t="shared" si="3"/>
        <v>525******83</v>
      </c>
    </row>
    <row r="201" spans="1:12" x14ac:dyDescent="0.25">
      <c r="A201" t="s">
        <v>9885</v>
      </c>
      <c r="B201" t="s">
        <v>9886</v>
      </c>
      <c r="C201" t="s">
        <v>17</v>
      </c>
      <c r="D201" s="1">
        <v>45298.74386574074</v>
      </c>
      <c r="E201" s="18" t="s">
        <v>11</v>
      </c>
      <c r="F201" s="13" t="s">
        <v>16</v>
      </c>
      <c r="G201" t="s">
        <v>14</v>
      </c>
      <c r="H201">
        <v>0</v>
      </c>
      <c r="I201" s="2"/>
      <c r="J201" s="4">
        <v>0</v>
      </c>
      <c r="K201" t="str">
        <f>IF((LEN(relatorio_Ananindeua[[#This Row],[CIF/CPF/CNPJ]])=14),relatorio_Ananindeua[[#This Row],[CIF/CPF/CNPJ]],relatorio_Ananindeua[[#This Row],[Coluna2]])</f>
        <v>52546143000105</v>
      </c>
      <c r="L201" t="str">
        <f t="shared" si="3"/>
        <v>525******05</v>
      </c>
    </row>
    <row r="202" spans="1:12" x14ac:dyDescent="0.25">
      <c r="A202" t="s">
        <v>9877</v>
      </c>
      <c r="B202" t="s">
        <v>9878</v>
      </c>
      <c r="C202" t="s">
        <v>17</v>
      </c>
      <c r="D202" s="1">
        <v>45298.743888888886</v>
      </c>
      <c r="E202" s="18" t="s">
        <v>11</v>
      </c>
      <c r="F202" s="13" t="s">
        <v>16</v>
      </c>
      <c r="G202" t="s">
        <v>14</v>
      </c>
      <c r="H202">
        <v>0</v>
      </c>
      <c r="I202" s="2"/>
      <c r="J202" s="4">
        <v>0</v>
      </c>
      <c r="K202" t="str">
        <f>IF((LEN(relatorio_Ananindeua[[#This Row],[CIF/CPF/CNPJ]])=14),relatorio_Ananindeua[[#This Row],[CIF/CPF/CNPJ]],relatorio_Ananindeua[[#This Row],[Coluna2]])</f>
        <v>52532109000173</v>
      </c>
      <c r="L202" t="str">
        <f t="shared" si="3"/>
        <v>525******73</v>
      </c>
    </row>
    <row r="203" spans="1:12" x14ac:dyDescent="0.25">
      <c r="A203" t="s">
        <v>9879</v>
      </c>
      <c r="B203" t="s">
        <v>9880</v>
      </c>
      <c r="C203" t="s">
        <v>17</v>
      </c>
      <c r="D203" s="1">
        <v>45298.743888888886</v>
      </c>
      <c r="E203" s="18" t="s">
        <v>11</v>
      </c>
      <c r="F203" s="13" t="s">
        <v>16</v>
      </c>
      <c r="G203" t="s">
        <v>14</v>
      </c>
      <c r="H203">
        <v>0</v>
      </c>
      <c r="I203" s="2"/>
      <c r="J203" s="4">
        <v>0</v>
      </c>
      <c r="K203" t="str">
        <f>IF((LEN(relatorio_Ananindeua[[#This Row],[CIF/CPF/CNPJ]])=14),relatorio_Ananindeua[[#This Row],[CIF/CPF/CNPJ]],relatorio_Ananindeua[[#This Row],[Coluna2]])</f>
        <v>52534733000100</v>
      </c>
      <c r="L203" t="str">
        <f t="shared" si="3"/>
        <v>525******00</v>
      </c>
    </row>
    <row r="204" spans="1:12" x14ac:dyDescent="0.25">
      <c r="A204" t="s">
        <v>9891</v>
      </c>
      <c r="B204" t="s">
        <v>9892</v>
      </c>
      <c r="C204" t="s">
        <v>17</v>
      </c>
      <c r="D204" s="1">
        <v>45298.743888888886</v>
      </c>
      <c r="E204" s="18" t="s">
        <v>11</v>
      </c>
      <c r="F204" s="13" t="s">
        <v>16</v>
      </c>
      <c r="G204" t="s">
        <v>14</v>
      </c>
      <c r="H204">
        <v>0</v>
      </c>
      <c r="I204" s="2"/>
      <c r="J204" s="4">
        <v>0</v>
      </c>
      <c r="K204" t="str">
        <f>IF((LEN(relatorio_Ananindeua[[#This Row],[CIF/CPF/CNPJ]])=14),relatorio_Ananindeua[[#This Row],[CIF/CPF/CNPJ]],relatorio_Ananindeua[[#This Row],[Coluna2]])</f>
        <v>52557491000170</v>
      </c>
      <c r="L204" t="str">
        <f t="shared" si="3"/>
        <v>525******70</v>
      </c>
    </row>
    <row r="205" spans="1:12" x14ac:dyDescent="0.25">
      <c r="A205" t="s">
        <v>9869</v>
      </c>
      <c r="B205" t="s">
        <v>9870</v>
      </c>
      <c r="C205" t="s">
        <v>17</v>
      </c>
      <c r="D205" s="1">
        <v>45298.74391203704</v>
      </c>
      <c r="E205" s="18" t="s">
        <v>11</v>
      </c>
      <c r="F205" s="13" t="s">
        <v>16</v>
      </c>
      <c r="G205" t="s">
        <v>14</v>
      </c>
      <c r="H205">
        <v>0</v>
      </c>
      <c r="I205" s="2"/>
      <c r="J205" s="4">
        <v>0</v>
      </c>
      <c r="K205" t="str">
        <f>IF((LEN(relatorio_Ananindeua[[#This Row],[CIF/CPF/CNPJ]])=14),relatorio_Ananindeua[[#This Row],[CIF/CPF/CNPJ]],relatorio_Ananindeua[[#This Row],[Coluna2]])</f>
        <v>52518939000146</v>
      </c>
      <c r="L205" t="str">
        <f t="shared" si="3"/>
        <v>525******46</v>
      </c>
    </row>
    <row r="206" spans="1:12" x14ac:dyDescent="0.25">
      <c r="A206" t="s">
        <v>9871</v>
      </c>
      <c r="B206" t="s">
        <v>9872</v>
      </c>
      <c r="C206" t="s">
        <v>17</v>
      </c>
      <c r="D206" s="1">
        <v>45298.74391203704</v>
      </c>
      <c r="E206" s="18" t="s">
        <v>11</v>
      </c>
      <c r="F206" s="13" t="s">
        <v>16</v>
      </c>
      <c r="G206" t="s">
        <v>14</v>
      </c>
      <c r="H206">
        <v>0</v>
      </c>
      <c r="I206" s="2"/>
      <c r="J206" s="4">
        <v>0</v>
      </c>
      <c r="K206" t="str">
        <f>IF((LEN(relatorio_Ananindeua[[#This Row],[CIF/CPF/CNPJ]])=14),relatorio_Ananindeua[[#This Row],[CIF/CPF/CNPJ]],relatorio_Ananindeua[[#This Row],[Coluna2]])</f>
        <v>52520719000157</v>
      </c>
      <c r="L206" t="str">
        <f t="shared" si="3"/>
        <v>525******57</v>
      </c>
    </row>
    <row r="207" spans="1:12" x14ac:dyDescent="0.25">
      <c r="A207" t="s">
        <v>9863</v>
      </c>
      <c r="B207" t="s">
        <v>9864</v>
      </c>
      <c r="C207" t="s">
        <v>17</v>
      </c>
      <c r="D207" s="1">
        <v>45298.743935185186</v>
      </c>
      <c r="E207" s="18" t="s">
        <v>11</v>
      </c>
      <c r="F207" s="13" t="s">
        <v>16</v>
      </c>
      <c r="G207" t="s">
        <v>14</v>
      </c>
      <c r="H207">
        <v>0</v>
      </c>
      <c r="I207" s="2"/>
      <c r="J207" s="4">
        <v>0</v>
      </c>
      <c r="K207" t="str">
        <f>IF((LEN(relatorio_Ananindeua[[#This Row],[CIF/CPF/CNPJ]])=14),relatorio_Ananindeua[[#This Row],[CIF/CPF/CNPJ]],relatorio_Ananindeua[[#This Row],[Coluna2]])</f>
        <v>52495259000154</v>
      </c>
      <c r="L207" t="str">
        <f t="shared" si="3"/>
        <v>524******54</v>
      </c>
    </row>
    <row r="208" spans="1:12" x14ac:dyDescent="0.25">
      <c r="A208" t="s">
        <v>9857</v>
      </c>
      <c r="B208" t="s">
        <v>9858</v>
      </c>
      <c r="C208" t="s">
        <v>17</v>
      </c>
      <c r="D208" s="1">
        <v>45298.743946759256</v>
      </c>
      <c r="E208" s="18" t="s">
        <v>11</v>
      </c>
      <c r="F208" s="13" t="s">
        <v>16</v>
      </c>
      <c r="G208" t="s">
        <v>14</v>
      </c>
      <c r="H208">
        <v>0</v>
      </c>
      <c r="I208" s="2"/>
      <c r="J208" s="4">
        <v>0</v>
      </c>
      <c r="K208" t="str">
        <f>IF((LEN(relatorio_Ananindeua[[#This Row],[CIF/CPF/CNPJ]])=14),relatorio_Ananindeua[[#This Row],[CIF/CPF/CNPJ]],relatorio_Ananindeua[[#This Row],[Coluna2]])</f>
        <v>52491267000122</v>
      </c>
      <c r="L208" t="str">
        <f t="shared" si="3"/>
        <v>524******22</v>
      </c>
    </row>
    <row r="209" spans="1:12" x14ac:dyDescent="0.25">
      <c r="A209" t="s">
        <v>9861</v>
      </c>
      <c r="B209" t="s">
        <v>9862</v>
      </c>
      <c r="C209" t="s">
        <v>17</v>
      </c>
      <c r="D209" s="1">
        <v>45298.743969907409</v>
      </c>
      <c r="E209" s="18" t="s">
        <v>11</v>
      </c>
      <c r="F209" s="13" t="s">
        <v>16</v>
      </c>
      <c r="G209" t="s">
        <v>14</v>
      </c>
      <c r="H209">
        <v>0</v>
      </c>
      <c r="I209" s="2"/>
      <c r="J209" s="4">
        <v>0</v>
      </c>
      <c r="K209" t="str">
        <f>IF((LEN(relatorio_Ananindeua[[#This Row],[CIF/CPF/CNPJ]])=14),relatorio_Ananindeua[[#This Row],[CIF/CPF/CNPJ]],relatorio_Ananindeua[[#This Row],[Coluna2]])</f>
        <v>52494702000172</v>
      </c>
      <c r="L209" t="str">
        <f t="shared" si="3"/>
        <v>524******72</v>
      </c>
    </row>
    <row r="210" spans="1:12" x14ac:dyDescent="0.25">
      <c r="A210" t="s">
        <v>9851</v>
      </c>
      <c r="B210" t="s">
        <v>9852</v>
      </c>
      <c r="C210" t="s">
        <v>17</v>
      </c>
      <c r="D210" s="1">
        <v>45298.743981481479</v>
      </c>
      <c r="E210" s="18" t="s">
        <v>11</v>
      </c>
      <c r="F210" s="13" t="s">
        <v>16</v>
      </c>
      <c r="G210" t="s">
        <v>14</v>
      </c>
      <c r="H210">
        <v>0</v>
      </c>
      <c r="I210" s="2"/>
      <c r="J210" s="4">
        <v>0</v>
      </c>
      <c r="K210" t="str">
        <f>IF((LEN(relatorio_Ananindeua[[#This Row],[CIF/CPF/CNPJ]])=14),relatorio_Ananindeua[[#This Row],[CIF/CPF/CNPJ]],relatorio_Ananindeua[[#This Row],[Coluna2]])</f>
        <v>52482336000131</v>
      </c>
      <c r="L210" t="str">
        <f t="shared" ref="L210:L273" si="4">_xlfn.CONCAT(LEFT(A210,3),REPT("*",6),RIGHT(A210,2))</f>
        <v>524******31</v>
      </c>
    </row>
    <row r="211" spans="1:12" x14ac:dyDescent="0.25">
      <c r="A211" t="s">
        <v>9845</v>
      </c>
      <c r="B211" t="s">
        <v>9846</v>
      </c>
      <c r="C211" t="s">
        <v>17</v>
      </c>
      <c r="D211" s="1">
        <v>45298.743993055556</v>
      </c>
      <c r="E211" s="18" t="s">
        <v>11</v>
      </c>
      <c r="F211" s="13" t="s">
        <v>16</v>
      </c>
      <c r="G211" t="s">
        <v>14</v>
      </c>
      <c r="H211">
        <v>0</v>
      </c>
      <c r="I211" s="2"/>
      <c r="J211" s="4">
        <v>0</v>
      </c>
      <c r="K211" t="str">
        <f>IF((LEN(relatorio_Ananindeua[[#This Row],[CIF/CPF/CNPJ]])=14),relatorio_Ananindeua[[#This Row],[CIF/CPF/CNPJ]],relatorio_Ananindeua[[#This Row],[Coluna2]])</f>
        <v>52437429000144</v>
      </c>
      <c r="L211" t="str">
        <f t="shared" si="4"/>
        <v>524******44</v>
      </c>
    </row>
    <row r="212" spans="1:12" x14ac:dyDescent="0.25">
      <c r="A212" t="s">
        <v>9835</v>
      </c>
      <c r="B212" t="s">
        <v>9836</v>
      </c>
      <c r="C212" t="s">
        <v>17</v>
      </c>
      <c r="D212" s="1">
        <v>45298.744016203702</v>
      </c>
      <c r="E212" s="18" t="s">
        <v>11</v>
      </c>
      <c r="F212" s="13" t="s">
        <v>16</v>
      </c>
      <c r="G212" t="s">
        <v>14</v>
      </c>
      <c r="H212">
        <v>0</v>
      </c>
      <c r="I212" s="2"/>
      <c r="J212" s="4">
        <v>0</v>
      </c>
      <c r="K212" t="str">
        <f>IF((LEN(relatorio_Ananindeua[[#This Row],[CIF/CPF/CNPJ]])=14),relatorio_Ananindeua[[#This Row],[CIF/CPF/CNPJ]],relatorio_Ananindeua[[#This Row],[Coluna2]])</f>
        <v>52395672000147</v>
      </c>
      <c r="L212" t="str">
        <f t="shared" si="4"/>
        <v>523******47</v>
      </c>
    </row>
    <row r="213" spans="1:12" x14ac:dyDescent="0.25">
      <c r="A213" t="s">
        <v>9821</v>
      </c>
      <c r="B213" t="s">
        <v>9822</v>
      </c>
      <c r="C213" t="s">
        <v>17</v>
      </c>
      <c r="D213" s="1">
        <v>45298.744062500002</v>
      </c>
      <c r="E213" s="18" t="s">
        <v>11</v>
      </c>
      <c r="F213" s="13" t="s">
        <v>16</v>
      </c>
      <c r="G213" t="s">
        <v>14</v>
      </c>
      <c r="H213">
        <v>0</v>
      </c>
      <c r="I213" s="2"/>
      <c r="J213" s="4">
        <v>0</v>
      </c>
      <c r="K213" t="str">
        <f>IF((LEN(relatorio_Ananindeua[[#This Row],[CIF/CPF/CNPJ]])=14),relatorio_Ananindeua[[#This Row],[CIF/CPF/CNPJ]],relatorio_Ananindeua[[#This Row],[Coluna2]])</f>
        <v>52338719000130</v>
      </c>
      <c r="L213" t="str">
        <f t="shared" si="4"/>
        <v>523******30</v>
      </c>
    </row>
    <row r="214" spans="1:12" x14ac:dyDescent="0.25">
      <c r="A214" t="s">
        <v>9823</v>
      </c>
      <c r="B214" t="s">
        <v>9824</v>
      </c>
      <c r="C214" t="s">
        <v>17</v>
      </c>
      <c r="D214" s="1">
        <v>45298.744062500002</v>
      </c>
      <c r="E214" s="18" t="s">
        <v>11</v>
      </c>
      <c r="F214" s="13" t="s">
        <v>16</v>
      </c>
      <c r="G214" t="s">
        <v>14</v>
      </c>
      <c r="H214">
        <v>0</v>
      </c>
      <c r="I214" s="2"/>
      <c r="J214" s="4">
        <v>0</v>
      </c>
      <c r="K214" t="str">
        <f>IF((LEN(relatorio_Ananindeua[[#This Row],[CIF/CPF/CNPJ]])=14),relatorio_Ananindeua[[#This Row],[CIF/CPF/CNPJ]],relatorio_Ananindeua[[#This Row],[Coluna2]])</f>
        <v>52352441000156</v>
      </c>
      <c r="L214" t="str">
        <f t="shared" si="4"/>
        <v>523******56</v>
      </c>
    </row>
    <row r="215" spans="1:12" x14ac:dyDescent="0.25">
      <c r="A215" t="s">
        <v>9817</v>
      </c>
      <c r="B215" t="s">
        <v>9818</v>
      </c>
      <c r="C215" t="s">
        <v>17</v>
      </c>
      <c r="D215" s="1">
        <v>45298.744108796294</v>
      </c>
      <c r="E215" s="18" t="s">
        <v>11</v>
      </c>
      <c r="F215" s="13" t="s">
        <v>16</v>
      </c>
      <c r="G215" t="s">
        <v>14</v>
      </c>
      <c r="H215">
        <v>0</v>
      </c>
      <c r="I215" s="2"/>
      <c r="J215" s="4">
        <v>0</v>
      </c>
      <c r="K215" t="str">
        <f>IF((LEN(relatorio_Ananindeua[[#This Row],[CIF/CPF/CNPJ]])=14),relatorio_Ananindeua[[#This Row],[CIF/CPF/CNPJ]],relatorio_Ananindeua[[#This Row],[Coluna2]])</f>
        <v>52331879000158</v>
      </c>
      <c r="L215" t="str">
        <f t="shared" si="4"/>
        <v>523******58</v>
      </c>
    </row>
    <row r="216" spans="1:12" x14ac:dyDescent="0.25">
      <c r="A216" t="s">
        <v>9809</v>
      </c>
      <c r="B216" t="s">
        <v>9810</v>
      </c>
      <c r="C216" t="s">
        <v>17</v>
      </c>
      <c r="D216" s="1">
        <v>45298.744120370371</v>
      </c>
      <c r="E216" s="18" t="s">
        <v>11</v>
      </c>
      <c r="F216" s="13" t="s">
        <v>16</v>
      </c>
      <c r="G216" t="s">
        <v>14</v>
      </c>
      <c r="H216">
        <v>0</v>
      </c>
      <c r="I216" s="2"/>
      <c r="J216" s="4">
        <v>0</v>
      </c>
      <c r="K216" t="str">
        <f>IF((LEN(relatorio_Ananindeua[[#This Row],[CIF/CPF/CNPJ]])=14),relatorio_Ananindeua[[#This Row],[CIF/CPF/CNPJ]],relatorio_Ananindeua[[#This Row],[Coluna2]])</f>
        <v>52319083000180</v>
      </c>
      <c r="L216" t="str">
        <f t="shared" si="4"/>
        <v>523******80</v>
      </c>
    </row>
    <row r="217" spans="1:12" x14ac:dyDescent="0.25">
      <c r="A217" t="s">
        <v>9811</v>
      </c>
      <c r="B217" t="s">
        <v>9812</v>
      </c>
      <c r="C217" t="s">
        <v>17</v>
      </c>
      <c r="D217" s="1">
        <v>45298.744120370371</v>
      </c>
      <c r="E217" s="18" t="s">
        <v>11</v>
      </c>
      <c r="F217" s="13" t="s">
        <v>16</v>
      </c>
      <c r="G217" t="s">
        <v>14</v>
      </c>
      <c r="H217">
        <v>0</v>
      </c>
      <c r="I217" s="2"/>
      <c r="J217" s="4">
        <v>0</v>
      </c>
      <c r="K217" t="str">
        <f>IF((LEN(relatorio_Ananindeua[[#This Row],[CIF/CPF/CNPJ]])=14),relatorio_Ananindeua[[#This Row],[CIF/CPF/CNPJ]],relatorio_Ananindeua[[#This Row],[Coluna2]])</f>
        <v>52321717000139</v>
      </c>
      <c r="L217" t="str">
        <f t="shared" si="4"/>
        <v>523******39</v>
      </c>
    </row>
    <row r="218" spans="1:12" x14ac:dyDescent="0.25">
      <c r="A218" t="s">
        <v>9815</v>
      </c>
      <c r="B218" t="s">
        <v>9816</v>
      </c>
      <c r="C218" t="s">
        <v>17</v>
      </c>
      <c r="D218" s="1">
        <v>45298.744120370371</v>
      </c>
      <c r="E218" s="18" t="s">
        <v>11</v>
      </c>
      <c r="F218" s="13" t="s">
        <v>16</v>
      </c>
      <c r="G218" t="s">
        <v>14</v>
      </c>
      <c r="H218">
        <v>0</v>
      </c>
      <c r="I218" s="2"/>
      <c r="J218" s="4">
        <v>0</v>
      </c>
      <c r="K218" t="str">
        <f>IF((LEN(relatorio_Ananindeua[[#This Row],[CIF/CPF/CNPJ]])=14),relatorio_Ananindeua[[#This Row],[CIF/CPF/CNPJ]],relatorio_Ananindeua[[#This Row],[Coluna2]])</f>
        <v>52327535000175</v>
      </c>
      <c r="L218" t="str">
        <f t="shared" si="4"/>
        <v>523******75</v>
      </c>
    </row>
    <row r="219" spans="1:12" x14ac:dyDescent="0.25">
      <c r="A219" t="s">
        <v>9807</v>
      </c>
      <c r="B219" t="s">
        <v>9808</v>
      </c>
      <c r="C219" t="s">
        <v>17</v>
      </c>
      <c r="D219" s="1">
        <v>45298.744131944448</v>
      </c>
      <c r="E219" s="18" t="s">
        <v>11</v>
      </c>
      <c r="F219" s="13" t="s">
        <v>16</v>
      </c>
      <c r="G219" t="s">
        <v>14</v>
      </c>
      <c r="H219">
        <v>0</v>
      </c>
      <c r="I219" s="2"/>
      <c r="J219" s="4">
        <v>0</v>
      </c>
      <c r="K219" t="str">
        <f>IF((LEN(relatorio_Ananindeua[[#This Row],[CIF/CPF/CNPJ]])=14),relatorio_Ananindeua[[#This Row],[CIF/CPF/CNPJ]],relatorio_Ananindeua[[#This Row],[Coluna2]])</f>
        <v>52318091000101</v>
      </c>
      <c r="L219" t="str">
        <f t="shared" si="4"/>
        <v>523******01</v>
      </c>
    </row>
    <row r="220" spans="1:12" x14ac:dyDescent="0.25">
      <c r="A220" t="s">
        <v>9813</v>
      </c>
      <c r="B220" t="s">
        <v>9814</v>
      </c>
      <c r="C220" t="s">
        <v>17</v>
      </c>
      <c r="D220" s="1">
        <v>45298.744131944448</v>
      </c>
      <c r="E220" s="18" t="s">
        <v>11</v>
      </c>
      <c r="F220" s="13" t="s">
        <v>16</v>
      </c>
      <c r="G220" t="s">
        <v>14</v>
      </c>
      <c r="H220">
        <v>0</v>
      </c>
      <c r="I220" s="2"/>
      <c r="J220" s="4">
        <v>0</v>
      </c>
      <c r="K220" t="str">
        <f>IF((LEN(relatorio_Ananindeua[[#This Row],[CIF/CPF/CNPJ]])=14),relatorio_Ananindeua[[#This Row],[CIF/CPF/CNPJ]],relatorio_Ananindeua[[#This Row],[Coluna2]])</f>
        <v>52322889000127</v>
      </c>
      <c r="L220" t="str">
        <f t="shared" si="4"/>
        <v>523******27</v>
      </c>
    </row>
    <row r="221" spans="1:12" x14ac:dyDescent="0.25">
      <c r="A221" t="s">
        <v>9795</v>
      </c>
      <c r="B221" t="s">
        <v>9796</v>
      </c>
      <c r="C221" t="s">
        <v>17</v>
      </c>
      <c r="D221" s="1">
        <v>45298.744143518517</v>
      </c>
      <c r="E221" s="18" t="s">
        <v>11</v>
      </c>
      <c r="F221" s="13" t="s">
        <v>16</v>
      </c>
      <c r="G221" t="s">
        <v>14</v>
      </c>
      <c r="H221">
        <v>0</v>
      </c>
      <c r="I221" s="2"/>
      <c r="J221" s="4">
        <v>0</v>
      </c>
      <c r="K221" t="str">
        <f>IF((LEN(relatorio_Ananindeua[[#This Row],[CIF/CPF/CNPJ]])=14),relatorio_Ananindeua[[#This Row],[CIF/CPF/CNPJ]],relatorio_Ananindeua[[#This Row],[Coluna2]])</f>
        <v>52278581000121</v>
      </c>
      <c r="L221" t="str">
        <f t="shared" si="4"/>
        <v>522******21</v>
      </c>
    </row>
    <row r="222" spans="1:12" x14ac:dyDescent="0.25">
      <c r="A222" t="s">
        <v>9791</v>
      </c>
      <c r="B222" t="s">
        <v>9792</v>
      </c>
      <c r="C222" t="s">
        <v>17</v>
      </c>
      <c r="D222" s="1">
        <v>45298.744166666664</v>
      </c>
      <c r="E222" s="18" t="s">
        <v>11</v>
      </c>
      <c r="F222" s="13" t="s">
        <v>16</v>
      </c>
      <c r="G222" t="s">
        <v>14</v>
      </c>
      <c r="H222">
        <v>0</v>
      </c>
      <c r="I222" s="2"/>
      <c r="J222" s="4">
        <v>0</v>
      </c>
      <c r="K222" t="str">
        <f>IF((LEN(relatorio_Ananindeua[[#This Row],[CIF/CPF/CNPJ]])=14),relatorio_Ananindeua[[#This Row],[CIF/CPF/CNPJ]],relatorio_Ananindeua[[#This Row],[Coluna2]])</f>
        <v>52266146000187</v>
      </c>
      <c r="L222" t="str">
        <f t="shared" si="4"/>
        <v>522******87</v>
      </c>
    </row>
    <row r="223" spans="1:12" x14ac:dyDescent="0.25">
      <c r="A223" t="s">
        <v>9777</v>
      </c>
      <c r="B223" t="s">
        <v>9778</v>
      </c>
      <c r="C223" t="s">
        <v>17</v>
      </c>
      <c r="D223" s="1">
        <v>45298.744189814817</v>
      </c>
      <c r="E223" s="18" t="s">
        <v>11</v>
      </c>
      <c r="F223" s="13" t="s">
        <v>16</v>
      </c>
      <c r="G223" t="s">
        <v>14</v>
      </c>
      <c r="H223">
        <v>0</v>
      </c>
      <c r="I223" s="2"/>
      <c r="J223" s="4">
        <v>0</v>
      </c>
      <c r="K223" t="str">
        <f>IF((LEN(relatorio_Ananindeua[[#This Row],[CIF/CPF/CNPJ]])=14),relatorio_Ananindeua[[#This Row],[CIF/CPF/CNPJ]],relatorio_Ananindeua[[#This Row],[Coluna2]])</f>
        <v>52234479000124</v>
      </c>
      <c r="L223" t="str">
        <f t="shared" si="4"/>
        <v>522******24</v>
      </c>
    </row>
    <row r="224" spans="1:12" x14ac:dyDescent="0.25">
      <c r="A224" t="s">
        <v>9781</v>
      </c>
      <c r="B224" t="s">
        <v>9782</v>
      </c>
      <c r="C224" t="s">
        <v>17</v>
      </c>
      <c r="D224" s="1">
        <v>45298.744189814817</v>
      </c>
      <c r="E224" s="18" t="s">
        <v>11</v>
      </c>
      <c r="F224" s="13" t="s">
        <v>16</v>
      </c>
      <c r="G224" t="s">
        <v>14</v>
      </c>
      <c r="H224">
        <v>0</v>
      </c>
      <c r="I224" s="2"/>
      <c r="J224" s="4">
        <v>0</v>
      </c>
      <c r="K224" t="str">
        <f>IF((LEN(relatorio_Ananindeua[[#This Row],[CIF/CPF/CNPJ]])=14),relatorio_Ananindeua[[#This Row],[CIF/CPF/CNPJ]],relatorio_Ananindeua[[#This Row],[Coluna2]])</f>
        <v>52243893000108</v>
      </c>
      <c r="L224" t="str">
        <f t="shared" si="4"/>
        <v>522******08</v>
      </c>
    </row>
    <row r="225" spans="1:12" x14ac:dyDescent="0.25">
      <c r="A225" t="s">
        <v>9761</v>
      </c>
      <c r="B225" t="s">
        <v>9762</v>
      </c>
      <c r="C225" t="s">
        <v>17</v>
      </c>
      <c r="D225" s="1">
        <v>45298.74423611111</v>
      </c>
      <c r="E225" s="18" t="s">
        <v>11</v>
      </c>
      <c r="F225" s="13" t="s">
        <v>16</v>
      </c>
      <c r="G225" t="s">
        <v>14</v>
      </c>
      <c r="H225">
        <v>0</v>
      </c>
      <c r="I225" s="2"/>
      <c r="J225" s="4">
        <v>0</v>
      </c>
      <c r="K225" t="str">
        <f>IF((LEN(relatorio_Ananindeua[[#This Row],[CIF/CPF/CNPJ]])=14),relatorio_Ananindeua[[#This Row],[CIF/CPF/CNPJ]],relatorio_Ananindeua[[#This Row],[Coluna2]])</f>
        <v>52175799000150</v>
      </c>
      <c r="L225" t="str">
        <f t="shared" si="4"/>
        <v>521******50</v>
      </c>
    </row>
    <row r="226" spans="1:12" x14ac:dyDescent="0.25">
      <c r="A226" t="s">
        <v>9767</v>
      </c>
      <c r="B226" t="s">
        <v>9768</v>
      </c>
      <c r="C226" t="s">
        <v>17</v>
      </c>
      <c r="D226" s="1">
        <v>45298.74423611111</v>
      </c>
      <c r="E226" s="18" t="s">
        <v>11</v>
      </c>
      <c r="F226" s="13" t="s">
        <v>16</v>
      </c>
      <c r="G226" t="s">
        <v>14</v>
      </c>
      <c r="H226">
        <v>0</v>
      </c>
      <c r="I226" s="2"/>
      <c r="J226" s="4">
        <v>0</v>
      </c>
      <c r="K226" t="str">
        <f>IF((LEN(relatorio_Ananindeua[[#This Row],[CIF/CPF/CNPJ]])=14),relatorio_Ananindeua[[#This Row],[CIF/CPF/CNPJ]],relatorio_Ananindeua[[#This Row],[Coluna2]])</f>
        <v>52223114000102</v>
      </c>
      <c r="L226" t="str">
        <f t="shared" si="4"/>
        <v>522******02</v>
      </c>
    </row>
    <row r="227" spans="1:12" x14ac:dyDescent="0.25">
      <c r="A227" t="s">
        <v>9763</v>
      </c>
      <c r="B227" t="s">
        <v>9764</v>
      </c>
      <c r="C227" t="s">
        <v>17</v>
      </c>
      <c r="D227" s="1">
        <v>45298.744247685187</v>
      </c>
      <c r="E227" s="18" t="s">
        <v>11</v>
      </c>
      <c r="F227" s="13" t="s">
        <v>16</v>
      </c>
      <c r="G227" t="s">
        <v>14</v>
      </c>
      <c r="H227">
        <v>0</v>
      </c>
      <c r="I227" s="2"/>
      <c r="J227" s="4">
        <v>0</v>
      </c>
      <c r="K227" t="str">
        <f>IF((LEN(relatorio_Ananindeua[[#This Row],[CIF/CPF/CNPJ]])=14),relatorio_Ananindeua[[#This Row],[CIF/CPF/CNPJ]],relatorio_Ananindeua[[#This Row],[Coluna2]])</f>
        <v>52178683000175</v>
      </c>
      <c r="L227" t="str">
        <f t="shared" si="4"/>
        <v>521******75</v>
      </c>
    </row>
    <row r="228" spans="1:12" x14ac:dyDescent="0.25">
      <c r="A228" t="s">
        <v>9765</v>
      </c>
      <c r="B228" t="s">
        <v>9766</v>
      </c>
      <c r="C228" t="s">
        <v>17</v>
      </c>
      <c r="D228" s="1">
        <v>45298.744247685187</v>
      </c>
      <c r="E228" s="18" t="s">
        <v>11</v>
      </c>
      <c r="F228" s="13" t="s">
        <v>16</v>
      </c>
      <c r="G228" t="s">
        <v>14</v>
      </c>
      <c r="H228">
        <v>0</v>
      </c>
      <c r="I228" s="2"/>
      <c r="J228" s="4">
        <v>0</v>
      </c>
      <c r="K228" t="str">
        <f>IF((LEN(relatorio_Ananindeua[[#This Row],[CIF/CPF/CNPJ]])=14),relatorio_Ananindeua[[#This Row],[CIF/CPF/CNPJ]],relatorio_Ananindeua[[#This Row],[Coluna2]])</f>
        <v>52188292000131</v>
      </c>
      <c r="L228" t="str">
        <f t="shared" si="4"/>
        <v>521******31</v>
      </c>
    </row>
    <row r="229" spans="1:12" x14ac:dyDescent="0.25">
      <c r="A229" t="s">
        <v>9755</v>
      </c>
      <c r="B229" t="s">
        <v>9756</v>
      </c>
      <c r="C229" t="s">
        <v>17</v>
      </c>
      <c r="D229" s="1">
        <v>45298.744270833333</v>
      </c>
      <c r="E229" s="18" t="s">
        <v>11</v>
      </c>
      <c r="F229" s="13" t="s">
        <v>16</v>
      </c>
      <c r="G229" t="s">
        <v>14</v>
      </c>
      <c r="H229">
        <v>0</v>
      </c>
      <c r="I229" s="2"/>
      <c r="J229" s="4">
        <v>0</v>
      </c>
      <c r="K229" t="str">
        <f>IF((LEN(relatorio_Ananindeua[[#This Row],[CIF/CPF/CNPJ]])=14),relatorio_Ananindeua[[#This Row],[CIF/CPF/CNPJ]],relatorio_Ananindeua[[#This Row],[Coluna2]])</f>
        <v>52166900000107</v>
      </c>
      <c r="L229" t="str">
        <f t="shared" si="4"/>
        <v>521******07</v>
      </c>
    </row>
    <row r="230" spans="1:12" x14ac:dyDescent="0.25">
      <c r="A230" t="s">
        <v>9751</v>
      </c>
      <c r="B230" t="s">
        <v>9752</v>
      </c>
      <c r="C230" t="s">
        <v>17</v>
      </c>
      <c r="D230" s="1">
        <v>45298.744293981479</v>
      </c>
      <c r="E230" s="18" t="s">
        <v>11</v>
      </c>
      <c r="F230" s="13" t="s">
        <v>16</v>
      </c>
      <c r="G230" t="s">
        <v>14</v>
      </c>
      <c r="H230">
        <v>0</v>
      </c>
      <c r="I230" s="2"/>
      <c r="J230" s="4">
        <v>0</v>
      </c>
      <c r="K230" t="str">
        <f>IF((LEN(relatorio_Ananindeua[[#This Row],[CIF/CPF/CNPJ]])=14),relatorio_Ananindeua[[#This Row],[CIF/CPF/CNPJ]],relatorio_Ananindeua[[#This Row],[Coluna2]])</f>
        <v>52147080000106</v>
      </c>
      <c r="L230" t="str">
        <f t="shared" si="4"/>
        <v>521******06</v>
      </c>
    </row>
    <row r="231" spans="1:12" x14ac:dyDescent="0.25">
      <c r="A231" t="s">
        <v>9741</v>
      </c>
      <c r="B231" t="s">
        <v>9742</v>
      </c>
      <c r="C231" t="s">
        <v>17</v>
      </c>
      <c r="D231" s="1">
        <v>45298.744305555556</v>
      </c>
      <c r="E231" s="18" t="s">
        <v>11</v>
      </c>
      <c r="F231" s="13" t="s">
        <v>16</v>
      </c>
      <c r="G231" t="s">
        <v>14</v>
      </c>
      <c r="H231">
        <v>0</v>
      </c>
      <c r="I231" s="2"/>
      <c r="J231" s="4">
        <v>0</v>
      </c>
      <c r="K231" t="str">
        <f>IF((LEN(relatorio_Ananindeua[[#This Row],[CIF/CPF/CNPJ]])=14),relatorio_Ananindeua[[#This Row],[CIF/CPF/CNPJ]],relatorio_Ananindeua[[#This Row],[Coluna2]])</f>
        <v>52127259000100</v>
      </c>
      <c r="L231" t="str">
        <f t="shared" si="4"/>
        <v>521******00</v>
      </c>
    </row>
    <row r="232" spans="1:12" x14ac:dyDescent="0.25">
      <c r="A232" t="s">
        <v>9749</v>
      </c>
      <c r="B232" t="s">
        <v>9750</v>
      </c>
      <c r="C232" t="s">
        <v>17</v>
      </c>
      <c r="D232" s="1">
        <v>45298.744305555556</v>
      </c>
      <c r="E232" s="18" t="s">
        <v>11</v>
      </c>
      <c r="F232" s="13" t="s">
        <v>16</v>
      </c>
      <c r="G232" t="s">
        <v>14</v>
      </c>
      <c r="H232">
        <v>0</v>
      </c>
      <c r="I232" s="2"/>
      <c r="J232" s="4">
        <v>0</v>
      </c>
      <c r="K232" t="str">
        <f>IF((LEN(relatorio_Ananindeua[[#This Row],[CIF/CPF/CNPJ]])=14),relatorio_Ananindeua[[#This Row],[CIF/CPF/CNPJ]],relatorio_Ananindeua[[#This Row],[Coluna2]])</f>
        <v>52146376000102</v>
      </c>
      <c r="L232" t="str">
        <f t="shared" si="4"/>
        <v>521******02</v>
      </c>
    </row>
    <row r="233" spans="1:12" x14ac:dyDescent="0.25">
      <c r="A233" t="s">
        <v>9747</v>
      </c>
      <c r="B233" t="s">
        <v>9748</v>
      </c>
      <c r="C233" t="s">
        <v>17</v>
      </c>
      <c r="D233" s="1">
        <v>45298.744317129633</v>
      </c>
      <c r="E233" s="18" t="s">
        <v>11</v>
      </c>
      <c r="F233" s="13" t="s">
        <v>16</v>
      </c>
      <c r="G233" t="s">
        <v>14</v>
      </c>
      <c r="H233">
        <v>0</v>
      </c>
      <c r="I233" s="2"/>
      <c r="J233" s="4">
        <v>0</v>
      </c>
      <c r="K233" t="str">
        <f>IF((LEN(relatorio_Ananindeua[[#This Row],[CIF/CPF/CNPJ]])=14),relatorio_Ananindeua[[#This Row],[CIF/CPF/CNPJ]],relatorio_Ananindeua[[#This Row],[Coluna2]])</f>
        <v>52139534000105</v>
      </c>
      <c r="L233" t="str">
        <f t="shared" si="4"/>
        <v>521******05</v>
      </c>
    </row>
    <row r="234" spans="1:12" x14ac:dyDescent="0.25">
      <c r="A234" t="s">
        <v>9727</v>
      </c>
      <c r="B234" t="s">
        <v>9728</v>
      </c>
      <c r="C234" t="s">
        <v>17</v>
      </c>
      <c r="D234" s="1">
        <v>45298.744328703702</v>
      </c>
      <c r="E234" s="18" t="s">
        <v>11</v>
      </c>
      <c r="F234" s="13" t="s">
        <v>16</v>
      </c>
      <c r="G234" t="s">
        <v>14</v>
      </c>
      <c r="H234">
        <v>0</v>
      </c>
      <c r="I234" s="2"/>
      <c r="J234" s="4">
        <v>0</v>
      </c>
      <c r="K234" t="str">
        <f>IF((LEN(relatorio_Ananindeua[[#This Row],[CIF/CPF/CNPJ]])=14),relatorio_Ananindeua[[#This Row],[CIF/CPF/CNPJ]],relatorio_Ananindeua[[#This Row],[Coluna2]])</f>
        <v>52106540000158</v>
      </c>
      <c r="L234" t="str">
        <f t="shared" si="4"/>
        <v>521******58</v>
      </c>
    </row>
    <row r="235" spans="1:12" x14ac:dyDescent="0.25">
      <c r="A235" t="s">
        <v>9737</v>
      </c>
      <c r="B235" t="s">
        <v>9738</v>
      </c>
      <c r="C235" t="s">
        <v>17</v>
      </c>
      <c r="D235" s="1">
        <v>45298.744328703702</v>
      </c>
      <c r="E235" s="18" t="s">
        <v>11</v>
      </c>
      <c r="F235" s="13" t="s">
        <v>16</v>
      </c>
      <c r="G235" t="s">
        <v>14</v>
      </c>
      <c r="H235">
        <v>0</v>
      </c>
      <c r="I235" s="2"/>
      <c r="J235" s="4">
        <v>0</v>
      </c>
      <c r="K235" t="str">
        <f>IF((LEN(relatorio_Ananindeua[[#This Row],[CIF/CPF/CNPJ]])=14),relatorio_Ananindeua[[#This Row],[CIF/CPF/CNPJ]],relatorio_Ananindeua[[#This Row],[Coluna2]])</f>
        <v>52123573000106</v>
      </c>
      <c r="L235" t="str">
        <f t="shared" si="4"/>
        <v>521******06</v>
      </c>
    </row>
    <row r="236" spans="1:12" x14ac:dyDescent="0.25">
      <c r="A236" t="s">
        <v>9735</v>
      </c>
      <c r="B236" t="s">
        <v>9736</v>
      </c>
      <c r="C236" t="s">
        <v>17</v>
      </c>
      <c r="D236" s="1">
        <v>45298.744340277779</v>
      </c>
      <c r="E236" s="18" t="s">
        <v>11</v>
      </c>
      <c r="F236" s="13" t="s">
        <v>16</v>
      </c>
      <c r="G236" t="s">
        <v>14</v>
      </c>
      <c r="H236">
        <v>0</v>
      </c>
      <c r="I236" s="2"/>
      <c r="J236" s="4">
        <v>0</v>
      </c>
      <c r="K236" t="str">
        <f>IF((LEN(relatorio_Ananindeua[[#This Row],[CIF/CPF/CNPJ]])=14),relatorio_Ananindeua[[#This Row],[CIF/CPF/CNPJ]],relatorio_Ananindeua[[#This Row],[Coluna2]])</f>
        <v>52118139000138</v>
      </c>
      <c r="L236" t="str">
        <f t="shared" si="4"/>
        <v>521******38</v>
      </c>
    </row>
    <row r="237" spans="1:12" x14ac:dyDescent="0.25">
      <c r="A237" t="s">
        <v>9711</v>
      </c>
      <c r="B237" t="s">
        <v>9712</v>
      </c>
      <c r="C237" t="s">
        <v>17</v>
      </c>
      <c r="D237" s="1">
        <v>45298.744375000002</v>
      </c>
      <c r="E237" s="18" t="s">
        <v>11</v>
      </c>
      <c r="F237" s="13" t="s">
        <v>16</v>
      </c>
      <c r="G237" t="s">
        <v>14</v>
      </c>
      <c r="H237">
        <v>0</v>
      </c>
      <c r="I237" s="2"/>
      <c r="J237" s="4">
        <v>0</v>
      </c>
      <c r="K237" t="str">
        <f>IF((LEN(relatorio_Ananindeua[[#This Row],[CIF/CPF/CNPJ]])=14),relatorio_Ananindeua[[#This Row],[CIF/CPF/CNPJ]],relatorio_Ananindeua[[#This Row],[Coluna2]])</f>
        <v>52073362000106</v>
      </c>
      <c r="L237" t="str">
        <f t="shared" si="4"/>
        <v>520******06</v>
      </c>
    </row>
    <row r="238" spans="1:12" x14ac:dyDescent="0.25">
      <c r="A238" t="s">
        <v>9713</v>
      </c>
      <c r="B238" t="s">
        <v>9714</v>
      </c>
      <c r="C238" t="s">
        <v>17</v>
      </c>
      <c r="D238" s="1">
        <v>45298.744375000002</v>
      </c>
      <c r="E238" s="18" t="s">
        <v>11</v>
      </c>
      <c r="F238" s="13" t="s">
        <v>16</v>
      </c>
      <c r="G238" t="s">
        <v>14</v>
      </c>
      <c r="H238">
        <v>0</v>
      </c>
      <c r="I238" s="2"/>
      <c r="J238" s="4">
        <v>0</v>
      </c>
      <c r="K238" t="str">
        <f>IF((LEN(relatorio_Ananindeua[[#This Row],[CIF/CPF/CNPJ]])=14),relatorio_Ananindeua[[#This Row],[CIF/CPF/CNPJ]],relatorio_Ananindeua[[#This Row],[Coluna2]])</f>
        <v>52076621000152</v>
      </c>
      <c r="L238" t="str">
        <f t="shared" si="4"/>
        <v>520******52</v>
      </c>
    </row>
    <row r="239" spans="1:12" x14ac:dyDescent="0.25">
      <c r="A239" t="s">
        <v>9719</v>
      </c>
      <c r="B239" t="s">
        <v>9720</v>
      </c>
      <c r="C239" t="s">
        <v>17</v>
      </c>
      <c r="D239" s="1">
        <v>45298.744375000002</v>
      </c>
      <c r="E239" s="18" t="s">
        <v>11</v>
      </c>
      <c r="F239" s="13" t="s">
        <v>16</v>
      </c>
      <c r="G239" t="s">
        <v>14</v>
      </c>
      <c r="H239">
        <v>0</v>
      </c>
      <c r="I239" s="2"/>
      <c r="J239" s="4">
        <v>0</v>
      </c>
      <c r="K239" t="str">
        <f>IF((LEN(relatorio_Ananindeua[[#This Row],[CIF/CPF/CNPJ]])=14),relatorio_Ananindeua[[#This Row],[CIF/CPF/CNPJ]],relatorio_Ananindeua[[#This Row],[Coluna2]])</f>
        <v>52086094000167</v>
      </c>
      <c r="L239" t="str">
        <f t="shared" si="4"/>
        <v>520******67</v>
      </c>
    </row>
    <row r="240" spans="1:12" x14ac:dyDescent="0.25">
      <c r="A240" t="s">
        <v>9701</v>
      </c>
      <c r="B240" t="s">
        <v>9702</v>
      </c>
      <c r="C240" t="s">
        <v>17</v>
      </c>
      <c r="D240" s="1">
        <v>45298.744386574072</v>
      </c>
      <c r="E240" s="18" t="s">
        <v>11</v>
      </c>
      <c r="F240" s="13" t="s">
        <v>16</v>
      </c>
      <c r="G240" t="s">
        <v>14</v>
      </c>
      <c r="H240">
        <v>0</v>
      </c>
      <c r="I240" s="2"/>
      <c r="J240" s="4">
        <v>0</v>
      </c>
      <c r="K240" t="str">
        <f>IF((LEN(relatorio_Ananindeua[[#This Row],[CIF/CPF/CNPJ]])=14),relatorio_Ananindeua[[#This Row],[CIF/CPF/CNPJ]],relatorio_Ananindeua[[#This Row],[Coluna2]])</f>
        <v>52038421000105</v>
      </c>
      <c r="L240" t="str">
        <f t="shared" si="4"/>
        <v>520******05</v>
      </c>
    </row>
    <row r="241" spans="1:12" x14ac:dyDescent="0.25">
      <c r="A241" t="s">
        <v>9707</v>
      </c>
      <c r="B241" t="s">
        <v>9708</v>
      </c>
      <c r="C241" t="s">
        <v>17</v>
      </c>
      <c r="D241" s="1">
        <v>45298.744386574072</v>
      </c>
      <c r="E241" s="18" t="s">
        <v>11</v>
      </c>
      <c r="F241" s="13" t="s">
        <v>16</v>
      </c>
      <c r="G241" t="s">
        <v>14</v>
      </c>
      <c r="H241">
        <v>0</v>
      </c>
      <c r="I241" s="2"/>
      <c r="J241" s="4">
        <v>0</v>
      </c>
      <c r="K241" t="str">
        <f>IF((LEN(relatorio_Ananindeua[[#This Row],[CIF/CPF/CNPJ]])=14),relatorio_Ananindeua[[#This Row],[CIF/CPF/CNPJ]],relatorio_Ananindeua[[#This Row],[Coluna2]])</f>
        <v>52061255000168</v>
      </c>
      <c r="L241" t="str">
        <f t="shared" si="4"/>
        <v>520******68</v>
      </c>
    </row>
    <row r="242" spans="1:12" x14ac:dyDescent="0.25">
      <c r="A242" t="s">
        <v>9693</v>
      </c>
      <c r="B242" t="s">
        <v>9694</v>
      </c>
      <c r="C242" t="s">
        <v>17</v>
      </c>
      <c r="D242" s="1">
        <v>45298.744421296295</v>
      </c>
      <c r="E242" s="18" t="s">
        <v>11</v>
      </c>
      <c r="F242" s="13" t="s">
        <v>16</v>
      </c>
      <c r="G242" t="s">
        <v>14</v>
      </c>
      <c r="H242">
        <v>0</v>
      </c>
      <c r="I242" s="2"/>
      <c r="J242" s="4">
        <v>0</v>
      </c>
      <c r="K242" t="str">
        <f>IF((LEN(relatorio_Ananindeua[[#This Row],[CIF/CPF/CNPJ]])=14),relatorio_Ananindeua[[#This Row],[CIF/CPF/CNPJ]],relatorio_Ananindeua[[#This Row],[Coluna2]])</f>
        <v>52017058000141</v>
      </c>
      <c r="L242" t="str">
        <f t="shared" si="4"/>
        <v>520******41</v>
      </c>
    </row>
    <row r="243" spans="1:12" x14ac:dyDescent="0.25">
      <c r="A243" t="s">
        <v>9695</v>
      </c>
      <c r="B243" t="s">
        <v>9696</v>
      </c>
      <c r="C243" t="s">
        <v>17</v>
      </c>
      <c r="D243" s="1">
        <v>45298.744421296295</v>
      </c>
      <c r="E243" s="18" t="s">
        <v>11</v>
      </c>
      <c r="F243" s="13" t="s">
        <v>16</v>
      </c>
      <c r="G243" t="s">
        <v>14</v>
      </c>
      <c r="H243">
        <v>0</v>
      </c>
      <c r="I243" s="2"/>
      <c r="J243" s="4">
        <v>0</v>
      </c>
      <c r="K243" t="str">
        <f>IF((LEN(relatorio_Ananindeua[[#This Row],[CIF/CPF/CNPJ]])=14),relatorio_Ananindeua[[#This Row],[CIF/CPF/CNPJ]],relatorio_Ananindeua[[#This Row],[Coluna2]])</f>
        <v>52017564000130</v>
      </c>
      <c r="L243" t="str">
        <f t="shared" si="4"/>
        <v>520******30</v>
      </c>
    </row>
    <row r="244" spans="1:12" x14ac:dyDescent="0.25">
      <c r="A244" t="s">
        <v>9689</v>
      </c>
      <c r="B244" t="s">
        <v>9690</v>
      </c>
      <c r="C244" t="s">
        <v>17</v>
      </c>
      <c r="D244" s="1">
        <v>45298.744432870371</v>
      </c>
      <c r="E244" s="18" t="s">
        <v>11</v>
      </c>
      <c r="F244" s="13" t="s">
        <v>16</v>
      </c>
      <c r="G244" t="s">
        <v>14</v>
      </c>
      <c r="H244">
        <v>0</v>
      </c>
      <c r="I244" s="2"/>
      <c r="J244" s="4">
        <v>0</v>
      </c>
      <c r="K244" t="str">
        <f>IF((LEN(relatorio_Ananindeua[[#This Row],[CIF/CPF/CNPJ]])=14),relatorio_Ananindeua[[#This Row],[CIF/CPF/CNPJ]],relatorio_Ananindeua[[#This Row],[Coluna2]])</f>
        <v>52010397000104</v>
      </c>
      <c r="L244" t="str">
        <f t="shared" si="4"/>
        <v>520******04</v>
      </c>
    </row>
    <row r="245" spans="1:12" x14ac:dyDescent="0.25">
      <c r="A245" t="s">
        <v>9691</v>
      </c>
      <c r="B245" t="s">
        <v>9692</v>
      </c>
      <c r="C245" t="s">
        <v>17</v>
      </c>
      <c r="D245" s="1">
        <v>45298.744432870371</v>
      </c>
      <c r="E245" s="18" t="s">
        <v>11</v>
      </c>
      <c r="F245" s="13" t="s">
        <v>16</v>
      </c>
      <c r="G245" t="s">
        <v>14</v>
      </c>
      <c r="H245">
        <v>0</v>
      </c>
      <c r="I245" s="2"/>
      <c r="J245" s="4">
        <v>0</v>
      </c>
      <c r="K245" t="str">
        <f>IF((LEN(relatorio_Ananindeua[[#This Row],[CIF/CPF/CNPJ]])=14),relatorio_Ananindeua[[#This Row],[CIF/CPF/CNPJ]],relatorio_Ananindeua[[#This Row],[Coluna2]])</f>
        <v>52013988000127</v>
      </c>
      <c r="L245" t="str">
        <f t="shared" si="4"/>
        <v>520******27</v>
      </c>
    </row>
    <row r="246" spans="1:12" x14ac:dyDescent="0.25">
      <c r="A246" t="s">
        <v>9685</v>
      </c>
      <c r="B246" t="s">
        <v>9686</v>
      </c>
      <c r="C246" t="s">
        <v>17</v>
      </c>
      <c r="D246" s="1">
        <v>45298.744444444441</v>
      </c>
      <c r="E246" s="18" t="s">
        <v>11</v>
      </c>
      <c r="F246" s="13" t="s">
        <v>16</v>
      </c>
      <c r="G246" t="s">
        <v>14</v>
      </c>
      <c r="H246">
        <v>0</v>
      </c>
      <c r="I246" s="2"/>
      <c r="J246" s="4">
        <v>0</v>
      </c>
      <c r="K246" t="str">
        <f>IF((LEN(relatorio_Ananindeua[[#This Row],[CIF/CPF/CNPJ]])=14),relatorio_Ananindeua[[#This Row],[CIF/CPF/CNPJ]],relatorio_Ananindeua[[#This Row],[Coluna2]])</f>
        <v>51984484000191</v>
      </c>
      <c r="L246" t="str">
        <f t="shared" si="4"/>
        <v>519******91</v>
      </c>
    </row>
    <row r="247" spans="1:12" x14ac:dyDescent="0.25">
      <c r="A247" t="s">
        <v>9687</v>
      </c>
      <c r="B247" t="s">
        <v>9688</v>
      </c>
      <c r="C247" t="s">
        <v>17</v>
      </c>
      <c r="D247" s="1">
        <v>45298.744444444441</v>
      </c>
      <c r="E247" s="18" t="s">
        <v>11</v>
      </c>
      <c r="F247" s="13" t="s">
        <v>16</v>
      </c>
      <c r="G247" t="s">
        <v>14</v>
      </c>
      <c r="H247">
        <v>0</v>
      </c>
      <c r="I247" s="2"/>
      <c r="J247" s="4">
        <v>0</v>
      </c>
      <c r="K247" t="str">
        <f>IF((LEN(relatorio_Ananindeua[[#This Row],[CIF/CPF/CNPJ]])=14),relatorio_Ananindeua[[#This Row],[CIF/CPF/CNPJ]],relatorio_Ananindeua[[#This Row],[Coluna2]])</f>
        <v>52002620000163</v>
      </c>
      <c r="L247" t="str">
        <f t="shared" si="4"/>
        <v>520******63</v>
      </c>
    </row>
    <row r="248" spans="1:12" x14ac:dyDescent="0.25">
      <c r="A248" t="s">
        <v>9683</v>
      </c>
      <c r="B248" t="s">
        <v>9684</v>
      </c>
      <c r="C248" t="s">
        <v>17</v>
      </c>
      <c r="D248" s="1">
        <v>45298.744467592594</v>
      </c>
      <c r="E248" s="18" t="s">
        <v>11</v>
      </c>
      <c r="F248" s="13" t="s">
        <v>16</v>
      </c>
      <c r="G248" t="s">
        <v>14</v>
      </c>
      <c r="H248">
        <v>0</v>
      </c>
      <c r="I248" s="2"/>
      <c r="J248" s="4">
        <v>0</v>
      </c>
      <c r="K248" t="str">
        <f>IF((LEN(relatorio_Ananindeua[[#This Row],[CIF/CPF/CNPJ]])=14),relatorio_Ananindeua[[#This Row],[CIF/CPF/CNPJ]],relatorio_Ananindeua[[#This Row],[Coluna2]])</f>
        <v>51976931000160</v>
      </c>
      <c r="L248" t="str">
        <f t="shared" si="4"/>
        <v>519******60</v>
      </c>
    </row>
    <row r="249" spans="1:12" x14ac:dyDescent="0.25">
      <c r="A249" t="s">
        <v>9675</v>
      </c>
      <c r="B249" t="s">
        <v>9676</v>
      </c>
      <c r="C249" t="s">
        <v>17</v>
      </c>
      <c r="D249" s="1">
        <v>45298.744502314818</v>
      </c>
      <c r="E249" s="18" t="s">
        <v>11</v>
      </c>
      <c r="F249" s="13" t="s">
        <v>16</v>
      </c>
      <c r="G249" t="s">
        <v>14</v>
      </c>
      <c r="H249">
        <v>0</v>
      </c>
      <c r="I249" s="2"/>
      <c r="J249" s="4">
        <v>0</v>
      </c>
      <c r="K249" t="str">
        <f>IF((LEN(relatorio_Ananindeua[[#This Row],[CIF/CPF/CNPJ]])=14),relatorio_Ananindeua[[#This Row],[CIF/CPF/CNPJ]],relatorio_Ananindeua[[#This Row],[Coluna2]])</f>
        <v>51957349000157</v>
      </c>
      <c r="L249" t="str">
        <f t="shared" si="4"/>
        <v>519******57</v>
      </c>
    </row>
    <row r="250" spans="1:12" x14ac:dyDescent="0.25">
      <c r="A250" t="s">
        <v>9679</v>
      </c>
      <c r="B250" t="s">
        <v>9680</v>
      </c>
      <c r="C250" t="s">
        <v>17</v>
      </c>
      <c r="D250" s="1">
        <v>45298.744502314818</v>
      </c>
      <c r="E250" s="18" t="s">
        <v>11</v>
      </c>
      <c r="F250" s="13" t="s">
        <v>16</v>
      </c>
      <c r="G250" t="s">
        <v>14</v>
      </c>
      <c r="H250">
        <v>0</v>
      </c>
      <c r="I250" s="2"/>
      <c r="J250" s="4">
        <v>0</v>
      </c>
      <c r="K250" t="str">
        <f>IF((LEN(relatorio_Ananindeua[[#This Row],[CIF/CPF/CNPJ]])=14),relatorio_Ananindeua[[#This Row],[CIF/CPF/CNPJ]],relatorio_Ananindeua[[#This Row],[Coluna2]])</f>
        <v>51963146000173</v>
      </c>
      <c r="L250" t="str">
        <f t="shared" si="4"/>
        <v>519******73</v>
      </c>
    </row>
    <row r="251" spans="1:12" x14ac:dyDescent="0.25">
      <c r="A251" t="s">
        <v>9663</v>
      </c>
      <c r="B251" t="s">
        <v>9664</v>
      </c>
      <c r="C251" t="s">
        <v>17</v>
      </c>
      <c r="D251" s="1">
        <v>45298.74454861111</v>
      </c>
      <c r="E251" s="18" t="s">
        <v>11</v>
      </c>
      <c r="F251" s="13" t="s">
        <v>16</v>
      </c>
      <c r="G251" t="s">
        <v>14</v>
      </c>
      <c r="H251">
        <v>0</v>
      </c>
      <c r="I251" s="2"/>
      <c r="J251" s="4">
        <v>0</v>
      </c>
      <c r="K251" t="str">
        <f>IF((LEN(relatorio_Ananindeua[[#This Row],[CIF/CPF/CNPJ]])=14),relatorio_Ananindeua[[#This Row],[CIF/CPF/CNPJ]],relatorio_Ananindeua[[#This Row],[Coluna2]])</f>
        <v>51928477000172</v>
      </c>
      <c r="L251" t="str">
        <f t="shared" si="4"/>
        <v>519******72</v>
      </c>
    </row>
    <row r="252" spans="1:12" x14ac:dyDescent="0.25">
      <c r="A252" t="s">
        <v>9671</v>
      </c>
      <c r="B252" t="s">
        <v>9672</v>
      </c>
      <c r="C252" t="s">
        <v>17</v>
      </c>
      <c r="D252" s="1">
        <v>45298.74454861111</v>
      </c>
      <c r="E252" s="18" t="s">
        <v>11</v>
      </c>
      <c r="F252" s="13" t="s">
        <v>16</v>
      </c>
      <c r="G252" t="s">
        <v>14</v>
      </c>
      <c r="H252">
        <v>0</v>
      </c>
      <c r="I252" s="2"/>
      <c r="J252" s="4">
        <v>0</v>
      </c>
      <c r="K252" t="str">
        <f>IF((LEN(relatorio_Ananindeua[[#This Row],[CIF/CPF/CNPJ]])=14),relatorio_Ananindeua[[#This Row],[CIF/CPF/CNPJ]],relatorio_Ananindeua[[#This Row],[Coluna2]])</f>
        <v>51932830000198</v>
      </c>
      <c r="L252" t="str">
        <f t="shared" si="4"/>
        <v>519******98</v>
      </c>
    </row>
    <row r="253" spans="1:12" x14ac:dyDescent="0.25">
      <c r="A253" t="s">
        <v>9657</v>
      </c>
      <c r="B253" t="s">
        <v>9658</v>
      </c>
      <c r="C253" t="s">
        <v>17</v>
      </c>
      <c r="D253" s="1">
        <v>45298.744560185187</v>
      </c>
      <c r="E253" s="18" t="s">
        <v>11</v>
      </c>
      <c r="F253" s="13" t="s">
        <v>16</v>
      </c>
      <c r="G253" t="s">
        <v>14</v>
      </c>
      <c r="H253">
        <v>0</v>
      </c>
      <c r="I253" s="2"/>
      <c r="J253" s="4">
        <v>0</v>
      </c>
      <c r="K253" t="str">
        <f>IF((LEN(relatorio_Ananindeua[[#This Row],[CIF/CPF/CNPJ]])=14),relatorio_Ananindeua[[#This Row],[CIF/CPF/CNPJ]],relatorio_Ananindeua[[#This Row],[Coluna2]])</f>
        <v>51920519000129</v>
      </c>
      <c r="L253" t="str">
        <f t="shared" si="4"/>
        <v>519******29</v>
      </c>
    </row>
    <row r="254" spans="1:12" x14ac:dyDescent="0.25">
      <c r="A254" t="s">
        <v>9661</v>
      </c>
      <c r="B254" t="s">
        <v>9662</v>
      </c>
      <c r="C254" t="s">
        <v>17</v>
      </c>
      <c r="D254" s="1">
        <v>45298.744560185187</v>
      </c>
      <c r="E254" s="18" t="s">
        <v>11</v>
      </c>
      <c r="F254" s="13" t="s">
        <v>16</v>
      </c>
      <c r="G254" t="s">
        <v>14</v>
      </c>
      <c r="H254">
        <v>0</v>
      </c>
      <c r="I254" s="2"/>
      <c r="J254" s="4">
        <v>0</v>
      </c>
      <c r="K254" t="str">
        <f>IF((LEN(relatorio_Ananindeua[[#This Row],[CIF/CPF/CNPJ]])=14),relatorio_Ananindeua[[#This Row],[CIF/CPF/CNPJ]],relatorio_Ananindeua[[#This Row],[Coluna2]])</f>
        <v>51920826000100</v>
      </c>
      <c r="L254" t="str">
        <f t="shared" si="4"/>
        <v>519******00</v>
      </c>
    </row>
    <row r="255" spans="1:12" x14ac:dyDescent="0.25">
      <c r="A255" t="s">
        <v>9669</v>
      </c>
      <c r="B255" t="s">
        <v>9670</v>
      </c>
      <c r="C255" t="s">
        <v>17</v>
      </c>
      <c r="D255" s="1">
        <v>45298.744560185187</v>
      </c>
      <c r="E255" s="18" t="s">
        <v>11</v>
      </c>
      <c r="F255" s="13" t="s">
        <v>16</v>
      </c>
      <c r="G255" t="s">
        <v>14</v>
      </c>
      <c r="H255">
        <v>0</v>
      </c>
      <c r="I255" s="2"/>
      <c r="J255" s="4">
        <v>0</v>
      </c>
      <c r="K255" t="str">
        <f>IF((LEN(relatorio_Ananindeua[[#This Row],[CIF/CPF/CNPJ]])=14),relatorio_Ananindeua[[#This Row],[CIF/CPF/CNPJ]],relatorio_Ananindeua[[#This Row],[Coluna2]])</f>
        <v>51932289000118</v>
      </c>
      <c r="L255" t="str">
        <f t="shared" si="4"/>
        <v>519******18</v>
      </c>
    </row>
    <row r="256" spans="1:12" x14ac:dyDescent="0.25">
      <c r="A256" t="s">
        <v>9639</v>
      </c>
      <c r="B256" t="s">
        <v>9640</v>
      </c>
      <c r="C256" t="s">
        <v>17</v>
      </c>
      <c r="D256" s="1">
        <v>45298.744571759256</v>
      </c>
      <c r="E256" s="18" t="s">
        <v>11</v>
      </c>
      <c r="F256" s="13" t="s">
        <v>16</v>
      </c>
      <c r="G256" t="s">
        <v>14</v>
      </c>
      <c r="H256">
        <v>0</v>
      </c>
      <c r="I256" s="2"/>
      <c r="J256" s="4">
        <v>0</v>
      </c>
      <c r="K256" t="str">
        <f>IF((LEN(relatorio_Ananindeua[[#This Row],[CIF/CPF/CNPJ]])=14),relatorio_Ananindeua[[#This Row],[CIF/CPF/CNPJ]],relatorio_Ananindeua[[#This Row],[Coluna2]])</f>
        <v>51888179000104</v>
      </c>
      <c r="L256" t="str">
        <f t="shared" si="4"/>
        <v>518******04</v>
      </c>
    </row>
    <row r="257" spans="1:12" x14ac:dyDescent="0.25">
      <c r="A257" t="s">
        <v>9651</v>
      </c>
      <c r="B257" t="s">
        <v>9652</v>
      </c>
      <c r="C257" t="s">
        <v>17</v>
      </c>
      <c r="D257" s="1">
        <v>45298.744571759256</v>
      </c>
      <c r="E257" s="18" t="s">
        <v>11</v>
      </c>
      <c r="F257" s="13" t="s">
        <v>16</v>
      </c>
      <c r="G257" t="s">
        <v>14</v>
      </c>
      <c r="H257">
        <v>0</v>
      </c>
      <c r="I257" s="2"/>
      <c r="J257" s="4">
        <v>0</v>
      </c>
      <c r="K257" t="str">
        <f>IF((LEN(relatorio_Ananindeua[[#This Row],[CIF/CPF/CNPJ]])=14),relatorio_Ananindeua[[#This Row],[CIF/CPF/CNPJ]],relatorio_Ananindeua[[#This Row],[Coluna2]])</f>
        <v>51905797000107</v>
      </c>
      <c r="L257" t="str">
        <f t="shared" si="4"/>
        <v>519******07</v>
      </c>
    </row>
    <row r="258" spans="1:12" x14ac:dyDescent="0.25">
      <c r="A258" t="s">
        <v>9653</v>
      </c>
      <c r="B258" t="s">
        <v>9654</v>
      </c>
      <c r="C258" t="s">
        <v>17</v>
      </c>
      <c r="D258" s="1">
        <v>45298.744571759256</v>
      </c>
      <c r="E258" s="18" t="s">
        <v>11</v>
      </c>
      <c r="F258" s="13" t="s">
        <v>16</v>
      </c>
      <c r="G258" t="s">
        <v>14</v>
      </c>
      <c r="H258">
        <v>0</v>
      </c>
      <c r="I258" s="2"/>
      <c r="J258" s="4">
        <v>0</v>
      </c>
      <c r="K258" t="str">
        <f>IF((LEN(relatorio_Ananindeua[[#This Row],[CIF/CPF/CNPJ]])=14),relatorio_Ananindeua[[#This Row],[CIF/CPF/CNPJ]],relatorio_Ananindeua[[#This Row],[Coluna2]])</f>
        <v>51911346000182</v>
      </c>
      <c r="L258" t="str">
        <f t="shared" si="4"/>
        <v>519******82</v>
      </c>
    </row>
    <row r="259" spans="1:12" x14ac:dyDescent="0.25">
      <c r="A259" t="s">
        <v>9641</v>
      </c>
      <c r="B259" t="s">
        <v>9642</v>
      </c>
      <c r="C259" t="s">
        <v>17</v>
      </c>
      <c r="D259" s="1">
        <v>45298.744583333333</v>
      </c>
      <c r="E259" s="18" t="s">
        <v>11</v>
      </c>
      <c r="F259" s="13" t="s">
        <v>16</v>
      </c>
      <c r="G259" t="s">
        <v>14</v>
      </c>
      <c r="H259">
        <v>0</v>
      </c>
      <c r="I259" s="2"/>
      <c r="J259" s="4">
        <v>0</v>
      </c>
      <c r="K259" t="str">
        <f>IF((LEN(relatorio_Ananindeua[[#This Row],[CIF/CPF/CNPJ]])=14),relatorio_Ananindeua[[#This Row],[CIF/CPF/CNPJ]],relatorio_Ananindeua[[#This Row],[Coluna2]])</f>
        <v>51890975000173</v>
      </c>
      <c r="L259" t="str">
        <f t="shared" si="4"/>
        <v>518******73</v>
      </c>
    </row>
    <row r="260" spans="1:12" x14ac:dyDescent="0.25">
      <c r="A260" t="s">
        <v>9619</v>
      </c>
      <c r="B260" t="s">
        <v>9620</v>
      </c>
      <c r="C260" t="s">
        <v>17</v>
      </c>
      <c r="D260" s="1">
        <v>45298.744629629633</v>
      </c>
      <c r="E260" s="18" t="s">
        <v>11</v>
      </c>
      <c r="F260" s="13" t="s">
        <v>16</v>
      </c>
      <c r="G260" t="s">
        <v>14</v>
      </c>
      <c r="H260">
        <v>0</v>
      </c>
      <c r="I260" s="2"/>
      <c r="J260" s="4">
        <v>0</v>
      </c>
      <c r="K260" t="str">
        <f>IF((LEN(relatorio_Ananindeua[[#This Row],[CIF/CPF/CNPJ]])=14),relatorio_Ananindeua[[#This Row],[CIF/CPF/CNPJ]],relatorio_Ananindeua[[#This Row],[Coluna2]])</f>
        <v>51869562000107</v>
      </c>
      <c r="L260" t="str">
        <f t="shared" si="4"/>
        <v>518******07</v>
      </c>
    </row>
    <row r="261" spans="1:12" x14ac:dyDescent="0.25">
      <c r="A261" t="s">
        <v>9621</v>
      </c>
      <c r="B261" t="s">
        <v>9622</v>
      </c>
      <c r="C261" t="s">
        <v>17</v>
      </c>
      <c r="D261" s="1">
        <v>45298.744629629633</v>
      </c>
      <c r="E261" s="18" t="s">
        <v>11</v>
      </c>
      <c r="F261" s="13" t="s">
        <v>16</v>
      </c>
      <c r="G261" t="s">
        <v>14</v>
      </c>
      <c r="H261">
        <v>0</v>
      </c>
      <c r="I261" s="2"/>
      <c r="J261" s="4">
        <v>0</v>
      </c>
      <c r="K261" t="str">
        <f>IF((LEN(relatorio_Ananindeua[[#This Row],[CIF/CPF/CNPJ]])=14),relatorio_Ananindeua[[#This Row],[CIF/CPF/CNPJ]],relatorio_Ananindeua[[#This Row],[Coluna2]])</f>
        <v>51873460000165</v>
      </c>
      <c r="L261" t="str">
        <f t="shared" si="4"/>
        <v>518******65</v>
      </c>
    </row>
    <row r="262" spans="1:12" x14ac:dyDescent="0.25">
      <c r="A262" t="s">
        <v>9613</v>
      </c>
      <c r="B262" t="s">
        <v>9614</v>
      </c>
      <c r="C262" t="s">
        <v>17</v>
      </c>
      <c r="D262" s="1">
        <v>45298.744675925926</v>
      </c>
      <c r="E262" s="18" t="s">
        <v>11</v>
      </c>
      <c r="F262" s="13" t="s">
        <v>16</v>
      </c>
      <c r="G262" t="s">
        <v>14</v>
      </c>
      <c r="H262">
        <v>0</v>
      </c>
      <c r="I262" s="2"/>
      <c r="J262" s="4">
        <v>0</v>
      </c>
      <c r="K262" t="str">
        <f>IF((LEN(relatorio_Ananindeua[[#This Row],[CIF/CPF/CNPJ]])=14),relatorio_Ananindeua[[#This Row],[CIF/CPF/CNPJ]],relatorio_Ananindeua[[#This Row],[Coluna2]])</f>
        <v>51832645000121</v>
      </c>
      <c r="L262" t="str">
        <f t="shared" si="4"/>
        <v>518******21</v>
      </c>
    </row>
    <row r="263" spans="1:12" x14ac:dyDescent="0.25">
      <c r="A263" t="s">
        <v>9615</v>
      </c>
      <c r="B263" t="s">
        <v>9616</v>
      </c>
      <c r="C263" t="s">
        <v>17</v>
      </c>
      <c r="D263" s="1">
        <v>45298.744675925926</v>
      </c>
      <c r="E263" s="18" t="s">
        <v>11</v>
      </c>
      <c r="F263" s="13" t="s">
        <v>16</v>
      </c>
      <c r="G263" t="s">
        <v>14</v>
      </c>
      <c r="H263">
        <v>0</v>
      </c>
      <c r="I263" s="2"/>
      <c r="J263" s="4">
        <v>0</v>
      </c>
      <c r="K263" t="str">
        <f>IF((LEN(relatorio_Ananindeua[[#This Row],[CIF/CPF/CNPJ]])=14),relatorio_Ananindeua[[#This Row],[CIF/CPF/CNPJ]],relatorio_Ananindeua[[#This Row],[Coluna2]])</f>
        <v>51835516000197</v>
      </c>
      <c r="L263" t="str">
        <f t="shared" si="4"/>
        <v>518******97</v>
      </c>
    </row>
    <row r="264" spans="1:12" x14ac:dyDescent="0.25">
      <c r="A264" t="s">
        <v>9605</v>
      </c>
      <c r="B264" t="s">
        <v>9606</v>
      </c>
      <c r="C264" t="s">
        <v>17</v>
      </c>
      <c r="D264" s="1">
        <v>45298.744687500002</v>
      </c>
      <c r="E264" s="18" t="s">
        <v>11</v>
      </c>
      <c r="F264" s="13" t="s">
        <v>16</v>
      </c>
      <c r="G264" t="s">
        <v>14</v>
      </c>
      <c r="H264">
        <v>0</v>
      </c>
      <c r="I264" s="2"/>
      <c r="J264" s="4">
        <v>0</v>
      </c>
      <c r="K264" t="str">
        <f>IF((LEN(relatorio_Ananindeua[[#This Row],[CIF/CPF/CNPJ]])=14),relatorio_Ananindeua[[#This Row],[CIF/CPF/CNPJ]],relatorio_Ananindeua[[#This Row],[Coluna2]])</f>
        <v>51815789000170</v>
      </c>
      <c r="L264" t="str">
        <f t="shared" si="4"/>
        <v>518******70</v>
      </c>
    </row>
    <row r="265" spans="1:12" x14ac:dyDescent="0.25">
      <c r="A265" t="s">
        <v>9609</v>
      </c>
      <c r="B265" t="s">
        <v>9610</v>
      </c>
      <c r="C265" t="s">
        <v>17</v>
      </c>
      <c r="D265" s="1">
        <v>45298.744687500002</v>
      </c>
      <c r="E265" s="18" t="s">
        <v>11</v>
      </c>
      <c r="F265" s="13" t="s">
        <v>16</v>
      </c>
      <c r="G265" t="s">
        <v>14</v>
      </c>
      <c r="H265">
        <v>0</v>
      </c>
      <c r="I265" s="2"/>
      <c r="J265" s="4">
        <v>0</v>
      </c>
      <c r="K265" t="str">
        <f>IF((LEN(relatorio_Ananindeua[[#This Row],[CIF/CPF/CNPJ]])=14),relatorio_Ananindeua[[#This Row],[CIF/CPF/CNPJ]],relatorio_Ananindeua[[#This Row],[Coluna2]])</f>
        <v>51822818000120</v>
      </c>
      <c r="L265" t="str">
        <f t="shared" si="4"/>
        <v>518******20</v>
      </c>
    </row>
    <row r="266" spans="1:12" x14ac:dyDescent="0.25">
      <c r="A266" t="s">
        <v>9603</v>
      </c>
      <c r="B266" t="s">
        <v>9604</v>
      </c>
      <c r="C266" t="s">
        <v>17</v>
      </c>
      <c r="D266" s="1">
        <v>45298.744699074072</v>
      </c>
      <c r="E266" s="18" t="s">
        <v>11</v>
      </c>
      <c r="F266" s="13" t="s">
        <v>16</v>
      </c>
      <c r="G266" t="s">
        <v>14</v>
      </c>
      <c r="H266">
        <v>0</v>
      </c>
      <c r="I266" s="2"/>
      <c r="J266" s="4">
        <v>0</v>
      </c>
      <c r="K266" t="str">
        <f>IF((LEN(relatorio_Ananindeua[[#This Row],[CIF/CPF/CNPJ]])=14),relatorio_Ananindeua[[#This Row],[CIF/CPF/CNPJ]],relatorio_Ananindeua[[#This Row],[Coluna2]])</f>
        <v>51793394000113</v>
      </c>
      <c r="L266" t="str">
        <f t="shared" si="4"/>
        <v>517******13</v>
      </c>
    </row>
    <row r="267" spans="1:12" x14ac:dyDescent="0.25">
      <c r="A267" t="s">
        <v>9607</v>
      </c>
      <c r="B267" t="s">
        <v>9608</v>
      </c>
      <c r="C267" t="s">
        <v>17</v>
      </c>
      <c r="D267" s="1">
        <v>45298.744699074072</v>
      </c>
      <c r="E267" s="18" t="s">
        <v>11</v>
      </c>
      <c r="F267" s="13" t="s">
        <v>16</v>
      </c>
      <c r="G267" t="s">
        <v>14</v>
      </c>
      <c r="H267">
        <v>0</v>
      </c>
      <c r="I267" s="2"/>
      <c r="J267" s="4">
        <v>0</v>
      </c>
      <c r="K267" t="str">
        <f>IF((LEN(relatorio_Ananindeua[[#This Row],[CIF/CPF/CNPJ]])=14),relatorio_Ananindeua[[#This Row],[CIF/CPF/CNPJ]],relatorio_Ananindeua[[#This Row],[Coluna2]])</f>
        <v>51820906000193</v>
      </c>
      <c r="L267" t="str">
        <f t="shared" si="4"/>
        <v>518******93</v>
      </c>
    </row>
    <row r="268" spans="1:12" x14ac:dyDescent="0.25">
      <c r="A268" t="s">
        <v>9597</v>
      </c>
      <c r="B268" t="s">
        <v>9598</v>
      </c>
      <c r="C268" t="s">
        <v>17</v>
      </c>
      <c r="D268" s="1">
        <v>45298.744710648149</v>
      </c>
      <c r="E268" s="18" t="s">
        <v>11</v>
      </c>
      <c r="F268" s="13" t="s">
        <v>16</v>
      </c>
      <c r="G268" t="s">
        <v>14</v>
      </c>
      <c r="H268">
        <v>0</v>
      </c>
      <c r="I268" s="2"/>
      <c r="J268" s="4">
        <v>0</v>
      </c>
      <c r="K268" t="str">
        <f>IF((LEN(relatorio_Ananindeua[[#This Row],[CIF/CPF/CNPJ]])=14),relatorio_Ananindeua[[#This Row],[CIF/CPF/CNPJ]],relatorio_Ananindeua[[#This Row],[Coluna2]])</f>
        <v>51775036000188</v>
      </c>
      <c r="L268" t="str">
        <f t="shared" si="4"/>
        <v>517******88</v>
      </c>
    </row>
    <row r="269" spans="1:12" x14ac:dyDescent="0.25">
      <c r="A269" t="s">
        <v>9591</v>
      </c>
      <c r="B269" t="s">
        <v>9592</v>
      </c>
      <c r="C269" t="s">
        <v>17</v>
      </c>
      <c r="D269" s="1">
        <v>45298.744722222225</v>
      </c>
      <c r="E269" s="18" t="s">
        <v>11</v>
      </c>
      <c r="F269" s="13" t="s">
        <v>16</v>
      </c>
      <c r="G269" t="s">
        <v>14</v>
      </c>
      <c r="H269">
        <v>0</v>
      </c>
      <c r="I269" s="2"/>
      <c r="J269" s="4">
        <v>0</v>
      </c>
      <c r="K269" t="str">
        <f>IF((LEN(relatorio_Ananindeua[[#This Row],[CIF/CPF/CNPJ]])=14),relatorio_Ananindeua[[#This Row],[CIF/CPF/CNPJ]],relatorio_Ananindeua[[#This Row],[Coluna2]])</f>
        <v>51760051000152</v>
      </c>
      <c r="L269" t="str">
        <f t="shared" si="4"/>
        <v>517******52</v>
      </c>
    </row>
    <row r="270" spans="1:12" x14ac:dyDescent="0.25">
      <c r="A270" t="s">
        <v>9583</v>
      </c>
      <c r="B270" t="s">
        <v>9584</v>
      </c>
      <c r="C270" t="s">
        <v>17</v>
      </c>
      <c r="D270" s="1">
        <v>45298.744745370372</v>
      </c>
      <c r="E270" s="18" t="s">
        <v>11</v>
      </c>
      <c r="F270" s="13" t="s">
        <v>16</v>
      </c>
      <c r="G270" t="s">
        <v>14</v>
      </c>
      <c r="H270">
        <v>0</v>
      </c>
      <c r="I270" s="2"/>
      <c r="J270" s="4">
        <v>0</v>
      </c>
      <c r="K270" t="str">
        <f>IF((LEN(relatorio_Ananindeua[[#This Row],[CIF/CPF/CNPJ]])=14),relatorio_Ananindeua[[#This Row],[CIF/CPF/CNPJ]],relatorio_Ananindeua[[#This Row],[Coluna2]])</f>
        <v>51725310000104</v>
      </c>
      <c r="L270" t="str">
        <f t="shared" si="4"/>
        <v>517******04</v>
      </c>
    </row>
    <row r="271" spans="1:12" x14ac:dyDescent="0.25">
      <c r="A271" t="s">
        <v>9585</v>
      </c>
      <c r="B271" t="s">
        <v>9586</v>
      </c>
      <c r="C271" t="s">
        <v>17</v>
      </c>
      <c r="D271" s="1">
        <v>45298.744745370372</v>
      </c>
      <c r="E271" s="18" t="s">
        <v>11</v>
      </c>
      <c r="F271" s="13" t="s">
        <v>16</v>
      </c>
      <c r="G271" t="s">
        <v>14</v>
      </c>
      <c r="H271">
        <v>0</v>
      </c>
      <c r="I271" s="2"/>
      <c r="J271" s="4">
        <v>0</v>
      </c>
      <c r="K271" t="str">
        <f>IF((LEN(relatorio_Ananindeua[[#This Row],[CIF/CPF/CNPJ]])=14),relatorio_Ananindeua[[#This Row],[CIF/CPF/CNPJ]],relatorio_Ananindeua[[#This Row],[Coluna2]])</f>
        <v>51749639000105</v>
      </c>
      <c r="L271" t="str">
        <f t="shared" si="4"/>
        <v>517******05</v>
      </c>
    </row>
    <row r="272" spans="1:12" x14ac:dyDescent="0.25">
      <c r="A272" t="s">
        <v>9573</v>
      </c>
      <c r="B272" t="s">
        <v>9574</v>
      </c>
      <c r="C272" t="s">
        <v>17</v>
      </c>
      <c r="D272" s="1">
        <v>45298.744756944441</v>
      </c>
      <c r="E272" s="18" t="s">
        <v>11</v>
      </c>
      <c r="F272" s="13" t="s">
        <v>16</v>
      </c>
      <c r="G272" t="s">
        <v>14</v>
      </c>
      <c r="H272">
        <v>0</v>
      </c>
      <c r="I272" s="2"/>
      <c r="J272" s="4">
        <v>0</v>
      </c>
      <c r="K272" t="str">
        <f>IF((LEN(relatorio_Ananindeua[[#This Row],[CIF/CPF/CNPJ]])=14),relatorio_Ananindeua[[#This Row],[CIF/CPF/CNPJ]],relatorio_Ananindeua[[#This Row],[Coluna2]])</f>
        <v>51708681000188</v>
      </c>
      <c r="L272" t="str">
        <f t="shared" si="4"/>
        <v>517******88</v>
      </c>
    </row>
    <row r="273" spans="1:12" x14ac:dyDescent="0.25">
      <c r="A273" t="s">
        <v>9579</v>
      </c>
      <c r="B273" t="s">
        <v>9580</v>
      </c>
      <c r="C273" t="s">
        <v>17</v>
      </c>
      <c r="D273" s="1">
        <v>45298.744768518518</v>
      </c>
      <c r="E273" s="18" t="s">
        <v>11</v>
      </c>
      <c r="F273" s="13" t="s">
        <v>16</v>
      </c>
      <c r="G273" t="s">
        <v>14</v>
      </c>
      <c r="H273">
        <v>0</v>
      </c>
      <c r="I273" s="2"/>
      <c r="J273" s="4">
        <v>0</v>
      </c>
      <c r="K273" t="str">
        <f>IF((LEN(relatorio_Ananindeua[[#This Row],[CIF/CPF/CNPJ]])=14),relatorio_Ananindeua[[#This Row],[CIF/CPF/CNPJ]],relatorio_Ananindeua[[#This Row],[Coluna2]])</f>
        <v>51717159000162</v>
      </c>
      <c r="L273" t="str">
        <f t="shared" si="4"/>
        <v>517******62</v>
      </c>
    </row>
    <row r="274" spans="1:12" x14ac:dyDescent="0.25">
      <c r="A274" t="s">
        <v>9571</v>
      </c>
      <c r="B274" t="s">
        <v>9572</v>
      </c>
      <c r="C274" t="s">
        <v>17</v>
      </c>
      <c r="D274" s="1">
        <v>45298.744791666664</v>
      </c>
      <c r="E274" s="18" t="s">
        <v>11</v>
      </c>
      <c r="F274" s="13" t="s">
        <v>16</v>
      </c>
      <c r="G274" t="s">
        <v>14</v>
      </c>
      <c r="H274">
        <v>0</v>
      </c>
      <c r="I274" s="2"/>
      <c r="J274" s="4">
        <v>0</v>
      </c>
      <c r="K274" t="str">
        <f>IF((LEN(relatorio_Ananindeua[[#This Row],[CIF/CPF/CNPJ]])=14),relatorio_Ananindeua[[#This Row],[CIF/CPF/CNPJ]],relatorio_Ananindeua[[#This Row],[Coluna2]])</f>
        <v>51701317000196</v>
      </c>
      <c r="L274" t="str">
        <f t="shared" ref="L274:L337" si="5">_xlfn.CONCAT(LEFT(A274,3),REPT("*",6),RIGHT(A274,2))</f>
        <v>517******96</v>
      </c>
    </row>
    <row r="275" spans="1:12" x14ac:dyDescent="0.25">
      <c r="A275" t="s">
        <v>9569</v>
      </c>
      <c r="B275" t="s">
        <v>9570</v>
      </c>
      <c r="C275" t="s">
        <v>17</v>
      </c>
      <c r="D275" s="1">
        <v>45298.744814814818</v>
      </c>
      <c r="E275" s="18" t="s">
        <v>11</v>
      </c>
      <c r="F275" s="13" t="s">
        <v>16</v>
      </c>
      <c r="G275" t="s">
        <v>14</v>
      </c>
      <c r="H275">
        <v>0</v>
      </c>
      <c r="I275" s="2"/>
      <c r="J275" s="4">
        <v>0</v>
      </c>
      <c r="K275" t="str">
        <f>IF((LEN(relatorio_Ananindeua[[#This Row],[CIF/CPF/CNPJ]])=14),relatorio_Ananindeua[[#This Row],[CIF/CPF/CNPJ]],relatorio_Ananindeua[[#This Row],[Coluna2]])</f>
        <v>51695918000133</v>
      </c>
      <c r="L275" t="str">
        <f t="shared" si="5"/>
        <v>516******33</v>
      </c>
    </row>
    <row r="276" spans="1:12" x14ac:dyDescent="0.25">
      <c r="A276" t="s">
        <v>9557</v>
      </c>
      <c r="B276" t="s">
        <v>9558</v>
      </c>
      <c r="C276" t="s">
        <v>17</v>
      </c>
      <c r="D276" s="1">
        <v>45298.744826388887</v>
      </c>
      <c r="E276" s="18" t="s">
        <v>11</v>
      </c>
      <c r="F276" s="13" t="s">
        <v>16</v>
      </c>
      <c r="G276" t="s">
        <v>14</v>
      </c>
      <c r="H276">
        <v>0</v>
      </c>
      <c r="I276" s="2"/>
      <c r="J276" s="4">
        <v>0</v>
      </c>
      <c r="K276" t="str">
        <f>IF((LEN(relatorio_Ananindeua[[#This Row],[CIF/CPF/CNPJ]])=14),relatorio_Ananindeua[[#This Row],[CIF/CPF/CNPJ]],relatorio_Ananindeua[[#This Row],[Coluna2]])</f>
        <v>51672432000180</v>
      </c>
      <c r="L276" t="str">
        <f t="shared" si="5"/>
        <v>516******80</v>
      </c>
    </row>
    <row r="277" spans="1:12" x14ac:dyDescent="0.25">
      <c r="A277" t="s">
        <v>9559</v>
      </c>
      <c r="B277" t="s">
        <v>9560</v>
      </c>
      <c r="C277" t="s">
        <v>17</v>
      </c>
      <c r="D277" s="1">
        <v>45298.744826388887</v>
      </c>
      <c r="E277" s="18" t="s">
        <v>11</v>
      </c>
      <c r="F277" s="13" t="s">
        <v>16</v>
      </c>
      <c r="G277" t="s">
        <v>14</v>
      </c>
      <c r="H277">
        <v>0</v>
      </c>
      <c r="I277" s="2"/>
      <c r="J277" s="4">
        <v>0</v>
      </c>
      <c r="K277" t="str">
        <f>IF((LEN(relatorio_Ananindeua[[#This Row],[CIF/CPF/CNPJ]])=14),relatorio_Ananindeua[[#This Row],[CIF/CPF/CNPJ]],relatorio_Ananindeua[[#This Row],[Coluna2]])</f>
        <v>51672477000154</v>
      </c>
      <c r="L277" t="str">
        <f t="shared" si="5"/>
        <v>516******54</v>
      </c>
    </row>
    <row r="278" spans="1:12" x14ac:dyDescent="0.25">
      <c r="A278" t="s">
        <v>9563</v>
      </c>
      <c r="B278" t="s">
        <v>9564</v>
      </c>
      <c r="C278" t="s">
        <v>17</v>
      </c>
      <c r="D278" s="1">
        <v>45298.744826388887</v>
      </c>
      <c r="E278" s="18" t="s">
        <v>11</v>
      </c>
      <c r="F278" s="13" t="s">
        <v>16</v>
      </c>
      <c r="G278" t="s">
        <v>14</v>
      </c>
      <c r="H278">
        <v>0</v>
      </c>
      <c r="I278" s="2"/>
      <c r="J278" s="4">
        <v>0</v>
      </c>
      <c r="K278" t="str">
        <f>IF((LEN(relatorio_Ananindeua[[#This Row],[CIF/CPF/CNPJ]])=14),relatorio_Ananindeua[[#This Row],[CIF/CPF/CNPJ]],relatorio_Ananindeua[[#This Row],[Coluna2]])</f>
        <v>51682289000107</v>
      </c>
      <c r="L278" t="str">
        <f t="shared" si="5"/>
        <v>516******07</v>
      </c>
    </row>
    <row r="279" spans="1:12" x14ac:dyDescent="0.25">
      <c r="A279" t="s">
        <v>9549</v>
      </c>
      <c r="B279" t="s">
        <v>9550</v>
      </c>
      <c r="C279" t="s">
        <v>17</v>
      </c>
      <c r="D279" s="1">
        <v>45298.744837962964</v>
      </c>
      <c r="E279" s="18" t="s">
        <v>11</v>
      </c>
      <c r="F279" s="13" t="s">
        <v>16</v>
      </c>
      <c r="G279" t="s">
        <v>14</v>
      </c>
      <c r="H279">
        <v>0</v>
      </c>
      <c r="I279" s="2"/>
      <c r="J279" s="4">
        <v>0</v>
      </c>
      <c r="K279" t="str">
        <f>IF((LEN(relatorio_Ananindeua[[#This Row],[CIF/CPF/CNPJ]])=14),relatorio_Ananindeua[[#This Row],[CIF/CPF/CNPJ]],relatorio_Ananindeua[[#This Row],[Coluna2]])</f>
        <v>51660847000133</v>
      </c>
      <c r="L279" t="str">
        <f t="shared" si="5"/>
        <v>516******33</v>
      </c>
    </row>
    <row r="280" spans="1:12" x14ac:dyDescent="0.25">
      <c r="A280" t="s">
        <v>9555</v>
      </c>
      <c r="B280" t="s">
        <v>9556</v>
      </c>
      <c r="C280" t="s">
        <v>17</v>
      </c>
      <c r="D280" s="1">
        <v>45298.744837962964</v>
      </c>
      <c r="E280" s="18" t="s">
        <v>11</v>
      </c>
      <c r="F280" s="13" t="s">
        <v>16</v>
      </c>
      <c r="G280" t="s">
        <v>14</v>
      </c>
      <c r="H280">
        <v>0</v>
      </c>
      <c r="I280" s="2"/>
      <c r="J280" s="4">
        <v>0</v>
      </c>
      <c r="K280" t="str">
        <f>IF((LEN(relatorio_Ananindeua[[#This Row],[CIF/CPF/CNPJ]])=14),relatorio_Ananindeua[[#This Row],[CIF/CPF/CNPJ]],relatorio_Ananindeua[[#This Row],[Coluna2]])</f>
        <v>51667398000155</v>
      </c>
      <c r="L280" t="str">
        <f t="shared" si="5"/>
        <v>516******55</v>
      </c>
    </row>
    <row r="281" spans="1:12" x14ac:dyDescent="0.25">
      <c r="A281" t="s">
        <v>9545</v>
      </c>
      <c r="B281" t="s">
        <v>9546</v>
      </c>
      <c r="C281" t="s">
        <v>17</v>
      </c>
      <c r="D281" s="1">
        <v>45298.744849537034</v>
      </c>
      <c r="E281" s="18" t="s">
        <v>11</v>
      </c>
      <c r="F281" s="13" t="s">
        <v>16</v>
      </c>
      <c r="G281" t="s">
        <v>14</v>
      </c>
      <c r="H281">
        <v>0</v>
      </c>
      <c r="I281" s="2"/>
      <c r="J281" s="4">
        <v>0</v>
      </c>
      <c r="K281" t="str">
        <f>IF((LEN(relatorio_Ananindeua[[#This Row],[CIF/CPF/CNPJ]])=14),relatorio_Ananindeua[[#This Row],[CIF/CPF/CNPJ]],relatorio_Ananindeua[[#This Row],[Coluna2]])</f>
        <v>51652012000131</v>
      </c>
      <c r="L281" t="str">
        <f t="shared" si="5"/>
        <v>516******31</v>
      </c>
    </row>
    <row r="282" spans="1:12" x14ac:dyDescent="0.25">
      <c r="A282" t="s">
        <v>9553</v>
      </c>
      <c r="B282" t="s">
        <v>9554</v>
      </c>
      <c r="C282" t="s">
        <v>17</v>
      </c>
      <c r="D282" s="1">
        <v>45298.744849537034</v>
      </c>
      <c r="E282" s="18" t="s">
        <v>11</v>
      </c>
      <c r="F282" s="13" t="s">
        <v>16</v>
      </c>
      <c r="G282" t="s">
        <v>14</v>
      </c>
      <c r="H282">
        <v>0</v>
      </c>
      <c r="I282" s="2"/>
      <c r="J282" s="4">
        <v>0</v>
      </c>
      <c r="K282" t="str">
        <f>IF((LEN(relatorio_Ananindeua[[#This Row],[CIF/CPF/CNPJ]])=14),relatorio_Ananindeua[[#This Row],[CIF/CPF/CNPJ]],relatorio_Ananindeua[[#This Row],[Coluna2]])</f>
        <v>51666688000184</v>
      </c>
      <c r="L282" t="str">
        <f t="shared" si="5"/>
        <v>516******84</v>
      </c>
    </row>
    <row r="283" spans="1:12" x14ac:dyDescent="0.25">
      <c r="A283" t="s">
        <v>9537</v>
      </c>
      <c r="B283" t="s">
        <v>9538</v>
      </c>
      <c r="C283" t="s">
        <v>17</v>
      </c>
      <c r="D283" s="1">
        <v>45298.744872685187</v>
      </c>
      <c r="E283" s="18" t="s">
        <v>11</v>
      </c>
      <c r="F283" s="13" t="s">
        <v>16</v>
      </c>
      <c r="G283" t="s">
        <v>14</v>
      </c>
      <c r="H283">
        <v>0</v>
      </c>
      <c r="I283" s="2"/>
      <c r="J283" s="4">
        <v>0</v>
      </c>
      <c r="K283" t="str">
        <f>IF((LEN(relatorio_Ananindeua[[#This Row],[CIF/CPF/CNPJ]])=14),relatorio_Ananindeua[[#This Row],[CIF/CPF/CNPJ]],relatorio_Ananindeua[[#This Row],[Coluna2]])</f>
        <v>51631788000175</v>
      </c>
      <c r="L283" t="str">
        <f t="shared" si="5"/>
        <v>516******75</v>
      </c>
    </row>
    <row r="284" spans="1:12" x14ac:dyDescent="0.25">
      <c r="A284" t="s">
        <v>9539</v>
      </c>
      <c r="B284" t="s">
        <v>9540</v>
      </c>
      <c r="C284" t="s">
        <v>17</v>
      </c>
      <c r="D284" s="1">
        <v>45298.744872685187</v>
      </c>
      <c r="E284" s="18" t="s">
        <v>11</v>
      </c>
      <c r="F284" s="13" t="s">
        <v>16</v>
      </c>
      <c r="G284" t="s">
        <v>14</v>
      </c>
      <c r="H284">
        <v>0</v>
      </c>
      <c r="I284" s="2"/>
      <c r="J284" s="4">
        <v>0</v>
      </c>
      <c r="K284" t="str">
        <f>IF((LEN(relatorio_Ananindeua[[#This Row],[CIF/CPF/CNPJ]])=14),relatorio_Ananindeua[[#This Row],[CIF/CPF/CNPJ]],relatorio_Ananindeua[[#This Row],[Coluna2]])</f>
        <v>51645936000100</v>
      </c>
      <c r="L284" t="str">
        <f t="shared" si="5"/>
        <v>516******00</v>
      </c>
    </row>
    <row r="285" spans="1:12" x14ac:dyDescent="0.25">
      <c r="A285" t="s">
        <v>9531</v>
      </c>
      <c r="B285" t="s">
        <v>9532</v>
      </c>
      <c r="C285" t="s">
        <v>17</v>
      </c>
      <c r="D285" s="1">
        <v>45298.74490740741</v>
      </c>
      <c r="E285" s="18" t="s">
        <v>11</v>
      </c>
      <c r="F285" s="13" t="s">
        <v>16</v>
      </c>
      <c r="G285" t="s">
        <v>14</v>
      </c>
      <c r="H285">
        <v>0</v>
      </c>
      <c r="I285" s="2"/>
      <c r="J285" s="4">
        <v>0</v>
      </c>
      <c r="K285" t="str">
        <f>IF((LEN(relatorio_Ananindeua[[#This Row],[CIF/CPF/CNPJ]])=14),relatorio_Ananindeua[[#This Row],[CIF/CPF/CNPJ]],relatorio_Ananindeua[[#This Row],[Coluna2]])</f>
        <v>51620351000136</v>
      </c>
      <c r="L285" t="str">
        <f t="shared" si="5"/>
        <v>516******36</v>
      </c>
    </row>
    <row r="286" spans="1:12" x14ac:dyDescent="0.25">
      <c r="A286" t="s">
        <v>9533</v>
      </c>
      <c r="B286" t="s">
        <v>9534</v>
      </c>
      <c r="C286" t="s">
        <v>17</v>
      </c>
      <c r="D286" s="1">
        <v>45298.74490740741</v>
      </c>
      <c r="E286" s="18" t="s">
        <v>11</v>
      </c>
      <c r="F286" s="13" t="s">
        <v>16</v>
      </c>
      <c r="G286" t="s">
        <v>14</v>
      </c>
      <c r="H286">
        <v>0</v>
      </c>
      <c r="I286" s="2"/>
      <c r="J286" s="4">
        <v>0</v>
      </c>
      <c r="K286" t="str">
        <f>IF((LEN(relatorio_Ananindeua[[#This Row],[CIF/CPF/CNPJ]])=14),relatorio_Ananindeua[[#This Row],[CIF/CPF/CNPJ]],relatorio_Ananindeua[[#This Row],[Coluna2]])</f>
        <v>51625354000162</v>
      </c>
      <c r="L286" t="str">
        <f t="shared" si="5"/>
        <v>516******62</v>
      </c>
    </row>
    <row r="287" spans="1:12" x14ac:dyDescent="0.25">
      <c r="A287" t="s">
        <v>9519</v>
      </c>
      <c r="B287" t="s">
        <v>9520</v>
      </c>
      <c r="C287" t="s">
        <v>17</v>
      </c>
      <c r="D287" s="1">
        <v>45298.744930555556</v>
      </c>
      <c r="E287" s="18" t="s">
        <v>11</v>
      </c>
      <c r="F287" s="13" t="s">
        <v>16</v>
      </c>
      <c r="G287" t="s">
        <v>14</v>
      </c>
      <c r="H287">
        <v>0</v>
      </c>
      <c r="I287" s="2"/>
      <c r="J287" s="4">
        <v>0</v>
      </c>
      <c r="K287" t="str">
        <f>IF((LEN(relatorio_Ananindeua[[#This Row],[CIF/CPF/CNPJ]])=14),relatorio_Ananindeua[[#This Row],[CIF/CPF/CNPJ]],relatorio_Ananindeua[[#This Row],[Coluna2]])</f>
        <v>51583549000197</v>
      </c>
      <c r="L287" t="str">
        <f t="shared" si="5"/>
        <v>515******97</v>
      </c>
    </row>
    <row r="288" spans="1:12" x14ac:dyDescent="0.25">
      <c r="A288" t="s">
        <v>9527</v>
      </c>
      <c r="B288" t="s">
        <v>9528</v>
      </c>
      <c r="C288" t="s">
        <v>17</v>
      </c>
      <c r="D288" s="1">
        <v>45298.744930555556</v>
      </c>
      <c r="E288" s="18" t="s">
        <v>11</v>
      </c>
      <c r="F288" s="13" t="s">
        <v>16</v>
      </c>
      <c r="G288" t="s">
        <v>14</v>
      </c>
      <c r="H288">
        <v>0</v>
      </c>
      <c r="I288" s="2"/>
      <c r="J288" s="4">
        <v>0</v>
      </c>
      <c r="K288" t="str">
        <f>IF((LEN(relatorio_Ananindeua[[#This Row],[CIF/CPF/CNPJ]])=14),relatorio_Ananindeua[[#This Row],[CIF/CPF/CNPJ]],relatorio_Ananindeua[[#This Row],[Coluna2]])</f>
        <v>51606673000120</v>
      </c>
      <c r="L288" t="str">
        <f t="shared" si="5"/>
        <v>516******20</v>
      </c>
    </row>
    <row r="289" spans="1:12" x14ac:dyDescent="0.25">
      <c r="A289" t="s">
        <v>9523</v>
      </c>
      <c r="B289" t="s">
        <v>9524</v>
      </c>
      <c r="C289" t="s">
        <v>17</v>
      </c>
      <c r="D289" s="1">
        <v>45298.744942129626</v>
      </c>
      <c r="E289" s="18" t="s">
        <v>11</v>
      </c>
      <c r="F289" s="13" t="s">
        <v>16</v>
      </c>
      <c r="G289" t="s">
        <v>14</v>
      </c>
      <c r="H289">
        <v>0</v>
      </c>
      <c r="I289" s="2"/>
      <c r="J289" s="4">
        <v>0</v>
      </c>
      <c r="K289" t="str">
        <f>IF((LEN(relatorio_Ananindeua[[#This Row],[CIF/CPF/CNPJ]])=14),relatorio_Ananindeua[[#This Row],[CIF/CPF/CNPJ]],relatorio_Ananindeua[[#This Row],[Coluna2]])</f>
        <v>51591732000134</v>
      </c>
      <c r="L289" t="str">
        <f t="shared" si="5"/>
        <v>515******34</v>
      </c>
    </row>
    <row r="290" spans="1:12" x14ac:dyDescent="0.25">
      <c r="A290" t="s">
        <v>9525</v>
      </c>
      <c r="B290" t="s">
        <v>9526</v>
      </c>
      <c r="C290" t="s">
        <v>17</v>
      </c>
      <c r="D290" s="1">
        <v>45298.744942129626</v>
      </c>
      <c r="E290" s="18" t="s">
        <v>11</v>
      </c>
      <c r="F290" s="13" t="s">
        <v>16</v>
      </c>
      <c r="G290" t="s">
        <v>14</v>
      </c>
      <c r="H290">
        <v>0</v>
      </c>
      <c r="I290" s="2"/>
      <c r="J290" s="4">
        <v>0</v>
      </c>
      <c r="K290" t="str">
        <f>IF((LEN(relatorio_Ananindeua[[#This Row],[CIF/CPF/CNPJ]])=14),relatorio_Ananindeua[[#This Row],[CIF/CPF/CNPJ]],relatorio_Ananindeua[[#This Row],[Coluna2]])</f>
        <v>51602785000103</v>
      </c>
      <c r="L290" t="str">
        <f t="shared" si="5"/>
        <v>516******03</v>
      </c>
    </row>
    <row r="291" spans="1:12" x14ac:dyDescent="0.25">
      <c r="A291" t="s">
        <v>9517</v>
      </c>
      <c r="B291" t="s">
        <v>9518</v>
      </c>
      <c r="C291" t="s">
        <v>17</v>
      </c>
      <c r="D291" s="1">
        <v>45298.744953703703</v>
      </c>
      <c r="E291" s="18" t="s">
        <v>11</v>
      </c>
      <c r="F291" s="13" t="s">
        <v>16</v>
      </c>
      <c r="G291" t="s">
        <v>14</v>
      </c>
      <c r="H291">
        <v>0</v>
      </c>
      <c r="I291" s="2"/>
      <c r="J291" s="4">
        <v>0</v>
      </c>
      <c r="K291" t="str">
        <f>IF((LEN(relatorio_Ananindeua[[#This Row],[CIF/CPF/CNPJ]])=14),relatorio_Ananindeua[[#This Row],[CIF/CPF/CNPJ]],relatorio_Ananindeua[[#This Row],[Coluna2]])</f>
        <v>51563041000127</v>
      </c>
      <c r="L291" t="str">
        <f t="shared" si="5"/>
        <v>515******27</v>
      </c>
    </row>
    <row r="292" spans="1:12" x14ac:dyDescent="0.25">
      <c r="A292" t="s">
        <v>9513</v>
      </c>
      <c r="B292" t="s">
        <v>9514</v>
      </c>
      <c r="C292" t="s">
        <v>17</v>
      </c>
      <c r="D292" s="1">
        <v>45298.74496527778</v>
      </c>
      <c r="E292" s="18" t="s">
        <v>11</v>
      </c>
      <c r="F292" s="13" t="s">
        <v>16</v>
      </c>
      <c r="G292" t="s">
        <v>14</v>
      </c>
      <c r="H292">
        <v>0</v>
      </c>
      <c r="I292" s="2"/>
      <c r="J292" s="4">
        <v>0</v>
      </c>
      <c r="K292" t="str">
        <f>IF((LEN(relatorio_Ananindeua[[#This Row],[CIF/CPF/CNPJ]])=14),relatorio_Ananindeua[[#This Row],[CIF/CPF/CNPJ]],relatorio_Ananindeua[[#This Row],[Coluna2]])</f>
        <v>51550447000175</v>
      </c>
      <c r="L292" t="str">
        <f t="shared" si="5"/>
        <v>515******75</v>
      </c>
    </row>
    <row r="293" spans="1:12" x14ac:dyDescent="0.25">
      <c r="A293" t="s">
        <v>9511</v>
      </c>
      <c r="B293" t="s">
        <v>9512</v>
      </c>
      <c r="C293" t="s">
        <v>17</v>
      </c>
      <c r="D293" s="1">
        <v>45298.744976851849</v>
      </c>
      <c r="E293" s="18" t="s">
        <v>11</v>
      </c>
      <c r="F293" s="13" t="s">
        <v>16</v>
      </c>
      <c r="G293" t="s">
        <v>14</v>
      </c>
      <c r="H293">
        <v>0</v>
      </c>
      <c r="I293" s="2"/>
      <c r="J293" s="4">
        <v>0</v>
      </c>
      <c r="K293" t="str">
        <f>IF((LEN(relatorio_Ananindeua[[#This Row],[CIF/CPF/CNPJ]])=14),relatorio_Ananindeua[[#This Row],[CIF/CPF/CNPJ]],relatorio_Ananindeua[[#This Row],[Coluna2]])</f>
        <v>51547823000172</v>
      </c>
      <c r="L293" t="str">
        <f t="shared" si="5"/>
        <v>515******72</v>
      </c>
    </row>
    <row r="294" spans="1:12" x14ac:dyDescent="0.25">
      <c r="A294" t="s">
        <v>9509</v>
      </c>
      <c r="B294" t="s">
        <v>9510</v>
      </c>
      <c r="C294" t="s">
        <v>17</v>
      </c>
      <c r="D294" s="1">
        <v>45298.744988425926</v>
      </c>
      <c r="E294" s="18" t="s">
        <v>11</v>
      </c>
      <c r="F294" s="13" t="s">
        <v>16</v>
      </c>
      <c r="G294" t="s">
        <v>14</v>
      </c>
      <c r="H294">
        <v>0</v>
      </c>
      <c r="I294" s="2"/>
      <c r="J294" s="4">
        <v>0</v>
      </c>
      <c r="K294" t="str">
        <f>IF((LEN(relatorio_Ananindeua[[#This Row],[CIF/CPF/CNPJ]])=14),relatorio_Ananindeua[[#This Row],[CIF/CPF/CNPJ]],relatorio_Ananindeua[[#This Row],[Coluna2]])</f>
        <v>51538716000188</v>
      </c>
      <c r="L294" t="str">
        <f t="shared" si="5"/>
        <v>515******88</v>
      </c>
    </row>
    <row r="295" spans="1:12" x14ac:dyDescent="0.25">
      <c r="A295" t="s">
        <v>9505</v>
      </c>
      <c r="B295" t="s">
        <v>9506</v>
      </c>
      <c r="C295" t="s">
        <v>17</v>
      </c>
      <c r="D295" s="1">
        <v>45298.745000000003</v>
      </c>
      <c r="E295" s="18" t="s">
        <v>11</v>
      </c>
      <c r="F295" s="13" t="s">
        <v>16</v>
      </c>
      <c r="G295" t="s">
        <v>14</v>
      </c>
      <c r="H295">
        <v>0</v>
      </c>
      <c r="I295" s="2"/>
      <c r="J295" s="4">
        <v>0</v>
      </c>
      <c r="K295" t="str">
        <f>IF((LEN(relatorio_Ananindeua[[#This Row],[CIF/CPF/CNPJ]])=14),relatorio_Ananindeua[[#This Row],[CIF/CPF/CNPJ]],relatorio_Ananindeua[[#This Row],[Coluna2]])</f>
        <v>51529598000141</v>
      </c>
      <c r="L295" t="str">
        <f t="shared" si="5"/>
        <v>515******41</v>
      </c>
    </row>
    <row r="296" spans="1:12" x14ac:dyDescent="0.25">
      <c r="A296" t="s">
        <v>9498</v>
      </c>
      <c r="B296" t="s">
        <v>9499</v>
      </c>
      <c r="C296" t="s">
        <v>17</v>
      </c>
      <c r="D296" s="1">
        <v>45298.745023148149</v>
      </c>
      <c r="E296" s="18" t="s">
        <v>11</v>
      </c>
      <c r="F296" s="13" t="s">
        <v>16</v>
      </c>
      <c r="G296" t="s">
        <v>14</v>
      </c>
      <c r="H296">
        <v>0</v>
      </c>
      <c r="I296" s="2"/>
      <c r="J296" s="4">
        <v>0</v>
      </c>
      <c r="K296" t="str">
        <f>IF((LEN(relatorio_Ananindeua[[#This Row],[CIF/CPF/CNPJ]])=14),relatorio_Ananindeua[[#This Row],[CIF/CPF/CNPJ]],relatorio_Ananindeua[[#This Row],[Coluna2]])</f>
        <v>51506018000109</v>
      </c>
      <c r="L296" t="str">
        <f t="shared" si="5"/>
        <v>515******09</v>
      </c>
    </row>
    <row r="297" spans="1:12" x14ac:dyDescent="0.25">
      <c r="A297" t="s">
        <v>9500</v>
      </c>
      <c r="B297" t="s">
        <v>9501</v>
      </c>
      <c r="C297" t="s">
        <v>17</v>
      </c>
      <c r="D297" s="1">
        <v>45298.745023148149</v>
      </c>
      <c r="E297" s="18" t="s">
        <v>11</v>
      </c>
      <c r="F297" s="13" t="s">
        <v>16</v>
      </c>
      <c r="G297" t="s">
        <v>14</v>
      </c>
      <c r="H297">
        <v>0</v>
      </c>
      <c r="I297" s="2"/>
      <c r="J297" s="4">
        <v>0</v>
      </c>
      <c r="K297" t="str">
        <f>IF((LEN(relatorio_Ananindeua[[#This Row],[CIF/CPF/CNPJ]])=14),relatorio_Ananindeua[[#This Row],[CIF/CPF/CNPJ]],relatorio_Ananindeua[[#This Row],[Coluna2]])</f>
        <v>51507442000160</v>
      </c>
      <c r="L297" t="str">
        <f t="shared" si="5"/>
        <v>515******60</v>
      </c>
    </row>
    <row r="298" spans="1:12" x14ac:dyDescent="0.25">
      <c r="A298" t="s">
        <v>9502</v>
      </c>
      <c r="B298" t="s">
        <v>9503</v>
      </c>
      <c r="C298" t="s">
        <v>17</v>
      </c>
      <c r="D298" s="1">
        <v>45298.745023148149</v>
      </c>
      <c r="E298" s="18" t="s">
        <v>11</v>
      </c>
      <c r="F298" s="13" t="s">
        <v>16</v>
      </c>
      <c r="G298" t="s">
        <v>14</v>
      </c>
      <c r="H298">
        <v>0</v>
      </c>
      <c r="I298" s="2"/>
      <c r="J298" s="4">
        <v>0</v>
      </c>
      <c r="K298" t="str">
        <f>IF((LEN(relatorio_Ananindeua[[#This Row],[CIF/CPF/CNPJ]])=14),relatorio_Ananindeua[[#This Row],[CIF/CPF/CNPJ]],relatorio_Ananindeua[[#This Row],[Coluna2]])</f>
        <v>51516165000151</v>
      </c>
      <c r="L298" t="str">
        <f t="shared" si="5"/>
        <v>515******51</v>
      </c>
    </row>
    <row r="299" spans="1:12" x14ac:dyDescent="0.25">
      <c r="A299" t="s">
        <v>9492</v>
      </c>
      <c r="B299" t="s">
        <v>9493</v>
      </c>
      <c r="C299" t="s">
        <v>17</v>
      </c>
      <c r="D299" s="1">
        <v>45298.745046296295</v>
      </c>
      <c r="E299" s="18" t="s">
        <v>11</v>
      </c>
      <c r="F299" s="13" t="s">
        <v>16</v>
      </c>
      <c r="G299" t="s">
        <v>14</v>
      </c>
      <c r="H299">
        <v>0</v>
      </c>
      <c r="I299" s="2"/>
      <c r="J299" s="4">
        <v>0</v>
      </c>
      <c r="K299" t="str">
        <f>IF((LEN(relatorio_Ananindeua[[#This Row],[CIF/CPF/CNPJ]])=14),relatorio_Ananindeua[[#This Row],[CIF/CPF/CNPJ]],relatorio_Ananindeua[[#This Row],[Coluna2]])</f>
        <v>51491831000144</v>
      </c>
      <c r="L299" t="str">
        <f t="shared" si="5"/>
        <v>514******44</v>
      </c>
    </row>
    <row r="300" spans="1:12" x14ac:dyDescent="0.25">
      <c r="A300" t="s">
        <v>9482</v>
      </c>
      <c r="B300" t="s">
        <v>9483</v>
      </c>
      <c r="C300" t="s">
        <v>17</v>
      </c>
      <c r="D300" s="1">
        <v>45298.745057870372</v>
      </c>
      <c r="E300" s="18" t="s">
        <v>11</v>
      </c>
      <c r="F300" s="13" t="s">
        <v>16</v>
      </c>
      <c r="G300" t="s">
        <v>14</v>
      </c>
      <c r="H300">
        <v>0</v>
      </c>
      <c r="I300" s="2"/>
      <c r="J300" s="4">
        <v>0</v>
      </c>
      <c r="K300" t="str">
        <f>IF((LEN(relatorio_Ananindeua[[#This Row],[CIF/CPF/CNPJ]])=14),relatorio_Ananindeua[[#This Row],[CIF/CPF/CNPJ]],relatorio_Ananindeua[[#This Row],[Coluna2]])</f>
        <v>51474673000114</v>
      </c>
      <c r="L300" t="str">
        <f t="shared" si="5"/>
        <v>514******14</v>
      </c>
    </row>
    <row r="301" spans="1:12" x14ac:dyDescent="0.25">
      <c r="A301" t="s">
        <v>9476</v>
      </c>
      <c r="B301" t="s">
        <v>9477</v>
      </c>
      <c r="C301" t="s">
        <v>17</v>
      </c>
      <c r="D301" s="1">
        <v>45298.745069444441</v>
      </c>
      <c r="E301" s="18" t="s">
        <v>11</v>
      </c>
      <c r="F301" s="13" t="s">
        <v>16</v>
      </c>
      <c r="G301" t="s">
        <v>14</v>
      </c>
      <c r="H301">
        <v>0</v>
      </c>
      <c r="I301" s="2"/>
      <c r="J301" s="4">
        <v>0</v>
      </c>
      <c r="K301" t="str">
        <f>IF((LEN(relatorio_Ananindeua[[#This Row],[CIF/CPF/CNPJ]])=14),relatorio_Ananindeua[[#This Row],[CIF/CPF/CNPJ]],relatorio_Ananindeua[[#This Row],[Coluna2]])</f>
        <v>51470648000162</v>
      </c>
      <c r="L301" t="str">
        <f t="shared" si="5"/>
        <v>514******62</v>
      </c>
    </row>
    <row r="302" spans="1:12" x14ac:dyDescent="0.25">
      <c r="A302" t="s">
        <v>9474</v>
      </c>
      <c r="B302" t="s">
        <v>9475</v>
      </c>
      <c r="C302" t="s">
        <v>17</v>
      </c>
      <c r="D302" s="1">
        <v>45298.745081018518</v>
      </c>
      <c r="E302" s="18" t="s">
        <v>11</v>
      </c>
      <c r="F302" s="13" t="s">
        <v>16</v>
      </c>
      <c r="G302" t="s">
        <v>14</v>
      </c>
      <c r="H302">
        <v>0</v>
      </c>
      <c r="I302" s="2"/>
      <c r="J302" s="4">
        <v>0</v>
      </c>
      <c r="K302" t="str">
        <f>IF((LEN(relatorio_Ananindeua[[#This Row],[CIF/CPF/CNPJ]])=14),relatorio_Ananindeua[[#This Row],[CIF/CPF/CNPJ]],relatorio_Ananindeua[[#This Row],[Coluna2]])</f>
        <v>51462149000123</v>
      </c>
      <c r="L302" t="str">
        <f t="shared" si="5"/>
        <v>514******23</v>
      </c>
    </row>
    <row r="303" spans="1:12" x14ac:dyDescent="0.25">
      <c r="A303" t="s">
        <v>9468</v>
      </c>
      <c r="B303" t="s">
        <v>9469</v>
      </c>
      <c r="C303" t="s">
        <v>17</v>
      </c>
      <c r="D303" s="1">
        <v>45298.745092592595</v>
      </c>
      <c r="E303" s="18" t="s">
        <v>11</v>
      </c>
      <c r="F303" s="13" t="s">
        <v>16</v>
      </c>
      <c r="G303" t="s">
        <v>14</v>
      </c>
      <c r="H303">
        <v>0</v>
      </c>
      <c r="I303" s="2"/>
      <c r="J303" s="4">
        <v>0</v>
      </c>
      <c r="K303" t="str">
        <f>IF((LEN(relatorio_Ananindeua[[#This Row],[CIF/CPF/CNPJ]])=14),relatorio_Ananindeua[[#This Row],[CIF/CPF/CNPJ]],relatorio_Ananindeua[[#This Row],[Coluna2]])</f>
        <v>51450836000129</v>
      </c>
      <c r="L303" t="str">
        <f t="shared" si="5"/>
        <v>514******29</v>
      </c>
    </row>
    <row r="304" spans="1:12" x14ac:dyDescent="0.25">
      <c r="A304" t="s">
        <v>9470</v>
      </c>
      <c r="B304" t="s">
        <v>9471</v>
      </c>
      <c r="C304" t="s">
        <v>17</v>
      </c>
      <c r="D304" s="1">
        <v>45298.745092592595</v>
      </c>
      <c r="E304" s="18" t="s">
        <v>11</v>
      </c>
      <c r="F304" s="13" t="s">
        <v>16</v>
      </c>
      <c r="G304" t="s">
        <v>14</v>
      </c>
      <c r="H304">
        <v>0</v>
      </c>
      <c r="I304" s="2"/>
      <c r="J304" s="4">
        <v>0</v>
      </c>
      <c r="K304" t="str">
        <f>IF((LEN(relatorio_Ananindeua[[#This Row],[CIF/CPF/CNPJ]])=14),relatorio_Ananindeua[[#This Row],[CIF/CPF/CNPJ]],relatorio_Ananindeua[[#This Row],[Coluna2]])</f>
        <v>51458034000165</v>
      </c>
      <c r="L304" t="str">
        <f t="shared" si="5"/>
        <v>514******65</v>
      </c>
    </row>
    <row r="305" spans="1:12" x14ac:dyDescent="0.25">
      <c r="A305" t="s">
        <v>9466</v>
      </c>
      <c r="B305" t="s">
        <v>9467</v>
      </c>
      <c r="C305" t="s">
        <v>17</v>
      </c>
      <c r="D305" s="1">
        <v>45298.745104166665</v>
      </c>
      <c r="E305" s="18" t="s">
        <v>11</v>
      </c>
      <c r="F305" s="13" t="s">
        <v>16</v>
      </c>
      <c r="G305" t="s">
        <v>14</v>
      </c>
      <c r="H305">
        <v>0</v>
      </c>
      <c r="I305" s="2"/>
      <c r="J305" s="4">
        <v>0</v>
      </c>
      <c r="K305" t="str">
        <f>IF((LEN(relatorio_Ananindeua[[#This Row],[CIF/CPF/CNPJ]])=14),relatorio_Ananindeua[[#This Row],[CIF/CPF/CNPJ]],relatorio_Ananindeua[[#This Row],[Coluna2]])</f>
        <v>51442521000130</v>
      </c>
      <c r="L305" t="str">
        <f t="shared" si="5"/>
        <v>514******30</v>
      </c>
    </row>
    <row r="306" spans="1:12" x14ac:dyDescent="0.25">
      <c r="A306" t="s">
        <v>9450</v>
      </c>
      <c r="B306" t="s">
        <v>9451</v>
      </c>
      <c r="C306" t="s">
        <v>17</v>
      </c>
      <c r="D306" s="1">
        <v>45298.745115740741</v>
      </c>
      <c r="E306" s="18" t="s">
        <v>11</v>
      </c>
      <c r="F306" s="13" t="s">
        <v>16</v>
      </c>
      <c r="G306" t="s">
        <v>14</v>
      </c>
      <c r="H306">
        <v>0</v>
      </c>
      <c r="I306" s="2"/>
      <c r="J306" s="4">
        <v>0</v>
      </c>
      <c r="K306" t="str">
        <f>IF((LEN(relatorio_Ananindeua[[#This Row],[CIF/CPF/CNPJ]])=14),relatorio_Ananindeua[[#This Row],[CIF/CPF/CNPJ]],relatorio_Ananindeua[[#This Row],[Coluna2]])</f>
        <v>51411620000154</v>
      </c>
      <c r="L306" t="str">
        <f t="shared" si="5"/>
        <v>514******54</v>
      </c>
    </row>
    <row r="307" spans="1:12" x14ac:dyDescent="0.25">
      <c r="A307" t="s">
        <v>9458</v>
      </c>
      <c r="B307" t="s">
        <v>9459</v>
      </c>
      <c r="C307" t="s">
        <v>17</v>
      </c>
      <c r="D307" s="1">
        <v>45298.745115740741</v>
      </c>
      <c r="E307" s="18" t="s">
        <v>11</v>
      </c>
      <c r="F307" s="13" t="s">
        <v>16</v>
      </c>
      <c r="G307" t="s">
        <v>14</v>
      </c>
      <c r="H307">
        <v>0</v>
      </c>
      <c r="I307" s="2"/>
      <c r="J307" s="4">
        <v>0</v>
      </c>
      <c r="K307" t="str">
        <f>IF((LEN(relatorio_Ananindeua[[#This Row],[CIF/CPF/CNPJ]])=14),relatorio_Ananindeua[[#This Row],[CIF/CPF/CNPJ]],relatorio_Ananindeua[[#This Row],[Coluna2]])</f>
        <v>51429044000172</v>
      </c>
      <c r="L307" t="str">
        <f t="shared" si="5"/>
        <v>514******72</v>
      </c>
    </row>
    <row r="308" spans="1:12" x14ac:dyDescent="0.25">
      <c r="A308" t="s">
        <v>9462</v>
      </c>
      <c r="B308" t="s">
        <v>9463</v>
      </c>
      <c r="C308" t="s">
        <v>17</v>
      </c>
      <c r="D308" s="1">
        <v>45298.745115740741</v>
      </c>
      <c r="E308" s="18" t="s">
        <v>11</v>
      </c>
      <c r="F308" s="13" t="s">
        <v>16</v>
      </c>
      <c r="G308" t="s">
        <v>14</v>
      </c>
      <c r="H308">
        <v>0</v>
      </c>
      <c r="I308" s="2"/>
      <c r="J308" s="4">
        <v>0</v>
      </c>
      <c r="K308" t="str">
        <f>IF((LEN(relatorio_Ananindeua[[#This Row],[CIF/CPF/CNPJ]])=14),relatorio_Ananindeua[[#This Row],[CIF/CPF/CNPJ]],relatorio_Ananindeua[[#This Row],[Coluna2]])</f>
        <v>51433572000103</v>
      </c>
      <c r="L308" t="str">
        <f t="shared" si="5"/>
        <v>514******03</v>
      </c>
    </row>
    <row r="309" spans="1:12" x14ac:dyDescent="0.25">
      <c r="A309" t="s">
        <v>9446</v>
      </c>
      <c r="B309" t="s">
        <v>9447</v>
      </c>
      <c r="C309" t="s">
        <v>17</v>
      </c>
      <c r="D309" s="1">
        <v>45298.745127314818</v>
      </c>
      <c r="E309" s="18" t="s">
        <v>11</v>
      </c>
      <c r="F309" s="13" t="s">
        <v>16</v>
      </c>
      <c r="G309" t="s">
        <v>14</v>
      </c>
      <c r="H309">
        <v>0</v>
      </c>
      <c r="I309" s="2"/>
      <c r="J309" s="4">
        <v>0</v>
      </c>
      <c r="K309" t="str">
        <f>IF((LEN(relatorio_Ananindeua[[#This Row],[CIF/CPF/CNPJ]])=14),relatorio_Ananindeua[[#This Row],[CIF/CPF/CNPJ]],relatorio_Ananindeua[[#This Row],[Coluna2]])</f>
        <v>51402579000150</v>
      </c>
      <c r="L309" t="str">
        <f t="shared" si="5"/>
        <v>514******50</v>
      </c>
    </row>
    <row r="310" spans="1:12" x14ac:dyDescent="0.25">
      <c r="A310" t="s">
        <v>9440</v>
      </c>
      <c r="B310" t="s">
        <v>9441</v>
      </c>
      <c r="C310" t="s">
        <v>17</v>
      </c>
      <c r="D310" s="1">
        <v>45298.745138888888</v>
      </c>
      <c r="E310" s="18" t="s">
        <v>11</v>
      </c>
      <c r="F310" s="13" t="s">
        <v>16</v>
      </c>
      <c r="G310" t="s">
        <v>14</v>
      </c>
      <c r="H310">
        <v>0</v>
      </c>
      <c r="I310" s="2"/>
      <c r="J310" s="4">
        <v>0</v>
      </c>
      <c r="K310" t="str">
        <f>IF((LEN(relatorio_Ananindeua[[#This Row],[CIF/CPF/CNPJ]])=14),relatorio_Ananindeua[[#This Row],[CIF/CPF/CNPJ]],relatorio_Ananindeua[[#This Row],[Coluna2]])</f>
        <v>51392497000171</v>
      </c>
      <c r="L310" t="str">
        <f t="shared" si="5"/>
        <v>513******71</v>
      </c>
    </row>
    <row r="311" spans="1:12" x14ac:dyDescent="0.25">
      <c r="A311" t="s">
        <v>9434</v>
      </c>
      <c r="B311" t="s">
        <v>9435</v>
      </c>
      <c r="C311" t="s">
        <v>17</v>
      </c>
      <c r="D311" s="1">
        <v>45298.745162037034</v>
      </c>
      <c r="E311" s="18" t="s">
        <v>11</v>
      </c>
      <c r="F311" s="13" t="s">
        <v>16</v>
      </c>
      <c r="G311" t="s">
        <v>14</v>
      </c>
      <c r="H311">
        <v>0</v>
      </c>
      <c r="I311" s="2"/>
      <c r="J311" s="4">
        <v>0</v>
      </c>
      <c r="K311" t="str">
        <f>IF((LEN(relatorio_Ananindeua[[#This Row],[CIF/CPF/CNPJ]])=14),relatorio_Ananindeua[[#This Row],[CIF/CPF/CNPJ]],relatorio_Ananindeua[[#This Row],[Coluna2]])</f>
        <v>51385236000124</v>
      </c>
      <c r="L311" t="str">
        <f t="shared" si="5"/>
        <v>513******24</v>
      </c>
    </row>
    <row r="312" spans="1:12" x14ac:dyDescent="0.25">
      <c r="A312" t="s">
        <v>9436</v>
      </c>
      <c r="B312" t="s">
        <v>9437</v>
      </c>
      <c r="C312" t="s">
        <v>17</v>
      </c>
      <c r="D312" s="1">
        <v>45298.745162037034</v>
      </c>
      <c r="E312" s="18" t="s">
        <v>11</v>
      </c>
      <c r="F312" s="13" t="s">
        <v>16</v>
      </c>
      <c r="G312" t="s">
        <v>14</v>
      </c>
      <c r="H312">
        <v>0</v>
      </c>
      <c r="I312" s="2"/>
      <c r="J312" s="4">
        <v>0</v>
      </c>
      <c r="K312" t="str">
        <f>IF((LEN(relatorio_Ananindeua[[#This Row],[CIF/CPF/CNPJ]])=14),relatorio_Ananindeua[[#This Row],[CIF/CPF/CNPJ]],relatorio_Ananindeua[[#This Row],[Coluna2]])</f>
        <v>51386660000193</v>
      </c>
      <c r="L312" t="str">
        <f t="shared" si="5"/>
        <v>513******93</v>
      </c>
    </row>
    <row r="313" spans="1:12" x14ac:dyDescent="0.25">
      <c r="A313" t="s">
        <v>9438</v>
      </c>
      <c r="B313" t="s">
        <v>9439</v>
      </c>
      <c r="C313" t="s">
        <v>17</v>
      </c>
      <c r="D313" s="1">
        <v>45298.745162037034</v>
      </c>
      <c r="E313" s="18" t="s">
        <v>11</v>
      </c>
      <c r="F313" s="13" t="s">
        <v>16</v>
      </c>
      <c r="G313" t="s">
        <v>14</v>
      </c>
      <c r="H313">
        <v>0</v>
      </c>
      <c r="I313" s="2"/>
      <c r="J313" s="4">
        <v>0</v>
      </c>
      <c r="K313" t="str">
        <f>IF((LEN(relatorio_Ananindeua[[#This Row],[CIF/CPF/CNPJ]])=14),relatorio_Ananindeua[[#This Row],[CIF/CPF/CNPJ]],relatorio_Ananindeua[[#This Row],[Coluna2]])</f>
        <v>51392326000142</v>
      </c>
      <c r="L313" t="str">
        <f t="shared" si="5"/>
        <v>513******42</v>
      </c>
    </row>
    <row r="314" spans="1:12" x14ac:dyDescent="0.25">
      <c r="A314" t="s">
        <v>9430</v>
      </c>
      <c r="B314" t="s">
        <v>9431</v>
      </c>
      <c r="C314" t="s">
        <v>17</v>
      </c>
      <c r="D314" s="1">
        <v>45298.745173611111</v>
      </c>
      <c r="E314" s="18" t="s">
        <v>11</v>
      </c>
      <c r="F314" s="13" t="s">
        <v>16</v>
      </c>
      <c r="G314" t="s">
        <v>14</v>
      </c>
      <c r="H314">
        <v>0</v>
      </c>
      <c r="I314" s="2"/>
      <c r="J314" s="4">
        <v>0</v>
      </c>
      <c r="K314" t="str">
        <f>IF((LEN(relatorio_Ananindeua[[#This Row],[CIF/CPF/CNPJ]])=14),relatorio_Ananindeua[[#This Row],[CIF/CPF/CNPJ]],relatorio_Ananindeua[[#This Row],[Coluna2]])</f>
        <v>51370603000116</v>
      </c>
      <c r="L314" t="str">
        <f t="shared" si="5"/>
        <v>513******16</v>
      </c>
    </row>
    <row r="315" spans="1:12" x14ac:dyDescent="0.25">
      <c r="A315" t="s">
        <v>9422</v>
      </c>
      <c r="B315" t="s">
        <v>9423</v>
      </c>
      <c r="C315" t="s">
        <v>17</v>
      </c>
      <c r="D315" s="1">
        <v>45298.745185185187</v>
      </c>
      <c r="E315" s="18" t="s">
        <v>11</v>
      </c>
      <c r="F315" s="13" t="s">
        <v>16</v>
      </c>
      <c r="G315" t="s">
        <v>14</v>
      </c>
      <c r="H315">
        <v>0</v>
      </c>
      <c r="I315" s="2"/>
      <c r="J315" s="4">
        <v>0</v>
      </c>
      <c r="K315" t="str">
        <f>IF((LEN(relatorio_Ananindeua[[#This Row],[CIF/CPF/CNPJ]])=14),relatorio_Ananindeua[[#This Row],[CIF/CPF/CNPJ]],relatorio_Ananindeua[[#This Row],[Coluna2]])</f>
        <v>51365271000181</v>
      </c>
      <c r="L315" t="str">
        <f t="shared" si="5"/>
        <v>513******81</v>
      </c>
    </row>
    <row r="316" spans="1:12" x14ac:dyDescent="0.25">
      <c r="A316" t="s">
        <v>9428</v>
      </c>
      <c r="B316" t="s">
        <v>9429</v>
      </c>
      <c r="C316" t="s">
        <v>17</v>
      </c>
      <c r="D316" s="1">
        <v>45298.745185185187</v>
      </c>
      <c r="E316" s="18" t="s">
        <v>11</v>
      </c>
      <c r="F316" s="13" t="s">
        <v>16</v>
      </c>
      <c r="G316" t="s">
        <v>14</v>
      </c>
      <c r="H316">
        <v>0</v>
      </c>
      <c r="I316" s="2"/>
      <c r="J316" s="4">
        <v>0</v>
      </c>
      <c r="K316" t="str">
        <f>IF((LEN(relatorio_Ananindeua[[#This Row],[CIF/CPF/CNPJ]])=14),relatorio_Ananindeua[[#This Row],[CIF/CPF/CNPJ]],relatorio_Ananindeua[[#This Row],[Coluna2]])</f>
        <v>51370031000175</v>
      </c>
      <c r="L316" t="str">
        <f t="shared" si="5"/>
        <v>513******75</v>
      </c>
    </row>
    <row r="317" spans="1:12" x14ac:dyDescent="0.25">
      <c r="A317" t="s">
        <v>9414</v>
      </c>
      <c r="B317" t="s">
        <v>9415</v>
      </c>
      <c r="C317" t="s">
        <v>17</v>
      </c>
      <c r="D317" s="1">
        <v>45298.745219907411</v>
      </c>
      <c r="E317" s="18" t="s">
        <v>11</v>
      </c>
      <c r="F317" s="13" t="s">
        <v>16</v>
      </c>
      <c r="G317" t="s">
        <v>14</v>
      </c>
      <c r="H317">
        <v>0</v>
      </c>
      <c r="I317" s="2"/>
      <c r="J317" s="4">
        <v>0</v>
      </c>
      <c r="K317" t="str">
        <f>IF((LEN(relatorio_Ananindeua[[#This Row],[CIF/CPF/CNPJ]])=14),relatorio_Ananindeua[[#This Row],[CIF/CPF/CNPJ]],relatorio_Ananindeua[[#This Row],[Coluna2]])</f>
        <v>51346911000106</v>
      </c>
      <c r="L317" t="str">
        <f t="shared" si="5"/>
        <v>513******06</v>
      </c>
    </row>
    <row r="318" spans="1:12" x14ac:dyDescent="0.25">
      <c r="A318" t="s">
        <v>9418</v>
      </c>
      <c r="B318" t="s">
        <v>9419</v>
      </c>
      <c r="C318" t="s">
        <v>17</v>
      </c>
      <c r="D318" s="1">
        <v>45298.745219907411</v>
      </c>
      <c r="E318" s="18" t="s">
        <v>11</v>
      </c>
      <c r="F318" s="13" t="s">
        <v>16</v>
      </c>
      <c r="G318" t="s">
        <v>14</v>
      </c>
      <c r="H318">
        <v>0</v>
      </c>
      <c r="I318" s="2"/>
      <c r="J318" s="4">
        <v>0</v>
      </c>
      <c r="K318" t="str">
        <f>IF((LEN(relatorio_Ananindeua[[#This Row],[CIF/CPF/CNPJ]])=14),relatorio_Ananindeua[[#This Row],[CIF/CPF/CNPJ]],relatorio_Ananindeua[[#This Row],[Coluna2]])</f>
        <v>51348580000143</v>
      </c>
      <c r="L318" t="str">
        <f t="shared" si="5"/>
        <v>513******43</v>
      </c>
    </row>
    <row r="319" spans="1:12" x14ac:dyDescent="0.25">
      <c r="A319" t="s">
        <v>9402</v>
      </c>
      <c r="B319" t="s">
        <v>9403</v>
      </c>
      <c r="C319" t="s">
        <v>17</v>
      </c>
      <c r="D319" s="1">
        <v>45298.74523148148</v>
      </c>
      <c r="E319" s="18" t="s">
        <v>11</v>
      </c>
      <c r="F319" s="13" t="s">
        <v>16</v>
      </c>
      <c r="G319" t="s">
        <v>14</v>
      </c>
      <c r="H319">
        <v>0</v>
      </c>
      <c r="I319" s="2"/>
      <c r="J319" s="4">
        <v>0</v>
      </c>
      <c r="K319" t="str">
        <f>IF((LEN(relatorio_Ananindeua[[#This Row],[CIF/CPF/CNPJ]])=14),relatorio_Ananindeua[[#This Row],[CIF/CPF/CNPJ]],relatorio_Ananindeua[[#This Row],[Coluna2]])</f>
        <v>51320589000146</v>
      </c>
      <c r="L319" t="str">
        <f t="shared" si="5"/>
        <v>513******46</v>
      </c>
    </row>
    <row r="320" spans="1:12" x14ac:dyDescent="0.25">
      <c r="A320" t="s">
        <v>9406</v>
      </c>
      <c r="B320" t="s">
        <v>9407</v>
      </c>
      <c r="C320" t="s">
        <v>17</v>
      </c>
      <c r="D320" s="1">
        <v>45298.74523148148</v>
      </c>
      <c r="E320" s="18" t="s">
        <v>11</v>
      </c>
      <c r="F320" s="13" t="s">
        <v>16</v>
      </c>
      <c r="G320" t="s">
        <v>14</v>
      </c>
      <c r="H320">
        <v>0</v>
      </c>
      <c r="I320" s="2"/>
      <c r="J320" s="4">
        <v>0</v>
      </c>
      <c r="K320" t="str">
        <f>IF((LEN(relatorio_Ananindeua[[#This Row],[CIF/CPF/CNPJ]])=14),relatorio_Ananindeua[[#This Row],[CIF/CPF/CNPJ]],relatorio_Ananindeua[[#This Row],[Coluna2]])</f>
        <v>51329417000133</v>
      </c>
      <c r="L320" t="str">
        <f t="shared" si="5"/>
        <v>513******33</v>
      </c>
    </row>
    <row r="321" spans="1:12" x14ac:dyDescent="0.25">
      <c r="A321" t="s">
        <v>9380</v>
      </c>
      <c r="B321" t="s">
        <v>9381</v>
      </c>
      <c r="C321" t="s">
        <v>17</v>
      </c>
      <c r="D321" s="1">
        <v>45298.745254629626</v>
      </c>
      <c r="E321" s="18" t="s">
        <v>11</v>
      </c>
      <c r="F321" s="13" t="s">
        <v>16</v>
      </c>
      <c r="G321" t="s">
        <v>14</v>
      </c>
      <c r="H321">
        <v>0</v>
      </c>
      <c r="I321" s="2"/>
      <c r="J321" s="4">
        <v>0</v>
      </c>
      <c r="K321" t="str">
        <f>IF((LEN(relatorio_Ananindeua[[#This Row],[CIF/CPF/CNPJ]])=14),relatorio_Ananindeua[[#This Row],[CIF/CPF/CNPJ]],relatorio_Ananindeua[[#This Row],[Coluna2]])</f>
        <v>51265300000133</v>
      </c>
      <c r="L321" t="str">
        <f t="shared" si="5"/>
        <v>512******33</v>
      </c>
    </row>
    <row r="322" spans="1:12" x14ac:dyDescent="0.25">
      <c r="A322" t="s">
        <v>9394</v>
      </c>
      <c r="B322" t="s">
        <v>9395</v>
      </c>
      <c r="C322" t="s">
        <v>17</v>
      </c>
      <c r="D322" s="1">
        <v>45298.745254629626</v>
      </c>
      <c r="E322" s="18" t="s">
        <v>11</v>
      </c>
      <c r="F322" s="13" t="s">
        <v>16</v>
      </c>
      <c r="G322" t="s">
        <v>14</v>
      </c>
      <c r="H322">
        <v>0</v>
      </c>
      <c r="I322" s="2"/>
      <c r="J322" s="4">
        <v>0</v>
      </c>
      <c r="K322" t="str">
        <f>IF((LEN(relatorio_Ananindeua[[#This Row],[CIF/CPF/CNPJ]])=14),relatorio_Ananindeua[[#This Row],[CIF/CPF/CNPJ]],relatorio_Ananindeua[[#This Row],[Coluna2]])</f>
        <v>51283864000107</v>
      </c>
      <c r="L322" t="str">
        <f t="shared" si="5"/>
        <v>512******07</v>
      </c>
    </row>
    <row r="323" spans="1:12" x14ac:dyDescent="0.25">
      <c r="A323" t="s">
        <v>9378</v>
      </c>
      <c r="B323" t="s">
        <v>9379</v>
      </c>
      <c r="C323" t="s">
        <v>17</v>
      </c>
      <c r="D323" s="1">
        <v>45298.74527777778</v>
      </c>
      <c r="E323" s="18" t="s">
        <v>11</v>
      </c>
      <c r="F323" s="13" t="s">
        <v>16</v>
      </c>
      <c r="G323" t="s">
        <v>14</v>
      </c>
      <c r="H323">
        <v>0</v>
      </c>
      <c r="I323" s="2"/>
      <c r="J323" s="4">
        <v>0</v>
      </c>
      <c r="K323" t="str">
        <f>IF((LEN(relatorio_Ananindeua[[#This Row],[CIF/CPF/CNPJ]])=14),relatorio_Ananindeua[[#This Row],[CIF/CPF/CNPJ]],relatorio_Ananindeua[[#This Row],[Coluna2]])</f>
        <v>51264670000156</v>
      </c>
      <c r="L323" t="str">
        <f t="shared" si="5"/>
        <v>512******56</v>
      </c>
    </row>
    <row r="324" spans="1:12" x14ac:dyDescent="0.25">
      <c r="A324" t="s">
        <v>9382</v>
      </c>
      <c r="B324" t="s">
        <v>9383</v>
      </c>
      <c r="C324" t="s">
        <v>17</v>
      </c>
      <c r="D324" s="1">
        <v>45298.74527777778</v>
      </c>
      <c r="E324" s="18" t="s">
        <v>11</v>
      </c>
      <c r="F324" s="13" t="s">
        <v>16</v>
      </c>
      <c r="G324" t="s">
        <v>14</v>
      </c>
      <c r="H324">
        <v>0</v>
      </c>
      <c r="I324" s="2"/>
      <c r="J324" s="4">
        <v>0</v>
      </c>
      <c r="K324" t="str">
        <f>IF((LEN(relatorio_Ananindeua[[#This Row],[CIF/CPF/CNPJ]])=14),relatorio_Ananindeua[[#This Row],[CIF/CPF/CNPJ]],relatorio_Ananindeua[[#This Row],[Coluna2]])</f>
        <v>51269536000148</v>
      </c>
      <c r="L324" t="str">
        <f t="shared" si="5"/>
        <v>512******48</v>
      </c>
    </row>
    <row r="325" spans="1:12" x14ac:dyDescent="0.25">
      <c r="A325" t="s">
        <v>9370</v>
      </c>
      <c r="B325" t="s">
        <v>9371</v>
      </c>
      <c r="C325" t="s">
        <v>17</v>
      </c>
      <c r="D325" s="1">
        <v>45298.745289351849</v>
      </c>
      <c r="E325" s="18" t="s">
        <v>11</v>
      </c>
      <c r="F325" s="13" t="s">
        <v>16</v>
      </c>
      <c r="G325" t="s">
        <v>14</v>
      </c>
      <c r="H325">
        <v>0</v>
      </c>
      <c r="I325" s="2"/>
      <c r="J325" s="4">
        <v>0</v>
      </c>
      <c r="K325" t="str">
        <f>IF((LEN(relatorio_Ananindeua[[#This Row],[CIF/CPF/CNPJ]])=14),relatorio_Ananindeua[[#This Row],[CIF/CPF/CNPJ]],relatorio_Ananindeua[[#This Row],[Coluna2]])</f>
        <v>51254017000106</v>
      </c>
      <c r="L325" t="str">
        <f t="shared" si="5"/>
        <v>512******06</v>
      </c>
    </row>
    <row r="326" spans="1:12" x14ac:dyDescent="0.25">
      <c r="A326" t="s">
        <v>9362</v>
      </c>
      <c r="B326" t="s">
        <v>9363</v>
      </c>
      <c r="C326" t="s">
        <v>17</v>
      </c>
      <c r="D326" s="1">
        <v>45298.745300925926</v>
      </c>
      <c r="E326" s="18" t="s">
        <v>11</v>
      </c>
      <c r="F326" s="13" t="s">
        <v>16</v>
      </c>
      <c r="G326" t="s">
        <v>14</v>
      </c>
      <c r="H326">
        <v>0</v>
      </c>
      <c r="I326" s="2"/>
      <c r="J326" s="4">
        <v>0</v>
      </c>
      <c r="K326" t="str">
        <f>IF((LEN(relatorio_Ananindeua[[#This Row],[CIF/CPF/CNPJ]])=14),relatorio_Ananindeua[[#This Row],[CIF/CPF/CNPJ]],relatorio_Ananindeua[[#This Row],[Coluna2]])</f>
        <v>51245308000138</v>
      </c>
      <c r="L326" t="str">
        <f t="shared" si="5"/>
        <v>512******38</v>
      </c>
    </row>
    <row r="327" spans="1:12" x14ac:dyDescent="0.25">
      <c r="A327" t="s">
        <v>9364</v>
      </c>
      <c r="B327" t="s">
        <v>9365</v>
      </c>
      <c r="C327" t="s">
        <v>17</v>
      </c>
      <c r="D327" s="1">
        <v>45298.745300925926</v>
      </c>
      <c r="E327" s="18" t="s">
        <v>11</v>
      </c>
      <c r="F327" s="13" t="s">
        <v>16</v>
      </c>
      <c r="G327" t="s">
        <v>14</v>
      </c>
      <c r="H327">
        <v>0</v>
      </c>
      <c r="I327" s="2"/>
      <c r="J327" s="4">
        <v>0</v>
      </c>
      <c r="K327" t="str">
        <f>IF((LEN(relatorio_Ananindeua[[#This Row],[CIF/CPF/CNPJ]])=14),relatorio_Ananindeua[[#This Row],[CIF/CPF/CNPJ]],relatorio_Ananindeua[[#This Row],[Coluna2]])</f>
        <v>51246481000150</v>
      </c>
      <c r="L327" t="str">
        <f t="shared" si="5"/>
        <v>512******50</v>
      </c>
    </row>
    <row r="328" spans="1:12" x14ac:dyDescent="0.25">
      <c r="A328" t="s">
        <v>9366</v>
      </c>
      <c r="B328" t="s">
        <v>9367</v>
      </c>
      <c r="C328" t="s">
        <v>17</v>
      </c>
      <c r="D328" s="1">
        <v>45298.745300925926</v>
      </c>
      <c r="E328" s="18" t="s">
        <v>11</v>
      </c>
      <c r="F328" s="13" t="s">
        <v>16</v>
      </c>
      <c r="G328" t="s">
        <v>14</v>
      </c>
      <c r="H328">
        <v>0</v>
      </c>
      <c r="I328" s="2"/>
      <c r="J328" s="4">
        <v>0</v>
      </c>
      <c r="K328" t="str">
        <f>IF((LEN(relatorio_Ananindeua[[#This Row],[CIF/CPF/CNPJ]])=14),relatorio_Ananindeua[[#This Row],[CIF/CPF/CNPJ]],relatorio_Ananindeua[[#This Row],[Coluna2]])</f>
        <v>51249701000108</v>
      </c>
      <c r="L328" t="str">
        <f t="shared" si="5"/>
        <v>512******08</v>
      </c>
    </row>
    <row r="329" spans="1:12" x14ac:dyDescent="0.25">
      <c r="A329" t="s">
        <v>9368</v>
      </c>
      <c r="B329" t="s">
        <v>9369</v>
      </c>
      <c r="C329" t="s">
        <v>17</v>
      </c>
      <c r="D329" s="1">
        <v>45298.745300925926</v>
      </c>
      <c r="E329" s="18" t="s">
        <v>11</v>
      </c>
      <c r="F329" s="13" t="s">
        <v>16</v>
      </c>
      <c r="G329" t="s">
        <v>14</v>
      </c>
      <c r="H329">
        <v>0</v>
      </c>
      <c r="I329" s="2"/>
      <c r="J329" s="4">
        <v>0</v>
      </c>
      <c r="K329" t="str">
        <f>IF((LEN(relatorio_Ananindeua[[#This Row],[CIF/CPF/CNPJ]])=14),relatorio_Ananindeua[[#This Row],[CIF/CPF/CNPJ]],relatorio_Ananindeua[[#This Row],[Coluna2]])</f>
        <v>51250695000109</v>
      </c>
      <c r="L329" t="str">
        <f t="shared" si="5"/>
        <v>512******09</v>
      </c>
    </row>
    <row r="330" spans="1:12" x14ac:dyDescent="0.25">
      <c r="A330" t="s">
        <v>9356</v>
      </c>
      <c r="B330" t="s">
        <v>9357</v>
      </c>
      <c r="C330" t="s">
        <v>17</v>
      </c>
      <c r="D330" s="1">
        <v>45298.745312500003</v>
      </c>
      <c r="E330" s="18" t="s">
        <v>11</v>
      </c>
      <c r="F330" s="13" t="s">
        <v>16</v>
      </c>
      <c r="G330" t="s">
        <v>14</v>
      </c>
      <c r="H330">
        <v>0</v>
      </c>
      <c r="I330" s="2"/>
      <c r="J330" s="4">
        <v>0</v>
      </c>
      <c r="K330" t="str">
        <f>IF((LEN(relatorio_Ananindeua[[#This Row],[CIF/CPF/CNPJ]])=14),relatorio_Ananindeua[[#This Row],[CIF/CPF/CNPJ]],relatorio_Ananindeua[[#This Row],[Coluna2]])</f>
        <v>51233081000100</v>
      </c>
      <c r="L330" t="str">
        <f t="shared" si="5"/>
        <v>512******00</v>
      </c>
    </row>
    <row r="331" spans="1:12" x14ac:dyDescent="0.25">
      <c r="A331" t="s">
        <v>9358</v>
      </c>
      <c r="B331" t="s">
        <v>9359</v>
      </c>
      <c r="C331" t="s">
        <v>17</v>
      </c>
      <c r="D331" s="1">
        <v>45298.745324074072</v>
      </c>
      <c r="E331" s="18" t="s">
        <v>11</v>
      </c>
      <c r="F331" s="13" t="s">
        <v>16</v>
      </c>
      <c r="G331" t="s">
        <v>14</v>
      </c>
      <c r="H331">
        <v>0</v>
      </c>
      <c r="I331" s="2"/>
      <c r="J331" s="4">
        <v>0</v>
      </c>
      <c r="K331" t="str">
        <f>IF((LEN(relatorio_Ananindeua[[#This Row],[CIF/CPF/CNPJ]])=14),relatorio_Ananindeua[[#This Row],[CIF/CPF/CNPJ]],relatorio_Ananindeua[[#This Row],[Coluna2]])</f>
        <v>51236428000179</v>
      </c>
      <c r="L331" t="str">
        <f t="shared" si="5"/>
        <v>512******79</v>
      </c>
    </row>
    <row r="332" spans="1:12" x14ac:dyDescent="0.25">
      <c r="A332" t="s">
        <v>9354</v>
      </c>
      <c r="B332" t="s">
        <v>9355</v>
      </c>
      <c r="C332" t="s">
        <v>17</v>
      </c>
      <c r="D332" s="1">
        <v>45298.745347222219</v>
      </c>
      <c r="E332" s="18" t="s">
        <v>11</v>
      </c>
      <c r="F332" s="13" t="s">
        <v>16</v>
      </c>
      <c r="G332" t="s">
        <v>14</v>
      </c>
      <c r="H332">
        <v>0</v>
      </c>
      <c r="I332" s="2"/>
      <c r="J332" s="4">
        <v>0</v>
      </c>
      <c r="K332" t="str">
        <f>IF((LEN(relatorio_Ananindeua[[#This Row],[CIF/CPF/CNPJ]])=14),relatorio_Ananindeua[[#This Row],[CIF/CPF/CNPJ]],relatorio_Ananindeua[[#This Row],[Coluna2]])</f>
        <v>51228665000198</v>
      </c>
      <c r="L332" t="str">
        <f t="shared" si="5"/>
        <v>512******98</v>
      </c>
    </row>
    <row r="333" spans="1:12" x14ac:dyDescent="0.25">
      <c r="A333" t="s">
        <v>9338</v>
      </c>
      <c r="B333" t="s">
        <v>9339</v>
      </c>
      <c r="C333" t="s">
        <v>17</v>
      </c>
      <c r="D333" s="1">
        <v>45298.745358796295</v>
      </c>
      <c r="E333" s="18" t="s">
        <v>11</v>
      </c>
      <c r="F333" s="13" t="s">
        <v>16</v>
      </c>
      <c r="G333" t="s">
        <v>14</v>
      </c>
      <c r="H333">
        <v>0</v>
      </c>
      <c r="I333" s="2"/>
      <c r="J333" s="4">
        <v>0</v>
      </c>
      <c r="K333" t="str">
        <f>IF((LEN(relatorio_Ananindeua[[#This Row],[CIF/CPF/CNPJ]])=14),relatorio_Ananindeua[[#This Row],[CIF/CPF/CNPJ]],relatorio_Ananindeua[[#This Row],[Coluna2]])</f>
        <v>51207201000103</v>
      </c>
      <c r="L333" t="str">
        <f t="shared" si="5"/>
        <v>512******03</v>
      </c>
    </row>
    <row r="334" spans="1:12" x14ac:dyDescent="0.25">
      <c r="A334" t="s">
        <v>9346</v>
      </c>
      <c r="B334" t="s">
        <v>9347</v>
      </c>
      <c r="C334" t="s">
        <v>17</v>
      </c>
      <c r="D334" s="1">
        <v>45298.745358796295</v>
      </c>
      <c r="E334" s="18" t="s">
        <v>11</v>
      </c>
      <c r="F334" s="13" t="s">
        <v>16</v>
      </c>
      <c r="G334" t="s">
        <v>14</v>
      </c>
      <c r="H334">
        <v>0</v>
      </c>
      <c r="I334" s="2"/>
      <c r="J334" s="4">
        <v>0</v>
      </c>
      <c r="K334" t="str">
        <f>IF((LEN(relatorio_Ananindeua[[#This Row],[CIF/CPF/CNPJ]])=14),relatorio_Ananindeua[[#This Row],[CIF/CPF/CNPJ]],relatorio_Ananindeua[[#This Row],[Coluna2]])</f>
        <v>51211921000134</v>
      </c>
      <c r="L334" t="str">
        <f t="shared" si="5"/>
        <v>512******34</v>
      </c>
    </row>
    <row r="335" spans="1:12" x14ac:dyDescent="0.25">
      <c r="A335" t="s">
        <v>9348</v>
      </c>
      <c r="B335" t="s">
        <v>9349</v>
      </c>
      <c r="C335" t="s">
        <v>17</v>
      </c>
      <c r="D335" s="1">
        <v>45298.745358796295</v>
      </c>
      <c r="E335" s="18" t="s">
        <v>11</v>
      </c>
      <c r="F335" s="13" t="s">
        <v>16</v>
      </c>
      <c r="G335" t="s">
        <v>14</v>
      </c>
      <c r="H335">
        <v>0</v>
      </c>
      <c r="I335" s="2"/>
      <c r="J335" s="4">
        <v>0</v>
      </c>
      <c r="K335" t="str">
        <f>IF((LEN(relatorio_Ananindeua[[#This Row],[CIF/CPF/CNPJ]])=14),relatorio_Ananindeua[[#This Row],[CIF/CPF/CNPJ]],relatorio_Ananindeua[[#This Row],[Coluna2]])</f>
        <v>51217742000104</v>
      </c>
      <c r="L335" t="str">
        <f t="shared" si="5"/>
        <v>512******04</v>
      </c>
    </row>
    <row r="336" spans="1:12" x14ac:dyDescent="0.25">
      <c r="A336" t="s">
        <v>9352</v>
      </c>
      <c r="B336" t="s">
        <v>9353</v>
      </c>
      <c r="C336" t="s">
        <v>17</v>
      </c>
      <c r="D336" s="1">
        <v>45298.745358796295</v>
      </c>
      <c r="E336" s="18" t="s">
        <v>11</v>
      </c>
      <c r="F336" s="13" t="s">
        <v>16</v>
      </c>
      <c r="G336" t="s">
        <v>14</v>
      </c>
      <c r="H336">
        <v>0</v>
      </c>
      <c r="I336" s="2"/>
      <c r="J336" s="4">
        <v>0</v>
      </c>
      <c r="K336" t="str">
        <f>IF((LEN(relatorio_Ananindeua[[#This Row],[CIF/CPF/CNPJ]])=14),relatorio_Ananindeua[[#This Row],[CIF/CPF/CNPJ]],relatorio_Ananindeua[[#This Row],[Coluna2]])</f>
        <v>51219603000110</v>
      </c>
      <c r="L336" t="str">
        <f t="shared" si="5"/>
        <v>512******10</v>
      </c>
    </row>
    <row r="337" spans="1:12" x14ac:dyDescent="0.25">
      <c r="A337" t="s">
        <v>9334</v>
      </c>
      <c r="B337" t="s">
        <v>9335</v>
      </c>
      <c r="C337" t="s">
        <v>17</v>
      </c>
      <c r="D337" s="1">
        <v>45298.745370370372</v>
      </c>
      <c r="E337" s="18" t="s">
        <v>11</v>
      </c>
      <c r="F337" s="13" t="s">
        <v>16</v>
      </c>
      <c r="G337" t="s">
        <v>14</v>
      </c>
      <c r="H337">
        <v>0</v>
      </c>
      <c r="I337" s="2"/>
      <c r="J337" s="4">
        <v>0</v>
      </c>
      <c r="K337" t="str">
        <f>IF((LEN(relatorio_Ananindeua[[#This Row],[CIF/CPF/CNPJ]])=14),relatorio_Ananindeua[[#This Row],[CIF/CPF/CNPJ]],relatorio_Ananindeua[[#This Row],[Coluna2]])</f>
        <v>51196596000188</v>
      </c>
      <c r="L337" t="str">
        <f t="shared" si="5"/>
        <v>511******88</v>
      </c>
    </row>
    <row r="338" spans="1:12" x14ac:dyDescent="0.25">
      <c r="A338" t="s">
        <v>9318</v>
      </c>
      <c r="B338" t="s">
        <v>9319</v>
      </c>
      <c r="C338" t="s">
        <v>17</v>
      </c>
      <c r="D338" s="1">
        <v>45298.745381944442</v>
      </c>
      <c r="E338" s="18" t="s">
        <v>11</v>
      </c>
      <c r="F338" s="13" t="s">
        <v>16</v>
      </c>
      <c r="G338" t="s">
        <v>14</v>
      </c>
      <c r="H338">
        <v>0</v>
      </c>
      <c r="I338" s="2"/>
      <c r="J338" s="4">
        <v>0</v>
      </c>
      <c r="K338" t="str">
        <f>IF((LEN(relatorio_Ananindeua[[#This Row],[CIF/CPF/CNPJ]])=14),relatorio_Ananindeua[[#This Row],[CIF/CPF/CNPJ]],relatorio_Ananindeua[[#This Row],[Coluna2]])</f>
        <v>51186106000162</v>
      </c>
      <c r="L338" t="str">
        <f t="shared" ref="L338:L401" si="6">_xlfn.CONCAT(LEFT(A338,3),REPT("*",6),RIGHT(A338,2))</f>
        <v>511******62</v>
      </c>
    </row>
    <row r="339" spans="1:12" x14ac:dyDescent="0.25">
      <c r="A339" t="s">
        <v>9322</v>
      </c>
      <c r="B339" t="s">
        <v>9323</v>
      </c>
      <c r="C339" t="s">
        <v>17</v>
      </c>
      <c r="D339" s="1">
        <v>45298.745393518519</v>
      </c>
      <c r="E339" s="18" t="s">
        <v>11</v>
      </c>
      <c r="F339" s="13" t="s">
        <v>16</v>
      </c>
      <c r="G339" t="s">
        <v>14</v>
      </c>
      <c r="H339">
        <v>0</v>
      </c>
      <c r="I339" s="2"/>
      <c r="J339" s="4">
        <v>0</v>
      </c>
      <c r="K339" t="str">
        <f>IF((LEN(relatorio_Ananindeua[[#This Row],[CIF/CPF/CNPJ]])=14),relatorio_Ananindeua[[#This Row],[CIF/CPF/CNPJ]],relatorio_Ananindeua[[#This Row],[Coluna2]])</f>
        <v>51190683000128</v>
      </c>
      <c r="L339" t="str">
        <f t="shared" si="6"/>
        <v>511******28</v>
      </c>
    </row>
    <row r="340" spans="1:12" x14ac:dyDescent="0.25">
      <c r="A340" t="s">
        <v>9330</v>
      </c>
      <c r="B340" t="s">
        <v>9331</v>
      </c>
      <c r="C340" t="s">
        <v>17</v>
      </c>
      <c r="D340" s="1">
        <v>45298.745393518519</v>
      </c>
      <c r="E340" s="18" t="s">
        <v>11</v>
      </c>
      <c r="F340" s="13" t="s">
        <v>16</v>
      </c>
      <c r="G340" t="s">
        <v>14</v>
      </c>
      <c r="H340">
        <v>0</v>
      </c>
      <c r="I340" s="2"/>
      <c r="J340" s="4">
        <v>0</v>
      </c>
      <c r="K340" t="str">
        <f>IF((LEN(relatorio_Ananindeua[[#This Row],[CIF/CPF/CNPJ]])=14),relatorio_Ananindeua[[#This Row],[CIF/CPF/CNPJ]],relatorio_Ananindeua[[#This Row],[Coluna2]])</f>
        <v>51193700000180</v>
      </c>
      <c r="L340" t="str">
        <f t="shared" si="6"/>
        <v>511******80</v>
      </c>
    </row>
    <row r="341" spans="1:12" x14ac:dyDescent="0.25">
      <c r="A341" t="s">
        <v>9314</v>
      </c>
      <c r="B341" t="s">
        <v>9315</v>
      </c>
      <c r="C341" t="s">
        <v>17</v>
      </c>
      <c r="D341" s="1">
        <v>45298.745416666665</v>
      </c>
      <c r="E341" s="18" t="s">
        <v>11</v>
      </c>
      <c r="F341" s="13" t="s">
        <v>16</v>
      </c>
      <c r="G341" t="s">
        <v>14</v>
      </c>
      <c r="H341">
        <v>0</v>
      </c>
      <c r="I341" s="2"/>
      <c r="J341" s="4">
        <v>0</v>
      </c>
      <c r="K341" t="str">
        <f>IF((LEN(relatorio_Ananindeua[[#This Row],[CIF/CPF/CNPJ]])=14),relatorio_Ananindeua[[#This Row],[CIF/CPF/CNPJ]],relatorio_Ananindeua[[#This Row],[Coluna2]])</f>
        <v>51177514000158</v>
      </c>
      <c r="L341" t="str">
        <f t="shared" si="6"/>
        <v>511******58</v>
      </c>
    </row>
    <row r="342" spans="1:12" x14ac:dyDescent="0.25">
      <c r="A342" t="s">
        <v>9320</v>
      </c>
      <c r="B342" t="s">
        <v>9321</v>
      </c>
      <c r="C342" t="s">
        <v>17</v>
      </c>
      <c r="D342" s="1">
        <v>45298.745416666665</v>
      </c>
      <c r="E342" s="18" t="s">
        <v>11</v>
      </c>
      <c r="F342" s="13" t="s">
        <v>16</v>
      </c>
      <c r="G342" t="s">
        <v>14</v>
      </c>
      <c r="H342">
        <v>0</v>
      </c>
      <c r="I342" s="2"/>
      <c r="J342" s="4">
        <v>0</v>
      </c>
      <c r="K342" t="str">
        <f>IF((LEN(relatorio_Ananindeua[[#This Row],[CIF/CPF/CNPJ]])=14),relatorio_Ananindeua[[#This Row],[CIF/CPF/CNPJ]],relatorio_Ananindeua[[#This Row],[Coluna2]])</f>
        <v>51189304000180</v>
      </c>
      <c r="L342" t="str">
        <f t="shared" si="6"/>
        <v>511******80</v>
      </c>
    </row>
    <row r="343" spans="1:12" x14ac:dyDescent="0.25">
      <c r="A343" t="s">
        <v>9308</v>
      </c>
      <c r="B343" t="s">
        <v>9309</v>
      </c>
      <c r="C343" t="s">
        <v>17</v>
      </c>
      <c r="D343" s="1">
        <v>45298.745439814818</v>
      </c>
      <c r="E343" s="18" t="s">
        <v>11</v>
      </c>
      <c r="F343" s="13" t="s">
        <v>16</v>
      </c>
      <c r="G343" t="s">
        <v>14</v>
      </c>
      <c r="H343">
        <v>0</v>
      </c>
      <c r="I343" s="2"/>
      <c r="J343" s="4">
        <v>0</v>
      </c>
      <c r="K343" t="str">
        <f>IF((LEN(relatorio_Ananindeua[[#This Row],[CIF/CPF/CNPJ]])=14),relatorio_Ananindeua[[#This Row],[CIF/CPF/CNPJ]],relatorio_Ananindeua[[#This Row],[Coluna2]])</f>
        <v>51170679000106</v>
      </c>
      <c r="L343" t="str">
        <f t="shared" si="6"/>
        <v>511******06</v>
      </c>
    </row>
    <row r="344" spans="1:12" x14ac:dyDescent="0.25">
      <c r="A344" t="s">
        <v>9310</v>
      </c>
      <c r="B344" t="s">
        <v>9311</v>
      </c>
      <c r="C344" t="s">
        <v>17</v>
      </c>
      <c r="D344" s="1">
        <v>45298.745439814818</v>
      </c>
      <c r="E344" s="18" t="s">
        <v>11</v>
      </c>
      <c r="F344" s="13" t="s">
        <v>16</v>
      </c>
      <c r="G344" t="s">
        <v>14</v>
      </c>
      <c r="H344">
        <v>0</v>
      </c>
      <c r="I344" s="2"/>
      <c r="J344" s="4">
        <v>0</v>
      </c>
      <c r="K344" t="str">
        <f>IF((LEN(relatorio_Ananindeua[[#This Row],[CIF/CPF/CNPJ]])=14),relatorio_Ananindeua[[#This Row],[CIF/CPF/CNPJ]],relatorio_Ananindeua[[#This Row],[Coluna2]])</f>
        <v>51172218000164</v>
      </c>
      <c r="L344" t="str">
        <f t="shared" si="6"/>
        <v>511******64</v>
      </c>
    </row>
    <row r="345" spans="1:12" x14ac:dyDescent="0.25">
      <c r="A345" t="s">
        <v>9312</v>
      </c>
      <c r="B345" t="s">
        <v>9313</v>
      </c>
      <c r="C345" t="s">
        <v>17</v>
      </c>
      <c r="D345" s="1">
        <v>45298.745439814818</v>
      </c>
      <c r="E345" s="18" t="s">
        <v>11</v>
      </c>
      <c r="F345" s="13" t="s">
        <v>16</v>
      </c>
      <c r="G345" t="s">
        <v>14</v>
      </c>
      <c r="H345">
        <v>0</v>
      </c>
      <c r="I345" s="2"/>
      <c r="J345" s="4">
        <v>0</v>
      </c>
      <c r="K345" t="str">
        <f>IF((LEN(relatorio_Ananindeua[[#This Row],[CIF/CPF/CNPJ]])=14),relatorio_Ananindeua[[#This Row],[CIF/CPF/CNPJ]],relatorio_Ananindeua[[#This Row],[Coluna2]])</f>
        <v>51174089000143</v>
      </c>
      <c r="L345" t="str">
        <f t="shared" si="6"/>
        <v>511******43</v>
      </c>
    </row>
    <row r="346" spans="1:12" x14ac:dyDescent="0.25">
      <c r="A346" t="s">
        <v>9316</v>
      </c>
      <c r="B346" t="s">
        <v>9317</v>
      </c>
      <c r="C346" t="s">
        <v>17</v>
      </c>
      <c r="D346" s="1">
        <v>45298.745439814818</v>
      </c>
      <c r="E346" s="18" t="s">
        <v>11</v>
      </c>
      <c r="F346" s="13" t="s">
        <v>16</v>
      </c>
      <c r="G346" t="s">
        <v>14</v>
      </c>
      <c r="H346">
        <v>0</v>
      </c>
      <c r="I346" s="2"/>
      <c r="J346" s="4">
        <v>0</v>
      </c>
      <c r="K346" t="str">
        <f>IF((LEN(relatorio_Ananindeua[[#This Row],[CIF/CPF/CNPJ]])=14),relatorio_Ananindeua[[#This Row],[CIF/CPF/CNPJ]],relatorio_Ananindeua[[#This Row],[Coluna2]])</f>
        <v>51183277000138</v>
      </c>
      <c r="L346" t="str">
        <f t="shared" si="6"/>
        <v>511******38</v>
      </c>
    </row>
    <row r="347" spans="1:12" x14ac:dyDescent="0.25">
      <c r="A347" t="s">
        <v>9300</v>
      </c>
      <c r="B347" t="s">
        <v>9301</v>
      </c>
      <c r="C347" t="s">
        <v>17</v>
      </c>
      <c r="D347" s="1">
        <v>45298.745474537034</v>
      </c>
      <c r="E347" s="18" t="s">
        <v>11</v>
      </c>
      <c r="F347" s="13" t="s">
        <v>16</v>
      </c>
      <c r="G347" t="s">
        <v>14</v>
      </c>
      <c r="H347">
        <v>0</v>
      </c>
      <c r="I347" s="2"/>
      <c r="J347" s="4">
        <v>0</v>
      </c>
      <c r="K347" t="str">
        <f>IF((LEN(relatorio_Ananindeua[[#This Row],[CIF/CPF/CNPJ]])=14),relatorio_Ananindeua[[#This Row],[CIF/CPF/CNPJ]],relatorio_Ananindeua[[#This Row],[Coluna2]])</f>
        <v>51149949000199</v>
      </c>
      <c r="L347" t="str">
        <f t="shared" si="6"/>
        <v>511******99</v>
      </c>
    </row>
    <row r="348" spans="1:12" x14ac:dyDescent="0.25">
      <c r="A348" t="s">
        <v>9286</v>
      </c>
      <c r="B348" t="s">
        <v>9287</v>
      </c>
      <c r="C348" t="s">
        <v>17</v>
      </c>
      <c r="D348" s="1">
        <v>45298.745497685188</v>
      </c>
      <c r="E348" s="18" t="s">
        <v>11</v>
      </c>
      <c r="F348" s="13" t="s">
        <v>16</v>
      </c>
      <c r="G348" t="s">
        <v>14</v>
      </c>
      <c r="H348">
        <v>0</v>
      </c>
      <c r="I348" s="2"/>
      <c r="J348" s="4">
        <v>0</v>
      </c>
      <c r="K348" t="str">
        <f>IF((LEN(relatorio_Ananindeua[[#This Row],[CIF/CPF/CNPJ]])=14),relatorio_Ananindeua[[#This Row],[CIF/CPF/CNPJ]],relatorio_Ananindeua[[#This Row],[Coluna2]])</f>
        <v>51129696000191</v>
      </c>
      <c r="L348" t="str">
        <f t="shared" si="6"/>
        <v>511******91</v>
      </c>
    </row>
    <row r="349" spans="1:12" x14ac:dyDescent="0.25">
      <c r="A349" t="s">
        <v>9290</v>
      </c>
      <c r="B349" t="s">
        <v>9291</v>
      </c>
      <c r="C349" t="s">
        <v>17</v>
      </c>
      <c r="D349" s="1">
        <v>45298.745497685188</v>
      </c>
      <c r="E349" s="18" t="s">
        <v>11</v>
      </c>
      <c r="F349" s="13" t="s">
        <v>16</v>
      </c>
      <c r="G349" t="s">
        <v>14</v>
      </c>
      <c r="H349">
        <v>0</v>
      </c>
      <c r="I349" s="2"/>
      <c r="J349" s="4">
        <v>0</v>
      </c>
      <c r="K349" t="str">
        <f>IF((LEN(relatorio_Ananindeua[[#This Row],[CIF/CPF/CNPJ]])=14),relatorio_Ananindeua[[#This Row],[CIF/CPF/CNPJ]],relatorio_Ananindeua[[#This Row],[Coluna2]])</f>
        <v>51130525000182</v>
      </c>
      <c r="L349" t="str">
        <f t="shared" si="6"/>
        <v>511******82</v>
      </c>
    </row>
    <row r="350" spans="1:12" x14ac:dyDescent="0.25">
      <c r="A350" t="s">
        <v>9292</v>
      </c>
      <c r="B350" t="s">
        <v>9293</v>
      </c>
      <c r="C350" t="s">
        <v>17</v>
      </c>
      <c r="D350" s="1">
        <v>45298.745497685188</v>
      </c>
      <c r="E350" s="18" t="s">
        <v>11</v>
      </c>
      <c r="F350" s="13" t="s">
        <v>16</v>
      </c>
      <c r="G350" t="s">
        <v>14</v>
      </c>
      <c r="H350">
        <v>0</v>
      </c>
      <c r="I350" s="2"/>
      <c r="J350" s="4">
        <v>0</v>
      </c>
      <c r="K350" t="str">
        <f>IF((LEN(relatorio_Ananindeua[[#This Row],[CIF/CPF/CNPJ]])=14),relatorio_Ananindeua[[#This Row],[CIF/CPF/CNPJ]],relatorio_Ananindeua[[#This Row],[Coluna2]])</f>
        <v>51132402000180</v>
      </c>
      <c r="L350" t="str">
        <f t="shared" si="6"/>
        <v>511******80</v>
      </c>
    </row>
    <row r="351" spans="1:12" x14ac:dyDescent="0.25">
      <c r="A351" t="s">
        <v>9302</v>
      </c>
      <c r="B351" t="s">
        <v>9303</v>
      </c>
      <c r="C351" t="s">
        <v>17</v>
      </c>
      <c r="D351" s="1">
        <v>45298.745497685188</v>
      </c>
      <c r="E351" s="18" t="s">
        <v>11</v>
      </c>
      <c r="F351" s="13" t="s">
        <v>16</v>
      </c>
      <c r="G351" t="s">
        <v>14</v>
      </c>
      <c r="H351">
        <v>0</v>
      </c>
      <c r="I351" s="2"/>
      <c r="J351" s="4">
        <v>0</v>
      </c>
      <c r="K351" t="str">
        <f>IF((LEN(relatorio_Ananindeua[[#This Row],[CIF/CPF/CNPJ]])=14),relatorio_Ananindeua[[#This Row],[CIF/CPF/CNPJ]],relatorio_Ananindeua[[#This Row],[Coluna2]])</f>
        <v>51150620000148</v>
      </c>
      <c r="L351" t="str">
        <f t="shared" si="6"/>
        <v>511******48</v>
      </c>
    </row>
    <row r="352" spans="1:12" x14ac:dyDescent="0.25">
      <c r="A352" t="s">
        <v>9294</v>
      </c>
      <c r="B352" t="s">
        <v>9295</v>
      </c>
      <c r="C352" t="s">
        <v>17</v>
      </c>
      <c r="D352" s="1">
        <v>45298.745509259257</v>
      </c>
      <c r="E352" s="18" t="s">
        <v>11</v>
      </c>
      <c r="F352" s="13" t="s">
        <v>16</v>
      </c>
      <c r="G352" t="s">
        <v>14</v>
      </c>
      <c r="H352">
        <v>0</v>
      </c>
      <c r="I352" s="2"/>
      <c r="J352" s="4">
        <v>0</v>
      </c>
      <c r="K352" t="str">
        <f>IF((LEN(relatorio_Ananindeua[[#This Row],[CIF/CPF/CNPJ]])=14),relatorio_Ananindeua[[#This Row],[CIF/CPF/CNPJ]],relatorio_Ananindeua[[#This Row],[Coluna2]])</f>
        <v>51138243000121</v>
      </c>
      <c r="L352" t="str">
        <f t="shared" si="6"/>
        <v>511******21</v>
      </c>
    </row>
    <row r="353" spans="1:12" x14ac:dyDescent="0.25">
      <c r="A353" t="s">
        <v>9298</v>
      </c>
      <c r="B353" t="s">
        <v>9299</v>
      </c>
      <c r="C353" t="s">
        <v>17</v>
      </c>
      <c r="D353" s="1">
        <v>45298.745509259257</v>
      </c>
      <c r="E353" s="18" t="s">
        <v>11</v>
      </c>
      <c r="F353" s="13" t="s">
        <v>16</v>
      </c>
      <c r="G353" t="s">
        <v>14</v>
      </c>
      <c r="H353">
        <v>0</v>
      </c>
      <c r="I353" s="2"/>
      <c r="J353" s="4">
        <v>0</v>
      </c>
      <c r="K353" t="str">
        <f>IF((LEN(relatorio_Ananindeua[[#This Row],[CIF/CPF/CNPJ]])=14),relatorio_Ananindeua[[#This Row],[CIF/CPF/CNPJ]],relatorio_Ananindeua[[#This Row],[Coluna2]])</f>
        <v>51147709000155</v>
      </c>
      <c r="L353" t="str">
        <f t="shared" si="6"/>
        <v>511******55</v>
      </c>
    </row>
    <row r="354" spans="1:12" x14ac:dyDescent="0.25">
      <c r="A354" t="s">
        <v>4074</v>
      </c>
      <c r="B354" t="s">
        <v>4075</v>
      </c>
      <c r="C354" t="s">
        <v>17</v>
      </c>
      <c r="D354" s="1">
        <v>45298.745532407411</v>
      </c>
      <c r="E354" s="18" t="s">
        <v>11</v>
      </c>
      <c r="F354" s="13" t="s">
        <v>16</v>
      </c>
      <c r="G354" t="s">
        <v>14</v>
      </c>
      <c r="H354">
        <v>0</v>
      </c>
      <c r="I354" s="2"/>
      <c r="J354" s="4">
        <v>0</v>
      </c>
      <c r="K354" t="str">
        <f>IF((LEN(relatorio_Ananindeua[[#This Row],[CIF/CPF/CNPJ]])=14),relatorio_Ananindeua[[#This Row],[CIF/CPF/CNPJ]],relatorio_Ananindeua[[#This Row],[Coluna2]])</f>
        <v>36056527000185</v>
      </c>
      <c r="L354" t="str">
        <f t="shared" si="6"/>
        <v>360******85</v>
      </c>
    </row>
    <row r="355" spans="1:12" x14ac:dyDescent="0.25">
      <c r="A355" t="s">
        <v>9472</v>
      </c>
      <c r="B355" t="s">
        <v>9473</v>
      </c>
      <c r="C355" t="s">
        <v>17</v>
      </c>
      <c r="D355" s="1">
        <v>45298.745555555557</v>
      </c>
      <c r="E355" s="18" t="s">
        <v>11</v>
      </c>
      <c r="F355" s="13" t="s">
        <v>16</v>
      </c>
      <c r="G355" t="s">
        <v>14</v>
      </c>
      <c r="H355">
        <v>0</v>
      </c>
      <c r="I355" s="2"/>
      <c r="J355" s="4">
        <v>0</v>
      </c>
      <c r="K355" t="str">
        <f>IF((LEN(relatorio_Ananindeua[[#This Row],[CIF/CPF/CNPJ]])=14),relatorio_Ananindeua[[#This Row],[CIF/CPF/CNPJ]],relatorio_Ananindeua[[#This Row],[Coluna2]])</f>
        <v>51458290000152</v>
      </c>
      <c r="L355" t="str">
        <f t="shared" si="6"/>
        <v>514******52</v>
      </c>
    </row>
    <row r="356" spans="1:12" x14ac:dyDescent="0.25">
      <c r="A356" t="s">
        <v>9248</v>
      </c>
      <c r="B356" t="s">
        <v>9249</v>
      </c>
      <c r="C356" t="s">
        <v>17</v>
      </c>
      <c r="D356" s="1">
        <v>45298.74560185185</v>
      </c>
      <c r="E356" s="18" t="s">
        <v>11</v>
      </c>
      <c r="F356" s="13" t="s">
        <v>16</v>
      </c>
      <c r="G356" t="s">
        <v>14</v>
      </c>
      <c r="H356">
        <v>0</v>
      </c>
      <c r="I356" s="2"/>
      <c r="J356" s="4">
        <v>0</v>
      </c>
      <c r="K356" t="str">
        <f>IF((LEN(relatorio_Ananindeua[[#This Row],[CIF/CPF/CNPJ]])=14),relatorio_Ananindeua[[#This Row],[CIF/CPF/CNPJ]],relatorio_Ananindeua[[#This Row],[Coluna2]])</f>
        <v>51056214000110</v>
      </c>
      <c r="L356" t="str">
        <f t="shared" si="6"/>
        <v>510******10</v>
      </c>
    </row>
    <row r="357" spans="1:12" x14ac:dyDescent="0.25">
      <c r="A357" t="s">
        <v>9254</v>
      </c>
      <c r="B357" t="s">
        <v>9255</v>
      </c>
      <c r="C357" t="s">
        <v>17</v>
      </c>
      <c r="D357" s="1">
        <v>45298.74560185185</v>
      </c>
      <c r="E357" s="18" t="s">
        <v>11</v>
      </c>
      <c r="F357" s="13" t="s">
        <v>16</v>
      </c>
      <c r="G357" t="s">
        <v>14</v>
      </c>
      <c r="H357">
        <v>0</v>
      </c>
      <c r="I357" s="2"/>
      <c r="J357" s="4">
        <v>0</v>
      </c>
      <c r="K357" t="str">
        <f>IF((LEN(relatorio_Ananindeua[[#This Row],[CIF/CPF/CNPJ]])=14),relatorio_Ananindeua[[#This Row],[CIF/CPF/CNPJ]],relatorio_Ananindeua[[#This Row],[Coluna2]])</f>
        <v>51063075000152</v>
      </c>
      <c r="L357" t="str">
        <f t="shared" si="6"/>
        <v>510******52</v>
      </c>
    </row>
    <row r="358" spans="1:12" x14ac:dyDescent="0.25">
      <c r="A358" t="s">
        <v>9256</v>
      </c>
      <c r="B358" t="s">
        <v>9257</v>
      </c>
      <c r="C358" t="s">
        <v>17</v>
      </c>
      <c r="D358" s="1">
        <v>45298.74560185185</v>
      </c>
      <c r="E358" s="18" t="s">
        <v>11</v>
      </c>
      <c r="F358" s="13" t="s">
        <v>16</v>
      </c>
      <c r="G358" t="s">
        <v>14</v>
      </c>
      <c r="H358">
        <v>0</v>
      </c>
      <c r="I358" s="2"/>
      <c r="J358" s="4">
        <v>0</v>
      </c>
      <c r="K358" t="str">
        <f>IF((LEN(relatorio_Ananindeua[[#This Row],[CIF/CPF/CNPJ]])=14),relatorio_Ananindeua[[#This Row],[CIF/CPF/CNPJ]],relatorio_Ananindeua[[#This Row],[Coluna2]])</f>
        <v>51066233000128</v>
      </c>
      <c r="L358" t="str">
        <f t="shared" si="6"/>
        <v>510******28</v>
      </c>
    </row>
    <row r="359" spans="1:12" x14ac:dyDescent="0.25">
      <c r="A359" t="s">
        <v>9258</v>
      </c>
      <c r="B359" t="s">
        <v>9259</v>
      </c>
      <c r="C359" t="s">
        <v>17</v>
      </c>
      <c r="D359" s="1">
        <v>45298.74560185185</v>
      </c>
      <c r="E359" s="18" t="s">
        <v>11</v>
      </c>
      <c r="F359" s="13" t="s">
        <v>16</v>
      </c>
      <c r="G359" t="s">
        <v>14</v>
      </c>
      <c r="H359">
        <v>0</v>
      </c>
      <c r="I359" s="2"/>
      <c r="J359" s="4">
        <v>0</v>
      </c>
      <c r="K359" t="str">
        <f>IF((LEN(relatorio_Ananindeua[[#This Row],[CIF/CPF/CNPJ]])=14),relatorio_Ananindeua[[#This Row],[CIF/CPF/CNPJ]],relatorio_Ananindeua[[#This Row],[Coluna2]])</f>
        <v>51074773000153</v>
      </c>
      <c r="L359" t="str">
        <f t="shared" si="6"/>
        <v>510******53</v>
      </c>
    </row>
    <row r="360" spans="1:12" x14ac:dyDescent="0.25">
      <c r="A360" t="s">
        <v>9262</v>
      </c>
      <c r="B360" t="s">
        <v>9263</v>
      </c>
      <c r="C360" t="s">
        <v>17</v>
      </c>
      <c r="D360" s="1">
        <v>45298.74560185185</v>
      </c>
      <c r="E360" s="18" t="s">
        <v>11</v>
      </c>
      <c r="F360" s="13" t="s">
        <v>16</v>
      </c>
      <c r="G360" t="s">
        <v>14</v>
      </c>
      <c r="H360">
        <v>0</v>
      </c>
      <c r="I360" s="2"/>
      <c r="J360" s="4">
        <v>0</v>
      </c>
      <c r="K360" t="str">
        <f>IF((LEN(relatorio_Ananindeua[[#This Row],[CIF/CPF/CNPJ]])=14),relatorio_Ananindeua[[#This Row],[CIF/CPF/CNPJ]],relatorio_Ananindeua[[#This Row],[Coluna2]])</f>
        <v>51079079000129</v>
      </c>
      <c r="L360" t="str">
        <f t="shared" si="6"/>
        <v>510******29</v>
      </c>
    </row>
    <row r="361" spans="1:12" x14ac:dyDescent="0.25">
      <c r="A361" t="s">
        <v>9238</v>
      </c>
      <c r="B361" t="s">
        <v>9239</v>
      </c>
      <c r="C361" t="s">
        <v>17</v>
      </c>
      <c r="D361" s="1">
        <v>45298.745613425926</v>
      </c>
      <c r="E361" s="18" t="s">
        <v>11</v>
      </c>
      <c r="F361" s="13" t="s">
        <v>16</v>
      </c>
      <c r="G361" t="s">
        <v>14</v>
      </c>
      <c r="H361">
        <v>0</v>
      </c>
      <c r="I361" s="2"/>
      <c r="J361" s="4">
        <v>0</v>
      </c>
      <c r="K361" t="str">
        <f>IF((LEN(relatorio_Ananindeua[[#This Row],[CIF/CPF/CNPJ]])=14),relatorio_Ananindeua[[#This Row],[CIF/CPF/CNPJ]],relatorio_Ananindeua[[#This Row],[Coluna2]])</f>
        <v>51043994000164</v>
      </c>
      <c r="L361" t="str">
        <f t="shared" si="6"/>
        <v>510******64</v>
      </c>
    </row>
    <row r="362" spans="1:12" x14ac:dyDescent="0.25">
      <c r="A362" t="s">
        <v>9244</v>
      </c>
      <c r="B362" t="s">
        <v>9245</v>
      </c>
      <c r="C362" t="s">
        <v>17</v>
      </c>
      <c r="D362" s="1">
        <v>45298.745613425926</v>
      </c>
      <c r="E362" s="18" t="s">
        <v>11</v>
      </c>
      <c r="F362" s="13" t="s">
        <v>16</v>
      </c>
      <c r="G362" t="s">
        <v>14</v>
      </c>
      <c r="H362">
        <v>0</v>
      </c>
      <c r="I362" s="2"/>
      <c r="J362" s="4">
        <v>0</v>
      </c>
      <c r="K362" t="str">
        <f>IF((LEN(relatorio_Ananindeua[[#This Row],[CIF/CPF/CNPJ]])=14),relatorio_Ananindeua[[#This Row],[CIF/CPF/CNPJ]],relatorio_Ananindeua[[#This Row],[Coluna2]])</f>
        <v>51051398000126</v>
      </c>
      <c r="L362" t="str">
        <f t="shared" si="6"/>
        <v>510******26</v>
      </c>
    </row>
    <row r="363" spans="1:12" x14ac:dyDescent="0.25">
      <c r="A363" t="s">
        <v>9250</v>
      </c>
      <c r="B363" t="s">
        <v>9251</v>
      </c>
      <c r="C363" t="s">
        <v>17</v>
      </c>
      <c r="D363" s="1">
        <v>45298.745613425926</v>
      </c>
      <c r="E363" s="18" t="s">
        <v>11</v>
      </c>
      <c r="F363" s="13" t="s">
        <v>16</v>
      </c>
      <c r="G363" t="s">
        <v>14</v>
      </c>
      <c r="H363">
        <v>0</v>
      </c>
      <c r="I363" s="2"/>
      <c r="J363" s="4">
        <v>0</v>
      </c>
      <c r="K363" t="str">
        <f>IF((LEN(relatorio_Ananindeua[[#This Row],[CIF/CPF/CNPJ]])=14),relatorio_Ananindeua[[#This Row],[CIF/CPF/CNPJ]],relatorio_Ananindeua[[#This Row],[Coluna2]])</f>
        <v>51056303000167</v>
      </c>
      <c r="L363" t="str">
        <f t="shared" si="6"/>
        <v>510******67</v>
      </c>
    </row>
    <row r="364" spans="1:12" x14ac:dyDescent="0.25">
      <c r="A364" t="s">
        <v>9264</v>
      </c>
      <c r="B364" t="s">
        <v>9265</v>
      </c>
      <c r="C364" t="s">
        <v>17</v>
      </c>
      <c r="D364" s="1">
        <v>45298.745613425926</v>
      </c>
      <c r="E364" s="18" t="s">
        <v>11</v>
      </c>
      <c r="F364" s="13" t="s">
        <v>16</v>
      </c>
      <c r="G364" t="s">
        <v>14</v>
      </c>
      <c r="H364">
        <v>0</v>
      </c>
      <c r="I364" s="2"/>
      <c r="J364" s="4">
        <v>0</v>
      </c>
      <c r="K364" t="str">
        <f>IF((LEN(relatorio_Ananindeua[[#This Row],[CIF/CPF/CNPJ]])=14),relatorio_Ananindeua[[#This Row],[CIF/CPF/CNPJ]],relatorio_Ananindeua[[#This Row],[Coluna2]])</f>
        <v>51080542000152</v>
      </c>
      <c r="L364" t="str">
        <f t="shared" si="6"/>
        <v>510******52</v>
      </c>
    </row>
    <row r="365" spans="1:12" x14ac:dyDescent="0.25">
      <c r="A365" t="s">
        <v>9242</v>
      </c>
      <c r="B365" t="s">
        <v>9243</v>
      </c>
      <c r="C365" t="s">
        <v>17</v>
      </c>
      <c r="D365" s="1">
        <v>45298.745625000003</v>
      </c>
      <c r="E365" s="18" t="s">
        <v>11</v>
      </c>
      <c r="F365" s="13" t="s">
        <v>16</v>
      </c>
      <c r="G365" t="s">
        <v>14</v>
      </c>
      <c r="H365">
        <v>0</v>
      </c>
      <c r="I365" s="2"/>
      <c r="J365" s="4">
        <v>0</v>
      </c>
      <c r="K365" t="str">
        <f>IF((LEN(relatorio_Ananindeua[[#This Row],[CIF/CPF/CNPJ]])=14),relatorio_Ananindeua[[#This Row],[CIF/CPF/CNPJ]],relatorio_Ananindeua[[#This Row],[Coluna2]])</f>
        <v>51051154000143</v>
      </c>
      <c r="L365" t="str">
        <f t="shared" si="6"/>
        <v>510******43</v>
      </c>
    </row>
    <row r="366" spans="1:12" x14ac:dyDescent="0.25">
      <c r="A366" t="s">
        <v>9216</v>
      </c>
      <c r="B366" t="s">
        <v>9217</v>
      </c>
      <c r="C366" t="s">
        <v>17</v>
      </c>
      <c r="D366" s="1">
        <v>45298.745682870373</v>
      </c>
      <c r="E366" s="18" t="s">
        <v>11</v>
      </c>
      <c r="F366" s="13" t="s">
        <v>16</v>
      </c>
      <c r="G366" t="s">
        <v>14</v>
      </c>
      <c r="H366">
        <v>0</v>
      </c>
      <c r="I366" s="2"/>
      <c r="J366" s="4">
        <v>0</v>
      </c>
      <c r="K366" t="str">
        <f>IF((LEN(relatorio_Ananindeua[[#This Row],[CIF/CPF/CNPJ]])=14),relatorio_Ananindeua[[#This Row],[CIF/CPF/CNPJ]],relatorio_Ananindeua[[#This Row],[Coluna2]])</f>
        <v>50991241000118</v>
      </c>
      <c r="L366" t="str">
        <f t="shared" si="6"/>
        <v>509******18</v>
      </c>
    </row>
    <row r="367" spans="1:12" x14ac:dyDescent="0.25">
      <c r="A367" t="s">
        <v>9226</v>
      </c>
      <c r="B367" t="s">
        <v>9227</v>
      </c>
      <c r="C367" t="s">
        <v>17</v>
      </c>
      <c r="D367" s="1">
        <v>45298.745682870373</v>
      </c>
      <c r="E367" s="18" t="s">
        <v>11</v>
      </c>
      <c r="F367" s="13" t="s">
        <v>16</v>
      </c>
      <c r="G367" t="s">
        <v>14</v>
      </c>
      <c r="H367">
        <v>0</v>
      </c>
      <c r="I367" s="2"/>
      <c r="J367" s="4">
        <v>0</v>
      </c>
      <c r="K367" t="str">
        <f>IF((LEN(relatorio_Ananindeua[[#This Row],[CIF/CPF/CNPJ]])=14),relatorio_Ananindeua[[#This Row],[CIF/CPF/CNPJ]],relatorio_Ananindeua[[#This Row],[Coluna2]])</f>
        <v>51005556000101</v>
      </c>
      <c r="L367" t="str">
        <f t="shared" si="6"/>
        <v>510******01</v>
      </c>
    </row>
    <row r="368" spans="1:12" x14ac:dyDescent="0.25">
      <c r="A368" t="s">
        <v>9222</v>
      </c>
      <c r="B368" t="s">
        <v>9223</v>
      </c>
      <c r="C368" t="s">
        <v>17</v>
      </c>
      <c r="D368" s="1">
        <v>45298.745694444442</v>
      </c>
      <c r="E368" s="18" t="s">
        <v>11</v>
      </c>
      <c r="F368" s="13" t="s">
        <v>16</v>
      </c>
      <c r="G368" t="s">
        <v>14</v>
      </c>
      <c r="H368">
        <v>0</v>
      </c>
      <c r="I368" s="2"/>
      <c r="J368" s="4">
        <v>0</v>
      </c>
      <c r="K368" t="str">
        <f>IF((LEN(relatorio_Ananindeua[[#This Row],[CIF/CPF/CNPJ]])=14),relatorio_Ananindeua[[#This Row],[CIF/CPF/CNPJ]],relatorio_Ananindeua[[#This Row],[Coluna2]])</f>
        <v>51000077000100</v>
      </c>
      <c r="L368" t="str">
        <f t="shared" si="6"/>
        <v>510******00</v>
      </c>
    </row>
    <row r="369" spans="1:12" x14ac:dyDescent="0.25">
      <c r="A369" t="s">
        <v>9220</v>
      </c>
      <c r="B369" t="s">
        <v>9221</v>
      </c>
      <c r="C369" t="s">
        <v>17</v>
      </c>
      <c r="D369" s="1">
        <v>45298.745706018519</v>
      </c>
      <c r="E369" s="18" t="s">
        <v>11</v>
      </c>
      <c r="F369" s="13" t="s">
        <v>16</v>
      </c>
      <c r="G369" t="s">
        <v>14</v>
      </c>
      <c r="H369">
        <v>0</v>
      </c>
      <c r="I369" s="2"/>
      <c r="J369" s="4">
        <v>0</v>
      </c>
      <c r="K369" t="str">
        <f>IF((LEN(relatorio_Ananindeua[[#This Row],[CIF/CPF/CNPJ]])=14),relatorio_Ananindeua[[#This Row],[CIF/CPF/CNPJ]],relatorio_Ananindeua[[#This Row],[Coluna2]])</f>
        <v>50998230000160</v>
      </c>
      <c r="L369" t="str">
        <f t="shared" si="6"/>
        <v>509******60</v>
      </c>
    </row>
    <row r="370" spans="1:12" x14ac:dyDescent="0.25">
      <c r="A370" t="s">
        <v>9224</v>
      </c>
      <c r="B370" t="s">
        <v>9225</v>
      </c>
      <c r="C370" t="s">
        <v>17</v>
      </c>
      <c r="D370" s="1">
        <v>45298.745706018519</v>
      </c>
      <c r="E370" s="18" t="s">
        <v>11</v>
      </c>
      <c r="F370" s="13" t="s">
        <v>16</v>
      </c>
      <c r="G370" t="s">
        <v>14</v>
      </c>
      <c r="H370">
        <v>0</v>
      </c>
      <c r="I370" s="2"/>
      <c r="J370" s="4">
        <v>0</v>
      </c>
      <c r="K370" t="str">
        <f>IF((LEN(relatorio_Ananindeua[[#This Row],[CIF/CPF/CNPJ]])=14),relatorio_Ananindeua[[#This Row],[CIF/CPF/CNPJ]],relatorio_Ananindeua[[#This Row],[Coluna2]])</f>
        <v>51000729000107</v>
      </c>
      <c r="L370" t="str">
        <f t="shared" si="6"/>
        <v>510******07</v>
      </c>
    </row>
    <row r="371" spans="1:12" x14ac:dyDescent="0.25">
      <c r="A371" t="s">
        <v>9442</v>
      </c>
      <c r="B371" t="s">
        <v>9443</v>
      </c>
      <c r="C371" t="s">
        <v>17</v>
      </c>
      <c r="D371" s="1">
        <v>45298.745717592596</v>
      </c>
      <c r="E371" s="18" t="s">
        <v>11</v>
      </c>
      <c r="F371" s="13" t="s">
        <v>16</v>
      </c>
      <c r="G371" t="s">
        <v>14</v>
      </c>
      <c r="H371">
        <v>0</v>
      </c>
      <c r="I371" s="2"/>
      <c r="J371" s="4">
        <v>0</v>
      </c>
      <c r="K371" t="str">
        <f>IF((LEN(relatorio_Ananindeua[[#This Row],[CIF/CPF/CNPJ]])=14),relatorio_Ananindeua[[#This Row],[CIF/CPF/CNPJ]],relatorio_Ananindeua[[#This Row],[Coluna2]])</f>
        <v>51394900000100</v>
      </c>
      <c r="L371" t="str">
        <f t="shared" si="6"/>
        <v>513******00</v>
      </c>
    </row>
    <row r="372" spans="1:12" x14ac:dyDescent="0.25">
      <c r="A372" t="s">
        <v>2843</v>
      </c>
      <c r="B372" t="s">
        <v>2844</v>
      </c>
      <c r="C372" t="s">
        <v>17</v>
      </c>
      <c r="D372" s="1">
        <v>45298.745729166665</v>
      </c>
      <c r="E372" s="18" t="s">
        <v>11</v>
      </c>
      <c r="F372" s="13" t="s">
        <v>16</v>
      </c>
      <c r="G372" t="s">
        <v>14</v>
      </c>
      <c r="H372">
        <v>0</v>
      </c>
      <c r="I372" s="2"/>
      <c r="J372" s="4">
        <v>0</v>
      </c>
      <c r="K372" t="str">
        <f>IF((LEN(relatorio_Ananindeua[[#This Row],[CIF/CPF/CNPJ]])=14),relatorio_Ananindeua[[#This Row],[CIF/CPF/CNPJ]],relatorio_Ananindeua[[#This Row],[Coluna2]])</f>
        <v>30553674000184</v>
      </c>
      <c r="L372" t="str">
        <f t="shared" si="6"/>
        <v>305******84</v>
      </c>
    </row>
    <row r="373" spans="1:12" x14ac:dyDescent="0.25">
      <c r="A373" t="s">
        <v>9176</v>
      </c>
      <c r="B373" t="s">
        <v>9177</v>
      </c>
      <c r="C373" t="s">
        <v>17</v>
      </c>
      <c r="D373" s="1">
        <v>45298.745729166665</v>
      </c>
      <c r="E373" s="18" t="s">
        <v>11</v>
      </c>
      <c r="F373" s="13" t="s">
        <v>16</v>
      </c>
      <c r="G373" t="s">
        <v>14</v>
      </c>
      <c r="H373">
        <v>0</v>
      </c>
      <c r="I373" s="2"/>
      <c r="J373" s="4">
        <v>0</v>
      </c>
      <c r="K373" t="str">
        <f>IF((LEN(relatorio_Ananindeua[[#This Row],[CIF/CPF/CNPJ]])=14),relatorio_Ananindeua[[#This Row],[CIF/CPF/CNPJ]],relatorio_Ananindeua[[#This Row],[Coluna2]])</f>
        <v>50937844000131</v>
      </c>
      <c r="L373" t="str">
        <f t="shared" si="6"/>
        <v>509******31</v>
      </c>
    </row>
    <row r="374" spans="1:12" x14ac:dyDescent="0.25">
      <c r="A374" t="s">
        <v>9565</v>
      </c>
      <c r="B374" t="s">
        <v>9566</v>
      </c>
      <c r="C374" t="s">
        <v>17</v>
      </c>
      <c r="D374" s="1">
        <v>45298.745729166665</v>
      </c>
      <c r="E374" s="18" t="s">
        <v>11</v>
      </c>
      <c r="F374" s="13" t="s">
        <v>16</v>
      </c>
      <c r="G374" t="s">
        <v>14</v>
      </c>
      <c r="H374">
        <v>0</v>
      </c>
      <c r="I374" s="2"/>
      <c r="J374" s="4">
        <v>0</v>
      </c>
      <c r="K374" t="str">
        <f>IF((LEN(relatorio_Ananindeua[[#This Row],[CIF/CPF/CNPJ]])=14),relatorio_Ananindeua[[#This Row],[CIF/CPF/CNPJ]],relatorio_Ananindeua[[#This Row],[Coluna2]])</f>
        <v>51689104000196</v>
      </c>
      <c r="L374" t="str">
        <f t="shared" si="6"/>
        <v>516******96</v>
      </c>
    </row>
    <row r="375" spans="1:12" x14ac:dyDescent="0.25">
      <c r="A375" t="s">
        <v>9152</v>
      </c>
      <c r="B375" t="s">
        <v>9153</v>
      </c>
      <c r="C375" t="s">
        <v>17</v>
      </c>
      <c r="D375" s="1">
        <v>45298.745740740742</v>
      </c>
      <c r="E375" s="18" t="s">
        <v>11</v>
      </c>
      <c r="F375" s="13" t="s">
        <v>16</v>
      </c>
      <c r="G375" t="s">
        <v>14</v>
      </c>
      <c r="H375">
        <v>0</v>
      </c>
      <c r="I375" s="2"/>
      <c r="J375" s="4">
        <v>0</v>
      </c>
      <c r="K375" t="str">
        <f>IF((LEN(relatorio_Ananindeua[[#This Row],[CIF/CPF/CNPJ]])=14),relatorio_Ananindeua[[#This Row],[CIF/CPF/CNPJ]],relatorio_Ananindeua[[#This Row],[Coluna2]])</f>
        <v>50899940000132</v>
      </c>
      <c r="L375" t="str">
        <f t="shared" si="6"/>
        <v>508******32</v>
      </c>
    </row>
    <row r="376" spans="1:12" x14ac:dyDescent="0.25">
      <c r="A376" t="s">
        <v>9156</v>
      </c>
      <c r="B376" t="s">
        <v>9157</v>
      </c>
      <c r="C376" t="s">
        <v>17</v>
      </c>
      <c r="D376" s="1">
        <v>45298.745740740742</v>
      </c>
      <c r="E376" s="18" t="s">
        <v>11</v>
      </c>
      <c r="F376" s="13" t="s">
        <v>16</v>
      </c>
      <c r="G376" t="s">
        <v>14</v>
      </c>
      <c r="H376">
        <v>0</v>
      </c>
      <c r="I376" s="2"/>
      <c r="J376" s="4">
        <v>0</v>
      </c>
      <c r="K376" t="str">
        <f>IF((LEN(relatorio_Ananindeua[[#This Row],[CIF/CPF/CNPJ]])=14),relatorio_Ananindeua[[#This Row],[CIF/CPF/CNPJ]],relatorio_Ananindeua[[#This Row],[Coluna2]])</f>
        <v>50909443000178</v>
      </c>
      <c r="L376" t="str">
        <f t="shared" si="6"/>
        <v>509******78</v>
      </c>
    </row>
    <row r="377" spans="1:12" x14ac:dyDescent="0.25">
      <c r="A377" t="s">
        <v>9160</v>
      </c>
      <c r="B377" t="s">
        <v>9161</v>
      </c>
      <c r="C377" t="s">
        <v>17</v>
      </c>
      <c r="D377" s="1">
        <v>45298.745740740742</v>
      </c>
      <c r="E377" s="18" t="s">
        <v>11</v>
      </c>
      <c r="F377" s="13" t="s">
        <v>16</v>
      </c>
      <c r="G377" t="s">
        <v>14</v>
      </c>
      <c r="H377">
        <v>0</v>
      </c>
      <c r="I377" s="2"/>
      <c r="J377" s="4">
        <v>0</v>
      </c>
      <c r="K377" t="str">
        <f>IF((LEN(relatorio_Ananindeua[[#This Row],[CIF/CPF/CNPJ]])=14),relatorio_Ananindeua[[#This Row],[CIF/CPF/CNPJ]],relatorio_Ananindeua[[#This Row],[Coluna2]])</f>
        <v>50916158000184</v>
      </c>
      <c r="L377" t="str">
        <f t="shared" si="6"/>
        <v>509******84</v>
      </c>
    </row>
    <row r="378" spans="1:12" x14ac:dyDescent="0.25">
      <c r="A378" t="s">
        <v>9178</v>
      </c>
      <c r="B378" t="s">
        <v>9179</v>
      </c>
      <c r="C378" t="s">
        <v>17</v>
      </c>
      <c r="D378" s="1">
        <v>45298.745740740742</v>
      </c>
      <c r="E378" s="18" t="s">
        <v>11</v>
      </c>
      <c r="F378" s="13" t="s">
        <v>16</v>
      </c>
      <c r="G378" t="s">
        <v>14</v>
      </c>
      <c r="H378">
        <v>0</v>
      </c>
      <c r="I378" s="2"/>
      <c r="J378" s="4">
        <v>0</v>
      </c>
      <c r="K378" t="str">
        <f>IF((LEN(relatorio_Ananindeua[[#This Row],[CIF/CPF/CNPJ]])=14),relatorio_Ananindeua[[#This Row],[CIF/CPF/CNPJ]],relatorio_Ananindeua[[#This Row],[Coluna2]])</f>
        <v>50938038000188</v>
      </c>
      <c r="L378" t="str">
        <f t="shared" si="6"/>
        <v>509******88</v>
      </c>
    </row>
    <row r="379" spans="1:12" x14ac:dyDescent="0.25">
      <c r="A379" t="s">
        <v>9194</v>
      </c>
      <c r="B379" t="s">
        <v>9195</v>
      </c>
      <c r="C379" t="s">
        <v>17</v>
      </c>
      <c r="D379" s="1">
        <v>45298.745740740742</v>
      </c>
      <c r="E379" s="18" t="s">
        <v>11</v>
      </c>
      <c r="F379" s="13" t="s">
        <v>16</v>
      </c>
      <c r="G379" t="s">
        <v>14</v>
      </c>
      <c r="H379">
        <v>0</v>
      </c>
      <c r="I379" s="2"/>
      <c r="J379" s="4">
        <v>0</v>
      </c>
      <c r="K379" t="str">
        <f>IF((LEN(relatorio_Ananindeua[[#This Row],[CIF/CPF/CNPJ]])=14),relatorio_Ananindeua[[#This Row],[CIF/CPF/CNPJ]],relatorio_Ananindeua[[#This Row],[Coluna2]])</f>
        <v>50971933000102</v>
      </c>
      <c r="L379" t="str">
        <f t="shared" si="6"/>
        <v>509******02</v>
      </c>
    </row>
    <row r="380" spans="1:12" x14ac:dyDescent="0.25">
      <c r="A380" t="s">
        <v>9214</v>
      </c>
      <c r="B380" t="s">
        <v>9215</v>
      </c>
      <c r="C380" t="s">
        <v>17</v>
      </c>
      <c r="D380" s="1">
        <v>45298.745740740742</v>
      </c>
      <c r="E380" s="18" t="s">
        <v>11</v>
      </c>
      <c r="F380" s="13" t="s">
        <v>16</v>
      </c>
      <c r="G380" t="s">
        <v>14</v>
      </c>
      <c r="H380">
        <v>0</v>
      </c>
      <c r="I380" s="2"/>
      <c r="J380" s="4">
        <v>0</v>
      </c>
      <c r="K380" t="str">
        <f>IF((LEN(relatorio_Ananindeua[[#This Row],[CIF/CPF/CNPJ]])=14),relatorio_Ananindeua[[#This Row],[CIF/CPF/CNPJ]],relatorio_Ananindeua[[#This Row],[Coluna2]])</f>
        <v>50984337000159</v>
      </c>
      <c r="L380" t="str">
        <f t="shared" si="6"/>
        <v>509******59</v>
      </c>
    </row>
    <row r="381" spans="1:12" x14ac:dyDescent="0.25">
      <c r="A381" t="s">
        <v>9212</v>
      </c>
      <c r="B381" t="s">
        <v>9213</v>
      </c>
      <c r="C381" t="s">
        <v>17</v>
      </c>
      <c r="D381" s="1">
        <v>45298.745752314811</v>
      </c>
      <c r="E381" s="18" t="s">
        <v>11</v>
      </c>
      <c r="F381" s="13" t="s">
        <v>16</v>
      </c>
      <c r="G381" t="s">
        <v>14</v>
      </c>
      <c r="H381">
        <v>0</v>
      </c>
      <c r="I381" s="2"/>
      <c r="J381" s="4">
        <v>0</v>
      </c>
      <c r="K381" t="str">
        <f>IF((LEN(relatorio_Ananindeua[[#This Row],[CIF/CPF/CNPJ]])=14),relatorio_Ananindeua[[#This Row],[CIF/CPF/CNPJ]],relatorio_Ananindeua[[#This Row],[Coluna2]])</f>
        <v>50983064000128</v>
      </c>
      <c r="L381" t="str">
        <f t="shared" si="6"/>
        <v>509******28</v>
      </c>
    </row>
    <row r="382" spans="1:12" x14ac:dyDescent="0.25">
      <c r="A382" t="s">
        <v>744</v>
      </c>
      <c r="B382" t="s">
        <v>745</v>
      </c>
      <c r="C382" t="s">
        <v>17</v>
      </c>
      <c r="D382" s="1">
        <v>45298.745787037034</v>
      </c>
      <c r="E382" s="18" t="s">
        <v>11</v>
      </c>
      <c r="F382" s="13" t="s">
        <v>16</v>
      </c>
      <c r="G382" t="s">
        <v>14</v>
      </c>
      <c r="H382">
        <v>0</v>
      </c>
      <c r="I382" s="2"/>
      <c r="J382" s="4">
        <v>0</v>
      </c>
      <c r="K382" t="str">
        <f>IF((LEN(relatorio_Ananindeua[[#This Row],[CIF/CPF/CNPJ]])=14),relatorio_Ananindeua[[#This Row],[CIF/CPF/CNPJ]],relatorio_Ananindeua[[#This Row],[Coluna2]])</f>
        <v>15419365000122</v>
      </c>
      <c r="L382" t="str">
        <f t="shared" si="6"/>
        <v>154******22</v>
      </c>
    </row>
    <row r="383" spans="1:12" x14ac:dyDescent="0.25">
      <c r="A383" t="s">
        <v>9136</v>
      </c>
      <c r="B383" t="s">
        <v>9137</v>
      </c>
      <c r="C383" t="s">
        <v>17</v>
      </c>
      <c r="D383" s="1">
        <v>45298.745787037034</v>
      </c>
      <c r="E383" s="18" t="s">
        <v>11</v>
      </c>
      <c r="F383" s="13" t="s">
        <v>16</v>
      </c>
      <c r="G383" t="s">
        <v>14</v>
      </c>
      <c r="H383">
        <v>0</v>
      </c>
      <c r="I383" s="2"/>
      <c r="J383" s="4">
        <v>0</v>
      </c>
      <c r="K383" t="str">
        <f>IF((LEN(relatorio_Ananindeua[[#This Row],[CIF/CPF/CNPJ]])=14),relatorio_Ananindeua[[#This Row],[CIF/CPF/CNPJ]],relatorio_Ananindeua[[#This Row],[Coluna2]])</f>
        <v>50868786000131</v>
      </c>
      <c r="L383" t="str">
        <f t="shared" si="6"/>
        <v>508******31</v>
      </c>
    </row>
    <row r="384" spans="1:12" x14ac:dyDescent="0.25">
      <c r="A384" t="s">
        <v>9196</v>
      </c>
      <c r="B384" t="s">
        <v>9197</v>
      </c>
      <c r="C384" t="s">
        <v>17</v>
      </c>
      <c r="D384" s="1">
        <v>45298.745787037034</v>
      </c>
      <c r="E384" s="18" t="s">
        <v>11</v>
      </c>
      <c r="F384" s="13" t="s">
        <v>16</v>
      </c>
      <c r="G384" t="s">
        <v>14</v>
      </c>
      <c r="H384">
        <v>0</v>
      </c>
      <c r="I384" s="2"/>
      <c r="J384" s="4">
        <v>0</v>
      </c>
      <c r="K384" t="str">
        <f>IF((LEN(relatorio_Ananindeua[[#This Row],[CIF/CPF/CNPJ]])=14),relatorio_Ananindeua[[#This Row],[CIF/CPF/CNPJ]],relatorio_Ananindeua[[#This Row],[Coluna2]])</f>
        <v>50975105000134</v>
      </c>
      <c r="L384" t="str">
        <f t="shared" si="6"/>
        <v>509******34</v>
      </c>
    </row>
    <row r="385" spans="1:12" x14ac:dyDescent="0.25">
      <c r="A385" t="s">
        <v>9198</v>
      </c>
      <c r="B385" t="s">
        <v>9199</v>
      </c>
      <c r="C385" t="s">
        <v>17</v>
      </c>
      <c r="D385" s="1">
        <v>45298.745787037034</v>
      </c>
      <c r="E385" s="18" t="s">
        <v>11</v>
      </c>
      <c r="F385" s="13" t="s">
        <v>16</v>
      </c>
      <c r="G385" t="s">
        <v>14</v>
      </c>
      <c r="H385">
        <v>0</v>
      </c>
      <c r="I385" s="2"/>
      <c r="J385" s="4">
        <v>0</v>
      </c>
      <c r="K385" t="str">
        <f>IF((LEN(relatorio_Ananindeua[[#This Row],[CIF/CPF/CNPJ]])=14),relatorio_Ananindeua[[#This Row],[CIF/CPF/CNPJ]],relatorio_Ananindeua[[#This Row],[Coluna2]])</f>
        <v>50976065000145</v>
      </c>
      <c r="L385" t="str">
        <f t="shared" si="6"/>
        <v>509******45</v>
      </c>
    </row>
    <row r="386" spans="1:12" x14ac:dyDescent="0.25">
      <c r="A386" t="s">
        <v>9138</v>
      </c>
      <c r="B386" t="s">
        <v>9139</v>
      </c>
      <c r="C386" t="s">
        <v>17</v>
      </c>
      <c r="D386" s="1">
        <v>45298.745798611111</v>
      </c>
      <c r="E386" s="18" t="s">
        <v>11</v>
      </c>
      <c r="F386" s="13" t="s">
        <v>16</v>
      </c>
      <c r="G386" t="s">
        <v>14</v>
      </c>
      <c r="H386">
        <v>0</v>
      </c>
      <c r="I386" s="2"/>
      <c r="J386" s="4">
        <v>0</v>
      </c>
      <c r="K386" t="str">
        <f>IF((LEN(relatorio_Ananindeua[[#This Row],[CIF/CPF/CNPJ]])=14),relatorio_Ananindeua[[#This Row],[CIF/CPF/CNPJ]],relatorio_Ananindeua[[#This Row],[Coluna2]])</f>
        <v>50873846000104</v>
      </c>
      <c r="L386" t="str">
        <f t="shared" si="6"/>
        <v>508******04</v>
      </c>
    </row>
    <row r="387" spans="1:12" x14ac:dyDescent="0.25">
      <c r="A387" t="s">
        <v>9204</v>
      </c>
      <c r="B387" t="s">
        <v>9205</v>
      </c>
      <c r="C387" t="s">
        <v>17</v>
      </c>
      <c r="D387" s="1">
        <v>45298.745798611111</v>
      </c>
      <c r="E387" s="18" t="s">
        <v>11</v>
      </c>
      <c r="F387" s="13" t="s">
        <v>16</v>
      </c>
      <c r="G387" t="s">
        <v>14</v>
      </c>
      <c r="H387">
        <v>0</v>
      </c>
      <c r="I387" s="2"/>
      <c r="J387" s="4">
        <v>0</v>
      </c>
      <c r="K387" t="str">
        <f>IF((LEN(relatorio_Ananindeua[[#This Row],[CIF/CPF/CNPJ]])=14),relatorio_Ananindeua[[#This Row],[CIF/CPF/CNPJ]],relatorio_Ananindeua[[#This Row],[Coluna2]])</f>
        <v>50979067000198</v>
      </c>
      <c r="L387" t="str">
        <f t="shared" si="6"/>
        <v>509******98</v>
      </c>
    </row>
    <row r="388" spans="1:12" x14ac:dyDescent="0.25">
      <c r="A388" t="s">
        <v>9174</v>
      </c>
      <c r="B388" t="s">
        <v>9175</v>
      </c>
      <c r="C388" t="s">
        <v>17</v>
      </c>
      <c r="D388" s="1">
        <v>45298.745844907404</v>
      </c>
      <c r="E388" s="18" t="s">
        <v>11</v>
      </c>
      <c r="F388" s="13" t="s">
        <v>16</v>
      </c>
      <c r="G388" t="s">
        <v>14</v>
      </c>
      <c r="H388">
        <v>0</v>
      </c>
      <c r="I388" s="2"/>
      <c r="J388" s="4">
        <v>0</v>
      </c>
      <c r="K388" t="str">
        <f>IF((LEN(relatorio_Ananindeua[[#This Row],[CIF/CPF/CNPJ]])=14),relatorio_Ananindeua[[#This Row],[CIF/CPF/CNPJ]],relatorio_Ananindeua[[#This Row],[Coluna2]])</f>
        <v>50937519000179</v>
      </c>
      <c r="L388" t="str">
        <f t="shared" si="6"/>
        <v>509******79</v>
      </c>
    </row>
    <row r="389" spans="1:12" x14ac:dyDescent="0.25">
      <c r="A389" t="s">
        <v>9180</v>
      </c>
      <c r="B389" t="s">
        <v>9181</v>
      </c>
      <c r="C389" t="s">
        <v>17</v>
      </c>
      <c r="D389" s="1">
        <v>45298.745844907404</v>
      </c>
      <c r="E389" s="18" t="s">
        <v>11</v>
      </c>
      <c r="F389" s="13" t="s">
        <v>16</v>
      </c>
      <c r="G389" t="s">
        <v>14</v>
      </c>
      <c r="H389">
        <v>0</v>
      </c>
      <c r="I389" s="2"/>
      <c r="J389" s="4">
        <v>0</v>
      </c>
      <c r="K389" t="str">
        <f>IF((LEN(relatorio_Ananindeua[[#This Row],[CIF/CPF/CNPJ]])=14),relatorio_Ananindeua[[#This Row],[CIF/CPF/CNPJ]],relatorio_Ananindeua[[#This Row],[Coluna2]])</f>
        <v>50938643000159</v>
      </c>
      <c r="L389" t="str">
        <f t="shared" si="6"/>
        <v>509******59</v>
      </c>
    </row>
    <row r="390" spans="1:12" x14ac:dyDescent="0.25">
      <c r="A390" t="s">
        <v>9190</v>
      </c>
      <c r="B390" t="s">
        <v>9191</v>
      </c>
      <c r="C390" t="s">
        <v>17</v>
      </c>
      <c r="D390" s="1">
        <v>45298.745844907404</v>
      </c>
      <c r="E390" s="18" t="s">
        <v>11</v>
      </c>
      <c r="F390" s="13" t="s">
        <v>16</v>
      </c>
      <c r="G390" t="s">
        <v>14</v>
      </c>
      <c r="H390">
        <v>0</v>
      </c>
      <c r="I390" s="2"/>
      <c r="J390" s="4">
        <v>0</v>
      </c>
      <c r="K390" t="str">
        <f>IF((LEN(relatorio_Ananindeua[[#This Row],[CIF/CPF/CNPJ]])=14),relatorio_Ananindeua[[#This Row],[CIF/CPF/CNPJ]],relatorio_Ananindeua[[#This Row],[Coluna2]])</f>
        <v>50950048000139</v>
      </c>
      <c r="L390" t="str">
        <f t="shared" si="6"/>
        <v>509******39</v>
      </c>
    </row>
    <row r="391" spans="1:12" x14ac:dyDescent="0.25">
      <c r="A391" t="s">
        <v>1054</v>
      </c>
      <c r="B391" t="s">
        <v>1055</v>
      </c>
      <c r="C391" t="s">
        <v>17</v>
      </c>
      <c r="D391" s="1">
        <v>45298.745891203704</v>
      </c>
      <c r="E391" s="18" t="s">
        <v>11</v>
      </c>
      <c r="F391" s="13" t="s">
        <v>16</v>
      </c>
      <c r="G391" t="s">
        <v>14</v>
      </c>
      <c r="H391">
        <v>0</v>
      </c>
      <c r="I391" s="2"/>
      <c r="J391" s="4">
        <v>0</v>
      </c>
      <c r="K391" t="str">
        <f>IF((LEN(relatorio_Ananindeua[[#This Row],[CIF/CPF/CNPJ]])=14),relatorio_Ananindeua[[#This Row],[CIF/CPF/CNPJ]],relatorio_Ananindeua[[#This Row],[Coluna2]])</f>
        <v>18126651000198</v>
      </c>
      <c r="L391" t="str">
        <f t="shared" si="6"/>
        <v>181******98</v>
      </c>
    </row>
    <row r="392" spans="1:12" x14ac:dyDescent="0.25">
      <c r="A392" t="s">
        <v>9132</v>
      </c>
      <c r="B392" t="s">
        <v>9133</v>
      </c>
      <c r="C392" t="s">
        <v>17</v>
      </c>
      <c r="D392" s="1">
        <v>45298.74590277778</v>
      </c>
      <c r="E392" s="18" t="s">
        <v>11</v>
      </c>
      <c r="F392" s="13" t="s">
        <v>16</v>
      </c>
      <c r="G392" t="s">
        <v>14</v>
      </c>
      <c r="H392">
        <v>0</v>
      </c>
      <c r="I392" s="2"/>
      <c r="J392" s="4">
        <v>0</v>
      </c>
      <c r="K392" t="str">
        <f>IF((LEN(relatorio_Ananindeua[[#This Row],[CIF/CPF/CNPJ]])=14),relatorio_Ananindeua[[#This Row],[CIF/CPF/CNPJ]],relatorio_Ananindeua[[#This Row],[Coluna2]])</f>
        <v>50858634000158</v>
      </c>
      <c r="L392" t="str">
        <f t="shared" si="6"/>
        <v>508******58</v>
      </c>
    </row>
    <row r="393" spans="1:12" x14ac:dyDescent="0.25">
      <c r="A393" t="s">
        <v>9150</v>
      </c>
      <c r="B393" t="s">
        <v>9151</v>
      </c>
      <c r="C393" t="s">
        <v>17</v>
      </c>
      <c r="D393" s="1">
        <v>45298.74590277778</v>
      </c>
      <c r="E393" s="18" t="s">
        <v>11</v>
      </c>
      <c r="F393" s="13" t="s">
        <v>16</v>
      </c>
      <c r="G393" t="s">
        <v>14</v>
      </c>
      <c r="H393">
        <v>0</v>
      </c>
      <c r="I393" s="2"/>
      <c r="J393" s="4">
        <v>0</v>
      </c>
      <c r="K393" t="str">
        <f>IF((LEN(relatorio_Ananindeua[[#This Row],[CIF/CPF/CNPJ]])=14),relatorio_Ananindeua[[#This Row],[CIF/CPF/CNPJ]],relatorio_Ananindeua[[#This Row],[Coluna2]])</f>
        <v>50895822000156</v>
      </c>
      <c r="L393" t="str">
        <f t="shared" si="6"/>
        <v>508******56</v>
      </c>
    </row>
    <row r="394" spans="1:12" x14ac:dyDescent="0.25">
      <c r="A394" t="s">
        <v>9142</v>
      </c>
      <c r="B394" t="s">
        <v>9143</v>
      </c>
      <c r="C394" t="s">
        <v>17</v>
      </c>
      <c r="D394" s="1">
        <v>45298.74591435185</v>
      </c>
      <c r="E394" s="18" t="s">
        <v>11</v>
      </c>
      <c r="F394" s="13" t="s">
        <v>16</v>
      </c>
      <c r="G394" t="s">
        <v>14</v>
      </c>
      <c r="H394">
        <v>0</v>
      </c>
      <c r="I394" s="2"/>
      <c r="J394" s="4">
        <v>0</v>
      </c>
      <c r="K394" t="str">
        <f>IF((LEN(relatorio_Ananindeua[[#This Row],[CIF/CPF/CNPJ]])=14),relatorio_Ananindeua[[#This Row],[CIF/CPF/CNPJ]],relatorio_Ananindeua[[#This Row],[Coluna2]])</f>
        <v>50876207000100</v>
      </c>
      <c r="L394" t="str">
        <f t="shared" si="6"/>
        <v>508******00</v>
      </c>
    </row>
    <row r="395" spans="1:12" x14ac:dyDescent="0.25">
      <c r="A395" t="s">
        <v>9192</v>
      </c>
      <c r="B395" t="s">
        <v>9193</v>
      </c>
      <c r="C395" t="s">
        <v>17</v>
      </c>
      <c r="D395" s="1">
        <v>45298.745925925927</v>
      </c>
      <c r="E395" s="18" t="s">
        <v>11</v>
      </c>
      <c r="F395" s="13" t="s">
        <v>16</v>
      </c>
      <c r="G395" t="s">
        <v>14</v>
      </c>
      <c r="H395">
        <v>0</v>
      </c>
      <c r="I395" s="2"/>
      <c r="J395" s="4">
        <v>0</v>
      </c>
      <c r="K395" t="str">
        <f>IF((LEN(relatorio_Ananindeua[[#This Row],[CIF/CPF/CNPJ]])=14),relatorio_Ananindeua[[#This Row],[CIF/CPF/CNPJ]],relatorio_Ananindeua[[#This Row],[Coluna2]])</f>
        <v>50965591000100</v>
      </c>
      <c r="L395" t="str">
        <f t="shared" si="6"/>
        <v>509******00</v>
      </c>
    </row>
    <row r="396" spans="1:12" x14ac:dyDescent="0.25">
      <c r="A396" t="s">
        <v>9130</v>
      </c>
      <c r="B396" t="s">
        <v>9131</v>
      </c>
      <c r="C396" t="s">
        <v>17</v>
      </c>
      <c r="D396" s="1">
        <v>45298.745937500003</v>
      </c>
      <c r="E396" s="18" t="s">
        <v>11</v>
      </c>
      <c r="F396" s="13" t="s">
        <v>16</v>
      </c>
      <c r="G396" t="s">
        <v>14</v>
      </c>
      <c r="H396">
        <v>0</v>
      </c>
      <c r="I396" s="2"/>
      <c r="J396" s="4">
        <v>0</v>
      </c>
      <c r="K396" t="str">
        <f>IF((LEN(relatorio_Ananindeua[[#This Row],[CIF/CPF/CNPJ]])=14),relatorio_Ananindeua[[#This Row],[CIF/CPF/CNPJ]],relatorio_Ananindeua[[#This Row],[Coluna2]])</f>
        <v>50855815000120</v>
      </c>
      <c r="L396" t="str">
        <f t="shared" si="6"/>
        <v>508******20</v>
      </c>
    </row>
    <row r="397" spans="1:12" x14ac:dyDescent="0.25">
      <c r="A397" t="s">
        <v>9108</v>
      </c>
      <c r="B397" t="s">
        <v>9109</v>
      </c>
      <c r="C397" t="s">
        <v>17</v>
      </c>
      <c r="D397" s="1">
        <v>45298.74596064815</v>
      </c>
      <c r="E397" s="18" t="s">
        <v>11</v>
      </c>
      <c r="F397" s="13" t="s">
        <v>16</v>
      </c>
      <c r="G397" t="s">
        <v>14</v>
      </c>
      <c r="H397">
        <v>0</v>
      </c>
      <c r="I397" s="2"/>
      <c r="J397" s="4">
        <v>0</v>
      </c>
      <c r="K397" t="str">
        <f>IF((LEN(relatorio_Ananindeua[[#This Row],[CIF/CPF/CNPJ]])=14),relatorio_Ananindeua[[#This Row],[CIF/CPF/CNPJ]],relatorio_Ananindeua[[#This Row],[Coluna2]])</f>
        <v>50811630000114</v>
      </c>
      <c r="L397" t="str">
        <f t="shared" si="6"/>
        <v>508******14</v>
      </c>
    </row>
    <row r="398" spans="1:12" x14ac:dyDescent="0.25">
      <c r="A398" t="s">
        <v>9102</v>
      </c>
      <c r="B398" t="s">
        <v>9103</v>
      </c>
      <c r="C398" t="s">
        <v>17</v>
      </c>
      <c r="D398" s="1">
        <v>45298.745983796296</v>
      </c>
      <c r="E398" s="18" t="s">
        <v>11</v>
      </c>
      <c r="F398" s="13" t="s">
        <v>16</v>
      </c>
      <c r="G398" t="s">
        <v>14</v>
      </c>
      <c r="H398">
        <v>0</v>
      </c>
      <c r="I398" s="2"/>
      <c r="J398" s="4">
        <v>0</v>
      </c>
      <c r="K398" t="str">
        <f>IF((LEN(relatorio_Ananindeua[[#This Row],[CIF/CPF/CNPJ]])=14),relatorio_Ananindeua[[#This Row],[CIF/CPF/CNPJ]],relatorio_Ananindeua[[#This Row],[Coluna2]])</f>
        <v>50801164000196</v>
      </c>
      <c r="L398" t="str">
        <f t="shared" si="6"/>
        <v>508******96</v>
      </c>
    </row>
    <row r="399" spans="1:12" x14ac:dyDescent="0.25">
      <c r="A399" t="s">
        <v>9112</v>
      </c>
      <c r="B399" t="s">
        <v>9113</v>
      </c>
      <c r="C399" t="s">
        <v>17</v>
      </c>
      <c r="D399" s="1">
        <v>45298.745983796296</v>
      </c>
      <c r="E399" s="18" t="s">
        <v>11</v>
      </c>
      <c r="F399" s="13" t="s">
        <v>16</v>
      </c>
      <c r="G399" t="s">
        <v>14</v>
      </c>
      <c r="H399">
        <v>0</v>
      </c>
      <c r="I399" s="2"/>
      <c r="J399" s="4">
        <v>0</v>
      </c>
      <c r="K399" t="str">
        <f>IF((LEN(relatorio_Ananindeua[[#This Row],[CIF/CPF/CNPJ]])=14),relatorio_Ananindeua[[#This Row],[CIF/CPF/CNPJ]],relatorio_Ananindeua[[#This Row],[Coluna2]])</f>
        <v>50816071000135</v>
      </c>
      <c r="L399" t="str">
        <f t="shared" si="6"/>
        <v>508******35</v>
      </c>
    </row>
    <row r="400" spans="1:12" x14ac:dyDescent="0.25">
      <c r="A400" t="s">
        <v>9088</v>
      </c>
      <c r="B400" t="s">
        <v>9089</v>
      </c>
      <c r="C400" t="s">
        <v>17</v>
      </c>
      <c r="D400" s="1">
        <v>45298.745995370373</v>
      </c>
      <c r="E400" s="18" t="s">
        <v>11</v>
      </c>
      <c r="F400" s="13" t="s">
        <v>16</v>
      </c>
      <c r="G400" t="s">
        <v>14</v>
      </c>
      <c r="H400">
        <v>0</v>
      </c>
      <c r="I400" s="2"/>
      <c r="J400" s="4">
        <v>0</v>
      </c>
      <c r="K400" t="str">
        <f>IF((LEN(relatorio_Ananindeua[[#This Row],[CIF/CPF/CNPJ]])=14),relatorio_Ananindeua[[#This Row],[CIF/CPF/CNPJ]],relatorio_Ananindeua[[#This Row],[Coluna2]])</f>
        <v>50783671000144</v>
      </c>
      <c r="L400" t="str">
        <f t="shared" si="6"/>
        <v>507******44</v>
      </c>
    </row>
    <row r="401" spans="1:12" x14ac:dyDescent="0.25">
      <c r="A401" t="s">
        <v>9100</v>
      </c>
      <c r="B401" t="s">
        <v>9101</v>
      </c>
      <c r="C401" t="s">
        <v>17</v>
      </c>
      <c r="D401" s="1">
        <v>45298.746006944442</v>
      </c>
      <c r="E401" s="18" t="s">
        <v>11</v>
      </c>
      <c r="F401" s="13" t="s">
        <v>16</v>
      </c>
      <c r="G401" t="s">
        <v>14</v>
      </c>
      <c r="H401">
        <v>0</v>
      </c>
      <c r="I401" s="2"/>
      <c r="J401" s="4">
        <v>0</v>
      </c>
      <c r="K401" t="str">
        <f>IF((LEN(relatorio_Ananindeua[[#This Row],[CIF/CPF/CNPJ]])=14),relatorio_Ananindeua[[#This Row],[CIF/CPF/CNPJ]],relatorio_Ananindeua[[#This Row],[Coluna2]])</f>
        <v>50800955000100</v>
      </c>
      <c r="L401" t="str">
        <f t="shared" si="6"/>
        <v>508******00</v>
      </c>
    </row>
    <row r="402" spans="1:12" x14ac:dyDescent="0.25">
      <c r="A402" t="s">
        <v>9076</v>
      </c>
      <c r="B402" t="s">
        <v>9077</v>
      </c>
      <c r="C402" t="s">
        <v>17</v>
      </c>
      <c r="D402" s="1">
        <v>45298.746018518519</v>
      </c>
      <c r="E402" s="18" t="s">
        <v>11</v>
      </c>
      <c r="F402" s="13" t="s">
        <v>16</v>
      </c>
      <c r="G402" t="s">
        <v>14</v>
      </c>
      <c r="H402">
        <v>0</v>
      </c>
      <c r="I402" s="2"/>
      <c r="J402" s="4">
        <v>0</v>
      </c>
      <c r="K402" t="str">
        <f>IF((LEN(relatorio_Ananindeua[[#This Row],[CIF/CPF/CNPJ]])=14),relatorio_Ananindeua[[#This Row],[CIF/CPF/CNPJ]],relatorio_Ananindeua[[#This Row],[Coluna2]])</f>
        <v>50762243000135</v>
      </c>
      <c r="L402" t="str">
        <f t="shared" ref="L402:L465" si="7">_xlfn.CONCAT(LEFT(A402,3),REPT("*",6),RIGHT(A402,2))</f>
        <v>507******35</v>
      </c>
    </row>
    <row r="403" spans="1:12" x14ac:dyDescent="0.25">
      <c r="A403" t="s">
        <v>9086</v>
      </c>
      <c r="B403" t="s">
        <v>9087</v>
      </c>
      <c r="C403" t="s">
        <v>17</v>
      </c>
      <c r="D403" s="1">
        <v>45298.746018518519</v>
      </c>
      <c r="E403" s="18" t="s">
        <v>11</v>
      </c>
      <c r="F403" s="13" t="s">
        <v>16</v>
      </c>
      <c r="G403" t="s">
        <v>14</v>
      </c>
      <c r="H403">
        <v>0</v>
      </c>
      <c r="I403" s="2"/>
      <c r="J403" s="4">
        <v>0</v>
      </c>
      <c r="K403" t="str">
        <f>IF((LEN(relatorio_Ananindeua[[#This Row],[CIF/CPF/CNPJ]])=14),relatorio_Ananindeua[[#This Row],[CIF/CPF/CNPJ]],relatorio_Ananindeua[[#This Row],[Coluna2]])</f>
        <v>50779747000168</v>
      </c>
      <c r="L403" t="str">
        <f t="shared" si="7"/>
        <v>507******68</v>
      </c>
    </row>
    <row r="404" spans="1:12" x14ac:dyDescent="0.25">
      <c r="A404" t="s">
        <v>9106</v>
      </c>
      <c r="B404" t="s">
        <v>9107</v>
      </c>
      <c r="C404" t="s">
        <v>17</v>
      </c>
      <c r="D404" s="1">
        <v>45298.746018518519</v>
      </c>
      <c r="E404" s="18" t="s">
        <v>11</v>
      </c>
      <c r="F404" s="13" t="s">
        <v>16</v>
      </c>
      <c r="G404" t="s">
        <v>14</v>
      </c>
      <c r="H404">
        <v>0</v>
      </c>
      <c r="I404" s="2"/>
      <c r="J404" s="4">
        <v>0</v>
      </c>
      <c r="K404" t="str">
        <f>IF((LEN(relatorio_Ananindeua[[#This Row],[CIF/CPF/CNPJ]])=14),relatorio_Ananindeua[[#This Row],[CIF/CPF/CNPJ]],relatorio_Ananindeua[[#This Row],[Coluna2]])</f>
        <v>50810657000192</v>
      </c>
      <c r="L404" t="str">
        <f t="shared" si="7"/>
        <v>508******92</v>
      </c>
    </row>
    <row r="405" spans="1:12" x14ac:dyDescent="0.25">
      <c r="A405" t="s">
        <v>9082</v>
      </c>
      <c r="B405" t="s">
        <v>9083</v>
      </c>
      <c r="C405" t="s">
        <v>17</v>
      </c>
      <c r="D405" s="1">
        <v>45298.746030092596</v>
      </c>
      <c r="E405" s="18" t="s">
        <v>11</v>
      </c>
      <c r="F405" s="13" t="s">
        <v>16</v>
      </c>
      <c r="G405" t="s">
        <v>14</v>
      </c>
      <c r="H405">
        <v>0</v>
      </c>
      <c r="I405" s="2"/>
      <c r="J405" s="4">
        <v>0</v>
      </c>
      <c r="K405" t="str">
        <f>IF((LEN(relatorio_Ananindeua[[#This Row],[CIF/CPF/CNPJ]])=14),relatorio_Ananindeua[[#This Row],[CIF/CPF/CNPJ]],relatorio_Ananindeua[[#This Row],[Coluna2]])</f>
        <v>50765948000106</v>
      </c>
      <c r="L405" t="str">
        <f t="shared" si="7"/>
        <v>507******06</v>
      </c>
    </row>
    <row r="406" spans="1:12" x14ac:dyDescent="0.25">
      <c r="A406" t="s">
        <v>9092</v>
      </c>
      <c r="B406" t="s">
        <v>9093</v>
      </c>
      <c r="C406" t="s">
        <v>17</v>
      </c>
      <c r="D406" s="1">
        <v>45298.746030092596</v>
      </c>
      <c r="E406" s="18" t="s">
        <v>11</v>
      </c>
      <c r="F406" s="13" t="s">
        <v>16</v>
      </c>
      <c r="G406" t="s">
        <v>14</v>
      </c>
      <c r="H406">
        <v>0</v>
      </c>
      <c r="I406" s="2"/>
      <c r="J406" s="4">
        <v>0</v>
      </c>
      <c r="K406" t="str">
        <f>IF((LEN(relatorio_Ananindeua[[#This Row],[CIF/CPF/CNPJ]])=14),relatorio_Ananindeua[[#This Row],[CIF/CPF/CNPJ]],relatorio_Ananindeua[[#This Row],[Coluna2]])</f>
        <v>50793709000160</v>
      </c>
      <c r="L406" t="str">
        <f t="shared" si="7"/>
        <v>507******60</v>
      </c>
    </row>
    <row r="407" spans="1:12" x14ac:dyDescent="0.25">
      <c r="A407" t="s">
        <v>9066</v>
      </c>
      <c r="B407" t="s">
        <v>9067</v>
      </c>
      <c r="C407" t="s">
        <v>17</v>
      </c>
      <c r="D407" s="1">
        <v>45298.746041666665</v>
      </c>
      <c r="E407" s="18" t="s">
        <v>11</v>
      </c>
      <c r="F407" s="13" t="s">
        <v>16</v>
      </c>
      <c r="G407" t="s">
        <v>14</v>
      </c>
      <c r="H407">
        <v>0</v>
      </c>
      <c r="I407" s="2"/>
      <c r="J407" s="4">
        <v>0</v>
      </c>
      <c r="K407" t="str">
        <f>IF((LEN(relatorio_Ananindeua[[#This Row],[CIF/CPF/CNPJ]])=14),relatorio_Ananindeua[[#This Row],[CIF/CPF/CNPJ]],relatorio_Ananindeua[[#This Row],[Coluna2]])</f>
        <v>50758423000143</v>
      </c>
      <c r="L407" t="str">
        <f t="shared" si="7"/>
        <v>507******43</v>
      </c>
    </row>
    <row r="408" spans="1:12" x14ac:dyDescent="0.25">
      <c r="A408" t="s">
        <v>9068</v>
      </c>
      <c r="B408" t="s">
        <v>9069</v>
      </c>
      <c r="C408" t="s">
        <v>17</v>
      </c>
      <c r="D408" s="1">
        <v>45298.746041666665</v>
      </c>
      <c r="E408" s="18" t="s">
        <v>11</v>
      </c>
      <c r="F408" s="13" t="s">
        <v>16</v>
      </c>
      <c r="G408" t="s">
        <v>14</v>
      </c>
      <c r="H408">
        <v>0</v>
      </c>
      <c r="I408" s="2"/>
      <c r="J408" s="4">
        <v>0</v>
      </c>
      <c r="K408" t="str">
        <f>IF((LEN(relatorio_Ananindeua[[#This Row],[CIF/CPF/CNPJ]])=14),relatorio_Ananindeua[[#This Row],[CIF/CPF/CNPJ]],relatorio_Ananindeua[[#This Row],[Coluna2]])</f>
        <v>50758596000161</v>
      </c>
      <c r="L408" t="str">
        <f t="shared" si="7"/>
        <v>507******61</v>
      </c>
    </row>
    <row r="409" spans="1:12" x14ac:dyDescent="0.25">
      <c r="A409" t="s">
        <v>9054</v>
      </c>
      <c r="B409" t="s">
        <v>9055</v>
      </c>
      <c r="C409" t="s">
        <v>17</v>
      </c>
      <c r="D409" s="1">
        <v>45298.746064814812</v>
      </c>
      <c r="E409" s="18" t="s">
        <v>11</v>
      </c>
      <c r="F409" s="13" t="s">
        <v>16</v>
      </c>
      <c r="G409" t="s">
        <v>14</v>
      </c>
      <c r="H409">
        <v>0</v>
      </c>
      <c r="I409" s="2"/>
      <c r="J409" s="4">
        <v>0</v>
      </c>
      <c r="K409" t="str">
        <f>IF((LEN(relatorio_Ananindeua[[#This Row],[CIF/CPF/CNPJ]])=14),relatorio_Ananindeua[[#This Row],[CIF/CPF/CNPJ]],relatorio_Ananindeua[[#This Row],[Coluna2]])</f>
        <v>50752196000149</v>
      </c>
      <c r="L409" t="str">
        <f t="shared" si="7"/>
        <v>507******49</v>
      </c>
    </row>
    <row r="410" spans="1:12" x14ac:dyDescent="0.25">
      <c r="A410" t="s">
        <v>9060</v>
      </c>
      <c r="B410" t="s">
        <v>9061</v>
      </c>
      <c r="C410" t="s">
        <v>17</v>
      </c>
      <c r="D410" s="1">
        <v>45298.746064814812</v>
      </c>
      <c r="E410" s="18" t="s">
        <v>11</v>
      </c>
      <c r="F410" s="13" t="s">
        <v>16</v>
      </c>
      <c r="G410" t="s">
        <v>14</v>
      </c>
      <c r="H410">
        <v>0</v>
      </c>
      <c r="I410" s="2"/>
      <c r="J410" s="4">
        <v>0</v>
      </c>
      <c r="K410" t="str">
        <f>IF((LEN(relatorio_Ananindeua[[#This Row],[CIF/CPF/CNPJ]])=14),relatorio_Ananindeua[[#This Row],[CIF/CPF/CNPJ]],relatorio_Ananindeua[[#This Row],[Coluna2]])</f>
        <v>50755178000110</v>
      </c>
      <c r="L410" t="str">
        <f t="shared" si="7"/>
        <v>507******10</v>
      </c>
    </row>
    <row r="411" spans="1:12" x14ac:dyDescent="0.25">
      <c r="A411" t="s">
        <v>9064</v>
      </c>
      <c r="B411" t="s">
        <v>9065</v>
      </c>
      <c r="C411" t="s">
        <v>17</v>
      </c>
      <c r="D411" s="1">
        <v>45298.746064814812</v>
      </c>
      <c r="E411" s="18" t="s">
        <v>11</v>
      </c>
      <c r="F411" s="13" t="s">
        <v>16</v>
      </c>
      <c r="G411" t="s">
        <v>14</v>
      </c>
      <c r="H411">
        <v>0</v>
      </c>
      <c r="I411" s="2"/>
      <c r="J411" s="4">
        <v>0</v>
      </c>
      <c r="K411" t="str">
        <f>IF((LEN(relatorio_Ananindeua[[#This Row],[CIF/CPF/CNPJ]])=14),relatorio_Ananindeua[[#This Row],[CIF/CPF/CNPJ]],relatorio_Ananindeua[[#This Row],[Coluna2]])</f>
        <v>50755684000100</v>
      </c>
      <c r="L411" t="str">
        <f t="shared" si="7"/>
        <v>507******00</v>
      </c>
    </row>
    <row r="412" spans="1:12" x14ac:dyDescent="0.25">
      <c r="A412" t="s">
        <v>9078</v>
      </c>
      <c r="B412" t="s">
        <v>9079</v>
      </c>
      <c r="C412" t="s">
        <v>17</v>
      </c>
      <c r="D412" s="1">
        <v>45298.746064814812</v>
      </c>
      <c r="E412" s="18" t="s">
        <v>11</v>
      </c>
      <c r="F412" s="13" t="s">
        <v>16</v>
      </c>
      <c r="G412" t="s">
        <v>14</v>
      </c>
      <c r="H412">
        <v>0</v>
      </c>
      <c r="I412" s="2"/>
      <c r="J412" s="4">
        <v>0</v>
      </c>
      <c r="K412" t="str">
        <f>IF((LEN(relatorio_Ananindeua[[#This Row],[CIF/CPF/CNPJ]])=14),relatorio_Ananindeua[[#This Row],[CIF/CPF/CNPJ]],relatorio_Ananindeua[[#This Row],[Coluna2]])</f>
        <v>50763006000199</v>
      </c>
      <c r="L412" t="str">
        <f t="shared" si="7"/>
        <v>507******99</v>
      </c>
    </row>
    <row r="413" spans="1:12" x14ac:dyDescent="0.25">
      <c r="A413" t="s">
        <v>9038</v>
      </c>
      <c r="B413" t="s">
        <v>9039</v>
      </c>
      <c r="C413" t="s">
        <v>17</v>
      </c>
      <c r="D413" s="1">
        <v>45298.746076388888</v>
      </c>
      <c r="E413" s="18" t="s">
        <v>11</v>
      </c>
      <c r="F413" s="13" t="s">
        <v>16</v>
      </c>
      <c r="G413" t="s">
        <v>14</v>
      </c>
      <c r="H413">
        <v>0</v>
      </c>
      <c r="I413" s="2"/>
      <c r="J413" s="4">
        <v>0</v>
      </c>
      <c r="K413" t="str">
        <f>IF((LEN(relatorio_Ananindeua[[#This Row],[CIF/CPF/CNPJ]])=14),relatorio_Ananindeua[[#This Row],[CIF/CPF/CNPJ]],relatorio_Ananindeua[[#This Row],[Coluna2]])</f>
        <v>50735140000186</v>
      </c>
      <c r="L413" t="str">
        <f t="shared" si="7"/>
        <v>507******86</v>
      </c>
    </row>
    <row r="414" spans="1:12" x14ac:dyDescent="0.25">
      <c r="A414" t="s">
        <v>9042</v>
      </c>
      <c r="B414" t="s">
        <v>9043</v>
      </c>
      <c r="C414" t="s">
        <v>17</v>
      </c>
      <c r="D414" s="1">
        <v>45298.746076388888</v>
      </c>
      <c r="E414" s="18" t="s">
        <v>11</v>
      </c>
      <c r="F414" s="13" t="s">
        <v>16</v>
      </c>
      <c r="G414" t="s">
        <v>14</v>
      </c>
      <c r="H414">
        <v>0</v>
      </c>
      <c r="I414" s="2"/>
      <c r="J414" s="4">
        <v>0</v>
      </c>
      <c r="K414" t="str">
        <f>IF((LEN(relatorio_Ananindeua[[#This Row],[CIF/CPF/CNPJ]])=14),relatorio_Ananindeua[[#This Row],[CIF/CPF/CNPJ]],relatorio_Ananindeua[[#This Row],[Coluna2]])</f>
        <v>50737117000120</v>
      </c>
      <c r="L414" t="str">
        <f t="shared" si="7"/>
        <v>507******20</v>
      </c>
    </row>
    <row r="415" spans="1:12" x14ac:dyDescent="0.25">
      <c r="A415" t="s">
        <v>9036</v>
      </c>
      <c r="B415" t="s">
        <v>9037</v>
      </c>
      <c r="C415" t="s">
        <v>17</v>
      </c>
      <c r="D415" s="1">
        <v>45298.746087962965</v>
      </c>
      <c r="E415" s="18" t="s">
        <v>11</v>
      </c>
      <c r="F415" s="13" t="s">
        <v>16</v>
      </c>
      <c r="G415" t="s">
        <v>14</v>
      </c>
      <c r="H415">
        <v>0</v>
      </c>
      <c r="I415" s="2"/>
      <c r="J415" s="4">
        <v>0</v>
      </c>
      <c r="K415" t="str">
        <f>IF((LEN(relatorio_Ananindeua[[#This Row],[CIF/CPF/CNPJ]])=14),relatorio_Ananindeua[[#This Row],[CIF/CPF/CNPJ]],relatorio_Ananindeua[[#This Row],[Coluna2]])</f>
        <v>50733166000195</v>
      </c>
      <c r="L415" t="str">
        <f t="shared" si="7"/>
        <v>507******95</v>
      </c>
    </row>
    <row r="416" spans="1:12" x14ac:dyDescent="0.25">
      <c r="A416" t="s">
        <v>9044</v>
      </c>
      <c r="B416" t="s">
        <v>9045</v>
      </c>
      <c r="C416" t="s">
        <v>17</v>
      </c>
      <c r="D416" s="1">
        <v>45298.746087962965</v>
      </c>
      <c r="E416" s="18" t="s">
        <v>11</v>
      </c>
      <c r="F416" s="13" t="s">
        <v>16</v>
      </c>
      <c r="G416" t="s">
        <v>14</v>
      </c>
      <c r="H416">
        <v>0</v>
      </c>
      <c r="I416" s="2"/>
      <c r="J416" s="4">
        <v>0</v>
      </c>
      <c r="K416" t="str">
        <f>IF((LEN(relatorio_Ananindeua[[#This Row],[CIF/CPF/CNPJ]])=14),relatorio_Ananindeua[[#This Row],[CIF/CPF/CNPJ]],relatorio_Ananindeua[[#This Row],[Coluna2]])</f>
        <v>50737395000188</v>
      </c>
      <c r="L416" t="str">
        <f t="shared" si="7"/>
        <v>507******88</v>
      </c>
    </row>
    <row r="417" spans="1:12" x14ac:dyDescent="0.25">
      <c r="A417" t="s">
        <v>9032</v>
      </c>
      <c r="B417" t="s">
        <v>9033</v>
      </c>
      <c r="C417" t="s">
        <v>17</v>
      </c>
      <c r="D417" s="1">
        <v>45298.746099537035</v>
      </c>
      <c r="E417" s="18" t="s">
        <v>11</v>
      </c>
      <c r="F417" s="13" t="s">
        <v>16</v>
      </c>
      <c r="G417" t="s">
        <v>14</v>
      </c>
      <c r="H417">
        <v>0</v>
      </c>
      <c r="I417" s="2"/>
      <c r="J417" s="4">
        <v>0</v>
      </c>
      <c r="K417" t="str">
        <f>IF((LEN(relatorio_Ananindeua[[#This Row],[CIF/CPF/CNPJ]])=14),relatorio_Ananindeua[[#This Row],[CIF/CPF/CNPJ]],relatorio_Ananindeua[[#This Row],[Coluna2]])</f>
        <v>50723167000159</v>
      </c>
      <c r="L417" t="str">
        <f t="shared" si="7"/>
        <v>507******59</v>
      </c>
    </row>
    <row r="418" spans="1:12" x14ac:dyDescent="0.25">
      <c r="A418" t="s">
        <v>9028</v>
      </c>
      <c r="B418" t="s">
        <v>9029</v>
      </c>
      <c r="C418" t="s">
        <v>17</v>
      </c>
      <c r="D418" s="1">
        <v>45298.746111111112</v>
      </c>
      <c r="E418" s="18" t="s">
        <v>11</v>
      </c>
      <c r="F418" s="13" t="s">
        <v>16</v>
      </c>
      <c r="G418" t="s">
        <v>14</v>
      </c>
      <c r="H418">
        <v>0</v>
      </c>
      <c r="I418" s="2"/>
      <c r="J418" s="4">
        <v>0</v>
      </c>
      <c r="K418" t="str">
        <f>IF((LEN(relatorio_Ananindeua[[#This Row],[CIF/CPF/CNPJ]])=14),relatorio_Ananindeua[[#This Row],[CIF/CPF/CNPJ]],relatorio_Ananindeua[[#This Row],[Coluna2]])</f>
        <v>50718283000180</v>
      </c>
      <c r="L418" t="str">
        <f t="shared" si="7"/>
        <v>507******80</v>
      </c>
    </row>
    <row r="419" spans="1:12" x14ac:dyDescent="0.25">
      <c r="A419" t="s">
        <v>9022</v>
      </c>
      <c r="B419" t="s">
        <v>9023</v>
      </c>
      <c r="C419" t="s">
        <v>17</v>
      </c>
      <c r="D419" s="1">
        <v>45298.746122685188</v>
      </c>
      <c r="E419" s="18" t="s">
        <v>11</v>
      </c>
      <c r="F419" s="13" t="s">
        <v>16</v>
      </c>
      <c r="G419" t="s">
        <v>14</v>
      </c>
      <c r="H419">
        <v>0</v>
      </c>
      <c r="I419" s="2"/>
      <c r="J419" s="4">
        <v>0</v>
      </c>
      <c r="K419" t="str">
        <f>IF((LEN(relatorio_Ananindeua[[#This Row],[CIF/CPF/CNPJ]])=14),relatorio_Ananindeua[[#This Row],[CIF/CPF/CNPJ]],relatorio_Ananindeua[[#This Row],[Coluna2]])</f>
        <v>50702297000105</v>
      </c>
      <c r="L419" t="str">
        <f t="shared" si="7"/>
        <v>507******05</v>
      </c>
    </row>
    <row r="420" spans="1:12" x14ac:dyDescent="0.25">
      <c r="A420" t="s">
        <v>9026</v>
      </c>
      <c r="B420" t="s">
        <v>9027</v>
      </c>
      <c r="C420" t="s">
        <v>17</v>
      </c>
      <c r="D420" s="1">
        <v>45298.746122685188</v>
      </c>
      <c r="E420" s="18" t="s">
        <v>11</v>
      </c>
      <c r="F420" s="13" t="s">
        <v>16</v>
      </c>
      <c r="G420" t="s">
        <v>14</v>
      </c>
      <c r="H420">
        <v>0</v>
      </c>
      <c r="I420" s="2"/>
      <c r="J420" s="4">
        <v>0</v>
      </c>
      <c r="K420" t="str">
        <f>IF((LEN(relatorio_Ananindeua[[#This Row],[CIF/CPF/CNPJ]])=14),relatorio_Ananindeua[[#This Row],[CIF/CPF/CNPJ]],relatorio_Ananindeua[[#This Row],[Coluna2]])</f>
        <v>50716587000108</v>
      </c>
      <c r="L420" t="str">
        <f t="shared" si="7"/>
        <v>507******08</v>
      </c>
    </row>
    <row r="421" spans="1:12" x14ac:dyDescent="0.25">
      <c r="A421" t="s">
        <v>9014</v>
      </c>
      <c r="B421" t="s">
        <v>9015</v>
      </c>
      <c r="C421" t="s">
        <v>17</v>
      </c>
      <c r="D421" s="1">
        <v>45298.746134259258</v>
      </c>
      <c r="E421" s="18" t="s">
        <v>11</v>
      </c>
      <c r="F421" s="13" t="s">
        <v>16</v>
      </c>
      <c r="G421" t="s">
        <v>14</v>
      </c>
      <c r="H421">
        <v>0</v>
      </c>
      <c r="I421" s="2"/>
      <c r="J421" s="4">
        <v>0</v>
      </c>
      <c r="K421" t="str">
        <f>IF((LEN(relatorio_Ananindeua[[#This Row],[CIF/CPF/CNPJ]])=14),relatorio_Ananindeua[[#This Row],[CIF/CPF/CNPJ]],relatorio_Ananindeua[[#This Row],[Coluna2]])</f>
        <v>50696363000181</v>
      </c>
      <c r="L421" t="str">
        <f t="shared" si="7"/>
        <v>506******81</v>
      </c>
    </row>
    <row r="422" spans="1:12" x14ac:dyDescent="0.25">
      <c r="A422" t="s">
        <v>9024</v>
      </c>
      <c r="B422" t="s">
        <v>9025</v>
      </c>
      <c r="C422" t="s">
        <v>17</v>
      </c>
      <c r="D422" s="1">
        <v>45298.746134259258</v>
      </c>
      <c r="E422" s="18" t="s">
        <v>11</v>
      </c>
      <c r="F422" s="13" t="s">
        <v>16</v>
      </c>
      <c r="G422" t="s">
        <v>14</v>
      </c>
      <c r="H422">
        <v>0</v>
      </c>
      <c r="I422" s="2"/>
      <c r="J422" s="4">
        <v>0</v>
      </c>
      <c r="K422" t="str">
        <f>IF((LEN(relatorio_Ananindeua[[#This Row],[CIF/CPF/CNPJ]])=14),relatorio_Ananindeua[[#This Row],[CIF/CPF/CNPJ]],relatorio_Ananindeua[[#This Row],[Coluna2]])</f>
        <v>50709330000129</v>
      </c>
      <c r="L422" t="str">
        <f t="shared" si="7"/>
        <v>507******29</v>
      </c>
    </row>
    <row r="423" spans="1:12" x14ac:dyDescent="0.25">
      <c r="A423" t="s">
        <v>9030</v>
      </c>
      <c r="B423" t="s">
        <v>9031</v>
      </c>
      <c r="C423" t="s">
        <v>17</v>
      </c>
      <c r="D423" s="1">
        <v>45298.746134259258</v>
      </c>
      <c r="E423" s="18" t="s">
        <v>11</v>
      </c>
      <c r="F423" s="13" t="s">
        <v>16</v>
      </c>
      <c r="G423" t="s">
        <v>14</v>
      </c>
      <c r="H423">
        <v>0</v>
      </c>
      <c r="I423" s="2"/>
      <c r="J423" s="4">
        <v>0</v>
      </c>
      <c r="K423" t="str">
        <f>IF((LEN(relatorio_Ananindeua[[#This Row],[CIF/CPF/CNPJ]])=14),relatorio_Ananindeua[[#This Row],[CIF/CPF/CNPJ]],relatorio_Ananindeua[[#This Row],[Coluna2]])</f>
        <v>50718815000189</v>
      </c>
      <c r="L423" t="str">
        <f t="shared" si="7"/>
        <v>507******89</v>
      </c>
    </row>
    <row r="424" spans="1:12" x14ac:dyDescent="0.25">
      <c r="A424" t="s">
        <v>8996</v>
      </c>
      <c r="B424" t="s">
        <v>8997</v>
      </c>
      <c r="C424" t="s">
        <v>17</v>
      </c>
      <c r="D424" s="1">
        <v>45298.746145833335</v>
      </c>
      <c r="E424" s="18" t="s">
        <v>11</v>
      </c>
      <c r="F424" s="13" t="s">
        <v>16</v>
      </c>
      <c r="G424" t="s">
        <v>14</v>
      </c>
      <c r="H424">
        <v>0</v>
      </c>
      <c r="I424" s="2"/>
      <c r="J424" s="4">
        <v>0</v>
      </c>
      <c r="K424" t="str">
        <f>IF((LEN(relatorio_Ananindeua[[#This Row],[CIF/CPF/CNPJ]])=14),relatorio_Ananindeua[[#This Row],[CIF/CPF/CNPJ]],relatorio_Ananindeua[[#This Row],[Coluna2]])</f>
        <v>50667165000190</v>
      </c>
      <c r="L424" t="str">
        <f t="shared" si="7"/>
        <v>506******90</v>
      </c>
    </row>
    <row r="425" spans="1:12" x14ac:dyDescent="0.25">
      <c r="A425" t="s">
        <v>9018</v>
      </c>
      <c r="B425" t="s">
        <v>9019</v>
      </c>
      <c r="C425" t="s">
        <v>17</v>
      </c>
      <c r="D425" s="1">
        <v>45298.746145833335</v>
      </c>
      <c r="E425" s="18" t="s">
        <v>11</v>
      </c>
      <c r="F425" s="13" t="s">
        <v>16</v>
      </c>
      <c r="G425" t="s">
        <v>14</v>
      </c>
      <c r="H425">
        <v>0</v>
      </c>
      <c r="I425" s="2"/>
      <c r="J425" s="4">
        <v>0</v>
      </c>
      <c r="K425" t="str">
        <f>IF((LEN(relatorio_Ananindeua[[#This Row],[CIF/CPF/CNPJ]])=14),relatorio_Ananindeua[[#This Row],[CIF/CPF/CNPJ]],relatorio_Ananindeua[[#This Row],[Coluna2]])</f>
        <v>50697888000131</v>
      </c>
      <c r="L425" t="str">
        <f t="shared" si="7"/>
        <v>506******31</v>
      </c>
    </row>
    <row r="426" spans="1:12" x14ac:dyDescent="0.25">
      <c r="A426" t="s">
        <v>9002</v>
      </c>
      <c r="B426" t="s">
        <v>9003</v>
      </c>
      <c r="C426" t="s">
        <v>17</v>
      </c>
      <c r="D426" s="1">
        <v>45298.746157407404</v>
      </c>
      <c r="E426" s="18" t="s">
        <v>11</v>
      </c>
      <c r="F426" s="13" t="s">
        <v>16</v>
      </c>
      <c r="G426" t="s">
        <v>14</v>
      </c>
      <c r="H426">
        <v>0</v>
      </c>
      <c r="I426" s="2"/>
      <c r="J426" s="4">
        <v>0</v>
      </c>
      <c r="K426" t="str">
        <f>IF((LEN(relatorio_Ananindeua[[#This Row],[CIF/CPF/CNPJ]])=14),relatorio_Ananindeua[[#This Row],[CIF/CPF/CNPJ]],relatorio_Ananindeua[[#This Row],[Coluna2]])</f>
        <v>50672131000193</v>
      </c>
      <c r="L426" t="str">
        <f t="shared" si="7"/>
        <v>506******93</v>
      </c>
    </row>
    <row r="427" spans="1:12" x14ac:dyDescent="0.25">
      <c r="A427" t="s">
        <v>9016</v>
      </c>
      <c r="B427" t="s">
        <v>9017</v>
      </c>
      <c r="C427" t="s">
        <v>17</v>
      </c>
      <c r="D427" s="1">
        <v>45298.746157407404</v>
      </c>
      <c r="E427" s="18" t="s">
        <v>11</v>
      </c>
      <c r="F427" s="13" t="s">
        <v>16</v>
      </c>
      <c r="G427" t="s">
        <v>14</v>
      </c>
      <c r="H427">
        <v>0</v>
      </c>
      <c r="I427" s="2"/>
      <c r="J427" s="4">
        <v>0</v>
      </c>
      <c r="K427" t="str">
        <f>IF((LEN(relatorio_Ananindeua[[#This Row],[CIF/CPF/CNPJ]])=14),relatorio_Ananindeua[[#This Row],[CIF/CPF/CNPJ]],relatorio_Ananindeua[[#This Row],[Coluna2]])</f>
        <v>50696683000131</v>
      </c>
      <c r="L427" t="str">
        <f t="shared" si="7"/>
        <v>506******31</v>
      </c>
    </row>
    <row r="428" spans="1:12" x14ac:dyDescent="0.25">
      <c r="A428" t="s">
        <v>9000</v>
      </c>
      <c r="B428" t="s">
        <v>9001</v>
      </c>
      <c r="C428" t="s">
        <v>17</v>
      </c>
      <c r="D428" s="1">
        <v>45298.746168981481</v>
      </c>
      <c r="E428" s="18" t="s">
        <v>11</v>
      </c>
      <c r="F428" s="13" t="s">
        <v>16</v>
      </c>
      <c r="G428" t="s">
        <v>14</v>
      </c>
      <c r="H428">
        <v>0</v>
      </c>
      <c r="I428" s="2"/>
      <c r="J428" s="4">
        <v>0</v>
      </c>
      <c r="K428" t="str">
        <f>IF((LEN(relatorio_Ananindeua[[#This Row],[CIF/CPF/CNPJ]])=14),relatorio_Ananindeua[[#This Row],[CIF/CPF/CNPJ]],relatorio_Ananindeua[[#This Row],[Coluna2]])</f>
        <v>50671876000138</v>
      </c>
      <c r="L428" t="str">
        <f t="shared" si="7"/>
        <v>506******38</v>
      </c>
    </row>
    <row r="429" spans="1:12" x14ac:dyDescent="0.25">
      <c r="A429" t="s">
        <v>8994</v>
      </c>
      <c r="B429" t="s">
        <v>8995</v>
      </c>
      <c r="C429" t="s">
        <v>17</v>
      </c>
      <c r="D429" s="1">
        <v>45298.746180555558</v>
      </c>
      <c r="E429" s="18" t="s">
        <v>11</v>
      </c>
      <c r="F429" s="13" t="s">
        <v>16</v>
      </c>
      <c r="G429" t="s">
        <v>14</v>
      </c>
      <c r="H429">
        <v>0</v>
      </c>
      <c r="I429" s="2"/>
      <c r="J429" s="4">
        <v>0</v>
      </c>
      <c r="K429" t="str">
        <f>IF((LEN(relatorio_Ananindeua[[#This Row],[CIF/CPF/CNPJ]])=14),relatorio_Ananindeua[[#This Row],[CIF/CPF/CNPJ]],relatorio_Ananindeua[[#This Row],[Coluna2]])</f>
        <v>50666226000102</v>
      </c>
      <c r="L429" t="str">
        <f t="shared" si="7"/>
        <v>506******02</v>
      </c>
    </row>
    <row r="430" spans="1:12" x14ac:dyDescent="0.25">
      <c r="A430" t="s">
        <v>9004</v>
      </c>
      <c r="B430" t="s">
        <v>9005</v>
      </c>
      <c r="C430" t="s">
        <v>17</v>
      </c>
      <c r="D430" s="1">
        <v>45298.746180555558</v>
      </c>
      <c r="E430" s="18" t="s">
        <v>11</v>
      </c>
      <c r="F430" s="13" t="s">
        <v>16</v>
      </c>
      <c r="G430" t="s">
        <v>14</v>
      </c>
      <c r="H430">
        <v>0</v>
      </c>
      <c r="I430" s="2"/>
      <c r="J430" s="4">
        <v>0</v>
      </c>
      <c r="K430" t="str">
        <f>IF((LEN(relatorio_Ananindeua[[#This Row],[CIF/CPF/CNPJ]])=14),relatorio_Ananindeua[[#This Row],[CIF/CPF/CNPJ]],relatorio_Ananindeua[[#This Row],[Coluna2]])</f>
        <v>50675193000159</v>
      </c>
      <c r="L430" t="str">
        <f t="shared" si="7"/>
        <v>506******59</v>
      </c>
    </row>
    <row r="431" spans="1:12" x14ac:dyDescent="0.25">
      <c r="A431" t="s">
        <v>9010</v>
      </c>
      <c r="B431" t="s">
        <v>9011</v>
      </c>
      <c r="C431" t="s">
        <v>17</v>
      </c>
      <c r="D431" s="1">
        <v>45298.746180555558</v>
      </c>
      <c r="E431" s="18" t="s">
        <v>11</v>
      </c>
      <c r="F431" s="13" t="s">
        <v>16</v>
      </c>
      <c r="G431" t="s">
        <v>14</v>
      </c>
      <c r="H431">
        <v>0</v>
      </c>
      <c r="I431" s="2"/>
      <c r="J431" s="4">
        <v>0</v>
      </c>
      <c r="K431" t="str">
        <f>IF((LEN(relatorio_Ananindeua[[#This Row],[CIF/CPF/CNPJ]])=14),relatorio_Ananindeua[[#This Row],[CIF/CPF/CNPJ]],relatorio_Ananindeua[[#This Row],[Coluna2]])</f>
        <v>50683834000117</v>
      </c>
      <c r="L431" t="str">
        <f t="shared" si="7"/>
        <v>506******17</v>
      </c>
    </row>
    <row r="432" spans="1:12" x14ac:dyDescent="0.25">
      <c r="A432" t="s">
        <v>8970</v>
      </c>
      <c r="B432" t="s">
        <v>8971</v>
      </c>
      <c r="C432" t="s">
        <v>17</v>
      </c>
      <c r="D432" s="1">
        <v>45298.746192129627</v>
      </c>
      <c r="E432" s="18" t="s">
        <v>11</v>
      </c>
      <c r="F432" s="13" t="s">
        <v>16</v>
      </c>
      <c r="G432" t="s">
        <v>14</v>
      </c>
      <c r="H432">
        <v>0</v>
      </c>
      <c r="I432" s="2"/>
      <c r="J432" s="4">
        <v>0</v>
      </c>
      <c r="K432" t="str">
        <f>IF((LEN(relatorio_Ananindeua[[#This Row],[CIF/CPF/CNPJ]])=14),relatorio_Ananindeua[[#This Row],[CIF/CPF/CNPJ]],relatorio_Ananindeua[[#This Row],[Coluna2]])</f>
        <v>50633081000135</v>
      </c>
      <c r="L432" t="str">
        <f t="shared" si="7"/>
        <v>506******35</v>
      </c>
    </row>
    <row r="433" spans="1:12" x14ac:dyDescent="0.25">
      <c r="A433" t="s">
        <v>8978</v>
      </c>
      <c r="B433" t="s">
        <v>8979</v>
      </c>
      <c r="C433" t="s">
        <v>17</v>
      </c>
      <c r="D433" s="1">
        <v>45298.746192129627</v>
      </c>
      <c r="E433" s="18" t="s">
        <v>11</v>
      </c>
      <c r="F433" s="13" t="s">
        <v>16</v>
      </c>
      <c r="G433" t="s">
        <v>14</v>
      </c>
      <c r="H433">
        <v>0</v>
      </c>
      <c r="I433" s="2"/>
      <c r="J433" s="4">
        <v>0</v>
      </c>
      <c r="K433" t="str">
        <f>IF((LEN(relatorio_Ananindeua[[#This Row],[CIF/CPF/CNPJ]])=14),relatorio_Ananindeua[[#This Row],[CIF/CPF/CNPJ]],relatorio_Ananindeua[[#This Row],[Coluna2]])</f>
        <v>50644963000104</v>
      </c>
      <c r="L433" t="str">
        <f t="shared" si="7"/>
        <v>506******04</v>
      </c>
    </row>
    <row r="434" spans="1:12" x14ac:dyDescent="0.25">
      <c r="A434" t="s">
        <v>8980</v>
      </c>
      <c r="B434" t="s">
        <v>8981</v>
      </c>
      <c r="C434" t="s">
        <v>17</v>
      </c>
      <c r="D434" s="1">
        <v>45298.746192129627</v>
      </c>
      <c r="E434" s="18" t="s">
        <v>11</v>
      </c>
      <c r="F434" s="13" t="s">
        <v>16</v>
      </c>
      <c r="G434" t="s">
        <v>14</v>
      </c>
      <c r="H434">
        <v>0</v>
      </c>
      <c r="I434" s="2"/>
      <c r="J434" s="4">
        <v>0</v>
      </c>
      <c r="K434" t="str">
        <f>IF((LEN(relatorio_Ananindeua[[#This Row],[CIF/CPF/CNPJ]])=14),relatorio_Ananindeua[[#This Row],[CIF/CPF/CNPJ]],relatorio_Ananindeua[[#This Row],[Coluna2]])</f>
        <v>50652721000154</v>
      </c>
      <c r="L434" t="str">
        <f t="shared" si="7"/>
        <v>506******54</v>
      </c>
    </row>
    <row r="435" spans="1:12" x14ac:dyDescent="0.25">
      <c r="A435" t="s">
        <v>8982</v>
      </c>
      <c r="B435" t="s">
        <v>8983</v>
      </c>
      <c r="C435" t="s">
        <v>17</v>
      </c>
      <c r="D435" s="1">
        <v>45298.746192129627</v>
      </c>
      <c r="E435" s="18" t="s">
        <v>11</v>
      </c>
      <c r="F435" s="13" t="s">
        <v>16</v>
      </c>
      <c r="G435" t="s">
        <v>14</v>
      </c>
      <c r="H435">
        <v>0</v>
      </c>
      <c r="I435" s="2"/>
      <c r="J435" s="4">
        <v>0</v>
      </c>
      <c r="K435" t="str">
        <f>IF((LEN(relatorio_Ananindeua[[#This Row],[CIF/CPF/CNPJ]])=14),relatorio_Ananindeua[[#This Row],[CIF/CPF/CNPJ]],relatorio_Ananindeua[[#This Row],[Coluna2]])</f>
        <v>50654009000194</v>
      </c>
      <c r="L435" t="str">
        <f t="shared" si="7"/>
        <v>506******94</v>
      </c>
    </row>
    <row r="436" spans="1:12" x14ac:dyDescent="0.25">
      <c r="A436" t="s">
        <v>8984</v>
      </c>
      <c r="B436" t="s">
        <v>8985</v>
      </c>
      <c r="C436" t="s">
        <v>17</v>
      </c>
      <c r="D436" s="1">
        <v>45298.746215277781</v>
      </c>
      <c r="E436" s="18" t="s">
        <v>11</v>
      </c>
      <c r="F436" s="13" t="s">
        <v>16</v>
      </c>
      <c r="G436" t="s">
        <v>14</v>
      </c>
      <c r="H436">
        <v>0</v>
      </c>
      <c r="I436" s="2"/>
      <c r="J436" s="4">
        <v>0</v>
      </c>
      <c r="K436" t="str">
        <f>IF((LEN(relatorio_Ananindeua[[#This Row],[CIF/CPF/CNPJ]])=14),relatorio_Ananindeua[[#This Row],[CIF/CPF/CNPJ]],relatorio_Ananindeua[[#This Row],[Coluna2]])</f>
        <v>50656392000110</v>
      </c>
      <c r="L436" t="str">
        <f t="shared" si="7"/>
        <v>506******10</v>
      </c>
    </row>
    <row r="437" spans="1:12" x14ac:dyDescent="0.25">
      <c r="A437" t="s">
        <v>8974</v>
      </c>
      <c r="B437" t="s">
        <v>8975</v>
      </c>
      <c r="C437" t="s">
        <v>17</v>
      </c>
      <c r="D437" s="1">
        <v>45298.74622685185</v>
      </c>
      <c r="E437" s="18" t="s">
        <v>11</v>
      </c>
      <c r="F437" s="13" t="s">
        <v>16</v>
      </c>
      <c r="G437" t="s">
        <v>14</v>
      </c>
      <c r="H437">
        <v>0</v>
      </c>
      <c r="I437" s="2"/>
      <c r="J437" s="4">
        <v>0</v>
      </c>
      <c r="K437" t="str">
        <f>IF((LEN(relatorio_Ananindeua[[#This Row],[CIF/CPF/CNPJ]])=14),relatorio_Ananindeua[[#This Row],[CIF/CPF/CNPJ]],relatorio_Ananindeua[[#This Row],[Coluna2]])</f>
        <v>50642550000182</v>
      </c>
      <c r="L437" t="str">
        <f t="shared" si="7"/>
        <v>506******82</v>
      </c>
    </row>
    <row r="438" spans="1:12" x14ac:dyDescent="0.25">
      <c r="A438" t="s">
        <v>8968</v>
      </c>
      <c r="B438" t="s">
        <v>8969</v>
      </c>
      <c r="C438" t="s">
        <v>17</v>
      </c>
      <c r="D438" s="1">
        <v>45298.746238425927</v>
      </c>
      <c r="E438" s="18" t="s">
        <v>11</v>
      </c>
      <c r="F438" s="13" t="s">
        <v>16</v>
      </c>
      <c r="G438" t="s">
        <v>14</v>
      </c>
      <c r="H438">
        <v>0</v>
      </c>
      <c r="I438" s="2"/>
      <c r="J438" s="4">
        <v>0</v>
      </c>
      <c r="K438" t="str">
        <f>IF((LEN(relatorio_Ananindeua[[#This Row],[CIF/CPF/CNPJ]])=14),relatorio_Ananindeua[[#This Row],[CIF/CPF/CNPJ]],relatorio_Ananindeua[[#This Row],[Coluna2]])</f>
        <v>50630364000123</v>
      </c>
      <c r="L438" t="str">
        <f t="shared" si="7"/>
        <v>506******23</v>
      </c>
    </row>
    <row r="439" spans="1:12" x14ac:dyDescent="0.25">
      <c r="A439" t="s">
        <v>8964</v>
      </c>
      <c r="B439" t="s">
        <v>8965</v>
      </c>
      <c r="C439" t="s">
        <v>17</v>
      </c>
      <c r="D439" s="1">
        <v>45298.746249999997</v>
      </c>
      <c r="E439" s="18" t="s">
        <v>11</v>
      </c>
      <c r="F439" s="13" t="s">
        <v>16</v>
      </c>
      <c r="G439" t="s">
        <v>14</v>
      </c>
      <c r="H439">
        <v>0</v>
      </c>
      <c r="I439" s="2"/>
      <c r="J439" s="4">
        <v>0</v>
      </c>
      <c r="K439" t="str">
        <f>IF((LEN(relatorio_Ananindeua[[#This Row],[CIF/CPF/CNPJ]])=14),relatorio_Ananindeua[[#This Row],[CIF/CPF/CNPJ]],relatorio_Ananindeua[[#This Row],[Coluna2]])</f>
        <v>50614736000128</v>
      </c>
      <c r="L439" t="str">
        <f t="shared" si="7"/>
        <v>506******28</v>
      </c>
    </row>
    <row r="440" spans="1:12" x14ac:dyDescent="0.25">
      <c r="A440" t="s">
        <v>8972</v>
      </c>
      <c r="B440" t="s">
        <v>8973</v>
      </c>
      <c r="C440" t="s">
        <v>17</v>
      </c>
      <c r="D440" s="1">
        <v>45298.746249999997</v>
      </c>
      <c r="E440" s="18" t="s">
        <v>11</v>
      </c>
      <c r="F440" s="13" t="s">
        <v>16</v>
      </c>
      <c r="G440" t="s">
        <v>14</v>
      </c>
      <c r="H440">
        <v>0</v>
      </c>
      <c r="I440" s="2"/>
      <c r="J440" s="4">
        <v>0</v>
      </c>
      <c r="K440" t="str">
        <f>IF((LEN(relatorio_Ananindeua[[#This Row],[CIF/CPF/CNPJ]])=14),relatorio_Ananindeua[[#This Row],[CIF/CPF/CNPJ]],relatorio_Ananindeua[[#This Row],[Coluna2]])</f>
        <v>50639761000166</v>
      </c>
      <c r="L440" t="str">
        <f t="shared" si="7"/>
        <v>506******66</v>
      </c>
    </row>
    <row r="441" spans="1:12" x14ac:dyDescent="0.25">
      <c r="A441" t="s">
        <v>8958</v>
      </c>
      <c r="B441" t="s">
        <v>8959</v>
      </c>
      <c r="C441" t="s">
        <v>17</v>
      </c>
      <c r="D441" s="1">
        <v>45298.746261574073</v>
      </c>
      <c r="E441" s="18" t="s">
        <v>11</v>
      </c>
      <c r="F441" s="13" t="s">
        <v>16</v>
      </c>
      <c r="G441" t="s">
        <v>14</v>
      </c>
      <c r="H441">
        <v>0</v>
      </c>
      <c r="I441" s="2"/>
      <c r="J441" s="4">
        <v>0</v>
      </c>
      <c r="K441" t="str">
        <f>IF((LEN(relatorio_Ananindeua[[#This Row],[CIF/CPF/CNPJ]])=14),relatorio_Ananindeua[[#This Row],[CIF/CPF/CNPJ]],relatorio_Ananindeua[[#This Row],[Coluna2]])</f>
        <v>50608506000156</v>
      </c>
      <c r="L441" t="str">
        <f t="shared" si="7"/>
        <v>506******56</v>
      </c>
    </row>
    <row r="442" spans="1:12" x14ac:dyDescent="0.25">
      <c r="A442" t="s">
        <v>8960</v>
      </c>
      <c r="B442" t="s">
        <v>8961</v>
      </c>
      <c r="C442" t="s">
        <v>17</v>
      </c>
      <c r="D442" s="1">
        <v>45298.746261574073</v>
      </c>
      <c r="E442" s="18" t="s">
        <v>11</v>
      </c>
      <c r="F442" s="13" t="s">
        <v>16</v>
      </c>
      <c r="G442" t="s">
        <v>14</v>
      </c>
      <c r="H442">
        <v>0</v>
      </c>
      <c r="I442" s="2"/>
      <c r="J442" s="4">
        <v>0</v>
      </c>
      <c r="K442" t="str">
        <f>IF((LEN(relatorio_Ananindeua[[#This Row],[CIF/CPF/CNPJ]])=14),relatorio_Ananindeua[[#This Row],[CIF/CPF/CNPJ]],relatorio_Ananindeua[[#This Row],[Coluna2]])</f>
        <v>50610459000185</v>
      </c>
      <c r="L442" t="str">
        <f t="shared" si="7"/>
        <v>506******85</v>
      </c>
    </row>
    <row r="443" spans="1:12" x14ac:dyDescent="0.25">
      <c r="A443" t="s">
        <v>634</v>
      </c>
      <c r="B443" t="s">
        <v>635</v>
      </c>
      <c r="C443" t="s">
        <v>17</v>
      </c>
      <c r="D443" s="1">
        <v>45298.74628472222</v>
      </c>
      <c r="E443" s="18" t="s">
        <v>11</v>
      </c>
      <c r="F443" s="13" t="s">
        <v>16</v>
      </c>
      <c r="G443" t="s">
        <v>14</v>
      </c>
      <c r="H443">
        <v>0</v>
      </c>
      <c r="I443" s="2"/>
      <c r="J443" s="4">
        <v>0</v>
      </c>
      <c r="K443" t="str">
        <f>IF((LEN(relatorio_Ananindeua[[#This Row],[CIF/CPF/CNPJ]])=14),relatorio_Ananindeua[[#This Row],[CIF/CPF/CNPJ]],relatorio_Ananindeua[[#This Row],[Coluna2]])</f>
        <v>14531187000164</v>
      </c>
      <c r="L443" t="str">
        <f t="shared" si="7"/>
        <v>145******64</v>
      </c>
    </row>
    <row r="444" spans="1:12" x14ac:dyDescent="0.25">
      <c r="A444" t="s">
        <v>8948</v>
      </c>
      <c r="B444" t="s">
        <v>8949</v>
      </c>
      <c r="C444" t="s">
        <v>17</v>
      </c>
      <c r="D444" s="1">
        <v>45298.74628472222</v>
      </c>
      <c r="E444" s="18" t="s">
        <v>11</v>
      </c>
      <c r="F444" s="13" t="s">
        <v>16</v>
      </c>
      <c r="G444" t="s">
        <v>14</v>
      </c>
      <c r="H444">
        <v>0</v>
      </c>
      <c r="I444" s="2"/>
      <c r="J444" s="4">
        <v>0</v>
      </c>
      <c r="K444" t="str">
        <f>IF((LEN(relatorio_Ananindeua[[#This Row],[CIF/CPF/CNPJ]])=14),relatorio_Ananindeua[[#This Row],[CIF/CPF/CNPJ]],relatorio_Ananindeua[[#This Row],[Coluna2]])</f>
        <v>50580317000112</v>
      </c>
      <c r="L444" t="str">
        <f t="shared" si="7"/>
        <v>505******12</v>
      </c>
    </row>
    <row r="445" spans="1:12" x14ac:dyDescent="0.25">
      <c r="A445" t="s">
        <v>8926</v>
      </c>
      <c r="B445" t="s">
        <v>8927</v>
      </c>
      <c r="C445" t="s">
        <v>17</v>
      </c>
      <c r="D445" s="1">
        <v>45298.746296296296</v>
      </c>
      <c r="E445" s="18" t="s">
        <v>11</v>
      </c>
      <c r="F445" s="13" t="s">
        <v>16</v>
      </c>
      <c r="G445" t="s">
        <v>14</v>
      </c>
      <c r="H445">
        <v>0</v>
      </c>
      <c r="I445" s="2"/>
      <c r="J445" s="4">
        <v>0</v>
      </c>
      <c r="K445" t="str">
        <f>IF((LEN(relatorio_Ananindeua[[#This Row],[CIF/CPF/CNPJ]])=14),relatorio_Ananindeua[[#This Row],[CIF/CPF/CNPJ]],relatorio_Ananindeua[[#This Row],[Coluna2]])</f>
        <v>50548764000194</v>
      </c>
      <c r="L445" t="str">
        <f t="shared" si="7"/>
        <v>505******94</v>
      </c>
    </row>
    <row r="446" spans="1:12" x14ac:dyDescent="0.25">
      <c r="A446" t="s">
        <v>8932</v>
      </c>
      <c r="B446" t="s">
        <v>8933</v>
      </c>
      <c r="C446" t="s">
        <v>17</v>
      </c>
      <c r="D446" s="1">
        <v>45298.746296296296</v>
      </c>
      <c r="E446" s="18" t="s">
        <v>11</v>
      </c>
      <c r="F446" s="13" t="s">
        <v>16</v>
      </c>
      <c r="G446" t="s">
        <v>14</v>
      </c>
      <c r="H446">
        <v>0</v>
      </c>
      <c r="I446" s="2"/>
      <c r="J446" s="4">
        <v>0</v>
      </c>
      <c r="K446" t="str">
        <f>IF((LEN(relatorio_Ananindeua[[#This Row],[CIF/CPF/CNPJ]])=14),relatorio_Ananindeua[[#This Row],[CIF/CPF/CNPJ]],relatorio_Ananindeua[[#This Row],[Coluna2]])</f>
        <v>50553678000170</v>
      </c>
      <c r="L446" t="str">
        <f t="shared" si="7"/>
        <v>505******70</v>
      </c>
    </row>
    <row r="447" spans="1:12" x14ac:dyDescent="0.25">
      <c r="A447" t="s">
        <v>8944</v>
      </c>
      <c r="B447" t="s">
        <v>8945</v>
      </c>
      <c r="C447" t="s">
        <v>17</v>
      </c>
      <c r="D447" s="1">
        <v>45298.746296296296</v>
      </c>
      <c r="E447" s="18" t="s">
        <v>11</v>
      </c>
      <c r="F447" s="13" t="s">
        <v>16</v>
      </c>
      <c r="G447" t="s">
        <v>14</v>
      </c>
      <c r="H447">
        <v>0</v>
      </c>
      <c r="I447" s="2"/>
      <c r="J447" s="4">
        <v>0</v>
      </c>
      <c r="K447" t="str">
        <f>IF((LEN(relatorio_Ananindeua[[#This Row],[CIF/CPF/CNPJ]])=14),relatorio_Ananindeua[[#This Row],[CIF/CPF/CNPJ]],relatorio_Ananindeua[[#This Row],[Coluna2]])</f>
        <v>50575852000185</v>
      </c>
      <c r="L447" t="str">
        <f t="shared" si="7"/>
        <v>505******85</v>
      </c>
    </row>
    <row r="448" spans="1:12" x14ac:dyDescent="0.25">
      <c r="A448" t="s">
        <v>8946</v>
      </c>
      <c r="B448" t="s">
        <v>8947</v>
      </c>
      <c r="C448" t="s">
        <v>17</v>
      </c>
      <c r="D448" s="1">
        <v>45298.746296296296</v>
      </c>
      <c r="E448" s="18" t="s">
        <v>11</v>
      </c>
      <c r="F448" s="13" t="s">
        <v>16</v>
      </c>
      <c r="G448" t="s">
        <v>14</v>
      </c>
      <c r="H448">
        <v>0</v>
      </c>
      <c r="I448" s="2"/>
      <c r="J448" s="4">
        <v>0</v>
      </c>
      <c r="K448" t="str">
        <f>IF((LEN(relatorio_Ananindeua[[#This Row],[CIF/CPF/CNPJ]])=14),relatorio_Ananindeua[[#This Row],[CIF/CPF/CNPJ]],relatorio_Ananindeua[[#This Row],[Coluna2]])</f>
        <v>50575948000143</v>
      </c>
      <c r="L448" t="str">
        <f t="shared" si="7"/>
        <v>505******43</v>
      </c>
    </row>
    <row r="449" spans="1:12" x14ac:dyDescent="0.25">
      <c r="A449" t="s">
        <v>8924</v>
      </c>
      <c r="B449" t="s">
        <v>8925</v>
      </c>
      <c r="C449" t="s">
        <v>17</v>
      </c>
      <c r="D449" s="1">
        <v>45298.746307870373</v>
      </c>
      <c r="E449" s="18" t="s">
        <v>11</v>
      </c>
      <c r="F449" s="13" t="s">
        <v>16</v>
      </c>
      <c r="G449" t="s">
        <v>14</v>
      </c>
      <c r="H449">
        <v>0</v>
      </c>
      <c r="I449" s="2"/>
      <c r="J449" s="4">
        <v>0</v>
      </c>
      <c r="K449" t="str">
        <f>IF((LEN(relatorio_Ananindeua[[#This Row],[CIF/CPF/CNPJ]])=14),relatorio_Ananindeua[[#This Row],[CIF/CPF/CNPJ]],relatorio_Ananindeua[[#This Row],[Coluna2]])</f>
        <v>50547001000129</v>
      </c>
      <c r="L449" t="str">
        <f t="shared" si="7"/>
        <v>505******29</v>
      </c>
    </row>
    <row r="450" spans="1:12" x14ac:dyDescent="0.25">
      <c r="A450" t="s">
        <v>8936</v>
      </c>
      <c r="B450" t="s">
        <v>8937</v>
      </c>
      <c r="C450" t="s">
        <v>17</v>
      </c>
      <c r="D450" s="1">
        <v>45298.746307870373</v>
      </c>
      <c r="E450" s="18" t="s">
        <v>11</v>
      </c>
      <c r="F450" s="13" t="s">
        <v>16</v>
      </c>
      <c r="G450" t="s">
        <v>14</v>
      </c>
      <c r="H450">
        <v>0</v>
      </c>
      <c r="I450" s="2"/>
      <c r="J450" s="4">
        <v>0</v>
      </c>
      <c r="K450" t="str">
        <f>IF((LEN(relatorio_Ananindeua[[#This Row],[CIF/CPF/CNPJ]])=14),relatorio_Ananindeua[[#This Row],[CIF/CPF/CNPJ]],relatorio_Ananindeua[[#This Row],[Coluna2]])</f>
        <v>50557238000190</v>
      </c>
      <c r="L450" t="str">
        <f t="shared" si="7"/>
        <v>505******90</v>
      </c>
    </row>
    <row r="451" spans="1:12" x14ac:dyDescent="0.25">
      <c r="A451" t="s">
        <v>8916</v>
      </c>
      <c r="B451" t="s">
        <v>8917</v>
      </c>
      <c r="C451" t="s">
        <v>17</v>
      </c>
      <c r="D451" s="1">
        <v>45298.746331018519</v>
      </c>
      <c r="E451" s="18" t="s">
        <v>11</v>
      </c>
      <c r="F451" s="13" t="s">
        <v>16</v>
      </c>
      <c r="G451" t="s">
        <v>14</v>
      </c>
      <c r="H451">
        <v>0</v>
      </c>
      <c r="I451" s="2"/>
      <c r="J451" s="4">
        <v>0</v>
      </c>
      <c r="K451" t="str">
        <f>IF((LEN(relatorio_Ananindeua[[#This Row],[CIF/CPF/CNPJ]])=14),relatorio_Ananindeua[[#This Row],[CIF/CPF/CNPJ]],relatorio_Ananindeua[[#This Row],[Coluna2]])</f>
        <v>50521184000103</v>
      </c>
      <c r="L451" t="str">
        <f t="shared" si="7"/>
        <v>505******03</v>
      </c>
    </row>
    <row r="452" spans="1:12" x14ac:dyDescent="0.25">
      <c r="A452" t="s">
        <v>8918</v>
      </c>
      <c r="B452" t="s">
        <v>8919</v>
      </c>
      <c r="C452" t="s">
        <v>17</v>
      </c>
      <c r="D452" s="1">
        <v>45298.746331018519</v>
      </c>
      <c r="E452" s="18" t="s">
        <v>11</v>
      </c>
      <c r="F452" s="13" t="s">
        <v>16</v>
      </c>
      <c r="G452" t="s">
        <v>14</v>
      </c>
      <c r="H452">
        <v>0</v>
      </c>
      <c r="I452" s="2"/>
      <c r="J452" s="4">
        <v>0</v>
      </c>
      <c r="K452" t="str">
        <f>IF((LEN(relatorio_Ananindeua[[#This Row],[CIF/CPF/CNPJ]])=14),relatorio_Ananindeua[[#This Row],[CIF/CPF/CNPJ]],relatorio_Ananindeua[[#This Row],[Coluna2]])</f>
        <v>50522688000148</v>
      </c>
      <c r="L452" t="str">
        <f t="shared" si="7"/>
        <v>505******48</v>
      </c>
    </row>
    <row r="453" spans="1:12" x14ac:dyDescent="0.25">
      <c r="A453" t="s">
        <v>8896</v>
      </c>
      <c r="B453" t="s">
        <v>8897</v>
      </c>
      <c r="C453" t="s">
        <v>17</v>
      </c>
      <c r="D453" s="1">
        <v>45298.746342592596</v>
      </c>
      <c r="E453" s="18" t="s">
        <v>11</v>
      </c>
      <c r="F453" s="13" t="s">
        <v>16</v>
      </c>
      <c r="G453" t="s">
        <v>14</v>
      </c>
      <c r="H453">
        <v>0</v>
      </c>
      <c r="I453" s="2"/>
      <c r="J453" s="4">
        <v>0</v>
      </c>
      <c r="K453" t="str">
        <f>IF((LEN(relatorio_Ananindeua[[#This Row],[CIF/CPF/CNPJ]])=14),relatorio_Ananindeua[[#This Row],[CIF/CPF/CNPJ]],relatorio_Ananindeua[[#This Row],[Coluna2]])</f>
        <v>50502184000166</v>
      </c>
      <c r="L453" t="str">
        <f t="shared" si="7"/>
        <v>505******66</v>
      </c>
    </row>
    <row r="454" spans="1:12" x14ac:dyDescent="0.25">
      <c r="A454" t="s">
        <v>8902</v>
      </c>
      <c r="B454" t="s">
        <v>8903</v>
      </c>
      <c r="C454" t="s">
        <v>17</v>
      </c>
      <c r="D454" s="1">
        <v>45298.746342592596</v>
      </c>
      <c r="E454" s="18" t="s">
        <v>11</v>
      </c>
      <c r="F454" s="13" t="s">
        <v>16</v>
      </c>
      <c r="G454" t="s">
        <v>14</v>
      </c>
      <c r="H454">
        <v>0</v>
      </c>
      <c r="I454" s="2"/>
      <c r="J454" s="4">
        <v>0</v>
      </c>
      <c r="K454" t="str">
        <f>IF((LEN(relatorio_Ananindeua[[#This Row],[CIF/CPF/CNPJ]])=14),relatorio_Ananindeua[[#This Row],[CIF/CPF/CNPJ]],relatorio_Ananindeua[[#This Row],[Coluna2]])</f>
        <v>50505390000120</v>
      </c>
      <c r="L454" t="str">
        <f t="shared" si="7"/>
        <v>505******20</v>
      </c>
    </row>
    <row r="455" spans="1:12" x14ac:dyDescent="0.25">
      <c r="A455" t="s">
        <v>8910</v>
      </c>
      <c r="B455" t="s">
        <v>8911</v>
      </c>
      <c r="C455" t="s">
        <v>17</v>
      </c>
      <c r="D455" s="1">
        <v>45298.746342592596</v>
      </c>
      <c r="E455" s="18" t="s">
        <v>11</v>
      </c>
      <c r="F455" s="13" t="s">
        <v>16</v>
      </c>
      <c r="G455" t="s">
        <v>14</v>
      </c>
      <c r="H455">
        <v>0</v>
      </c>
      <c r="I455" s="2"/>
      <c r="J455" s="4">
        <v>0</v>
      </c>
      <c r="K455" t="str">
        <f>IF((LEN(relatorio_Ananindeua[[#This Row],[CIF/CPF/CNPJ]])=14),relatorio_Ananindeua[[#This Row],[CIF/CPF/CNPJ]],relatorio_Ananindeua[[#This Row],[Coluna2]])</f>
        <v>50519455000196</v>
      </c>
      <c r="L455" t="str">
        <f t="shared" si="7"/>
        <v>505******96</v>
      </c>
    </row>
    <row r="456" spans="1:12" x14ac:dyDescent="0.25">
      <c r="A456" t="s">
        <v>8912</v>
      </c>
      <c r="B456" t="s">
        <v>8913</v>
      </c>
      <c r="C456" t="s">
        <v>17</v>
      </c>
      <c r="D456" s="1">
        <v>45298.746342592596</v>
      </c>
      <c r="E456" s="18" t="s">
        <v>11</v>
      </c>
      <c r="F456" s="13" t="s">
        <v>16</v>
      </c>
      <c r="G456" t="s">
        <v>14</v>
      </c>
      <c r="H456">
        <v>0</v>
      </c>
      <c r="I456" s="2"/>
      <c r="J456" s="4">
        <v>0</v>
      </c>
      <c r="K456" t="str">
        <f>IF((LEN(relatorio_Ananindeua[[#This Row],[CIF/CPF/CNPJ]])=14),relatorio_Ananindeua[[#This Row],[CIF/CPF/CNPJ]],relatorio_Ananindeua[[#This Row],[Coluna2]])</f>
        <v>50519649000191</v>
      </c>
      <c r="L456" t="str">
        <f t="shared" si="7"/>
        <v>505******91</v>
      </c>
    </row>
    <row r="457" spans="1:12" x14ac:dyDescent="0.25">
      <c r="A457" t="s">
        <v>8878</v>
      </c>
      <c r="B457" t="s">
        <v>8879</v>
      </c>
      <c r="C457" t="s">
        <v>17</v>
      </c>
      <c r="D457" s="1">
        <v>45298.746354166666</v>
      </c>
      <c r="E457" s="18" t="s">
        <v>11</v>
      </c>
      <c r="F457" s="13" t="s">
        <v>16</v>
      </c>
      <c r="G457" t="s">
        <v>14</v>
      </c>
      <c r="H457">
        <v>0</v>
      </c>
      <c r="I457" s="2"/>
      <c r="J457" s="4">
        <v>0</v>
      </c>
      <c r="K457" t="str">
        <f>IF((LEN(relatorio_Ananindeua[[#This Row],[CIF/CPF/CNPJ]])=14),relatorio_Ananindeua[[#This Row],[CIF/CPF/CNPJ]],relatorio_Ananindeua[[#This Row],[Coluna2]])</f>
        <v>50483881000117</v>
      </c>
      <c r="L457" t="str">
        <f t="shared" si="7"/>
        <v>504******17</v>
      </c>
    </row>
    <row r="458" spans="1:12" x14ac:dyDescent="0.25">
      <c r="A458" t="s">
        <v>8892</v>
      </c>
      <c r="B458" t="s">
        <v>8893</v>
      </c>
      <c r="C458" t="s">
        <v>17</v>
      </c>
      <c r="D458" s="1">
        <v>45298.746354166666</v>
      </c>
      <c r="E458" s="18" t="s">
        <v>11</v>
      </c>
      <c r="F458" s="13" t="s">
        <v>16</v>
      </c>
      <c r="G458" t="s">
        <v>14</v>
      </c>
      <c r="H458">
        <v>0</v>
      </c>
      <c r="I458" s="2"/>
      <c r="J458" s="4">
        <v>0</v>
      </c>
      <c r="K458" t="str">
        <f>IF((LEN(relatorio_Ananindeua[[#This Row],[CIF/CPF/CNPJ]])=14),relatorio_Ananindeua[[#This Row],[CIF/CPF/CNPJ]],relatorio_Ananindeua[[#This Row],[Coluna2]])</f>
        <v>50499348000143</v>
      </c>
      <c r="L458" t="str">
        <f t="shared" si="7"/>
        <v>504******43</v>
      </c>
    </row>
    <row r="459" spans="1:12" x14ac:dyDescent="0.25">
      <c r="A459" t="s">
        <v>8898</v>
      </c>
      <c r="B459" t="s">
        <v>8899</v>
      </c>
      <c r="C459" t="s">
        <v>17</v>
      </c>
      <c r="D459" s="1">
        <v>45298.746354166666</v>
      </c>
      <c r="E459" s="18" t="s">
        <v>11</v>
      </c>
      <c r="F459" s="13" t="s">
        <v>16</v>
      </c>
      <c r="G459" t="s">
        <v>14</v>
      </c>
      <c r="H459">
        <v>0</v>
      </c>
      <c r="I459" s="2"/>
      <c r="J459" s="4">
        <v>0</v>
      </c>
      <c r="K459" t="str">
        <f>IF((LEN(relatorio_Ananindeua[[#This Row],[CIF/CPF/CNPJ]])=14),relatorio_Ananindeua[[#This Row],[CIF/CPF/CNPJ]],relatorio_Ananindeua[[#This Row],[Coluna2]])</f>
        <v>50503493000150</v>
      </c>
      <c r="L459" t="str">
        <f t="shared" si="7"/>
        <v>505******50</v>
      </c>
    </row>
    <row r="460" spans="1:12" x14ac:dyDescent="0.25">
      <c r="A460" t="s">
        <v>8874</v>
      </c>
      <c r="B460" t="s">
        <v>8875</v>
      </c>
      <c r="C460" t="s">
        <v>17</v>
      </c>
      <c r="D460" s="1">
        <v>45298.746365740742</v>
      </c>
      <c r="E460" s="18" t="s">
        <v>11</v>
      </c>
      <c r="F460" s="13" t="s">
        <v>16</v>
      </c>
      <c r="G460" t="s">
        <v>14</v>
      </c>
      <c r="H460">
        <v>0</v>
      </c>
      <c r="I460" s="2"/>
      <c r="J460" s="4">
        <v>0</v>
      </c>
      <c r="K460" t="str">
        <f>IF((LEN(relatorio_Ananindeua[[#This Row],[CIF/CPF/CNPJ]])=14),relatorio_Ananindeua[[#This Row],[CIF/CPF/CNPJ]],relatorio_Ananindeua[[#This Row],[Coluna2]])</f>
        <v>50478568000190</v>
      </c>
      <c r="L460" t="str">
        <f t="shared" si="7"/>
        <v>504******90</v>
      </c>
    </row>
    <row r="461" spans="1:12" x14ac:dyDescent="0.25">
      <c r="A461" t="s">
        <v>8890</v>
      </c>
      <c r="B461" t="s">
        <v>8891</v>
      </c>
      <c r="C461" t="s">
        <v>17</v>
      </c>
      <c r="D461" s="1">
        <v>45298.746365740742</v>
      </c>
      <c r="E461" s="18" t="s">
        <v>11</v>
      </c>
      <c r="F461" s="13" t="s">
        <v>16</v>
      </c>
      <c r="G461" t="s">
        <v>14</v>
      </c>
      <c r="H461">
        <v>0</v>
      </c>
      <c r="I461" s="2"/>
      <c r="J461" s="4">
        <v>0</v>
      </c>
      <c r="K461" t="str">
        <f>IF((LEN(relatorio_Ananindeua[[#This Row],[CIF/CPF/CNPJ]])=14),relatorio_Ananindeua[[#This Row],[CIF/CPF/CNPJ]],relatorio_Ananindeua[[#This Row],[Coluna2]])</f>
        <v>50499238000181</v>
      </c>
      <c r="L461" t="str">
        <f t="shared" si="7"/>
        <v>504******81</v>
      </c>
    </row>
    <row r="462" spans="1:12" x14ac:dyDescent="0.25">
      <c r="A462" t="s">
        <v>8900</v>
      </c>
      <c r="B462" t="s">
        <v>8901</v>
      </c>
      <c r="C462" t="s">
        <v>17</v>
      </c>
      <c r="D462" s="1">
        <v>45298.746365740742</v>
      </c>
      <c r="E462" s="18" t="s">
        <v>11</v>
      </c>
      <c r="F462" s="13" t="s">
        <v>16</v>
      </c>
      <c r="G462" t="s">
        <v>14</v>
      </c>
      <c r="H462">
        <v>0</v>
      </c>
      <c r="I462" s="2"/>
      <c r="J462" s="4">
        <v>0</v>
      </c>
      <c r="K462" t="str">
        <f>IF((LEN(relatorio_Ananindeua[[#This Row],[CIF/CPF/CNPJ]])=14),relatorio_Ananindeua[[#This Row],[CIF/CPF/CNPJ]],relatorio_Ananindeua[[#This Row],[Coluna2]])</f>
        <v>50504061000164</v>
      </c>
      <c r="L462" t="str">
        <f t="shared" si="7"/>
        <v>505******64</v>
      </c>
    </row>
    <row r="463" spans="1:12" x14ac:dyDescent="0.25">
      <c r="A463" t="s">
        <v>8914</v>
      </c>
      <c r="B463" t="s">
        <v>8915</v>
      </c>
      <c r="C463" t="s">
        <v>17</v>
      </c>
      <c r="D463" s="1">
        <v>45298.746365740742</v>
      </c>
      <c r="E463" s="18" t="s">
        <v>11</v>
      </c>
      <c r="F463" s="13" t="s">
        <v>16</v>
      </c>
      <c r="G463" t="s">
        <v>14</v>
      </c>
      <c r="H463">
        <v>0</v>
      </c>
      <c r="I463" s="2"/>
      <c r="J463" s="4">
        <v>0</v>
      </c>
      <c r="K463" t="str">
        <f>IF((LEN(relatorio_Ananindeua[[#This Row],[CIF/CPF/CNPJ]])=14),relatorio_Ananindeua[[#This Row],[CIF/CPF/CNPJ]],relatorio_Ananindeua[[#This Row],[Coluna2]])</f>
        <v>50519901000162</v>
      </c>
      <c r="L463" t="str">
        <f t="shared" si="7"/>
        <v>505******62</v>
      </c>
    </row>
    <row r="464" spans="1:12" x14ac:dyDescent="0.25">
      <c r="A464" t="s">
        <v>8866</v>
      </c>
      <c r="B464" t="s">
        <v>8867</v>
      </c>
      <c r="C464" t="s">
        <v>17</v>
      </c>
      <c r="D464" s="1">
        <v>45298.746377314812</v>
      </c>
      <c r="E464" s="18" t="s">
        <v>11</v>
      </c>
      <c r="F464" s="13" t="s">
        <v>16</v>
      </c>
      <c r="G464" t="s">
        <v>14</v>
      </c>
      <c r="H464">
        <v>0</v>
      </c>
      <c r="I464" s="2"/>
      <c r="J464" s="4">
        <v>0</v>
      </c>
      <c r="K464" t="str">
        <f>IF((LEN(relatorio_Ananindeua[[#This Row],[CIF/CPF/CNPJ]])=14),relatorio_Ananindeua[[#This Row],[CIF/CPF/CNPJ]],relatorio_Ananindeua[[#This Row],[Coluna2]])</f>
        <v>50470177000120</v>
      </c>
      <c r="L464" t="str">
        <f t="shared" si="7"/>
        <v>504******20</v>
      </c>
    </row>
    <row r="465" spans="1:12" x14ac:dyDescent="0.25">
      <c r="A465" t="s">
        <v>8882</v>
      </c>
      <c r="B465" t="s">
        <v>8883</v>
      </c>
      <c r="C465" t="s">
        <v>17</v>
      </c>
      <c r="D465" s="1">
        <v>45298.746377314812</v>
      </c>
      <c r="E465" s="18" t="s">
        <v>11</v>
      </c>
      <c r="F465" s="13" t="s">
        <v>16</v>
      </c>
      <c r="G465" t="s">
        <v>14</v>
      </c>
      <c r="H465">
        <v>0</v>
      </c>
      <c r="I465" s="2"/>
      <c r="J465" s="4">
        <v>0</v>
      </c>
      <c r="K465" t="str">
        <f>IF((LEN(relatorio_Ananindeua[[#This Row],[CIF/CPF/CNPJ]])=14),relatorio_Ananindeua[[#This Row],[CIF/CPF/CNPJ]],relatorio_Ananindeua[[#This Row],[Coluna2]])</f>
        <v>50487611000184</v>
      </c>
      <c r="L465" t="str">
        <f t="shared" si="7"/>
        <v>504******84</v>
      </c>
    </row>
    <row r="466" spans="1:12" x14ac:dyDescent="0.25">
      <c r="A466" t="s">
        <v>8794</v>
      </c>
      <c r="B466" t="s">
        <v>8795</v>
      </c>
      <c r="C466" t="s">
        <v>17</v>
      </c>
      <c r="D466" s="1">
        <v>45298.746388888889</v>
      </c>
      <c r="E466" s="18" t="s">
        <v>11</v>
      </c>
      <c r="F466" s="13" t="s">
        <v>16</v>
      </c>
      <c r="G466" t="s">
        <v>14</v>
      </c>
      <c r="H466">
        <v>0</v>
      </c>
      <c r="I466" s="2"/>
      <c r="J466" s="4">
        <v>0</v>
      </c>
      <c r="K466" t="str">
        <f>IF((LEN(relatorio_Ananindeua[[#This Row],[CIF/CPF/CNPJ]])=14),relatorio_Ananindeua[[#This Row],[CIF/CPF/CNPJ]],relatorio_Ananindeua[[#This Row],[Coluna2]])</f>
        <v>50340733000143</v>
      </c>
      <c r="L466" t="str">
        <f t="shared" ref="L466:L529" si="8">_xlfn.CONCAT(LEFT(A466,3),REPT("*",6),RIGHT(A466,2))</f>
        <v>503******43</v>
      </c>
    </row>
    <row r="467" spans="1:12" x14ac:dyDescent="0.25">
      <c r="A467" t="s">
        <v>8854</v>
      </c>
      <c r="B467" t="s">
        <v>8855</v>
      </c>
      <c r="C467" t="s">
        <v>17</v>
      </c>
      <c r="D467" s="1">
        <v>45298.746388888889</v>
      </c>
      <c r="E467" s="18" t="s">
        <v>11</v>
      </c>
      <c r="F467" s="13" t="s">
        <v>16</v>
      </c>
      <c r="G467" t="s">
        <v>14</v>
      </c>
      <c r="H467">
        <v>0</v>
      </c>
      <c r="I467" s="2"/>
      <c r="J467" s="4">
        <v>0</v>
      </c>
      <c r="K467" t="str">
        <f>IF((LEN(relatorio_Ananindeua[[#This Row],[CIF/CPF/CNPJ]])=14),relatorio_Ananindeua[[#This Row],[CIF/CPF/CNPJ]],relatorio_Ananindeua[[#This Row],[Coluna2]])</f>
        <v>50439707000177</v>
      </c>
      <c r="L467" t="str">
        <f t="shared" si="8"/>
        <v>504******77</v>
      </c>
    </row>
    <row r="468" spans="1:12" x14ac:dyDescent="0.25">
      <c r="A468" t="s">
        <v>8880</v>
      </c>
      <c r="B468" t="s">
        <v>8881</v>
      </c>
      <c r="C468" t="s">
        <v>17</v>
      </c>
      <c r="D468" s="1">
        <v>45298.746388888889</v>
      </c>
      <c r="E468" s="18" t="s">
        <v>11</v>
      </c>
      <c r="F468" s="13" t="s">
        <v>16</v>
      </c>
      <c r="G468" t="s">
        <v>14</v>
      </c>
      <c r="H468">
        <v>0</v>
      </c>
      <c r="I468" s="2"/>
      <c r="J468" s="4">
        <v>0</v>
      </c>
      <c r="K468" t="str">
        <f>IF((LEN(relatorio_Ananindeua[[#This Row],[CIF/CPF/CNPJ]])=14),relatorio_Ananindeua[[#This Row],[CIF/CPF/CNPJ]],relatorio_Ananindeua[[#This Row],[Coluna2]])</f>
        <v>50485621000180</v>
      </c>
      <c r="L468" t="str">
        <f t="shared" si="8"/>
        <v>504******80</v>
      </c>
    </row>
    <row r="469" spans="1:12" x14ac:dyDescent="0.25">
      <c r="A469" t="s">
        <v>8818</v>
      </c>
      <c r="B469" t="s">
        <v>8819</v>
      </c>
      <c r="C469" t="s">
        <v>17</v>
      </c>
      <c r="D469" s="1">
        <v>45298.746400462966</v>
      </c>
      <c r="E469" s="18" t="s">
        <v>11</v>
      </c>
      <c r="F469" s="13" t="s">
        <v>16</v>
      </c>
      <c r="G469" t="s">
        <v>14</v>
      </c>
      <c r="H469">
        <v>0</v>
      </c>
      <c r="I469" s="2"/>
      <c r="J469" s="4">
        <v>0</v>
      </c>
      <c r="K469" t="str">
        <f>IF((LEN(relatorio_Ananindeua[[#This Row],[CIF/CPF/CNPJ]])=14),relatorio_Ananindeua[[#This Row],[CIF/CPF/CNPJ]],relatorio_Ananindeua[[#This Row],[Coluna2]])</f>
        <v>50386815000129</v>
      </c>
      <c r="L469" t="str">
        <f t="shared" si="8"/>
        <v>503******29</v>
      </c>
    </row>
    <row r="470" spans="1:12" x14ac:dyDescent="0.25">
      <c r="A470" t="s">
        <v>8792</v>
      </c>
      <c r="B470" t="s">
        <v>8793</v>
      </c>
      <c r="C470" t="s">
        <v>17</v>
      </c>
      <c r="D470" s="1">
        <v>45298.746412037035</v>
      </c>
      <c r="E470" s="18" t="s">
        <v>11</v>
      </c>
      <c r="F470" s="13" t="s">
        <v>16</v>
      </c>
      <c r="G470" t="s">
        <v>14</v>
      </c>
      <c r="H470">
        <v>0</v>
      </c>
      <c r="I470" s="2"/>
      <c r="J470" s="4">
        <v>0</v>
      </c>
      <c r="K470" t="str">
        <f>IF((LEN(relatorio_Ananindeua[[#This Row],[CIF/CPF/CNPJ]])=14),relatorio_Ananindeua[[#This Row],[CIF/CPF/CNPJ]],relatorio_Ananindeua[[#This Row],[Coluna2]])</f>
        <v>50339643000132</v>
      </c>
      <c r="L470" t="str">
        <f t="shared" si="8"/>
        <v>503******32</v>
      </c>
    </row>
    <row r="471" spans="1:12" x14ac:dyDescent="0.25">
      <c r="A471" t="s">
        <v>8814</v>
      </c>
      <c r="B471" t="s">
        <v>8815</v>
      </c>
      <c r="C471" t="s">
        <v>17</v>
      </c>
      <c r="D471" s="1">
        <v>45298.746412037035</v>
      </c>
      <c r="E471" s="18" t="s">
        <v>11</v>
      </c>
      <c r="F471" s="13" t="s">
        <v>16</v>
      </c>
      <c r="G471" t="s">
        <v>14</v>
      </c>
      <c r="H471">
        <v>0</v>
      </c>
      <c r="I471" s="2"/>
      <c r="J471" s="4">
        <v>0</v>
      </c>
      <c r="K471" t="str">
        <f>IF((LEN(relatorio_Ananindeua[[#This Row],[CIF/CPF/CNPJ]])=14),relatorio_Ananindeua[[#This Row],[CIF/CPF/CNPJ]],relatorio_Ananindeua[[#This Row],[Coluna2]])</f>
        <v>50384238000136</v>
      </c>
      <c r="L471" t="str">
        <f t="shared" si="8"/>
        <v>503******36</v>
      </c>
    </row>
    <row r="472" spans="1:12" x14ac:dyDescent="0.25">
      <c r="A472" t="s">
        <v>8846</v>
      </c>
      <c r="B472" t="s">
        <v>8847</v>
      </c>
      <c r="C472" t="s">
        <v>17</v>
      </c>
      <c r="D472" s="1">
        <v>45298.746412037035</v>
      </c>
      <c r="E472" s="18" t="s">
        <v>11</v>
      </c>
      <c r="F472" s="13" t="s">
        <v>16</v>
      </c>
      <c r="G472" t="s">
        <v>14</v>
      </c>
      <c r="H472">
        <v>0</v>
      </c>
      <c r="I472" s="2"/>
      <c r="J472" s="4">
        <v>0</v>
      </c>
      <c r="K472" t="str">
        <f>IF((LEN(relatorio_Ananindeua[[#This Row],[CIF/CPF/CNPJ]])=14),relatorio_Ananindeua[[#This Row],[CIF/CPF/CNPJ]],relatorio_Ananindeua[[#This Row],[Coluna2]])</f>
        <v>50427792000153</v>
      </c>
      <c r="L472" t="str">
        <f t="shared" si="8"/>
        <v>504******53</v>
      </c>
    </row>
    <row r="473" spans="1:12" x14ac:dyDescent="0.25">
      <c r="A473" t="s">
        <v>8836</v>
      </c>
      <c r="B473" t="s">
        <v>8837</v>
      </c>
      <c r="C473" t="s">
        <v>17</v>
      </c>
      <c r="D473" s="1">
        <v>45298.746423611112</v>
      </c>
      <c r="E473" s="18" t="s">
        <v>11</v>
      </c>
      <c r="F473" s="13" t="s">
        <v>16</v>
      </c>
      <c r="G473" t="s">
        <v>14</v>
      </c>
      <c r="H473">
        <v>0</v>
      </c>
      <c r="I473" s="2"/>
      <c r="J473" s="4">
        <v>0</v>
      </c>
      <c r="K473" t="str">
        <f>IF((LEN(relatorio_Ananindeua[[#This Row],[CIF/CPF/CNPJ]])=14),relatorio_Ananindeua[[#This Row],[CIF/CPF/CNPJ]],relatorio_Ananindeua[[#This Row],[Coluna2]])</f>
        <v>50405274000139</v>
      </c>
      <c r="L473" t="str">
        <f t="shared" si="8"/>
        <v>504******39</v>
      </c>
    </row>
    <row r="474" spans="1:12" x14ac:dyDescent="0.25">
      <c r="A474" t="s">
        <v>8842</v>
      </c>
      <c r="B474" t="s">
        <v>8843</v>
      </c>
      <c r="C474" t="s">
        <v>17</v>
      </c>
      <c r="D474" s="1">
        <v>45298.746423611112</v>
      </c>
      <c r="E474" s="18" t="s">
        <v>11</v>
      </c>
      <c r="F474" s="13" t="s">
        <v>16</v>
      </c>
      <c r="G474" t="s">
        <v>14</v>
      </c>
      <c r="H474">
        <v>0</v>
      </c>
      <c r="I474" s="2"/>
      <c r="J474" s="4">
        <v>0</v>
      </c>
      <c r="K474" t="str">
        <f>IF((LEN(relatorio_Ananindeua[[#This Row],[CIF/CPF/CNPJ]])=14),relatorio_Ananindeua[[#This Row],[CIF/CPF/CNPJ]],relatorio_Ananindeua[[#This Row],[Coluna2]])</f>
        <v>50426631000145</v>
      </c>
      <c r="L474" t="str">
        <f t="shared" si="8"/>
        <v>504******45</v>
      </c>
    </row>
    <row r="475" spans="1:12" x14ac:dyDescent="0.25">
      <c r="A475" t="s">
        <v>8856</v>
      </c>
      <c r="B475" t="s">
        <v>8857</v>
      </c>
      <c r="C475" t="s">
        <v>17</v>
      </c>
      <c r="D475" s="1">
        <v>45298.746423611112</v>
      </c>
      <c r="E475" s="18" t="s">
        <v>11</v>
      </c>
      <c r="F475" s="13" t="s">
        <v>16</v>
      </c>
      <c r="G475" t="s">
        <v>14</v>
      </c>
      <c r="H475">
        <v>0</v>
      </c>
      <c r="I475" s="2"/>
      <c r="J475" s="4">
        <v>0</v>
      </c>
      <c r="K475" t="str">
        <f>IF((LEN(relatorio_Ananindeua[[#This Row],[CIF/CPF/CNPJ]])=14),relatorio_Ananindeua[[#This Row],[CIF/CPF/CNPJ]],relatorio_Ananindeua[[#This Row],[Coluna2]])</f>
        <v>50443292000105</v>
      </c>
      <c r="L475" t="str">
        <f t="shared" si="8"/>
        <v>504******05</v>
      </c>
    </row>
    <row r="476" spans="1:12" x14ac:dyDescent="0.25">
      <c r="A476" t="s">
        <v>8858</v>
      </c>
      <c r="B476" t="s">
        <v>8859</v>
      </c>
      <c r="C476" t="s">
        <v>17</v>
      </c>
      <c r="D476" s="1">
        <v>45298.746423611112</v>
      </c>
      <c r="E476" s="18" t="s">
        <v>11</v>
      </c>
      <c r="F476" s="13" t="s">
        <v>16</v>
      </c>
      <c r="G476" t="s">
        <v>14</v>
      </c>
      <c r="H476">
        <v>0</v>
      </c>
      <c r="I476" s="2"/>
      <c r="J476" s="4">
        <v>0</v>
      </c>
      <c r="K476" t="str">
        <f>IF((LEN(relatorio_Ananindeua[[#This Row],[CIF/CPF/CNPJ]])=14),relatorio_Ananindeua[[#This Row],[CIF/CPF/CNPJ]],relatorio_Ananindeua[[#This Row],[Coluna2]])</f>
        <v>50448508000125</v>
      </c>
      <c r="L476" t="str">
        <f t="shared" si="8"/>
        <v>504******25</v>
      </c>
    </row>
    <row r="477" spans="1:12" x14ac:dyDescent="0.25">
      <c r="A477" t="s">
        <v>8834</v>
      </c>
      <c r="B477" t="s">
        <v>8835</v>
      </c>
      <c r="C477" t="s">
        <v>17</v>
      </c>
      <c r="D477" s="1">
        <v>45298.746435185189</v>
      </c>
      <c r="E477" s="18" t="s">
        <v>11</v>
      </c>
      <c r="F477" s="13" t="s">
        <v>16</v>
      </c>
      <c r="G477" t="s">
        <v>14</v>
      </c>
      <c r="H477">
        <v>0</v>
      </c>
      <c r="I477" s="2"/>
      <c r="J477" s="4">
        <v>0</v>
      </c>
      <c r="K477" t="str">
        <f>IF((LEN(relatorio_Ananindeua[[#This Row],[CIF/CPF/CNPJ]])=14),relatorio_Ananindeua[[#This Row],[CIF/CPF/CNPJ]],relatorio_Ananindeua[[#This Row],[Coluna2]])</f>
        <v>50405235000131</v>
      </c>
      <c r="L477" t="str">
        <f t="shared" si="8"/>
        <v>504******31</v>
      </c>
    </row>
    <row r="478" spans="1:12" x14ac:dyDescent="0.25">
      <c r="A478" t="s">
        <v>8852</v>
      </c>
      <c r="B478" t="s">
        <v>8853</v>
      </c>
      <c r="C478" t="s">
        <v>17</v>
      </c>
      <c r="D478" s="1">
        <v>45298.746458333335</v>
      </c>
      <c r="E478" s="18" t="s">
        <v>11</v>
      </c>
      <c r="F478" s="13" t="s">
        <v>16</v>
      </c>
      <c r="G478" t="s">
        <v>14</v>
      </c>
      <c r="H478">
        <v>0</v>
      </c>
      <c r="I478" s="2"/>
      <c r="J478" s="4">
        <v>0</v>
      </c>
      <c r="K478" t="str">
        <f>IF((LEN(relatorio_Ananindeua[[#This Row],[CIF/CPF/CNPJ]])=14),relatorio_Ananindeua[[#This Row],[CIF/CPF/CNPJ]],relatorio_Ananindeua[[#This Row],[Coluna2]])</f>
        <v>50438328000162</v>
      </c>
      <c r="L478" t="str">
        <f t="shared" si="8"/>
        <v>504******62</v>
      </c>
    </row>
    <row r="479" spans="1:12" x14ac:dyDescent="0.25">
      <c r="A479" t="s">
        <v>8812</v>
      </c>
      <c r="B479" t="s">
        <v>8813</v>
      </c>
      <c r="C479" t="s">
        <v>17</v>
      </c>
      <c r="D479" s="1">
        <v>45298.746481481481</v>
      </c>
      <c r="E479" s="18" t="s">
        <v>11</v>
      </c>
      <c r="F479" s="13" t="s">
        <v>16</v>
      </c>
      <c r="G479" t="s">
        <v>14</v>
      </c>
      <c r="H479">
        <v>0</v>
      </c>
      <c r="I479" s="2"/>
      <c r="J479" s="4">
        <v>0</v>
      </c>
      <c r="K479" t="str">
        <f>IF((LEN(relatorio_Ananindeua[[#This Row],[CIF/CPF/CNPJ]])=14),relatorio_Ananindeua[[#This Row],[CIF/CPF/CNPJ]],relatorio_Ananindeua[[#This Row],[Coluna2]])</f>
        <v>50380705000150</v>
      </c>
      <c r="L479" t="str">
        <f t="shared" si="8"/>
        <v>503******50</v>
      </c>
    </row>
    <row r="480" spans="1:12" x14ac:dyDescent="0.25">
      <c r="A480" t="s">
        <v>8802</v>
      </c>
      <c r="B480" t="s">
        <v>8803</v>
      </c>
      <c r="C480" t="s">
        <v>17</v>
      </c>
      <c r="D480" s="1">
        <v>45298.746493055558</v>
      </c>
      <c r="E480" s="18" t="s">
        <v>11</v>
      </c>
      <c r="F480" s="13" t="s">
        <v>16</v>
      </c>
      <c r="G480" t="s">
        <v>14</v>
      </c>
      <c r="H480">
        <v>0</v>
      </c>
      <c r="I480" s="2"/>
      <c r="J480" s="4">
        <v>0</v>
      </c>
      <c r="K480" t="str">
        <f>IF((LEN(relatorio_Ananindeua[[#This Row],[CIF/CPF/CNPJ]])=14),relatorio_Ananindeua[[#This Row],[CIF/CPF/CNPJ]],relatorio_Ananindeua[[#This Row],[Coluna2]])</f>
        <v>50356425000106</v>
      </c>
      <c r="L480" t="str">
        <f t="shared" si="8"/>
        <v>503******06</v>
      </c>
    </row>
    <row r="481" spans="1:12" x14ac:dyDescent="0.25">
      <c r="A481" t="s">
        <v>8778</v>
      </c>
      <c r="B481" t="s">
        <v>8779</v>
      </c>
      <c r="C481" t="s">
        <v>17</v>
      </c>
      <c r="D481" s="1">
        <v>45298.746550925927</v>
      </c>
      <c r="E481" s="18" t="s">
        <v>11</v>
      </c>
      <c r="F481" s="13" t="s">
        <v>16</v>
      </c>
      <c r="G481" t="s">
        <v>14</v>
      </c>
      <c r="H481">
        <v>0</v>
      </c>
      <c r="I481" s="2"/>
      <c r="J481" s="4">
        <v>0</v>
      </c>
      <c r="K481" t="str">
        <f>IF((LEN(relatorio_Ananindeua[[#This Row],[CIF/CPF/CNPJ]])=14),relatorio_Ananindeua[[#This Row],[CIF/CPF/CNPJ]],relatorio_Ananindeua[[#This Row],[Coluna2]])</f>
        <v>50318952000126</v>
      </c>
      <c r="L481" t="str">
        <f t="shared" si="8"/>
        <v>503******26</v>
      </c>
    </row>
    <row r="482" spans="1:12" x14ac:dyDescent="0.25">
      <c r="A482" t="s">
        <v>8798</v>
      </c>
      <c r="B482" t="s">
        <v>8799</v>
      </c>
      <c r="C482" t="s">
        <v>17</v>
      </c>
      <c r="D482" s="1">
        <v>45298.746550925927</v>
      </c>
      <c r="E482" s="18" t="s">
        <v>11</v>
      </c>
      <c r="F482" s="13" t="s">
        <v>16</v>
      </c>
      <c r="G482" t="s">
        <v>14</v>
      </c>
      <c r="H482">
        <v>0</v>
      </c>
      <c r="I482" s="2"/>
      <c r="J482" s="4">
        <v>0</v>
      </c>
      <c r="K482" t="str">
        <f>IF((LEN(relatorio_Ananindeua[[#This Row],[CIF/CPF/CNPJ]])=14),relatorio_Ananindeua[[#This Row],[CIF/CPF/CNPJ]],relatorio_Ananindeua[[#This Row],[Coluna2]])</f>
        <v>50348209000119</v>
      </c>
      <c r="L482" t="str">
        <f t="shared" si="8"/>
        <v>503******19</v>
      </c>
    </row>
    <row r="483" spans="1:12" x14ac:dyDescent="0.25">
      <c r="A483" t="s">
        <v>8782</v>
      </c>
      <c r="B483" t="s">
        <v>8783</v>
      </c>
      <c r="C483" t="s">
        <v>17</v>
      </c>
      <c r="D483" s="1">
        <v>45298.746562499997</v>
      </c>
      <c r="E483" s="18" t="s">
        <v>11</v>
      </c>
      <c r="F483" s="13" t="s">
        <v>16</v>
      </c>
      <c r="G483" t="s">
        <v>14</v>
      </c>
      <c r="H483">
        <v>0</v>
      </c>
      <c r="I483" s="2"/>
      <c r="J483" s="4">
        <v>0</v>
      </c>
      <c r="K483" t="str">
        <f>IF((LEN(relatorio_Ananindeua[[#This Row],[CIF/CPF/CNPJ]])=14),relatorio_Ananindeua[[#This Row],[CIF/CPF/CNPJ]],relatorio_Ananindeua[[#This Row],[Coluna2]])</f>
        <v>50320048000155</v>
      </c>
      <c r="L483" t="str">
        <f t="shared" si="8"/>
        <v>503******55</v>
      </c>
    </row>
    <row r="484" spans="1:12" x14ac:dyDescent="0.25">
      <c r="A484" t="s">
        <v>8786</v>
      </c>
      <c r="B484" t="s">
        <v>8787</v>
      </c>
      <c r="C484" t="s">
        <v>17</v>
      </c>
      <c r="D484" s="1">
        <v>45298.746562499997</v>
      </c>
      <c r="E484" s="18" t="s">
        <v>11</v>
      </c>
      <c r="F484" s="13" t="s">
        <v>16</v>
      </c>
      <c r="G484" t="s">
        <v>14</v>
      </c>
      <c r="H484">
        <v>0</v>
      </c>
      <c r="I484" s="2"/>
      <c r="J484" s="4">
        <v>0</v>
      </c>
      <c r="K484" t="str">
        <f>IF((LEN(relatorio_Ananindeua[[#This Row],[CIF/CPF/CNPJ]])=14),relatorio_Ananindeua[[#This Row],[CIF/CPF/CNPJ]],relatorio_Ananindeua[[#This Row],[Coluna2]])</f>
        <v>50325252000169</v>
      </c>
      <c r="L484" t="str">
        <f t="shared" si="8"/>
        <v>503******69</v>
      </c>
    </row>
    <row r="485" spans="1:12" x14ac:dyDescent="0.25">
      <c r="A485" t="s">
        <v>8768</v>
      </c>
      <c r="B485" t="s">
        <v>8769</v>
      </c>
      <c r="C485" t="s">
        <v>17</v>
      </c>
      <c r="D485" s="1">
        <v>45298.74659722222</v>
      </c>
      <c r="E485" s="18" t="s">
        <v>11</v>
      </c>
      <c r="F485" s="13" t="s">
        <v>16</v>
      </c>
      <c r="G485" t="s">
        <v>14</v>
      </c>
      <c r="H485">
        <v>0</v>
      </c>
      <c r="I485" s="2"/>
      <c r="J485" s="4">
        <v>0</v>
      </c>
      <c r="K485" t="str">
        <f>IF((LEN(relatorio_Ananindeua[[#This Row],[CIF/CPF/CNPJ]])=14),relatorio_Ananindeua[[#This Row],[CIF/CPF/CNPJ]],relatorio_Ananindeua[[#This Row],[Coluna2]])</f>
        <v>50308784000198</v>
      </c>
      <c r="L485" t="str">
        <f t="shared" si="8"/>
        <v>503******98</v>
      </c>
    </row>
    <row r="486" spans="1:12" x14ac:dyDescent="0.25">
      <c r="A486" t="s">
        <v>8774</v>
      </c>
      <c r="B486" t="s">
        <v>8775</v>
      </c>
      <c r="C486" t="s">
        <v>17</v>
      </c>
      <c r="D486" s="1">
        <v>45298.746608796297</v>
      </c>
      <c r="E486" s="18" t="s">
        <v>11</v>
      </c>
      <c r="F486" s="13" t="s">
        <v>16</v>
      </c>
      <c r="G486" t="s">
        <v>14</v>
      </c>
      <c r="H486">
        <v>0</v>
      </c>
      <c r="I486" s="2"/>
      <c r="J486" s="4">
        <v>0</v>
      </c>
      <c r="K486" t="str">
        <f>IF((LEN(relatorio_Ananindeua[[#This Row],[CIF/CPF/CNPJ]])=14),relatorio_Ananindeua[[#This Row],[CIF/CPF/CNPJ]],relatorio_Ananindeua[[#This Row],[Coluna2]])</f>
        <v>50314776000154</v>
      </c>
      <c r="L486" t="str">
        <f t="shared" si="8"/>
        <v>503******54</v>
      </c>
    </row>
    <row r="487" spans="1:12" x14ac:dyDescent="0.25">
      <c r="A487" t="s">
        <v>8720</v>
      </c>
      <c r="B487" t="s">
        <v>8721</v>
      </c>
      <c r="C487" t="s">
        <v>17</v>
      </c>
      <c r="D487" s="1">
        <v>45298.746666666666</v>
      </c>
      <c r="E487" s="18" t="s">
        <v>11</v>
      </c>
      <c r="F487" s="13" t="s">
        <v>16</v>
      </c>
      <c r="G487" t="s">
        <v>14</v>
      </c>
      <c r="H487">
        <v>0</v>
      </c>
      <c r="I487" s="2"/>
      <c r="J487" s="4">
        <v>0</v>
      </c>
      <c r="K487" t="str">
        <f>IF((LEN(relatorio_Ananindeua[[#This Row],[CIF/CPF/CNPJ]])=14),relatorio_Ananindeua[[#This Row],[CIF/CPF/CNPJ]],relatorio_Ananindeua[[#This Row],[Coluna2]])</f>
        <v>50237035000117</v>
      </c>
      <c r="L487" t="str">
        <f t="shared" si="8"/>
        <v>502******17</v>
      </c>
    </row>
    <row r="488" spans="1:12" x14ac:dyDescent="0.25">
      <c r="A488" t="s">
        <v>1800</v>
      </c>
      <c r="B488" t="s">
        <v>1801</v>
      </c>
      <c r="C488" t="s">
        <v>17</v>
      </c>
      <c r="D488" s="1">
        <v>45298.746678240743</v>
      </c>
      <c r="E488" s="18" t="s">
        <v>11</v>
      </c>
      <c r="F488" s="13" t="s">
        <v>16</v>
      </c>
      <c r="G488" t="s">
        <v>14</v>
      </c>
      <c r="H488">
        <v>0</v>
      </c>
      <c r="I488" s="2"/>
      <c r="J488" s="4">
        <v>0</v>
      </c>
      <c r="K488" t="str">
        <f>IF((LEN(relatorio_Ananindeua[[#This Row],[CIF/CPF/CNPJ]])=14),relatorio_Ananindeua[[#This Row],[CIF/CPF/CNPJ]],relatorio_Ananindeua[[#This Row],[Coluna2]])</f>
        <v>24533475000101</v>
      </c>
      <c r="L488" t="str">
        <f t="shared" si="8"/>
        <v>245******01</v>
      </c>
    </row>
    <row r="489" spans="1:12" x14ac:dyDescent="0.25">
      <c r="A489" t="s">
        <v>8516</v>
      </c>
      <c r="B489" t="s">
        <v>8517</v>
      </c>
      <c r="C489" t="s">
        <v>17</v>
      </c>
      <c r="D489" s="1">
        <v>45298.746828703705</v>
      </c>
      <c r="E489" s="18" t="s">
        <v>11</v>
      </c>
      <c r="F489" s="13" t="s">
        <v>16</v>
      </c>
      <c r="G489" t="s">
        <v>14</v>
      </c>
      <c r="H489">
        <v>0</v>
      </c>
      <c r="I489" s="2"/>
      <c r="J489" s="4">
        <v>0</v>
      </c>
      <c r="K489" t="str">
        <f>IF((LEN(relatorio_Ananindeua[[#This Row],[CIF/CPF/CNPJ]])=14),relatorio_Ananindeua[[#This Row],[CIF/CPF/CNPJ]],relatorio_Ananindeua[[#This Row],[Coluna2]])</f>
        <v>49923365000187</v>
      </c>
      <c r="L489" t="str">
        <f t="shared" si="8"/>
        <v>499******87</v>
      </c>
    </row>
    <row r="490" spans="1:12" x14ac:dyDescent="0.25">
      <c r="A490" t="s">
        <v>1521</v>
      </c>
      <c r="B490" t="s">
        <v>1522</v>
      </c>
      <c r="C490" t="s">
        <v>17</v>
      </c>
      <c r="D490" s="1">
        <v>45298.746886574074</v>
      </c>
      <c r="E490" s="18" t="s">
        <v>11</v>
      </c>
      <c r="F490" s="13" t="s">
        <v>16</v>
      </c>
      <c r="G490" t="s">
        <v>14</v>
      </c>
      <c r="H490">
        <v>0</v>
      </c>
      <c r="I490" s="2"/>
      <c r="J490" s="4">
        <v>0</v>
      </c>
      <c r="K490" t="str">
        <f>IF((LEN(relatorio_Ananindeua[[#This Row],[CIF/CPF/CNPJ]])=14),relatorio_Ananindeua[[#This Row],[CIF/CPF/CNPJ]],relatorio_Ananindeua[[#This Row],[Coluna2]])</f>
        <v>22341400000101</v>
      </c>
      <c r="L490" t="str">
        <f t="shared" si="8"/>
        <v>223******01</v>
      </c>
    </row>
    <row r="491" spans="1:12" x14ac:dyDescent="0.25">
      <c r="A491" t="s">
        <v>1253</v>
      </c>
      <c r="B491" t="s">
        <v>1254</v>
      </c>
      <c r="C491" t="s">
        <v>17</v>
      </c>
      <c r="D491" s="1">
        <v>45298.747118055559</v>
      </c>
      <c r="E491" s="18" t="s">
        <v>11</v>
      </c>
      <c r="F491" s="13" t="s">
        <v>16</v>
      </c>
      <c r="G491" t="s">
        <v>14</v>
      </c>
      <c r="H491">
        <v>0</v>
      </c>
      <c r="I491" s="2"/>
      <c r="J491" s="4">
        <v>0</v>
      </c>
      <c r="K491" t="str">
        <f>IF((LEN(relatorio_Ananindeua[[#This Row],[CIF/CPF/CNPJ]])=14),relatorio_Ananindeua[[#This Row],[CIF/CPF/CNPJ]],relatorio_Ananindeua[[#This Row],[Coluna2]])</f>
        <v>19878787000117</v>
      </c>
      <c r="L491" t="str">
        <f t="shared" si="8"/>
        <v>198******17</v>
      </c>
    </row>
    <row r="492" spans="1:12" x14ac:dyDescent="0.25">
      <c r="A492" t="s">
        <v>8033</v>
      </c>
      <c r="B492" t="s">
        <v>8034</v>
      </c>
      <c r="C492" t="s">
        <v>17</v>
      </c>
      <c r="D492" s="1">
        <v>45298.747256944444</v>
      </c>
      <c r="E492" s="18" t="s">
        <v>11</v>
      </c>
      <c r="F492" s="13" t="s">
        <v>16</v>
      </c>
      <c r="G492" t="s">
        <v>14</v>
      </c>
      <c r="H492">
        <v>0</v>
      </c>
      <c r="I492" s="2"/>
      <c r="J492" s="4">
        <v>0</v>
      </c>
      <c r="K492" t="str">
        <f>IF((LEN(relatorio_Ananindeua[[#This Row],[CIF/CPF/CNPJ]])=14),relatorio_Ananindeua[[#This Row],[CIF/CPF/CNPJ]],relatorio_Ananindeua[[#This Row],[Coluna2]])</f>
        <v>48943185000102</v>
      </c>
      <c r="L492" t="str">
        <f t="shared" si="8"/>
        <v>489******02</v>
      </c>
    </row>
    <row r="493" spans="1:12" x14ac:dyDescent="0.25">
      <c r="A493" t="s">
        <v>8029</v>
      </c>
      <c r="B493" t="s">
        <v>8030</v>
      </c>
      <c r="C493" t="s">
        <v>17</v>
      </c>
      <c r="D493" s="1">
        <v>45298.747476851851</v>
      </c>
      <c r="E493" s="18" t="s">
        <v>11</v>
      </c>
      <c r="F493" s="13" t="s">
        <v>16</v>
      </c>
      <c r="G493" t="s">
        <v>14</v>
      </c>
      <c r="H493">
        <v>0</v>
      </c>
      <c r="I493" s="2"/>
      <c r="J493" s="4">
        <v>0</v>
      </c>
      <c r="K493" t="str">
        <f>IF((LEN(relatorio_Ananindeua[[#This Row],[CIF/CPF/CNPJ]])=14),relatorio_Ananindeua[[#This Row],[CIF/CPF/CNPJ]],relatorio_Ananindeua[[#This Row],[Coluna2]])</f>
        <v>48934666000143</v>
      </c>
      <c r="L493" t="str">
        <f t="shared" si="8"/>
        <v>489******43</v>
      </c>
    </row>
    <row r="494" spans="1:12" x14ac:dyDescent="0.25">
      <c r="A494" t="s">
        <v>1525</v>
      </c>
      <c r="B494" t="s">
        <v>1525</v>
      </c>
      <c r="C494" t="s">
        <v>17</v>
      </c>
      <c r="D494" s="1">
        <v>45298.747523148151</v>
      </c>
      <c r="E494" s="18" t="s">
        <v>11</v>
      </c>
      <c r="F494" s="13" t="s">
        <v>16</v>
      </c>
      <c r="G494" t="s">
        <v>14</v>
      </c>
      <c r="H494">
        <v>0</v>
      </c>
      <c r="I494" s="2"/>
      <c r="J494" s="4">
        <v>0</v>
      </c>
      <c r="K494" t="str">
        <f>IF((LEN(relatorio_Ananindeua[[#This Row],[CIF/CPF/CNPJ]])=14),relatorio_Ananindeua[[#This Row],[CIF/CPF/CNPJ]],relatorio_Ananindeua[[#This Row],[Coluna2]])</f>
        <v>22414707000187</v>
      </c>
      <c r="L494" t="str">
        <f t="shared" si="8"/>
        <v>224******87</v>
      </c>
    </row>
    <row r="495" spans="1:12" x14ac:dyDescent="0.25">
      <c r="A495" t="s">
        <v>6864</v>
      </c>
      <c r="B495" t="s">
        <v>6865</v>
      </c>
      <c r="C495" t="s">
        <v>17</v>
      </c>
      <c r="D495" s="1">
        <v>45298.747523148151</v>
      </c>
      <c r="E495" s="18" t="s">
        <v>11</v>
      </c>
      <c r="F495" s="13" t="s">
        <v>16</v>
      </c>
      <c r="G495" t="s">
        <v>14</v>
      </c>
      <c r="H495">
        <v>0</v>
      </c>
      <c r="I495" s="2"/>
      <c r="J495" s="4">
        <v>0</v>
      </c>
      <c r="K495" t="str">
        <f>IF((LEN(relatorio_Ananindeua[[#This Row],[CIF/CPF/CNPJ]])=14),relatorio_Ananindeua[[#This Row],[CIF/CPF/CNPJ]],relatorio_Ananindeua[[#This Row],[Coluna2]])</f>
        <v>46116215000173</v>
      </c>
      <c r="L495" t="str">
        <f t="shared" si="8"/>
        <v>461******73</v>
      </c>
    </row>
    <row r="496" spans="1:12" x14ac:dyDescent="0.25">
      <c r="A496" t="s">
        <v>8047</v>
      </c>
      <c r="B496" t="s">
        <v>8048</v>
      </c>
      <c r="C496" t="s">
        <v>17</v>
      </c>
      <c r="D496" s="1">
        <v>45298.747569444444</v>
      </c>
      <c r="E496" s="18" t="s">
        <v>11</v>
      </c>
      <c r="F496" s="13" t="s">
        <v>16</v>
      </c>
      <c r="G496" t="s">
        <v>14</v>
      </c>
      <c r="H496">
        <v>0</v>
      </c>
      <c r="I496" s="2"/>
      <c r="J496" s="4">
        <v>0</v>
      </c>
      <c r="K496" t="str">
        <f>IF((LEN(relatorio_Ananindeua[[#This Row],[CIF/CPF/CNPJ]])=14),relatorio_Ananindeua[[#This Row],[CIF/CPF/CNPJ]],relatorio_Ananindeua[[#This Row],[Coluna2]])</f>
        <v>48998077000129</v>
      </c>
      <c r="L496" t="str">
        <f t="shared" si="8"/>
        <v>489******29</v>
      </c>
    </row>
    <row r="497" spans="1:12" x14ac:dyDescent="0.25">
      <c r="A497" t="s">
        <v>992</v>
      </c>
      <c r="B497" t="s">
        <v>993</v>
      </c>
      <c r="C497" t="s">
        <v>17</v>
      </c>
      <c r="D497" s="1">
        <v>45298.747581018521</v>
      </c>
      <c r="E497" s="18" t="s">
        <v>11</v>
      </c>
      <c r="F497" s="13" t="s">
        <v>16</v>
      </c>
      <c r="G497" t="s">
        <v>14</v>
      </c>
      <c r="H497">
        <v>0</v>
      </c>
      <c r="I497" s="2"/>
      <c r="J497" s="4">
        <v>0</v>
      </c>
      <c r="K497" t="str">
        <f>IF((LEN(relatorio_Ananindeua[[#This Row],[CIF/CPF/CNPJ]])=14),relatorio_Ananindeua[[#This Row],[CIF/CPF/CNPJ]],relatorio_Ananindeua[[#This Row],[Coluna2]])</f>
        <v>17624860000107</v>
      </c>
      <c r="L497" t="str">
        <f t="shared" si="8"/>
        <v>176******07</v>
      </c>
    </row>
    <row r="498" spans="1:12" x14ac:dyDescent="0.25">
      <c r="A498" t="s">
        <v>8037</v>
      </c>
      <c r="B498" t="s">
        <v>8038</v>
      </c>
      <c r="C498" t="s">
        <v>17</v>
      </c>
      <c r="D498" s="1">
        <v>45298.747604166667</v>
      </c>
      <c r="E498" s="18" t="s">
        <v>11</v>
      </c>
      <c r="F498" s="13" t="s">
        <v>16</v>
      </c>
      <c r="G498" t="s">
        <v>14</v>
      </c>
      <c r="H498">
        <v>0</v>
      </c>
      <c r="I498" s="2"/>
      <c r="J498" s="4">
        <v>0</v>
      </c>
      <c r="K498" t="str">
        <f>IF((LEN(relatorio_Ananindeua[[#This Row],[CIF/CPF/CNPJ]])=14),relatorio_Ananindeua[[#This Row],[CIF/CPF/CNPJ]],relatorio_Ananindeua[[#This Row],[Coluna2]])</f>
        <v>48975942000111</v>
      </c>
      <c r="L498" t="str">
        <f t="shared" si="8"/>
        <v>489******11</v>
      </c>
    </row>
    <row r="499" spans="1:12" x14ac:dyDescent="0.25">
      <c r="A499" t="s">
        <v>8039</v>
      </c>
      <c r="B499" t="s">
        <v>8040</v>
      </c>
      <c r="C499" t="s">
        <v>17</v>
      </c>
      <c r="D499" s="1">
        <v>45298.747615740744</v>
      </c>
      <c r="E499" s="18" t="s">
        <v>11</v>
      </c>
      <c r="F499" s="13" t="s">
        <v>16</v>
      </c>
      <c r="G499" t="s">
        <v>14</v>
      </c>
      <c r="H499">
        <v>0</v>
      </c>
      <c r="I499" s="2"/>
      <c r="J499" s="4">
        <v>0</v>
      </c>
      <c r="K499" t="str">
        <f>IF((LEN(relatorio_Ananindeua[[#This Row],[CIF/CPF/CNPJ]])=14),relatorio_Ananindeua[[#This Row],[CIF/CPF/CNPJ]],relatorio_Ananindeua[[#This Row],[Coluna2]])</f>
        <v>48980033000171</v>
      </c>
      <c r="L499" t="str">
        <f t="shared" si="8"/>
        <v>489******71</v>
      </c>
    </row>
    <row r="500" spans="1:12" x14ac:dyDescent="0.25">
      <c r="A500" t="s">
        <v>8049</v>
      </c>
      <c r="B500" t="s">
        <v>8050</v>
      </c>
      <c r="C500" t="s">
        <v>17</v>
      </c>
      <c r="D500" s="1">
        <v>45298.747627314813</v>
      </c>
      <c r="E500" s="18" t="s">
        <v>11</v>
      </c>
      <c r="F500" s="13" t="s">
        <v>16</v>
      </c>
      <c r="G500" t="s">
        <v>14</v>
      </c>
      <c r="H500">
        <v>0</v>
      </c>
      <c r="I500" s="2"/>
      <c r="J500" s="4">
        <v>0</v>
      </c>
      <c r="K500" t="str">
        <f>IF((LEN(relatorio_Ananindeua[[#This Row],[CIF/CPF/CNPJ]])=14),relatorio_Ananindeua[[#This Row],[CIF/CPF/CNPJ]],relatorio_Ananindeua[[#This Row],[Coluna2]])</f>
        <v>49001775000170</v>
      </c>
      <c r="L500" t="str">
        <f t="shared" si="8"/>
        <v>490******70</v>
      </c>
    </row>
    <row r="501" spans="1:12" x14ac:dyDescent="0.25">
      <c r="A501" t="s">
        <v>8007</v>
      </c>
      <c r="B501" t="s">
        <v>8008</v>
      </c>
      <c r="C501" t="s">
        <v>17</v>
      </c>
      <c r="D501" s="1">
        <v>45298.747685185182</v>
      </c>
      <c r="E501" s="18" t="s">
        <v>11</v>
      </c>
      <c r="F501" s="13" t="s">
        <v>16</v>
      </c>
      <c r="G501" t="s">
        <v>14</v>
      </c>
      <c r="H501">
        <v>0</v>
      </c>
      <c r="I501" s="2"/>
      <c r="J501" s="4">
        <v>0</v>
      </c>
      <c r="K501" t="str">
        <f>IF((LEN(relatorio_Ananindeua[[#This Row],[CIF/CPF/CNPJ]])=14),relatorio_Ananindeua[[#This Row],[CIF/CPF/CNPJ]],relatorio_Ananindeua[[#This Row],[Coluna2]])</f>
        <v>48897949000162</v>
      </c>
      <c r="L501" t="str">
        <f t="shared" si="8"/>
        <v>488******62</v>
      </c>
    </row>
    <row r="502" spans="1:12" x14ac:dyDescent="0.25">
      <c r="A502" t="s">
        <v>8021</v>
      </c>
      <c r="B502" t="s">
        <v>8022</v>
      </c>
      <c r="C502" t="s">
        <v>17</v>
      </c>
      <c r="D502" s="1">
        <v>45298.747685185182</v>
      </c>
      <c r="E502" s="18" t="s">
        <v>11</v>
      </c>
      <c r="F502" s="13" t="s">
        <v>16</v>
      </c>
      <c r="G502" t="s">
        <v>14</v>
      </c>
      <c r="H502">
        <v>0</v>
      </c>
      <c r="I502" s="2"/>
      <c r="J502" s="4">
        <v>0</v>
      </c>
      <c r="K502" t="str">
        <f>IF((LEN(relatorio_Ananindeua[[#This Row],[CIF/CPF/CNPJ]])=14),relatorio_Ananindeua[[#This Row],[CIF/CPF/CNPJ]],relatorio_Ananindeua[[#This Row],[Coluna2]])</f>
        <v>48911817000148</v>
      </c>
      <c r="L502" t="str">
        <f t="shared" si="8"/>
        <v>489******48</v>
      </c>
    </row>
    <row r="503" spans="1:12" x14ac:dyDescent="0.25">
      <c r="A503" t="s">
        <v>8003</v>
      </c>
      <c r="B503" t="s">
        <v>8004</v>
      </c>
      <c r="C503" t="s">
        <v>17</v>
      </c>
      <c r="D503" s="1">
        <v>45298.747696759259</v>
      </c>
      <c r="E503" s="18" t="s">
        <v>11</v>
      </c>
      <c r="F503" s="13" t="s">
        <v>16</v>
      </c>
      <c r="G503" t="s">
        <v>14</v>
      </c>
      <c r="H503">
        <v>0</v>
      </c>
      <c r="I503" s="2"/>
      <c r="J503" s="4">
        <v>0</v>
      </c>
      <c r="K503" t="str">
        <f>IF((LEN(relatorio_Ananindeua[[#This Row],[CIF/CPF/CNPJ]])=14),relatorio_Ananindeua[[#This Row],[CIF/CPF/CNPJ]],relatorio_Ananindeua[[#This Row],[Coluna2]])</f>
        <v>48896033000198</v>
      </c>
      <c r="L503" t="str">
        <f t="shared" si="8"/>
        <v>488******98</v>
      </c>
    </row>
    <row r="504" spans="1:12" x14ac:dyDescent="0.25">
      <c r="A504" t="s">
        <v>8013</v>
      </c>
      <c r="B504" t="s">
        <v>8014</v>
      </c>
      <c r="C504" t="s">
        <v>17</v>
      </c>
      <c r="D504" s="1">
        <v>45298.747696759259</v>
      </c>
      <c r="E504" s="18" t="s">
        <v>11</v>
      </c>
      <c r="F504" s="13" t="s">
        <v>16</v>
      </c>
      <c r="G504" t="s">
        <v>14</v>
      </c>
      <c r="H504">
        <v>0</v>
      </c>
      <c r="I504" s="2"/>
      <c r="J504" s="4">
        <v>0</v>
      </c>
      <c r="K504" t="str">
        <f>IF((LEN(relatorio_Ananindeua[[#This Row],[CIF/CPF/CNPJ]])=14),relatorio_Ananindeua[[#This Row],[CIF/CPF/CNPJ]],relatorio_Ananindeua[[#This Row],[Coluna2]])</f>
        <v>48900019000110</v>
      </c>
      <c r="L504" t="str">
        <f t="shared" si="8"/>
        <v>489******10</v>
      </c>
    </row>
    <row r="505" spans="1:12" x14ac:dyDescent="0.25">
      <c r="A505" t="s">
        <v>7999</v>
      </c>
      <c r="B505" t="s">
        <v>8000</v>
      </c>
      <c r="C505" t="s">
        <v>17</v>
      </c>
      <c r="D505" s="1">
        <v>45298.747708333336</v>
      </c>
      <c r="E505" s="18" t="s">
        <v>11</v>
      </c>
      <c r="F505" s="13" t="s">
        <v>16</v>
      </c>
      <c r="G505" t="s">
        <v>14</v>
      </c>
      <c r="H505">
        <v>0</v>
      </c>
      <c r="I505" s="2"/>
      <c r="J505" s="4">
        <v>0</v>
      </c>
      <c r="K505" t="str">
        <f>IF((LEN(relatorio_Ananindeua[[#This Row],[CIF/CPF/CNPJ]])=14),relatorio_Ananindeua[[#This Row],[CIF/CPF/CNPJ]],relatorio_Ananindeua[[#This Row],[Coluna2]])</f>
        <v>48891051000187</v>
      </c>
      <c r="L505" t="str">
        <f t="shared" si="8"/>
        <v>488******87</v>
      </c>
    </row>
    <row r="506" spans="1:12" x14ac:dyDescent="0.25">
      <c r="A506" t="s">
        <v>8005</v>
      </c>
      <c r="B506" t="s">
        <v>8006</v>
      </c>
      <c r="C506" t="s">
        <v>17</v>
      </c>
      <c r="D506" s="1">
        <v>45298.747708333336</v>
      </c>
      <c r="E506" s="18" t="s">
        <v>11</v>
      </c>
      <c r="F506" s="13" t="s">
        <v>16</v>
      </c>
      <c r="G506" t="s">
        <v>14</v>
      </c>
      <c r="H506">
        <v>0</v>
      </c>
      <c r="I506" s="2"/>
      <c r="J506" s="4">
        <v>0</v>
      </c>
      <c r="K506" t="str">
        <f>IF((LEN(relatorio_Ananindeua[[#This Row],[CIF/CPF/CNPJ]])=14),relatorio_Ananindeua[[#This Row],[CIF/CPF/CNPJ]],relatorio_Ananindeua[[#This Row],[Coluna2]])</f>
        <v>48896086000109</v>
      </c>
      <c r="L506" t="str">
        <f t="shared" si="8"/>
        <v>488******09</v>
      </c>
    </row>
    <row r="507" spans="1:12" x14ac:dyDescent="0.25">
      <c r="A507" t="s">
        <v>8009</v>
      </c>
      <c r="B507" t="s">
        <v>8010</v>
      </c>
      <c r="C507" t="s">
        <v>17</v>
      </c>
      <c r="D507" s="1">
        <v>45298.747708333336</v>
      </c>
      <c r="E507" s="18" t="s">
        <v>11</v>
      </c>
      <c r="F507" s="13" t="s">
        <v>16</v>
      </c>
      <c r="G507" t="s">
        <v>14</v>
      </c>
      <c r="H507">
        <v>0</v>
      </c>
      <c r="I507" s="2"/>
      <c r="J507" s="4">
        <v>0</v>
      </c>
      <c r="K507" t="str">
        <f>IF((LEN(relatorio_Ananindeua[[#This Row],[CIF/CPF/CNPJ]])=14),relatorio_Ananindeua[[#This Row],[CIF/CPF/CNPJ]],relatorio_Ananindeua[[#This Row],[Coluna2]])</f>
        <v>48898090000106</v>
      </c>
      <c r="L507" t="str">
        <f t="shared" si="8"/>
        <v>488******06</v>
      </c>
    </row>
    <row r="508" spans="1:12" x14ac:dyDescent="0.25">
      <c r="A508" t="s">
        <v>7987</v>
      </c>
      <c r="B508" t="s">
        <v>7988</v>
      </c>
      <c r="C508" t="s">
        <v>17</v>
      </c>
      <c r="D508" s="1">
        <v>45298.748043981483</v>
      </c>
      <c r="E508" s="18" t="s">
        <v>11</v>
      </c>
      <c r="F508" s="13" t="s">
        <v>16</v>
      </c>
      <c r="G508" t="s">
        <v>14</v>
      </c>
      <c r="H508">
        <v>0</v>
      </c>
      <c r="I508" s="2"/>
      <c r="J508" s="4">
        <v>0</v>
      </c>
      <c r="K508" t="str">
        <f>IF((LEN(relatorio_Ananindeua[[#This Row],[CIF/CPF/CNPJ]])=14),relatorio_Ananindeua[[#This Row],[CIF/CPF/CNPJ]],relatorio_Ananindeua[[#This Row],[Coluna2]])</f>
        <v>48852072000193</v>
      </c>
      <c r="L508" t="str">
        <f t="shared" si="8"/>
        <v>488******93</v>
      </c>
    </row>
    <row r="509" spans="1:12" x14ac:dyDescent="0.25">
      <c r="A509" t="s">
        <v>7197</v>
      </c>
      <c r="B509" t="s">
        <v>7198</v>
      </c>
      <c r="C509" t="s">
        <v>17</v>
      </c>
      <c r="D509" s="1">
        <v>45298.748182870368</v>
      </c>
      <c r="E509" s="18" t="s">
        <v>11</v>
      </c>
      <c r="F509" s="13" t="s">
        <v>16</v>
      </c>
      <c r="G509" t="s">
        <v>14</v>
      </c>
      <c r="H509">
        <v>0</v>
      </c>
      <c r="I509" s="2"/>
      <c r="J509" s="4">
        <v>0</v>
      </c>
      <c r="K509" t="str">
        <f>IF((LEN(relatorio_Ananindeua[[#This Row],[CIF/CPF/CNPJ]])=14),relatorio_Ananindeua[[#This Row],[CIF/CPF/CNPJ]],relatorio_Ananindeua[[#This Row],[Coluna2]])</f>
        <v>46916473000134</v>
      </c>
      <c r="L509" t="str">
        <f t="shared" si="8"/>
        <v>469******34</v>
      </c>
    </row>
    <row r="510" spans="1:12" x14ac:dyDescent="0.25">
      <c r="A510" t="s">
        <v>7977</v>
      </c>
      <c r="B510" t="s">
        <v>7978</v>
      </c>
      <c r="C510" t="s">
        <v>17</v>
      </c>
      <c r="D510" s="1">
        <v>45298.748206018521</v>
      </c>
      <c r="E510" s="18" t="s">
        <v>11</v>
      </c>
      <c r="F510" s="13" t="s">
        <v>16</v>
      </c>
      <c r="G510" t="s">
        <v>14</v>
      </c>
      <c r="H510">
        <v>0</v>
      </c>
      <c r="I510" s="2"/>
      <c r="J510" s="4">
        <v>0</v>
      </c>
      <c r="K510" t="str">
        <f>IF((LEN(relatorio_Ananindeua[[#This Row],[CIF/CPF/CNPJ]])=14),relatorio_Ananindeua[[#This Row],[CIF/CPF/CNPJ]],relatorio_Ananindeua[[#This Row],[Coluna2]])</f>
        <v>48812604000169</v>
      </c>
      <c r="L510" t="str">
        <f t="shared" si="8"/>
        <v>488******69</v>
      </c>
    </row>
    <row r="511" spans="1:12" x14ac:dyDescent="0.25">
      <c r="A511" t="s">
        <v>7801</v>
      </c>
      <c r="B511" t="s">
        <v>7802</v>
      </c>
      <c r="C511" t="s">
        <v>17</v>
      </c>
      <c r="D511" s="1">
        <v>45298.748229166667</v>
      </c>
      <c r="E511" s="18" t="s">
        <v>11</v>
      </c>
      <c r="F511" s="13" t="s">
        <v>16</v>
      </c>
      <c r="G511" t="s">
        <v>14</v>
      </c>
      <c r="H511">
        <v>0</v>
      </c>
      <c r="I511" s="2"/>
      <c r="J511" s="4">
        <v>0</v>
      </c>
      <c r="K511" t="str">
        <f>IF((LEN(relatorio_Ananindeua[[#This Row],[CIF/CPF/CNPJ]])=14),relatorio_Ananindeua[[#This Row],[CIF/CPF/CNPJ]],relatorio_Ananindeua[[#This Row],[Coluna2]])</f>
        <v>48471301000120</v>
      </c>
      <c r="L511" t="str">
        <f t="shared" si="8"/>
        <v>484******20</v>
      </c>
    </row>
    <row r="512" spans="1:12" x14ac:dyDescent="0.25">
      <c r="A512" t="s">
        <v>7807</v>
      </c>
      <c r="B512" t="s">
        <v>7808</v>
      </c>
      <c r="C512" t="s">
        <v>17</v>
      </c>
      <c r="D512" s="1">
        <v>45298.74827546296</v>
      </c>
      <c r="E512" s="18" t="s">
        <v>11</v>
      </c>
      <c r="F512" s="13" t="s">
        <v>16</v>
      </c>
      <c r="G512" t="s">
        <v>14</v>
      </c>
      <c r="H512">
        <v>0</v>
      </c>
      <c r="I512" s="2"/>
      <c r="J512" s="4">
        <v>0</v>
      </c>
      <c r="K512" t="str">
        <f>IF((LEN(relatorio_Ananindeua[[#This Row],[CIF/CPF/CNPJ]])=14),relatorio_Ananindeua[[#This Row],[CIF/CPF/CNPJ]],relatorio_Ananindeua[[#This Row],[Coluna2]])</f>
        <v>48479525000188</v>
      </c>
      <c r="L512" t="str">
        <f t="shared" si="8"/>
        <v>484******88</v>
      </c>
    </row>
    <row r="513" spans="1:12" x14ac:dyDescent="0.25">
      <c r="A513" t="s">
        <v>7965</v>
      </c>
      <c r="B513" t="s">
        <v>7966</v>
      </c>
      <c r="C513" t="s">
        <v>17</v>
      </c>
      <c r="D513" s="1">
        <v>45298.748333333337</v>
      </c>
      <c r="E513" s="18" t="s">
        <v>11</v>
      </c>
      <c r="F513" s="13" t="s">
        <v>16</v>
      </c>
      <c r="G513" t="s">
        <v>14</v>
      </c>
      <c r="H513">
        <v>0</v>
      </c>
      <c r="I513" s="2"/>
      <c r="J513" s="4">
        <v>0</v>
      </c>
      <c r="K513" t="str">
        <f>IF((LEN(relatorio_Ananindeua[[#This Row],[CIF/CPF/CNPJ]])=14),relatorio_Ananindeua[[#This Row],[CIF/CPF/CNPJ]],relatorio_Ananindeua[[#This Row],[Coluna2]])</f>
        <v>48791079000142</v>
      </c>
      <c r="L513" t="str">
        <f t="shared" si="8"/>
        <v>487******42</v>
      </c>
    </row>
    <row r="514" spans="1:12" x14ac:dyDescent="0.25">
      <c r="A514" t="s">
        <v>7967</v>
      </c>
      <c r="B514" t="s">
        <v>7968</v>
      </c>
      <c r="C514" t="s">
        <v>17</v>
      </c>
      <c r="D514" s="1">
        <v>45298.748344907406</v>
      </c>
      <c r="E514" s="18" t="s">
        <v>11</v>
      </c>
      <c r="F514" s="13" t="s">
        <v>16</v>
      </c>
      <c r="G514" t="s">
        <v>14</v>
      </c>
      <c r="H514">
        <v>0</v>
      </c>
      <c r="I514" s="2"/>
      <c r="J514" s="4">
        <v>0</v>
      </c>
      <c r="K514" t="str">
        <f>IF((LEN(relatorio_Ananindeua[[#This Row],[CIF/CPF/CNPJ]])=14),relatorio_Ananindeua[[#This Row],[CIF/CPF/CNPJ]],relatorio_Ananindeua[[#This Row],[Coluna2]])</f>
        <v>48796027000169</v>
      </c>
      <c r="L514" t="str">
        <f t="shared" si="8"/>
        <v>487******69</v>
      </c>
    </row>
    <row r="515" spans="1:12" x14ac:dyDescent="0.25">
      <c r="A515" t="s">
        <v>7959</v>
      </c>
      <c r="B515" t="s">
        <v>7960</v>
      </c>
      <c r="C515" t="s">
        <v>17</v>
      </c>
      <c r="D515" s="1">
        <v>45298.748368055552</v>
      </c>
      <c r="E515" s="18" t="s">
        <v>11</v>
      </c>
      <c r="F515" s="13" t="s">
        <v>16</v>
      </c>
      <c r="G515" t="s">
        <v>14</v>
      </c>
      <c r="H515">
        <v>0</v>
      </c>
      <c r="I515" s="2"/>
      <c r="J515" s="4">
        <v>0</v>
      </c>
      <c r="K515" t="str">
        <f>IF((LEN(relatorio_Ananindeua[[#This Row],[CIF/CPF/CNPJ]])=14),relatorio_Ananindeua[[#This Row],[CIF/CPF/CNPJ]],relatorio_Ananindeua[[#This Row],[Coluna2]])</f>
        <v>48782545000123</v>
      </c>
      <c r="L515" t="str">
        <f t="shared" si="8"/>
        <v>487******23</v>
      </c>
    </row>
    <row r="516" spans="1:12" x14ac:dyDescent="0.25">
      <c r="A516" t="s">
        <v>7941</v>
      </c>
      <c r="B516" t="s">
        <v>7942</v>
      </c>
      <c r="C516" t="s">
        <v>17</v>
      </c>
      <c r="D516" s="1">
        <v>45298.748379629629</v>
      </c>
      <c r="E516" s="18" t="s">
        <v>11</v>
      </c>
      <c r="F516" s="13" t="s">
        <v>16</v>
      </c>
      <c r="G516" t="s">
        <v>14</v>
      </c>
      <c r="H516">
        <v>0</v>
      </c>
      <c r="I516" s="2"/>
      <c r="J516" s="4">
        <v>0</v>
      </c>
      <c r="K516" t="str">
        <f>IF((LEN(relatorio_Ananindeua[[#This Row],[CIF/CPF/CNPJ]])=14),relatorio_Ananindeua[[#This Row],[CIF/CPF/CNPJ]],relatorio_Ananindeua[[#This Row],[Coluna2]])</f>
        <v>48765699000107</v>
      </c>
      <c r="L516" t="str">
        <f t="shared" si="8"/>
        <v>487******07</v>
      </c>
    </row>
    <row r="517" spans="1:12" x14ac:dyDescent="0.25">
      <c r="A517" t="s">
        <v>7580</v>
      </c>
      <c r="B517" t="s">
        <v>7581</v>
      </c>
      <c r="C517" t="s">
        <v>17</v>
      </c>
      <c r="D517" s="1">
        <v>45298.748402777775</v>
      </c>
      <c r="E517" s="18" t="s">
        <v>11</v>
      </c>
      <c r="F517" s="13" t="s">
        <v>16</v>
      </c>
      <c r="G517" t="s">
        <v>14</v>
      </c>
      <c r="H517">
        <v>0</v>
      </c>
      <c r="I517" s="2"/>
      <c r="J517" s="4">
        <v>0</v>
      </c>
      <c r="K517" t="str">
        <f>IF((LEN(relatorio_Ananindeua[[#This Row],[CIF/CPF/CNPJ]])=14),relatorio_Ananindeua[[#This Row],[CIF/CPF/CNPJ]],relatorio_Ananindeua[[#This Row],[Coluna2]])</f>
        <v>47996892000196</v>
      </c>
      <c r="L517" t="str">
        <f t="shared" si="8"/>
        <v>479******96</v>
      </c>
    </row>
    <row r="518" spans="1:12" x14ac:dyDescent="0.25">
      <c r="A518" t="s">
        <v>7947</v>
      </c>
      <c r="B518" t="s">
        <v>7948</v>
      </c>
      <c r="C518" t="s">
        <v>17</v>
      </c>
      <c r="D518" s="1">
        <v>45298.748437499999</v>
      </c>
      <c r="E518" s="18" t="s">
        <v>11</v>
      </c>
      <c r="F518" s="13" t="s">
        <v>16</v>
      </c>
      <c r="G518" t="s">
        <v>14</v>
      </c>
      <c r="H518">
        <v>0</v>
      </c>
      <c r="I518" s="2"/>
      <c r="J518" s="4">
        <v>0</v>
      </c>
      <c r="K518" t="str">
        <f>IF((LEN(relatorio_Ananindeua[[#This Row],[CIF/CPF/CNPJ]])=14),relatorio_Ananindeua[[#This Row],[CIF/CPF/CNPJ]],relatorio_Ananindeua[[#This Row],[Coluna2]])</f>
        <v>48773571000195</v>
      </c>
      <c r="L518" t="str">
        <f t="shared" si="8"/>
        <v>487******95</v>
      </c>
    </row>
    <row r="519" spans="1:12" x14ac:dyDescent="0.25">
      <c r="A519" t="s">
        <v>6850</v>
      </c>
      <c r="B519" t="s">
        <v>6851</v>
      </c>
      <c r="C519" t="s">
        <v>17</v>
      </c>
      <c r="D519" s="1">
        <v>45298.748472222222</v>
      </c>
      <c r="E519" s="18" t="s">
        <v>11</v>
      </c>
      <c r="F519" s="13" t="s">
        <v>16</v>
      </c>
      <c r="G519" t="s">
        <v>14</v>
      </c>
      <c r="H519">
        <v>0</v>
      </c>
      <c r="I519" s="2"/>
      <c r="J519" s="4">
        <v>0</v>
      </c>
      <c r="K519" t="str">
        <f>IF((LEN(relatorio_Ananindeua[[#This Row],[CIF/CPF/CNPJ]])=14),relatorio_Ananindeua[[#This Row],[CIF/CPF/CNPJ]],relatorio_Ananindeua[[#This Row],[Coluna2]])</f>
        <v>46092668000107</v>
      </c>
      <c r="L519" t="str">
        <f t="shared" si="8"/>
        <v>460******07</v>
      </c>
    </row>
    <row r="520" spans="1:12" x14ac:dyDescent="0.25">
      <c r="A520" t="s">
        <v>7931</v>
      </c>
      <c r="B520" t="s">
        <v>7932</v>
      </c>
      <c r="C520" t="s">
        <v>17</v>
      </c>
      <c r="D520" s="1">
        <v>45298.748472222222</v>
      </c>
      <c r="E520" s="18" t="s">
        <v>11</v>
      </c>
      <c r="F520" s="13" t="s">
        <v>16</v>
      </c>
      <c r="G520" t="s">
        <v>14</v>
      </c>
      <c r="H520">
        <v>0</v>
      </c>
      <c r="I520" s="2"/>
      <c r="J520" s="4">
        <v>0</v>
      </c>
      <c r="K520" t="str">
        <f>IF((LEN(relatorio_Ananindeua[[#This Row],[CIF/CPF/CNPJ]])=14),relatorio_Ananindeua[[#This Row],[CIF/CPF/CNPJ]],relatorio_Ananindeua[[#This Row],[Coluna2]])</f>
        <v>48750497000191</v>
      </c>
      <c r="L520" t="str">
        <f t="shared" si="8"/>
        <v>487******91</v>
      </c>
    </row>
    <row r="521" spans="1:12" x14ac:dyDescent="0.25">
      <c r="A521" t="s">
        <v>7933</v>
      </c>
      <c r="B521" t="s">
        <v>7934</v>
      </c>
      <c r="C521" t="s">
        <v>17</v>
      </c>
      <c r="D521" s="1">
        <v>45298.748472222222</v>
      </c>
      <c r="E521" s="18" t="s">
        <v>11</v>
      </c>
      <c r="F521" s="13" t="s">
        <v>16</v>
      </c>
      <c r="G521" t="s">
        <v>14</v>
      </c>
      <c r="H521">
        <v>0</v>
      </c>
      <c r="I521" s="2"/>
      <c r="J521" s="4">
        <v>0</v>
      </c>
      <c r="K521" t="str">
        <f>IF((LEN(relatorio_Ananindeua[[#This Row],[CIF/CPF/CNPJ]])=14),relatorio_Ananindeua[[#This Row],[CIF/CPF/CNPJ]],relatorio_Ananindeua[[#This Row],[Coluna2]])</f>
        <v>48751809000181</v>
      </c>
      <c r="L521" t="str">
        <f t="shared" si="8"/>
        <v>487******81</v>
      </c>
    </row>
    <row r="522" spans="1:12" x14ac:dyDescent="0.25">
      <c r="A522" t="s">
        <v>7937</v>
      </c>
      <c r="B522" t="s">
        <v>7938</v>
      </c>
      <c r="C522" t="s">
        <v>17</v>
      </c>
      <c r="D522" s="1">
        <v>45298.748472222222</v>
      </c>
      <c r="E522" s="18" t="s">
        <v>11</v>
      </c>
      <c r="F522" s="13" t="s">
        <v>16</v>
      </c>
      <c r="G522" t="s">
        <v>14</v>
      </c>
      <c r="H522">
        <v>0</v>
      </c>
      <c r="I522" s="2"/>
      <c r="J522" s="4">
        <v>0</v>
      </c>
      <c r="K522" t="str">
        <f>IF((LEN(relatorio_Ananindeua[[#This Row],[CIF/CPF/CNPJ]])=14),relatorio_Ananindeua[[#This Row],[CIF/CPF/CNPJ]],relatorio_Ananindeua[[#This Row],[Coluna2]])</f>
        <v>48757404000150</v>
      </c>
      <c r="L522" t="str">
        <f t="shared" si="8"/>
        <v>487******50</v>
      </c>
    </row>
    <row r="523" spans="1:12" x14ac:dyDescent="0.25">
      <c r="A523" t="s">
        <v>7901</v>
      </c>
      <c r="B523" t="s">
        <v>7902</v>
      </c>
      <c r="C523" t="s">
        <v>17</v>
      </c>
      <c r="D523" s="1">
        <v>45298.748506944445</v>
      </c>
      <c r="E523" s="18" t="s">
        <v>11</v>
      </c>
      <c r="F523" s="13" t="s">
        <v>16</v>
      </c>
      <c r="G523" t="s">
        <v>14</v>
      </c>
      <c r="H523">
        <v>0</v>
      </c>
      <c r="I523" s="2"/>
      <c r="J523" s="4">
        <v>0</v>
      </c>
      <c r="K523" t="str">
        <f>IF((LEN(relatorio_Ananindeua[[#This Row],[CIF/CPF/CNPJ]])=14),relatorio_Ananindeua[[#This Row],[CIF/CPF/CNPJ]],relatorio_Ananindeua[[#This Row],[Coluna2]])</f>
        <v>48681685000105</v>
      </c>
      <c r="L523" t="str">
        <f t="shared" si="8"/>
        <v>486******05</v>
      </c>
    </row>
    <row r="524" spans="1:12" x14ac:dyDescent="0.25">
      <c r="A524" t="s">
        <v>2851</v>
      </c>
      <c r="B524" t="s">
        <v>2852</v>
      </c>
      <c r="C524" t="s">
        <v>17</v>
      </c>
      <c r="D524" s="1">
        <v>45298.748518518521</v>
      </c>
      <c r="E524" s="18" t="s">
        <v>11</v>
      </c>
      <c r="F524" s="13" t="s">
        <v>16</v>
      </c>
      <c r="G524" t="s">
        <v>14</v>
      </c>
      <c r="H524">
        <v>0</v>
      </c>
      <c r="I524" s="2"/>
      <c r="J524" s="4">
        <v>0</v>
      </c>
      <c r="K524" t="str">
        <f>IF((LEN(relatorio_Ananindeua[[#This Row],[CIF/CPF/CNPJ]])=14),relatorio_Ananindeua[[#This Row],[CIF/CPF/CNPJ]],relatorio_Ananindeua[[#This Row],[Coluna2]])</f>
        <v>30573874000107</v>
      </c>
      <c r="L524" t="str">
        <f t="shared" si="8"/>
        <v>305******07</v>
      </c>
    </row>
    <row r="525" spans="1:12" x14ac:dyDescent="0.25">
      <c r="A525" t="s">
        <v>7917</v>
      </c>
      <c r="B525" t="s">
        <v>7918</v>
      </c>
      <c r="C525" t="s">
        <v>17</v>
      </c>
      <c r="D525" s="1">
        <v>45298.748518518521</v>
      </c>
      <c r="E525" s="18" t="s">
        <v>11</v>
      </c>
      <c r="F525" s="13" t="s">
        <v>16</v>
      </c>
      <c r="G525" t="s">
        <v>14</v>
      </c>
      <c r="H525">
        <v>0</v>
      </c>
      <c r="I525" s="2"/>
      <c r="J525" s="4">
        <v>0</v>
      </c>
      <c r="K525" t="str">
        <f>IF((LEN(relatorio_Ananindeua[[#This Row],[CIF/CPF/CNPJ]])=14),relatorio_Ananindeua[[#This Row],[CIF/CPF/CNPJ]],relatorio_Ananindeua[[#This Row],[Coluna2]])</f>
        <v>48723292000117</v>
      </c>
      <c r="L525" t="str">
        <f t="shared" si="8"/>
        <v>487******17</v>
      </c>
    </row>
    <row r="526" spans="1:12" x14ac:dyDescent="0.25">
      <c r="A526" t="s">
        <v>7919</v>
      </c>
      <c r="B526" t="s">
        <v>7920</v>
      </c>
      <c r="C526" t="s">
        <v>17</v>
      </c>
      <c r="D526" s="1">
        <v>45298.748518518521</v>
      </c>
      <c r="E526" s="18" t="s">
        <v>11</v>
      </c>
      <c r="F526" s="13" t="s">
        <v>16</v>
      </c>
      <c r="G526" t="s">
        <v>14</v>
      </c>
      <c r="H526">
        <v>0</v>
      </c>
      <c r="I526" s="2"/>
      <c r="J526" s="4">
        <v>0</v>
      </c>
      <c r="K526" t="str">
        <f>IF((LEN(relatorio_Ananindeua[[#This Row],[CIF/CPF/CNPJ]])=14),relatorio_Ananindeua[[#This Row],[CIF/CPF/CNPJ]],relatorio_Ananindeua[[#This Row],[Coluna2]])</f>
        <v>48729474000103</v>
      </c>
      <c r="L526" t="str">
        <f t="shared" si="8"/>
        <v>487******03</v>
      </c>
    </row>
    <row r="527" spans="1:12" x14ac:dyDescent="0.25">
      <c r="A527" t="s">
        <v>7925</v>
      </c>
      <c r="B527" t="s">
        <v>7926</v>
      </c>
      <c r="C527" t="s">
        <v>17</v>
      </c>
      <c r="D527" s="1">
        <v>45298.748518518521</v>
      </c>
      <c r="E527" s="18" t="s">
        <v>11</v>
      </c>
      <c r="F527" s="13" t="s">
        <v>16</v>
      </c>
      <c r="G527" t="s">
        <v>14</v>
      </c>
      <c r="H527">
        <v>0</v>
      </c>
      <c r="I527" s="2"/>
      <c r="J527" s="4">
        <v>0</v>
      </c>
      <c r="K527" t="str">
        <f>IF((LEN(relatorio_Ananindeua[[#This Row],[CIF/CPF/CNPJ]])=14),relatorio_Ananindeua[[#This Row],[CIF/CPF/CNPJ]],relatorio_Ananindeua[[#This Row],[Coluna2]])</f>
        <v>48735769000184</v>
      </c>
      <c r="L527" t="str">
        <f t="shared" si="8"/>
        <v>487******84</v>
      </c>
    </row>
    <row r="528" spans="1:12" x14ac:dyDescent="0.25">
      <c r="A528" t="s">
        <v>3584</v>
      </c>
      <c r="B528" t="s">
        <v>3585</v>
      </c>
      <c r="C528" t="s">
        <v>17</v>
      </c>
      <c r="D528" s="1">
        <v>45298.748576388891</v>
      </c>
      <c r="E528" s="18" t="s">
        <v>11</v>
      </c>
      <c r="F528" s="13" t="s">
        <v>16</v>
      </c>
      <c r="G528" t="s">
        <v>14</v>
      </c>
      <c r="H528">
        <v>0</v>
      </c>
      <c r="I528" s="2"/>
      <c r="J528" s="4">
        <v>0</v>
      </c>
      <c r="K528" t="str">
        <f>IF((LEN(relatorio_Ananindeua[[#This Row],[CIF/CPF/CNPJ]])=14),relatorio_Ananindeua[[#This Row],[CIF/CPF/CNPJ]],relatorio_Ananindeua[[#This Row],[Coluna2]])</f>
        <v>34137025000153</v>
      </c>
      <c r="L528" t="str">
        <f t="shared" si="8"/>
        <v>341******53</v>
      </c>
    </row>
    <row r="529" spans="1:12" x14ac:dyDescent="0.25">
      <c r="A529" t="s">
        <v>4968</v>
      </c>
      <c r="B529" t="s">
        <v>4969</v>
      </c>
      <c r="C529" t="s">
        <v>17</v>
      </c>
      <c r="D529" s="1">
        <v>45298.748622685183</v>
      </c>
      <c r="E529" s="18" t="s">
        <v>11</v>
      </c>
      <c r="F529" s="13" t="s">
        <v>16</v>
      </c>
      <c r="G529" t="s">
        <v>14</v>
      </c>
      <c r="H529">
        <v>0</v>
      </c>
      <c r="I529" s="2"/>
      <c r="J529" s="4">
        <v>0</v>
      </c>
      <c r="K529" t="str">
        <f>IF((LEN(relatorio_Ananindeua[[#This Row],[CIF/CPF/CNPJ]])=14),relatorio_Ananindeua[[#This Row],[CIF/CPF/CNPJ]],relatorio_Ananindeua[[#This Row],[Coluna2]])</f>
        <v>40231212000102</v>
      </c>
      <c r="L529" t="str">
        <f t="shared" si="8"/>
        <v>402******02</v>
      </c>
    </row>
    <row r="530" spans="1:12" x14ac:dyDescent="0.25">
      <c r="A530" t="s">
        <v>7108</v>
      </c>
      <c r="B530" t="s">
        <v>7109</v>
      </c>
      <c r="C530" t="s">
        <v>17</v>
      </c>
      <c r="D530" s="1">
        <v>45298.748622685183</v>
      </c>
      <c r="E530" s="18" t="s">
        <v>11</v>
      </c>
      <c r="F530" s="13" t="s">
        <v>16</v>
      </c>
      <c r="G530" t="s">
        <v>14</v>
      </c>
      <c r="H530">
        <v>0</v>
      </c>
      <c r="I530" s="2"/>
      <c r="J530" s="4">
        <v>0</v>
      </c>
      <c r="K530" t="str">
        <f>IF((LEN(relatorio_Ananindeua[[#This Row],[CIF/CPF/CNPJ]])=14),relatorio_Ananindeua[[#This Row],[CIF/CPF/CNPJ]],relatorio_Ananindeua[[#This Row],[Coluna2]])</f>
        <v>46666142000193</v>
      </c>
      <c r="L530" t="str">
        <f t="shared" ref="L530:L593" si="9">_xlfn.CONCAT(LEFT(A530,3),REPT("*",6),RIGHT(A530,2))</f>
        <v>466******93</v>
      </c>
    </row>
    <row r="531" spans="1:12" x14ac:dyDescent="0.25">
      <c r="A531" t="s">
        <v>7913</v>
      </c>
      <c r="B531" t="s">
        <v>7914</v>
      </c>
      <c r="C531" t="s">
        <v>17</v>
      </c>
      <c r="D531" s="1">
        <v>45298.748645833337</v>
      </c>
      <c r="E531" s="18" t="s">
        <v>11</v>
      </c>
      <c r="F531" s="13" t="s">
        <v>16</v>
      </c>
      <c r="G531" t="s">
        <v>14</v>
      </c>
      <c r="H531">
        <v>0</v>
      </c>
      <c r="I531" s="2"/>
      <c r="J531" s="4">
        <v>0</v>
      </c>
      <c r="K531" t="str">
        <f>IF((LEN(relatorio_Ananindeua[[#This Row],[CIF/CPF/CNPJ]])=14),relatorio_Ananindeua[[#This Row],[CIF/CPF/CNPJ]],relatorio_Ananindeua[[#This Row],[Coluna2]])</f>
        <v>48702182000179</v>
      </c>
      <c r="L531" t="str">
        <f t="shared" si="9"/>
        <v>487******79</v>
      </c>
    </row>
    <row r="532" spans="1:12" x14ac:dyDescent="0.25">
      <c r="A532" t="s">
        <v>7899</v>
      </c>
      <c r="B532" t="s">
        <v>7900</v>
      </c>
      <c r="C532" t="s">
        <v>17</v>
      </c>
      <c r="D532" s="1">
        <v>45298.748692129629</v>
      </c>
      <c r="E532" s="18" t="s">
        <v>11</v>
      </c>
      <c r="F532" s="13" t="s">
        <v>16</v>
      </c>
      <c r="G532" t="s">
        <v>14</v>
      </c>
      <c r="H532">
        <v>0</v>
      </c>
      <c r="I532" s="2"/>
      <c r="J532" s="4">
        <v>0</v>
      </c>
      <c r="K532" t="str">
        <f>IF((LEN(relatorio_Ananindeua[[#This Row],[CIF/CPF/CNPJ]])=14),relatorio_Ananindeua[[#This Row],[CIF/CPF/CNPJ]],relatorio_Ananindeua[[#This Row],[Coluna2]])</f>
        <v>48675911000145</v>
      </c>
      <c r="L532" t="str">
        <f t="shared" si="9"/>
        <v>486******45</v>
      </c>
    </row>
    <row r="533" spans="1:12" x14ac:dyDescent="0.25">
      <c r="A533" t="s">
        <v>6370</v>
      </c>
      <c r="B533" t="s">
        <v>6371</v>
      </c>
      <c r="C533" t="s">
        <v>17</v>
      </c>
      <c r="D533" s="1">
        <v>45298.748726851853</v>
      </c>
      <c r="E533" s="18" t="s">
        <v>11</v>
      </c>
      <c r="F533" s="13" t="s">
        <v>16</v>
      </c>
      <c r="G533" t="s">
        <v>14</v>
      </c>
      <c r="H533">
        <v>0</v>
      </c>
      <c r="I533" s="2"/>
      <c r="J533" s="4">
        <v>0</v>
      </c>
      <c r="K533" t="str">
        <f>IF((LEN(relatorio_Ananindeua[[#This Row],[CIF/CPF/CNPJ]])=14),relatorio_Ananindeua[[#This Row],[CIF/CPF/CNPJ]],relatorio_Ananindeua[[#This Row],[Coluna2]])</f>
        <v>44745920000104</v>
      </c>
      <c r="L533" t="str">
        <f t="shared" si="9"/>
        <v>447******04</v>
      </c>
    </row>
    <row r="534" spans="1:12" x14ac:dyDescent="0.25">
      <c r="A534" t="s">
        <v>7462</v>
      </c>
      <c r="B534" t="s">
        <v>7463</v>
      </c>
      <c r="C534" t="s">
        <v>17</v>
      </c>
      <c r="D534" s="1">
        <v>45298.748726851853</v>
      </c>
      <c r="E534" s="18" t="s">
        <v>11</v>
      </c>
      <c r="F534" s="13" t="s">
        <v>16</v>
      </c>
      <c r="G534" t="s">
        <v>14</v>
      </c>
      <c r="H534">
        <v>0</v>
      </c>
      <c r="I534" s="2"/>
      <c r="J534" s="4">
        <v>0</v>
      </c>
      <c r="K534" t="str">
        <f>IF((LEN(relatorio_Ananindeua[[#This Row],[CIF/CPF/CNPJ]])=14),relatorio_Ananindeua[[#This Row],[CIF/CPF/CNPJ]],relatorio_Ananindeua[[#This Row],[Coluna2]])</f>
        <v>47739398000146</v>
      </c>
      <c r="L534" t="str">
        <f t="shared" si="9"/>
        <v>477******46</v>
      </c>
    </row>
    <row r="535" spans="1:12" x14ac:dyDescent="0.25">
      <c r="A535" t="s">
        <v>7911</v>
      </c>
      <c r="B535" t="s">
        <v>7912</v>
      </c>
      <c r="C535" t="s">
        <v>17</v>
      </c>
      <c r="D535" s="1">
        <v>45298.748726851853</v>
      </c>
      <c r="E535" s="18" t="s">
        <v>11</v>
      </c>
      <c r="F535" s="13" t="s">
        <v>16</v>
      </c>
      <c r="G535" t="s">
        <v>14</v>
      </c>
      <c r="H535">
        <v>0</v>
      </c>
      <c r="I535" s="2"/>
      <c r="J535" s="4">
        <v>0</v>
      </c>
      <c r="K535" t="str">
        <f>IF((LEN(relatorio_Ananindeua[[#This Row],[CIF/CPF/CNPJ]])=14),relatorio_Ananindeua[[#This Row],[CIF/CPF/CNPJ]],relatorio_Ananindeua[[#This Row],[Coluna2]])</f>
        <v>48700287000199</v>
      </c>
      <c r="L535" t="str">
        <f t="shared" si="9"/>
        <v>487******99</v>
      </c>
    </row>
    <row r="536" spans="1:12" x14ac:dyDescent="0.25">
      <c r="A536" t="s">
        <v>7897</v>
      </c>
      <c r="B536" t="s">
        <v>7898</v>
      </c>
      <c r="C536" t="s">
        <v>17</v>
      </c>
      <c r="D536" s="1">
        <v>45298.748738425929</v>
      </c>
      <c r="E536" s="18" t="s">
        <v>11</v>
      </c>
      <c r="F536" s="13" t="s">
        <v>16</v>
      </c>
      <c r="G536" t="s">
        <v>14</v>
      </c>
      <c r="H536">
        <v>0</v>
      </c>
      <c r="I536" s="2"/>
      <c r="J536" s="4">
        <v>0</v>
      </c>
      <c r="K536" t="str">
        <f>IF((LEN(relatorio_Ananindeua[[#This Row],[CIF/CPF/CNPJ]])=14),relatorio_Ananindeua[[#This Row],[CIF/CPF/CNPJ]],relatorio_Ananindeua[[#This Row],[Coluna2]])</f>
        <v>48670141000148</v>
      </c>
      <c r="L536" t="str">
        <f t="shared" si="9"/>
        <v>486******48</v>
      </c>
    </row>
    <row r="537" spans="1:12" x14ac:dyDescent="0.25">
      <c r="A537" t="s">
        <v>7907</v>
      </c>
      <c r="B537" t="s">
        <v>7908</v>
      </c>
      <c r="C537" t="s">
        <v>17</v>
      </c>
      <c r="D537" s="1">
        <v>45298.748738425929</v>
      </c>
      <c r="E537" s="18" t="s">
        <v>11</v>
      </c>
      <c r="F537" s="13" t="s">
        <v>16</v>
      </c>
      <c r="G537" t="s">
        <v>14</v>
      </c>
      <c r="H537">
        <v>0</v>
      </c>
      <c r="I537" s="2"/>
      <c r="J537" s="4">
        <v>0</v>
      </c>
      <c r="K537" t="str">
        <f>IF((LEN(relatorio_Ananindeua[[#This Row],[CIF/CPF/CNPJ]])=14),relatorio_Ananindeua[[#This Row],[CIF/CPF/CNPJ]],relatorio_Ananindeua[[#This Row],[Coluna2]])</f>
        <v>48696163000187</v>
      </c>
      <c r="L537" t="str">
        <f t="shared" si="9"/>
        <v>486******87</v>
      </c>
    </row>
    <row r="538" spans="1:12" x14ac:dyDescent="0.25">
      <c r="A538" t="s">
        <v>7909</v>
      </c>
      <c r="B538" t="s">
        <v>7910</v>
      </c>
      <c r="C538" t="s">
        <v>17</v>
      </c>
      <c r="D538" s="1">
        <v>45298.748738425929</v>
      </c>
      <c r="E538" s="18" t="s">
        <v>11</v>
      </c>
      <c r="F538" s="13" t="s">
        <v>16</v>
      </c>
      <c r="G538" t="s">
        <v>14</v>
      </c>
      <c r="H538">
        <v>0</v>
      </c>
      <c r="I538" s="2"/>
      <c r="J538" s="4">
        <v>0</v>
      </c>
      <c r="K538" t="str">
        <f>IF((LEN(relatorio_Ananindeua[[#This Row],[CIF/CPF/CNPJ]])=14),relatorio_Ananindeua[[#This Row],[CIF/CPF/CNPJ]],relatorio_Ananindeua[[#This Row],[Coluna2]])</f>
        <v>48696409000110</v>
      </c>
      <c r="L538" t="str">
        <f t="shared" si="9"/>
        <v>486******10</v>
      </c>
    </row>
    <row r="539" spans="1:12" x14ac:dyDescent="0.25">
      <c r="A539" t="s">
        <v>7895</v>
      </c>
      <c r="B539" t="s">
        <v>7896</v>
      </c>
      <c r="C539" t="s">
        <v>17</v>
      </c>
      <c r="D539" s="1">
        <v>45298.748749999999</v>
      </c>
      <c r="E539" s="18" t="s">
        <v>11</v>
      </c>
      <c r="F539" s="13" t="s">
        <v>16</v>
      </c>
      <c r="G539" t="s">
        <v>14</v>
      </c>
      <c r="H539">
        <v>0</v>
      </c>
      <c r="I539" s="2"/>
      <c r="J539" s="4">
        <v>0</v>
      </c>
      <c r="K539" t="str">
        <f>IF((LEN(relatorio_Ananindeua[[#This Row],[CIF/CPF/CNPJ]])=14),relatorio_Ananindeua[[#This Row],[CIF/CPF/CNPJ]],relatorio_Ananindeua[[#This Row],[Coluna2]])</f>
        <v>48669243000143</v>
      </c>
      <c r="L539" t="str">
        <f t="shared" si="9"/>
        <v>486******43</v>
      </c>
    </row>
    <row r="540" spans="1:12" x14ac:dyDescent="0.25">
      <c r="A540" t="s">
        <v>1243</v>
      </c>
      <c r="B540" t="s">
        <v>1244</v>
      </c>
      <c r="C540" t="s">
        <v>17</v>
      </c>
      <c r="D540" s="1">
        <v>45298.748784722222</v>
      </c>
      <c r="E540" s="18" t="s">
        <v>11</v>
      </c>
      <c r="F540" s="13" t="s">
        <v>16</v>
      </c>
      <c r="G540" t="s">
        <v>14</v>
      </c>
      <c r="H540">
        <v>0</v>
      </c>
      <c r="I540" s="2"/>
      <c r="J540" s="4">
        <v>0</v>
      </c>
      <c r="K540" t="str">
        <f>IF((LEN(relatorio_Ananindeua[[#This Row],[CIF/CPF/CNPJ]])=14),relatorio_Ananindeua[[#This Row],[CIF/CPF/CNPJ]],relatorio_Ananindeua[[#This Row],[Coluna2]])</f>
        <v>19736510000150</v>
      </c>
      <c r="L540" t="str">
        <f t="shared" si="9"/>
        <v>197******50</v>
      </c>
    </row>
    <row r="541" spans="1:12" x14ac:dyDescent="0.25">
      <c r="A541" t="s">
        <v>7302</v>
      </c>
      <c r="B541" t="s">
        <v>7303</v>
      </c>
      <c r="C541" t="s">
        <v>17</v>
      </c>
      <c r="D541" s="1">
        <v>45298.748784722222</v>
      </c>
      <c r="E541" s="18" t="s">
        <v>11</v>
      </c>
      <c r="F541" s="13" t="s">
        <v>16</v>
      </c>
      <c r="G541" t="s">
        <v>14</v>
      </c>
      <c r="H541">
        <v>0</v>
      </c>
      <c r="I541" s="2"/>
      <c r="J541" s="4">
        <v>0</v>
      </c>
      <c r="K541" t="str">
        <f>IF((LEN(relatorio_Ananindeua[[#This Row],[CIF/CPF/CNPJ]])=14),relatorio_Ananindeua[[#This Row],[CIF/CPF/CNPJ]],relatorio_Ananindeua[[#This Row],[Coluna2]])</f>
        <v>47214198000170</v>
      </c>
      <c r="L541" t="str">
        <f t="shared" si="9"/>
        <v>472******70</v>
      </c>
    </row>
    <row r="542" spans="1:12" x14ac:dyDescent="0.25">
      <c r="A542" t="s">
        <v>7905</v>
      </c>
      <c r="B542" t="s">
        <v>7906</v>
      </c>
      <c r="C542" t="s">
        <v>17</v>
      </c>
      <c r="D542" s="1">
        <v>45298.748807870368</v>
      </c>
      <c r="E542" s="18" t="s">
        <v>11</v>
      </c>
      <c r="F542" s="13" t="s">
        <v>16</v>
      </c>
      <c r="G542" t="s">
        <v>14</v>
      </c>
      <c r="H542">
        <v>0</v>
      </c>
      <c r="I542" s="2"/>
      <c r="J542" s="4">
        <v>0</v>
      </c>
      <c r="K542" t="str">
        <f>IF((LEN(relatorio_Ananindeua[[#This Row],[CIF/CPF/CNPJ]])=14),relatorio_Ananindeua[[#This Row],[CIF/CPF/CNPJ]],relatorio_Ananindeua[[#This Row],[Coluna2]])</f>
        <v>48688727000130</v>
      </c>
      <c r="L542" t="str">
        <f t="shared" si="9"/>
        <v>486******30</v>
      </c>
    </row>
    <row r="543" spans="1:12" x14ac:dyDescent="0.25">
      <c r="A543" t="s">
        <v>4707</v>
      </c>
      <c r="B543" t="s">
        <v>4708</v>
      </c>
      <c r="C543" t="s">
        <v>17</v>
      </c>
      <c r="D543" s="1">
        <v>45298.748842592591</v>
      </c>
      <c r="E543" s="18" t="s">
        <v>11</v>
      </c>
      <c r="F543" s="13" t="s">
        <v>16</v>
      </c>
      <c r="G543" t="s">
        <v>14</v>
      </c>
      <c r="H543">
        <v>0</v>
      </c>
      <c r="I543" s="2"/>
      <c r="J543" s="4">
        <v>0</v>
      </c>
      <c r="K543" t="str">
        <f>IF((LEN(relatorio_Ananindeua[[#This Row],[CIF/CPF/CNPJ]])=14),relatorio_Ananindeua[[#This Row],[CIF/CPF/CNPJ]],relatorio_Ananindeua[[#This Row],[Coluna2]])</f>
        <v>38799869000110</v>
      </c>
      <c r="L543" t="str">
        <f t="shared" si="9"/>
        <v>387******10</v>
      </c>
    </row>
    <row r="544" spans="1:12" x14ac:dyDescent="0.25">
      <c r="A544" t="s">
        <v>7299</v>
      </c>
      <c r="B544" t="s">
        <v>848</v>
      </c>
      <c r="C544" t="s">
        <v>17</v>
      </c>
      <c r="D544" s="1">
        <v>45298.748854166668</v>
      </c>
      <c r="E544" s="18" t="s">
        <v>11</v>
      </c>
      <c r="F544" s="13" t="s">
        <v>16</v>
      </c>
      <c r="G544" t="s">
        <v>14</v>
      </c>
      <c r="H544">
        <v>0</v>
      </c>
      <c r="I544" s="2"/>
      <c r="J544" s="4">
        <v>0</v>
      </c>
      <c r="K544" t="str">
        <f>IF((LEN(relatorio_Ananindeua[[#This Row],[CIF/CPF/CNPJ]])=14),relatorio_Ananindeua[[#This Row],[CIF/CPF/CNPJ]],relatorio_Ananindeua[[#This Row],[Coluna2]])</f>
        <v>47179440000111</v>
      </c>
      <c r="L544" t="str">
        <f t="shared" si="9"/>
        <v>471******11</v>
      </c>
    </row>
    <row r="545" spans="1:12" x14ac:dyDescent="0.25">
      <c r="A545" t="s">
        <v>7764</v>
      </c>
      <c r="B545" t="s">
        <v>7765</v>
      </c>
      <c r="C545" t="s">
        <v>17</v>
      </c>
      <c r="D545" s="1">
        <v>45298.748865740738</v>
      </c>
      <c r="E545" s="18" t="s">
        <v>11</v>
      </c>
      <c r="F545" s="13" t="s">
        <v>16</v>
      </c>
      <c r="G545" t="s">
        <v>14</v>
      </c>
      <c r="H545">
        <v>0</v>
      </c>
      <c r="I545" s="2"/>
      <c r="J545" s="4">
        <v>0</v>
      </c>
      <c r="K545" t="str">
        <f>IF((LEN(relatorio_Ananindeua[[#This Row],[CIF/CPF/CNPJ]])=14),relatorio_Ananindeua[[#This Row],[CIF/CPF/CNPJ]],relatorio_Ananindeua[[#This Row],[Coluna2]])</f>
        <v>48393884000118</v>
      </c>
      <c r="L545" t="str">
        <f t="shared" si="9"/>
        <v>483******18</v>
      </c>
    </row>
    <row r="546" spans="1:12" x14ac:dyDescent="0.25">
      <c r="A546" t="s">
        <v>7783</v>
      </c>
      <c r="B546" t="s">
        <v>7784</v>
      </c>
      <c r="C546" t="s">
        <v>17</v>
      </c>
      <c r="D546" s="1">
        <v>45298.74894675926</v>
      </c>
      <c r="E546" s="18" t="s">
        <v>11</v>
      </c>
      <c r="F546" s="13" t="s">
        <v>16</v>
      </c>
      <c r="G546" t="s">
        <v>14</v>
      </c>
      <c r="H546">
        <v>0</v>
      </c>
      <c r="I546" s="2"/>
      <c r="J546" s="4">
        <v>0</v>
      </c>
      <c r="K546" t="str">
        <f>IF((LEN(relatorio_Ananindeua[[#This Row],[CIF/CPF/CNPJ]])=14),relatorio_Ananindeua[[#This Row],[CIF/CPF/CNPJ]],relatorio_Ananindeua[[#This Row],[Coluna2]])</f>
        <v>48432880000100</v>
      </c>
      <c r="L546" t="str">
        <f t="shared" si="9"/>
        <v>484******00</v>
      </c>
    </row>
    <row r="547" spans="1:12" x14ac:dyDescent="0.25">
      <c r="A547" t="s">
        <v>7867</v>
      </c>
      <c r="B547" t="s">
        <v>7868</v>
      </c>
      <c r="C547" t="s">
        <v>17</v>
      </c>
      <c r="D547" s="1">
        <v>45298.74894675926</v>
      </c>
      <c r="E547" s="18" t="s">
        <v>11</v>
      </c>
      <c r="F547" s="13" t="s">
        <v>16</v>
      </c>
      <c r="G547" t="s">
        <v>14</v>
      </c>
      <c r="H547">
        <v>0</v>
      </c>
      <c r="I547" s="2"/>
      <c r="J547" s="4">
        <v>0</v>
      </c>
      <c r="K547" t="str">
        <f>IF((LEN(relatorio_Ananindeua[[#This Row],[CIF/CPF/CNPJ]])=14),relatorio_Ananindeua[[#This Row],[CIF/CPF/CNPJ]],relatorio_Ananindeua[[#This Row],[Coluna2]])</f>
        <v>48603749000150</v>
      </c>
      <c r="L547" t="str">
        <f t="shared" si="9"/>
        <v>486******50</v>
      </c>
    </row>
    <row r="548" spans="1:12" x14ac:dyDescent="0.25">
      <c r="A548" t="s">
        <v>7873</v>
      </c>
      <c r="B548" t="s">
        <v>7874</v>
      </c>
      <c r="C548" t="s">
        <v>17</v>
      </c>
      <c r="D548" s="1">
        <v>45298.74894675926</v>
      </c>
      <c r="E548" s="18" t="s">
        <v>11</v>
      </c>
      <c r="F548" s="13" t="s">
        <v>16</v>
      </c>
      <c r="G548" t="s">
        <v>14</v>
      </c>
      <c r="H548">
        <v>0</v>
      </c>
      <c r="I548" s="2"/>
      <c r="J548" s="4">
        <v>0</v>
      </c>
      <c r="K548" t="str">
        <f>IF((LEN(relatorio_Ananindeua[[#This Row],[CIF/CPF/CNPJ]])=14),relatorio_Ananindeua[[#This Row],[CIF/CPF/CNPJ]],relatorio_Ananindeua[[#This Row],[Coluna2]])</f>
        <v>48611049000107</v>
      </c>
      <c r="L548" t="str">
        <f t="shared" si="9"/>
        <v>486******07</v>
      </c>
    </row>
    <row r="549" spans="1:12" x14ac:dyDescent="0.25">
      <c r="A549" t="s">
        <v>7881</v>
      </c>
      <c r="B549" t="s">
        <v>7882</v>
      </c>
      <c r="C549" t="s">
        <v>17</v>
      </c>
      <c r="D549" s="1">
        <v>45298.74894675926</v>
      </c>
      <c r="E549" s="18" t="s">
        <v>11</v>
      </c>
      <c r="F549" s="13" t="s">
        <v>16</v>
      </c>
      <c r="G549" t="s">
        <v>14</v>
      </c>
      <c r="H549">
        <v>0</v>
      </c>
      <c r="I549" s="2"/>
      <c r="J549" s="4">
        <v>0</v>
      </c>
      <c r="K549" t="str">
        <f>IF((LEN(relatorio_Ananindeua[[#This Row],[CIF/CPF/CNPJ]])=14),relatorio_Ananindeua[[#This Row],[CIF/CPF/CNPJ]],relatorio_Ananindeua[[#This Row],[Coluna2]])</f>
        <v>48617162000108</v>
      </c>
      <c r="L549" t="str">
        <f t="shared" si="9"/>
        <v>486******08</v>
      </c>
    </row>
    <row r="550" spans="1:12" x14ac:dyDescent="0.25">
      <c r="A550" t="s">
        <v>7869</v>
      </c>
      <c r="B550" t="s">
        <v>7870</v>
      </c>
      <c r="C550" t="s">
        <v>17</v>
      </c>
      <c r="D550" s="1">
        <v>45298.748969907407</v>
      </c>
      <c r="E550" s="18" t="s">
        <v>11</v>
      </c>
      <c r="F550" s="13" t="s">
        <v>16</v>
      </c>
      <c r="G550" t="s">
        <v>14</v>
      </c>
      <c r="H550">
        <v>0</v>
      </c>
      <c r="I550" s="2"/>
      <c r="J550" s="4">
        <v>0</v>
      </c>
      <c r="K550" t="str">
        <f>IF((LEN(relatorio_Ananindeua[[#This Row],[CIF/CPF/CNPJ]])=14),relatorio_Ananindeua[[#This Row],[CIF/CPF/CNPJ]],relatorio_Ananindeua[[#This Row],[Coluna2]])</f>
        <v>48604092000145</v>
      </c>
      <c r="L550" t="str">
        <f t="shared" si="9"/>
        <v>486******45</v>
      </c>
    </row>
    <row r="551" spans="1:12" x14ac:dyDescent="0.25">
      <c r="A551" t="s">
        <v>7859</v>
      </c>
      <c r="B551" t="s">
        <v>7860</v>
      </c>
      <c r="C551" t="s">
        <v>17</v>
      </c>
      <c r="D551" s="1">
        <v>45298.748981481483</v>
      </c>
      <c r="E551" s="18" t="s">
        <v>11</v>
      </c>
      <c r="F551" s="13" t="s">
        <v>16</v>
      </c>
      <c r="G551" t="s">
        <v>14</v>
      </c>
      <c r="H551">
        <v>0</v>
      </c>
      <c r="I551" s="2"/>
      <c r="J551" s="4">
        <v>0</v>
      </c>
      <c r="K551" t="str">
        <f>IF((LEN(relatorio_Ananindeua[[#This Row],[CIF/CPF/CNPJ]])=14),relatorio_Ananindeua[[#This Row],[CIF/CPF/CNPJ]],relatorio_Ananindeua[[#This Row],[Coluna2]])</f>
        <v>48585973000166</v>
      </c>
      <c r="L551" t="str">
        <f t="shared" si="9"/>
        <v>485******66</v>
      </c>
    </row>
    <row r="552" spans="1:12" x14ac:dyDescent="0.25">
      <c r="A552" t="s">
        <v>7849</v>
      </c>
      <c r="B552" t="s">
        <v>7850</v>
      </c>
      <c r="C552" t="s">
        <v>17</v>
      </c>
      <c r="D552" s="1">
        <v>45298.748993055553</v>
      </c>
      <c r="E552" s="18" t="s">
        <v>11</v>
      </c>
      <c r="F552" s="13" t="s">
        <v>16</v>
      </c>
      <c r="G552" t="s">
        <v>14</v>
      </c>
      <c r="H552">
        <v>0</v>
      </c>
      <c r="I552" s="2"/>
      <c r="J552" s="4">
        <v>0</v>
      </c>
      <c r="K552" t="str">
        <f>IF((LEN(relatorio_Ananindeua[[#This Row],[CIF/CPF/CNPJ]])=14),relatorio_Ananindeua[[#This Row],[CIF/CPF/CNPJ]],relatorio_Ananindeua[[#This Row],[Coluna2]])</f>
        <v>48568616000190</v>
      </c>
      <c r="L552" t="str">
        <f t="shared" si="9"/>
        <v>485******90</v>
      </c>
    </row>
    <row r="553" spans="1:12" x14ac:dyDescent="0.25">
      <c r="A553" t="s">
        <v>7857</v>
      </c>
      <c r="B553" t="s">
        <v>7858</v>
      </c>
      <c r="C553" t="s">
        <v>17</v>
      </c>
      <c r="D553" s="1">
        <v>45298.748993055553</v>
      </c>
      <c r="E553" s="18" t="s">
        <v>11</v>
      </c>
      <c r="F553" s="13" t="s">
        <v>16</v>
      </c>
      <c r="G553" t="s">
        <v>14</v>
      </c>
      <c r="H553">
        <v>0</v>
      </c>
      <c r="I553" s="2"/>
      <c r="J553" s="4">
        <v>0</v>
      </c>
      <c r="K553" t="str">
        <f>IF((LEN(relatorio_Ananindeua[[#This Row],[CIF/CPF/CNPJ]])=14),relatorio_Ananindeua[[#This Row],[CIF/CPF/CNPJ]],relatorio_Ananindeua[[#This Row],[Coluna2]])</f>
        <v>48585217000137</v>
      </c>
      <c r="L553" t="str">
        <f t="shared" si="9"/>
        <v>485******37</v>
      </c>
    </row>
    <row r="554" spans="1:12" x14ac:dyDescent="0.25">
      <c r="A554" t="s">
        <v>7843</v>
      </c>
      <c r="B554" t="s">
        <v>7844</v>
      </c>
      <c r="C554" t="s">
        <v>17</v>
      </c>
      <c r="D554" s="1">
        <v>45298.749027777776</v>
      </c>
      <c r="E554" s="18" t="s">
        <v>11</v>
      </c>
      <c r="F554" s="13" t="s">
        <v>16</v>
      </c>
      <c r="G554" t="s">
        <v>14</v>
      </c>
      <c r="H554">
        <v>0</v>
      </c>
      <c r="I554" s="2"/>
      <c r="J554" s="4">
        <v>0</v>
      </c>
      <c r="K554" t="str">
        <f>IF((LEN(relatorio_Ananindeua[[#This Row],[CIF/CPF/CNPJ]])=14),relatorio_Ananindeua[[#This Row],[CIF/CPF/CNPJ]],relatorio_Ananindeua[[#This Row],[Coluna2]])</f>
        <v>48552173000149</v>
      </c>
      <c r="L554" t="str">
        <f t="shared" si="9"/>
        <v>485******49</v>
      </c>
    </row>
    <row r="555" spans="1:12" x14ac:dyDescent="0.25">
      <c r="A555" t="s">
        <v>7847</v>
      </c>
      <c r="B555" t="s">
        <v>7848</v>
      </c>
      <c r="C555" t="s">
        <v>17</v>
      </c>
      <c r="D555" s="1">
        <v>45298.749050925922</v>
      </c>
      <c r="E555" s="18" t="s">
        <v>11</v>
      </c>
      <c r="F555" s="13" t="s">
        <v>16</v>
      </c>
      <c r="G555" t="s">
        <v>14</v>
      </c>
      <c r="H555">
        <v>0</v>
      </c>
      <c r="I555" s="2"/>
      <c r="J555" s="4">
        <v>0</v>
      </c>
      <c r="K555" t="str">
        <f>IF((LEN(relatorio_Ananindeua[[#This Row],[CIF/CPF/CNPJ]])=14),relatorio_Ananindeua[[#This Row],[CIF/CPF/CNPJ]],relatorio_Ananindeua[[#This Row],[Coluna2]])</f>
        <v>48561417000150</v>
      </c>
      <c r="L555" t="str">
        <f t="shared" si="9"/>
        <v>485******50</v>
      </c>
    </row>
    <row r="556" spans="1:12" x14ac:dyDescent="0.25">
      <c r="A556" t="s">
        <v>7841</v>
      </c>
      <c r="B556" t="s">
        <v>7842</v>
      </c>
      <c r="C556" t="s">
        <v>17</v>
      </c>
      <c r="D556" s="1">
        <v>45298.749062499999</v>
      </c>
      <c r="E556" s="18" t="s">
        <v>11</v>
      </c>
      <c r="F556" s="13" t="s">
        <v>16</v>
      </c>
      <c r="G556" t="s">
        <v>14</v>
      </c>
      <c r="H556">
        <v>0</v>
      </c>
      <c r="I556" s="2"/>
      <c r="J556" s="4">
        <v>0</v>
      </c>
      <c r="K556" t="str">
        <f>IF((LEN(relatorio_Ananindeua[[#This Row],[CIF/CPF/CNPJ]])=14),relatorio_Ananindeua[[#This Row],[CIF/CPF/CNPJ]],relatorio_Ananindeua[[#This Row],[Coluna2]])</f>
        <v>48540872000179</v>
      </c>
      <c r="L556" t="str">
        <f t="shared" si="9"/>
        <v>485******79</v>
      </c>
    </row>
    <row r="557" spans="1:12" x14ac:dyDescent="0.25">
      <c r="A557" t="s">
        <v>7837</v>
      </c>
      <c r="B557" t="s">
        <v>7838</v>
      </c>
      <c r="C557" t="s">
        <v>17</v>
      </c>
      <c r="D557" s="1">
        <v>45298.749097222222</v>
      </c>
      <c r="E557" s="18" t="s">
        <v>11</v>
      </c>
      <c r="F557" s="13" t="s">
        <v>16</v>
      </c>
      <c r="G557" t="s">
        <v>14</v>
      </c>
      <c r="H557">
        <v>0</v>
      </c>
      <c r="I557" s="2"/>
      <c r="J557" s="4">
        <v>0</v>
      </c>
      <c r="K557" t="str">
        <f>IF((LEN(relatorio_Ananindeua[[#This Row],[CIF/CPF/CNPJ]])=14),relatorio_Ananindeua[[#This Row],[CIF/CPF/CNPJ]],relatorio_Ananindeua[[#This Row],[Coluna2]])</f>
        <v>48537411000147</v>
      </c>
      <c r="L557" t="str">
        <f t="shared" si="9"/>
        <v>485******47</v>
      </c>
    </row>
    <row r="558" spans="1:12" x14ac:dyDescent="0.25">
      <c r="A558" t="s">
        <v>1488</v>
      </c>
      <c r="B558" t="s">
        <v>1489</v>
      </c>
      <c r="C558" t="s">
        <v>17</v>
      </c>
      <c r="D558" s="1">
        <v>45298.749131944445</v>
      </c>
      <c r="E558" s="18" t="s">
        <v>11</v>
      </c>
      <c r="F558" s="13" t="s">
        <v>16</v>
      </c>
      <c r="G558" t="s">
        <v>14</v>
      </c>
      <c r="H558">
        <v>0</v>
      </c>
      <c r="I558" s="2"/>
      <c r="J558" s="4">
        <v>0</v>
      </c>
      <c r="K558" t="str">
        <f>IF((LEN(relatorio_Ananindeua[[#This Row],[CIF/CPF/CNPJ]])=14),relatorio_Ananindeua[[#This Row],[CIF/CPF/CNPJ]],relatorio_Ananindeua[[#This Row],[Coluna2]])</f>
        <v>22060291000146</v>
      </c>
      <c r="L558" t="str">
        <f t="shared" si="9"/>
        <v>220******46</v>
      </c>
    </row>
    <row r="559" spans="1:12" x14ac:dyDescent="0.25">
      <c r="A559" t="s">
        <v>7819</v>
      </c>
      <c r="B559" t="s">
        <v>7820</v>
      </c>
      <c r="C559" t="s">
        <v>17</v>
      </c>
      <c r="D559" s="1">
        <v>45298.749143518522</v>
      </c>
      <c r="E559" s="18" t="s">
        <v>11</v>
      </c>
      <c r="F559" s="13" t="s">
        <v>16</v>
      </c>
      <c r="G559" t="s">
        <v>14</v>
      </c>
      <c r="H559">
        <v>0</v>
      </c>
      <c r="I559" s="2"/>
      <c r="J559" s="4">
        <v>0</v>
      </c>
      <c r="K559" t="str">
        <f>IF((LEN(relatorio_Ananindeua[[#This Row],[CIF/CPF/CNPJ]])=14),relatorio_Ananindeua[[#This Row],[CIF/CPF/CNPJ]],relatorio_Ananindeua[[#This Row],[Coluna2]])</f>
        <v>48494396000105</v>
      </c>
      <c r="L559" t="str">
        <f t="shared" si="9"/>
        <v>484******05</v>
      </c>
    </row>
    <row r="560" spans="1:12" x14ac:dyDescent="0.25">
      <c r="A560" t="s">
        <v>7821</v>
      </c>
      <c r="B560" t="s">
        <v>7822</v>
      </c>
      <c r="C560" t="s">
        <v>17</v>
      </c>
      <c r="D560" s="1">
        <v>45298.749143518522</v>
      </c>
      <c r="E560" s="18" t="s">
        <v>11</v>
      </c>
      <c r="F560" s="13" t="s">
        <v>16</v>
      </c>
      <c r="G560" t="s">
        <v>14</v>
      </c>
      <c r="H560">
        <v>0</v>
      </c>
      <c r="I560" s="2"/>
      <c r="J560" s="4">
        <v>0</v>
      </c>
      <c r="K560" t="str">
        <f>IF((LEN(relatorio_Ananindeua[[#This Row],[CIF/CPF/CNPJ]])=14),relatorio_Ananindeua[[#This Row],[CIF/CPF/CNPJ]],relatorio_Ananindeua[[#This Row],[Coluna2]])</f>
        <v>48496059000149</v>
      </c>
      <c r="L560" t="str">
        <f t="shared" si="9"/>
        <v>484******49</v>
      </c>
    </row>
    <row r="561" spans="1:12" x14ac:dyDescent="0.25">
      <c r="A561" t="s">
        <v>7825</v>
      </c>
      <c r="B561" t="s">
        <v>7826</v>
      </c>
      <c r="C561" t="s">
        <v>17</v>
      </c>
      <c r="D561" s="1">
        <v>45298.749143518522</v>
      </c>
      <c r="E561" s="18" t="s">
        <v>11</v>
      </c>
      <c r="F561" s="13" t="s">
        <v>16</v>
      </c>
      <c r="G561" t="s">
        <v>14</v>
      </c>
      <c r="H561">
        <v>0</v>
      </c>
      <c r="I561" s="2"/>
      <c r="J561" s="4">
        <v>0</v>
      </c>
      <c r="K561" t="str">
        <f>IF((LEN(relatorio_Ananindeua[[#This Row],[CIF/CPF/CNPJ]])=14),relatorio_Ananindeua[[#This Row],[CIF/CPF/CNPJ]],relatorio_Ananindeua[[#This Row],[Coluna2]])</f>
        <v>48517422000165</v>
      </c>
      <c r="L561" t="str">
        <f t="shared" si="9"/>
        <v>485******65</v>
      </c>
    </row>
    <row r="562" spans="1:12" x14ac:dyDescent="0.25">
      <c r="A562" t="s">
        <v>4599</v>
      </c>
      <c r="B562" t="s">
        <v>4600</v>
      </c>
      <c r="C562" t="s">
        <v>17</v>
      </c>
      <c r="D562" s="1">
        <v>45298.749189814815</v>
      </c>
      <c r="E562" s="18" t="s">
        <v>11</v>
      </c>
      <c r="F562" s="13" t="s">
        <v>16</v>
      </c>
      <c r="G562" t="s">
        <v>14</v>
      </c>
      <c r="H562">
        <v>0</v>
      </c>
      <c r="I562" s="2"/>
      <c r="J562" s="4">
        <v>0</v>
      </c>
      <c r="K562" t="str">
        <f>IF((LEN(relatorio_Ananindeua[[#This Row],[CIF/CPF/CNPJ]])=14),relatorio_Ananindeua[[#This Row],[CIF/CPF/CNPJ]],relatorio_Ananindeua[[#This Row],[Coluna2]])</f>
        <v>38144445000118</v>
      </c>
      <c r="L562" t="str">
        <f t="shared" si="9"/>
        <v>381******18</v>
      </c>
    </row>
    <row r="563" spans="1:12" x14ac:dyDescent="0.25">
      <c r="A563" t="s">
        <v>7805</v>
      </c>
      <c r="B563" t="s">
        <v>7806</v>
      </c>
      <c r="C563" t="s">
        <v>17</v>
      </c>
      <c r="D563" s="1">
        <v>45298.749189814815</v>
      </c>
      <c r="E563" s="18" t="s">
        <v>11</v>
      </c>
      <c r="F563" s="13" t="s">
        <v>16</v>
      </c>
      <c r="G563" t="s">
        <v>14</v>
      </c>
      <c r="H563">
        <v>0</v>
      </c>
      <c r="I563" s="2"/>
      <c r="J563" s="4">
        <v>0</v>
      </c>
      <c r="K563" t="str">
        <f>IF((LEN(relatorio_Ananindeua[[#This Row],[CIF/CPF/CNPJ]])=14),relatorio_Ananindeua[[#This Row],[CIF/CPF/CNPJ]],relatorio_Ananindeua[[#This Row],[Coluna2]])</f>
        <v>48478302000104</v>
      </c>
      <c r="L563" t="str">
        <f t="shared" si="9"/>
        <v>484******04</v>
      </c>
    </row>
    <row r="564" spans="1:12" x14ac:dyDescent="0.25">
      <c r="A564" t="s">
        <v>4882</v>
      </c>
      <c r="B564" t="s">
        <v>4883</v>
      </c>
      <c r="C564" t="s">
        <v>17</v>
      </c>
      <c r="D564" s="1">
        <v>45298.749201388891</v>
      </c>
      <c r="E564" s="18" t="s">
        <v>11</v>
      </c>
      <c r="F564" s="13" t="s">
        <v>16</v>
      </c>
      <c r="G564" t="s">
        <v>14</v>
      </c>
      <c r="H564">
        <v>0</v>
      </c>
      <c r="I564" s="2"/>
      <c r="J564" s="4">
        <v>0</v>
      </c>
      <c r="K564" t="str">
        <f>IF((LEN(relatorio_Ananindeua[[#This Row],[CIF/CPF/CNPJ]])=14),relatorio_Ananindeua[[#This Row],[CIF/CPF/CNPJ]],relatorio_Ananindeua[[#This Row],[Coluna2]])</f>
        <v>39855529000122</v>
      </c>
      <c r="L564" t="str">
        <f t="shared" si="9"/>
        <v>398******22</v>
      </c>
    </row>
    <row r="565" spans="1:12" x14ac:dyDescent="0.25">
      <c r="A565" t="s">
        <v>6723</v>
      </c>
      <c r="B565" t="s">
        <v>6724</v>
      </c>
      <c r="C565" t="s">
        <v>17</v>
      </c>
      <c r="D565" s="1">
        <v>45298.749201388891</v>
      </c>
      <c r="E565" s="18" t="s">
        <v>11</v>
      </c>
      <c r="F565" s="13" t="s">
        <v>16</v>
      </c>
      <c r="G565" t="s">
        <v>14</v>
      </c>
      <c r="H565">
        <v>0</v>
      </c>
      <c r="I565" s="2"/>
      <c r="J565" s="4">
        <v>0</v>
      </c>
      <c r="K565" t="str">
        <f>IF((LEN(relatorio_Ananindeua[[#This Row],[CIF/CPF/CNPJ]])=14),relatorio_Ananindeua[[#This Row],[CIF/CPF/CNPJ]],relatorio_Ananindeua[[#This Row],[Coluna2]])</f>
        <v>45692341000103</v>
      </c>
      <c r="L565" t="str">
        <f t="shared" si="9"/>
        <v>456******03</v>
      </c>
    </row>
    <row r="566" spans="1:12" x14ac:dyDescent="0.25">
      <c r="A566" t="s">
        <v>7809</v>
      </c>
      <c r="B566" t="s">
        <v>7810</v>
      </c>
      <c r="C566" t="s">
        <v>17</v>
      </c>
      <c r="D566" s="1">
        <v>45298.749201388891</v>
      </c>
      <c r="E566" s="18" t="s">
        <v>11</v>
      </c>
      <c r="F566" s="13" t="s">
        <v>16</v>
      </c>
      <c r="G566" t="s">
        <v>14</v>
      </c>
      <c r="H566">
        <v>0</v>
      </c>
      <c r="I566" s="2"/>
      <c r="J566" s="4">
        <v>0</v>
      </c>
      <c r="K566" t="str">
        <f>IF((LEN(relatorio_Ananindeua[[#This Row],[CIF/CPF/CNPJ]])=14),relatorio_Ananindeua[[#This Row],[CIF/CPF/CNPJ]],relatorio_Ananindeua[[#This Row],[Coluna2]])</f>
        <v>48480029000144</v>
      </c>
      <c r="L566" t="str">
        <f t="shared" si="9"/>
        <v>484******44</v>
      </c>
    </row>
    <row r="567" spans="1:12" x14ac:dyDescent="0.25">
      <c r="A567" t="s">
        <v>7811</v>
      </c>
      <c r="B567" t="s">
        <v>7812</v>
      </c>
      <c r="C567" t="s">
        <v>17</v>
      </c>
      <c r="D567" s="1">
        <v>45298.749212962961</v>
      </c>
      <c r="E567" s="18" t="s">
        <v>11</v>
      </c>
      <c r="F567" s="13" t="s">
        <v>16</v>
      </c>
      <c r="G567" t="s">
        <v>14</v>
      </c>
      <c r="H567">
        <v>0</v>
      </c>
      <c r="I567" s="2"/>
      <c r="J567" s="4">
        <v>0</v>
      </c>
      <c r="K567" t="str">
        <f>IF((LEN(relatorio_Ananindeua[[#This Row],[CIF/CPF/CNPJ]])=14),relatorio_Ananindeua[[#This Row],[CIF/CPF/CNPJ]],relatorio_Ananindeua[[#This Row],[Coluna2]])</f>
        <v>48484964000189</v>
      </c>
      <c r="L567" t="str">
        <f t="shared" si="9"/>
        <v>484******89</v>
      </c>
    </row>
    <row r="568" spans="1:12" x14ac:dyDescent="0.25">
      <c r="A568" t="s">
        <v>7781</v>
      </c>
      <c r="B568" t="s">
        <v>7782</v>
      </c>
      <c r="C568" t="s">
        <v>17</v>
      </c>
      <c r="D568" s="1">
        <v>45298.749247685184</v>
      </c>
      <c r="E568" s="18" t="s">
        <v>11</v>
      </c>
      <c r="F568" s="13" t="s">
        <v>16</v>
      </c>
      <c r="G568" t="s">
        <v>14</v>
      </c>
      <c r="H568">
        <v>0</v>
      </c>
      <c r="I568" s="2"/>
      <c r="J568" s="4">
        <v>0</v>
      </c>
      <c r="K568" t="str">
        <f>IF((LEN(relatorio_Ananindeua[[#This Row],[CIF/CPF/CNPJ]])=14),relatorio_Ananindeua[[#This Row],[CIF/CPF/CNPJ]],relatorio_Ananindeua[[#This Row],[Coluna2]])</f>
        <v>48429659000194</v>
      </c>
      <c r="L568" t="str">
        <f t="shared" si="9"/>
        <v>484******94</v>
      </c>
    </row>
    <row r="569" spans="1:12" x14ac:dyDescent="0.25">
      <c r="A569" t="s">
        <v>7785</v>
      </c>
      <c r="B569" t="s">
        <v>7786</v>
      </c>
      <c r="C569" t="s">
        <v>17</v>
      </c>
      <c r="D569" s="1">
        <v>45298.749247685184</v>
      </c>
      <c r="E569" s="18" t="s">
        <v>11</v>
      </c>
      <c r="F569" s="13" t="s">
        <v>16</v>
      </c>
      <c r="G569" t="s">
        <v>14</v>
      </c>
      <c r="H569">
        <v>0</v>
      </c>
      <c r="I569" s="2"/>
      <c r="J569" s="4">
        <v>0</v>
      </c>
      <c r="K569" t="str">
        <f>IF((LEN(relatorio_Ananindeua[[#This Row],[CIF/CPF/CNPJ]])=14),relatorio_Ananindeua[[#This Row],[CIF/CPF/CNPJ]],relatorio_Ananindeua[[#This Row],[Coluna2]])</f>
        <v>48433562000155</v>
      </c>
      <c r="L569" t="str">
        <f t="shared" si="9"/>
        <v>484******55</v>
      </c>
    </row>
    <row r="570" spans="1:12" x14ac:dyDescent="0.25">
      <c r="A570" t="s">
        <v>7791</v>
      </c>
      <c r="B570" t="s">
        <v>7792</v>
      </c>
      <c r="C570" t="s">
        <v>17</v>
      </c>
      <c r="D570" s="1">
        <v>45298.749247685184</v>
      </c>
      <c r="E570" s="18" t="s">
        <v>11</v>
      </c>
      <c r="F570" s="13" t="s">
        <v>16</v>
      </c>
      <c r="G570" t="s">
        <v>14</v>
      </c>
      <c r="H570">
        <v>0</v>
      </c>
      <c r="I570" s="2"/>
      <c r="J570" s="4">
        <v>0</v>
      </c>
      <c r="K570" t="str">
        <f>IF((LEN(relatorio_Ananindeua[[#This Row],[CIF/CPF/CNPJ]])=14),relatorio_Ananindeua[[#This Row],[CIF/CPF/CNPJ]],relatorio_Ananindeua[[#This Row],[Coluna2]])</f>
        <v>48447910000143</v>
      </c>
      <c r="L570" t="str">
        <f t="shared" si="9"/>
        <v>484******43</v>
      </c>
    </row>
    <row r="571" spans="1:12" x14ac:dyDescent="0.25">
      <c r="A571" t="s">
        <v>7797</v>
      </c>
      <c r="B571" t="s">
        <v>7798</v>
      </c>
      <c r="C571" t="s">
        <v>17</v>
      </c>
      <c r="D571" s="1">
        <v>45298.749247685184</v>
      </c>
      <c r="E571" s="18" t="s">
        <v>11</v>
      </c>
      <c r="F571" s="13" t="s">
        <v>16</v>
      </c>
      <c r="G571" t="s">
        <v>14</v>
      </c>
      <c r="H571">
        <v>0</v>
      </c>
      <c r="I571" s="2"/>
      <c r="J571" s="4">
        <v>0</v>
      </c>
      <c r="K571" t="str">
        <f>IF((LEN(relatorio_Ananindeua[[#This Row],[CIF/CPF/CNPJ]])=14),relatorio_Ananindeua[[#This Row],[CIF/CPF/CNPJ]],relatorio_Ananindeua[[#This Row],[Coluna2]])</f>
        <v>48456169000187</v>
      </c>
      <c r="L571" t="str">
        <f t="shared" si="9"/>
        <v>484******87</v>
      </c>
    </row>
    <row r="572" spans="1:12" x14ac:dyDescent="0.25">
      <c r="A572" t="s">
        <v>7789</v>
      </c>
      <c r="B572" t="s">
        <v>7790</v>
      </c>
      <c r="C572" t="s">
        <v>17</v>
      </c>
      <c r="D572" s="1">
        <v>45298.749259259261</v>
      </c>
      <c r="E572" s="18" t="s">
        <v>11</v>
      </c>
      <c r="F572" s="13" t="s">
        <v>16</v>
      </c>
      <c r="G572" t="s">
        <v>14</v>
      </c>
      <c r="H572">
        <v>0</v>
      </c>
      <c r="I572" s="2"/>
      <c r="J572" s="4">
        <v>0</v>
      </c>
      <c r="K572" t="str">
        <f>IF((LEN(relatorio_Ananindeua[[#This Row],[CIF/CPF/CNPJ]])=14),relatorio_Ananindeua[[#This Row],[CIF/CPF/CNPJ]],relatorio_Ananindeua[[#This Row],[Coluna2]])</f>
        <v>48441540000137</v>
      </c>
      <c r="L572" t="str">
        <f t="shared" si="9"/>
        <v>484******37</v>
      </c>
    </row>
    <row r="573" spans="1:12" x14ac:dyDescent="0.25">
      <c r="A573" t="s">
        <v>7775</v>
      </c>
      <c r="B573" t="s">
        <v>7776</v>
      </c>
      <c r="C573" t="s">
        <v>17</v>
      </c>
      <c r="D573" s="1">
        <v>45298.74927083333</v>
      </c>
      <c r="E573" s="18" t="s">
        <v>11</v>
      </c>
      <c r="F573" s="13" t="s">
        <v>16</v>
      </c>
      <c r="G573" t="s">
        <v>14</v>
      </c>
      <c r="H573">
        <v>0</v>
      </c>
      <c r="I573" s="2"/>
      <c r="J573" s="4">
        <v>0</v>
      </c>
      <c r="K573" t="str">
        <f>IF((LEN(relatorio_Ananindeua[[#This Row],[CIF/CPF/CNPJ]])=14),relatorio_Ananindeua[[#This Row],[CIF/CPF/CNPJ]],relatorio_Ananindeua[[#This Row],[Coluna2]])</f>
        <v>48424029000127</v>
      </c>
      <c r="L573" t="str">
        <f t="shared" si="9"/>
        <v>484******27</v>
      </c>
    </row>
    <row r="574" spans="1:12" x14ac:dyDescent="0.25">
      <c r="A574" t="s">
        <v>7769</v>
      </c>
      <c r="B574" t="s">
        <v>7770</v>
      </c>
      <c r="C574" t="s">
        <v>17</v>
      </c>
      <c r="D574" s="1">
        <v>45298.749282407407</v>
      </c>
      <c r="E574" s="18" t="s">
        <v>11</v>
      </c>
      <c r="F574" s="13" t="s">
        <v>16</v>
      </c>
      <c r="G574" t="s">
        <v>14</v>
      </c>
      <c r="H574">
        <v>0</v>
      </c>
      <c r="I574" s="2"/>
      <c r="J574" s="4">
        <v>0</v>
      </c>
      <c r="K574" t="str">
        <f>IF((LEN(relatorio_Ananindeua[[#This Row],[CIF/CPF/CNPJ]])=14),relatorio_Ananindeua[[#This Row],[CIF/CPF/CNPJ]],relatorio_Ananindeua[[#This Row],[Coluna2]])</f>
        <v>48402000000144</v>
      </c>
      <c r="L574" t="str">
        <f t="shared" si="9"/>
        <v>484******44</v>
      </c>
    </row>
    <row r="575" spans="1:12" x14ac:dyDescent="0.25">
      <c r="A575" t="s">
        <v>7762</v>
      </c>
      <c r="B575" t="s">
        <v>7763</v>
      </c>
      <c r="C575" t="s">
        <v>17</v>
      </c>
      <c r="D575" s="1">
        <v>45298.749328703707</v>
      </c>
      <c r="E575" s="18" t="s">
        <v>11</v>
      </c>
      <c r="F575" s="13" t="s">
        <v>16</v>
      </c>
      <c r="G575" t="s">
        <v>14</v>
      </c>
      <c r="H575">
        <v>0</v>
      </c>
      <c r="I575" s="2"/>
      <c r="J575" s="4">
        <v>0</v>
      </c>
      <c r="K575" t="str">
        <f>IF((LEN(relatorio_Ananindeua[[#This Row],[CIF/CPF/CNPJ]])=14),relatorio_Ananindeua[[#This Row],[CIF/CPF/CNPJ]],relatorio_Ananindeua[[#This Row],[Coluna2]])</f>
        <v>48388768000100</v>
      </c>
      <c r="L575" t="str">
        <f t="shared" si="9"/>
        <v>483******00</v>
      </c>
    </row>
    <row r="576" spans="1:12" x14ac:dyDescent="0.25">
      <c r="A576" t="s">
        <v>7608</v>
      </c>
      <c r="B576" t="s">
        <v>7609</v>
      </c>
      <c r="C576" t="s">
        <v>17</v>
      </c>
      <c r="D576" s="1">
        <v>45298.749340277776</v>
      </c>
      <c r="E576" s="18" t="s">
        <v>11</v>
      </c>
      <c r="F576" s="13" t="s">
        <v>16</v>
      </c>
      <c r="G576" t="s">
        <v>14</v>
      </c>
      <c r="H576">
        <v>0</v>
      </c>
      <c r="I576" s="2"/>
      <c r="J576" s="4">
        <v>0</v>
      </c>
      <c r="K576" t="str">
        <f>IF((LEN(relatorio_Ananindeua[[#This Row],[CIF/CPF/CNPJ]])=14),relatorio_Ananindeua[[#This Row],[CIF/CPF/CNPJ]],relatorio_Ananindeua[[#This Row],[Coluna2]])</f>
        <v>48058666000127</v>
      </c>
      <c r="L576" t="str">
        <f t="shared" si="9"/>
        <v>480******27</v>
      </c>
    </row>
    <row r="577" spans="1:12" x14ac:dyDescent="0.25">
      <c r="A577" t="s">
        <v>7760</v>
      </c>
      <c r="B577" t="s">
        <v>7761</v>
      </c>
      <c r="C577" t="s">
        <v>17</v>
      </c>
      <c r="D577" s="1">
        <v>45298.749340277776</v>
      </c>
      <c r="E577" s="18" t="s">
        <v>11</v>
      </c>
      <c r="F577" s="13" t="s">
        <v>16</v>
      </c>
      <c r="G577" t="s">
        <v>14</v>
      </c>
      <c r="H577">
        <v>0</v>
      </c>
      <c r="I577" s="2"/>
      <c r="J577" s="4">
        <v>0</v>
      </c>
      <c r="K577" t="str">
        <f>IF((LEN(relatorio_Ananindeua[[#This Row],[CIF/CPF/CNPJ]])=14),relatorio_Ananindeua[[#This Row],[CIF/CPF/CNPJ]],relatorio_Ananindeua[[#This Row],[Coluna2]])</f>
        <v>48388072000184</v>
      </c>
      <c r="L577" t="str">
        <f t="shared" si="9"/>
        <v>483******84</v>
      </c>
    </row>
    <row r="578" spans="1:12" x14ac:dyDescent="0.25">
      <c r="A578" t="s">
        <v>7748</v>
      </c>
      <c r="B578" t="s">
        <v>7749</v>
      </c>
      <c r="C578" t="s">
        <v>17</v>
      </c>
      <c r="D578" s="1">
        <v>45298.749386574076</v>
      </c>
      <c r="E578" s="18" t="s">
        <v>11</v>
      </c>
      <c r="F578" s="13" t="s">
        <v>16</v>
      </c>
      <c r="G578" t="s">
        <v>14</v>
      </c>
      <c r="H578">
        <v>0</v>
      </c>
      <c r="I578" s="2"/>
      <c r="J578" s="4">
        <v>0</v>
      </c>
      <c r="K578" t="str">
        <f>IF((LEN(relatorio_Ananindeua[[#This Row],[CIF/CPF/CNPJ]])=14),relatorio_Ananindeua[[#This Row],[CIF/CPF/CNPJ]],relatorio_Ananindeua[[#This Row],[Coluna2]])</f>
        <v>48349705000145</v>
      </c>
      <c r="L578" t="str">
        <f t="shared" si="9"/>
        <v>483******45</v>
      </c>
    </row>
    <row r="579" spans="1:12" x14ac:dyDescent="0.25">
      <c r="A579" t="s">
        <v>7740</v>
      </c>
      <c r="B579" t="s">
        <v>7741</v>
      </c>
      <c r="C579" t="s">
        <v>17</v>
      </c>
      <c r="D579" s="1">
        <v>45298.749432870369</v>
      </c>
      <c r="E579" s="18" t="s">
        <v>11</v>
      </c>
      <c r="F579" s="13" t="s">
        <v>16</v>
      </c>
      <c r="G579" t="s">
        <v>14</v>
      </c>
      <c r="H579">
        <v>0</v>
      </c>
      <c r="I579" s="2"/>
      <c r="J579" s="4">
        <v>0</v>
      </c>
      <c r="K579" t="str">
        <f>IF((LEN(relatorio_Ananindeua[[#This Row],[CIF/CPF/CNPJ]])=14),relatorio_Ananindeua[[#This Row],[CIF/CPF/CNPJ]],relatorio_Ananindeua[[#This Row],[Coluna2]])</f>
        <v>48339677000185</v>
      </c>
      <c r="L579" t="str">
        <f t="shared" si="9"/>
        <v>483******85</v>
      </c>
    </row>
    <row r="580" spans="1:12" x14ac:dyDescent="0.25">
      <c r="A580" t="s">
        <v>7736</v>
      </c>
      <c r="B580" t="s">
        <v>7737</v>
      </c>
      <c r="C580" t="s">
        <v>17</v>
      </c>
      <c r="D580" s="1">
        <v>45298.749444444446</v>
      </c>
      <c r="E580" s="18" t="s">
        <v>11</v>
      </c>
      <c r="F580" s="13" t="s">
        <v>16</v>
      </c>
      <c r="G580" t="s">
        <v>14</v>
      </c>
      <c r="H580">
        <v>0</v>
      </c>
      <c r="I580" s="2"/>
      <c r="J580" s="4">
        <v>0</v>
      </c>
      <c r="K580" t="str">
        <f>IF((LEN(relatorio_Ananindeua[[#This Row],[CIF/CPF/CNPJ]])=14),relatorio_Ananindeua[[#This Row],[CIF/CPF/CNPJ]],relatorio_Ananindeua[[#This Row],[Coluna2]])</f>
        <v>48325711000162</v>
      </c>
      <c r="L580" t="str">
        <f t="shared" si="9"/>
        <v>483******62</v>
      </c>
    </row>
    <row r="581" spans="1:12" x14ac:dyDescent="0.25">
      <c r="A581" t="s">
        <v>7738</v>
      </c>
      <c r="B581" t="s">
        <v>7739</v>
      </c>
      <c r="C581" t="s">
        <v>17</v>
      </c>
      <c r="D581" s="1">
        <v>45298.749456018515</v>
      </c>
      <c r="E581" s="18" t="s">
        <v>11</v>
      </c>
      <c r="F581" s="13" t="s">
        <v>16</v>
      </c>
      <c r="G581" t="s">
        <v>14</v>
      </c>
      <c r="H581">
        <v>0</v>
      </c>
      <c r="I581" s="2"/>
      <c r="J581" s="4">
        <v>0</v>
      </c>
      <c r="K581" t="str">
        <f>IF((LEN(relatorio_Ananindeua[[#This Row],[CIF/CPF/CNPJ]])=14),relatorio_Ananindeua[[#This Row],[CIF/CPF/CNPJ]],relatorio_Ananindeua[[#This Row],[Coluna2]])</f>
        <v>48334047000118</v>
      </c>
      <c r="L581" t="str">
        <f t="shared" si="9"/>
        <v>483******18</v>
      </c>
    </row>
    <row r="582" spans="1:12" x14ac:dyDescent="0.25">
      <c r="A582" t="s">
        <v>2732</v>
      </c>
      <c r="B582" t="s">
        <v>2733</v>
      </c>
      <c r="C582" t="s">
        <v>17</v>
      </c>
      <c r="D582" s="1">
        <v>45298.749479166669</v>
      </c>
      <c r="E582" s="18" t="s">
        <v>11</v>
      </c>
      <c r="F582" s="13" t="s">
        <v>16</v>
      </c>
      <c r="G582" t="s">
        <v>14</v>
      </c>
      <c r="H582">
        <v>0</v>
      </c>
      <c r="I582" s="2"/>
      <c r="J582" s="4">
        <v>0</v>
      </c>
      <c r="K582" t="str">
        <f>IF((LEN(relatorio_Ananindeua[[#This Row],[CIF/CPF/CNPJ]])=14),relatorio_Ananindeua[[#This Row],[CIF/CPF/CNPJ]],relatorio_Ananindeua[[#This Row],[Coluna2]])</f>
        <v>30108321000175</v>
      </c>
      <c r="L582" t="str">
        <f t="shared" si="9"/>
        <v>301******75</v>
      </c>
    </row>
    <row r="583" spans="1:12" x14ac:dyDescent="0.25">
      <c r="A583" t="s">
        <v>7726</v>
      </c>
      <c r="B583" t="s">
        <v>7727</v>
      </c>
      <c r="C583" t="s">
        <v>17</v>
      </c>
      <c r="D583" s="1">
        <v>45298.749479166669</v>
      </c>
      <c r="E583" s="18" t="s">
        <v>11</v>
      </c>
      <c r="F583" s="13" t="s">
        <v>16</v>
      </c>
      <c r="G583" t="s">
        <v>14</v>
      </c>
      <c r="H583">
        <v>0</v>
      </c>
      <c r="I583" s="2"/>
      <c r="J583" s="4">
        <v>0</v>
      </c>
      <c r="K583" t="str">
        <f>IF((LEN(relatorio_Ananindeua[[#This Row],[CIF/CPF/CNPJ]])=14),relatorio_Ananindeua[[#This Row],[CIF/CPF/CNPJ]],relatorio_Ananindeua[[#This Row],[Coluna2]])</f>
        <v>48300790000157</v>
      </c>
      <c r="L583" t="str">
        <f t="shared" si="9"/>
        <v>483******57</v>
      </c>
    </row>
    <row r="584" spans="1:12" x14ac:dyDescent="0.25">
      <c r="A584" t="s">
        <v>2552</v>
      </c>
      <c r="B584" t="s">
        <v>2553</v>
      </c>
      <c r="C584" t="s">
        <v>17</v>
      </c>
      <c r="D584" s="1">
        <v>45298.749502314815</v>
      </c>
      <c r="E584" s="18" t="s">
        <v>11</v>
      </c>
      <c r="F584" s="13" t="s">
        <v>16</v>
      </c>
      <c r="G584" t="s">
        <v>14</v>
      </c>
      <c r="H584">
        <v>0</v>
      </c>
      <c r="I584" s="2"/>
      <c r="J584" s="4">
        <v>0</v>
      </c>
      <c r="K584" t="str">
        <f>IF((LEN(relatorio_Ananindeua[[#This Row],[CIF/CPF/CNPJ]])=14),relatorio_Ananindeua[[#This Row],[CIF/CPF/CNPJ]],relatorio_Ananindeua[[#This Row],[Coluna2]])</f>
        <v>29319606000176</v>
      </c>
      <c r="L584" t="str">
        <f t="shared" si="9"/>
        <v>293******76</v>
      </c>
    </row>
    <row r="585" spans="1:12" x14ac:dyDescent="0.25">
      <c r="A585" t="s">
        <v>2644</v>
      </c>
      <c r="B585" t="s">
        <v>2645</v>
      </c>
      <c r="C585" t="s">
        <v>17</v>
      </c>
      <c r="D585" s="1">
        <v>45298.749502314815</v>
      </c>
      <c r="E585" s="18" t="s">
        <v>11</v>
      </c>
      <c r="F585" s="13" t="s">
        <v>16</v>
      </c>
      <c r="G585" t="s">
        <v>14</v>
      </c>
      <c r="H585">
        <v>0</v>
      </c>
      <c r="I585" s="2"/>
      <c r="J585" s="4">
        <v>0</v>
      </c>
      <c r="K585" t="str">
        <f>IF((LEN(relatorio_Ananindeua[[#This Row],[CIF/CPF/CNPJ]])=14),relatorio_Ananindeua[[#This Row],[CIF/CPF/CNPJ]],relatorio_Ananindeua[[#This Row],[Coluna2]])</f>
        <v>29774921000193</v>
      </c>
      <c r="L585" t="str">
        <f t="shared" si="9"/>
        <v>297******93</v>
      </c>
    </row>
    <row r="586" spans="1:12" x14ac:dyDescent="0.25">
      <c r="A586" t="s">
        <v>7712</v>
      </c>
      <c r="B586" t="s">
        <v>7713</v>
      </c>
      <c r="C586" t="s">
        <v>17</v>
      </c>
      <c r="D586" s="1">
        <v>45298.749513888892</v>
      </c>
      <c r="E586" s="18" t="s">
        <v>11</v>
      </c>
      <c r="F586" s="13" t="s">
        <v>16</v>
      </c>
      <c r="G586" t="s">
        <v>14</v>
      </c>
      <c r="H586">
        <v>0</v>
      </c>
      <c r="I586" s="2"/>
      <c r="J586" s="4">
        <v>0</v>
      </c>
      <c r="K586" t="str">
        <f>IF((LEN(relatorio_Ananindeua[[#This Row],[CIF/CPF/CNPJ]])=14),relatorio_Ananindeua[[#This Row],[CIF/CPF/CNPJ]],relatorio_Ananindeua[[#This Row],[Coluna2]])</f>
        <v>48277912000131</v>
      </c>
      <c r="L586" t="str">
        <f t="shared" si="9"/>
        <v>482******31</v>
      </c>
    </row>
    <row r="587" spans="1:12" x14ac:dyDescent="0.25">
      <c r="A587" t="s">
        <v>7706</v>
      </c>
      <c r="B587" t="s">
        <v>7707</v>
      </c>
      <c r="C587" t="s">
        <v>17</v>
      </c>
      <c r="D587" s="1">
        <v>45298.749525462961</v>
      </c>
      <c r="E587" s="18" t="s">
        <v>11</v>
      </c>
      <c r="F587" s="13" t="s">
        <v>16</v>
      </c>
      <c r="G587" t="s">
        <v>14</v>
      </c>
      <c r="H587">
        <v>0</v>
      </c>
      <c r="I587" s="2"/>
      <c r="J587" s="4">
        <v>0</v>
      </c>
      <c r="K587" t="str">
        <f>IF((LEN(relatorio_Ananindeua[[#This Row],[CIF/CPF/CNPJ]])=14),relatorio_Ananindeua[[#This Row],[CIF/CPF/CNPJ]],relatorio_Ananindeua[[#This Row],[Coluna2]])</f>
        <v>48274124000191</v>
      </c>
      <c r="L587" t="str">
        <f t="shared" si="9"/>
        <v>482******91</v>
      </c>
    </row>
    <row r="588" spans="1:12" x14ac:dyDescent="0.25">
      <c r="A588" t="s">
        <v>7708</v>
      </c>
      <c r="B588" t="s">
        <v>7709</v>
      </c>
      <c r="C588" t="s">
        <v>17</v>
      </c>
      <c r="D588" s="1">
        <v>45298.749525462961</v>
      </c>
      <c r="E588" s="18" t="s">
        <v>11</v>
      </c>
      <c r="F588" s="13" t="s">
        <v>16</v>
      </c>
      <c r="G588" t="s">
        <v>14</v>
      </c>
      <c r="H588">
        <v>0</v>
      </c>
      <c r="I588" s="2"/>
      <c r="J588" s="4">
        <v>0</v>
      </c>
      <c r="K588" t="str">
        <f>IF((LEN(relatorio_Ananindeua[[#This Row],[CIF/CPF/CNPJ]])=14),relatorio_Ananindeua[[#This Row],[CIF/CPF/CNPJ]],relatorio_Ananindeua[[#This Row],[Coluna2]])</f>
        <v>48276917000140</v>
      </c>
      <c r="L588" t="str">
        <f t="shared" si="9"/>
        <v>482******40</v>
      </c>
    </row>
    <row r="589" spans="1:12" x14ac:dyDescent="0.25">
      <c r="A589" t="s">
        <v>4469</v>
      </c>
      <c r="B589" t="s">
        <v>4470</v>
      </c>
      <c r="C589" t="s">
        <v>17</v>
      </c>
      <c r="D589" s="1">
        <v>45298.749548611115</v>
      </c>
      <c r="E589" s="18" t="s">
        <v>11</v>
      </c>
      <c r="F589" s="13" t="s">
        <v>16</v>
      </c>
      <c r="G589" t="s">
        <v>14</v>
      </c>
      <c r="H589">
        <v>0</v>
      </c>
      <c r="I589" s="2"/>
      <c r="J589" s="4">
        <v>0</v>
      </c>
      <c r="K589" t="str">
        <f>IF((LEN(relatorio_Ananindeua[[#This Row],[CIF/CPF/CNPJ]])=14),relatorio_Ananindeua[[#This Row],[CIF/CPF/CNPJ]],relatorio_Ananindeua[[#This Row],[Coluna2]])</f>
        <v>37613001000111</v>
      </c>
      <c r="L589" t="str">
        <f t="shared" si="9"/>
        <v>376******11</v>
      </c>
    </row>
    <row r="590" spans="1:12" x14ac:dyDescent="0.25">
      <c r="A590" t="s">
        <v>7696</v>
      </c>
      <c r="B590" t="s">
        <v>7697</v>
      </c>
      <c r="C590" t="s">
        <v>17</v>
      </c>
      <c r="D590" s="1">
        <v>45298.749548611115</v>
      </c>
      <c r="E590" s="18" t="s">
        <v>11</v>
      </c>
      <c r="F590" s="13" t="s">
        <v>16</v>
      </c>
      <c r="G590" t="s">
        <v>14</v>
      </c>
      <c r="H590">
        <v>0</v>
      </c>
      <c r="I590" s="2"/>
      <c r="J590" s="4">
        <v>0</v>
      </c>
      <c r="K590" t="str">
        <f>IF((LEN(relatorio_Ananindeua[[#This Row],[CIF/CPF/CNPJ]])=14),relatorio_Ananindeua[[#This Row],[CIF/CPF/CNPJ]],relatorio_Ananindeua[[#This Row],[Coluna2]])</f>
        <v>48255399000188</v>
      </c>
      <c r="L590" t="str">
        <f t="shared" si="9"/>
        <v>482******88</v>
      </c>
    </row>
    <row r="591" spans="1:12" x14ac:dyDescent="0.25">
      <c r="A591" t="s">
        <v>7698</v>
      </c>
      <c r="B591" t="s">
        <v>7699</v>
      </c>
      <c r="C591" t="s">
        <v>17</v>
      </c>
      <c r="D591" s="1">
        <v>45298.749548611115</v>
      </c>
      <c r="E591" s="18" t="s">
        <v>11</v>
      </c>
      <c r="F591" s="13" t="s">
        <v>16</v>
      </c>
      <c r="G591" t="s">
        <v>14</v>
      </c>
      <c r="H591">
        <v>0</v>
      </c>
      <c r="I591" s="2"/>
      <c r="J591" s="4">
        <v>0</v>
      </c>
      <c r="K591" t="str">
        <f>IF((LEN(relatorio_Ananindeua[[#This Row],[CIF/CPF/CNPJ]])=14),relatorio_Ananindeua[[#This Row],[CIF/CPF/CNPJ]],relatorio_Ananindeua[[#This Row],[Coluna2]])</f>
        <v>48257998000130</v>
      </c>
      <c r="L591" t="str">
        <f t="shared" si="9"/>
        <v>482******30</v>
      </c>
    </row>
    <row r="592" spans="1:12" x14ac:dyDescent="0.25">
      <c r="A592" t="s">
        <v>6229</v>
      </c>
      <c r="B592" t="s">
        <v>6230</v>
      </c>
      <c r="C592" t="s">
        <v>17</v>
      </c>
      <c r="D592" s="1">
        <v>45298.749560185184</v>
      </c>
      <c r="E592" s="18" t="s">
        <v>11</v>
      </c>
      <c r="F592" s="13" t="s">
        <v>16</v>
      </c>
      <c r="G592" t="s">
        <v>14</v>
      </c>
      <c r="H592">
        <v>0</v>
      </c>
      <c r="I592" s="2"/>
      <c r="J592" s="4">
        <v>0</v>
      </c>
      <c r="K592" t="str">
        <f>IF((LEN(relatorio_Ananindeua[[#This Row],[CIF/CPF/CNPJ]])=14),relatorio_Ananindeua[[#This Row],[CIF/CPF/CNPJ]],relatorio_Ananindeua[[#This Row],[Coluna2]])</f>
        <v>44309819000100</v>
      </c>
      <c r="L592" t="str">
        <f t="shared" si="9"/>
        <v>443******00</v>
      </c>
    </row>
    <row r="593" spans="1:12" x14ac:dyDescent="0.25">
      <c r="A593" t="s">
        <v>7702</v>
      </c>
      <c r="B593" t="s">
        <v>7703</v>
      </c>
      <c r="C593" t="s">
        <v>17</v>
      </c>
      <c r="D593" s="1">
        <v>45298.749560185184</v>
      </c>
      <c r="E593" s="18" t="s">
        <v>11</v>
      </c>
      <c r="F593" s="13" t="s">
        <v>16</v>
      </c>
      <c r="G593" t="s">
        <v>14</v>
      </c>
      <c r="H593">
        <v>0</v>
      </c>
      <c r="I593" s="2"/>
      <c r="J593" s="4">
        <v>0</v>
      </c>
      <c r="K593" t="str">
        <f>IF((LEN(relatorio_Ananindeua[[#This Row],[CIF/CPF/CNPJ]])=14),relatorio_Ananindeua[[#This Row],[CIF/CPF/CNPJ]],relatorio_Ananindeua[[#This Row],[Coluna2]])</f>
        <v>48262629000136</v>
      </c>
      <c r="L593" t="str">
        <f t="shared" si="9"/>
        <v>482******36</v>
      </c>
    </row>
    <row r="594" spans="1:12" x14ac:dyDescent="0.25">
      <c r="A594" t="s">
        <v>7666</v>
      </c>
      <c r="B594" t="s">
        <v>7667</v>
      </c>
      <c r="C594" t="s">
        <v>17</v>
      </c>
      <c r="D594" s="1">
        <v>45298.749571759261</v>
      </c>
      <c r="E594" s="18" t="s">
        <v>11</v>
      </c>
      <c r="F594" s="13" t="s">
        <v>16</v>
      </c>
      <c r="G594" t="s">
        <v>14</v>
      </c>
      <c r="H594">
        <v>0</v>
      </c>
      <c r="I594" s="2"/>
      <c r="J594" s="4">
        <v>0</v>
      </c>
      <c r="K594" t="str">
        <f>IF((LEN(relatorio_Ananindeua[[#This Row],[CIF/CPF/CNPJ]])=14),relatorio_Ananindeua[[#This Row],[CIF/CPF/CNPJ]],relatorio_Ananindeua[[#This Row],[Coluna2]])</f>
        <v>48167186000102</v>
      </c>
      <c r="L594" t="str">
        <f t="shared" ref="L594:L657" si="10">_xlfn.CONCAT(LEFT(A594,3),REPT("*",6),RIGHT(A594,2))</f>
        <v>481******02</v>
      </c>
    </row>
    <row r="595" spans="1:12" x14ac:dyDescent="0.25">
      <c r="A595" t="s">
        <v>4823</v>
      </c>
      <c r="B595" t="s">
        <v>4824</v>
      </c>
      <c r="C595" t="s">
        <v>17</v>
      </c>
      <c r="D595" s="1">
        <v>45298.749606481484</v>
      </c>
      <c r="E595" s="18" t="s">
        <v>11</v>
      </c>
      <c r="F595" s="13" t="s">
        <v>16</v>
      </c>
      <c r="G595" t="s">
        <v>14</v>
      </c>
      <c r="H595">
        <v>0</v>
      </c>
      <c r="I595" s="2"/>
      <c r="J595" s="4">
        <v>0</v>
      </c>
      <c r="K595" t="str">
        <f>IF((LEN(relatorio_Ananindeua[[#This Row],[CIF/CPF/CNPJ]])=14),relatorio_Ananindeua[[#This Row],[CIF/CPF/CNPJ]],relatorio_Ananindeua[[#This Row],[Coluna2]])</f>
        <v>39711634000198</v>
      </c>
      <c r="L595" t="str">
        <f t="shared" si="10"/>
        <v>397******98</v>
      </c>
    </row>
    <row r="596" spans="1:12" x14ac:dyDescent="0.25">
      <c r="A596" t="s">
        <v>7408</v>
      </c>
      <c r="B596" t="s">
        <v>7409</v>
      </c>
      <c r="C596" t="s">
        <v>17</v>
      </c>
      <c r="D596" s="1">
        <v>45298.749606481484</v>
      </c>
      <c r="E596" s="18" t="s">
        <v>11</v>
      </c>
      <c r="F596" s="13" t="s">
        <v>16</v>
      </c>
      <c r="G596" t="s">
        <v>14</v>
      </c>
      <c r="H596">
        <v>0</v>
      </c>
      <c r="I596" s="2"/>
      <c r="J596" s="4">
        <v>0</v>
      </c>
      <c r="K596" t="str">
        <f>IF((LEN(relatorio_Ananindeua[[#This Row],[CIF/CPF/CNPJ]])=14),relatorio_Ananindeua[[#This Row],[CIF/CPF/CNPJ]],relatorio_Ananindeua[[#This Row],[Coluna2]])</f>
        <v>47557900000106</v>
      </c>
      <c r="L596" t="str">
        <f t="shared" si="10"/>
        <v>475******06</v>
      </c>
    </row>
    <row r="597" spans="1:12" x14ac:dyDescent="0.25">
      <c r="A597" t="s">
        <v>7690</v>
      </c>
      <c r="B597" t="s">
        <v>7691</v>
      </c>
      <c r="C597" t="s">
        <v>17</v>
      </c>
      <c r="D597" s="1">
        <v>45298.749606481484</v>
      </c>
      <c r="E597" s="18" t="s">
        <v>11</v>
      </c>
      <c r="F597" s="13" t="s">
        <v>16</v>
      </c>
      <c r="G597" t="s">
        <v>14</v>
      </c>
      <c r="H597">
        <v>0</v>
      </c>
      <c r="I597" s="2"/>
      <c r="J597" s="4">
        <v>0</v>
      </c>
      <c r="K597" t="str">
        <f>IF((LEN(relatorio_Ananindeua[[#This Row],[CIF/CPF/CNPJ]])=14),relatorio_Ananindeua[[#This Row],[CIF/CPF/CNPJ]],relatorio_Ananindeua[[#This Row],[Coluna2]])</f>
        <v>48205403000101</v>
      </c>
      <c r="L597" t="str">
        <f t="shared" si="10"/>
        <v>482******01</v>
      </c>
    </row>
    <row r="598" spans="1:12" x14ac:dyDescent="0.25">
      <c r="A598" t="s">
        <v>7692</v>
      </c>
      <c r="B598" t="s">
        <v>7693</v>
      </c>
      <c r="C598" t="s">
        <v>17</v>
      </c>
      <c r="D598" s="1">
        <v>45298.749606481484</v>
      </c>
      <c r="E598" s="18" t="s">
        <v>11</v>
      </c>
      <c r="F598" s="13" t="s">
        <v>16</v>
      </c>
      <c r="G598" t="s">
        <v>14</v>
      </c>
      <c r="H598">
        <v>0</v>
      </c>
      <c r="I598" s="2"/>
      <c r="J598" s="4">
        <v>0</v>
      </c>
      <c r="K598" t="str">
        <f>IF((LEN(relatorio_Ananindeua[[#This Row],[CIF/CPF/CNPJ]])=14),relatorio_Ananindeua[[#This Row],[CIF/CPF/CNPJ]],relatorio_Ananindeua[[#This Row],[Coluna2]])</f>
        <v>48209859000131</v>
      </c>
      <c r="L598" t="str">
        <f t="shared" si="10"/>
        <v>482******31</v>
      </c>
    </row>
    <row r="599" spans="1:12" x14ac:dyDescent="0.25">
      <c r="A599" t="s">
        <v>1480</v>
      </c>
      <c r="B599" t="s">
        <v>1481</v>
      </c>
      <c r="C599" t="s">
        <v>17</v>
      </c>
      <c r="D599" s="1">
        <v>45298.749618055554</v>
      </c>
      <c r="E599" s="18" t="s">
        <v>11</v>
      </c>
      <c r="F599" s="13" t="s">
        <v>16</v>
      </c>
      <c r="G599" t="s">
        <v>14</v>
      </c>
      <c r="H599">
        <v>0</v>
      </c>
      <c r="I599" s="2"/>
      <c r="J599" s="4">
        <v>0</v>
      </c>
      <c r="K599" t="str">
        <f>IF((LEN(relatorio_Ananindeua[[#This Row],[CIF/CPF/CNPJ]])=14),relatorio_Ananindeua[[#This Row],[CIF/CPF/CNPJ]],relatorio_Ananindeua[[#This Row],[Coluna2]])</f>
        <v>21943143000107</v>
      </c>
      <c r="L599" t="str">
        <f t="shared" si="10"/>
        <v>219******07</v>
      </c>
    </row>
    <row r="600" spans="1:12" x14ac:dyDescent="0.25">
      <c r="A600" t="s">
        <v>5232</v>
      </c>
      <c r="B600" t="s">
        <v>5233</v>
      </c>
      <c r="C600" t="s">
        <v>17</v>
      </c>
      <c r="D600" s="1">
        <v>45298.749652777777</v>
      </c>
      <c r="E600" s="18" t="s">
        <v>11</v>
      </c>
      <c r="F600" s="13" t="s">
        <v>16</v>
      </c>
      <c r="G600" t="s">
        <v>14</v>
      </c>
      <c r="H600">
        <v>0</v>
      </c>
      <c r="I600" s="2"/>
      <c r="J600" s="4">
        <v>0</v>
      </c>
      <c r="K600" t="str">
        <f>IF((LEN(relatorio_Ananindeua[[#This Row],[CIF/CPF/CNPJ]])=14),relatorio_Ananindeua[[#This Row],[CIF/CPF/CNPJ]],relatorio_Ananindeua[[#This Row],[Coluna2]])</f>
        <v>41091706000193</v>
      </c>
      <c r="L600" t="str">
        <f t="shared" si="10"/>
        <v>410******93</v>
      </c>
    </row>
    <row r="601" spans="1:12" x14ac:dyDescent="0.25">
      <c r="A601" t="s">
        <v>6307</v>
      </c>
      <c r="B601" t="s">
        <v>6308</v>
      </c>
      <c r="C601" t="s">
        <v>17</v>
      </c>
      <c r="D601" s="1">
        <v>45298.749664351853</v>
      </c>
      <c r="E601" s="18" t="s">
        <v>11</v>
      </c>
      <c r="F601" s="13" t="s">
        <v>16</v>
      </c>
      <c r="G601" t="s">
        <v>14</v>
      </c>
      <c r="H601">
        <v>0</v>
      </c>
      <c r="I601" s="2"/>
      <c r="J601" s="4">
        <v>0</v>
      </c>
      <c r="K601" t="str">
        <f>IF((LEN(relatorio_Ananindeua[[#This Row],[CIF/CPF/CNPJ]])=14),relatorio_Ananindeua[[#This Row],[CIF/CPF/CNPJ]],relatorio_Ananindeua[[#This Row],[Coluna2]])</f>
        <v>44605370000128</v>
      </c>
      <c r="L601" t="str">
        <f t="shared" si="10"/>
        <v>446******28</v>
      </c>
    </row>
    <row r="602" spans="1:12" x14ac:dyDescent="0.25">
      <c r="A602" t="s">
        <v>7672</v>
      </c>
      <c r="B602" t="s">
        <v>7673</v>
      </c>
      <c r="C602" t="s">
        <v>17</v>
      </c>
      <c r="D602" s="1">
        <v>45298.749664351853</v>
      </c>
      <c r="E602" s="18" t="s">
        <v>11</v>
      </c>
      <c r="F602" s="13" t="s">
        <v>16</v>
      </c>
      <c r="G602" t="s">
        <v>14</v>
      </c>
      <c r="H602">
        <v>0</v>
      </c>
      <c r="I602" s="2"/>
      <c r="J602" s="4">
        <v>0</v>
      </c>
      <c r="K602" t="str">
        <f>IF((LEN(relatorio_Ananindeua[[#This Row],[CIF/CPF/CNPJ]])=14),relatorio_Ananindeua[[#This Row],[CIF/CPF/CNPJ]],relatorio_Ananindeua[[#This Row],[Coluna2]])</f>
        <v>48178929000131</v>
      </c>
      <c r="L602" t="str">
        <f t="shared" si="10"/>
        <v>481******31</v>
      </c>
    </row>
    <row r="603" spans="1:12" x14ac:dyDescent="0.25">
      <c r="A603" t="s">
        <v>7674</v>
      </c>
      <c r="B603" t="s">
        <v>7675</v>
      </c>
      <c r="C603" t="s">
        <v>17</v>
      </c>
      <c r="D603" s="1">
        <v>45298.749664351853</v>
      </c>
      <c r="E603" s="18" t="s">
        <v>11</v>
      </c>
      <c r="F603" s="13" t="s">
        <v>16</v>
      </c>
      <c r="G603" t="s">
        <v>14</v>
      </c>
      <c r="H603">
        <v>0</v>
      </c>
      <c r="I603" s="2"/>
      <c r="J603" s="4">
        <v>0</v>
      </c>
      <c r="K603" t="str">
        <f>IF((LEN(relatorio_Ananindeua[[#This Row],[CIF/CPF/CNPJ]])=14),relatorio_Ananindeua[[#This Row],[CIF/CPF/CNPJ]],relatorio_Ananindeua[[#This Row],[Coluna2]])</f>
        <v>48179738000194</v>
      </c>
      <c r="L603" t="str">
        <f t="shared" si="10"/>
        <v>481******94</v>
      </c>
    </row>
    <row r="604" spans="1:12" x14ac:dyDescent="0.25">
      <c r="A604" t="s">
        <v>4255</v>
      </c>
      <c r="B604" t="s">
        <v>4256</v>
      </c>
      <c r="C604" t="s">
        <v>17</v>
      </c>
      <c r="D604" s="1">
        <v>45298.749756944446</v>
      </c>
      <c r="E604" s="18" t="s">
        <v>11</v>
      </c>
      <c r="F604" s="13" t="s">
        <v>16</v>
      </c>
      <c r="G604" t="s">
        <v>14</v>
      </c>
      <c r="H604">
        <v>0</v>
      </c>
      <c r="I604" s="2"/>
      <c r="J604" s="4">
        <v>0</v>
      </c>
      <c r="K604" t="str">
        <f>IF((LEN(relatorio_Ananindeua[[#This Row],[CIF/CPF/CNPJ]])=14),relatorio_Ananindeua[[#This Row],[CIF/CPF/CNPJ]],relatorio_Ananindeua[[#This Row],[Coluna2]])</f>
        <v>36781497000170</v>
      </c>
      <c r="L604" t="str">
        <f t="shared" si="10"/>
        <v>367******70</v>
      </c>
    </row>
    <row r="605" spans="1:12" x14ac:dyDescent="0.25">
      <c r="A605" t="s">
        <v>7658</v>
      </c>
      <c r="B605" t="s">
        <v>7659</v>
      </c>
      <c r="C605" t="s">
        <v>17</v>
      </c>
      <c r="D605" s="1">
        <v>45298.749768518515</v>
      </c>
      <c r="E605" s="18" t="s">
        <v>11</v>
      </c>
      <c r="F605" s="13" t="s">
        <v>16</v>
      </c>
      <c r="G605" t="s">
        <v>14</v>
      </c>
      <c r="H605">
        <v>0</v>
      </c>
      <c r="I605" s="2"/>
      <c r="J605" s="4">
        <v>0</v>
      </c>
      <c r="K605" t="str">
        <f>IF((LEN(relatorio_Ananindeua[[#This Row],[CIF/CPF/CNPJ]])=14),relatorio_Ananindeua[[#This Row],[CIF/CPF/CNPJ]],relatorio_Ananindeua[[#This Row],[Coluna2]])</f>
        <v>48144509000134</v>
      </c>
      <c r="L605" t="str">
        <f t="shared" si="10"/>
        <v>481******34</v>
      </c>
    </row>
    <row r="606" spans="1:12" x14ac:dyDescent="0.25">
      <c r="A606" t="s">
        <v>7652</v>
      </c>
      <c r="B606" t="s">
        <v>7653</v>
      </c>
      <c r="C606" t="s">
        <v>17</v>
      </c>
      <c r="D606" s="1">
        <v>45298.749791666669</v>
      </c>
      <c r="E606" s="18" t="s">
        <v>11</v>
      </c>
      <c r="F606" s="13" t="s">
        <v>16</v>
      </c>
      <c r="G606" t="s">
        <v>14</v>
      </c>
      <c r="H606">
        <v>0</v>
      </c>
      <c r="I606" s="2"/>
      <c r="J606" s="4">
        <v>0</v>
      </c>
      <c r="K606" t="str">
        <f>IF((LEN(relatorio_Ananindeua[[#This Row],[CIF/CPF/CNPJ]])=14),relatorio_Ananindeua[[#This Row],[CIF/CPF/CNPJ]],relatorio_Ananindeua[[#This Row],[Coluna2]])</f>
        <v>48133298000134</v>
      </c>
      <c r="L606" t="str">
        <f t="shared" si="10"/>
        <v>481******34</v>
      </c>
    </row>
    <row r="607" spans="1:12" x14ac:dyDescent="0.25">
      <c r="A607" t="s">
        <v>7656</v>
      </c>
      <c r="B607" t="s">
        <v>7657</v>
      </c>
      <c r="C607" t="s">
        <v>17</v>
      </c>
      <c r="D607" s="1">
        <v>45298.749791666669</v>
      </c>
      <c r="E607" s="18" t="s">
        <v>11</v>
      </c>
      <c r="F607" s="13" t="s">
        <v>16</v>
      </c>
      <c r="G607" t="s">
        <v>14</v>
      </c>
      <c r="H607">
        <v>0</v>
      </c>
      <c r="I607" s="2"/>
      <c r="J607" s="4">
        <v>0</v>
      </c>
      <c r="K607" t="str">
        <f>IF((LEN(relatorio_Ananindeua[[#This Row],[CIF/CPF/CNPJ]])=14),relatorio_Ananindeua[[#This Row],[CIF/CPF/CNPJ]],relatorio_Ananindeua[[#This Row],[Coluna2]])</f>
        <v>48135960000195</v>
      </c>
      <c r="L607" t="str">
        <f t="shared" si="10"/>
        <v>481******95</v>
      </c>
    </row>
    <row r="608" spans="1:12" x14ac:dyDescent="0.25">
      <c r="A608" t="s">
        <v>4125</v>
      </c>
      <c r="B608" t="s">
        <v>4126</v>
      </c>
      <c r="C608" t="s">
        <v>17</v>
      </c>
      <c r="D608" s="1">
        <v>45298.749803240738</v>
      </c>
      <c r="E608" s="18" t="s">
        <v>11</v>
      </c>
      <c r="F608" s="13" t="s">
        <v>16</v>
      </c>
      <c r="G608" t="s">
        <v>14</v>
      </c>
      <c r="H608">
        <v>0</v>
      </c>
      <c r="I608" s="2"/>
      <c r="J608" s="4">
        <v>0</v>
      </c>
      <c r="K608" t="str">
        <f>IF((LEN(relatorio_Ananindeua[[#This Row],[CIF/CPF/CNPJ]])=14),relatorio_Ananindeua[[#This Row],[CIF/CPF/CNPJ]],relatorio_Ananindeua[[#This Row],[Coluna2]])</f>
        <v>36283999000170</v>
      </c>
      <c r="L608" t="str">
        <f t="shared" si="10"/>
        <v>362******70</v>
      </c>
    </row>
    <row r="609" spans="1:12" x14ac:dyDescent="0.25">
      <c r="A609" t="s">
        <v>4477</v>
      </c>
      <c r="B609" t="s">
        <v>4478</v>
      </c>
      <c r="C609" t="s">
        <v>17</v>
      </c>
      <c r="D609" s="1">
        <v>45298.749803240738</v>
      </c>
      <c r="E609" s="18" t="s">
        <v>11</v>
      </c>
      <c r="F609" s="13" t="s">
        <v>16</v>
      </c>
      <c r="G609" t="s">
        <v>14</v>
      </c>
      <c r="H609">
        <v>0</v>
      </c>
      <c r="I609" s="2"/>
      <c r="J609" s="4">
        <v>0</v>
      </c>
      <c r="K609" t="str">
        <f>IF((LEN(relatorio_Ananindeua[[#This Row],[CIF/CPF/CNPJ]])=14),relatorio_Ananindeua[[#This Row],[CIF/CPF/CNPJ]],relatorio_Ananindeua[[#This Row],[Coluna2]])</f>
        <v>37651822000142</v>
      </c>
      <c r="L609" t="str">
        <f t="shared" si="10"/>
        <v>376******42</v>
      </c>
    </row>
    <row r="610" spans="1:12" x14ac:dyDescent="0.25">
      <c r="A610" t="s">
        <v>7648</v>
      </c>
      <c r="B610" t="s">
        <v>7649</v>
      </c>
      <c r="C610" t="s">
        <v>17</v>
      </c>
      <c r="D610" s="1">
        <v>45298.749803240738</v>
      </c>
      <c r="E610" s="18" t="s">
        <v>11</v>
      </c>
      <c r="F610" s="13" t="s">
        <v>16</v>
      </c>
      <c r="G610" t="s">
        <v>14</v>
      </c>
      <c r="H610">
        <v>0</v>
      </c>
      <c r="I610" s="2"/>
      <c r="J610" s="4">
        <v>0</v>
      </c>
      <c r="K610" t="str">
        <f>IF((LEN(relatorio_Ananindeua[[#This Row],[CIF/CPF/CNPJ]])=14),relatorio_Ananindeua[[#This Row],[CIF/CPF/CNPJ]],relatorio_Ananindeua[[#This Row],[Coluna2]])</f>
        <v>48131970000152</v>
      </c>
      <c r="L610" t="str">
        <f t="shared" si="10"/>
        <v>481******52</v>
      </c>
    </row>
    <row r="611" spans="1:12" x14ac:dyDescent="0.25">
      <c r="A611" t="s">
        <v>7638</v>
      </c>
      <c r="B611" t="s">
        <v>7639</v>
      </c>
      <c r="C611" t="s">
        <v>17</v>
      </c>
      <c r="D611" s="1">
        <v>45298.749837962961</v>
      </c>
      <c r="E611" s="18" t="s">
        <v>11</v>
      </c>
      <c r="F611" s="13" t="s">
        <v>16</v>
      </c>
      <c r="G611" t="s">
        <v>14</v>
      </c>
      <c r="H611">
        <v>0</v>
      </c>
      <c r="I611" s="2"/>
      <c r="J611" s="4">
        <v>0</v>
      </c>
      <c r="K611" t="str">
        <f>IF((LEN(relatorio_Ananindeua[[#This Row],[CIF/CPF/CNPJ]])=14),relatorio_Ananindeua[[#This Row],[CIF/CPF/CNPJ]],relatorio_Ananindeua[[#This Row],[Coluna2]])</f>
        <v>48113932000177</v>
      </c>
      <c r="L611" t="str">
        <f t="shared" si="10"/>
        <v>481******77</v>
      </c>
    </row>
    <row r="612" spans="1:12" x14ac:dyDescent="0.25">
      <c r="A612" t="s">
        <v>7650</v>
      </c>
      <c r="B612" t="s">
        <v>7651</v>
      </c>
      <c r="C612" t="s">
        <v>17</v>
      </c>
      <c r="D612" s="1">
        <v>45298.749837962961</v>
      </c>
      <c r="E612" s="18" t="s">
        <v>11</v>
      </c>
      <c r="F612" s="13" t="s">
        <v>16</v>
      </c>
      <c r="G612" t="s">
        <v>14</v>
      </c>
      <c r="H612">
        <v>0</v>
      </c>
      <c r="I612" s="2"/>
      <c r="J612" s="4">
        <v>0</v>
      </c>
      <c r="K612" t="str">
        <f>IF((LEN(relatorio_Ananindeua[[#This Row],[CIF/CPF/CNPJ]])=14),relatorio_Ananindeua[[#This Row],[CIF/CPF/CNPJ]],relatorio_Ananindeua[[#This Row],[Coluna2]])</f>
        <v>48132611000110</v>
      </c>
      <c r="L612" t="str">
        <f t="shared" si="10"/>
        <v>481******10</v>
      </c>
    </row>
    <row r="613" spans="1:12" x14ac:dyDescent="0.25">
      <c r="A613" t="s">
        <v>6876</v>
      </c>
      <c r="B613" t="s">
        <v>6877</v>
      </c>
      <c r="C613" t="s">
        <v>17</v>
      </c>
      <c r="D613" s="1">
        <v>45298.749849537038</v>
      </c>
      <c r="E613" s="18" t="s">
        <v>11</v>
      </c>
      <c r="F613" s="13" t="s">
        <v>16</v>
      </c>
      <c r="G613" t="s">
        <v>14</v>
      </c>
      <c r="H613">
        <v>0</v>
      </c>
      <c r="I613" s="2"/>
      <c r="J613" s="4">
        <v>0</v>
      </c>
      <c r="K613" t="str">
        <f>IF((LEN(relatorio_Ananindeua[[#This Row],[CIF/CPF/CNPJ]])=14),relatorio_Ananindeua[[#This Row],[CIF/CPF/CNPJ]],relatorio_Ananindeua[[#This Row],[Coluna2]])</f>
        <v>46140895000160</v>
      </c>
      <c r="L613" t="str">
        <f t="shared" si="10"/>
        <v>461******60</v>
      </c>
    </row>
    <row r="614" spans="1:12" x14ac:dyDescent="0.25">
      <c r="A614" t="s">
        <v>7632</v>
      </c>
      <c r="B614" t="s">
        <v>7633</v>
      </c>
      <c r="C614" t="s">
        <v>17</v>
      </c>
      <c r="D614" s="1">
        <v>45298.749849537038</v>
      </c>
      <c r="E614" s="18" t="s">
        <v>11</v>
      </c>
      <c r="F614" s="13" t="s">
        <v>16</v>
      </c>
      <c r="G614" t="s">
        <v>14</v>
      </c>
      <c r="H614">
        <v>0</v>
      </c>
      <c r="I614" s="2"/>
      <c r="J614" s="4">
        <v>0</v>
      </c>
      <c r="K614" t="str">
        <f>IF((LEN(relatorio_Ananindeua[[#This Row],[CIF/CPF/CNPJ]])=14),relatorio_Ananindeua[[#This Row],[CIF/CPF/CNPJ]],relatorio_Ananindeua[[#This Row],[Coluna2]])</f>
        <v>48098069000126</v>
      </c>
      <c r="L614" t="str">
        <f t="shared" si="10"/>
        <v>480******26</v>
      </c>
    </row>
    <row r="615" spans="1:12" x14ac:dyDescent="0.25">
      <c r="A615" t="s">
        <v>7640</v>
      </c>
      <c r="B615" t="s">
        <v>7641</v>
      </c>
      <c r="C615" t="s">
        <v>17</v>
      </c>
      <c r="D615" s="1">
        <v>45298.749849537038</v>
      </c>
      <c r="E615" s="18" t="s">
        <v>11</v>
      </c>
      <c r="F615" s="13" t="s">
        <v>16</v>
      </c>
      <c r="G615" t="s">
        <v>14</v>
      </c>
      <c r="H615">
        <v>0</v>
      </c>
      <c r="I615" s="2"/>
      <c r="J615" s="4">
        <v>0</v>
      </c>
      <c r="K615" t="str">
        <f>IF((LEN(relatorio_Ananindeua[[#This Row],[CIF/CPF/CNPJ]])=14),relatorio_Ananindeua[[#This Row],[CIF/CPF/CNPJ]],relatorio_Ananindeua[[#This Row],[Coluna2]])</f>
        <v>48118158000197</v>
      </c>
      <c r="L615" t="str">
        <f t="shared" si="10"/>
        <v>481******97</v>
      </c>
    </row>
    <row r="616" spans="1:12" x14ac:dyDescent="0.25">
      <c r="A616" t="s">
        <v>7626</v>
      </c>
      <c r="B616" t="s">
        <v>7627</v>
      </c>
      <c r="C616" t="s">
        <v>17</v>
      </c>
      <c r="D616" s="1">
        <v>45298.749861111108</v>
      </c>
      <c r="E616" s="18" t="s">
        <v>11</v>
      </c>
      <c r="F616" s="13" t="s">
        <v>16</v>
      </c>
      <c r="G616" t="s">
        <v>14</v>
      </c>
      <c r="H616">
        <v>0</v>
      </c>
      <c r="I616" s="2"/>
      <c r="J616" s="4">
        <v>0</v>
      </c>
      <c r="K616" t="str">
        <f>IF((LEN(relatorio_Ananindeua[[#This Row],[CIF/CPF/CNPJ]])=14),relatorio_Ananindeua[[#This Row],[CIF/CPF/CNPJ]],relatorio_Ananindeua[[#This Row],[Coluna2]])</f>
        <v>48087723000104</v>
      </c>
      <c r="L616" t="str">
        <f t="shared" si="10"/>
        <v>480******04</v>
      </c>
    </row>
    <row r="617" spans="1:12" x14ac:dyDescent="0.25">
      <c r="A617" t="s">
        <v>7634</v>
      </c>
      <c r="B617" t="s">
        <v>7635</v>
      </c>
      <c r="C617" t="s">
        <v>17</v>
      </c>
      <c r="D617" s="1">
        <v>45298.749861111108</v>
      </c>
      <c r="E617" s="18" t="s">
        <v>11</v>
      </c>
      <c r="F617" s="13" t="s">
        <v>16</v>
      </c>
      <c r="G617" t="s">
        <v>14</v>
      </c>
      <c r="H617">
        <v>0</v>
      </c>
      <c r="I617" s="2"/>
      <c r="J617" s="4">
        <v>0</v>
      </c>
      <c r="K617" t="str">
        <f>IF((LEN(relatorio_Ananindeua[[#This Row],[CIF/CPF/CNPJ]])=14),relatorio_Ananindeua[[#This Row],[CIF/CPF/CNPJ]],relatorio_Ananindeua[[#This Row],[Coluna2]])</f>
        <v>48103977000160</v>
      </c>
      <c r="L617" t="str">
        <f t="shared" si="10"/>
        <v>481******60</v>
      </c>
    </row>
    <row r="618" spans="1:12" x14ac:dyDescent="0.25">
      <c r="A618" t="s">
        <v>7622</v>
      </c>
      <c r="B618" t="s">
        <v>7623</v>
      </c>
      <c r="C618" t="s">
        <v>17</v>
      </c>
      <c r="D618" s="1">
        <v>45298.749895833331</v>
      </c>
      <c r="E618" s="18" t="s">
        <v>11</v>
      </c>
      <c r="F618" s="13" t="s">
        <v>16</v>
      </c>
      <c r="G618" t="s">
        <v>14</v>
      </c>
      <c r="H618">
        <v>0</v>
      </c>
      <c r="I618" s="2"/>
      <c r="J618" s="4">
        <v>0</v>
      </c>
      <c r="K618" t="str">
        <f>IF((LEN(relatorio_Ananindeua[[#This Row],[CIF/CPF/CNPJ]])=14),relatorio_Ananindeua[[#This Row],[CIF/CPF/CNPJ]],relatorio_Ananindeua[[#This Row],[Coluna2]])</f>
        <v>48077288000129</v>
      </c>
      <c r="L618" t="str">
        <f t="shared" si="10"/>
        <v>480******29</v>
      </c>
    </row>
    <row r="619" spans="1:12" x14ac:dyDescent="0.25">
      <c r="A619" t="s">
        <v>7614</v>
      </c>
      <c r="B619" t="s">
        <v>7615</v>
      </c>
      <c r="C619" t="s">
        <v>17</v>
      </c>
      <c r="D619" s="1">
        <v>45298.749907407408</v>
      </c>
      <c r="E619" s="18" t="s">
        <v>11</v>
      </c>
      <c r="F619" s="13" t="s">
        <v>16</v>
      </c>
      <c r="G619" t="s">
        <v>14</v>
      </c>
      <c r="H619">
        <v>0</v>
      </c>
      <c r="I619" s="2"/>
      <c r="J619" s="4">
        <v>0</v>
      </c>
      <c r="K619" t="str">
        <f>IF((LEN(relatorio_Ananindeua[[#This Row],[CIF/CPF/CNPJ]])=14),relatorio_Ananindeua[[#This Row],[CIF/CPF/CNPJ]],relatorio_Ananindeua[[#This Row],[Coluna2]])</f>
        <v>48064623000154</v>
      </c>
      <c r="L619" t="str">
        <f t="shared" si="10"/>
        <v>480******54</v>
      </c>
    </row>
    <row r="620" spans="1:12" x14ac:dyDescent="0.25">
      <c r="A620" t="s">
        <v>7618</v>
      </c>
      <c r="B620" t="s">
        <v>7619</v>
      </c>
      <c r="C620" t="s">
        <v>17</v>
      </c>
      <c r="D620" s="1">
        <v>45298.749907407408</v>
      </c>
      <c r="E620" s="18" t="s">
        <v>11</v>
      </c>
      <c r="F620" s="13" t="s">
        <v>16</v>
      </c>
      <c r="G620" t="s">
        <v>14</v>
      </c>
      <c r="H620">
        <v>0</v>
      </c>
      <c r="I620" s="2"/>
      <c r="J620" s="4">
        <v>0</v>
      </c>
      <c r="K620" t="str">
        <f>IF((LEN(relatorio_Ananindeua[[#This Row],[CIF/CPF/CNPJ]])=14),relatorio_Ananindeua[[#This Row],[CIF/CPF/CNPJ]],relatorio_Ananindeua[[#This Row],[Coluna2]])</f>
        <v>48067258000131</v>
      </c>
      <c r="L620" t="str">
        <f t="shared" si="10"/>
        <v>480******31</v>
      </c>
    </row>
    <row r="621" spans="1:12" x14ac:dyDescent="0.25">
      <c r="A621" t="s">
        <v>7598</v>
      </c>
      <c r="B621" t="s">
        <v>7599</v>
      </c>
      <c r="C621" t="s">
        <v>17</v>
      </c>
      <c r="D621" s="1">
        <v>45298.7499537037</v>
      </c>
      <c r="E621" s="18" t="s">
        <v>11</v>
      </c>
      <c r="F621" s="13" t="s">
        <v>16</v>
      </c>
      <c r="G621" t="s">
        <v>14</v>
      </c>
      <c r="H621">
        <v>0</v>
      </c>
      <c r="I621" s="2"/>
      <c r="J621" s="4">
        <v>0</v>
      </c>
      <c r="K621" t="str">
        <f>IF((LEN(relatorio_Ananindeua[[#This Row],[CIF/CPF/CNPJ]])=14),relatorio_Ananindeua[[#This Row],[CIF/CPF/CNPJ]],relatorio_Ananindeua[[#This Row],[Coluna2]])</f>
        <v>48031270000196</v>
      </c>
      <c r="L621" t="str">
        <f t="shared" si="10"/>
        <v>480******96</v>
      </c>
    </row>
    <row r="622" spans="1:12" x14ac:dyDescent="0.25">
      <c r="A622" t="s">
        <v>7602</v>
      </c>
      <c r="B622" t="s">
        <v>7603</v>
      </c>
      <c r="C622" t="s">
        <v>17</v>
      </c>
      <c r="D622" s="1">
        <v>45298.7499537037</v>
      </c>
      <c r="E622" s="18" t="s">
        <v>11</v>
      </c>
      <c r="F622" s="13" t="s">
        <v>16</v>
      </c>
      <c r="G622" t="s">
        <v>14</v>
      </c>
      <c r="H622">
        <v>0</v>
      </c>
      <c r="I622" s="2"/>
      <c r="J622" s="4">
        <v>0</v>
      </c>
      <c r="K622" t="str">
        <f>IF((LEN(relatorio_Ananindeua[[#This Row],[CIF/CPF/CNPJ]])=14),relatorio_Ananindeua[[#This Row],[CIF/CPF/CNPJ]],relatorio_Ananindeua[[#This Row],[Coluna2]])</f>
        <v>48040682000192</v>
      </c>
      <c r="L622" t="str">
        <f t="shared" si="10"/>
        <v>480******92</v>
      </c>
    </row>
    <row r="623" spans="1:12" x14ac:dyDescent="0.25">
      <c r="A623" t="s">
        <v>7592</v>
      </c>
      <c r="B623" t="s">
        <v>7593</v>
      </c>
      <c r="C623" t="s">
        <v>17</v>
      </c>
      <c r="D623" s="1">
        <v>45298.749976851854</v>
      </c>
      <c r="E623" s="18" t="s">
        <v>11</v>
      </c>
      <c r="F623" s="13" t="s">
        <v>16</v>
      </c>
      <c r="G623" t="s">
        <v>14</v>
      </c>
      <c r="H623">
        <v>0</v>
      </c>
      <c r="I623" s="2"/>
      <c r="J623" s="4">
        <v>0</v>
      </c>
      <c r="K623" t="str">
        <f>IF((LEN(relatorio_Ananindeua[[#This Row],[CIF/CPF/CNPJ]])=14),relatorio_Ananindeua[[#This Row],[CIF/CPF/CNPJ]],relatorio_Ananindeua[[#This Row],[Coluna2]])</f>
        <v>48021351000105</v>
      </c>
      <c r="L623" t="str">
        <f t="shared" si="10"/>
        <v>480******05</v>
      </c>
    </row>
    <row r="624" spans="1:12" x14ac:dyDescent="0.25">
      <c r="A624" t="s">
        <v>7582</v>
      </c>
      <c r="B624" t="s">
        <v>7583</v>
      </c>
      <c r="C624" t="s">
        <v>17</v>
      </c>
      <c r="D624" s="1">
        <v>45298.750023148146</v>
      </c>
      <c r="E624" s="18" t="s">
        <v>11</v>
      </c>
      <c r="F624" s="13" t="s">
        <v>16</v>
      </c>
      <c r="G624" t="s">
        <v>14</v>
      </c>
      <c r="H624">
        <v>0</v>
      </c>
      <c r="I624" s="2"/>
      <c r="J624" s="4">
        <v>0</v>
      </c>
      <c r="K624" t="str">
        <f>IF((LEN(relatorio_Ananindeua[[#This Row],[CIF/CPF/CNPJ]])=14),relatorio_Ananindeua[[#This Row],[CIF/CPF/CNPJ]],relatorio_Ananindeua[[#This Row],[Coluna2]])</f>
        <v>47997789000160</v>
      </c>
      <c r="L624" t="str">
        <f t="shared" si="10"/>
        <v>479******60</v>
      </c>
    </row>
    <row r="625" spans="1:12" x14ac:dyDescent="0.25">
      <c r="A625" t="s">
        <v>7588</v>
      </c>
      <c r="B625" t="s">
        <v>7589</v>
      </c>
      <c r="C625" t="s">
        <v>17</v>
      </c>
      <c r="D625" s="1">
        <v>45298.750034722223</v>
      </c>
      <c r="E625" s="18" t="s">
        <v>11</v>
      </c>
      <c r="F625" s="13" t="s">
        <v>16</v>
      </c>
      <c r="G625" t="s">
        <v>14</v>
      </c>
      <c r="H625">
        <v>0</v>
      </c>
      <c r="I625" s="2"/>
      <c r="J625" s="4">
        <v>0</v>
      </c>
      <c r="K625" t="str">
        <f>IF((LEN(relatorio_Ananindeua[[#This Row],[CIF/CPF/CNPJ]])=14),relatorio_Ananindeua[[#This Row],[CIF/CPF/CNPJ]],relatorio_Ananindeua[[#This Row],[Coluna2]])</f>
        <v>48011315000160</v>
      </c>
      <c r="L625" t="str">
        <f t="shared" si="10"/>
        <v>480******60</v>
      </c>
    </row>
    <row r="626" spans="1:12" x14ac:dyDescent="0.25">
      <c r="A626" t="s">
        <v>7584</v>
      </c>
      <c r="B626" t="s">
        <v>7585</v>
      </c>
      <c r="C626" t="s">
        <v>17</v>
      </c>
      <c r="D626" s="1">
        <v>45298.750081018516</v>
      </c>
      <c r="E626" s="18" t="s">
        <v>11</v>
      </c>
      <c r="F626" s="13" t="s">
        <v>16</v>
      </c>
      <c r="G626" t="s">
        <v>14</v>
      </c>
      <c r="H626">
        <v>0</v>
      </c>
      <c r="I626" s="2"/>
      <c r="J626" s="4">
        <v>0</v>
      </c>
      <c r="K626" t="str">
        <f>IF((LEN(relatorio_Ananindeua[[#This Row],[CIF/CPF/CNPJ]])=14),relatorio_Ananindeua[[#This Row],[CIF/CPF/CNPJ]],relatorio_Ananindeua[[#This Row],[Coluna2]])</f>
        <v>47998023000109</v>
      </c>
      <c r="L626" t="str">
        <f t="shared" si="10"/>
        <v>479******09</v>
      </c>
    </row>
    <row r="627" spans="1:12" x14ac:dyDescent="0.25">
      <c r="A627" t="s">
        <v>7586</v>
      </c>
      <c r="B627" t="s">
        <v>7587</v>
      </c>
      <c r="C627" t="s">
        <v>17</v>
      </c>
      <c r="D627" s="1">
        <v>45298.750081018516</v>
      </c>
      <c r="E627" s="18" t="s">
        <v>11</v>
      </c>
      <c r="F627" s="13" t="s">
        <v>16</v>
      </c>
      <c r="G627" t="s">
        <v>14</v>
      </c>
      <c r="H627">
        <v>0</v>
      </c>
      <c r="I627" s="2"/>
      <c r="J627" s="4">
        <v>0</v>
      </c>
      <c r="K627" t="str">
        <f>IF((LEN(relatorio_Ananindeua[[#This Row],[CIF/CPF/CNPJ]])=14),relatorio_Ananindeua[[#This Row],[CIF/CPF/CNPJ]],relatorio_Ananindeua[[#This Row],[Coluna2]])</f>
        <v>48004385000191</v>
      </c>
      <c r="L627" t="str">
        <f t="shared" si="10"/>
        <v>480******91</v>
      </c>
    </row>
    <row r="628" spans="1:12" x14ac:dyDescent="0.25">
      <c r="A628" t="s">
        <v>1205</v>
      </c>
      <c r="B628" t="s">
        <v>1206</v>
      </c>
      <c r="C628" t="s">
        <v>17</v>
      </c>
      <c r="D628" s="1">
        <v>45298.750162037039</v>
      </c>
      <c r="E628" s="18" t="s">
        <v>11</v>
      </c>
      <c r="F628" s="13" t="s">
        <v>16</v>
      </c>
      <c r="G628" t="s">
        <v>14</v>
      </c>
      <c r="H628">
        <v>0</v>
      </c>
      <c r="I628" s="2"/>
      <c r="J628" s="4">
        <v>0</v>
      </c>
      <c r="K628" t="str">
        <f>IF((LEN(relatorio_Ananindeua[[#This Row],[CIF/CPF/CNPJ]])=14),relatorio_Ananindeua[[#This Row],[CIF/CPF/CNPJ]],relatorio_Ananindeua[[#This Row],[Coluna2]])</f>
        <v>19523205000180</v>
      </c>
      <c r="L628" t="str">
        <f t="shared" si="10"/>
        <v>195******80</v>
      </c>
    </row>
    <row r="629" spans="1:12" x14ac:dyDescent="0.25">
      <c r="A629" t="s">
        <v>7574</v>
      </c>
      <c r="B629" t="s">
        <v>7575</v>
      </c>
      <c r="C629" t="s">
        <v>17</v>
      </c>
      <c r="D629" s="1">
        <v>45298.750162037039</v>
      </c>
      <c r="E629" s="18" t="s">
        <v>11</v>
      </c>
      <c r="F629" s="13" t="s">
        <v>16</v>
      </c>
      <c r="G629" t="s">
        <v>14</v>
      </c>
      <c r="H629">
        <v>0</v>
      </c>
      <c r="I629" s="2"/>
      <c r="J629" s="4">
        <v>0</v>
      </c>
      <c r="K629" t="str">
        <f>IF((LEN(relatorio_Ananindeua[[#This Row],[CIF/CPF/CNPJ]])=14),relatorio_Ananindeua[[#This Row],[CIF/CPF/CNPJ]],relatorio_Ananindeua[[#This Row],[Coluna2]])</f>
        <v>47986952000190</v>
      </c>
      <c r="L629" t="str">
        <f t="shared" si="10"/>
        <v>479******90</v>
      </c>
    </row>
    <row r="630" spans="1:12" x14ac:dyDescent="0.25">
      <c r="A630" t="s">
        <v>7572</v>
      </c>
      <c r="B630" t="s">
        <v>7573</v>
      </c>
      <c r="C630" t="s">
        <v>17</v>
      </c>
      <c r="D630" s="1">
        <v>45298.750173611108</v>
      </c>
      <c r="E630" s="18" t="s">
        <v>11</v>
      </c>
      <c r="F630" s="13" t="s">
        <v>16</v>
      </c>
      <c r="G630" t="s">
        <v>14</v>
      </c>
      <c r="H630">
        <v>0</v>
      </c>
      <c r="I630" s="2"/>
      <c r="J630" s="4">
        <v>0</v>
      </c>
      <c r="K630" t="str">
        <f>IF((LEN(relatorio_Ananindeua[[#This Row],[CIF/CPF/CNPJ]])=14),relatorio_Ananindeua[[#This Row],[CIF/CPF/CNPJ]],relatorio_Ananindeua[[#This Row],[Coluna2]])</f>
        <v>47968991000164</v>
      </c>
      <c r="L630" t="str">
        <f t="shared" si="10"/>
        <v>479******64</v>
      </c>
    </row>
    <row r="631" spans="1:12" x14ac:dyDescent="0.25">
      <c r="A631" t="s">
        <v>7518</v>
      </c>
      <c r="B631" t="s">
        <v>7519</v>
      </c>
      <c r="C631" t="s">
        <v>17</v>
      </c>
      <c r="D631" s="1">
        <v>45298.750196759262</v>
      </c>
      <c r="E631" s="18" t="s">
        <v>11</v>
      </c>
      <c r="F631" s="13" t="s">
        <v>16</v>
      </c>
      <c r="G631" t="s">
        <v>14</v>
      </c>
      <c r="H631">
        <v>0</v>
      </c>
      <c r="I631" s="2"/>
      <c r="J631" s="4">
        <v>0</v>
      </c>
      <c r="K631" t="str">
        <f>IF((LEN(relatorio_Ananindeua[[#This Row],[CIF/CPF/CNPJ]])=14),relatorio_Ananindeua[[#This Row],[CIF/CPF/CNPJ]],relatorio_Ananindeua[[#This Row],[Coluna2]])</f>
        <v>47856870000120</v>
      </c>
      <c r="L631" t="str">
        <f t="shared" si="10"/>
        <v>478******20</v>
      </c>
    </row>
    <row r="632" spans="1:12" x14ac:dyDescent="0.25">
      <c r="A632" t="s">
        <v>7568</v>
      </c>
      <c r="B632" t="s">
        <v>7569</v>
      </c>
      <c r="C632" t="s">
        <v>17</v>
      </c>
      <c r="D632" s="1">
        <v>45298.750196759262</v>
      </c>
      <c r="E632" s="18" t="s">
        <v>11</v>
      </c>
      <c r="F632" s="13" t="s">
        <v>16</v>
      </c>
      <c r="G632" t="s">
        <v>14</v>
      </c>
      <c r="H632">
        <v>0</v>
      </c>
      <c r="I632" s="2"/>
      <c r="J632" s="4">
        <v>0</v>
      </c>
      <c r="K632" t="str">
        <f>IF((LEN(relatorio_Ananindeua[[#This Row],[CIF/CPF/CNPJ]])=14),relatorio_Ananindeua[[#This Row],[CIF/CPF/CNPJ]],relatorio_Ananindeua[[#This Row],[Coluna2]])</f>
        <v>47962812000181</v>
      </c>
      <c r="L632" t="str">
        <f t="shared" si="10"/>
        <v>479******81</v>
      </c>
    </row>
    <row r="633" spans="1:12" x14ac:dyDescent="0.25">
      <c r="A633" t="s">
        <v>7060</v>
      </c>
      <c r="B633" t="s">
        <v>7061</v>
      </c>
      <c r="C633" t="s">
        <v>17</v>
      </c>
      <c r="D633" s="1">
        <v>45298.7502662037</v>
      </c>
      <c r="E633" s="18" t="s">
        <v>11</v>
      </c>
      <c r="F633" s="13" t="s">
        <v>16</v>
      </c>
      <c r="G633" t="s">
        <v>14</v>
      </c>
      <c r="H633">
        <v>0</v>
      </c>
      <c r="I633" s="2"/>
      <c r="J633" s="4">
        <v>0</v>
      </c>
      <c r="K633" t="str">
        <f>IF((LEN(relatorio_Ananindeua[[#This Row],[CIF/CPF/CNPJ]])=14),relatorio_Ananindeua[[#This Row],[CIF/CPF/CNPJ]],relatorio_Ananindeua[[#This Row],[Coluna2]])</f>
        <v>46542851000167</v>
      </c>
      <c r="L633" t="str">
        <f t="shared" si="10"/>
        <v>465******67</v>
      </c>
    </row>
    <row r="634" spans="1:12" x14ac:dyDescent="0.25">
      <c r="A634" t="s">
        <v>7544</v>
      </c>
      <c r="B634" t="s">
        <v>7545</v>
      </c>
      <c r="C634" t="s">
        <v>17</v>
      </c>
      <c r="D634" s="1">
        <v>45298.7502662037</v>
      </c>
      <c r="E634" s="18" t="s">
        <v>11</v>
      </c>
      <c r="F634" s="13" t="s">
        <v>16</v>
      </c>
      <c r="G634" t="s">
        <v>14</v>
      </c>
      <c r="H634">
        <v>0</v>
      </c>
      <c r="I634" s="2"/>
      <c r="J634" s="4">
        <v>0</v>
      </c>
      <c r="K634" t="str">
        <f>IF((LEN(relatorio_Ananindeua[[#This Row],[CIF/CPF/CNPJ]])=14),relatorio_Ananindeua[[#This Row],[CIF/CPF/CNPJ]],relatorio_Ananindeua[[#This Row],[Coluna2]])</f>
        <v>47925865000122</v>
      </c>
      <c r="L634" t="str">
        <f t="shared" si="10"/>
        <v>479******22</v>
      </c>
    </row>
    <row r="635" spans="1:12" x14ac:dyDescent="0.25">
      <c r="A635" t="s">
        <v>7558</v>
      </c>
      <c r="B635" t="s">
        <v>7559</v>
      </c>
      <c r="C635" t="s">
        <v>17</v>
      </c>
      <c r="D635" s="1">
        <v>45298.7502662037</v>
      </c>
      <c r="E635" s="18" t="s">
        <v>11</v>
      </c>
      <c r="F635" s="13" t="s">
        <v>16</v>
      </c>
      <c r="G635" t="s">
        <v>14</v>
      </c>
      <c r="H635">
        <v>0</v>
      </c>
      <c r="I635" s="2"/>
      <c r="J635" s="4">
        <v>0</v>
      </c>
      <c r="K635" t="str">
        <f>IF((LEN(relatorio_Ananindeua[[#This Row],[CIF/CPF/CNPJ]])=14),relatorio_Ananindeua[[#This Row],[CIF/CPF/CNPJ]],relatorio_Ananindeua[[#This Row],[Coluna2]])</f>
        <v>47941755000154</v>
      </c>
      <c r="L635" t="str">
        <f t="shared" si="10"/>
        <v>479******54</v>
      </c>
    </row>
    <row r="636" spans="1:12" x14ac:dyDescent="0.25">
      <c r="A636" t="s">
        <v>7564</v>
      </c>
      <c r="B636" t="s">
        <v>7565</v>
      </c>
      <c r="C636" t="s">
        <v>17</v>
      </c>
      <c r="D636" s="1">
        <v>45298.7502662037</v>
      </c>
      <c r="E636" s="18" t="s">
        <v>11</v>
      </c>
      <c r="F636" s="13" t="s">
        <v>16</v>
      </c>
      <c r="G636" t="s">
        <v>14</v>
      </c>
      <c r="H636">
        <v>0</v>
      </c>
      <c r="I636" s="2"/>
      <c r="J636" s="4">
        <v>0</v>
      </c>
      <c r="K636" t="str">
        <f>IF((LEN(relatorio_Ananindeua[[#This Row],[CIF/CPF/CNPJ]])=14),relatorio_Ananindeua[[#This Row],[CIF/CPF/CNPJ]],relatorio_Ananindeua[[#This Row],[Coluna2]])</f>
        <v>47952636000105</v>
      </c>
      <c r="L636" t="str">
        <f t="shared" si="10"/>
        <v>479******05</v>
      </c>
    </row>
    <row r="637" spans="1:12" x14ac:dyDescent="0.25">
      <c r="A637" t="s">
        <v>7548</v>
      </c>
      <c r="B637" t="s">
        <v>7549</v>
      </c>
      <c r="C637" t="s">
        <v>17</v>
      </c>
      <c r="D637" s="1">
        <v>45298.750289351854</v>
      </c>
      <c r="E637" s="18" t="s">
        <v>11</v>
      </c>
      <c r="F637" s="13" t="s">
        <v>16</v>
      </c>
      <c r="G637" t="s">
        <v>14</v>
      </c>
      <c r="H637">
        <v>0</v>
      </c>
      <c r="I637" s="2"/>
      <c r="J637" s="4">
        <v>0</v>
      </c>
      <c r="K637" t="str">
        <f>IF((LEN(relatorio_Ananindeua[[#This Row],[CIF/CPF/CNPJ]])=14),relatorio_Ananindeua[[#This Row],[CIF/CPF/CNPJ]],relatorio_Ananindeua[[#This Row],[Coluna2]])</f>
        <v>47934505000197</v>
      </c>
      <c r="L637" t="str">
        <f t="shared" si="10"/>
        <v>479******97</v>
      </c>
    </row>
    <row r="638" spans="1:12" x14ac:dyDescent="0.25">
      <c r="A638" t="s">
        <v>7550</v>
      </c>
      <c r="B638" t="s">
        <v>7551</v>
      </c>
      <c r="C638" t="s">
        <v>17</v>
      </c>
      <c r="D638" s="1">
        <v>45298.750289351854</v>
      </c>
      <c r="E638" s="18" t="s">
        <v>11</v>
      </c>
      <c r="F638" s="13" t="s">
        <v>16</v>
      </c>
      <c r="G638" t="s">
        <v>14</v>
      </c>
      <c r="H638">
        <v>0</v>
      </c>
      <c r="I638" s="2"/>
      <c r="J638" s="4">
        <v>0</v>
      </c>
      <c r="K638" t="str">
        <f>IF((LEN(relatorio_Ananindeua[[#This Row],[CIF/CPF/CNPJ]])=14),relatorio_Ananindeua[[#This Row],[CIF/CPF/CNPJ]],relatorio_Ananindeua[[#This Row],[Coluna2]])</f>
        <v>47935815000126</v>
      </c>
      <c r="L638" t="str">
        <f t="shared" si="10"/>
        <v>479******26</v>
      </c>
    </row>
    <row r="639" spans="1:12" x14ac:dyDescent="0.25">
      <c r="A639" t="s">
        <v>7556</v>
      </c>
      <c r="B639" t="s">
        <v>7557</v>
      </c>
      <c r="C639" t="s">
        <v>17</v>
      </c>
      <c r="D639" s="1">
        <v>45298.750300925924</v>
      </c>
      <c r="E639" s="18" t="s">
        <v>11</v>
      </c>
      <c r="F639" s="13" t="s">
        <v>16</v>
      </c>
      <c r="G639" t="s">
        <v>14</v>
      </c>
      <c r="H639">
        <v>0</v>
      </c>
      <c r="I639" s="2"/>
      <c r="J639" s="4">
        <v>0</v>
      </c>
      <c r="K639" t="str">
        <f>IF((LEN(relatorio_Ananindeua[[#This Row],[CIF/CPF/CNPJ]])=14),relatorio_Ananindeua[[#This Row],[CIF/CPF/CNPJ]],relatorio_Ananindeua[[#This Row],[Coluna2]])</f>
        <v>47939750000197</v>
      </c>
      <c r="L639" t="str">
        <f t="shared" si="10"/>
        <v>479******97</v>
      </c>
    </row>
    <row r="640" spans="1:12" x14ac:dyDescent="0.25">
      <c r="A640" t="s">
        <v>7540</v>
      </c>
      <c r="B640" t="s">
        <v>7541</v>
      </c>
      <c r="C640" t="s">
        <v>17</v>
      </c>
      <c r="D640" s="1">
        <v>45298.750335648147</v>
      </c>
      <c r="E640" s="18" t="s">
        <v>11</v>
      </c>
      <c r="F640" s="13" t="s">
        <v>16</v>
      </c>
      <c r="G640" t="s">
        <v>14</v>
      </c>
      <c r="H640">
        <v>0</v>
      </c>
      <c r="I640" s="2"/>
      <c r="J640" s="4">
        <v>0</v>
      </c>
      <c r="K640" t="str">
        <f>IF((LEN(relatorio_Ananindeua[[#This Row],[CIF/CPF/CNPJ]])=14),relatorio_Ananindeua[[#This Row],[CIF/CPF/CNPJ]],relatorio_Ananindeua[[#This Row],[Coluna2]])</f>
        <v>47918945000150</v>
      </c>
      <c r="L640" t="str">
        <f t="shared" si="10"/>
        <v>479******50</v>
      </c>
    </row>
    <row r="641" spans="1:12" x14ac:dyDescent="0.25">
      <c r="A641" t="s">
        <v>4727</v>
      </c>
      <c r="B641" t="s">
        <v>4728</v>
      </c>
      <c r="C641" t="s">
        <v>17</v>
      </c>
      <c r="D641" s="1">
        <v>45298.750381944446</v>
      </c>
      <c r="E641" s="18" t="s">
        <v>11</v>
      </c>
      <c r="F641" s="13" t="s">
        <v>16</v>
      </c>
      <c r="G641" t="s">
        <v>14</v>
      </c>
      <c r="H641">
        <v>0</v>
      </c>
      <c r="I641" s="2"/>
      <c r="J641" s="4">
        <v>0</v>
      </c>
      <c r="K641" t="str">
        <f>IF((LEN(relatorio_Ananindeua[[#This Row],[CIF/CPF/CNPJ]])=14),relatorio_Ananindeua[[#This Row],[CIF/CPF/CNPJ]],relatorio_Ananindeua[[#This Row],[Coluna2]])</f>
        <v>39287294000110</v>
      </c>
      <c r="L641" t="str">
        <f t="shared" si="10"/>
        <v>392******10</v>
      </c>
    </row>
    <row r="642" spans="1:12" x14ac:dyDescent="0.25">
      <c r="A642" t="s">
        <v>7534</v>
      </c>
      <c r="B642" t="s">
        <v>7535</v>
      </c>
      <c r="C642" t="s">
        <v>17</v>
      </c>
      <c r="D642" s="1">
        <v>45298.750381944446</v>
      </c>
      <c r="E642" s="18" t="s">
        <v>11</v>
      </c>
      <c r="F642" s="13" t="s">
        <v>16</v>
      </c>
      <c r="G642" t="s">
        <v>14</v>
      </c>
      <c r="H642">
        <v>0</v>
      </c>
      <c r="I642" s="2"/>
      <c r="J642" s="4">
        <v>0</v>
      </c>
      <c r="K642" t="str">
        <f>IF((LEN(relatorio_Ananindeua[[#This Row],[CIF/CPF/CNPJ]])=14),relatorio_Ananindeua[[#This Row],[CIF/CPF/CNPJ]],relatorio_Ananindeua[[#This Row],[Coluna2]])</f>
        <v>47910422000168</v>
      </c>
      <c r="L642" t="str">
        <f t="shared" si="10"/>
        <v>479******68</v>
      </c>
    </row>
    <row r="643" spans="1:12" x14ac:dyDescent="0.25">
      <c r="A643" t="s">
        <v>7482</v>
      </c>
      <c r="B643" t="s">
        <v>7483</v>
      </c>
      <c r="C643" t="s">
        <v>17</v>
      </c>
      <c r="D643" s="1">
        <v>45298.750405092593</v>
      </c>
      <c r="E643" s="18" t="s">
        <v>11</v>
      </c>
      <c r="F643" s="13" t="s">
        <v>16</v>
      </c>
      <c r="G643" t="s">
        <v>14</v>
      </c>
      <c r="H643">
        <v>0</v>
      </c>
      <c r="I643" s="2"/>
      <c r="J643" s="4">
        <v>0</v>
      </c>
      <c r="K643" t="str">
        <f>IF((LEN(relatorio_Ananindeua[[#This Row],[CIF/CPF/CNPJ]])=14),relatorio_Ananindeua[[#This Row],[CIF/CPF/CNPJ]],relatorio_Ananindeua[[#This Row],[Coluna2]])</f>
        <v>47760409000170</v>
      </c>
      <c r="L643" t="str">
        <f t="shared" si="10"/>
        <v>477******70</v>
      </c>
    </row>
    <row r="644" spans="1:12" x14ac:dyDescent="0.25">
      <c r="A644" t="s">
        <v>7532</v>
      </c>
      <c r="B644" t="s">
        <v>7533</v>
      </c>
      <c r="C644" t="s">
        <v>17</v>
      </c>
      <c r="D644" s="1">
        <v>45298.750405092593</v>
      </c>
      <c r="E644" s="18" t="s">
        <v>11</v>
      </c>
      <c r="F644" s="13" t="s">
        <v>16</v>
      </c>
      <c r="G644" t="s">
        <v>14</v>
      </c>
      <c r="H644">
        <v>0</v>
      </c>
      <c r="I644" s="2"/>
      <c r="J644" s="4">
        <v>0</v>
      </c>
      <c r="K644" t="str">
        <f>IF((LEN(relatorio_Ananindeua[[#This Row],[CIF/CPF/CNPJ]])=14),relatorio_Ananindeua[[#This Row],[CIF/CPF/CNPJ]],relatorio_Ananindeua[[#This Row],[Coluna2]])</f>
        <v>47890177000174</v>
      </c>
      <c r="L644" t="str">
        <f t="shared" si="10"/>
        <v>478******74</v>
      </c>
    </row>
    <row r="645" spans="1:12" x14ac:dyDescent="0.25">
      <c r="A645" t="s">
        <v>7536</v>
      </c>
      <c r="B645" t="s">
        <v>7537</v>
      </c>
      <c r="C645" t="s">
        <v>17</v>
      </c>
      <c r="D645" s="1">
        <v>45298.750405092593</v>
      </c>
      <c r="E645" s="18" t="s">
        <v>11</v>
      </c>
      <c r="F645" s="13" t="s">
        <v>16</v>
      </c>
      <c r="G645" t="s">
        <v>14</v>
      </c>
      <c r="H645">
        <v>0</v>
      </c>
      <c r="I645" s="2"/>
      <c r="J645" s="4">
        <v>0</v>
      </c>
      <c r="K645" t="str">
        <f>IF((LEN(relatorio_Ananindeua[[#This Row],[CIF/CPF/CNPJ]])=14),relatorio_Ananindeua[[#This Row],[CIF/CPF/CNPJ]],relatorio_Ananindeua[[#This Row],[Coluna2]])</f>
        <v>47914240000165</v>
      </c>
      <c r="L645" t="str">
        <f t="shared" si="10"/>
        <v>479******65</v>
      </c>
    </row>
    <row r="646" spans="1:12" x14ac:dyDescent="0.25">
      <c r="A646" t="s">
        <v>7476</v>
      </c>
      <c r="B646" t="s">
        <v>7477</v>
      </c>
      <c r="C646" t="s">
        <v>17</v>
      </c>
      <c r="D646" s="1">
        <v>45298.750428240739</v>
      </c>
      <c r="E646" s="18" t="s">
        <v>11</v>
      </c>
      <c r="F646" s="13" t="s">
        <v>16</v>
      </c>
      <c r="G646" t="s">
        <v>14</v>
      </c>
      <c r="H646">
        <v>0</v>
      </c>
      <c r="I646" s="2"/>
      <c r="J646" s="4">
        <v>0</v>
      </c>
      <c r="K646" t="str">
        <f>IF((LEN(relatorio_Ananindeua[[#This Row],[CIF/CPF/CNPJ]])=14),relatorio_Ananindeua[[#This Row],[CIF/CPF/CNPJ]],relatorio_Ananindeua[[#This Row],[Coluna2]])</f>
        <v>47759003000177</v>
      </c>
      <c r="L646" t="str">
        <f t="shared" si="10"/>
        <v>477******77</v>
      </c>
    </row>
    <row r="647" spans="1:12" x14ac:dyDescent="0.25">
      <c r="A647" t="s">
        <v>7478</v>
      </c>
      <c r="B647" t="s">
        <v>7479</v>
      </c>
      <c r="C647" t="s">
        <v>17</v>
      </c>
      <c r="D647" s="1">
        <v>45298.750428240739</v>
      </c>
      <c r="E647" s="18" t="s">
        <v>11</v>
      </c>
      <c r="F647" s="13" t="s">
        <v>16</v>
      </c>
      <c r="G647" t="s">
        <v>14</v>
      </c>
      <c r="H647">
        <v>0</v>
      </c>
      <c r="I647" s="2"/>
      <c r="J647" s="4">
        <v>0</v>
      </c>
      <c r="K647" t="str">
        <f>IF((LEN(relatorio_Ananindeua[[#This Row],[CIF/CPF/CNPJ]])=14),relatorio_Ananindeua[[#This Row],[CIF/CPF/CNPJ]],relatorio_Ananindeua[[#This Row],[Coluna2]])</f>
        <v>47759180000153</v>
      </c>
      <c r="L647" t="str">
        <f t="shared" si="10"/>
        <v>477******53</v>
      </c>
    </row>
    <row r="648" spans="1:12" x14ac:dyDescent="0.25">
      <c r="A648" t="s">
        <v>7498</v>
      </c>
      <c r="B648" t="s">
        <v>7499</v>
      </c>
      <c r="C648" t="s">
        <v>17</v>
      </c>
      <c r="D648" s="1">
        <v>45298.750428240739</v>
      </c>
      <c r="E648" s="18" t="s">
        <v>11</v>
      </c>
      <c r="F648" s="13" t="s">
        <v>16</v>
      </c>
      <c r="G648" t="s">
        <v>14</v>
      </c>
      <c r="H648">
        <v>0</v>
      </c>
      <c r="I648" s="2"/>
      <c r="J648" s="4">
        <v>0</v>
      </c>
      <c r="K648" t="str">
        <f>IF((LEN(relatorio_Ananindeua[[#This Row],[CIF/CPF/CNPJ]])=14),relatorio_Ananindeua[[#This Row],[CIF/CPF/CNPJ]],relatorio_Ananindeua[[#This Row],[Coluna2]])</f>
        <v>47797828000186</v>
      </c>
      <c r="L648" t="str">
        <f t="shared" si="10"/>
        <v>477******86</v>
      </c>
    </row>
    <row r="649" spans="1:12" x14ac:dyDescent="0.25">
      <c r="A649" t="s">
        <v>4133</v>
      </c>
      <c r="B649" t="s">
        <v>4134</v>
      </c>
      <c r="C649" t="s">
        <v>17</v>
      </c>
      <c r="D649" s="1">
        <v>45298.750451388885</v>
      </c>
      <c r="E649" s="18" t="s">
        <v>11</v>
      </c>
      <c r="F649" s="13" t="s">
        <v>16</v>
      </c>
      <c r="G649" t="s">
        <v>14</v>
      </c>
      <c r="H649">
        <v>0</v>
      </c>
      <c r="I649" s="2"/>
      <c r="J649" s="4">
        <v>0</v>
      </c>
      <c r="K649" t="str">
        <f>IF((LEN(relatorio_Ananindeua[[#This Row],[CIF/CPF/CNPJ]])=14),relatorio_Ananindeua[[#This Row],[CIF/CPF/CNPJ]],relatorio_Ananindeua[[#This Row],[Coluna2]])</f>
        <v>36305269000123</v>
      </c>
      <c r="L649" t="str">
        <f t="shared" si="10"/>
        <v>363******23</v>
      </c>
    </row>
    <row r="650" spans="1:12" x14ac:dyDescent="0.25">
      <c r="A650" t="s">
        <v>6539</v>
      </c>
      <c r="B650" t="s">
        <v>6540</v>
      </c>
      <c r="C650" t="s">
        <v>17</v>
      </c>
      <c r="D650" s="1">
        <v>45298.750451388885</v>
      </c>
      <c r="E650" s="18" t="s">
        <v>11</v>
      </c>
      <c r="F650" s="13" t="s">
        <v>16</v>
      </c>
      <c r="G650" t="s">
        <v>14</v>
      </c>
      <c r="H650">
        <v>0</v>
      </c>
      <c r="I650" s="2"/>
      <c r="J650" s="4">
        <v>0</v>
      </c>
      <c r="K650" t="str">
        <f>IF((LEN(relatorio_Ananindeua[[#This Row],[CIF/CPF/CNPJ]])=14),relatorio_Ananindeua[[#This Row],[CIF/CPF/CNPJ]],relatorio_Ananindeua[[#This Row],[Coluna2]])</f>
        <v>45238310000187</v>
      </c>
      <c r="L650" t="str">
        <f t="shared" si="10"/>
        <v>452******87</v>
      </c>
    </row>
    <row r="651" spans="1:12" x14ac:dyDescent="0.25">
      <c r="A651" t="s">
        <v>7520</v>
      </c>
      <c r="B651" t="s">
        <v>7521</v>
      </c>
      <c r="C651" t="s">
        <v>17</v>
      </c>
      <c r="D651" s="1">
        <v>45298.750451388885</v>
      </c>
      <c r="E651" s="18" t="s">
        <v>11</v>
      </c>
      <c r="F651" s="13" t="s">
        <v>16</v>
      </c>
      <c r="G651" t="s">
        <v>14</v>
      </c>
      <c r="H651">
        <v>0</v>
      </c>
      <c r="I651" s="2"/>
      <c r="J651" s="4">
        <v>0</v>
      </c>
      <c r="K651" t="str">
        <f>IF((LEN(relatorio_Ananindeua[[#This Row],[CIF/CPF/CNPJ]])=14),relatorio_Ananindeua[[#This Row],[CIF/CPF/CNPJ]],relatorio_Ananindeua[[#This Row],[Coluna2]])</f>
        <v>47865044000148</v>
      </c>
      <c r="L651" t="str">
        <f t="shared" si="10"/>
        <v>478******48</v>
      </c>
    </row>
    <row r="652" spans="1:12" x14ac:dyDescent="0.25">
      <c r="A652" t="s">
        <v>7526</v>
      </c>
      <c r="B652" t="s">
        <v>7527</v>
      </c>
      <c r="C652" t="s">
        <v>17</v>
      </c>
      <c r="D652" s="1">
        <v>45298.750451388885</v>
      </c>
      <c r="E652" s="18" t="s">
        <v>11</v>
      </c>
      <c r="F652" s="13" t="s">
        <v>16</v>
      </c>
      <c r="G652" t="s">
        <v>14</v>
      </c>
      <c r="H652">
        <v>0</v>
      </c>
      <c r="I652" s="2"/>
      <c r="J652" s="4">
        <v>0</v>
      </c>
      <c r="K652" t="str">
        <f>IF((LEN(relatorio_Ananindeua[[#This Row],[CIF/CPF/CNPJ]])=14),relatorio_Ananindeua[[#This Row],[CIF/CPF/CNPJ]],relatorio_Ananindeua[[#This Row],[Coluna2]])</f>
        <v>47875500000130</v>
      </c>
      <c r="L652" t="str">
        <f t="shared" si="10"/>
        <v>478******30</v>
      </c>
    </row>
    <row r="653" spans="1:12" x14ac:dyDescent="0.25">
      <c r="A653" t="s">
        <v>7510</v>
      </c>
      <c r="B653" t="s">
        <v>7511</v>
      </c>
      <c r="C653" t="s">
        <v>17</v>
      </c>
      <c r="D653" s="1">
        <v>45298.750474537039</v>
      </c>
      <c r="E653" s="18" t="s">
        <v>11</v>
      </c>
      <c r="F653" s="13" t="s">
        <v>16</v>
      </c>
      <c r="G653" t="s">
        <v>14</v>
      </c>
      <c r="H653">
        <v>0</v>
      </c>
      <c r="I653" s="2"/>
      <c r="J653" s="4">
        <v>0</v>
      </c>
      <c r="K653" t="str">
        <f>IF((LEN(relatorio_Ananindeua[[#This Row],[CIF/CPF/CNPJ]])=14),relatorio_Ananindeua[[#This Row],[CIF/CPF/CNPJ]],relatorio_Ananindeua[[#This Row],[Coluna2]])</f>
        <v>47830727000160</v>
      </c>
      <c r="L653" t="str">
        <f t="shared" si="10"/>
        <v>478******60</v>
      </c>
    </row>
    <row r="654" spans="1:12" x14ac:dyDescent="0.25">
      <c r="A654" t="s">
        <v>7502</v>
      </c>
      <c r="B654" t="s">
        <v>7503</v>
      </c>
      <c r="C654" t="s">
        <v>17</v>
      </c>
      <c r="D654" s="1">
        <v>45298.750486111108</v>
      </c>
      <c r="E654" s="18" t="s">
        <v>11</v>
      </c>
      <c r="F654" s="13" t="s">
        <v>16</v>
      </c>
      <c r="G654" t="s">
        <v>14</v>
      </c>
      <c r="H654">
        <v>0</v>
      </c>
      <c r="I654" s="2"/>
      <c r="J654" s="4">
        <v>0</v>
      </c>
      <c r="K654" t="str">
        <f>IF((LEN(relatorio_Ananindeua[[#This Row],[CIF/CPF/CNPJ]])=14),relatorio_Ananindeua[[#This Row],[CIF/CPF/CNPJ]],relatorio_Ananindeua[[#This Row],[Coluna2]])</f>
        <v>47822998000173</v>
      </c>
      <c r="L654" t="str">
        <f t="shared" si="10"/>
        <v>478******73</v>
      </c>
    </row>
    <row r="655" spans="1:12" x14ac:dyDescent="0.25">
      <c r="A655" t="s">
        <v>7504</v>
      </c>
      <c r="B655" t="s">
        <v>7505</v>
      </c>
      <c r="C655" t="s">
        <v>17</v>
      </c>
      <c r="D655" s="1">
        <v>45298.750497685185</v>
      </c>
      <c r="E655" s="18" t="s">
        <v>11</v>
      </c>
      <c r="F655" s="13" t="s">
        <v>16</v>
      </c>
      <c r="G655" t="s">
        <v>14</v>
      </c>
      <c r="H655">
        <v>0</v>
      </c>
      <c r="I655" s="2"/>
      <c r="J655" s="4">
        <v>0</v>
      </c>
      <c r="K655" t="str">
        <f>IF((LEN(relatorio_Ananindeua[[#This Row],[CIF/CPF/CNPJ]])=14),relatorio_Ananindeua[[#This Row],[CIF/CPF/CNPJ]],relatorio_Ananindeua[[#This Row],[Coluna2]])</f>
        <v>47824881000129</v>
      </c>
      <c r="L655" t="str">
        <f t="shared" si="10"/>
        <v>478******29</v>
      </c>
    </row>
    <row r="656" spans="1:12" x14ac:dyDescent="0.25">
      <c r="A656" t="s">
        <v>7488</v>
      </c>
      <c r="B656" t="s">
        <v>7489</v>
      </c>
      <c r="C656" t="s">
        <v>17</v>
      </c>
      <c r="D656" s="1">
        <v>45298.750532407408</v>
      </c>
      <c r="E656" s="18" t="s">
        <v>11</v>
      </c>
      <c r="F656" s="13" t="s">
        <v>16</v>
      </c>
      <c r="G656" t="s">
        <v>14</v>
      </c>
      <c r="H656">
        <v>0</v>
      </c>
      <c r="I656" s="2"/>
      <c r="J656" s="4">
        <v>0</v>
      </c>
      <c r="K656" t="str">
        <f>IF((LEN(relatorio_Ananindeua[[#This Row],[CIF/CPF/CNPJ]])=14),relatorio_Ananindeua[[#This Row],[CIF/CPF/CNPJ]],relatorio_Ananindeua[[#This Row],[Coluna2]])</f>
        <v>47771094000166</v>
      </c>
      <c r="L656" t="str">
        <f t="shared" si="10"/>
        <v>477******66</v>
      </c>
    </row>
    <row r="657" spans="1:12" x14ac:dyDescent="0.25">
      <c r="A657" t="s">
        <v>7490</v>
      </c>
      <c r="B657" t="s">
        <v>7491</v>
      </c>
      <c r="C657" t="s">
        <v>17</v>
      </c>
      <c r="D657" s="1">
        <v>45298.750532407408</v>
      </c>
      <c r="E657" s="18" t="s">
        <v>11</v>
      </c>
      <c r="F657" s="13" t="s">
        <v>16</v>
      </c>
      <c r="G657" t="s">
        <v>14</v>
      </c>
      <c r="H657">
        <v>0</v>
      </c>
      <c r="I657" s="2"/>
      <c r="J657" s="4">
        <v>0</v>
      </c>
      <c r="K657" t="str">
        <f>IF((LEN(relatorio_Ananindeua[[#This Row],[CIF/CPF/CNPJ]])=14),relatorio_Ananindeua[[#This Row],[CIF/CPF/CNPJ]],relatorio_Ananindeua[[#This Row],[Coluna2]])</f>
        <v>47785471000116</v>
      </c>
      <c r="L657" t="str">
        <f t="shared" si="10"/>
        <v>477******16</v>
      </c>
    </row>
    <row r="658" spans="1:12" x14ac:dyDescent="0.25">
      <c r="A658" t="s">
        <v>6962</v>
      </c>
      <c r="B658" t="s">
        <v>6963</v>
      </c>
      <c r="C658" t="s">
        <v>17</v>
      </c>
      <c r="D658" s="1">
        <v>45298.750543981485</v>
      </c>
      <c r="E658" s="18" t="s">
        <v>11</v>
      </c>
      <c r="F658" s="13" t="s">
        <v>16</v>
      </c>
      <c r="G658" t="s">
        <v>14</v>
      </c>
      <c r="H658">
        <v>0</v>
      </c>
      <c r="I658" s="2"/>
      <c r="J658" s="4">
        <v>0</v>
      </c>
      <c r="K658" t="str">
        <f>IF((LEN(relatorio_Ananindeua[[#This Row],[CIF/CPF/CNPJ]])=14),relatorio_Ananindeua[[#This Row],[CIF/CPF/CNPJ]],relatorio_Ananindeua[[#This Row],[Coluna2]])</f>
        <v>46343044000115</v>
      </c>
      <c r="L658" t="str">
        <f t="shared" ref="L658:L721" si="11">_xlfn.CONCAT(LEFT(A658,3),REPT("*",6),RIGHT(A658,2))</f>
        <v>463******15</v>
      </c>
    </row>
    <row r="659" spans="1:12" x14ac:dyDescent="0.25">
      <c r="A659" t="s">
        <v>7466</v>
      </c>
      <c r="B659" t="s">
        <v>7467</v>
      </c>
      <c r="C659" t="s">
        <v>17</v>
      </c>
      <c r="D659" s="1">
        <v>45298.750555555554</v>
      </c>
      <c r="E659" s="18" t="s">
        <v>11</v>
      </c>
      <c r="F659" s="13" t="s">
        <v>16</v>
      </c>
      <c r="G659" t="s">
        <v>14</v>
      </c>
      <c r="H659">
        <v>0</v>
      </c>
      <c r="I659" s="2"/>
      <c r="J659" s="4">
        <v>0</v>
      </c>
      <c r="K659" t="str">
        <f>IF((LEN(relatorio_Ananindeua[[#This Row],[CIF/CPF/CNPJ]])=14),relatorio_Ananindeua[[#This Row],[CIF/CPF/CNPJ]],relatorio_Ananindeua[[#This Row],[Coluna2]])</f>
        <v>47746438000187</v>
      </c>
      <c r="L659" t="str">
        <f t="shared" si="11"/>
        <v>477******87</v>
      </c>
    </row>
    <row r="660" spans="1:12" x14ac:dyDescent="0.25">
      <c r="A660" t="s">
        <v>7456</v>
      </c>
      <c r="B660" t="s">
        <v>7457</v>
      </c>
      <c r="C660" t="s">
        <v>17</v>
      </c>
      <c r="D660" s="1">
        <v>45298.750613425924</v>
      </c>
      <c r="E660" s="18" t="s">
        <v>11</v>
      </c>
      <c r="F660" s="13" t="s">
        <v>16</v>
      </c>
      <c r="G660" t="s">
        <v>14</v>
      </c>
      <c r="H660">
        <v>0</v>
      </c>
      <c r="I660" s="2"/>
      <c r="J660" s="4">
        <v>0</v>
      </c>
      <c r="K660" t="str">
        <f>IF((LEN(relatorio_Ananindeua[[#This Row],[CIF/CPF/CNPJ]])=14),relatorio_Ananindeua[[#This Row],[CIF/CPF/CNPJ]],relatorio_Ananindeua[[#This Row],[Coluna2]])</f>
        <v>47714920000135</v>
      </c>
      <c r="L660" t="str">
        <f t="shared" si="11"/>
        <v>477******35</v>
      </c>
    </row>
    <row r="661" spans="1:12" x14ac:dyDescent="0.25">
      <c r="A661" t="s">
        <v>7470</v>
      </c>
      <c r="B661" t="s">
        <v>7471</v>
      </c>
      <c r="C661" t="s">
        <v>17</v>
      </c>
      <c r="D661" s="1">
        <v>45298.750613425924</v>
      </c>
      <c r="E661" s="18" t="s">
        <v>11</v>
      </c>
      <c r="F661" s="13" t="s">
        <v>16</v>
      </c>
      <c r="G661" t="s">
        <v>14</v>
      </c>
      <c r="H661">
        <v>0</v>
      </c>
      <c r="I661" s="2"/>
      <c r="J661" s="4">
        <v>0</v>
      </c>
      <c r="K661" t="str">
        <f>IF((LEN(relatorio_Ananindeua[[#This Row],[CIF/CPF/CNPJ]])=14),relatorio_Ananindeua[[#This Row],[CIF/CPF/CNPJ]],relatorio_Ananindeua[[#This Row],[Coluna2]])</f>
        <v>47751187000129</v>
      </c>
      <c r="L661" t="str">
        <f t="shared" si="11"/>
        <v>477******29</v>
      </c>
    </row>
    <row r="662" spans="1:12" x14ac:dyDescent="0.25">
      <c r="A662" t="s">
        <v>7472</v>
      </c>
      <c r="B662" t="s">
        <v>7473</v>
      </c>
      <c r="C662" t="s">
        <v>17</v>
      </c>
      <c r="D662" s="1">
        <v>45298.750613425924</v>
      </c>
      <c r="E662" s="18" t="s">
        <v>11</v>
      </c>
      <c r="F662" s="13" t="s">
        <v>16</v>
      </c>
      <c r="G662" t="s">
        <v>14</v>
      </c>
      <c r="H662">
        <v>0</v>
      </c>
      <c r="I662" s="2"/>
      <c r="J662" s="4">
        <v>0</v>
      </c>
      <c r="K662" t="str">
        <f>IF((LEN(relatorio_Ananindeua[[#This Row],[CIF/CPF/CNPJ]])=14),relatorio_Ananindeua[[#This Row],[CIF/CPF/CNPJ]],relatorio_Ananindeua[[#This Row],[Coluna2]])</f>
        <v>47752123000142</v>
      </c>
      <c r="L662" t="str">
        <f t="shared" si="11"/>
        <v>477******42</v>
      </c>
    </row>
    <row r="663" spans="1:12" x14ac:dyDescent="0.25">
      <c r="A663" t="s">
        <v>7448</v>
      </c>
      <c r="B663" t="s">
        <v>7449</v>
      </c>
      <c r="C663" t="s">
        <v>17</v>
      </c>
      <c r="D663" s="1">
        <v>45298.750625000001</v>
      </c>
      <c r="E663" s="18" t="s">
        <v>11</v>
      </c>
      <c r="F663" s="13" t="s">
        <v>16</v>
      </c>
      <c r="G663" t="s">
        <v>14</v>
      </c>
      <c r="H663">
        <v>0</v>
      </c>
      <c r="I663" s="2"/>
      <c r="J663" s="4">
        <v>0</v>
      </c>
      <c r="K663" t="str">
        <f>IF((LEN(relatorio_Ananindeua[[#This Row],[CIF/CPF/CNPJ]])=14),relatorio_Ananindeua[[#This Row],[CIF/CPF/CNPJ]],relatorio_Ananindeua[[#This Row],[Coluna2]])</f>
        <v>47692962000112</v>
      </c>
      <c r="L663" t="str">
        <f t="shared" si="11"/>
        <v>476******12</v>
      </c>
    </row>
    <row r="664" spans="1:12" x14ac:dyDescent="0.25">
      <c r="A664" t="s">
        <v>7452</v>
      </c>
      <c r="B664" t="s">
        <v>7453</v>
      </c>
      <c r="C664" t="s">
        <v>17</v>
      </c>
      <c r="D664" s="1">
        <v>45298.750625000001</v>
      </c>
      <c r="E664" s="18" t="s">
        <v>11</v>
      </c>
      <c r="F664" s="13" t="s">
        <v>16</v>
      </c>
      <c r="G664" t="s">
        <v>14</v>
      </c>
      <c r="H664">
        <v>0</v>
      </c>
      <c r="I664" s="2"/>
      <c r="J664" s="4">
        <v>0</v>
      </c>
      <c r="K664" t="str">
        <f>IF((LEN(relatorio_Ananindeua[[#This Row],[CIF/CPF/CNPJ]])=14),relatorio_Ananindeua[[#This Row],[CIF/CPF/CNPJ]],relatorio_Ananindeua[[#This Row],[Coluna2]])</f>
        <v>47699200000148</v>
      </c>
      <c r="L664" t="str">
        <f t="shared" si="11"/>
        <v>476******48</v>
      </c>
    </row>
    <row r="665" spans="1:12" x14ac:dyDescent="0.25">
      <c r="A665" t="s">
        <v>7138</v>
      </c>
      <c r="B665" t="s">
        <v>7139</v>
      </c>
      <c r="C665" t="s">
        <v>17</v>
      </c>
      <c r="D665" s="1">
        <v>45298.750694444447</v>
      </c>
      <c r="E665" s="18" t="s">
        <v>11</v>
      </c>
      <c r="F665" s="13" t="s">
        <v>16</v>
      </c>
      <c r="G665" t="s">
        <v>14</v>
      </c>
      <c r="H665">
        <v>0</v>
      </c>
      <c r="I665" s="2"/>
      <c r="J665" s="4">
        <v>0</v>
      </c>
      <c r="K665" t="str">
        <f>IF((LEN(relatorio_Ananindeua[[#This Row],[CIF/CPF/CNPJ]])=14),relatorio_Ananindeua[[#This Row],[CIF/CPF/CNPJ]],relatorio_Ananindeua[[#This Row],[Coluna2]])</f>
        <v>46765276000161</v>
      </c>
      <c r="L665" t="str">
        <f t="shared" si="11"/>
        <v>467******61</v>
      </c>
    </row>
    <row r="666" spans="1:12" x14ac:dyDescent="0.25">
      <c r="A666" t="s">
        <v>6087</v>
      </c>
      <c r="B666" t="s">
        <v>6088</v>
      </c>
      <c r="C666" t="s">
        <v>17</v>
      </c>
      <c r="D666" s="1">
        <v>45298.750717592593</v>
      </c>
      <c r="E666" s="18" t="s">
        <v>11</v>
      </c>
      <c r="F666" s="13" t="s">
        <v>16</v>
      </c>
      <c r="G666" t="s">
        <v>14</v>
      </c>
      <c r="H666">
        <v>0</v>
      </c>
      <c r="I666" s="2"/>
      <c r="J666" s="4">
        <v>0</v>
      </c>
      <c r="K666" t="str">
        <f>IF((LEN(relatorio_Ananindeua[[#This Row],[CIF/CPF/CNPJ]])=14),relatorio_Ananindeua[[#This Row],[CIF/CPF/CNPJ]],relatorio_Ananindeua[[#This Row],[Coluna2]])</f>
        <v>43828665000109</v>
      </c>
      <c r="L666" t="str">
        <f t="shared" si="11"/>
        <v>438******09</v>
      </c>
    </row>
    <row r="667" spans="1:12" x14ac:dyDescent="0.25">
      <c r="A667" t="s">
        <v>6826</v>
      </c>
      <c r="B667" t="s">
        <v>6827</v>
      </c>
      <c r="C667" t="s">
        <v>17</v>
      </c>
      <c r="D667" s="1">
        <v>45298.75072916667</v>
      </c>
      <c r="E667" s="18" t="s">
        <v>11</v>
      </c>
      <c r="F667" s="13" t="s">
        <v>16</v>
      </c>
      <c r="G667" t="s">
        <v>14</v>
      </c>
      <c r="H667">
        <v>0</v>
      </c>
      <c r="I667" s="2"/>
      <c r="J667" s="4">
        <v>0</v>
      </c>
      <c r="K667" t="str">
        <f>IF((LEN(relatorio_Ananindeua[[#This Row],[CIF/CPF/CNPJ]])=14),relatorio_Ananindeua[[#This Row],[CIF/CPF/CNPJ]],relatorio_Ananindeua[[#This Row],[Coluna2]])</f>
        <v>45987556000151</v>
      </c>
      <c r="L667" t="str">
        <f t="shared" si="11"/>
        <v>459******51</v>
      </c>
    </row>
    <row r="668" spans="1:12" x14ac:dyDescent="0.25">
      <c r="A668" t="s">
        <v>7442</v>
      </c>
      <c r="B668" t="s">
        <v>7443</v>
      </c>
      <c r="C668" t="s">
        <v>17</v>
      </c>
      <c r="D668" s="1">
        <v>45298.750763888886</v>
      </c>
      <c r="E668" s="18" t="s">
        <v>11</v>
      </c>
      <c r="F668" s="13" t="s">
        <v>16</v>
      </c>
      <c r="G668" t="s">
        <v>14</v>
      </c>
      <c r="H668">
        <v>0</v>
      </c>
      <c r="I668" s="2"/>
      <c r="J668" s="4">
        <v>0</v>
      </c>
      <c r="K668" t="str">
        <f>IF((LEN(relatorio_Ananindeua[[#This Row],[CIF/CPF/CNPJ]])=14),relatorio_Ananindeua[[#This Row],[CIF/CPF/CNPJ]],relatorio_Ananindeua[[#This Row],[Coluna2]])</f>
        <v>47684585000170</v>
      </c>
      <c r="L668" t="str">
        <f t="shared" si="11"/>
        <v>476******70</v>
      </c>
    </row>
    <row r="669" spans="1:12" x14ac:dyDescent="0.25">
      <c r="A669" t="s">
        <v>7420</v>
      </c>
      <c r="B669" t="s">
        <v>7421</v>
      </c>
      <c r="C669" t="s">
        <v>17</v>
      </c>
      <c r="D669" s="1">
        <v>45298.750798611109</v>
      </c>
      <c r="E669" s="18" t="s">
        <v>11</v>
      </c>
      <c r="F669" s="13" t="s">
        <v>16</v>
      </c>
      <c r="G669" t="s">
        <v>14</v>
      </c>
      <c r="H669">
        <v>0</v>
      </c>
      <c r="I669" s="2"/>
      <c r="J669" s="4">
        <v>0</v>
      </c>
      <c r="K669" t="str">
        <f>IF((LEN(relatorio_Ananindeua[[#This Row],[CIF/CPF/CNPJ]])=14),relatorio_Ananindeua[[#This Row],[CIF/CPF/CNPJ]],relatorio_Ananindeua[[#This Row],[Coluna2]])</f>
        <v>47630978000109</v>
      </c>
      <c r="L669" t="str">
        <f t="shared" si="11"/>
        <v>476******09</v>
      </c>
    </row>
    <row r="670" spans="1:12" x14ac:dyDescent="0.25">
      <c r="A670" t="s">
        <v>1764</v>
      </c>
      <c r="B670" t="s">
        <v>1765</v>
      </c>
      <c r="C670" t="s">
        <v>17</v>
      </c>
      <c r="D670" s="1">
        <v>45298.750810185185</v>
      </c>
      <c r="E670" s="18" t="s">
        <v>11</v>
      </c>
      <c r="F670" s="13" t="s">
        <v>16</v>
      </c>
      <c r="G670" t="s">
        <v>14</v>
      </c>
      <c r="H670">
        <v>0</v>
      </c>
      <c r="I670" s="2"/>
      <c r="J670" s="4">
        <v>0</v>
      </c>
      <c r="K670" t="str">
        <f>IF((LEN(relatorio_Ananindeua[[#This Row],[CIF/CPF/CNPJ]])=14),relatorio_Ananindeua[[#This Row],[CIF/CPF/CNPJ]],relatorio_Ananindeua[[#This Row],[Coluna2]])</f>
        <v>24219012000170</v>
      </c>
      <c r="L670" t="str">
        <f t="shared" si="11"/>
        <v>242******70</v>
      </c>
    </row>
    <row r="671" spans="1:12" x14ac:dyDescent="0.25">
      <c r="A671" t="s">
        <v>4579</v>
      </c>
      <c r="B671" t="s">
        <v>4580</v>
      </c>
      <c r="C671" t="s">
        <v>17</v>
      </c>
      <c r="D671" s="1">
        <v>45298.750821759262</v>
      </c>
      <c r="E671" s="18" t="s">
        <v>11</v>
      </c>
      <c r="F671" s="13" t="s">
        <v>16</v>
      </c>
      <c r="G671" t="s">
        <v>14</v>
      </c>
      <c r="H671">
        <v>0</v>
      </c>
      <c r="I671" s="2"/>
      <c r="J671" s="4">
        <v>0</v>
      </c>
      <c r="K671" t="str">
        <f>IF((LEN(relatorio_Ananindeua[[#This Row],[CIF/CPF/CNPJ]])=14),relatorio_Ananindeua[[#This Row],[CIF/CPF/CNPJ]],relatorio_Ananindeua[[#This Row],[Coluna2]])</f>
        <v>38086160000178</v>
      </c>
      <c r="L671" t="str">
        <f t="shared" si="11"/>
        <v>380******78</v>
      </c>
    </row>
    <row r="672" spans="1:12" x14ac:dyDescent="0.25">
      <c r="A672" t="s">
        <v>7412</v>
      </c>
      <c r="B672" t="s">
        <v>7413</v>
      </c>
      <c r="C672" t="s">
        <v>17</v>
      </c>
      <c r="D672" s="1">
        <v>45298.750821759262</v>
      </c>
      <c r="E672" s="18" t="s">
        <v>11</v>
      </c>
      <c r="F672" s="13" t="s">
        <v>16</v>
      </c>
      <c r="G672" t="s">
        <v>14</v>
      </c>
      <c r="H672">
        <v>0</v>
      </c>
      <c r="I672" s="2"/>
      <c r="J672" s="4">
        <v>0</v>
      </c>
      <c r="K672" t="str">
        <f>IF((LEN(relatorio_Ananindeua[[#This Row],[CIF/CPF/CNPJ]])=14),relatorio_Ananindeua[[#This Row],[CIF/CPF/CNPJ]],relatorio_Ananindeua[[#This Row],[Coluna2]])</f>
        <v>47587933000190</v>
      </c>
      <c r="L672" t="str">
        <f t="shared" si="11"/>
        <v>475******90</v>
      </c>
    </row>
    <row r="673" spans="1:12" x14ac:dyDescent="0.25">
      <c r="A673" t="s">
        <v>7430</v>
      </c>
      <c r="B673" t="s">
        <v>7431</v>
      </c>
      <c r="C673" t="s">
        <v>17</v>
      </c>
      <c r="D673" s="1">
        <v>45298.750821759262</v>
      </c>
      <c r="E673" s="18" t="s">
        <v>11</v>
      </c>
      <c r="F673" s="13" t="s">
        <v>16</v>
      </c>
      <c r="G673" t="s">
        <v>14</v>
      </c>
      <c r="H673">
        <v>0</v>
      </c>
      <c r="I673" s="2"/>
      <c r="J673" s="4">
        <v>0</v>
      </c>
      <c r="K673" t="str">
        <f>IF((LEN(relatorio_Ananindeua[[#This Row],[CIF/CPF/CNPJ]])=14),relatorio_Ananindeua[[#This Row],[CIF/CPF/CNPJ]],relatorio_Ananindeua[[#This Row],[Coluna2]])</f>
        <v>47642234000104</v>
      </c>
      <c r="L673" t="str">
        <f t="shared" si="11"/>
        <v>476******04</v>
      </c>
    </row>
    <row r="674" spans="1:12" x14ac:dyDescent="0.25">
      <c r="A674" t="s">
        <v>7414</v>
      </c>
      <c r="B674" t="s">
        <v>7415</v>
      </c>
      <c r="C674" t="s">
        <v>17</v>
      </c>
      <c r="D674" s="1">
        <v>45298.750844907408</v>
      </c>
      <c r="E674" s="18" t="s">
        <v>11</v>
      </c>
      <c r="F674" s="13" t="s">
        <v>16</v>
      </c>
      <c r="G674" t="s">
        <v>14</v>
      </c>
      <c r="H674">
        <v>0</v>
      </c>
      <c r="I674" s="2"/>
      <c r="J674" s="4">
        <v>0</v>
      </c>
      <c r="K674" t="str">
        <f>IF((LEN(relatorio_Ananindeua[[#This Row],[CIF/CPF/CNPJ]])=14),relatorio_Ananindeua[[#This Row],[CIF/CPF/CNPJ]],relatorio_Ananindeua[[#This Row],[Coluna2]])</f>
        <v>47595231000159</v>
      </c>
      <c r="L674" t="str">
        <f t="shared" si="11"/>
        <v>475******59</v>
      </c>
    </row>
    <row r="675" spans="1:12" x14ac:dyDescent="0.25">
      <c r="A675" t="s">
        <v>7410</v>
      </c>
      <c r="B675" t="s">
        <v>7411</v>
      </c>
      <c r="C675" t="s">
        <v>17</v>
      </c>
      <c r="D675" s="1">
        <v>45298.750891203701</v>
      </c>
      <c r="E675" s="18" t="s">
        <v>11</v>
      </c>
      <c r="F675" s="13" t="s">
        <v>16</v>
      </c>
      <c r="G675" t="s">
        <v>14</v>
      </c>
      <c r="H675">
        <v>0</v>
      </c>
      <c r="I675" s="2"/>
      <c r="J675" s="4">
        <v>0</v>
      </c>
      <c r="K675" t="str">
        <f>IF((LEN(relatorio_Ananindeua[[#This Row],[CIF/CPF/CNPJ]])=14),relatorio_Ananindeua[[#This Row],[CIF/CPF/CNPJ]],relatorio_Ananindeua[[#This Row],[Coluna2]])</f>
        <v>47567459000135</v>
      </c>
      <c r="L675" t="str">
        <f t="shared" si="11"/>
        <v>475******35</v>
      </c>
    </row>
    <row r="676" spans="1:12" x14ac:dyDescent="0.25">
      <c r="A676" t="s">
        <v>731</v>
      </c>
      <c r="B676" t="s">
        <v>732</v>
      </c>
      <c r="C676" t="s">
        <v>17</v>
      </c>
      <c r="D676" s="1">
        <v>45298.750914351855</v>
      </c>
      <c r="E676" s="18" t="s">
        <v>11</v>
      </c>
      <c r="F676" s="13" t="s">
        <v>16</v>
      </c>
      <c r="G676" t="s">
        <v>14</v>
      </c>
      <c r="H676">
        <v>0</v>
      </c>
      <c r="I676" s="2"/>
      <c r="J676" s="4">
        <v>0</v>
      </c>
      <c r="K676" t="str">
        <f>IF((LEN(relatorio_Ananindeua[[#This Row],[CIF/CPF/CNPJ]])=14),relatorio_Ananindeua[[#This Row],[CIF/CPF/CNPJ]],relatorio_Ananindeua[[#This Row],[Coluna2]])</f>
        <v>15328338000144</v>
      </c>
      <c r="L676" t="str">
        <f t="shared" si="11"/>
        <v>153******44</v>
      </c>
    </row>
    <row r="677" spans="1:12" x14ac:dyDescent="0.25">
      <c r="A677" t="s">
        <v>4811</v>
      </c>
      <c r="B677" t="s">
        <v>4812</v>
      </c>
      <c r="C677" t="s">
        <v>17</v>
      </c>
      <c r="D677" s="1">
        <v>45298.750914351855</v>
      </c>
      <c r="E677" s="18" t="s">
        <v>11</v>
      </c>
      <c r="F677" s="13" t="s">
        <v>16</v>
      </c>
      <c r="G677" t="s">
        <v>14</v>
      </c>
      <c r="H677">
        <v>0</v>
      </c>
      <c r="I677" s="2"/>
      <c r="J677" s="4">
        <v>0</v>
      </c>
      <c r="K677" t="str">
        <f>IF((LEN(relatorio_Ananindeua[[#This Row],[CIF/CPF/CNPJ]])=14),relatorio_Ananindeua[[#This Row],[CIF/CPF/CNPJ]],relatorio_Ananindeua[[#This Row],[Coluna2]])</f>
        <v>39654501000127</v>
      </c>
      <c r="L677" t="str">
        <f t="shared" si="11"/>
        <v>396******27</v>
      </c>
    </row>
    <row r="678" spans="1:12" x14ac:dyDescent="0.25">
      <c r="A678" t="s">
        <v>6900</v>
      </c>
      <c r="B678" t="s">
        <v>6901</v>
      </c>
      <c r="C678" t="s">
        <v>17</v>
      </c>
      <c r="D678" s="1">
        <v>45298.750925925924</v>
      </c>
      <c r="E678" s="18" t="s">
        <v>11</v>
      </c>
      <c r="F678" s="13" t="s">
        <v>16</v>
      </c>
      <c r="G678" t="s">
        <v>14</v>
      </c>
      <c r="H678">
        <v>0</v>
      </c>
      <c r="I678" s="2"/>
      <c r="J678" s="4">
        <v>0</v>
      </c>
      <c r="K678" t="str">
        <f>IF((LEN(relatorio_Ananindeua[[#This Row],[CIF/CPF/CNPJ]])=14),relatorio_Ananindeua[[#This Row],[CIF/CPF/CNPJ]],relatorio_Ananindeua[[#This Row],[Coluna2]])</f>
        <v>46191143000129</v>
      </c>
      <c r="L678" t="str">
        <f t="shared" si="11"/>
        <v>461******29</v>
      </c>
    </row>
    <row r="679" spans="1:12" x14ac:dyDescent="0.25">
      <c r="A679" t="s">
        <v>7402</v>
      </c>
      <c r="B679" t="s">
        <v>7403</v>
      </c>
      <c r="C679" t="s">
        <v>17</v>
      </c>
      <c r="D679" s="1">
        <v>45298.750925925924</v>
      </c>
      <c r="E679" s="18" t="s">
        <v>11</v>
      </c>
      <c r="F679" s="13" t="s">
        <v>16</v>
      </c>
      <c r="G679" t="s">
        <v>14</v>
      </c>
      <c r="H679">
        <v>0</v>
      </c>
      <c r="I679" s="2"/>
      <c r="J679" s="4">
        <v>0</v>
      </c>
      <c r="K679" t="str">
        <f>IF((LEN(relatorio_Ananindeua[[#This Row],[CIF/CPF/CNPJ]])=14),relatorio_Ananindeua[[#This Row],[CIF/CPF/CNPJ]],relatorio_Ananindeua[[#This Row],[Coluna2]])</f>
        <v>47524617000170</v>
      </c>
      <c r="L679" t="str">
        <f t="shared" si="11"/>
        <v>475******70</v>
      </c>
    </row>
    <row r="680" spans="1:12" x14ac:dyDescent="0.25">
      <c r="A680" t="s">
        <v>7400</v>
      </c>
      <c r="B680" t="s">
        <v>7401</v>
      </c>
      <c r="C680" t="s">
        <v>17</v>
      </c>
      <c r="D680" s="1">
        <v>45298.750937500001</v>
      </c>
      <c r="E680" s="18" t="s">
        <v>11</v>
      </c>
      <c r="F680" s="13" t="s">
        <v>16</v>
      </c>
      <c r="G680" t="s">
        <v>14</v>
      </c>
      <c r="H680">
        <v>0</v>
      </c>
      <c r="I680" s="2"/>
      <c r="J680" s="4">
        <v>0</v>
      </c>
      <c r="K680" t="str">
        <f>IF((LEN(relatorio_Ananindeua[[#This Row],[CIF/CPF/CNPJ]])=14),relatorio_Ananindeua[[#This Row],[CIF/CPF/CNPJ]],relatorio_Ananindeua[[#This Row],[Coluna2]])</f>
        <v>47523984000159</v>
      </c>
      <c r="L680" t="str">
        <f t="shared" si="11"/>
        <v>475******59</v>
      </c>
    </row>
    <row r="681" spans="1:12" x14ac:dyDescent="0.25">
      <c r="A681" t="s">
        <v>7404</v>
      </c>
      <c r="B681" t="s">
        <v>7405</v>
      </c>
      <c r="C681" t="s">
        <v>17</v>
      </c>
      <c r="D681" s="1">
        <v>45298.750937500001</v>
      </c>
      <c r="E681" s="18" t="s">
        <v>11</v>
      </c>
      <c r="F681" s="13" t="s">
        <v>16</v>
      </c>
      <c r="G681" t="s">
        <v>14</v>
      </c>
      <c r="H681">
        <v>0</v>
      </c>
      <c r="I681" s="2"/>
      <c r="J681" s="4">
        <v>0</v>
      </c>
      <c r="K681" t="str">
        <f>IF((LEN(relatorio_Ananindeua[[#This Row],[CIF/CPF/CNPJ]])=14),relatorio_Ananindeua[[#This Row],[CIF/CPF/CNPJ]],relatorio_Ananindeua[[#This Row],[Coluna2]])</f>
        <v>47535595000143</v>
      </c>
      <c r="L681" t="str">
        <f t="shared" si="11"/>
        <v>475******43</v>
      </c>
    </row>
    <row r="682" spans="1:12" x14ac:dyDescent="0.25">
      <c r="A682" t="s">
        <v>7394</v>
      </c>
      <c r="B682" t="s">
        <v>7395</v>
      </c>
      <c r="C682" t="s">
        <v>17</v>
      </c>
      <c r="D682" s="1">
        <v>45298.750949074078</v>
      </c>
      <c r="E682" s="18" t="s">
        <v>11</v>
      </c>
      <c r="F682" s="13" t="s">
        <v>16</v>
      </c>
      <c r="G682" t="s">
        <v>14</v>
      </c>
      <c r="H682">
        <v>0</v>
      </c>
      <c r="I682" s="2"/>
      <c r="J682" s="4">
        <v>0</v>
      </c>
      <c r="K682" t="str">
        <f>IF((LEN(relatorio_Ananindeua[[#This Row],[CIF/CPF/CNPJ]])=14),relatorio_Ananindeua[[#This Row],[CIF/CPF/CNPJ]],relatorio_Ananindeua[[#This Row],[Coluna2]])</f>
        <v>47511272000110</v>
      </c>
      <c r="L682" t="str">
        <f t="shared" si="11"/>
        <v>475******10</v>
      </c>
    </row>
    <row r="683" spans="1:12" x14ac:dyDescent="0.25">
      <c r="A683" t="s">
        <v>7354</v>
      </c>
      <c r="B683" t="s">
        <v>7355</v>
      </c>
      <c r="C683" t="s">
        <v>17</v>
      </c>
      <c r="D683" s="1">
        <v>45298.750983796293</v>
      </c>
      <c r="E683" s="18" t="s">
        <v>11</v>
      </c>
      <c r="F683" s="13" t="s">
        <v>16</v>
      </c>
      <c r="G683" t="s">
        <v>14</v>
      </c>
      <c r="H683">
        <v>0</v>
      </c>
      <c r="I683" s="2"/>
      <c r="J683" s="4">
        <v>0</v>
      </c>
      <c r="K683" t="str">
        <f>IF((LEN(relatorio_Ananindeua[[#This Row],[CIF/CPF/CNPJ]])=14),relatorio_Ananindeua[[#This Row],[CIF/CPF/CNPJ]],relatorio_Ananindeua[[#This Row],[Coluna2]])</f>
        <v>47401041000153</v>
      </c>
      <c r="L683" t="str">
        <f t="shared" si="11"/>
        <v>474******53</v>
      </c>
    </row>
    <row r="684" spans="1:12" x14ac:dyDescent="0.25">
      <c r="A684" t="s">
        <v>7386</v>
      </c>
      <c r="B684" t="s">
        <v>7387</v>
      </c>
      <c r="C684" t="s">
        <v>17</v>
      </c>
      <c r="D684" s="1">
        <v>45298.750983796293</v>
      </c>
      <c r="E684" s="18" t="s">
        <v>11</v>
      </c>
      <c r="F684" s="13" t="s">
        <v>16</v>
      </c>
      <c r="G684" t="s">
        <v>14</v>
      </c>
      <c r="H684">
        <v>0</v>
      </c>
      <c r="I684" s="2"/>
      <c r="J684" s="4">
        <v>0</v>
      </c>
      <c r="K684" t="str">
        <f>IF((LEN(relatorio_Ananindeua[[#This Row],[CIF/CPF/CNPJ]])=14),relatorio_Ananindeua[[#This Row],[CIF/CPF/CNPJ]],relatorio_Ananindeua[[#This Row],[Coluna2]])</f>
        <v>47487433000187</v>
      </c>
      <c r="L684" t="str">
        <f t="shared" si="11"/>
        <v>474******87</v>
      </c>
    </row>
    <row r="685" spans="1:12" x14ac:dyDescent="0.25">
      <c r="A685" t="s">
        <v>7378</v>
      </c>
      <c r="B685" t="s">
        <v>7379</v>
      </c>
      <c r="C685" t="s">
        <v>17</v>
      </c>
      <c r="D685" s="1">
        <v>45298.751030092593</v>
      </c>
      <c r="E685" s="18" t="s">
        <v>11</v>
      </c>
      <c r="F685" s="13" t="s">
        <v>16</v>
      </c>
      <c r="G685" t="s">
        <v>14</v>
      </c>
      <c r="H685">
        <v>0</v>
      </c>
      <c r="I685" s="2"/>
      <c r="J685" s="4">
        <v>0</v>
      </c>
      <c r="K685" t="str">
        <f>IF((LEN(relatorio_Ananindeua[[#This Row],[CIF/CPF/CNPJ]])=14),relatorio_Ananindeua[[#This Row],[CIF/CPF/CNPJ]],relatorio_Ananindeua[[#This Row],[Coluna2]])</f>
        <v>47478148000108</v>
      </c>
      <c r="L685" t="str">
        <f t="shared" si="11"/>
        <v>474******08</v>
      </c>
    </row>
    <row r="686" spans="1:12" x14ac:dyDescent="0.25">
      <c r="A686" t="s">
        <v>7390</v>
      </c>
      <c r="B686" t="s">
        <v>7391</v>
      </c>
      <c r="C686" t="s">
        <v>17</v>
      </c>
      <c r="D686" s="1">
        <v>45298.75104166667</v>
      </c>
      <c r="E686" s="18" t="s">
        <v>11</v>
      </c>
      <c r="F686" s="13" t="s">
        <v>16</v>
      </c>
      <c r="G686" t="s">
        <v>14</v>
      </c>
      <c r="H686">
        <v>0</v>
      </c>
      <c r="I686" s="2"/>
      <c r="J686" s="4">
        <v>0</v>
      </c>
      <c r="K686" t="str">
        <f>IF((LEN(relatorio_Ananindeua[[#This Row],[CIF/CPF/CNPJ]])=14),relatorio_Ananindeua[[#This Row],[CIF/CPF/CNPJ]],relatorio_Ananindeua[[#This Row],[Coluna2]])</f>
        <v>47495100000108</v>
      </c>
      <c r="L686" t="str">
        <f t="shared" si="11"/>
        <v>474******08</v>
      </c>
    </row>
    <row r="687" spans="1:12" x14ac:dyDescent="0.25">
      <c r="A687" t="s">
        <v>7368</v>
      </c>
      <c r="B687" t="s">
        <v>7369</v>
      </c>
      <c r="C687" t="s">
        <v>17</v>
      </c>
      <c r="D687" s="1">
        <v>45298.751087962963</v>
      </c>
      <c r="E687" s="18" t="s">
        <v>11</v>
      </c>
      <c r="F687" s="13" t="s">
        <v>16</v>
      </c>
      <c r="G687" t="s">
        <v>14</v>
      </c>
      <c r="H687">
        <v>0</v>
      </c>
      <c r="I687" s="2"/>
      <c r="J687" s="4">
        <v>0</v>
      </c>
      <c r="K687" t="str">
        <f>IF((LEN(relatorio_Ananindeua[[#This Row],[CIF/CPF/CNPJ]])=14),relatorio_Ananindeua[[#This Row],[CIF/CPF/CNPJ]],relatorio_Ananindeua[[#This Row],[Coluna2]])</f>
        <v>47443685000104</v>
      </c>
      <c r="L687" t="str">
        <f t="shared" si="11"/>
        <v>474******04</v>
      </c>
    </row>
    <row r="688" spans="1:12" x14ac:dyDescent="0.25">
      <c r="A688" t="s">
        <v>7362</v>
      </c>
      <c r="B688" t="s">
        <v>7363</v>
      </c>
      <c r="C688" t="s">
        <v>17</v>
      </c>
      <c r="D688" s="1">
        <v>45298.751111111109</v>
      </c>
      <c r="E688" s="18" t="s">
        <v>11</v>
      </c>
      <c r="F688" s="13" t="s">
        <v>16</v>
      </c>
      <c r="G688" t="s">
        <v>14</v>
      </c>
      <c r="H688">
        <v>0</v>
      </c>
      <c r="I688" s="2"/>
      <c r="J688" s="4">
        <v>0</v>
      </c>
      <c r="K688" t="str">
        <f>IF((LEN(relatorio_Ananindeua[[#This Row],[CIF/CPF/CNPJ]])=14),relatorio_Ananindeua[[#This Row],[CIF/CPF/CNPJ]],relatorio_Ananindeua[[#This Row],[Coluna2]])</f>
        <v>47417817000123</v>
      </c>
      <c r="L688" t="str">
        <f t="shared" si="11"/>
        <v>474******23</v>
      </c>
    </row>
    <row r="689" spans="1:12" x14ac:dyDescent="0.25">
      <c r="A689" t="s">
        <v>6711</v>
      </c>
      <c r="B689" t="s">
        <v>6712</v>
      </c>
      <c r="C689" t="s">
        <v>17</v>
      </c>
      <c r="D689" s="1">
        <v>45298.751122685186</v>
      </c>
      <c r="E689" s="18" t="s">
        <v>11</v>
      </c>
      <c r="F689" s="13" t="s">
        <v>16</v>
      </c>
      <c r="G689" t="s">
        <v>14</v>
      </c>
      <c r="H689">
        <v>0</v>
      </c>
      <c r="I689" s="2"/>
      <c r="J689" s="4">
        <v>0</v>
      </c>
      <c r="K689" t="str">
        <f>IF((LEN(relatorio_Ananindeua[[#This Row],[CIF/CPF/CNPJ]])=14),relatorio_Ananindeua[[#This Row],[CIF/CPF/CNPJ]],relatorio_Ananindeua[[#This Row],[Coluna2]])</f>
        <v>45672727000153</v>
      </c>
      <c r="L689" t="str">
        <f t="shared" si="11"/>
        <v>456******53</v>
      </c>
    </row>
    <row r="690" spans="1:12" x14ac:dyDescent="0.25">
      <c r="A690" t="s">
        <v>7364</v>
      </c>
      <c r="B690" t="s">
        <v>7365</v>
      </c>
      <c r="C690" t="s">
        <v>17</v>
      </c>
      <c r="D690" s="1">
        <v>45298.751122685186</v>
      </c>
      <c r="E690" s="18" t="s">
        <v>11</v>
      </c>
      <c r="F690" s="13" t="s">
        <v>16</v>
      </c>
      <c r="G690" t="s">
        <v>14</v>
      </c>
      <c r="H690">
        <v>0</v>
      </c>
      <c r="I690" s="2"/>
      <c r="J690" s="4">
        <v>0</v>
      </c>
      <c r="K690" t="str">
        <f>IF((LEN(relatorio_Ananindeua[[#This Row],[CIF/CPF/CNPJ]])=14),relatorio_Ananindeua[[#This Row],[CIF/CPF/CNPJ]],relatorio_Ananindeua[[#This Row],[Coluna2]])</f>
        <v>47422429000130</v>
      </c>
      <c r="L690" t="str">
        <f t="shared" si="11"/>
        <v>474******30</v>
      </c>
    </row>
    <row r="691" spans="1:12" x14ac:dyDescent="0.25">
      <c r="A691" t="s">
        <v>7360</v>
      </c>
      <c r="B691" t="s">
        <v>7361</v>
      </c>
      <c r="C691" t="s">
        <v>17</v>
      </c>
      <c r="D691" s="1">
        <v>45298.751134259262</v>
      </c>
      <c r="E691" s="18" t="s">
        <v>11</v>
      </c>
      <c r="F691" s="13" t="s">
        <v>16</v>
      </c>
      <c r="G691" t="s">
        <v>14</v>
      </c>
      <c r="H691">
        <v>0</v>
      </c>
      <c r="I691" s="2"/>
      <c r="J691" s="4">
        <v>0</v>
      </c>
      <c r="K691" t="str">
        <f>IF((LEN(relatorio_Ananindeua[[#This Row],[CIF/CPF/CNPJ]])=14),relatorio_Ananindeua[[#This Row],[CIF/CPF/CNPJ]],relatorio_Ananindeua[[#This Row],[Coluna2]])</f>
        <v>47411313000104</v>
      </c>
      <c r="L691" t="str">
        <f t="shared" si="11"/>
        <v>474******04</v>
      </c>
    </row>
    <row r="692" spans="1:12" x14ac:dyDescent="0.25">
      <c r="A692" t="s">
        <v>7283</v>
      </c>
      <c r="B692" t="s">
        <v>7284</v>
      </c>
      <c r="C692" t="s">
        <v>17</v>
      </c>
      <c r="D692" s="1">
        <v>45298.751203703701</v>
      </c>
      <c r="E692" s="18" t="s">
        <v>11</v>
      </c>
      <c r="F692" s="13" t="s">
        <v>16</v>
      </c>
      <c r="G692" t="s">
        <v>14</v>
      </c>
      <c r="H692">
        <v>0</v>
      </c>
      <c r="I692" s="2"/>
      <c r="J692" s="4">
        <v>0</v>
      </c>
      <c r="K692" t="str">
        <f>IF((LEN(relatorio_Ananindeua[[#This Row],[CIF/CPF/CNPJ]])=14),relatorio_Ananindeua[[#This Row],[CIF/CPF/CNPJ]],relatorio_Ananindeua[[#This Row],[Coluna2]])</f>
        <v>47117862000162</v>
      </c>
      <c r="L692" t="str">
        <f t="shared" si="11"/>
        <v>471******62</v>
      </c>
    </row>
    <row r="693" spans="1:12" x14ac:dyDescent="0.25">
      <c r="A693" t="s">
        <v>1829</v>
      </c>
      <c r="B693" t="s">
        <v>1830</v>
      </c>
      <c r="C693" t="s">
        <v>17</v>
      </c>
      <c r="D693" s="1">
        <v>45298.751215277778</v>
      </c>
      <c r="E693" s="18" t="s">
        <v>11</v>
      </c>
      <c r="F693" s="13" t="s">
        <v>16</v>
      </c>
      <c r="G693" t="s">
        <v>14</v>
      </c>
      <c r="H693">
        <v>0</v>
      </c>
      <c r="I693" s="2"/>
      <c r="J693" s="4">
        <v>0</v>
      </c>
      <c r="K693" t="str">
        <f>IF((LEN(relatorio_Ananindeua[[#This Row],[CIF/CPF/CNPJ]])=14),relatorio_Ananindeua[[#This Row],[CIF/CPF/CNPJ]],relatorio_Ananindeua[[#This Row],[Coluna2]])</f>
        <v>24692983000132</v>
      </c>
      <c r="L693" t="str">
        <f t="shared" si="11"/>
        <v>246******32</v>
      </c>
    </row>
    <row r="694" spans="1:12" x14ac:dyDescent="0.25">
      <c r="A694" t="s">
        <v>7344</v>
      </c>
      <c r="B694" t="s">
        <v>7345</v>
      </c>
      <c r="C694" t="s">
        <v>17</v>
      </c>
      <c r="D694" s="1">
        <v>45298.751215277778</v>
      </c>
      <c r="E694" s="18" t="s">
        <v>11</v>
      </c>
      <c r="F694" s="13" t="s">
        <v>16</v>
      </c>
      <c r="G694" t="s">
        <v>14</v>
      </c>
      <c r="H694">
        <v>0</v>
      </c>
      <c r="I694" s="2"/>
      <c r="J694" s="4">
        <v>0</v>
      </c>
      <c r="K694" t="str">
        <f>IF((LEN(relatorio_Ananindeua[[#This Row],[CIF/CPF/CNPJ]])=14),relatorio_Ananindeua[[#This Row],[CIF/CPF/CNPJ]],relatorio_Ananindeua[[#This Row],[Coluna2]])</f>
        <v>47376653000133</v>
      </c>
      <c r="L694" t="str">
        <f t="shared" si="11"/>
        <v>473******33</v>
      </c>
    </row>
    <row r="695" spans="1:12" x14ac:dyDescent="0.25">
      <c r="A695" t="s">
        <v>7350</v>
      </c>
      <c r="B695" t="s">
        <v>7351</v>
      </c>
      <c r="C695" t="s">
        <v>17</v>
      </c>
      <c r="D695" s="1">
        <v>45298.751215277778</v>
      </c>
      <c r="E695" s="18" t="s">
        <v>11</v>
      </c>
      <c r="F695" s="13" t="s">
        <v>16</v>
      </c>
      <c r="G695" t="s">
        <v>14</v>
      </c>
      <c r="H695">
        <v>0</v>
      </c>
      <c r="I695" s="2"/>
      <c r="J695" s="4">
        <v>0</v>
      </c>
      <c r="K695" t="str">
        <f>IF((LEN(relatorio_Ananindeua[[#This Row],[CIF/CPF/CNPJ]])=14),relatorio_Ananindeua[[#This Row],[CIF/CPF/CNPJ]],relatorio_Ananindeua[[#This Row],[Coluna2]])</f>
        <v>47390523000155</v>
      </c>
      <c r="L695" t="str">
        <f t="shared" si="11"/>
        <v>473******55</v>
      </c>
    </row>
    <row r="696" spans="1:12" x14ac:dyDescent="0.25">
      <c r="A696" t="s">
        <v>7348</v>
      </c>
      <c r="B696" t="s">
        <v>7349</v>
      </c>
      <c r="C696" t="s">
        <v>17</v>
      </c>
      <c r="D696" s="1">
        <v>45298.751250000001</v>
      </c>
      <c r="E696" s="18" t="s">
        <v>11</v>
      </c>
      <c r="F696" s="13" t="s">
        <v>16</v>
      </c>
      <c r="G696" t="s">
        <v>14</v>
      </c>
      <c r="H696">
        <v>0</v>
      </c>
      <c r="I696" s="2"/>
      <c r="J696" s="4">
        <v>0</v>
      </c>
      <c r="K696" t="str">
        <f>IF((LEN(relatorio_Ananindeua[[#This Row],[CIF/CPF/CNPJ]])=14),relatorio_Ananindeua[[#This Row],[CIF/CPF/CNPJ]],relatorio_Ananindeua[[#This Row],[Coluna2]])</f>
        <v>47381391000103</v>
      </c>
      <c r="L696" t="str">
        <f t="shared" si="11"/>
        <v>473******03</v>
      </c>
    </row>
    <row r="697" spans="1:12" x14ac:dyDescent="0.25">
      <c r="A697" t="s">
        <v>5260</v>
      </c>
      <c r="B697" t="s">
        <v>5261</v>
      </c>
      <c r="C697" t="s">
        <v>17</v>
      </c>
      <c r="D697" s="1">
        <v>45298.751307870371</v>
      </c>
      <c r="E697" s="18" t="s">
        <v>11</v>
      </c>
      <c r="F697" s="13" t="s">
        <v>16</v>
      </c>
      <c r="G697" t="s">
        <v>14</v>
      </c>
      <c r="H697">
        <v>0</v>
      </c>
      <c r="I697" s="2"/>
      <c r="J697" s="4">
        <v>0</v>
      </c>
      <c r="K697" t="str">
        <f>IF((LEN(relatorio_Ananindeua[[#This Row],[CIF/CPF/CNPJ]])=14),relatorio_Ananindeua[[#This Row],[CIF/CPF/CNPJ]],relatorio_Ananindeua[[#This Row],[Coluna2]])</f>
        <v>41219773000140</v>
      </c>
      <c r="L697" t="str">
        <f t="shared" si="11"/>
        <v>412******40</v>
      </c>
    </row>
    <row r="698" spans="1:12" x14ac:dyDescent="0.25">
      <c r="A698" t="s">
        <v>7330</v>
      </c>
      <c r="B698" t="s">
        <v>7331</v>
      </c>
      <c r="C698" t="s">
        <v>17</v>
      </c>
      <c r="D698" s="1">
        <v>45298.751307870371</v>
      </c>
      <c r="E698" s="18" t="s">
        <v>11</v>
      </c>
      <c r="F698" s="13" t="s">
        <v>16</v>
      </c>
      <c r="G698" t="s">
        <v>14</v>
      </c>
      <c r="H698">
        <v>0</v>
      </c>
      <c r="I698" s="2"/>
      <c r="J698" s="4">
        <v>0</v>
      </c>
      <c r="K698" t="str">
        <f>IF((LEN(relatorio_Ananindeua[[#This Row],[CIF/CPF/CNPJ]])=14),relatorio_Ananindeua[[#This Row],[CIF/CPF/CNPJ]],relatorio_Ananindeua[[#This Row],[Coluna2]])</f>
        <v>47342608000168</v>
      </c>
      <c r="L698" t="str">
        <f t="shared" si="11"/>
        <v>473******68</v>
      </c>
    </row>
    <row r="699" spans="1:12" x14ac:dyDescent="0.25">
      <c r="A699" t="s">
        <v>7326</v>
      </c>
      <c r="B699" t="s">
        <v>7327</v>
      </c>
      <c r="C699" t="s">
        <v>17</v>
      </c>
      <c r="D699" s="1">
        <v>45298.751342592594</v>
      </c>
      <c r="E699" s="18" t="s">
        <v>11</v>
      </c>
      <c r="F699" s="13" t="s">
        <v>16</v>
      </c>
      <c r="G699" t="s">
        <v>14</v>
      </c>
      <c r="H699">
        <v>0</v>
      </c>
      <c r="I699" s="2"/>
      <c r="J699" s="4">
        <v>0</v>
      </c>
      <c r="K699" t="str">
        <f>IF((LEN(relatorio_Ananindeua[[#This Row],[CIF/CPF/CNPJ]])=14),relatorio_Ananindeua[[#This Row],[CIF/CPF/CNPJ]],relatorio_Ananindeua[[#This Row],[Coluna2]])</f>
        <v>47323921000159</v>
      </c>
      <c r="L699" t="str">
        <f t="shared" si="11"/>
        <v>473******59</v>
      </c>
    </row>
    <row r="700" spans="1:12" x14ac:dyDescent="0.25">
      <c r="A700" t="s">
        <v>7334</v>
      </c>
      <c r="B700" t="s">
        <v>7335</v>
      </c>
      <c r="C700" t="s">
        <v>17</v>
      </c>
      <c r="D700" s="1">
        <v>45298.751342592594</v>
      </c>
      <c r="E700" s="18" t="s">
        <v>11</v>
      </c>
      <c r="F700" s="13" t="s">
        <v>16</v>
      </c>
      <c r="G700" t="s">
        <v>14</v>
      </c>
      <c r="H700">
        <v>0</v>
      </c>
      <c r="I700" s="2"/>
      <c r="J700" s="4">
        <v>0</v>
      </c>
      <c r="K700" t="str">
        <f>IF((LEN(relatorio_Ananindeua[[#This Row],[CIF/CPF/CNPJ]])=14),relatorio_Ananindeua[[#This Row],[CIF/CPF/CNPJ]],relatorio_Ananindeua[[#This Row],[Coluna2]])</f>
        <v>47350497000131</v>
      </c>
      <c r="L700" t="str">
        <f t="shared" si="11"/>
        <v>473******31</v>
      </c>
    </row>
    <row r="701" spans="1:12" x14ac:dyDescent="0.25">
      <c r="A701" t="s">
        <v>7273</v>
      </c>
      <c r="B701" t="s">
        <v>7274</v>
      </c>
      <c r="C701" t="s">
        <v>17</v>
      </c>
      <c r="D701" s="1">
        <v>45298.751354166663</v>
      </c>
      <c r="E701" s="18" t="s">
        <v>11</v>
      </c>
      <c r="F701" s="13" t="s">
        <v>16</v>
      </c>
      <c r="G701" t="s">
        <v>14</v>
      </c>
      <c r="H701">
        <v>0</v>
      </c>
      <c r="I701" s="2"/>
      <c r="J701" s="4">
        <v>0</v>
      </c>
      <c r="K701" t="str">
        <f>IF((LEN(relatorio_Ananindeua[[#This Row],[CIF/CPF/CNPJ]])=14),relatorio_Ananindeua[[#This Row],[CIF/CPF/CNPJ]],relatorio_Ananindeua[[#This Row],[Coluna2]])</f>
        <v>47109490000122</v>
      </c>
      <c r="L701" t="str">
        <f t="shared" si="11"/>
        <v>471******22</v>
      </c>
    </row>
    <row r="702" spans="1:12" x14ac:dyDescent="0.25">
      <c r="A702" t="s">
        <v>7328</v>
      </c>
      <c r="B702" t="s">
        <v>7329</v>
      </c>
      <c r="C702" t="s">
        <v>17</v>
      </c>
      <c r="D702" s="1">
        <v>45298.751354166663</v>
      </c>
      <c r="E702" s="18" t="s">
        <v>11</v>
      </c>
      <c r="F702" s="13" t="s">
        <v>16</v>
      </c>
      <c r="G702" t="s">
        <v>14</v>
      </c>
      <c r="H702">
        <v>0</v>
      </c>
      <c r="I702" s="2"/>
      <c r="J702" s="4">
        <v>0</v>
      </c>
      <c r="K702" t="str">
        <f>IF((LEN(relatorio_Ananindeua[[#This Row],[CIF/CPF/CNPJ]])=14),relatorio_Ananindeua[[#This Row],[CIF/CPF/CNPJ]],relatorio_Ananindeua[[#This Row],[Coluna2]])</f>
        <v>47325892000164</v>
      </c>
      <c r="L702" t="str">
        <f t="shared" si="11"/>
        <v>473******64</v>
      </c>
    </row>
    <row r="703" spans="1:12" x14ac:dyDescent="0.25">
      <c r="A703" t="s">
        <v>5584</v>
      </c>
      <c r="B703" t="s">
        <v>5585</v>
      </c>
      <c r="C703" t="s">
        <v>17</v>
      </c>
      <c r="D703" s="1">
        <v>45298.75136574074</v>
      </c>
      <c r="E703" s="18" t="s">
        <v>11</v>
      </c>
      <c r="F703" s="13" t="s">
        <v>16</v>
      </c>
      <c r="G703" t="s">
        <v>14</v>
      </c>
      <c r="H703">
        <v>0</v>
      </c>
      <c r="I703" s="2"/>
      <c r="J703" s="4">
        <v>0</v>
      </c>
      <c r="K703" t="str">
        <f>IF((LEN(relatorio_Ananindeua[[#This Row],[CIF/CPF/CNPJ]])=14),relatorio_Ananindeua[[#This Row],[CIF/CPF/CNPJ]],relatorio_Ananindeua[[#This Row],[Coluna2]])</f>
        <v>42180113000166</v>
      </c>
      <c r="L703" t="str">
        <f t="shared" si="11"/>
        <v>421******66</v>
      </c>
    </row>
    <row r="704" spans="1:12" x14ac:dyDescent="0.25">
      <c r="A704" t="s">
        <v>7322</v>
      </c>
      <c r="B704" t="s">
        <v>7323</v>
      </c>
      <c r="C704" t="s">
        <v>17</v>
      </c>
      <c r="D704" s="1">
        <v>45298.75136574074</v>
      </c>
      <c r="E704" s="18" t="s">
        <v>11</v>
      </c>
      <c r="F704" s="13" t="s">
        <v>16</v>
      </c>
      <c r="G704" t="s">
        <v>14</v>
      </c>
      <c r="H704">
        <v>0</v>
      </c>
      <c r="I704" s="2"/>
      <c r="J704" s="4">
        <v>0</v>
      </c>
      <c r="K704" t="str">
        <f>IF((LEN(relatorio_Ananindeua[[#This Row],[CIF/CPF/CNPJ]])=14),relatorio_Ananindeua[[#This Row],[CIF/CPF/CNPJ]],relatorio_Ananindeua[[#This Row],[Coluna2]])</f>
        <v>47313741000196</v>
      </c>
      <c r="L704" t="str">
        <f t="shared" si="11"/>
        <v>473******96</v>
      </c>
    </row>
    <row r="705" spans="1:12" x14ac:dyDescent="0.25">
      <c r="A705" t="s">
        <v>7285</v>
      </c>
      <c r="B705" t="s">
        <v>7286</v>
      </c>
      <c r="C705" t="s">
        <v>17</v>
      </c>
      <c r="D705" s="1">
        <v>45298.751400462963</v>
      </c>
      <c r="E705" s="18" t="s">
        <v>11</v>
      </c>
      <c r="F705" s="13" t="s">
        <v>16</v>
      </c>
      <c r="G705" t="s">
        <v>14</v>
      </c>
      <c r="H705">
        <v>0</v>
      </c>
      <c r="I705" s="2"/>
      <c r="J705" s="4">
        <v>0</v>
      </c>
      <c r="K705" t="str">
        <f>IF((LEN(relatorio_Ananindeua[[#This Row],[CIF/CPF/CNPJ]])=14),relatorio_Ananindeua[[#This Row],[CIF/CPF/CNPJ]],relatorio_Ananindeua[[#This Row],[Coluna2]])</f>
        <v>47126553000159</v>
      </c>
      <c r="L705" t="str">
        <f t="shared" si="11"/>
        <v>471******59</v>
      </c>
    </row>
    <row r="706" spans="1:12" x14ac:dyDescent="0.25">
      <c r="A706" t="s">
        <v>7320</v>
      </c>
      <c r="B706" t="s">
        <v>7321</v>
      </c>
      <c r="C706" t="s">
        <v>17</v>
      </c>
      <c r="D706" s="1">
        <v>45298.751400462963</v>
      </c>
      <c r="E706" s="18" t="s">
        <v>11</v>
      </c>
      <c r="F706" s="13" t="s">
        <v>16</v>
      </c>
      <c r="G706" t="s">
        <v>14</v>
      </c>
      <c r="H706">
        <v>0</v>
      </c>
      <c r="I706" s="2"/>
      <c r="J706" s="4">
        <v>0</v>
      </c>
      <c r="K706" t="str">
        <f>IF((LEN(relatorio_Ananindeua[[#This Row],[CIF/CPF/CNPJ]])=14),relatorio_Ananindeua[[#This Row],[CIF/CPF/CNPJ]],relatorio_Ananindeua[[#This Row],[Coluna2]])</f>
        <v>47301995000194</v>
      </c>
      <c r="L706" t="str">
        <f t="shared" si="11"/>
        <v>473******94</v>
      </c>
    </row>
    <row r="707" spans="1:12" x14ac:dyDescent="0.25">
      <c r="A707" t="s">
        <v>7310</v>
      </c>
      <c r="B707" t="s">
        <v>7311</v>
      </c>
      <c r="C707" t="s">
        <v>17</v>
      </c>
      <c r="D707" s="1">
        <v>45298.751423611109</v>
      </c>
      <c r="E707" s="18" t="s">
        <v>11</v>
      </c>
      <c r="F707" s="13" t="s">
        <v>16</v>
      </c>
      <c r="G707" t="s">
        <v>14</v>
      </c>
      <c r="H707">
        <v>0</v>
      </c>
      <c r="I707" s="2"/>
      <c r="J707" s="4">
        <v>0</v>
      </c>
      <c r="K707" t="str">
        <f>IF((LEN(relatorio_Ananindeua[[#This Row],[CIF/CPF/CNPJ]])=14),relatorio_Ananindeua[[#This Row],[CIF/CPF/CNPJ]],relatorio_Ananindeua[[#This Row],[Coluna2]])</f>
        <v>47267708000177</v>
      </c>
      <c r="L707" t="str">
        <f t="shared" si="11"/>
        <v>472******77</v>
      </c>
    </row>
    <row r="708" spans="1:12" x14ac:dyDescent="0.25">
      <c r="A708" t="s">
        <v>7312</v>
      </c>
      <c r="B708" t="s">
        <v>7313</v>
      </c>
      <c r="C708" t="s">
        <v>17</v>
      </c>
      <c r="D708" s="1">
        <v>45298.751423611109</v>
      </c>
      <c r="E708" s="18" t="s">
        <v>11</v>
      </c>
      <c r="F708" s="13" t="s">
        <v>16</v>
      </c>
      <c r="G708" t="s">
        <v>14</v>
      </c>
      <c r="H708">
        <v>0</v>
      </c>
      <c r="I708" s="2"/>
      <c r="J708" s="4">
        <v>0</v>
      </c>
      <c r="K708" t="str">
        <f>IF((LEN(relatorio_Ananindeua[[#This Row],[CIF/CPF/CNPJ]])=14),relatorio_Ananindeua[[#This Row],[CIF/CPF/CNPJ]],relatorio_Ananindeua[[#This Row],[Coluna2]])</f>
        <v>47274852000130</v>
      </c>
      <c r="L708" t="str">
        <f t="shared" si="11"/>
        <v>472******30</v>
      </c>
    </row>
    <row r="709" spans="1:12" x14ac:dyDescent="0.25">
      <c r="A709" t="s">
        <v>7306</v>
      </c>
      <c r="B709" t="s">
        <v>7307</v>
      </c>
      <c r="C709" t="s">
        <v>17</v>
      </c>
      <c r="D709" s="1">
        <v>45298.751446759263</v>
      </c>
      <c r="E709" s="18" t="s">
        <v>11</v>
      </c>
      <c r="F709" s="13" t="s">
        <v>16</v>
      </c>
      <c r="G709" t="s">
        <v>14</v>
      </c>
      <c r="H709">
        <v>0</v>
      </c>
      <c r="I709" s="2"/>
      <c r="J709" s="4">
        <v>0</v>
      </c>
      <c r="K709" t="str">
        <f>IF((LEN(relatorio_Ananindeua[[#This Row],[CIF/CPF/CNPJ]])=14),relatorio_Ananindeua[[#This Row],[CIF/CPF/CNPJ]],relatorio_Ananindeua[[#This Row],[Coluna2]])</f>
        <v>47257748000138</v>
      </c>
      <c r="L709" t="str">
        <f t="shared" si="11"/>
        <v>472******38</v>
      </c>
    </row>
    <row r="710" spans="1:12" x14ac:dyDescent="0.25">
      <c r="A710" t="s">
        <v>7308</v>
      </c>
      <c r="B710" t="s">
        <v>7309</v>
      </c>
      <c r="C710" t="s">
        <v>17</v>
      </c>
      <c r="D710" s="1">
        <v>45298.751446759263</v>
      </c>
      <c r="E710" s="18" t="s">
        <v>11</v>
      </c>
      <c r="F710" s="13" t="s">
        <v>16</v>
      </c>
      <c r="G710" t="s">
        <v>14</v>
      </c>
      <c r="H710">
        <v>0</v>
      </c>
      <c r="I710" s="2"/>
      <c r="J710" s="4">
        <v>0</v>
      </c>
      <c r="K710" t="str">
        <f>IF((LEN(relatorio_Ananindeua[[#This Row],[CIF/CPF/CNPJ]])=14),relatorio_Ananindeua[[#This Row],[CIF/CPF/CNPJ]],relatorio_Ananindeua[[#This Row],[Coluna2]])</f>
        <v>47261673000169</v>
      </c>
      <c r="L710" t="str">
        <f t="shared" si="11"/>
        <v>472******69</v>
      </c>
    </row>
    <row r="711" spans="1:12" x14ac:dyDescent="0.25">
      <c r="A711" t="s">
        <v>8035</v>
      </c>
      <c r="B711" t="s">
        <v>8036</v>
      </c>
      <c r="C711" t="s">
        <v>17</v>
      </c>
      <c r="D711" s="1">
        <v>45298.751458333332</v>
      </c>
      <c r="E711" s="18" t="s">
        <v>11</v>
      </c>
      <c r="F711" s="13" t="s">
        <v>16</v>
      </c>
      <c r="G711" t="s">
        <v>14</v>
      </c>
      <c r="H711">
        <v>0</v>
      </c>
      <c r="I711" s="2"/>
      <c r="J711" s="4">
        <v>0</v>
      </c>
      <c r="K711" t="str">
        <f>IF((LEN(relatorio_Ananindeua[[#This Row],[CIF/CPF/CNPJ]])=14),relatorio_Ananindeua[[#This Row],[CIF/CPF/CNPJ]],relatorio_Ananindeua[[#This Row],[Coluna2]])</f>
        <v>48970565000128</v>
      </c>
      <c r="L711" t="str">
        <f t="shared" si="11"/>
        <v>489******28</v>
      </c>
    </row>
    <row r="712" spans="1:12" x14ac:dyDescent="0.25">
      <c r="A712" t="s">
        <v>7068</v>
      </c>
      <c r="B712" t="s">
        <v>7069</v>
      </c>
      <c r="C712" t="s">
        <v>17</v>
      </c>
      <c r="D712" s="1">
        <v>45298.751481481479</v>
      </c>
      <c r="E712" s="18" t="s">
        <v>11</v>
      </c>
      <c r="F712" s="13" t="s">
        <v>16</v>
      </c>
      <c r="G712" t="s">
        <v>14</v>
      </c>
      <c r="H712">
        <v>0</v>
      </c>
      <c r="I712" s="2"/>
      <c r="J712" s="4">
        <v>0</v>
      </c>
      <c r="K712" t="str">
        <f>IF((LEN(relatorio_Ananindeua[[#This Row],[CIF/CPF/CNPJ]])=14),relatorio_Ananindeua[[#This Row],[CIF/CPF/CNPJ]],relatorio_Ananindeua[[#This Row],[Coluna2]])</f>
        <v>46561069000195</v>
      </c>
      <c r="L712" t="str">
        <f t="shared" si="11"/>
        <v>465******95</v>
      </c>
    </row>
    <row r="713" spans="1:12" x14ac:dyDescent="0.25">
      <c r="A713" t="s">
        <v>7144</v>
      </c>
      <c r="B713" t="s">
        <v>7145</v>
      </c>
      <c r="C713" t="s">
        <v>17</v>
      </c>
      <c r="D713" s="1">
        <v>45298.751539351855</v>
      </c>
      <c r="E713" s="18" t="s">
        <v>11</v>
      </c>
      <c r="F713" s="13" t="s">
        <v>16</v>
      </c>
      <c r="G713" t="s">
        <v>14</v>
      </c>
      <c r="H713">
        <v>0</v>
      </c>
      <c r="I713" s="2"/>
      <c r="J713" s="4">
        <v>0</v>
      </c>
      <c r="K713" t="str">
        <f>IF((LEN(relatorio_Ananindeua[[#This Row],[CIF/CPF/CNPJ]])=14),relatorio_Ananindeua[[#This Row],[CIF/CPF/CNPJ]],relatorio_Ananindeua[[#This Row],[Coluna2]])</f>
        <v>46787498000185</v>
      </c>
      <c r="L713" t="str">
        <f t="shared" si="11"/>
        <v>467******85</v>
      </c>
    </row>
    <row r="714" spans="1:12" x14ac:dyDescent="0.25">
      <c r="A714" t="s">
        <v>7293</v>
      </c>
      <c r="B714" t="s">
        <v>7294</v>
      </c>
      <c r="C714" t="s">
        <v>17</v>
      </c>
      <c r="D714" s="1">
        <v>45298.751550925925</v>
      </c>
      <c r="E714" s="18" t="s">
        <v>11</v>
      </c>
      <c r="F714" s="13" t="s">
        <v>16</v>
      </c>
      <c r="G714" t="s">
        <v>14</v>
      </c>
      <c r="H714">
        <v>0</v>
      </c>
      <c r="I714" s="2"/>
      <c r="J714" s="4">
        <v>0</v>
      </c>
      <c r="K714" t="str">
        <f>IF((LEN(relatorio_Ananindeua[[#This Row],[CIF/CPF/CNPJ]])=14),relatorio_Ananindeua[[#This Row],[CIF/CPF/CNPJ]],relatorio_Ananindeua[[#This Row],[Coluna2]])</f>
        <v>47170982000123</v>
      </c>
      <c r="L714" t="str">
        <f t="shared" si="11"/>
        <v>471******23</v>
      </c>
    </row>
    <row r="715" spans="1:12" x14ac:dyDescent="0.25">
      <c r="A715" t="s">
        <v>7295</v>
      </c>
      <c r="B715" t="s">
        <v>7296</v>
      </c>
      <c r="C715" t="s">
        <v>17</v>
      </c>
      <c r="D715" s="1">
        <v>45298.751550925925</v>
      </c>
      <c r="E715" s="18" t="s">
        <v>11</v>
      </c>
      <c r="F715" s="13" t="s">
        <v>16</v>
      </c>
      <c r="G715" t="s">
        <v>14</v>
      </c>
      <c r="H715">
        <v>0</v>
      </c>
      <c r="I715" s="2"/>
      <c r="J715" s="4">
        <v>0</v>
      </c>
      <c r="K715" t="str">
        <f>IF((LEN(relatorio_Ananindeua[[#This Row],[CIF/CPF/CNPJ]])=14),relatorio_Ananindeua[[#This Row],[CIF/CPF/CNPJ]],relatorio_Ananindeua[[#This Row],[Coluna2]])</f>
        <v>47176834000116</v>
      </c>
      <c r="L715" t="str">
        <f t="shared" si="11"/>
        <v>471******16</v>
      </c>
    </row>
    <row r="716" spans="1:12" x14ac:dyDescent="0.25">
      <c r="A716" t="s">
        <v>1570</v>
      </c>
      <c r="B716" t="s">
        <v>1571</v>
      </c>
      <c r="C716" t="s">
        <v>17</v>
      </c>
      <c r="D716" s="1">
        <v>45298.751574074071</v>
      </c>
      <c r="E716" s="18" t="s">
        <v>11</v>
      </c>
      <c r="F716" s="13" t="s">
        <v>16</v>
      </c>
      <c r="G716" t="s">
        <v>14</v>
      </c>
      <c r="H716">
        <v>0</v>
      </c>
      <c r="I716" s="2"/>
      <c r="J716" s="4">
        <v>0</v>
      </c>
      <c r="K716" t="str">
        <f>IF((LEN(relatorio_Ananindeua[[#This Row],[CIF/CPF/CNPJ]])=14),relatorio_Ananindeua[[#This Row],[CIF/CPF/CNPJ]],relatorio_Ananindeua[[#This Row],[Coluna2]])</f>
        <v>22756492000182</v>
      </c>
      <c r="L716" t="str">
        <f t="shared" si="11"/>
        <v>227******82</v>
      </c>
    </row>
    <row r="717" spans="1:12" x14ac:dyDescent="0.25">
      <c r="A717" t="s">
        <v>6255</v>
      </c>
      <c r="B717" t="s">
        <v>6256</v>
      </c>
      <c r="C717" t="s">
        <v>17</v>
      </c>
      <c r="D717" s="1">
        <v>45298.751574074071</v>
      </c>
      <c r="E717" s="18" t="s">
        <v>11</v>
      </c>
      <c r="F717" s="13" t="s">
        <v>16</v>
      </c>
      <c r="G717" t="s">
        <v>14</v>
      </c>
      <c r="H717">
        <v>0</v>
      </c>
      <c r="I717" s="2"/>
      <c r="J717" s="4">
        <v>0</v>
      </c>
      <c r="K717" t="str">
        <f>IF((LEN(relatorio_Ananindeua[[#This Row],[CIF/CPF/CNPJ]])=14),relatorio_Ananindeua[[#This Row],[CIF/CPF/CNPJ]],relatorio_Ananindeua[[#This Row],[Coluna2]])</f>
        <v>44367475000196</v>
      </c>
      <c r="L717" t="str">
        <f t="shared" si="11"/>
        <v>443******96</v>
      </c>
    </row>
    <row r="718" spans="1:12" x14ac:dyDescent="0.25">
      <c r="A718" t="s">
        <v>6309</v>
      </c>
      <c r="B718" t="s">
        <v>6310</v>
      </c>
      <c r="C718" t="s">
        <v>17</v>
      </c>
      <c r="D718" s="1">
        <v>45298.751574074071</v>
      </c>
      <c r="E718" s="18" t="s">
        <v>11</v>
      </c>
      <c r="F718" s="13" t="s">
        <v>16</v>
      </c>
      <c r="G718" t="s">
        <v>14</v>
      </c>
      <c r="H718">
        <v>0</v>
      </c>
      <c r="I718" s="2"/>
      <c r="J718" s="4">
        <v>0</v>
      </c>
      <c r="K718" t="str">
        <f>IF((LEN(relatorio_Ananindeua[[#This Row],[CIF/CPF/CNPJ]])=14),relatorio_Ananindeua[[#This Row],[CIF/CPF/CNPJ]],relatorio_Ananindeua[[#This Row],[Coluna2]])</f>
        <v>44605523000137</v>
      </c>
      <c r="L718" t="str">
        <f t="shared" si="11"/>
        <v>446******37</v>
      </c>
    </row>
    <row r="719" spans="1:12" x14ac:dyDescent="0.25">
      <c r="A719" t="s">
        <v>7279</v>
      </c>
      <c r="B719" t="s">
        <v>7280</v>
      </c>
      <c r="C719" t="s">
        <v>17</v>
      </c>
      <c r="D719" s="1">
        <v>45298.751574074071</v>
      </c>
      <c r="E719" s="18" t="s">
        <v>11</v>
      </c>
      <c r="F719" s="13" t="s">
        <v>16</v>
      </c>
      <c r="G719" t="s">
        <v>14</v>
      </c>
      <c r="H719">
        <v>0</v>
      </c>
      <c r="I719" s="2"/>
      <c r="J719" s="4">
        <v>0</v>
      </c>
      <c r="K719" t="str">
        <f>IF((LEN(relatorio_Ananindeua[[#This Row],[CIF/CPF/CNPJ]])=14),relatorio_Ananindeua[[#This Row],[CIF/CPF/CNPJ]],relatorio_Ananindeua[[#This Row],[Coluna2]])</f>
        <v>47114980000117</v>
      </c>
      <c r="L719" t="str">
        <f t="shared" si="11"/>
        <v>471******17</v>
      </c>
    </row>
    <row r="720" spans="1:12" x14ac:dyDescent="0.25">
      <c r="A720" t="s">
        <v>7287</v>
      </c>
      <c r="B720" t="s">
        <v>7288</v>
      </c>
      <c r="C720" t="s">
        <v>17</v>
      </c>
      <c r="D720" s="1">
        <v>45298.751574074071</v>
      </c>
      <c r="E720" s="18" t="s">
        <v>11</v>
      </c>
      <c r="F720" s="13" t="s">
        <v>16</v>
      </c>
      <c r="G720" t="s">
        <v>14</v>
      </c>
      <c r="H720">
        <v>0</v>
      </c>
      <c r="I720" s="2"/>
      <c r="J720" s="4">
        <v>0</v>
      </c>
      <c r="K720" t="str">
        <f>IF((LEN(relatorio_Ananindeua[[#This Row],[CIF/CPF/CNPJ]])=14),relatorio_Ananindeua[[#This Row],[CIF/CPF/CNPJ]],relatorio_Ananindeua[[#This Row],[Coluna2]])</f>
        <v>47134644000136</v>
      </c>
      <c r="L720" t="str">
        <f t="shared" si="11"/>
        <v>471******36</v>
      </c>
    </row>
    <row r="721" spans="1:12" x14ac:dyDescent="0.25">
      <c r="A721" t="s">
        <v>7281</v>
      </c>
      <c r="B721" t="s">
        <v>7282</v>
      </c>
      <c r="C721" t="s">
        <v>17</v>
      </c>
      <c r="D721" s="1">
        <v>45298.751585648148</v>
      </c>
      <c r="E721" s="18" t="s">
        <v>11</v>
      </c>
      <c r="F721" s="13" t="s">
        <v>16</v>
      </c>
      <c r="G721" t="s">
        <v>14</v>
      </c>
      <c r="H721">
        <v>0</v>
      </c>
      <c r="I721" s="2"/>
      <c r="J721" s="4">
        <v>0</v>
      </c>
      <c r="K721" t="str">
        <f>IF((LEN(relatorio_Ananindeua[[#This Row],[CIF/CPF/CNPJ]])=14),relatorio_Ananindeua[[#This Row],[CIF/CPF/CNPJ]],relatorio_Ananindeua[[#This Row],[Coluna2]])</f>
        <v>47116220000149</v>
      </c>
      <c r="L721" t="str">
        <f t="shared" si="11"/>
        <v>471******49</v>
      </c>
    </row>
    <row r="722" spans="1:12" x14ac:dyDescent="0.25">
      <c r="A722" t="s">
        <v>5490</v>
      </c>
      <c r="B722" t="s">
        <v>5491</v>
      </c>
      <c r="C722" t="s">
        <v>17</v>
      </c>
      <c r="D722" s="1">
        <v>45298.751608796294</v>
      </c>
      <c r="E722" s="18" t="s">
        <v>11</v>
      </c>
      <c r="F722" s="13" t="s">
        <v>16</v>
      </c>
      <c r="G722" t="s">
        <v>14</v>
      </c>
      <c r="H722">
        <v>0</v>
      </c>
      <c r="I722" s="2"/>
      <c r="J722" s="4">
        <v>0</v>
      </c>
      <c r="K722" t="str">
        <f>IF((LEN(relatorio_Ananindeua[[#This Row],[CIF/CPF/CNPJ]])=14),relatorio_Ananindeua[[#This Row],[CIF/CPF/CNPJ]],relatorio_Ananindeua[[#This Row],[Coluna2]])</f>
        <v>41938386000164</v>
      </c>
      <c r="L722" t="str">
        <f t="shared" ref="L722:L785" si="12">_xlfn.CONCAT(LEFT(A722,3),REPT("*",6),RIGHT(A722,2))</f>
        <v>419******64</v>
      </c>
    </row>
    <row r="723" spans="1:12" x14ac:dyDescent="0.25">
      <c r="A723" t="s">
        <v>7231</v>
      </c>
      <c r="B723" t="s">
        <v>7232</v>
      </c>
      <c r="C723" t="s">
        <v>17</v>
      </c>
      <c r="D723" s="1">
        <v>45298.751608796294</v>
      </c>
      <c r="E723" s="18" t="s">
        <v>11</v>
      </c>
      <c r="F723" s="13" t="s">
        <v>16</v>
      </c>
      <c r="G723" t="s">
        <v>14</v>
      </c>
      <c r="H723">
        <v>0</v>
      </c>
      <c r="I723" s="2"/>
      <c r="J723" s="4">
        <v>0</v>
      </c>
      <c r="K723" t="str">
        <f>IF((LEN(relatorio_Ananindeua[[#This Row],[CIF/CPF/CNPJ]])=14),relatorio_Ananindeua[[#This Row],[CIF/CPF/CNPJ]],relatorio_Ananindeua[[#This Row],[Coluna2]])</f>
        <v>46993212000118</v>
      </c>
      <c r="L723" t="str">
        <f t="shared" si="12"/>
        <v>469******18</v>
      </c>
    </row>
    <row r="724" spans="1:12" x14ac:dyDescent="0.25">
      <c r="A724" t="s">
        <v>7255</v>
      </c>
      <c r="B724" t="s">
        <v>7256</v>
      </c>
      <c r="C724" t="s">
        <v>17</v>
      </c>
      <c r="D724" s="1">
        <v>45298.751666666663</v>
      </c>
      <c r="E724" s="18" t="s">
        <v>11</v>
      </c>
      <c r="F724" s="13" t="s">
        <v>16</v>
      </c>
      <c r="G724" t="s">
        <v>14</v>
      </c>
      <c r="H724">
        <v>0</v>
      </c>
      <c r="I724" s="2"/>
      <c r="J724" s="4">
        <v>0</v>
      </c>
      <c r="K724" t="str">
        <f>IF((LEN(relatorio_Ananindeua[[#This Row],[CIF/CPF/CNPJ]])=14),relatorio_Ananindeua[[#This Row],[CIF/CPF/CNPJ]],relatorio_Ananindeua[[#This Row],[Coluna2]])</f>
        <v>47068429000184</v>
      </c>
      <c r="L724" t="str">
        <f t="shared" si="12"/>
        <v>470******84</v>
      </c>
    </row>
    <row r="725" spans="1:12" x14ac:dyDescent="0.25">
      <c r="A725" t="s">
        <v>7259</v>
      </c>
      <c r="B725" t="s">
        <v>7260</v>
      </c>
      <c r="C725" t="s">
        <v>17</v>
      </c>
      <c r="D725" s="1">
        <v>45298.751666666663</v>
      </c>
      <c r="E725" s="18" t="s">
        <v>11</v>
      </c>
      <c r="F725" s="13" t="s">
        <v>16</v>
      </c>
      <c r="G725" t="s">
        <v>14</v>
      </c>
      <c r="H725">
        <v>0</v>
      </c>
      <c r="I725" s="2"/>
      <c r="J725" s="4">
        <v>0</v>
      </c>
      <c r="K725" t="str">
        <f>IF((LEN(relatorio_Ananindeua[[#This Row],[CIF/CPF/CNPJ]])=14),relatorio_Ananindeua[[#This Row],[CIF/CPF/CNPJ]],relatorio_Ananindeua[[#This Row],[Coluna2]])</f>
        <v>47084430000100</v>
      </c>
      <c r="L725" t="str">
        <f t="shared" si="12"/>
        <v>470******00</v>
      </c>
    </row>
    <row r="726" spans="1:12" x14ac:dyDescent="0.25">
      <c r="A726" t="s">
        <v>7261</v>
      </c>
      <c r="B726" t="s">
        <v>7262</v>
      </c>
      <c r="C726" t="s">
        <v>17</v>
      </c>
      <c r="D726" s="1">
        <v>45298.751666666663</v>
      </c>
      <c r="E726" s="18" t="s">
        <v>11</v>
      </c>
      <c r="F726" s="13" t="s">
        <v>16</v>
      </c>
      <c r="G726" t="s">
        <v>14</v>
      </c>
      <c r="H726">
        <v>0</v>
      </c>
      <c r="I726" s="2"/>
      <c r="J726" s="4">
        <v>0</v>
      </c>
      <c r="K726" t="str">
        <f>IF((LEN(relatorio_Ananindeua[[#This Row],[CIF/CPF/CNPJ]])=14),relatorio_Ananindeua[[#This Row],[CIF/CPF/CNPJ]],relatorio_Ananindeua[[#This Row],[Coluna2]])</f>
        <v>47084943000103</v>
      </c>
      <c r="L726" t="str">
        <f t="shared" si="12"/>
        <v>470******03</v>
      </c>
    </row>
    <row r="727" spans="1:12" x14ac:dyDescent="0.25">
      <c r="A727" t="s">
        <v>7257</v>
      </c>
      <c r="B727" t="s">
        <v>7258</v>
      </c>
      <c r="C727" t="s">
        <v>17</v>
      </c>
      <c r="D727" s="1">
        <v>45298.751689814817</v>
      </c>
      <c r="E727" s="18" t="s">
        <v>11</v>
      </c>
      <c r="F727" s="13" t="s">
        <v>16</v>
      </c>
      <c r="G727" t="s">
        <v>14</v>
      </c>
      <c r="H727">
        <v>0</v>
      </c>
      <c r="I727" s="2"/>
      <c r="J727" s="4">
        <v>0</v>
      </c>
      <c r="K727" t="str">
        <f>IF((LEN(relatorio_Ananindeua[[#This Row],[CIF/CPF/CNPJ]])=14),relatorio_Ananindeua[[#This Row],[CIF/CPF/CNPJ]],relatorio_Ananindeua[[#This Row],[Coluna2]])</f>
        <v>47071723000145</v>
      </c>
      <c r="L727" t="str">
        <f t="shared" si="12"/>
        <v>470******45</v>
      </c>
    </row>
    <row r="728" spans="1:12" x14ac:dyDescent="0.25">
      <c r="A728" t="s">
        <v>7249</v>
      </c>
      <c r="B728" t="s">
        <v>7250</v>
      </c>
      <c r="C728" t="s">
        <v>17</v>
      </c>
      <c r="D728" s="1">
        <v>45298.751701388886</v>
      </c>
      <c r="E728" s="18" t="s">
        <v>11</v>
      </c>
      <c r="F728" s="13" t="s">
        <v>16</v>
      </c>
      <c r="G728" t="s">
        <v>14</v>
      </c>
      <c r="H728">
        <v>0</v>
      </c>
      <c r="I728" s="2"/>
      <c r="J728" s="4">
        <v>0</v>
      </c>
      <c r="K728" t="str">
        <f>IF((LEN(relatorio_Ananindeua[[#This Row],[CIF/CPF/CNPJ]])=14),relatorio_Ananindeua[[#This Row],[CIF/CPF/CNPJ]],relatorio_Ananindeua[[#This Row],[Coluna2]])</f>
        <v>47058567000182</v>
      </c>
      <c r="L728" t="str">
        <f t="shared" si="12"/>
        <v>470******82</v>
      </c>
    </row>
    <row r="729" spans="1:12" x14ac:dyDescent="0.25">
      <c r="A729" t="s">
        <v>7241</v>
      </c>
      <c r="B729" t="s">
        <v>7242</v>
      </c>
      <c r="C729" t="s">
        <v>17</v>
      </c>
      <c r="D729" s="1">
        <v>45298.751747685186</v>
      </c>
      <c r="E729" s="18" t="s">
        <v>11</v>
      </c>
      <c r="F729" s="13" t="s">
        <v>16</v>
      </c>
      <c r="G729" t="s">
        <v>14</v>
      </c>
      <c r="H729">
        <v>0</v>
      </c>
      <c r="I729" s="2"/>
      <c r="J729" s="4">
        <v>0</v>
      </c>
      <c r="K729" t="str">
        <f>IF((LEN(relatorio_Ananindeua[[#This Row],[CIF/CPF/CNPJ]])=14),relatorio_Ananindeua[[#This Row],[CIF/CPF/CNPJ]],relatorio_Ananindeua[[#This Row],[Coluna2]])</f>
        <v>47025969000180</v>
      </c>
      <c r="L729" t="str">
        <f t="shared" si="12"/>
        <v>470******80</v>
      </c>
    </row>
    <row r="730" spans="1:12" x14ac:dyDescent="0.25">
      <c r="A730" t="s">
        <v>7239</v>
      </c>
      <c r="B730" t="s">
        <v>7240</v>
      </c>
      <c r="C730" t="s">
        <v>17</v>
      </c>
      <c r="D730" s="1">
        <v>45298.751840277779</v>
      </c>
      <c r="E730" s="18" t="s">
        <v>11</v>
      </c>
      <c r="F730" s="13" t="s">
        <v>16</v>
      </c>
      <c r="G730" t="s">
        <v>14</v>
      </c>
      <c r="H730">
        <v>0</v>
      </c>
      <c r="I730" s="2"/>
      <c r="J730" s="4">
        <v>0</v>
      </c>
      <c r="K730" t="str">
        <f>IF((LEN(relatorio_Ananindeua[[#This Row],[CIF/CPF/CNPJ]])=14),relatorio_Ananindeua[[#This Row],[CIF/CPF/CNPJ]],relatorio_Ananindeua[[#This Row],[Coluna2]])</f>
        <v>47011659000107</v>
      </c>
      <c r="L730" t="str">
        <f t="shared" si="12"/>
        <v>470******07</v>
      </c>
    </row>
    <row r="731" spans="1:12" x14ac:dyDescent="0.25">
      <c r="A731" t="s">
        <v>7237</v>
      </c>
      <c r="B731" t="s">
        <v>7238</v>
      </c>
      <c r="C731" t="s">
        <v>17</v>
      </c>
      <c r="D731" s="1">
        <v>45298.751863425925</v>
      </c>
      <c r="E731" s="18" t="s">
        <v>11</v>
      </c>
      <c r="F731" s="13" t="s">
        <v>16</v>
      </c>
      <c r="G731" t="s">
        <v>14</v>
      </c>
      <c r="H731">
        <v>0</v>
      </c>
      <c r="I731" s="2"/>
      <c r="J731" s="4">
        <v>0</v>
      </c>
      <c r="K731" t="str">
        <f>IF((LEN(relatorio_Ananindeua[[#This Row],[CIF/CPF/CNPJ]])=14),relatorio_Ananindeua[[#This Row],[CIF/CPF/CNPJ]],relatorio_Ananindeua[[#This Row],[Coluna2]])</f>
        <v>47001594000119</v>
      </c>
      <c r="L731" t="str">
        <f t="shared" si="12"/>
        <v>470******19</v>
      </c>
    </row>
    <row r="732" spans="1:12" x14ac:dyDescent="0.25">
      <c r="A732" t="s">
        <v>7221</v>
      </c>
      <c r="B732" t="s">
        <v>7222</v>
      </c>
      <c r="C732" t="s">
        <v>17</v>
      </c>
      <c r="D732" s="1">
        <v>45298.751886574071</v>
      </c>
      <c r="E732" s="18" t="s">
        <v>11</v>
      </c>
      <c r="F732" s="13" t="s">
        <v>16</v>
      </c>
      <c r="G732" t="s">
        <v>14</v>
      </c>
      <c r="H732">
        <v>0</v>
      </c>
      <c r="I732" s="2"/>
      <c r="J732" s="4">
        <v>0</v>
      </c>
      <c r="K732" t="str">
        <f>IF((LEN(relatorio_Ananindeua[[#This Row],[CIF/CPF/CNPJ]])=14),relatorio_Ananindeua[[#This Row],[CIF/CPF/CNPJ]],relatorio_Ananindeua[[#This Row],[Coluna2]])</f>
        <v>46976778000131</v>
      </c>
      <c r="L732" t="str">
        <f t="shared" si="12"/>
        <v>469******31</v>
      </c>
    </row>
    <row r="733" spans="1:12" x14ac:dyDescent="0.25">
      <c r="A733" t="s">
        <v>7223</v>
      </c>
      <c r="B733" t="s">
        <v>7224</v>
      </c>
      <c r="C733" t="s">
        <v>17</v>
      </c>
      <c r="D733" s="1">
        <v>45298.751886574071</v>
      </c>
      <c r="E733" s="18" t="s">
        <v>11</v>
      </c>
      <c r="F733" s="13" t="s">
        <v>16</v>
      </c>
      <c r="G733" t="s">
        <v>14</v>
      </c>
      <c r="H733">
        <v>0</v>
      </c>
      <c r="I733" s="2"/>
      <c r="J733" s="4">
        <v>0</v>
      </c>
      <c r="K733" t="str">
        <f>IF((LEN(relatorio_Ananindeua[[#This Row],[CIF/CPF/CNPJ]])=14),relatorio_Ananindeua[[#This Row],[CIF/CPF/CNPJ]],relatorio_Ananindeua[[#This Row],[Coluna2]])</f>
        <v>46978431000128</v>
      </c>
      <c r="L733" t="str">
        <f t="shared" si="12"/>
        <v>469******28</v>
      </c>
    </row>
    <row r="734" spans="1:12" x14ac:dyDescent="0.25">
      <c r="A734" t="s">
        <v>7209</v>
      </c>
      <c r="B734" t="s">
        <v>7210</v>
      </c>
      <c r="C734" t="s">
        <v>17</v>
      </c>
      <c r="D734" s="1">
        <v>45298.751932870371</v>
      </c>
      <c r="E734" s="18" t="s">
        <v>11</v>
      </c>
      <c r="F734" s="13" t="s">
        <v>16</v>
      </c>
      <c r="G734" t="s">
        <v>14</v>
      </c>
      <c r="H734">
        <v>0</v>
      </c>
      <c r="I734" s="2"/>
      <c r="J734" s="4">
        <v>0</v>
      </c>
      <c r="K734" t="str">
        <f>IF((LEN(relatorio_Ananindeua[[#This Row],[CIF/CPF/CNPJ]])=14),relatorio_Ananindeua[[#This Row],[CIF/CPF/CNPJ]],relatorio_Ananindeua[[#This Row],[Coluna2]])</f>
        <v>46933427000143</v>
      </c>
      <c r="L734" t="str">
        <f t="shared" si="12"/>
        <v>469******43</v>
      </c>
    </row>
    <row r="735" spans="1:12" x14ac:dyDescent="0.25">
      <c r="A735" t="s">
        <v>7215</v>
      </c>
      <c r="B735" t="s">
        <v>7216</v>
      </c>
      <c r="C735" t="s">
        <v>17</v>
      </c>
      <c r="D735" s="1">
        <v>45298.751932870371</v>
      </c>
      <c r="E735" s="18" t="s">
        <v>11</v>
      </c>
      <c r="F735" s="13" t="s">
        <v>16</v>
      </c>
      <c r="G735" t="s">
        <v>14</v>
      </c>
      <c r="H735">
        <v>0</v>
      </c>
      <c r="I735" s="2"/>
      <c r="J735" s="4">
        <v>0</v>
      </c>
      <c r="K735" t="str">
        <f>IF((LEN(relatorio_Ananindeua[[#This Row],[CIF/CPF/CNPJ]])=14),relatorio_Ananindeua[[#This Row],[CIF/CPF/CNPJ]],relatorio_Ananindeua[[#This Row],[Coluna2]])</f>
        <v>46950683000149</v>
      </c>
      <c r="L735" t="str">
        <f t="shared" si="12"/>
        <v>469******49</v>
      </c>
    </row>
    <row r="736" spans="1:12" x14ac:dyDescent="0.25">
      <c r="A736" t="s">
        <v>7207</v>
      </c>
      <c r="B736" t="s">
        <v>7208</v>
      </c>
      <c r="C736" t="s">
        <v>17</v>
      </c>
      <c r="D736" s="1">
        <v>45298.752002314817</v>
      </c>
      <c r="E736" s="18" t="s">
        <v>11</v>
      </c>
      <c r="F736" s="13" t="s">
        <v>16</v>
      </c>
      <c r="G736" t="s">
        <v>14</v>
      </c>
      <c r="H736">
        <v>0</v>
      </c>
      <c r="I736" s="2"/>
      <c r="J736" s="4">
        <v>0</v>
      </c>
      <c r="K736" t="str">
        <f>IF((LEN(relatorio_Ananindeua[[#This Row],[CIF/CPF/CNPJ]])=14),relatorio_Ananindeua[[#This Row],[CIF/CPF/CNPJ]],relatorio_Ananindeua[[#This Row],[Coluna2]])</f>
        <v>46931532000143</v>
      </c>
      <c r="L736" t="str">
        <f t="shared" si="12"/>
        <v>469******43</v>
      </c>
    </row>
    <row r="737" spans="1:12" x14ac:dyDescent="0.25">
      <c r="A737" t="s">
        <v>7199</v>
      </c>
      <c r="B737" t="s">
        <v>7200</v>
      </c>
      <c r="C737" t="s">
        <v>17</v>
      </c>
      <c r="D737" s="1">
        <v>45298.752025462964</v>
      </c>
      <c r="E737" s="18" t="s">
        <v>11</v>
      </c>
      <c r="F737" s="13" t="s">
        <v>16</v>
      </c>
      <c r="G737" t="s">
        <v>14</v>
      </c>
      <c r="H737">
        <v>0</v>
      </c>
      <c r="I737" s="2"/>
      <c r="J737" s="4">
        <v>0</v>
      </c>
      <c r="K737" t="str">
        <f>IF((LEN(relatorio_Ananindeua[[#This Row],[CIF/CPF/CNPJ]])=14),relatorio_Ananindeua[[#This Row],[CIF/CPF/CNPJ]],relatorio_Ananindeua[[#This Row],[Coluna2]])</f>
        <v>46920199000177</v>
      </c>
      <c r="L737" t="str">
        <f t="shared" si="12"/>
        <v>469******77</v>
      </c>
    </row>
    <row r="738" spans="1:12" x14ac:dyDescent="0.25">
      <c r="A738" t="s">
        <v>7201</v>
      </c>
      <c r="B738" t="s">
        <v>7202</v>
      </c>
      <c r="C738" t="s">
        <v>17</v>
      </c>
      <c r="D738" s="1">
        <v>45298.752025462964</v>
      </c>
      <c r="E738" s="18" t="s">
        <v>11</v>
      </c>
      <c r="F738" s="13" t="s">
        <v>16</v>
      </c>
      <c r="G738" t="s">
        <v>14</v>
      </c>
      <c r="H738">
        <v>0</v>
      </c>
      <c r="I738" s="2"/>
      <c r="J738" s="4">
        <v>0</v>
      </c>
      <c r="K738" t="str">
        <f>IF((LEN(relatorio_Ananindeua[[#This Row],[CIF/CPF/CNPJ]])=14),relatorio_Ananindeua[[#This Row],[CIF/CPF/CNPJ]],relatorio_Ananindeua[[#This Row],[Coluna2]])</f>
        <v>46921290000107</v>
      </c>
      <c r="L738" t="str">
        <f t="shared" si="12"/>
        <v>469******07</v>
      </c>
    </row>
    <row r="739" spans="1:12" x14ac:dyDescent="0.25">
      <c r="A739" t="s">
        <v>7128</v>
      </c>
      <c r="B739" t="s">
        <v>7129</v>
      </c>
      <c r="C739" t="s">
        <v>17</v>
      </c>
      <c r="D739" s="1">
        <v>45298.752060185187</v>
      </c>
      <c r="E739" s="18" t="s">
        <v>11</v>
      </c>
      <c r="F739" s="13" t="s">
        <v>16</v>
      </c>
      <c r="G739" t="s">
        <v>14</v>
      </c>
      <c r="H739">
        <v>0</v>
      </c>
      <c r="I739" s="2"/>
      <c r="J739" s="4">
        <v>0</v>
      </c>
      <c r="K739" t="str">
        <f>IF((LEN(relatorio_Ananindeua[[#This Row],[CIF/CPF/CNPJ]])=14),relatorio_Ananindeua[[#This Row],[CIF/CPF/CNPJ]],relatorio_Ananindeua[[#This Row],[Coluna2]])</f>
        <v>46714170000139</v>
      </c>
      <c r="L739" t="str">
        <f t="shared" si="12"/>
        <v>467******39</v>
      </c>
    </row>
    <row r="740" spans="1:12" x14ac:dyDescent="0.25">
      <c r="A740" t="s">
        <v>2052</v>
      </c>
      <c r="B740" t="s">
        <v>2053</v>
      </c>
      <c r="C740" t="s">
        <v>17</v>
      </c>
      <c r="D740" s="1">
        <v>45298.752118055556</v>
      </c>
      <c r="E740" s="18" t="s">
        <v>11</v>
      </c>
      <c r="F740" s="13" t="s">
        <v>16</v>
      </c>
      <c r="G740" t="s">
        <v>14</v>
      </c>
      <c r="H740">
        <v>0</v>
      </c>
      <c r="I740" s="2"/>
      <c r="J740" s="4">
        <v>0</v>
      </c>
      <c r="K740" t="str">
        <f>IF((LEN(relatorio_Ananindeua[[#This Row],[CIF/CPF/CNPJ]])=14),relatorio_Ananindeua[[#This Row],[CIF/CPF/CNPJ]],relatorio_Ananindeua[[#This Row],[Coluna2]])</f>
        <v>26753023000160</v>
      </c>
      <c r="L740" t="str">
        <f t="shared" si="12"/>
        <v>267******60</v>
      </c>
    </row>
    <row r="741" spans="1:12" x14ac:dyDescent="0.25">
      <c r="A741" t="s">
        <v>7183</v>
      </c>
      <c r="B741" t="s">
        <v>7184</v>
      </c>
      <c r="C741" t="s">
        <v>17</v>
      </c>
      <c r="D741" s="1">
        <v>45298.752118055556</v>
      </c>
      <c r="E741" s="18" t="s">
        <v>11</v>
      </c>
      <c r="F741" s="13" t="s">
        <v>16</v>
      </c>
      <c r="G741" t="s">
        <v>14</v>
      </c>
      <c r="H741">
        <v>0</v>
      </c>
      <c r="I741" s="2"/>
      <c r="J741" s="4">
        <v>0</v>
      </c>
      <c r="K741" t="str">
        <f>IF((LEN(relatorio_Ananindeua[[#This Row],[CIF/CPF/CNPJ]])=14),relatorio_Ananindeua[[#This Row],[CIF/CPF/CNPJ]],relatorio_Ananindeua[[#This Row],[Coluna2]])</f>
        <v>46868946000175</v>
      </c>
      <c r="L741" t="str">
        <f t="shared" si="12"/>
        <v>468******75</v>
      </c>
    </row>
    <row r="742" spans="1:12" x14ac:dyDescent="0.25">
      <c r="A742" t="s">
        <v>7185</v>
      </c>
      <c r="B742" t="s">
        <v>7186</v>
      </c>
      <c r="C742" t="s">
        <v>17</v>
      </c>
      <c r="D742" s="1">
        <v>45298.752118055556</v>
      </c>
      <c r="E742" s="18" t="s">
        <v>11</v>
      </c>
      <c r="F742" s="13" t="s">
        <v>16</v>
      </c>
      <c r="G742" t="s">
        <v>14</v>
      </c>
      <c r="H742">
        <v>0</v>
      </c>
      <c r="I742" s="2"/>
      <c r="J742" s="4">
        <v>0</v>
      </c>
      <c r="K742" t="str">
        <f>IF((LEN(relatorio_Ananindeua[[#This Row],[CIF/CPF/CNPJ]])=14),relatorio_Ananindeua[[#This Row],[CIF/CPF/CNPJ]],relatorio_Ananindeua[[#This Row],[Coluna2]])</f>
        <v>46875026000184</v>
      </c>
      <c r="L742" t="str">
        <f t="shared" si="12"/>
        <v>468******84</v>
      </c>
    </row>
    <row r="743" spans="1:12" x14ac:dyDescent="0.25">
      <c r="A743" t="s">
        <v>7187</v>
      </c>
      <c r="B743" t="s">
        <v>7188</v>
      </c>
      <c r="C743" t="s">
        <v>17</v>
      </c>
      <c r="D743" s="1">
        <v>45298.752118055556</v>
      </c>
      <c r="E743" s="18" t="s">
        <v>11</v>
      </c>
      <c r="F743" s="13" t="s">
        <v>16</v>
      </c>
      <c r="G743" t="s">
        <v>14</v>
      </c>
      <c r="H743">
        <v>0</v>
      </c>
      <c r="I743" s="2"/>
      <c r="J743" s="4">
        <v>0</v>
      </c>
      <c r="K743" t="str">
        <f>IF((LEN(relatorio_Ananindeua[[#This Row],[CIF/CPF/CNPJ]])=14),relatorio_Ananindeua[[#This Row],[CIF/CPF/CNPJ]],relatorio_Ananindeua[[#This Row],[Coluna2]])</f>
        <v>46875410000187</v>
      </c>
      <c r="L743" t="str">
        <f t="shared" si="12"/>
        <v>468******87</v>
      </c>
    </row>
    <row r="744" spans="1:12" x14ac:dyDescent="0.25">
      <c r="A744" t="s">
        <v>7181</v>
      </c>
      <c r="B744" t="s">
        <v>7182</v>
      </c>
      <c r="C744" t="s">
        <v>17</v>
      </c>
      <c r="D744" s="1">
        <v>45298.752129629633</v>
      </c>
      <c r="E744" s="18" t="s">
        <v>11</v>
      </c>
      <c r="F744" s="13" t="s">
        <v>16</v>
      </c>
      <c r="G744" t="s">
        <v>14</v>
      </c>
      <c r="H744">
        <v>0</v>
      </c>
      <c r="I744" s="2"/>
      <c r="J744" s="4">
        <v>0</v>
      </c>
      <c r="K744" t="str">
        <f>IF((LEN(relatorio_Ananindeua[[#This Row],[CIF/CPF/CNPJ]])=14),relatorio_Ananindeua[[#This Row],[CIF/CPF/CNPJ]],relatorio_Ananindeua[[#This Row],[Coluna2]])</f>
        <v>46867956000196</v>
      </c>
      <c r="L744" t="str">
        <f t="shared" si="12"/>
        <v>468******96</v>
      </c>
    </row>
    <row r="745" spans="1:12" x14ac:dyDescent="0.25">
      <c r="A745" t="s">
        <v>7171</v>
      </c>
      <c r="B745" t="s">
        <v>7172</v>
      </c>
      <c r="C745" t="s">
        <v>17</v>
      </c>
      <c r="D745" s="1">
        <v>45298.752152777779</v>
      </c>
      <c r="E745" s="18" t="s">
        <v>11</v>
      </c>
      <c r="F745" s="13" t="s">
        <v>16</v>
      </c>
      <c r="G745" t="s">
        <v>14</v>
      </c>
      <c r="H745">
        <v>0</v>
      </c>
      <c r="I745" s="2"/>
      <c r="J745" s="4">
        <v>0</v>
      </c>
      <c r="K745" t="str">
        <f>IF((LEN(relatorio_Ananindeua[[#This Row],[CIF/CPF/CNPJ]])=14),relatorio_Ananindeua[[#This Row],[CIF/CPF/CNPJ]],relatorio_Ananindeua[[#This Row],[Coluna2]])</f>
        <v>46852763000161</v>
      </c>
      <c r="L745" t="str">
        <f t="shared" si="12"/>
        <v>468******61</v>
      </c>
    </row>
    <row r="746" spans="1:12" x14ac:dyDescent="0.25">
      <c r="A746" t="s">
        <v>7156</v>
      </c>
      <c r="B746" t="s">
        <v>7157</v>
      </c>
      <c r="C746" t="s">
        <v>17</v>
      </c>
      <c r="D746" s="1">
        <v>45298.752245370371</v>
      </c>
      <c r="E746" s="18" t="s">
        <v>11</v>
      </c>
      <c r="F746" s="13" t="s">
        <v>16</v>
      </c>
      <c r="G746" t="s">
        <v>14</v>
      </c>
      <c r="H746">
        <v>0</v>
      </c>
      <c r="I746" s="2"/>
      <c r="J746" s="4">
        <v>0</v>
      </c>
      <c r="K746" t="str">
        <f>IF((LEN(relatorio_Ananindeua[[#This Row],[CIF/CPF/CNPJ]])=14),relatorio_Ananindeua[[#This Row],[CIF/CPF/CNPJ]],relatorio_Ananindeua[[#This Row],[Coluna2]])</f>
        <v>46807846000139</v>
      </c>
      <c r="L746" t="str">
        <f t="shared" si="12"/>
        <v>468******39</v>
      </c>
    </row>
    <row r="747" spans="1:12" x14ac:dyDescent="0.25">
      <c r="A747" t="s">
        <v>7142</v>
      </c>
      <c r="B747" t="s">
        <v>7143</v>
      </c>
      <c r="C747" t="s">
        <v>17</v>
      </c>
      <c r="D747" s="1">
        <v>45298.752256944441</v>
      </c>
      <c r="E747" s="18" t="s">
        <v>11</v>
      </c>
      <c r="F747" s="13" t="s">
        <v>16</v>
      </c>
      <c r="G747" t="s">
        <v>14</v>
      </c>
      <c r="H747">
        <v>0</v>
      </c>
      <c r="I747" s="2"/>
      <c r="J747" s="4">
        <v>0</v>
      </c>
      <c r="K747" t="str">
        <f>IF((LEN(relatorio_Ananindeua[[#This Row],[CIF/CPF/CNPJ]])=14),relatorio_Ananindeua[[#This Row],[CIF/CPF/CNPJ]],relatorio_Ananindeua[[#This Row],[Coluna2]])</f>
        <v>46783113000101</v>
      </c>
      <c r="L747" t="str">
        <f t="shared" si="12"/>
        <v>467******01</v>
      </c>
    </row>
    <row r="748" spans="1:12" x14ac:dyDescent="0.25">
      <c r="A748" t="s">
        <v>7146</v>
      </c>
      <c r="B748" t="s">
        <v>7147</v>
      </c>
      <c r="C748" t="s">
        <v>17</v>
      </c>
      <c r="D748" s="1">
        <v>45298.752256944441</v>
      </c>
      <c r="E748" s="18" t="s">
        <v>11</v>
      </c>
      <c r="F748" s="13" t="s">
        <v>16</v>
      </c>
      <c r="G748" t="s">
        <v>14</v>
      </c>
      <c r="H748">
        <v>0</v>
      </c>
      <c r="I748" s="2"/>
      <c r="J748" s="4">
        <v>0</v>
      </c>
      <c r="K748" t="str">
        <f>IF((LEN(relatorio_Ananindeua[[#This Row],[CIF/CPF/CNPJ]])=14),relatorio_Ananindeua[[#This Row],[CIF/CPF/CNPJ]],relatorio_Ananindeua[[#This Row],[Coluna2]])</f>
        <v>46788026000147</v>
      </c>
      <c r="L748" t="str">
        <f t="shared" si="12"/>
        <v>467******47</v>
      </c>
    </row>
    <row r="749" spans="1:12" x14ac:dyDescent="0.25">
      <c r="A749" t="s">
        <v>6753</v>
      </c>
      <c r="B749" t="s">
        <v>6754</v>
      </c>
      <c r="C749" t="s">
        <v>17</v>
      </c>
      <c r="D749" s="1">
        <v>45298.752326388887</v>
      </c>
      <c r="E749" s="18" t="s">
        <v>11</v>
      </c>
      <c r="F749" s="13" t="s">
        <v>16</v>
      </c>
      <c r="G749" t="s">
        <v>14</v>
      </c>
      <c r="H749">
        <v>0</v>
      </c>
      <c r="I749" s="2"/>
      <c r="J749" s="4">
        <v>0</v>
      </c>
      <c r="K749" t="str">
        <f>IF((LEN(relatorio_Ananindeua[[#This Row],[CIF/CPF/CNPJ]])=14),relatorio_Ananindeua[[#This Row],[CIF/CPF/CNPJ]],relatorio_Ananindeua[[#This Row],[Coluna2]])</f>
        <v>45783829000146</v>
      </c>
      <c r="L749" t="str">
        <f t="shared" si="12"/>
        <v>457******46</v>
      </c>
    </row>
    <row r="750" spans="1:12" x14ac:dyDescent="0.25">
      <c r="A750" t="s">
        <v>7134</v>
      </c>
      <c r="B750" t="s">
        <v>7135</v>
      </c>
      <c r="C750" t="s">
        <v>17</v>
      </c>
      <c r="D750" s="1">
        <v>45298.752326388887</v>
      </c>
      <c r="E750" s="18" t="s">
        <v>11</v>
      </c>
      <c r="F750" s="13" t="s">
        <v>16</v>
      </c>
      <c r="G750" t="s">
        <v>14</v>
      </c>
      <c r="H750">
        <v>0</v>
      </c>
      <c r="I750" s="2"/>
      <c r="J750" s="4">
        <v>0</v>
      </c>
      <c r="K750" t="str">
        <f>IF((LEN(relatorio_Ananindeua[[#This Row],[CIF/CPF/CNPJ]])=14),relatorio_Ananindeua[[#This Row],[CIF/CPF/CNPJ]],relatorio_Ananindeua[[#This Row],[Coluna2]])</f>
        <v>46752579000140</v>
      </c>
      <c r="L750" t="str">
        <f t="shared" si="12"/>
        <v>467******40</v>
      </c>
    </row>
    <row r="751" spans="1:12" x14ac:dyDescent="0.25">
      <c r="A751" t="s">
        <v>4283</v>
      </c>
      <c r="B751" t="s">
        <v>4284</v>
      </c>
      <c r="C751" t="s">
        <v>17</v>
      </c>
      <c r="D751" s="1">
        <v>45298.75236111111</v>
      </c>
      <c r="E751" s="18" t="s">
        <v>11</v>
      </c>
      <c r="F751" s="13" t="s">
        <v>16</v>
      </c>
      <c r="G751" t="s">
        <v>14</v>
      </c>
      <c r="H751">
        <v>0</v>
      </c>
      <c r="I751" s="2"/>
      <c r="J751" s="4">
        <v>0</v>
      </c>
      <c r="K751" t="str">
        <f>IF((LEN(relatorio_Ananindeua[[#This Row],[CIF/CPF/CNPJ]])=14),relatorio_Ananindeua[[#This Row],[CIF/CPF/CNPJ]],relatorio_Ananindeua[[#This Row],[Coluna2]])</f>
        <v>36867296000190</v>
      </c>
      <c r="L751" t="str">
        <f t="shared" si="12"/>
        <v>368******90</v>
      </c>
    </row>
    <row r="752" spans="1:12" x14ac:dyDescent="0.25">
      <c r="A752" t="s">
        <v>6781</v>
      </c>
      <c r="B752" t="s">
        <v>6782</v>
      </c>
      <c r="C752" t="s">
        <v>17</v>
      </c>
      <c r="D752" s="1">
        <v>45298.75240740741</v>
      </c>
      <c r="E752" s="18" t="s">
        <v>11</v>
      </c>
      <c r="F752" s="13" t="s">
        <v>16</v>
      </c>
      <c r="G752" t="s">
        <v>14</v>
      </c>
      <c r="H752">
        <v>0</v>
      </c>
      <c r="I752" s="2"/>
      <c r="J752" s="4">
        <v>0</v>
      </c>
      <c r="K752" t="str">
        <f>IF((LEN(relatorio_Ananindeua[[#This Row],[CIF/CPF/CNPJ]])=14),relatorio_Ananindeua[[#This Row],[CIF/CPF/CNPJ]],relatorio_Ananindeua[[#This Row],[Coluna2]])</f>
        <v>45867234000179</v>
      </c>
      <c r="L752" t="str">
        <f t="shared" si="12"/>
        <v>458******79</v>
      </c>
    </row>
    <row r="753" spans="1:12" x14ac:dyDescent="0.25">
      <c r="A753" t="s">
        <v>7120</v>
      </c>
      <c r="B753" t="s">
        <v>7121</v>
      </c>
      <c r="C753" t="s">
        <v>17</v>
      </c>
      <c r="D753" s="1">
        <v>45298.75240740741</v>
      </c>
      <c r="E753" s="18" t="s">
        <v>11</v>
      </c>
      <c r="F753" s="13" t="s">
        <v>16</v>
      </c>
      <c r="G753" t="s">
        <v>14</v>
      </c>
      <c r="H753">
        <v>0</v>
      </c>
      <c r="I753" s="2"/>
      <c r="J753" s="4">
        <v>0</v>
      </c>
      <c r="K753" t="str">
        <f>IF((LEN(relatorio_Ananindeua[[#This Row],[CIF/CPF/CNPJ]])=14),relatorio_Ananindeua[[#This Row],[CIF/CPF/CNPJ]],relatorio_Ananindeua[[#This Row],[Coluna2]])</f>
        <v>46688920000145</v>
      </c>
      <c r="L753" t="str">
        <f t="shared" si="12"/>
        <v>466******45</v>
      </c>
    </row>
    <row r="754" spans="1:12" x14ac:dyDescent="0.25">
      <c r="A754" t="s">
        <v>7122</v>
      </c>
      <c r="B754" t="s">
        <v>7123</v>
      </c>
      <c r="C754" t="s">
        <v>17</v>
      </c>
      <c r="D754" s="1">
        <v>45298.752453703702</v>
      </c>
      <c r="E754" s="18" t="s">
        <v>11</v>
      </c>
      <c r="F754" s="13" t="s">
        <v>16</v>
      </c>
      <c r="G754" t="s">
        <v>14</v>
      </c>
      <c r="H754">
        <v>0</v>
      </c>
      <c r="I754" s="2"/>
      <c r="J754" s="4">
        <v>0</v>
      </c>
      <c r="K754" t="str">
        <f>IF((LEN(relatorio_Ananindeua[[#This Row],[CIF/CPF/CNPJ]])=14),relatorio_Ananindeua[[#This Row],[CIF/CPF/CNPJ]],relatorio_Ananindeua[[#This Row],[Coluna2]])</f>
        <v>46691995000185</v>
      </c>
      <c r="L754" t="str">
        <f t="shared" si="12"/>
        <v>466******85</v>
      </c>
    </row>
    <row r="755" spans="1:12" x14ac:dyDescent="0.25">
      <c r="A755" t="s">
        <v>7096</v>
      </c>
      <c r="B755" t="s">
        <v>7097</v>
      </c>
      <c r="C755" t="s">
        <v>17</v>
      </c>
      <c r="D755" s="1">
        <v>45298.752465277779</v>
      </c>
      <c r="E755" s="18" t="s">
        <v>11</v>
      </c>
      <c r="F755" s="13" t="s">
        <v>16</v>
      </c>
      <c r="G755" t="s">
        <v>14</v>
      </c>
      <c r="H755">
        <v>0</v>
      </c>
      <c r="I755" s="2"/>
      <c r="J755" s="4">
        <v>0</v>
      </c>
      <c r="K755" t="str">
        <f>IF((LEN(relatorio_Ananindeua[[#This Row],[CIF/CPF/CNPJ]])=14),relatorio_Ananindeua[[#This Row],[CIF/CPF/CNPJ]],relatorio_Ananindeua[[#This Row],[Coluna2]])</f>
        <v>46631048000107</v>
      </c>
      <c r="L755" t="str">
        <f t="shared" si="12"/>
        <v>466******07</v>
      </c>
    </row>
    <row r="756" spans="1:12" x14ac:dyDescent="0.25">
      <c r="A756" t="s">
        <v>7106</v>
      </c>
      <c r="B756" t="s">
        <v>7107</v>
      </c>
      <c r="C756" t="s">
        <v>17</v>
      </c>
      <c r="D756" s="1">
        <v>45298.752581018518</v>
      </c>
      <c r="E756" s="18" t="s">
        <v>11</v>
      </c>
      <c r="F756" s="13" t="s">
        <v>16</v>
      </c>
      <c r="G756" t="s">
        <v>14</v>
      </c>
      <c r="H756">
        <v>0</v>
      </c>
      <c r="I756" s="2"/>
      <c r="J756" s="4">
        <v>0</v>
      </c>
      <c r="K756" t="str">
        <f>IF((LEN(relatorio_Ananindeua[[#This Row],[CIF/CPF/CNPJ]])=14),relatorio_Ananindeua[[#This Row],[CIF/CPF/CNPJ]],relatorio_Ananindeua[[#This Row],[Coluna2]])</f>
        <v>46659319000124</v>
      </c>
      <c r="L756" t="str">
        <f t="shared" si="12"/>
        <v>466******24</v>
      </c>
    </row>
    <row r="757" spans="1:12" x14ac:dyDescent="0.25">
      <c r="A757" t="s">
        <v>7100</v>
      </c>
      <c r="B757" t="s">
        <v>7101</v>
      </c>
      <c r="C757" t="s">
        <v>17</v>
      </c>
      <c r="D757" s="1">
        <v>45298.752615740741</v>
      </c>
      <c r="E757" s="18" t="s">
        <v>11</v>
      </c>
      <c r="F757" s="13" t="s">
        <v>16</v>
      </c>
      <c r="G757" t="s">
        <v>14</v>
      </c>
      <c r="H757">
        <v>0</v>
      </c>
      <c r="I757" s="2"/>
      <c r="J757" s="4">
        <v>0</v>
      </c>
      <c r="K757" t="str">
        <f>IF((LEN(relatorio_Ananindeua[[#This Row],[CIF/CPF/CNPJ]])=14),relatorio_Ananindeua[[#This Row],[CIF/CPF/CNPJ]],relatorio_Ananindeua[[#This Row],[Coluna2]])</f>
        <v>46634586000147</v>
      </c>
      <c r="L757" t="str">
        <f t="shared" si="12"/>
        <v>466******47</v>
      </c>
    </row>
    <row r="758" spans="1:12" x14ac:dyDescent="0.25">
      <c r="A758" t="s">
        <v>7102</v>
      </c>
      <c r="B758" t="s">
        <v>7103</v>
      </c>
      <c r="C758" t="s">
        <v>17</v>
      </c>
      <c r="D758" s="1">
        <v>45298.752615740741</v>
      </c>
      <c r="E758" s="18" t="s">
        <v>11</v>
      </c>
      <c r="F758" s="13" t="s">
        <v>16</v>
      </c>
      <c r="G758" t="s">
        <v>14</v>
      </c>
      <c r="H758">
        <v>0</v>
      </c>
      <c r="I758" s="2"/>
      <c r="J758" s="4">
        <v>0</v>
      </c>
      <c r="K758" t="str">
        <f>IF((LEN(relatorio_Ananindeua[[#This Row],[CIF/CPF/CNPJ]])=14),relatorio_Ananindeua[[#This Row],[CIF/CPF/CNPJ]],relatorio_Ananindeua[[#This Row],[Coluna2]])</f>
        <v>46637792000100</v>
      </c>
      <c r="L758" t="str">
        <f t="shared" si="12"/>
        <v>466******00</v>
      </c>
    </row>
    <row r="759" spans="1:12" x14ac:dyDescent="0.25">
      <c r="A759" t="s">
        <v>6639</v>
      </c>
      <c r="B759" t="s">
        <v>6640</v>
      </c>
      <c r="C759" t="s">
        <v>17</v>
      </c>
      <c r="D759" s="1">
        <v>45298.752696759257</v>
      </c>
      <c r="E759" s="18" t="s">
        <v>11</v>
      </c>
      <c r="F759" s="13" t="s">
        <v>16</v>
      </c>
      <c r="G759" t="s">
        <v>14</v>
      </c>
      <c r="H759">
        <v>0</v>
      </c>
      <c r="I759" s="2"/>
      <c r="J759" s="4">
        <v>0</v>
      </c>
      <c r="K759" t="str">
        <f>IF((LEN(relatorio_Ananindeua[[#This Row],[CIF/CPF/CNPJ]])=14),relatorio_Ananindeua[[#This Row],[CIF/CPF/CNPJ]],relatorio_Ananindeua[[#This Row],[Coluna2]])</f>
        <v>45495707000154</v>
      </c>
      <c r="L759" t="str">
        <f t="shared" si="12"/>
        <v>454******54</v>
      </c>
    </row>
    <row r="760" spans="1:12" x14ac:dyDescent="0.25">
      <c r="A760" t="s">
        <v>4438</v>
      </c>
      <c r="B760" t="s">
        <v>4439</v>
      </c>
      <c r="C760" t="s">
        <v>17</v>
      </c>
      <c r="D760" s="1">
        <v>45298.75277777778</v>
      </c>
      <c r="E760" s="18" t="s">
        <v>11</v>
      </c>
      <c r="F760" s="13" t="s">
        <v>16</v>
      </c>
      <c r="G760" t="s">
        <v>14</v>
      </c>
      <c r="H760">
        <v>0</v>
      </c>
      <c r="I760" s="2"/>
      <c r="J760" s="4">
        <v>0</v>
      </c>
      <c r="K760" t="str">
        <f>IF((LEN(relatorio_Ananindeua[[#This Row],[CIF/CPF/CNPJ]])=14),relatorio_Ananindeua[[#This Row],[CIF/CPF/CNPJ]],relatorio_Ananindeua[[#This Row],[Coluna2]])</f>
        <v>37504183000192</v>
      </c>
      <c r="L760" t="str">
        <f t="shared" si="12"/>
        <v>375******92</v>
      </c>
    </row>
    <row r="761" spans="1:12" x14ac:dyDescent="0.25">
      <c r="A761" t="s">
        <v>7074</v>
      </c>
      <c r="B761" t="s">
        <v>7075</v>
      </c>
      <c r="C761" t="s">
        <v>17</v>
      </c>
      <c r="D761" s="1">
        <v>45298.75277777778</v>
      </c>
      <c r="E761" s="18" t="s">
        <v>11</v>
      </c>
      <c r="F761" s="13" t="s">
        <v>16</v>
      </c>
      <c r="G761" t="s">
        <v>14</v>
      </c>
      <c r="H761">
        <v>0</v>
      </c>
      <c r="I761" s="2"/>
      <c r="J761" s="4">
        <v>0</v>
      </c>
      <c r="K761" t="str">
        <f>IF((LEN(relatorio_Ananindeua[[#This Row],[CIF/CPF/CNPJ]])=14),relatorio_Ananindeua[[#This Row],[CIF/CPF/CNPJ]],relatorio_Ananindeua[[#This Row],[Coluna2]])</f>
        <v>46567325000151</v>
      </c>
      <c r="L761" t="str">
        <f t="shared" si="12"/>
        <v>465******51</v>
      </c>
    </row>
    <row r="762" spans="1:12" x14ac:dyDescent="0.25">
      <c r="A762" t="s">
        <v>7062</v>
      </c>
      <c r="B762" t="s">
        <v>7063</v>
      </c>
      <c r="C762" t="s">
        <v>17</v>
      </c>
      <c r="D762" s="1">
        <v>45298.752789351849</v>
      </c>
      <c r="E762" s="18" t="s">
        <v>11</v>
      </c>
      <c r="F762" s="13" t="s">
        <v>16</v>
      </c>
      <c r="G762" t="s">
        <v>14</v>
      </c>
      <c r="H762">
        <v>0</v>
      </c>
      <c r="I762" s="2"/>
      <c r="J762" s="4">
        <v>0</v>
      </c>
      <c r="K762" t="str">
        <f>IF((LEN(relatorio_Ananindeua[[#This Row],[CIF/CPF/CNPJ]])=14),relatorio_Ananindeua[[#This Row],[CIF/CPF/CNPJ]],relatorio_Ananindeua[[#This Row],[Coluna2]])</f>
        <v>46555502000180</v>
      </c>
      <c r="L762" t="str">
        <f t="shared" si="12"/>
        <v>465******80</v>
      </c>
    </row>
    <row r="763" spans="1:12" x14ac:dyDescent="0.25">
      <c r="A763" t="s">
        <v>4033</v>
      </c>
      <c r="B763" t="s">
        <v>4034</v>
      </c>
      <c r="C763" t="s">
        <v>17</v>
      </c>
      <c r="D763" s="1">
        <v>45298.752812500003</v>
      </c>
      <c r="E763" s="18" t="s">
        <v>11</v>
      </c>
      <c r="F763" s="13" t="s">
        <v>16</v>
      </c>
      <c r="G763" t="s">
        <v>14</v>
      </c>
      <c r="H763">
        <v>0</v>
      </c>
      <c r="I763" s="2"/>
      <c r="J763" s="4">
        <v>0</v>
      </c>
      <c r="K763" t="str">
        <f>IF((LEN(relatorio_Ananindeua[[#This Row],[CIF/CPF/CNPJ]])=14),relatorio_Ananindeua[[#This Row],[CIF/CPF/CNPJ]],relatorio_Ananindeua[[#This Row],[Coluna2]])</f>
        <v>35904652000135</v>
      </c>
      <c r="L763" t="str">
        <f t="shared" si="12"/>
        <v>359******35</v>
      </c>
    </row>
    <row r="764" spans="1:12" x14ac:dyDescent="0.25">
      <c r="A764" t="s">
        <v>6729</v>
      </c>
      <c r="B764" t="s">
        <v>6730</v>
      </c>
      <c r="C764" t="s">
        <v>17</v>
      </c>
      <c r="D764" s="1">
        <v>45298.752847222226</v>
      </c>
      <c r="E764" s="18" t="s">
        <v>11</v>
      </c>
      <c r="F764" s="13" t="s">
        <v>16</v>
      </c>
      <c r="G764" t="s">
        <v>14</v>
      </c>
      <c r="H764">
        <v>0</v>
      </c>
      <c r="I764" s="2"/>
      <c r="J764" s="4">
        <v>0</v>
      </c>
      <c r="K764" t="str">
        <f>IF((LEN(relatorio_Ananindeua[[#This Row],[CIF/CPF/CNPJ]])=14),relatorio_Ananindeua[[#This Row],[CIF/CPF/CNPJ]],relatorio_Ananindeua[[#This Row],[Coluna2]])</f>
        <v>45713239000147</v>
      </c>
      <c r="L764" t="str">
        <f t="shared" si="12"/>
        <v>457******47</v>
      </c>
    </row>
    <row r="765" spans="1:12" x14ac:dyDescent="0.25">
      <c r="A765" t="s">
        <v>7058</v>
      </c>
      <c r="B765" t="s">
        <v>7059</v>
      </c>
      <c r="C765" t="s">
        <v>17</v>
      </c>
      <c r="D765" s="1">
        <v>45298.752847222226</v>
      </c>
      <c r="E765" s="18" t="s">
        <v>11</v>
      </c>
      <c r="F765" s="13" t="s">
        <v>16</v>
      </c>
      <c r="G765" t="s">
        <v>14</v>
      </c>
      <c r="H765">
        <v>0</v>
      </c>
      <c r="I765" s="2"/>
      <c r="J765" s="4">
        <v>0</v>
      </c>
      <c r="K765" t="str">
        <f>IF((LEN(relatorio_Ananindeua[[#This Row],[CIF/CPF/CNPJ]])=14),relatorio_Ananindeua[[#This Row],[CIF/CPF/CNPJ]],relatorio_Ananindeua[[#This Row],[Coluna2]])</f>
        <v>46534734000151</v>
      </c>
      <c r="L765" t="str">
        <f t="shared" si="12"/>
        <v>465******51</v>
      </c>
    </row>
    <row r="766" spans="1:12" x14ac:dyDescent="0.25">
      <c r="A766" t="s">
        <v>7056</v>
      </c>
      <c r="B766" t="s">
        <v>7057</v>
      </c>
      <c r="C766" t="s">
        <v>17</v>
      </c>
      <c r="D766" s="1">
        <v>45298.752858796295</v>
      </c>
      <c r="E766" s="18" t="s">
        <v>11</v>
      </c>
      <c r="F766" s="13" t="s">
        <v>16</v>
      </c>
      <c r="G766" t="s">
        <v>14</v>
      </c>
      <c r="H766">
        <v>0</v>
      </c>
      <c r="I766" s="2"/>
      <c r="J766" s="4">
        <v>0</v>
      </c>
      <c r="K766" t="str">
        <f>IF((LEN(relatorio_Ananindeua[[#This Row],[CIF/CPF/CNPJ]])=14),relatorio_Ananindeua[[#This Row],[CIF/CPF/CNPJ]],relatorio_Ananindeua[[#This Row],[Coluna2]])</f>
        <v>46531720000184</v>
      </c>
      <c r="L766" t="str">
        <f t="shared" si="12"/>
        <v>465******84</v>
      </c>
    </row>
    <row r="767" spans="1:12" x14ac:dyDescent="0.25">
      <c r="A767" t="s">
        <v>7038</v>
      </c>
      <c r="B767" t="s">
        <v>7039</v>
      </c>
      <c r="C767" t="s">
        <v>17</v>
      </c>
      <c r="D767" s="1">
        <v>45298.752881944441</v>
      </c>
      <c r="E767" s="18" t="s">
        <v>11</v>
      </c>
      <c r="F767" s="13" t="s">
        <v>16</v>
      </c>
      <c r="G767" t="s">
        <v>14</v>
      </c>
      <c r="H767">
        <v>0</v>
      </c>
      <c r="I767" s="2"/>
      <c r="J767" s="4">
        <v>0</v>
      </c>
      <c r="K767" t="str">
        <f>IF((LEN(relatorio_Ananindeua[[#This Row],[CIF/CPF/CNPJ]])=14),relatorio_Ananindeua[[#This Row],[CIF/CPF/CNPJ]],relatorio_Ananindeua[[#This Row],[Coluna2]])</f>
        <v>46495629000150</v>
      </c>
      <c r="L767" t="str">
        <f t="shared" si="12"/>
        <v>464******50</v>
      </c>
    </row>
    <row r="768" spans="1:12" x14ac:dyDescent="0.25">
      <c r="A768" t="s">
        <v>7044</v>
      </c>
      <c r="B768" t="s">
        <v>7045</v>
      </c>
      <c r="C768" t="s">
        <v>17</v>
      </c>
      <c r="D768" s="1">
        <v>45298.752881944441</v>
      </c>
      <c r="E768" s="18" t="s">
        <v>11</v>
      </c>
      <c r="F768" s="13" t="s">
        <v>16</v>
      </c>
      <c r="G768" t="s">
        <v>14</v>
      </c>
      <c r="H768">
        <v>0</v>
      </c>
      <c r="I768" s="2"/>
      <c r="J768" s="4">
        <v>0</v>
      </c>
      <c r="K768" t="str">
        <f>IF((LEN(relatorio_Ananindeua[[#This Row],[CIF/CPF/CNPJ]])=14),relatorio_Ananindeua[[#This Row],[CIF/CPF/CNPJ]],relatorio_Ananindeua[[#This Row],[Coluna2]])</f>
        <v>46518095000130</v>
      </c>
      <c r="L768" t="str">
        <f t="shared" si="12"/>
        <v>465******30</v>
      </c>
    </row>
    <row r="769" spans="1:12" x14ac:dyDescent="0.25">
      <c r="A769" t="s">
        <v>7046</v>
      </c>
      <c r="B769" t="s">
        <v>7047</v>
      </c>
      <c r="C769" t="s">
        <v>17</v>
      </c>
      <c r="D769" s="1">
        <v>45298.752881944441</v>
      </c>
      <c r="E769" s="18" t="s">
        <v>11</v>
      </c>
      <c r="F769" s="13" t="s">
        <v>16</v>
      </c>
      <c r="G769" t="s">
        <v>14</v>
      </c>
      <c r="H769">
        <v>0</v>
      </c>
      <c r="I769" s="2"/>
      <c r="J769" s="4">
        <v>0</v>
      </c>
      <c r="K769" t="str">
        <f>IF((LEN(relatorio_Ananindeua[[#This Row],[CIF/CPF/CNPJ]])=14),relatorio_Ananindeua[[#This Row],[CIF/CPF/CNPJ]],relatorio_Ananindeua[[#This Row],[Coluna2]])</f>
        <v>46521573000161</v>
      </c>
      <c r="L769" t="str">
        <f t="shared" si="12"/>
        <v>465******61</v>
      </c>
    </row>
    <row r="770" spans="1:12" x14ac:dyDescent="0.25">
      <c r="A770" t="s">
        <v>7042</v>
      </c>
      <c r="B770" t="s">
        <v>7043</v>
      </c>
      <c r="C770" t="s">
        <v>17</v>
      </c>
      <c r="D770" s="1">
        <v>45298.752893518518</v>
      </c>
      <c r="E770" s="18" t="s">
        <v>11</v>
      </c>
      <c r="F770" s="13" t="s">
        <v>16</v>
      </c>
      <c r="G770" t="s">
        <v>14</v>
      </c>
      <c r="H770">
        <v>0</v>
      </c>
      <c r="I770" s="2"/>
      <c r="J770" s="4">
        <v>0</v>
      </c>
      <c r="K770" t="str">
        <f>IF((LEN(relatorio_Ananindeua[[#This Row],[CIF/CPF/CNPJ]])=14),relatorio_Ananindeua[[#This Row],[CIF/CPF/CNPJ]],relatorio_Ananindeua[[#This Row],[Coluna2]])</f>
        <v>46515907000194</v>
      </c>
      <c r="L770" t="str">
        <f t="shared" si="12"/>
        <v>465******94</v>
      </c>
    </row>
    <row r="771" spans="1:12" x14ac:dyDescent="0.25">
      <c r="A771" t="s">
        <v>7026</v>
      </c>
      <c r="B771" t="s">
        <v>7027</v>
      </c>
      <c r="C771" t="s">
        <v>17</v>
      </c>
      <c r="D771" s="1">
        <v>45298.752905092595</v>
      </c>
      <c r="E771" s="18" t="s">
        <v>11</v>
      </c>
      <c r="F771" s="13" t="s">
        <v>16</v>
      </c>
      <c r="G771" t="s">
        <v>14</v>
      </c>
      <c r="H771">
        <v>0</v>
      </c>
      <c r="I771" s="2"/>
      <c r="J771" s="4">
        <v>0</v>
      </c>
      <c r="K771" t="str">
        <f>IF((LEN(relatorio_Ananindeua[[#This Row],[CIF/CPF/CNPJ]])=14),relatorio_Ananindeua[[#This Row],[CIF/CPF/CNPJ]],relatorio_Ananindeua[[#This Row],[Coluna2]])</f>
        <v>46474523000170</v>
      </c>
      <c r="L771" t="str">
        <f t="shared" si="12"/>
        <v>464******70</v>
      </c>
    </row>
    <row r="772" spans="1:12" x14ac:dyDescent="0.25">
      <c r="A772" t="s">
        <v>7030</v>
      </c>
      <c r="B772" t="s">
        <v>7031</v>
      </c>
      <c r="C772" t="s">
        <v>17</v>
      </c>
      <c r="D772" s="1">
        <v>45298.752905092595</v>
      </c>
      <c r="E772" s="18" t="s">
        <v>11</v>
      </c>
      <c r="F772" s="13" t="s">
        <v>16</v>
      </c>
      <c r="G772" t="s">
        <v>14</v>
      </c>
      <c r="H772">
        <v>0</v>
      </c>
      <c r="I772" s="2"/>
      <c r="J772" s="4">
        <v>0</v>
      </c>
      <c r="K772" t="str">
        <f>IF((LEN(relatorio_Ananindeua[[#This Row],[CIF/CPF/CNPJ]])=14),relatorio_Ananindeua[[#This Row],[CIF/CPF/CNPJ]],relatorio_Ananindeua[[#This Row],[Coluna2]])</f>
        <v>46478576000160</v>
      </c>
      <c r="L772" t="str">
        <f t="shared" si="12"/>
        <v>464******60</v>
      </c>
    </row>
    <row r="773" spans="1:12" x14ac:dyDescent="0.25">
      <c r="A773" t="s">
        <v>7018</v>
      </c>
      <c r="B773" t="s">
        <v>7019</v>
      </c>
      <c r="C773" t="s">
        <v>17</v>
      </c>
      <c r="D773" s="1">
        <v>45298.752916666665</v>
      </c>
      <c r="E773" s="18" t="s">
        <v>11</v>
      </c>
      <c r="F773" s="13" t="s">
        <v>16</v>
      </c>
      <c r="G773" t="s">
        <v>14</v>
      </c>
      <c r="H773">
        <v>0</v>
      </c>
      <c r="I773" s="2"/>
      <c r="J773" s="4">
        <v>0</v>
      </c>
      <c r="K773" t="str">
        <f>IF((LEN(relatorio_Ananindeua[[#This Row],[CIF/CPF/CNPJ]])=14),relatorio_Ananindeua[[#This Row],[CIF/CPF/CNPJ]],relatorio_Ananindeua[[#This Row],[Coluna2]])</f>
        <v>46464880000158</v>
      </c>
      <c r="L773" t="str">
        <f t="shared" si="12"/>
        <v>464******58</v>
      </c>
    </row>
    <row r="774" spans="1:12" x14ac:dyDescent="0.25">
      <c r="A774" t="s">
        <v>7006</v>
      </c>
      <c r="B774" t="s">
        <v>7007</v>
      </c>
      <c r="C774" t="s">
        <v>17</v>
      </c>
      <c r="D774" s="1">
        <v>45298.752939814818</v>
      </c>
      <c r="E774" s="18" t="s">
        <v>11</v>
      </c>
      <c r="F774" s="13" t="s">
        <v>16</v>
      </c>
      <c r="G774" t="s">
        <v>14</v>
      </c>
      <c r="H774">
        <v>0</v>
      </c>
      <c r="I774" s="2"/>
      <c r="J774" s="4">
        <v>0</v>
      </c>
      <c r="K774" t="str">
        <f>IF((LEN(relatorio_Ananindeua[[#This Row],[CIF/CPF/CNPJ]])=14),relatorio_Ananindeua[[#This Row],[CIF/CPF/CNPJ]],relatorio_Ananindeua[[#This Row],[Coluna2]])</f>
        <v>46442200000103</v>
      </c>
      <c r="L774" t="str">
        <f t="shared" si="12"/>
        <v>464******03</v>
      </c>
    </row>
    <row r="775" spans="1:12" x14ac:dyDescent="0.25">
      <c r="A775" t="s">
        <v>7010</v>
      </c>
      <c r="B775" t="s">
        <v>7011</v>
      </c>
      <c r="C775" t="s">
        <v>17</v>
      </c>
      <c r="D775" s="1">
        <v>45298.752962962964</v>
      </c>
      <c r="E775" s="18" t="s">
        <v>11</v>
      </c>
      <c r="F775" s="13" t="s">
        <v>16</v>
      </c>
      <c r="G775" t="s">
        <v>14</v>
      </c>
      <c r="H775">
        <v>0</v>
      </c>
      <c r="I775" s="2"/>
      <c r="J775" s="4">
        <v>0</v>
      </c>
      <c r="K775" t="str">
        <f>IF((LEN(relatorio_Ananindeua[[#This Row],[CIF/CPF/CNPJ]])=14),relatorio_Ananindeua[[#This Row],[CIF/CPF/CNPJ]],relatorio_Ananindeua[[#This Row],[Coluna2]])</f>
        <v>46443135000122</v>
      </c>
      <c r="L775" t="str">
        <f t="shared" si="12"/>
        <v>464******22</v>
      </c>
    </row>
    <row r="776" spans="1:12" x14ac:dyDescent="0.25">
      <c r="A776" t="s">
        <v>7012</v>
      </c>
      <c r="B776" t="s">
        <v>7013</v>
      </c>
      <c r="C776" t="s">
        <v>17</v>
      </c>
      <c r="D776" s="1">
        <v>45298.752962962964</v>
      </c>
      <c r="E776" s="18" t="s">
        <v>11</v>
      </c>
      <c r="F776" s="13" t="s">
        <v>16</v>
      </c>
      <c r="G776" t="s">
        <v>14</v>
      </c>
      <c r="H776">
        <v>0</v>
      </c>
      <c r="I776" s="2"/>
      <c r="J776" s="4">
        <v>0</v>
      </c>
      <c r="K776" t="str">
        <f>IF((LEN(relatorio_Ananindeua[[#This Row],[CIF/CPF/CNPJ]])=14),relatorio_Ananindeua[[#This Row],[CIF/CPF/CNPJ]],relatorio_Ananindeua[[#This Row],[Coluna2]])</f>
        <v>46451632000172</v>
      </c>
      <c r="L776" t="str">
        <f t="shared" si="12"/>
        <v>464******72</v>
      </c>
    </row>
    <row r="777" spans="1:12" x14ac:dyDescent="0.25">
      <c r="A777" t="s">
        <v>7014</v>
      </c>
      <c r="B777" t="s">
        <v>7015</v>
      </c>
      <c r="C777" t="s">
        <v>17</v>
      </c>
      <c r="D777" s="1">
        <v>45298.752962962964</v>
      </c>
      <c r="E777" s="18" t="s">
        <v>11</v>
      </c>
      <c r="F777" s="13" t="s">
        <v>16</v>
      </c>
      <c r="G777" t="s">
        <v>14</v>
      </c>
      <c r="H777">
        <v>0</v>
      </c>
      <c r="I777" s="2"/>
      <c r="J777" s="4">
        <v>0</v>
      </c>
      <c r="K777" t="str">
        <f>IF((LEN(relatorio_Ananindeua[[#This Row],[CIF/CPF/CNPJ]])=14),relatorio_Ananindeua[[#This Row],[CIF/CPF/CNPJ]],relatorio_Ananindeua[[#This Row],[Coluna2]])</f>
        <v>46452230000192</v>
      </c>
      <c r="L777" t="str">
        <f t="shared" si="12"/>
        <v>464******92</v>
      </c>
    </row>
    <row r="778" spans="1:12" x14ac:dyDescent="0.25">
      <c r="A778" t="s">
        <v>6960</v>
      </c>
      <c r="B778" t="s">
        <v>6961</v>
      </c>
      <c r="C778" t="s">
        <v>17</v>
      </c>
      <c r="D778" s="1">
        <v>45298.752974537034</v>
      </c>
      <c r="E778" s="18" t="s">
        <v>11</v>
      </c>
      <c r="F778" s="13" t="s">
        <v>16</v>
      </c>
      <c r="G778" t="s">
        <v>14</v>
      </c>
      <c r="H778">
        <v>0</v>
      </c>
      <c r="I778" s="2"/>
      <c r="J778" s="4">
        <v>0</v>
      </c>
      <c r="K778" t="str">
        <f>IF((LEN(relatorio_Ananindeua[[#This Row],[CIF/CPF/CNPJ]])=14),relatorio_Ananindeua[[#This Row],[CIF/CPF/CNPJ]],relatorio_Ananindeua[[#This Row],[Coluna2]])</f>
        <v>46341569000111</v>
      </c>
      <c r="L778" t="str">
        <f t="shared" si="12"/>
        <v>463******11</v>
      </c>
    </row>
    <row r="779" spans="1:12" x14ac:dyDescent="0.25">
      <c r="A779" t="s">
        <v>7022</v>
      </c>
      <c r="B779" t="s">
        <v>7023</v>
      </c>
      <c r="C779" t="s">
        <v>17</v>
      </c>
      <c r="D779" s="1">
        <v>45298.753009259257</v>
      </c>
      <c r="E779" s="18" t="s">
        <v>11</v>
      </c>
      <c r="F779" s="13" t="s">
        <v>16</v>
      </c>
      <c r="G779" t="s">
        <v>14</v>
      </c>
      <c r="H779">
        <v>0</v>
      </c>
      <c r="I779" s="2"/>
      <c r="J779" s="4">
        <v>0</v>
      </c>
      <c r="K779" t="str">
        <f>IF((LEN(relatorio_Ananindeua[[#This Row],[CIF/CPF/CNPJ]])=14),relatorio_Ananindeua[[#This Row],[CIF/CPF/CNPJ]],relatorio_Ananindeua[[#This Row],[Coluna2]])</f>
        <v>46467862000120</v>
      </c>
      <c r="L779" t="str">
        <f t="shared" si="12"/>
        <v>464******20</v>
      </c>
    </row>
    <row r="780" spans="1:12" x14ac:dyDescent="0.25">
      <c r="A780" t="s">
        <v>7000</v>
      </c>
      <c r="B780" t="s">
        <v>7001</v>
      </c>
      <c r="C780" t="s">
        <v>17</v>
      </c>
      <c r="D780" s="1">
        <v>45298.753020833334</v>
      </c>
      <c r="E780" s="18" t="s">
        <v>11</v>
      </c>
      <c r="F780" s="13" t="s">
        <v>16</v>
      </c>
      <c r="G780" t="s">
        <v>14</v>
      </c>
      <c r="H780">
        <v>0</v>
      </c>
      <c r="I780" s="2"/>
      <c r="J780" s="4">
        <v>0</v>
      </c>
      <c r="K780" t="str">
        <f>IF((LEN(relatorio_Ananindeua[[#This Row],[CIF/CPF/CNPJ]])=14),relatorio_Ananindeua[[#This Row],[CIF/CPF/CNPJ]],relatorio_Ananindeua[[#This Row],[Coluna2]])</f>
        <v>46433809000108</v>
      </c>
      <c r="L780" t="str">
        <f t="shared" si="12"/>
        <v>464******08</v>
      </c>
    </row>
    <row r="781" spans="1:12" x14ac:dyDescent="0.25">
      <c r="A781" t="s">
        <v>7002</v>
      </c>
      <c r="B781" t="s">
        <v>7003</v>
      </c>
      <c r="C781" t="s">
        <v>17</v>
      </c>
      <c r="D781" s="1">
        <v>45298.753020833334</v>
      </c>
      <c r="E781" s="18" t="s">
        <v>11</v>
      </c>
      <c r="F781" s="13" t="s">
        <v>16</v>
      </c>
      <c r="G781" t="s">
        <v>14</v>
      </c>
      <c r="H781">
        <v>0</v>
      </c>
      <c r="I781" s="2"/>
      <c r="J781" s="4">
        <v>0</v>
      </c>
      <c r="K781" t="str">
        <f>IF((LEN(relatorio_Ananindeua[[#This Row],[CIF/CPF/CNPJ]])=14),relatorio_Ananindeua[[#This Row],[CIF/CPF/CNPJ]],relatorio_Ananindeua[[#This Row],[Coluna2]])</f>
        <v>46435450000108</v>
      </c>
      <c r="L781" t="str">
        <f t="shared" si="12"/>
        <v>464******08</v>
      </c>
    </row>
    <row r="782" spans="1:12" x14ac:dyDescent="0.25">
      <c r="A782" t="s">
        <v>7008</v>
      </c>
      <c r="B782" t="s">
        <v>7009</v>
      </c>
      <c r="C782" t="s">
        <v>17</v>
      </c>
      <c r="D782" s="1">
        <v>45298.753020833334</v>
      </c>
      <c r="E782" s="18" t="s">
        <v>11</v>
      </c>
      <c r="F782" s="13" t="s">
        <v>16</v>
      </c>
      <c r="G782" t="s">
        <v>14</v>
      </c>
      <c r="H782">
        <v>0</v>
      </c>
      <c r="I782" s="2"/>
      <c r="J782" s="4">
        <v>0</v>
      </c>
      <c r="K782" t="str">
        <f>IF((LEN(relatorio_Ananindeua[[#This Row],[CIF/CPF/CNPJ]])=14),relatorio_Ananindeua[[#This Row],[CIF/CPF/CNPJ]],relatorio_Ananindeua[[#This Row],[Coluna2]])</f>
        <v>46442457000157</v>
      </c>
      <c r="L782" t="str">
        <f t="shared" si="12"/>
        <v>464******57</v>
      </c>
    </row>
    <row r="783" spans="1:12" x14ac:dyDescent="0.25">
      <c r="A783" t="s">
        <v>6603</v>
      </c>
      <c r="B783" t="s">
        <v>6604</v>
      </c>
      <c r="C783" t="s">
        <v>17</v>
      </c>
      <c r="D783" s="1">
        <v>45298.753032407411</v>
      </c>
      <c r="E783" s="18" t="s">
        <v>11</v>
      </c>
      <c r="F783" s="13" t="s">
        <v>16</v>
      </c>
      <c r="G783" t="s">
        <v>14</v>
      </c>
      <c r="H783">
        <v>0</v>
      </c>
      <c r="I783" s="2"/>
      <c r="J783" s="4">
        <v>0</v>
      </c>
      <c r="K783" t="str">
        <f>IF((LEN(relatorio_Ananindeua[[#This Row],[CIF/CPF/CNPJ]])=14),relatorio_Ananindeua[[#This Row],[CIF/CPF/CNPJ]],relatorio_Ananindeua[[#This Row],[Coluna2]])</f>
        <v>45408167000124</v>
      </c>
      <c r="L783" t="str">
        <f t="shared" si="12"/>
        <v>454******24</v>
      </c>
    </row>
    <row r="784" spans="1:12" x14ac:dyDescent="0.25">
      <c r="A784" t="s">
        <v>6705</v>
      </c>
      <c r="B784" t="s">
        <v>6706</v>
      </c>
      <c r="C784" t="s">
        <v>17</v>
      </c>
      <c r="D784" s="1">
        <v>45298.753078703703</v>
      </c>
      <c r="E784" s="18" t="s">
        <v>11</v>
      </c>
      <c r="F784" s="13" t="s">
        <v>16</v>
      </c>
      <c r="G784" t="s">
        <v>14</v>
      </c>
      <c r="H784">
        <v>0</v>
      </c>
      <c r="I784" s="2"/>
      <c r="J784" s="4">
        <v>0</v>
      </c>
      <c r="K784" t="str">
        <f>IF((LEN(relatorio_Ananindeua[[#This Row],[CIF/CPF/CNPJ]])=14),relatorio_Ananindeua[[#This Row],[CIF/CPF/CNPJ]],relatorio_Ananindeua[[#This Row],[Coluna2]])</f>
        <v>45666020000134</v>
      </c>
      <c r="L784" t="str">
        <f t="shared" si="12"/>
        <v>456******34</v>
      </c>
    </row>
    <row r="785" spans="1:12" x14ac:dyDescent="0.25">
      <c r="A785" t="s">
        <v>6992</v>
      </c>
      <c r="B785" t="s">
        <v>6993</v>
      </c>
      <c r="C785" t="s">
        <v>17</v>
      </c>
      <c r="D785" s="1">
        <v>45298.753101851849</v>
      </c>
      <c r="E785" s="18" t="s">
        <v>11</v>
      </c>
      <c r="F785" s="13" t="s">
        <v>16</v>
      </c>
      <c r="G785" t="s">
        <v>14</v>
      </c>
      <c r="H785">
        <v>0</v>
      </c>
      <c r="I785" s="2"/>
      <c r="J785" s="4">
        <v>0</v>
      </c>
      <c r="K785" t="str">
        <f>IF((LEN(relatorio_Ananindeua[[#This Row],[CIF/CPF/CNPJ]])=14),relatorio_Ananindeua[[#This Row],[CIF/CPF/CNPJ]],relatorio_Ananindeua[[#This Row],[Coluna2]])</f>
        <v>46405151000120</v>
      </c>
      <c r="L785" t="str">
        <f t="shared" si="12"/>
        <v>464******20</v>
      </c>
    </row>
    <row r="786" spans="1:12" x14ac:dyDescent="0.25">
      <c r="A786" t="s">
        <v>6996</v>
      </c>
      <c r="B786" t="s">
        <v>6997</v>
      </c>
      <c r="C786" t="s">
        <v>17</v>
      </c>
      <c r="D786" s="1">
        <v>45298.753101851849</v>
      </c>
      <c r="E786" s="18" t="s">
        <v>11</v>
      </c>
      <c r="F786" s="13" t="s">
        <v>16</v>
      </c>
      <c r="G786" t="s">
        <v>14</v>
      </c>
      <c r="H786">
        <v>0</v>
      </c>
      <c r="I786" s="2"/>
      <c r="J786" s="4">
        <v>0</v>
      </c>
      <c r="K786" t="str">
        <f>IF((LEN(relatorio_Ananindeua[[#This Row],[CIF/CPF/CNPJ]])=14),relatorio_Ananindeua[[#This Row],[CIF/CPF/CNPJ]],relatorio_Ananindeua[[#This Row],[Coluna2]])</f>
        <v>46415146000107</v>
      </c>
      <c r="L786" t="str">
        <f t="shared" ref="L786:L849" si="13">_xlfn.CONCAT(LEFT(A786,3),REPT("*",6),RIGHT(A786,2))</f>
        <v>464******07</v>
      </c>
    </row>
    <row r="787" spans="1:12" x14ac:dyDescent="0.25">
      <c r="A787" t="s">
        <v>6988</v>
      </c>
      <c r="B787" t="s">
        <v>6989</v>
      </c>
      <c r="C787" t="s">
        <v>17</v>
      </c>
      <c r="D787" s="1">
        <v>45298.753113425926</v>
      </c>
      <c r="E787" s="18" t="s">
        <v>11</v>
      </c>
      <c r="F787" s="13" t="s">
        <v>16</v>
      </c>
      <c r="G787" t="s">
        <v>14</v>
      </c>
      <c r="H787">
        <v>0</v>
      </c>
      <c r="I787" s="2"/>
      <c r="J787" s="4">
        <v>0</v>
      </c>
      <c r="K787" t="str">
        <f>IF((LEN(relatorio_Ananindeua[[#This Row],[CIF/CPF/CNPJ]])=14),relatorio_Ananindeua[[#This Row],[CIF/CPF/CNPJ]],relatorio_Ananindeua[[#This Row],[Coluna2]])</f>
        <v>46402787000119</v>
      </c>
      <c r="L787" t="str">
        <f t="shared" si="13"/>
        <v>464******19</v>
      </c>
    </row>
    <row r="788" spans="1:12" x14ac:dyDescent="0.25">
      <c r="A788" t="s">
        <v>6980</v>
      </c>
      <c r="B788" t="s">
        <v>6981</v>
      </c>
      <c r="C788" t="s">
        <v>17</v>
      </c>
      <c r="D788" s="1">
        <v>45298.753136574072</v>
      </c>
      <c r="E788" s="18" t="s">
        <v>11</v>
      </c>
      <c r="F788" s="13" t="s">
        <v>16</v>
      </c>
      <c r="G788" t="s">
        <v>14</v>
      </c>
      <c r="H788">
        <v>0</v>
      </c>
      <c r="I788" s="2"/>
      <c r="J788" s="4">
        <v>0</v>
      </c>
      <c r="K788" t="str">
        <f>IF((LEN(relatorio_Ananindeua[[#This Row],[CIF/CPF/CNPJ]])=14),relatorio_Ananindeua[[#This Row],[CIF/CPF/CNPJ]],relatorio_Ananindeua[[#This Row],[Coluna2]])</f>
        <v>46382959000130</v>
      </c>
      <c r="L788" t="str">
        <f t="shared" si="13"/>
        <v>463******30</v>
      </c>
    </row>
    <row r="789" spans="1:12" x14ac:dyDescent="0.25">
      <c r="A789" t="s">
        <v>6966</v>
      </c>
      <c r="B789" t="s">
        <v>6967</v>
      </c>
      <c r="C789" t="s">
        <v>17</v>
      </c>
      <c r="D789" s="1">
        <v>45298.753171296295</v>
      </c>
      <c r="E789" s="18" t="s">
        <v>11</v>
      </c>
      <c r="F789" s="13" t="s">
        <v>16</v>
      </c>
      <c r="G789" t="s">
        <v>14</v>
      </c>
      <c r="H789">
        <v>0</v>
      </c>
      <c r="I789" s="2"/>
      <c r="J789" s="4">
        <v>0</v>
      </c>
      <c r="K789" t="str">
        <f>IF((LEN(relatorio_Ananindeua[[#This Row],[CIF/CPF/CNPJ]])=14),relatorio_Ananindeua[[#This Row],[CIF/CPF/CNPJ]],relatorio_Ananindeua[[#This Row],[Coluna2]])</f>
        <v>46345093000197</v>
      </c>
      <c r="L789" t="str">
        <f t="shared" si="13"/>
        <v>463******97</v>
      </c>
    </row>
    <row r="790" spans="1:12" x14ac:dyDescent="0.25">
      <c r="A790" t="s">
        <v>6978</v>
      </c>
      <c r="B790" t="s">
        <v>6979</v>
      </c>
      <c r="C790" t="s">
        <v>17</v>
      </c>
      <c r="D790" s="1">
        <v>45298.753171296295</v>
      </c>
      <c r="E790" s="18" t="s">
        <v>11</v>
      </c>
      <c r="F790" s="13" t="s">
        <v>16</v>
      </c>
      <c r="G790" t="s">
        <v>14</v>
      </c>
      <c r="H790">
        <v>0</v>
      </c>
      <c r="I790" s="2"/>
      <c r="J790" s="4">
        <v>0</v>
      </c>
      <c r="K790" t="str">
        <f>IF((LEN(relatorio_Ananindeua[[#This Row],[CIF/CPF/CNPJ]])=14),relatorio_Ananindeua[[#This Row],[CIF/CPF/CNPJ]],relatorio_Ananindeua[[#This Row],[Coluna2]])</f>
        <v>46376970000197</v>
      </c>
      <c r="L790" t="str">
        <f t="shared" si="13"/>
        <v>463******97</v>
      </c>
    </row>
    <row r="791" spans="1:12" x14ac:dyDescent="0.25">
      <c r="A791" t="s">
        <v>6970</v>
      </c>
      <c r="B791" t="s">
        <v>6971</v>
      </c>
      <c r="C791" t="s">
        <v>17</v>
      </c>
      <c r="D791" s="1">
        <v>45298.753182870372</v>
      </c>
      <c r="E791" s="18" t="s">
        <v>11</v>
      </c>
      <c r="F791" s="13" t="s">
        <v>16</v>
      </c>
      <c r="G791" t="s">
        <v>14</v>
      </c>
      <c r="H791">
        <v>0</v>
      </c>
      <c r="I791" s="2"/>
      <c r="J791" s="4">
        <v>0</v>
      </c>
      <c r="K791" t="str">
        <f>IF((LEN(relatorio_Ananindeua[[#This Row],[CIF/CPF/CNPJ]])=14),relatorio_Ananindeua[[#This Row],[CIF/CPF/CNPJ]],relatorio_Ananindeua[[#This Row],[Coluna2]])</f>
        <v>46349705000110</v>
      </c>
      <c r="L791" t="str">
        <f t="shared" si="13"/>
        <v>463******10</v>
      </c>
    </row>
    <row r="792" spans="1:12" x14ac:dyDescent="0.25">
      <c r="A792" t="s">
        <v>6964</v>
      </c>
      <c r="B792" t="s">
        <v>6965</v>
      </c>
      <c r="C792" t="s">
        <v>17</v>
      </c>
      <c r="D792" s="1">
        <v>45298.753194444442</v>
      </c>
      <c r="E792" s="18" t="s">
        <v>11</v>
      </c>
      <c r="F792" s="13" t="s">
        <v>16</v>
      </c>
      <c r="G792" t="s">
        <v>14</v>
      </c>
      <c r="H792">
        <v>0</v>
      </c>
      <c r="I792" s="2"/>
      <c r="J792" s="4">
        <v>0</v>
      </c>
      <c r="K792" t="str">
        <f>IF((LEN(relatorio_Ananindeua[[#This Row],[CIF/CPF/CNPJ]])=14),relatorio_Ananindeua[[#This Row],[CIF/CPF/CNPJ]],relatorio_Ananindeua[[#This Row],[Coluna2]])</f>
        <v>46344403000159</v>
      </c>
      <c r="L792" t="str">
        <f t="shared" si="13"/>
        <v>463******59</v>
      </c>
    </row>
    <row r="793" spans="1:12" x14ac:dyDescent="0.25">
      <c r="A793" t="s">
        <v>6954</v>
      </c>
      <c r="B793" t="s">
        <v>6955</v>
      </c>
      <c r="C793" t="s">
        <v>17</v>
      </c>
      <c r="D793" s="1">
        <v>45298.753206018519</v>
      </c>
      <c r="E793" s="18" t="s">
        <v>11</v>
      </c>
      <c r="F793" s="13" t="s">
        <v>16</v>
      </c>
      <c r="G793" t="s">
        <v>14</v>
      </c>
      <c r="H793">
        <v>0</v>
      </c>
      <c r="I793" s="2"/>
      <c r="J793" s="4">
        <v>0</v>
      </c>
      <c r="K793" t="str">
        <f>IF((LEN(relatorio_Ananindeua[[#This Row],[CIF/CPF/CNPJ]])=14),relatorio_Ananindeua[[#This Row],[CIF/CPF/CNPJ]],relatorio_Ananindeua[[#This Row],[Coluna2]])</f>
        <v>46328074000152</v>
      </c>
      <c r="L793" t="str">
        <f t="shared" si="13"/>
        <v>463******52</v>
      </c>
    </row>
    <row r="794" spans="1:12" x14ac:dyDescent="0.25">
      <c r="A794" t="s">
        <v>6972</v>
      </c>
      <c r="B794" t="s">
        <v>6973</v>
      </c>
      <c r="C794" t="s">
        <v>17</v>
      </c>
      <c r="D794" s="1">
        <v>45298.753206018519</v>
      </c>
      <c r="E794" s="18" t="s">
        <v>11</v>
      </c>
      <c r="F794" s="13" t="s">
        <v>16</v>
      </c>
      <c r="G794" t="s">
        <v>14</v>
      </c>
      <c r="H794">
        <v>0</v>
      </c>
      <c r="I794" s="2"/>
      <c r="J794" s="4">
        <v>0</v>
      </c>
      <c r="K794" t="str">
        <f>IF((LEN(relatorio_Ananindeua[[#This Row],[CIF/CPF/CNPJ]])=14),relatorio_Ananindeua[[#This Row],[CIF/CPF/CNPJ]],relatorio_Ananindeua[[#This Row],[Coluna2]])</f>
        <v>46353316000168</v>
      </c>
      <c r="L794" t="str">
        <f t="shared" si="13"/>
        <v>463******68</v>
      </c>
    </row>
    <row r="795" spans="1:12" x14ac:dyDescent="0.25">
      <c r="A795" t="s">
        <v>6958</v>
      </c>
      <c r="B795" t="s">
        <v>6959</v>
      </c>
      <c r="C795" t="s">
        <v>17</v>
      </c>
      <c r="D795" s="1">
        <v>45298.753217592595</v>
      </c>
      <c r="E795" s="18" t="s">
        <v>11</v>
      </c>
      <c r="F795" s="13" t="s">
        <v>16</v>
      </c>
      <c r="G795" t="s">
        <v>14</v>
      </c>
      <c r="H795">
        <v>0</v>
      </c>
      <c r="I795" s="2"/>
      <c r="J795" s="4">
        <v>0</v>
      </c>
      <c r="K795" t="str">
        <f>IF((LEN(relatorio_Ananindeua[[#This Row],[CIF/CPF/CNPJ]])=14),relatorio_Ananindeua[[#This Row],[CIF/CPF/CNPJ]],relatorio_Ananindeua[[#This Row],[Coluna2]])</f>
        <v>46340001000186</v>
      </c>
      <c r="L795" t="str">
        <f t="shared" si="13"/>
        <v>463******86</v>
      </c>
    </row>
    <row r="796" spans="1:12" x14ac:dyDescent="0.25">
      <c r="A796" t="s">
        <v>6948</v>
      </c>
      <c r="B796" t="s">
        <v>6949</v>
      </c>
      <c r="C796" t="s">
        <v>17</v>
      </c>
      <c r="D796" s="1">
        <v>45298.753229166665</v>
      </c>
      <c r="E796" s="18" t="s">
        <v>11</v>
      </c>
      <c r="F796" s="13" t="s">
        <v>16</v>
      </c>
      <c r="G796" t="s">
        <v>14</v>
      </c>
      <c r="H796">
        <v>0</v>
      </c>
      <c r="I796" s="2"/>
      <c r="J796" s="4">
        <v>0</v>
      </c>
      <c r="K796" t="str">
        <f>IF((LEN(relatorio_Ananindeua[[#This Row],[CIF/CPF/CNPJ]])=14),relatorio_Ananindeua[[#This Row],[CIF/CPF/CNPJ]],relatorio_Ananindeua[[#This Row],[Coluna2]])</f>
        <v>46313873000155</v>
      </c>
      <c r="L796" t="str">
        <f t="shared" si="13"/>
        <v>463******55</v>
      </c>
    </row>
    <row r="797" spans="1:12" x14ac:dyDescent="0.25">
      <c r="A797" t="s">
        <v>6950</v>
      </c>
      <c r="B797" t="s">
        <v>6951</v>
      </c>
      <c r="C797" t="s">
        <v>17</v>
      </c>
      <c r="D797" s="1">
        <v>45298.753229166665</v>
      </c>
      <c r="E797" s="18" t="s">
        <v>11</v>
      </c>
      <c r="F797" s="13" t="s">
        <v>16</v>
      </c>
      <c r="G797" t="s">
        <v>14</v>
      </c>
      <c r="H797">
        <v>0</v>
      </c>
      <c r="I797" s="2"/>
      <c r="J797" s="4">
        <v>0</v>
      </c>
      <c r="K797" t="str">
        <f>IF((LEN(relatorio_Ananindeua[[#This Row],[CIF/CPF/CNPJ]])=14),relatorio_Ananindeua[[#This Row],[CIF/CPF/CNPJ]],relatorio_Ananindeua[[#This Row],[Coluna2]])</f>
        <v>46327398000176</v>
      </c>
      <c r="L797" t="str">
        <f t="shared" si="13"/>
        <v>463******76</v>
      </c>
    </row>
    <row r="798" spans="1:12" x14ac:dyDescent="0.25">
      <c r="A798" t="s">
        <v>6956</v>
      </c>
      <c r="B798" t="s">
        <v>6957</v>
      </c>
      <c r="C798" t="s">
        <v>17</v>
      </c>
      <c r="D798" s="1">
        <v>45298.753229166665</v>
      </c>
      <c r="E798" s="18" t="s">
        <v>11</v>
      </c>
      <c r="F798" s="13" t="s">
        <v>16</v>
      </c>
      <c r="G798" t="s">
        <v>14</v>
      </c>
      <c r="H798">
        <v>0</v>
      </c>
      <c r="I798" s="2"/>
      <c r="J798" s="4">
        <v>0</v>
      </c>
      <c r="K798" t="str">
        <f>IF((LEN(relatorio_Ananindeua[[#This Row],[CIF/CPF/CNPJ]])=14),relatorio_Ananindeua[[#This Row],[CIF/CPF/CNPJ]],relatorio_Ananindeua[[#This Row],[Coluna2]])</f>
        <v>46338378000109</v>
      </c>
      <c r="L798" t="str">
        <f t="shared" si="13"/>
        <v>463******09</v>
      </c>
    </row>
    <row r="799" spans="1:12" x14ac:dyDescent="0.25">
      <c r="A799" t="s">
        <v>5554</v>
      </c>
      <c r="B799" t="s">
        <v>5555</v>
      </c>
      <c r="C799" t="s">
        <v>17</v>
      </c>
      <c r="D799" s="1">
        <v>45298.753263888888</v>
      </c>
      <c r="E799" s="18" t="s">
        <v>11</v>
      </c>
      <c r="F799" s="13" t="s">
        <v>16</v>
      </c>
      <c r="G799" t="s">
        <v>14</v>
      </c>
      <c r="H799">
        <v>0</v>
      </c>
      <c r="I799" s="2"/>
      <c r="J799" s="4">
        <v>0</v>
      </c>
      <c r="K799" t="str">
        <f>IF((LEN(relatorio_Ananindeua[[#This Row],[CIF/CPF/CNPJ]])=14),relatorio_Ananindeua[[#This Row],[CIF/CPF/CNPJ]],relatorio_Ananindeua[[#This Row],[Coluna2]])</f>
        <v>42125830000195</v>
      </c>
      <c r="L799" t="str">
        <f t="shared" si="13"/>
        <v>421******95</v>
      </c>
    </row>
    <row r="800" spans="1:12" x14ac:dyDescent="0.25">
      <c r="A800" t="s">
        <v>6934</v>
      </c>
      <c r="B800" t="s">
        <v>6935</v>
      </c>
      <c r="C800" t="s">
        <v>17</v>
      </c>
      <c r="D800" s="1">
        <v>45298.753263888888</v>
      </c>
      <c r="E800" s="18" t="s">
        <v>11</v>
      </c>
      <c r="F800" s="13" t="s">
        <v>16</v>
      </c>
      <c r="G800" t="s">
        <v>14</v>
      </c>
      <c r="H800">
        <v>0</v>
      </c>
      <c r="I800" s="2"/>
      <c r="J800" s="4">
        <v>0</v>
      </c>
      <c r="K800" t="str">
        <f>IF((LEN(relatorio_Ananindeua[[#This Row],[CIF/CPF/CNPJ]])=14),relatorio_Ananindeua[[#This Row],[CIF/CPF/CNPJ]],relatorio_Ananindeua[[#This Row],[Coluna2]])</f>
        <v>46294188000129</v>
      </c>
      <c r="L800" t="str">
        <f t="shared" si="13"/>
        <v>462******29</v>
      </c>
    </row>
    <row r="801" spans="1:12" x14ac:dyDescent="0.25">
      <c r="A801" t="s">
        <v>6944</v>
      </c>
      <c r="B801" t="s">
        <v>6945</v>
      </c>
      <c r="C801" t="s">
        <v>17</v>
      </c>
      <c r="D801" s="1">
        <v>45298.753263888888</v>
      </c>
      <c r="E801" s="18" t="s">
        <v>11</v>
      </c>
      <c r="F801" s="13" t="s">
        <v>16</v>
      </c>
      <c r="G801" t="s">
        <v>14</v>
      </c>
      <c r="H801">
        <v>0</v>
      </c>
      <c r="I801" s="2"/>
      <c r="J801" s="4">
        <v>0</v>
      </c>
      <c r="K801" t="str">
        <f>IF((LEN(relatorio_Ananindeua[[#This Row],[CIF/CPF/CNPJ]])=14),relatorio_Ananindeua[[#This Row],[CIF/CPF/CNPJ]],relatorio_Ananindeua[[#This Row],[Coluna2]])</f>
        <v>46303892000109</v>
      </c>
      <c r="L801" t="str">
        <f t="shared" si="13"/>
        <v>463******09</v>
      </c>
    </row>
    <row r="802" spans="1:12" x14ac:dyDescent="0.25">
      <c r="A802" t="s">
        <v>6946</v>
      </c>
      <c r="B802" t="s">
        <v>6947</v>
      </c>
      <c r="C802" t="s">
        <v>17</v>
      </c>
      <c r="D802" s="1">
        <v>45298.753263888888</v>
      </c>
      <c r="E802" s="18" t="s">
        <v>11</v>
      </c>
      <c r="F802" s="13" t="s">
        <v>16</v>
      </c>
      <c r="G802" t="s">
        <v>14</v>
      </c>
      <c r="H802">
        <v>0</v>
      </c>
      <c r="I802" s="2"/>
      <c r="J802" s="4">
        <v>0</v>
      </c>
      <c r="K802" t="str">
        <f>IF((LEN(relatorio_Ananindeua[[#This Row],[CIF/CPF/CNPJ]])=14),relatorio_Ananindeua[[#This Row],[CIF/CPF/CNPJ]],relatorio_Ananindeua[[#This Row],[Coluna2]])</f>
        <v>46305192000145</v>
      </c>
      <c r="L802" t="str">
        <f t="shared" si="13"/>
        <v>463******45</v>
      </c>
    </row>
    <row r="803" spans="1:12" x14ac:dyDescent="0.25">
      <c r="A803" t="s">
        <v>6936</v>
      </c>
      <c r="B803" t="s">
        <v>6937</v>
      </c>
      <c r="C803" t="s">
        <v>17</v>
      </c>
      <c r="D803" s="1">
        <v>45298.753287037034</v>
      </c>
      <c r="E803" s="18" t="s">
        <v>11</v>
      </c>
      <c r="F803" s="13" t="s">
        <v>16</v>
      </c>
      <c r="G803" t="s">
        <v>14</v>
      </c>
      <c r="H803">
        <v>0</v>
      </c>
      <c r="I803" s="2"/>
      <c r="J803" s="4">
        <v>0</v>
      </c>
      <c r="K803" t="str">
        <f>IF((LEN(relatorio_Ananindeua[[#This Row],[CIF/CPF/CNPJ]])=14),relatorio_Ananindeua[[#This Row],[CIF/CPF/CNPJ]],relatorio_Ananindeua[[#This Row],[Coluna2]])</f>
        <v>46298062000122</v>
      </c>
      <c r="L803" t="str">
        <f t="shared" si="13"/>
        <v>462******22</v>
      </c>
    </row>
    <row r="804" spans="1:12" x14ac:dyDescent="0.25">
      <c r="A804" t="s">
        <v>6940</v>
      </c>
      <c r="B804" t="s">
        <v>6941</v>
      </c>
      <c r="C804" t="s">
        <v>17</v>
      </c>
      <c r="D804" s="1">
        <v>45298.753287037034</v>
      </c>
      <c r="E804" s="18" t="s">
        <v>11</v>
      </c>
      <c r="F804" s="13" t="s">
        <v>16</v>
      </c>
      <c r="G804" t="s">
        <v>14</v>
      </c>
      <c r="H804">
        <v>0</v>
      </c>
      <c r="I804" s="2"/>
      <c r="J804" s="4">
        <v>0</v>
      </c>
      <c r="K804" t="str">
        <f>IF((LEN(relatorio_Ananindeua[[#This Row],[CIF/CPF/CNPJ]])=14),relatorio_Ananindeua[[#This Row],[CIF/CPF/CNPJ]],relatorio_Ananindeua[[#This Row],[Coluna2]])</f>
        <v>46301864000144</v>
      </c>
      <c r="L804" t="str">
        <f t="shared" si="13"/>
        <v>463******44</v>
      </c>
    </row>
    <row r="805" spans="1:12" x14ac:dyDescent="0.25">
      <c r="A805" t="s">
        <v>6888</v>
      </c>
      <c r="B805" t="s">
        <v>6889</v>
      </c>
      <c r="C805" t="s">
        <v>17</v>
      </c>
      <c r="D805" s="1">
        <v>45298.753298611111</v>
      </c>
      <c r="E805" s="18" t="s">
        <v>11</v>
      </c>
      <c r="F805" s="13" t="s">
        <v>16</v>
      </c>
      <c r="G805" t="s">
        <v>14</v>
      </c>
      <c r="H805">
        <v>0</v>
      </c>
      <c r="I805" s="2"/>
      <c r="J805" s="4">
        <v>0</v>
      </c>
      <c r="K805" t="str">
        <f>IF((LEN(relatorio_Ananindeua[[#This Row],[CIF/CPF/CNPJ]])=14),relatorio_Ananindeua[[#This Row],[CIF/CPF/CNPJ]],relatorio_Ananindeua[[#This Row],[Coluna2]])</f>
        <v>46168420000182</v>
      </c>
      <c r="L805" t="str">
        <f t="shared" si="13"/>
        <v>461******82</v>
      </c>
    </row>
    <row r="806" spans="1:12" x14ac:dyDescent="0.25">
      <c r="A806" t="s">
        <v>6928</v>
      </c>
      <c r="B806" t="s">
        <v>6929</v>
      </c>
      <c r="C806" t="s">
        <v>17</v>
      </c>
      <c r="D806" s="1">
        <v>45298.753298611111</v>
      </c>
      <c r="E806" s="18" t="s">
        <v>11</v>
      </c>
      <c r="F806" s="13" t="s">
        <v>16</v>
      </c>
      <c r="G806" t="s">
        <v>14</v>
      </c>
      <c r="H806">
        <v>0</v>
      </c>
      <c r="I806" s="2"/>
      <c r="J806" s="4">
        <v>0</v>
      </c>
      <c r="K806" t="str">
        <f>IF((LEN(relatorio_Ananindeua[[#This Row],[CIF/CPF/CNPJ]])=14),relatorio_Ananindeua[[#This Row],[CIF/CPF/CNPJ]],relatorio_Ananindeua[[#This Row],[Coluna2]])</f>
        <v>46284629000101</v>
      </c>
      <c r="L806" t="str">
        <f t="shared" si="13"/>
        <v>462******01</v>
      </c>
    </row>
    <row r="807" spans="1:12" x14ac:dyDescent="0.25">
      <c r="A807" t="s">
        <v>6932</v>
      </c>
      <c r="B807" t="s">
        <v>6933</v>
      </c>
      <c r="C807" t="s">
        <v>17</v>
      </c>
      <c r="D807" s="1">
        <v>45298.753310185188</v>
      </c>
      <c r="E807" s="18" t="s">
        <v>11</v>
      </c>
      <c r="F807" s="13" t="s">
        <v>16</v>
      </c>
      <c r="G807" t="s">
        <v>14</v>
      </c>
      <c r="H807">
        <v>0</v>
      </c>
      <c r="I807" s="2"/>
      <c r="J807" s="4">
        <v>0</v>
      </c>
      <c r="K807" t="str">
        <f>IF((LEN(relatorio_Ananindeua[[#This Row],[CIF/CPF/CNPJ]])=14),relatorio_Ananindeua[[#This Row],[CIF/CPF/CNPJ]],relatorio_Ananindeua[[#This Row],[Coluna2]])</f>
        <v>46287807000158</v>
      </c>
      <c r="L807" t="str">
        <f t="shared" si="13"/>
        <v>462******58</v>
      </c>
    </row>
    <row r="808" spans="1:12" x14ac:dyDescent="0.25">
      <c r="A808" t="s">
        <v>6914</v>
      </c>
      <c r="B808" t="s">
        <v>6915</v>
      </c>
      <c r="C808" t="s">
        <v>17</v>
      </c>
      <c r="D808" s="1">
        <v>45298.753333333334</v>
      </c>
      <c r="E808" s="18" t="s">
        <v>11</v>
      </c>
      <c r="F808" s="13" t="s">
        <v>16</v>
      </c>
      <c r="G808" t="s">
        <v>14</v>
      </c>
      <c r="H808">
        <v>0</v>
      </c>
      <c r="I808" s="2"/>
      <c r="J808" s="4">
        <v>0</v>
      </c>
      <c r="K808" t="str">
        <f>IF((LEN(relatorio_Ananindeua[[#This Row],[CIF/CPF/CNPJ]])=14),relatorio_Ananindeua[[#This Row],[CIF/CPF/CNPJ]],relatorio_Ananindeua[[#This Row],[Coluna2]])</f>
        <v>46223254000170</v>
      </c>
      <c r="L808" t="str">
        <f t="shared" si="13"/>
        <v>462******70</v>
      </c>
    </row>
    <row r="809" spans="1:12" x14ac:dyDescent="0.25">
      <c r="A809" t="s">
        <v>6910</v>
      </c>
      <c r="B809" t="s">
        <v>6911</v>
      </c>
      <c r="C809" t="s">
        <v>17</v>
      </c>
      <c r="D809" s="1">
        <v>45298.753344907411</v>
      </c>
      <c r="E809" s="18" t="s">
        <v>11</v>
      </c>
      <c r="F809" s="13" t="s">
        <v>16</v>
      </c>
      <c r="G809" t="s">
        <v>14</v>
      </c>
      <c r="H809">
        <v>0</v>
      </c>
      <c r="I809" s="2"/>
      <c r="J809" s="4">
        <v>0</v>
      </c>
      <c r="K809" t="str">
        <f>IF((LEN(relatorio_Ananindeua[[#This Row],[CIF/CPF/CNPJ]])=14),relatorio_Ananindeua[[#This Row],[CIF/CPF/CNPJ]],relatorio_Ananindeua[[#This Row],[Coluna2]])</f>
        <v>46223055000161</v>
      </c>
      <c r="L809" t="str">
        <f t="shared" si="13"/>
        <v>462******61</v>
      </c>
    </row>
    <row r="810" spans="1:12" x14ac:dyDescent="0.25">
      <c r="A810" t="s">
        <v>6920</v>
      </c>
      <c r="B810" t="s">
        <v>6921</v>
      </c>
      <c r="C810" t="s">
        <v>17</v>
      </c>
      <c r="D810" s="1">
        <v>45298.75335648148</v>
      </c>
      <c r="E810" s="18" t="s">
        <v>11</v>
      </c>
      <c r="F810" s="13" t="s">
        <v>16</v>
      </c>
      <c r="G810" t="s">
        <v>14</v>
      </c>
      <c r="H810">
        <v>0</v>
      </c>
      <c r="I810" s="2"/>
      <c r="J810" s="4">
        <v>0</v>
      </c>
      <c r="K810" t="str">
        <f>IF((LEN(relatorio_Ananindeua[[#This Row],[CIF/CPF/CNPJ]])=14),relatorio_Ananindeua[[#This Row],[CIF/CPF/CNPJ]],relatorio_Ananindeua[[#This Row],[Coluna2]])</f>
        <v>46238299000118</v>
      </c>
      <c r="L810" t="str">
        <f t="shared" si="13"/>
        <v>462******18</v>
      </c>
    </row>
    <row r="811" spans="1:12" x14ac:dyDescent="0.25">
      <c r="A811" t="s">
        <v>6908</v>
      </c>
      <c r="B811" t="s">
        <v>6909</v>
      </c>
      <c r="C811" t="s">
        <v>17</v>
      </c>
      <c r="D811" s="1">
        <v>45298.753368055557</v>
      </c>
      <c r="E811" s="18" t="s">
        <v>11</v>
      </c>
      <c r="F811" s="13" t="s">
        <v>16</v>
      </c>
      <c r="G811" t="s">
        <v>14</v>
      </c>
      <c r="H811">
        <v>0</v>
      </c>
      <c r="I811" s="2"/>
      <c r="J811" s="4">
        <v>0</v>
      </c>
      <c r="K811" t="str">
        <f>IF((LEN(relatorio_Ananindeua[[#This Row],[CIF/CPF/CNPJ]])=14),relatorio_Ananindeua[[#This Row],[CIF/CPF/CNPJ]],relatorio_Ananindeua[[#This Row],[Coluna2]])</f>
        <v>46216841000131</v>
      </c>
      <c r="L811" t="str">
        <f t="shared" si="13"/>
        <v>462******31</v>
      </c>
    </row>
    <row r="812" spans="1:12" x14ac:dyDescent="0.25">
      <c r="A812" t="s">
        <v>5861</v>
      </c>
      <c r="B812" t="s">
        <v>5862</v>
      </c>
      <c r="C812" t="s">
        <v>17</v>
      </c>
      <c r="D812" s="1">
        <v>45298.753379629627</v>
      </c>
      <c r="E812" s="18" t="s">
        <v>11</v>
      </c>
      <c r="F812" s="13" t="s">
        <v>16</v>
      </c>
      <c r="G812" t="s">
        <v>14</v>
      </c>
      <c r="H812">
        <v>0</v>
      </c>
      <c r="I812" s="2"/>
      <c r="J812" s="4">
        <v>0</v>
      </c>
      <c r="K812" t="str">
        <f>IF((LEN(relatorio_Ananindeua[[#This Row],[CIF/CPF/CNPJ]])=14),relatorio_Ananindeua[[#This Row],[CIF/CPF/CNPJ]],relatorio_Ananindeua[[#This Row],[Coluna2]])</f>
        <v>43184844000142</v>
      </c>
      <c r="L812" t="str">
        <f t="shared" si="13"/>
        <v>431******42</v>
      </c>
    </row>
    <row r="813" spans="1:12" x14ac:dyDescent="0.25">
      <c r="A813" t="s">
        <v>6860</v>
      </c>
      <c r="B813" t="s">
        <v>6861</v>
      </c>
      <c r="C813" t="s">
        <v>17</v>
      </c>
      <c r="D813" s="1">
        <v>45298.753379629627</v>
      </c>
      <c r="E813" s="18" t="s">
        <v>11</v>
      </c>
      <c r="F813" s="13" t="s">
        <v>16</v>
      </c>
      <c r="G813" t="s">
        <v>14</v>
      </c>
      <c r="H813">
        <v>0</v>
      </c>
      <c r="I813" s="2"/>
      <c r="J813" s="4">
        <v>0</v>
      </c>
      <c r="K813" t="str">
        <f>IF((LEN(relatorio_Ananindeua[[#This Row],[CIF/CPF/CNPJ]])=14),relatorio_Ananindeua[[#This Row],[CIF/CPF/CNPJ]],relatorio_Ananindeua[[#This Row],[Coluna2]])</f>
        <v>46109589000161</v>
      </c>
      <c r="L813" t="str">
        <f t="shared" si="13"/>
        <v>461******61</v>
      </c>
    </row>
    <row r="814" spans="1:12" x14ac:dyDescent="0.25">
      <c r="A814" t="s">
        <v>6898</v>
      </c>
      <c r="B814" t="s">
        <v>6899</v>
      </c>
      <c r="C814" t="s">
        <v>17</v>
      </c>
      <c r="D814" s="1">
        <v>45298.753379629627</v>
      </c>
      <c r="E814" s="18" t="s">
        <v>11</v>
      </c>
      <c r="F814" s="13" t="s">
        <v>16</v>
      </c>
      <c r="G814" t="s">
        <v>14</v>
      </c>
      <c r="H814">
        <v>0</v>
      </c>
      <c r="I814" s="2"/>
      <c r="J814" s="4">
        <v>0</v>
      </c>
      <c r="K814" t="str">
        <f>IF((LEN(relatorio_Ananindeua[[#This Row],[CIF/CPF/CNPJ]])=14),relatorio_Ananindeua[[#This Row],[CIF/CPF/CNPJ]],relatorio_Ananindeua[[#This Row],[Coluna2]])</f>
        <v>46185034000107</v>
      </c>
      <c r="L814" t="str">
        <f t="shared" si="13"/>
        <v>461******07</v>
      </c>
    </row>
    <row r="815" spans="1:12" x14ac:dyDescent="0.25">
      <c r="A815" t="s">
        <v>6902</v>
      </c>
      <c r="B815" t="s">
        <v>6903</v>
      </c>
      <c r="C815" t="s">
        <v>17</v>
      </c>
      <c r="D815" s="1">
        <v>45298.753379629627</v>
      </c>
      <c r="E815" s="18" t="s">
        <v>11</v>
      </c>
      <c r="F815" s="13" t="s">
        <v>16</v>
      </c>
      <c r="G815" t="s">
        <v>14</v>
      </c>
      <c r="H815">
        <v>0</v>
      </c>
      <c r="I815" s="2"/>
      <c r="J815" s="4">
        <v>0</v>
      </c>
      <c r="K815" t="str">
        <f>IF((LEN(relatorio_Ananindeua[[#This Row],[CIF/CPF/CNPJ]])=14),relatorio_Ananindeua[[#This Row],[CIF/CPF/CNPJ]],relatorio_Ananindeua[[#This Row],[Coluna2]])</f>
        <v>46195157000110</v>
      </c>
      <c r="L815" t="str">
        <f t="shared" si="13"/>
        <v>461******10</v>
      </c>
    </row>
    <row r="816" spans="1:12" x14ac:dyDescent="0.25">
      <c r="A816" t="s">
        <v>6906</v>
      </c>
      <c r="B816" t="s">
        <v>6907</v>
      </c>
      <c r="C816" t="s">
        <v>17</v>
      </c>
      <c r="D816" s="1">
        <v>45298.753379629627</v>
      </c>
      <c r="E816" s="18" t="s">
        <v>11</v>
      </c>
      <c r="F816" s="13" t="s">
        <v>16</v>
      </c>
      <c r="G816" t="s">
        <v>14</v>
      </c>
      <c r="H816">
        <v>0</v>
      </c>
      <c r="I816" s="2"/>
      <c r="J816" s="4">
        <v>0</v>
      </c>
      <c r="K816" t="str">
        <f>IF((LEN(relatorio_Ananindeua[[#This Row],[CIF/CPF/CNPJ]])=14),relatorio_Ananindeua[[#This Row],[CIF/CPF/CNPJ]],relatorio_Ananindeua[[#This Row],[Coluna2]])</f>
        <v>46213564000103</v>
      </c>
      <c r="L816" t="str">
        <f t="shared" si="13"/>
        <v>462******03</v>
      </c>
    </row>
    <row r="817" spans="1:12" x14ac:dyDescent="0.25">
      <c r="A817" t="s">
        <v>6894</v>
      </c>
      <c r="B817" t="s">
        <v>6895</v>
      </c>
      <c r="C817" t="s">
        <v>17</v>
      </c>
      <c r="D817" s="1">
        <v>45298.75340277778</v>
      </c>
      <c r="E817" s="18" t="s">
        <v>11</v>
      </c>
      <c r="F817" s="13" t="s">
        <v>16</v>
      </c>
      <c r="G817" t="s">
        <v>14</v>
      </c>
      <c r="H817">
        <v>0</v>
      </c>
      <c r="I817" s="2"/>
      <c r="J817" s="4">
        <v>0</v>
      </c>
      <c r="K817" t="str">
        <f>IF((LEN(relatorio_Ananindeua[[#This Row],[CIF/CPF/CNPJ]])=14),relatorio_Ananindeua[[#This Row],[CIF/CPF/CNPJ]],relatorio_Ananindeua[[#This Row],[Coluna2]])</f>
        <v>46176096000144</v>
      </c>
      <c r="L817" t="str">
        <f t="shared" si="13"/>
        <v>461******44</v>
      </c>
    </row>
    <row r="818" spans="1:12" x14ac:dyDescent="0.25">
      <c r="A818" t="s">
        <v>6874</v>
      </c>
      <c r="B818" t="s">
        <v>6875</v>
      </c>
      <c r="C818" t="s">
        <v>17</v>
      </c>
      <c r="D818" s="1">
        <v>45298.753449074073</v>
      </c>
      <c r="E818" s="18" t="s">
        <v>11</v>
      </c>
      <c r="F818" s="13" t="s">
        <v>16</v>
      </c>
      <c r="G818" t="s">
        <v>14</v>
      </c>
      <c r="H818">
        <v>0</v>
      </c>
      <c r="I818" s="2"/>
      <c r="J818" s="4">
        <v>0</v>
      </c>
      <c r="K818" t="str">
        <f>IF((LEN(relatorio_Ananindeua[[#This Row],[CIF/CPF/CNPJ]])=14),relatorio_Ananindeua[[#This Row],[CIF/CPF/CNPJ]],relatorio_Ananindeua[[#This Row],[Coluna2]])</f>
        <v>46138044000183</v>
      </c>
      <c r="L818" t="str">
        <f t="shared" si="13"/>
        <v>461******83</v>
      </c>
    </row>
    <row r="819" spans="1:12" x14ac:dyDescent="0.25">
      <c r="A819" t="s">
        <v>6886</v>
      </c>
      <c r="B819" t="s">
        <v>6887</v>
      </c>
      <c r="C819" t="s">
        <v>17</v>
      </c>
      <c r="D819" s="1">
        <v>45298.753449074073</v>
      </c>
      <c r="E819" s="18" t="s">
        <v>11</v>
      </c>
      <c r="F819" s="13" t="s">
        <v>16</v>
      </c>
      <c r="G819" t="s">
        <v>14</v>
      </c>
      <c r="H819">
        <v>0</v>
      </c>
      <c r="I819" s="2"/>
      <c r="J819" s="4">
        <v>0</v>
      </c>
      <c r="K819" t="str">
        <f>IF((LEN(relatorio_Ananindeua[[#This Row],[CIF/CPF/CNPJ]])=14),relatorio_Ananindeua[[#This Row],[CIF/CPF/CNPJ]],relatorio_Ananindeua[[#This Row],[Coluna2]])</f>
        <v>46167274000170</v>
      </c>
      <c r="L819" t="str">
        <f t="shared" si="13"/>
        <v>461******70</v>
      </c>
    </row>
    <row r="820" spans="1:12" x14ac:dyDescent="0.25">
      <c r="A820" t="s">
        <v>6868</v>
      </c>
      <c r="B820" t="s">
        <v>6869</v>
      </c>
      <c r="C820" t="s">
        <v>17</v>
      </c>
      <c r="D820" s="1">
        <v>45298.753460648149</v>
      </c>
      <c r="E820" s="18" t="s">
        <v>11</v>
      </c>
      <c r="F820" s="13" t="s">
        <v>16</v>
      </c>
      <c r="G820" t="s">
        <v>14</v>
      </c>
      <c r="H820">
        <v>0</v>
      </c>
      <c r="I820" s="2"/>
      <c r="J820" s="4">
        <v>0</v>
      </c>
      <c r="K820" t="str">
        <f>IF((LEN(relatorio_Ananindeua[[#This Row],[CIF/CPF/CNPJ]])=14),relatorio_Ananindeua[[#This Row],[CIF/CPF/CNPJ]],relatorio_Ananindeua[[#This Row],[Coluna2]])</f>
        <v>46124741000185</v>
      </c>
      <c r="L820" t="str">
        <f t="shared" si="13"/>
        <v>461******85</v>
      </c>
    </row>
    <row r="821" spans="1:12" x14ac:dyDescent="0.25">
      <c r="A821" t="s">
        <v>6872</v>
      </c>
      <c r="B821" t="s">
        <v>6873</v>
      </c>
      <c r="C821" t="s">
        <v>17</v>
      </c>
      <c r="D821" s="1">
        <v>45298.753460648149</v>
      </c>
      <c r="E821" s="18" t="s">
        <v>11</v>
      </c>
      <c r="F821" s="13" t="s">
        <v>16</v>
      </c>
      <c r="G821" t="s">
        <v>14</v>
      </c>
      <c r="H821">
        <v>0</v>
      </c>
      <c r="I821" s="2"/>
      <c r="J821" s="4">
        <v>0</v>
      </c>
      <c r="K821" t="str">
        <f>IF((LEN(relatorio_Ananindeua[[#This Row],[CIF/CPF/CNPJ]])=14),relatorio_Ananindeua[[#This Row],[CIF/CPF/CNPJ]],relatorio_Ananindeua[[#This Row],[Coluna2]])</f>
        <v>46130926000100</v>
      </c>
      <c r="L821" t="str">
        <f t="shared" si="13"/>
        <v>461******00</v>
      </c>
    </row>
    <row r="822" spans="1:12" x14ac:dyDescent="0.25">
      <c r="A822" t="s">
        <v>6862</v>
      </c>
      <c r="B822" t="s">
        <v>6863</v>
      </c>
      <c r="C822" t="s">
        <v>17</v>
      </c>
      <c r="D822" s="1">
        <v>45298.753495370373</v>
      </c>
      <c r="E822" s="18" t="s">
        <v>11</v>
      </c>
      <c r="F822" s="13" t="s">
        <v>16</v>
      </c>
      <c r="G822" t="s">
        <v>14</v>
      </c>
      <c r="H822">
        <v>0</v>
      </c>
      <c r="I822" s="2"/>
      <c r="J822" s="4">
        <v>0</v>
      </c>
      <c r="K822" t="str">
        <f>IF((LEN(relatorio_Ananindeua[[#This Row],[CIF/CPF/CNPJ]])=14),relatorio_Ananindeua[[#This Row],[CIF/CPF/CNPJ]],relatorio_Ananindeua[[#This Row],[Coluna2]])</f>
        <v>46112584000198</v>
      </c>
      <c r="L822" t="str">
        <f t="shared" si="13"/>
        <v>461******98</v>
      </c>
    </row>
    <row r="823" spans="1:12" x14ac:dyDescent="0.25">
      <c r="A823" t="s">
        <v>1091</v>
      </c>
      <c r="B823" t="s">
        <v>1092</v>
      </c>
      <c r="C823" t="s">
        <v>17</v>
      </c>
      <c r="D823" s="1">
        <v>45298.753518518519</v>
      </c>
      <c r="E823" s="18" t="s">
        <v>11</v>
      </c>
      <c r="F823" s="13" t="s">
        <v>16</v>
      </c>
      <c r="G823" t="s">
        <v>14</v>
      </c>
      <c r="H823">
        <v>0</v>
      </c>
      <c r="I823" s="2"/>
      <c r="J823" s="4">
        <v>0</v>
      </c>
      <c r="K823" t="str">
        <f>IF((LEN(relatorio_Ananindeua[[#This Row],[CIF/CPF/CNPJ]])=14),relatorio_Ananindeua[[#This Row],[CIF/CPF/CNPJ]],relatorio_Ananindeua[[#This Row],[Coluna2]])</f>
        <v>18405964000185</v>
      </c>
      <c r="L823" t="str">
        <f t="shared" si="13"/>
        <v>184******85</v>
      </c>
    </row>
    <row r="824" spans="1:12" x14ac:dyDescent="0.25">
      <c r="A824" t="s">
        <v>6852</v>
      </c>
      <c r="B824" t="s">
        <v>6853</v>
      </c>
      <c r="C824" t="s">
        <v>17</v>
      </c>
      <c r="D824" s="1">
        <v>45298.753541666665</v>
      </c>
      <c r="E824" s="18" t="s">
        <v>11</v>
      </c>
      <c r="F824" s="13" t="s">
        <v>16</v>
      </c>
      <c r="G824" t="s">
        <v>14</v>
      </c>
      <c r="H824">
        <v>0</v>
      </c>
      <c r="I824" s="2"/>
      <c r="J824" s="4">
        <v>0</v>
      </c>
      <c r="K824" t="str">
        <f>IF((LEN(relatorio_Ananindeua[[#This Row],[CIF/CPF/CNPJ]])=14),relatorio_Ananindeua[[#This Row],[CIF/CPF/CNPJ]],relatorio_Ananindeua[[#This Row],[Coluna2]])</f>
        <v>46092922000177</v>
      </c>
      <c r="L824" t="str">
        <f t="shared" si="13"/>
        <v>460******77</v>
      </c>
    </row>
    <row r="825" spans="1:12" x14ac:dyDescent="0.25">
      <c r="A825" t="s">
        <v>6858</v>
      </c>
      <c r="B825" t="s">
        <v>6859</v>
      </c>
      <c r="C825" t="s">
        <v>17</v>
      </c>
      <c r="D825" s="1">
        <v>45298.753541666665</v>
      </c>
      <c r="E825" s="18" t="s">
        <v>11</v>
      </c>
      <c r="F825" s="13" t="s">
        <v>16</v>
      </c>
      <c r="G825" t="s">
        <v>14</v>
      </c>
      <c r="H825">
        <v>0</v>
      </c>
      <c r="I825" s="2"/>
      <c r="J825" s="4">
        <v>0</v>
      </c>
      <c r="K825" t="str">
        <f>IF((LEN(relatorio_Ananindeua[[#This Row],[CIF/CPF/CNPJ]])=14),relatorio_Ananindeua[[#This Row],[CIF/CPF/CNPJ]],relatorio_Ananindeua[[#This Row],[Coluna2]])</f>
        <v>46107342000106</v>
      </c>
      <c r="L825" t="str">
        <f t="shared" si="13"/>
        <v>461******06</v>
      </c>
    </row>
    <row r="826" spans="1:12" x14ac:dyDescent="0.25">
      <c r="A826" t="s">
        <v>6846</v>
      </c>
      <c r="B826" t="s">
        <v>6847</v>
      </c>
      <c r="C826" t="s">
        <v>17</v>
      </c>
      <c r="D826" s="1">
        <v>45298.753553240742</v>
      </c>
      <c r="E826" s="18" t="s">
        <v>11</v>
      </c>
      <c r="F826" s="13" t="s">
        <v>16</v>
      </c>
      <c r="G826" t="s">
        <v>14</v>
      </c>
      <c r="H826">
        <v>0</v>
      </c>
      <c r="I826" s="2"/>
      <c r="J826" s="4">
        <v>0</v>
      </c>
      <c r="K826" t="str">
        <f>IF((LEN(relatorio_Ananindeua[[#This Row],[CIF/CPF/CNPJ]])=14),relatorio_Ananindeua[[#This Row],[CIF/CPF/CNPJ]],relatorio_Ananindeua[[#This Row],[Coluna2]])</f>
        <v>46070005000191</v>
      </c>
      <c r="L826" t="str">
        <f t="shared" si="13"/>
        <v>460******91</v>
      </c>
    </row>
    <row r="827" spans="1:12" x14ac:dyDescent="0.25">
      <c r="A827" t="s">
        <v>6836</v>
      </c>
      <c r="B827" t="s">
        <v>6837</v>
      </c>
      <c r="C827" t="s">
        <v>17</v>
      </c>
      <c r="D827" s="1">
        <v>45298.753634259258</v>
      </c>
      <c r="E827" s="18" t="s">
        <v>11</v>
      </c>
      <c r="F827" s="13" t="s">
        <v>16</v>
      </c>
      <c r="G827" t="s">
        <v>14</v>
      </c>
      <c r="H827">
        <v>0</v>
      </c>
      <c r="I827" s="2"/>
      <c r="J827" s="4">
        <v>0</v>
      </c>
      <c r="K827" t="str">
        <f>IF((LEN(relatorio_Ananindeua[[#This Row],[CIF/CPF/CNPJ]])=14),relatorio_Ananindeua[[#This Row],[CIF/CPF/CNPJ]],relatorio_Ananindeua[[#This Row],[Coluna2]])</f>
        <v>46031033000108</v>
      </c>
      <c r="L827" t="str">
        <f t="shared" si="13"/>
        <v>460******08</v>
      </c>
    </row>
    <row r="828" spans="1:12" x14ac:dyDescent="0.25">
      <c r="A828" t="s">
        <v>6834</v>
      </c>
      <c r="B828" t="s">
        <v>6835</v>
      </c>
      <c r="C828" t="s">
        <v>17</v>
      </c>
      <c r="D828" s="1">
        <v>45298.753645833334</v>
      </c>
      <c r="E828" s="18" t="s">
        <v>11</v>
      </c>
      <c r="F828" s="13" t="s">
        <v>16</v>
      </c>
      <c r="G828" t="s">
        <v>14</v>
      </c>
      <c r="H828">
        <v>0</v>
      </c>
      <c r="I828" s="2"/>
      <c r="J828" s="4">
        <v>0</v>
      </c>
      <c r="K828" t="str">
        <f>IF((LEN(relatorio_Ananindeua[[#This Row],[CIF/CPF/CNPJ]])=14),relatorio_Ananindeua[[#This Row],[CIF/CPF/CNPJ]],relatorio_Ananindeua[[#This Row],[Coluna2]])</f>
        <v>46031013000129</v>
      </c>
      <c r="L828" t="str">
        <f t="shared" si="13"/>
        <v>460******29</v>
      </c>
    </row>
    <row r="829" spans="1:12" x14ac:dyDescent="0.25">
      <c r="A829" t="s">
        <v>6820</v>
      </c>
      <c r="B829" t="s">
        <v>6821</v>
      </c>
      <c r="C829" t="s">
        <v>17</v>
      </c>
      <c r="D829" s="1">
        <v>45298.75371527778</v>
      </c>
      <c r="E829" s="18" t="s">
        <v>11</v>
      </c>
      <c r="F829" s="13" t="s">
        <v>16</v>
      </c>
      <c r="G829" t="s">
        <v>14</v>
      </c>
      <c r="H829">
        <v>0</v>
      </c>
      <c r="I829" s="2"/>
      <c r="J829" s="4">
        <v>0</v>
      </c>
      <c r="K829" t="str">
        <f>IF((LEN(relatorio_Ananindeua[[#This Row],[CIF/CPF/CNPJ]])=14),relatorio_Ananindeua[[#This Row],[CIF/CPF/CNPJ]],relatorio_Ananindeua[[#This Row],[Coluna2]])</f>
        <v>45978560000153</v>
      </c>
      <c r="L829" t="str">
        <f t="shared" si="13"/>
        <v>459******53</v>
      </c>
    </row>
    <row r="830" spans="1:12" x14ac:dyDescent="0.25">
      <c r="A830" t="s">
        <v>6822</v>
      </c>
      <c r="B830" t="s">
        <v>6823</v>
      </c>
      <c r="C830" t="s">
        <v>17</v>
      </c>
      <c r="D830" s="1">
        <v>45298.75371527778</v>
      </c>
      <c r="E830" s="18" t="s">
        <v>11</v>
      </c>
      <c r="F830" s="13" t="s">
        <v>16</v>
      </c>
      <c r="G830" t="s">
        <v>14</v>
      </c>
      <c r="H830">
        <v>0</v>
      </c>
      <c r="I830" s="2"/>
      <c r="J830" s="4">
        <v>0</v>
      </c>
      <c r="K830" t="str">
        <f>IF((LEN(relatorio_Ananindeua[[#This Row],[CIF/CPF/CNPJ]])=14),relatorio_Ananindeua[[#This Row],[CIF/CPF/CNPJ]],relatorio_Ananindeua[[#This Row],[Coluna2]])</f>
        <v>45979018000115</v>
      </c>
      <c r="L830" t="str">
        <f t="shared" si="13"/>
        <v>459******15</v>
      </c>
    </row>
    <row r="831" spans="1:12" x14ac:dyDescent="0.25">
      <c r="A831" t="s">
        <v>6810</v>
      </c>
      <c r="B831" t="s">
        <v>6811</v>
      </c>
      <c r="C831" t="s">
        <v>17</v>
      </c>
      <c r="D831" s="1">
        <v>45298.753761574073</v>
      </c>
      <c r="E831" s="18" t="s">
        <v>11</v>
      </c>
      <c r="F831" s="13" t="s">
        <v>16</v>
      </c>
      <c r="G831" t="s">
        <v>14</v>
      </c>
      <c r="H831">
        <v>0</v>
      </c>
      <c r="I831" s="2"/>
      <c r="J831" s="4">
        <v>0</v>
      </c>
      <c r="K831" t="str">
        <f>IF((LEN(relatorio_Ananindeua[[#This Row],[CIF/CPF/CNPJ]])=14),relatorio_Ananindeua[[#This Row],[CIF/CPF/CNPJ]],relatorio_Ananindeua[[#This Row],[Coluna2]])</f>
        <v>45967128000167</v>
      </c>
      <c r="L831" t="str">
        <f t="shared" si="13"/>
        <v>459******67</v>
      </c>
    </row>
    <row r="832" spans="1:12" x14ac:dyDescent="0.25">
      <c r="A832" t="s">
        <v>5977</v>
      </c>
      <c r="B832" t="s">
        <v>5978</v>
      </c>
      <c r="C832" t="s">
        <v>17</v>
      </c>
      <c r="D832" s="1">
        <v>45298.75377314815</v>
      </c>
      <c r="E832" s="18" t="s">
        <v>11</v>
      </c>
      <c r="F832" s="13" t="s">
        <v>16</v>
      </c>
      <c r="G832" t="s">
        <v>14</v>
      </c>
      <c r="H832">
        <v>0</v>
      </c>
      <c r="I832" s="2"/>
      <c r="J832" s="4">
        <v>0</v>
      </c>
      <c r="K832" t="str">
        <f>IF((LEN(relatorio_Ananindeua[[#This Row],[CIF/CPF/CNPJ]])=14),relatorio_Ananindeua[[#This Row],[CIF/CPF/CNPJ]],relatorio_Ananindeua[[#This Row],[Coluna2]])</f>
        <v>43516264000105</v>
      </c>
      <c r="L832" t="str">
        <f t="shared" si="13"/>
        <v>435******05</v>
      </c>
    </row>
    <row r="833" spans="1:12" x14ac:dyDescent="0.25">
      <c r="A833" t="s">
        <v>6805</v>
      </c>
      <c r="B833" t="s">
        <v>6806</v>
      </c>
      <c r="C833" t="s">
        <v>17</v>
      </c>
      <c r="D833" s="1">
        <v>45298.75377314815</v>
      </c>
      <c r="E833" s="18" t="s">
        <v>11</v>
      </c>
      <c r="F833" s="13" t="s">
        <v>16</v>
      </c>
      <c r="G833" t="s">
        <v>14</v>
      </c>
      <c r="H833">
        <v>0</v>
      </c>
      <c r="I833" s="2"/>
      <c r="J833" s="4">
        <v>0</v>
      </c>
      <c r="K833" t="str">
        <f>IF((LEN(relatorio_Ananindeua[[#This Row],[CIF/CPF/CNPJ]])=14),relatorio_Ananindeua[[#This Row],[CIF/CPF/CNPJ]],relatorio_Ananindeua[[#This Row],[Coluna2]])</f>
        <v>45932794000160</v>
      </c>
      <c r="L833" t="str">
        <f t="shared" si="13"/>
        <v>459******60</v>
      </c>
    </row>
    <row r="834" spans="1:12" x14ac:dyDescent="0.25">
      <c r="A834" t="s">
        <v>6793</v>
      </c>
      <c r="B834" t="s">
        <v>6794</v>
      </c>
      <c r="C834" t="s">
        <v>17</v>
      </c>
      <c r="D834" s="1">
        <v>45298.753865740742</v>
      </c>
      <c r="E834" s="18" t="s">
        <v>11</v>
      </c>
      <c r="F834" s="13" t="s">
        <v>16</v>
      </c>
      <c r="G834" t="s">
        <v>14</v>
      </c>
      <c r="H834">
        <v>0</v>
      </c>
      <c r="I834" s="2"/>
      <c r="J834" s="4">
        <v>0</v>
      </c>
      <c r="K834" t="str">
        <f>IF((LEN(relatorio_Ananindeua[[#This Row],[CIF/CPF/CNPJ]])=14),relatorio_Ananindeua[[#This Row],[CIF/CPF/CNPJ]],relatorio_Ananindeua[[#This Row],[Coluna2]])</f>
        <v>45910996000100</v>
      </c>
      <c r="L834" t="str">
        <f t="shared" si="13"/>
        <v>459******00</v>
      </c>
    </row>
    <row r="835" spans="1:12" x14ac:dyDescent="0.25">
      <c r="A835" t="s">
        <v>6797</v>
      </c>
      <c r="B835" t="s">
        <v>6798</v>
      </c>
      <c r="C835" t="s">
        <v>17</v>
      </c>
      <c r="D835" s="1">
        <v>45298.753865740742</v>
      </c>
      <c r="E835" s="18" t="s">
        <v>11</v>
      </c>
      <c r="F835" s="13" t="s">
        <v>16</v>
      </c>
      <c r="G835" t="s">
        <v>14</v>
      </c>
      <c r="H835">
        <v>0</v>
      </c>
      <c r="I835" s="2"/>
      <c r="J835" s="4">
        <v>0</v>
      </c>
      <c r="K835" t="str">
        <f>IF((LEN(relatorio_Ananindeua[[#This Row],[CIF/CPF/CNPJ]])=14),relatorio_Ananindeua[[#This Row],[CIF/CPF/CNPJ]],relatorio_Ananindeua[[#This Row],[Coluna2]])</f>
        <v>45918915000119</v>
      </c>
      <c r="L835" t="str">
        <f t="shared" si="13"/>
        <v>459******19</v>
      </c>
    </row>
    <row r="836" spans="1:12" x14ac:dyDescent="0.25">
      <c r="A836" t="s">
        <v>6789</v>
      </c>
      <c r="B836" t="s">
        <v>6790</v>
      </c>
      <c r="C836" t="s">
        <v>17</v>
      </c>
      <c r="D836" s="1">
        <v>45298.753877314812</v>
      </c>
      <c r="E836" s="18" t="s">
        <v>11</v>
      </c>
      <c r="F836" s="13" t="s">
        <v>16</v>
      </c>
      <c r="G836" t="s">
        <v>14</v>
      </c>
      <c r="H836">
        <v>0</v>
      </c>
      <c r="I836" s="2"/>
      <c r="J836" s="4">
        <v>0</v>
      </c>
      <c r="K836" t="str">
        <f>IF((LEN(relatorio_Ananindeua[[#This Row],[CIF/CPF/CNPJ]])=14),relatorio_Ananindeua[[#This Row],[CIF/CPF/CNPJ]],relatorio_Ananindeua[[#This Row],[Coluna2]])</f>
        <v>45892819000149</v>
      </c>
      <c r="L836" t="str">
        <f t="shared" si="13"/>
        <v>458******49</v>
      </c>
    </row>
    <row r="837" spans="1:12" x14ac:dyDescent="0.25">
      <c r="A837" t="s">
        <v>5630</v>
      </c>
      <c r="B837" t="s">
        <v>5631</v>
      </c>
      <c r="C837" t="s">
        <v>17</v>
      </c>
      <c r="D837" s="1">
        <v>45298.753912037035</v>
      </c>
      <c r="E837" s="18" t="s">
        <v>11</v>
      </c>
      <c r="F837" s="13" t="s">
        <v>16</v>
      </c>
      <c r="G837" t="s">
        <v>14</v>
      </c>
      <c r="H837">
        <v>0</v>
      </c>
      <c r="I837" s="2"/>
      <c r="J837" s="4">
        <v>0</v>
      </c>
      <c r="K837" t="str">
        <f>IF((LEN(relatorio_Ananindeua[[#This Row],[CIF/CPF/CNPJ]])=14),relatorio_Ananindeua[[#This Row],[CIF/CPF/CNPJ]],relatorio_Ananindeua[[#This Row],[Coluna2]])</f>
        <v>42291681000134</v>
      </c>
      <c r="L837" t="str">
        <f t="shared" si="13"/>
        <v>422******34</v>
      </c>
    </row>
    <row r="838" spans="1:12" x14ac:dyDescent="0.25">
      <c r="A838" t="s">
        <v>6473</v>
      </c>
      <c r="B838" t="s">
        <v>6474</v>
      </c>
      <c r="C838" t="s">
        <v>17</v>
      </c>
      <c r="D838" s="1">
        <v>45298.753958333335</v>
      </c>
      <c r="E838" s="18" t="s">
        <v>11</v>
      </c>
      <c r="F838" s="13" t="s">
        <v>16</v>
      </c>
      <c r="G838" t="s">
        <v>14</v>
      </c>
      <c r="H838">
        <v>0</v>
      </c>
      <c r="I838" s="2"/>
      <c r="J838" s="4">
        <v>0</v>
      </c>
      <c r="K838" t="str">
        <f>IF((LEN(relatorio_Ananindeua[[#This Row],[CIF/CPF/CNPJ]])=14),relatorio_Ananindeua[[#This Row],[CIF/CPF/CNPJ]],relatorio_Ananindeua[[#This Row],[Coluna2]])</f>
        <v>44992347000133</v>
      </c>
      <c r="L838" t="str">
        <f t="shared" si="13"/>
        <v>449******33</v>
      </c>
    </row>
    <row r="839" spans="1:12" x14ac:dyDescent="0.25">
      <c r="A839" t="s">
        <v>6779</v>
      </c>
      <c r="B839" t="s">
        <v>6780</v>
      </c>
      <c r="C839" t="s">
        <v>17</v>
      </c>
      <c r="D839" s="1">
        <v>45298.753958333335</v>
      </c>
      <c r="E839" s="18" t="s">
        <v>11</v>
      </c>
      <c r="F839" s="13" t="s">
        <v>16</v>
      </c>
      <c r="G839" t="s">
        <v>14</v>
      </c>
      <c r="H839">
        <v>0</v>
      </c>
      <c r="I839" s="2"/>
      <c r="J839" s="4">
        <v>0</v>
      </c>
      <c r="K839" t="str">
        <f>IF((LEN(relatorio_Ananindeua[[#This Row],[CIF/CPF/CNPJ]])=14),relatorio_Ananindeua[[#This Row],[CIF/CPF/CNPJ]],relatorio_Ananindeua[[#This Row],[Coluna2]])</f>
        <v>45859687000153</v>
      </c>
      <c r="L839" t="str">
        <f t="shared" si="13"/>
        <v>458******53</v>
      </c>
    </row>
    <row r="840" spans="1:12" x14ac:dyDescent="0.25">
      <c r="A840" t="s">
        <v>6611</v>
      </c>
      <c r="B840" t="s">
        <v>6612</v>
      </c>
      <c r="C840" t="s">
        <v>17</v>
      </c>
      <c r="D840" s="1">
        <v>45298.753969907404</v>
      </c>
      <c r="E840" s="18" t="s">
        <v>11</v>
      </c>
      <c r="F840" s="13" t="s">
        <v>16</v>
      </c>
      <c r="G840" t="s">
        <v>14</v>
      </c>
      <c r="H840">
        <v>0</v>
      </c>
      <c r="I840" s="2"/>
      <c r="J840" s="4">
        <v>0</v>
      </c>
      <c r="K840" t="str">
        <f>IF((LEN(relatorio_Ananindeua[[#This Row],[CIF/CPF/CNPJ]])=14),relatorio_Ananindeua[[#This Row],[CIF/CPF/CNPJ]],relatorio_Ananindeua[[#This Row],[Coluna2]])</f>
        <v>45429660000120</v>
      </c>
      <c r="L840" t="str">
        <f t="shared" si="13"/>
        <v>454******20</v>
      </c>
    </row>
    <row r="841" spans="1:12" x14ac:dyDescent="0.25">
      <c r="A841" t="s">
        <v>6769</v>
      </c>
      <c r="B841" t="s">
        <v>6770</v>
      </c>
      <c r="C841" t="s">
        <v>17</v>
      </c>
      <c r="D841" s="1">
        <v>45298.753981481481</v>
      </c>
      <c r="E841" s="18" t="s">
        <v>11</v>
      </c>
      <c r="F841" s="13" t="s">
        <v>16</v>
      </c>
      <c r="G841" t="s">
        <v>14</v>
      </c>
      <c r="H841">
        <v>0</v>
      </c>
      <c r="I841" s="2"/>
      <c r="J841" s="4">
        <v>0</v>
      </c>
      <c r="K841" t="str">
        <f>IF((LEN(relatorio_Ananindeua[[#This Row],[CIF/CPF/CNPJ]])=14),relatorio_Ananindeua[[#This Row],[CIF/CPF/CNPJ]],relatorio_Ananindeua[[#This Row],[Coluna2]])</f>
        <v>45833030000117</v>
      </c>
      <c r="L841" t="str">
        <f t="shared" si="13"/>
        <v>458******17</v>
      </c>
    </row>
    <row r="842" spans="1:12" x14ac:dyDescent="0.25">
      <c r="A842" t="s">
        <v>6763</v>
      </c>
      <c r="B842" t="s">
        <v>6764</v>
      </c>
      <c r="C842" t="s">
        <v>17</v>
      </c>
      <c r="D842" s="1">
        <v>45298.753993055558</v>
      </c>
      <c r="E842" s="18" t="s">
        <v>11</v>
      </c>
      <c r="F842" s="13" t="s">
        <v>16</v>
      </c>
      <c r="G842" t="s">
        <v>14</v>
      </c>
      <c r="H842">
        <v>0</v>
      </c>
      <c r="I842" s="2"/>
      <c r="J842" s="4">
        <v>0</v>
      </c>
      <c r="K842" t="str">
        <f>IF((LEN(relatorio_Ananindeua[[#This Row],[CIF/CPF/CNPJ]])=14),relatorio_Ananindeua[[#This Row],[CIF/CPF/CNPJ]],relatorio_Ananindeua[[#This Row],[Coluna2]])</f>
        <v>45801801000194</v>
      </c>
      <c r="L842" t="str">
        <f t="shared" si="13"/>
        <v>458******94</v>
      </c>
    </row>
    <row r="843" spans="1:12" x14ac:dyDescent="0.25">
      <c r="A843" t="s">
        <v>6761</v>
      </c>
      <c r="B843" t="s">
        <v>6762</v>
      </c>
      <c r="C843" t="s">
        <v>17</v>
      </c>
      <c r="D843" s="1">
        <v>45298.754027777781</v>
      </c>
      <c r="E843" s="18" t="s">
        <v>11</v>
      </c>
      <c r="F843" s="13" t="s">
        <v>16</v>
      </c>
      <c r="G843" t="s">
        <v>14</v>
      </c>
      <c r="H843">
        <v>0</v>
      </c>
      <c r="I843" s="2"/>
      <c r="J843" s="4">
        <v>0</v>
      </c>
      <c r="K843" t="str">
        <f>IF((LEN(relatorio_Ananindeua[[#This Row],[CIF/CPF/CNPJ]])=14),relatorio_Ananindeua[[#This Row],[CIF/CPF/CNPJ]],relatorio_Ananindeua[[#This Row],[Coluna2]])</f>
        <v>45801646000106</v>
      </c>
      <c r="L843" t="str">
        <f t="shared" si="13"/>
        <v>458******06</v>
      </c>
    </row>
    <row r="844" spans="1:12" x14ac:dyDescent="0.25">
      <c r="A844" t="s">
        <v>6045</v>
      </c>
      <c r="B844" t="s">
        <v>6046</v>
      </c>
      <c r="C844" t="s">
        <v>17</v>
      </c>
      <c r="D844" s="1">
        <v>45298.75403935185</v>
      </c>
      <c r="E844" s="18" t="s">
        <v>11</v>
      </c>
      <c r="F844" s="13" t="s">
        <v>16</v>
      </c>
      <c r="G844" t="s">
        <v>14</v>
      </c>
      <c r="H844">
        <v>0</v>
      </c>
      <c r="I844" s="2"/>
      <c r="J844" s="4">
        <v>0</v>
      </c>
      <c r="K844" t="str">
        <f>IF((LEN(relatorio_Ananindeua[[#This Row],[CIF/CPF/CNPJ]])=14),relatorio_Ananindeua[[#This Row],[CIF/CPF/CNPJ]],relatorio_Ananindeua[[#This Row],[Coluna2]])</f>
        <v>43735744000167</v>
      </c>
      <c r="L844" t="str">
        <f t="shared" si="13"/>
        <v>437******67</v>
      </c>
    </row>
    <row r="845" spans="1:12" x14ac:dyDescent="0.25">
      <c r="A845" t="s">
        <v>6755</v>
      </c>
      <c r="B845" t="s">
        <v>6756</v>
      </c>
      <c r="C845" t="s">
        <v>17</v>
      </c>
      <c r="D845" s="1">
        <v>45298.75403935185</v>
      </c>
      <c r="E845" s="18" t="s">
        <v>11</v>
      </c>
      <c r="F845" s="13" t="s">
        <v>16</v>
      </c>
      <c r="G845" t="s">
        <v>14</v>
      </c>
      <c r="H845">
        <v>0</v>
      </c>
      <c r="I845" s="2"/>
      <c r="J845" s="4">
        <v>0</v>
      </c>
      <c r="K845" t="str">
        <f>IF((LEN(relatorio_Ananindeua[[#This Row],[CIF/CPF/CNPJ]])=14),relatorio_Ananindeua[[#This Row],[CIF/CPF/CNPJ]],relatorio_Ananindeua[[#This Row],[Coluna2]])</f>
        <v>45790860000104</v>
      </c>
      <c r="L845" t="str">
        <f t="shared" si="13"/>
        <v>457******04</v>
      </c>
    </row>
    <row r="846" spans="1:12" x14ac:dyDescent="0.25">
      <c r="A846" t="s">
        <v>6745</v>
      </c>
      <c r="B846" t="s">
        <v>6746</v>
      </c>
      <c r="C846" t="s">
        <v>17</v>
      </c>
      <c r="D846" s="1">
        <v>45298.75408564815</v>
      </c>
      <c r="E846" s="18" t="s">
        <v>11</v>
      </c>
      <c r="F846" s="13" t="s">
        <v>16</v>
      </c>
      <c r="G846" t="s">
        <v>14</v>
      </c>
      <c r="H846">
        <v>0</v>
      </c>
      <c r="I846" s="2"/>
      <c r="J846" s="4">
        <v>0</v>
      </c>
      <c r="K846" t="str">
        <f>IF((LEN(relatorio_Ananindeua[[#This Row],[CIF/CPF/CNPJ]])=14),relatorio_Ananindeua[[#This Row],[CIF/CPF/CNPJ]],relatorio_Ananindeua[[#This Row],[Coluna2]])</f>
        <v>45751941000103</v>
      </c>
      <c r="L846" t="str">
        <f t="shared" si="13"/>
        <v>457******03</v>
      </c>
    </row>
    <row r="847" spans="1:12" x14ac:dyDescent="0.25">
      <c r="A847" t="s">
        <v>6355</v>
      </c>
      <c r="B847" t="s">
        <v>6356</v>
      </c>
      <c r="C847" t="s">
        <v>17</v>
      </c>
      <c r="D847" s="1">
        <v>45298.75409722222</v>
      </c>
      <c r="E847" s="18" t="s">
        <v>11</v>
      </c>
      <c r="F847" s="13" t="s">
        <v>16</v>
      </c>
      <c r="G847" t="s">
        <v>14</v>
      </c>
      <c r="H847">
        <v>0</v>
      </c>
      <c r="I847" s="2"/>
      <c r="J847" s="4">
        <v>0</v>
      </c>
      <c r="K847" t="str">
        <f>IF((LEN(relatorio_Ananindeua[[#This Row],[CIF/CPF/CNPJ]])=14),relatorio_Ananindeua[[#This Row],[CIF/CPF/CNPJ]],relatorio_Ananindeua[[#This Row],[Coluna2]])</f>
        <v>44711465000126</v>
      </c>
      <c r="L847" t="str">
        <f t="shared" si="13"/>
        <v>447******26</v>
      </c>
    </row>
    <row r="848" spans="1:12" x14ac:dyDescent="0.25">
      <c r="A848" t="s">
        <v>6735</v>
      </c>
      <c r="B848" t="s">
        <v>6736</v>
      </c>
      <c r="C848" t="s">
        <v>17</v>
      </c>
      <c r="D848" s="1">
        <v>45298.75409722222</v>
      </c>
      <c r="E848" s="18" t="s">
        <v>11</v>
      </c>
      <c r="F848" s="13" t="s">
        <v>16</v>
      </c>
      <c r="G848" t="s">
        <v>14</v>
      </c>
      <c r="H848">
        <v>0</v>
      </c>
      <c r="I848" s="2"/>
      <c r="J848" s="4">
        <v>0</v>
      </c>
      <c r="K848" t="str">
        <f>IF((LEN(relatorio_Ananindeua[[#This Row],[CIF/CPF/CNPJ]])=14),relatorio_Ananindeua[[#This Row],[CIF/CPF/CNPJ]],relatorio_Ananindeua[[#This Row],[Coluna2]])</f>
        <v>45734824000123</v>
      </c>
      <c r="L848" t="str">
        <f t="shared" si="13"/>
        <v>457******23</v>
      </c>
    </row>
    <row r="849" spans="1:12" x14ac:dyDescent="0.25">
      <c r="A849" t="s">
        <v>6741</v>
      </c>
      <c r="B849" t="s">
        <v>6742</v>
      </c>
      <c r="C849" t="s">
        <v>17</v>
      </c>
      <c r="D849" s="1">
        <v>45298.75409722222</v>
      </c>
      <c r="E849" s="18" t="s">
        <v>11</v>
      </c>
      <c r="F849" s="13" t="s">
        <v>16</v>
      </c>
      <c r="G849" t="s">
        <v>14</v>
      </c>
      <c r="H849">
        <v>0</v>
      </c>
      <c r="I849" s="2"/>
      <c r="J849" s="4">
        <v>0</v>
      </c>
      <c r="K849" t="str">
        <f>IF((LEN(relatorio_Ananindeua[[#This Row],[CIF/CPF/CNPJ]])=14),relatorio_Ananindeua[[#This Row],[CIF/CPF/CNPJ]],relatorio_Ananindeua[[#This Row],[Coluna2]])</f>
        <v>45747117000171</v>
      </c>
      <c r="L849" t="str">
        <f t="shared" si="13"/>
        <v>457******71</v>
      </c>
    </row>
    <row r="850" spans="1:12" x14ac:dyDescent="0.25">
      <c r="A850" t="s">
        <v>6739</v>
      </c>
      <c r="B850" t="s">
        <v>6740</v>
      </c>
      <c r="C850" t="s">
        <v>17</v>
      </c>
      <c r="D850" s="1">
        <v>45298.754120370373</v>
      </c>
      <c r="E850" s="18" t="s">
        <v>11</v>
      </c>
      <c r="F850" s="13" t="s">
        <v>16</v>
      </c>
      <c r="G850" t="s">
        <v>14</v>
      </c>
      <c r="H850">
        <v>0</v>
      </c>
      <c r="I850" s="2"/>
      <c r="J850" s="4">
        <v>0</v>
      </c>
      <c r="K850" t="str">
        <f>IF((LEN(relatorio_Ananindeua[[#This Row],[CIF/CPF/CNPJ]])=14),relatorio_Ananindeua[[#This Row],[CIF/CPF/CNPJ]],relatorio_Ananindeua[[#This Row],[Coluna2]])</f>
        <v>45746045000148</v>
      </c>
      <c r="L850" t="str">
        <f t="shared" ref="L850:L913" si="14">_xlfn.CONCAT(LEFT(A850,3),REPT("*",6),RIGHT(A850,2))</f>
        <v>457******48</v>
      </c>
    </row>
    <row r="851" spans="1:12" x14ac:dyDescent="0.25">
      <c r="A851" t="s">
        <v>6725</v>
      </c>
      <c r="B851" t="s">
        <v>6726</v>
      </c>
      <c r="C851" t="s">
        <v>17</v>
      </c>
      <c r="D851" s="1">
        <v>45298.754166666666</v>
      </c>
      <c r="E851" s="18" t="s">
        <v>11</v>
      </c>
      <c r="F851" s="13" t="s">
        <v>16</v>
      </c>
      <c r="G851" t="s">
        <v>14</v>
      </c>
      <c r="H851">
        <v>0</v>
      </c>
      <c r="I851" s="2"/>
      <c r="J851" s="4">
        <v>0</v>
      </c>
      <c r="K851" t="str">
        <f>IF((LEN(relatorio_Ananindeua[[#This Row],[CIF/CPF/CNPJ]])=14),relatorio_Ananindeua[[#This Row],[CIF/CPF/CNPJ]],relatorio_Ananindeua[[#This Row],[Coluna2]])</f>
        <v>45700342000152</v>
      </c>
      <c r="L851" t="str">
        <f t="shared" si="14"/>
        <v>457******52</v>
      </c>
    </row>
    <row r="852" spans="1:12" x14ac:dyDescent="0.25">
      <c r="A852" t="s">
        <v>6727</v>
      </c>
      <c r="B852" t="s">
        <v>6728</v>
      </c>
      <c r="C852" t="s">
        <v>17</v>
      </c>
      <c r="D852" s="1">
        <v>45298.754178240742</v>
      </c>
      <c r="E852" s="18" t="s">
        <v>11</v>
      </c>
      <c r="F852" s="13" t="s">
        <v>16</v>
      </c>
      <c r="G852" t="s">
        <v>14</v>
      </c>
      <c r="H852">
        <v>0</v>
      </c>
      <c r="I852" s="2"/>
      <c r="J852" s="4">
        <v>0</v>
      </c>
      <c r="K852" t="str">
        <f>IF((LEN(relatorio_Ananindeua[[#This Row],[CIF/CPF/CNPJ]])=14),relatorio_Ananindeua[[#This Row],[CIF/CPF/CNPJ]],relatorio_Ananindeua[[#This Row],[Coluna2]])</f>
        <v>45710205000107</v>
      </c>
      <c r="L852" t="str">
        <f t="shared" si="14"/>
        <v>457******07</v>
      </c>
    </row>
    <row r="853" spans="1:12" x14ac:dyDescent="0.25">
      <c r="A853" t="s">
        <v>6605</v>
      </c>
      <c r="B853" t="s">
        <v>6606</v>
      </c>
      <c r="C853" t="s">
        <v>17</v>
      </c>
      <c r="D853" s="1">
        <v>45298.754201388889</v>
      </c>
      <c r="E853" s="18" t="s">
        <v>11</v>
      </c>
      <c r="F853" s="13" t="s">
        <v>16</v>
      </c>
      <c r="G853" t="s">
        <v>14</v>
      </c>
      <c r="H853">
        <v>0</v>
      </c>
      <c r="I853" s="2"/>
      <c r="J853" s="4">
        <v>0</v>
      </c>
      <c r="K853" t="str">
        <f>IF((LEN(relatorio_Ananindeua[[#This Row],[CIF/CPF/CNPJ]])=14),relatorio_Ananindeua[[#This Row],[CIF/CPF/CNPJ]],relatorio_Ananindeua[[#This Row],[Coluna2]])</f>
        <v>45412430000159</v>
      </c>
      <c r="L853" t="str">
        <f t="shared" si="14"/>
        <v>454******59</v>
      </c>
    </row>
    <row r="854" spans="1:12" x14ac:dyDescent="0.25">
      <c r="A854" t="s">
        <v>6713</v>
      </c>
      <c r="B854" t="s">
        <v>6714</v>
      </c>
      <c r="C854" t="s">
        <v>17</v>
      </c>
      <c r="D854" s="1">
        <v>45298.754201388889</v>
      </c>
      <c r="E854" s="18" t="s">
        <v>11</v>
      </c>
      <c r="F854" s="13" t="s">
        <v>16</v>
      </c>
      <c r="G854" t="s">
        <v>14</v>
      </c>
      <c r="H854">
        <v>0</v>
      </c>
      <c r="I854" s="2"/>
      <c r="J854" s="4">
        <v>0</v>
      </c>
      <c r="K854" t="str">
        <f>IF((LEN(relatorio_Ananindeua[[#This Row],[CIF/CPF/CNPJ]])=14),relatorio_Ananindeua[[#This Row],[CIF/CPF/CNPJ]],relatorio_Ananindeua[[#This Row],[Coluna2]])</f>
        <v>45673205000176</v>
      </c>
      <c r="L854" t="str">
        <f t="shared" si="14"/>
        <v>456******76</v>
      </c>
    </row>
    <row r="855" spans="1:12" x14ac:dyDescent="0.25">
      <c r="A855" t="s">
        <v>6715</v>
      </c>
      <c r="B855" t="s">
        <v>6716</v>
      </c>
      <c r="C855" t="s">
        <v>17</v>
      </c>
      <c r="D855" s="1">
        <v>45298.754201388889</v>
      </c>
      <c r="E855" s="18" t="s">
        <v>11</v>
      </c>
      <c r="F855" s="13" t="s">
        <v>16</v>
      </c>
      <c r="G855" t="s">
        <v>14</v>
      </c>
      <c r="H855">
        <v>0</v>
      </c>
      <c r="I855" s="2"/>
      <c r="J855" s="4">
        <v>0</v>
      </c>
      <c r="K855" t="str">
        <f>IF((LEN(relatorio_Ananindeua[[#This Row],[CIF/CPF/CNPJ]])=14),relatorio_Ananindeua[[#This Row],[CIF/CPF/CNPJ]],relatorio_Ananindeua[[#This Row],[Coluna2]])</f>
        <v>45674193000102</v>
      </c>
      <c r="L855" t="str">
        <f t="shared" si="14"/>
        <v>456******02</v>
      </c>
    </row>
    <row r="856" spans="1:12" x14ac:dyDescent="0.25">
      <c r="A856" t="s">
        <v>6717</v>
      </c>
      <c r="B856" t="s">
        <v>6718</v>
      </c>
      <c r="C856" t="s">
        <v>17</v>
      </c>
      <c r="D856" s="1">
        <v>45298.754201388889</v>
      </c>
      <c r="E856" s="18" t="s">
        <v>11</v>
      </c>
      <c r="F856" s="13" t="s">
        <v>16</v>
      </c>
      <c r="G856" t="s">
        <v>14</v>
      </c>
      <c r="H856">
        <v>0</v>
      </c>
      <c r="I856" s="2"/>
      <c r="J856" s="4">
        <v>0</v>
      </c>
      <c r="K856" t="str">
        <f>IF((LEN(relatorio_Ananindeua[[#This Row],[CIF/CPF/CNPJ]])=14),relatorio_Ananindeua[[#This Row],[CIF/CPF/CNPJ]],relatorio_Ananindeua[[#This Row],[Coluna2]])</f>
        <v>45676694000110</v>
      </c>
      <c r="L856" t="str">
        <f t="shared" si="14"/>
        <v>456******10</v>
      </c>
    </row>
    <row r="857" spans="1:12" x14ac:dyDescent="0.25">
      <c r="A857" t="s">
        <v>6701</v>
      </c>
      <c r="B857" t="s">
        <v>6702</v>
      </c>
      <c r="C857" t="s">
        <v>17</v>
      </c>
      <c r="D857" s="1">
        <v>45298.754259259258</v>
      </c>
      <c r="E857" s="18" t="s">
        <v>11</v>
      </c>
      <c r="F857" s="13" t="s">
        <v>16</v>
      </c>
      <c r="G857" t="s">
        <v>14</v>
      </c>
      <c r="H857">
        <v>0</v>
      </c>
      <c r="I857" s="2"/>
      <c r="J857" s="4">
        <v>0</v>
      </c>
      <c r="K857" t="str">
        <f>IF((LEN(relatorio_Ananindeua[[#This Row],[CIF/CPF/CNPJ]])=14),relatorio_Ananindeua[[#This Row],[CIF/CPF/CNPJ]],relatorio_Ananindeua[[#This Row],[Coluna2]])</f>
        <v>45654986000151</v>
      </c>
      <c r="L857" t="str">
        <f t="shared" si="14"/>
        <v>456******51</v>
      </c>
    </row>
    <row r="858" spans="1:12" x14ac:dyDescent="0.25">
      <c r="A858" t="s">
        <v>6699</v>
      </c>
      <c r="B858" t="s">
        <v>6700</v>
      </c>
      <c r="C858" t="s">
        <v>17</v>
      </c>
      <c r="D858" s="1">
        <v>45298.754270833335</v>
      </c>
      <c r="E858" s="18" t="s">
        <v>11</v>
      </c>
      <c r="F858" s="13" t="s">
        <v>16</v>
      </c>
      <c r="G858" t="s">
        <v>14</v>
      </c>
      <c r="H858">
        <v>0</v>
      </c>
      <c r="I858" s="2"/>
      <c r="J858" s="4">
        <v>0</v>
      </c>
      <c r="K858" t="str">
        <f>IF((LEN(relatorio_Ananindeua[[#This Row],[CIF/CPF/CNPJ]])=14),relatorio_Ananindeua[[#This Row],[CIF/CPF/CNPJ]],relatorio_Ananindeua[[#This Row],[Coluna2]])</f>
        <v>45649857000175</v>
      </c>
      <c r="L858" t="str">
        <f t="shared" si="14"/>
        <v>456******75</v>
      </c>
    </row>
    <row r="859" spans="1:12" x14ac:dyDescent="0.25">
      <c r="A859" t="s">
        <v>6693</v>
      </c>
      <c r="B859" t="s">
        <v>6694</v>
      </c>
      <c r="C859" t="s">
        <v>17</v>
      </c>
      <c r="D859" s="1">
        <v>45298.754305555558</v>
      </c>
      <c r="E859" s="18" t="s">
        <v>11</v>
      </c>
      <c r="F859" s="13" t="s">
        <v>16</v>
      </c>
      <c r="G859" t="s">
        <v>14</v>
      </c>
      <c r="H859">
        <v>0</v>
      </c>
      <c r="I859" s="2"/>
      <c r="J859" s="4">
        <v>0</v>
      </c>
      <c r="K859" t="str">
        <f>IF((LEN(relatorio_Ananindeua[[#This Row],[CIF/CPF/CNPJ]])=14),relatorio_Ananindeua[[#This Row],[CIF/CPF/CNPJ]],relatorio_Ananindeua[[#This Row],[Coluna2]])</f>
        <v>45643813000138</v>
      </c>
      <c r="L859" t="str">
        <f t="shared" si="14"/>
        <v>456******38</v>
      </c>
    </row>
    <row r="860" spans="1:12" x14ac:dyDescent="0.25">
      <c r="A860" t="s">
        <v>6695</v>
      </c>
      <c r="B860" t="s">
        <v>6696</v>
      </c>
      <c r="C860" t="s">
        <v>17</v>
      </c>
      <c r="D860" s="1">
        <v>45298.754305555558</v>
      </c>
      <c r="E860" s="18" t="s">
        <v>11</v>
      </c>
      <c r="F860" s="13" t="s">
        <v>16</v>
      </c>
      <c r="G860" t="s">
        <v>14</v>
      </c>
      <c r="H860">
        <v>0</v>
      </c>
      <c r="I860" s="2"/>
      <c r="J860" s="4">
        <v>0</v>
      </c>
      <c r="K860" t="str">
        <f>IF((LEN(relatorio_Ananindeua[[#This Row],[CIF/CPF/CNPJ]])=14),relatorio_Ananindeua[[#This Row],[CIF/CPF/CNPJ]],relatorio_Ananindeua[[#This Row],[Coluna2]])</f>
        <v>45644463000124</v>
      </c>
      <c r="L860" t="str">
        <f t="shared" si="14"/>
        <v>456******24</v>
      </c>
    </row>
    <row r="861" spans="1:12" x14ac:dyDescent="0.25">
      <c r="A861" t="s">
        <v>901</v>
      </c>
      <c r="B861" t="s">
        <v>902</v>
      </c>
      <c r="C861" t="s">
        <v>17</v>
      </c>
      <c r="D861" s="1">
        <v>45298.754363425927</v>
      </c>
      <c r="E861" s="18" t="s">
        <v>11</v>
      </c>
      <c r="F861" s="13" t="s">
        <v>16</v>
      </c>
      <c r="G861" t="s">
        <v>14</v>
      </c>
      <c r="H861">
        <v>0</v>
      </c>
      <c r="I861" s="2"/>
      <c r="J861" s="4">
        <v>0</v>
      </c>
      <c r="K861" t="str">
        <f>IF((LEN(relatorio_Ananindeua[[#This Row],[CIF/CPF/CNPJ]])=14),relatorio_Ananindeua[[#This Row],[CIF/CPF/CNPJ]],relatorio_Ananindeua[[#This Row],[Coluna2]])</f>
        <v>17064111000164</v>
      </c>
      <c r="L861" t="str">
        <f t="shared" si="14"/>
        <v>170******64</v>
      </c>
    </row>
    <row r="862" spans="1:12" x14ac:dyDescent="0.25">
      <c r="A862" t="s">
        <v>6685</v>
      </c>
      <c r="B862" t="s">
        <v>6686</v>
      </c>
      <c r="C862" t="s">
        <v>17</v>
      </c>
      <c r="D862" s="1">
        <v>45298.754363425927</v>
      </c>
      <c r="E862" s="18" t="s">
        <v>11</v>
      </c>
      <c r="F862" s="13" t="s">
        <v>16</v>
      </c>
      <c r="G862" t="s">
        <v>14</v>
      </c>
      <c r="H862">
        <v>0</v>
      </c>
      <c r="I862" s="2"/>
      <c r="J862" s="4">
        <v>0</v>
      </c>
      <c r="K862" t="str">
        <f>IF((LEN(relatorio_Ananindeua[[#This Row],[CIF/CPF/CNPJ]])=14),relatorio_Ananindeua[[#This Row],[CIF/CPF/CNPJ]],relatorio_Ananindeua[[#This Row],[Coluna2]])</f>
        <v>45611344000175</v>
      </c>
      <c r="L862" t="str">
        <f t="shared" si="14"/>
        <v>456******75</v>
      </c>
    </row>
    <row r="863" spans="1:12" x14ac:dyDescent="0.25">
      <c r="A863" t="s">
        <v>6687</v>
      </c>
      <c r="B863" t="s">
        <v>6688</v>
      </c>
      <c r="C863" t="s">
        <v>17</v>
      </c>
      <c r="D863" s="1">
        <v>45298.754363425927</v>
      </c>
      <c r="E863" s="18" t="s">
        <v>11</v>
      </c>
      <c r="F863" s="13" t="s">
        <v>16</v>
      </c>
      <c r="G863" t="s">
        <v>14</v>
      </c>
      <c r="H863">
        <v>0</v>
      </c>
      <c r="I863" s="2"/>
      <c r="J863" s="4">
        <v>0</v>
      </c>
      <c r="K863" t="str">
        <f>IF((LEN(relatorio_Ananindeua[[#This Row],[CIF/CPF/CNPJ]])=14),relatorio_Ananindeua[[#This Row],[CIF/CPF/CNPJ]],relatorio_Ananindeua[[#This Row],[Coluna2]])</f>
        <v>45613752000166</v>
      </c>
      <c r="L863" t="str">
        <f t="shared" si="14"/>
        <v>456******66</v>
      </c>
    </row>
    <row r="864" spans="1:12" x14ac:dyDescent="0.25">
      <c r="A864" t="s">
        <v>6681</v>
      </c>
      <c r="B864" t="s">
        <v>6682</v>
      </c>
      <c r="C864" t="s">
        <v>17</v>
      </c>
      <c r="D864" s="1">
        <v>45298.754374999997</v>
      </c>
      <c r="E864" s="18" t="s">
        <v>11</v>
      </c>
      <c r="F864" s="13" t="s">
        <v>16</v>
      </c>
      <c r="G864" t="s">
        <v>14</v>
      </c>
      <c r="H864">
        <v>0</v>
      </c>
      <c r="I864" s="2"/>
      <c r="J864" s="4">
        <v>0</v>
      </c>
      <c r="K864" t="str">
        <f>IF((LEN(relatorio_Ananindeua[[#This Row],[CIF/CPF/CNPJ]])=14),relatorio_Ananindeua[[#This Row],[CIF/CPF/CNPJ]],relatorio_Ananindeua[[#This Row],[Coluna2]])</f>
        <v>45608547000102</v>
      </c>
      <c r="L864" t="str">
        <f t="shared" si="14"/>
        <v>456******02</v>
      </c>
    </row>
    <row r="865" spans="1:12" x14ac:dyDescent="0.25">
      <c r="A865" t="s">
        <v>6683</v>
      </c>
      <c r="B865" t="s">
        <v>6684</v>
      </c>
      <c r="C865" t="s">
        <v>17</v>
      </c>
      <c r="D865" s="1">
        <v>45298.75440972222</v>
      </c>
      <c r="E865" s="18" t="s">
        <v>11</v>
      </c>
      <c r="F865" s="13" t="s">
        <v>16</v>
      </c>
      <c r="G865" t="s">
        <v>14</v>
      </c>
      <c r="H865">
        <v>0</v>
      </c>
      <c r="I865" s="2"/>
      <c r="J865" s="4">
        <v>0</v>
      </c>
      <c r="K865" t="str">
        <f>IF((LEN(relatorio_Ananindeua[[#This Row],[CIF/CPF/CNPJ]])=14),relatorio_Ananindeua[[#This Row],[CIF/CPF/CNPJ]],relatorio_Ananindeua[[#This Row],[Coluna2]])</f>
        <v>45610715000102</v>
      </c>
      <c r="L865" t="str">
        <f t="shared" si="14"/>
        <v>456******02</v>
      </c>
    </row>
    <row r="866" spans="1:12" x14ac:dyDescent="0.25">
      <c r="A866" t="s">
        <v>6645</v>
      </c>
      <c r="B866" t="s">
        <v>6646</v>
      </c>
      <c r="C866" t="s">
        <v>17</v>
      </c>
      <c r="D866" s="1">
        <v>45298.754467592589</v>
      </c>
      <c r="E866" s="18" t="s">
        <v>11</v>
      </c>
      <c r="F866" s="13" t="s">
        <v>16</v>
      </c>
      <c r="G866" t="s">
        <v>14</v>
      </c>
      <c r="H866">
        <v>0</v>
      </c>
      <c r="I866" s="2"/>
      <c r="J866" s="4">
        <v>0</v>
      </c>
      <c r="K866" t="str">
        <f>IF((LEN(relatorio_Ananindeua[[#This Row],[CIF/CPF/CNPJ]])=14),relatorio_Ananindeua[[#This Row],[CIF/CPF/CNPJ]],relatorio_Ananindeua[[#This Row],[Coluna2]])</f>
        <v>45511004000172</v>
      </c>
      <c r="L866" t="str">
        <f t="shared" si="14"/>
        <v>455******72</v>
      </c>
    </row>
    <row r="867" spans="1:12" x14ac:dyDescent="0.25">
      <c r="A867" t="s">
        <v>6671</v>
      </c>
      <c r="B867" t="s">
        <v>6672</v>
      </c>
      <c r="C867" t="s">
        <v>17</v>
      </c>
      <c r="D867" s="1">
        <v>45298.754479166666</v>
      </c>
      <c r="E867" s="18" t="s">
        <v>11</v>
      </c>
      <c r="F867" s="13" t="s">
        <v>16</v>
      </c>
      <c r="G867" t="s">
        <v>14</v>
      </c>
      <c r="H867">
        <v>0</v>
      </c>
      <c r="I867" s="2"/>
      <c r="J867" s="4">
        <v>0</v>
      </c>
      <c r="K867" t="str">
        <f>IF((LEN(relatorio_Ananindeua[[#This Row],[CIF/CPF/CNPJ]])=14),relatorio_Ananindeua[[#This Row],[CIF/CPF/CNPJ]],relatorio_Ananindeua[[#This Row],[Coluna2]])</f>
        <v>45582975000103</v>
      </c>
      <c r="L867" t="str">
        <f t="shared" si="14"/>
        <v>455******03</v>
      </c>
    </row>
    <row r="868" spans="1:12" x14ac:dyDescent="0.25">
      <c r="A868" t="s">
        <v>6667</v>
      </c>
      <c r="B868" t="s">
        <v>6668</v>
      </c>
      <c r="C868" t="s">
        <v>17</v>
      </c>
      <c r="D868" s="1">
        <v>45298.754513888889</v>
      </c>
      <c r="E868" s="18" t="s">
        <v>11</v>
      </c>
      <c r="F868" s="13" t="s">
        <v>16</v>
      </c>
      <c r="G868" t="s">
        <v>14</v>
      </c>
      <c r="H868">
        <v>0</v>
      </c>
      <c r="I868" s="2"/>
      <c r="J868" s="4">
        <v>0</v>
      </c>
      <c r="K868" t="str">
        <f>IF((LEN(relatorio_Ananindeua[[#This Row],[CIF/CPF/CNPJ]])=14),relatorio_Ananindeua[[#This Row],[CIF/CPF/CNPJ]],relatorio_Ananindeua[[#This Row],[Coluna2]])</f>
        <v>45566690000189</v>
      </c>
      <c r="L868" t="str">
        <f t="shared" si="14"/>
        <v>455******89</v>
      </c>
    </row>
    <row r="869" spans="1:12" x14ac:dyDescent="0.25">
      <c r="A869" t="s">
        <v>6659</v>
      </c>
      <c r="B869" t="s">
        <v>6660</v>
      </c>
      <c r="C869" t="s">
        <v>17</v>
      </c>
      <c r="D869" s="1">
        <v>45298.754537037035</v>
      </c>
      <c r="E869" s="18" t="s">
        <v>11</v>
      </c>
      <c r="F869" s="13" t="s">
        <v>16</v>
      </c>
      <c r="G869" t="s">
        <v>14</v>
      </c>
      <c r="H869">
        <v>0</v>
      </c>
      <c r="I869" s="2"/>
      <c r="J869" s="4">
        <v>0</v>
      </c>
      <c r="K869" t="str">
        <f>IF((LEN(relatorio_Ananindeua[[#This Row],[CIF/CPF/CNPJ]])=14),relatorio_Ananindeua[[#This Row],[CIF/CPF/CNPJ]],relatorio_Ananindeua[[#This Row],[Coluna2]])</f>
        <v>45540558000106</v>
      </c>
      <c r="L869" t="str">
        <f t="shared" si="14"/>
        <v>455******06</v>
      </c>
    </row>
    <row r="870" spans="1:12" x14ac:dyDescent="0.25">
      <c r="A870" t="s">
        <v>4241</v>
      </c>
      <c r="B870" t="s">
        <v>4242</v>
      </c>
      <c r="C870" t="s">
        <v>17</v>
      </c>
      <c r="D870" s="1">
        <v>45298.754548611112</v>
      </c>
      <c r="E870" s="18" t="s">
        <v>11</v>
      </c>
      <c r="F870" s="13" t="s">
        <v>16</v>
      </c>
      <c r="G870" t="s">
        <v>14</v>
      </c>
      <c r="H870">
        <v>0</v>
      </c>
      <c r="I870" s="2"/>
      <c r="J870" s="4">
        <v>0</v>
      </c>
      <c r="K870" t="str">
        <f>IF((LEN(relatorio_Ananindeua[[#This Row],[CIF/CPF/CNPJ]])=14),relatorio_Ananindeua[[#This Row],[CIF/CPF/CNPJ]],relatorio_Ananindeua[[#This Row],[Coluna2]])</f>
        <v>36747644000195</v>
      </c>
      <c r="L870" t="str">
        <f t="shared" si="14"/>
        <v>367******95</v>
      </c>
    </row>
    <row r="871" spans="1:12" x14ac:dyDescent="0.25">
      <c r="A871" t="s">
        <v>6643</v>
      </c>
      <c r="B871" t="s">
        <v>6644</v>
      </c>
      <c r="C871" t="s">
        <v>17</v>
      </c>
      <c r="D871" s="1">
        <v>45298.754548611112</v>
      </c>
      <c r="E871" s="18" t="s">
        <v>11</v>
      </c>
      <c r="F871" s="13" t="s">
        <v>16</v>
      </c>
      <c r="G871" t="s">
        <v>14</v>
      </c>
      <c r="H871">
        <v>0</v>
      </c>
      <c r="I871" s="2"/>
      <c r="J871" s="4">
        <v>0</v>
      </c>
      <c r="K871" t="str">
        <f>IF((LEN(relatorio_Ananindeua[[#This Row],[CIF/CPF/CNPJ]])=14),relatorio_Ananindeua[[#This Row],[CIF/CPF/CNPJ]],relatorio_Ananindeua[[#This Row],[Coluna2]])</f>
        <v>45503498000143</v>
      </c>
      <c r="L871" t="str">
        <f t="shared" si="14"/>
        <v>455******43</v>
      </c>
    </row>
    <row r="872" spans="1:12" x14ac:dyDescent="0.25">
      <c r="A872" t="s">
        <v>6647</v>
      </c>
      <c r="B872" t="s">
        <v>6648</v>
      </c>
      <c r="C872" t="s">
        <v>17</v>
      </c>
      <c r="D872" s="1">
        <v>45298.754548611112</v>
      </c>
      <c r="E872" s="18" t="s">
        <v>11</v>
      </c>
      <c r="F872" s="13" t="s">
        <v>16</v>
      </c>
      <c r="G872" t="s">
        <v>14</v>
      </c>
      <c r="H872">
        <v>0</v>
      </c>
      <c r="I872" s="2"/>
      <c r="J872" s="4">
        <v>0</v>
      </c>
      <c r="K872" t="str">
        <f>IF((LEN(relatorio_Ananindeua[[#This Row],[CIF/CPF/CNPJ]])=14),relatorio_Ananindeua[[#This Row],[CIF/CPF/CNPJ]],relatorio_Ananindeua[[#This Row],[Coluna2]])</f>
        <v>45511976000167</v>
      </c>
      <c r="L872" t="str">
        <f t="shared" si="14"/>
        <v>455******67</v>
      </c>
    </row>
    <row r="873" spans="1:12" x14ac:dyDescent="0.25">
      <c r="A873" t="s">
        <v>6655</v>
      </c>
      <c r="B873" t="s">
        <v>6656</v>
      </c>
      <c r="C873" t="s">
        <v>17</v>
      </c>
      <c r="D873" s="1">
        <v>45298.754548611112</v>
      </c>
      <c r="E873" s="18" t="s">
        <v>11</v>
      </c>
      <c r="F873" s="13" t="s">
        <v>16</v>
      </c>
      <c r="G873" t="s">
        <v>14</v>
      </c>
      <c r="H873">
        <v>0</v>
      </c>
      <c r="I873" s="2"/>
      <c r="J873" s="4">
        <v>0</v>
      </c>
      <c r="K873" t="str">
        <f>IF((LEN(relatorio_Ananindeua[[#This Row],[CIF/CPF/CNPJ]])=14),relatorio_Ananindeua[[#This Row],[CIF/CPF/CNPJ]],relatorio_Ananindeua[[#This Row],[Coluna2]])</f>
        <v>45532920000199</v>
      </c>
      <c r="L873" t="str">
        <f t="shared" si="14"/>
        <v>455******99</v>
      </c>
    </row>
    <row r="874" spans="1:12" x14ac:dyDescent="0.25">
      <c r="A874" t="s">
        <v>1698</v>
      </c>
      <c r="B874" t="s">
        <v>1699</v>
      </c>
      <c r="C874" t="s">
        <v>17</v>
      </c>
      <c r="D874" s="1">
        <v>45298.754560185182</v>
      </c>
      <c r="E874" s="18" t="s">
        <v>11</v>
      </c>
      <c r="F874" s="13" t="s">
        <v>16</v>
      </c>
      <c r="G874" t="s">
        <v>14</v>
      </c>
      <c r="H874">
        <v>0</v>
      </c>
      <c r="I874" s="2"/>
      <c r="J874" s="4">
        <v>0</v>
      </c>
      <c r="K874" t="str">
        <f>IF((LEN(relatorio_Ananindeua[[#This Row],[CIF/CPF/CNPJ]])=14),relatorio_Ananindeua[[#This Row],[CIF/CPF/CNPJ]],relatorio_Ananindeua[[#This Row],[Coluna2]])</f>
        <v>23797735000193</v>
      </c>
      <c r="L874" t="str">
        <f t="shared" si="14"/>
        <v>237******93</v>
      </c>
    </row>
    <row r="875" spans="1:12" x14ac:dyDescent="0.25">
      <c r="A875" t="s">
        <v>6105</v>
      </c>
      <c r="B875" t="s">
        <v>6106</v>
      </c>
      <c r="C875" t="s">
        <v>17</v>
      </c>
      <c r="D875" s="1">
        <v>45298.754560185182</v>
      </c>
      <c r="E875" s="18" t="s">
        <v>11</v>
      </c>
      <c r="F875" s="13" t="s">
        <v>16</v>
      </c>
      <c r="G875" t="s">
        <v>14</v>
      </c>
      <c r="H875">
        <v>0</v>
      </c>
      <c r="I875" s="2"/>
      <c r="J875" s="4">
        <v>0</v>
      </c>
      <c r="K875" t="str">
        <f>IF((LEN(relatorio_Ananindeua[[#This Row],[CIF/CPF/CNPJ]])=14),relatorio_Ananindeua[[#This Row],[CIF/CPF/CNPJ]],relatorio_Ananindeua[[#This Row],[Coluna2]])</f>
        <v>43869845000120</v>
      </c>
      <c r="L875" t="str">
        <f t="shared" si="14"/>
        <v>438******20</v>
      </c>
    </row>
    <row r="876" spans="1:12" x14ac:dyDescent="0.25">
      <c r="A876" t="s">
        <v>6641</v>
      </c>
      <c r="B876" t="s">
        <v>6642</v>
      </c>
      <c r="C876" t="s">
        <v>17</v>
      </c>
      <c r="D876" s="1">
        <v>45298.754560185182</v>
      </c>
      <c r="E876" s="18" t="s">
        <v>11</v>
      </c>
      <c r="F876" s="13" t="s">
        <v>16</v>
      </c>
      <c r="G876" t="s">
        <v>14</v>
      </c>
      <c r="H876">
        <v>0</v>
      </c>
      <c r="I876" s="2"/>
      <c r="J876" s="4">
        <v>0</v>
      </c>
      <c r="K876" t="str">
        <f>IF((LEN(relatorio_Ananindeua[[#This Row],[CIF/CPF/CNPJ]])=14),relatorio_Ananindeua[[#This Row],[CIF/CPF/CNPJ]],relatorio_Ananindeua[[#This Row],[Coluna2]])</f>
        <v>45503025000146</v>
      </c>
      <c r="L876" t="str">
        <f t="shared" si="14"/>
        <v>455******46</v>
      </c>
    </row>
    <row r="877" spans="1:12" x14ac:dyDescent="0.25">
      <c r="A877" t="s">
        <v>6053</v>
      </c>
      <c r="B877" t="s">
        <v>6054</v>
      </c>
      <c r="C877" t="s">
        <v>17</v>
      </c>
      <c r="D877" s="1">
        <v>45298.754583333335</v>
      </c>
      <c r="E877" s="18" t="s">
        <v>11</v>
      </c>
      <c r="F877" s="13" t="s">
        <v>16</v>
      </c>
      <c r="G877" t="s">
        <v>14</v>
      </c>
      <c r="H877">
        <v>0</v>
      </c>
      <c r="I877" s="2"/>
      <c r="J877" s="4">
        <v>0</v>
      </c>
      <c r="K877" t="str">
        <f>IF((LEN(relatorio_Ananindeua[[#This Row],[CIF/CPF/CNPJ]])=14),relatorio_Ananindeua[[#This Row],[CIF/CPF/CNPJ]],relatorio_Ananindeua[[#This Row],[Coluna2]])</f>
        <v>43743505000159</v>
      </c>
      <c r="L877" t="str">
        <f t="shared" si="14"/>
        <v>437******59</v>
      </c>
    </row>
    <row r="878" spans="1:12" x14ac:dyDescent="0.25">
      <c r="A878" t="s">
        <v>6637</v>
      </c>
      <c r="B878" t="s">
        <v>6638</v>
      </c>
      <c r="C878" t="s">
        <v>17</v>
      </c>
      <c r="D878" s="1">
        <v>45298.754594907405</v>
      </c>
      <c r="E878" s="18" t="s">
        <v>11</v>
      </c>
      <c r="F878" s="13" t="s">
        <v>16</v>
      </c>
      <c r="G878" t="s">
        <v>14</v>
      </c>
      <c r="H878">
        <v>0</v>
      </c>
      <c r="I878" s="2"/>
      <c r="J878" s="4">
        <v>0</v>
      </c>
      <c r="K878" t="str">
        <f>IF((LEN(relatorio_Ananindeua[[#This Row],[CIF/CPF/CNPJ]])=14),relatorio_Ananindeua[[#This Row],[CIF/CPF/CNPJ]],relatorio_Ananindeua[[#This Row],[Coluna2]])</f>
        <v>45492211000127</v>
      </c>
      <c r="L878" t="str">
        <f t="shared" si="14"/>
        <v>454******27</v>
      </c>
    </row>
    <row r="879" spans="1:12" x14ac:dyDescent="0.25">
      <c r="A879" t="s">
        <v>6649</v>
      </c>
      <c r="B879" t="s">
        <v>6650</v>
      </c>
      <c r="C879" t="s">
        <v>17</v>
      </c>
      <c r="D879" s="1">
        <v>45298.754594907405</v>
      </c>
      <c r="E879" s="18" t="s">
        <v>11</v>
      </c>
      <c r="F879" s="13" t="s">
        <v>16</v>
      </c>
      <c r="G879" t="s">
        <v>14</v>
      </c>
      <c r="H879">
        <v>0</v>
      </c>
      <c r="I879" s="2"/>
      <c r="J879" s="4">
        <v>0</v>
      </c>
      <c r="K879" t="str">
        <f>IF((LEN(relatorio_Ananindeua[[#This Row],[CIF/CPF/CNPJ]])=14),relatorio_Ananindeua[[#This Row],[CIF/CPF/CNPJ]],relatorio_Ananindeua[[#This Row],[Coluna2]])</f>
        <v>45514891000132</v>
      </c>
      <c r="L879" t="str">
        <f t="shared" si="14"/>
        <v>455******32</v>
      </c>
    </row>
    <row r="880" spans="1:12" x14ac:dyDescent="0.25">
      <c r="A880" t="s">
        <v>1792</v>
      </c>
      <c r="B880" t="s">
        <v>1793</v>
      </c>
      <c r="C880" t="s">
        <v>17</v>
      </c>
      <c r="D880" s="1">
        <v>45298.754606481481</v>
      </c>
      <c r="E880" s="18" t="s">
        <v>11</v>
      </c>
      <c r="F880" s="13" t="s">
        <v>16</v>
      </c>
      <c r="G880" t="s">
        <v>14</v>
      </c>
      <c r="H880">
        <v>0</v>
      </c>
      <c r="I880" s="2"/>
      <c r="J880" s="4">
        <v>0</v>
      </c>
      <c r="K880" t="str">
        <f>IF((LEN(relatorio_Ananindeua[[#This Row],[CIF/CPF/CNPJ]])=14),relatorio_Ananindeua[[#This Row],[CIF/CPF/CNPJ]],relatorio_Ananindeua[[#This Row],[Coluna2]])</f>
        <v>24483675000105</v>
      </c>
      <c r="L880" t="str">
        <f t="shared" si="14"/>
        <v>244******05</v>
      </c>
    </row>
    <row r="881" spans="1:12" x14ac:dyDescent="0.25">
      <c r="A881" t="s">
        <v>3396</v>
      </c>
      <c r="B881" t="s">
        <v>3397</v>
      </c>
      <c r="C881" t="s">
        <v>17</v>
      </c>
      <c r="D881" s="1">
        <v>45298.754606481481</v>
      </c>
      <c r="E881" s="18" t="s">
        <v>11</v>
      </c>
      <c r="F881" s="13" t="s">
        <v>16</v>
      </c>
      <c r="G881" t="s">
        <v>14</v>
      </c>
      <c r="H881">
        <v>0</v>
      </c>
      <c r="I881" s="2"/>
      <c r="J881" s="4">
        <v>0</v>
      </c>
      <c r="K881" t="str">
        <f>IF((LEN(relatorio_Ananindeua[[#This Row],[CIF/CPF/CNPJ]])=14),relatorio_Ananindeua[[#This Row],[CIF/CPF/CNPJ]],relatorio_Ananindeua[[#This Row],[Coluna2]])</f>
        <v>33426903000198</v>
      </c>
      <c r="L881" t="str">
        <f t="shared" si="14"/>
        <v>334******98</v>
      </c>
    </row>
    <row r="882" spans="1:12" x14ac:dyDescent="0.25">
      <c r="A882" t="s">
        <v>6629</v>
      </c>
      <c r="B882" t="s">
        <v>6630</v>
      </c>
      <c r="C882" t="s">
        <v>17</v>
      </c>
      <c r="D882" s="1">
        <v>45298.754629629628</v>
      </c>
      <c r="E882" s="18" t="s">
        <v>11</v>
      </c>
      <c r="F882" s="13" t="s">
        <v>16</v>
      </c>
      <c r="G882" t="s">
        <v>14</v>
      </c>
      <c r="H882">
        <v>0</v>
      </c>
      <c r="I882" s="2"/>
      <c r="J882" s="4">
        <v>0</v>
      </c>
      <c r="K882" t="str">
        <f>IF((LEN(relatorio_Ananindeua[[#This Row],[CIF/CPF/CNPJ]])=14),relatorio_Ananindeua[[#This Row],[CIF/CPF/CNPJ]],relatorio_Ananindeua[[#This Row],[Coluna2]])</f>
        <v>45463738000123</v>
      </c>
      <c r="L882" t="str">
        <f t="shared" si="14"/>
        <v>454******23</v>
      </c>
    </row>
    <row r="883" spans="1:12" x14ac:dyDescent="0.25">
      <c r="A883" t="s">
        <v>4942</v>
      </c>
      <c r="B883" t="s">
        <v>4943</v>
      </c>
      <c r="C883" t="s">
        <v>17</v>
      </c>
      <c r="D883" s="1">
        <v>45298.754641203705</v>
      </c>
      <c r="E883" s="18" t="s">
        <v>11</v>
      </c>
      <c r="F883" s="13" t="s">
        <v>16</v>
      </c>
      <c r="G883" t="s">
        <v>14</v>
      </c>
      <c r="H883">
        <v>0</v>
      </c>
      <c r="I883" s="2"/>
      <c r="J883" s="4">
        <v>0</v>
      </c>
      <c r="K883" t="str">
        <f>IF((LEN(relatorio_Ananindeua[[#This Row],[CIF/CPF/CNPJ]])=14),relatorio_Ananindeua[[#This Row],[CIF/CPF/CNPJ]],relatorio_Ananindeua[[#This Row],[Coluna2]])</f>
        <v>40140680000163</v>
      </c>
      <c r="L883" t="str">
        <f t="shared" si="14"/>
        <v>401******63</v>
      </c>
    </row>
    <row r="884" spans="1:12" x14ac:dyDescent="0.25">
      <c r="A884" t="s">
        <v>6621</v>
      </c>
      <c r="B884" t="s">
        <v>6622</v>
      </c>
      <c r="C884" t="s">
        <v>17</v>
      </c>
      <c r="D884" s="1">
        <v>45298.754641203705</v>
      </c>
      <c r="E884" s="18" t="s">
        <v>11</v>
      </c>
      <c r="F884" s="13" t="s">
        <v>16</v>
      </c>
      <c r="G884" t="s">
        <v>14</v>
      </c>
      <c r="H884">
        <v>0</v>
      </c>
      <c r="I884" s="2"/>
      <c r="J884" s="4">
        <v>0</v>
      </c>
      <c r="K884" t="str">
        <f>IF((LEN(relatorio_Ananindeua[[#This Row],[CIF/CPF/CNPJ]])=14),relatorio_Ananindeua[[#This Row],[CIF/CPF/CNPJ]],relatorio_Ananindeua[[#This Row],[Coluna2]])</f>
        <v>45443721000104</v>
      </c>
      <c r="L884" t="str">
        <f t="shared" si="14"/>
        <v>454******04</v>
      </c>
    </row>
    <row r="885" spans="1:12" x14ac:dyDescent="0.25">
      <c r="A885" t="s">
        <v>6623</v>
      </c>
      <c r="B885" t="s">
        <v>6624</v>
      </c>
      <c r="C885" t="s">
        <v>17</v>
      </c>
      <c r="D885" s="1">
        <v>45298.754664351851</v>
      </c>
      <c r="E885" s="18" t="s">
        <v>11</v>
      </c>
      <c r="F885" s="13" t="s">
        <v>16</v>
      </c>
      <c r="G885" t="s">
        <v>14</v>
      </c>
      <c r="H885">
        <v>0</v>
      </c>
      <c r="I885" s="2"/>
      <c r="J885" s="4">
        <v>0</v>
      </c>
      <c r="K885" t="str">
        <f>IF((LEN(relatorio_Ananindeua[[#This Row],[CIF/CPF/CNPJ]])=14),relatorio_Ananindeua[[#This Row],[CIF/CPF/CNPJ]],relatorio_Ananindeua[[#This Row],[Coluna2]])</f>
        <v>45445030000140</v>
      </c>
      <c r="L885" t="str">
        <f t="shared" si="14"/>
        <v>454******40</v>
      </c>
    </row>
    <row r="886" spans="1:12" x14ac:dyDescent="0.25">
      <c r="A886" t="s">
        <v>6597</v>
      </c>
      <c r="B886" t="s">
        <v>6598</v>
      </c>
      <c r="C886" t="s">
        <v>17</v>
      </c>
      <c r="D886" s="1">
        <v>45298.754733796297</v>
      </c>
      <c r="E886" s="18" t="s">
        <v>11</v>
      </c>
      <c r="F886" s="13" t="s">
        <v>16</v>
      </c>
      <c r="G886" t="s">
        <v>14</v>
      </c>
      <c r="H886">
        <v>0</v>
      </c>
      <c r="I886" s="2"/>
      <c r="J886" s="4">
        <v>0</v>
      </c>
      <c r="K886" t="str">
        <f>IF((LEN(relatorio_Ananindeua[[#This Row],[CIF/CPF/CNPJ]])=14),relatorio_Ananindeua[[#This Row],[CIF/CPF/CNPJ]],relatorio_Ananindeua[[#This Row],[Coluna2]])</f>
        <v>45392581000192</v>
      </c>
      <c r="L886" t="str">
        <f t="shared" si="14"/>
        <v>453******92</v>
      </c>
    </row>
    <row r="887" spans="1:12" x14ac:dyDescent="0.25">
      <c r="A887" t="s">
        <v>6583</v>
      </c>
      <c r="B887" t="s">
        <v>6584</v>
      </c>
      <c r="C887" t="s">
        <v>17</v>
      </c>
      <c r="D887" s="1">
        <v>45298.754756944443</v>
      </c>
      <c r="E887" s="18" t="s">
        <v>11</v>
      </c>
      <c r="F887" s="13" t="s">
        <v>16</v>
      </c>
      <c r="G887" t="s">
        <v>14</v>
      </c>
      <c r="H887">
        <v>0</v>
      </c>
      <c r="I887" s="2"/>
      <c r="J887" s="4">
        <v>0</v>
      </c>
      <c r="K887" t="str">
        <f>IF((LEN(relatorio_Ananindeua[[#This Row],[CIF/CPF/CNPJ]])=14),relatorio_Ananindeua[[#This Row],[CIF/CPF/CNPJ]],relatorio_Ananindeua[[#This Row],[Coluna2]])</f>
        <v>45371339000132</v>
      </c>
      <c r="L887" t="str">
        <f t="shared" si="14"/>
        <v>453******32</v>
      </c>
    </row>
    <row r="888" spans="1:12" x14ac:dyDescent="0.25">
      <c r="A888" t="s">
        <v>6585</v>
      </c>
      <c r="B888" t="s">
        <v>6586</v>
      </c>
      <c r="C888" t="s">
        <v>17</v>
      </c>
      <c r="D888" s="1">
        <v>45298.754756944443</v>
      </c>
      <c r="E888" s="18" t="s">
        <v>11</v>
      </c>
      <c r="F888" s="13" t="s">
        <v>16</v>
      </c>
      <c r="G888" t="s">
        <v>14</v>
      </c>
      <c r="H888">
        <v>0</v>
      </c>
      <c r="I888" s="2"/>
      <c r="J888" s="4">
        <v>0</v>
      </c>
      <c r="K888" t="str">
        <f>IF((LEN(relatorio_Ananindeua[[#This Row],[CIF/CPF/CNPJ]])=14),relatorio_Ananindeua[[#This Row],[CIF/CPF/CNPJ]],relatorio_Ananindeua[[#This Row],[Coluna2]])</f>
        <v>45371411000121</v>
      </c>
      <c r="L888" t="str">
        <f t="shared" si="14"/>
        <v>453******21</v>
      </c>
    </row>
    <row r="889" spans="1:12" x14ac:dyDescent="0.25">
      <c r="A889" t="s">
        <v>6587</v>
      </c>
      <c r="B889" t="s">
        <v>6588</v>
      </c>
      <c r="C889" t="s">
        <v>17</v>
      </c>
      <c r="D889" s="1">
        <v>45298.754756944443</v>
      </c>
      <c r="E889" s="18" t="s">
        <v>11</v>
      </c>
      <c r="F889" s="13" t="s">
        <v>16</v>
      </c>
      <c r="G889" t="s">
        <v>14</v>
      </c>
      <c r="H889">
        <v>0</v>
      </c>
      <c r="I889" s="2"/>
      <c r="J889" s="4">
        <v>0</v>
      </c>
      <c r="K889" t="str">
        <f>IF((LEN(relatorio_Ananindeua[[#This Row],[CIF/CPF/CNPJ]])=14),relatorio_Ananindeua[[#This Row],[CIF/CPF/CNPJ]],relatorio_Ananindeua[[#This Row],[Coluna2]])</f>
        <v>45381873000120</v>
      </c>
      <c r="L889" t="str">
        <f t="shared" si="14"/>
        <v>453******20</v>
      </c>
    </row>
    <row r="890" spans="1:12" x14ac:dyDescent="0.25">
      <c r="A890" t="s">
        <v>6595</v>
      </c>
      <c r="B890" t="s">
        <v>6596</v>
      </c>
      <c r="C890" t="s">
        <v>17</v>
      </c>
      <c r="D890" s="1">
        <v>45298.754756944443</v>
      </c>
      <c r="E890" s="18" t="s">
        <v>11</v>
      </c>
      <c r="F890" s="13" t="s">
        <v>16</v>
      </c>
      <c r="G890" t="s">
        <v>14</v>
      </c>
      <c r="H890">
        <v>0</v>
      </c>
      <c r="I890" s="2"/>
      <c r="J890" s="4">
        <v>0</v>
      </c>
      <c r="K890" t="str">
        <f>IF((LEN(relatorio_Ananindeua[[#This Row],[CIF/CPF/CNPJ]])=14),relatorio_Ananindeua[[#This Row],[CIF/CPF/CNPJ]],relatorio_Ananindeua[[#This Row],[Coluna2]])</f>
        <v>45391608000122</v>
      </c>
      <c r="L890" t="str">
        <f t="shared" si="14"/>
        <v>453******22</v>
      </c>
    </row>
    <row r="891" spans="1:12" x14ac:dyDescent="0.25">
      <c r="A891" t="s">
        <v>6599</v>
      </c>
      <c r="B891" t="s">
        <v>6600</v>
      </c>
      <c r="C891" t="s">
        <v>17</v>
      </c>
      <c r="D891" s="1">
        <v>45298.75476851852</v>
      </c>
      <c r="E891" s="18" t="s">
        <v>11</v>
      </c>
      <c r="F891" s="13" t="s">
        <v>16</v>
      </c>
      <c r="G891" t="s">
        <v>14</v>
      </c>
      <c r="H891">
        <v>0</v>
      </c>
      <c r="I891" s="2"/>
      <c r="J891" s="4">
        <v>0</v>
      </c>
      <c r="K891" t="str">
        <f>IF((LEN(relatorio_Ananindeua[[#This Row],[CIF/CPF/CNPJ]])=14),relatorio_Ananindeua[[#This Row],[CIF/CPF/CNPJ]],relatorio_Ananindeua[[#This Row],[Coluna2]])</f>
        <v>45403418000188</v>
      </c>
      <c r="L891" t="str">
        <f t="shared" si="14"/>
        <v>454******88</v>
      </c>
    </row>
    <row r="892" spans="1:12" x14ac:dyDescent="0.25">
      <c r="A892" t="s">
        <v>6589</v>
      </c>
      <c r="B892" t="s">
        <v>6590</v>
      </c>
      <c r="C892" t="s">
        <v>17</v>
      </c>
      <c r="D892" s="1">
        <v>45298.754791666666</v>
      </c>
      <c r="E892" s="18" t="s">
        <v>11</v>
      </c>
      <c r="F892" s="13" t="s">
        <v>16</v>
      </c>
      <c r="G892" t="s">
        <v>14</v>
      </c>
      <c r="H892">
        <v>0</v>
      </c>
      <c r="I892" s="2"/>
      <c r="J892" s="4">
        <v>0</v>
      </c>
      <c r="K892" t="str">
        <f>IF((LEN(relatorio_Ananindeua[[#This Row],[CIF/CPF/CNPJ]])=14),relatorio_Ananindeua[[#This Row],[CIF/CPF/CNPJ]],relatorio_Ananindeua[[#This Row],[Coluna2]])</f>
        <v>45385553000148</v>
      </c>
      <c r="L892" t="str">
        <f t="shared" si="14"/>
        <v>453******48</v>
      </c>
    </row>
    <row r="893" spans="1:12" x14ac:dyDescent="0.25">
      <c r="A893" t="s">
        <v>1181</v>
      </c>
      <c r="B893" t="s">
        <v>1182</v>
      </c>
      <c r="C893" t="s">
        <v>17</v>
      </c>
      <c r="D893" s="1">
        <v>45298.754826388889</v>
      </c>
      <c r="E893" s="18" t="s">
        <v>11</v>
      </c>
      <c r="F893" s="13" t="s">
        <v>16</v>
      </c>
      <c r="G893" t="s">
        <v>14</v>
      </c>
      <c r="H893">
        <v>0</v>
      </c>
      <c r="I893" s="2"/>
      <c r="J893" s="4">
        <v>0</v>
      </c>
      <c r="K893" t="str">
        <f>IF((LEN(relatorio_Ananindeua[[#This Row],[CIF/CPF/CNPJ]])=14),relatorio_Ananindeua[[#This Row],[CIF/CPF/CNPJ]],relatorio_Ananindeua[[#This Row],[Coluna2]])</f>
        <v>19369550000100</v>
      </c>
      <c r="L893" t="str">
        <f t="shared" si="14"/>
        <v>193******00</v>
      </c>
    </row>
    <row r="894" spans="1:12" x14ac:dyDescent="0.25">
      <c r="A894" t="s">
        <v>6561</v>
      </c>
      <c r="B894" t="s">
        <v>6562</v>
      </c>
      <c r="C894" t="s">
        <v>17</v>
      </c>
      <c r="D894" s="1">
        <v>45298.754837962966</v>
      </c>
      <c r="E894" s="18" t="s">
        <v>11</v>
      </c>
      <c r="F894" s="13" t="s">
        <v>16</v>
      </c>
      <c r="G894" t="s">
        <v>14</v>
      </c>
      <c r="H894">
        <v>0</v>
      </c>
      <c r="I894" s="2"/>
      <c r="J894" s="4">
        <v>0</v>
      </c>
      <c r="K894" t="str">
        <f>IF((LEN(relatorio_Ananindeua[[#This Row],[CIF/CPF/CNPJ]])=14),relatorio_Ananindeua[[#This Row],[CIF/CPF/CNPJ]],relatorio_Ananindeua[[#This Row],[Coluna2]])</f>
        <v>45322742000171</v>
      </c>
      <c r="L894" t="str">
        <f t="shared" si="14"/>
        <v>453******71</v>
      </c>
    </row>
    <row r="895" spans="1:12" x14ac:dyDescent="0.25">
      <c r="A895" t="s">
        <v>6563</v>
      </c>
      <c r="B895" t="s">
        <v>6564</v>
      </c>
      <c r="C895" t="s">
        <v>17</v>
      </c>
      <c r="D895" s="1">
        <v>45298.754837962966</v>
      </c>
      <c r="E895" s="18" t="s">
        <v>11</v>
      </c>
      <c r="F895" s="13" t="s">
        <v>16</v>
      </c>
      <c r="G895" t="s">
        <v>14</v>
      </c>
      <c r="H895">
        <v>0</v>
      </c>
      <c r="I895" s="2"/>
      <c r="J895" s="4">
        <v>0</v>
      </c>
      <c r="K895" t="str">
        <f>IF((LEN(relatorio_Ananindeua[[#This Row],[CIF/CPF/CNPJ]])=14),relatorio_Ananindeua[[#This Row],[CIF/CPF/CNPJ]],relatorio_Ananindeua[[#This Row],[Coluna2]])</f>
        <v>45324938000103</v>
      </c>
      <c r="L895" t="str">
        <f t="shared" si="14"/>
        <v>453******03</v>
      </c>
    </row>
    <row r="896" spans="1:12" x14ac:dyDescent="0.25">
      <c r="A896" t="s">
        <v>6581</v>
      </c>
      <c r="B896" t="s">
        <v>6582</v>
      </c>
      <c r="C896" t="s">
        <v>17</v>
      </c>
      <c r="D896" s="1">
        <v>45298.754837962966</v>
      </c>
      <c r="E896" s="18" t="s">
        <v>11</v>
      </c>
      <c r="F896" s="13" t="s">
        <v>16</v>
      </c>
      <c r="G896" t="s">
        <v>14</v>
      </c>
      <c r="H896">
        <v>0</v>
      </c>
      <c r="I896" s="2"/>
      <c r="J896" s="4">
        <v>0</v>
      </c>
      <c r="K896" t="str">
        <f>IF((LEN(relatorio_Ananindeua[[#This Row],[CIF/CPF/CNPJ]])=14),relatorio_Ananindeua[[#This Row],[CIF/CPF/CNPJ]],relatorio_Ananindeua[[#This Row],[Coluna2]])</f>
        <v>45363333000113</v>
      </c>
      <c r="L896" t="str">
        <f t="shared" si="14"/>
        <v>453******13</v>
      </c>
    </row>
    <row r="897" spans="1:12" x14ac:dyDescent="0.25">
      <c r="A897" t="s">
        <v>6559</v>
      </c>
      <c r="B897" t="s">
        <v>6560</v>
      </c>
      <c r="C897" t="s">
        <v>17</v>
      </c>
      <c r="D897" s="1">
        <v>45298.754849537036</v>
      </c>
      <c r="E897" s="18" t="s">
        <v>11</v>
      </c>
      <c r="F897" s="13" t="s">
        <v>16</v>
      </c>
      <c r="G897" t="s">
        <v>14</v>
      </c>
      <c r="H897">
        <v>0</v>
      </c>
      <c r="I897" s="2"/>
      <c r="J897" s="4">
        <v>0</v>
      </c>
      <c r="K897" t="str">
        <f>IF((LEN(relatorio_Ananindeua[[#This Row],[CIF/CPF/CNPJ]])=14),relatorio_Ananindeua[[#This Row],[CIF/CPF/CNPJ]],relatorio_Ananindeua[[#This Row],[Coluna2]])</f>
        <v>45310279000148</v>
      </c>
      <c r="L897" t="str">
        <f t="shared" si="14"/>
        <v>453******48</v>
      </c>
    </row>
    <row r="898" spans="1:12" x14ac:dyDescent="0.25">
      <c r="A898" t="s">
        <v>6579</v>
      </c>
      <c r="B898" t="s">
        <v>6580</v>
      </c>
      <c r="C898" t="s">
        <v>17</v>
      </c>
      <c r="D898" s="1">
        <v>45298.754849537036</v>
      </c>
      <c r="E898" s="18" t="s">
        <v>11</v>
      </c>
      <c r="F898" s="13" t="s">
        <v>16</v>
      </c>
      <c r="G898" t="s">
        <v>14</v>
      </c>
      <c r="H898">
        <v>0</v>
      </c>
      <c r="I898" s="2"/>
      <c r="J898" s="4">
        <v>0</v>
      </c>
      <c r="K898" t="str">
        <f>IF((LEN(relatorio_Ananindeua[[#This Row],[CIF/CPF/CNPJ]])=14),relatorio_Ananindeua[[#This Row],[CIF/CPF/CNPJ]],relatorio_Ananindeua[[#This Row],[Coluna2]])</f>
        <v>45360305000142</v>
      </c>
      <c r="L898" t="str">
        <f t="shared" si="14"/>
        <v>453******42</v>
      </c>
    </row>
    <row r="899" spans="1:12" x14ac:dyDescent="0.25">
      <c r="A899" t="s">
        <v>6553</v>
      </c>
      <c r="B899" t="s">
        <v>6554</v>
      </c>
      <c r="C899" t="s">
        <v>17</v>
      </c>
      <c r="D899" s="1">
        <v>45298.754861111112</v>
      </c>
      <c r="E899" s="18" t="s">
        <v>11</v>
      </c>
      <c r="F899" s="13" t="s">
        <v>16</v>
      </c>
      <c r="G899" t="s">
        <v>14</v>
      </c>
      <c r="H899">
        <v>0</v>
      </c>
      <c r="I899" s="2"/>
      <c r="J899" s="4">
        <v>0</v>
      </c>
      <c r="K899" t="str">
        <f>IF((LEN(relatorio_Ananindeua[[#This Row],[CIF/CPF/CNPJ]])=14),relatorio_Ananindeua[[#This Row],[CIF/CPF/CNPJ]],relatorio_Ananindeua[[#This Row],[Coluna2]])</f>
        <v>45290188000198</v>
      </c>
      <c r="L899" t="str">
        <f t="shared" si="14"/>
        <v>452******98</v>
      </c>
    </row>
    <row r="900" spans="1:12" x14ac:dyDescent="0.25">
      <c r="A900" t="s">
        <v>6565</v>
      </c>
      <c r="B900" t="s">
        <v>6566</v>
      </c>
      <c r="C900" t="s">
        <v>17</v>
      </c>
      <c r="D900" s="1">
        <v>45298.754895833335</v>
      </c>
      <c r="E900" s="18" t="s">
        <v>11</v>
      </c>
      <c r="F900" s="13" t="s">
        <v>16</v>
      </c>
      <c r="G900" t="s">
        <v>14</v>
      </c>
      <c r="H900">
        <v>0</v>
      </c>
      <c r="I900" s="2"/>
      <c r="J900" s="4">
        <v>0</v>
      </c>
      <c r="K900" t="str">
        <f>IF((LEN(relatorio_Ananindeua[[#This Row],[CIF/CPF/CNPJ]])=14),relatorio_Ananindeua[[#This Row],[CIF/CPF/CNPJ]],relatorio_Ananindeua[[#This Row],[Coluna2]])</f>
        <v>45326729000190</v>
      </c>
      <c r="L900" t="str">
        <f t="shared" si="14"/>
        <v>453******90</v>
      </c>
    </row>
    <row r="901" spans="1:12" x14ac:dyDescent="0.25">
      <c r="A901" t="s">
        <v>6537</v>
      </c>
      <c r="B901" t="s">
        <v>6538</v>
      </c>
      <c r="C901" t="s">
        <v>17</v>
      </c>
      <c r="D901" s="1">
        <v>45298.754988425928</v>
      </c>
      <c r="E901" s="18" t="s">
        <v>11</v>
      </c>
      <c r="F901" s="13" t="s">
        <v>16</v>
      </c>
      <c r="G901" t="s">
        <v>14</v>
      </c>
      <c r="H901">
        <v>0</v>
      </c>
      <c r="I901" s="2"/>
      <c r="J901" s="4">
        <v>0</v>
      </c>
      <c r="K901" t="str">
        <f>IF((LEN(relatorio_Ananindeua[[#This Row],[CIF/CPF/CNPJ]])=14),relatorio_Ananindeua[[#This Row],[CIF/CPF/CNPJ]],relatorio_Ananindeua[[#This Row],[Coluna2]])</f>
        <v>45235419000160</v>
      </c>
      <c r="L901" t="str">
        <f t="shared" si="14"/>
        <v>452******60</v>
      </c>
    </row>
    <row r="902" spans="1:12" x14ac:dyDescent="0.25">
      <c r="A902" t="s">
        <v>6549</v>
      </c>
      <c r="B902" t="s">
        <v>6550</v>
      </c>
      <c r="C902" t="s">
        <v>17</v>
      </c>
      <c r="D902" s="1">
        <v>45298.754988425928</v>
      </c>
      <c r="E902" s="18" t="s">
        <v>11</v>
      </c>
      <c r="F902" s="13" t="s">
        <v>16</v>
      </c>
      <c r="G902" t="s">
        <v>14</v>
      </c>
      <c r="H902">
        <v>0</v>
      </c>
      <c r="I902" s="2"/>
      <c r="J902" s="4">
        <v>0</v>
      </c>
      <c r="K902" t="str">
        <f>IF((LEN(relatorio_Ananindeua[[#This Row],[CIF/CPF/CNPJ]])=14),relatorio_Ananindeua[[#This Row],[CIF/CPF/CNPJ]],relatorio_Ananindeua[[#This Row],[Coluna2]])</f>
        <v>45268100000131</v>
      </c>
      <c r="L902" t="str">
        <f t="shared" si="14"/>
        <v>452******31</v>
      </c>
    </row>
    <row r="903" spans="1:12" x14ac:dyDescent="0.25">
      <c r="A903" t="s">
        <v>6543</v>
      </c>
      <c r="B903" t="s">
        <v>6544</v>
      </c>
      <c r="C903" t="s">
        <v>17</v>
      </c>
      <c r="D903" s="1">
        <v>45298.755011574074</v>
      </c>
      <c r="E903" s="18" t="s">
        <v>11</v>
      </c>
      <c r="F903" s="13" t="s">
        <v>16</v>
      </c>
      <c r="G903" t="s">
        <v>14</v>
      </c>
      <c r="H903">
        <v>0</v>
      </c>
      <c r="I903" s="2"/>
      <c r="J903" s="4">
        <v>0</v>
      </c>
      <c r="K903" t="str">
        <f>IF((LEN(relatorio_Ananindeua[[#This Row],[CIF/CPF/CNPJ]])=14),relatorio_Ananindeua[[#This Row],[CIF/CPF/CNPJ]],relatorio_Ananindeua[[#This Row],[Coluna2]])</f>
        <v>45253319000167</v>
      </c>
      <c r="L903" t="str">
        <f t="shared" si="14"/>
        <v>452******67</v>
      </c>
    </row>
    <row r="904" spans="1:12" x14ac:dyDescent="0.25">
      <c r="A904" t="s">
        <v>6535</v>
      </c>
      <c r="B904" t="s">
        <v>6536</v>
      </c>
      <c r="C904" t="s">
        <v>17</v>
      </c>
      <c r="D904" s="1">
        <v>45298.755023148151</v>
      </c>
      <c r="E904" s="18" t="s">
        <v>11</v>
      </c>
      <c r="F904" s="13" t="s">
        <v>16</v>
      </c>
      <c r="G904" t="s">
        <v>14</v>
      </c>
      <c r="H904">
        <v>0</v>
      </c>
      <c r="I904" s="2"/>
      <c r="J904" s="4">
        <v>0</v>
      </c>
      <c r="K904" t="str">
        <f>IF((LEN(relatorio_Ananindeua[[#This Row],[CIF/CPF/CNPJ]])=14),relatorio_Ananindeua[[#This Row],[CIF/CPF/CNPJ]],relatorio_Ananindeua[[#This Row],[Coluna2]])</f>
        <v>45229769000114</v>
      </c>
      <c r="L904" t="str">
        <f t="shared" si="14"/>
        <v>452******14</v>
      </c>
    </row>
    <row r="905" spans="1:12" x14ac:dyDescent="0.25">
      <c r="A905" t="s">
        <v>6529</v>
      </c>
      <c r="B905" t="s">
        <v>6530</v>
      </c>
      <c r="C905" t="s">
        <v>17</v>
      </c>
      <c r="D905" s="1">
        <v>45298.75503472222</v>
      </c>
      <c r="E905" s="18" t="s">
        <v>11</v>
      </c>
      <c r="F905" s="13" t="s">
        <v>16</v>
      </c>
      <c r="G905" t="s">
        <v>14</v>
      </c>
      <c r="H905">
        <v>0</v>
      </c>
      <c r="I905" s="2"/>
      <c r="J905" s="4">
        <v>0</v>
      </c>
      <c r="K905" t="str">
        <f>IF((LEN(relatorio_Ananindeua[[#This Row],[CIF/CPF/CNPJ]])=14),relatorio_Ananindeua[[#This Row],[CIF/CPF/CNPJ]],relatorio_Ananindeua[[#This Row],[Coluna2]])</f>
        <v>45198593000180</v>
      </c>
      <c r="L905" t="str">
        <f t="shared" si="14"/>
        <v>451******80</v>
      </c>
    </row>
    <row r="906" spans="1:12" x14ac:dyDescent="0.25">
      <c r="A906" t="s">
        <v>6531</v>
      </c>
      <c r="B906" t="s">
        <v>6532</v>
      </c>
      <c r="C906" t="s">
        <v>17</v>
      </c>
      <c r="D906" s="1">
        <v>45298.75503472222</v>
      </c>
      <c r="E906" s="18" t="s">
        <v>11</v>
      </c>
      <c r="F906" s="13" t="s">
        <v>16</v>
      </c>
      <c r="G906" t="s">
        <v>14</v>
      </c>
      <c r="H906">
        <v>0</v>
      </c>
      <c r="I906" s="2"/>
      <c r="J906" s="4">
        <v>0</v>
      </c>
      <c r="K906" t="str">
        <f>IF((LEN(relatorio_Ananindeua[[#This Row],[CIF/CPF/CNPJ]])=14),relatorio_Ananindeua[[#This Row],[CIF/CPF/CNPJ]],relatorio_Ananindeua[[#This Row],[Coluna2]])</f>
        <v>45202947000113</v>
      </c>
      <c r="L906" t="str">
        <f t="shared" si="14"/>
        <v>452******13</v>
      </c>
    </row>
    <row r="907" spans="1:12" x14ac:dyDescent="0.25">
      <c r="A907" t="s">
        <v>6527</v>
      </c>
      <c r="B907" t="s">
        <v>6528</v>
      </c>
      <c r="C907" t="s">
        <v>17</v>
      </c>
      <c r="D907" s="1">
        <v>45298.755046296297</v>
      </c>
      <c r="E907" s="18" t="s">
        <v>11</v>
      </c>
      <c r="F907" s="13" t="s">
        <v>16</v>
      </c>
      <c r="G907" t="s">
        <v>14</v>
      </c>
      <c r="H907">
        <v>0</v>
      </c>
      <c r="I907" s="2"/>
      <c r="J907" s="4">
        <v>0</v>
      </c>
      <c r="K907" t="str">
        <f>IF((LEN(relatorio_Ananindeua[[#This Row],[CIF/CPF/CNPJ]])=14),relatorio_Ananindeua[[#This Row],[CIF/CPF/CNPJ]],relatorio_Ananindeua[[#This Row],[Coluna2]])</f>
        <v>45196964000195</v>
      </c>
      <c r="L907" t="str">
        <f t="shared" si="14"/>
        <v>451******95</v>
      </c>
    </row>
    <row r="908" spans="1:12" x14ac:dyDescent="0.25">
      <c r="A908" t="s">
        <v>853</v>
      </c>
      <c r="B908" t="s">
        <v>854</v>
      </c>
      <c r="C908" t="s">
        <v>17</v>
      </c>
      <c r="D908" s="1">
        <v>45298.755104166667</v>
      </c>
      <c r="E908" s="18" t="s">
        <v>11</v>
      </c>
      <c r="F908" s="13" t="s">
        <v>16</v>
      </c>
      <c r="G908" t="s">
        <v>14</v>
      </c>
      <c r="H908">
        <v>0</v>
      </c>
      <c r="I908" s="2"/>
      <c r="J908" s="4">
        <v>0</v>
      </c>
      <c r="K908" t="str">
        <f>IF((LEN(relatorio_Ananindeua[[#This Row],[CIF/CPF/CNPJ]])=14),relatorio_Ananindeua[[#This Row],[CIF/CPF/CNPJ]],relatorio_Ananindeua[[#This Row],[Coluna2]])</f>
        <v>16609731000179</v>
      </c>
      <c r="L908" t="str">
        <f t="shared" si="14"/>
        <v>166******79</v>
      </c>
    </row>
    <row r="909" spans="1:12" x14ac:dyDescent="0.25">
      <c r="A909" t="s">
        <v>6519</v>
      </c>
      <c r="B909" t="s">
        <v>6520</v>
      </c>
      <c r="C909" t="s">
        <v>17</v>
      </c>
      <c r="D909" s="1">
        <v>45298.755104166667</v>
      </c>
      <c r="E909" s="18" t="s">
        <v>11</v>
      </c>
      <c r="F909" s="13" t="s">
        <v>16</v>
      </c>
      <c r="G909" t="s">
        <v>14</v>
      </c>
      <c r="H909">
        <v>0</v>
      </c>
      <c r="I909" s="2"/>
      <c r="J909" s="4">
        <v>0</v>
      </c>
      <c r="K909" t="str">
        <f>IF((LEN(relatorio_Ananindeua[[#This Row],[CIF/CPF/CNPJ]])=14),relatorio_Ananindeua[[#This Row],[CIF/CPF/CNPJ]],relatorio_Ananindeua[[#This Row],[Coluna2]])</f>
        <v>45172599000189</v>
      </c>
      <c r="L909" t="str">
        <f t="shared" si="14"/>
        <v>451******89</v>
      </c>
    </row>
    <row r="910" spans="1:12" x14ac:dyDescent="0.25">
      <c r="A910" t="s">
        <v>6503</v>
      </c>
      <c r="B910" t="s">
        <v>6504</v>
      </c>
      <c r="C910" t="s">
        <v>17</v>
      </c>
      <c r="D910" s="1">
        <v>45298.75513888889</v>
      </c>
      <c r="E910" s="18" t="s">
        <v>11</v>
      </c>
      <c r="F910" s="13" t="s">
        <v>16</v>
      </c>
      <c r="G910" t="s">
        <v>14</v>
      </c>
      <c r="H910">
        <v>0</v>
      </c>
      <c r="I910" s="2"/>
      <c r="J910" s="4">
        <v>0</v>
      </c>
      <c r="K910" t="str">
        <f>IF((LEN(relatorio_Ananindeua[[#This Row],[CIF/CPF/CNPJ]])=14),relatorio_Ananindeua[[#This Row],[CIF/CPF/CNPJ]],relatorio_Ananindeua[[#This Row],[Coluna2]])</f>
        <v>45141995000149</v>
      </c>
      <c r="L910" t="str">
        <f t="shared" si="14"/>
        <v>451******49</v>
      </c>
    </row>
    <row r="911" spans="1:12" x14ac:dyDescent="0.25">
      <c r="A911" t="s">
        <v>6507</v>
      </c>
      <c r="B911" t="s">
        <v>6508</v>
      </c>
      <c r="C911" t="s">
        <v>17</v>
      </c>
      <c r="D911" s="1">
        <v>45298.75513888889</v>
      </c>
      <c r="E911" s="18" t="s">
        <v>11</v>
      </c>
      <c r="F911" s="13" t="s">
        <v>16</v>
      </c>
      <c r="G911" t="s">
        <v>14</v>
      </c>
      <c r="H911">
        <v>0</v>
      </c>
      <c r="I911" s="2"/>
      <c r="J911" s="4">
        <v>0</v>
      </c>
      <c r="K911" t="str">
        <f>IF((LEN(relatorio_Ananindeua[[#This Row],[CIF/CPF/CNPJ]])=14),relatorio_Ananindeua[[#This Row],[CIF/CPF/CNPJ]],relatorio_Ananindeua[[#This Row],[Coluna2]])</f>
        <v>45145357000104</v>
      </c>
      <c r="L911" t="str">
        <f t="shared" si="14"/>
        <v>451******04</v>
      </c>
    </row>
    <row r="912" spans="1:12" x14ac:dyDescent="0.25">
      <c r="A912" t="s">
        <v>6511</v>
      </c>
      <c r="B912" t="s">
        <v>6512</v>
      </c>
      <c r="C912" t="s">
        <v>17</v>
      </c>
      <c r="D912" s="1">
        <v>45298.75513888889</v>
      </c>
      <c r="E912" s="18" t="s">
        <v>11</v>
      </c>
      <c r="F912" s="13" t="s">
        <v>16</v>
      </c>
      <c r="G912" t="s">
        <v>14</v>
      </c>
      <c r="H912">
        <v>0</v>
      </c>
      <c r="I912" s="2"/>
      <c r="J912" s="4">
        <v>0</v>
      </c>
      <c r="K912" t="str">
        <f>IF((LEN(relatorio_Ananindeua[[#This Row],[CIF/CPF/CNPJ]])=14),relatorio_Ananindeua[[#This Row],[CIF/CPF/CNPJ]],relatorio_Ananindeua[[#This Row],[Coluna2]])</f>
        <v>45149454000167</v>
      </c>
      <c r="L912" t="str">
        <f t="shared" si="14"/>
        <v>451******67</v>
      </c>
    </row>
    <row r="913" spans="1:12" x14ac:dyDescent="0.25">
      <c r="A913" t="s">
        <v>5092</v>
      </c>
      <c r="B913" t="s">
        <v>5093</v>
      </c>
      <c r="C913" t="s">
        <v>17</v>
      </c>
      <c r="D913" s="1">
        <v>45298.755150462966</v>
      </c>
      <c r="E913" s="18" t="s">
        <v>11</v>
      </c>
      <c r="F913" s="13" t="s">
        <v>16</v>
      </c>
      <c r="G913" t="s">
        <v>14</v>
      </c>
      <c r="H913">
        <v>0</v>
      </c>
      <c r="I913" s="2"/>
      <c r="J913" s="4">
        <v>0</v>
      </c>
      <c r="K913" t="str">
        <f>IF((LEN(relatorio_Ananindeua[[#This Row],[CIF/CPF/CNPJ]])=14),relatorio_Ananindeua[[#This Row],[CIF/CPF/CNPJ]],relatorio_Ananindeua[[#This Row],[Coluna2]])</f>
        <v>40607551000132</v>
      </c>
      <c r="L913" t="str">
        <f t="shared" si="14"/>
        <v>406******32</v>
      </c>
    </row>
    <row r="914" spans="1:12" x14ac:dyDescent="0.25">
      <c r="A914" t="s">
        <v>6497</v>
      </c>
      <c r="B914" t="s">
        <v>6498</v>
      </c>
      <c r="C914" t="s">
        <v>17</v>
      </c>
      <c r="D914" s="1">
        <v>45298.755208333336</v>
      </c>
      <c r="E914" s="18" t="s">
        <v>11</v>
      </c>
      <c r="F914" s="13" t="s">
        <v>16</v>
      </c>
      <c r="G914" t="s">
        <v>14</v>
      </c>
      <c r="H914">
        <v>0</v>
      </c>
      <c r="I914" s="2"/>
      <c r="J914" s="4">
        <v>0</v>
      </c>
      <c r="K914" t="str">
        <f>IF((LEN(relatorio_Ananindeua[[#This Row],[CIF/CPF/CNPJ]])=14),relatorio_Ananindeua[[#This Row],[CIF/CPF/CNPJ]],relatorio_Ananindeua[[#This Row],[Coluna2]])</f>
        <v>45095322000108</v>
      </c>
      <c r="L914" t="str">
        <f t="shared" ref="L914:L977" si="15">_xlfn.CONCAT(LEFT(A914,3),REPT("*",6),RIGHT(A914,2))</f>
        <v>450******08</v>
      </c>
    </row>
    <row r="915" spans="1:12" x14ac:dyDescent="0.25">
      <c r="A915" t="s">
        <v>6509</v>
      </c>
      <c r="B915" t="s">
        <v>6510</v>
      </c>
      <c r="C915" t="s">
        <v>17</v>
      </c>
      <c r="D915" s="1">
        <v>45298.755208333336</v>
      </c>
      <c r="E915" s="18" t="s">
        <v>11</v>
      </c>
      <c r="F915" s="13" t="s">
        <v>16</v>
      </c>
      <c r="G915" t="s">
        <v>14</v>
      </c>
      <c r="H915">
        <v>0</v>
      </c>
      <c r="I915" s="2"/>
      <c r="J915" s="4">
        <v>0</v>
      </c>
      <c r="K915" t="str">
        <f>IF((LEN(relatorio_Ananindeua[[#This Row],[CIF/CPF/CNPJ]])=14),relatorio_Ananindeua[[#This Row],[CIF/CPF/CNPJ]],relatorio_Ananindeua[[#This Row],[Coluna2]])</f>
        <v>45148946000138</v>
      </c>
      <c r="L915" t="str">
        <f t="shared" si="15"/>
        <v>451******38</v>
      </c>
    </row>
    <row r="916" spans="1:12" x14ac:dyDescent="0.25">
      <c r="A916" t="s">
        <v>1538</v>
      </c>
      <c r="B916" t="s">
        <v>1539</v>
      </c>
      <c r="C916" t="s">
        <v>17</v>
      </c>
      <c r="D916" s="1">
        <v>45298.755219907405</v>
      </c>
      <c r="E916" s="18" t="s">
        <v>11</v>
      </c>
      <c r="F916" s="13" t="s">
        <v>16</v>
      </c>
      <c r="G916" t="s">
        <v>14</v>
      </c>
      <c r="H916">
        <v>0</v>
      </c>
      <c r="I916" s="2"/>
      <c r="J916" s="4">
        <v>0</v>
      </c>
      <c r="K916" t="str">
        <f>IF((LEN(relatorio_Ananindeua[[#This Row],[CIF/CPF/CNPJ]])=14),relatorio_Ananindeua[[#This Row],[CIF/CPF/CNPJ]],relatorio_Ananindeua[[#This Row],[Coluna2]])</f>
        <v>22517671000167</v>
      </c>
      <c r="L916" t="str">
        <f t="shared" si="15"/>
        <v>225******67</v>
      </c>
    </row>
    <row r="917" spans="1:12" x14ac:dyDescent="0.25">
      <c r="A917" t="s">
        <v>6457</v>
      </c>
      <c r="B917" t="s">
        <v>6458</v>
      </c>
      <c r="C917" t="s">
        <v>17</v>
      </c>
      <c r="D917" s="1">
        <v>45298.755219907405</v>
      </c>
      <c r="E917" s="18" t="s">
        <v>11</v>
      </c>
      <c r="F917" s="13" t="s">
        <v>16</v>
      </c>
      <c r="G917" t="s">
        <v>14</v>
      </c>
      <c r="H917">
        <v>0</v>
      </c>
      <c r="I917" s="2"/>
      <c r="J917" s="4">
        <v>0</v>
      </c>
      <c r="K917" t="str">
        <f>IF((LEN(relatorio_Ananindeua[[#This Row],[CIF/CPF/CNPJ]])=14),relatorio_Ananindeua[[#This Row],[CIF/CPF/CNPJ]],relatorio_Ananindeua[[#This Row],[Coluna2]])</f>
        <v>44954547000100</v>
      </c>
      <c r="L917" t="str">
        <f t="shared" si="15"/>
        <v>449******00</v>
      </c>
    </row>
    <row r="918" spans="1:12" x14ac:dyDescent="0.25">
      <c r="A918" t="s">
        <v>6501</v>
      </c>
      <c r="B918" t="s">
        <v>6502</v>
      </c>
      <c r="C918" t="s">
        <v>17</v>
      </c>
      <c r="D918" s="1">
        <v>45298.755219907405</v>
      </c>
      <c r="E918" s="18" t="s">
        <v>11</v>
      </c>
      <c r="F918" s="13" t="s">
        <v>16</v>
      </c>
      <c r="G918" t="s">
        <v>14</v>
      </c>
      <c r="H918">
        <v>0</v>
      </c>
      <c r="I918" s="2"/>
      <c r="J918" s="4">
        <v>0</v>
      </c>
      <c r="K918" t="str">
        <f>IF((LEN(relatorio_Ananindeua[[#This Row],[CIF/CPF/CNPJ]])=14),relatorio_Ananindeua[[#This Row],[CIF/CPF/CNPJ]],relatorio_Ananindeua[[#This Row],[Coluna2]])</f>
        <v>45118065000174</v>
      </c>
      <c r="L918" t="str">
        <f t="shared" si="15"/>
        <v>451******74</v>
      </c>
    </row>
    <row r="919" spans="1:12" x14ac:dyDescent="0.25">
      <c r="A919" t="s">
        <v>2136</v>
      </c>
      <c r="B919" t="s">
        <v>2137</v>
      </c>
      <c r="C919" t="s">
        <v>17</v>
      </c>
      <c r="D919" s="1">
        <v>45298.755277777775</v>
      </c>
      <c r="E919" s="18" t="s">
        <v>11</v>
      </c>
      <c r="F919" s="13" t="s">
        <v>16</v>
      </c>
      <c r="G919" t="s">
        <v>14</v>
      </c>
      <c r="H919">
        <v>0</v>
      </c>
      <c r="I919" s="2"/>
      <c r="J919" s="4">
        <v>0</v>
      </c>
      <c r="K919" t="str">
        <f>IF((LEN(relatorio_Ananindeua[[#This Row],[CIF/CPF/CNPJ]])=14),relatorio_Ananindeua[[#This Row],[CIF/CPF/CNPJ]],relatorio_Ananindeua[[#This Row],[Coluna2]])</f>
        <v>27276552000183</v>
      </c>
      <c r="L919" t="str">
        <f t="shared" si="15"/>
        <v>272******83</v>
      </c>
    </row>
    <row r="920" spans="1:12" x14ac:dyDescent="0.25">
      <c r="A920" t="s">
        <v>6485</v>
      </c>
      <c r="B920" t="s">
        <v>6486</v>
      </c>
      <c r="C920" t="s">
        <v>17</v>
      </c>
      <c r="D920" s="1">
        <v>45298.755277777775</v>
      </c>
      <c r="E920" s="18" t="s">
        <v>11</v>
      </c>
      <c r="F920" s="13" t="s">
        <v>16</v>
      </c>
      <c r="G920" t="s">
        <v>14</v>
      </c>
      <c r="H920">
        <v>0</v>
      </c>
      <c r="I920" s="2"/>
      <c r="J920" s="4">
        <v>0</v>
      </c>
      <c r="K920" t="str">
        <f>IF((LEN(relatorio_Ananindeua[[#This Row],[CIF/CPF/CNPJ]])=14),relatorio_Ananindeua[[#This Row],[CIF/CPF/CNPJ]],relatorio_Ananindeua[[#This Row],[Coluna2]])</f>
        <v>45031700000181</v>
      </c>
      <c r="L920" t="str">
        <f t="shared" si="15"/>
        <v>450******81</v>
      </c>
    </row>
    <row r="921" spans="1:12" x14ac:dyDescent="0.25">
      <c r="A921" t="s">
        <v>6487</v>
      </c>
      <c r="B921" t="s">
        <v>6488</v>
      </c>
      <c r="C921" t="s">
        <v>17</v>
      </c>
      <c r="D921" s="1">
        <v>45298.755277777775</v>
      </c>
      <c r="E921" s="18" t="s">
        <v>11</v>
      </c>
      <c r="F921" s="13" t="s">
        <v>16</v>
      </c>
      <c r="G921" t="s">
        <v>14</v>
      </c>
      <c r="H921">
        <v>0</v>
      </c>
      <c r="I921" s="2"/>
      <c r="J921" s="4">
        <v>0</v>
      </c>
      <c r="K921" t="str">
        <f>IF((LEN(relatorio_Ananindeua[[#This Row],[CIF/CPF/CNPJ]])=14),relatorio_Ananindeua[[#This Row],[CIF/CPF/CNPJ]],relatorio_Ananindeua[[#This Row],[Coluna2]])</f>
        <v>45058216000146</v>
      </c>
      <c r="L921" t="str">
        <f t="shared" si="15"/>
        <v>450******46</v>
      </c>
    </row>
    <row r="922" spans="1:12" x14ac:dyDescent="0.25">
      <c r="A922" t="s">
        <v>6489</v>
      </c>
      <c r="B922" t="s">
        <v>6490</v>
      </c>
      <c r="C922" t="s">
        <v>17</v>
      </c>
      <c r="D922" s="1">
        <v>45298.755277777775</v>
      </c>
      <c r="E922" s="18" t="s">
        <v>11</v>
      </c>
      <c r="F922" s="13" t="s">
        <v>16</v>
      </c>
      <c r="G922" t="s">
        <v>14</v>
      </c>
      <c r="H922">
        <v>0</v>
      </c>
      <c r="I922" s="2"/>
      <c r="J922" s="4">
        <v>0</v>
      </c>
      <c r="K922" t="str">
        <f>IF((LEN(relatorio_Ananindeua[[#This Row],[CIF/CPF/CNPJ]])=14),relatorio_Ananindeua[[#This Row],[CIF/CPF/CNPJ]],relatorio_Ananindeua[[#This Row],[Coluna2]])</f>
        <v>45059244000188</v>
      </c>
      <c r="L922" t="str">
        <f t="shared" si="15"/>
        <v>450******88</v>
      </c>
    </row>
    <row r="923" spans="1:12" x14ac:dyDescent="0.25">
      <c r="A923" t="s">
        <v>6477</v>
      </c>
      <c r="B923" t="s">
        <v>6478</v>
      </c>
      <c r="C923" t="s">
        <v>17</v>
      </c>
      <c r="D923" s="1">
        <v>45298.755312499998</v>
      </c>
      <c r="E923" s="18" t="s">
        <v>11</v>
      </c>
      <c r="F923" s="13" t="s">
        <v>16</v>
      </c>
      <c r="G923" t="s">
        <v>14</v>
      </c>
      <c r="H923">
        <v>0</v>
      </c>
      <c r="I923" s="2"/>
      <c r="J923" s="4">
        <v>0</v>
      </c>
      <c r="K923" t="str">
        <f>IF((LEN(relatorio_Ananindeua[[#This Row],[CIF/CPF/CNPJ]])=14),relatorio_Ananindeua[[#This Row],[CIF/CPF/CNPJ]],relatorio_Ananindeua[[#This Row],[Coluna2]])</f>
        <v>45007619000166</v>
      </c>
      <c r="L923" t="str">
        <f t="shared" si="15"/>
        <v>450******66</v>
      </c>
    </row>
    <row r="924" spans="1:12" x14ac:dyDescent="0.25">
      <c r="A924" t="s">
        <v>581</v>
      </c>
      <c r="B924" t="s">
        <v>582</v>
      </c>
      <c r="C924" t="s">
        <v>17</v>
      </c>
      <c r="D924" s="1">
        <v>45298.755324074074</v>
      </c>
      <c r="E924" s="18" t="s">
        <v>11</v>
      </c>
      <c r="F924" s="13" t="s">
        <v>16</v>
      </c>
      <c r="G924" t="s">
        <v>14</v>
      </c>
      <c r="H924">
        <v>0</v>
      </c>
      <c r="I924" s="2"/>
      <c r="J924" s="4">
        <v>0</v>
      </c>
      <c r="K924" t="str">
        <f>IF((LEN(relatorio_Ananindeua[[#This Row],[CIF/CPF/CNPJ]])=14),relatorio_Ananindeua[[#This Row],[CIF/CPF/CNPJ]],relatorio_Ananindeua[[#This Row],[Coluna2]])</f>
        <v>14152339000118</v>
      </c>
      <c r="L924" t="str">
        <f t="shared" si="15"/>
        <v>141******18</v>
      </c>
    </row>
    <row r="925" spans="1:12" x14ac:dyDescent="0.25">
      <c r="A925" t="s">
        <v>6467</v>
      </c>
      <c r="B925" t="s">
        <v>6468</v>
      </c>
      <c r="C925" t="s">
        <v>17</v>
      </c>
      <c r="D925" s="1">
        <v>45298.755335648151</v>
      </c>
      <c r="E925" s="18" t="s">
        <v>11</v>
      </c>
      <c r="F925" s="13" t="s">
        <v>16</v>
      </c>
      <c r="G925" t="s">
        <v>14</v>
      </c>
      <c r="H925">
        <v>0</v>
      </c>
      <c r="I925" s="2"/>
      <c r="J925" s="4">
        <v>0</v>
      </c>
      <c r="K925" t="str">
        <f>IF((LEN(relatorio_Ananindeua[[#This Row],[CIF/CPF/CNPJ]])=14),relatorio_Ananindeua[[#This Row],[CIF/CPF/CNPJ]],relatorio_Ananindeua[[#This Row],[Coluna2]])</f>
        <v>44982757000101</v>
      </c>
      <c r="L925" t="str">
        <f t="shared" si="15"/>
        <v>449******01</v>
      </c>
    </row>
    <row r="926" spans="1:12" x14ac:dyDescent="0.25">
      <c r="A926" t="s">
        <v>6469</v>
      </c>
      <c r="B926" t="s">
        <v>6470</v>
      </c>
      <c r="C926" t="s">
        <v>17</v>
      </c>
      <c r="D926" s="1">
        <v>45298.755335648151</v>
      </c>
      <c r="E926" s="18" t="s">
        <v>11</v>
      </c>
      <c r="F926" s="13" t="s">
        <v>16</v>
      </c>
      <c r="G926" t="s">
        <v>14</v>
      </c>
      <c r="H926">
        <v>0</v>
      </c>
      <c r="I926" s="2"/>
      <c r="J926" s="4">
        <v>0</v>
      </c>
      <c r="K926" t="str">
        <f>IF((LEN(relatorio_Ananindeua[[#This Row],[CIF/CPF/CNPJ]])=14),relatorio_Ananindeua[[#This Row],[CIF/CPF/CNPJ]],relatorio_Ananindeua[[#This Row],[Coluna2]])</f>
        <v>44988925000168</v>
      </c>
      <c r="L926" t="str">
        <f t="shared" si="15"/>
        <v>449******68</v>
      </c>
    </row>
    <row r="927" spans="1:12" x14ac:dyDescent="0.25">
      <c r="A927" t="s">
        <v>4609</v>
      </c>
      <c r="B927" t="s">
        <v>4610</v>
      </c>
      <c r="C927" t="s">
        <v>17</v>
      </c>
      <c r="D927" s="1">
        <v>45298.755347222221</v>
      </c>
      <c r="E927" s="18" t="s">
        <v>11</v>
      </c>
      <c r="F927" s="13" t="s">
        <v>16</v>
      </c>
      <c r="G927" t="s">
        <v>14</v>
      </c>
      <c r="H927">
        <v>0</v>
      </c>
      <c r="I927" s="2"/>
      <c r="J927" s="4">
        <v>0</v>
      </c>
      <c r="K927" t="str">
        <f>IF((LEN(relatorio_Ananindeua[[#This Row],[CIF/CPF/CNPJ]])=14),relatorio_Ananindeua[[#This Row],[CIF/CPF/CNPJ]],relatorio_Ananindeua[[#This Row],[Coluna2]])</f>
        <v>38189407000181</v>
      </c>
      <c r="L927" t="str">
        <f t="shared" si="15"/>
        <v>381******81</v>
      </c>
    </row>
    <row r="928" spans="1:12" x14ac:dyDescent="0.25">
      <c r="A928" t="s">
        <v>5915</v>
      </c>
      <c r="B928" t="s">
        <v>5916</v>
      </c>
      <c r="C928" t="s">
        <v>17</v>
      </c>
      <c r="D928" s="1">
        <v>45298.755347222221</v>
      </c>
      <c r="E928" s="18" t="s">
        <v>11</v>
      </c>
      <c r="F928" s="13" t="s">
        <v>16</v>
      </c>
      <c r="G928" t="s">
        <v>14</v>
      </c>
      <c r="H928">
        <v>0</v>
      </c>
      <c r="I928" s="2"/>
      <c r="J928" s="4">
        <v>0</v>
      </c>
      <c r="K928" t="str">
        <f>IF((LEN(relatorio_Ananindeua[[#This Row],[CIF/CPF/CNPJ]])=14),relatorio_Ananindeua[[#This Row],[CIF/CPF/CNPJ]],relatorio_Ananindeua[[#This Row],[Coluna2]])</f>
        <v>43358422000146</v>
      </c>
      <c r="L928" t="str">
        <f t="shared" si="15"/>
        <v>433******46</v>
      </c>
    </row>
    <row r="929" spans="1:12" x14ac:dyDescent="0.25">
      <c r="A929" t="s">
        <v>6471</v>
      </c>
      <c r="B929" t="s">
        <v>6472</v>
      </c>
      <c r="C929" t="s">
        <v>17</v>
      </c>
      <c r="D929" s="1">
        <v>45298.755439814813</v>
      </c>
      <c r="E929" s="18" t="s">
        <v>11</v>
      </c>
      <c r="F929" s="13" t="s">
        <v>16</v>
      </c>
      <c r="G929" t="s">
        <v>14</v>
      </c>
      <c r="H929">
        <v>0</v>
      </c>
      <c r="I929" s="2"/>
      <c r="J929" s="4">
        <v>0</v>
      </c>
      <c r="K929" t="str">
        <f>IF((LEN(relatorio_Ananindeua[[#This Row],[CIF/CPF/CNPJ]])=14),relatorio_Ananindeua[[#This Row],[CIF/CPF/CNPJ]],relatorio_Ananindeua[[#This Row],[Coluna2]])</f>
        <v>44989767000160</v>
      </c>
      <c r="L929" t="str">
        <f t="shared" si="15"/>
        <v>449******60</v>
      </c>
    </row>
    <row r="930" spans="1:12" x14ac:dyDescent="0.25">
      <c r="A930" t="s">
        <v>6025</v>
      </c>
      <c r="B930" t="s">
        <v>6026</v>
      </c>
      <c r="C930" t="s">
        <v>17</v>
      </c>
      <c r="D930" s="1">
        <v>45298.75545138889</v>
      </c>
      <c r="E930" s="18" t="s">
        <v>11</v>
      </c>
      <c r="F930" s="13" t="s">
        <v>16</v>
      </c>
      <c r="G930" t="s">
        <v>14</v>
      </c>
      <c r="H930">
        <v>0</v>
      </c>
      <c r="I930" s="2"/>
      <c r="J930" s="4">
        <v>0</v>
      </c>
      <c r="K930" t="str">
        <f>IF((LEN(relatorio_Ananindeua[[#This Row],[CIF/CPF/CNPJ]])=14),relatorio_Ananindeua[[#This Row],[CIF/CPF/CNPJ]],relatorio_Ananindeua[[#This Row],[Coluna2]])</f>
        <v>43640243000105</v>
      </c>
      <c r="L930" t="str">
        <f t="shared" si="15"/>
        <v>436******05</v>
      </c>
    </row>
    <row r="931" spans="1:12" x14ac:dyDescent="0.25">
      <c r="A931" t="s">
        <v>6461</v>
      </c>
      <c r="B931" t="s">
        <v>6462</v>
      </c>
      <c r="C931" t="s">
        <v>17</v>
      </c>
      <c r="D931" s="1">
        <v>45298.75545138889</v>
      </c>
      <c r="E931" s="18" t="s">
        <v>11</v>
      </c>
      <c r="F931" s="13" t="s">
        <v>16</v>
      </c>
      <c r="G931" t="s">
        <v>14</v>
      </c>
      <c r="H931">
        <v>0</v>
      </c>
      <c r="I931" s="2"/>
      <c r="J931" s="4">
        <v>0</v>
      </c>
      <c r="K931" t="str">
        <f>IF((LEN(relatorio_Ananindeua[[#This Row],[CIF/CPF/CNPJ]])=14),relatorio_Ananindeua[[#This Row],[CIF/CPF/CNPJ]],relatorio_Ananindeua[[#This Row],[Coluna2]])</f>
        <v>44965451000139</v>
      </c>
      <c r="L931" t="str">
        <f t="shared" si="15"/>
        <v>449******39</v>
      </c>
    </row>
    <row r="932" spans="1:12" x14ac:dyDescent="0.25">
      <c r="A932" t="s">
        <v>6301</v>
      </c>
      <c r="B932" t="s">
        <v>6302</v>
      </c>
      <c r="C932" t="s">
        <v>17</v>
      </c>
      <c r="D932" s="1">
        <v>45298.755462962959</v>
      </c>
      <c r="E932" s="18" t="s">
        <v>11</v>
      </c>
      <c r="F932" s="13" t="s">
        <v>16</v>
      </c>
      <c r="G932" t="s">
        <v>14</v>
      </c>
      <c r="H932">
        <v>0</v>
      </c>
      <c r="I932" s="2"/>
      <c r="J932" s="4">
        <v>0</v>
      </c>
      <c r="K932" t="str">
        <f>IF((LEN(relatorio_Ananindeua[[#This Row],[CIF/CPF/CNPJ]])=14),relatorio_Ananindeua[[#This Row],[CIF/CPF/CNPJ]],relatorio_Ananindeua[[#This Row],[Coluna2]])</f>
        <v>44583793000194</v>
      </c>
      <c r="L932" t="str">
        <f t="shared" si="15"/>
        <v>445******94</v>
      </c>
    </row>
    <row r="933" spans="1:12" x14ac:dyDescent="0.25">
      <c r="A933" t="s">
        <v>6449</v>
      </c>
      <c r="B933" t="s">
        <v>6450</v>
      </c>
      <c r="C933" t="s">
        <v>17</v>
      </c>
      <c r="D933" s="1">
        <v>45298.755474537036</v>
      </c>
      <c r="E933" s="18" t="s">
        <v>11</v>
      </c>
      <c r="F933" s="13" t="s">
        <v>16</v>
      </c>
      <c r="G933" t="s">
        <v>14</v>
      </c>
      <c r="H933">
        <v>0</v>
      </c>
      <c r="I933" s="2"/>
      <c r="J933" s="4">
        <v>0</v>
      </c>
      <c r="K933" t="str">
        <f>IF((LEN(relatorio_Ananindeua[[#This Row],[CIF/CPF/CNPJ]])=14),relatorio_Ananindeua[[#This Row],[CIF/CPF/CNPJ]],relatorio_Ananindeua[[#This Row],[Coluna2]])</f>
        <v>44923645000171</v>
      </c>
      <c r="L933" t="str">
        <f t="shared" si="15"/>
        <v>449******71</v>
      </c>
    </row>
    <row r="934" spans="1:12" x14ac:dyDescent="0.25">
      <c r="A934" t="s">
        <v>6135</v>
      </c>
      <c r="B934" t="s">
        <v>6136</v>
      </c>
      <c r="C934" t="s">
        <v>17</v>
      </c>
      <c r="D934" s="1">
        <v>45298.755532407406</v>
      </c>
      <c r="E934" s="18" t="s">
        <v>11</v>
      </c>
      <c r="F934" s="13" t="s">
        <v>16</v>
      </c>
      <c r="G934" t="s">
        <v>14</v>
      </c>
      <c r="H934">
        <v>0</v>
      </c>
      <c r="I934" s="2"/>
      <c r="J934" s="4">
        <v>0</v>
      </c>
      <c r="K934" t="str">
        <f>IF((LEN(relatorio_Ananindeua[[#This Row],[CIF/CPF/CNPJ]])=14),relatorio_Ananindeua[[#This Row],[CIF/CPF/CNPJ]],relatorio_Ananindeua[[#This Row],[Coluna2]])</f>
        <v>43976637000120</v>
      </c>
      <c r="L934" t="str">
        <f t="shared" si="15"/>
        <v>439******20</v>
      </c>
    </row>
    <row r="935" spans="1:12" x14ac:dyDescent="0.25">
      <c r="A935" t="s">
        <v>6441</v>
      </c>
      <c r="B935" t="s">
        <v>6442</v>
      </c>
      <c r="C935" t="s">
        <v>17</v>
      </c>
      <c r="D935" s="1">
        <v>45298.755532407406</v>
      </c>
      <c r="E935" s="18" t="s">
        <v>11</v>
      </c>
      <c r="F935" s="13" t="s">
        <v>16</v>
      </c>
      <c r="G935" t="s">
        <v>14</v>
      </c>
      <c r="H935">
        <v>0</v>
      </c>
      <c r="I935" s="2"/>
      <c r="J935" s="4">
        <v>0</v>
      </c>
      <c r="K935" t="str">
        <f>IF((LEN(relatorio_Ananindeua[[#This Row],[CIF/CPF/CNPJ]])=14),relatorio_Ananindeua[[#This Row],[CIF/CPF/CNPJ]],relatorio_Ananindeua[[#This Row],[Coluna2]])</f>
        <v>44898875000128</v>
      </c>
      <c r="L935" t="str">
        <f t="shared" si="15"/>
        <v>448******28</v>
      </c>
    </row>
    <row r="936" spans="1:12" x14ac:dyDescent="0.25">
      <c r="A936" t="s">
        <v>6437</v>
      </c>
      <c r="B936" t="s">
        <v>6438</v>
      </c>
      <c r="C936" t="s">
        <v>17</v>
      </c>
      <c r="D936" s="1">
        <v>45298.755555555559</v>
      </c>
      <c r="E936" s="18" t="s">
        <v>11</v>
      </c>
      <c r="F936" s="13" t="s">
        <v>16</v>
      </c>
      <c r="G936" t="s">
        <v>14</v>
      </c>
      <c r="H936">
        <v>0</v>
      </c>
      <c r="I936" s="2"/>
      <c r="J936" s="4">
        <v>0</v>
      </c>
      <c r="K936" t="str">
        <f>IF((LEN(relatorio_Ananindeua[[#This Row],[CIF/CPF/CNPJ]])=14),relatorio_Ananindeua[[#This Row],[CIF/CPF/CNPJ]],relatorio_Ananindeua[[#This Row],[Coluna2]])</f>
        <v>44885072000139</v>
      </c>
      <c r="L936" t="str">
        <f t="shared" si="15"/>
        <v>448******39</v>
      </c>
    </row>
    <row r="937" spans="1:12" x14ac:dyDescent="0.25">
      <c r="A937" t="s">
        <v>6443</v>
      </c>
      <c r="B937" t="s">
        <v>6444</v>
      </c>
      <c r="C937" t="s">
        <v>17</v>
      </c>
      <c r="D937" s="1">
        <v>45298.755624999998</v>
      </c>
      <c r="E937" s="18" t="s">
        <v>11</v>
      </c>
      <c r="F937" s="13" t="s">
        <v>16</v>
      </c>
      <c r="G937" t="s">
        <v>14</v>
      </c>
      <c r="H937">
        <v>0</v>
      </c>
      <c r="I937" s="2"/>
      <c r="J937" s="4">
        <v>0</v>
      </c>
      <c r="K937" t="str">
        <f>IF((LEN(relatorio_Ananindeua[[#This Row],[CIF/CPF/CNPJ]])=14),relatorio_Ananindeua[[#This Row],[CIF/CPF/CNPJ]],relatorio_Ananindeua[[#This Row],[Coluna2]])</f>
        <v>44902783000174</v>
      </c>
      <c r="L937" t="str">
        <f t="shared" si="15"/>
        <v>449******74</v>
      </c>
    </row>
    <row r="938" spans="1:12" x14ac:dyDescent="0.25">
      <c r="A938" t="s">
        <v>6433</v>
      </c>
      <c r="B938" t="s">
        <v>6434</v>
      </c>
      <c r="C938" t="s">
        <v>17</v>
      </c>
      <c r="D938" s="1">
        <v>45298.755648148152</v>
      </c>
      <c r="E938" s="18" t="s">
        <v>11</v>
      </c>
      <c r="F938" s="13" t="s">
        <v>16</v>
      </c>
      <c r="G938" t="s">
        <v>14</v>
      </c>
      <c r="H938">
        <v>0</v>
      </c>
      <c r="I938" s="2"/>
      <c r="J938" s="4">
        <v>0</v>
      </c>
      <c r="K938" t="str">
        <f>IF((LEN(relatorio_Ananindeua[[#This Row],[CIF/CPF/CNPJ]])=14),relatorio_Ananindeua[[#This Row],[CIF/CPF/CNPJ]],relatorio_Ananindeua[[#This Row],[Coluna2]])</f>
        <v>44866472000105</v>
      </c>
      <c r="L938" t="str">
        <f t="shared" si="15"/>
        <v>448******05</v>
      </c>
    </row>
    <row r="939" spans="1:12" x14ac:dyDescent="0.25">
      <c r="A939" t="s">
        <v>6435</v>
      </c>
      <c r="B939" t="s">
        <v>6436</v>
      </c>
      <c r="C939" t="s">
        <v>17</v>
      </c>
      <c r="D939" s="1">
        <v>45298.755648148152</v>
      </c>
      <c r="E939" s="18" t="s">
        <v>11</v>
      </c>
      <c r="F939" s="13" t="s">
        <v>16</v>
      </c>
      <c r="G939" t="s">
        <v>14</v>
      </c>
      <c r="H939">
        <v>0</v>
      </c>
      <c r="I939" s="2"/>
      <c r="J939" s="4">
        <v>0</v>
      </c>
      <c r="K939" t="str">
        <f>IF((LEN(relatorio_Ananindeua[[#This Row],[CIF/CPF/CNPJ]])=14),relatorio_Ananindeua[[#This Row],[CIF/CPF/CNPJ]],relatorio_Ananindeua[[#This Row],[Coluna2]])</f>
        <v>44870011000106</v>
      </c>
      <c r="L939" t="str">
        <f t="shared" si="15"/>
        <v>448******06</v>
      </c>
    </row>
    <row r="940" spans="1:12" x14ac:dyDescent="0.25">
      <c r="A940" t="s">
        <v>5881</v>
      </c>
      <c r="B940" t="s">
        <v>5882</v>
      </c>
      <c r="C940" t="s">
        <v>17</v>
      </c>
      <c r="D940" s="1">
        <v>45298.755659722221</v>
      </c>
      <c r="E940" s="18" t="s">
        <v>11</v>
      </c>
      <c r="F940" s="13" t="s">
        <v>16</v>
      </c>
      <c r="G940" t="s">
        <v>14</v>
      </c>
      <c r="H940">
        <v>0</v>
      </c>
      <c r="I940" s="2"/>
      <c r="J940" s="4">
        <v>0</v>
      </c>
      <c r="K940" t="str">
        <f>IF((LEN(relatorio_Ananindeua[[#This Row],[CIF/CPF/CNPJ]])=14),relatorio_Ananindeua[[#This Row],[CIF/CPF/CNPJ]],relatorio_Ananindeua[[#This Row],[Coluna2]])</f>
        <v>43238394000123</v>
      </c>
      <c r="L940" t="str">
        <f t="shared" si="15"/>
        <v>432******23</v>
      </c>
    </row>
    <row r="941" spans="1:12" x14ac:dyDescent="0.25">
      <c r="A941" t="s">
        <v>6361</v>
      </c>
      <c r="B941" t="s">
        <v>6362</v>
      </c>
      <c r="C941" t="s">
        <v>17</v>
      </c>
      <c r="D941" s="1">
        <v>45298.755671296298</v>
      </c>
      <c r="E941" s="18" t="s">
        <v>11</v>
      </c>
      <c r="F941" s="13" t="s">
        <v>16</v>
      </c>
      <c r="G941" t="s">
        <v>14</v>
      </c>
      <c r="H941">
        <v>0</v>
      </c>
      <c r="I941" s="2"/>
      <c r="J941" s="4">
        <v>0</v>
      </c>
      <c r="K941" t="str">
        <f>IF((LEN(relatorio_Ananindeua[[#This Row],[CIF/CPF/CNPJ]])=14),relatorio_Ananindeua[[#This Row],[CIF/CPF/CNPJ]],relatorio_Ananindeua[[#This Row],[Coluna2]])</f>
        <v>44728288000190</v>
      </c>
      <c r="L941" t="str">
        <f t="shared" si="15"/>
        <v>447******90</v>
      </c>
    </row>
    <row r="942" spans="1:12" x14ac:dyDescent="0.25">
      <c r="A942" t="s">
        <v>6423</v>
      </c>
      <c r="B942" t="s">
        <v>6424</v>
      </c>
      <c r="C942" t="s">
        <v>17</v>
      </c>
      <c r="D942" s="1">
        <v>45298.755671296298</v>
      </c>
      <c r="E942" s="18" t="s">
        <v>11</v>
      </c>
      <c r="F942" s="13" t="s">
        <v>16</v>
      </c>
      <c r="G942" t="s">
        <v>14</v>
      </c>
      <c r="H942">
        <v>0</v>
      </c>
      <c r="I942" s="2"/>
      <c r="J942" s="4">
        <v>0</v>
      </c>
      <c r="K942" t="str">
        <f>IF((LEN(relatorio_Ananindeua[[#This Row],[CIF/CPF/CNPJ]])=14),relatorio_Ananindeua[[#This Row],[CIF/CPF/CNPJ]],relatorio_Ananindeua[[#This Row],[Coluna2]])</f>
        <v>44853501000196</v>
      </c>
      <c r="L942" t="str">
        <f t="shared" si="15"/>
        <v>448******96</v>
      </c>
    </row>
    <row r="943" spans="1:12" x14ac:dyDescent="0.25">
      <c r="A943" t="s">
        <v>6421</v>
      </c>
      <c r="B943" t="s">
        <v>6422</v>
      </c>
      <c r="C943" t="s">
        <v>17</v>
      </c>
      <c r="D943" s="1">
        <v>45298.755682870367</v>
      </c>
      <c r="E943" s="18" t="s">
        <v>11</v>
      </c>
      <c r="F943" s="13" t="s">
        <v>16</v>
      </c>
      <c r="G943" t="s">
        <v>14</v>
      </c>
      <c r="H943">
        <v>0</v>
      </c>
      <c r="I943" s="2"/>
      <c r="J943" s="4">
        <v>0</v>
      </c>
      <c r="K943" t="str">
        <f>IF((LEN(relatorio_Ananindeua[[#This Row],[CIF/CPF/CNPJ]])=14),relatorio_Ananindeua[[#This Row],[CIF/CPF/CNPJ]],relatorio_Ananindeua[[#This Row],[Coluna2]])</f>
        <v>44834361000109</v>
      </c>
      <c r="L943" t="str">
        <f t="shared" si="15"/>
        <v>448******09</v>
      </c>
    </row>
    <row r="944" spans="1:12" x14ac:dyDescent="0.25">
      <c r="A944" t="s">
        <v>6417</v>
      </c>
      <c r="B944" t="s">
        <v>6418</v>
      </c>
      <c r="C944" t="s">
        <v>17</v>
      </c>
      <c r="D944" s="1">
        <v>45298.75571759259</v>
      </c>
      <c r="E944" s="18" t="s">
        <v>11</v>
      </c>
      <c r="F944" s="13" t="s">
        <v>16</v>
      </c>
      <c r="G944" t="s">
        <v>14</v>
      </c>
      <c r="H944">
        <v>0</v>
      </c>
      <c r="I944" s="2"/>
      <c r="J944" s="4">
        <v>0</v>
      </c>
      <c r="K944" t="str">
        <f>IF((LEN(relatorio_Ananindeua[[#This Row],[CIF/CPF/CNPJ]])=14),relatorio_Ananindeua[[#This Row],[CIF/CPF/CNPJ]],relatorio_Ananindeua[[#This Row],[Coluna2]])</f>
        <v>44830126000169</v>
      </c>
      <c r="L944" t="str">
        <f t="shared" si="15"/>
        <v>448******69</v>
      </c>
    </row>
    <row r="945" spans="1:12" x14ac:dyDescent="0.25">
      <c r="A945" t="s">
        <v>1606</v>
      </c>
      <c r="B945" t="s">
        <v>1607</v>
      </c>
      <c r="C945" t="s">
        <v>17</v>
      </c>
      <c r="D945" s="1">
        <v>45298.75576388889</v>
      </c>
      <c r="E945" s="18" t="s">
        <v>11</v>
      </c>
      <c r="F945" s="13" t="s">
        <v>16</v>
      </c>
      <c r="G945" t="s">
        <v>14</v>
      </c>
      <c r="H945">
        <v>0</v>
      </c>
      <c r="I945" s="2"/>
      <c r="J945" s="4">
        <v>0</v>
      </c>
      <c r="K945" t="str">
        <f>IF((LEN(relatorio_Ananindeua[[#This Row],[CIF/CPF/CNPJ]])=14),relatorio_Ananindeua[[#This Row],[CIF/CPF/CNPJ]],relatorio_Ananindeua[[#This Row],[Coluna2]])</f>
        <v>23039909000159</v>
      </c>
      <c r="L945" t="str">
        <f t="shared" si="15"/>
        <v>230******59</v>
      </c>
    </row>
    <row r="946" spans="1:12" x14ac:dyDescent="0.25">
      <c r="A946" t="s">
        <v>6404</v>
      </c>
      <c r="B946" t="s">
        <v>6405</v>
      </c>
      <c r="C946" t="s">
        <v>17</v>
      </c>
      <c r="D946" s="1">
        <v>45298.75582175926</v>
      </c>
      <c r="E946" s="18" t="s">
        <v>11</v>
      </c>
      <c r="F946" s="13" t="s">
        <v>16</v>
      </c>
      <c r="G946" t="s">
        <v>14</v>
      </c>
      <c r="H946">
        <v>0</v>
      </c>
      <c r="I946" s="2"/>
      <c r="J946" s="4">
        <v>0</v>
      </c>
      <c r="K946" t="str">
        <f>IF((LEN(relatorio_Ananindeua[[#This Row],[CIF/CPF/CNPJ]])=14),relatorio_Ananindeua[[#This Row],[CIF/CPF/CNPJ]],relatorio_Ananindeua[[#This Row],[Coluna2]])</f>
        <v>44810204000163</v>
      </c>
      <c r="L946" t="str">
        <f t="shared" si="15"/>
        <v>448******63</v>
      </c>
    </row>
    <row r="947" spans="1:12" x14ac:dyDescent="0.25">
      <c r="A947" t="s">
        <v>6382</v>
      </c>
      <c r="B947" t="s">
        <v>6383</v>
      </c>
      <c r="C947" t="s">
        <v>17</v>
      </c>
      <c r="D947" s="1">
        <v>45298.755844907406</v>
      </c>
      <c r="E947" s="18" t="s">
        <v>11</v>
      </c>
      <c r="F947" s="13" t="s">
        <v>16</v>
      </c>
      <c r="G947" t="s">
        <v>14</v>
      </c>
      <c r="H947">
        <v>0</v>
      </c>
      <c r="I947" s="2"/>
      <c r="J947" s="4">
        <v>0</v>
      </c>
      <c r="K947" t="str">
        <f>IF((LEN(relatorio_Ananindeua[[#This Row],[CIF/CPF/CNPJ]])=14),relatorio_Ananindeua[[#This Row],[CIF/CPF/CNPJ]],relatorio_Ananindeua[[#This Row],[Coluna2]])</f>
        <v>44757106000100</v>
      </c>
      <c r="L947" t="str">
        <f t="shared" si="15"/>
        <v>447******00</v>
      </c>
    </row>
    <row r="948" spans="1:12" x14ac:dyDescent="0.25">
      <c r="A948" t="s">
        <v>6392</v>
      </c>
      <c r="B948" t="s">
        <v>6393</v>
      </c>
      <c r="C948" t="s">
        <v>17</v>
      </c>
      <c r="D948" s="1">
        <v>45298.755844907406</v>
      </c>
      <c r="E948" s="18" t="s">
        <v>11</v>
      </c>
      <c r="F948" s="13" t="s">
        <v>16</v>
      </c>
      <c r="G948" t="s">
        <v>14</v>
      </c>
      <c r="H948">
        <v>0</v>
      </c>
      <c r="I948" s="2"/>
      <c r="J948" s="4">
        <v>0</v>
      </c>
      <c r="K948" t="str">
        <f>IF((LEN(relatorio_Ananindeua[[#This Row],[CIF/CPF/CNPJ]])=14),relatorio_Ananindeua[[#This Row],[CIF/CPF/CNPJ]],relatorio_Ananindeua[[#This Row],[Coluna2]])</f>
        <v>44774798000102</v>
      </c>
      <c r="L948" t="str">
        <f t="shared" si="15"/>
        <v>447******02</v>
      </c>
    </row>
    <row r="949" spans="1:12" x14ac:dyDescent="0.25">
      <c r="A949" t="s">
        <v>6396</v>
      </c>
      <c r="B949" t="s">
        <v>6397</v>
      </c>
      <c r="C949" t="s">
        <v>17</v>
      </c>
      <c r="D949" s="1">
        <v>45298.755844907406</v>
      </c>
      <c r="E949" s="18" t="s">
        <v>11</v>
      </c>
      <c r="F949" s="13" t="s">
        <v>16</v>
      </c>
      <c r="G949" t="s">
        <v>14</v>
      </c>
      <c r="H949">
        <v>0</v>
      </c>
      <c r="I949" s="2"/>
      <c r="J949" s="4">
        <v>0</v>
      </c>
      <c r="K949" t="str">
        <f>IF((LEN(relatorio_Ananindeua[[#This Row],[CIF/CPF/CNPJ]])=14),relatorio_Ananindeua[[#This Row],[CIF/CPF/CNPJ]],relatorio_Ananindeua[[#This Row],[Coluna2]])</f>
        <v>44787538000163</v>
      </c>
      <c r="L949" t="str">
        <f t="shared" si="15"/>
        <v>447******63</v>
      </c>
    </row>
    <row r="950" spans="1:12" x14ac:dyDescent="0.25">
      <c r="A950" t="s">
        <v>6263</v>
      </c>
      <c r="B950" t="s">
        <v>6264</v>
      </c>
      <c r="C950" t="s">
        <v>17</v>
      </c>
      <c r="D950" s="1">
        <v>45298.755856481483</v>
      </c>
      <c r="E950" s="18" t="s">
        <v>11</v>
      </c>
      <c r="F950" s="13" t="s">
        <v>16</v>
      </c>
      <c r="G950" t="s">
        <v>14</v>
      </c>
      <c r="H950">
        <v>0</v>
      </c>
      <c r="I950" s="2"/>
      <c r="J950" s="4">
        <v>0</v>
      </c>
      <c r="K950" t="str">
        <f>IF((LEN(relatorio_Ananindeua[[#This Row],[CIF/CPF/CNPJ]])=14),relatorio_Ananindeua[[#This Row],[CIF/CPF/CNPJ]],relatorio_Ananindeua[[#This Row],[Coluna2]])</f>
        <v>44419783000118</v>
      </c>
      <c r="L950" t="str">
        <f t="shared" si="15"/>
        <v>444******18</v>
      </c>
    </row>
    <row r="951" spans="1:12" x14ac:dyDescent="0.25">
      <c r="A951" t="s">
        <v>6363</v>
      </c>
      <c r="B951" t="s">
        <v>945</v>
      </c>
      <c r="C951" t="s">
        <v>17</v>
      </c>
      <c r="D951" s="1">
        <v>45298.755856481483</v>
      </c>
      <c r="E951" s="18" t="s">
        <v>11</v>
      </c>
      <c r="F951" s="13" t="s">
        <v>16</v>
      </c>
      <c r="G951" t="s">
        <v>14</v>
      </c>
      <c r="H951">
        <v>0</v>
      </c>
      <c r="I951" s="2"/>
      <c r="J951" s="4">
        <v>0</v>
      </c>
      <c r="K951" t="str">
        <f>IF((LEN(relatorio_Ananindeua[[#This Row],[CIF/CPF/CNPJ]])=14),relatorio_Ananindeua[[#This Row],[CIF/CPF/CNPJ]],relatorio_Ananindeua[[#This Row],[Coluna2]])</f>
        <v>44731043000112</v>
      </c>
      <c r="L951" t="str">
        <f t="shared" si="15"/>
        <v>447******12</v>
      </c>
    </row>
    <row r="952" spans="1:12" x14ac:dyDescent="0.25">
      <c r="A952" t="s">
        <v>6364</v>
      </c>
      <c r="B952" t="s">
        <v>6365</v>
      </c>
      <c r="C952" t="s">
        <v>17</v>
      </c>
      <c r="D952" s="1">
        <v>45298.755856481483</v>
      </c>
      <c r="E952" s="18" t="s">
        <v>11</v>
      </c>
      <c r="F952" s="13" t="s">
        <v>16</v>
      </c>
      <c r="G952" t="s">
        <v>14</v>
      </c>
      <c r="H952">
        <v>0</v>
      </c>
      <c r="I952" s="2"/>
      <c r="J952" s="4">
        <v>0</v>
      </c>
      <c r="K952" t="str">
        <f>IF((LEN(relatorio_Ananindeua[[#This Row],[CIF/CPF/CNPJ]])=14),relatorio_Ananindeua[[#This Row],[CIF/CPF/CNPJ]],relatorio_Ananindeua[[#This Row],[Coluna2]])</f>
        <v>44735361000151</v>
      </c>
      <c r="L952" t="str">
        <f t="shared" si="15"/>
        <v>447******51</v>
      </c>
    </row>
    <row r="953" spans="1:12" x14ac:dyDescent="0.25">
      <c r="A953" t="s">
        <v>1915</v>
      </c>
      <c r="B953" t="s">
        <v>1406</v>
      </c>
      <c r="C953" t="s">
        <v>17</v>
      </c>
      <c r="D953" s="1">
        <v>45298.755891203706</v>
      </c>
      <c r="E953" s="18" t="s">
        <v>11</v>
      </c>
      <c r="F953" s="13" t="s">
        <v>16</v>
      </c>
      <c r="G953" t="s">
        <v>14</v>
      </c>
      <c r="H953">
        <v>0</v>
      </c>
      <c r="I953" s="2"/>
      <c r="J953" s="4">
        <v>0</v>
      </c>
      <c r="K953" t="str">
        <f>IF((LEN(relatorio_Ananindeua[[#This Row],[CIF/CPF/CNPJ]])=14),relatorio_Ananindeua[[#This Row],[CIF/CPF/CNPJ]],relatorio_Ananindeua[[#This Row],[Coluna2]])</f>
        <v>25225773000105</v>
      </c>
      <c r="L953" t="str">
        <f t="shared" si="15"/>
        <v>252******05</v>
      </c>
    </row>
    <row r="954" spans="1:12" x14ac:dyDescent="0.25">
      <c r="A954" t="s">
        <v>6374</v>
      </c>
      <c r="B954" t="s">
        <v>6375</v>
      </c>
      <c r="C954" t="s">
        <v>17</v>
      </c>
      <c r="D954" s="1">
        <v>45298.755891203706</v>
      </c>
      <c r="E954" s="18" t="s">
        <v>11</v>
      </c>
      <c r="F954" s="13" t="s">
        <v>16</v>
      </c>
      <c r="G954" t="s">
        <v>14</v>
      </c>
      <c r="H954">
        <v>0</v>
      </c>
      <c r="I954" s="2"/>
      <c r="J954" s="4">
        <v>0</v>
      </c>
      <c r="K954" t="str">
        <f>IF((LEN(relatorio_Ananindeua[[#This Row],[CIF/CPF/CNPJ]])=14),relatorio_Ananindeua[[#This Row],[CIF/CPF/CNPJ]],relatorio_Ananindeua[[#This Row],[Coluna2]])</f>
        <v>44750680000136</v>
      </c>
      <c r="L954" t="str">
        <f t="shared" si="15"/>
        <v>447******36</v>
      </c>
    </row>
    <row r="955" spans="1:12" x14ac:dyDescent="0.25">
      <c r="A955" t="s">
        <v>6357</v>
      </c>
      <c r="B955" t="s">
        <v>6358</v>
      </c>
      <c r="C955" t="s">
        <v>17</v>
      </c>
      <c r="D955" s="1">
        <v>45298.755902777775</v>
      </c>
      <c r="E955" s="18" t="s">
        <v>11</v>
      </c>
      <c r="F955" s="13" t="s">
        <v>16</v>
      </c>
      <c r="G955" t="s">
        <v>14</v>
      </c>
      <c r="H955">
        <v>0</v>
      </c>
      <c r="I955" s="2"/>
      <c r="J955" s="4">
        <v>0</v>
      </c>
      <c r="K955" t="str">
        <f>IF((LEN(relatorio_Ananindeua[[#This Row],[CIF/CPF/CNPJ]])=14),relatorio_Ananindeua[[#This Row],[CIF/CPF/CNPJ]],relatorio_Ananindeua[[#This Row],[Coluna2]])</f>
        <v>44725843000120</v>
      </c>
      <c r="L955" t="str">
        <f t="shared" si="15"/>
        <v>447******20</v>
      </c>
    </row>
    <row r="956" spans="1:12" x14ac:dyDescent="0.25">
      <c r="A956" t="s">
        <v>6353</v>
      </c>
      <c r="B956" t="s">
        <v>6354</v>
      </c>
      <c r="C956" t="s">
        <v>17</v>
      </c>
      <c r="D956" s="1">
        <v>45298.755925925929</v>
      </c>
      <c r="E956" s="18" t="s">
        <v>11</v>
      </c>
      <c r="F956" s="13" t="s">
        <v>16</v>
      </c>
      <c r="G956" t="s">
        <v>14</v>
      </c>
      <c r="H956">
        <v>0</v>
      </c>
      <c r="I956" s="2"/>
      <c r="J956" s="4">
        <v>0</v>
      </c>
      <c r="K956" t="str">
        <f>IF((LEN(relatorio_Ananindeua[[#This Row],[CIF/CPF/CNPJ]])=14),relatorio_Ananindeua[[#This Row],[CIF/CPF/CNPJ]],relatorio_Ananindeua[[#This Row],[Coluna2]])</f>
        <v>44709351000141</v>
      </c>
      <c r="L956" t="str">
        <f t="shared" si="15"/>
        <v>447******41</v>
      </c>
    </row>
    <row r="957" spans="1:12" x14ac:dyDescent="0.25">
      <c r="A957" t="s">
        <v>4052</v>
      </c>
      <c r="B957" t="s">
        <v>4053</v>
      </c>
      <c r="C957" t="s">
        <v>17</v>
      </c>
      <c r="D957" s="1">
        <v>45298.755983796298</v>
      </c>
      <c r="E957" s="18" t="s">
        <v>11</v>
      </c>
      <c r="F957" s="13" t="s">
        <v>16</v>
      </c>
      <c r="G957" t="s">
        <v>14</v>
      </c>
      <c r="H957">
        <v>0</v>
      </c>
      <c r="I957" s="2"/>
      <c r="J957" s="4">
        <v>0</v>
      </c>
      <c r="K957" t="str">
        <f>IF((LEN(relatorio_Ananindeua[[#This Row],[CIF/CPF/CNPJ]])=14),relatorio_Ananindeua[[#This Row],[CIF/CPF/CNPJ]],relatorio_Ananindeua[[#This Row],[Coluna2]])</f>
        <v>36005830000159</v>
      </c>
      <c r="L957" t="str">
        <f t="shared" si="15"/>
        <v>360******59</v>
      </c>
    </row>
    <row r="958" spans="1:12" x14ac:dyDescent="0.25">
      <c r="A958" t="s">
        <v>6347</v>
      </c>
      <c r="B958" t="s">
        <v>6348</v>
      </c>
      <c r="C958" t="s">
        <v>17</v>
      </c>
      <c r="D958" s="1">
        <v>45298.755983796298</v>
      </c>
      <c r="E958" s="18" t="s">
        <v>11</v>
      </c>
      <c r="F958" s="13" t="s">
        <v>16</v>
      </c>
      <c r="G958" t="s">
        <v>14</v>
      </c>
      <c r="H958">
        <v>0</v>
      </c>
      <c r="I958" s="2"/>
      <c r="J958" s="4">
        <v>0</v>
      </c>
      <c r="K958" t="str">
        <f>IF((LEN(relatorio_Ananindeua[[#This Row],[CIF/CPF/CNPJ]])=14),relatorio_Ananindeua[[#This Row],[CIF/CPF/CNPJ]],relatorio_Ananindeua[[#This Row],[Coluna2]])</f>
        <v>44703721000133</v>
      </c>
      <c r="L958" t="str">
        <f t="shared" si="15"/>
        <v>447******33</v>
      </c>
    </row>
    <row r="959" spans="1:12" x14ac:dyDescent="0.25">
      <c r="A959" t="s">
        <v>6349</v>
      </c>
      <c r="B959" t="s">
        <v>6350</v>
      </c>
      <c r="C959" t="s">
        <v>17</v>
      </c>
      <c r="D959" s="1">
        <v>45298.755983796298</v>
      </c>
      <c r="E959" s="18" t="s">
        <v>11</v>
      </c>
      <c r="F959" s="13" t="s">
        <v>16</v>
      </c>
      <c r="G959" t="s">
        <v>14</v>
      </c>
      <c r="H959">
        <v>0</v>
      </c>
      <c r="I959" s="2"/>
      <c r="J959" s="4">
        <v>0</v>
      </c>
      <c r="K959" t="str">
        <f>IF((LEN(relatorio_Ananindeua[[#This Row],[CIF/CPF/CNPJ]])=14),relatorio_Ananindeua[[#This Row],[CIF/CPF/CNPJ]],relatorio_Ananindeua[[#This Row],[Coluna2]])</f>
        <v>44705983000137</v>
      </c>
      <c r="L959" t="str">
        <f t="shared" si="15"/>
        <v>447******37</v>
      </c>
    </row>
    <row r="960" spans="1:12" x14ac:dyDescent="0.25">
      <c r="A960" t="s">
        <v>6339</v>
      </c>
      <c r="B960" t="s">
        <v>6340</v>
      </c>
      <c r="C960" t="s">
        <v>17</v>
      </c>
      <c r="D960" s="1">
        <v>45298.756006944444</v>
      </c>
      <c r="E960" s="18" t="s">
        <v>11</v>
      </c>
      <c r="F960" s="13" t="s">
        <v>16</v>
      </c>
      <c r="G960" t="s">
        <v>14</v>
      </c>
      <c r="H960">
        <v>0</v>
      </c>
      <c r="I960" s="2"/>
      <c r="J960" s="4">
        <v>0</v>
      </c>
      <c r="K960" t="str">
        <f>IF((LEN(relatorio_Ananindeua[[#This Row],[CIF/CPF/CNPJ]])=14),relatorio_Ananindeua[[#This Row],[CIF/CPF/CNPJ]],relatorio_Ananindeua[[#This Row],[Coluna2]])</f>
        <v>44688227000147</v>
      </c>
      <c r="L960" t="str">
        <f t="shared" si="15"/>
        <v>446******47</v>
      </c>
    </row>
    <row r="961" spans="1:12" x14ac:dyDescent="0.25">
      <c r="A961" t="s">
        <v>6341</v>
      </c>
      <c r="B961" t="s">
        <v>6342</v>
      </c>
      <c r="C961" t="s">
        <v>17</v>
      </c>
      <c r="D961" s="1">
        <v>45298.756006944444</v>
      </c>
      <c r="E961" s="18" t="s">
        <v>11</v>
      </c>
      <c r="F961" s="13" t="s">
        <v>16</v>
      </c>
      <c r="G961" t="s">
        <v>14</v>
      </c>
      <c r="H961">
        <v>0</v>
      </c>
      <c r="I961" s="2"/>
      <c r="J961" s="4">
        <v>0</v>
      </c>
      <c r="K961" t="str">
        <f>IF((LEN(relatorio_Ananindeua[[#This Row],[CIF/CPF/CNPJ]])=14),relatorio_Ananindeua[[#This Row],[CIF/CPF/CNPJ]],relatorio_Ananindeua[[#This Row],[Coluna2]])</f>
        <v>44689027000109</v>
      </c>
      <c r="L961" t="str">
        <f t="shared" si="15"/>
        <v>446******09</v>
      </c>
    </row>
    <row r="962" spans="1:12" x14ac:dyDescent="0.25">
      <c r="A962" t="s">
        <v>2172</v>
      </c>
      <c r="B962" t="s">
        <v>2173</v>
      </c>
      <c r="C962" t="s">
        <v>17</v>
      </c>
      <c r="D962" s="1">
        <v>45298.756018518521</v>
      </c>
      <c r="E962" s="18" t="s">
        <v>11</v>
      </c>
      <c r="F962" s="13" t="s">
        <v>16</v>
      </c>
      <c r="G962" t="s">
        <v>14</v>
      </c>
      <c r="H962">
        <v>0</v>
      </c>
      <c r="I962" s="2"/>
      <c r="J962" s="4">
        <v>0</v>
      </c>
      <c r="K962" t="str">
        <f>IF((LEN(relatorio_Ananindeua[[#This Row],[CIF/CPF/CNPJ]])=14),relatorio_Ananindeua[[#This Row],[CIF/CPF/CNPJ]],relatorio_Ananindeua[[#This Row],[Coluna2]])</f>
        <v>27481976000180</v>
      </c>
      <c r="L962" t="str">
        <f t="shared" si="15"/>
        <v>274******80</v>
      </c>
    </row>
    <row r="963" spans="1:12" x14ac:dyDescent="0.25">
      <c r="A963" t="s">
        <v>6337</v>
      </c>
      <c r="B963" t="s">
        <v>6338</v>
      </c>
      <c r="C963" t="s">
        <v>17</v>
      </c>
      <c r="D963" s="1">
        <v>45298.756030092591</v>
      </c>
      <c r="E963" s="18" t="s">
        <v>11</v>
      </c>
      <c r="F963" s="13" t="s">
        <v>16</v>
      </c>
      <c r="G963" t="s">
        <v>14</v>
      </c>
      <c r="H963">
        <v>0</v>
      </c>
      <c r="I963" s="2"/>
      <c r="J963" s="4">
        <v>0</v>
      </c>
      <c r="K963" t="str">
        <f>IF((LEN(relatorio_Ananindeua[[#This Row],[CIF/CPF/CNPJ]])=14),relatorio_Ananindeua[[#This Row],[CIF/CPF/CNPJ]],relatorio_Ananindeua[[#This Row],[Coluna2]])</f>
        <v>44682981000170</v>
      </c>
      <c r="L963" t="str">
        <f t="shared" si="15"/>
        <v>446******70</v>
      </c>
    </row>
    <row r="964" spans="1:12" x14ac:dyDescent="0.25">
      <c r="A964" t="s">
        <v>6345</v>
      </c>
      <c r="B964" t="s">
        <v>6346</v>
      </c>
      <c r="C964" t="s">
        <v>17</v>
      </c>
      <c r="D964" s="1">
        <v>45298.756030092591</v>
      </c>
      <c r="E964" s="18" t="s">
        <v>11</v>
      </c>
      <c r="F964" s="13" t="s">
        <v>16</v>
      </c>
      <c r="G964" t="s">
        <v>14</v>
      </c>
      <c r="H964">
        <v>0</v>
      </c>
      <c r="I964" s="2"/>
      <c r="J964" s="4">
        <v>0</v>
      </c>
      <c r="K964" t="str">
        <f>IF((LEN(relatorio_Ananindeua[[#This Row],[CIF/CPF/CNPJ]])=14),relatorio_Ananindeua[[#This Row],[CIF/CPF/CNPJ]],relatorio_Ananindeua[[#This Row],[Coluna2]])</f>
        <v>44698633000190</v>
      </c>
      <c r="L964" t="str">
        <f t="shared" si="15"/>
        <v>446******90</v>
      </c>
    </row>
    <row r="965" spans="1:12" x14ac:dyDescent="0.25">
      <c r="A965" t="s">
        <v>4135</v>
      </c>
      <c r="B965" t="s">
        <v>4136</v>
      </c>
      <c r="C965" t="s">
        <v>17</v>
      </c>
      <c r="D965" s="1">
        <v>45298.756053240744</v>
      </c>
      <c r="E965" s="18" t="s">
        <v>11</v>
      </c>
      <c r="F965" s="13" t="s">
        <v>16</v>
      </c>
      <c r="G965" t="s">
        <v>14</v>
      </c>
      <c r="H965">
        <v>0</v>
      </c>
      <c r="I965" s="2"/>
      <c r="J965" s="4">
        <v>0</v>
      </c>
      <c r="K965" t="str">
        <f>IF((LEN(relatorio_Ananindeua[[#This Row],[CIF/CPF/CNPJ]])=14),relatorio_Ananindeua[[#This Row],[CIF/CPF/CNPJ]],relatorio_Ananindeua[[#This Row],[Coluna2]])</f>
        <v>36305819000104</v>
      </c>
      <c r="L965" t="str">
        <f t="shared" si="15"/>
        <v>363******04</v>
      </c>
    </row>
    <row r="966" spans="1:12" x14ac:dyDescent="0.25">
      <c r="A966" t="s">
        <v>6325</v>
      </c>
      <c r="B966" t="s">
        <v>6326</v>
      </c>
      <c r="C966" t="s">
        <v>17</v>
      </c>
      <c r="D966" s="1">
        <v>45298.756053240744</v>
      </c>
      <c r="E966" s="18" t="s">
        <v>11</v>
      </c>
      <c r="F966" s="13" t="s">
        <v>16</v>
      </c>
      <c r="G966" t="s">
        <v>14</v>
      </c>
      <c r="H966">
        <v>0</v>
      </c>
      <c r="I966" s="2"/>
      <c r="J966" s="4">
        <v>0</v>
      </c>
      <c r="K966" t="str">
        <f>IF((LEN(relatorio_Ananindeua[[#This Row],[CIF/CPF/CNPJ]])=14),relatorio_Ananindeua[[#This Row],[CIF/CPF/CNPJ]],relatorio_Ananindeua[[#This Row],[Coluna2]])</f>
        <v>44669278000121</v>
      </c>
      <c r="L966" t="str">
        <f t="shared" si="15"/>
        <v>446******21</v>
      </c>
    </row>
    <row r="967" spans="1:12" x14ac:dyDescent="0.25">
      <c r="A967" t="s">
        <v>4400</v>
      </c>
      <c r="B967" t="s">
        <v>4401</v>
      </c>
      <c r="C967" t="s">
        <v>17</v>
      </c>
      <c r="D967" s="1">
        <v>45298.756064814814</v>
      </c>
      <c r="E967" s="18" t="s">
        <v>11</v>
      </c>
      <c r="F967" s="13" t="s">
        <v>16</v>
      </c>
      <c r="G967" t="s">
        <v>14</v>
      </c>
      <c r="H967">
        <v>0</v>
      </c>
      <c r="I967" s="2"/>
      <c r="J967" s="4">
        <v>0</v>
      </c>
      <c r="K967" t="str">
        <f>IF((LEN(relatorio_Ananindeua[[#This Row],[CIF/CPF/CNPJ]])=14),relatorio_Ananindeua[[#This Row],[CIF/CPF/CNPJ]],relatorio_Ananindeua[[#This Row],[Coluna2]])</f>
        <v>37375688000102</v>
      </c>
      <c r="L967" t="str">
        <f t="shared" si="15"/>
        <v>373******02</v>
      </c>
    </row>
    <row r="968" spans="1:12" x14ac:dyDescent="0.25">
      <c r="A968" t="s">
        <v>6321</v>
      </c>
      <c r="B968" t="s">
        <v>6322</v>
      </c>
      <c r="C968" t="s">
        <v>17</v>
      </c>
      <c r="D968" s="1">
        <v>45298.756064814814</v>
      </c>
      <c r="E968" s="18" t="s">
        <v>11</v>
      </c>
      <c r="F968" s="13" t="s">
        <v>16</v>
      </c>
      <c r="G968" t="s">
        <v>14</v>
      </c>
      <c r="H968">
        <v>0</v>
      </c>
      <c r="I968" s="2"/>
      <c r="J968" s="4">
        <v>0</v>
      </c>
      <c r="K968" t="str">
        <f>IF((LEN(relatorio_Ananindeua[[#This Row],[CIF/CPF/CNPJ]])=14),relatorio_Ananindeua[[#This Row],[CIF/CPF/CNPJ]],relatorio_Ananindeua[[#This Row],[Coluna2]])</f>
        <v>44663306000101</v>
      </c>
      <c r="L968" t="str">
        <f t="shared" si="15"/>
        <v>446******01</v>
      </c>
    </row>
    <row r="969" spans="1:12" x14ac:dyDescent="0.25">
      <c r="A969" t="s">
        <v>6323</v>
      </c>
      <c r="B969" t="s">
        <v>6324</v>
      </c>
      <c r="C969" t="s">
        <v>17</v>
      </c>
      <c r="D969" s="1">
        <v>45298.756064814814</v>
      </c>
      <c r="E969" s="18" t="s">
        <v>11</v>
      </c>
      <c r="F969" s="13" t="s">
        <v>16</v>
      </c>
      <c r="G969" t="s">
        <v>14</v>
      </c>
      <c r="H969">
        <v>0</v>
      </c>
      <c r="I969" s="2"/>
      <c r="J969" s="4">
        <v>0</v>
      </c>
      <c r="K969" t="str">
        <f>IF((LEN(relatorio_Ananindeua[[#This Row],[CIF/CPF/CNPJ]])=14),relatorio_Ananindeua[[#This Row],[CIF/CPF/CNPJ]],relatorio_Ananindeua[[#This Row],[Coluna2]])</f>
        <v>44666608000125</v>
      </c>
      <c r="L969" t="str">
        <f t="shared" si="15"/>
        <v>446******25</v>
      </c>
    </row>
    <row r="970" spans="1:12" x14ac:dyDescent="0.25">
      <c r="A970" t="s">
        <v>6329</v>
      </c>
      <c r="B970" t="s">
        <v>6330</v>
      </c>
      <c r="C970" t="s">
        <v>17</v>
      </c>
      <c r="D970" s="1">
        <v>45298.756064814814</v>
      </c>
      <c r="E970" s="18" t="s">
        <v>11</v>
      </c>
      <c r="F970" s="13" t="s">
        <v>16</v>
      </c>
      <c r="G970" t="s">
        <v>14</v>
      </c>
      <c r="H970">
        <v>0</v>
      </c>
      <c r="I970" s="2"/>
      <c r="J970" s="4">
        <v>0</v>
      </c>
      <c r="K970" t="str">
        <f>IF((LEN(relatorio_Ananindeua[[#This Row],[CIF/CPF/CNPJ]])=14),relatorio_Ananindeua[[#This Row],[CIF/CPF/CNPJ]],relatorio_Ananindeua[[#This Row],[Coluna2]])</f>
        <v>44672668000150</v>
      </c>
      <c r="L970" t="str">
        <f t="shared" si="15"/>
        <v>446******50</v>
      </c>
    </row>
    <row r="971" spans="1:12" x14ac:dyDescent="0.25">
      <c r="A971" t="s">
        <v>4060</v>
      </c>
      <c r="B971" t="s">
        <v>4061</v>
      </c>
      <c r="C971" t="s">
        <v>17</v>
      </c>
      <c r="D971" s="1">
        <v>45298.756076388891</v>
      </c>
      <c r="E971" s="18" t="s">
        <v>11</v>
      </c>
      <c r="F971" s="13" t="s">
        <v>16</v>
      </c>
      <c r="G971" t="s">
        <v>14</v>
      </c>
      <c r="H971">
        <v>0</v>
      </c>
      <c r="I971" s="2"/>
      <c r="J971" s="4">
        <v>0</v>
      </c>
      <c r="K971" t="str">
        <f>IF((LEN(relatorio_Ananindeua[[#This Row],[CIF/CPF/CNPJ]])=14),relatorio_Ananindeua[[#This Row],[CIF/CPF/CNPJ]],relatorio_Ananindeua[[#This Row],[Coluna2]])</f>
        <v>36019494000101</v>
      </c>
      <c r="L971" t="str">
        <f t="shared" si="15"/>
        <v>360******01</v>
      </c>
    </row>
    <row r="972" spans="1:12" x14ac:dyDescent="0.25">
      <c r="A972" t="s">
        <v>2014</v>
      </c>
      <c r="B972" t="s">
        <v>2015</v>
      </c>
      <c r="C972" t="s">
        <v>17</v>
      </c>
      <c r="D972" s="1">
        <v>45298.756111111114</v>
      </c>
      <c r="E972" s="18" t="s">
        <v>11</v>
      </c>
      <c r="F972" s="13" t="s">
        <v>16</v>
      </c>
      <c r="G972" t="s">
        <v>14</v>
      </c>
      <c r="H972">
        <v>0</v>
      </c>
      <c r="I972" s="2"/>
      <c r="J972" s="4">
        <v>0</v>
      </c>
      <c r="K972" t="str">
        <f>IF((LEN(relatorio_Ananindeua[[#This Row],[CIF/CPF/CNPJ]])=14),relatorio_Ananindeua[[#This Row],[CIF/CPF/CNPJ]],relatorio_Ananindeua[[#This Row],[Coluna2]])</f>
        <v>26441362000101</v>
      </c>
      <c r="L972" t="str">
        <f t="shared" si="15"/>
        <v>264******01</v>
      </c>
    </row>
    <row r="973" spans="1:12" x14ac:dyDescent="0.25">
      <c r="A973" t="s">
        <v>6289</v>
      </c>
      <c r="B973" t="s">
        <v>6290</v>
      </c>
      <c r="C973" t="s">
        <v>17</v>
      </c>
      <c r="D973" s="1">
        <v>45298.75613425926</v>
      </c>
      <c r="E973" s="18" t="s">
        <v>11</v>
      </c>
      <c r="F973" s="13" t="s">
        <v>16</v>
      </c>
      <c r="G973" t="s">
        <v>14</v>
      </c>
      <c r="H973">
        <v>0</v>
      </c>
      <c r="I973" s="2"/>
      <c r="J973" s="4">
        <v>0</v>
      </c>
      <c r="K973" t="str">
        <f>IF((LEN(relatorio_Ananindeua[[#This Row],[CIF/CPF/CNPJ]])=14),relatorio_Ananindeua[[#This Row],[CIF/CPF/CNPJ]],relatorio_Ananindeua[[#This Row],[Coluna2]])</f>
        <v>44545485000174</v>
      </c>
      <c r="L973" t="str">
        <f t="shared" si="15"/>
        <v>445******74</v>
      </c>
    </row>
    <row r="974" spans="1:12" x14ac:dyDescent="0.25">
      <c r="A974" t="s">
        <v>6315</v>
      </c>
      <c r="B974" t="s">
        <v>6316</v>
      </c>
      <c r="C974" t="s">
        <v>17</v>
      </c>
      <c r="D974" s="1">
        <v>45298.756157407406</v>
      </c>
      <c r="E974" s="18" t="s">
        <v>11</v>
      </c>
      <c r="F974" s="13" t="s">
        <v>16</v>
      </c>
      <c r="G974" t="s">
        <v>14</v>
      </c>
      <c r="H974">
        <v>0</v>
      </c>
      <c r="I974" s="2"/>
      <c r="J974" s="4">
        <v>0</v>
      </c>
      <c r="K974" t="str">
        <f>IF((LEN(relatorio_Ananindeua[[#This Row],[CIF/CPF/CNPJ]])=14),relatorio_Ananindeua[[#This Row],[CIF/CPF/CNPJ]],relatorio_Ananindeua[[#This Row],[Coluna2]])</f>
        <v>44627176000143</v>
      </c>
      <c r="L974" t="str">
        <f t="shared" si="15"/>
        <v>446******43</v>
      </c>
    </row>
    <row r="975" spans="1:12" x14ac:dyDescent="0.25">
      <c r="A975" t="s">
        <v>6317</v>
      </c>
      <c r="B975" t="s">
        <v>6318</v>
      </c>
      <c r="C975" t="s">
        <v>17</v>
      </c>
      <c r="D975" s="1">
        <v>45298.756168981483</v>
      </c>
      <c r="E975" s="18" t="s">
        <v>11</v>
      </c>
      <c r="F975" s="13" t="s">
        <v>16</v>
      </c>
      <c r="G975" t="s">
        <v>14</v>
      </c>
      <c r="H975">
        <v>0</v>
      </c>
      <c r="I975" s="2"/>
      <c r="J975" s="4">
        <v>0</v>
      </c>
      <c r="K975" t="str">
        <f>IF((LEN(relatorio_Ananindeua[[#This Row],[CIF/CPF/CNPJ]])=14),relatorio_Ananindeua[[#This Row],[CIF/CPF/CNPJ]],relatorio_Ananindeua[[#This Row],[Coluna2]])</f>
        <v>44629643000174</v>
      </c>
      <c r="L975" t="str">
        <f t="shared" si="15"/>
        <v>446******74</v>
      </c>
    </row>
    <row r="976" spans="1:12" x14ac:dyDescent="0.25">
      <c r="A976" t="s">
        <v>6305</v>
      </c>
      <c r="B976" t="s">
        <v>6306</v>
      </c>
      <c r="C976" t="s">
        <v>17</v>
      </c>
      <c r="D976" s="1">
        <v>45298.756180555552</v>
      </c>
      <c r="E976" s="18" t="s">
        <v>11</v>
      </c>
      <c r="F976" s="13" t="s">
        <v>16</v>
      </c>
      <c r="G976" t="s">
        <v>14</v>
      </c>
      <c r="H976">
        <v>0</v>
      </c>
      <c r="I976" s="2"/>
      <c r="J976" s="4">
        <v>0</v>
      </c>
      <c r="K976" t="str">
        <f>IF((LEN(relatorio_Ananindeua[[#This Row],[CIF/CPF/CNPJ]])=14),relatorio_Ananindeua[[#This Row],[CIF/CPF/CNPJ]],relatorio_Ananindeua[[#This Row],[Coluna2]])</f>
        <v>44597159000100</v>
      </c>
      <c r="L976" t="str">
        <f t="shared" si="15"/>
        <v>445******00</v>
      </c>
    </row>
    <row r="977" spans="1:12" x14ac:dyDescent="0.25">
      <c r="A977" t="s">
        <v>6303</v>
      </c>
      <c r="B977" t="s">
        <v>6304</v>
      </c>
      <c r="C977" t="s">
        <v>17</v>
      </c>
      <c r="D977" s="1">
        <v>45298.756215277775</v>
      </c>
      <c r="E977" s="18" t="s">
        <v>11</v>
      </c>
      <c r="F977" s="13" t="s">
        <v>16</v>
      </c>
      <c r="G977" t="s">
        <v>14</v>
      </c>
      <c r="H977">
        <v>0</v>
      </c>
      <c r="I977" s="2"/>
      <c r="J977" s="4">
        <v>0</v>
      </c>
      <c r="K977" t="str">
        <f>IF((LEN(relatorio_Ananindeua[[#This Row],[CIF/CPF/CNPJ]])=14),relatorio_Ananindeua[[#This Row],[CIF/CPF/CNPJ]],relatorio_Ananindeua[[#This Row],[Coluna2]])</f>
        <v>44590629000104</v>
      </c>
      <c r="L977" t="str">
        <f t="shared" si="15"/>
        <v>445******04</v>
      </c>
    </row>
    <row r="978" spans="1:12" x14ac:dyDescent="0.25">
      <c r="A978" t="s">
        <v>6313</v>
      </c>
      <c r="B978" t="s">
        <v>6314</v>
      </c>
      <c r="C978" t="s">
        <v>17</v>
      </c>
      <c r="D978" s="1">
        <v>45298.756215277775</v>
      </c>
      <c r="E978" s="18" t="s">
        <v>11</v>
      </c>
      <c r="F978" s="13" t="s">
        <v>16</v>
      </c>
      <c r="G978" t="s">
        <v>14</v>
      </c>
      <c r="H978">
        <v>0</v>
      </c>
      <c r="I978" s="2"/>
      <c r="J978" s="4">
        <v>0</v>
      </c>
      <c r="K978" t="str">
        <f>IF((LEN(relatorio_Ananindeua[[#This Row],[CIF/CPF/CNPJ]])=14),relatorio_Ananindeua[[#This Row],[CIF/CPF/CNPJ]],relatorio_Ananindeua[[#This Row],[Coluna2]])</f>
        <v>44615126000146</v>
      </c>
      <c r="L978" t="str">
        <f t="shared" ref="L978:L1041" si="16">_xlfn.CONCAT(LEFT(A978,3),REPT("*",6),RIGHT(A978,2))</f>
        <v>446******46</v>
      </c>
    </row>
    <row r="979" spans="1:12" x14ac:dyDescent="0.25">
      <c r="A979" t="s">
        <v>6299</v>
      </c>
      <c r="B979" t="s">
        <v>6300</v>
      </c>
      <c r="C979" t="s">
        <v>17</v>
      </c>
      <c r="D979" s="1">
        <v>45298.756226851852</v>
      </c>
      <c r="E979" s="18" t="s">
        <v>11</v>
      </c>
      <c r="F979" s="13" t="s">
        <v>16</v>
      </c>
      <c r="G979" t="s">
        <v>14</v>
      </c>
      <c r="H979">
        <v>0</v>
      </c>
      <c r="I979" s="2"/>
      <c r="J979" s="4">
        <v>0</v>
      </c>
      <c r="K979" t="str">
        <f>IF((LEN(relatorio_Ananindeua[[#This Row],[CIF/CPF/CNPJ]])=14),relatorio_Ananindeua[[#This Row],[CIF/CPF/CNPJ]],relatorio_Ananindeua[[#This Row],[Coluna2]])</f>
        <v>44578563000137</v>
      </c>
      <c r="L979" t="str">
        <f t="shared" si="16"/>
        <v>445******37</v>
      </c>
    </row>
    <row r="980" spans="1:12" x14ac:dyDescent="0.25">
      <c r="A980" t="s">
        <v>6293</v>
      </c>
      <c r="B980" t="s">
        <v>6294</v>
      </c>
      <c r="C980" t="s">
        <v>17</v>
      </c>
      <c r="D980" s="1">
        <v>45298.756284722222</v>
      </c>
      <c r="E980" s="18" t="s">
        <v>11</v>
      </c>
      <c r="F980" s="13" t="s">
        <v>16</v>
      </c>
      <c r="G980" t="s">
        <v>14</v>
      </c>
      <c r="H980">
        <v>0</v>
      </c>
      <c r="I980" s="2"/>
      <c r="J980" s="4">
        <v>0</v>
      </c>
      <c r="K980" t="str">
        <f>IF((LEN(relatorio_Ananindeua[[#This Row],[CIF/CPF/CNPJ]])=14),relatorio_Ananindeua[[#This Row],[CIF/CPF/CNPJ]],relatorio_Ananindeua[[#This Row],[Coluna2]])</f>
        <v>44558388000116</v>
      </c>
      <c r="L980" t="str">
        <f t="shared" si="16"/>
        <v>445******16</v>
      </c>
    </row>
    <row r="981" spans="1:12" x14ac:dyDescent="0.25">
      <c r="A981" t="s">
        <v>4356</v>
      </c>
      <c r="B981" t="s">
        <v>4357</v>
      </c>
      <c r="C981" t="s">
        <v>17</v>
      </c>
      <c r="D981" s="1">
        <v>45298.756331018521</v>
      </c>
      <c r="E981" s="18" t="s">
        <v>11</v>
      </c>
      <c r="F981" s="13" t="s">
        <v>16</v>
      </c>
      <c r="G981" t="s">
        <v>14</v>
      </c>
      <c r="H981">
        <v>0</v>
      </c>
      <c r="I981" s="2"/>
      <c r="J981" s="4">
        <v>0</v>
      </c>
      <c r="K981" t="str">
        <f>IF((LEN(relatorio_Ananindeua[[#This Row],[CIF/CPF/CNPJ]])=14),relatorio_Ananindeua[[#This Row],[CIF/CPF/CNPJ]],relatorio_Ananindeua[[#This Row],[Coluna2]])</f>
        <v>37226316000106</v>
      </c>
      <c r="L981" t="str">
        <f t="shared" si="16"/>
        <v>372******06</v>
      </c>
    </row>
    <row r="982" spans="1:12" x14ac:dyDescent="0.25">
      <c r="A982" t="s">
        <v>6287</v>
      </c>
      <c r="B982" t="s">
        <v>6288</v>
      </c>
      <c r="C982" t="s">
        <v>17</v>
      </c>
      <c r="D982" s="1">
        <v>45298.756342592591</v>
      </c>
      <c r="E982" s="18" t="s">
        <v>11</v>
      </c>
      <c r="F982" s="13" t="s">
        <v>16</v>
      </c>
      <c r="G982" t="s">
        <v>14</v>
      </c>
      <c r="H982">
        <v>0</v>
      </c>
      <c r="I982" s="2"/>
      <c r="J982" s="4">
        <v>0</v>
      </c>
      <c r="K982" t="str">
        <f>IF((LEN(relatorio_Ananindeua[[#This Row],[CIF/CPF/CNPJ]])=14),relatorio_Ananindeua[[#This Row],[CIF/CPF/CNPJ]],relatorio_Ananindeua[[#This Row],[Coluna2]])</f>
        <v>44518208000172</v>
      </c>
      <c r="L982" t="str">
        <f t="shared" si="16"/>
        <v>445******72</v>
      </c>
    </row>
    <row r="983" spans="1:12" x14ac:dyDescent="0.25">
      <c r="A983" t="s">
        <v>6279</v>
      </c>
      <c r="B983" t="s">
        <v>6280</v>
      </c>
      <c r="C983" t="s">
        <v>17</v>
      </c>
      <c r="D983" s="1">
        <v>45298.756377314814</v>
      </c>
      <c r="E983" s="18" t="s">
        <v>11</v>
      </c>
      <c r="F983" s="13" t="s">
        <v>16</v>
      </c>
      <c r="G983" t="s">
        <v>14</v>
      </c>
      <c r="H983">
        <v>0</v>
      </c>
      <c r="I983" s="2"/>
      <c r="J983" s="4">
        <v>0</v>
      </c>
      <c r="K983" t="str">
        <f>IF((LEN(relatorio_Ananindeua[[#This Row],[CIF/CPF/CNPJ]])=14),relatorio_Ananindeua[[#This Row],[CIF/CPF/CNPJ]],relatorio_Ananindeua[[#This Row],[Coluna2]])</f>
        <v>44492781000154</v>
      </c>
      <c r="L983" t="str">
        <f t="shared" si="16"/>
        <v>444******54</v>
      </c>
    </row>
    <row r="984" spans="1:12" x14ac:dyDescent="0.25">
      <c r="A984" t="s">
        <v>6281</v>
      </c>
      <c r="B984" t="s">
        <v>6282</v>
      </c>
      <c r="C984" t="s">
        <v>17</v>
      </c>
      <c r="D984" s="1">
        <v>45298.756377314814</v>
      </c>
      <c r="E984" s="18" t="s">
        <v>11</v>
      </c>
      <c r="F984" s="13" t="s">
        <v>16</v>
      </c>
      <c r="G984" t="s">
        <v>14</v>
      </c>
      <c r="H984">
        <v>0</v>
      </c>
      <c r="I984" s="2"/>
      <c r="J984" s="4">
        <v>0</v>
      </c>
      <c r="K984" t="str">
        <f>IF((LEN(relatorio_Ananindeua[[#This Row],[CIF/CPF/CNPJ]])=14),relatorio_Ananindeua[[#This Row],[CIF/CPF/CNPJ]],relatorio_Ananindeua[[#This Row],[Coluna2]])</f>
        <v>44498887000165</v>
      </c>
      <c r="L984" t="str">
        <f t="shared" si="16"/>
        <v>444******65</v>
      </c>
    </row>
    <row r="985" spans="1:12" x14ac:dyDescent="0.25">
      <c r="A985" t="s">
        <v>6283</v>
      </c>
      <c r="B985" t="s">
        <v>6284</v>
      </c>
      <c r="C985" t="s">
        <v>17</v>
      </c>
      <c r="D985" s="1">
        <v>45298.756377314814</v>
      </c>
      <c r="E985" s="18" t="s">
        <v>11</v>
      </c>
      <c r="F985" s="13" t="s">
        <v>16</v>
      </c>
      <c r="G985" t="s">
        <v>14</v>
      </c>
      <c r="H985">
        <v>0</v>
      </c>
      <c r="I985" s="2"/>
      <c r="J985" s="4">
        <v>0</v>
      </c>
      <c r="K985" t="str">
        <f>IF((LEN(relatorio_Ananindeua[[#This Row],[CIF/CPF/CNPJ]])=14),relatorio_Ananindeua[[#This Row],[CIF/CPF/CNPJ]],relatorio_Ananindeua[[#This Row],[Coluna2]])</f>
        <v>44506235000125</v>
      </c>
      <c r="L985" t="str">
        <f t="shared" si="16"/>
        <v>445******25</v>
      </c>
    </row>
    <row r="986" spans="1:12" x14ac:dyDescent="0.25">
      <c r="A986" t="s">
        <v>654</v>
      </c>
      <c r="B986" t="s">
        <v>655</v>
      </c>
      <c r="C986" t="s">
        <v>17</v>
      </c>
      <c r="D986" s="1">
        <v>45298.756423611114</v>
      </c>
      <c r="E986" s="18" t="s">
        <v>11</v>
      </c>
      <c r="F986" s="13" t="s">
        <v>16</v>
      </c>
      <c r="G986" t="s">
        <v>14</v>
      </c>
      <c r="H986">
        <v>0</v>
      </c>
      <c r="I986" s="2"/>
      <c r="J986" s="4">
        <v>0</v>
      </c>
      <c r="K986" t="str">
        <f>IF((LEN(relatorio_Ananindeua[[#This Row],[CIF/CPF/CNPJ]])=14),relatorio_Ananindeua[[#This Row],[CIF/CPF/CNPJ]],relatorio_Ananindeua[[#This Row],[Coluna2]])</f>
        <v>14684693000193</v>
      </c>
      <c r="L986" t="str">
        <f t="shared" si="16"/>
        <v>146******93</v>
      </c>
    </row>
    <row r="987" spans="1:12" x14ac:dyDescent="0.25">
      <c r="A987" t="s">
        <v>6275</v>
      </c>
      <c r="B987" t="s">
        <v>6276</v>
      </c>
      <c r="C987" t="s">
        <v>17</v>
      </c>
      <c r="D987" s="1">
        <v>45298.756423611114</v>
      </c>
      <c r="E987" s="18" t="s">
        <v>11</v>
      </c>
      <c r="F987" s="13" t="s">
        <v>16</v>
      </c>
      <c r="G987" t="s">
        <v>14</v>
      </c>
      <c r="H987">
        <v>0</v>
      </c>
      <c r="I987" s="2"/>
      <c r="J987" s="4">
        <v>0</v>
      </c>
      <c r="K987" t="str">
        <f>IF((LEN(relatorio_Ananindeua[[#This Row],[CIF/CPF/CNPJ]])=14),relatorio_Ananindeua[[#This Row],[CIF/CPF/CNPJ]],relatorio_Ananindeua[[#This Row],[Coluna2]])</f>
        <v>44484468000174</v>
      </c>
      <c r="L987" t="str">
        <f t="shared" si="16"/>
        <v>444******74</v>
      </c>
    </row>
    <row r="988" spans="1:12" x14ac:dyDescent="0.25">
      <c r="A988" t="s">
        <v>6017</v>
      </c>
      <c r="B988" t="s">
        <v>6018</v>
      </c>
      <c r="C988" t="s">
        <v>17</v>
      </c>
      <c r="D988" s="1">
        <v>45298.756458333337</v>
      </c>
      <c r="E988" s="18" t="s">
        <v>11</v>
      </c>
      <c r="F988" s="13" t="s">
        <v>16</v>
      </c>
      <c r="G988" t="s">
        <v>14</v>
      </c>
      <c r="H988">
        <v>0</v>
      </c>
      <c r="I988" s="2"/>
      <c r="J988" s="4">
        <v>0</v>
      </c>
      <c r="K988" t="str">
        <f>IF((LEN(relatorio_Ananindeua[[#This Row],[CIF/CPF/CNPJ]])=14),relatorio_Ananindeua[[#This Row],[CIF/CPF/CNPJ]],relatorio_Ananindeua[[#This Row],[Coluna2]])</f>
        <v>43618332000147</v>
      </c>
      <c r="L988" t="str">
        <f t="shared" si="16"/>
        <v>436******47</v>
      </c>
    </row>
    <row r="989" spans="1:12" x14ac:dyDescent="0.25">
      <c r="A989" t="s">
        <v>6267</v>
      </c>
      <c r="B989" t="s">
        <v>6268</v>
      </c>
      <c r="C989" t="s">
        <v>17</v>
      </c>
      <c r="D989" s="1">
        <v>45298.756458333337</v>
      </c>
      <c r="E989" s="18" t="s">
        <v>11</v>
      </c>
      <c r="F989" s="13" t="s">
        <v>16</v>
      </c>
      <c r="G989" t="s">
        <v>14</v>
      </c>
      <c r="H989">
        <v>0</v>
      </c>
      <c r="I989" s="2"/>
      <c r="J989" s="4">
        <v>0</v>
      </c>
      <c r="K989" t="str">
        <f>IF((LEN(relatorio_Ananindeua[[#This Row],[CIF/CPF/CNPJ]])=14),relatorio_Ananindeua[[#This Row],[CIF/CPF/CNPJ]],relatorio_Ananindeua[[#This Row],[Coluna2]])</f>
        <v>44441824000172</v>
      </c>
      <c r="L989" t="str">
        <f t="shared" si="16"/>
        <v>444******72</v>
      </c>
    </row>
    <row r="990" spans="1:12" x14ac:dyDescent="0.25">
      <c r="A990" t="s">
        <v>6001</v>
      </c>
      <c r="B990" t="s">
        <v>6002</v>
      </c>
      <c r="C990" t="s">
        <v>17</v>
      </c>
      <c r="D990" s="1">
        <v>45298.756562499999</v>
      </c>
      <c r="E990" s="18" t="s">
        <v>11</v>
      </c>
      <c r="F990" s="13" t="s">
        <v>16</v>
      </c>
      <c r="G990" t="s">
        <v>14</v>
      </c>
      <c r="H990">
        <v>0</v>
      </c>
      <c r="I990" s="2"/>
      <c r="J990" s="4">
        <v>0</v>
      </c>
      <c r="K990" t="str">
        <f>IF((LEN(relatorio_Ananindeua[[#This Row],[CIF/CPF/CNPJ]])=14),relatorio_Ananindeua[[#This Row],[CIF/CPF/CNPJ]],relatorio_Ananindeua[[#This Row],[Coluna2]])</f>
        <v>43579255000163</v>
      </c>
      <c r="L990" t="str">
        <f t="shared" si="16"/>
        <v>435******63</v>
      </c>
    </row>
    <row r="991" spans="1:12" x14ac:dyDescent="0.25">
      <c r="A991" t="s">
        <v>6009</v>
      </c>
      <c r="B991" t="s">
        <v>6010</v>
      </c>
      <c r="C991" t="s">
        <v>17</v>
      </c>
      <c r="D991" s="1">
        <v>45298.756562499999</v>
      </c>
      <c r="E991" s="18" t="s">
        <v>11</v>
      </c>
      <c r="F991" s="13" t="s">
        <v>16</v>
      </c>
      <c r="G991" t="s">
        <v>14</v>
      </c>
      <c r="H991">
        <v>0</v>
      </c>
      <c r="I991" s="2"/>
      <c r="J991" s="4">
        <v>0</v>
      </c>
      <c r="K991" t="str">
        <f>IF((LEN(relatorio_Ananindeua[[#This Row],[CIF/CPF/CNPJ]])=14),relatorio_Ananindeua[[#This Row],[CIF/CPF/CNPJ]],relatorio_Ananindeua[[#This Row],[Coluna2]])</f>
        <v>43598421000179</v>
      </c>
      <c r="L991" t="str">
        <f t="shared" si="16"/>
        <v>435******79</v>
      </c>
    </row>
    <row r="992" spans="1:12" x14ac:dyDescent="0.25">
      <c r="A992" t="s">
        <v>5987</v>
      </c>
      <c r="B992" t="s">
        <v>5988</v>
      </c>
      <c r="C992" t="s">
        <v>17</v>
      </c>
      <c r="D992" s="1">
        <v>45298.756574074076</v>
      </c>
      <c r="E992" s="18" t="s">
        <v>11</v>
      </c>
      <c r="F992" s="13" t="s">
        <v>16</v>
      </c>
      <c r="G992" t="s">
        <v>14</v>
      </c>
      <c r="H992">
        <v>0</v>
      </c>
      <c r="I992" s="2"/>
      <c r="J992" s="4">
        <v>0</v>
      </c>
      <c r="K992" t="str">
        <f>IF((LEN(relatorio_Ananindeua[[#This Row],[CIF/CPF/CNPJ]])=14),relatorio_Ananindeua[[#This Row],[CIF/CPF/CNPJ]],relatorio_Ananindeua[[#This Row],[Coluna2]])</f>
        <v>43542322000175</v>
      </c>
      <c r="L992" t="str">
        <f t="shared" si="16"/>
        <v>435******75</v>
      </c>
    </row>
    <row r="993" spans="1:12" x14ac:dyDescent="0.25">
      <c r="A993" t="s">
        <v>6013</v>
      </c>
      <c r="B993" t="s">
        <v>6014</v>
      </c>
      <c r="C993" t="s">
        <v>17</v>
      </c>
      <c r="D993" s="1">
        <v>45298.756574074076</v>
      </c>
      <c r="E993" s="18" t="s">
        <v>11</v>
      </c>
      <c r="F993" s="13" t="s">
        <v>16</v>
      </c>
      <c r="G993" t="s">
        <v>14</v>
      </c>
      <c r="H993">
        <v>0</v>
      </c>
      <c r="I993" s="2"/>
      <c r="J993" s="4">
        <v>0</v>
      </c>
      <c r="K993" t="str">
        <f>IF((LEN(relatorio_Ananindeua[[#This Row],[CIF/CPF/CNPJ]])=14),relatorio_Ananindeua[[#This Row],[CIF/CPF/CNPJ]],relatorio_Ananindeua[[#This Row],[Coluna2]])</f>
        <v>43613119000142</v>
      </c>
      <c r="L993" t="str">
        <f t="shared" si="16"/>
        <v>436******42</v>
      </c>
    </row>
    <row r="994" spans="1:12" x14ac:dyDescent="0.25">
      <c r="A994" t="s">
        <v>6043</v>
      </c>
      <c r="B994" t="s">
        <v>6044</v>
      </c>
      <c r="C994" t="s">
        <v>17</v>
      </c>
      <c r="D994" s="1">
        <v>45298.756574074076</v>
      </c>
      <c r="E994" s="18" t="s">
        <v>11</v>
      </c>
      <c r="F994" s="13" t="s">
        <v>16</v>
      </c>
      <c r="G994" t="s">
        <v>14</v>
      </c>
      <c r="H994">
        <v>0</v>
      </c>
      <c r="I994" s="2"/>
      <c r="J994" s="4">
        <v>0</v>
      </c>
      <c r="K994" t="str">
        <f>IF((LEN(relatorio_Ananindeua[[#This Row],[CIF/CPF/CNPJ]])=14),relatorio_Ananindeua[[#This Row],[CIF/CPF/CNPJ]],relatorio_Ananindeua[[#This Row],[Coluna2]])</f>
        <v>43733726000146</v>
      </c>
      <c r="L994" t="str">
        <f t="shared" si="16"/>
        <v>437******46</v>
      </c>
    </row>
    <row r="995" spans="1:12" x14ac:dyDescent="0.25">
      <c r="A995" t="s">
        <v>6233</v>
      </c>
      <c r="B995" t="s">
        <v>6234</v>
      </c>
      <c r="C995" t="s">
        <v>17</v>
      </c>
      <c r="D995" s="1">
        <v>45298.756574074076</v>
      </c>
      <c r="E995" s="18" t="s">
        <v>11</v>
      </c>
      <c r="F995" s="13" t="s">
        <v>16</v>
      </c>
      <c r="G995" t="s">
        <v>14</v>
      </c>
      <c r="H995">
        <v>0</v>
      </c>
      <c r="I995" s="2"/>
      <c r="J995" s="4">
        <v>0</v>
      </c>
      <c r="K995" t="str">
        <f>IF((LEN(relatorio_Ananindeua[[#This Row],[CIF/CPF/CNPJ]])=14),relatorio_Ananindeua[[#This Row],[CIF/CPF/CNPJ]],relatorio_Ananindeua[[#This Row],[Coluna2]])</f>
        <v>44320008000100</v>
      </c>
      <c r="L995" t="str">
        <f t="shared" si="16"/>
        <v>443******00</v>
      </c>
    </row>
    <row r="996" spans="1:12" x14ac:dyDescent="0.25">
      <c r="A996" t="s">
        <v>6251</v>
      </c>
      <c r="B996" t="s">
        <v>6252</v>
      </c>
      <c r="C996" t="s">
        <v>17</v>
      </c>
      <c r="D996" s="1">
        <v>45298.756597222222</v>
      </c>
      <c r="E996" s="18" t="s">
        <v>11</v>
      </c>
      <c r="F996" s="13" t="s">
        <v>16</v>
      </c>
      <c r="G996" t="s">
        <v>14</v>
      </c>
      <c r="H996">
        <v>0</v>
      </c>
      <c r="I996" s="2"/>
      <c r="J996" s="4">
        <v>0</v>
      </c>
      <c r="K996" t="str">
        <f>IF((LEN(relatorio_Ananindeua[[#This Row],[CIF/CPF/CNPJ]])=14),relatorio_Ananindeua[[#This Row],[CIF/CPF/CNPJ]],relatorio_Ananindeua[[#This Row],[Coluna2]])</f>
        <v>44363140000108</v>
      </c>
      <c r="L996" t="str">
        <f t="shared" si="16"/>
        <v>443******08</v>
      </c>
    </row>
    <row r="997" spans="1:12" x14ac:dyDescent="0.25">
      <c r="A997" t="s">
        <v>6253</v>
      </c>
      <c r="B997" t="s">
        <v>6254</v>
      </c>
      <c r="C997" t="s">
        <v>17</v>
      </c>
      <c r="D997" s="1">
        <v>45298.756597222222</v>
      </c>
      <c r="E997" s="18" t="s">
        <v>11</v>
      </c>
      <c r="F997" s="13" t="s">
        <v>16</v>
      </c>
      <c r="G997" t="s">
        <v>14</v>
      </c>
      <c r="H997">
        <v>0</v>
      </c>
      <c r="I997" s="2"/>
      <c r="J997" s="4">
        <v>0</v>
      </c>
      <c r="K997" t="str">
        <f>IF((LEN(relatorio_Ananindeua[[#This Row],[CIF/CPF/CNPJ]])=14),relatorio_Ananindeua[[#This Row],[CIF/CPF/CNPJ]],relatorio_Ananindeua[[#This Row],[Coluna2]])</f>
        <v>44364773000122</v>
      </c>
      <c r="L997" t="str">
        <f t="shared" si="16"/>
        <v>443******22</v>
      </c>
    </row>
    <row r="998" spans="1:12" x14ac:dyDescent="0.25">
      <c r="A998" t="s">
        <v>6033</v>
      </c>
      <c r="B998" t="s">
        <v>6034</v>
      </c>
      <c r="C998" t="s">
        <v>17</v>
      </c>
      <c r="D998" s="1">
        <v>45298.756608796299</v>
      </c>
      <c r="E998" s="18" t="s">
        <v>11</v>
      </c>
      <c r="F998" s="13" t="s">
        <v>16</v>
      </c>
      <c r="G998" t="s">
        <v>14</v>
      </c>
      <c r="H998">
        <v>0</v>
      </c>
      <c r="I998" s="2"/>
      <c r="J998" s="4">
        <v>0</v>
      </c>
      <c r="K998" t="str">
        <f>IF((LEN(relatorio_Ananindeua[[#This Row],[CIF/CPF/CNPJ]])=14),relatorio_Ananindeua[[#This Row],[CIF/CPF/CNPJ]],relatorio_Ananindeua[[#This Row],[Coluna2]])</f>
        <v>43689772000195</v>
      </c>
      <c r="L998" t="str">
        <f t="shared" si="16"/>
        <v>436******95</v>
      </c>
    </row>
    <row r="999" spans="1:12" x14ac:dyDescent="0.25">
      <c r="A999" t="s">
        <v>6035</v>
      </c>
      <c r="B999" t="s">
        <v>6036</v>
      </c>
      <c r="C999" t="s">
        <v>17</v>
      </c>
      <c r="D999" s="1">
        <v>45298.756608796299</v>
      </c>
      <c r="E999" s="18" t="s">
        <v>11</v>
      </c>
      <c r="F999" s="13" t="s">
        <v>16</v>
      </c>
      <c r="G999" t="s">
        <v>14</v>
      </c>
      <c r="H999">
        <v>0</v>
      </c>
      <c r="I999" s="2"/>
      <c r="J999" s="4">
        <v>0</v>
      </c>
      <c r="K999" t="str">
        <f>IF((LEN(relatorio_Ananindeua[[#This Row],[CIF/CPF/CNPJ]])=14),relatorio_Ananindeua[[#This Row],[CIF/CPF/CNPJ]],relatorio_Ananindeua[[#This Row],[Coluna2]])</f>
        <v>43702070000102</v>
      </c>
      <c r="L999" t="str">
        <f t="shared" si="16"/>
        <v>437******02</v>
      </c>
    </row>
    <row r="1000" spans="1:12" x14ac:dyDescent="0.25">
      <c r="A1000" t="s">
        <v>6243</v>
      </c>
      <c r="B1000" t="s">
        <v>6244</v>
      </c>
      <c r="C1000" t="s">
        <v>17</v>
      </c>
      <c r="D1000" s="1">
        <v>45298.756643518522</v>
      </c>
      <c r="E1000" s="18" t="s">
        <v>11</v>
      </c>
      <c r="F1000" s="13" t="s">
        <v>16</v>
      </c>
      <c r="G1000" t="s">
        <v>14</v>
      </c>
      <c r="H1000">
        <v>0</v>
      </c>
      <c r="I1000" s="2"/>
      <c r="J1000" s="4">
        <v>0</v>
      </c>
      <c r="K1000" t="str">
        <f>IF((LEN(relatorio_Ananindeua[[#This Row],[CIF/CPF/CNPJ]])=14),relatorio_Ananindeua[[#This Row],[CIF/CPF/CNPJ]],relatorio_Ananindeua[[#This Row],[Coluna2]])</f>
        <v>44338446000104</v>
      </c>
      <c r="L1000" t="str">
        <f t="shared" si="16"/>
        <v>443******04</v>
      </c>
    </row>
    <row r="1001" spans="1:12" x14ac:dyDescent="0.25">
      <c r="A1001" t="s">
        <v>6027</v>
      </c>
      <c r="B1001" t="s">
        <v>6028</v>
      </c>
      <c r="C1001" t="s">
        <v>17</v>
      </c>
      <c r="D1001" s="1">
        <v>45298.756666666668</v>
      </c>
      <c r="E1001" s="18" t="s">
        <v>11</v>
      </c>
      <c r="F1001" s="13" t="s">
        <v>16</v>
      </c>
      <c r="G1001" t="s">
        <v>14</v>
      </c>
      <c r="H1001">
        <v>0</v>
      </c>
      <c r="I1001" s="2"/>
      <c r="J1001" s="4">
        <v>0</v>
      </c>
      <c r="K1001" t="str">
        <f>IF((LEN(relatorio_Ananindeua[[#This Row],[CIF/CPF/CNPJ]])=14),relatorio_Ananindeua[[#This Row],[CIF/CPF/CNPJ]],relatorio_Ananindeua[[#This Row],[Coluna2]])</f>
        <v>43668320000127</v>
      </c>
      <c r="L1001" t="str">
        <f t="shared" si="16"/>
        <v>436******27</v>
      </c>
    </row>
    <row r="1002" spans="1:12" x14ac:dyDescent="0.25">
      <c r="A1002" t="s">
        <v>6219</v>
      </c>
      <c r="B1002" t="s">
        <v>6220</v>
      </c>
      <c r="C1002" t="s">
        <v>17</v>
      </c>
      <c r="D1002" s="1">
        <v>45298.756712962961</v>
      </c>
      <c r="E1002" s="18" t="s">
        <v>11</v>
      </c>
      <c r="F1002" s="13" t="s">
        <v>16</v>
      </c>
      <c r="G1002" t="s">
        <v>14</v>
      </c>
      <c r="H1002">
        <v>0</v>
      </c>
      <c r="I1002" s="2"/>
      <c r="J1002" s="4">
        <v>0</v>
      </c>
      <c r="K1002" t="str">
        <f>IF((LEN(relatorio_Ananindeua[[#This Row],[CIF/CPF/CNPJ]])=14),relatorio_Ananindeua[[#This Row],[CIF/CPF/CNPJ]],relatorio_Ananindeua[[#This Row],[Coluna2]])</f>
        <v>44297078000195</v>
      </c>
      <c r="L1002" t="str">
        <f t="shared" si="16"/>
        <v>442******95</v>
      </c>
    </row>
    <row r="1003" spans="1:12" x14ac:dyDescent="0.25">
      <c r="A1003" t="s">
        <v>6221</v>
      </c>
      <c r="B1003" t="s">
        <v>6222</v>
      </c>
      <c r="C1003" t="s">
        <v>17</v>
      </c>
      <c r="D1003" s="1">
        <v>45298.756712962961</v>
      </c>
      <c r="E1003" s="18" t="s">
        <v>11</v>
      </c>
      <c r="F1003" s="13" t="s">
        <v>16</v>
      </c>
      <c r="G1003" t="s">
        <v>14</v>
      </c>
      <c r="H1003">
        <v>0</v>
      </c>
      <c r="I1003" s="2"/>
      <c r="J1003" s="4">
        <v>0</v>
      </c>
      <c r="K1003" t="str">
        <f>IF((LEN(relatorio_Ananindeua[[#This Row],[CIF/CPF/CNPJ]])=14),relatorio_Ananindeua[[#This Row],[CIF/CPF/CNPJ]],relatorio_Ananindeua[[#This Row],[Coluna2]])</f>
        <v>44299736000188</v>
      </c>
      <c r="L1003" t="str">
        <f t="shared" si="16"/>
        <v>442******88</v>
      </c>
    </row>
    <row r="1004" spans="1:12" x14ac:dyDescent="0.25">
      <c r="A1004" t="s">
        <v>6223</v>
      </c>
      <c r="B1004" t="s">
        <v>6224</v>
      </c>
      <c r="C1004" t="s">
        <v>17</v>
      </c>
      <c r="D1004" s="1">
        <v>45298.756712962961</v>
      </c>
      <c r="E1004" s="18" t="s">
        <v>11</v>
      </c>
      <c r="F1004" s="13" t="s">
        <v>16</v>
      </c>
      <c r="G1004" t="s">
        <v>14</v>
      </c>
      <c r="H1004">
        <v>0</v>
      </c>
      <c r="I1004" s="2"/>
      <c r="J1004" s="4">
        <v>0</v>
      </c>
      <c r="K1004" t="str">
        <f>IF((LEN(relatorio_Ananindeua[[#This Row],[CIF/CPF/CNPJ]])=14),relatorio_Ananindeua[[#This Row],[CIF/CPF/CNPJ]],relatorio_Ananindeua[[#This Row],[Coluna2]])</f>
        <v>44300953000140</v>
      </c>
      <c r="L1004" t="str">
        <f t="shared" si="16"/>
        <v>443******40</v>
      </c>
    </row>
    <row r="1005" spans="1:12" x14ac:dyDescent="0.25">
      <c r="A1005" t="s">
        <v>6225</v>
      </c>
      <c r="B1005" t="s">
        <v>6226</v>
      </c>
      <c r="C1005" t="s">
        <v>17</v>
      </c>
      <c r="D1005" s="1">
        <v>45298.756712962961</v>
      </c>
      <c r="E1005" s="18" t="s">
        <v>11</v>
      </c>
      <c r="F1005" s="13" t="s">
        <v>16</v>
      </c>
      <c r="G1005" t="s">
        <v>14</v>
      </c>
      <c r="H1005">
        <v>0</v>
      </c>
      <c r="I1005" s="2"/>
      <c r="J1005" s="4">
        <v>0</v>
      </c>
      <c r="K1005" t="str">
        <f>IF((LEN(relatorio_Ananindeua[[#This Row],[CIF/CPF/CNPJ]])=14),relatorio_Ananindeua[[#This Row],[CIF/CPF/CNPJ]],relatorio_Ananindeua[[#This Row],[Coluna2]])</f>
        <v>44302496000123</v>
      </c>
      <c r="L1005" t="str">
        <f t="shared" si="16"/>
        <v>443******23</v>
      </c>
    </row>
    <row r="1006" spans="1:12" x14ac:dyDescent="0.25">
      <c r="A1006" t="s">
        <v>4076</v>
      </c>
      <c r="B1006" t="s">
        <v>4077</v>
      </c>
      <c r="C1006" t="s">
        <v>17</v>
      </c>
      <c r="D1006" s="1">
        <v>45298.756724537037</v>
      </c>
      <c r="E1006" s="18" t="s">
        <v>11</v>
      </c>
      <c r="F1006" s="13" t="s">
        <v>16</v>
      </c>
      <c r="G1006" t="s">
        <v>14</v>
      </c>
      <c r="H1006">
        <v>0</v>
      </c>
      <c r="I1006" s="2"/>
      <c r="J1006" s="4">
        <v>0</v>
      </c>
      <c r="K1006" t="str">
        <f>IF((LEN(relatorio_Ananindeua[[#This Row],[CIF/CPF/CNPJ]])=14),relatorio_Ananindeua[[#This Row],[CIF/CPF/CNPJ]],relatorio_Ananindeua[[#This Row],[Coluna2]])</f>
        <v>36061488000104</v>
      </c>
      <c r="L1006" t="str">
        <f t="shared" si="16"/>
        <v>360******04</v>
      </c>
    </row>
    <row r="1007" spans="1:12" x14ac:dyDescent="0.25">
      <c r="A1007" t="s">
        <v>6217</v>
      </c>
      <c r="B1007" t="s">
        <v>6218</v>
      </c>
      <c r="C1007" t="s">
        <v>17</v>
      </c>
      <c r="D1007" s="1">
        <v>45298.756724537037</v>
      </c>
      <c r="E1007" s="18" t="s">
        <v>11</v>
      </c>
      <c r="F1007" s="13" t="s">
        <v>16</v>
      </c>
      <c r="G1007" t="s">
        <v>14</v>
      </c>
      <c r="H1007">
        <v>0</v>
      </c>
      <c r="I1007" s="2"/>
      <c r="J1007" s="4">
        <v>0</v>
      </c>
      <c r="K1007" t="str">
        <f>IF((LEN(relatorio_Ananindeua[[#This Row],[CIF/CPF/CNPJ]])=14),relatorio_Ananindeua[[#This Row],[CIF/CPF/CNPJ]],relatorio_Ananindeua[[#This Row],[Coluna2]])</f>
        <v>44285342000170</v>
      </c>
      <c r="L1007" t="str">
        <f t="shared" si="16"/>
        <v>442******70</v>
      </c>
    </row>
    <row r="1008" spans="1:12" x14ac:dyDescent="0.25">
      <c r="A1008" t="s">
        <v>6209</v>
      </c>
      <c r="B1008" t="s">
        <v>6210</v>
      </c>
      <c r="C1008" t="s">
        <v>17</v>
      </c>
      <c r="D1008" s="1">
        <v>45298.756736111114</v>
      </c>
      <c r="E1008" s="18" t="s">
        <v>11</v>
      </c>
      <c r="F1008" s="13" t="s">
        <v>16</v>
      </c>
      <c r="G1008" t="s">
        <v>14</v>
      </c>
      <c r="H1008">
        <v>0</v>
      </c>
      <c r="I1008" s="2"/>
      <c r="J1008" s="4">
        <v>0</v>
      </c>
      <c r="K1008" t="str">
        <f>IF((LEN(relatorio_Ananindeua[[#This Row],[CIF/CPF/CNPJ]])=14),relatorio_Ananindeua[[#This Row],[CIF/CPF/CNPJ]],relatorio_Ananindeua[[#This Row],[Coluna2]])</f>
        <v>44264044000102</v>
      </c>
      <c r="L1008" t="str">
        <f t="shared" si="16"/>
        <v>442******02</v>
      </c>
    </row>
    <row r="1009" spans="1:12" x14ac:dyDescent="0.25">
      <c r="A1009" t="s">
        <v>5537</v>
      </c>
      <c r="B1009" t="s">
        <v>5538</v>
      </c>
      <c r="C1009" t="s">
        <v>17</v>
      </c>
      <c r="D1009" s="1">
        <v>45298.756747685184</v>
      </c>
      <c r="E1009" s="18" t="s">
        <v>11</v>
      </c>
      <c r="F1009" s="13" t="s">
        <v>16</v>
      </c>
      <c r="G1009" t="s">
        <v>14</v>
      </c>
      <c r="H1009">
        <v>0</v>
      </c>
      <c r="I1009" s="2"/>
      <c r="J1009" s="4">
        <v>0</v>
      </c>
      <c r="K1009" t="str">
        <f>IF((LEN(relatorio_Ananindeua[[#This Row],[CIF/CPF/CNPJ]])=14),relatorio_Ananindeua[[#This Row],[CIF/CPF/CNPJ]],relatorio_Ananindeua[[#This Row],[Coluna2]])</f>
        <v>42068842000125</v>
      </c>
      <c r="L1009" t="str">
        <f t="shared" si="16"/>
        <v>420******25</v>
      </c>
    </row>
    <row r="1010" spans="1:12" x14ac:dyDescent="0.25">
      <c r="A1010" t="s">
        <v>6205</v>
      </c>
      <c r="B1010" t="s">
        <v>6206</v>
      </c>
      <c r="C1010" t="s">
        <v>17</v>
      </c>
      <c r="D1010" s="1">
        <v>45298.756747685184</v>
      </c>
      <c r="E1010" s="18" t="s">
        <v>11</v>
      </c>
      <c r="F1010" s="13" t="s">
        <v>16</v>
      </c>
      <c r="G1010" t="s">
        <v>14</v>
      </c>
      <c r="H1010">
        <v>0</v>
      </c>
      <c r="I1010" s="2"/>
      <c r="J1010" s="4">
        <v>0</v>
      </c>
      <c r="K1010" t="str">
        <f>IF((LEN(relatorio_Ananindeua[[#This Row],[CIF/CPF/CNPJ]])=14),relatorio_Ananindeua[[#This Row],[CIF/CPF/CNPJ]],relatorio_Ananindeua[[#This Row],[Coluna2]])</f>
        <v>44248883000129</v>
      </c>
      <c r="L1010" t="str">
        <f t="shared" si="16"/>
        <v>442******29</v>
      </c>
    </row>
    <row r="1011" spans="1:12" x14ac:dyDescent="0.25">
      <c r="A1011" t="s">
        <v>6207</v>
      </c>
      <c r="B1011" t="s">
        <v>6208</v>
      </c>
      <c r="C1011" t="s">
        <v>17</v>
      </c>
      <c r="D1011" s="1">
        <v>45298.756782407407</v>
      </c>
      <c r="E1011" s="18" t="s">
        <v>11</v>
      </c>
      <c r="F1011" s="13" t="s">
        <v>16</v>
      </c>
      <c r="G1011" t="s">
        <v>14</v>
      </c>
      <c r="H1011">
        <v>0</v>
      </c>
      <c r="I1011" s="2"/>
      <c r="J1011" s="4">
        <v>0</v>
      </c>
      <c r="K1011" t="str">
        <f>IF((LEN(relatorio_Ananindeua[[#This Row],[CIF/CPF/CNPJ]])=14),relatorio_Ananindeua[[#This Row],[CIF/CPF/CNPJ]],relatorio_Ananindeua[[#This Row],[Coluna2]])</f>
        <v>44256458000181</v>
      </c>
      <c r="L1011" t="str">
        <f t="shared" si="16"/>
        <v>442******81</v>
      </c>
    </row>
    <row r="1012" spans="1:12" x14ac:dyDescent="0.25">
      <c r="A1012" t="s">
        <v>6201</v>
      </c>
      <c r="B1012" t="s">
        <v>6202</v>
      </c>
      <c r="C1012" t="s">
        <v>17</v>
      </c>
      <c r="D1012" s="1">
        <v>45298.756793981483</v>
      </c>
      <c r="E1012" s="18" t="s">
        <v>11</v>
      </c>
      <c r="F1012" s="13" t="s">
        <v>16</v>
      </c>
      <c r="G1012" t="s">
        <v>14</v>
      </c>
      <c r="H1012">
        <v>0</v>
      </c>
      <c r="I1012" s="2"/>
      <c r="J1012" s="4">
        <v>0</v>
      </c>
      <c r="K1012" t="str">
        <f>IF((LEN(relatorio_Ananindeua[[#This Row],[CIF/CPF/CNPJ]])=14),relatorio_Ananindeua[[#This Row],[CIF/CPF/CNPJ]],relatorio_Ananindeua[[#This Row],[Coluna2]])</f>
        <v>44241760000166</v>
      </c>
      <c r="L1012" t="str">
        <f t="shared" si="16"/>
        <v>442******66</v>
      </c>
    </row>
    <row r="1013" spans="1:12" x14ac:dyDescent="0.25">
      <c r="A1013" t="s">
        <v>6185</v>
      </c>
      <c r="B1013" t="s">
        <v>6186</v>
      </c>
      <c r="C1013" t="s">
        <v>17</v>
      </c>
      <c r="D1013" s="1">
        <v>45298.756828703707</v>
      </c>
      <c r="E1013" s="18" t="s">
        <v>11</v>
      </c>
      <c r="F1013" s="13" t="s">
        <v>16</v>
      </c>
      <c r="G1013" t="s">
        <v>14</v>
      </c>
      <c r="H1013">
        <v>0</v>
      </c>
      <c r="I1013" s="2"/>
      <c r="J1013" s="4">
        <v>0</v>
      </c>
      <c r="K1013" t="str">
        <f>IF((LEN(relatorio_Ananindeua[[#This Row],[CIF/CPF/CNPJ]])=14),relatorio_Ananindeua[[#This Row],[CIF/CPF/CNPJ]],relatorio_Ananindeua[[#This Row],[Coluna2]])</f>
        <v>44200069000134</v>
      </c>
      <c r="L1013" t="str">
        <f t="shared" si="16"/>
        <v>442******34</v>
      </c>
    </row>
    <row r="1014" spans="1:12" x14ac:dyDescent="0.25">
      <c r="A1014" t="s">
        <v>6193</v>
      </c>
      <c r="B1014" t="s">
        <v>6194</v>
      </c>
      <c r="C1014" t="s">
        <v>17</v>
      </c>
      <c r="D1014" s="1">
        <v>45298.756828703707</v>
      </c>
      <c r="E1014" s="18" t="s">
        <v>11</v>
      </c>
      <c r="F1014" s="13" t="s">
        <v>16</v>
      </c>
      <c r="G1014" t="s">
        <v>14</v>
      </c>
      <c r="H1014">
        <v>0</v>
      </c>
      <c r="I1014" s="2"/>
      <c r="J1014" s="4">
        <v>0</v>
      </c>
      <c r="K1014" t="str">
        <f>IF((LEN(relatorio_Ananindeua[[#This Row],[CIF/CPF/CNPJ]])=14),relatorio_Ananindeua[[#This Row],[CIF/CPF/CNPJ]],relatorio_Ananindeua[[#This Row],[Coluna2]])</f>
        <v>44227420000180</v>
      </c>
      <c r="L1014" t="str">
        <f t="shared" si="16"/>
        <v>442******80</v>
      </c>
    </row>
    <row r="1015" spans="1:12" x14ac:dyDescent="0.25">
      <c r="A1015" t="s">
        <v>6181</v>
      </c>
      <c r="B1015" t="s">
        <v>6182</v>
      </c>
      <c r="C1015" t="s">
        <v>17</v>
      </c>
      <c r="D1015" s="1">
        <v>45298.756851851853</v>
      </c>
      <c r="E1015" s="18" t="s">
        <v>11</v>
      </c>
      <c r="F1015" s="13" t="s">
        <v>16</v>
      </c>
      <c r="G1015" t="s">
        <v>14</v>
      </c>
      <c r="H1015">
        <v>0</v>
      </c>
      <c r="I1015" s="2"/>
      <c r="J1015" s="4">
        <v>0</v>
      </c>
      <c r="K1015" t="str">
        <f>IF((LEN(relatorio_Ananindeua[[#This Row],[CIF/CPF/CNPJ]])=14),relatorio_Ananindeua[[#This Row],[CIF/CPF/CNPJ]],relatorio_Ananindeua[[#This Row],[Coluna2]])</f>
        <v>44190355000166</v>
      </c>
      <c r="L1015" t="str">
        <f t="shared" si="16"/>
        <v>441******66</v>
      </c>
    </row>
    <row r="1016" spans="1:12" x14ac:dyDescent="0.25">
      <c r="A1016" t="s">
        <v>6177</v>
      </c>
      <c r="B1016" t="s">
        <v>6178</v>
      </c>
      <c r="C1016" t="s">
        <v>17</v>
      </c>
      <c r="D1016" s="1">
        <v>45298.756863425922</v>
      </c>
      <c r="E1016" s="18" t="s">
        <v>11</v>
      </c>
      <c r="F1016" s="13" t="s">
        <v>16</v>
      </c>
      <c r="G1016" t="s">
        <v>14</v>
      </c>
      <c r="H1016">
        <v>0</v>
      </c>
      <c r="I1016" s="2"/>
      <c r="J1016" s="4">
        <v>0</v>
      </c>
      <c r="K1016" t="str">
        <f>IF((LEN(relatorio_Ananindeua[[#This Row],[CIF/CPF/CNPJ]])=14),relatorio_Ananindeua[[#This Row],[CIF/CPF/CNPJ]],relatorio_Ananindeua[[#This Row],[Coluna2]])</f>
        <v>44183236000186</v>
      </c>
      <c r="L1016" t="str">
        <f t="shared" si="16"/>
        <v>441******86</v>
      </c>
    </row>
    <row r="1017" spans="1:12" x14ac:dyDescent="0.25">
      <c r="A1017" t="s">
        <v>6173</v>
      </c>
      <c r="B1017" t="s">
        <v>6174</v>
      </c>
      <c r="C1017" t="s">
        <v>17</v>
      </c>
      <c r="D1017" s="1">
        <v>45298.756874999999</v>
      </c>
      <c r="E1017" s="18" t="s">
        <v>11</v>
      </c>
      <c r="F1017" s="13" t="s">
        <v>16</v>
      </c>
      <c r="G1017" t="s">
        <v>14</v>
      </c>
      <c r="H1017">
        <v>0</v>
      </c>
      <c r="I1017" s="2"/>
      <c r="J1017" s="4">
        <v>0</v>
      </c>
      <c r="K1017" t="str">
        <f>IF((LEN(relatorio_Ananindeua[[#This Row],[CIF/CPF/CNPJ]])=14),relatorio_Ananindeua[[#This Row],[CIF/CPF/CNPJ]],relatorio_Ananindeua[[#This Row],[Coluna2]])</f>
        <v>44169674000190</v>
      </c>
      <c r="L1017" t="str">
        <f t="shared" si="16"/>
        <v>441******90</v>
      </c>
    </row>
    <row r="1018" spans="1:12" x14ac:dyDescent="0.25">
      <c r="A1018" t="s">
        <v>6169</v>
      </c>
      <c r="B1018" t="s">
        <v>6170</v>
      </c>
      <c r="C1018" t="s">
        <v>17</v>
      </c>
      <c r="D1018" s="1">
        <v>45298.756886574076</v>
      </c>
      <c r="E1018" s="18" t="s">
        <v>11</v>
      </c>
      <c r="F1018" s="13" t="s">
        <v>16</v>
      </c>
      <c r="G1018" t="s">
        <v>14</v>
      </c>
      <c r="H1018">
        <v>0</v>
      </c>
      <c r="I1018" s="2"/>
      <c r="J1018" s="4">
        <v>0</v>
      </c>
      <c r="K1018" t="str">
        <f>IF((LEN(relatorio_Ananindeua[[#This Row],[CIF/CPF/CNPJ]])=14),relatorio_Ananindeua[[#This Row],[CIF/CPF/CNPJ]],relatorio_Ananindeua[[#This Row],[Coluna2]])</f>
        <v>44155601000149</v>
      </c>
      <c r="L1018" t="str">
        <f t="shared" si="16"/>
        <v>441******49</v>
      </c>
    </row>
    <row r="1019" spans="1:12" x14ac:dyDescent="0.25">
      <c r="A1019" t="s">
        <v>6179</v>
      </c>
      <c r="B1019" t="s">
        <v>6180</v>
      </c>
      <c r="C1019" t="s">
        <v>17</v>
      </c>
      <c r="D1019" s="1">
        <v>45298.756886574076</v>
      </c>
      <c r="E1019" s="18" t="s">
        <v>11</v>
      </c>
      <c r="F1019" s="13" t="s">
        <v>16</v>
      </c>
      <c r="G1019" t="s">
        <v>14</v>
      </c>
      <c r="H1019">
        <v>0</v>
      </c>
      <c r="I1019" s="2"/>
      <c r="J1019" s="4">
        <v>0</v>
      </c>
      <c r="K1019" t="str">
        <f>IF((LEN(relatorio_Ananindeua[[#This Row],[CIF/CPF/CNPJ]])=14),relatorio_Ananindeua[[#This Row],[CIF/CPF/CNPJ]],relatorio_Ananindeua[[#This Row],[Coluna2]])</f>
        <v>44189182000166</v>
      </c>
      <c r="L1019" t="str">
        <f t="shared" si="16"/>
        <v>441******66</v>
      </c>
    </row>
    <row r="1020" spans="1:12" x14ac:dyDescent="0.25">
      <c r="A1020" t="s">
        <v>6163</v>
      </c>
      <c r="B1020" t="s">
        <v>6164</v>
      </c>
      <c r="C1020" t="s">
        <v>17</v>
      </c>
      <c r="D1020" s="1">
        <v>45298.756967592592</v>
      </c>
      <c r="E1020" s="18" t="s">
        <v>11</v>
      </c>
      <c r="F1020" s="13" t="s">
        <v>16</v>
      </c>
      <c r="G1020" t="s">
        <v>14</v>
      </c>
      <c r="H1020">
        <v>0</v>
      </c>
      <c r="I1020" s="2"/>
      <c r="J1020" s="4">
        <v>0</v>
      </c>
      <c r="K1020" t="str">
        <f>IF((LEN(relatorio_Ananindeua[[#This Row],[CIF/CPF/CNPJ]])=14),relatorio_Ananindeua[[#This Row],[CIF/CPF/CNPJ]],relatorio_Ananindeua[[#This Row],[Coluna2]])</f>
        <v>44129322000100</v>
      </c>
      <c r="L1020" t="str">
        <f t="shared" si="16"/>
        <v>441******00</v>
      </c>
    </row>
    <row r="1021" spans="1:12" x14ac:dyDescent="0.25">
      <c r="A1021" t="s">
        <v>6165</v>
      </c>
      <c r="B1021" t="s">
        <v>6166</v>
      </c>
      <c r="C1021" t="s">
        <v>17</v>
      </c>
      <c r="D1021" s="1">
        <v>45298.756967592592</v>
      </c>
      <c r="E1021" s="18" t="s">
        <v>11</v>
      </c>
      <c r="F1021" s="13" t="s">
        <v>16</v>
      </c>
      <c r="G1021" t="s">
        <v>14</v>
      </c>
      <c r="H1021">
        <v>0</v>
      </c>
      <c r="I1021" s="2"/>
      <c r="J1021" s="4">
        <v>0</v>
      </c>
      <c r="K1021" t="str">
        <f>IF((LEN(relatorio_Ananindeua[[#This Row],[CIF/CPF/CNPJ]])=14),relatorio_Ananindeua[[#This Row],[CIF/CPF/CNPJ]],relatorio_Ananindeua[[#This Row],[Coluna2]])</f>
        <v>44135089000179</v>
      </c>
      <c r="L1021" t="str">
        <f t="shared" si="16"/>
        <v>441******79</v>
      </c>
    </row>
    <row r="1022" spans="1:12" x14ac:dyDescent="0.25">
      <c r="A1022" t="s">
        <v>4461</v>
      </c>
      <c r="B1022" t="s">
        <v>4462</v>
      </c>
      <c r="C1022" t="s">
        <v>17</v>
      </c>
      <c r="D1022" s="1">
        <v>45298.756979166668</v>
      </c>
      <c r="E1022" s="18" t="s">
        <v>11</v>
      </c>
      <c r="F1022" s="13" t="s">
        <v>16</v>
      </c>
      <c r="G1022" t="s">
        <v>14</v>
      </c>
      <c r="H1022">
        <v>0</v>
      </c>
      <c r="I1022" s="2"/>
      <c r="J1022" s="4">
        <v>0</v>
      </c>
      <c r="K1022" t="str">
        <f>IF((LEN(relatorio_Ananindeua[[#This Row],[CIF/CPF/CNPJ]])=14),relatorio_Ananindeua[[#This Row],[CIF/CPF/CNPJ]],relatorio_Ananindeua[[#This Row],[Coluna2]])</f>
        <v>37578207000158</v>
      </c>
      <c r="L1022" t="str">
        <f t="shared" si="16"/>
        <v>375******58</v>
      </c>
    </row>
    <row r="1023" spans="1:12" x14ac:dyDescent="0.25">
      <c r="A1023" t="s">
        <v>4846</v>
      </c>
      <c r="B1023" t="s">
        <v>4847</v>
      </c>
      <c r="C1023" t="s">
        <v>17</v>
      </c>
      <c r="D1023" s="1">
        <v>45298.757094907407</v>
      </c>
      <c r="E1023" s="18" t="s">
        <v>11</v>
      </c>
      <c r="F1023" s="13" t="s">
        <v>16</v>
      </c>
      <c r="G1023" t="s">
        <v>14</v>
      </c>
      <c r="H1023">
        <v>0</v>
      </c>
      <c r="I1023" s="2"/>
      <c r="J1023" s="4">
        <v>0</v>
      </c>
      <c r="K1023" t="str">
        <f>IF((LEN(relatorio_Ananindeua[[#This Row],[CIF/CPF/CNPJ]])=14),relatorio_Ananindeua[[#This Row],[CIF/CPF/CNPJ]],relatorio_Ananindeua[[#This Row],[Coluna2]])</f>
        <v>39774515000184</v>
      </c>
      <c r="L1023" t="str">
        <f t="shared" si="16"/>
        <v>397******84</v>
      </c>
    </row>
    <row r="1024" spans="1:12" x14ac:dyDescent="0.25">
      <c r="A1024" t="s">
        <v>6159</v>
      </c>
      <c r="B1024" t="s">
        <v>6160</v>
      </c>
      <c r="C1024" t="s">
        <v>17</v>
      </c>
      <c r="D1024" s="1">
        <v>45298.757094907407</v>
      </c>
      <c r="E1024" s="18" t="s">
        <v>11</v>
      </c>
      <c r="F1024" s="13" t="s">
        <v>16</v>
      </c>
      <c r="G1024" t="s">
        <v>14</v>
      </c>
      <c r="H1024">
        <v>0</v>
      </c>
      <c r="I1024" s="2"/>
      <c r="J1024" s="4">
        <v>0</v>
      </c>
      <c r="K1024" t="str">
        <f>IF((LEN(relatorio_Ananindeua[[#This Row],[CIF/CPF/CNPJ]])=14),relatorio_Ananindeua[[#This Row],[CIF/CPF/CNPJ]],relatorio_Ananindeua[[#This Row],[Coluna2]])</f>
        <v>44072093000135</v>
      </c>
      <c r="L1024" t="str">
        <f t="shared" si="16"/>
        <v>440******35</v>
      </c>
    </row>
    <row r="1025" spans="1:12" x14ac:dyDescent="0.25">
      <c r="A1025" t="s">
        <v>6145</v>
      </c>
      <c r="B1025" t="s">
        <v>6146</v>
      </c>
      <c r="C1025" t="s">
        <v>17</v>
      </c>
      <c r="D1025" s="1">
        <v>45298.757106481484</v>
      </c>
      <c r="E1025" s="18" t="s">
        <v>11</v>
      </c>
      <c r="F1025" s="13" t="s">
        <v>16</v>
      </c>
      <c r="G1025" t="s">
        <v>14</v>
      </c>
      <c r="H1025">
        <v>0</v>
      </c>
      <c r="I1025" s="2"/>
      <c r="J1025" s="4">
        <v>0</v>
      </c>
      <c r="K1025" t="str">
        <f>IF((LEN(relatorio_Ananindeua[[#This Row],[CIF/CPF/CNPJ]])=14),relatorio_Ananindeua[[#This Row],[CIF/CPF/CNPJ]],relatorio_Ananindeua[[#This Row],[Coluna2]])</f>
        <v>44044072000106</v>
      </c>
      <c r="L1025" t="str">
        <f t="shared" si="16"/>
        <v>440******06</v>
      </c>
    </row>
    <row r="1026" spans="1:12" x14ac:dyDescent="0.25">
      <c r="A1026" t="s">
        <v>6149</v>
      </c>
      <c r="B1026" t="s">
        <v>6150</v>
      </c>
      <c r="C1026" t="s">
        <v>17</v>
      </c>
      <c r="D1026" s="1">
        <v>45298.757106481484</v>
      </c>
      <c r="E1026" s="18" t="s">
        <v>11</v>
      </c>
      <c r="F1026" s="13" t="s">
        <v>16</v>
      </c>
      <c r="G1026" t="s">
        <v>14</v>
      </c>
      <c r="H1026">
        <v>0</v>
      </c>
      <c r="I1026" s="2"/>
      <c r="J1026" s="4">
        <v>0</v>
      </c>
      <c r="K1026" t="str">
        <f>IF((LEN(relatorio_Ananindeua[[#This Row],[CIF/CPF/CNPJ]])=14),relatorio_Ananindeua[[#This Row],[CIF/CPF/CNPJ]],relatorio_Ananindeua[[#This Row],[Coluna2]])</f>
        <v>44053639000100</v>
      </c>
      <c r="L1026" t="str">
        <f t="shared" si="16"/>
        <v>440******00</v>
      </c>
    </row>
    <row r="1027" spans="1:12" x14ac:dyDescent="0.25">
      <c r="A1027" t="s">
        <v>6143</v>
      </c>
      <c r="B1027" t="s">
        <v>6144</v>
      </c>
      <c r="C1027" t="s">
        <v>17</v>
      </c>
      <c r="D1027" s="1">
        <v>45298.757118055553</v>
      </c>
      <c r="E1027" s="18" t="s">
        <v>11</v>
      </c>
      <c r="F1027" s="13" t="s">
        <v>16</v>
      </c>
      <c r="G1027" t="s">
        <v>14</v>
      </c>
      <c r="H1027">
        <v>0</v>
      </c>
      <c r="I1027" s="2"/>
      <c r="J1027" s="4">
        <v>0</v>
      </c>
      <c r="K1027" t="str">
        <f>IF((LEN(relatorio_Ananindeua[[#This Row],[CIF/CPF/CNPJ]])=14),relatorio_Ananindeua[[#This Row],[CIF/CPF/CNPJ]],relatorio_Ananindeua[[#This Row],[Coluna2]])</f>
        <v>44033981000149</v>
      </c>
      <c r="L1027" t="str">
        <f t="shared" si="16"/>
        <v>440******49</v>
      </c>
    </row>
    <row r="1028" spans="1:12" x14ac:dyDescent="0.25">
      <c r="A1028" t="s">
        <v>4771</v>
      </c>
      <c r="B1028" t="s">
        <v>4772</v>
      </c>
      <c r="C1028" t="s">
        <v>17</v>
      </c>
      <c r="D1028" s="1">
        <v>45298.75712962963</v>
      </c>
      <c r="E1028" s="18" t="s">
        <v>11</v>
      </c>
      <c r="F1028" s="13" t="s">
        <v>16</v>
      </c>
      <c r="G1028" t="s">
        <v>14</v>
      </c>
      <c r="H1028">
        <v>0</v>
      </c>
      <c r="I1028" s="2"/>
      <c r="J1028" s="4">
        <v>0</v>
      </c>
      <c r="K1028" t="str">
        <f>IF((LEN(relatorio_Ananindeua[[#This Row],[CIF/CPF/CNPJ]])=14),relatorio_Ananindeua[[#This Row],[CIF/CPF/CNPJ]],relatorio_Ananindeua[[#This Row],[Coluna2]])</f>
        <v>39469212000158</v>
      </c>
      <c r="L1028" t="str">
        <f t="shared" si="16"/>
        <v>394******58</v>
      </c>
    </row>
    <row r="1029" spans="1:12" x14ac:dyDescent="0.25">
      <c r="A1029" t="s">
        <v>4543</v>
      </c>
      <c r="B1029" t="s">
        <v>4544</v>
      </c>
      <c r="C1029" t="s">
        <v>17</v>
      </c>
      <c r="D1029" s="1">
        <v>45298.757152777776</v>
      </c>
      <c r="E1029" s="18" t="s">
        <v>11</v>
      </c>
      <c r="F1029" s="13" t="s">
        <v>16</v>
      </c>
      <c r="G1029" t="s">
        <v>14</v>
      </c>
      <c r="H1029">
        <v>0</v>
      </c>
      <c r="I1029" s="2"/>
      <c r="J1029" s="4">
        <v>0</v>
      </c>
      <c r="K1029" t="str">
        <f>IF((LEN(relatorio_Ananindeua[[#This Row],[CIF/CPF/CNPJ]])=14),relatorio_Ananindeua[[#This Row],[CIF/CPF/CNPJ]],relatorio_Ananindeua[[#This Row],[Coluna2]])</f>
        <v>37930661000126</v>
      </c>
      <c r="L1029" t="str">
        <f t="shared" si="16"/>
        <v>379******26</v>
      </c>
    </row>
    <row r="1030" spans="1:12" x14ac:dyDescent="0.25">
      <c r="A1030" t="s">
        <v>6139</v>
      </c>
      <c r="B1030" t="s">
        <v>6140</v>
      </c>
      <c r="C1030" t="s">
        <v>17</v>
      </c>
      <c r="D1030" s="1">
        <v>45298.757152777776</v>
      </c>
      <c r="E1030" s="18" t="s">
        <v>11</v>
      </c>
      <c r="F1030" s="13" t="s">
        <v>16</v>
      </c>
      <c r="G1030" t="s">
        <v>14</v>
      </c>
      <c r="H1030">
        <v>0</v>
      </c>
      <c r="I1030" s="2"/>
      <c r="J1030" s="4">
        <v>0</v>
      </c>
      <c r="K1030" t="str">
        <f>IF((LEN(relatorio_Ananindeua[[#This Row],[CIF/CPF/CNPJ]])=14),relatorio_Ananindeua[[#This Row],[CIF/CPF/CNPJ]],relatorio_Ananindeua[[#This Row],[Coluna2]])</f>
        <v>44020778000138</v>
      </c>
      <c r="L1030" t="str">
        <f t="shared" si="16"/>
        <v>440******38</v>
      </c>
    </row>
    <row r="1031" spans="1:12" x14ac:dyDescent="0.25">
      <c r="A1031" t="s">
        <v>4410</v>
      </c>
      <c r="B1031" t="s">
        <v>4411</v>
      </c>
      <c r="C1031" t="s">
        <v>17</v>
      </c>
      <c r="D1031" s="1">
        <v>45298.757187499999</v>
      </c>
      <c r="E1031" s="18" t="s">
        <v>11</v>
      </c>
      <c r="F1031" s="13" t="s">
        <v>16</v>
      </c>
      <c r="G1031" t="s">
        <v>14</v>
      </c>
      <c r="H1031">
        <v>0</v>
      </c>
      <c r="I1031" s="2"/>
      <c r="J1031" s="4">
        <v>0</v>
      </c>
      <c r="K1031" t="str">
        <f>IF((LEN(relatorio_Ananindeua[[#This Row],[CIF/CPF/CNPJ]])=14),relatorio_Ananindeua[[#This Row],[CIF/CPF/CNPJ]],relatorio_Ananindeua[[#This Row],[Coluna2]])</f>
        <v>37391402000174</v>
      </c>
      <c r="L1031" t="str">
        <f t="shared" si="16"/>
        <v>373******74</v>
      </c>
    </row>
    <row r="1032" spans="1:12" x14ac:dyDescent="0.25">
      <c r="A1032" t="s">
        <v>6137</v>
      </c>
      <c r="B1032" t="s">
        <v>6138</v>
      </c>
      <c r="C1032" t="s">
        <v>17</v>
      </c>
      <c r="D1032" s="1">
        <v>45298.757187499999</v>
      </c>
      <c r="E1032" s="18" t="s">
        <v>11</v>
      </c>
      <c r="F1032" s="13" t="s">
        <v>16</v>
      </c>
      <c r="G1032" t="s">
        <v>14</v>
      </c>
      <c r="H1032">
        <v>0</v>
      </c>
      <c r="I1032" s="2"/>
      <c r="J1032" s="4">
        <v>0</v>
      </c>
      <c r="K1032" t="str">
        <f>IF((LEN(relatorio_Ananindeua[[#This Row],[CIF/CPF/CNPJ]])=14),relatorio_Ananindeua[[#This Row],[CIF/CPF/CNPJ]],relatorio_Ananindeua[[#This Row],[Coluna2]])</f>
        <v>44020197000104</v>
      </c>
      <c r="L1032" t="str">
        <f t="shared" si="16"/>
        <v>440******04</v>
      </c>
    </row>
    <row r="1033" spans="1:12" x14ac:dyDescent="0.25">
      <c r="A1033" t="s">
        <v>6127</v>
      </c>
      <c r="B1033" t="s">
        <v>6128</v>
      </c>
      <c r="C1033" t="s">
        <v>17</v>
      </c>
      <c r="D1033" s="1">
        <v>45298.757210648146</v>
      </c>
      <c r="E1033" s="18" t="s">
        <v>11</v>
      </c>
      <c r="F1033" s="13" t="s">
        <v>16</v>
      </c>
      <c r="G1033" t="s">
        <v>14</v>
      </c>
      <c r="H1033">
        <v>0</v>
      </c>
      <c r="I1033" s="2"/>
      <c r="J1033" s="4">
        <v>0</v>
      </c>
      <c r="K1033" t="str">
        <f>IF((LEN(relatorio_Ananindeua[[#This Row],[CIF/CPF/CNPJ]])=14),relatorio_Ananindeua[[#This Row],[CIF/CPF/CNPJ]],relatorio_Ananindeua[[#This Row],[Coluna2]])</f>
        <v>43948305000132</v>
      </c>
      <c r="L1033" t="str">
        <f t="shared" si="16"/>
        <v>439******32</v>
      </c>
    </row>
    <row r="1034" spans="1:12" x14ac:dyDescent="0.25">
      <c r="A1034" t="s">
        <v>6125</v>
      </c>
      <c r="B1034" t="s">
        <v>6126</v>
      </c>
      <c r="C1034" t="s">
        <v>17</v>
      </c>
      <c r="D1034" s="1">
        <v>45298.757222222222</v>
      </c>
      <c r="E1034" s="18" t="s">
        <v>11</v>
      </c>
      <c r="F1034" s="13" t="s">
        <v>16</v>
      </c>
      <c r="G1034" t="s">
        <v>14</v>
      </c>
      <c r="H1034">
        <v>0</v>
      </c>
      <c r="I1034" s="2"/>
      <c r="J1034" s="4">
        <v>0</v>
      </c>
      <c r="K1034" t="str">
        <f>IF((LEN(relatorio_Ananindeua[[#This Row],[CIF/CPF/CNPJ]])=14),relatorio_Ananindeua[[#This Row],[CIF/CPF/CNPJ]],relatorio_Ananindeua[[#This Row],[Coluna2]])</f>
        <v>43939108000157</v>
      </c>
      <c r="L1034" t="str">
        <f t="shared" si="16"/>
        <v>439******57</v>
      </c>
    </row>
    <row r="1035" spans="1:12" x14ac:dyDescent="0.25">
      <c r="A1035" t="s">
        <v>6121</v>
      </c>
      <c r="B1035" t="s">
        <v>6122</v>
      </c>
      <c r="C1035" t="s">
        <v>17</v>
      </c>
      <c r="D1035" s="1">
        <v>45298.757233796299</v>
      </c>
      <c r="E1035" s="18" t="s">
        <v>11</v>
      </c>
      <c r="F1035" s="13" t="s">
        <v>16</v>
      </c>
      <c r="G1035" t="s">
        <v>14</v>
      </c>
      <c r="H1035">
        <v>0</v>
      </c>
      <c r="I1035" s="2"/>
      <c r="J1035" s="4">
        <v>0</v>
      </c>
      <c r="K1035" t="str">
        <f>IF((LEN(relatorio_Ananindeua[[#This Row],[CIF/CPF/CNPJ]])=14),relatorio_Ananindeua[[#This Row],[CIF/CPF/CNPJ]],relatorio_Ananindeua[[#This Row],[Coluna2]])</f>
        <v>43916834000154</v>
      </c>
      <c r="L1035" t="str">
        <f t="shared" si="16"/>
        <v>439******54</v>
      </c>
    </row>
    <row r="1036" spans="1:12" x14ac:dyDescent="0.25">
      <c r="A1036" t="s">
        <v>6095</v>
      </c>
      <c r="B1036" t="s">
        <v>6096</v>
      </c>
      <c r="C1036" t="s">
        <v>17</v>
      </c>
      <c r="D1036" s="1">
        <v>45298.757291666669</v>
      </c>
      <c r="E1036" s="18" t="s">
        <v>11</v>
      </c>
      <c r="F1036" s="13" t="s">
        <v>16</v>
      </c>
      <c r="G1036" t="s">
        <v>14</v>
      </c>
      <c r="H1036">
        <v>0</v>
      </c>
      <c r="I1036" s="2"/>
      <c r="J1036" s="4">
        <v>0</v>
      </c>
      <c r="K1036" t="str">
        <f>IF((LEN(relatorio_Ananindeua[[#This Row],[CIF/CPF/CNPJ]])=14),relatorio_Ananindeua[[#This Row],[CIF/CPF/CNPJ]],relatorio_Ananindeua[[#This Row],[Coluna2]])</f>
        <v>43852097000173</v>
      </c>
      <c r="L1036" t="str">
        <f t="shared" si="16"/>
        <v>438******73</v>
      </c>
    </row>
    <row r="1037" spans="1:12" x14ac:dyDescent="0.25">
      <c r="A1037" t="s">
        <v>6103</v>
      </c>
      <c r="B1037" t="s">
        <v>6104</v>
      </c>
      <c r="C1037" t="s">
        <v>17</v>
      </c>
      <c r="D1037" s="1">
        <v>45298.757291666669</v>
      </c>
      <c r="E1037" s="18" t="s">
        <v>11</v>
      </c>
      <c r="F1037" s="13" t="s">
        <v>16</v>
      </c>
      <c r="G1037" t="s">
        <v>14</v>
      </c>
      <c r="H1037">
        <v>0</v>
      </c>
      <c r="I1037" s="2"/>
      <c r="J1037" s="4">
        <v>0</v>
      </c>
      <c r="K1037" t="str">
        <f>IF((LEN(relatorio_Ananindeua[[#This Row],[CIF/CPF/CNPJ]])=14),relatorio_Ananindeua[[#This Row],[CIF/CPF/CNPJ]],relatorio_Ananindeua[[#This Row],[Coluna2]])</f>
        <v>43866068000160</v>
      </c>
      <c r="L1037" t="str">
        <f t="shared" si="16"/>
        <v>438******60</v>
      </c>
    </row>
    <row r="1038" spans="1:12" x14ac:dyDescent="0.25">
      <c r="A1038" t="s">
        <v>6107</v>
      </c>
      <c r="B1038" t="s">
        <v>6108</v>
      </c>
      <c r="C1038" t="s">
        <v>17</v>
      </c>
      <c r="D1038" s="1">
        <v>45298.757291666669</v>
      </c>
      <c r="E1038" s="18" t="s">
        <v>11</v>
      </c>
      <c r="F1038" s="13" t="s">
        <v>16</v>
      </c>
      <c r="G1038" t="s">
        <v>14</v>
      </c>
      <c r="H1038">
        <v>0</v>
      </c>
      <c r="I1038" s="2"/>
      <c r="J1038" s="4">
        <v>0</v>
      </c>
      <c r="K1038" t="str">
        <f>IF((LEN(relatorio_Ananindeua[[#This Row],[CIF/CPF/CNPJ]])=14),relatorio_Ananindeua[[#This Row],[CIF/CPF/CNPJ]],relatorio_Ananindeua[[#This Row],[Coluna2]])</f>
        <v>43871773000156</v>
      </c>
      <c r="L1038" t="str">
        <f t="shared" si="16"/>
        <v>438******56</v>
      </c>
    </row>
    <row r="1039" spans="1:12" x14ac:dyDescent="0.25">
      <c r="A1039" t="s">
        <v>6109</v>
      </c>
      <c r="B1039" t="s">
        <v>6110</v>
      </c>
      <c r="C1039" t="s">
        <v>17</v>
      </c>
      <c r="D1039" s="1">
        <v>45298.757291666669</v>
      </c>
      <c r="E1039" s="18" t="s">
        <v>11</v>
      </c>
      <c r="F1039" s="13" t="s">
        <v>16</v>
      </c>
      <c r="G1039" t="s">
        <v>14</v>
      </c>
      <c r="H1039">
        <v>0</v>
      </c>
      <c r="I1039" s="2"/>
      <c r="J1039" s="4">
        <v>0</v>
      </c>
      <c r="K1039" t="str">
        <f>IF((LEN(relatorio_Ananindeua[[#This Row],[CIF/CPF/CNPJ]])=14),relatorio_Ananindeua[[#This Row],[CIF/CPF/CNPJ]],relatorio_Ananindeua[[#This Row],[Coluna2]])</f>
        <v>43874827000137</v>
      </c>
      <c r="L1039" t="str">
        <f t="shared" si="16"/>
        <v>438******37</v>
      </c>
    </row>
    <row r="1040" spans="1:12" x14ac:dyDescent="0.25">
      <c r="A1040" t="s">
        <v>6111</v>
      </c>
      <c r="B1040" t="s">
        <v>6112</v>
      </c>
      <c r="C1040" t="s">
        <v>17</v>
      </c>
      <c r="D1040" s="1">
        <v>45298.757291666669</v>
      </c>
      <c r="E1040" s="18" t="s">
        <v>11</v>
      </c>
      <c r="F1040" s="13" t="s">
        <v>16</v>
      </c>
      <c r="G1040" t="s">
        <v>14</v>
      </c>
      <c r="H1040">
        <v>0</v>
      </c>
      <c r="I1040" s="2"/>
      <c r="J1040" s="4">
        <v>0</v>
      </c>
      <c r="K1040" t="str">
        <f>IF((LEN(relatorio_Ananindeua[[#This Row],[CIF/CPF/CNPJ]])=14),relatorio_Ananindeua[[#This Row],[CIF/CPF/CNPJ]],relatorio_Ananindeua[[#This Row],[Coluna2]])</f>
        <v>43898888000134</v>
      </c>
      <c r="L1040" t="str">
        <f t="shared" si="16"/>
        <v>438******34</v>
      </c>
    </row>
    <row r="1041" spans="1:12" x14ac:dyDescent="0.25">
      <c r="A1041" t="s">
        <v>6119</v>
      </c>
      <c r="B1041" t="s">
        <v>6120</v>
      </c>
      <c r="C1041" t="s">
        <v>17</v>
      </c>
      <c r="D1041" s="1">
        <v>45298.757291666669</v>
      </c>
      <c r="E1041" s="18" t="s">
        <v>11</v>
      </c>
      <c r="F1041" s="13" t="s">
        <v>16</v>
      </c>
      <c r="G1041" t="s">
        <v>14</v>
      </c>
      <c r="H1041">
        <v>0</v>
      </c>
      <c r="I1041" s="2"/>
      <c r="J1041" s="4">
        <v>0</v>
      </c>
      <c r="K1041" t="str">
        <f>IF((LEN(relatorio_Ananindeua[[#This Row],[CIF/CPF/CNPJ]])=14),relatorio_Ananindeua[[#This Row],[CIF/CPF/CNPJ]],relatorio_Ananindeua[[#This Row],[Coluna2]])</f>
        <v>43908368000165</v>
      </c>
      <c r="L1041" t="str">
        <f t="shared" si="16"/>
        <v>439******65</v>
      </c>
    </row>
    <row r="1042" spans="1:12" x14ac:dyDescent="0.25">
      <c r="A1042" t="s">
        <v>6091</v>
      </c>
      <c r="B1042" t="s">
        <v>6092</v>
      </c>
      <c r="C1042" t="s">
        <v>17</v>
      </c>
      <c r="D1042" s="1">
        <v>45298.757326388892</v>
      </c>
      <c r="E1042" s="18" t="s">
        <v>11</v>
      </c>
      <c r="F1042" s="13" t="s">
        <v>16</v>
      </c>
      <c r="G1042" t="s">
        <v>14</v>
      </c>
      <c r="H1042">
        <v>0</v>
      </c>
      <c r="I1042" s="2"/>
      <c r="J1042" s="4">
        <v>0</v>
      </c>
      <c r="K1042" t="str">
        <f>IF((LEN(relatorio_Ananindeua[[#This Row],[CIF/CPF/CNPJ]])=14),relatorio_Ananindeua[[#This Row],[CIF/CPF/CNPJ]],relatorio_Ananindeua[[#This Row],[Coluna2]])</f>
        <v>43842642000140</v>
      </c>
      <c r="L1042" t="str">
        <f t="shared" ref="L1042:L1105" si="17">_xlfn.CONCAT(LEFT(A1042,3),REPT("*",6),RIGHT(A1042,2))</f>
        <v>438******40</v>
      </c>
    </row>
    <row r="1043" spans="1:12" x14ac:dyDescent="0.25">
      <c r="A1043" t="s">
        <v>6097</v>
      </c>
      <c r="B1043" t="s">
        <v>6098</v>
      </c>
      <c r="C1043" t="s">
        <v>17</v>
      </c>
      <c r="D1043" s="1">
        <v>45298.757326388892</v>
      </c>
      <c r="E1043" s="18" t="s">
        <v>11</v>
      </c>
      <c r="F1043" s="13" t="s">
        <v>16</v>
      </c>
      <c r="G1043" t="s">
        <v>14</v>
      </c>
      <c r="H1043">
        <v>0</v>
      </c>
      <c r="I1043" s="2"/>
      <c r="J1043" s="4">
        <v>0</v>
      </c>
      <c r="K1043" t="str">
        <f>IF((LEN(relatorio_Ananindeua[[#This Row],[CIF/CPF/CNPJ]])=14),relatorio_Ananindeua[[#This Row],[CIF/CPF/CNPJ]],relatorio_Ananindeua[[#This Row],[Coluna2]])</f>
        <v>43859468000149</v>
      </c>
      <c r="L1043" t="str">
        <f t="shared" si="17"/>
        <v>438******49</v>
      </c>
    </row>
    <row r="1044" spans="1:12" x14ac:dyDescent="0.25">
      <c r="A1044" t="s">
        <v>6101</v>
      </c>
      <c r="B1044" t="s">
        <v>6102</v>
      </c>
      <c r="C1044" t="s">
        <v>17</v>
      </c>
      <c r="D1044" s="1">
        <v>45298.757337962961</v>
      </c>
      <c r="E1044" s="18" t="s">
        <v>11</v>
      </c>
      <c r="F1044" s="13" t="s">
        <v>16</v>
      </c>
      <c r="G1044" t="s">
        <v>14</v>
      </c>
      <c r="H1044">
        <v>0</v>
      </c>
      <c r="I1044" s="2"/>
      <c r="J1044" s="4">
        <v>0</v>
      </c>
      <c r="K1044" t="str">
        <f>IF((LEN(relatorio_Ananindeua[[#This Row],[CIF/CPF/CNPJ]])=14),relatorio_Ananindeua[[#This Row],[CIF/CPF/CNPJ]],relatorio_Ananindeua[[#This Row],[Coluna2]])</f>
        <v>43864898000159</v>
      </c>
      <c r="L1044" t="str">
        <f t="shared" si="17"/>
        <v>438******59</v>
      </c>
    </row>
    <row r="1045" spans="1:12" x14ac:dyDescent="0.25">
      <c r="A1045" t="s">
        <v>5334</v>
      </c>
      <c r="B1045" t="s">
        <v>5335</v>
      </c>
      <c r="C1045" t="s">
        <v>17</v>
      </c>
      <c r="D1045" s="1">
        <v>45298.757349537038</v>
      </c>
      <c r="E1045" s="18" t="s">
        <v>11</v>
      </c>
      <c r="F1045" s="13" t="s">
        <v>16</v>
      </c>
      <c r="G1045" t="s">
        <v>14</v>
      </c>
      <c r="H1045">
        <v>0</v>
      </c>
      <c r="I1045" s="2"/>
      <c r="J1045" s="4">
        <v>0</v>
      </c>
      <c r="K1045" t="str">
        <f>IF((LEN(relatorio_Ananindeua[[#This Row],[CIF/CPF/CNPJ]])=14),relatorio_Ananindeua[[#This Row],[CIF/CPF/CNPJ]],relatorio_Ananindeua[[#This Row],[Coluna2]])</f>
        <v>41388335000106</v>
      </c>
      <c r="L1045" t="str">
        <f t="shared" si="17"/>
        <v>413******06</v>
      </c>
    </row>
    <row r="1046" spans="1:12" x14ac:dyDescent="0.25">
      <c r="A1046" t="s">
        <v>6083</v>
      </c>
      <c r="B1046" t="s">
        <v>6084</v>
      </c>
      <c r="C1046" t="s">
        <v>17</v>
      </c>
      <c r="D1046" s="1">
        <v>45298.757349537038</v>
      </c>
      <c r="E1046" s="18" t="s">
        <v>11</v>
      </c>
      <c r="F1046" s="13" t="s">
        <v>16</v>
      </c>
      <c r="G1046" t="s">
        <v>14</v>
      </c>
      <c r="H1046">
        <v>0</v>
      </c>
      <c r="I1046" s="2"/>
      <c r="J1046" s="4">
        <v>0</v>
      </c>
      <c r="K1046" t="str">
        <f>IF((LEN(relatorio_Ananindeua[[#This Row],[CIF/CPF/CNPJ]])=14),relatorio_Ananindeua[[#This Row],[CIF/CPF/CNPJ]],relatorio_Ananindeua[[#This Row],[Coluna2]])</f>
        <v>43812101000170</v>
      </c>
      <c r="L1046" t="str">
        <f t="shared" si="17"/>
        <v>438******70</v>
      </c>
    </row>
    <row r="1047" spans="1:12" x14ac:dyDescent="0.25">
      <c r="A1047" t="s">
        <v>6077</v>
      </c>
      <c r="B1047" t="s">
        <v>6078</v>
      </c>
      <c r="C1047" t="s">
        <v>17</v>
      </c>
      <c r="D1047" s="1">
        <v>45298.757384259261</v>
      </c>
      <c r="E1047" s="18" t="s">
        <v>11</v>
      </c>
      <c r="F1047" s="13" t="s">
        <v>16</v>
      </c>
      <c r="G1047" t="s">
        <v>14</v>
      </c>
      <c r="H1047">
        <v>0</v>
      </c>
      <c r="I1047" s="2"/>
      <c r="J1047" s="4">
        <v>0</v>
      </c>
      <c r="K1047" t="str">
        <f>IF((LEN(relatorio_Ananindeua[[#This Row],[CIF/CPF/CNPJ]])=14),relatorio_Ananindeua[[#This Row],[CIF/CPF/CNPJ]],relatorio_Ananindeua[[#This Row],[Coluna2]])</f>
        <v>43789097000176</v>
      </c>
      <c r="L1047" t="str">
        <f t="shared" si="17"/>
        <v>437******76</v>
      </c>
    </row>
    <row r="1048" spans="1:12" x14ac:dyDescent="0.25">
      <c r="A1048" t="s">
        <v>6063</v>
      </c>
      <c r="B1048" t="s">
        <v>6064</v>
      </c>
      <c r="C1048" t="s">
        <v>17</v>
      </c>
      <c r="D1048" s="1">
        <v>45298.757418981484</v>
      </c>
      <c r="E1048" s="18" t="s">
        <v>11</v>
      </c>
      <c r="F1048" s="13" t="s">
        <v>16</v>
      </c>
      <c r="G1048" t="s">
        <v>14</v>
      </c>
      <c r="H1048">
        <v>0</v>
      </c>
      <c r="I1048" s="2"/>
      <c r="J1048" s="4">
        <v>0</v>
      </c>
      <c r="K1048" t="str">
        <f>IF((LEN(relatorio_Ananindeua[[#This Row],[CIF/CPF/CNPJ]])=14),relatorio_Ananindeua[[#This Row],[CIF/CPF/CNPJ]],relatorio_Ananindeua[[#This Row],[Coluna2]])</f>
        <v>43758741000149</v>
      </c>
      <c r="L1048" t="str">
        <f t="shared" si="17"/>
        <v>437******49</v>
      </c>
    </row>
    <row r="1049" spans="1:12" x14ac:dyDescent="0.25">
      <c r="A1049" t="s">
        <v>6071</v>
      </c>
      <c r="B1049" t="s">
        <v>6072</v>
      </c>
      <c r="C1049" t="s">
        <v>17</v>
      </c>
      <c r="D1049" s="1">
        <v>45298.757476851853</v>
      </c>
      <c r="E1049" s="18" t="s">
        <v>11</v>
      </c>
      <c r="F1049" s="13" t="s">
        <v>16</v>
      </c>
      <c r="G1049" t="s">
        <v>14</v>
      </c>
      <c r="H1049">
        <v>0</v>
      </c>
      <c r="I1049" s="2"/>
      <c r="J1049" s="4">
        <v>0</v>
      </c>
      <c r="K1049" t="str">
        <f>IF((LEN(relatorio_Ananindeua[[#This Row],[CIF/CPF/CNPJ]])=14),relatorio_Ananindeua[[#This Row],[CIF/CPF/CNPJ]],relatorio_Ananindeua[[#This Row],[Coluna2]])</f>
        <v>43776971000130</v>
      </c>
      <c r="L1049" t="str">
        <f t="shared" si="17"/>
        <v>437******30</v>
      </c>
    </row>
    <row r="1050" spans="1:12" x14ac:dyDescent="0.25">
      <c r="A1050" t="s">
        <v>6051</v>
      </c>
      <c r="B1050" t="s">
        <v>6052</v>
      </c>
      <c r="C1050" t="s">
        <v>17</v>
      </c>
      <c r="D1050" s="1">
        <v>45298.757488425923</v>
      </c>
      <c r="E1050" s="18" t="s">
        <v>11</v>
      </c>
      <c r="F1050" s="13" t="s">
        <v>16</v>
      </c>
      <c r="G1050" t="s">
        <v>14</v>
      </c>
      <c r="H1050">
        <v>0</v>
      </c>
      <c r="I1050" s="2"/>
      <c r="J1050" s="4">
        <v>0</v>
      </c>
      <c r="K1050" t="str">
        <f>IF((LEN(relatorio_Ananindeua[[#This Row],[CIF/CPF/CNPJ]])=14),relatorio_Ananindeua[[#This Row],[CIF/CPF/CNPJ]],relatorio_Ananindeua[[#This Row],[Coluna2]])</f>
        <v>43743416000102</v>
      </c>
      <c r="L1050" t="str">
        <f t="shared" si="17"/>
        <v>437******02</v>
      </c>
    </row>
    <row r="1051" spans="1:12" x14ac:dyDescent="0.25">
      <c r="A1051" t="s">
        <v>1760</v>
      </c>
      <c r="B1051" t="s">
        <v>1761</v>
      </c>
      <c r="C1051" t="s">
        <v>17</v>
      </c>
      <c r="D1051" s="1">
        <v>45298.7575</v>
      </c>
      <c r="E1051" s="18" t="s">
        <v>11</v>
      </c>
      <c r="F1051" s="13" t="s">
        <v>16</v>
      </c>
      <c r="G1051" t="s">
        <v>14</v>
      </c>
      <c r="H1051">
        <v>0</v>
      </c>
      <c r="I1051" s="2"/>
      <c r="J1051" s="4">
        <v>0</v>
      </c>
      <c r="K1051" t="str">
        <f>IF((LEN(relatorio_Ananindeua[[#This Row],[CIF/CPF/CNPJ]])=14),relatorio_Ananindeua[[#This Row],[CIF/CPF/CNPJ]],relatorio_Ananindeua[[#This Row],[Coluna2]])</f>
        <v>24215019000113</v>
      </c>
      <c r="L1051" t="str">
        <f t="shared" si="17"/>
        <v>242******13</v>
      </c>
    </row>
    <row r="1052" spans="1:12" x14ac:dyDescent="0.25">
      <c r="A1052" t="s">
        <v>5530</v>
      </c>
      <c r="B1052" t="s">
        <v>5531</v>
      </c>
      <c r="C1052" t="s">
        <v>17</v>
      </c>
      <c r="D1052" s="1">
        <v>45298.7575</v>
      </c>
      <c r="E1052" s="18" t="s">
        <v>11</v>
      </c>
      <c r="F1052" s="13" t="s">
        <v>16</v>
      </c>
      <c r="G1052" t="s">
        <v>14</v>
      </c>
      <c r="H1052">
        <v>0</v>
      </c>
      <c r="I1052" s="2"/>
      <c r="J1052" s="4">
        <v>0</v>
      </c>
      <c r="K1052" t="str">
        <f>IF((LEN(relatorio_Ananindeua[[#This Row],[CIF/CPF/CNPJ]])=14),relatorio_Ananindeua[[#This Row],[CIF/CPF/CNPJ]],relatorio_Ananindeua[[#This Row],[Coluna2]])</f>
        <v>42045301000181</v>
      </c>
      <c r="L1052" t="str">
        <f t="shared" si="17"/>
        <v>420******81</v>
      </c>
    </row>
    <row r="1053" spans="1:12" x14ac:dyDescent="0.25">
      <c r="A1053" t="s">
        <v>4611</v>
      </c>
      <c r="B1053" t="s">
        <v>4612</v>
      </c>
      <c r="C1053" t="s">
        <v>17</v>
      </c>
      <c r="D1053" s="1">
        <v>45298.757511574076</v>
      </c>
      <c r="E1053" s="18" t="s">
        <v>11</v>
      </c>
      <c r="F1053" s="13" t="s">
        <v>16</v>
      </c>
      <c r="G1053" t="s">
        <v>14</v>
      </c>
      <c r="H1053">
        <v>0</v>
      </c>
      <c r="I1053" s="2"/>
      <c r="J1053" s="4">
        <v>0</v>
      </c>
      <c r="K1053" t="str">
        <f>IF((LEN(relatorio_Ananindeua[[#This Row],[CIF/CPF/CNPJ]])=14),relatorio_Ananindeua[[#This Row],[CIF/CPF/CNPJ]],relatorio_Ananindeua[[#This Row],[Coluna2]])</f>
        <v>38196508000180</v>
      </c>
      <c r="L1053" t="str">
        <f t="shared" si="17"/>
        <v>381******80</v>
      </c>
    </row>
    <row r="1054" spans="1:12" x14ac:dyDescent="0.25">
      <c r="A1054" t="s">
        <v>4709</v>
      </c>
      <c r="B1054" t="s">
        <v>4710</v>
      </c>
      <c r="C1054" t="s">
        <v>17</v>
      </c>
      <c r="D1054" s="1">
        <v>45298.757511574076</v>
      </c>
      <c r="E1054" s="18" t="s">
        <v>11</v>
      </c>
      <c r="F1054" s="13" t="s">
        <v>16</v>
      </c>
      <c r="G1054" t="s">
        <v>14</v>
      </c>
      <c r="H1054">
        <v>0</v>
      </c>
      <c r="I1054" s="2"/>
      <c r="J1054" s="4">
        <v>0</v>
      </c>
      <c r="K1054" t="str">
        <f>IF((LEN(relatorio_Ananindeua[[#This Row],[CIF/CPF/CNPJ]])=14),relatorio_Ananindeua[[#This Row],[CIF/CPF/CNPJ]],relatorio_Ananindeua[[#This Row],[Coluna2]])</f>
        <v>38820196000133</v>
      </c>
      <c r="L1054" t="str">
        <f t="shared" si="17"/>
        <v>388******33</v>
      </c>
    </row>
    <row r="1055" spans="1:12" x14ac:dyDescent="0.25">
      <c r="A1055" t="s">
        <v>6047</v>
      </c>
      <c r="B1055" t="s">
        <v>6048</v>
      </c>
      <c r="C1055" t="s">
        <v>17</v>
      </c>
      <c r="D1055" s="1">
        <v>45298.757511574076</v>
      </c>
      <c r="E1055" s="18" t="s">
        <v>11</v>
      </c>
      <c r="F1055" s="13" t="s">
        <v>16</v>
      </c>
      <c r="G1055" t="s">
        <v>14</v>
      </c>
      <c r="H1055">
        <v>0</v>
      </c>
      <c r="I1055" s="2"/>
      <c r="J1055" s="4">
        <v>0</v>
      </c>
      <c r="K1055" t="str">
        <f>IF((LEN(relatorio_Ananindeua[[#This Row],[CIF/CPF/CNPJ]])=14),relatorio_Ananindeua[[#This Row],[CIF/CPF/CNPJ]],relatorio_Ananindeua[[#This Row],[Coluna2]])</f>
        <v>43739900000168</v>
      </c>
      <c r="L1055" t="str">
        <f t="shared" si="17"/>
        <v>437******68</v>
      </c>
    </row>
    <row r="1056" spans="1:12" x14ac:dyDescent="0.25">
      <c r="A1056" t="s">
        <v>6057</v>
      </c>
      <c r="B1056" t="s">
        <v>6058</v>
      </c>
      <c r="C1056" t="s">
        <v>17</v>
      </c>
      <c r="D1056" s="1">
        <v>45298.757511574076</v>
      </c>
      <c r="E1056" s="18" t="s">
        <v>11</v>
      </c>
      <c r="F1056" s="13" t="s">
        <v>16</v>
      </c>
      <c r="G1056" t="s">
        <v>14</v>
      </c>
      <c r="H1056">
        <v>0</v>
      </c>
      <c r="I1056" s="2"/>
      <c r="J1056" s="4">
        <v>0</v>
      </c>
      <c r="K1056" t="str">
        <f>IF((LEN(relatorio_Ananindeua[[#This Row],[CIF/CPF/CNPJ]])=14),relatorio_Ananindeua[[#This Row],[CIF/CPF/CNPJ]],relatorio_Ananindeua[[#This Row],[Coluna2]])</f>
        <v>43745091000105</v>
      </c>
      <c r="L1056" t="str">
        <f t="shared" si="17"/>
        <v>437******05</v>
      </c>
    </row>
    <row r="1057" spans="1:12" x14ac:dyDescent="0.25">
      <c r="A1057" t="s">
        <v>5356</v>
      </c>
      <c r="B1057" t="s">
        <v>5357</v>
      </c>
      <c r="C1057" t="s">
        <v>17</v>
      </c>
      <c r="D1057" s="1">
        <v>45298.757534722223</v>
      </c>
      <c r="E1057" s="18" t="s">
        <v>11</v>
      </c>
      <c r="F1057" s="13" t="s">
        <v>16</v>
      </c>
      <c r="G1057" t="s">
        <v>14</v>
      </c>
      <c r="H1057">
        <v>0</v>
      </c>
      <c r="I1057" s="2"/>
      <c r="J1057" s="4">
        <v>0</v>
      </c>
      <c r="K1057" t="str">
        <f>IF((LEN(relatorio_Ananindeua[[#This Row],[CIF/CPF/CNPJ]])=14),relatorio_Ananindeua[[#This Row],[CIF/CPF/CNPJ]],relatorio_Ananindeua[[#This Row],[Coluna2]])</f>
        <v>41453730000125</v>
      </c>
      <c r="L1057" t="str">
        <f t="shared" si="17"/>
        <v>414******25</v>
      </c>
    </row>
    <row r="1058" spans="1:12" x14ac:dyDescent="0.25">
      <c r="A1058" t="s">
        <v>6039</v>
      </c>
      <c r="B1058" t="s">
        <v>6040</v>
      </c>
      <c r="C1058" t="s">
        <v>17</v>
      </c>
      <c r="D1058" s="1">
        <v>45298.757534722223</v>
      </c>
      <c r="E1058" s="18" t="s">
        <v>11</v>
      </c>
      <c r="F1058" s="13" t="s">
        <v>16</v>
      </c>
      <c r="G1058" t="s">
        <v>14</v>
      </c>
      <c r="H1058">
        <v>0</v>
      </c>
      <c r="I1058" s="2"/>
      <c r="J1058" s="4">
        <v>0</v>
      </c>
      <c r="K1058" t="str">
        <f>IF((LEN(relatorio_Ananindeua[[#This Row],[CIF/CPF/CNPJ]])=14),relatorio_Ananindeua[[#This Row],[CIF/CPF/CNPJ]],relatorio_Ananindeua[[#This Row],[Coluna2]])</f>
        <v>43712531000110</v>
      </c>
      <c r="L1058" t="str">
        <f t="shared" si="17"/>
        <v>437******10</v>
      </c>
    </row>
    <row r="1059" spans="1:12" x14ac:dyDescent="0.25">
      <c r="A1059" t="s">
        <v>1062</v>
      </c>
      <c r="B1059" t="s">
        <v>1063</v>
      </c>
      <c r="C1059" t="s">
        <v>17</v>
      </c>
      <c r="D1059" s="1">
        <v>45298.757627314815</v>
      </c>
      <c r="E1059" s="18" t="s">
        <v>11</v>
      </c>
      <c r="F1059" s="13" t="s">
        <v>16</v>
      </c>
      <c r="G1059" t="s">
        <v>14</v>
      </c>
      <c r="H1059">
        <v>0</v>
      </c>
      <c r="I1059" s="2"/>
      <c r="J1059" s="4">
        <v>0</v>
      </c>
      <c r="K1059" t="str">
        <f>IF((LEN(relatorio_Ananindeua[[#This Row],[CIF/CPF/CNPJ]])=14),relatorio_Ananindeua[[#This Row],[CIF/CPF/CNPJ]],relatorio_Ananindeua[[#This Row],[Coluna2]])</f>
        <v>18177130000160</v>
      </c>
      <c r="L1059" t="str">
        <f t="shared" si="17"/>
        <v>181******60</v>
      </c>
    </row>
    <row r="1060" spans="1:12" x14ac:dyDescent="0.25">
      <c r="A1060" t="s">
        <v>6021</v>
      </c>
      <c r="B1060" t="s">
        <v>6022</v>
      </c>
      <c r="C1060" t="s">
        <v>17</v>
      </c>
      <c r="D1060" s="1">
        <v>45298.757627314815</v>
      </c>
      <c r="E1060" s="18" t="s">
        <v>11</v>
      </c>
      <c r="F1060" s="13" t="s">
        <v>16</v>
      </c>
      <c r="G1060" t="s">
        <v>14</v>
      </c>
      <c r="H1060">
        <v>0</v>
      </c>
      <c r="I1060" s="2"/>
      <c r="J1060" s="4">
        <v>0</v>
      </c>
      <c r="K1060" t="str">
        <f>IF((LEN(relatorio_Ananindeua[[#This Row],[CIF/CPF/CNPJ]])=14),relatorio_Ananindeua[[#This Row],[CIF/CPF/CNPJ]],relatorio_Ananindeua[[#This Row],[Coluna2]])</f>
        <v>43626789000101</v>
      </c>
      <c r="L1060" t="str">
        <f t="shared" si="17"/>
        <v>436******01</v>
      </c>
    </row>
    <row r="1061" spans="1:12" x14ac:dyDescent="0.25">
      <c r="A1061" t="s">
        <v>6023</v>
      </c>
      <c r="B1061" t="s">
        <v>6024</v>
      </c>
      <c r="C1061" t="s">
        <v>17</v>
      </c>
      <c r="D1061" s="1">
        <v>45298.757627314815</v>
      </c>
      <c r="E1061" s="18" t="s">
        <v>11</v>
      </c>
      <c r="F1061" s="13" t="s">
        <v>16</v>
      </c>
      <c r="G1061" t="s">
        <v>14</v>
      </c>
      <c r="H1061">
        <v>0</v>
      </c>
      <c r="I1061" s="2"/>
      <c r="J1061" s="4">
        <v>0</v>
      </c>
      <c r="K1061" t="str">
        <f>IF((LEN(relatorio_Ananindeua[[#This Row],[CIF/CPF/CNPJ]])=14),relatorio_Ananindeua[[#This Row],[CIF/CPF/CNPJ]],relatorio_Ananindeua[[#This Row],[Coluna2]])</f>
        <v>43638979000130</v>
      </c>
      <c r="L1061" t="str">
        <f t="shared" si="17"/>
        <v>436******30</v>
      </c>
    </row>
    <row r="1062" spans="1:12" x14ac:dyDescent="0.25">
      <c r="A1062" t="s">
        <v>6019</v>
      </c>
      <c r="B1062" t="s">
        <v>6020</v>
      </c>
      <c r="C1062" t="s">
        <v>17</v>
      </c>
      <c r="D1062" s="1">
        <v>45298.757650462961</v>
      </c>
      <c r="E1062" s="18" t="s">
        <v>11</v>
      </c>
      <c r="F1062" s="13" t="s">
        <v>16</v>
      </c>
      <c r="G1062" t="s">
        <v>14</v>
      </c>
      <c r="H1062">
        <v>0</v>
      </c>
      <c r="I1062" s="2"/>
      <c r="J1062" s="4">
        <v>0</v>
      </c>
      <c r="K1062" t="str">
        <f>IF((LEN(relatorio_Ananindeua[[#This Row],[CIF/CPF/CNPJ]])=14),relatorio_Ananindeua[[#This Row],[CIF/CPF/CNPJ]],relatorio_Ananindeua[[#This Row],[Coluna2]])</f>
        <v>43620570000197</v>
      </c>
      <c r="L1062" t="str">
        <f t="shared" si="17"/>
        <v>436******97</v>
      </c>
    </row>
    <row r="1063" spans="1:12" x14ac:dyDescent="0.25">
      <c r="A1063" t="s">
        <v>4577</v>
      </c>
      <c r="B1063" t="s">
        <v>4578</v>
      </c>
      <c r="C1063" t="s">
        <v>17</v>
      </c>
      <c r="D1063" s="1">
        <v>45298.757662037038</v>
      </c>
      <c r="E1063" s="18" t="s">
        <v>11</v>
      </c>
      <c r="F1063" s="13" t="s">
        <v>16</v>
      </c>
      <c r="G1063" t="s">
        <v>14</v>
      </c>
      <c r="H1063">
        <v>0</v>
      </c>
      <c r="I1063" s="2"/>
      <c r="J1063" s="4">
        <v>0</v>
      </c>
      <c r="K1063" t="str">
        <f>IF((LEN(relatorio_Ananindeua[[#This Row],[CIF/CPF/CNPJ]])=14),relatorio_Ananindeua[[#This Row],[CIF/CPF/CNPJ]],relatorio_Ananindeua[[#This Row],[Coluna2]])</f>
        <v>38084151000148</v>
      </c>
      <c r="L1063" t="str">
        <f t="shared" si="17"/>
        <v>380******48</v>
      </c>
    </row>
    <row r="1064" spans="1:12" x14ac:dyDescent="0.25">
      <c r="A1064" t="s">
        <v>6007</v>
      </c>
      <c r="B1064" t="s">
        <v>6008</v>
      </c>
      <c r="C1064" t="s">
        <v>17</v>
      </c>
      <c r="D1064" s="1">
        <v>45298.757685185185</v>
      </c>
      <c r="E1064" s="18" t="s">
        <v>11</v>
      </c>
      <c r="F1064" s="13" t="s">
        <v>16</v>
      </c>
      <c r="G1064" t="s">
        <v>14</v>
      </c>
      <c r="H1064">
        <v>0</v>
      </c>
      <c r="I1064" s="2"/>
      <c r="J1064" s="4">
        <v>0</v>
      </c>
      <c r="K1064" t="str">
        <f>IF((LEN(relatorio_Ananindeua[[#This Row],[CIF/CPF/CNPJ]])=14),relatorio_Ananindeua[[#This Row],[CIF/CPF/CNPJ]],relatorio_Ananindeua[[#This Row],[Coluna2]])</f>
        <v>43593437000199</v>
      </c>
      <c r="L1064" t="str">
        <f t="shared" si="17"/>
        <v>435******99</v>
      </c>
    </row>
    <row r="1065" spans="1:12" x14ac:dyDescent="0.25">
      <c r="A1065" t="s">
        <v>6005</v>
      </c>
      <c r="B1065" t="s">
        <v>6006</v>
      </c>
      <c r="C1065" t="s">
        <v>17</v>
      </c>
      <c r="D1065" s="1">
        <v>45298.757696759261</v>
      </c>
      <c r="E1065" s="18" t="s">
        <v>11</v>
      </c>
      <c r="F1065" s="13" t="s">
        <v>16</v>
      </c>
      <c r="G1065" t="s">
        <v>14</v>
      </c>
      <c r="H1065">
        <v>0</v>
      </c>
      <c r="I1065" s="2"/>
      <c r="J1065" s="4">
        <v>0</v>
      </c>
      <c r="K1065" t="str">
        <f>IF((LEN(relatorio_Ananindeua[[#This Row],[CIF/CPF/CNPJ]])=14),relatorio_Ananindeua[[#This Row],[CIF/CPF/CNPJ]],relatorio_Ananindeua[[#This Row],[Coluna2]])</f>
        <v>43586579000129</v>
      </c>
      <c r="L1065" t="str">
        <f t="shared" si="17"/>
        <v>435******29</v>
      </c>
    </row>
    <row r="1066" spans="1:12" x14ac:dyDescent="0.25">
      <c r="A1066" t="s">
        <v>4757</v>
      </c>
      <c r="B1066" t="s">
        <v>4758</v>
      </c>
      <c r="C1066" t="s">
        <v>17</v>
      </c>
      <c r="D1066" s="1">
        <v>45298.757754629631</v>
      </c>
      <c r="E1066" s="18" t="s">
        <v>11</v>
      </c>
      <c r="F1066" s="13" t="s">
        <v>16</v>
      </c>
      <c r="G1066" t="s">
        <v>14</v>
      </c>
      <c r="H1066">
        <v>0</v>
      </c>
      <c r="I1066" s="2"/>
      <c r="J1066" s="4">
        <v>0</v>
      </c>
      <c r="K1066" t="str">
        <f>IF((LEN(relatorio_Ananindeua[[#This Row],[CIF/CPF/CNPJ]])=14),relatorio_Ananindeua[[#This Row],[CIF/CPF/CNPJ]],relatorio_Ananindeua[[#This Row],[Coluna2]])</f>
        <v>39361187000194</v>
      </c>
      <c r="L1066" t="str">
        <f t="shared" si="17"/>
        <v>393******94</v>
      </c>
    </row>
    <row r="1067" spans="1:12" x14ac:dyDescent="0.25">
      <c r="A1067" t="s">
        <v>5985</v>
      </c>
      <c r="B1067" t="s">
        <v>5986</v>
      </c>
      <c r="C1067" t="s">
        <v>17</v>
      </c>
      <c r="D1067" s="1">
        <v>45298.757754629631</v>
      </c>
      <c r="E1067" s="18" t="s">
        <v>11</v>
      </c>
      <c r="F1067" s="13" t="s">
        <v>16</v>
      </c>
      <c r="G1067" t="s">
        <v>14</v>
      </c>
      <c r="H1067">
        <v>0</v>
      </c>
      <c r="I1067" s="2"/>
      <c r="J1067" s="4">
        <v>0</v>
      </c>
      <c r="K1067" t="str">
        <f>IF((LEN(relatorio_Ananindeua[[#This Row],[CIF/CPF/CNPJ]])=14),relatorio_Ananindeua[[#This Row],[CIF/CPF/CNPJ]],relatorio_Ananindeua[[#This Row],[Coluna2]])</f>
        <v>43541151000160</v>
      </c>
      <c r="L1067" t="str">
        <f t="shared" si="17"/>
        <v>435******60</v>
      </c>
    </row>
    <row r="1068" spans="1:12" x14ac:dyDescent="0.25">
      <c r="A1068" t="s">
        <v>5999</v>
      </c>
      <c r="B1068" t="s">
        <v>6000</v>
      </c>
      <c r="C1068" t="s">
        <v>17</v>
      </c>
      <c r="D1068" s="1">
        <v>45298.757754629631</v>
      </c>
      <c r="E1068" s="18" t="s">
        <v>11</v>
      </c>
      <c r="F1068" s="13" t="s">
        <v>16</v>
      </c>
      <c r="G1068" t="s">
        <v>14</v>
      </c>
      <c r="H1068">
        <v>0</v>
      </c>
      <c r="I1068" s="2"/>
      <c r="J1068" s="4">
        <v>0</v>
      </c>
      <c r="K1068" t="str">
        <f>IF((LEN(relatorio_Ananindeua[[#This Row],[CIF/CPF/CNPJ]])=14),relatorio_Ananindeua[[#This Row],[CIF/CPF/CNPJ]],relatorio_Ananindeua[[#This Row],[Coluna2]])</f>
        <v>43571210000142</v>
      </c>
      <c r="L1068" t="str">
        <f t="shared" si="17"/>
        <v>435******42</v>
      </c>
    </row>
    <row r="1069" spans="1:12" x14ac:dyDescent="0.25">
      <c r="A1069" t="s">
        <v>5961</v>
      </c>
      <c r="B1069" t="s">
        <v>5962</v>
      </c>
      <c r="C1069" t="s">
        <v>17</v>
      </c>
      <c r="D1069" s="1">
        <v>45298.757824074077</v>
      </c>
      <c r="E1069" s="18" t="s">
        <v>11</v>
      </c>
      <c r="F1069" s="13" t="s">
        <v>16</v>
      </c>
      <c r="G1069" t="s">
        <v>14</v>
      </c>
      <c r="H1069">
        <v>0</v>
      </c>
      <c r="I1069" s="2"/>
      <c r="J1069" s="4">
        <v>0</v>
      </c>
      <c r="K1069" t="str">
        <f>IF((LEN(relatorio_Ananindeua[[#This Row],[CIF/CPF/CNPJ]])=14),relatorio_Ananindeua[[#This Row],[CIF/CPF/CNPJ]],relatorio_Ananindeua[[#This Row],[Coluna2]])</f>
        <v>43489902000146</v>
      </c>
      <c r="L1069" t="str">
        <f t="shared" si="17"/>
        <v>434******46</v>
      </c>
    </row>
    <row r="1070" spans="1:12" x14ac:dyDescent="0.25">
      <c r="A1070" t="s">
        <v>5965</v>
      </c>
      <c r="B1070" t="s">
        <v>5966</v>
      </c>
      <c r="C1070" t="s">
        <v>17</v>
      </c>
      <c r="D1070" s="1">
        <v>45298.757824074077</v>
      </c>
      <c r="E1070" s="18" t="s">
        <v>11</v>
      </c>
      <c r="F1070" s="13" t="s">
        <v>16</v>
      </c>
      <c r="G1070" t="s">
        <v>14</v>
      </c>
      <c r="H1070">
        <v>0</v>
      </c>
      <c r="I1070" s="2"/>
      <c r="J1070" s="4">
        <v>0</v>
      </c>
      <c r="K1070" t="str">
        <f>IF((LEN(relatorio_Ananindeua[[#This Row],[CIF/CPF/CNPJ]])=14),relatorio_Ananindeua[[#This Row],[CIF/CPF/CNPJ]],relatorio_Ananindeua[[#This Row],[Coluna2]])</f>
        <v>43501610000181</v>
      </c>
      <c r="L1070" t="str">
        <f t="shared" si="17"/>
        <v>435******81</v>
      </c>
    </row>
    <row r="1071" spans="1:12" x14ac:dyDescent="0.25">
      <c r="A1071" t="s">
        <v>5967</v>
      </c>
      <c r="B1071" t="s">
        <v>5968</v>
      </c>
      <c r="C1071" t="s">
        <v>17</v>
      </c>
      <c r="D1071" s="1">
        <v>45298.757824074077</v>
      </c>
      <c r="E1071" s="18" t="s">
        <v>11</v>
      </c>
      <c r="F1071" s="13" t="s">
        <v>16</v>
      </c>
      <c r="G1071" t="s">
        <v>14</v>
      </c>
      <c r="H1071">
        <v>0</v>
      </c>
      <c r="I1071" s="2"/>
      <c r="J1071" s="4">
        <v>0</v>
      </c>
      <c r="K1071" t="str">
        <f>IF((LEN(relatorio_Ananindeua[[#This Row],[CIF/CPF/CNPJ]])=14),relatorio_Ananindeua[[#This Row],[CIF/CPF/CNPJ]],relatorio_Ananindeua[[#This Row],[Coluna2]])</f>
        <v>43501823000103</v>
      </c>
      <c r="L1071" t="str">
        <f t="shared" si="17"/>
        <v>435******03</v>
      </c>
    </row>
    <row r="1072" spans="1:12" x14ac:dyDescent="0.25">
      <c r="A1072" t="s">
        <v>5969</v>
      </c>
      <c r="B1072" t="s">
        <v>5970</v>
      </c>
      <c r="C1072" t="s">
        <v>17</v>
      </c>
      <c r="D1072" s="1">
        <v>45298.757824074077</v>
      </c>
      <c r="E1072" s="18" t="s">
        <v>11</v>
      </c>
      <c r="F1072" s="13" t="s">
        <v>16</v>
      </c>
      <c r="G1072" t="s">
        <v>14</v>
      </c>
      <c r="H1072">
        <v>0</v>
      </c>
      <c r="I1072" s="2"/>
      <c r="J1072" s="4">
        <v>0</v>
      </c>
      <c r="K1072" t="str">
        <f>IF((LEN(relatorio_Ananindeua[[#This Row],[CIF/CPF/CNPJ]])=14),relatorio_Ananindeua[[#This Row],[CIF/CPF/CNPJ]],relatorio_Ananindeua[[#This Row],[Coluna2]])</f>
        <v>43502120000108</v>
      </c>
      <c r="L1072" t="str">
        <f t="shared" si="17"/>
        <v>435******08</v>
      </c>
    </row>
    <row r="1073" spans="1:12" x14ac:dyDescent="0.25">
      <c r="A1073" t="s">
        <v>5971</v>
      </c>
      <c r="B1073" t="s">
        <v>5972</v>
      </c>
      <c r="C1073" t="s">
        <v>17</v>
      </c>
      <c r="D1073" s="1">
        <v>45298.757824074077</v>
      </c>
      <c r="E1073" s="18" t="s">
        <v>11</v>
      </c>
      <c r="F1073" s="13" t="s">
        <v>16</v>
      </c>
      <c r="G1073" t="s">
        <v>14</v>
      </c>
      <c r="H1073">
        <v>0</v>
      </c>
      <c r="I1073" s="2"/>
      <c r="J1073" s="4">
        <v>0</v>
      </c>
      <c r="K1073" t="str">
        <f>IF((LEN(relatorio_Ananindeua[[#This Row],[CIF/CPF/CNPJ]])=14),relatorio_Ananindeua[[#This Row],[CIF/CPF/CNPJ]],relatorio_Ananindeua[[#This Row],[Coluna2]])</f>
        <v>43502272000100</v>
      </c>
      <c r="L1073" t="str">
        <f t="shared" si="17"/>
        <v>435******00</v>
      </c>
    </row>
    <row r="1074" spans="1:12" x14ac:dyDescent="0.25">
      <c r="A1074" t="s">
        <v>5979</v>
      </c>
      <c r="B1074" t="s">
        <v>5980</v>
      </c>
      <c r="C1074" t="s">
        <v>17</v>
      </c>
      <c r="D1074" s="1">
        <v>45298.757835648146</v>
      </c>
      <c r="E1074" s="18" t="s">
        <v>11</v>
      </c>
      <c r="F1074" s="13" t="s">
        <v>16</v>
      </c>
      <c r="G1074" t="s">
        <v>14</v>
      </c>
      <c r="H1074">
        <v>0</v>
      </c>
      <c r="I1074" s="2"/>
      <c r="J1074" s="4">
        <v>0</v>
      </c>
      <c r="K1074" t="str">
        <f>IF((LEN(relatorio_Ananindeua[[#This Row],[CIF/CPF/CNPJ]])=14),relatorio_Ananindeua[[#This Row],[CIF/CPF/CNPJ]],relatorio_Ananindeua[[#This Row],[Coluna2]])</f>
        <v>43529129000102</v>
      </c>
      <c r="L1074" t="str">
        <f t="shared" si="17"/>
        <v>435******02</v>
      </c>
    </row>
    <row r="1075" spans="1:12" x14ac:dyDescent="0.25">
      <c r="A1075" t="s">
        <v>1803</v>
      </c>
      <c r="B1075" t="s">
        <v>1804</v>
      </c>
      <c r="C1075" t="s">
        <v>17</v>
      </c>
      <c r="D1075" s="1">
        <v>45298.7578587963</v>
      </c>
      <c r="E1075" s="18" t="s">
        <v>11</v>
      </c>
      <c r="F1075" s="13" t="s">
        <v>16</v>
      </c>
      <c r="G1075" t="s">
        <v>14</v>
      </c>
      <c r="H1075">
        <v>0</v>
      </c>
      <c r="I1075" s="2"/>
      <c r="J1075" s="4">
        <v>0</v>
      </c>
      <c r="K1075" t="str">
        <f>IF((LEN(relatorio_Ananindeua[[#This Row],[CIF/CPF/CNPJ]])=14),relatorio_Ananindeua[[#This Row],[CIF/CPF/CNPJ]],relatorio_Ananindeua[[#This Row],[Coluna2]])</f>
        <v>24560092000122</v>
      </c>
      <c r="L1075" t="str">
        <f t="shared" si="17"/>
        <v>245******22</v>
      </c>
    </row>
    <row r="1076" spans="1:12" x14ac:dyDescent="0.25">
      <c r="A1076" t="s">
        <v>5396</v>
      </c>
      <c r="B1076" t="s">
        <v>5397</v>
      </c>
      <c r="C1076" t="s">
        <v>17</v>
      </c>
      <c r="D1076" s="1">
        <v>45298.7578587963</v>
      </c>
      <c r="E1076" s="18" t="s">
        <v>11</v>
      </c>
      <c r="F1076" s="13" t="s">
        <v>16</v>
      </c>
      <c r="G1076" t="s">
        <v>14</v>
      </c>
      <c r="H1076">
        <v>0</v>
      </c>
      <c r="I1076" s="2"/>
      <c r="J1076" s="4">
        <v>0</v>
      </c>
      <c r="K1076" t="str">
        <f>IF((LEN(relatorio_Ananindeua[[#This Row],[CIF/CPF/CNPJ]])=14),relatorio_Ananindeua[[#This Row],[CIF/CPF/CNPJ]],relatorio_Ananindeua[[#This Row],[Coluna2]])</f>
        <v>41597734000187</v>
      </c>
      <c r="L1076" t="str">
        <f t="shared" si="17"/>
        <v>415******87</v>
      </c>
    </row>
    <row r="1077" spans="1:12" x14ac:dyDescent="0.25">
      <c r="A1077" t="s">
        <v>5959</v>
      </c>
      <c r="B1077" t="s">
        <v>5960</v>
      </c>
      <c r="C1077" t="s">
        <v>17</v>
      </c>
      <c r="D1077" s="1">
        <v>45298.7578587963</v>
      </c>
      <c r="E1077" s="18" t="s">
        <v>11</v>
      </c>
      <c r="F1077" s="13" t="s">
        <v>16</v>
      </c>
      <c r="G1077" t="s">
        <v>14</v>
      </c>
      <c r="H1077">
        <v>0</v>
      </c>
      <c r="I1077" s="2"/>
      <c r="J1077" s="4">
        <v>0</v>
      </c>
      <c r="K1077" t="str">
        <f>IF((LEN(relatorio_Ananindeua[[#This Row],[CIF/CPF/CNPJ]])=14),relatorio_Ananindeua[[#This Row],[CIF/CPF/CNPJ]],relatorio_Ananindeua[[#This Row],[Coluna2]])</f>
        <v>43480056000101</v>
      </c>
      <c r="L1077" t="str">
        <f t="shared" si="17"/>
        <v>434******01</v>
      </c>
    </row>
    <row r="1078" spans="1:12" x14ac:dyDescent="0.25">
      <c r="A1078" t="s">
        <v>5963</v>
      </c>
      <c r="B1078" t="s">
        <v>5964</v>
      </c>
      <c r="C1078" t="s">
        <v>17</v>
      </c>
      <c r="D1078" s="1">
        <v>45298.7578587963</v>
      </c>
      <c r="E1078" s="18" t="s">
        <v>11</v>
      </c>
      <c r="F1078" s="13" t="s">
        <v>16</v>
      </c>
      <c r="G1078" t="s">
        <v>14</v>
      </c>
      <c r="H1078">
        <v>0</v>
      </c>
      <c r="I1078" s="2"/>
      <c r="J1078" s="4">
        <v>0</v>
      </c>
      <c r="K1078" t="str">
        <f>IF((LEN(relatorio_Ananindeua[[#This Row],[CIF/CPF/CNPJ]])=14),relatorio_Ananindeua[[#This Row],[CIF/CPF/CNPJ]],relatorio_Ananindeua[[#This Row],[Coluna2]])</f>
        <v>43493979000190</v>
      </c>
      <c r="L1078" t="str">
        <f t="shared" si="17"/>
        <v>434******90</v>
      </c>
    </row>
    <row r="1079" spans="1:12" x14ac:dyDescent="0.25">
      <c r="A1079" t="s">
        <v>5973</v>
      </c>
      <c r="B1079" t="s">
        <v>5974</v>
      </c>
      <c r="C1079" t="s">
        <v>17</v>
      </c>
      <c r="D1079" s="1">
        <v>45298.7578587963</v>
      </c>
      <c r="E1079" s="18" t="s">
        <v>11</v>
      </c>
      <c r="F1079" s="13" t="s">
        <v>16</v>
      </c>
      <c r="G1079" t="s">
        <v>14</v>
      </c>
      <c r="H1079">
        <v>0</v>
      </c>
      <c r="I1079" s="2"/>
      <c r="J1079" s="4">
        <v>0</v>
      </c>
      <c r="K1079" t="str">
        <f>IF((LEN(relatorio_Ananindeua[[#This Row],[CIF/CPF/CNPJ]])=14),relatorio_Ananindeua[[#This Row],[CIF/CPF/CNPJ]],relatorio_Ananindeua[[#This Row],[Coluna2]])</f>
        <v>43502316000194</v>
      </c>
      <c r="L1079" t="str">
        <f t="shared" si="17"/>
        <v>435******94</v>
      </c>
    </row>
    <row r="1080" spans="1:12" x14ac:dyDescent="0.25">
      <c r="A1080" t="s">
        <v>5953</v>
      </c>
      <c r="B1080" t="s">
        <v>5954</v>
      </c>
      <c r="C1080" t="s">
        <v>17</v>
      </c>
      <c r="D1080" s="1">
        <v>45298.757870370369</v>
      </c>
      <c r="E1080" s="18" t="s">
        <v>11</v>
      </c>
      <c r="F1080" s="13" t="s">
        <v>16</v>
      </c>
      <c r="G1080" t="s">
        <v>14</v>
      </c>
      <c r="H1080">
        <v>0</v>
      </c>
      <c r="I1080" s="2"/>
      <c r="J1080" s="4">
        <v>0</v>
      </c>
      <c r="K1080" t="str">
        <f>IF((LEN(relatorio_Ananindeua[[#This Row],[CIF/CPF/CNPJ]])=14),relatorio_Ananindeua[[#This Row],[CIF/CPF/CNPJ]],relatorio_Ananindeua[[#This Row],[Coluna2]])</f>
        <v>43442043000130</v>
      </c>
      <c r="L1080" t="str">
        <f t="shared" si="17"/>
        <v>434******30</v>
      </c>
    </row>
    <row r="1081" spans="1:12" x14ac:dyDescent="0.25">
      <c r="A1081" t="s">
        <v>875</v>
      </c>
      <c r="B1081" t="s">
        <v>876</v>
      </c>
      <c r="C1081" t="s">
        <v>17</v>
      </c>
      <c r="D1081" s="1">
        <v>45298.757905092592</v>
      </c>
      <c r="E1081" s="18" t="s">
        <v>11</v>
      </c>
      <c r="F1081" s="13" t="s">
        <v>16</v>
      </c>
      <c r="G1081" t="s">
        <v>14</v>
      </c>
      <c r="H1081">
        <v>0</v>
      </c>
      <c r="I1081" s="2"/>
      <c r="J1081" s="4">
        <v>0</v>
      </c>
      <c r="K1081" t="str">
        <f>IF((LEN(relatorio_Ananindeua[[#This Row],[CIF/CPF/CNPJ]])=14),relatorio_Ananindeua[[#This Row],[CIF/CPF/CNPJ]],relatorio_Ananindeua[[#This Row],[Coluna2]])</f>
        <v>16823228000111</v>
      </c>
      <c r="L1081" t="str">
        <f t="shared" si="17"/>
        <v>168******11</v>
      </c>
    </row>
    <row r="1082" spans="1:12" x14ac:dyDescent="0.25">
      <c r="A1082" t="s">
        <v>5929</v>
      </c>
      <c r="B1082" t="s">
        <v>5930</v>
      </c>
      <c r="C1082" t="s">
        <v>17</v>
      </c>
      <c r="D1082" s="1">
        <v>45298.757928240739</v>
      </c>
      <c r="E1082" s="18" t="s">
        <v>11</v>
      </c>
      <c r="F1082" s="13" t="s">
        <v>16</v>
      </c>
      <c r="G1082" t="s">
        <v>14</v>
      </c>
      <c r="H1082">
        <v>0</v>
      </c>
      <c r="I1082" s="2"/>
      <c r="J1082" s="4">
        <v>0</v>
      </c>
      <c r="K1082" t="str">
        <f>IF((LEN(relatorio_Ananindeua[[#This Row],[CIF/CPF/CNPJ]])=14),relatorio_Ananindeua[[#This Row],[CIF/CPF/CNPJ]],relatorio_Ananindeua[[#This Row],[Coluna2]])</f>
        <v>43376394000190</v>
      </c>
      <c r="L1082" t="str">
        <f t="shared" si="17"/>
        <v>433******90</v>
      </c>
    </row>
    <row r="1083" spans="1:12" x14ac:dyDescent="0.25">
      <c r="A1083" t="s">
        <v>5943</v>
      </c>
      <c r="B1083" t="s">
        <v>5944</v>
      </c>
      <c r="C1083" t="s">
        <v>17</v>
      </c>
      <c r="D1083" s="1">
        <v>45298.757928240739</v>
      </c>
      <c r="E1083" s="18" t="s">
        <v>11</v>
      </c>
      <c r="F1083" s="13" t="s">
        <v>16</v>
      </c>
      <c r="G1083" t="s">
        <v>14</v>
      </c>
      <c r="H1083">
        <v>0</v>
      </c>
      <c r="I1083" s="2"/>
      <c r="J1083" s="4">
        <v>0</v>
      </c>
      <c r="K1083" t="str">
        <f>IF((LEN(relatorio_Ananindeua[[#This Row],[CIF/CPF/CNPJ]])=14),relatorio_Ananindeua[[#This Row],[CIF/CPF/CNPJ]],relatorio_Ananindeua[[#This Row],[Coluna2]])</f>
        <v>43394254000144</v>
      </c>
      <c r="L1083" t="str">
        <f t="shared" si="17"/>
        <v>433******44</v>
      </c>
    </row>
    <row r="1084" spans="1:12" x14ac:dyDescent="0.25">
      <c r="A1084" t="s">
        <v>5945</v>
      </c>
      <c r="B1084" t="s">
        <v>5946</v>
      </c>
      <c r="C1084" t="s">
        <v>17</v>
      </c>
      <c r="D1084" s="1">
        <v>45298.757928240739</v>
      </c>
      <c r="E1084" s="18" t="s">
        <v>11</v>
      </c>
      <c r="F1084" s="13" t="s">
        <v>16</v>
      </c>
      <c r="G1084" t="s">
        <v>14</v>
      </c>
      <c r="H1084">
        <v>0</v>
      </c>
      <c r="I1084" s="2"/>
      <c r="J1084" s="4">
        <v>0</v>
      </c>
      <c r="K1084" t="str">
        <f>IF((LEN(relatorio_Ananindeua[[#This Row],[CIF/CPF/CNPJ]])=14),relatorio_Ananindeua[[#This Row],[CIF/CPF/CNPJ]],relatorio_Ananindeua[[#This Row],[Coluna2]])</f>
        <v>43403702000129</v>
      </c>
      <c r="L1084" t="str">
        <f t="shared" si="17"/>
        <v>434******29</v>
      </c>
    </row>
    <row r="1085" spans="1:12" x14ac:dyDescent="0.25">
      <c r="A1085" t="s">
        <v>5925</v>
      </c>
      <c r="B1085" t="s">
        <v>5926</v>
      </c>
      <c r="C1085" t="s">
        <v>17</v>
      </c>
      <c r="D1085" s="1">
        <v>45298.757986111108</v>
      </c>
      <c r="E1085" s="18" t="s">
        <v>11</v>
      </c>
      <c r="F1085" s="13" t="s">
        <v>16</v>
      </c>
      <c r="G1085" t="s">
        <v>14</v>
      </c>
      <c r="H1085">
        <v>0</v>
      </c>
      <c r="I1085" s="2"/>
      <c r="J1085" s="4">
        <v>0</v>
      </c>
      <c r="K1085" t="str">
        <f>IF((LEN(relatorio_Ananindeua[[#This Row],[CIF/CPF/CNPJ]])=14),relatorio_Ananindeua[[#This Row],[CIF/CPF/CNPJ]],relatorio_Ananindeua[[#This Row],[Coluna2]])</f>
        <v>43370605000187</v>
      </c>
      <c r="L1085" t="str">
        <f t="shared" si="17"/>
        <v>433******87</v>
      </c>
    </row>
    <row r="1086" spans="1:12" x14ac:dyDescent="0.25">
      <c r="A1086" t="s">
        <v>5785</v>
      </c>
      <c r="B1086" t="s">
        <v>5786</v>
      </c>
      <c r="C1086" t="s">
        <v>17</v>
      </c>
      <c r="D1086" s="1">
        <v>45298.757997685185</v>
      </c>
      <c r="E1086" s="18" t="s">
        <v>11</v>
      </c>
      <c r="F1086" s="13" t="s">
        <v>16</v>
      </c>
      <c r="G1086" t="s">
        <v>14</v>
      </c>
      <c r="H1086">
        <v>0</v>
      </c>
      <c r="I1086" s="2"/>
      <c r="J1086" s="4">
        <v>0</v>
      </c>
      <c r="K1086" t="str">
        <f>IF((LEN(relatorio_Ananindeua[[#This Row],[CIF/CPF/CNPJ]])=14),relatorio_Ananindeua[[#This Row],[CIF/CPF/CNPJ]],relatorio_Ananindeua[[#This Row],[Coluna2]])</f>
        <v>42867437000177</v>
      </c>
      <c r="L1086" t="str">
        <f t="shared" si="17"/>
        <v>428******77</v>
      </c>
    </row>
    <row r="1087" spans="1:12" x14ac:dyDescent="0.25">
      <c r="A1087" t="s">
        <v>5917</v>
      </c>
      <c r="B1087" t="s">
        <v>5918</v>
      </c>
      <c r="C1087" t="s">
        <v>17</v>
      </c>
      <c r="D1087" s="1">
        <v>45298.758009259262</v>
      </c>
      <c r="E1087" s="18" t="s">
        <v>11</v>
      </c>
      <c r="F1087" s="13" t="s">
        <v>16</v>
      </c>
      <c r="G1087" t="s">
        <v>14</v>
      </c>
      <c r="H1087">
        <v>0</v>
      </c>
      <c r="I1087" s="2"/>
      <c r="J1087" s="4">
        <v>0</v>
      </c>
      <c r="K1087" t="str">
        <f>IF((LEN(relatorio_Ananindeua[[#This Row],[CIF/CPF/CNPJ]])=14),relatorio_Ananindeua[[#This Row],[CIF/CPF/CNPJ]],relatorio_Ananindeua[[#This Row],[Coluna2]])</f>
        <v>43359364000175</v>
      </c>
      <c r="L1087" t="str">
        <f t="shared" si="17"/>
        <v>433******75</v>
      </c>
    </row>
    <row r="1088" spans="1:12" x14ac:dyDescent="0.25">
      <c r="A1088" t="s">
        <v>5923</v>
      </c>
      <c r="B1088" t="s">
        <v>5924</v>
      </c>
      <c r="C1088" t="s">
        <v>17</v>
      </c>
      <c r="D1088" s="1">
        <v>45298.758032407408</v>
      </c>
      <c r="E1088" s="18" t="s">
        <v>11</v>
      </c>
      <c r="F1088" s="13" t="s">
        <v>16</v>
      </c>
      <c r="G1088" t="s">
        <v>14</v>
      </c>
      <c r="H1088">
        <v>0</v>
      </c>
      <c r="I1088" s="2"/>
      <c r="J1088" s="4">
        <v>0</v>
      </c>
      <c r="K1088" t="str">
        <f>IF((LEN(relatorio_Ananindeua[[#This Row],[CIF/CPF/CNPJ]])=14),relatorio_Ananindeua[[#This Row],[CIF/CPF/CNPJ]],relatorio_Ananindeua[[#This Row],[Coluna2]])</f>
        <v>43367186000124</v>
      </c>
      <c r="L1088" t="str">
        <f t="shared" si="17"/>
        <v>433******24</v>
      </c>
    </row>
    <row r="1089" spans="1:12" x14ac:dyDescent="0.25">
      <c r="A1089" t="s">
        <v>5933</v>
      </c>
      <c r="B1089" t="s">
        <v>5934</v>
      </c>
      <c r="C1089" t="s">
        <v>17</v>
      </c>
      <c r="D1089" s="1">
        <v>45298.758032407408</v>
      </c>
      <c r="E1089" s="18" t="s">
        <v>11</v>
      </c>
      <c r="F1089" s="13" t="s">
        <v>16</v>
      </c>
      <c r="G1089" t="s">
        <v>14</v>
      </c>
      <c r="H1089">
        <v>0</v>
      </c>
      <c r="I1089" s="2"/>
      <c r="J1089" s="4">
        <v>0</v>
      </c>
      <c r="K1089" t="str">
        <f>IF((LEN(relatorio_Ananindeua[[#This Row],[CIF/CPF/CNPJ]])=14),relatorio_Ananindeua[[#This Row],[CIF/CPF/CNPJ]],relatorio_Ananindeua[[#This Row],[Coluna2]])</f>
        <v>43378299000125</v>
      </c>
      <c r="L1089" t="str">
        <f t="shared" si="17"/>
        <v>433******25</v>
      </c>
    </row>
    <row r="1090" spans="1:12" x14ac:dyDescent="0.25">
      <c r="A1090" t="s">
        <v>5937</v>
      </c>
      <c r="B1090" t="s">
        <v>5938</v>
      </c>
      <c r="C1090" t="s">
        <v>17</v>
      </c>
      <c r="D1090" s="1">
        <v>45298.758032407408</v>
      </c>
      <c r="E1090" s="18" t="s">
        <v>11</v>
      </c>
      <c r="F1090" s="13" t="s">
        <v>16</v>
      </c>
      <c r="G1090" t="s">
        <v>14</v>
      </c>
      <c r="H1090">
        <v>0</v>
      </c>
      <c r="I1090" s="2"/>
      <c r="J1090" s="4">
        <v>0</v>
      </c>
      <c r="K1090" t="str">
        <f>IF((LEN(relatorio_Ananindeua[[#This Row],[CIF/CPF/CNPJ]])=14),relatorio_Ananindeua[[#This Row],[CIF/CPF/CNPJ]],relatorio_Ananindeua[[#This Row],[Coluna2]])</f>
        <v>43380660000158</v>
      </c>
      <c r="L1090" t="str">
        <f t="shared" si="17"/>
        <v>433******58</v>
      </c>
    </row>
    <row r="1091" spans="1:12" x14ac:dyDescent="0.25">
      <c r="A1091" t="s">
        <v>5907</v>
      </c>
      <c r="B1091" t="s">
        <v>5908</v>
      </c>
      <c r="C1091" t="s">
        <v>17</v>
      </c>
      <c r="D1091" s="1">
        <v>45298.7580787037</v>
      </c>
      <c r="E1091" s="18" t="s">
        <v>11</v>
      </c>
      <c r="F1091" s="13" t="s">
        <v>16</v>
      </c>
      <c r="G1091" t="s">
        <v>14</v>
      </c>
      <c r="H1091">
        <v>0</v>
      </c>
      <c r="I1091" s="2"/>
      <c r="J1091" s="4">
        <v>0</v>
      </c>
      <c r="K1091" t="str">
        <f>IF((LEN(relatorio_Ananindeua[[#This Row],[CIF/CPF/CNPJ]])=14),relatorio_Ananindeua[[#This Row],[CIF/CPF/CNPJ]],relatorio_Ananindeua[[#This Row],[Coluna2]])</f>
        <v>43319017000119</v>
      </c>
      <c r="L1091" t="str">
        <f t="shared" si="17"/>
        <v>433******19</v>
      </c>
    </row>
    <row r="1092" spans="1:12" x14ac:dyDescent="0.25">
      <c r="A1092" t="s">
        <v>5909</v>
      </c>
      <c r="B1092" t="s">
        <v>5910</v>
      </c>
      <c r="C1092" t="s">
        <v>17</v>
      </c>
      <c r="D1092" s="1">
        <v>45298.7580787037</v>
      </c>
      <c r="E1092" s="18" t="s">
        <v>11</v>
      </c>
      <c r="F1092" s="13" t="s">
        <v>16</v>
      </c>
      <c r="G1092" t="s">
        <v>14</v>
      </c>
      <c r="H1092">
        <v>0</v>
      </c>
      <c r="I1092" s="2"/>
      <c r="J1092" s="4">
        <v>0</v>
      </c>
      <c r="K1092" t="str">
        <f>IF((LEN(relatorio_Ananindeua[[#This Row],[CIF/CPF/CNPJ]])=14),relatorio_Ananindeua[[#This Row],[CIF/CPF/CNPJ]],relatorio_Ananindeua[[#This Row],[Coluna2]])</f>
        <v>43321475000192</v>
      </c>
      <c r="L1092" t="str">
        <f t="shared" si="17"/>
        <v>433******92</v>
      </c>
    </row>
    <row r="1093" spans="1:12" x14ac:dyDescent="0.25">
      <c r="A1093" t="s">
        <v>5891</v>
      </c>
      <c r="B1093" t="s">
        <v>5892</v>
      </c>
      <c r="C1093" t="s">
        <v>17</v>
      </c>
      <c r="D1093" s="1">
        <v>45298.758090277777</v>
      </c>
      <c r="E1093" s="18" t="s">
        <v>11</v>
      </c>
      <c r="F1093" s="13" t="s">
        <v>16</v>
      </c>
      <c r="G1093" t="s">
        <v>14</v>
      </c>
      <c r="H1093">
        <v>0</v>
      </c>
      <c r="I1093" s="2"/>
      <c r="J1093" s="4">
        <v>0</v>
      </c>
      <c r="K1093" t="str">
        <f>IF((LEN(relatorio_Ananindeua[[#This Row],[CIF/CPF/CNPJ]])=14),relatorio_Ananindeua[[#This Row],[CIF/CPF/CNPJ]],relatorio_Ananindeua[[#This Row],[Coluna2]])</f>
        <v>43267291000191</v>
      </c>
      <c r="L1093" t="str">
        <f t="shared" si="17"/>
        <v>432******91</v>
      </c>
    </row>
    <row r="1094" spans="1:12" x14ac:dyDescent="0.25">
      <c r="A1094" t="s">
        <v>5893</v>
      </c>
      <c r="B1094" t="s">
        <v>5894</v>
      </c>
      <c r="C1094" t="s">
        <v>17</v>
      </c>
      <c r="D1094" s="1">
        <v>45298.758090277777</v>
      </c>
      <c r="E1094" s="18" t="s">
        <v>11</v>
      </c>
      <c r="F1094" s="13" t="s">
        <v>16</v>
      </c>
      <c r="G1094" t="s">
        <v>14</v>
      </c>
      <c r="H1094">
        <v>0</v>
      </c>
      <c r="I1094" s="2"/>
      <c r="J1094" s="4">
        <v>0</v>
      </c>
      <c r="K1094" t="str">
        <f>IF((LEN(relatorio_Ananindeua[[#This Row],[CIF/CPF/CNPJ]])=14),relatorio_Ananindeua[[#This Row],[CIF/CPF/CNPJ]],relatorio_Ananindeua[[#This Row],[Coluna2]])</f>
        <v>43287561000126</v>
      </c>
      <c r="L1094" t="str">
        <f t="shared" si="17"/>
        <v>432******26</v>
      </c>
    </row>
    <row r="1095" spans="1:12" x14ac:dyDescent="0.25">
      <c r="A1095" t="s">
        <v>5903</v>
      </c>
      <c r="B1095" t="s">
        <v>5904</v>
      </c>
      <c r="C1095" t="s">
        <v>17</v>
      </c>
      <c r="D1095" s="1">
        <v>45298.758101851854</v>
      </c>
      <c r="E1095" s="18" t="s">
        <v>11</v>
      </c>
      <c r="F1095" s="13" t="s">
        <v>16</v>
      </c>
      <c r="G1095" t="s">
        <v>14</v>
      </c>
      <c r="H1095">
        <v>0</v>
      </c>
      <c r="I1095" s="2"/>
      <c r="J1095" s="4">
        <v>0</v>
      </c>
      <c r="K1095" t="str">
        <f>IF((LEN(relatorio_Ananindeua[[#This Row],[CIF/CPF/CNPJ]])=14),relatorio_Ananindeua[[#This Row],[CIF/CPF/CNPJ]],relatorio_Ananindeua[[#This Row],[Coluna2]])</f>
        <v>43312212000117</v>
      </c>
      <c r="L1095" t="str">
        <f t="shared" si="17"/>
        <v>433******17</v>
      </c>
    </row>
    <row r="1096" spans="1:12" x14ac:dyDescent="0.25">
      <c r="A1096" t="s">
        <v>4631</v>
      </c>
      <c r="B1096" t="s">
        <v>4632</v>
      </c>
      <c r="C1096" t="s">
        <v>17</v>
      </c>
      <c r="D1096" s="1">
        <v>45298.758113425924</v>
      </c>
      <c r="E1096" s="18" t="s">
        <v>11</v>
      </c>
      <c r="F1096" s="13" t="s">
        <v>16</v>
      </c>
      <c r="G1096" t="s">
        <v>14</v>
      </c>
      <c r="H1096">
        <v>0</v>
      </c>
      <c r="I1096" s="2"/>
      <c r="J1096" s="4">
        <v>0</v>
      </c>
      <c r="K1096" t="str">
        <f>IF((LEN(relatorio_Ananindeua[[#This Row],[CIF/CPF/CNPJ]])=14),relatorio_Ananindeua[[#This Row],[CIF/CPF/CNPJ]],relatorio_Ananindeua[[#This Row],[Coluna2]])</f>
        <v>38296421000184</v>
      </c>
      <c r="L1096" t="str">
        <f t="shared" si="17"/>
        <v>382******84</v>
      </c>
    </row>
    <row r="1097" spans="1:12" x14ac:dyDescent="0.25">
      <c r="A1097" t="s">
        <v>5873</v>
      </c>
      <c r="B1097" t="s">
        <v>5874</v>
      </c>
      <c r="C1097" t="s">
        <v>17</v>
      </c>
      <c r="D1097" s="1">
        <v>45298.75818287037</v>
      </c>
      <c r="E1097" s="18" t="s">
        <v>11</v>
      </c>
      <c r="F1097" s="13" t="s">
        <v>16</v>
      </c>
      <c r="G1097" t="s">
        <v>14</v>
      </c>
      <c r="H1097">
        <v>0</v>
      </c>
      <c r="I1097" s="2"/>
      <c r="J1097" s="4">
        <v>0</v>
      </c>
      <c r="K1097" t="str">
        <f>IF((LEN(relatorio_Ananindeua[[#This Row],[CIF/CPF/CNPJ]])=14),relatorio_Ananindeua[[#This Row],[CIF/CPF/CNPJ]],relatorio_Ananindeua[[#This Row],[Coluna2]])</f>
        <v>43216355000125</v>
      </c>
      <c r="L1097" t="str">
        <f t="shared" si="17"/>
        <v>432******25</v>
      </c>
    </row>
    <row r="1098" spans="1:12" x14ac:dyDescent="0.25">
      <c r="A1098" t="s">
        <v>5865</v>
      </c>
      <c r="B1098" t="s">
        <v>5866</v>
      </c>
      <c r="C1098" t="s">
        <v>17</v>
      </c>
      <c r="D1098" s="1">
        <v>45298.758194444446</v>
      </c>
      <c r="E1098" s="18" t="s">
        <v>11</v>
      </c>
      <c r="F1098" s="13" t="s">
        <v>16</v>
      </c>
      <c r="G1098" t="s">
        <v>14</v>
      </c>
      <c r="H1098">
        <v>0</v>
      </c>
      <c r="I1098" s="2"/>
      <c r="J1098" s="4">
        <v>0</v>
      </c>
      <c r="K1098" t="str">
        <f>IF((LEN(relatorio_Ananindeua[[#This Row],[CIF/CPF/CNPJ]])=14),relatorio_Ananindeua[[#This Row],[CIF/CPF/CNPJ]],relatorio_Ananindeua[[#This Row],[Coluna2]])</f>
        <v>43199670000191</v>
      </c>
      <c r="L1098" t="str">
        <f t="shared" si="17"/>
        <v>431******91</v>
      </c>
    </row>
    <row r="1099" spans="1:12" x14ac:dyDescent="0.25">
      <c r="A1099" t="s">
        <v>5857</v>
      </c>
      <c r="B1099" t="s">
        <v>5858</v>
      </c>
      <c r="C1099" t="s">
        <v>17</v>
      </c>
      <c r="D1099" s="1">
        <v>45298.758206018516</v>
      </c>
      <c r="E1099" s="18" t="s">
        <v>11</v>
      </c>
      <c r="F1099" s="13" t="s">
        <v>16</v>
      </c>
      <c r="G1099" t="s">
        <v>14</v>
      </c>
      <c r="H1099">
        <v>0</v>
      </c>
      <c r="I1099" s="2"/>
      <c r="J1099" s="4">
        <v>0</v>
      </c>
      <c r="K1099" t="str">
        <f>IF((LEN(relatorio_Ananindeua[[#This Row],[CIF/CPF/CNPJ]])=14),relatorio_Ananindeua[[#This Row],[CIF/CPF/CNPJ]],relatorio_Ananindeua[[#This Row],[Coluna2]])</f>
        <v>43170054000108</v>
      </c>
      <c r="L1099" t="str">
        <f t="shared" si="17"/>
        <v>431******08</v>
      </c>
    </row>
    <row r="1100" spans="1:12" x14ac:dyDescent="0.25">
      <c r="A1100" t="s">
        <v>5859</v>
      </c>
      <c r="B1100" t="s">
        <v>5860</v>
      </c>
      <c r="C1100" t="s">
        <v>17</v>
      </c>
      <c r="D1100" s="1">
        <v>45298.758206018516</v>
      </c>
      <c r="E1100" s="18" t="s">
        <v>11</v>
      </c>
      <c r="F1100" s="13" t="s">
        <v>16</v>
      </c>
      <c r="G1100" t="s">
        <v>14</v>
      </c>
      <c r="H1100">
        <v>0</v>
      </c>
      <c r="I1100" s="2"/>
      <c r="J1100" s="4">
        <v>0</v>
      </c>
      <c r="K1100" t="str">
        <f>IF((LEN(relatorio_Ananindeua[[#This Row],[CIF/CPF/CNPJ]])=14),relatorio_Ananindeua[[#This Row],[CIF/CPF/CNPJ]],relatorio_Ananindeua[[#This Row],[Coluna2]])</f>
        <v>43174043000104</v>
      </c>
      <c r="L1100" t="str">
        <f t="shared" si="17"/>
        <v>431******04</v>
      </c>
    </row>
    <row r="1101" spans="1:12" x14ac:dyDescent="0.25">
      <c r="A1101" t="s">
        <v>5849</v>
      </c>
      <c r="B1101" t="s">
        <v>5850</v>
      </c>
      <c r="C1101" t="s">
        <v>17</v>
      </c>
      <c r="D1101" s="1">
        <v>45298.758240740739</v>
      </c>
      <c r="E1101" s="18" t="s">
        <v>11</v>
      </c>
      <c r="F1101" s="13" t="s">
        <v>16</v>
      </c>
      <c r="G1101" t="s">
        <v>14</v>
      </c>
      <c r="H1101">
        <v>0</v>
      </c>
      <c r="I1101" s="2"/>
      <c r="J1101" s="4">
        <v>0</v>
      </c>
      <c r="K1101" t="str">
        <f>IF((LEN(relatorio_Ananindeua[[#This Row],[CIF/CPF/CNPJ]])=14),relatorio_Ananindeua[[#This Row],[CIF/CPF/CNPJ]],relatorio_Ananindeua[[#This Row],[Coluna2]])</f>
        <v>43146520000110</v>
      </c>
      <c r="L1101" t="str">
        <f t="shared" si="17"/>
        <v>431******10</v>
      </c>
    </row>
    <row r="1102" spans="1:12" x14ac:dyDescent="0.25">
      <c r="A1102" t="s">
        <v>579</v>
      </c>
      <c r="B1102" t="s">
        <v>580</v>
      </c>
      <c r="C1102" t="s">
        <v>17</v>
      </c>
      <c r="D1102" s="1">
        <v>45298.758287037039</v>
      </c>
      <c r="E1102" s="18" t="s">
        <v>11</v>
      </c>
      <c r="F1102" s="13" t="s">
        <v>16</v>
      </c>
      <c r="G1102" t="s">
        <v>14</v>
      </c>
      <c r="H1102">
        <v>0</v>
      </c>
      <c r="I1102" s="2"/>
      <c r="J1102" s="4">
        <v>0</v>
      </c>
      <c r="K1102" t="str">
        <f>IF((LEN(relatorio_Ananindeua[[#This Row],[CIF/CPF/CNPJ]])=14),relatorio_Ananindeua[[#This Row],[CIF/CPF/CNPJ]],relatorio_Ananindeua[[#This Row],[Coluna2]])</f>
        <v>14131427000133</v>
      </c>
      <c r="L1102" t="str">
        <f t="shared" si="17"/>
        <v>141******33</v>
      </c>
    </row>
    <row r="1103" spans="1:12" x14ac:dyDescent="0.25">
      <c r="A1103" t="s">
        <v>5833</v>
      </c>
      <c r="B1103" t="s">
        <v>5834</v>
      </c>
      <c r="C1103" t="s">
        <v>17</v>
      </c>
      <c r="D1103" s="1">
        <v>45298.758287037039</v>
      </c>
      <c r="E1103" s="18" t="s">
        <v>11</v>
      </c>
      <c r="F1103" s="13" t="s">
        <v>16</v>
      </c>
      <c r="G1103" t="s">
        <v>14</v>
      </c>
      <c r="H1103">
        <v>0</v>
      </c>
      <c r="I1103" s="2"/>
      <c r="J1103" s="4">
        <v>0</v>
      </c>
      <c r="K1103" t="str">
        <f>IF((LEN(relatorio_Ananindeua[[#This Row],[CIF/CPF/CNPJ]])=14),relatorio_Ananindeua[[#This Row],[CIF/CPF/CNPJ]],relatorio_Ananindeua[[#This Row],[Coluna2]])</f>
        <v>43086484000146</v>
      </c>
      <c r="L1103" t="str">
        <f t="shared" si="17"/>
        <v>430******46</v>
      </c>
    </row>
    <row r="1104" spans="1:12" x14ac:dyDescent="0.25">
      <c r="A1104" t="s">
        <v>5831</v>
      </c>
      <c r="B1104" t="s">
        <v>5832</v>
      </c>
      <c r="C1104" t="s">
        <v>17</v>
      </c>
      <c r="D1104" s="1">
        <v>45298.758310185185</v>
      </c>
      <c r="E1104" s="18" t="s">
        <v>11</v>
      </c>
      <c r="F1104" s="13" t="s">
        <v>16</v>
      </c>
      <c r="G1104" t="s">
        <v>14</v>
      </c>
      <c r="H1104">
        <v>0</v>
      </c>
      <c r="I1104" s="2"/>
      <c r="J1104" s="4">
        <v>0</v>
      </c>
      <c r="K1104" t="str">
        <f>IF((LEN(relatorio_Ananindeua[[#This Row],[CIF/CPF/CNPJ]])=14),relatorio_Ananindeua[[#This Row],[CIF/CPF/CNPJ]],relatorio_Ananindeua[[#This Row],[Coluna2]])</f>
        <v>43071332000170</v>
      </c>
      <c r="L1104" t="str">
        <f t="shared" si="17"/>
        <v>430******70</v>
      </c>
    </row>
    <row r="1105" spans="1:12" x14ac:dyDescent="0.25">
      <c r="A1105" t="s">
        <v>5835</v>
      </c>
      <c r="B1105" t="s">
        <v>5836</v>
      </c>
      <c r="C1105" t="s">
        <v>17</v>
      </c>
      <c r="D1105" s="1">
        <v>45298.758310185185</v>
      </c>
      <c r="E1105" s="18" t="s">
        <v>11</v>
      </c>
      <c r="F1105" s="13" t="s">
        <v>16</v>
      </c>
      <c r="G1105" t="s">
        <v>14</v>
      </c>
      <c r="H1105">
        <v>0</v>
      </c>
      <c r="I1105" s="2"/>
      <c r="J1105" s="4">
        <v>0</v>
      </c>
      <c r="K1105" t="str">
        <f>IF((LEN(relatorio_Ananindeua[[#This Row],[CIF/CPF/CNPJ]])=14),relatorio_Ananindeua[[#This Row],[CIF/CPF/CNPJ]],relatorio_Ananindeua[[#This Row],[Coluna2]])</f>
        <v>43087897000145</v>
      </c>
      <c r="L1105" t="str">
        <f t="shared" si="17"/>
        <v>430******45</v>
      </c>
    </row>
    <row r="1106" spans="1:12" x14ac:dyDescent="0.25">
      <c r="A1106" t="s">
        <v>5837</v>
      </c>
      <c r="B1106" t="s">
        <v>5838</v>
      </c>
      <c r="C1106" t="s">
        <v>17</v>
      </c>
      <c r="D1106" s="1">
        <v>45298.758310185185</v>
      </c>
      <c r="E1106" s="18" t="s">
        <v>11</v>
      </c>
      <c r="F1106" s="13" t="s">
        <v>16</v>
      </c>
      <c r="G1106" t="s">
        <v>14</v>
      </c>
      <c r="H1106">
        <v>0</v>
      </c>
      <c r="I1106" s="2"/>
      <c r="J1106" s="4">
        <v>0</v>
      </c>
      <c r="K1106" t="str">
        <f>IF((LEN(relatorio_Ananindeua[[#This Row],[CIF/CPF/CNPJ]])=14),relatorio_Ananindeua[[#This Row],[CIF/CPF/CNPJ]],relatorio_Ananindeua[[#This Row],[Coluna2]])</f>
        <v>43106431000140</v>
      </c>
      <c r="L1106" t="str">
        <f t="shared" ref="L1106:L1169" si="18">_xlfn.CONCAT(LEFT(A1106,3),REPT("*",6),RIGHT(A1106,2))</f>
        <v>431******40</v>
      </c>
    </row>
    <row r="1107" spans="1:12" x14ac:dyDescent="0.25">
      <c r="A1107" t="s">
        <v>1676</v>
      </c>
      <c r="B1107" t="s">
        <v>1677</v>
      </c>
      <c r="C1107" t="s">
        <v>17</v>
      </c>
      <c r="D1107" s="1">
        <v>45298.758344907408</v>
      </c>
      <c r="E1107" s="18" t="s">
        <v>11</v>
      </c>
      <c r="F1107" s="13" t="s">
        <v>16</v>
      </c>
      <c r="G1107" t="s">
        <v>14</v>
      </c>
      <c r="H1107">
        <v>0</v>
      </c>
      <c r="I1107" s="2"/>
      <c r="J1107" s="4">
        <v>0</v>
      </c>
      <c r="K1107" t="str">
        <f>IF((LEN(relatorio_Ananindeua[[#This Row],[CIF/CPF/CNPJ]])=14),relatorio_Ananindeua[[#This Row],[CIF/CPF/CNPJ]],relatorio_Ananindeua[[#This Row],[Coluna2]])</f>
        <v>23618961000160</v>
      </c>
      <c r="L1107" t="str">
        <f t="shared" si="18"/>
        <v>236******60</v>
      </c>
    </row>
    <row r="1108" spans="1:12" x14ac:dyDescent="0.25">
      <c r="A1108" t="s">
        <v>5814</v>
      </c>
      <c r="B1108" t="s">
        <v>5815</v>
      </c>
      <c r="C1108" t="s">
        <v>17</v>
      </c>
      <c r="D1108" s="1">
        <v>45298.758356481485</v>
      </c>
      <c r="E1108" s="18" t="s">
        <v>11</v>
      </c>
      <c r="F1108" s="13" t="s">
        <v>16</v>
      </c>
      <c r="G1108" t="s">
        <v>14</v>
      </c>
      <c r="H1108">
        <v>0</v>
      </c>
      <c r="I1108" s="2"/>
      <c r="J1108" s="4">
        <v>0</v>
      </c>
      <c r="K1108" t="str">
        <f>IF((LEN(relatorio_Ananindeua[[#This Row],[CIF/CPF/CNPJ]])=14),relatorio_Ananindeua[[#This Row],[CIF/CPF/CNPJ]],relatorio_Ananindeua[[#This Row],[Coluna2]])</f>
        <v>42992147000155</v>
      </c>
      <c r="L1108" t="str">
        <f t="shared" si="18"/>
        <v>429******55</v>
      </c>
    </row>
    <row r="1109" spans="1:12" x14ac:dyDescent="0.25">
      <c r="A1109" t="s">
        <v>5806</v>
      </c>
      <c r="B1109" t="s">
        <v>5807</v>
      </c>
      <c r="C1109" t="s">
        <v>17</v>
      </c>
      <c r="D1109" s="1">
        <v>45298.758368055554</v>
      </c>
      <c r="E1109" s="18" t="s">
        <v>11</v>
      </c>
      <c r="F1109" s="13" t="s">
        <v>16</v>
      </c>
      <c r="G1109" t="s">
        <v>14</v>
      </c>
      <c r="H1109">
        <v>0</v>
      </c>
      <c r="I1109" s="2"/>
      <c r="J1109" s="4">
        <v>0</v>
      </c>
      <c r="K1109" t="str">
        <f>IF((LEN(relatorio_Ananindeua[[#This Row],[CIF/CPF/CNPJ]])=14),relatorio_Ananindeua[[#This Row],[CIF/CPF/CNPJ]],relatorio_Ananindeua[[#This Row],[Coluna2]])</f>
        <v>42971055000199</v>
      </c>
      <c r="L1109" t="str">
        <f t="shared" si="18"/>
        <v>429******99</v>
      </c>
    </row>
    <row r="1110" spans="1:12" x14ac:dyDescent="0.25">
      <c r="A1110" t="s">
        <v>5632</v>
      </c>
      <c r="B1110" t="s">
        <v>5633</v>
      </c>
      <c r="C1110" t="s">
        <v>17</v>
      </c>
      <c r="D1110" s="1">
        <v>45298.758379629631</v>
      </c>
      <c r="E1110" s="18" t="s">
        <v>11</v>
      </c>
      <c r="F1110" s="13" t="s">
        <v>16</v>
      </c>
      <c r="G1110" t="s">
        <v>14</v>
      </c>
      <c r="H1110">
        <v>0</v>
      </c>
      <c r="I1110" s="2"/>
      <c r="J1110" s="4">
        <v>0</v>
      </c>
      <c r="K1110" t="str">
        <f>IF((LEN(relatorio_Ananindeua[[#This Row],[CIF/CPF/CNPJ]])=14),relatorio_Ananindeua[[#This Row],[CIF/CPF/CNPJ]],relatorio_Ananindeua[[#This Row],[Coluna2]])</f>
        <v>42295985000170</v>
      </c>
      <c r="L1110" t="str">
        <f t="shared" si="18"/>
        <v>422******70</v>
      </c>
    </row>
    <row r="1111" spans="1:12" x14ac:dyDescent="0.25">
      <c r="A1111" t="s">
        <v>5808</v>
      </c>
      <c r="B1111" t="s">
        <v>5809</v>
      </c>
      <c r="C1111" t="s">
        <v>17</v>
      </c>
      <c r="D1111" s="1">
        <v>45298.758379629631</v>
      </c>
      <c r="E1111" s="18" t="s">
        <v>11</v>
      </c>
      <c r="F1111" s="13" t="s">
        <v>16</v>
      </c>
      <c r="G1111" t="s">
        <v>14</v>
      </c>
      <c r="H1111">
        <v>0</v>
      </c>
      <c r="I1111" s="2"/>
      <c r="J1111" s="4">
        <v>0</v>
      </c>
      <c r="K1111" t="str">
        <f>IF((LEN(relatorio_Ananindeua[[#This Row],[CIF/CPF/CNPJ]])=14),relatorio_Ananindeua[[#This Row],[CIF/CPF/CNPJ]],relatorio_Ananindeua[[#This Row],[Coluna2]])</f>
        <v>42973809000140</v>
      </c>
      <c r="L1111" t="str">
        <f t="shared" si="18"/>
        <v>429******40</v>
      </c>
    </row>
    <row r="1112" spans="1:12" x14ac:dyDescent="0.25">
      <c r="A1112" t="s">
        <v>5801</v>
      </c>
      <c r="B1112" t="s">
        <v>5802</v>
      </c>
      <c r="C1112" t="s">
        <v>17</v>
      </c>
      <c r="D1112" s="1">
        <v>45298.758425925924</v>
      </c>
      <c r="E1112" s="18" t="s">
        <v>11</v>
      </c>
      <c r="F1112" s="13" t="s">
        <v>16</v>
      </c>
      <c r="G1112" t="s">
        <v>14</v>
      </c>
      <c r="H1112">
        <v>0</v>
      </c>
      <c r="I1112" s="2"/>
      <c r="J1112" s="4">
        <v>0</v>
      </c>
      <c r="K1112" t="str">
        <f>IF((LEN(relatorio_Ananindeua[[#This Row],[CIF/CPF/CNPJ]])=14),relatorio_Ananindeua[[#This Row],[CIF/CPF/CNPJ]],relatorio_Ananindeua[[#This Row],[Coluna2]])</f>
        <v>42952180000151</v>
      </c>
      <c r="L1112" t="str">
        <f t="shared" si="18"/>
        <v>429******51</v>
      </c>
    </row>
    <row r="1113" spans="1:12" x14ac:dyDescent="0.25">
      <c r="A1113" t="s">
        <v>5795</v>
      </c>
      <c r="B1113" t="s">
        <v>5796</v>
      </c>
      <c r="C1113" t="s">
        <v>17</v>
      </c>
      <c r="D1113" s="1">
        <v>45298.758449074077</v>
      </c>
      <c r="E1113" s="18" t="s">
        <v>11</v>
      </c>
      <c r="F1113" s="13" t="s">
        <v>16</v>
      </c>
      <c r="G1113" t="s">
        <v>14</v>
      </c>
      <c r="H1113">
        <v>0</v>
      </c>
      <c r="I1113" s="2"/>
      <c r="J1113" s="4">
        <v>0</v>
      </c>
      <c r="K1113" t="str">
        <f>IF((LEN(relatorio_Ananindeua[[#This Row],[CIF/CPF/CNPJ]])=14),relatorio_Ananindeua[[#This Row],[CIF/CPF/CNPJ]],relatorio_Ananindeua[[#This Row],[Coluna2]])</f>
        <v>42923044000133</v>
      </c>
      <c r="L1113" t="str">
        <f t="shared" si="18"/>
        <v>429******33</v>
      </c>
    </row>
    <row r="1114" spans="1:12" x14ac:dyDescent="0.25">
      <c r="A1114" t="s">
        <v>5791</v>
      </c>
      <c r="B1114" t="s">
        <v>5792</v>
      </c>
      <c r="C1114" t="s">
        <v>17</v>
      </c>
      <c r="D1114" s="1">
        <v>45298.758472222224</v>
      </c>
      <c r="E1114" s="18" t="s">
        <v>11</v>
      </c>
      <c r="F1114" s="13" t="s">
        <v>16</v>
      </c>
      <c r="G1114" t="s">
        <v>14</v>
      </c>
      <c r="H1114">
        <v>0</v>
      </c>
      <c r="I1114" s="2"/>
      <c r="J1114" s="4">
        <v>0</v>
      </c>
      <c r="K1114" t="str">
        <f>IF((LEN(relatorio_Ananindeua[[#This Row],[CIF/CPF/CNPJ]])=14),relatorio_Ananindeua[[#This Row],[CIF/CPF/CNPJ]],relatorio_Ananindeua[[#This Row],[Coluna2]])</f>
        <v>42908513000145</v>
      </c>
      <c r="L1114" t="str">
        <f t="shared" si="18"/>
        <v>429******45</v>
      </c>
    </row>
    <row r="1115" spans="1:12" x14ac:dyDescent="0.25">
      <c r="A1115" t="s">
        <v>5797</v>
      </c>
      <c r="B1115" t="s">
        <v>5798</v>
      </c>
      <c r="C1115" t="s">
        <v>17</v>
      </c>
      <c r="D1115" s="1">
        <v>45298.758472222224</v>
      </c>
      <c r="E1115" s="18" t="s">
        <v>11</v>
      </c>
      <c r="F1115" s="13" t="s">
        <v>16</v>
      </c>
      <c r="G1115" t="s">
        <v>14</v>
      </c>
      <c r="H1115">
        <v>0</v>
      </c>
      <c r="I1115" s="2"/>
      <c r="J1115" s="4">
        <v>0</v>
      </c>
      <c r="K1115" t="str">
        <f>IF((LEN(relatorio_Ananindeua[[#This Row],[CIF/CPF/CNPJ]])=14),relatorio_Ananindeua[[#This Row],[CIF/CPF/CNPJ]],relatorio_Ananindeua[[#This Row],[Coluna2]])</f>
        <v>42923353000103</v>
      </c>
      <c r="L1115" t="str">
        <f t="shared" si="18"/>
        <v>429******03</v>
      </c>
    </row>
    <row r="1116" spans="1:12" x14ac:dyDescent="0.25">
      <c r="A1116" t="s">
        <v>5710</v>
      </c>
      <c r="B1116" t="s">
        <v>5711</v>
      </c>
      <c r="C1116" t="s">
        <v>17</v>
      </c>
      <c r="D1116" s="1">
        <v>45298.758530092593</v>
      </c>
      <c r="E1116" s="18" t="s">
        <v>11</v>
      </c>
      <c r="F1116" s="13" t="s">
        <v>16</v>
      </c>
      <c r="G1116" t="s">
        <v>14</v>
      </c>
      <c r="H1116">
        <v>0</v>
      </c>
      <c r="I1116" s="2"/>
      <c r="J1116" s="4">
        <v>0</v>
      </c>
      <c r="K1116" t="str">
        <f>IF((LEN(relatorio_Ananindeua[[#This Row],[CIF/CPF/CNPJ]])=14),relatorio_Ananindeua[[#This Row],[CIF/CPF/CNPJ]],relatorio_Ananindeua[[#This Row],[Coluna2]])</f>
        <v>42558989000101</v>
      </c>
      <c r="L1116" t="str">
        <f t="shared" si="18"/>
        <v>425******01</v>
      </c>
    </row>
    <row r="1117" spans="1:12" x14ac:dyDescent="0.25">
      <c r="A1117" t="s">
        <v>5781</v>
      </c>
      <c r="B1117" t="s">
        <v>5782</v>
      </c>
      <c r="C1117" t="s">
        <v>17</v>
      </c>
      <c r="D1117" s="1">
        <v>45298.758530092593</v>
      </c>
      <c r="E1117" s="18" t="s">
        <v>11</v>
      </c>
      <c r="F1117" s="13" t="s">
        <v>16</v>
      </c>
      <c r="G1117" t="s">
        <v>14</v>
      </c>
      <c r="H1117">
        <v>0</v>
      </c>
      <c r="I1117" s="2"/>
      <c r="J1117" s="4">
        <v>0</v>
      </c>
      <c r="K1117" t="str">
        <f>IF((LEN(relatorio_Ananindeua[[#This Row],[CIF/CPF/CNPJ]])=14),relatorio_Ananindeua[[#This Row],[CIF/CPF/CNPJ]],relatorio_Ananindeua[[#This Row],[Coluna2]])</f>
        <v>42863588000157</v>
      </c>
      <c r="L1117" t="str">
        <f t="shared" si="18"/>
        <v>428******57</v>
      </c>
    </row>
    <row r="1118" spans="1:12" x14ac:dyDescent="0.25">
      <c r="A1118" t="s">
        <v>1105</v>
      </c>
      <c r="B1118" t="s">
        <v>1106</v>
      </c>
      <c r="C1118" t="s">
        <v>17</v>
      </c>
      <c r="D1118" s="1">
        <v>45298.75854166667</v>
      </c>
      <c r="E1118" s="18" t="s">
        <v>11</v>
      </c>
      <c r="F1118" s="13" t="s">
        <v>16</v>
      </c>
      <c r="G1118" t="s">
        <v>14</v>
      </c>
      <c r="H1118">
        <v>0</v>
      </c>
      <c r="I1118" s="2"/>
      <c r="J1118" s="4">
        <v>0</v>
      </c>
      <c r="K1118" t="str">
        <f>IF((LEN(relatorio_Ananindeua[[#This Row],[CIF/CPF/CNPJ]])=14),relatorio_Ananindeua[[#This Row],[CIF/CPF/CNPJ]],relatorio_Ananindeua[[#This Row],[Coluna2]])</f>
        <v>18465345000186</v>
      </c>
      <c r="L1118" t="str">
        <f t="shared" si="18"/>
        <v>184******86</v>
      </c>
    </row>
    <row r="1119" spans="1:12" x14ac:dyDescent="0.25">
      <c r="A1119" t="s">
        <v>1319</v>
      </c>
      <c r="B1119" t="s">
        <v>1320</v>
      </c>
      <c r="C1119" t="s">
        <v>17</v>
      </c>
      <c r="D1119" s="1">
        <v>45298.75854166667</v>
      </c>
      <c r="E1119" s="18" t="s">
        <v>11</v>
      </c>
      <c r="F1119" s="13" t="s">
        <v>16</v>
      </c>
      <c r="G1119" t="s">
        <v>14</v>
      </c>
      <c r="H1119">
        <v>0</v>
      </c>
      <c r="I1119" s="2"/>
      <c r="J1119" s="4">
        <v>0</v>
      </c>
      <c r="K1119" t="str">
        <f>IF((LEN(relatorio_Ananindeua[[#This Row],[CIF/CPF/CNPJ]])=14),relatorio_Ananindeua[[#This Row],[CIF/CPF/CNPJ]],relatorio_Ananindeua[[#This Row],[Coluna2]])</f>
        <v>20229954000188</v>
      </c>
      <c r="L1119" t="str">
        <f t="shared" si="18"/>
        <v>202******88</v>
      </c>
    </row>
    <row r="1120" spans="1:12" x14ac:dyDescent="0.25">
      <c r="A1120" t="s">
        <v>5772</v>
      </c>
      <c r="B1120" t="s">
        <v>5773</v>
      </c>
      <c r="C1120" t="s">
        <v>17</v>
      </c>
      <c r="D1120" s="1">
        <v>45298.75854166667</v>
      </c>
      <c r="E1120" s="18" t="s">
        <v>11</v>
      </c>
      <c r="F1120" s="13" t="s">
        <v>16</v>
      </c>
      <c r="G1120" t="s">
        <v>14</v>
      </c>
      <c r="H1120">
        <v>0</v>
      </c>
      <c r="I1120" s="2"/>
      <c r="J1120" s="4">
        <v>0</v>
      </c>
      <c r="K1120" t="str">
        <f>IF((LEN(relatorio_Ananindeua[[#This Row],[CIF/CPF/CNPJ]])=14),relatorio_Ananindeua[[#This Row],[CIF/CPF/CNPJ]],relatorio_Ananindeua[[#This Row],[Coluna2]])</f>
        <v>42804438000172</v>
      </c>
      <c r="L1120" t="str">
        <f t="shared" si="18"/>
        <v>428******72</v>
      </c>
    </row>
    <row r="1121" spans="1:12" x14ac:dyDescent="0.25">
      <c r="A1121" t="s">
        <v>5522</v>
      </c>
      <c r="B1121" t="s">
        <v>5523</v>
      </c>
      <c r="C1121" t="s">
        <v>17</v>
      </c>
      <c r="D1121" s="1">
        <v>45298.758553240739</v>
      </c>
      <c r="E1121" s="18" t="s">
        <v>11</v>
      </c>
      <c r="F1121" s="13" t="s">
        <v>16</v>
      </c>
      <c r="G1121" t="s">
        <v>14</v>
      </c>
      <c r="H1121">
        <v>0</v>
      </c>
      <c r="I1121" s="2"/>
      <c r="J1121" s="4">
        <v>0</v>
      </c>
      <c r="K1121" t="str">
        <f>IF((LEN(relatorio_Ananindeua[[#This Row],[CIF/CPF/CNPJ]])=14),relatorio_Ananindeua[[#This Row],[CIF/CPF/CNPJ]],relatorio_Ananindeua[[#This Row],[Coluna2]])</f>
        <v>42021633000126</v>
      </c>
      <c r="L1121" t="str">
        <f t="shared" si="18"/>
        <v>420******26</v>
      </c>
    </row>
    <row r="1122" spans="1:12" x14ac:dyDescent="0.25">
      <c r="A1122" t="s">
        <v>5774</v>
      </c>
      <c r="B1122" t="s">
        <v>5775</v>
      </c>
      <c r="C1122" t="s">
        <v>17</v>
      </c>
      <c r="D1122" s="1">
        <v>45298.758564814816</v>
      </c>
      <c r="E1122" s="18" t="s">
        <v>11</v>
      </c>
      <c r="F1122" s="13" t="s">
        <v>16</v>
      </c>
      <c r="G1122" t="s">
        <v>14</v>
      </c>
      <c r="H1122">
        <v>0</v>
      </c>
      <c r="I1122" s="2"/>
      <c r="J1122" s="4">
        <v>0</v>
      </c>
      <c r="K1122" t="str">
        <f>IF((LEN(relatorio_Ananindeua[[#This Row],[CIF/CPF/CNPJ]])=14),relatorio_Ananindeua[[#This Row],[CIF/CPF/CNPJ]],relatorio_Ananindeua[[#This Row],[Coluna2]])</f>
        <v>42815261000100</v>
      </c>
      <c r="L1122" t="str">
        <f t="shared" si="18"/>
        <v>428******00</v>
      </c>
    </row>
    <row r="1123" spans="1:12" x14ac:dyDescent="0.25">
      <c r="A1123" t="s">
        <v>5777</v>
      </c>
      <c r="B1123" t="s">
        <v>5778</v>
      </c>
      <c r="C1123" t="s">
        <v>17</v>
      </c>
      <c r="D1123" s="1">
        <v>45298.758576388886</v>
      </c>
      <c r="E1123" s="18" t="s">
        <v>11</v>
      </c>
      <c r="F1123" s="13" t="s">
        <v>16</v>
      </c>
      <c r="G1123" t="s">
        <v>14</v>
      </c>
      <c r="H1123">
        <v>0</v>
      </c>
      <c r="I1123" s="2"/>
      <c r="J1123" s="4">
        <v>0</v>
      </c>
      <c r="K1123" t="str">
        <f>IF((LEN(relatorio_Ananindeua[[#This Row],[CIF/CPF/CNPJ]])=14),relatorio_Ananindeua[[#This Row],[CIF/CPF/CNPJ]],relatorio_Ananindeua[[#This Row],[Coluna2]])</f>
        <v>42824068000135</v>
      </c>
      <c r="L1123" t="str">
        <f t="shared" si="18"/>
        <v>428******35</v>
      </c>
    </row>
    <row r="1124" spans="1:12" x14ac:dyDescent="0.25">
      <c r="A1124" t="s">
        <v>5766</v>
      </c>
      <c r="B1124" t="s">
        <v>5767</v>
      </c>
      <c r="C1124" t="s">
        <v>17</v>
      </c>
      <c r="D1124" s="1">
        <v>45298.758587962962</v>
      </c>
      <c r="E1124" s="18" t="s">
        <v>11</v>
      </c>
      <c r="F1124" s="13" t="s">
        <v>16</v>
      </c>
      <c r="G1124" t="s">
        <v>14</v>
      </c>
      <c r="H1124">
        <v>0</v>
      </c>
      <c r="I1124" s="2"/>
      <c r="J1124" s="4">
        <v>0</v>
      </c>
      <c r="K1124" t="str">
        <f>IF((LEN(relatorio_Ananindeua[[#This Row],[CIF/CPF/CNPJ]])=14),relatorio_Ananindeua[[#This Row],[CIF/CPF/CNPJ]],relatorio_Ananindeua[[#This Row],[Coluna2]])</f>
        <v>42781885000153</v>
      </c>
      <c r="L1124" t="str">
        <f t="shared" si="18"/>
        <v>427******53</v>
      </c>
    </row>
    <row r="1125" spans="1:12" x14ac:dyDescent="0.25">
      <c r="A1125" t="s">
        <v>5770</v>
      </c>
      <c r="B1125" t="s">
        <v>5771</v>
      </c>
      <c r="C1125" t="s">
        <v>17</v>
      </c>
      <c r="D1125" s="1">
        <v>45298.758587962962</v>
      </c>
      <c r="E1125" s="18" t="s">
        <v>11</v>
      </c>
      <c r="F1125" s="13" t="s">
        <v>16</v>
      </c>
      <c r="G1125" t="s">
        <v>14</v>
      </c>
      <c r="H1125">
        <v>0</v>
      </c>
      <c r="I1125" s="2"/>
      <c r="J1125" s="4">
        <v>0</v>
      </c>
      <c r="K1125" t="str">
        <f>IF((LEN(relatorio_Ananindeua[[#This Row],[CIF/CPF/CNPJ]])=14),relatorio_Ananindeua[[#This Row],[CIF/CPF/CNPJ]],relatorio_Ananindeua[[#This Row],[Coluna2]])</f>
        <v>42786488000174</v>
      </c>
      <c r="L1125" t="str">
        <f t="shared" si="18"/>
        <v>427******74</v>
      </c>
    </row>
    <row r="1126" spans="1:12" x14ac:dyDescent="0.25">
      <c r="A1126" t="s">
        <v>5130</v>
      </c>
      <c r="B1126" t="s">
        <v>5131</v>
      </c>
      <c r="C1126" t="s">
        <v>17</v>
      </c>
      <c r="D1126" s="1">
        <v>45298.758657407408</v>
      </c>
      <c r="E1126" s="18" t="s">
        <v>11</v>
      </c>
      <c r="F1126" s="13" t="s">
        <v>16</v>
      </c>
      <c r="G1126" t="s">
        <v>14</v>
      </c>
      <c r="H1126">
        <v>0</v>
      </c>
      <c r="I1126" s="2"/>
      <c r="J1126" s="4">
        <v>0</v>
      </c>
      <c r="K1126" t="str">
        <f>IF((LEN(relatorio_Ananindeua[[#This Row],[CIF/CPF/CNPJ]])=14),relatorio_Ananindeua[[#This Row],[CIF/CPF/CNPJ]],relatorio_Ananindeua[[#This Row],[Coluna2]])</f>
        <v>40707698000102</v>
      </c>
      <c r="L1126" t="str">
        <f t="shared" si="18"/>
        <v>407******02</v>
      </c>
    </row>
    <row r="1127" spans="1:12" x14ac:dyDescent="0.25">
      <c r="A1127" t="s">
        <v>5746</v>
      </c>
      <c r="B1127" t="s">
        <v>5747</v>
      </c>
      <c r="C1127" t="s">
        <v>17</v>
      </c>
      <c r="D1127" s="1">
        <v>45298.758657407408</v>
      </c>
      <c r="E1127" s="18" t="s">
        <v>11</v>
      </c>
      <c r="F1127" s="13" t="s">
        <v>16</v>
      </c>
      <c r="G1127" t="s">
        <v>14</v>
      </c>
      <c r="H1127">
        <v>0</v>
      </c>
      <c r="I1127" s="2"/>
      <c r="J1127" s="4">
        <v>0</v>
      </c>
      <c r="K1127" t="str">
        <f>IF((LEN(relatorio_Ananindeua[[#This Row],[CIF/CPF/CNPJ]])=14),relatorio_Ananindeua[[#This Row],[CIF/CPF/CNPJ]],relatorio_Ananindeua[[#This Row],[Coluna2]])</f>
        <v>42720281000105</v>
      </c>
      <c r="L1127" t="str">
        <f t="shared" si="18"/>
        <v>427******05</v>
      </c>
    </row>
    <row r="1128" spans="1:12" x14ac:dyDescent="0.25">
      <c r="A1128" t="s">
        <v>5754</v>
      </c>
      <c r="B1128" t="s">
        <v>5755</v>
      </c>
      <c r="C1128" t="s">
        <v>17</v>
      </c>
      <c r="D1128" s="1">
        <v>45298.758657407408</v>
      </c>
      <c r="E1128" s="18" t="s">
        <v>11</v>
      </c>
      <c r="F1128" s="13" t="s">
        <v>16</v>
      </c>
      <c r="G1128" t="s">
        <v>14</v>
      </c>
      <c r="H1128">
        <v>0</v>
      </c>
      <c r="I1128" s="2"/>
      <c r="J1128" s="4">
        <v>0</v>
      </c>
      <c r="K1128" t="str">
        <f>IF((LEN(relatorio_Ananindeua[[#This Row],[CIF/CPF/CNPJ]])=14),relatorio_Ananindeua[[#This Row],[CIF/CPF/CNPJ]],relatorio_Ananindeua[[#This Row],[Coluna2]])</f>
        <v>42745613000106</v>
      </c>
      <c r="L1128" t="str">
        <f t="shared" si="18"/>
        <v>427******06</v>
      </c>
    </row>
    <row r="1129" spans="1:12" x14ac:dyDescent="0.25">
      <c r="A1129" t="s">
        <v>4360</v>
      </c>
      <c r="B1129" t="s">
        <v>4361</v>
      </c>
      <c r="C1129" t="s">
        <v>17</v>
      </c>
      <c r="D1129" s="1">
        <v>45298.758680555555</v>
      </c>
      <c r="E1129" s="18" t="s">
        <v>11</v>
      </c>
      <c r="F1129" s="13" t="s">
        <v>16</v>
      </c>
      <c r="G1129" t="s">
        <v>14</v>
      </c>
      <c r="H1129">
        <v>0</v>
      </c>
      <c r="I1129" s="2"/>
      <c r="J1129" s="4">
        <v>0</v>
      </c>
      <c r="K1129" t="str">
        <f>IF((LEN(relatorio_Ananindeua[[#This Row],[CIF/CPF/CNPJ]])=14),relatorio_Ananindeua[[#This Row],[CIF/CPF/CNPJ]],relatorio_Ananindeua[[#This Row],[Coluna2]])</f>
        <v>37270579000112</v>
      </c>
      <c r="L1129" t="str">
        <f t="shared" si="18"/>
        <v>372******12</v>
      </c>
    </row>
    <row r="1130" spans="1:12" x14ac:dyDescent="0.25">
      <c r="A1130" t="s">
        <v>5748</v>
      </c>
      <c r="B1130" t="s">
        <v>5749</v>
      </c>
      <c r="C1130" t="s">
        <v>17</v>
      </c>
      <c r="D1130" s="1">
        <v>45298.758692129632</v>
      </c>
      <c r="E1130" s="18" t="s">
        <v>11</v>
      </c>
      <c r="F1130" s="13" t="s">
        <v>16</v>
      </c>
      <c r="G1130" t="s">
        <v>14</v>
      </c>
      <c r="H1130">
        <v>0</v>
      </c>
      <c r="I1130" s="2"/>
      <c r="J1130" s="4">
        <v>0</v>
      </c>
      <c r="K1130" t="str">
        <f>IF((LEN(relatorio_Ananindeua[[#This Row],[CIF/CPF/CNPJ]])=14),relatorio_Ananindeua[[#This Row],[CIF/CPF/CNPJ]],relatorio_Ananindeua[[#This Row],[Coluna2]])</f>
        <v>42731792000114</v>
      </c>
      <c r="L1130" t="str">
        <f t="shared" si="18"/>
        <v>427******14</v>
      </c>
    </row>
    <row r="1131" spans="1:12" x14ac:dyDescent="0.25">
      <c r="A1131" t="s">
        <v>5712</v>
      </c>
      <c r="B1131" t="s">
        <v>5713</v>
      </c>
      <c r="C1131" t="s">
        <v>17</v>
      </c>
      <c r="D1131" s="1">
        <v>45298.758703703701</v>
      </c>
      <c r="E1131" s="18" t="s">
        <v>11</v>
      </c>
      <c r="F1131" s="13" t="s">
        <v>16</v>
      </c>
      <c r="G1131" t="s">
        <v>14</v>
      </c>
      <c r="H1131">
        <v>0</v>
      </c>
      <c r="I1131" s="2"/>
      <c r="J1131" s="4">
        <v>0</v>
      </c>
      <c r="K1131" t="str">
        <f>IF((LEN(relatorio_Ananindeua[[#This Row],[CIF/CPF/CNPJ]])=14),relatorio_Ananindeua[[#This Row],[CIF/CPF/CNPJ]],relatorio_Ananindeua[[#This Row],[Coluna2]])</f>
        <v>42572368000174</v>
      </c>
      <c r="L1131" t="str">
        <f t="shared" si="18"/>
        <v>425******74</v>
      </c>
    </row>
    <row r="1132" spans="1:12" x14ac:dyDescent="0.25">
      <c r="A1132" t="s">
        <v>5738</v>
      </c>
      <c r="B1132" t="s">
        <v>5739</v>
      </c>
      <c r="C1132" t="s">
        <v>17</v>
      </c>
      <c r="D1132" s="1">
        <v>45298.758703703701</v>
      </c>
      <c r="E1132" s="18" t="s">
        <v>11</v>
      </c>
      <c r="F1132" s="13" t="s">
        <v>16</v>
      </c>
      <c r="G1132" t="s">
        <v>14</v>
      </c>
      <c r="H1132">
        <v>0</v>
      </c>
      <c r="I1132" s="2"/>
      <c r="J1132" s="4">
        <v>0</v>
      </c>
      <c r="K1132" t="str">
        <f>IF((LEN(relatorio_Ananindeua[[#This Row],[CIF/CPF/CNPJ]])=14),relatorio_Ananindeua[[#This Row],[CIF/CPF/CNPJ]],relatorio_Ananindeua[[#This Row],[Coluna2]])</f>
        <v>42667142000157</v>
      </c>
      <c r="L1132" t="str">
        <f t="shared" si="18"/>
        <v>426******57</v>
      </c>
    </row>
    <row r="1133" spans="1:12" x14ac:dyDescent="0.25">
      <c r="A1133" t="s">
        <v>5744</v>
      </c>
      <c r="B1133" t="s">
        <v>5745</v>
      </c>
      <c r="C1133" t="s">
        <v>17</v>
      </c>
      <c r="D1133" s="1">
        <v>45298.758715277778</v>
      </c>
      <c r="E1133" s="18" t="s">
        <v>11</v>
      </c>
      <c r="F1133" s="13" t="s">
        <v>16</v>
      </c>
      <c r="G1133" t="s">
        <v>14</v>
      </c>
      <c r="H1133">
        <v>0</v>
      </c>
      <c r="I1133" s="2"/>
      <c r="J1133" s="4">
        <v>0</v>
      </c>
      <c r="K1133" t="str">
        <f>IF((LEN(relatorio_Ananindeua[[#This Row],[CIF/CPF/CNPJ]])=14),relatorio_Ananindeua[[#This Row],[CIF/CPF/CNPJ]],relatorio_Ananindeua[[#This Row],[Coluna2]])</f>
        <v>42719320000146</v>
      </c>
      <c r="L1133" t="str">
        <f t="shared" si="18"/>
        <v>427******46</v>
      </c>
    </row>
    <row r="1134" spans="1:12" x14ac:dyDescent="0.25">
      <c r="A1134" t="s">
        <v>5695</v>
      </c>
      <c r="B1134" t="s">
        <v>5696</v>
      </c>
      <c r="C1134" t="s">
        <v>17</v>
      </c>
      <c r="D1134" s="1">
        <v>45298.758738425924</v>
      </c>
      <c r="E1134" s="18" t="s">
        <v>11</v>
      </c>
      <c r="F1134" s="13" t="s">
        <v>16</v>
      </c>
      <c r="G1134" t="s">
        <v>14</v>
      </c>
      <c r="H1134">
        <v>0</v>
      </c>
      <c r="I1134" s="2"/>
      <c r="J1134" s="4">
        <v>0</v>
      </c>
      <c r="K1134" t="str">
        <f>IF((LEN(relatorio_Ananindeua[[#This Row],[CIF/CPF/CNPJ]])=14),relatorio_Ananindeua[[#This Row],[CIF/CPF/CNPJ]],relatorio_Ananindeua[[#This Row],[Coluna2]])</f>
        <v>42520656000185</v>
      </c>
      <c r="L1134" t="str">
        <f t="shared" si="18"/>
        <v>425******85</v>
      </c>
    </row>
    <row r="1135" spans="1:12" x14ac:dyDescent="0.25">
      <c r="A1135" t="s">
        <v>5736</v>
      </c>
      <c r="B1135" t="s">
        <v>5737</v>
      </c>
      <c r="C1135" t="s">
        <v>17</v>
      </c>
      <c r="D1135" s="1">
        <v>45298.758738425924</v>
      </c>
      <c r="E1135" s="18" t="s">
        <v>11</v>
      </c>
      <c r="F1135" s="13" t="s">
        <v>16</v>
      </c>
      <c r="G1135" t="s">
        <v>14</v>
      </c>
      <c r="H1135">
        <v>0</v>
      </c>
      <c r="I1135" s="2"/>
      <c r="J1135" s="4">
        <v>0</v>
      </c>
      <c r="K1135" t="str">
        <f>IF((LEN(relatorio_Ananindeua[[#This Row],[CIF/CPF/CNPJ]])=14),relatorio_Ananindeua[[#This Row],[CIF/CPF/CNPJ]],relatorio_Ananindeua[[#This Row],[Coluna2]])</f>
        <v>42664295000140</v>
      </c>
      <c r="L1135" t="str">
        <f t="shared" si="18"/>
        <v>426******40</v>
      </c>
    </row>
    <row r="1136" spans="1:12" x14ac:dyDescent="0.25">
      <c r="A1136" t="s">
        <v>5714</v>
      </c>
      <c r="B1136" t="s">
        <v>5715</v>
      </c>
      <c r="C1136" t="s">
        <v>17</v>
      </c>
      <c r="D1136" s="1">
        <v>45298.758761574078</v>
      </c>
      <c r="E1136" s="18" t="s">
        <v>11</v>
      </c>
      <c r="F1136" s="13" t="s">
        <v>16</v>
      </c>
      <c r="G1136" t="s">
        <v>14</v>
      </c>
      <c r="H1136">
        <v>0</v>
      </c>
      <c r="I1136" s="2"/>
      <c r="J1136" s="4">
        <v>0</v>
      </c>
      <c r="K1136" t="str">
        <f>IF((LEN(relatorio_Ananindeua[[#This Row],[CIF/CPF/CNPJ]])=14),relatorio_Ananindeua[[#This Row],[CIF/CPF/CNPJ]],relatorio_Ananindeua[[#This Row],[Coluna2]])</f>
        <v>42603186000113</v>
      </c>
      <c r="L1136" t="str">
        <f t="shared" si="18"/>
        <v>426******13</v>
      </c>
    </row>
    <row r="1137" spans="1:12" x14ac:dyDescent="0.25">
      <c r="A1137" t="s">
        <v>5728</v>
      </c>
      <c r="B1137" t="s">
        <v>5729</v>
      </c>
      <c r="C1137" t="s">
        <v>17</v>
      </c>
      <c r="D1137" s="1">
        <v>45298.758761574078</v>
      </c>
      <c r="E1137" s="18" t="s">
        <v>11</v>
      </c>
      <c r="F1137" s="13" t="s">
        <v>16</v>
      </c>
      <c r="G1137" t="s">
        <v>14</v>
      </c>
      <c r="H1137">
        <v>0</v>
      </c>
      <c r="I1137" s="2"/>
      <c r="J1137" s="4">
        <v>0</v>
      </c>
      <c r="K1137" t="str">
        <f>IF((LEN(relatorio_Ananindeua[[#This Row],[CIF/CPF/CNPJ]])=14),relatorio_Ananindeua[[#This Row],[CIF/CPF/CNPJ]],relatorio_Ananindeua[[#This Row],[Coluna2]])</f>
        <v>42645995000198</v>
      </c>
      <c r="L1137" t="str">
        <f t="shared" si="18"/>
        <v>426******98</v>
      </c>
    </row>
    <row r="1138" spans="1:12" x14ac:dyDescent="0.25">
      <c r="A1138" t="s">
        <v>5730</v>
      </c>
      <c r="B1138" t="s">
        <v>5731</v>
      </c>
      <c r="C1138" t="s">
        <v>17</v>
      </c>
      <c r="D1138" s="1">
        <v>45298.758761574078</v>
      </c>
      <c r="E1138" s="18" t="s">
        <v>11</v>
      </c>
      <c r="F1138" s="13" t="s">
        <v>16</v>
      </c>
      <c r="G1138" t="s">
        <v>14</v>
      </c>
      <c r="H1138">
        <v>0</v>
      </c>
      <c r="I1138" s="2"/>
      <c r="J1138" s="4">
        <v>0</v>
      </c>
      <c r="K1138" t="str">
        <f>IF((LEN(relatorio_Ananindeua[[#This Row],[CIF/CPF/CNPJ]])=14),relatorio_Ananindeua[[#This Row],[CIF/CPF/CNPJ]],relatorio_Ananindeua[[#This Row],[Coluna2]])</f>
        <v>42652855000147</v>
      </c>
      <c r="L1138" t="str">
        <f t="shared" si="18"/>
        <v>426******47</v>
      </c>
    </row>
    <row r="1139" spans="1:12" x14ac:dyDescent="0.25">
      <c r="A1139" t="s">
        <v>5732</v>
      </c>
      <c r="B1139" t="s">
        <v>5733</v>
      </c>
      <c r="C1139" t="s">
        <v>17</v>
      </c>
      <c r="D1139" s="1">
        <v>45298.758784722224</v>
      </c>
      <c r="E1139" s="18" t="s">
        <v>11</v>
      </c>
      <c r="F1139" s="13" t="s">
        <v>16</v>
      </c>
      <c r="G1139" t="s">
        <v>14</v>
      </c>
      <c r="H1139">
        <v>0</v>
      </c>
      <c r="I1139" s="2"/>
      <c r="J1139" s="4">
        <v>0</v>
      </c>
      <c r="K1139" t="str">
        <f>IF((LEN(relatorio_Ananindeua[[#This Row],[CIF/CPF/CNPJ]])=14),relatorio_Ananindeua[[#This Row],[CIF/CPF/CNPJ]],relatorio_Ananindeua[[#This Row],[Coluna2]])</f>
        <v>42655987000122</v>
      </c>
      <c r="L1139" t="str">
        <f t="shared" si="18"/>
        <v>426******22</v>
      </c>
    </row>
    <row r="1140" spans="1:12" x14ac:dyDescent="0.25">
      <c r="A1140" t="s">
        <v>5724</v>
      </c>
      <c r="B1140" t="s">
        <v>5725</v>
      </c>
      <c r="C1140" t="s">
        <v>17</v>
      </c>
      <c r="D1140" s="1">
        <v>45298.758796296293</v>
      </c>
      <c r="E1140" s="18" t="s">
        <v>11</v>
      </c>
      <c r="F1140" s="13" t="s">
        <v>16</v>
      </c>
      <c r="G1140" t="s">
        <v>14</v>
      </c>
      <c r="H1140">
        <v>0</v>
      </c>
      <c r="I1140" s="2"/>
      <c r="J1140" s="4">
        <v>0</v>
      </c>
      <c r="K1140" t="str">
        <f>IF((LEN(relatorio_Ananindeua[[#This Row],[CIF/CPF/CNPJ]])=14),relatorio_Ananindeua[[#This Row],[CIF/CPF/CNPJ]],relatorio_Ananindeua[[#This Row],[Coluna2]])</f>
        <v>42625444000162</v>
      </c>
      <c r="L1140" t="str">
        <f t="shared" si="18"/>
        <v>426******62</v>
      </c>
    </row>
    <row r="1141" spans="1:12" x14ac:dyDescent="0.25">
      <c r="A1141" t="s">
        <v>5726</v>
      </c>
      <c r="B1141" t="s">
        <v>5727</v>
      </c>
      <c r="C1141" t="s">
        <v>17</v>
      </c>
      <c r="D1141" s="1">
        <v>45298.758796296293</v>
      </c>
      <c r="E1141" s="18" t="s">
        <v>11</v>
      </c>
      <c r="F1141" s="13" t="s">
        <v>16</v>
      </c>
      <c r="G1141" t="s">
        <v>14</v>
      </c>
      <c r="H1141">
        <v>0</v>
      </c>
      <c r="I1141" s="2"/>
      <c r="J1141" s="4">
        <v>0</v>
      </c>
      <c r="K1141" t="str">
        <f>IF((LEN(relatorio_Ananindeua[[#This Row],[CIF/CPF/CNPJ]])=14),relatorio_Ananindeua[[#This Row],[CIF/CPF/CNPJ]],relatorio_Ananindeua[[#This Row],[Coluna2]])</f>
        <v>42631401000190</v>
      </c>
      <c r="L1141" t="str">
        <f t="shared" si="18"/>
        <v>426******90</v>
      </c>
    </row>
    <row r="1142" spans="1:12" x14ac:dyDescent="0.25">
      <c r="A1142" t="s">
        <v>5704</v>
      </c>
      <c r="B1142" t="s">
        <v>5705</v>
      </c>
      <c r="C1142" t="s">
        <v>17</v>
      </c>
      <c r="D1142" s="1">
        <v>45298.758888888886</v>
      </c>
      <c r="E1142" s="18" t="s">
        <v>11</v>
      </c>
      <c r="F1142" s="13" t="s">
        <v>16</v>
      </c>
      <c r="G1142" t="s">
        <v>14</v>
      </c>
      <c r="H1142">
        <v>0</v>
      </c>
      <c r="I1142" s="2"/>
      <c r="J1142" s="4">
        <v>0</v>
      </c>
      <c r="K1142" t="str">
        <f>IF((LEN(relatorio_Ananindeua[[#This Row],[CIF/CPF/CNPJ]])=14),relatorio_Ananindeua[[#This Row],[CIF/CPF/CNPJ]],relatorio_Ananindeua[[#This Row],[Coluna2]])</f>
        <v>42550184000103</v>
      </c>
      <c r="L1142" t="str">
        <f t="shared" si="18"/>
        <v>425******03</v>
      </c>
    </row>
    <row r="1143" spans="1:12" x14ac:dyDescent="0.25">
      <c r="A1143" t="s">
        <v>5706</v>
      </c>
      <c r="B1143" t="s">
        <v>5707</v>
      </c>
      <c r="C1143" t="s">
        <v>17</v>
      </c>
      <c r="D1143" s="1">
        <v>45298.758888888886</v>
      </c>
      <c r="E1143" s="18" t="s">
        <v>11</v>
      </c>
      <c r="F1143" s="13" t="s">
        <v>16</v>
      </c>
      <c r="G1143" t="s">
        <v>14</v>
      </c>
      <c r="H1143">
        <v>0</v>
      </c>
      <c r="I1143" s="2"/>
      <c r="J1143" s="4">
        <v>0</v>
      </c>
      <c r="K1143" t="str">
        <f>IF((LEN(relatorio_Ananindeua[[#This Row],[CIF/CPF/CNPJ]])=14),relatorio_Ananindeua[[#This Row],[CIF/CPF/CNPJ]],relatorio_Ananindeua[[#This Row],[Coluna2]])</f>
        <v>42555033000148</v>
      </c>
      <c r="L1143" t="str">
        <f t="shared" si="18"/>
        <v>425******48</v>
      </c>
    </row>
    <row r="1144" spans="1:12" x14ac:dyDescent="0.25">
      <c r="A1144" t="s">
        <v>5683</v>
      </c>
      <c r="B1144" t="s">
        <v>5684</v>
      </c>
      <c r="C1144" t="s">
        <v>17</v>
      </c>
      <c r="D1144" s="1">
        <v>45298.758923611109</v>
      </c>
      <c r="E1144" s="18" t="s">
        <v>11</v>
      </c>
      <c r="F1144" s="13" t="s">
        <v>16</v>
      </c>
      <c r="G1144" t="s">
        <v>14</v>
      </c>
      <c r="H1144">
        <v>0</v>
      </c>
      <c r="I1144" s="2"/>
      <c r="J1144" s="4">
        <v>0</v>
      </c>
      <c r="K1144" t="str">
        <f>IF((LEN(relatorio_Ananindeua[[#This Row],[CIF/CPF/CNPJ]])=14),relatorio_Ananindeua[[#This Row],[CIF/CPF/CNPJ]],relatorio_Ananindeua[[#This Row],[Coluna2]])</f>
        <v>42502829000132</v>
      </c>
      <c r="L1144" t="str">
        <f t="shared" si="18"/>
        <v>425******32</v>
      </c>
    </row>
    <row r="1145" spans="1:12" x14ac:dyDescent="0.25">
      <c r="A1145" t="s">
        <v>5687</v>
      </c>
      <c r="B1145" t="s">
        <v>5688</v>
      </c>
      <c r="C1145" t="s">
        <v>17</v>
      </c>
      <c r="D1145" s="1">
        <v>45298.758958333332</v>
      </c>
      <c r="E1145" s="18" t="s">
        <v>11</v>
      </c>
      <c r="F1145" s="13" t="s">
        <v>16</v>
      </c>
      <c r="G1145" t="s">
        <v>14</v>
      </c>
      <c r="H1145">
        <v>0</v>
      </c>
      <c r="I1145" s="2"/>
      <c r="J1145" s="4">
        <v>0</v>
      </c>
      <c r="K1145" t="str">
        <f>IF((LEN(relatorio_Ananindeua[[#This Row],[CIF/CPF/CNPJ]])=14),relatorio_Ananindeua[[#This Row],[CIF/CPF/CNPJ]],relatorio_Ananindeua[[#This Row],[Coluna2]])</f>
        <v>42512795000167</v>
      </c>
      <c r="L1145" t="str">
        <f t="shared" si="18"/>
        <v>425******67</v>
      </c>
    </row>
    <row r="1146" spans="1:12" x14ac:dyDescent="0.25">
      <c r="A1146" t="s">
        <v>5681</v>
      </c>
      <c r="B1146" t="s">
        <v>5682</v>
      </c>
      <c r="C1146" t="s">
        <v>17</v>
      </c>
      <c r="D1146" s="1">
        <v>45298.758993055555</v>
      </c>
      <c r="E1146" s="18" t="s">
        <v>11</v>
      </c>
      <c r="F1146" s="13" t="s">
        <v>16</v>
      </c>
      <c r="G1146" t="s">
        <v>14</v>
      </c>
      <c r="H1146">
        <v>0</v>
      </c>
      <c r="I1146" s="2"/>
      <c r="J1146" s="4">
        <v>0</v>
      </c>
      <c r="K1146" t="str">
        <f>IF((LEN(relatorio_Ananindeua[[#This Row],[CIF/CPF/CNPJ]])=14),relatorio_Ananindeua[[#This Row],[CIF/CPF/CNPJ]],relatorio_Ananindeua[[#This Row],[Coluna2]])</f>
        <v>42476785000113</v>
      </c>
      <c r="L1146" t="str">
        <f t="shared" si="18"/>
        <v>424******13</v>
      </c>
    </row>
    <row r="1147" spans="1:12" x14ac:dyDescent="0.25">
      <c r="A1147" t="s">
        <v>4497</v>
      </c>
      <c r="B1147" t="s">
        <v>4498</v>
      </c>
      <c r="C1147" t="s">
        <v>17</v>
      </c>
      <c r="D1147" s="1">
        <v>45298.759004629632</v>
      </c>
      <c r="E1147" s="18" t="s">
        <v>11</v>
      </c>
      <c r="F1147" s="13" t="s">
        <v>16</v>
      </c>
      <c r="G1147" t="s">
        <v>14</v>
      </c>
      <c r="H1147">
        <v>0</v>
      </c>
      <c r="I1147" s="2"/>
      <c r="J1147" s="4">
        <v>0</v>
      </c>
      <c r="K1147" t="str">
        <f>IF((LEN(relatorio_Ananindeua[[#This Row],[CIF/CPF/CNPJ]])=14),relatorio_Ananindeua[[#This Row],[CIF/CPF/CNPJ]],relatorio_Ananindeua[[#This Row],[Coluna2]])</f>
        <v>37737104000193</v>
      </c>
      <c r="L1147" t="str">
        <f t="shared" si="18"/>
        <v>377******93</v>
      </c>
    </row>
    <row r="1148" spans="1:12" x14ac:dyDescent="0.25">
      <c r="A1148" t="s">
        <v>5669</v>
      </c>
      <c r="B1148" t="s">
        <v>5670</v>
      </c>
      <c r="C1148" t="s">
        <v>17</v>
      </c>
      <c r="D1148" s="1">
        <v>45298.759016203701</v>
      </c>
      <c r="E1148" s="18" t="s">
        <v>11</v>
      </c>
      <c r="F1148" s="13" t="s">
        <v>16</v>
      </c>
      <c r="G1148" t="s">
        <v>14</v>
      </c>
      <c r="H1148">
        <v>0</v>
      </c>
      <c r="I1148" s="2"/>
      <c r="J1148" s="4">
        <v>0</v>
      </c>
      <c r="K1148" t="str">
        <f>IF((LEN(relatorio_Ananindeua[[#This Row],[CIF/CPF/CNPJ]])=14),relatorio_Ananindeua[[#This Row],[CIF/CPF/CNPJ]],relatorio_Ananindeua[[#This Row],[Coluna2]])</f>
        <v>42440095000104</v>
      </c>
      <c r="L1148" t="str">
        <f t="shared" si="18"/>
        <v>424******04</v>
      </c>
    </row>
    <row r="1149" spans="1:12" x14ac:dyDescent="0.25">
      <c r="A1149" t="s">
        <v>5649</v>
      </c>
      <c r="B1149" t="s">
        <v>5650</v>
      </c>
      <c r="C1149" t="s">
        <v>17</v>
      </c>
      <c r="D1149" s="1">
        <v>45298.759050925924</v>
      </c>
      <c r="E1149" s="18" t="s">
        <v>11</v>
      </c>
      <c r="F1149" s="13" t="s">
        <v>16</v>
      </c>
      <c r="G1149" t="s">
        <v>14</v>
      </c>
      <c r="H1149">
        <v>0</v>
      </c>
      <c r="I1149" s="2"/>
      <c r="J1149" s="4">
        <v>0</v>
      </c>
      <c r="K1149" t="str">
        <f>IF((LEN(relatorio_Ananindeua[[#This Row],[CIF/CPF/CNPJ]])=14),relatorio_Ananindeua[[#This Row],[CIF/CPF/CNPJ]],relatorio_Ananindeua[[#This Row],[Coluna2]])</f>
        <v>42365286000159</v>
      </c>
      <c r="L1149" t="str">
        <f t="shared" si="18"/>
        <v>423******59</v>
      </c>
    </row>
    <row r="1150" spans="1:12" x14ac:dyDescent="0.25">
      <c r="A1150" t="s">
        <v>5677</v>
      </c>
      <c r="B1150" t="s">
        <v>5678</v>
      </c>
      <c r="C1150" t="s">
        <v>17</v>
      </c>
      <c r="D1150" s="1">
        <v>45298.759050925924</v>
      </c>
      <c r="E1150" s="18" t="s">
        <v>11</v>
      </c>
      <c r="F1150" s="13" t="s">
        <v>16</v>
      </c>
      <c r="G1150" t="s">
        <v>14</v>
      </c>
      <c r="H1150">
        <v>0</v>
      </c>
      <c r="I1150" s="2"/>
      <c r="J1150" s="4">
        <v>0</v>
      </c>
      <c r="K1150" t="str">
        <f>IF((LEN(relatorio_Ananindeua[[#This Row],[CIF/CPF/CNPJ]])=14),relatorio_Ananindeua[[#This Row],[CIF/CPF/CNPJ]],relatorio_Ananindeua[[#This Row],[Coluna2]])</f>
        <v>42456712000160</v>
      </c>
      <c r="L1150" t="str">
        <f t="shared" si="18"/>
        <v>424******60</v>
      </c>
    </row>
    <row r="1151" spans="1:12" x14ac:dyDescent="0.25">
      <c r="A1151" t="s">
        <v>5665</v>
      </c>
      <c r="B1151" t="s">
        <v>5666</v>
      </c>
      <c r="C1151" t="s">
        <v>17</v>
      </c>
      <c r="D1151" s="1">
        <v>45298.759062500001</v>
      </c>
      <c r="E1151" s="18" t="s">
        <v>11</v>
      </c>
      <c r="F1151" s="13" t="s">
        <v>16</v>
      </c>
      <c r="G1151" t="s">
        <v>14</v>
      </c>
      <c r="H1151">
        <v>0</v>
      </c>
      <c r="I1151" s="2"/>
      <c r="J1151" s="4">
        <v>0</v>
      </c>
      <c r="K1151" t="str">
        <f>IF((LEN(relatorio_Ananindeua[[#This Row],[CIF/CPF/CNPJ]])=14),relatorio_Ananindeua[[#This Row],[CIF/CPF/CNPJ]],relatorio_Ananindeua[[#This Row],[Coluna2]])</f>
        <v>42409443000180</v>
      </c>
      <c r="L1151" t="str">
        <f t="shared" si="18"/>
        <v>424******80</v>
      </c>
    </row>
    <row r="1152" spans="1:12" x14ac:dyDescent="0.25">
      <c r="A1152" t="s">
        <v>5675</v>
      </c>
      <c r="B1152" t="s">
        <v>5676</v>
      </c>
      <c r="C1152" t="s">
        <v>17</v>
      </c>
      <c r="D1152" s="1">
        <v>45298.759062500001</v>
      </c>
      <c r="E1152" s="18" t="s">
        <v>11</v>
      </c>
      <c r="F1152" s="13" t="s">
        <v>16</v>
      </c>
      <c r="G1152" t="s">
        <v>14</v>
      </c>
      <c r="H1152">
        <v>0</v>
      </c>
      <c r="I1152" s="2"/>
      <c r="J1152" s="4">
        <v>0</v>
      </c>
      <c r="K1152" t="str">
        <f>IF((LEN(relatorio_Ananindeua[[#This Row],[CIF/CPF/CNPJ]])=14),relatorio_Ananindeua[[#This Row],[CIF/CPF/CNPJ]],relatorio_Ananindeua[[#This Row],[Coluna2]])</f>
        <v>42455698000180</v>
      </c>
      <c r="L1152" t="str">
        <f t="shared" si="18"/>
        <v>424******80</v>
      </c>
    </row>
    <row r="1153" spans="1:12" x14ac:dyDescent="0.25">
      <c r="A1153" t="s">
        <v>5655</v>
      </c>
      <c r="B1153" t="s">
        <v>5656</v>
      </c>
      <c r="C1153" t="s">
        <v>17</v>
      </c>
      <c r="D1153" s="1">
        <v>45298.759131944447</v>
      </c>
      <c r="E1153" s="18" t="s">
        <v>11</v>
      </c>
      <c r="F1153" s="13" t="s">
        <v>16</v>
      </c>
      <c r="G1153" t="s">
        <v>14</v>
      </c>
      <c r="H1153">
        <v>0</v>
      </c>
      <c r="I1153" s="2"/>
      <c r="J1153" s="4">
        <v>0</v>
      </c>
      <c r="K1153" t="str">
        <f>IF((LEN(relatorio_Ananindeua[[#This Row],[CIF/CPF/CNPJ]])=14),relatorio_Ananindeua[[#This Row],[CIF/CPF/CNPJ]],relatorio_Ananindeua[[#This Row],[Coluna2]])</f>
        <v>42378475000166</v>
      </c>
      <c r="L1153" t="str">
        <f t="shared" si="18"/>
        <v>423******66</v>
      </c>
    </row>
    <row r="1154" spans="1:12" x14ac:dyDescent="0.25">
      <c r="A1154" t="s">
        <v>5256</v>
      </c>
      <c r="B1154" t="s">
        <v>5257</v>
      </c>
      <c r="C1154" t="s">
        <v>17</v>
      </c>
      <c r="D1154" s="1">
        <v>45298.75917824074</v>
      </c>
      <c r="E1154" s="18" t="s">
        <v>11</v>
      </c>
      <c r="F1154" s="13" t="s">
        <v>16</v>
      </c>
      <c r="G1154" t="s">
        <v>14</v>
      </c>
      <c r="H1154">
        <v>0</v>
      </c>
      <c r="I1154" s="2"/>
      <c r="J1154" s="4">
        <v>0</v>
      </c>
      <c r="K1154" t="str">
        <f>IF((LEN(relatorio_Ananindeua[[#This Row],[CIF/CPF/CNPJ]])=14),relatorio_Ananindeua[[#This Row],[CIF/CPF/CNPJ]],relatorio_Ananindeua[[#This Row],[Coluna2]])</f>
        <v>41205159000120</v>
      </c>
      <c r="L1154" t="str">
        <f t="shared" si="18"/>
        <v>412******20</v>
      </c>
    </row>
    <row r="1155" spans="1:12" x14ac:dyDescent="0.25">
      <c r="A1155" t="s">
        <v>5640</v>
      </c>
      <c r="B1155" t="s">
        <v>5641</v>
      </c>
      <c r="C1155" t="s">
        <v>17</v>
      </c>
      <c r="D1155" s="1">
        <v>45298.75917824074</v>
      </c>
      <c r="E1155" s="18" t="s">
        <v>11</v>
      </c>
      <c r="F1155" s="13" t="s">
        <v>16</v>
      </c>
      <c r="G1155" t="s">
        <v>14</v>
      </c>
      <c r="H1155">
        <v>0</v>
      </c>
      <c r="I1155" s="2"/>
      <c r="J1155" s="4">
        <v>0</v>
      </c>
      <c r="K1155" t="str">
        <f>IF((LEN(relatorio_Ananindeua[[#This Row],[CIF/CPF/CNPJ]])=14),relatorio_Ananindeua[[#This Row],[CIF/CPF/CNPJ]],relatorio_Ananindeua[[#This Row],[Coluna2]])</f>
        <v>42323427000170</v>
      </c>
      <c r="L1155" t="str">
        <f t="shared" si="18"/>
        <v>423******70</v>
      </c>
    </row>
    <row r="1156" spans="1:12" x14ac:dyDescent="0.25">
      <c r="A1156" t="s">
        <v>5647</v>
      </c>
      <c r="B1156" t="s">
        <v>5648</v>
      </c>
      <c r="C1156" t="s">
        <v>17</v>
      </c>
      <c r="D1156" s="1">
        <v>45298.75917824074</v>
      </c>
      <c r="E1156" s="18" t="s">
        <v>11</v>
      </c>
      <c r="F1156" s="13" t="s">
        <v>16</v>
      </c>
      <c r="G1156" t="s">
        <v>14</v>
      </c>
      <c r="H1156">
        <v>0</v>
      </c>
      <c r="I1156" s="2"/>
      <c r="J1156" s="4">
        <v>0</v>
      </c>
      <c r="K1156" t="str">
        <f>IF((LEN(relatorio_Ananindeua[[#This Row],[CIF/CPF/CNPJ]])=14),relatorio_Ananindeua[[#This Row],[CIF/CPF/CNPJ]],relatorio_Ananindeua[[#This Row],[Coluna2]])</f>
        <v>42359370000160</v>
      </c>
      <c r="L1156" t="str">
        <f t="shared" si="18"/>
        <v>423******60</v>
      </c>
    </row>
    <row r="1157" spans="1:12" x14ac:dyDescent="0.25">
      <c r="A1157" t="s">
        <v>5651</v>
      </c>
      <c r="B1157" t="s">
        <v>5652</v>
      </c>
      <c r="C1157" t="s">
        <v>17</v>
      </c>
      <c r="D1157" s="1">
        <v>45298.75917824074</v>
      </c>
      <c r="E1157" s="18" t="s">
        <v>11</v>
      </c>
      <c r="F1157" s="13" t="s">
        <v>16</v>
      </c>
      <c r="G1157" t="s">
        <v>14</v>
      </c>
      <c r="H1157">
        <v>0</v>
      </c>
      <c r="I1157" s="2"/>
      <c r="J1157" s="4">
        <v>0</v>
      </c>
      <c r="K1157" t="str">
        <f>IF((LEN(relatorio_Ananindeua[[#This Row],[CIF/CPF/CNPJ]])=14),relatorio_Ananindeua[[#This Row],[CIF/CPF/CNPJ]],relatorio_Ananindeua[[#This Row],[Coluna2]])</f>
        <v>42371426000100</v>
      </c>
      <c r="L1157" t="str">
        <f t="shared" si="18"/>
        <v>423******00</v>
      </c>
    </row>
    <row r="1158" spans="1:12" x14ac:dyDescent="0.25">
      <c r="A1158" t="s">
        <v>5636</v>
      </c>
      <c r="B1158" t="s">
        <v>5637</v>
      </c>
      <c r="C1158" t="s">
        <v>17</v>
      </c>
      <c r="D1158" s="1">
        <v>45298.759189814817</v>
      </c>
      <c r="E1158" s="18" t="s">
        <v>11</v>
      </c>
      <c r="F1158" s="13" t="s">
        <v>16</v>
      </c>
      <c r="G1158" t="s">
        <v>14</v>
      </c>
      <c r="H1158">
        <v>0</v>
      </c>
      <c r="I1158" s="2"/>
      <c r="J1158" s="4">
        <v>0</v>
      </c>
      <c r="K1158" t="str">
        <f>IF((LEN(relatorio_Ananindeua[[#This Row],[CIF/CPF/CNPJ]])=14),relatorio_Ananindeua[[#This Row],[CIF/CPF/CNPJ]],relatorio_Ananindeua[[#This Row],[Coluna2]])</f>
        <v>42318082000167</v>
      </c>
      <c r="L1158" t="str">
        <f t="shared" si="18"/>
        <v>423******67</v>
      </c>
    </row>
    <row r="1159" spans="1:12" x14ac:dyDescent="0.25">
      <c r="A1159" t="s">
        <v>5620</v>
      </c>
      <c r="B1159" t="s">
        <v>5621</v>
      </c>
      <c r="C1159" t="s">
        <v>17</v>
      </c>
      <c r="D1159" s="1">
        <v>45298.759212962963</v>
      </c>
      <c r="E1159" s="18" t="s">
        <v>11</v>
      </c>
      <c r="F1159" s="13" t="s">
        <v>16</v>
      </c>
      <c r="G1159" t="s">
        <v>14</v>
      </c>
      <c r="H1159">
        <v>0</v>
      </c>
      <c r="I1159" s="2"/>
      <c r="J1159" s="4">
        <v>0</v>
      </c>
      <c r="K1159" t="str">
        <f>IF((LEN(relatorio_Ananindeua[[#This Row],[CIF/CPF/CNPJ]])=14),relatorio_Ananindeua[[#This Row],[CIF/CPF/CNPJ]],relatorio_Ananindeua[[#This Row],[Coluna2]])</f>
        <v>42254349000108</v>
      </c>
      <c r="L1159" t="str">
        <f t="shared" si="18"/>
        <v>422******08</v>
      </c>
    </row>
    <row r="1160" spans="1:12" x14ac:dyDescent="0.25">
      <c r="A1160" t="s">
        <v>5624</v>
      </c>
      <c r="B1160" t="s">
        <v>5625</v>
      </c>
      <c r="C1160" t="s">
        <v>17</v>
      </c>
      <c r="D1160" s="1">
        <v>45298.759212962963</v>
      </c>
      <c r="E1160" s="18" t="s">
        <v>11</v>
      </c>
      <c r="F1160" s="13" t="s">
        <v>16</v>
      </c>
      <c r="G1160" t="s">
        <v>14</v>
      </c>
      <c r="H1160">
        <v>0</v>
      </c>
      <c r="I1160" s="2"/>
      <c r="J1160" s="4">
        <v>0</v>
      </c>
      <c r="K1160" t="str">
        <f>IF((LEN(relatorio_Ananindeua[[#This Row],[CIF/CPF/CNPJ]])=14),relatorio_Ananindeua[[#This Row],[CIF/CPF/CNPJ]],relatorio_Ananindeua[[#This Row],[Coluna2]])</f>
        <v>42269578000198</v>
      </c>
      <c r="L1160" t="str">
        <f t="shared" si="18"/>
        <v>422******98</v>
      </c>
    </row>
    <row r="1161" spans="1:12" x14ac:dyDescent="0.25">
      <c r="A1161" t="s">
        <v>5628</v>
      </c>
      <c r="B1161" t="s">
        <v>5629</v>
      </c>
      <c r="C1161" t="s">
        <v>17</v>
      </c>
      <c r="D1161" s="1">
        <v>45298.759212962963</v>
      </c>
      <c r="E1161" s="18" t="s">
        <v>11</v>
      </c>
      <c r="F1161" s="13" t="s">
        <v>16</v>
      </c>
      <c r="G1161" t="s">
        <v>14</v>
      </c>
      <c r="H1161">
        <v>0</v>
      </c>
      <c r="I1161" s="2"/>
      <c r="J1161" s="4">
        <v>0</v>
      </c>
      <c r="K1161" t="str">
        <f>IF((LEN(relatorio_Ananindeua[[#This Row],[CIF/CPF/CNPJ]])=14),relatorio_Ananindeua[[#This Row],[CIF/CPF/CNPJ]],relatorio_Ananindeua[[#This Row],[Coluna2]])</f>
        <v>42279235000104</v>
      </c>
      <c r="L1161" t="str">
        <f t="shared" si="18"/>
        <v>422******04</v>
      </c>
    </row>
    <row r="1162" spans="1:12" x14ac:dyDescent="0.25">
      <c r="A1162" t="s">
        <v>5604</v>
      </c>
      <c r="B1162" t="s">
        <v>5605</v>
      </c>
      <c r="C1162" t="s">
        <v>17</v>
      </c>
      <c r="D1162" s="1">
        <v>45298.759259259263</v>
      </c>
      <c r="E1162" s="18" t="s">
        <v>11</v>
      </c>
      <c r="F1162" s="13" t="s">
        <v>16</v>
      </c>
      <c r="G1162" t="s">
        <v>14</v>
      </c>
      <c r="H1162">
        <v>0</v>
      </c>
      <c r="I1162" s="2"/>
      <c r="J1162" s="4">
        <v>0</v>
      </c>
      <c r="K1162" t="str">
        <f>IF((LEN(relatorio_Ananindeua[[#This Row],[CIF/CPF/CNPJ]])=14),relatorio_Ananindeua[[#This Row],[CIF/CPF/CNPJ]],relatorio_Ananindeua[[#This Row],[Coluna2]])</f>
        <v>42216891000168</v>
      </c>
      <c r="L1162" t="str">
        <f t="shared" si="18"/>
        <v>422******68</v>
      </c>
    </row>
    <row r="1163" spans="1:12" x14ac:dyDescent="0.25">
      <c r="A1163" t="s">
        <v>5614</v>
      </c>
      <c r="B1163" t="s">
        <v>5615</v>
      </c>
      <c r="C1163" t="s">
        <v>17</v>
      </c>
      <c r="D1163" s="1">
        <v>45298.759259259263</v>
      </c>
      <c r="E1163" s="18" t="s">
        <v>11</v>
      </c>
      <c r="F1163" s="13" t="s">
        <v>16</v>
      </c>
      <c r="G1163" t="s">
        <v>14</v>
      </c>
      <c r="H1163">
        <v>0</v>
      </c>
      <c r="I1163" s="2"/>
      <c r="J1163" s="4">
        <v>0</v>
      </c>
      <c r="K1163" t="str">
        <f>IF((LEN(relatorio_Ananindeua[[#This Row],[CIF/CPF/CNPJ]])=14),relatorio_Ananindeua[[#This Row],[CIF/CPF/CNPJ]],relatorio_Ananindeua[[#This Row],[Coluna2]])</f>
        <v>42231685000127</v>
      </c>
      <c r="L1163" t="str">
        <f t="shared" si="18"/>
        <v>422******27</v>
      </c>
    </row>
    <row r="1164" spans="1:12" x14ac:dyDescent="0.25">
      <c r="A1164" t="s">
        <v>5612</v>
      </c>
      <c r="B1164" t="s">
        <v>5613</v>
      </c>
      <c r="C1164" t="s">
        <v>17</v>
      </c>
      <c r="D1164" s="1">
        <v>45298.759270833332</v>
      </c>
      <c r="E1164" s="18" t="s">
        <v>11</v>
      </c>
      <c r="F1164" s="13" t="s">
        <v>16</v>
      </c>
      <c r="G1164" t="s">
        <v>14</v>
      </c>
      <c r="H1164">
        <v>0</v>
      </c>
      <c r="I1164" s="2"/>
      <c r="J1164" s="4">
        <v>0</v>
      </c>
      <c r="K1164" t="str">
        <f>IF((LEN(relatorio_Ananindeua[[#This Row],[CIF/CPF/CNPJ]])=14),relatorio_Ananindeua[[#This Row],[CIF/CPF/CNPJ]],relatorio_Ananindeua[[#This Row],[Coluna2]])</f>
        <v>42230018000120</v>
      </c>
      <c r="L1164" t="str">
        <f t="shared" si="18"/>
        <v>422******20</v>
      </c>
    </row>
    <row r="1165" spans="1:12" x14ac:dyDescent="0.25">
      <c r="A1165" t="s">
        <v>5594</v>
      </c>
      <c r="B1165" t="s">
        <v>5595</v>
      </c>
      <c r="C1165" t="s">
        <v>17</v>
      </c>
      <c r="D1165" s="1">
        <v>45298.759305555555</v>
      </c>
      <c r="E1165" s="18" t="s">
        <v>11</v>
      </c>
      <c r="F1165" s="13" t="s">
        <v>16</v>
      </c>
      <c r="G1165" t="s">
        <v>14</v>
      </c>
      <c r="H1165">
        <v>0</v>
      </c>
      <c r="I1165" s="2"/>
      <c r="J1165" s="4">
        <v>0</v>
      </c>
      <c r="K1165" t="str">
        <f>IF((LEN(relatorio_Ananindeua[[#This Row],[CIF/CPF/CNPJ]])=14),relatorio_Ananindeua[[#This Row],[CIF/CPF/CNPJ]],relatorio_Ananindeua[[#This Row],[Coluna2]])</f>
        <v>42197064000174</v>
      </c>
      <c r="L1165" t="str">
        <f t="shared" si="18"/>
        <v>421******74</v>
      </c>
    </row>
    <row r="1166" spans="1:12" x14ac:dyDescent="0.25">
      <c r="A1166" t="s">
        <v>5590</v>
      </c>
      <c r="B1166" t="s">
        <v>5591</v>
      </c>
      <c r="C1166" t="s">
        <v>17</v>
      </c>
      <c r="D1166" s="1">
        <v>45298.759317129632</v>
      </c>
      <c r="E1166" s="18" t="s">
        <v>11</v>
      </c>
      <c r="F1166" s="13" t="s">
        <v>16</v>
      </c>
      <c r="G1166" t="s">
        <v>14</v>
      </c>
      <c r="H1166">
        <v>0</v>
      </c>
      <c r="I1166" s="2"/>
      <c r="J1166" s="4">
        <v>0</v>
      </c>
      <c r="K1166" t="str">
        <f>IF((LEN(relatorio_Ananindeua[[#This Row],[CIF/CPF/CNPJ]])=14),relatorio_Ananindeua[[#This Row],[CIF/CPF/CNPJ]],relatorio_Ananindeua[[#This Row],[Coluna2]])</f>
        <v>42191021000181</v>
      </c>
      <c r="L1166" t="str">
        <f t="shared" si="18"/>
        <v>421******81</v>
      </c>
    </row>
    <row r="1167" spans="1:12" x14ac:dyDescent="0.25">
      <c r="A1167" t="s">
        <v>5566</v>
      </c>
      <c r="B1167" t="s">
        <v>5567</v>
      </c>
      <c r="C1167" t="s">
        <v>17</v>
      </c>
      <c r="D1167" s="1">
        <v>45298.759340277778</v>
      </c>
      <c r="E1167" s="18" t="s">
        <v>11</v>
      </c>
      <c r="F1167" s="13" t="s">
        <v>16</v>
      </c>
      <c r="G1167" t="s">
        <v>14</v>
      </c>
      <c r="H1167">
        <v>0</v>
      </c>
      <c r="I1167" s="2"/>
      <c r="J1167" s="4">
        <v>0</v>
      </c>
      <c r="K1167" t="str">
        <f>IF((LEN(relatorio_Ananindeua[[#This Row],[CIF/CPF/CNPJ]])=14),relatorio_Ananindeua[[#This Row],[CIF/CPF/CNPJ]],relatorio_Ananindeua[[#This Row],[Coluna2]])</f>
        <v>42149282000133</v>
      </c>
      <c r="L1167" t="str">
        <f t="shared" si="18"/>
        <v>421******33</v>
      </c>
    </row>
    <row r="1168" spans="1:12" x14ac:dyDescent="0.25">
      <c r="A1168" t="s">
        <v>5568</v>
      </c>
      <c r="B1168" t="s">
        <v>5569</v>
      </c>
      <c r="C1168" t="s">
        <v>17</v>
      </c>
      <c r="D1168" s="1">
        <v>45298.759340277778</v>
      </c>
      <c r="E1168" s="18" t="s">
        <v>11</v>
      </c>
      <c r="F1168" s="13" t="s">
        <v>16</v>
      </c>
      <c r="G1168" t="s">
        <v>14</v>
      </c>
      <c r="H1168">
        <v>0</v>
      </c>
      <c r="I1168" s="2"/>
      <c r="J1168" s="4">
        <v>0</v>
      </c>
      <c r="K1168" t="str">
        <f>IF((LEN(relatorio_Ananindeua[[#This Row],[CIF/CPF/CNPJ]])=14),relatorio_Ananindeua[[#This Row],[CIF/CPF/CNPJ]],relatorio_Ananindeua[[#This Row],[Coluna2]])</f>
        <v>42156213000157</v>
      </c>
      <c r="L1168" t="str">
        <f t="shared" si="18"/>
        <v>421******57</v>
      </c>
    </row>
    <row r="1169" spans="1:12" x14ac:dyDescent="0.25">
      <c r="A1169" t="s">
        <v>5576</v>
      </c>
      <c r="B1169" t="s">
        <v>5577</v>
      </c>
      <c r="C1169" t="s">
        <v>17</v>
      </c>
      <c r="D1169" s="1">
        <v>45298.759340277778</v>
      </c>
      <c r="E1169" s="18" t="s">
        <v>11</v>
      </c>
      <c r="F1169" s="13" t="s">
        <v>16</v>
      </c>
      <c r="G1169" t="s">
        <v>14</v>
      </c>
      <c r="H1169">
        <v>0</v>
      </c>
      <c r="I1169" s="2"/>
      <c r="J1169" s="4">
        <v>0</v>
      </c>
      <c r="K1169" t="str">
        <f>IF((LEN(relatorio_Ananindeua[[#This Row],[CIF/CPF/CNPJ]])=14),relatorio_Ananindeua[[#This Row],[CIF/CPF/CNPJ]],relatorio_Ananindeua[[#This Row],[Coluna2]])</f>
        <v>42170195000168</v>
      </c>
      <c r="L1169" t="str">
        <f t="shared" si="18"/>
        <v>421******68</v>
      </c>
    </row>
    <row r="1170" spans="1:12" x14ac:dyDescent="0.25">
      <c r="A1170" t="s">
        <v>5586</v>
      </c>
      <c r="B1170" t="s">
        <v>5587</v>
      </c>
      <c r="C1170" t="s">
        <v>17</v>
      </c>
      <c r="D1170" s="1">
        <v>45298.759340277778</v>
      </c>
      <c r="E1170" s="18" t="s">
        <v>11</v>
      </c>
      <c r="F1170" s="13" t="s">
        <v>16</v>
      </c>
      <c r="G1170" t="s">
        <v>14</v>
      </c>
      <c r="H1170">
        <v>0</v>
      </c>
      <c r="I1170" s="2"/>
      <c r="J1170" s="4">
        <v>0</v>
      </c>
      <c r="K1170" t="str">
        <f>IF((LEN(relatorio_Ananindeua[[#This Row],[CIF/CPF/CNPJ]])=14),relatorio_Ananindeua[[#This Row],[CIF/CPF/CNPJ]],relatorio_Ananindeua[[#This Row],[Coluna2]])</f>
        <v>42182699000106</v>
      </c>
      <c r="L1170" t="str">
        <f t="shared" ref="L1170:L1233" si="19">_xlfn.CONCAT(LEFT(A1170,3),REPT("*",6),RIGHT(A1170,2))</f>
        <v>421******06</v>
      </c>
    </row>
    <row r="1171" spans="1:12" x14ac:dyDescent="0.25">
      <c r="A1171" t="s">
        <v>5556</v>
      </c>
      <c r="B1171" t="s">
        <v>5557</v>
      </c>
      <c r="C1171" t="s">
        <v>17</v>
      </c>
      <c r="D1171" s="1">
        <v>45298.759386574071</v>
      </c>
      <c r="E1171" s="18" t="s">
        <v>11</v>
      </c>
      <c r="F1171" s="13" t="s">
        <v>16</v>
      </c>
      <c r="G1171" t="s">
        <v>14</v>
      </c>
      <c r="H1171">
        <v>0</v>
      </c>
      <c r="I1171" s="2"/>
      <c r="J1171" s="4">
        <v>0</v>
      </c>
      <c r="K1171" t="str">
        <f>IF((LEN(relatorio_Ananindeua[[#This Row],[CIF/CPF/CNPJ]])=14),relatorio_Ananindeua[[#This Row],[CIF/CPF/CNPJ]],relatorio_Ananindeua[[#This Row],[Coluna2]])</f>
        <v>42128569000187</v>
      </c>
      <c r="L1171" t="str">
        <f t="shared" si="19"/>
        <v>421******87</v>
      </c>
    </row>
    <row r="1172" spans="1:12" x14ac:dyDescent="0.25">
      <c r="A1172" t="s">
        <v>5541</v>
      </c>
      <c r="B1172" t="s">
        <v>5542</v>
      </c>
      <c r="C1172" t="s">
        <v>17</v>
      </c>
      <c r="D1172" s="1">
        <v>45298.759398148148</v>
      </c>
      <c r="E1172" s="18" t="s">
        <v>11</v>
      </c>
      <c r="F1172" s="13" t="s">
        <v>16</v>
      </c>
      <c r="G1172" t="s">
        <v>14</v>
      </c>
      <c r="H1172">
        <v>0</v>
      </c>
      <c r="I1172" s="2"/>
      <c r="J1172" s="4">
        <v>0</v>
      </c>
      <c r="K1172" t="str">
        <f>IF((LEN(relatorio_Ananindeua[[#This Row],[CIF/CPF/CNPJ]])=14),relatorio_Ananindeua[[#This Row],[CIF/CPF/CNPJ]],relatorio_Ananindeua[[#This Row],[Coluna2]])</f>
        <v>42091126000169</v>
      </c>
      <c r="L1172" t="str">
        <f t="shared" si="19"/>
        <v>420******69</v>
      </c>
    </row>
    <row r="1173" spans="1:12" x14ac:dyDescent="0.25">
      <c r="A1173" t="s">
        <v>5543</v>
      </c>
      <c r="B1173" t="s">
        <v>1333</v>
      </c>
      <c r="C1173" t="s">
        <v>17</v>
      </c>
      <c r="D1173" s="1">
        <v>45298.759398148148</v>
      </c>
      <c r="E1173" s="18" t="s">
        <v>11</v>
      </c>
      <c r="F1173" s="13" t="s">
        <v>16</v>
      </c>
      <c r="G1173" t="s">
        <v>14</v>
      </c>
      <c r="H1173">
        <v>0</v>
      </c>
      <c r="I1173" s="2"/>
      <c r="J1173" s="4">
        <v>0</v>
      </c>
      <c r="K1173" t="str">
        <f>IF((LEN(relatorio_Ananindeua[[#This Row],[CIF/CPF/CNPJ]])=14),relatorio_Ananindeua[[#This Row],[CIF/CPF/CNPJ]],relatorio_Ananindeua[[#This Row],[Coluna2]])</f>
        <v>42100988000100</v>
      </c>
      <c r="L1173" t="str">
        <f t="shared" si="19"/>
        <v>421******00</v>
      </c>
    </row>
    <row r="1174" spans="1:12" x14ac:dyDescent="0.25">
      <c r="A1174" t="s">
        <v>5548</v>
      </c>
      <c r="B1174" t="s">
        <v>5549</v>
      </c>
      <c r="C1174" t="s">
        <v>17</v>
      </c>
      <c r="D1174" s="1">
        <v>45298.759398148148</v>
      </c>
      <c r="E1174" s="18" t="s">
        <v>11</v>
      </c>
      <c r="F1174" s="13" t="s">
        <v>16</v>
      </c>
      <c r="G1174" t="s">
        <v>14</v>
      </c>
      <c r="H1174">
        <v>0</v>
      </c>
      <c r="I1174" s="2"/>
      <c r="J1174" s="4">
        <v>0</v>
      </c>
      <c r="K1174" t="str">
        <f>IF((LEN(relatorio_Ananindeua[[#This Row],[CIF/CPF/CNPJ]])=14),relatorio_Ananindeua[[#This Row],[CIF/CPF/CNPJ]],relatorio_Ananindeua[[#This Row],[Coluna2]])</f>
        <v>42121793000147</v>
      </c>
      <c r="L1174" t="str">
        <f t="shared" si="19"/>
        <v>421******47</v>
      </c>
    </row>
    <row r="1175" spans="1:12" x14ac:dyDescent="0.25">
      <c r="A1175" t="s">
        <v>5539</v>
      </c>
      <c r="B1175" t="s">
        <v>5540</v>
      </c>
      <c r="C1175" t="s">
        <v>17</v>
      </c>
      <c r="D1175" s="1">
        <v>45298.759467592594</v>
      </c>
      <c r="E1175" s="18" t="s">
        <v>11</v>
      </c>
      <c r="F1175" s="13" t="s">
        <v>16</v>
      </c>
      <c r="G1175" t="s">
        <v>14</v>
      </c>
      <c r="H1175">
        <v>0</v>
      </c>
      <c r="I1175" s="2"/>
      <c r="J1175" s="4">
        <v>0</v>
      </c>
      <c r="K1175" t="str">
        <f>IF((LEN(relatorio_Ananindeua[[#This Row],[CIF/CPF/CNPJ]])=14),relatorio_Ananindeua[[#This Row],[CIF/CPF/CNPJ]],relatorio_Ananindeua[[#This Row],[Coluna2]])</f>
        <v>42090326000105</v>
      </c>
      <c r="L1175" t="str">
        <f t="shared" si="19"/>
        <v>420******05</v>
      </c>
    </row>
    <row r="1176" spans="1:12" x14ac:dyDescent="0.25">
      <c r="A1176" t="s">
        <v>5534</v>
      </c>
      <c r="B1176" t="s">
        <v>737</v>
      </c>
      <c r="C1176" t="s">
        <v>17</v>
      </c>
      <c r="D1176" s="1">
        <v>45298.75949074074</v>
      </c>
      <c r="E1176" s="18" t="s">
        <v>11</v>
      </c>
      <c r="F1176" s="13" t="s">
        <v>16</v>
      </c>
      <c r="G1176" t="s">
        <v>14</v>
      </c>
      <c r="H1176">
        <v>0</v>
      </c>
      <c r="I1176" s="2"/>
      <c r="J1176" s="4">
        <v>0</v>
      </c>
      <c r="K1176" t="str">
        <f>IF((LEN(relatorio_Ananindeua[[#This Row],[CIF/CPF/CNPJ]])=14),relatorio_Ananindeua[[#This Row],[CIF/CPF/CNPJ]],relatorio_Ananindeua[[#This Row],[Coluna2]])</f>
        <v>42051665000174</v>
      </c>
      <c r="L1176" t="str">
        <f t="shared" si="19"/>
        <v>420******74</v>
      </c>
    </row>
    <row r="1177" spans="1:12" x14ac:dyDescent="0.25">
      <c r="A1177" t="s">
        <v>5520</v>
      </c>
      <c r="B1177" t="s">
        <v>5521</v>
      </c>
      <c r="C1177" t="s">
        <v>17</v>
      </c>
      <c r="D1177" s="1">
        <v>45298.759502314817</v>
      </c>
      <c r="E1177" s="18" t="s">
        <v>11</v>
      </c>
      <c r="F1177" s="13" t="s">
        <v>16</v>
      </c>
      <c r="G1177" t="s">
        <v>14</v>
      </c>
      <c r="H1177">
        <v>0</v>
      </c>
      <c r="I1177" s="2"/>
      <c r="J1177" s="4">
        <v>0</v>
      </c>
      <c r="K1177" t="str">
        <f>IF((LEN(relatorio_Ananindeua[[#This Row],[CIF/CPF/CNPJ]])=14),relatorio_Ananindeua[[#This Row],[CIF/CPF/CNPJ]],relatorio_Ananindeua[[#This Row],[Coluna2]])</f>
        <v>42017654000178</v>
      </c>
      <c r="L1177" t="str">
        <f t="shared" si="19"/>
        <v>420******78</v>
      </c>
    </row>
    <row r="1178" spans="1:12" x14ac:dyDescent="0.25">
      <c r="A1178" t="s">
        <v>5524</v>
      </c>
      <c r="B1178" t="s">
        <v>5525</v>
      </c>
      <c r="C1178" t="s">
        <v>17</v>
      </c>
      <c r="D1178" s="1">
        <v>45298.759502314817</v>
      </c>
      <c r="E1178" s="18" t="s">
        <v>11</v>
      </c>
      <c r="F1178" s="13" t="s">
        <v>16</v>
      </c>
      <c r="G1178" t="s">
        <v>14</v>
      </c>
      <c r="H1178">
        <v>0</v>
      </c>
      <c r="I1178" s="2"/>
      <c r="J1178" s="4">
        <v>0</v>
      </c>
      <c r="K1178" t="str">
        <f>IF((LEN(relatorio_Ananindeua[[#This Row],[CIF/CPF/CNPJ]])=14),relatorio_Ananindeua[[#This Row],[CIF/CPF/CNPJ]],relatorio_Ananindeua[[#This Row],[Coluna2]])</f>
        <v>42030794000186</v>
      </c>
      <c r="L1178" t="str">
        <f t="shared" si="19"/>
        <v>420******86</v>
      </c>
    </row>
    <row r="1179" spans="1:12" x14ac:dyDescent="0.25">
      <c r="A1179" t="s">
        <v>5526</v>
      </c>
      <c r="B1179" t="s">
        <v>5527</v>
      </c>
      <c r="C1179" t="s">
        <v>17</v>
      </c>
      <c r="D1179" s="1">
        <v>45298.759502314817</v>
      </c>
      <c r="E1179" s="18" t="s">
        <v>11</v>
      </c>
      <c r="F1179" s="13" t="s">
        <v>16</v>
      </c>
      <c r="G1179" t="s">
        <v>14</v>
      </c>
      <c r="H1179">
        <v>0</v>
      </c>
      <c r="I1179" s="2"/>
      <c r="J1179" s="4">
        <v>0</v>
      </c>
      <c r="K1179" t="str">
        <f>IF((LEN(relatorio_Ananindeua[[#This Row],[CIF/CPF/CNPJ]])=14),relatorio_Ananindeua[[#This Row],[CIF/CPF/CNPJ]],relatorio_Ananindeua[[#This Row],[Coluna2]])</f>
        <v>42035812000112</v>
      </c>
      <c r="L1179" t="str">
        <f t="shared" si="19"/>
        <v>420******12</v>
      </c>
    </row>
    <row r="1180" spans="1:12" x14ac:dyDescent="0.25">
      <c r="A1180" t="s">
        <v>5516</v>
      </c>
      <c r="B1180" t="s">
        <v>5517</v>
      </c>
      <c r="C1180" t="s">
        <v>17</v>
      </c>
      <c r="D1180" s="1">
        <v>45298.75953703704</v>
      </c>
      <c r="E1180" s="18" t="s">
        <v>11</v>
      </c>
      <c r="F1180" s="13" t="s">
        <v>16</v>
      </c>
      <c r="G1180" t="s">
        <v>14</v>
      </c>
      <c r="H1180">
        <v>0</v>
      </c>
      <c r="I1180" s="2"/>
      <c r="J1180" s="4">
        <v>0</v>
      </c>
      <c r="K1180" t="str">
        <f>IF((LEN(relatorio_Ananindeua[[#This Row],[CIF/CPF/CNPJ]])=14),relatorio_Ananindeua[[#This Row],[CIF/CPF/CNPJ]],relatorio_Ananindeua[[#This Row],[Coluna2]])</f>
        <v>41996375000130</v>
      </c>
      <c r="L1180" t="str">
        <f t="shared" si="19"/>
        <v>419******30</v>
      </c>
    </row>
    <row r="1181" spans="1:12" x14ac:dyDescent="0.25">
      <c r="A1181" t="s">
        <v>5502</v>
      </c>
      <c r="B1181" t="s">
        <v>5503</v>
      </c>
      <c r="C1181" t="s">
        <v>17</v>
      </c>
      <c r="D1181" s="1">
        <v>45298.759606481479</v>
      </c>
      <c r="E1181" s="18" t="s">
        <v>11</v>
      </c>
      <c r="F1181" s="13" t="s">
        <v>16</v>
      </c>
      <c r="G1181" t="s">
        <v>14</v>
      </c>
      <c r="H1181">
        <v>0</v>
      </c>
      <c r="I1181" s="2"/>
      <c r="J1181" s="4">
        <v>0</v>
      </c>
      <c r="K1181" t="str">
        <f>IF((LEN(relatorio_Ananindeua[[#This Row],[CIF/CPF/CNPJ]])=14),relatorio_Ananindeua[[#This Row],[CIF/CPF/CNPJ]],relatorio_Ananindeua[[#This Row],[Coluna2]])</f>
        <v>41947507000134</v>
      </c>
      <c r="L1181" t="str">
        <f t="shared" si="19"/>
        <v>419******34</v>
      </c>
    </row>
    <row r="1182" spans="1:12" x14ac:dyDescent="0.25">
      <c r="A1182" t="s">
        <v>5514</v>
      </c>
      <c r="B1182" t="s">
        <v>5515</v>
      </c>
      <c r="C1182" t="s">
        <v>17</v>
      </c>
      <c r="D1182" s="1">
        <v>45298.759606481479</v>
      </c>
      <c r="E1182" s="18" t="s">
        <v>11</v>
      </c>
      <c r="F1182" s="13" t="s">
        <v>16</v>
      </c>
      <c r="G1182" t="s">
        <v>14</v>
      </c>
      <c r="H1182">
        <v>0</v>
      </c>
      <c r="I1182" s="2"/>
      <c r="J1182" s="4">
        <v>0</v>
      </c>
      <c r="K1182" t="str">
        <f>IF((LEN(relatorio_Ananindeua[[#This Row],[CIF/CPF/CNPJ]])=14),relatorio_Ananindeua[[#This Row],[CIF/CPF/CNPJ]],relatorio_Ananindeua[[#This Row],[Coluna2]])</f>
        <v>41976581000189</v>
      </c>
      <c r="L1182" t="str">
        <f t="shared" si="19"/>
        <v>419******89</v>
      </c>
    </row>
    <row r="1183" spans="1:12" x14ac:dyDescent="0.25">
      <c r="A1183" t="s">
        <v>5472</v>
      </c>
      <c r="B1183" t="s">
        <v>5473</v>
      </c>
      <c r="C1183" t="s">
        <v>17</v>
      </c>
      <c r="D1183" s="1">
        <v>45298.759641203702</v>
      </c>
      <c r="E1183" s="18" t="s">
        <v>11</v>
      </c>
      <c r="F1183" s="13" t="s">
        <v>16</v>
      </c>
      <c r="G1183" t="s">
        <v>14</v>
      </c>
      <c r="H1183">
        <v>0</v>
      </c>
      <c r="I1183" s="2"/>
      <c r="J1183" s="4">
        <v>0</v>
      </c>
      <c r="K1183" t="str">
        <f>IF((LEN(relatorio_Ananindeua[[#This Row],[CIF/CPF/CNPJ]])=14),relatorio_Ananindeua[[#This Row],[CIF/CPF/CNPJ]],relatorio_Ananindeua[[#This Row],[Coluna2]])</f>
        <v>41907067000191</v>
      </c>
      <c r="L1183" t="str">
        <f t="shared" si="19"/>
        <v>419******91</v>
      </c>
    </row>
    <row r="1184" spans="1:12" x14ac:dyDescent="0.25">
      <c r="A1184" t="s">
        <v>5470</v>
      </c>
      <c r="B1184" t="s">
        <v>5471</v>
      </c>
      <c r="C1184" t="s">
        <v>17</v>
      </c>
      <c r="D1184" s="1">
        <v>45298.759652777779</v>
      </c>
      <c r="E1184" s="18" t="s">
        <v>11</v>
      </c>
      <c r="F1184" s="13" t="s">
        <v>16</v>
      </c>
      <c r="G1184" t="s">
        <v>14</v>
      </c>
      <c r="H1184">
        <v>0</v>
      </c>
      <c r="I1184" s="2"/>
      <c r="J1184" s="4">
        <v>0</v>
      </c>
      <c r="K1184" t="str">
        <f>IF((LEN(relatorio_Ananindeua[[#This Row],[CIF/CPF/CNPJ]])=14),relatorio_Ananindeua[[#This Row],[CIF/CPF/CNPJ]],relatorio_Ananindeua[[#This Row],[Coluna2]])</f>
        <v>41887915000148</v>
      </c>
      <c r="L1184" t="str">
        <f t="shared" si="19"/>
        <v>418******48</v>
      </c>
    </row>
    <row r="1185" spans="1:12" x14ac:dyDescent="0.25">
      <c r="A1185" t="s">
        <v>5474</v>
      </c>
      <c r="B1185" t="s">
        <v>5475</v>
      </c>
      <c r="C1185" t="s">
        <v>17</v>
      </c>
      <c r="D1185" s="1">
        <v>45298.759652777779</v>
      </c>
      <c r="E1185" s="18" t="s">
        <v>11</v>
      </c>
      <c r="F1185" s="13" t="s">
        <v>16</v>
      </c>
      <c r="G1185" t="s">
        <v>14</v>
      </c>
      <c r="H1185">
        <v>0</v>
      </c>
      <c r="I1185" s="2"/>
      <c r="J1185" s="4">
        <v>0</v>
      </c>
      <c r="K1185" t="str">
        <f>IF((LEN(relatorio_Ananindeua[[#This Row],[CIF/CPF/CNPJ]])=14),relatorio_Ananindeua[[#This Row],[CIF/CPF/CNPJ]],relatorio_Ananindeua[[#This Row],[Coluna2]])</f>
        <v>41910786000161</v>
      </c>
      <c r="L1185" t="str">
        <f t="shared" si="19"/>
        <v>419******61</v>
      </c>
    </row>
    <row r="1186" spans="1:12" x14ac:dyDescent="0.25">
      <c r="A1186" t="s">
        <v>5482</v>
      </c>
      <c r="B1186" t="s">
        <v>5483</v>
      </c>
      <c r="C1186" t="s">
        <v>17</v>
      </c>
      <c r="D1186" s="1">
        <v>45298.759652777779</v>
      </c>
      <c r="E1186" s="18" t="s">
        <v>11</v>
      </c>
      <c r="F1186" s="13" t="s">
        <v>16</v>
      </c>
      <c r="G1186" t="s">
        <v>14</v>
      </c>
      <c r="H1186">
        <v>0</v>
      </c>
      <c r="I1186" s="2"/>
      <c r="J1186" s="4">
        <v>0</v>
      </c>
      <c r="K1186" t="str">
        <f>IF((LEN(relatorio_Ananindeua[[#This Row],[CIF/CPF/CNPJ]])=14),relatorio_Ananindeua[[#This Row],[CIF/CPF/CNPJ]],relatorio_Ananindeua[[#This Row],[Coluna2]])</f>
        <v>41925552000198</v>
      </c>
      <c r="L1186" t="str">
        <f t="shared" si="19"/>
        <v>419******98</v>
      </c>
    </row>
    <row r="1187" spans="1:12" x14ac:dyDescent="0.25">
      <c r="A1187" t="s">
        <v>5450</v>
      </c>
      <c r="B1187" t="s">
        <v>5451</v>
      </c>
      <c r="C1187" t="s">
        <v>17</v>
      </c>
      <c r="D1187" s="1">
        <v>45298.759768518517</v>
      </c>
      <c r="E1187" s="18" t="s">
        <v>11</v>
      </c>
      <c r="F1187" s="13" t="s">
        <v>16</v>
      </c>
      <c r="G1187" t="s">
        <v>14</v>
      </c>
      <c r="H1187">
        <v>0</v>
      </c>
      <c r="I1187" s="2"/>
      <c r="J1187" s="4">
        <v>0</v>
      </c>
      <c r="K1187" t="str">
        <f>IF((LEN(relatorio_Ananindeua[[#This Row],[CIF/CPF/CNPJ]])=14),relatorio_Ananindeua[[#This Row],[CIF/CPF/CNPJ]],relatorio_Ananindeua[[#This Row],[Coluna2]])</f>
        <v>41819621000189</v>
      </c>
      <c r="L1187" t="str">
        <f t="shared" si="19"/>
        <v>418******89</v>
      </c>
    </row>
    <row r="1188" spans="1:12" x14ac:dyDescent="0.25">
      <c r="A1188" t="s">
        <v>5452</v>
      </c>
      <c r="B1188" t="s">
        <v>5453</v>
      </c>
      <c r="C1188" t="s">
        <v>17</v>
      </c>
      <c r="D1188" s="1">
        <v>45298.75980324074</v>
      </c>
      <c r="E1188" s="18" t="s">
        <v>11</v>
      </c>
      <c r="F1188" s="13" t="s">
        <v>16</v>
      </c>
      <c r="G1188" t="s">
        <v>14</v>
      </c>
      <c r="H1188">
        <v>0</v>
      </c>
      <c r="I1188" s="2"/>
      <c r="J1188" s="4">
        <v>0</v>
      </c>
      <c r="K1188" t="str">
        <f>IF((LEN(relatorio_Ananindeua[[#This Row],[CIF/CPF/CNPJ]])=14),relatorio_Ananindeua[[#This Row],[CIF/CPF/CNPJ]],relatorio_Ananindeua[[#This Row],[Coluna2]])</f>
        <v>41823434000179</v>
      </c>
      <c r="L1188" t="str">
        <f t="shared" si="19"/>
        <v>418******79</v>
      </c>
    </row>
    <row r="1189" spans="1:12" x14ac:dyDescent="0.25">
      <c r="A1189" t="s">
        <v>5448</v>
      </c>
      <c r="B1189" t="s">
        <v>5449</v>
      </c>
      <c r="C1189" t="s">
        <v>17</v>
      </c>
      <c r="D1189" s="1">
        <v>45298.759872685187</v>
      </c>
      <c r="E1189" s="18" t="s">
        <v>11</v>
      </c>
      <c r="F1189" s="13" t="s">
        <v>16</v>
      </c>
      <c r="G1189" t="s">
        <v>14</v>
      </c>
      <c r="H1189">
        <v>0</v>
      </c>
      <c r="I1189" s="2"/>
      <c r="J1189" s="4">
        <v>0</v>
      </c>
      <c r="K1189" t="str">
        <f>IF((LEN(relatorio_Ananindeua[[#This Row],[CIF/CPF/CNPJ]])=14),relatorio_Ananindeua[[#This Row],[CIF/CPF/CNPJ]],relatorio_Ananindeua[[#This Row],[Coluna2]])</f>
        <v>41798534000192</v>
      </c>
      <c r="L1189" t="str">
        <f t="shared" si="19"/>
        <v>417******92</v>
      </c>
    </row>
    <row r="1190" spans="1:12" x14ac:dyDescent="0.25">
      <c r="A1190" t="s">
        <v>5440</v>
      </c>
      <c r="B1190" t="s">
        <v>5441</v>
      </c>
      <c r="C1190" t="s">
        <v>17</v>
      </c>
      <c r="D1190" s="1">
        <v>45298.759895833333</v>
      </c>
      <c r="E1190" s="18" t="s">
        <v>11</v>
      </c>
      <c r="F1190" s="13" t="s">
        <v>16</v>
      </c>
      <c r="G1190" t="s">
        <v>14</v>
      </c>
      <c r="H1190">
        <v>0</v>
      </c>
      <c r="I1190" s="2"/>
      <c r="J1190" s="4">
        <v>0</v>
      </c>
      <c r="K1190" t="str">
        <f>IF((LEN(relatorio_Ananindeua[[#This Row],[CIF/CPF/CNPJ]])=14),relatorio_Ananindeua[[#This Row],[CIF/CPF/CNPJ]],relatorio_Ananindeua[[#This Row],[Coluna2]])</f>
        <v>41758835000192</v>
      </c>
      <c r="L1190" t="str">
        <f t="shared" si="19"/>
        <v>417******92</v>
      </c>
    </row>
    <row r="1191" spans="1:12" x14ac:dyDescent="0.25">
      <c r="A1191" t="s">
        <v>3937</v>
      </c>
      <c r="B1191" t="s">
        <v>3938</v>
      </c>
      <c r="C1191" t="s">
        <v>17</v>
      </c>
      <c r="D1191" s="1">
        <v>45298.75990740741</v>
      </c>
      <c r="E1191" s="18" t="s">
        <v>11</v>
      </c>
      <c r="F1191" s="13" t="s">
        <v>16</v>
      </c>
      <c r="G1191" t="s">
        <v>14</v>
      </c>
      <c r="H1191">
        <v>0</v>
      </c>
      <c r="I1191" s="2"/>
      <c r="J1191" s="4">
        <v>0</v>
      </c>
      <c r="K1191" t="str">
        <f>IF((LEN(relatorio_Ananindeua[[#This Row],[CIF/CPF/CNPJ]])=14),relatorio_Ananindeua[[#This Row],[CIF/CPF/CNPJ]],relatorio_Ananindeua[[#This Row],[Coluna2]])</f>
        <v>35472393000110</v>
      </c>
      <c r="L1191" t="str">
        <f t="shared" si="19"/>
        <v>354******10</v>
      </c>
    </row>
    <row r="1192" spans="1:12" x14ac:dyDescent="0.25">
      <c r="A1192" t="s">
        <v>5436</v>
      </c>
      <c r="B1192" t="s">
        <v>5437</v>
      </c>
      <c r="C1192" t="s">
        <v>17</v>
      </c>
      <c r="D1192" s="1">
        <v>45298.75990740741</v>
      </c>
      <c r="E1192" s="18" t="s">
        <v>11</v>
      </c>
      <c r="F1192" s="13" t="s">
        <v>16</v>
      </c>
      <c r="G1192" t="s">
        <v>14</v>
      </c>
      <c r="H1192">
        <v>0</v>
      </c>
      <c r="I1192" s="2"/>
      <c r="J1192" s="4">
        <v>0</v>
      </c>
      <c r="K1192" t="str">
        <f>IF((LEN(relatorio_Ananindeua[[#This Row],[CIF/CPF/CNPJ]])=14),relatorio_Ananindeua[[#This Row],[CIF/CPF/CNPJ]],relatorio_Ananindeua[[#This Row],[Coluna2]])</f>
        <v>41729615000130</v>
      </c>
      <c r="L1192" t="str">
        <f t="shared" si="19"/>
        <v>417******30</v>
      </c>
    </row>
    <row r="1193" spans="1:12" x14ac:dyDescent="0.25">
      <c r="A1193" t="s">
        <v>5438</v>
      </c>
      <c r="B1193" t="s">
        <v>5439</v>
      </c>
      <c r="C1193" t="s">
        <v>17</v>
      </c>
      <c r="D1193" s="1">
        <v>45298.759918981479</v>
      </c>
      <c r="E1193" s="18" t="s">
        <v>11</v>
      </c>
      <c r="F1193" s="13" t="s">
        <v>16</v>
      </c>
      <c r="G1193" t="s">
        <v>14</v>
      </c>
      <c r="H1193">
        <v>0</v>
      </c>
      <c r="I1193" s="2"/>
      <c r="J1193" s="4">
        <v>0</v>
      </c>
      <c r="K1193" t="str">
        <f>IF((LEN(relatorio_Ananindeua[[#This Row],[CIF/CPF/CNPJ]])=14),relatorio_Ananindeua[[#This Row],[CIF/CPF/CNPJ]],relatorio_Ananindeua[[#This Row],[Coluna2]])</f>
        <v>41735568000138</v>
      </c>
      <c r="L1193" t="str">
        <f t="shared" si="19"/>
        <v>417******38</v>
      </c>
    </row>
    <row r="1194" spans="1:12" x14ac:dyDescent="0.25">
      <c r="A1194" t="s">
        <v>5424</v>
      </c>
      <c r="B1194" t="s">
        <v>5425</v>
      </c>
      <c r="C1194" t="s">
        <v>17</v>
      </c>
      <c r="D1194" s="1">
        <v>45298.759930555556</v>
      </c>
      <c r="E1194" s="18" t="s">
        <v>11</v>
      </c>
      <c r="F1194" s="13" t="s">
        <v>16</v>
      </c>
      <c r="G1194" t="s">
        <v>14</v>
      </c>
      <c r="H1194">
        <v>0</v>
      </c>
      <c r="I1194" s="2"/>
      <c r="J1194" s="4">
        <v>0</v>
      </c>
      <c r="K1194" t="str">
        <f>IF((LEN(relatorio_Ananindeua[[#This Row],[CIF/CPF/CNPJ]])=14),relatorio_Ananindeua[[#This Row],[CIF/CPF/CNPJ]],relatorio_Ananindeua[[#This Row],[Coluna2]])</f>
        <v>41710304000120</v>
      </c>
      <c r="L1194" t="str">
        <f t="shared" si="19"/>
        <v>417******20</v>
      </c>
    </row>
    <row r="1195" spans="1:12" x14ac:dyDescent="0.25">
      <c r="A1195" t="s">
        <v>5434</v>
      </c>
      <c r="B1195" t="s">
        <v>5435</v>
      </c>
      <c r="C1195" t="s">
        <v>17</v>
      </c>
      <c r="D1195" s="1">
        <v>45298.759942129633</v>
      </c>
      <c r="E1195" s="18" t="s">
        <v>11</v>
      </c>
      <c r="F1195" s="13" t="s">
        <v>16</v>
      </c>
      <c r="G1195" t="s">
        <v>14</v>
      </c>
      <c r="H1195">
        <v>0</v>
      </c>
      <c r="I1195" s="2"/>
      <c r="J1195" s="4">
        <v>0</v>
      </c>
      <c r="K1195" t="str">
        <f>IF((LEN(relatorio_Ananindeua[[#This Row],[CIF/CPF/CNPJ]])=14),relatorio_Ananindeua[[#This Row],[CIF/CPF/CNPJ]],relatorio_Ananindeua[[#This Row],[Coluna2]])</f>
        <v>41726455000176</v>
      </c>
      <c r="L1195" t="str">
        <f t="shared" si="19"/>
        <v>417******76</v>
      </c>
    </row>
    <row r="1196" spans="1:12" x14ac:dyDescent="0.25">
      <c r="A1196" t="s">
        <v>4080</v>
      </c>
      <c r="B1196" t="s">
        <v>4081</v>
      </c>
      <c r="C1196" t="s">
        <v>17</v>
      </c>
      <c r="D1196" s="1">
        <v>45298.760011574072</v>
      </c>
      <c r="E1196" s="18" t="s">
        <v>11</v>
      </c>
      <c r="F1196" s="13" t="s">
        <v>16</v>
      </c>
      <c r="G1196" t="s">
        <v>14</v>
      </c>
      <c r="H1196">
        <v>0</v>
      </c>
      <c r="I1196" s="2"/>
      <c r="J1196" s="4">
        <v>0</v>
      </c>
      <c r="K1196" t="str">
        <f>IF((LEN(relatorio_Ananindeua[[#This Row],[CIF/CPF/CNPJ]])=14),relatorio_Ananindeua[[#This Row],[CIF/CPF/CNPJ]],relatorio_Ananindeua[[#This Row],[Coluna2]])</f>
        <v>36087256000125</v>
      </c>
      <c r="L1196" t="str">
        <f t="shared" si="19"/>
        <v>360******25</v>
      </c>
    </row>
    <row r="1197" spans="1:12" x14ac:dyDescent="0.25">
      <c r="A1197" t="s">
        <v>5408</v>
      </c>
      <c r="B1197" t="s">
        <v>5409</v>
      </c>
      <c r="C1197" t="s">
        <v>17</v>
      </c>
      <c r="D1197" s="1">
        <v>45298.760034722225</v>
      </c>
      <c r="E1197" s="18" t="s">
        <v>11</v>
      </c>
      <c r="F1197" s="13" t="s">
        <v>16</v>
      </c>
      <c r="G1197" t="s">
        <v>14</v>
      </c>
      <c r="H1197">
        <v>0</v>
      </c>
      <c r="I1197" s="2"/>
      <c r="J1197" s="4">
        <v>0</v>
      </c>
      <c r="K1197" t="str">
        <f>IF((LEN(relatorio_Ananindeua[[#This Row],[CIF/CPF/CNPJ]])=14),relatorio_Ananindeua[[#This Row],[CIF/CPF/CNPJ]],relatorio_Ananindeua[[#This Row],[Coluna2]])</f>
        <v>41618815000116</v>
      </c>
      <c r="L1197" t="str">
        <f t="shared" si="19"/>
        <v>416******16</v>
      </c>
    </row>
    <row r="1198" spans="1:12" x14ac:dyDescent="0.25">
      <c r="A1198" t="s">
        <v>4279</v>
      </c>
      <c r="B1198" t="s">
        <v>4280</v>
      </c>
      <c r="C1198" t="s">
        <v>17</v>
      </c>
      <c r="D1198" s="1">
        <v>45298.760046296295</v>
      </c>
      <c r="E1198" s="18" t="s">
        <v>11</v>
      </c>
      <c r="F1198" s="13" t="s">
        <v>16</v>
      </c>
      <c r="G1198" t="s">
        <v>14</v>
      </c>
      <c r="H1198">
        <v>0</v>
      </c>
      <c r="I1198" s="2"/>
      <c r="J1198" s="4">
        <v>0</v>
      </c>
      <c r="K1198" t="str">
        <f>IF((LEN(relatorio_Ananindeua[[#This Row],[CIF/CPF/CNPJ]])=14),relatorio_Ananindeua[[#This Row],[CIF/CPF/CNPJ]],relatorio_Ananindeua[[#This Row],[Coluna2]])</f>
        <v>36859831000160</v>
      </c>
      <c r="L1198" t="str">
        <f t="shared" si="19"/>
        <v>368******60</v>
      </c>
    </row>
    <row r="1199" spans="1:12" x14ac:dyDescent="0.25">
      <c r="A1199" t="s">
        <v>4269</v>
      </c>
      <c r="B1199" t="s">
        <v>4270</v>
      </c>
      <c r="C1199" t="s">
        <v>17</v>
      </c>
      <c r="D1199" s="1">
        <v>45298.760057870371</v>
      </c>
      <c r="E1199" s="18" t="s">
        <v>11</v>
      </c>
      <c r="F1199" s="13" t="s">
        <v>16</v>
      </c>
      <c r="G1199" t="s">
        <v>14</v>
      </c>
      <c r="H1199">
        <v>0</v>
      </c>
      <c r="I1199" s="2"/>
      <c r="J1199" s="4">
        <v>0</v>
      </c>
      <c r="K1199" t="str">
        <f>IF((LEN(relatorio_Ananindeua[[#This Row],[CIF/CPF/CNPJ]])=14),relatorio_Ananindeua[[#This Row],[CIF/CPF/CNPJ]],relatorio_Ananindeua[[#This Row],[Coluna2]])</f>
        <v>36816060000124</v>
      </c>
      <c r="L1199" t="str">
        <f t="shared" si="19"/>
        <v>368******24</v>
      </c>
    </row>
    <row r="1200" spans="1:12" x14ac:dyDescent="0.25">
      <c r="A1200" t="s">
        <v>5394</v>
      </c>
      <c r="B1200" t="s">
        <v>5395</v>
      </c>
      <c r="C1200" t="s">
        <v>17</v>
      </c>
      <c r="D1200" s="1">
        <v>45298.760057870371</v>
      </c>
      <c r="E1200" s="18" t="s">
        <v>11</v>
      </c>
      <c r="F1200" s="13" t="s">
        <v>16</v>
      </c>
      <c r="G1200" t="s">
        <v>14</v>
      </c>
      <c r="H1200">
        <v>0</v>
      </c>
      <c r="I1200" s="2"/>
      <c r="J1200" s="4">
        <v>0</v>
      </c>
      <c r="K1200" t="str">
        <f>IF((LEN(relatorio_Ananindeua[[#This Row],[CIF/CPF/CNPJ]])=14),relatorio_Ananindeua[[#This Row],[CIF/CPF/CNPJ]],relatorio_Ananindeua[[#This Row],[Coluna2]])</f>
        <v>41595618000129</v>
      </c>
      <c r="L1200" t="str">
        <f t="shared" si="19"/>
        <v>415******29</v>
      </c>
    </row>
    <row r="1201" spans="1:12" x14ac:dyDescent="0.25">
      <c r="A1201" t="s">
        <v>5400</v>
      </c>
      <c r="B1201" t="s">
        <v>5401</v>
      </c>
      <c r="C1201" t="s">
        <v>17</v>
      </c>
      <c r="D1201" s="1">
        <v>45298.760057870371</v>
      </c>
      <c r="E1201" s="18" t="s">
        <v>11</v>
      </c>
      <c r="F1201" s="13" t="s">
        <v>16</v>
      </c>
      <c r="G1201" t="s">
        <v>14</v>
      </c>
      <c r="H1201">
        <v>0</v>
      </c>
      <c r="I1201" s="2"/>
      <c r="J1201" s="4">
        <v>0</v>
      </c>
      <c r="K1201" t="str">
        <f>IF((LEN(relatorio_Ananindeua[[#This Row],[CIF/CPF/CNPJ]])=14),relatorio_Ananindeua[[#This Row],[CIF/CPF/CNPJ]],relatorio_Ananindeua[[#This Row],[Coluna2]])</f>
        <v>41611486000181</v>
      </c>
      <c r="L1201" t="str">
        <f t="shared" si="19"/>
        <v>416******81</v>
      </c>
    </row>
    <row r="1202" spans="1:12" x14ac:dyDescent="0.25">
      <c r="A1202" t="s">
        <v>5390</v>
      </c>
      <c r="B1202" t="s">
        <v>5391</v>
      </c>
      <c r="C1202" t="s">
        <v>17</v>
      </c>
      <c r="D1202" s="1">
        <v>45298.760081018518</v>
      </c>
      <c r="E1202" s="18" t="s">
        <v>11</v>
      </c>
      <c r="F1202" s="13" t="s">
        <v>16</v>
      </c>
      <c r="G1202" t="s">
        <v>14</v>
      </c>
      <c r="H1202">
        <v>0</v>
      </c>
      <c r="I1202" s="2"/>
      <c r="J1202" s="4">
        <v>0</v>
      </c>
      <c r="K1202" t="str">
        <f>IF((LEN(relatorio_Ananindeua[[#This Row],[CIF/CPF/CNPJ]])=14),relatorio_Ananindeua[[#This Row],[CIF/CPF/CNPJ]],relatorio_Ananindeua[[#This Row],[Coluna2]])</f>
        <v>41593216000195</v>
      </c>
      <c r="L1202" t="str">
        <f t="shared" si="19"/>
        <v>415******95</v>
      </c>
    </row>
    <row r="1203" spans="1:12" x14ac:dyDescent="0.25">
      <c r="A1203" t="s">
        <v>4880</v>
      </c>
      <c r="B1203" t="s">
        <v>4881</v>
      </c>
      <c r="C1203" t="s">
        <v>17</v>
      </c>
      <c r="D1203" s="1">
        <v>45298.760104166664</v>
      </c>
      <c r="E1203" s="18" t="s">
        <v>11</v>
      </c>
      <c r="F1203" s="13" t="s">
        <v>16</v>
      </c>
      <c r="G1203" t="s">
        <v>14</v>
      </c>
      <c r="H1203">
        <v>0</v>
      </c>
      <c r="I1203" s="2"/>
      <c r="J1203" s="4">
        <v>0</v>
      </c>
      <c r="K1203" t="str">
        <f>IF((LEN(relatorio_Ananindeua[[#This Row],[CIF/CPF/CNPJ]])=14),relatorio_Ananindeua[[#This Row],[CIF/CPF/CNPJ]],relatorio_Ananindeua[[#This Row],[Coluna2]])</f>
        <v>39851475000127</v>
      </c>
      <c r="L1203" t="str">
        <f t="shared" si="19"/>
        <v>398******27</v>
      </c>
    </row>
    <row r="1204" spans="1:12" x14ac:dyDescent="0.25">
      <c r="A1204" t="s">
        <v>5386</v>
      </c>
      <c r="B1204" t="s">
        <v>5387</v>
      </c>
      <c r="C1204" t="s">
        <v>17</v>
      </c>
      <c r="D1204" s="1">
        <v>45298.760104166664</v>
      </c>
      <c r="E1204" s="18" t="s">
        <v>11</v>
      </c>
      <c r="F1204" s="13" t="s">
        <v>16</v>
      </c>
      <c r="G1204" t="s">
        <v>14</v>
      </c>
      <c r="H1204">
        <v>0</v>
      </c>
      <c r="I1204" s="2"/>
      <c r="J1204" s="4">
        <v>0</v>
      </c>
      <c r="K1204" t="str">
        <f>IF((LEN(relatorio_Ananindeua[[#This Row],[CIF/CPF/CNPJ]])=14),relatorio_Ananindeua[[#This Row],[CIF/CPF/CNPJ]],relatorio_Ananindeua[[#This Row],[Coluna2]])</f>
        <v>41573094000175</v>
      </c>
      <c r="L1204" t="str">
        <f t="shared" si="19"/>
        <v>415******75</v>
      </c>
    </row>
    <row r="1205" spans="1:12" x14ac:dyDescent="0.25">
      <c r="A1205" t="s">
        <v>5382</v>
      </c>
      <c r="B1205" t="s">
        <v>5383</v>
      </c>
      <c r="C1205" t="s">
        <v>17</v>
      </c>
      <c r="D1205" s="1">
        <v>45298.760115740741</v>
      </c>
      <c r="E1205" s="18" t="s">
        <v>11</v>
      </c>
      <c r="F1205" s="13" t="s">
        <v>16</v>
      </c>
      <c r="G1205" t="s">
        <v>14</v>
      </c>
      <c r="H1205">
        <v>0</v>
      </c>
      <c r="I1205" s="2"/>
      <c r="J1205" s="4">
        <v>0</v>
      </c>
      <c r="K1205" t="str">
        <f>IF((LEN(relatorio_Ananindeua[[#This Row],[CIF/CPF/CNPJ]])=14),relatorio_Ananindeua[[#This Row],[CIF/CPF/CNPJ]],relatorio_Ananindeua[[#This Row],[Coluna2]])</f>
        <v>41555969000106</v>
      </c>
      <c r="L1205" t="str">
        <f t="shared" si="19"/>
        <v>415******06</v>
      </c>
    </row>
    <row r="1206" spans="1:12" x14ac:dyDescent="0.25">
      <c r="A1206" t="s">
        <v>5380</v>
      </c>
      <c r="B1206" t="s">
        <v>5381</v>
      </c>
      <c r="C1206" t="s">
        <v>17</v>
      </c>
      <c r="D1206" s="1">
        <v>45298.760127314818</v>
      </c>
      <c r="E1206" s="18" t="s">
        <v>11</v>
      </c>
      <c r="F1206" s="13" t="s">
        <v>16</v>
      </c>
      <c r="G1206" t="s">
        <v>14</v>
      </c>
      <c r="H1206">
        <v>0</v>
      </c>
      <c r="I1206" s="2"/>
      <c r="J1206" s="4">
        <v>0</v>
      </c>
      <c r="K1206" t="str">
        <f>IF((LEN(relatorio_Ananindeua[[#This Row],[CIF/CPF/CNPJ]])=14),relatorio_Ananindeua[[#This Row],[CIF/CPF/CNPJ]],relatorio_Ananindeua[[#This Row],[Coluna2]])</f>
        <v>41550866000153</v>
      </c>
      <c r="L1206" t="str">
        <f t="shared" si="19"/>
        <v>415******53</v>
      </c>
    </row>
    <row r="1207" spans="1:12" x14ac:dyDescent="0.25">
      <c r="A1207" t="s">
        <v>1129</v>
      </c>
      <c r="B1207" t="s">
        <v>1130</v>
      </c>
      <c r="C1207" t="s">
        <v>17</v>
      </c>
      <c r="D1207" s="1">
        <v>45298.760138888887</v>
      </c>
      <c r="E1207" s="18" t="s">
        <v>11</v>
      </c>
      <c r="F1207" s="13" t="s">
        <v>16</v>
      </c>
      <c r="G1207" t="s">
        <v>14</v>
      </c>
      <c r="H1207">
        <v>0</v>
      </c>
      <c r="I1207" s="2"/>
      <c r="J1207" s="4">
        <v>0</v>
      </c>
      <c r="K1207" t="str">
        <f>IF((LEN(relatorio_Ananindeua[[#This Row],[CIF/CPF/CNPJ]])=14),relatorio_Ananindeua[[#This Row],[CIF/CPF/CNPJ]],relatorio_Ananindeua[[#This Row],[Coluna2]])</f>
        <v>18750225000120</v>
      </c>
      <c r="L1207" t="str">
        <f t="shared" si="19"/>
        <v>187******20</v>
      </c>
    </row>
    <row r="1208" spans="1:12" x14ac:dyDescent="0.25">
      <c r="A1208" t="s">
        <v>5374</v>
      </c>
      <c r="B1208" t="s">
        <v>5375</v>
      </c>
      <c r="C1208" t="s">
        <v>17</v>
      </c>
      <c r="D1208" s="1">
        <v>45298.760138888887</v>
      </c>
      <c r="E1208" s="18" t="s">
        <v>11</v>
      </c>
      <c r="F1208" s="13" t="s">
        <v>16</v>
      </c>
      <c r="G1208" t="s">
        <v>14</v>
      </c>
      <c r="H1208">
        <v>0</v>
      </c>
      <c r="I1208" s="2"/>
      <c r="J1208" s="4">
        <v>0</v>
      </c>
      <c r="K1208" t="str">
        <f>IF((LEN(relatorio_Ananindeua[[#This Row],[CIF/CPF/CNPJ]])=14),relatorio_Ananindeua[[#This Row],[CIF/CPF/CNPJ]],relatorio_Ananindeua[[#This Row],[Coluna2]])</f>
        <v>41522979000145</v>
      </c>
      <c r="L1208" t="str">
        <f t="shared" si="19"/>
        <v>415******45</v>
      </c>
    </row>
    <row r="1209" spans="1:12" x14ac:dyDescent="0.25">
      <c r="A1209" t="s">
        <v>5210</v>
      </c>
      <c r="B1209" t="s">
        <v>5211</v>
      </c>
      <c r="C1209" t="s">
        <v>17</v>
      </c>
      <c r="D1209" s="1">
        <v>45298.760150462964</v>
      </c>
      <c r="E1209" s="18" t="s">
        <v>11</v>
      </c>
      <c r="F1209" s="13" t="s">
        <v>16</v>
      </c>
      <c r="G1209" t="s">
        <v>14</v>
      </c>
      <c r="H1209">
        <v>0</v>
      </c>
      <c r="I1209" s="2"/>
      <c r="J1209" s="4">
        <v>0</v>
      </c>
      <c r="K1209" t="str">
        <f>IF((LEN(relatorio_Ananindeua[[#This Row],[CIF/CPF/CNPJ]])=14),relatorio_Ananindeua[[#This Row],[CIF/CPF/CNPJ]],relatorio_Ananindeua[[#This Row],[Coluna2]])</f>
        <v>41021324000193</v>
      </c>
      <c r="L1209" t="str">
        <f t="shared" si="19"/>
        <v>410******93</v>
      </c>
    </row>
    <row r="1210" spans="1:12" x14ac:dyDescent="0.25">
      <c r="A1210" t="s">
        <v>5360</v>
      </c>
      <c r="B1210" t="s">
        <v>5361</v>
      </c>
      <c r="C1210" t="s">
        <v>17</v>
      </c>
      <c r="D1210" s="1">
        <v>45298.760162037041</v>
      </c>
      <c r="E1210" s="18" t="s">
        <v>11</v>
      </c>
      <c r="F1210" s="13" t="s">
        <v>16</v>
      </c>
      <c r="G1210" t="s">
        <v>14</v>
      </c>
      <c r="H1210">
        <v>0</v>
      </c>
      <c r="I1210" s="2"/>
      <c r="J1210" s="4">
        <v>0</v>
      </c>
      <c r="K1210" t="str">
        <f>IF((LEN(relatorio_Ananindeua[[#This Row],[CIF/CPF/CNPJ]])=14),relatorio_Ananindeua[[#This Row],[CIF/CPF/CNPJ]],relatorio_Ananindeua[[#This Row],[Coluna2]])</f>
        <v>41474075000191</v>
      </c>
      <c r="L1210" t="str">
        <f t="shared" si="19"/>
        <v>414******91</v>
      </c>
    </row>
    <row r="1211" spans="1:12" x14ac:dyDescent="0.25">
      <c r="A1211" t="s">
        <v>819</v>
      </c>
      <c r="B1211" t="s">
        <v>820</v>
      </c>
      <c r="C1211" t="s">
        <v>17</v>
      </c>
      <c r="D1211" s="1">
        <v>45298.76021990741</v>
      </c>
      <c r="E1211" s="18" t="s">
        <v>11</v>
      </c>
      <c r="F1211" s="13" t="s">
        <v>16</v>
      </c>
      <c r="G1211" t="s">
        <v>14</v>
      </c>
      <c r="H1211">
        <v>0</v>
      </c>
      <c r="I1211" s="2"/>
      <c r="J1211" s="4">
        <v>0</v>
      </c>
      <c r="K1211" t="str">
        <f>IF((LEN(relatorio_Ananindeua[[#This Row],[CIF/CPF/CNPJ]])=14),relatorio_Ananindeua[[#This Row],[CIF/CPF/CNPJ]],relatorio_Ananindeua[[#This Row],[Coluna2]])</f>
        <v>15868312000199</v>
      </c>
      <c r="L1211" t="str">
        <f t="shared" si="19"/>
        <v>158******99</v>
      </c>
    </row>
    <row r="1212" spans="1:12" x14ac:dyDescent="0.25">
      <c r="A1212" t="s">
        <v>5350</v>
      </c>
      <c r="B1212" t="s">
        <v>5351</v>
      </c>
      <c r="C1212" t="s">
        <v>17</v>
      </c>
      <c r="D1212" s="1">
        <v>45298.76021990741</v>
      </c>
      <c r="E1212" s="18" t="s">
        <v>11</v>
      </c>
      <c r="F1212" s="13" t="s">
        <v>16</v>
      </c>
      <c r="G1212" t="s">
        <v>14</v>
      </c>
      <c r="H1212">
        <v>0</v>
      </c>
      <c r="I1212" s="2"/>
      <c r="J1212" s="4">
        <v>0</v>
      </c>
      <c r="K1212" t="str">
        <f>IF((LEN(relatorio_Ananindeua[[#This Row],[CIF/CPF/CNPJ]])=14),relatorio_Ananindeua[[#This Row],[CIF/CPF/CNPJ]],relatorio_Ananindeua[[#This Row],[Coluna2]])</f>
        <v>41437246000102</v>
      </c>
      <c r="L1212" t="str">
        <f t="shared" si="19"/>
        <v>414******02</v>
      </c>
    </row>
    <row r="1213" spans="1:12" x14ac:dyDescent="0.25">
      <c r="A1213" t="s">
        <v>5346</v>
      </c>
      <c r="B1213" t="s">
        <v>5347</v>
      </c>
      <c r="C1213" t="s">
        <v>17</v>
      </c>
      <c r="D1213" s="1">
        <v>45298.760231481479</v>
      </c>
      <c r="E1213" s="18" t="s">
        <v>11</v>
      </c>
      <c r="F1213" s="13" t="s">
        <v>16</v>
      </c>
      <c r="G1213" t="s">
        <v>14</v>
      </c>
      <c r="H1213">
        <v>0</v>
      </c>
      <c r="I1213" s="2"/>
      <c r="J1213" s="4">
        <v>0</v>
      </c>
      <c r="K1213" t="str">
        <f>IF((LEN(relatorio_Ananindeua[[#This Row],[CIF/CPF/CNPJ]])=14),relatorio_Ananindeua[[#This Row],[CIF/CPF/CNPJ]],relatorio_Ananindeua[[#This Row],[Coluna2]])</f>
        <v>41400386000106</v>
      </c>
      <c r="L1213" t="str">
        <f t="shared" si="19"/>
        <v>414******06</v>
      </c>
    </row>
    <row r="1214" spans="1:12" x14ac:dyDescent="0.25">
      <c r="A1214" t="s">
        <v>4090</v>
      </c>
      <c r="B1214" t="s">
        <v>4091</v>
      </c>
      <c r="C1214" t="s">
        <v>17</v>
      </c>
      <c r="D1214" s="1">
        <v>45298.760243055556</v>
      </c>
      <c r="E1214" s="18" t="s">
        <v>11</v>
      </c>
      <c r="F1214" s="13" t="s">
        <v>16</v>
      </c>
      <c r="G1214" t="s">
        <v>14</v>
      </c>
      <c r="H1214">
        <v>0</v>
      </c>
      <c r="I1214" s="2"/>
      <c r="J1214" s="4">
        <v>0</v>
      </c>
      <c r="K1214" t="str">
        <f>IF((LEN(relatorio_Ananindeua[[#This Row],[CIF/CPF/CNPJ]])=14),relatorio_Ananindeua[[#This Row],[CIF/CPF/CNPJ]],relatorio_Ananindeua[[#This Row],[Coluna2]])</f>
        <v>36119272000152</v>
      </c>
      <c r="L1214" t="str">
        <f t="shared" si="19"/>
        <v>361******52</v>
      </c>
    </row>
    <row r="1215" spans="1:12" x14ac:dyDescent="0.25">
      <c r="A1215" t="s">
        <v>5322</v>
      </c>
      <c r="B1215" t="s">
        <v>5323</v>
      </c>
      <c r="C1215" t="s">
        <v>17</v>
      </c>
      <c r="D1215" s="1">
        <v>45298.760243055556</v>
      </c>
      <c r="E1215" s="18" t="s">
        <v>11</v>
      </c>
      <c r="F1215" s="13" t="s">
        <v>16</v>
      </c>
      <c r="G1215" t="s">
        <v>14</v>
      </c>
      <c r="H1215">
        <v>0</v>
      </c>
      <c r="I1215" s="2"/>
      <c r="J1215" s="4">
        <v>0</v>
      </c>
      <c r="K1215" t="str">
        <f>IF((LEN(relatorio_Ananindeua[[#This Row],[CIF/CPF/CNPJ]])=14),relatorio_Ananindeua[[#This Row],[CIF/CPF/CNPJ]],relatorio_Ananindeua[[#This Row],[Coluna2]])</f>
        <v>41370382000122</v>
      </c>
      <c r="L1215" t="str">
        <f t="shared" si="19"/>
        <v>413******22</v>
      </c>
    </row>
    <row r="1216" spans="1:12" x14ac:dyDescent="0.25">
      <c r="A1216" t="s">
        <v>5326</v>
      </c>
      <c r="B1216" t="s">
        <v>5327</v>
      </c>
      <c r="C1216" t="s">
        <v>17</v>
      </c>
      <c r="D1216" s="1">
        <v>45298.760243055556</v>
      </c>
      <c r="E1216" s="18" t="s">
        <v>11</v>
      </c>
      <c r="F1216" s="13" t="s">
        <v>16</v>
      </c>
      <c r="G1216" t="s">
        <v>14</v>
      </c>
      <c r="H1216">
        <v>0</v>
      </c>
      <c r="I1216" s="2"/>
      <c r="J1216" s="4">
        <v>0</v>
      </c>
      <c r="K1216" t="str">
        <f>IF((LEN(relatorio_Ananindeua[[#This Row],[CIF/CPF/CNPJ]])=14),relatorio_Ananindeua[[#This Row],[CIF/CPF/CNPJ]],relatorio_Ananindeua[[#This Row],[Coluna2]])</f>
        <v>41375802000163</v>
      </c>
      <c r="L1216" t="str">
        <f t="shared" si="19"/>
        <v>413******63</v>
      </c>
    </row>
    <row r="1217" spans="1:12" x14ac:dyDescent="0.25">
      <c r="A1217" t="s">
        <v>5328</v>
      </c>
      <c r="B1217" t="s">
        <v>5329</v>
      </c>
      <c r="C1217" t="s">
        <v>17</v>
      </c>
      <c r="D1217" s="1">
        <v>45298.760243055556</v>
      </c>
      <c r="E1217" s="18" t="s">
        <v>11</v>
      </c>
      <c r="F1217" s="13" t="s">
        <v>16</v>
      </c>
      <c r="G1217" t="s">
        <v>14</v>
      </c>
      <c r="H1217">
        <v>0</v>
      </c>
      <c r="I1217" s="2"/>
      <c r="J1217" s="4">
        <v>0</v>
      </c>
      <c r="K1217" t="str">
        <f>IF((LEN(relatorio_Ananindeua[[#This Row],[CIF/CPF/CNPJ]])=14),relatorio_Ananindeua[[#This Row],[CIF/CPF/CNPJ]],relatorio_Ananindeua[[#This Row],[Coluna2]])</f>
        <v>41377097000133</v>
      </c>
      <c r="L1217" t="str">
        <f t="shared" si="19"/>
        <v>413******33</v>
      </c>
    </row>
    <row r="1218" spans="1:12" x14ac:dyDescent="0.25">
      <c r="A1218" t="s">
        <v>5318</v>
      </c>
      <c r="B1218" t="s">
        <v>5319</v>
      </c>
      <c r="C1218" t="s">
        <v>17</v>
      </c>
      <c r="D1218" s="1">
        <v>45298.760254629633</v>
      </c>
      <c r="E1218" s="18" t="s">
        <v>11</v>
      </c>
      <c r="F1218" s="13" t="s">
        <v>16</v>
      </c>
      <c r="G1218" t="s">
        <v>14</v>
      </c>
      <c r="H1218">
        <v>0</v>
      </c>
      <c r="I1218" s="2"/>
      <c r="J1218" s="4">
        <v>0</v>
      </c>
      <c r="K1218" t="str">
        <f>IF((LEN(relatorio_Ananindeua[[#This Row],[CIF/CPF/CNPJ]])=14),relatorio_Ananindeua[[#This Row],[CIF/CPF/CNPJ]],relatorio_Ananindeua[[#This Row],[Coluna2]])</f>
        <v>41359931000168</v>
      </c>
      <c r="L1218" t="str">
        <f t="shared" si="19"/>
        <v>413******68</v>
      </c>
    </row>
    <row r="1219" spans="1:12" x14ac:dyDescent="0.25">
      <c r="A1219" t="s">
        <v>5324</v>
      </c>
      <c r="B1219" t="s">
        <v>5325</v>
      </c>
      <c r="C1219" t="s">
        <v>17</v>
      </c>
      <c r="D1219" s="1">
        <v>45298.760254629633</v>
      </c>
      <c r="E1219" s="18" t="s">
        <v>11</v>
      </c>
      <c r="F1219" s="13" t="s">
        <v>16</v>
      </c>
      <c r="G1219" t="s">
        <v>14</v>
      </c>
      <c r="H1219">
        <v>0</v>
      </c>
      <c r="I1219" s="2"/>
      <c r="J1219" s="4">
        <v>0</v>
      </c>
      <c r="K1219" t="str">
        <f>IF((LEN(relatorio_Ananindeua[[#This Row],[CIF/CPF/CNPJ]])=14),relatorio_Ananindeua[[#This Row],[CIF/CPF/CNPJ]],relatorio_Ananindeua[[#This Row],[Coluna2]])</f>
        <v>41370625000122</v>
      </c>
      <c r="L1219" t="str">
        <f t="shared" si="19"/>
        <v>413******22</v>
      </c>
    </row>
    <row r="1220" spans="1:12" x14ac:dyDescent="0.25">
      <c r="A1220" t="s">
        <v>5300</v>
      </c>
      <c r="B1220" t="s">
        <v>5301</v>
      </c>
      <c r="C1220" t="s">
        <v>17</v>
      </c>
      <c r="D1220" s="1">
        <v>45298.760277777779</v>
      </c>
      <c r="E1220" s="18" t="s">
        <v>11</v>
      </c>
      <c r="F1220" s="13" t="s">
        <v>16</v>
      </c>
      <c r="G1220" t="s">
        <v>14</v>
      </c>
      <c r="H1220">
        <v>0</v>
      </c>
      <c r="I1220" s="2"/>
      <c r="J1220" s="4">
        <v>0</v>
      </c>
      <c r="K1220" t="str">
        <f>IF((LEN(relatorio_Ananindeua[[#This Row],[CIF/CPF/CNPJ]])=14),relatorio_Ananindeua[[#This Row],[CIF/CPF/CNPJ]],relatorio_Ananindeua[[#This Row],[Coluna2]])</f>
        <v>41316346000180</v>
      </c>
      <c r="L1220" t="str">
        <f t="shared" si="19"/>
        <v>413******80</v>
      </c>
    </row>
    <row r="1221" spans="1:12" x14ac:dyDescent="0.25">
      <c r="A1221" t="s">
        <v>5304</v>
      </c>
      <c r="B1221" t="s">
        <v>5305</v>
      </c>
      <c r="C1221" t="s">
        <v>17</v>
      </c>
      <c r="D1221" s="1">
        <v>45298.760277777779</v>
      </c>
      <c r="E1221" s="18" t="s">
        <v>11</v>
      </c>
      <c r="F1221" s="13" t="s">
        <v>16</v>
      </c>
      <c r="G1221" t="s">
        <v>14</v>
      </c>
      <c r="H1221">
        <v>0</v>
      </c>
      <c r="I1221" s="2"/>
      <c r="J1221" s="4">
        <v>0</v>
      </c>
      <c r="K1221" t="str">
        <f>IF((LEN(relatorio_Ananindeua[[#This Row],[CIF/CPF/CNPJ]])=14),relatorio_Ananindeua[[#This Row],[CIF/CPF/CNPJ]],relatorio_Ananindeua[[#This Row],[Coluna2]])</f>
        <v>41318753000127</v>
      </c>
      <c r="L1221" t="str">
        <f t="shared" si="19"/>
        <v>413******27</v>
      </c>
    </row>
    <row r="1222" spans="1:12" x14ac:dyDescent="0.25">
      <c r="A1222" t="s">
        <v>5312</v>
      </c>
      <c r="B1222" t="s">
        <v>5313</v>
      </c>
      <c r="C1222" t="s">
        <v>17</v>
      </c>
      <c r="D1222" s="1">
        <v>45298.760277777779</v>
      </c>
      <c r="E1222" s="18" t="s">
        <v>11</v>
      </c>
      <c r="F1222" s="13" t="s">
        <v>16</v>
      </c>
      <c r="G1222" t="s">
        <v>14</v>
      </c>
      <c r="H1222">
        <v>0</v>
      </c>
      <c r="I1222" s="2"/>
      <c r="J1222" s="4">
        <v>0</v>
      </c>
      <c r="K1222" t="str">
        <f>IF((LEN(relatorio_Ananindeua[[#This Row],[CIF/CPF/CNPJ]])=14),relatorio_Ananindeua[[#This Row],[CIF/CPF/CNPJ]],relatorio_Ananindeua[[#This Row],[Coluna2]])</f>
        <v>41337997000157</v>
      </c>
      <c r="L1222" t="str">
        <f t="shared" si="19"/>
        <v>413******57</v>
      </c>
    </row>
    <row r="1223" spans="1:12" x14ac:dyDescent="0.25">
      <c r="A1223" t="s">
        <v>5284</v>
      </c>
      <c r="B1223" t="s">
        <v>5285</v>
      </c>
      <c r="C1223" t="s">
        <v>17</v>
      </c>
      <c r="D1223" s="1">
        <v>45298.760324074072</v>
      </c>
      <c r="E1223" s="18" t="s">
        <v>11</v>
      </c>
      <c r="F1223" s="13" t="s">
        <v>16</v>
      </c>
      <c r="G1223" t="s">
        <v>14</v>
      </c>
      <c r="H1223">
        <v>0</v>
      </c>
      <c r="I1223" s="2"/>
      <c r="J1223" s="4">
        <v>0</v>
      </c>
      <c r="K1223" t="str">
        <f>IF((LEN(relatorio_Ananindeua[[#This Row],[CIF/CPF/CNPJ]])=14),relatorio_Ananindeua[[#This Row],[CIF/CPF/CNPJ]],relatorio_Ananindeua[[#This Row],[Coluna2]])</f>
        <v>41287546000152</v>
      </c>
      <c r="L1223" t="str">
        <f t="shared" si="19"/>
        <v>412******52</v>
      </c>
    </row>
    <row r="1224" spans="1:12" x14ac:dyDescent="0.25">
      <c r="A1224" t="s">
        <v>5292</v>
      </c>
      <c r="B1224" t="s">
        <v>5293</v>
      </c>
      <c r="C1224" t="s">
        <v>17</v>
      </c>
      <c r="D1224" s="1">
        <v>45298.760324074072</v>
      </c>
      <c r="E1224" s="18" t="s">
        <v>11</v>
      </c>
      <c r="F1224" s="13" t="s">
        <v>16</v>
      </c>
      <c r="G1224" t="s">
        <v>14</v>
      </c>
      <c r="H1224">
        <v>0</v>
      </c>
      <c r="I1224" s="2"/>
      <c r="J1224" s="4">
        <v>0</v>
      </c>
      <c r="K1224" t="str">
        <f>IF((LEN(relatorio_Ananindeua[[#This Row],[CIF/CPF/CNPJ]])=14),relatorio_Ananindeua[[#This Row],[CIF/CPF/CNPJ]],relatorio_Ananindeua[[#This Row],[Coluna2]])</f>
        <v>41291407000100</v>
      </c>
      <c r="L1224" t="str">
        <f t="shared" si="19"/>
        <v>412******00</v>
      </c>
    </row>
    <row r="1225" spans="1:12" x14ac:dyDescent="0.25">
      <c r="A1225" t="s">
        <v>1443</v>
      </c>
      <c r="B1225" t="s">
        <v>1444</v>
      </c>
      <c r="C1225" t="s">
        <v>17</v>
      </c>
      <c r="D1225" s="1">
        <v>45298.760347222225</v>
      </c>
      <c r="E1225" s="18" t="s">
        <v>11</v>
      </c>
      <c r="F1225" s="13" t="s">
        <v>16</v>
      </c>
      <c r="G1225" t="s">
        <v>14</v>
      </c>
      <c r="H1225">
        <v>0</v>
      </c>
      <c r="I1225" s="2"/>
      <c r="J1225" s="4">
        <v>0</v>
      </c>
      <c r="K1225" t="str">
        <f>IF((LEN(relatorio_Ananindeua[[#This Row],[CIF/CPF/CNPJ]])=14),relatorio_Ananindeua[[#This Row],[CIF/CPF/CNPJ]],relatorio_Ananindeua[[#This Row],[Coluna2]])</f>
        <v>21665329000141</v>
      </c>
      <c r="L1225" t="str">
        <f t="shared" si="19"/>
        <v>216******41</v>
      </c>
    </row>
    <row r="1226" spans="1:12" x14ac:dyDescent="0.25">
      <c r="A1226" t="s">
        <v>5272</v>
      </c>
      <c r="B1226" t="s">
        <v>5273</v>
      </c>
      <c r="C1226" t="s">
        <v>17</v>
      </c>
      <c r="D1226" s="1">
        <v>45298.760347222225</v>
      </c>
      <c r="E1226" s="18" t="s">
        <v>11</v>
      </c>
      <c r="F1226" s="13" t="s">
        <v>16</v>
      </c>
      <c r="G1226" t="s">
        <v>14</v>
      </c>
      <c r="H1226">
        <v>0</v>
      </c>
      <c r="I1226" s="2"/>
      <c r="J1226" s="4">
        <v>0</v>
      </c>
      <c r="K1226" t="str">
        <f>IF((LEN(relatorio_Ananindeua[[#This Row],[CIF/CPF/CNPJ]])=14),relatorio_Ananindeua[[#This Row],[CIF/CPF/CNPJ]],relatorio_Ananindeua[[#This Row],[Coluna2]])</f>
        <v>41250369000130</v>
      </c>
      <c r="L1226" t="str">
        <f t="shared" si="19"/>
        <v>412******30</v>
      </c>
    </row>
    <row r="1227" spans="1:12" x14ac:dyDescent="0.25">
      <c r="A1227" t="s">
        <v>5286</v>
      </c>
      <c r="B1227" t="s">
        <v>5287</v>
      </c>
      <c r="C1227" t="s">
        <v>17</v>
      </c>
      <c r="D1227" s="1">
        <v>45298.760358796295</v>
      </c>
      <c r="E1227" s="18" t="s">
        <v>11</v>
      </c>
      <c r="F1227" s="13" t="s">
        <v>16</v>
      </c>
      <c r="G1227" t="s">
        <v>14</v>
      </c>
      <c r="H1227">
        <v>0</v>
      </c>
      <c r="I1227" s="2"/>
      <c r="J1227" s="4">
        <v>0</v>
      </c>
      <c r="K1227" t="str">
        <f>IF((LEN(relatorio_Ananindeua[[#This Row],[CIF/CPF/CNPJ]])=14),relatorio_Ananindeua[[#This Row],[CIF/CPF/CNPJ]],relatorio_Ananindeua[[#This Row],[Coluna2]])</f>
        <v>41288149000103</v>
      </c>
      <c r="L1227" t="str">
        <f t="shared" si="19"/>
        <v>412******03</v>
      </c>
    </row>
    <row r="1228" spans="1:12" x14ac:dyDescent="0.25">
      <c r="A1228" t="s">
        <v>4295</v>
      </c>
      <c r="B1228" t="s">
        <v>4296</v>
      </c>
      <c r="C1228" t="s">
        <v>17</v>
      </c>
      <c r="D1228" s="1">
        <v>45298.760370370372</v>
      </c>
      <c r="E1228" s="18" t="s">
        <v>11</v>
      </c>
      <c r="F1228" s="13" t="s">
        <v>16</v>
      </c>
      <c r="G1228" t="s">
        <v>14</v>
      </c>
      <c r="H1228">
        <v>0</v>
      </c>
      <c r="I1228" s="2"/>
      <c r="J1228" s="4">
        <v>0</v>
      </c>
      <c r="K1228" t="str">
        <f>IF((LEN(relatorio_Ananindeua[[#This Row],[CIF/CPF/CNPJ]])=14),relatorio_Ananindeua[[#This Row],[CIF/CPF/CNPJ]],relatorio_Ananindeua[[#This Row],[Coluna2]])</f>
        <v>36902509000177</v>
      </c>
      <c r="L1228" t="str">
        <f t="shared" si="19"/>
        <v>369******77</v>
      </c>
    </row>
    <row r="1229" spans="1:12" x14ac:dyDescent="0.25">
      <c r="A1229" t="s">
        <v>5266</v>
      </c>
      <c r="B1229" t="s">
        <v>5267</v>
      </c>
      <c r="C1229" t="s">
        <v>17</v>
      </c>
      <c r="D1229" s="1">
        <v>45298.760405092595</v>
      </c>
      <c r="E1229" s="18" t="s">
        <v>11</v>
      </c>
      <c r="F1229" s="13" t="s">
        <v>16</v>
      </c>
      <c r="G1229" t="s">
        <v>14</v>
      </c>
      <c r="H1229">
        <v>0</v>
      </c>
      <c r="I1229" s="2"/>
      <c r="J1229" s="4">
        <v>0</v>
      </c>
      <c r="K1229" t="str">
        <f>IF((LEN(relatorio_Ananindeua[[#This Row],[CIF/CPF/CNPJ]])=14),relatorio_Ananindeua[[#This Row],[CIF/CPF/CNPJ]],relatorio_Ananindeua[[#This Row],[Coluna2]])</f>
        <v>41229333000174</v>
      </c>
      <c r="L1229" t="str">
        <f t="shared" si="19"/>
        <v>412******74</v>
      </c>
    </row>
    <row r="1230" spans="1:12" x14ac:dyDescent="0.25">
      <c r="A1230" t="s">
        <v>5238</v>
      </c>
      <c r="B1230" t="s">
        <v>5239</v>
      </c>
      <c r="C1230" t="s">
        <v>17</v>
      </c>
      <c r="D1230" s="1">
        <v>45298.760578703703</v>
      </c>
      <c r="E1230" s="18" t="s">
        <v>11</v>
      </c>
      <c r="F1230" s="13" t="s">
        <v>16</v>
      </c>
      <c r="G1230" t="s">
        <v>14</v>
      </c>
      <c r="H1230">
        <v>0</v>
      </c>
      <c r="I1230" s="2"/>
      <c r="J1230" s="4">
        <v>0</v>
      </c>
      <c r="K1230" t="str">
        <f>IF((LEN(relatorio_Ananindeua[[#This Row],[CIF/CPF/CNPJ]])=14),relatorio_Ananindeua[[#This Row],[CIF/CPF/CNPJ]],relatorio_Ananindeua[[#This Row],[Coluna2]])</f>
        <v>41105543000150</v>
      </c>
      <c r="L1230" t="str">
        <f t="shared" si="19"/>
        <v>411******50</v>
      </c>
    </row>
    <row r="1231" spans="1:12" x14ac:dyDescent="0.25">
      <c r="A1231" t="s">
        <v>4773</v>
      </c>
      <c r="B1231" t="s">
        <v>4774</v>
      </c>
      <c r="C1231" t="s">
        <v>17</v>
      </c>
      <c r="D1231" s="1">
        <v>45298.76059027778</v>
      </c>
      <c r="E1231" s="18" t="s">
        <v>11</v>
      </c>
      <c r="F1231" s="13" t="s">
        <v>16</v>
      </c>
      <c r="G1231" t="s">
        <v>14</v>
      </c>
      <c r="H1231">
        <v>0</v>
      </c>
      <c r="I1231" s="2"/>
      <c r="J1231" s="4">
        <v>0</v>
      </c>
      <c r="K1231" t="str">
        <f>IF((LEN(relatorio_Ananindeua[[#This Row],[CIF/CPF/CNPJ]])=14),relatorio_Ananindeua[[#This Row],[CIF/CPF/CNPJ]],relatorio_Ananindeua[[#This Row],[Coluna2]])</f>
        <v>39473567000110</v>
      </c>
      <c r="L1231" t="str">
        <f t="shared" si="19"/>
        <v>394******10</v>
      </c>
    </row>
    <row r="1232" spans="1:12" x14ac:dyDescent="0.25">
      <c r="A1232" t="s">
        <v>5234</v>
      </c>
      <c r="B1232" t="s">
        <v>5235</v>
      </c>
      <c r="C1232" t="s">
        <v>17</v>
      </c>
      <c r="D1232" s="1">
        <v>45298.76059027778</v>
      </c>
      <c r="E1232" s="18" t="s">
        <v>11</v>
      </c>
      <c r="F1232" s="13" t="s">
        <v>16</v>
      </c>
      <c r="G1232" t="s">
        <v>14</v>
      </c>
      <c r="H1232">
        <v>0</v>
      </c>
      <c r="I1232" s="2"/>
      <c r="J1232" s="4">
        <v>0</v>
      </c>
      <c r="K1232" t="str">
        <f>IF((LEN(relatorio_Ananindeua[[#This Row],[CIF/CPF/CNPJ]])=14),relatorio_Ananindeua[[#This Row],[CIF/CPF/CNPJ]],relatorio_Ananindeua[[#This Row],[Coluna2]])</f>
        <v>41094567000151</v>
      </c>
      <c r="L1232" t="str">
        <f t="shared" si="19"/>
        <v>410******51</v>
      </c>
    </row>
    <row r="1233" spans="1:12" x14ac:dyDescent="0.25">
      <c r="A1233" t="s">
        <v>5230</v>
      </c>
      <c r="B1233" t="s">
        <v>5231</v>
      </c>
      <c r="C1233" t="s">
        <v>17</v>
      </c>
      <c r="D1233" s="1">
        <v>45298.760613425926</v>
      </c>
      <c r="E1233" s="18" t="s">
        <v>11</v>
      </c>
      <c r="F1233" s="13" t="s">
        <v>16</v>
      </c>
      <c r="G1233" t="s">
        <v>14</v>
      </c>
      <c r="H1233">
        <v>0</v>
      </c>
      <c r="I1233" s="2"/>
      <c r="J1233" s="4">
        <v>0</v>
      </c>
      <c r="K1233" t="str">
        <f>IF((LEN(relatorio_Ananindeua[[#This Row],[CIF/CPF/CNPJ]])=14),relatorio_Ananindeua[[#This Row],[CIF/CPF/CNPJ]],relatorio_Ananindeua[[#This Row],[Coluna2]])</f>
        <v>41089617000102</v>
      </c>
      <c r="L1233" t="str">
        <f t="shared" si="19"/>
        <v>410******02</v>
      </c>
    </row>
    <row r="1234" spans="1:12" x14ac:dyDescent="0.25">
      <c r="A1234" t="s">
        <v>5216</v>
      </c>
      <c r="B1234" t="s">
        <v>5217</v>
      </c>
      <c r="C1234" t="s">
        <v>17</v>
      </c>
      <c r="D1234" s="1">
        <v>45298.760625000003</v>
      </c>
      <c r="E1234" s="18" t="s">
        <v>11</v>
      </c>
      <c r="F1234" s="13" t="s">
        <v>16</v>
      </c>
      <c r="G1234" t="s">
        <v>14</v>
      </c>
      <c r="H1234">
        <v>0</v>
      </c>
      <c r="I1234" s="2"/>
      <c r="J1234" s="4">
        <v>0</v>
      </c>
      <c r="K1234" t="str">
        <f>IF((LEN(relatorio_Ananindeua[[#This Row],[CIF/CPF/CNPJ]])=14),relatorio_Ananindeua[[#This Row],[CIF/CPF/CNPJ]],relatorio_Ananindeua[[#This Row],[Coluna2]])</f>
        <v>41027758000109</v>
      </c>
      <c r="L1234" t="str">
        <f t="shared" ref="L1234:L1297" si="20">_xlfn.CONCAT(LEFT(A1234,3),REPT("*",6),RIGHT(A1234,2))</f>
        <v>410******09</v>
      </c>
    </row>
    <row r="1235" spans="1:12" x14ac:dyDescent="0.25">
      <c r="A1235" t="s">
        <v>5220</v>
      </c>
      <c r="B1235" t="s">
        <v>5221</v>
      </c>
      <c r="C1235" t="s">
        <v>17</v>
      </c>
      <c r="D1235" s="1">
        <v>45298.760625000003</v>
      </c>
      <c r="E1235" s="18" t="s">
        <v>11</v>
      </c>
      <c r="F1235" s="13" t="s">
        <v>16</v>
      </c>
      <c r="G1235" t="s">
        <v>14</v>
      </c>
      <c r="H1235">
        <v>0</v>
      </c>
      <c r="I1235" s="2"/>
      <c r="J1235" s="4">
        <v>0</v>
      </c>
      <c r="K1235" t="str">
        <f>IF((LEN(relatorio_Ananindeua[[#This Row],[CIF/CPF/CNPJ]])=14),relatorio_Ananindeua[[#This Row],[CIF/CPF/CNPJ]],relatorio_Ananindeua[[#This Row],[Coluna2]])</f>
        <v>41043382000118</v>
      </c>
      <c r="L1235" t="str">
        <f t="shared" si="20"/>
        <v>410******18</v>
      </c>
    </row>
    <row r="1236" spans="1:12" x14ac:dyDescent="0.25">
      <c r="A1236" t="s">
        <v>5214</v>
      </c>
      <c r="B1236" t="s">
        <v>5215</v>
      </c>
      <c r="C1236" t="s">
        <v>17</v>
      </c>
      <c r="D1236" s="1">
        <v>45298.760636574072</v>
      </c>
      <c r="E1236" s="18" t="s">
        <v>11</v>
      </c>
      <c r="F1236" s="13" t="s">
        <v>16</v>
      </c>
      <c r="G1236" t="s">
        <v>14</v>
      </c>
      <c r="H1236">
        <v>0</v>
      </c>
      <c r="I1236" s="2"/>
      <c r="J1236" s="4">
        <v>0</v>
      </c>
      <c r="K1236" t="str">
        <f>IF((LEN(relatorio_Ananindeua[[#This Row],[CIF/CPF/CNPJ]])=14),relatorio_Ananindeua[[#This Row],[CIF/CPF/CNPJ]],relatorio_Ananindeua[[#This Row],[Coluna2]])</f>
        <v>41026331000188</v>
      </c>
      <c r="L1236" t="str">
        <f t="shared" si="20"/>
        <v>410******88</v>
      </c>
    </row>
    <row r="1237" spans="1:12" x14ac:dyDescent="0.25">
      <c r="A1237" t="s">
        <v>5200</v>
      </c>
      <c r="B1237" t="s">
        <v>5201</v>
      </c>
      <c r="C1237" t="s">
        <v>17</v>
      </c>
      <c r="D1237" s="1">
        <v>45298.760706018518</v>
      </c>
      <c r="E1237" s="18" t="s">
        <v>11</v>
      </c>
      <c r="F1237" s="13" t="s">
        <v>16</v>
      </c>
      <c r="G1237" t="s">
        <v>14</v>
      </c>
      <c r="H1237">
        <v>0</v>
      </c>
      <c r="I1237" s="2"/>
      <c r="J1237" s="4">
        <v>0</v>
      </c>
      <c r="K1237" t="str">
        <f>IF((LEN(relatorio_Ananindeua[[#This Row],[CIF/CPF/CNPJ]])=14),relatorio_Ananindeua[[#This Row],[CIF/CPF/CNPJ]],relatorio_Ananindeua[[#This Row],[Coluna2]])</f>
        <v>40988031000117</v>
      </c>
      <c r="L1237" t="str">
        <f t="shared" si="20"/>
        <v>409******17</v>
      </c>
    </row>
    <row r="1238" spans="1:12" x14ac:dyDescent="0.25">
      <c r="A1238" t="s">
        <v>5204</v>
      </c>
      <c r="B1238" t="s">
        <v>5205</v>
      </c>
      <c r="C1238" t="s">
        <v>17</v>
      </c>
      <c r="D1238" s="1">
        <v>45298.760706018518</v>
      </c>
      <c r="E1238" s="18" t="s">
        <v>11</v>
      </c>
      <c r="F1238" s="13" t="s">
        <v>16</v>
      </c>
      <c r="G1238" t="s">
        <v>14</v>
      </c>
      <c r="H1238">
        <v>0</v>
      </c>
      <c r="I1238" s="2"/>
      <c r="J1238" s="4">
        <v>0</v>
      </c>
      <c r="K1238" t="str">
        <f>IF((LEN(relatorio_Ananindeua[[#This Row],[CIF/CPF/CNPJ]])=14),relatorio_Ananindeua[[#This Row],[CIF/CPF/CNPJ]],relatorio_Ananindeua[[#This Row],[Coluna2]])</f>
        <v>40999117000145</v>
      </c>
      <c r="L1238" t="str">
        <f t="shared" si="20"/>
        <v>409******45</v>
      </c>
    </row>
    <row r="1239" spans="1:12" x14ac:dyDescent="0.25">
      <c r="A1239" t="s">
        <v>5208</v>
      </c>
      <c r="B1239" t="s">
        <v>5209</v>
      </c>
      <c r="C1239" t="s">
        <v>17</v>
      </c>
      <c r="D1239" s="1">
        <v>45298.760706018518</v>
      </c>
      <c r="E1239" s="18" t="s">
        <v>11</v>
      </c>
      <c r="F1239" s="13" t="s">
        <v>16</v>
      </c>
      <c r="G1239" t="s">
        <v>14</v>
      </c>
      <c r="H1239">
        <v>0</v>
      </c>
      <c r="I1239" s="2"/>
      <c r="J1239" s="4">
        <v>0</v>
      </c>
      <c r="K1239" t="str">
        <f>IF((LEN(relatorio_Ananindeua[[#This Row],[CIF/CPF/CNPJ]])=14),relatorio_Ananindeua[[#This Row],[CIF/CPF/CNPJ]],relatorio_Ananindeua[[#This Row],[Coluna2]])</f>
        <v>41021273000108</v>
      </c>
      <c r="L1239" t="str">
        <f t="shared" si="20"/>
        <v>410******08</v>
      </c>
    </row>
    <row r="1240" spans="1:12" x14ac:dyDescent="0.25">
      <c r="A1240" t="s">
        <v>5196</v>
      </c>
      <c r="B1240" t="s">
        <v>5197</v>
      </c>
      <c r="C1240" t="s">
        <v>17</v>
      </c>
      <c r="D1240" s="1">
        <v>45298.760717592595</v>
      </c>
      <c r="E1240" s="18" t="s">
        <v>11</v>
      </c>
      <c r="F1240" s="13" t="s">
        <v>16</v>
      </c>
      <c r="G1240" t="s">
        <v>14</v>
      </c>
      <c r="H1240">
        <v>0</v>
      </c>
      <c r="I1240" s="2"/>
      <c r="J1240" s="4">
        <v>0</v>
      </c>
      <c r="K1240" t="str">
        <f>IF((LEN(relatorio_Ananindeua[[#This Row],[CIF/CPF/CNPJ]])=14),relatorio_Ananindeua[[#This Row],[CIF/CPF/CNPJ]],relatorio_Ananindeua[[#This Row],[Coluna2]])</f>
        <v>40971661000189</v>
      </c>
      <c r="L1240" t="str">
        <f t="shared" si="20"/>
        <v>409******89</v>
      </c>
    </row>
    <row r="1241" spans="1:12" x14ac:dyDescent="0.25">
      <c r="A1241" t="s">
        <v>5202</v>
      </c>
      <c r="B1241" t="s">
        <v>5203</v>
      </c>
      <c r="C1241" t="s">
        <v>17</v>
      </c>
      <c r="D1241" s="1">
        <v>45298.760752314818</v>
      </c>
      <c r="E1241" s="18" t="s">
        <v>11</v>
      </c>
      <c r="F1241" s="13" t="s">
        <v>16</v>
      </c>
      <c r="G1241" t="s">
        <v>14</v>
      </c>
      <c r="H1241">
        <v>0</v>
      </c>
      <c r="I1241" s="2"/>
      <c r="J1241" s="4">
        <v>0</v>
      </c>
      <c r="K1241" t="str">
        <f>IF((LEN(relatorio_Ananindeua[[#This Row],[CIF/CPF/CNPJ]])=14),relatorio_Ananindeua[[#This Row],[CIF/CPF/CNPJ]],relatorio_Ananindeua[[#This Row],[Coluna2]])</f>
        <v>40992378000133</v>
      </c>
      <c r="L1241" t="str">
        <f t="shared" si="20"/>
        <v>409******33</v>
      </c>
    </row>
    <row r="1242" spans="1:12" x14ac:dyDescent="0.25">
      <c r="A1242" t="s">
        <v>5186</v>
      </c>
      <c r="B1242" t="s">
        <v>5187</v>
      </c>
      <c r="C1242" t="s">
        <v>17</v>
      </c>
      <c r="D1242" s="1">
        <v>45298.760787037034</v>
      </c>
      <c r="E1242" s="18" t="s">
        <v>11</v>
      </c>
      <c r="F1242" s="13" t="s">
        <v>16</v>
      </c>
      <c r="G1242" t="s">
        <v>14</v>
      </c>
      <c r="H1242">
        <v>0</v>
      </c>
      <c r="I1242" s="2"/>
      <c r="J1242" s="4">
        <v>0</v>
      </c>
      <c r="K1242" t="str">
        <f>IF((LEN(relatorio_Ananindeua[[#This Row],[CIF/CPF/CNPJ]])=14),relatorio_Ananindeua[[#This Row],[CIF/CPF/CNPJ]],relatorio_Ananindeua[[#This Row],[Coluna2]])</f>
        <v>40936137000177</v>
      </c>
      <c r="L1242" t="str">
        <f t="shared" si="20"/>
        <v>409******77</v>
      </c>
    </row>
    <row r="1243" spans="1:12" x14ac:dyDescent="0.25">
      <c r="A1243" t="s">
        <v>5184</v>
      </c>
      <c r="B1243" t="s">
        <v>5185</v>
      </c>
      <c r="C1243" t="s">
        <v>17</v>
      </c>
      <c r="D1243" s="1">
        <v>45298.760821759257</v>
      </c>
      <c r="E1243" s="18" t="s">
        <v>11</v>
      </c>
      <c r="F1243" s="13" t="s">
        <v>16</v>
      </c>
      <c r="G1243" t="s">
        <v>14</v>
      </c>
      <c r="H1243">
        <v>0</v>
      </c>
      <c r="I1243" s="2"/>
      <c r="J1243" s="4">
        <v>0</v>
      </c>
      <c r="K1243" t="str">
        <f>IF((LEN(relatorio_Ananindeua[[#This Row],[CIF/CPF/CNPJ]])=14),relatorio_Ananindeua[[#This Row],[CIF/CPF/CNPJ]],relatorio_Ananindeua[[#This Row],[Coluna2]])</f>
        <v>40910899000102</v>
      </c>
      <c r="L1243" t="str">
        <f t="shared" si="20"/>
        <v>409******02</v>
      </c>
    </row>
    <row r="1244" spans="1:12" x14ac:dyDescent="0.25">
      <c r="A1244" t="s">
        <v>5178</v>
      </c>
      <c r="B1244" t="s">
        <v>5179</v>
      </c>
      <c r="C1244" t="s">
        <v>17</v>
      </c>
      <c r="D1244" s="1">
        <v>45298.760844907411</v>
      </c>
      <c r="E1244" s="18" t="s">
        <v>11</v>
      </c>
      <c r="F1244" s="13" t="s">
        <v>16</v>
      </c>
      <c r="G1244" t="s">
        <v>14</v>
      </c>
      <c r="H1244">
        <v>0</v>
      </c>
      <c r="I1244" s="2"/>
      <c r="J1244" s="4">
        <v>0</v>
      </c>
      <c r="K1244" t="str">
        <f>IF((LEN(relatorio_Ananindeua[[#This Row],[CIF/CPF/CNPJ]])=14),relatorio_Ananindeua[[#This Row],[CIF/CPF/CNPJ]],relatorio_Ananindeua[[#This Row],[Coluna2]])</f>
        <v>40888523000130</v>
      </c>
      <c r="L1244" t="str">
        <f t="shared" si="20"/>
        <v>408******30</v>
      </c>
    </row>
    <row r="1245" spans="1:12" x14ac:dyDescent="0.25">
      <c r="A1245" t="s">
        <v>5164</v>
      </c>
      <c r="B1245" t="s">
        <v>5165</v>
      </c>
      <c r="C1245" t="s">
        <v>17</v>
      </c>
      <c r="D1245" s="1">
        <v>45298.76090277778</v>
      </c>
      <c r="E1245" s="18" t="s">
        <v>11</v>
      </c>
      <c r="F1245" s="13" t="s">
        <v>16</v>
      </c>
      <c r="G1245" t="s">
        <v>14</v>
      </c>
      <c r="H1245">
        <v>0</v>
      </c>
      <c r="I1245" s="2"/>
      <c r="J1245" s="4">
        <v>0</v>
      </c>
      <c r="K1245" t="str">
        <f>IF((LEN(relatorio_Ananindeua[[#This Row],[CIF/CPF/CNPJ]])=14),relatorio_Ananindeua[[#This Row],[CIF/CPF/CNPJ]],relatorio_Ananindeua[[#This Row],[Coluna2]])</f>
        <v>40836849000114</v>
      </c>
      <c r="L1245" t="str">
        <f t="shared" si="20"/>
        <v>408******14</v>
      </c>
    </row>
    <row r="1246" spans="1:12" x14ac:dyDescent="0.25">
      <c r="A1246" t="s">
        <v>5174</v>
      </c>
      <c r="B1246" t="s">
        <v>5175</v>
      </c>
      <c r="C1246" t="s">
        <v>17</v>
      </c>
      <c r="D1246" s="1">
        <v>45298.76090277778</v>
      </c>
      <c r="E1246" s="18" t="s">
        <v>11</v>
      </c>
      <c r="F1246" s="13" t="s">
        <v>16</v>
      </c>
      <c r="G1246" t="s">
        <v>14</v>
      </c>
      <c r="H1246">
        <v>0</v>
      </c>
      <c r="I1246" s="2"/>
      <c r="J1246" s="4">
        <v>0</v>
      </c>
      <c r="K1246" t="str">
        <f>IF((LEN(relatorio_Ananindeua[[#This Row],[CIF/CPF/CNPJ]])=14),relatorio_Ananindeua[[#This Row],[CIF/CPF/CNPJ]],relatorio_Ananindeua[[#This Row],[Coluna2]])</f>
        <v>40852930000198</v>
      </c>
      <c r="L1246" t="str">
        <f t="shared" si="20"/>
        <v>408******98</v>
      </c>
    </row>
    <row r="1247" spans="1:12" x14ac:dyDescent="0.25">
      <c r="A1247" t="s">
        <v>5156</v>
      </c>
      <c r="B1247" t="s">
        <v>5157</v>
      </c>
      <c r="C1247" t="s">
        <v>17</v>
      </c>
      <c r="D1247" s="1">
        <v>45298.760960648149</v>
      </c>
      <c r="E1247" s="18" t="s">
        <v>11</v>
      </c>
      <c r="F1247" s="13" t="s">
        <v>16</v>
      </c>
      <c r="G1247" t="s">
        <v>14</v>
      </c>
      <c r="H1247">
        <v>0</v>
      </c>
      <c r="I1247" s="2"/>
      <c r="J1247" s="4">
        <v>0</v>
      </c>
      <c r="K1247" t="str">
        <f>IF((LEN(relatorio_Ananindeua[[#This Row],[CIF/CPF/CNPJ]])=14),relatorio_Ananindeua[[#This Row],[CIF/CPF/CNPJ]],relatorio_Ananindeua[[#This Row],[Coluna2]])</f>
        <v>40813848000154</v>
      </c>
      <c r="L1247" t="str">
        <f t="shared" si="20"/>
        <v>408******54</v>
      </c>
    </row>
    <row r="1248" spans="1:12" x14ac:dyDescent="0.25">
      <c r="A1248" t="s">
        <v>5160</v>
      </c>
      <c r="B1248" t="s">
        <v>5161</v>
      </c>
      <c r="C1248" t="s">
        <v>17</v>
      </c>
      <c r="D1248" s="1">
        <v>45298.760960648149</v>
      </c>
      <c r="E1248" s="18" t="s">
        <v>11</v>
      </c>
      <c r="F1248" s="13" t="s">
        <v>16</v>
      </c>
      <c r="G1248" t="s">
        <v>14</v>
      </c>
      <c r="H1248">
        <v>0</v>
      </c>
      <c r="I1248" s="2"/>
      <c r="J1248" s="4">
        <v>0</v>
      </c>
      <c r="K1248" t="str">
        <f>IF((LEN(relatorio_Ananindeua[[#This Row],[CIF/CPF/CNPJ]])=14),relatorio_Ananindeua[[#This Row],[CIF/CPF/CNPJ]],relatorio_Ananindeua[[#This Row],[Coluna2]])</f>
        <v>40831423000178</v>
      </c>
      <c r="L1248" t="str">
        <f t="shared" si="20"/>
        <v>408******78</v>
      </c>
    </row>
    <row r="1249" spans="1:12" x14ac:dyDescent="0.25">
      <c r="A1249" t="s">
        <v>5168</v>
      </c>
      <c r="B1249" t="s">
        <v>5169</v>
      </c>
      <c r="C1249" t="s">
        <v>17</v>
      </c>
      <c r="D1249" s="1">
        <v>45298.760960648149</v>
      </c>
      <c r="E1249" s="18" t="s">
        <v>11</v>
      </c>
      <c r="F1249" s="13" t="s">
        <v>16</v>
      </c>
      <c r="G1249" t="s">
        <v>14</v>
      </c>
      <c r="H1249">
        <v>0</v>
      </c>
      <c r="I1249" s="2"/>
      <c r="J1249" s="4">
        <v>0</v>
      </c>
      <c r="K1249" t="str">
        <f>IF((LEN(relatorio_Ananindeua[[#This Row],[CIF/CPF/CNPJ]])=14),relatorio_Ananindeua[[#This Row],[CIF/CPF/CNPJ]],relatorio_Ananindeua[[#This Row],[Coluna2]])</f>
        <v>40844166000109</v>
      </c>
      <c r="L1249" t="str">
        <f t="shared" si="20"/>
        <v>408******09</v>
      </c>
    </row>
    <row r="1250" spans="1:12" x14ac:dyDescent="0.25">
      <c r="A1250" t="s">
        <v>4952</v>
      </c>
      <c r="B1250" t="s">
        <v>4953</v>
      </c>
      <c r="C1250" t="s">
        <v>17</v>
      </c>
      <c r="D1250" s="1">
        <v>45298.760972222219</v>
      </c>
      <c r="E1250" s="18" t="s">
        <v>11</v>
      </c>
      <c r="F1250" s="13" t="s">
        <v>16</v>
      </c>
      <c r="G1250" t="s">
        <v>14</v>
      </c>
      <c r="H1250">
        <v>0</v>
      </c>
      <c r="I1250" s="2"/>
      <c r="J1250" s="4">
        <v>0</v>
      </c>
      <c r="K1250" t="str">
        <f>IF((LEN(relatorio_Ananindeua[[#This Row],[CIF/CPF/CNPJ]])=14),relatorio_Ananindeua[[#This Row],[CIF/CPF/CNPJ]],relatorio_Ananindeua[[#This Row],[Coluna2]])</f>
        <v>40187186000154</v>
      </c>
      <c r="L1250" t="str">
        <f t="shared" si="20"/>
        <v>401******54</v>
      </c>
    </row>
    <row r="1251" spans="1:12" x14ac:dyDescent="0.25">
      <c r="A1251" t="s">
        <v>5148</v>
      </c>
      <c r="B1251" t="s">
        <v>5149</v>
      </c>
      <c r="C1251" t="s">
        <v>17</v>
      </c>
      <c r="D1251" s="1">
        <v>45298.760972222219</v>
      </c>
      <c r="E1251" s="18" t="s">
        <v>11</v>
      </c>
      <c r="F1251" s="13" t="s">
        <v>16</v>
      </c>
      <c r="G1251" t="s">
        <v>14</v>
      </c>
      <c r="H1251">
        <v>0</v>
      </c>
      <c r="I1251" s="2"/>
      <c r="J1251" s="4">
        <v>0</v>
      </c>
      <c r="K1251" t="str">
        <f>IF((LEN(relatorio_Ananindeua[[#This Row],[CIF/CPF/CNPJ]])=14),relatorio_Ananindeua[[#This Row],[CIF/CPF/CNPJ]],relatorio_Ananindeua[[#This Row],[Coluna2]])</f>
        <v>40767593000130</v>
      </c>
      <c r="L1251" t="str">
        <f t="shared" si="20"/>
        <v>407******30</v>
      </c>
    </row>
    <row r="1252" spans="1:12" x14ac:dyDescent="0.25">
      <c r="A1252" t="s">
        <v>5150</v>
      </c>
      <c r="B1252" t="s">
        <v>5151</v>
      </c>
      <c r="C1252" t="s">
        <v>17</v>
      </c>
      <c r="D1252" s="1">
        <v>45298.760972222219</v>
      </c>
      <c r="E1252" s="18" t="s">
        <v>11</v>
      </c>
      <c r="F1252" s="13" t="s">
        <v>16</v>
      </c>
      <c r="G1252" t="s">
        <v>14</v>
      </c>
      <c r="H1252">
        <v>0</v>
      </c>
      <c r="I1252" s="2"/>
      <c r="J1252" s="4">
        <v>0</v>
      </c>
      <c r="K1252" t="str">
        <f>IF((LEN(relatorio_Ananindeua[[#This Row],[CIF/CPF/CNPJ]])=14),relatorio_Ananindeua[[#This Row],[CIF/CPF/CNPJ]],relatorio_Ananindeua[[#This Row],[Coluna2]])</f>
        <v>40776751000119</v>
      </c>
      <c r="L1252" t="str">
        <f t="shared" si="20"/>
        <v>407******19</v>
      </c>
    </row>
    <row r="1253" spans="1:12" x14ac:dyDescent="0.25">
      <c r="A1253" t="s">
        <v>5162</v>
      </c>
      <c r="B1253" t="s">
        <v>5163</v>
      </c>
      <c r="C1253" t="s">
        <v>17</v>
      </c>
      <c r="D1253" s="1">
        <v>45298.760972222219</v>
      </c>
      <c r="E1253" s="18" t="s">
        <v>11</v>
      </c>
      <c r="F1253" s="13" t="s">
        <v>16</v>
      </c>
      <c r="G1253" t="s">
        <v>14</v>
      </c>
      <c r="H1253">
        <v>0</v>
      </c>
      <c r="I1253" s="2"/>
      <c r="J1253" s="4">
        <v>0</v>
      </c>
      <c r="K1253" t="str">
        <f>IF((LEN(relatorio_Ananindeua[[#This Row],[CIF/CPF/CNPJ]])=14),relatorio_Ananindeua[[#This Row],[CIF/CPF/CNPJ]],relatorio_Ananindeua[[#This Row],[Coluna2]])</f>
        <v>40835171000155</v>
      </c>
      <c r="L1253" t="str">
        <f t="shared" si="20"/>
        <v>408******55</v>
      </c>
    </row>
    <row r="1254" spans="1:12" x14ac:dyDescent="0.25">
      <c r="A1254" t="s">
        <v>5142</v>
      </c>
      <c r="B1254" t="s">
        <v>5143</v>
      </c>
      <c r="C1254" t="s">
        <v>17</v>
      </c>
      <c r="D1254" s="1">
        <v>45298.760983796295</v>
      </c>
      <c r="E1254" s="18" t="s">
        <v>11</v>
      </c>
      <c r="F1254" s="13" t="s">
        <v>16</v>
      </c>
      <c r="G1254" t="s">
        <v>14</v>
      </c>
      <c r="H1254">
        <v>0</v>
      </c>
      <c r="I1254" s="2"/>
      <c r="J1254" s="4">
        <v>0</v>
      </c>
      <c r="K1254" t="str">
        <f>IF((LEN(relatorio_Ananindeua[[#This Row],[CIF/CPF/CNPJ]])=14),relatorio_Ananindeua[[#This Row],[CIF/CPF/CNPJ]],relatorio_Ananindeua[[#This Row],[Coluna2]])</f>
        <v>40759824000164</v>
      </c>
      <c r="L1254" t="str">
        <f t="shared" si="20"/>
        <v>407******64</v>
      </c>
    </row>
    <row r="1255" spans="1:12" x14ac:dyDescent="0.25">
      <c r="A1255" t="s">
        <v>5144</v>
      </c>
      <c r="B1255" t="s">
        <v>5145</v>
      </c>
      <c r="C1255" t="s">
        <v>17</v>
      </c>
      <c r="D1255" s="1">
        <v>45298.760983796295</v>
      </c>
      <c r="E1255" s="18" t="s">
        <v>11</v>
      </c>
      <c r="F1255" s="13" t="s">
        <v>16</v>
      </c>
      <c r="G1255" t="s">
        <v>14</v>
      </c>
      <c r="H1255">
        <v>0</v>
      </c>
      <c r="I1255" s="2"/>
      <c r="J1255" s="4">
        <v>0</v>
      </c>
      <c r="K1255" t="str">
        <f>IF((LEN(relatorio_Ananindeua[[#This Row],[CIF/CPF/CNPJ]])=14),relatorio_Ananindeua[[#This Row],[CIF/CPF/CNPJ]],relatorio_Ananindeua[[#This Row],[Coluna2]])</f>
        <v>40763634000110</v>
      </c>
      <c r="L1255" t="str">
        <f t="shared" si="20"/>
        <v>407******10</v>
      </c>
    </row>
    <row r="1256" spans="1:12" x14ac:dyDescent="0.25">
      <c r="A1256" t="s">
        <v>5136</v>
      </c>
      <c r="B1256" t="s">
        <v>5137</v>
      </c>
      <c r="C1256" t="s">
        <v>17</v>
      </c>
      <c r="D1256" s="1">
        <v>45298.761018518519</v>
      </c>
      <c r="E1256" s="18" t="s">
        <v>11</v>
      </c>
      <c r="F1256" s="13" t="s">
        <v>16</v>
      </c>
      <c r="G1256" t="s">
        <v>14</v>
      </c>
      <c r="H1256">
        <v>0</v>
      </c>
      <c r="I1256" s="2"/>
      <c r="J1256" s="4">
        <v>0</v>
      </c>
      <c r="K1256" t="str">
        <f>IF((LEN(relatorio_Ananindeua[[#This Row],[CIF/CPF/CNPJ]])=14),relatorio_Ananindeua[[#This Row],[CIF/CPF/CNPJ]],relatorio_Ananindeua[[#This Row],[Coluna2]])</f>
        <v>40728450000110</v>
      </c>
      <c r="L1256" t="str">
        <f t="shared" si="20"/>
        <v>407******10</v>
      </c>
    </row>
    <row r="1257" spans="1:12" x14ac:dyDescent="0.25">
      <c r="A1257" t="s">
        <v>5138</v>
      </c>
      <c r="B1257" t="s">
        <v>5139</v>
      </c>
      <c r="C1257" t="s">
        <v>17</v>
      </c>
      <c r="D1257" s="1">
        <v>45298.761018518519</v>
      </c>
      <c r="E1257" s="18" t="s">
        <v>11</v>
      </c>
      <c r="F1257" s="13" t="s">
        <v>16</v>
      </c>
      <c r="G1257" t="s">
        <v>14</v>
      </c>
      <c r="H1257">
        <v>0</v>
      </c>
      <c r="I1257" s="2"/>
      <c r="J1257" s="4">
        <v>0</v>
      </c>
      <c r="K1257" t="str">
        <f>IF((LEN(relatorio_Ananindeua[[#This Row],[CIF/CPF/CNPJ]])=14),relatorio_Ananindeua[[#This Row],[CIF/CPF/CNPJ]],relatorio_Ananindeua[[#This Row],[Coluna2]])</f>
        <v>40740463000104</v>
      </c>
      <c r="L1257" t="str">
        <f t="shared" si="20"/>
        <v>407******04</v>
      </c>
    </row>
    <row r="1258" spans="1:12" x14ac:dyDescent="0.25">
      <c r="A1258" t="s">
        <v>5146</v>
      </c>
      <c r="B1258" t="s">
        <v>5147</v>
      </c>
      <c r="C1258" t="s">
        <v>17</v>
      </c>
      <c r="D1258" s="1">
        <v>45298.761018518519</v>
      </c>
      <c r="E1258" s="18" t="s">
        <v>11</v>
      </c>
      <c r="F1258" s="13" t="s">
        <v>16</v>
      </c>
      <c r="G1258" t="s">
        <v>14</v>
      </c>
      <c r="H1258">
        <v>0</v>
      </c>
      <c r="I1258" s="2"/>
      <c r="J1258" s="4">
        <v>0</v>
      </c>
      <c r="K1258" t="str">
        <f>IF((LEN(relatorio_Ananindeua[[#This Row],[CIF/CPF/CNPJ]])=14),relatorio_Ananindeua[[#This Row],[CIF/CPF/CNPJ]],relatorio_Ananindeua[[#This Row],[Coluna2]])</f>
        <v>40765197000174</v>
      </c>
      <c r="L1258" t="str">
        <f t="shared" si="20"/>
        <v>407******74</v>
      </c>
    </row>
    <row r="1259" spans="1:12" x14ac:dyDescent="0.25">
      <c r="A1259" t="s">
        <v>5134</v>
      </c>
      <c r="B1259" t="s">
        <v>5135</v>
      </c>
      <c r="C1259" t="s">
        <v>17</v>
      </c>
      <c r="D1259" s="1">
        <v>45298.761030092595</v>
      </c>
      <c r="E1259" s="18" t="s">
        <v>11</v>
      </c>
      <c r="F1259" s="13" t="s">
        <v>16</v>
      </c>
      <c r="G1259" t="s">
        <v>14</v>
      </c>
      <c r="H1259">
        <v>0</v>
      </c>
      <c r="I1259" s="2"/>
      <c r="J1259" s="4">
        <v>0</v>
      </c>
      <c r="K1259" t="str">
        <f>IF((LEN(relatorio_Ananindeua[[#This Row],[CIF/CPF/CNPJ]])=14),relatorio_Ananindeua[[#This Row],[CIF/CPF/CNPJ]],relatorio_Ananindeua[[#This Row],[Coluna2]])</f>
        <v>40719975000199</v>
      </c>
      <c r="L1259" t="str">
        <f t="shared" si="20"/>
        <v>407******99</v>
      </c>
    </row>
    <row r="1260" spans="1:12" x14ac:dyDescent="0.25">
      <c r="A1260" t="s">
        <v>5118</v>
      </c>
      <c r="B1260" t="s">
        <v>5119</v>
      </c>
      <c r="C1260" t="s">
        <v>17</v>
      </c>
      <c r="D1260" s="1">
        <v>45298.761076388888</v>
      </c>
      <c r="E1260" s="18" t="s">
        <v>11</v>
      </c>
      <c r="F1260" s="13" t="s">
        <v>16</v>
      </c>
      <c r="G1260" t="s">
        <v>14</v>
      </c>
      <c r="H1260">
        <v>0</v>
      </c>
      <c r="I1260" s="2"/>
      <c r="J1260" s="4">
        <v>0</v>
      </c>
      <c r="K1260" t="str">
        <f>IF((LEN(relatorio_Ananindeua[[#This Row],[CIF/CPF/CNPJ]])=14),relatorio_Ananindeua[[#This Row],[CIF/CPF/CNPJ]],relatorio_Ananindeua[[#This Row],[Coluna2]])</f>
        <v>40681981000102</v>
      </c>
      <c r="L1260" t="str">
        <f t="shared" si="20"/>
        <v>406******02</v>
      </c>
    </row>
    <row r="1261" spans="1:12" x14ac:dyDescent="0.25">
      <c r="A1261" t="s">
        <v>5116</v>
      </c>
      <c r="B1261" t="s">
        <v>5117</v>
      </c>
      <c r="C1261" t="s">
        <v>17</v>
      </c>
      <c r="D1261" s="1">
        <v>45298.761099537034</v>
      </c>
      <c r="E1261" s="18" t="s">
        <v>11</v>
      </c>
      <c r="F1261" s="13" t="s">
        <v>16</v>
      </c>
      <c r="G1261" t="s">
        <v>14</v>
      </c>
      <c r="H1261">
        <v>0</v>
      </c>
      <c r="I1261" s="2"/>
      <c r="J1261" s="4">
        <v>0</v>
      </c>
      <c r="K1261" t="str">
        <f>IF((LEN(relatorio_Ananindeua[[#This Row],[CIF/CPF/CNPJ]])=14),relatorio_Ananindeua[[#This Row],[CIF/CPF/CNPJ]],relatorio_Ananindeua[[#This Row],[Coluna2]])</f>
        <v>40660257000194</v>
      </c>
      <c r="L1261" t="str">
        <f t="shared" si="20"/>
        <v>406******94</v>
      </c>
    </row>
    <row r="1262" spans="1:12" x14ac:dyDescent="0.25">
      <c r="A1262" t="s">
        <v>5102</v>
      </c>
      <c r="B1262" t="s">
        <v>5103</v>
      </c>
      <c r="C1262" t="s">
        <v>17</v>
      </c>
      <c r="D1262" s="1">
        <v>45298.761111111111</v>
      </c>
      <c r="E1262" s="18" t="s">
        <v>11</v>
      </c>
      <c r="F1262" s="13" t="s">
        <v>16</v>
      </c>
      <c r="G1262" t="s">
        <v>14</v>
      </c>
      <c r="H1262">
        <v>0</v>
      </c>
      <c r="I1262" s="2"/>
      <c r="J1262" s="4">
        <v>0</v>
      </c>
      <c r="K1262" t="str">
        <f>IF((LEN(relatorio_Ananindeua[[#This Row],[CIF/CPF/CNPJ]])=14),relatorio_Ananindeua[[#This Row],[CIF/CPF/CNPJ]],relatorio_Ananindeua[[#This Row],[Coluna2]])</f>
        <v>40638622000164</v>
      </c>
      <c r="L1262" t="str">
        <f t="shared" si="20"/>
        <v>406******64</v>
      </c>
    </row>
    <row r="1263" spans="1:12" x14ac:dyDescent="0.25">
      <c r="A1263" t="s">
        <v>5094</v>
      </c>
      <c r="B1263" t="s">
        <v>5095</v>
      </c>
      <c r="C1263" t="s">
        <v>17</v>
      </c>
      <c r="D1263" s="1">
        <v>45298.761134259257</v>
      </c>
      <c r="E1263" s="18" t="s">
        <v>11</v>
      </c>
      <c r="F1263" s="13" t="s">
        <v>16</v>
      </c>
      <c r="G1263" t="s">
        <v>14</v>
      </c>
      <c r="H1263">
        <v>0</v>
      </c>
      <c r="I1263" s="2"/>
      <c r="J1263" s="4">
        <v>0</v>
      </c>
      <c r="K1263" t="str">
        <f>IF((LEN(relatorio_Ananindeua[[#This Row],[CIF/CPF/CNPJ]])=14),relatorio_Ananindeua[[#This Row],[CIF/CPF/CNPJ]],relatorio_Ananindeua[[#This Row],[Coluna2]])</f>
        <v>40617131000137</v>
      </c>
      <c r="L1263" t="str">
        <f t="shared" si="20"/>
        <v>406******37</v>
      </c>
    </row>
    <row r="1264" spans="1:12" x14ac:dyDescent="0.25">
      <c r="A1264" t="s">
        <v>5096</v>
      </c>
      <c r="B1264" t="s">
        <v>5097</v>
      </c>
      <c r="C1264" t="s">
        <v>17</v>
      </c>
      <c r="D1264" s="1">
        <v>45298.761134259257</v>
      </c>
      <c r="E1264" s="18" t="s">
        <v>11</v>
      </c>
      <c r="F1264" s="13" t="s">
        <v>16</v>
      </c>
      <c r="G1264" t="s">
        <v>14</v>
      </c>
      <c r="H1264">
        <v>0</v>
      </c>
      <c r="I1264" s="2"/>
      <c r="J1264" s="4">
        <v>0</v>
      </c>
      <c r="K1264" t="str">
        <f>IF((LEN(relatorio_Ananindeua[[#This Row],[CIF/CPF/CNPJ]])=14),relatorio_Ananindeua[[#This Row],[CIF/CPF/CNPJ]],relatorio_Ananindeua[[#This Row],[Coluna2]])</f>
        <v>40629999000157</v>
      </c>
      <c r="L1264" t="str">
        <f t="shared" si="20"/>
        <v>406******57</v>
      </c>
    </row>
    <row r="1265" spans="1:12" x14ac:dyDescent="0.25">
      <c r="A1265" t="s">
        <v>5098</v>
      </c>
      <c r="B1265" t="s">
        <v>5099</v>
      </c>
      <c r="C1265" t="s">
        <v>17</v>
      </c>
      <c r="D1265" s="1">
        <v>45298.761134259257</v>
      </c>
      <c r="E1265" s="18" t="s">
        <v>11</v>
      </c>
      <c r="F1265" s="13" t="s">
        <v>16</v>
      </c>
      <c r="G1265" t="s">
        <v>14</v>
      </c>
      <c r="H1265">
        <v>0</v>
      </c>
      <c r="I1265" s="2"/>
      <c r="J1265" s="4">
        <v>0</v>
      </c>
      <c r="K1265" t="str">
        <f>IF((LEN(relatorio_Ananindeua[[#This Row],[CIF/CPF/CNPJ]])=14),relatorio_Ananindeua[[#This Row],[CIF/CPF/CNPJ]],relatorio_Ananindeua[[#This Row],[Coluna2]])</f>
        <v>40633362000134</v>
      </c>
      <c r="L1265" t="str">
        <f t="shared" si="20"/>
        <v>406******34</v>
      </c>
    </row>
    <row r="1266" spans="1:12" x14ac:dyDescent="0.25">
      <c r="A1266" t="s">
        <v>5108</v>
      </c>
      <c r="B1266" t="s">
        <v>5109</v>
      </c>
      <c r="C1266" t="s">
        <v>17</v>
      </c>
      <c r="D1266" s="1">
        <v>45298.761134259257</v>
      </c>
      <c r="E1266" s="18" t="s">
        <v>11</v>
      </c>
      <c r="F1266" s="13" t="s">
        <v>16</v>
      </c>
      <c r="G1266" t="s">
        <v>14</v>
      </c>
      <c r="H1266">
        <v>0</v>
      </c>
      <c r="I1266" s="2"/>
      <c r="J1266" s="4">
        <v>0</v>
      </c>
      <c r="K1266" t="str">
        <f>IF((LEN(relatorio_Ananindeua[[#This Row],[CIF/CPF/CNPJ]])=14),relatorio_Ananindeua[[#This Row],[CIF/CPF/CNPJ]],relatorio_Ananindeua[[#This Row],[Coluna2]])</f>
        <v>40643483000167</v>
      </c>
      <c r="L1266" t="str">
        <f t="shared" si="20"/>
        <v>406******67</v>
      </c>
    </row>
    <row r="1267" spans="1:12" x14ac:dyDescent="0.25">
      <c r="A1267" t="s">
        <v>5084</v>
      </c>
      <c r="B1267" t="s">
        <v>5085</v>
      </c>
      <c r="C1267" t="s">
        <v>17</v>
      </c>
      <c r="D1267" s="1">
        <v>45298.76116898148</v>
      </c>
      <c r="E1267" s="18" t="s">
        <v>11</v>
      </c>
      <c r="F1267" s="13" t="s">
        <v>16</v>
      </c>
      <c r="G1267" t="s">
        <v>14</v>
      </c>
      <c r="H1267">
        <v>0</v>
      </c>
      <c r="I1267" s="2"/>
      <c r="J1267" s="4">
        <v>0</v>
      </c>
      <c r="K1267" t="str">
        <f>IF((LEN(relatorio_Ananindeua[[#This Row],[CIF/CPF/CNPJ]])=14),relatorio_Ananindeua[[#This Row],[CIF/CPF/CNPJ]],relatorio_Ananindeua[[#This Row],[Coluna2]])</f>
        <v>40560689000123</v>
      </c>
      <c r="L1267" t="str">
        <f t="shared" si="20"/>
        <v>405******23</v>
      </c>
    </row>
    <row r="1268" spans="1:12" x14ac:dyDescent="0.25">
      <c r="A1268" t="s">
        <v>5076</v>
      </c>
      <c r="B1268" t="s">
        <v>5077</v>
      </c>
      <c r="C1268" t="s">
        <v>17</v>
      </c>
      <c r="D1268" s="1">
        <v>45298.761203703703</v>
      </c>
      <c r="E1268" s="18" t="s">
        <v>11</v>
      </c>
      <c r="F1268" s="13" t="s">
        <v>16</v>
      </c>
      <c r="G1268" t="s">
        <v>14</v>
      </c>
      <c r="H1268">
        <v>0</v>
      </c>
      <c r="I1268" s="2"/>
      <c r="J1268" s="4">
        <v>0</v>
      </c>
      <c r="K1268" t="str">
        <f>IF((LEN(relatorio_Ananindeua[[#This Row],[CIF/CPF/CNPJ]])=14),relatorio_Ananindeua[[#This Row],[CIF/CPF/CNPJ]],relatorio_Ananindeua[[#This Row],[Coluna2]])</f>
        <v>40530950000142</v>
      </c>
      <c r="L1268" t="str">
        <f t="shared" si="20"/>
        <v>405******42</v>
      </c>
    </row>
    <row r="1269" spans="1:12" x14ac:dyDescent="0.25">
      <c r="A1269" t="s">
        <v>5068</v>
      </c>
      <c r="B1269" t="s">
        <v>5069</v>
      </c>
      <c r="C1269" t="s">
        <v>17</v>
      </c>
      <c r="D1269" s="1">
        <v>45298.76121527778</v>
      </c>
      <c r="E1269" s="18" t="s">
        <v>11</v>
      </c>
      <c r="F1269" s="13" t="s">
        <v>16</v>
      </c>
      <c r="G1269" t="s">
        <v>14</v>
      </c>
      <c r="H1269">
        <v>0</v>
      </c>
      <c r="I1269" s="2"/>
      <c r="J1269" s="4">
        <v>0</v>
      </c>
      <c r="K1269" t="str">
        <f>IF((LEN(relatorio_Ananindeua[[#This Row],[CIF/CPF/CNPJ]])=14),relatorio_Ananindeua[[#This Row],[CIF/CPF/CNPJ]],relatorio_Ananindeua[[#This Row],[Coluna2]])</f>
        <v>40514643000178</v>
      </c>
      <c r="L1269" t="str">
        <f t="shared" si="20"/>
        <v>405******78</v>
      </c>
    </row>
    <row r="1270" spans="1:12" x14ac:dyDescent="0.25">
      <c r="A1270" t="s">
        <v>5054</v>
      </c>
      <c r="B1270" t="s">
        <v>5055</v>
      </c>
      <c r="C1270" t="s">
        <v>17</v>
      </c>
      <c r="D1270" s="1">
        <v>45298.76122685185</v>
      </c>
      <c r="E1270" s="18" t="s">
        <v>11</v>
      </c>
      <c r="F1270" s="13" t="s">
        <v>16</v>
      </c>
      <c r="G1270" t="s">
        <v>14</v>
      </c>
      <c r="H1270">
        <v>0</v>
      </c>
      <c r="I1270" s="2"/>
      <c r="J1270" s="4">
        <v>0</v>
      </c>
      <c r="K1270" t="str">
        <f>IF((LEN(relatorio_Ananindeua[[#This Row],[CIF/CPF/CNPJ]])=14),relatorio_Ananindeua[[#This Row],[CIF/CPF/CNPJ]],relatorio_Ananindeua[[#This Row],[Coluna2]])</f>
        <v>40483997000100</v>
      </c>
      <c r="L1270" t="str">
        <f t="shared" si="20"/>
        <v>404******00</v>
      </c>
    </row>
    <row r="1271" spans="1:12" x14ac:dyDescent="0.25">
      <c r="A1271" t="s">
        <v>5070</v>
      </c>
      <c r="B1271" t="s">
        <v>5071</v>
      </c>
      <c r="C1271" t="s">
        <v>17</v>
      </c>
      <c r="D1271" s="1">
        <v>45298.761238425926</v>
      </c>
      <c r="E1271" s="18" t="s">
        <v>11</v>
      </c>
      <c r="F1271" s="13" t="s">
        <v>16</v>
      </c>
      <c r="G1271" t="s">
        <v>14</v>
      </c>
      <c r="H1271">
        <v>0</v>
      </c>
      <c r="I1271" s="2"/>
      <c r="J1271" s="4">
        <v>0</v>
      </c>
      <c r="K1271" t="str">
        <f>IF((LEN(relatorio_Ananindeua[[#This Row],[CIF/CPF/CNPJ]])=14),relatorio_Ananindeua[[#This Row],[CIF/CPF/CNPJ]],relatorio_Ananindeua[[#This Row],[Coluna2]])</f>
        <v>40520121000189</v>
      </c>
      <c r="L1271" t="str">
        <f t="shared" si="20"/>
        <v>405******89</v>
      </c>
    </row>
    <row r="1272" spans="1:12" x14ac:dyDescent="0.25">
      <c r="A1272" t="s">
        <v>5074</v>
      </c>
      <c r="B1272" t="s">
        <v>5075</v>
      </c>
      <c r="C1272" t="s">
        <v>17</v>
      </c>
      <c r="D1272" s="1">
        <v>45298.761238425926</v>
      </c>
      <c r="E1272" s="18" t="s">
        <v>11</v>
      </c>
      <c r="F1272" s="13" t="s">
        <v>16</v>
      </c>
      <c r="G1272" t="s">
        <v>14</v>
      </c>
      <c r="H1272">
        <v>0</v>
      </c>
      <c r="I1272" s="2"/>
      <c r="J1272" s="4">
        <v>0</v>
      </c>
      <c r="K1272" t="str">
        <f>IF((LEN(relatorio_Ananindeua[[#This Row],[CIF/CPF/CNPJ]])=14),relatorio_Ananindeua[[#This Row],[CIF/CPF/CNPJ]],relatorio_Ananindeua[[#This Row],[Coluna2]])</f>
        <v>40521842000103</v>
      </c>
      <c r="L1272" t="str">
        <f t="shared" si="20"/>
        <v>405******03</v>
      </c>
    </row>
    <row r="1273" spans="1:12" x14ac:dyDescent="0.25">
      <c r="A1273" t="s">
        <v>5058</v>
      </c>
      <c r="B1273" t="s">
        <v>5059</v>
      </c>
      <c r="C1273" t="s">
        <v>17</v>
      </c>
      <c r="D1273" s="1">
        <v>45298.761250000003</v>
      </c>
      <c r="E1273" s="18" t="s">
        <v>11</v>
      </c>
      <c r="F1273" s="13" t="s">
        <v>16</v>
      </c>
      <c r="G1273" t="s">
        <v>14</v>
      </c>
      <c r="H1273">
        <v>0</v>
      </c>
      <c r="I1273" s="2"/>
      <c r="J1273" s="4">
        <v>0</v>
      </c>
      <c r="K1273" t="str">
        <f>IF((LEN(relatorio_Ananindeua[[#This Row],[CIF/CPF/CNPJ]])=14),relatorio_Ananindeua[[#This Row],[CIF/CPF/CNPJ]],relatorio_Ananindeua[[#This Row],[Coluna2]])</f>
        <v>40496585000105</v>
      </c>
      <c r="L1273" t="str">
        <f t="shared" si="20"/>
        <v>404******05</v>
      </c>
    </row>
    <row r="1274" spans="1:12" x14ac:dyDescent="0.25">
      <c r="A1274" t="s">
        <v>5042</v>
      </c>
      <c r="B1274" t="s">
        <v>5043</v>
      </c>
      <c r="C1274" t="s">
        <v>17</v>
      </c>
      <c r="D1274" s="1">
        <v>45298.761296296296</v>
      </c>
      <c r="E1274" s="18" t="s">
        <v>11</v>
      </c>
      <c r="F1274" s="13" t="s">
        <v>16</v>
      </c>
      <c r="G1274" t="s">
        <v>14</v>
      </c>
      <c r="H1274">
        <v>0</v>
      </c>
      <c r="I1274" s="2"/>
      <c r="J1274" s="4">
        <v>0</v>
      </c>
      <c r="K1274" t="str">
        <f>IF((LEN(relatorio_Ananindeua[[#This Row],[CIF/CPF/CNPJ]])=14),relatorio_Ananindeua[[#This Row],[CIF/CPF/CNPJ]],relatorio_Ananindeua[[#This Row],[Coluna2]])</f>
        <v>40444594000144</v>
      </c>
      <c r="L1274" t="str">
        <f t="shared" si="20"/>
        <v>404******44</v>
      </c>
    </row>
    <row r="1275" spans="1:12" x14ac:dyDescent="0.25">
      <c r="A1275" t="s">
        <v>5044</v>
      </c>
      <c r="B1275" t="s">
        <v>5045</v>
      </c>
      <c r="C1275" t="s">
        <v>17</v>
      </c>
      <c r="D1275" s="1">
        <v>45298.761296296296</v>
      </c>
      <c r="E1275" s="18" t="s">
        <v>11</v>
      </c>
      <c r="F1275" s="13" t="s">
        <v>16</v>
      </c>
      <c r="G1275" t="s">
        <v>14</v>
      </c>
      <c r="H1275">
        <v>0</v>
      </c>
      <c r="I1275" s="2"/>
      <c r="J1275" s="4">
        <v>0</v>
      </c>
      <c r="K1275" t="str">
        <f>IF((LEN(relatorio_Ananindeua[[#This Row],[CIF/CPF/CNPJ]])=14),relatorio_Ananindeua[[#This Row],[CIF/CPF/CNPJ]],relatorio_Ananindeua[[#This Row],[Coluna2]])</f>
        <v>40447873000161</v>
      </c>
      <c r="L1275" t="str">
        <f t="shared" si="20"/>
        <v>404******61</v>
      </c>
    </row>
    <row r="1276" spans="1:12" x14ac:dyDescent="0.25">
      <c r="A1276" t="s">
        <v>5050</v>
      </c>
      <c r="B1276" t="s">
        <v>5051</v>
      </c>
      <c r="C1276" t="s">
        <v>17</v>
      </c>
      <c r="D1276" s="1">
        <v>45298.761331018519</v>
      </c>
      <c r="E1276" s="18" t="s">
        <v>11</v>
      </c>
      <c r="F1276" s="13" t="s">
        <v>16</v>
      </c>
      <c r="G1276" t="s">
        <v>14</v>
      </c>
      <c r="H1276">
        <v>0</v>
      </c>
      <c r="I1276" s="2"/>
      <c r="J1276" s="4">
        <v>0</v>
      </c>
      <c r="K1276" t="str">
        <f>IF((LEN(relatorio_Ananindeua[[#This Row],[CIF/CPF/CNPJ]])=14),relatorio_Ananindeua[[#This Row],[CIF/CPF/CNPJ]],relatorio_Ananindeua[[#This Row],[Coluna2]])</f>
        <v>40461777000178</v>
      </c>
      <c r="L1276" t="str">
        <f t="shared" si="20"/>
        <v>404******78</v>
      </c>
    </row>
    <row r="1277" spans="1:12" x14ac:dyDescent="0.25">
      <c r="A1277" t="s">
        <v>5052</v>
      </c>
      <c r="B1277" t="s">
        <v>5053</v>
      </c>
      <c r="C1277" t="s">
        <v>17</v>
      </c>
      <c r="D1277" s="1">
        <v>45298.761331018519</v>
      </c>
      <c r="E1277" s="18" t="s">
        <v>11</v>
      </c>
      <c r="F1277" s="13" t="s">
        <v>16</v>
      </c>
      <c r="G1277" t="s">
        <v>14</v>
      </c>
      <c r="H1277">
        <v>0</v>
      </c>
      <c r="I1277" s="2"/>
      <c r="J1277" s="4">
        <v>0</v>
      </c>
      <c r="K1277" t="str">
        <f>IF((LEN(relatorio_Ananindeua[[#This Row],[CIF/CPF/CNPJ]])=14),relatorio_Ananindeua[[#This Row],[CIF/CPF/CNPJ]],relatorio_Ananindeua[[#This Row],[Coluna2]])</f>
        <v>40470133000146</v>
      </c>
      <c r="L1277" t="str">
        <f t="shared" si="20"/>
        <v>404******46</v>
      </c>
    </row>
    <row r="1278" spans="1:12" x14ac:dyDescent="0.25">
      <c r="A1278" t="s">
        <v>5026</v>
      </c>
      <c r="B1278" t="s">
        <v>5027</v>
      </c>
      <c r="C1278" t="s">
        <v>17</v>
      </c>
      <c r="D1278" s="1">
        <v>45298.761354166665</v>
      </c>
      <c r="E1278" s="18" t="s">
        <v>11</v>
      </c>
      <c r="F1278" s="13" t="s">
        <v>16</v>
      </c>
      <c r="G1278" t="s">
        <v>14</v>
      </c>
      <c r="H1278">
        <v>0</v>
      </c>
      <c r="I1278" s="2"/>
      <c r="J1278" s="4">
        <v>0</v>
      </c>
      <c r="K1278" t="str">
        <f>IF((LEN(relatorio_Ananindeua[[#This Row],[CIF/CPF/CNPJ]])=14),relatorio_Ananindeua[[#This Row],[CIF/CPF/CNPJ]],relatorio_Ananindeua[[#This Row],[Coluna2]])</f>
        <v>40395804000151</v>
      </c>
      <c r="L1278" t="str">
        <f t="shared" si="20"/>
        <v>403******51</v>
      </c>
    </row>
    <row r="1279" spans="1:12" x14ac:dyDescent="0.25">
      <c r="A1279" t="s">
        <v>5032</v>
      </c>
      <c r="B1279" t="s">
        <v>5033</v>
      </c>
      <c r="C1279" t="s">
        <v>17</v>
      </c>
      <c r="D1279" s="1">
        <v>45298.761354166665</v>
      </c>
      <c r="E1279" s="18" t="s">
        <v>11</v>
      </c>
      <c r="F1279" s="13" t="s">
        <v>16</v>
      </c>
      <c r="G1279" t="s">
        <v>14</v>
      </c>
      <c r="H1279">
        <v>0</v>
      </c>
      <c r="I1279" s="2"/>
      <c r="J1279" s="4">
        <v>0</v>
      </c>
      <c r="K1279" t="str">
        <f>IF((LEN(relatorio_Ananindeua[[#This Row],[CIF/CPF/CNPJ]])=14),relatorio_Ananindeua[[#This Row],[CIF/CPF/CNPJ]],relatorio_Ananindeua[[#This Row],[Coluna2]])</f>
        <v>40404347000114</v>
      </c>
      <c r="L1279" t="str">
        <f t="shared" si="20"/>
        <v>404******14</v>
      </c>
    </row>
    <row r="1280" spans="1:12" x14ac:dyDescent="0.25">
      <c r="A1280" t="s">
        <v>5018</v>
      </c>
      <c r="B1280" t="s">
        <v>5019</v>
      </c>
      <c r="C1280" t="s">
        <v>17</v>
      </c>
      <c r="D1280" s="1">
        <v>45298.761377314811</v>
      </c>
      <c r="E1280" s="18" t="s">
        <v>11</v>
      </c>
      <c r="F1280" s="13" t="s">
        <v>16</v>
      </c>
      <c r="G1280" t="s">
        <v>14</v>
      </c>
      <c r="H1280">
        <v>0</v>
      </c>
      <c r="I1280" s="2"/>
      <c r="J1280" s="4">
        <v>0</v>
      </c>
      <c r="K1280" t="str">
        <f>IF((LEN(relatorio_Ananindeua[[#This Row],[CIF/CPF/CNPJ]])=14),relatorio_Ananindeua[[#This Row],[CIF/CPF/CNPJ]],relatorio_Ananindeua[[#This Row],[Coluna2]])</f>
        <v>40364204000126</v>
      </c>
      <c r="L1280" t="str">
        <f t="shared" si="20"/>
        <v>403******26</v>
      </c>
    </row>
    <row r="1281" spans="1:12" x14ac:dyDescent="0.25">
      <c r="A1281" t="s">
        <v>5020</v>
      </c>
      <c r="B1281" t="s">
        <v>5021</v>
      </c>
      <c r="C1281" t="s">
        <v>17</v>
      </c>
      <c r="D1281" s="1">
        <v>45298.761377314811</v>
      </c>
      <c r="E1281" s="18" t="s">
        <v>11</v>
      </c>
      <c r="F1281" s="13" t="s">
        <v>16</v>
      </c>
      <c r="G1281" t="s">
        <v>14</v>
      </c>
      <c r="H1281">
        <v>0</v>
      </c>
      <c r="I1281" s="2"/>
      <c r="J1281" s="4">
        <v>0</v>
      </c>
      <c r="K1281" t="str">
        <f>IF((LEN(relatorio_Ananindeua[[#This Row],[CIF/CPF/CNPJ]])=14),relatorio_Ananindeua[[#This Row],[CIF/CPF/CNPJ]],relatorio_Ananindeua[[#This Row],[Coluna2]])</f>
        <v>40365607000190</v>
      </c>
      <c r="L1281" t="str">
        <f t="shared" si="20"/>
        <v>403******90</v>
      </c>
    </row>
    <row r="1282" spans="1:12" x14ac:dyDescent="0.25">
      <c r="A1282" t="s">
        <v>5024</v>
      </c>
      <c r="B1282" t="s">
        <v>5025</v>
      </c>
      <c r="C1282" t="s">
        <v>17</v>
      </c>
      <c r="D1282" s="1">
        <v>45298.761377314811</v>
      </c>
      <c r="E1282" s="18" t="s">
        <v>11</v>
      </c>
      <c r="F1282" s="13" t="s">
        <v>16</v>
      </c>
      <c r="G1282" t="s">
        <v>14</v>
      </c>
      <c r="H1282">
        <v>0</v>
      </c>
      <c r="I1282" s="2"/>
      <c r="J1282" s="4">
        <v>0</v>
      </c>
      <c r="K1282" t="str">
        <f>IF((LEN(relatorio_Ananindeua[[#This Row],[CIF/CPF/CNPJ]])=14),relatorio_Ananindeua[[#This Row],[CIF/CPF/CNPJ]],relatorio_Ananindeua[[#This Row],[Coluna2]])</f>
        <v>40393411000109</v>
      </c>
      <c r="L1282" t="str">
        <f t="shared" si="20"/>
        <v>403******09</v>
      </c>
    </row>
    <row r="1283" spans="1:12" x14ac:dyDescent="0.25">
      <c r="A1283" t="s">
        <v>4990</v>
      </c>
      <c r="B1283" t="s">
        <v>4991</v>
      </c>
      <c r="C1283" t="s">
        <v>17</v>
      </c>
      <c r="D1283" s="1">
        <v>45298.761388888888</v>
      </c>
      <c r="E1283" s="18" t="s">
        <v>11</v>
      </c>
      <c r="F1283" s="13" t="s">
        <v>16</v>
      </c>
      <c r="G1283" t="s">
        <v>14</v>
      </c>
      <c r="H1283">
        <v>0</v>
      </c>
      <c r="I1283" s="2"/>
      <c r="J1283" s="4">
        <v>0</v>
      </c>
      <c r="K1283" t="str">
        <f>IF((LEN(relatorio_Ananindeua[[#This Row],[CIF/CPF/CNPJ]])=14),relatorio_Ananindeua[[#This Row],[CIF/CPF/CNPJ]],relatorio_Ananindeua[[#This Row],[Coluna2]])</f>
        <v>40272948000110</v>
      </c>
      <c r="L1283" t="str">
        <f t="shared" si="20"/>
        <v>402******10</v>
      </c>
    </row>
    <row r="1284" spans="1:12" x14ac:dyDescent="0.25">
      <c r="A1284" t="s">
        <v>5010</v>
      </c>
      <c r="B1284" t="s">
        <v>5011</v>
      </c>
      <c r="C1284" t="s">
        <v>17</v>
      </c>
      <c r="D1284" s="1">
        <v>45298.761400462965</v>
      </c>
      <c r="E1284" s="18" t="s">
        <v>11</v>
      </c>
      <c r="F1284" s="13" t="s">
        <v>16</v>
      </c>
      <c r="G1284" t="s">
        <v>14</v>
      </c>
      <c r="H1284">
        <v>0</v>
      </c>
      <c r="I1284" s="2"/>
      <c r="J1284" s="4">
        <v>0</v>
      </c>
      <c r="K1284" t="str">
        <f>IF((LEN(relatorio_Ananindeua[[#This Row],[CIF/CPF/CNPJ]])=14),relatorio_Ananindeua[[#This Row],[CIF/CPF/CNPJ]],relatorio_Ananindeua[[#This Row],[Coluna2]])</f>
        <v>40333407000155</v>
      </c>
      <c r="L1284" t="str">
        <f t="shared" si="20"/>
        <v>403******55</v>
      </c>
    </row>
    <row r="1285" spans="1:12" x14ac:dyDescent="0.25">
      <c r="A1285" t="s">
        <v>5008</v>
      </c>
      <c r="B1285" t="s">
        <v>5009</v>
      </c>
      <c r="C1285" t="s">
        <v>17</v>
      </c>
      <c r="D1285" s="1">
        <v>45298.761412037034</v>
      </c>
      <c r="E1285" s="18" t="s">
        <v>11</v>
      </c>
      <c r="F1285" s="13" t="s">
        <v>16</v>
      </c>
      <c r="G1285" t="s">
        <v>14</v>
      </c>
      <c r="H1285">
        <v>0</v>
      </c>
      <c r="I1285" s="2"/>
      <c r="J1285" s="4">
        <v>0</v>
      </c>
      <c r="K1285" t="str">
        <f>IF((LEN(relatorio_Ananindeua[[#This Row],[CIF/CPF/CNPJ]])=14),relatorio_Ananindeua[[#This Row],[CIF/CPF/CNPJ]],relatorio_Ananindeua[[#This Row],[Coluna2]])</f>
        <v>40325697000195</v>
      </c>
      <c r="L1285" t="str">
        <f t="shared" si="20"/>
        <v>403******95</v>
      </c>
    </row>
    <row r="1286" spans="1:12" x14ac:dyDescent="0.25">
      <c r="A1286" t="s">
        <v>5014</v>
      </c>
      <c r="B1286" t="s">
        <v>5015</v>
      </c>
      <c r="C1286" t="s">
        <v>17</v>
      </c>
      <c r="D1286" s="1">
        <v>45298.761423611111</v>
      </c>
      <c r="E1286" s="18" t="s">
        <v>11</v>
      </c>
      <c r="F1286" s="13" t="s">
        <v>16</v>
      </c>
      <c r="G1286" t="s">
        <v>14</v>
      </c>
      <c r="H1286">
        <v>0</v>
      </c>
      <c r="I1286" s="2"/>
      <c r="J1286" s="4">
        <v>0</v>
      </c>
      <c r="K1286" t="str">
        <f>IF((LEN(relatorio_Ananindeua[[#This Row],[CIF/CPF/CNPJ]])=14),relatorio_Ananindeua[[#This Row],[CIF/CPF/CNPJ]],relatorio_Ananindeua[[#This Row],[Coluna2]])</f>
        <v>40338946000187</v>
      </c>
      <c r="L1286" t="str">
        <f t="shared" si="20"/>
        <v>403******87</v>
      </c>
    </row>
    <row r="1287" spans="1:12" x14ac:dyDescent="0.25">
      <c r="A1287" t="s">
        <v>4996</v>
      </c>
      <c r="B1287" t="s">
        <v>4997</v>
      </c>
      <c r="C1287" t="s">
        <v>17</v>
      </c>
      <c r="D1287" s="1">
        <v>45298.761435185188</v>
      </c>
      <c r="E1287" s="18" t="s">
        <v>11</v>
      </c>
      <c r="F1287" s="13" t="s">
        <v>16</v>
      </c>
      <c r="G1287" t="s">
        <v>14</v>
      </c>
      <c r="H1287">
        <v>0</v>
      </c>
      <c r="I1287" s="2"/>
      <c r="J1287" s="4">
        <v>0</v>
      </c>
      <c r="K1287" t="str">
        <f>IF((LEN(relatorio_Ananindeua[[#This Row],[CIF/CPF/CNPJ]])=14),relatorio_Ananindeua[[#This Row],[CIF/CPF/CNPJ]],relatorio_Ananindeua[[#This Row],[Coluna2]])</f>
        <v>40294463000128</v>
      </c>
      <c r="L1287" t="str">
        <f t="shared" si="20"/>
        <v>402******28</v>
      </c>
    </row>
    <row r="1288" spans="1:12" x14ac:dyDescent="0.25">
      <c r="A1288" t="s">
        <v>5004</v>
      </c>
      <c r="B1288" t="s">
        <v>5005</v>
      </c>
      <c r="C1288" t="s">
        <v>17</v>
      </c>
      <c r="D1288" s="1">
        <v>45298.761446759258</v>
      </c>
      <c r="E1288" s="18" t="s">
        <v>11</v>
      </c>
      <c r="F1288" s="13" t="s">
        <v>16</v>
      </c>
      <c r="G1288" t="s">
        <v>14</v>
      </c>
      <c r="H1288">
        <v>0</v>
      </c>
      <c r="I1288" s="2"/>
      <c r="J1288" s="4">
        <v>0</v>
      </c>
      <c r="K1288" t="str">
        <f>IF((LEN(relatorio_Ananindeua[[#This Row],[CIF/CPF/CNPJ]])=14),relatorio_Ananindeua[[#This Row],[CIF/CPF/CNPJ]],relatorio_Ananindeua[[#This Row],[Coluna2]])</f>
        <v>40316421000140</v>
      </c>
      <c r="L1288" t="str">
        <f t="shared" si="20"/>
        <v>403******40</v>
      </c>
    </row>
    <row r="1289" spans="1:12" x14ac:dyDescent="0.25">
      <c r="A1289" t="s">
        <v>4988</v>
      </c>
      <c r="B1289" t="s">
        <v>4989</v>
      </c>
      <c r="C1289" t="s">
        <v>17</v>
      </c>
      <c r="D1289" s="1">
        <v>45298.761481481481</v>
      </c>
      <c r="E1289" s="18" t="s">
        <v>11</v>
      </c>
      <c r="F1289" s="13" t="s">
        <v>16</v>
      </c>
      <c r="G1289" t="s">
        <v>14</v>
      </c>
      <c r="H1289">
        <v>0</v>
      </c>
      <c r="I1289" s="2"/>
      <c r="J1289" s="4">
        <v>0</v>
      </c>
      <c r="K1289" t="str">
        <f>IF((LEN(relatorio_Ananindeua[[#This Row],[CIF/CPF/CNPJ]])=14),relatorio_Ananindeua[[#This Row],[CIF/CPF/CNPJ]],relatorio_Ananindeua[[#This Row],[Coluna2]])</f>
        <v>40268572000170</v>
      </c>
      <c r="L1289" t="str">
        <f t="shared" si="20"/>
        <v>402******70</v>
      </c>
    </row>
    <row r="1290" spans="1:12" x14ac:dyDescent="0.25">
      <c r="A1290" t="s">
        <v>4972</v>
      </c>
      <c r="B1290" t="s">
        <v>4973</v>
      </c>
      <c r="C1290" t="s">
        <v>17</v>
      </c>
      <c r="D1290" s="1">
        <v>45298.761516203704</v>
      </c>
      <c r="E1290" s="18" t="s">
        <v>11</v>
      </c>
      <c r="F1290" s="13" t="s">
        <v>16</v>
      </c>
      <c r="G1290" t="s">
        <v>14</v>
      </c>
      <c r="H1290">
        <v>0</v>
      </c>
      <c r="I1290" s="2"/>
      <c r="J1290" s="4">
        <v>0</v>
      </c>
      <c r="K1290" t="str">
        <f>IF((LEN(relatorio_Ananindeua[[#This Row],[CIF/CPF/CNPJ]])=14),relatorio_Ananindeua[[#This Row],[CIF/CPF/CNPJ]],relatorio_Ananindeua[[#This Row],[Coluna2]])</f>
        <v>40233257000108</v>
      </c>
      <c r="L1290" t="str">
        <f t="shared" si="20"/>
        <v>402******08</v>
      </c>
    </row>
    <row r="1291" spans="1:12" x14ac:dyDescent="0.25">
      <c r="A1291" t="s">
        <v>4974</v>
      </c>
      <c r="B1291" t="s">
        <v>4975</v>
      </c>
      <c r="C1291" t="s">
        <v>17</v>
      </c>
      <c r="D1291" s="1">
        <v>45298.761516203704</v>
      </c>
      <c r="E1291" s="18" t="s">
        <v>11</v>
      </c>
      <c r="F1291" s="13" t="s">
        <v>16</v>
      </c>
      <c r="G1291" t="s">
        <v>14</v>
      </c>
      <c r="H1291">
        <v>0</v>
      </c>
      <c r="I1291" s="2"/>
      <c r="J1291" s="4">
        <v>0</v>
      </c>
      <c r="K1291" t="str">
        <f>IF((LEN(relatorio_Ananindeua[[#This Row],[CIF/CPF/CNPJ]])=14),relatorio_Ananindeua[[#This Row],[CIF/CPF/CNPJ]],relatorio_Ananindeua[[#This Row],[Coluna2]])</f>
        <v>40234928000155</v>
      </c>
      <c r="L1291" t="str">
        <f t="shared" si="20"/>
        <v>402******55</v>
      </c>
    </row>
    <row r="1292" spans="1:12" x14ac:dyDescent="0.25">
      <c r="A1292" t="s">
        <v>4978</v>
      </c>
      <c r="B1292" t="s">
        <v>4979</v>
      </c>
      <c r="C1292" t="s">
        <v>17</v>
      </c>
      <c r="D1292" s="1">
        <v>45298.761516203704</v>
      </c>
      <c r="E1292" s="18" t="s">
        <v>11</v>
      </c>
      <c r="F1292" s="13" t="s">
        <v>16</v>
      </c>
      <c r="G1292" t="s">
        <v>14</v>
      </c>
      <c r="H1292">
        <v>0</v>
      </c>
      <c r="I1292" s="2"/>
      <c r="J1292" s="4">
        <v>0</v>
      </c>
      <c r="K1292" t="str">
        <f>IF((LEN(relatorio_Ananindeua[[#This Row],[CIF/CPF/CNPJ]])=14),relatorio_Ananindeua[[#This Row],[CIF/CPF/CNPJ]],relatorio_Ananindeua[[#This Row],[Coluna2]])</f>
        <v>40241177000102</v>
      </c>
      <c r="L1292" t="str">
        <f t="shared" si="20"/>
        <v>402******02</v>
      </c>
    </row>
    <row r="1293" spans="1:12" x14ac:dyDescent="0.25">
      <c r="A1293" t="s">
        <v>4966</v>
      </c>
      <c r="B1293" t="s">
        <v>4967</v>
      </c>
      <c r="C1293" t="s">
        <v>17</v>
      </c>
      <c r="D1293" s="1">
        <v>45298.761550925927</v>
      </c>
      <c r="E1293" s="18" t="s">
        <v>11</v>
      </c>
      <c r="F1293" s="13" t="s">
        <v>16</v>
      </c>
      <c r="G1293" t="s">
        <v>14</v>
      </c>
      <c r="H1293">
        <v>0</v>
      </c>
      <c r="I1293" s="2"/>
      <c r="J1293" s="4">
        <v>0</v>
      </c>
      <c r="K1293" t="str">
        <f>IF((LEN(relatorio_Ananindeua[[#This Row],[CIF/CPF/CNPJ]])=14),relatorio_Ananindeua[[#This Row],[CIF/CPF/CNPJ]],relatorio_Ananindeua[[#This Row],[Coluna2]])</f>
        <v>40216398000112</v>
      </c>
      <c r="L1293" t="str">
        <f t="shared" si="20"/>
        <v>402******12</v>
      </c>
    </row>
    <row r="1294" spans="1:12" x14ac:dyDescent="0.25">
      <c r="A1294" t="s">
        <v>4956</v>
      </c>
      <c r="B1294" t="s">
        <v>4957</v>
      </c>
      <c r="C1294" t="s">
        <v>17</v>
      </c>
      <c r="D1294" s="1">
        <v>45298.761620370373</v>
      </c>
      <c r="E1294" s="18" t="s">
        <v>11</v>
      </c>
      <c r="F1294" s="13" t="s">
        <v>16</v>
      </c>
      <c r="G1294" t="s">
        <v>14</v>
      </c>
      <c r="H1294">
        <v>0</v>
      </c>
      <c r="I1294" s="2"/>
      <c r="J1294" s="4">
        <v>0</v>
      </c>
      <c r="K1294" t="str">
        <f>IF((LEN(relatorio_Ananindeua[[#This Row],[CIF/CPF/CNPJ]])=14),relatorio_Ananindeua[[#This Row],[CIF/CPF/CNPJ]],relatorio_Ananindeua[[#This Row],[Coluna2]])</f>
        <v>40198153000100</v>
      </c>
      <c r="L1294" t="str">
        <f t="shared" si="20"/>
        <v>401******00</v>
      </c>
    </row>
    <row r="1295" spans="1:12" x14ac:dyDescent="0.25">
      <c r="A1295" t="s">
        <v>4958</v>
      </c>
      <c r="B1295" t="s">
        <v>4959</v>
      </c>
      <c r="C1295" t="s">
        <v>17</v>
      </c>
      <c r="D1295" s="1">
        <v>45298.761631944442</v>
      </c>
      <c r="E1295" s="18" t="s">
        <v>11</v>
      </c>
      <c r="F1295" s="13" t="s">
        <v>16</v>
      </c>
      <c r="G1295" t="s">
        <v>14</v>
      </c>
      <c r="H1295">
        <v>0</v>
      </c>
      <c r="I1295" s="2"/>
      <c r="J1295" s="4">
        <v>0</v>
      </c>
      <c r="K1295" t="str">
        <f>IF((LEN(relatorio_Ananindeua[[#This Row],[CIF/CPF/CNPJ]])=14),relatorio_Ananindeua[[#This Row],[CIF/CPF/CNPJ]],relatorio_Ananindeua[[#This Row],[Coluna2]])</f>
        <v>40199629000127</v>
      </c>
      <c r="L1295" t="str">
        <f t="shared" si="20"/>
        <v>401******27</v>
      </c>
    </row>
    <row r="1296" spans="1:12" x14ac:dyDescent="0.25">
      <c r="A1296" t="s">
        <v>4954</v>
      </c>
      <c r="B1296" t="s">
        <v>4955</v>
      </c>
      <c r="C1296" t="s">
        <v>17</v>
      </c>
      <c r="D1296" s="1">
        <v>45298.761643518519</v>
      </c>
      <c r="E1296" s="18" t="s">
        <v>11</v>
      </c>
      <c r="F1296" s="13" t="s">
        <v>16</v>
      </c>
      <c r="G1296" t="s">
        <v>14</v>
      </c>
      <c r="H1296">
        <v>0</v>
      </c>
      <c r="I1296" s="2"/>
      <c r="J1296" s="4">
        <v>0</v>
      </c>
      <c r="K1296" t="str">
        <f>IF((LEN(relatorio_Ananindeua[[#This Row],[CIF/CPF/CNPJ]])=14),relatorio_Ananindeua[[#This Row],[CIF/CPF/CNPJ]],relatorio_Ananindeua[[#This Row],[Coluna2]])</f>
        <v>40190566000148</v>
      </c>
      <c r="L1296" t="str">
        <f t="shared" si="20"/>
        <v>401******48</v>
      </c>
    </row>
    <row r="1297" spans="1:12" x14ac:dyDescent="0.25">
      <c r="A1297" t="s">
        <v>2770</v>
      </c>
      <c r="B1297" t="s">
        <v>2771</v>
      </c>
      <c r="C1297" t="s">
        <v>17</v>
      </c>
      <c r="D1297" s="1">
        <v>45298.761655092596</v>
      </c>
      <c r="E1297" s="18" t="s">
        <v>11</v>
      </c>
      <c r="F1297" s="13" t="s">
        <v>16</v>
      </c>
      <c r="G1297" t="s">
        <v>14</v>
      </c>
      <c r="H1297">
        <v>0</v>
      </c>
      <c r="I1297" s="2"/>
      <c r="J1297" s="4">
        <v>0</v>
      </c>
      <c r="K1297" t="str">
        <f>IF((LEN(relatorio_Ananindeua[[#This Row],[CIF/CPF/CNPJ]])=14),relatorio_Ananindeua[[#This Row],[CIF/CPF/CNPJ]],relatorio_Ananindeua[[#This Row],[Coluna2]])</f>
        <v>30350572000161</v>
      </c>
      <c r="L1297" t="str">
        <f t="shared" si="20"/>
        <v>303******61</v>
      </c>
    </row>
    <row r="1298" spans="1:12" x14ac:dyDescent="0.25">
      <c r="A1298" t="s">
        <v>4946</v>
      </c>
      <c r="B1298" t="s">
        <v>4947</v>
      </c>
      <c r="C1298" t="s">
        <v>17</v>
      </c>
      <c r="D1298" s="1">
        <v>45298.761655092596</v>
      </c>
      <c r="E1298" s="18" t="s">
        <v>11</v>
      </c>
      <c r="F1298" s="13" t="s">
        <v>16</v>
      </c>
      <c r="G1298" t="s">
        <v>14</v>
      </c>
      <c r="H1298">
        <v>0</v>
      </c>
      <c r="I1298" s="2"/>
      <c r="J1298" s="4">
        <v>0</v>
      </c>
      <c r="K1298" t="str">
        <f>IF((LEN(relatorio_Ananindeua[[#This Row],[CIF/CPF/CNPJ]])=14),relatorio_Ananindeua[[#This Row],[CIF/CPF/CNPJ]],relatorio_Ananindeua[[#This Row],[Coluna2]])</f>
        <v>40146346000117</v>
      </c>
      <c r="L1298" t="str">
        <f t="shared" ref="L1298:L1361" si="21">_xlfn.CONCAT(LEFT(A1298,3),REPT("*",6),RIGHT(A1298,2))</f>
        <v>401******17</v>
      </c>
    </row>
    <row r="1299" spans="1:12" x14ac:dyDescent="0.25">
      <c r="A1299" t="s">
        <v>4944</v>
      </c>
      <c r="B1299" t="s">
        <v>4945</v>
      </c>
      <c r="C1299" t="s">
        <v>17</v>
      </c>
      <c r="D1299" s="1">
        <v>45298.761666666665</v>
      </c>
      <c r="E1299" s="18" t="s">
        <v>11</v>
      </c>
      <c r="F1299" s="13" t="s">
        <v>16</v>
      </c>
      <c r="G1299" t="s">
        <v>14</v>
      </c>
      <c r="H1299">
        <v>0</v>
      </c>
      <c r="I1299" s="2"/>
      <c r="J1299" s="4">
        <v>0</v>
      </c>
      <c r="K1299" t="str">
        <f>IF((LEN(relatorio_Ananindeua[[#This Row],[CIF/CPF/CNPJ]])=14),relatorio_Ananindeua[[#This Row],[CIF/CPF/CNPJ]],relatorio_Ananindeua[[#This Row],[Coluna2]])</f>
        <v>40141915000131</v>
      </c>
      <c r="L1299" t="str">
        <f t="shared" si="21"/>
        <v>401******31</v>
      </c>
    </row>
    <row r="1300" spans="1:12" x14ac:dyDescent="0.25">
      <c r="A1300" t="s">
        <v>1696</v>
      </c>
      <c r="B1300" t="s">
        <v>1697</v>
      </c>
      <c r="C1300" t="s">
        <v>17</v>
      </c>
      <c r="D1300" s="1">
        <v>45298.761678240742</v>
      </c>
      <c r="E1300" s="18" t="s">
        <v>11</v>
      </c>
      <c r="F1300" s="13" t="s">
        <v>16</v>
      </c>
      <c r="G1300" t="s">
        <v>14</v>
      </c>
      <c r="H1300">
        <v>0</v>
      </c>
      <c r="I1300" s="2"/>
      <c r="J1300" s="4">
        <v>0</v>
      </c>
      <c r="K1300" t="str">
        <f>IF((LEN(relatorio_Ananindeua[[#This Row],[CIF/CPF/CNPJ]])=14),relatorio_Ananindeua[[#This Row],[CIF/CPF/CNPJ]],relatorio_Ananindeua[[#This Row],[Coluna2]])</f>
        <v>23749342000104</v>
      </c>
      <c r="L1300" t="str">
        <f t="shared" si="21"/>
        <v>237******04</v>
      </c>
    </row>
    <row r="1301" spans="1:12" x14ac:dyDescent="0.25">
      <c r="A1301" t="s">
        <v>4940</v>
      </c>
      <c r="B1301" t="s">
        <v>4941</v>
      </c>
      <c r="C1301" t="s">
        <v>17</v>
      </c>
      <c r="D1301" s="1">
        <v>45298.761701388888</v>
      </c>
      <c r="E1301" s="18" t="s">
        <v>11</v>
      </c>
      <c r="F1301" s="13" t="s">
        <v>16</v>
      </c>
      <c r="G1301" t="s">
        <v>14</v>
      </c>
      <c r="H1301">
        <v>0</v>
      </c>
      <c r="I1301" s="2"/>
      <c r="J1301" s="4">
        <v>0</v>
      </c>
      <c r="K1301" t="str">
        <f>IF((LEN(relatorio_Ananindeua[[#This Row],[CIF/CPF/CNPJ]])=14),relatorio_Ananindeua[[#This Row],[CIF/CPF/CNPJ]],relatorio_Ananindeua[[#This Row],[Coluna2]])</f>
        <v>40137589000199</v>
      </c>
      <c r="L1301" t="str">
        <f t="shared" si="21"/>
        <v>401******99</v>
      </c>
    </row>
    <row r="1302" spans="1:12" x14ac:dyDescent="0.25">
      <c r="A1302" t="s">
        <v>1580</v>
      </c>
      <c r="B1302" t="s">
        <v>1581</v>
      </c>
      <c r="C1302" t="s">
        <v>17</v>
      </c>
      <c r="D1302" s="1">
        <v>45298.761712962965</v>
      </c>
      <c r="E1302" s="18" t="s">
        <v>11</v>
      </c>
      <c r="F1302" s="13" t="s">
        <v>16</v>
      </c>
      <c r="G1302" t="s">
        <v>14</v>
      </c>
      <c r="H1302">
        <v>0</v>
      </c>
      <c r="I1302" s="2"/>
      <c r="J1302" s="4">
        <v>0</v>
      </c>
      <c r="K1302" t="str">
        <f>IF((LEN(relatorio_Ananindeua[[#This Row],[CIF/CPF/CNPJ]])=14),relatorio_Ananindeua[[#This Row],[CIF/CPF/CNPJ]],relatorio_Ananindeua[[#This Row],[Coluna2]])</f>
        <v>22857141000168</v>
      </c>
      <c r="L1302" t="str">
        <f t="shared" si="21"/>
        <v>228******68</v>
      </c>
    </row>
    <row r="1303" spans="1:12" x14ac:dyDescent="0.25">
      <c r="A1303" t="s">
        <v>4934</v>
      </c>
      <c r="B1303" t="s">
        <v>4935</v>
      </c>
      <c r="C1303" t="s">
        <v>17</v>
      </c>
      <c r="D1303" s="1">
        <v>45298.761782407404</v>
      </c>
      <c r="E1303" s="18" t="s">
        <v>11</v>
      </c>
      <c r="F1303" s="13" t="s">
        <v>16</v>
      </c>
      <c r="G1303" t="s">
        <v>14</v>
      </c>
      <c r="H1303">
        <v>0</v>
      </c>
      <c r="I1303" s="2"/>
      <c r="J1303" s="4">
        <v>0</v>
      </c>
      <c r="K1303" t="str">
        <f>IF((LEN(relatorio_Ananindeua[[#This Row],[CIF/CPF/CNPJ]])=14),relatorio_Ananindeua[[#This Row],[CIF/CPF/CNPJ]],relatorio_Ananindeua[[#This Row],[Coluna2]])</f>
        <v>40063305000167</v>
      </c>
      <c r="L1303" t="str">
        <f t="shared" si="21"/>
        <v>400******67</v>
      </c>
    </row>
    <row r="1304" spans="1:12" x14ac:dyDescent="0.25">
      <c r="A1304" t="s">
        <v>2126</v>
      </c>
      <c r="B1304" t="s">
        <v>2127</v>
      </c>
      <c r="C1304" t="s">
        <v>17</v>
      </c>
      <c r="D1304" s="1">
        <v>45298.761793981481</v>
      </c>
      <c r="E1304" s="18" t="s">
        <v>11</v>
      </c>
      <c r="F1304" s="13" t="s">
        <v>16</v>
      </c>
      <c r="G1304" t="s">
        <v>14</v>
      </c>
      <c r="H1304">
        <v>0</v>
      </c>
      <c r="I1304" s="2"/>
      <c r="J1304" s="4">
        <v>0</v>
      </c>
      <c r="K1304" t="str">
        <f>IF((LEN(relatorio_Ananindeua[[#This Row],[CIF/CPF/CNPJ]])=14),relatorio_Ananindeua[[#This Row],[CIF/CPF/CNPJ]],relatorio_Ananindeua[[#This Row],[Coluna2]])</f>
        <v>27201885000143</v>
      </c>
      <c r="L1304" t="str">
        <f t="shared" si="21"/>
        <v>272******43</v>
      </c>
    </row>
    <row r="1305" spans="1:12" x14ac:dyDescent="0.25">
      <c r="A1305" t="s">
        <v>4908</v>
      </c>
      <c r="B1305" t="s">
        <v>4909</v>
      </c>
      <c r="C1305" t="s">
        <v>17</v>
      </c>
      <c r="D1305" s="1">
        <v>45298.761886574073</v>
      </c>
      <c r="E1305" s="18" t="s">
        <v>11</v>
      </c>
      <c r="F1305" s="13" t="s">
        <v>16</v>
      </c>
      <c r="G1305" t="s">
        <v>14</v>
      </c>
      <c r="H1305">
        <v>0</v>
      </c>
      <c r="I1305" s="2"/>
      <c r="J1305" s="4">
        <v>0</v>
      </c>
      <c r="K1305" t="str">
        <f>IF((LEN(relatorio_Ananindeua[[#This Row],[CIF/CPF/CNPJ]])=14),relatorio_Ananindeua[[#This Row],[CIF/CPF/CNPJ]],relatorio_Ananindeua[[#This Row],[Coluna2]])</f>
        <v>39948994000108</v>
      </c>
      <c r="L1305" t="str">
        <f t="shared" si="21"/>
        <v>399******08</v>
      </c>
    </row>
    <row r="1306" spans="1:12" x14ac:dyDescent="0.25">
      <c r="A1306" t="s">
        <v>4912</v>
      </c>
      <c r="B1306" t="s">
        <v>4913</v>
      </c>
      <c r="C1306" t="s">
        <v>17</v>
      </c>
      <c r="D1306" s="1">
        <v>45298.761886574073</v>
      </c>
      <c r="E1306" s="18" t="s">
        <v>11</v>
      </c>
      <c r="F1306" s="13" t="s">
        <v>16</v>
      </c>
      <c r="G1306" t="s">
        <v>14</v>
      </c>
      <c r="H1306">
        <v>0</v>
      </c>
      <c r="I1306" s="2"/>
      <c r="J1306" s="4">
        <v>0</v>
      </c>
      <c r="K1306" t="str">
        <f>IF((LEN(relatorio_Ananindeua[[#This Row],[CIF/CPF/CNPJ]])=14),relatorio_Ananindeua[[#This Row],[CIF/CPF/CNPJ]],relatorio_Ananindeua[[#This Row],[Coluna2]])</f>
        <v>39965312000175</v>
      </c>
      <c r="L1306" t="str">
        <f t="shared" si="21"/>
        <v>399******75</v>
      </c>
    </row>
    <row r="1307" spans="1:12" x14ac:dyDescent="0.25">
      <c r="A1307" t="s">
        <v>4902</v>
      </c>
      <c r="B1307" t="s">
        <v>4903</v>
      </c>
      <c r="C1307" t="s">
        <v>17</v>
      </c>
      <c r="D1307" s="1">
        <v>45298.76189814815</v>
      </c>
      <c r="E1307" s="18" t="s">
        <v>11</v>
      </c>
      <c r="F1307" s="13" t="s">
        <v>16</v>
      </c>
      <c r="G1307" t="s">
        <v>14</v>
      </c>
      <c r="H1307">
        <v>0</v>
      </c>
      <c r="I1307" s="2"/>
      <c r="J1307" s="4">
        <v>0</v>
      </c>
      <c r="K1307" t="str">
        <f>IF((LEN(relatorio_Ananindeua[[#This Row],[CIF/CPF/CNPJ]])=14),relatorio_Ananindeua[[#This Row],[CIF/CPF/CNPJ]],relatorio_Ananindeua[[#This Row],[Coluna2]])</f>
        <v>39942360000148</v>
      </c>
      <c r="L1307" t="str">
        <f t="shared" si="21"/>
        <v>399******48</v>
      </c>
    </row>
    <row r="1308" spans="1:12" x14ac:dyDescent="0.25">
      <c r="A1308" t="s">
        <v>505</v>
      </c>
      <c r="B1308" t="s">
        <v>506</v>
      </c>
      <c r="C1308" t="s">
        <v>17</v>
      </c>
      <c r="D1308" s="1">
        <v>45298.76190972222</v>
      </c>
      <c r="E1308" s="18" t="s">
        <v>11</v>
      </c>
      <c r="F1308" s="13" t="s">
        <v>16</v>
      </c>
      <c r="G1308" t="s">
        <v>14</v>
      </c>
      <c r="H1308">
        <v>0</v>
      </c>
      <c r="I1308" s="2"/>
      <c r="J1308" s="4">
        <v>0</v>
      </c>
      <c r="K1308" t="str">
        <f>IF((LEN(relatorio_Ananindeua[[#This Row],[CIF/CPF/CNPJ]])=14),relatorio_Ananindeua[[#This Row],[CIF/CPF/CNPJ]],relatorio_Ananindeua[[#This Row],[Coluna2]])</f>
        <v>13651877000194</v>
      </c>
      <c r="L1308" t="str">
        <f t="shared" si="21"/>
        <v>136******94</v>
      </c>
    </row>
    <row r="1309" spans="1:12" x14ac:dyDescent="0.25">
      <c r="A1309" t="s">
        <v>4900</v>
      </c>
      <c r="B1309" t="s">
        <v>4901</v>
      </c>
      <c r="C1309" t="s">
        <v>17</v>
      </c>
      <c r="D1309" s="1">
        <v>45298.76190972222</v>
      </c>
      <c r="E1309" s="18" t="s">
        <v>11</v>
      </c>
      <c r="F1309" s="13" t="s">
        <v>16</v>
      </c>
      <c r="G1309" t="s">
        <v>14</v>
      </c>
      <c r="H1309">
        <v>0</v>
      </c>
      <c r="I1309" s="2"/>
      <c r="J1309" s="4">
        <v>0</v>
      </c>
      <c r="K1309" t="str">
        <f>IF((LEN(relatorio_Ananindeua[[#This Row],[CIF/CPF/CNPJ]])=14),relatorio_Ananindeua[[#This Row],[CIF/CPF/CNPJ]],relatorio_Ananindeua[[#This Row],[Coluna2]])</f>
        <v>39934558000180</v>
      </c>
      <c r="L1309" t="str">
        <f t="shared" si="21"/>
        <v>399******80</v>
      </c>
    </row>
    <row r="1310" spans="1:12" x14ac:dyDescent="0.25">
      <c r="A1310" t="s">
        <v>4904</v>
      </c>
      <c r="B1310" t="s">
        <v>4905</v>
      </c>
      <c r="C1310" t="s">
        <v>17</v>
      </c>
      <c r="D1310" s="1">
        <v>45298.76190972222</v>
      </c>
      <c r="E1310" s="18" t="s">
        <v>11</v>
      </c>
      <c r="F1310" s="13" t="s">
        <v>16</v>
      </c>
      <c r="G1310" t="s">
        <v>14</v>
      </c>
      <c r="H1310">
        <v>0</v>
      </c>
      <c r="I1310" s="2"/>
      <c r="J1310" s="4">
        <v>0</v>
      </c>
      <c r="K1310" t="str">
        <f>IF((LEN(relatorio_Ananindeua[[#This Row],[CIF/CPF/CNPJ]])=14),relatorio_Ananindeua[[#This Row],[CIF/CPF/CNPJ]],relatorio_Ananindeua[[#This Row],[Coluna2]])</f>
        <v>39946848000143</v>
      </c>
      <c r="L1310" t="str">
        <f t="shared" si="21"/>
        <v>399******43</v>
      </c>
    </row>
    <row r="1311" spans="1:12" x14ac:dyDescent="0.25">
      <c r="A1311" t="s">
        <v>4890</v>
      </c>
      <c r="B1311" t="s">
        <v>4891</v>
      </c>
      <c r="C1311" t="s">
        <v>17</v>
      </c>
      <c r="D1311" s="1">
        <v>45298.761956018519</v>
      </c>
      <c r="E1311" s="18" t="s">
        <v>11</v>
      </c>
      <c r="F1311" s="13" t="s">
        <v>16</v>
      </c>
      <c r="G1311" t="s">
        <v>14</v>
      </c>
      <c r="H1311">
        <v>0</v>
      </c>
      <c r="I1311" s="2"/>
      <c r="J1311" s="4">
        <v>0</v>
      </c>
      <c r="K1311" t="str">
        <f>IF((LEN(relatorio_Ananindeua[[#This Row],[CIF/CPF/CNPJ]])=14),relatorio_Ananindeua[[#This Row],[CIF/CPF/CNPJ]],relatorio_Ananindeua[[#This Row],[Coluna2]])</f>
        <v>39864208000194</v>
      </c>
      <c r="L1311" t="str">
        <f t="shared" si="21"/>
        <v>398******94</v>
      </c>
    </row>
    <row r="1312" spans="1:12" x14ac:dyDescent="0.25">
      <c r="A1312" t="s">
        <v>4870</v>
      </c>
      <c r="B1312" t="s">
        <v>4871</v>
      </c>
      <c r="C1312" t="s">
        <v>17</v>
      </c>
      <c r="D1312" s="1">
        <v>45298.761967592596</v>
      </c>
      <c r="E1312" s="18" t="s">
        <v>11</v>
      </c>
      <c r="F1312" s="13" t="s">
        <v>16</v>
      </c>
      <c r="G1312" t="s">
        <v>14</v>
      </c>
      <c r="H1312">
        <v>0</v>
      </c>
      <c r="I1312" s="2"/>
      <c r="J1312" s="4">
        <v>0</v>
      </c>
      <c r="K1312" t="str">
        <f>IF((LEN(relatorio_Ananindeua[[#This Row],[CIF/CPF/CNPJ]])=14),relatorio_Ananindeua[[#This Row],[CIF/CPF/CNPJ]],relatorio_Ananindeua[[#This Row],[Coluna2]])</f>
        <v>39836270000172</v>
      </c>
      <c r="L1312" t="str">
        <f t="shared" si="21"/>
        <v>398******72</v>
      </c>
    </row>
    <row r="1313" spans="1:12" x14ac:dyDescent="0.25">
      <c r="A1313" t="s">
        <v>4876</v>
      </c>
      <c r="B1313" t="s">
        <v>4877</v>
      </c>
      <c r="C1313" t="s">
        <v>17</v>
      </c>
      <c r="D1313" s="1">
        <v>45298.761967592596</v>
      </c>
      <c r="E1313" s="18" t="s">
        <v>11</v>
      </c>
      <c r="F1313" s="13" t="s">
        <v>16</v>
      </c>
      <c r="G1313" t="s">
        <v>14</v>
      </c>
      <c r="H1313">
        <v>0</v>
      </c>
      <c r="I1313" s="2"/>
      <c r="J1313" s="4">
        <v>0</v>
      </c>
      <c r="K1313" t="str">
        <f>IF((LEN(relatorio_Ananindeua[[#This Row],[CIF/CPF/CNPJ]])=14),relatorio_Ananindeua[[#This Row],[CIF/CPF/CNPJ]],relatorio_Ananindeua[[#This Row],[Coluna2]])</f>
        <v>39849520000109</v>
      </c>
      <c r="L1313" t="str">
        <f t="shared" si="21"/>
        <v>398******09</v>
      </c>
    </row>
    <row r="1314" spans="1:12" x14ac:dyDescent="0.25">
      <c r="A1314" t="s">
        <v>4868</v>
      </c>
      <c r="B1314" t="s">
        <v>4869</v>
      </c>
      <c r="C1314" t="s">
        <v>17</v>
      </c>
      <c r="D1314" s="1">
        <v>45298.761990740742</v>
      </c>
      <c r="E1314" s="18" t="s">
        <v>11</v>
      </c>
      <c r="F1314" s="13" t="s">
        <v>16</v>
      </c>
      <c r="G1314" t="s">
        <v>14</v>
      </c>
      <c r="H1314">
        <v>0</v>
      </c>
      <c r="I1314" s="2"/>
      <c r="J1314" s="4">
        <v>0</v>
      </c>
      <c r="K1314" t="str">
        <f>IF((LEN(relatorio_Ananindeua[[#This Row],[CIF/CPF/CNPJ]])=14),relatorio_Ananindeua[[#This Row],[CIF/CPF/CNPJ]],relatorio_Ananindeua[[#This Row],[Coluna2]])</f>
        <v>39831570000169</v>
      </c>
      <c r="L1314" t="str">
        <f t="shared" si="21"/>
        <v>398******69</v>
      </c>
    </row>
    <row r="1315" spans="1:12" x14ac:dyDescent="0.25">
      <c r="A1315" t="s">
        <v>4245</v>
      </c>
      <c r="B1315" t="s">
        <v>4246</v>
      </c>
      <c r="C1315" t="s">
        <v>17</v>
      </c>
      <c r="D1315" s="1">
        <v>45298.762002314812</v>
      </c>
      <c r="E1315" s="18" t="s">
        <v>11</v>
      </c>
      <c r="F1315" s="13" t="s">
        <v>16</v>
      </c>
      <c r="G1315" t="s">
        <v>14</v>
      </c>
      <c r="H1315">
        <v>0</v>
      </c>
      <c r="I1315" s="2"/>
      <c r="J1315" s="4">
        <v>0</v>
      </c>
      <c r="K1315" t="str">
        <f>IF((LEN(relatorio_Ananindeua[[#This Row],[CIF/CPF/CNPJ]])=14),relatorio_Ananindeua[[#This Row],[CIF/CPF/CNPJ]],relatorio_Ananindeua[[#This Row],[Coluna2]])</f>
        <v>36761255000114</v>
      </c>
      <c r="L1315" t="str">
        <f t="shared" si="21"/>
        <v>367******14</v>
      </c>
    </row>
    <row r="1316" spans="1:12" x14ac:dyDescent="0.25">
      <c r="A1316" t="s">
        <v>4848</v>
      </c>
      <c r="B1316" t="s">
        <v>4849</v>
      </c>
      <c r="C1316" t="s">
        <v>17</v>
      </c>
      <c r="D1316" s="1">
        <v>45298.762071759258</v>
      </c>
      <c r="E1316" s="18" t="s">
        <v>11</v>
      </c>
      <c r="F1316" s="13" t="s">
        <v>16</v>
      </c>
      <c r="G1316" t="s">
        <v>14</v>
      </c>
      <c r="H1316">
        <v>0</v>
      </c>
      <c r="I1316" s="2"/>
      <c r="J1316" s="4">
        <v>0</v>
      </c>
      <c r="K1316" t="str">
        <f>IF((LEN(relatorio_Ananindeua[[#This Row],[CIF/CPF/CNPJ]])=14),relatorio_Ananindeua[[#This Row],[CIF/CPF/CNPJ]],relatorio_Ananindeua[[#This Row],[Coluna2]])</f>
        <v>39781503000187</v>
      </c>
      <c r="L1316" t="str">
        <f t="shared" si="21"/>
        <v>397******87</v>
      </c>
    </row>
    <row r="1317" spans="1:12" x14ac:dyDescent="0.25">
      <c r="A1317" t="s">
        <v>4850</v>
      </c>
      <c r="B1317" t="s">
        <v>4851</v>
      </c>
      <c r="C1317" t="s">
        <v>17</v>
      </c>
      <c r="D1317" s="1">
        <v>45298.762071759258</v>
      </c>
      <c r="E1317" s="18" t="s">
        <v>11</v>
      </c>
      <c r="F1317" s="13" t="s">
        <v>16</v>
      </c>
      <c r="G1317" t="s">
        <v>14</v>
      </c>
      <c r="H1317">
        <v>0</v>
      </c>
      <c r="I1317" s="2"/>
      <c r="J1317" s="4">
        <v>0</v>
      </c>
      <c r="K1317" t="str">
        <f>IF((LEN(relatorio_Ananindeua[[#This Row],[CIF/CPF/CNPJ]])=14),relatorio_Ananindeua[[#This Row],[CIF/CPF/CNPJ]],relatorio_Ananindeua[[#This Row],[Coluna2]])</f>
        <v>39787559000149</v>
      </c>
      <c r="L1317" t="str">
        <f t="shared" si="21"/>
        <v>397******49</v>
      </c>
    </row>
    <row r="1318" spans="1:12" x14ac:dyDescent="0.25">
      <c r="A1318" t="s">
        <v>1203</v>
      </c>
      <c r="B1318" t="s">
        <v>1204</v>
      </c>
      <c r="C1318" t="s">
        <v>17</v>
      </c>
      <c r="D1318" s="1">
        <v>45298.762083333335</v>
      </c>
      <c r="E1318" s="18" t="s">
        <v>11</v>
      </c>
      <c r="F1318" s="13" t="s">
        <v>16</v>
      </c>
      <c r="G1318" t="s">
        <v>14</v>
      </c>
      <c r="H1318">
        <v>0</v>
      </c>
      <c r="I1318" s="2"/>
      <c r="J1318" s="4">
        <v>0</v>
      </c>
      <c r="K1318" t="str">
        <f>IF((LEN(relatorio_Ananindeua[[#This Row],[CIF/CPF/CNPJ]])=14),relatorio_Ananindeua[[#This Row],[CIF/CPF/CNPJ]],relatorio_Ananindeua[[#This Row],[Coluna2]])</f>
        <v>19512745000168</v>
      </c>
      <c r="L1318" t="str">
        <f t="shared" si="21"/>
        <v>195******68</v>
      </c>
    </row>
    <row r="1319" spans="1:12" x14ac:dyDescent="0.25">
      <c r="A1319" t="s">
        <v>4831</v>
      </c>
      <c r="B1319" t="s">
        <v>4832</v>
      </c>
      <c r="C1319" t="s">
        <v>17</v>
      </c>
      <c r="D1319" s="1">
        <v>45298.762083333335</v>
      </c>
      <c r="E1319" s="18" t="s">
        <v>11</v>
      </c>
      <c r="F1319" s="13" t="s">
        <v>16</v>
      </c>
      <c r="G1319" t="s">
        <v>14</v>
      </c>
      <c r="H1319">
        <v>0</v>
      </c>
      <c r="I1319" s="2"/>
      <c r="J1319" s="4">
        <v>0</v>
      </c>
      <c r="K1319" t="str">
        <f>IF((LEN(relatorio_Ananindeua[[#This Row],[CIF/CPF/CNPJ]])=14),relatorio_Ananindeua[[#This Row],[CIF/CPF/CNPJ]],relatorio_Ananindeua[[#This Row],[Coluna2]])</f>
        <v>39727127000142</v>
      </c>
      <c r="L1319" t="str">
        <f t="shared" si="21"/>
        <v>397******42</v>
      </c>
    </row>
    <row r="1320" spans="1:12" x14ac:dyDescent="0.25">
      <c r="A1320" t="s">
        <v>4840</v>
      </c>
      <c r="B1320" t="s">
        <v>4841</v>
      </c>
      <c r="C1320" t="s">
        <v>17</v>
      </c>
      <c r="D1320" s="1">
        <v>45298.762083333335</v>
      </c>
      <c r="E1320" s="18" t="s">
        <v>11</v>
      </c>
      <c r="F1320" s="13" t="s">
        <v>16</v>
      </c>
      <c r="G1320" t="s">
        <v>14</v>
      </c>
      <c r="H1320">
        <v>0</v>
      </c>
      <c r="I1320" s="2"/>
      <c r="J1320" s="4">
        <v>0</v>
      </c>
      <c r="K1320" t="str">
        <f>IF((LEN(relatorio_Ananindeua[[#This Row],[CIF/CPF/CNPJ]])=14),relatorio_Ananindeua[[#This Row],[CIF/CPF/CNPJ]],relatorio_Ananindeua[[#This Row],[Coluna2]])</f>
        <v>39748609000189</v>
      </c>
      <c r="L1320" t="str">
        <f t="shared" si="21"/>
        <v>397******89</v>
      </c>
    </row>
    <row r="1321" spans="1:12" x14ac:dyDescent="0.25">
      <c r="A1321" t="s">
        <v>4827</v>
      </c>
      <c r="B1321" t="s">
        <v>4828</v>
      </c>
      <c r="C1321" t="s">
        <v>17</v>
      </c>
      <c r="D1321" s="1">
        <v>45298.762094907404</v>
      </c>
      <c r="E1321" s="18" t="s">
        <v>11</v>
      </c>
      <c r="F1321" s="13" t="s">
        <v>16</v>
      </c>
      <c r="G1321" t="s">
        <v>14</v>
      </c>
      <c r="H1321">
        <v>0</v>
      </c>
      <c r="I1321" s="2"/>
      <c r="J1321" s="4">
        <v>0</v>
      </c>
      <c r="K1321" t="str">
        <f>IF((LEN(relatorio_Ananindeua[[#This Row],[CIF/CPF/CNPJ]])=14),relatorio_Ananindeua[[#This Row],[CIF/CPF/CNPJ]],relatorio_Ananindeua[[#This Row],[Coluna2]])</f>
        <v>39719128000145</v>
      </c>
      <c r="L1321" t="str">
        <f t="shared" si="21"/>
        <v>397******45</v>
      </c>
    </row>
    <row r="1322" spans="1:12" x14ac:dyDescent="0.25">
      <c r="A1322" t="s">
        <v>4825</v>
      </c>
      <c r="B1322" t="s">
        <v>4826</v>
      </c>
      <c r="C1322" t="s">
        <v>17</v>
      </c>
      <c r="D1322" s="1">
        <v>45298.762164351851</v>
      </c>
      <c r="E1322" s="18" t="s">
        <v>11</v>
      </c>
      <c r="F1322" s="13" t="s">
        <v>16</v>
      </c>
      <c r="G1322" t="s">
        <v>14</v>
      </c>
      <c r="H1322">
        <v>0</v>
      </c>
      <c r="I1322" s="2"/>
      <c r="J1322" s="4">
        <v>0</v>
      </c>
      <c r="K1322" t="str">
        <f>IF((LEN(relatorio_Ananindeua[[#This Row],[CIF/CPF/CNPJ]])=14),relatorio_Ananindeua[[#This Row],[CIF/CPF/CNPJ]],relatorio_Ananindeua[[#This Row],[Coluna2]])</f>
        <v>39711877000126</v>
      </c>
      <c r="L1322" t="str">
        <f t="shared" si="21"/>
        <v>397******26</v>
      </c>
    </row>
    <row r="1323" spans="1:12" x14ac:dyDescent="0.25">
      <c r="A1323" t="s">
        <v>4679</v>
      </c>
      <c r="B1323" t="s">
        <v>4680</v>
      </c>
      <c r="C1323" t="s">
        <v>17</v>
      </c>
      <c r="D1323" s="1">
        <v>45298.76222222222</v>
      </c>
      <c r="E1323" s="18" t="s">
        <v>11</v>
      </c>
      <c r="F1323" s="13" t="s">
        <v>16</v>
      </c>
      <c r="G1323" t="s">
        <v>14</v>
      </c>
      <c r="H1323">
        <v>0</v>
      </c>
      <c r="I1323" s="2"/>
      <c r="J1323" s="4">
        <v>0</v>
      </c>
      <c r="K1323" t="str">
        <f>IF((LEN(relatorio_Ananindeua[[#This Row],[CIF/CPF/CNPJ]])=14),relatorio_Ananindeua[[#This Row],[CIF/CPF/CNPJ]],relatorio_Ananindeua[[#This Row],[Coluna2]])</f>
        <v>38489406000152</v>
      </c>
      <c r="L1323" t="str">
        <f t="shared" si="21"/>
        <v>384******52</v>
      </c>
    </row>
    <row r="1324" spans="1:12" x14ac:dyDescent="0.25">
      <c r="A1324" t="s">
        <v>4817</v>
      </c>
      <c r="B1324" t="s">
        <v>4818</v>
      </c>
      <c r="C1324" t="s">
        <v>17</v>
      </c>
      <c r="D1324" s="1">
        <v>45298.76222222222</v>
      </c>
      <c r="E1324" s="18" t="s">
        <v>11</v>
      </c>
      <c r="F1324" s="13" t="s">
        <v>16</v>
      </c>
      <c r="G1324" t="s">
        <v>14</v>
      </c>
      <c r="H1324">
        <v>0</v>
      </c>
      <c r="I1324" s="2"/>
      <c r="J1324" s="4">
        <v>0</v>
      </c>
      <c r="K1324" t="str">
        <f>IF((LEN(relatorio_Ananindeua[[#This Row],[CIF/CPF/CNPJ]])=14),relatorio_Ananindeua[[#This Row],[CIF/CPF/CNPJ]],relatorio_Ananindeua[[#This Row],[Coluna2]])</f>
        <v>39675795000173</v>
      </c>
      <c r="L1324" t="str">
        <f t="shared" si="21"/>
        <v>396******73</v>
      </c>
    </row>
    <row r="1325" spans="1:12" x14ac:dyDescent="0.25">
      <c r="A1325" t="s">
        <v>4819</v>
      </c>
      <c r="B1325" t="s">
        <v>4820</v>
      </c>
      <c r="C1325" t="s">
        <v>17</v>
      </c>
      <c r="D1325" s="1">
        <v>45298.76222222222</v>
      </c>
      <c r="E1325" s="18" t="s">
        <v>11</v>
      </c>
      <c r="F1325" s="13" t="s">
        <v>16</v>
      </c>
      <c r="G1325" t="s">
        <v>14</v>
      </c>
      <c r="H1325">
        <v>0</v>
      </c>
      <c r="I1325" s="2"/>
      <c r="J1325" s="4">
        <v>0</v>
      </c>
      <c r="K1325" t="str">
        <f>IF((LEN(relatorio_Ananindeua[[#This Row],[CIF/CPF/CNPJ]])=14),relatorio_Ananindeua[[#This Row],[CIF/CPF/CNPJ]],relatorio_Ananindeua[[#This Row],[Coluna2]])</f>
        <v>39690107000144</v>
      </c>
      <c r="L1325" t="str">
        <f t="shared" si="21"/>
        <v>396******44</v>
      </c>
    </row>
    <row r="1326" spans="1:12" x14ac:dyDescent="0.25">
      <c r="A1326" t="s">
        <v>4809</v>
      </c>
      <c r="B1326" t="s">
        <v>4810</v>
      </c>
      <c r="C1326" t="s">
        <v>17</v>
      </c>
      <c r="D1326" s="1">
        <v>45298.762280092589</v>
      </c>
      <c r="E1326" s="18" t="s">
        <v>11</v>
      </c>
      <c r="F1326" s="13" t="s">
        <v>16</v>
      </c>
      <c r="G1326" t="s">
        <v>14</v>
      </c>
      <c r="H1326">
        <v>0</v>
      </c>
      <c r="I1326" s="2"/>
      <c r="J1326" s="4">
        <v>0</v>
      </c>
      <c r="K1326" t="str">
        <f>IF((LEN(relatorio_Ananindeua[[#This Row],[CIF/CPF/CNPJ]])=14),relatorio_Ananindeua[[#This Row],[CIF/CPF/CNPJ]],relatorio_Ananindeua[[#This Row],[Coluna2]])</f>
        <v>39641780000194</v>
      </c>
      <c r="L1326" t="str">
        <f t="shared" si="21"/>
        <v>396******94</v>
      </c>
    </row>
    <row r="1327" spans="1:12" x14ac:dyDescent="0.25">
      <c r="A1327" t="s">
        <v>4795</v>
      </c>
      <c r="B1327" t="s">
        <v>4796</v>
      </c>
      <c r="C1327" t="s">
        <v>17</v>
      </c>
      <c r="D1327" s="1">
        <v>45298.762291666666</v>
      </c>
      <c r="E1327" s="18" t="s">
        <v>11</v>
      </c>
      <c r="F1327" s="13" t="s">
        <v>16</v>
      </c>
      <c r="G1327" t="s">
        <v>14</v>
      </c>
      <c r="H1327">
        <v>0</v>
      </c>
      <c r="I1327" s="2"/>
      <c r="J1327" s="4">
        <v>0</v>
      </c>
      <c r="K1327" t="str">
        <f>IF((LEN(relatorio_Ananindeua[[#This Row],[CIF/CPF/CNPJ]])=14),relatorio_Ananindeua[[#This Row],[CIF/CPF/CNPJ]],relatorio_Ananindeua[[#This Row],[Coluna2]])</f>
        <v>39559667000164</v>
      </c>
      <c r="L1327" t="str">
        <f t="shared" si="21"/>
        <v>395******64</v>
      </c>
    </row>
    <row r="1328" spans="1:12" x14ac:dyDescent="0.25">
      <c r="A1328" t="s">
        <v>4537</v>
      </c>
      <c r="B1328" t="s">
        <v>4538</v>
      </c>
      <c r="C1328" t="s">
        <v>17</v>
      </c>
      <c r="D1328" s="1">
        <v>45298.762303240743</v>
      </c>
      <c r="E1328" s="18" t="s">
        <v>11</v>
      </c>
      <c r="F1328" s="13" t="s">
        <v>16</v>
      </c>
      <c r="G1328" t="s">
        <v>14</v>
      </c>
      <c r="H1328">
        <v>0</v>
      </c>
      <c r="I1328" s="2"/>
      <c r="J1328" s="4">
        <v>0</v>
      </c>
      <c r="K1328" t="str">
        <f>IF((LEN(relatorio_Ananindeua[[#This Row],[CIF/CPF/CNPJ]])=14),relatorio_Ananindeua[[#This Row],[CIF/CPF/CNPJ]],relatorio_Ananindeua[[#This Row],[Coluna2]])</f>
        <v>37925125000132</v>
      </c>
      <c r="L1328" t="str">
        <f t="shared" si="21"/>
        <v>379******32</v>
      </c>
    </row>
    <row r="1329" spans="1:12" x14ac:dyDescent="0.25">
      <c r="A1329" t="s">
        <v>4803</v>
      </c>
      <c r="B1329" t="s">
        <v>4804</v>
      </c>
      <c r="C1329" t="s">
        <v>17</v>
      </c>
      <c r="D1329" s="1">
        <v>45298.762303240743</v>
      </c>
      <c r="E1329" s="18" t="s">
        <v>11</v>
      </c>
      <c r="F1329" s="13" t="s">
        <v>16</v>
      </c>
      <c r="G1329" t="s">
        <v>14</v>
      </c>
      <c r="H1329">
        <v>0</v>
      </c>
      <c r="I1329" s="2"/>
      <c r="J1329" s="4">
        <v>0</v>
      </c>
      <c r="K1329" t="str">
        <f>IF((LEN(relatorio_Ananindeua[[#This Row],[CIF/CPF/CNPJ]])=14),relatorio_Ananindeua[[#This Row],[CIF/CPF/CNPJ]],relatorio_Ananindeua[[#This Row],[Coluna2]])</f>
        <v>39621680000104</v>
      </c>
      <c r="L1329" t="str">
        <f t="shared" si="21"/>
        <v>396******04</v>
      </c>
    </row>
    <row r="1330" spans="1:12" x14ac:dyDescent="0.25">
      <c r="A1330" t="s">
        <v>4789</v>
      </c>
      <c r="B1330" t="s">
        <v>4790</v>
      </c>
      <c r="C1330" t="s">
        <v>17</v>
      </c>
      <c r="D1330" s="1">
        <v>45298.762430555558</v>
      </c>
      <c r="E1330" s="18" t="s">
        <v>11</v>
      </c>
      <c r="F1330" s="13" t="s">
        <v>16</v>
      </c>
      <c r="G1330" t="s">
        <v>14</v>
      </c>
      <c r="H1330">
        <v>0</v>
      </c>
      <c r="I1330" s="2"/>
      <c r="J1330" s="4">
        <v>0</v>
      </c>
      <c r="K1330" t="str">
        <f>IF((LEN(relatorio_Ananindeua[[#This Row],[CIF/CPF/CNPJ]])=14),relatorio_Ananindeua[[#This Row],[CIF/CPF/CNPJ]],relatorio_Ananindeua[[#This Row],[Coluna2]])</f>
        <v>39508654000166</v>
      </c>
      <c r="L1330" t="str">
        <f t="shared" si="21"/>
        <v>395******66</v>
      </c>
    </row>
    <row r="1331" spans="1:12" x14ac:dyDescent="0.25">
      <c r="A1331" t="s">
        <v>4775</v>
      </c>
      <c r="B1331" t="s">
        <v>4776</v>
      </c>
      <c r="C1331" t="s">
        <v>17</v>
      </c>
      <c r="D1331" s="1">
        <v>45298.762442129628</v>
      </c>
      <c r="E1331" s="18" t="s">
        <v>11</v>
      </c>
      <c r="F1331" s="13" t="s">
        <v>16</v>
      </c>
      <c r="G1331" t="s">
        <v>14</v>
      </c>
      <c r="H1331">
        <v>0</v>
      </c>
      <c r="I1331" s="2"/>
      <c r="J1331" s="4">
        <v>0</v>
      </c>
      <c r="K1331" t="str">
        <f>IF((LEN(relatorio_Ananindeua[[#This Row],[CIF/CPF/CNPJ]])=14),relatorio_Ananindeua[[#This Row],[CIF/CPF/CNPJ]],relatorio_Ananindeua[[#This Row],[Coluna2]])</f>
        <v>39475042000114</v>
      </c>
      <c r="L1331" t="str">
        <f t="shared" si="21"/>
        <v>394******14</v>
      </c>
    </row>
    <row r="1332" spans="1:12" x14ac:dyDescent="0.25">
      <c r="A1332" t="s">
        <v>4791</v>
      </c>
      <c r="B1332" t="s">
        <v>4792</v>
      </c>
      <c r="C1332" t="s">
        <v>17</v>
      </c>
      <c r="D1332" s="1">
        <v>45298.762442129628</v>
      </c>
      <c r="E1332" s="18" t="s">
        <v>11</v>
      </c>
      <c r="F1332" s="13" t="s">
        <v>16</v>
      </c>
      <c r="G1332" t="s">
        <v>14</v>
      </c>
      <c r="H1332">
        <v>0</v>
      </c>
      <c r="I1332" s="2"/>
      <c r="J1332" s="4">
        <v>0</v>
      </c>
      <c r="K1332" t="str">
        <f>IF((LEN(relatorio_Ananindeua[[#This Row],[CIF/CPF/CNPJ]])=14),relatorio_Ananindeua[[#This Row],[CIF/CPF/CNPJ]],relatorio_Ananindeua[[#This Row],[Coluna2]])</f>
        <v>39516891000179</v>
      </c>
      <c r="L1332" t="str">
        <f t="shared" si="21"/>
        <v>395******79</v>
      </c>
    </row>
    <row r="1333" spans="1:12" x14ac:dyDescent="0.25">
      <c r="A1333" t="s">
        <v>4785</v>
      </c>
      <c r="B1333" t="s">
        <v>4786</v>
      </c>
      <c r="C1333" t="s">
        <v>17</v>
      </c>
      <c r="D1333" s="1">
        <v>45298.762453703705</v>
      </c>
      <c r="E1333" s="18" t="s">
        <v>11</v>
      </c>
      <c r="F1333" s="13" t="s">
        <v>16</v>
      </c>
      <c r="G1333" t="s">
        <v>14</v>
      </c>
      <c r="H1333">
        <v>0</v>
      </c>
      <c r="I1333" s="2"/>
      <c r="J1333" s="4">
        <v>0</v>
      </c>
      <c r="K1333" t="str">
        <f>IF((LEN(relatorio_Ananindeua[[#This Row],[CIF/CPF/CNPJ]])=14),relatorio_Ananindeua[[#This Row],[CIF/CPF/CNPJ]],relatorio_Ananindeua[[#This Row],[Coluna2]])</f>
        <v>39501774000131</v>
      </c>
      <c r="L1333" t="str">
        <f t="shared" si="21"/>
        <v>395******31</v>
      </c>
    </row>
    <row r="1334" spans="1:12" x14ac:dyDescent="0.25">
      <c r="A1334" t="s">
        <v>4767</v>
      </c>
      <c r="B1334" t="s">
        <v>4768</v>
      </c>
      <c r="C1334" t="s">
        <v>17</v>
      </c>
      <c r="D1334" s="1">
        <v>45298.762488425928</v>
      </c>
      <c r="E1334" s="18" t="s">
        <v>11</v>
      </c>
      <c r="F1334" s="13" t="s">
        <v>16</v>
      </c>
      <c r="G1334" t="s">
        <v>14</v>
      </c>
      <c r="H1334">
        <v>0</v>
      </c>
      <c r="I1334" s="2"/>
      <c r="J1334" s="4">
        <v>0</v>
      </c>
      <c r="K1334" t="str">
        <f>IF((LEN(relatorio_Ananindeua[[#This Row],[CIF/CPF/CNPJ]])=14),relatorio_Ananindeua[[#This Row],[CIF/CPF/CNPJ]],relatorio_Ananindeua[[#This Row],[Coluna2]])</f>
        <v>39447294000130</v>
      </c>
      <c r="L1334" t="str">
        <f t="shared" si="21"/>
        <v>394******30</v>
      </c>
    </row>
    <row r="1335" spans="1:12" x14ac:dyDescent="0.25">
      <c r="A1335" t="s">
        <v>4777</v>
      </c>
      <c r="B1335" t="s">
        <v>4778</v>
      </c>
      <c r="C1335" t="s">
        <v>17</v>
      </c>
      <c r="D1335" s="1">
        <v>45298.762488425928</v>
      </c>
      <c r="E1335" s="18" t="s">
        <v>11</v>
      </c>
      <c r="F1335" s="13" t="s">
        <v>16</v>
      </c>
      <c r="G1335" t="s">
        <v>14</v>
      </c>
      <c r="H1335">
        <v>0</v>
      </c>
      <c r="I1335" s="2"/>
      <c r="J1335" s="4">
        <v>0</v>
      </c>
      <c r="K1335" t="str">
        <f>IF((LEN(relatorio_Ananindeua[[#This Row],[CIF/CPF/CNPJ]])=14),relatorio_Ananindeua[[#This Row],[CIF/CPF/CNPJ]],relatorio_Ananindeua[[#This Row],[Coluna2]])</f>
        <v>39476198000110</v>
      </c>
      <c r="L1335" t="str">
        <f t="shared" si="21"/>
        <v>394******10</v>
      </c>
    </row>
    <row r="1336" spans="1:12" x14ac:dyDescent="0.25">
      <c r="A1336" t="s">
        <v>4753</v>
      </c>
      <c r="B1336" t="s">
        <v>4754</v>
      </c>
      <c r="C1336" t="s">
        <v>17</v>
      </c>
      <c r="D1336" s="1">
        <v>45298.762499999997</v>
      </c>
      <c r="E1336" s="18" t="s">
        <v>11</v>
      </c>
      <c r="F1336" s="13" t="s">
        <v>16</v>
      </c>
      <c r="G1336" t="s">
        <v>14</v>
      </c>
      <c r="H1336">
        <v>0</v>
      </c>
      <c r="I1336" s="2"/>
      <c r="J1336" s="4">
        <v>0</v>
      </c>
      <c r="K1336" t="str">
        <f>IF((LEN(relatorio_Ananindeua[[#This Row],[CIF/CPF/CNPJ]])=14),relatorio_Ananindeua[[#This Row],[CIF/CPF/CNPJ]],relatorio_Ananindeua[[#This Row],[Coluna2]])</f>
        <v>39352304000153</v>
      </c>
      <c r="L1336" t="str">
        <f t="shared" si="21"/>
        <v>393******53</v>
      </c>
    </row>
    <row r="1337" spans="1:12" x14ac:dyDescent="0.25">
      <c r="A1337" t="s">
        <v>1032</v>
      </c>
      <c r="B1337" t="s">
        <v>1033</v>
      </c>
      <c r="C1337" t="s">
        <v>17</v>
      </c>
      <c r="D1337" s="1">
        <v>45298.762592592589</v>
      </c>
      <c r="E1337" s="18" t="s">
        <v>11</v>
      </c>
      <c r="F1337" s="13" t="s">
        <v>16</v>
      </c>
      <c r="G1337" t="s">
        <v>14</v>
      </c>
      <c r="H1337">
        <v>0</v>
      </c>
      <c r="I1337" s="2"/>
      <c r="J1337" s="4">
        <v>0</v>
      </c>
      <c r="K1337" t="str">
        <f>IF((LEN(relatorio_Ananindeua[[#This Row],[CIF/CPF/CNPJ]])=14),relatorio_Ananindeua[[#This Row],[CIF/CPF/CNPJ]],relatorio_Ananindeua[[#This Row],[Coluna2]])</f>
        <v>18006287000122</v>
      </c>
      <c r="L1337" t="str">
        <f t="shared" si="21"/>
        <v>180******22</v>
      </c>
    </row>
    <row r="1338" spans="1:12" x14ac:dyDescent="0.25">
      <c r="A1338" t="s">
        <v>4761</v>
      </c>
      <c r="B1338" t="s">
        <v>4762</v>
      </c>
      <c r="C1338" t="s">
        <v>17</v>
      </c>
      <c r="D1338" s="1">
        <v>45298.762592592589</v>
      </c>
      <c r="E1338" s="18" t="s">
        <v>11</v>
      </c>
      <c r="F1338" s="13" t="s">
        <v>16</v>
      </c>
      <c r="G1338" t="s">
        <v>14</v>
      </c>
      <c r="H1338">
        <v>0</v>
      </c>
      <c r="I1338" s="2"/>
      <c r="J1338" s="4">
        <v>0</v>
      </c>
      <c r="K1338" t="str">
        <f>IF((LEN(relatorio_Ananindeua[[#This Row],[CIF/CPF/CNPJ]])=14),relatorio_Ananindeua[[#This Row],[CIF/CPF/CNPJ]],relatorio_Ananindeua[[#This Row],[Coluna2]])</f>
        <v>39374409000103</v>
      </c>
      <c r="L1338" t="str">
        <f t="shared" si="21"/>
        <v>393******03</v>
      </c>
    </row>
    <row r="1339" spans="1:12" x14ac:dyDescent="0.25">
      <c r="A1339" t="s">
        <v>4745</v>
      </c>
      <c r="B1339" t="s">
        <v>4746</v>
      </c>
      <c r="C1339" t="s">
        <v>17</v>
      </c>
      <c r="D1339" s="1">
        <v>45298.762604166666</v>
      </c>
      <c r="E1339" s="18" t="s">
        <v>11</v>
      </c>
      <c r="F1339" s="13" t="s">
        <v>16</v>
      </c>
      <c r="G1339" t="s">
        <v>14</v>
      </c>
      <c r="H1339">
        <v>0</v>
      </c>
      <c r="I1339" s="2"/>
      <c r="J1339" s="4">
        <v>0</v>
      </c>
      <c r="K1339" t="str">
        <f>IF((LEN(relatorio_Ananindeua[[#This Row],[CIF/CPF/CNPJ]])=14),relatorio_Ananindeua[[#This Row],[CIF/CPF/CNPJ]],relatorio_Ananindeua[[#This Row],[Coluna2]])</f>
        <v>39340769000194</v>
      </c>
      <c r="L1339" t="str">
        <f t="shared" si="21"/>
        <v>393******94</v>
      </c>
    </row>
    <row r="1340" spans="1:12" x14ac:dyDescent="0.25">
      <c r="A1340" t="s">
        <v>4755</v>
      </c>
      <c r="B1340" t="s">
        <v>4756</v>
      </c>
      <c r="C1340" t="s">
        <v>17</v>
      </c>
      <c r="D1340" s="1">
        <v>45298.762604166666</v>
      </c>
      <c r="E1340" s="18" t="s">
        <v>11</v>
      </c>
      <c r="F1340" s="13" t="s">
        <v>16</v>
      </c>
      <c r="G1340" t="s">
        <v>14</v>
      </c>
      <c r="H1340">
        <v>0</v>
      </c>
      <c r="I1340" s="2"/>
      <c r="J1340" s="4">
        <v>0</v>
      </c>
      <c r="K1340" t="str">
        <f>IF((LEN(relatorio_Ananindeua[[#This Row],[CIF/CPF/CNPJ]])=14),relatorio_Ananindeua[[#This Row],[CIF/CPF/CNPJ]],relatorio_Ananindeua[[#This Row],[Coluna2]])</f>
        <v>39353682000151</v>
      </c>
      <c r="L1340" t="str">
        <f t="shared" si="21"/>
        <v>393******51</v>
      </c>
    </row>
    <row r="1341" spans="1:12" x14ac:dyDescent="0.25">
      <c r="A1341" t="s">
        <v>4759</v>
      </c>
      <c r="B1341" t="s">
        <v>4760</v>
      </c>
      <c r="C1341" t="s">
        <v>17</v>
      </c>
      <c r="D1341" s="1">
        <v>45298.762615740743</v>
      </c>
      <c r="E1341" s="18" t="s">
        <v>11</v>
      </c>
      <c r="F1341" s="13" t="s">
        <v>16</v>
      </c>
      <c r="G1341" t="s">
        <v>14</v>
      </c>
      <c r="H1341">
        <v>0</v>
      </c>
      <c r="I1341" s="2"/>
      <c r="J1341" s="4">
        <v>0</v>
      </c>
      <c r="K1341" t="str">
        <f>IF((LEN(relatorio_Ananindeua[[#This Row],[CIF/CPF/CNPJ]])=14),relatorio_Ananindeua[[#This Row],[CIF/CPF/CNPJ]],relatorio_Ananindeua[[#This Row],[Coluna2]])</f>
        <v>39369743000179</v>
      </c>
      <c r="L1341" t="str">
        <f t="shared" si="21"/>
        <v>393******79</v>
      </c>
    </row>
    <row r="1342" spans="1:12" x14ac:dyDescent="0.25">
      <c r="A1342" t="s">
        <v>4735</v>
      </c>
      <c r="B1342" t="s">
        <v>4736</v>
      </c>
      <c r="C1342" t="s">
        <v>17</v>
      </c>
      <c r="D1342" s="1">
        <v>45298.762662037036</v>
      </c>
      <c r="E1342" s="18" t="s">
        <v>11</v>
      </c>
      <c r="F1342" s="13" t="s">
        <v>16</v>
      </c>
      <c r="G1342" t="s">
        <v>14</v>
      </c>
      <c r="H1342">
        <v>0</v>
      </c>
      <c r="I1342" s="2"/>
      <c r="J1342" s="4">
        <v>0</v>
      </c>
      <c r="K1342" t="str">
        <f>IF((LEN(relatorio_Ananindeua[[#This Row],[CIF/CPF/CNPJ]])=14),relatorio_Ananindeua[[#This Row],[CIF/CPF/CNPJ]],relatorio_Ananindeua[[#This Row],[Coluna2]])</f>
        <v>39308064000190</v>
      </c>
      <c r="L1342" t="str">
        <f t="shared" si="21"/>
        <v>393******90</v>
      </c>
    </row>
    <row r="1343" spans="1:12" x14ac:dyDescent="0.25">
      <c r="A1343" t="s">
        <v>4723</v>
      </c>
      <c r="B1343" t="s">
        <v>4724</v>
      </c>
      <c r="C1343" t="s">
        <v>17</v>
      </c>
      <c r="D1343" s="1">
        <v>45298.762731481482</v>
      </c>
      <c r="E1343" s="18" t="s">
        <v>11</v>
      </c>
      <c r="F1343" s="13" t="s">
        <v>16</v>
      </c>
      <c r="G1343" t="s">
        <v>14</v>
      </c>
      <c r="H1343">
        <v>0</v>
      </c>
      <c r="I1343" s="2"/>
      <c r="J1343" s="4">
        <v>0</v>
      </c>
      <c r="K1343" t="str">
        <f>IF((LEN(relatorio_Ananindeua[[#This Row],[CIF/CPF/CNPJ]])=14),relatorio_Ananindeua[[#This Row],[CIF/CPF/CNPJ]],relatorio_Ananindeua[[#This Row],[Coluna2]])</f>
        <v>39261585000139</v>
      </c>
      <c r="L1343" t="str">
        <f t="shared" si="21"/>
        <v>392******39</v>
      </c>
    </row>
    <row r="1344" spans="1:12" x14ac:dyDescent="0.25">
      <c r="A1344" t="s">
        <v>4719</v>
      </c>
      <c r="B1344" t="s">
        <v>4720</v>
      </c>
      <c r="C1344" t="s">
        <v>17</v>
      </c>
      <c r="D1344" s="1">
        <v>45298.762754629628</v>
      </c>
      <c r="E1344" s="18" t="s">
        <v>11</v>
      </c>
      <c r="F1344" s="13" t="s">
        <v>16</v>
      </c>
      <c r="G1344" t="s">
        <v>14</v>
      </c>
      <c r="H1344">
        <v>0</v>
      </c>
      <c r="I1344" s="2"/>
      <c r="J1344" s="4">
        <v>0</v>
      </c>
      <c r="K1344" t="str">
        <f>IF((LEN(relatorio_Ananindeua[[#This Row],[CIF/CPF/CNPJ]])=14),relatorio_Ananindeua[[#This Row],[CIF/CPF/CNPJ]],relatorio_Ananindeua[[#This Row],[Coluna2]])</f>
        <v>39243630000122</v>
      </c>
      <c r="L1344" t="str">
        <f t="shared" si="21"/>
        <v>392******22</v>
      </c>
    </row>
    <row r="1345" spans="1:12" x14ac:dyDescent="0.25">
      <c r="A1345" t="s">
        <v>2004</v>
      </c>
      <c r="B1345" t="s">
        <v>2005</v>
      </c>
      <c r="C1345" t="s">
        <v>17</v>
      </c>
      <c r="D1345" s="1">
        <v>45298.762777777774</v>
      </c>
      <c r="E1345" s="18" t="s">
        <v>11</v>
      </c>
      <c r="F1345" s="13" t="s">
        <v>16</v>
      </c>
      <c r="G1345" t="s">
        <v>14</v>
      </c>
      <c r="H1345">
        <v>0</v>
      </c>
      <c r="I1345" s="2"/>
      <c r="J1345" s="4">
        <v>0</v>
      </c>
      <c r="K1345" t="str">
        <f>IF((LEN(relatorio_Ananindeua[[#This Row],[CIF/CPF/CNPJ]])=14),relatorio_Ananindeua[[#This Row],[CIF/CPF/CNPJ]],relatorio_Ananindeua[[#This Row],[Coluna2]])</f>
        <v>26402996000155</v>
      </c>
      <c r="L1345" t="str">
        <f t="shared" si="21"/>
        <v>264******55</v>
      </c>
    </row>
    <row r="1346" spans="1:12" x14ac:dyDescent="0.25">
      <c r="A1346" t="s">
        <v>4717</v>
      </c>
      <c r="B1346" t="s">
        <v>4718</v>
      </c>
      <c r="C1346" t="s">
        <v>17</v>
      </c>
      <c r="D1346" s="1">
        <v>45298.762777777774</v>
      </c>
      <c r="E1346" s="18" t="s">
        <v>11</v>
      </c>
      <c r="F1346" s="13" t="s">
        <v>16</v>
      </c>
      <c r="G1346" t="s">
        <v>14</v>
      </c>
      <c r="H1346">
        <v>0</v>
      </c>
      <c r="I1346" s="2"/>
      <c r="J1346" s="4">
        <v>0</v>
      </c>
      <c r="K1346" t="str">
        <f>IF((LEN(relatorio_Ananindeua[[#This Row],[CIF/CPF/CNPJ]])=14),relatorio_Ananindeua[[#This Row],[CIF/CPF/CNPJ]],relatorio_Ananindeua[[#This Row],[Coluna2]])</f>
        <v>39232261000172</v>
      </c>
      <c r="L1346" t="str">
        <f t="shared" si="21"/>
        <v>392******72</v>
      </c>
    </row>
    <row r="1347" spans="1:12" x14ac:dyDescent="0.25">
      <c r="A1347" t="s">
        <v>4703</v>
      </c>
      <c r="B1347" t="s">
        <v>4704</v>
      </c>
      <c r="C1347" t="s">
        <v>17</v>
      </c>
      <c r="D1347" s="1">
        <v>45298.762789351851</v>
      </c>
      <c r="E1347" s="18" t="s">
        <v>11</v>
      </c>
      <c r="F1347" s="13" t="s">
        <v>16</v>
      </c>
      <c r="G1347" t="s">
        <v>14</v>
      </c>
      <c r="H1347">
        <v>0</v>
      </c>
      <c r="I1347" s="2"/>
      <c r="J1347" s="4">
        <v>0</v>
      </c>
      <c r="K1347" t="str">
        <f>IF((LEN(relatorio_Ananindeua[[#This Row],[CIF/CPF/CNPJ]])=14),relatorio_Ananindeua[[#This Row],[CIF/CPF/CNPJ]],relatorio_Ananindeua[[#This Row],[Coluna2]])</f>
        <v>38730402000114</v>
      </c>
      <c r="L1347" t="str">
        <f t="shared" si="21"/>
        <v>387******14</v>
      </c>
    </row>
    <row r="1348" spans="1:12" x14ac:dyDescent="0.25">
      <c r="A1348" t="s">
        <v>4693</v>
      </c>
      <c r="B1348" t="s">
        <v>4694</v>
      </c>
      <c r="C1348" t="s">
        <v>17</v>
      </c>
      <c r="D1348" s="1">
        <v>45298.762812499997</v>
      </c>
      <c r="E1348" s="18" t="s">
        <v>11</v>
      </c>
      <c r="F1348" s="13" t="s">
        <v>16</v>
      </c>
      <c r="G1348" t="s">
        <v>14</v>
      </c>
      <c r="H1348">
        <v>0</v>
      </c>
      <c r="I1348" s="2"/>
      <c r="J1348" s="4">
        <v>0</v>
      </c>
      <c r="K1348" t="str">
        <f>IF((LEN(relatorio_Ananindeua[[#This Row],[CIF/CPF/CNPJ]])=14),relatorio_Ananindeua[[#This Row],[CIF/CPF/CNPJ]],relatorio_Ananindeua[[#This Row],[Coluna2]])</f>
        <v>38628114000153</v>
      </c>
      <c r="L1348" t="str">
        <f t="shared" si="21"/>
        <v>386******53</v>
      </c>
    </row>
    <row r="1349" spans="1:12" x14ac:dyDescent="0.25">
      <c r="A1349" t="s">
        <v>4701</v>
      </c>
      <c r="B1349" t="s">
        <v>4702</v>
      </c>
      <c r="C1349" t="s">
        <v>17</v>
      </c>
      <c r="D1349" s="1">
        <v>45298.762835648151</v>
      </c>
      <c r="E1349" s="18" t="s">
        <v>11</v>
      </c>
      <c r="F1349" s="13" t="s">
        <v>16</v>
      </c>
      <c r="G1349" t="s">
        <v>14</v>
      </c>
      <c r="H1349">
        <v>0</v>
      </c>
      <c r="I1349" s="2"/>
      <c r="J1349" s="4">
        <v>0</v>
      </c>
      <c r="K1349" t="str">
        <f>IF((LEN(relatorio_Ananindeua[[#This Row],[CIF/CPF/CNPJ]])=14),relatorio_Ananindeua[[#This Row],[CIF/CPF/CNPJ]],relatorio_Ananindeua[[#This Row],[Coluna2]])</f>
        <v>38656129000125</v>
      </c>
      <c r="L1349" t="str">
        <f t="shared" si="21"/>
        <v>386******25</v>
      </c>
    </row>
    <row r="1350" spans="1:12" x14ac:dyDescent="0.25">
      <c r="A1350" t="s">
        <v>4691</v>
      </c>
      <c r="B1350" t="s">
        <v>4692</v>
      </c>
      <c r="C1350" t="s">
        <v>17</v>
      </c>
      <c r="D1350" s="1">
        <v>45298.76284722222</v>
      </c>
      <c r="E1350" s="18" t="s">
        <v>11</v>
      </c>
      <c r="F1350" s="13" t="s">
        <v>16</v>
      </c>
      <c r="G1350" t="s">
        <v>14</v>
      </c>
      <c r="H1350">
        <v>0</v>
      </c>
      <c r="I1350" s="2"/>
      <c r="J1350" s="4">
        <v>0</v>
      </c>
      <c r="K1350" t="str">
        <f>IF((LEN(relatorio_Ananindeua[[#This Row],[CIF/CPF/CNPJ]])=14),relatorio_Ananindeua[[#This Row],[CIF/CPF/CNPJ]],relatorio_Ananindeua[[#This Row],[Coluna2]])</f>
        <v>38595284000189</v>
      </c>
      <c r="L1350" t="str">
        <f t="shared" si="21"/>
        <v>385******89</v>
      </c>
    </row>
    <row r="1351" spans="1:12" x14ac:dyDescent="0.25">
      <c r="A1351" t="s">
        <v>4673</v>
      </c>
      <c r="B1351" t="s">
        <v>4674</v>
      </c>
      <c r="C1351" t="s">
        <v>17</v>
      </c>
      <c r="D1351" s="1">
        <v>45298.762870370374</v>
      </c>
      <c r="E1351" s="18" t="s">
        <v>11</v>
      </c>
      <c r="F1351" s="13" t="s">
        <v>16</v>
      </c>
      <c r="G1351" t="s">
        <v>14</v>
      </c>
      <c r="H1351">
        <v>0</v>
      </c>
      <c r="I1351" s="2"/>
      <c r="J1351" s="4">
        <v>0</v>
      </c>
      <c r="K1351" t="str">
        <f>IF((LEN(relatorio_Ananindeua[[#This Row],[CIF/CPF/CNPJ]])=14),relatorio_Ananindeua[[#This Row],[CIF/CPF/CNPJ]],relatorio_Ananindeua[[#This Row],[Coluna2]])</f>
        <v>38463911000128</v>
      </c>
      <c r="L1351" t="str">
        <f t="shared" si="21"/>
        <v>384******28</v>
      </c>
    </row>
    <row r="1352" spans="1:12" x14ac:dyDescent="0.25">
      <c r="A1352" t="s">
        <v>4677</v>
      </c>
      <c r="B1352" t="s">
        <v>4678</v>
      </c>
      <c r="C1352" t="s">
        <v>17</v>
      </c>
      <c r="D1352" s="1">
        <v>45298.762870370374</v>
      </c>
      <c r="E1352" s="18" t="s">
        <v>11</v>
      </c>
      <c r="F1352" s="13" t="s">
        <v>16</v>
      </c>
      <c r="G1352" t="s">
        <v>14</v>
      </c>
      <c r="H1352">
        <v>0</v>
      </c>
      <c r="I1352" s="2"/>
      <c r="J1352" s="4">
        <v>0</v>
      </c>
      <c r="K1352" t="str">
        <f>IF((LEN(relatorio_Ananindeua[[#This Row],[CIF/CPF/CNPJ]])=14),relatorio_Ananindeua[[#This Row],[CIF/CPF/CNPJ]],relatorio_Ananindeua[[#This Row],[Coluna2]])</f>
        <v>38486190000171</v>
      </c>
      <c r="L1352" t="str">
        <f t="shared" si="21"/>
        <v>384******71</v>
      </c>
    </row>
    <row r="1353" spans="1:12" x14ac:dyDescent="0.25">
      <c r="A1353" t="s">
        <v>4683</v>
      </c>
      <c r="B1353" t="s">
        <v>4684</v>
      </c>
      <c r="C1353" t="s">
        <v>17</v>
      </c>
      <c r="D1353" s="1">
        <v>45298.762870370374</v>
      </c>
      <c r="E1353" s="18" t="s">
        <v>11</v>
      </c>
      <c r="F1353" s="13" t="s">
        <v>16</v>
      </c>
      <c r="G1353" t="s">
        <v>14</v>
      </c>
      <c r="H1353">
        <v>0</v>
      </c>
      <c r="I1353" s="2"/>
      <c r="J1353" s="4">
        <v>0</v>
      </c>
      <c r="K1353" t="str">
        <f>IF((LEN(relatorio_Ananindeua[[#This Row],[CIF/CPF/CNPJ]])=14),relatorio_Ananindeua[[#This Row],[CIF/CPF/CNPJ]],relatorio_Ananindeua[[#This Row],[Coluna2]])</f>
        <v>38502475000159</v>
      </c>
      <c r="L1353" t="str">
        <f t="shared" si="21"/>
        <v>385******59</v>
      </c>
    </row>
    <row r="1354" spans="1:12" x14ac:dyDescent="0.25">
      <c r="A1354" t="s">
        <v>2983</v>
      </c>
      <c r="B1354" t="s">
        <v>2984</v>
      </c>
      <c r="C1354" t="s">
        <v>17</v>
      </c>
      <c r="D1354" s="1">
        <v>45298.76289351852</v>
      </c>
      <c r="E1354" s="18" t="s">
        <v>11</v>
      </c>
      <c r="F1354" s="13" t="s">
        <v>16</v>
      </c>
      <c r="G1354" t="s">
        <v>14</v>
      </c>
      <c r="H1354">
        <v>0</v>
      </c>
      <c r="I1354" s="2"/>
      <c r="J1354" s="4">
        <v>0</v>
      </c>
      <c r="K1354" t="str">
        <f>IF((LEN(relatorio_Ananindeua[[#This Row],[CIF/CPF/CNPJ]])=14),relatorio_Ananindeua[[#This Row],[CIF/CPF/CNPJ]],relatorio_Ananindeua[[#This Row],[Coluna2]])</f>
        <v>31297313000187</v>
      </c>
      <c r="L1354" t="str">
        <f t="shared" si="21"/>
        <v>312******87</v>
      </c>
    </row>
    <row r="1355" spans="1:12" x14ac:dyDescent="0.25">
      <c r="A1355" t="s">
        <v>4667</v>
      </c>
      <c r="B1355" t="s">
        <v>4668</v>
      </c>
      <c r="C1355" t="s">
        <v>17</v>
      </c>
      <c r="D1355" s="1">
        <v>45298.76290509259</v>
      </c>
      <c r="E1355" s="18" t="s">
        <v>11</v>
      </c>
      <c r="F1355" s="13" t="s">
        <v>16</v>
      </c>
      <c r="G1355" t="s">
        <v>14</v>
      </c>
      <c r="H1355">
        <v>0</v>
      </c>
      <c r="I1355" s="2"/>
      <c r="J1355" s="4">
        <v>0</v>
      </c>
      <c r="K1355" t="str">
        <f>IF((LEN(relatorio_Ananindeua[[#This Row],[CIF/CPF/CNPJ]])=14),relatorio_Ananindeua[[#This Row],[CIF/CPF/CNPJ]],relatorio_Ananindeua[[#This Row],[Coluna2]])</f>
        <v>38454573000168</v>
      </c>
      <c r="L1355" t="str">
        <f t="shared" si="21"/>
        <v>384******68</v>
      </c>
    </row>
    <row r="1356" spans="1:12" x14ac:dyDescent="0.25">
      <c r="A1356" t="s">
        <v>4665</v>
      </c>
      <c r="B1356" t="s">
        <v>4666</v>
      </c>
      <c r="C1356" t="s">
        <v>17</v>
      </c>
      <c r="D1356" s="1">
        <v>45298.762928240743</v>
      </c>
      <c r="E1356" s="18" t="s">
        <v>11</v>
      </c>
      <c r="F1356" s="13" t="s">
        <v>16</v>
      </c>
      <c r="G1356" t="s">
        <v>14</v>
      </c>
      <c r="H1356">
        <v>0</v>
      </c>
      <c r="I1356" s="2"/>
      <c r="J1356" s="4">
        <v>0</v>
      </c>
      <c r="K1356" t="str">
        <f>IF((LEN(relatorio_Ananindeua[[#This Row],[CIF/CPF/CNPJ]])=14),relatorio_Ananindeua[[#This Row],[CIF/CPF/CNPJ]],relatorio_Ananindeua[[#This Row],[Coluna2]])</f>
        <v>38447190000162</v>
      </c>
      <c r="L1356" t="str">
        <f t="shared" si="21"/>
        <v>384******62</v>
      </c>
    </row>
    <row r="1357" spans="1:12" x14ac:dyDescent="0.25">
      <c r="A1357" t="s">
        <v>4653</v>
      </c>
      <c r="B1357" t="s">
        <v>4654</v>
      </c>
      <c r="C1357" t="s">
        <v>17</v>
      </c>
      <c r="D1357" s="1">
        <v>45298.762939814813</v>
      </c>
      <c r="E1357" s="18" t="s">
        <v>11</v>
      </c>
      <c r="F1357" s="13" t="s">
        <v>16</v>
      </c>
      <c r="G1357" t="s">
        <v>14</v>
      </c>
      <c r="H1357">
        <v>0</v>
      </c>
      <c r="I1357" s="2"/>
      <c r="J1357" s="4">
        <v>0</v>
      </c>
      <c r="K1357" t="str">
        <f>IF((LEN(relatorio_Ananindeua[[#This Row],[CIF/CPF/CNPJ]])=14),relatorio_Ananindeua[[#This Row],[CIF/CPF/CNPJ]],relatorio_Ananindeua[[#This Row],[Coluna2]])</f>
        <v>38395457000115</v>
      </c>
      <c r="L1357" t="str">
        <f t="shared" si="21"/>
        <v>383******15</v>
      </c>
    </row>
    <row r="1358" spans="1:12" x14ac:dyDescent="0.25">
      <c r="A1358" t="s">
        <v>4659</v>
      </c>
      <c r="B1358" t="s">
        <v>4660</v>
      </c>
      <c r="C1358" t="s">
        <v>17</v>
      </c>
      <c r="D1358" s="1">
        <v>45298.762939814813</v>
      </c>
      <c r="E1358" s="18" t="s">
        <v>11</v>
      </c>
      <c r="F1358" s="13" t="s">
        <v>16</v>
      </c>
      <c r="G1358" t="s">
        <v>14</v>
      </c>
      <c r="H1358">
        <v>0</v>
      </c>
      <c r="I1358" s="2"/>
      <c r="J1358" s="4">
        <v>0</v>
      </c>
      <c r="K1358" t="str">
        <f>IF((LEN(relatorio_Ananindeua[[#This Row],[CIF/CPF/CNPJ]])=14),relatorio_Ananindeua[[#This Row],[CIF/CPF/CNPJ]],relatorio_Ananindeua[[#This Row],[Coluna2]])</f>
        <v>38402636000132</v>
      </c>
      <c r="L1358" t="str">
        <f t="shared" si="21"/>
        <v>384******32</v>
      </c>
    </row>
    <row r="1359" spans="1:12" x14ac:dyDescent="0.25">
      <c r="A1359" t="s">
        <v>4657</v>
      </c>
      <c r="B1359" t="s">
        <v>4658</v>
      </c>
      <c r="C1359" t="s">
        <v>17</v>
      </c>
      <c r="D1359" s="1">
        <v>45298.76295138889</v>
      </c>
      <c r="E1359" s="18" t="s">
        <v>11</v>
      </c>
      <c r="F1359" s="13" t="s">
        <v>16</v>
      </c>
      <c r="G1359" t="s">
        <v>14</v>
      </c>
      <c r="H1359">
        <v>0</v>
      </c>
      <c r="I1359" s="2"/>
      <c r="J1359" s="4">
        <v>0</v>
      </c>
      <c r="K1359" t="str">
        <f>IF((LEN(relatorio_Ananindeua[[#This Row],[CIF/CPF/CNPJ]])=14),relatorio_Ananindeua[[#This Row],[CIF/CPF/CNPJ]],relatorio_Ananindeua[[#This Row],[Coluna2]])</f>
        <v>38397608000174</v>
      </c>
      <c r="L1359" t="str">
        <f t="shared" si="21"/>
        <v>383******74</v>
      </c>
    </row>
    <row r="1360" spans="1:12" x14ac:dyDescent="0.25">
      <c r="A1360" t="s">
        <v>4663</v>
      </c>
      <c r="B1360" t="s">
        <v>4664</v>
      </c>
      <c r="C1360" t="s">
        <v>17</v>
      </c>
      <c r="D1360" s="1">
        <v>45298.76295138889</v>
      </c>
      <c r="E1360" s="18" t="s">
        <v>11</v>
      </c>
      <c r="F1360" s="13" t="s">
        <v>16</v>
      </c>
      <c r="G1360" t="s">
        <v>14</v>
      </c>
      <c r="H1360">
        <v>0</v>
      </c>
      <c r="I1360" s="2"/>
      <c r="J1360" s="4">
        <v>0</v>
      </c>
      <c r="K1360" t="str">
        <f>IF((LEN(relatorio_Ananindeua[[#This Row],[CIF/CPF/CNPJ]])=14),relatorio_Ananindeua[[#This Row],[CIF/CPF/CNPJ]],relatorio_Ananindeua[[#This Row],[Coluna2]])</f>
        <v>38416009000150</v>
      </c>
      <c r="L1360" t="str">
        <f t="shared" si="21"/>
        <v>384******50</v>
      </c>
    </row>
    <row r="1361" spans="1:12" x14ac:dyDescent="0.25">
      <c r="A1361" t="s">
        <v>4645</v>
      </c>
      <c r="B1361" t="s">
        <v>4646</v>
      </c>
      <c r="C1361" t="s">
        <v>17</v>
      </c>
      <c r="D1361" s="1">
        <v>45298.762997685182</v>
      </c>
      <c r="E1361" s="18" t="s">
        <v>11</v>
      </c>
      <c r="F1361" s="13" t="s">
        <v>16</v>
      </c>
      <c r="G1361" t="s">
        <v>14</v>
      </c>
      <c r="H1361">
        <v>0</v>
      </c>
      <c r="I1361" s="2"/>
      <c r="J1361" s="4">
        <v>0</v>
      </c>
      <c r="K1361" t="str">
        <f>IF((LEN(relatorio_Ananindeua[[#This Row],[CIF/CPF/CNPJ]])=14),relatorio_Ananindeua[[#This Row],[CIF/CPF/CNPJ]],relatorio_Ananindeua[[#This Row],[Coluna2]])</f>
        <v>38362383000110</v>
      </c>
      <c r="L1361" t="str">
        <f t="shared" si="21"/>
        <v>383******10</v>
      </c>
    </row>
    <row r="1362" spans="1:12" x14ac:dyDescent="0.25">
      <c r="A1362" t="s">
        <v>4651</v>
      </c>
      <c r="B1362" t="s">
        <v>4652</v>
      </c>
      <c r="C1362" t="s">
        <v>17</v>
      </c>
      <c r="D1362" s="1">
        <v>45298.762997685182</v>
      </c>
      <c r="E1362" s="18" t="s">
        <v>11</v>
      </c>
      <c r="F1362" s="13" t="s">
        <v>16</v>
      </c>
      <c r="G1362" t="s">
        <v>14</v>
      </c>
      <c r="H1362">
        <v>0</v>
      </c>
      <c r="I1362" s="2"/>
      <c r="J1362" s="4">
        <v>0</v>
      </c>
      <c r="K1362" t="str">
        <f>IF((LEN(relatorio_Ananindeua[[#This Row],[CIF/CPF/CNPJ]])=14),relatorio_Ananindeua[[#This Row],[CIF/CPF/CNPJ]],relatorio_Ananindeua[[#This Row],[Coluna2]])</f>
        <v>38393863000149</v>
      </c>
      <c r="L1362" t="str">
        <f t="shared" ref="L1362:L1425" si="22">_xlfn.CONCAT(LEFT(A1362,3),REPT("*",6),RIGHT(A1362,2))</f>
        <v>383******49</v>
      </c>
    </row>
    <row r="1363" spans="1:12" x14ac:dyDescent="0.25">
      <c r="A1363" t="s">
        <v>491</v>
      </c>
      <c r="B1363" t="s">
        <v>492</v>
      </c>
      <c r="C1363" t="s">
        <v>17</v>
      </c>
      <c r="D1363" s="1">
        <v>45298.763009259259</v>
      </c>
      <c r="E1363" s="18" t="s">
        <v>11</v>
      </c>
      <c r="F1363" s="13" t="s">
        <v>16</v>
      </c>
      <c r="G1363" t="s">
        <v>14</v>
      </c>
      <c r="H1363">
        <v>0</v>
      </c>
      <c r="I1363" s="2"/>
      <c r="J1363" s="4">
        <v>0</v>
      </c>
      <c r="K1363" t="str">
        <f>IF((LEN(relatorio_Ananindeua[[#This Row],[CIF/CPF/CNPJ]])=14),relatorio_Ananindeua[[#This Row],[CIF/CPF/CNPJ]],relatorio_Ananindeua[[#This Row],[Coluna2]])</f>
        <v>13569213000180</v>
      </c>
      <c r="L1363" t="str">
        <f t="shared" si="22"/>
        <v>135******80</v>
      </c>
    </row>
    <row r="1364" spans="1:12" x14ac:dyDescent="0.25">
      <c r="A1364" t="s">
        <v>4643</v>
      </c>
      <c r="B1364" t="s">
        <v>4644</v>
      </c>
      <c r="C1364" t="s">
        <v>17</v>
      </c>
      <c r="D1364" s="1">
        <v>45298.763009259259</v>
      </c>
      <c r="E1364" s="18" t="s">
        <v>11</v>
      </c>
      <c r="F1364" s="13" t="s">
        <v>16</v>
      </c>
      <c r="G1364" t="s">
        <v>14</v>
      </c>
      <c r="H1364">
        <v>0</v>
      </c>
      <c r="I1364" s="2"/>
      <c r="J1364" s="4">
        <v>0</v>
      </c>
      <c r="K1364" t="str">
        <f>IF((LEN(relatorio_Ananindeua[[#This Row],[CIF/CPF/CNPJ]])=14),relatorio_Ananindeua[[#This Row],[CIF/CPF/CNPJ]],relatorio_Ananindeua[[#This Row],[Coluna2]])</f>
        <v>38350417000157</v>
      </c>
      <c r="L1364" t="str">
        <f t="shared" si="22"/>
        <v>383******57</v>
      </c>
    </row>
    <row r="1365" spans="1:12" x14ac:dyDescent="0.25">
      <c r="A1365" t="s">
        <v>4629</v>
      </c>
      <c r="B1365" t="s">
        <v>4630</v>
      </c>
      <c r="C1365" t="s">
        <v>17</v>
      </c>
      <c r="D1365" s="1">
        <v>45298.763055555559</v>
      </c>
      <c r="E1365" s="18" t="s">
        <v>11</v>
      </c>
      <c r="F1365" s="13" t="s">
        <v>16</v>
      </c>
      <c r="G1365" t="s">
        <v>14</v>
      </c>
      <c r="H1365">
        <v>0</v>
      </c>
      <c r="I1365" s="2"/>
      <c r="J1365" s="4">
        <v>0</v>
      </c>
      <c r="K1365" t="str">
        <f>IF((LEN(relatorio_Ananindeua[[#This Row],[CIF/CPF/CNPJ]])=14),relatorio_Ananindeua[[#This Row],[CIF/CPF/CNPJ]],relatorio_Ananindeua[[#This Row],[Coluna2]])</f>
        <v>38290891000130</v>
      </c>
      <c r="L1365" t="str">
        <f t="shared" si="22"/>
        <v>382******30</v>
      </c>
    </row>
    <row r="1366" spans="1:12" x14ac:dyDescent="0.25">
      <c r="A1366" t="s">
        <v>4623</v>
      </c>
      <c r="B1366" t="s">
        <v>4624</v>
      </c>
      <c r="C1366" t="s">
        <v>17</v>
      </c>
      <c r="D1366" s="1">
        <v>45298.763067129628</v>
      </c>
      <c r="E1366" s="18" t="s">
        <v>11</v>
      </c>
      <c r="F1366" s="13" t="s">
        <v>16</v>
      </c>
      <c r="G1366" t="s">
        <v>14</v>
      </c>
      <c r="H1366">
        <v>0</v>
      </c>
      <c r="I1366" s="2"/>
      <c r="J1366" s="4">
        <v>0</v>
      </c>
      <c r="K1366" t="str">
        <f>IF((LEN(relatorio_Ananindeua[[#This Row],[CIF/CPF/CNPJ]])=14),relatorio_Ananindeua[[#This Row],[CIF/CPF/CNPJ]],relatorio_Ananindeua[[#This Row],[Coluna2]])</f>
        <v>38255136000115</v>
      </c>
      <c r="L1366" t="str">
        <f t="shared" si="22"/>
        <v>382******15</v>
      </c>
    </row>
    <row r="1367" spans="1:12" x14ac:dyDescent="0.25">
      <c r="A1367" t="s">
        <v>4625</v>
      </c>
      <c r="B1367" t="s">
        <v>4626</v>
      </c>
      <c r="C1367" t="s">
        <v>17</v>
      </c>
      <c r="D1367" s="1">
        <v>45298.763067129628</v>
      </c>
      <c r="E1367" s="18" t="s">
        <v>11</v>
      </c>
      <c r="F1367" s="13" t="s">
        <v>16</v>
      </c>
      <c r="G1367" t="s">
        <v>14</v>
      </c>
      <c r="H1367">
        <v>0</v>
      </c>
      <c r="I1367" s="2"/>
      <c r="J1367" s="4">
        <v>0</v>
      </c>
      <c r="K1367" t="str">
        <f>IF((LEN(relatorio_Ananindeua[[#This Row],[CIF/CPF/CNPJ]])=14),relatorio_Ananindeua[[#This Row],[CIF/CPF/CNPJ]],relatorio_Ananindeua[[#This Row],[Coluna2]])</f>
        <v>38255587000152</v>
      </c>
      <c r="L1367" t="str">
        <f t="shared" si="22"/>
        <v>382******52</v>
      </c>
    </row>
    <row r="1368" spans="1:12" x14ac:dyDescent="0.25">
      <c r="A1368" t="s">
        <v>1145</v>
      </c>
      <c r="B1368" t="s">
        <v>1146</v>
      </c>
      <c r="C1368" t="s">
        <v>17</v>
      </c>
      <c r="D1368" s="1">
        <v>45298.763171296298</v>
      </c>
      <c r="E1368" s="18" t="s">
        <v>11</v>
      </c>
      <c r="F1368" s="13" t="s">
        <v>16</v>
      </c>
      <c r="G1368" t="s">
        <v>14</v>
      </c>
      <c r="H1368">
        <v>0</v>
      </c>
      <c r="I1368" s="2"/>
      <c r="J1368" s="4">
        <v>0</v>
      </c>
      <c r="K1368" t="str">
        <f>IF((LEN(relatorio_Ananindeua[[#This Row],[CIF/CPF/CNPJ]])=14),relatorio_Ananindeua[[#This Row],[CIF/CPF/CNPJ]],relatorio_Ananindeua[[#This Row],[Coluna2]])</f>
        <v>19037034000189</v>
      </c>
      <c r="L1368" t="str">
        <f t="shared" si="22"/>
        <v>190******89</v>
      </c>
    </row>
    <row r="1369" spans="1:12" x14ac:dyDescent="0.25">
      <c r="A1369" t="s">
        <v>4605</v>
      </c>
      <c r="B1369" t="s">
        <v>4606</v>
      </c>
      <c r="C1369" t="s">
        <v>17</v>
      </c>
      <c r="D1369" s="1">
        <v>45298.763194444444</v>
      </c>
      <c r="E1369" s="18" t="s">
        <v>11</v>
      </c>
      <c r="F1369" s="13" t="s">
        <v>16</v>
      </c>
      <c r="G1369" t="s">
        <v>14</v>
      </c>
      <c r="H1369">
        <v>0</v>
      </c>
      <c r="I1369" s="2"/>
      <c r="J1369" s="4">
        <v>0</v>
      </c>
      <c r="K1369" t="str">
        <f>IF((LEN(relatorio_Ananindeua[[#This Row],[CIF/CPF/CNPJ]])=14),relatorio_Ananindeua[[#This Row],[CIF/CPF/CNPJ]],relatorio_Ananindeua[[#This Row],[Coluna2]])</f>
        <v>38159345000165</v>
      </c>
      <c r="L1369" t="str">
        <f t="shared" si="22"/>
        <v>381******65</v>
      </c>
    </row>
    <row r="1370" spans="1:12" x14ac:dyDescent="0.25">
      <c r="A1370" t="s">
        <v>4595</v>
      </c>
      <c r="B1370" t="s">
        <v>4596</v>
      </c>
      <c r="C1370" t="s">
        <v>17</v>
      </c>
      <c r="D1370" s="1">
        <v>45298.763229166667</v>
      </c>
      <c r="E1370" s="18" t="s">
        <v>11</v>
      </c>
      <c r="F1370" s="13" t="s">
        <v>16</v>
      </c>
      <c r="G1370" t="s">
        <v>14</v>
      </c>
      <c r="H1370">
        <v>0</v>
      </c>
      <c r="I1370" s="2"/>
      <c r="J1370" s="4">
        <v>0</v>
      </c>
      <c r="K1370" t="str">
        <f>IF((LEN(relatorio_Ananindeua[[#This Row],[CIF/CPF/CNPJ]])=14),relatorio_Ananindeua[[#This Row],[CIF/CPF/CNPJ]],relatorio_Ananindeua[[#This Row],[Coluna2]])</f>
        <v>38128330000130</v>
      </c>
      <c r="L1370" t="str">
        <f t="shared" si="22"/>
        <v>381******30</v>
      </c>
    </row>
    <row r="1371" spans="1:12" x14ac:dyDescent="0.25">
      <c r="A1371" t="s">
        <v>4587</v>
      </c>
      <c r="B1371" t="s">
        <v>4588</v>
      </c>
      <c r="C1371" t="s">
        <v>17</v>
      </c>
      <c r="D1371" s="1">
        <v>45298.763252314813</v>
      </c>
      <c r="E1371" s="18" t="s">
        <v>11</v>
      </c>
      <c r="F1371" s="13" t="s">
        <v>16</v>
      </c>
      <c r="G1371" t="s">
        <v>14</v>
      </c>
      <c r="H1371">
        <v>0</v>
      </c>
      <c r="I1371" s="2"/>
      <c r="J1371" s="4">
        <v>0</v>
      </c>
      <c r="K1371" t="str">
        <f>IF((LEN(relatorio_Ananindeua[[#This Row],[CIF/CPF/CNPJ]])=14),relatorio_Ananindeua[[#This Row],[CIF/CPF/CNPJ]],relatorio_Ananindeua[[#This Row],[Coluna2]])</f>
        <v>38111856000107</v>
      </c>
      <c r="L1371" t="str">
        <f t="shared" si="22"/>
        <v>381******07</v>
      </c>
    </row>
    <row r="1372" spans="1:12" x14ac:dyDescent="0.25">
      <c r="A1372" t="s">
        <v>4567</v>
      </c>
      <c r="B1372" t="s">
        <v>4568</v>
      </c>
      <c r="C1372" t="s">
        <v>17</v>
      </c>
      <c r="D1372" s="1">
        <v>45298.763287037036</v>
      </c>
      <c r="E1372" s="18" t="s">
        <v>11</v>
      </c>
      <c r="F1372" s="13" t="s">
        <v>16</v>
      </c>
      <c r="G1372" t="s">
        <v>14</v>
      </c>
      <c r="H1372">
        <v>0</v>
      </c>
      <c r="I1372" s="2"/>
      <c r="J1372" s="4">
        <v>0</v>
      </c>
      <c r="K1372" t="str">
        <f>IF((LEN(relatorio_Ananindeua[[#This Row],[CIF/CPF/CNPJ]])=14),relatorio_Ananindeua[[#This Row],[CIF/CPF/CNPJ]],relatorio_Ananindeua[[#This Row],[Coluna2]])</f>
        <v>38051712000102</v>
      </c>
      <c r="L1372" t="str">
        <f t="shared" si="22"/>
        <v>380******02</v>
      </c>
    </row>
    <row r="1373" spans="1:12" x14ac:dyDescent="0.25">
      <c r="A1373" t="s">
        <v>4563</v>
      </c>
      <c r="B1373" t="s">
        <v>4564</v>
      </c>
      <c r="C1373" t="s">
        <v>17</v>
      </c>
      <c r="D1373" s="1">
        <v>45298.763310185182</v>
      </c>
      <c r="E1373" s="18" t="s">
        <v>11</v>
      </c>
      <c r="F1373" s="13" t="s">
        <v>16</v>
      </c>
      <c r="G1373" t="s">
        <v>14</v>
      </c>
      <c r="H1373">
        <v>0</v>
      </c>
      <c r="I1373" s="2"/>
      <c r="J1373" s="4">
        <v>0</v>
      </c>
      <c r="K1373" t="str">
        <f>IF((LEN(relatorio_Ananindeua[[#This Row],[CIF/CPF/CNPJ]])=14),relatorio_Ananindeua[[#This Row],[CIF/CPF/CNPJ]],relatorio_Ananindeua[[#This Row],[Coluna2]])</f>
        <v>38035784000166</v>
      </c>
      <c r="L1373" t="str">
        <f t="shared" si="22"/>
        <v>380******66</v>
      </c>
    </row>
    <row r="1374" spans="1:12" x14ac:dyDescent="0.25">
      <c r="A1374" t="s">
        <v>4559</v>
      </c>
      <c r="B1374" t="s">
        <v>4560</v>
      </c>
      <c r="C1374" t="s">
        <v>17</v>
      </c>
      <c r="D1374" s="1">
        <v>45298.763356481482</v>
      </c>
      <c r="E1374" s="18" t="s">
        <v>11</v>
      </c>
      <c r="F1374" s="13" t="s">
        <v>16</v>
      </c>
      <c r="G1374" t="s">
        <v>14</v>
      </c>
      <c r="H1374">
        <v>0</v>
      </c>
      <c r="I1374" s="2"/>
      <c r="J1374" s="4">
        <v>0</v>
      </c>
      <c r="K1374" t="str">
        <f>IF((LEN(relatorio_Ananindeua[[#This Row],[CIF/CPF/CNPJ]])=14),relatorio_Ananindeua[[#This Row],[CIF/CPF/CNPJ]],relatorio_Ananindeua[[#This Row],[Coluna2]])</f>
        <v>37978063000127</v>
      </c>
      <c r="L1374" t="str">
        <f t="shared" si="22"/>
        <v>379******27</v>
      </c>
    </row>
    <row r="1375" spans="1:12" x14ac:dyDescent="0.25">
      <c r="A1375" t="s">
        <v>4527</v>
      </c>
      <c r="B1375" t="s">
        <v>4528</v>
      </c>
      <c r="C1375" t="s">
        <v>17</v>
      </c>
      <c r="D1375" s="1">
        <v>45298.763437499998</v>
      </c>
      <c r="E1375" s="18" t="s">
        <v>11</v>
      </c>
      <c r="F1375" s="13" t="s">
        <v>16</v>
      </c>
      <c r="G1375" t="s">
        <v>14</v>
      </c>
      <c r="H1375">
        <v>0</v>
      </c>
      <c r="I1375" s="2"/>
      <c r="J1375" s="4">
        <v>0</v>
      </c>
      <c r="K1375" t="str">
        <f>IF((LEN(relatorio_Ananindeua[[#This Row],[CIF/CPF/CNPJ]])=14),relatorio_Ananindeua[[#This Row],[CIF/CPF/CNPJ]],relatorio_Ananindeua[[#This Row],[Coluna2]])</f>
        <v>37902259000138</v>
      </c>
      <c r="L1375" t="str">
        <f t="shared" si="22"/>
        <v>379******38</v>
      </c>
    </row>
    <row r="1376" spans="1:12" x14ac:dyDescent="0.25">
      <c r="A1376" t="s">
        <v>4523</v>
      </c>
      <c r="B1376" t="s">
        <v>4524</v>
      </c>
      <c r="C1376" t="s">
        <v>17</v>
      </c>
      <c r="D1376" s="1">
        <v>45298.763449074075</v>
      </c>
      <c r="E1376" s="18" t="s">
        <v>11</v>
      </c>
      <c r="F1376" s="13" t="s">
        <v>16</v>
      </c>
      <c r="G1376" t="s">
        <v>14</v>
      </c>
      <c r="H1376">
        <v>0</v>
      </c>
      <c r="I1376" s="2"/>
      <c r="J1376" s="4">
        <v>0</v>
      </c>
      <c r="K1376" t="str">
        <f>IF((LEN(relatorio_Ananindeua[[#This Row],[CIF/CPF/CNPJ]])=14),relatorio_Ananindeua[[#This Row],[CIF/CPF/CNPJ]],relatorio_Ananindeua[[#This Row],[Coluna2]])</f>
        <v>37889671000165</v>
      </c>
      <c r="L1376" t="str">
        <f t="shared" si="22"/>
        <v>378******65</v>
      </c>
    </row>
    <row r="1377" spans="1:12" x14ac:dyDescent="0.25">
      <c r="A1377" t="s">
        <v>4525</v>
      </c>
      <c r="B1377" t="s">
        <v>4526</v>
      </c>
      <c r="C1377" t="s">
        <v>17</v>
      </c>
      <c r="D1377" s="1">
        <v>45298.763449074075</v>
      </c>
      <c r="E1377" s="18" t="s">
        <v>11</v>
      </c>
      <c r="F1377" s="13" t="s">
        <v>16</v>
      </c>
      <c r="G1377" t="s">
        <v>14</v>
      </c>
      <c r="H1377">
        <v>0</v>
      </c>
      <c r="I1377" s="2"/>
      <c r="J1377" s="4">
        <v>0</v>
      </c>
      <c r="K1377" t="str">
        <f>IF((LEN(relatorio_Ananindeua[[#This Row],[CIF/CPF/CNPJ]])=14),relatorio_Ananindeua[[#This Row],[CIF/CPF/CNPJ]],relatorio_Ananindeua[[#This Row],[Coluna2]])</f>
        <v>37889772000136</v>
      </c>
      <c r="L1377" t="str">
        <f t="shared" si="22"/>
        <v>378******36</v>
      </c>
    </row>
    <row r="1378" spans="1:12" x14ac:dyDescent="0.25">
      <c r="A1378" t="s">
        <v>4054</v>
      </c>
      <c r="B1378" t="s">
        <v>4055</v>
      </c>
      <c r="C1378" t="s">
        <v>17</v>
      </c>
      <c r="D1378" s="1">
        <v>45298.763495370367</v>
      </c>
      <c r="E1378" s="18" t="s">
        <v>11</v>
      </c>
      <c r="F1378" s="13" t="s">
        <v>16</v>
      </c>
      <c r="G1378" t="s">
        <v>14</v>
      </c>
      <c r="H1378">
        <v>0</v>
      </c>
      <c r="I1378" s="2"/>
      <c r="J1378" s="4">
        <v>0</v>
      </c>
      <c r="K1378" t="str">
        <f>IF((LEN(relatorio_Ananindeua[[#This Row],[CIF/CPF/CNPJ]])=14),relatorio_Ananindeua[[#This Row],[CIF/CPF/CNPJ]],relatorio_Ananindeua[[#This Row],[Coluna2]])</f>
        <v>36015015000170</v>
      </c>
      <c r="L1378" t="str">
        <f t="shared" si="22"/>
        <v>360******70</v>
      </c>
    </row>
    <row r="1379" spans="1:12" x14ac:dyDescent="0.25">
      <c r="A1379" t="s">
        <v>4501</v>
      </c>
      <c r="B1379" t="s">
        <v>4502</v>
      </c>
      <c r="C1379" t="s">
        <v>17</v>
      </c>
      <c r="D1379" s="1">
        <v>45298.76358796296</v>
      </c>
      <c r="E1379" s="18" t="s">
        <v>11</v>
      </c>
      <c r="F1379" s="13" t="s">
        <v>16</v>
      </c>
      <c r="G1379" t="s">
        <v>14</v>
      </c>
      <c r="H1379">
        <v>0</v>
      </c>
      <c r="I1379" s="2"/>
      <c r="J1379" s="4">
        <v>0</v>
      </c>
      <c r="K1379" t="str">
        <f>IF((LEN(relatorio_Ananindeua[[#This Row],[CIF/CPF/CNPJ]])=14),relatorio_Ananindeua[[#This Row],[CIF/CPF/CNPJ]],relatorio_Ananindeua[[#This Row],[Coluna2]])</f>
        <v>37756378000120</v>
      </c>
      <c r="L1379" t="str">
        <f t="shared" si="22"/>
        <v>377******20</v>
      </c>
    </row>
    <row r="1380" spans="1:12" x14ac:dyDescent="0.25">
      <c r="A1380" t="s">
        <v>4491</v>
      </c>
      <c r="B1380" t="s">
        <v>4492</v>
      </c>
      <c r="C1380" t="s">
        <v>17</v>
      </c>
      <c r="D1380" s="1">
        <v>45298.763611111113</v>
      </c>
      <c r="E1380" s="18" t="s">
        <v>11</v>
      </c>
      <c r="F1380" s="13" t="s">
        <v>16</v>
      </c>
      <c r="G1380" t="s">
        <v>14</v>
      </c>
      <c r="H1380">
        <v>0</v>
      </c>
      <c r="I1380" s="2"/>
      <c r="J1380" s="4">
        <v>0</v>
      </c>
      <c r="K1380" t="str">
        <f>IF((LEN(relatorio_Ananindeua[[#This Row],[CIF/CPF/CNPJ]])=14),relatorio_Ananindeua[[#This Row],[CIF/CPF/CNPJ]],relatorio_Ananindeua[[#This Row],[Coluna2]])</f>
        <v>37722731000150</v>
      </c>
      <c r="L1380" t="str">
        <f t="shared" si="22"/>
        <v>377******50</v>
      </c>
    </row>
    <row r="1381" spans="1:12" x14ac:dyDescent="0.25">
      <c r="A1381" t="s">
        <v>4493</v>
      </c>
      <c r="B1381" t="s">
        <v>4494</v>
      </c>
      <c r="C1381" t="s">
        <v>17</v>
      </c>
      <c r="D1381" s="1">
        <v>45298.763611111113</v>
      </c>
      <c r="E1381" s="18" t="s">
        <v>11</v>
      </c>
      <c r="F1381" s="13" t="s">
        <v>16</v>
      </c>
      <c r="G1381" t="s">
        <v>14</v>
      </c>
      <c r="H1381">
        <v>0</v>
      </c>
      <c r="I1381" s="2"/>
      <c r="J1381" s="4">
        <v>0</v>
      </c>
      <c r="K1381" t="str">
        <f>IF((LEN(relatorio_Ananindeua[[#This Row],[CIF/CPF/CNPJ]])=14),relatorio_Ananindeua[[#This Row],[CIF/CPF/CNPJ]],relatorio_Ananindeua[[#This Row],[Coluna2]])</f>
        <v>37725286000182</v>
      </c>
      <c r="L1381" t="str">
        <f t="shared" si="22"/>
        <v>377******82</v>
      </c>
    </row>
    <row r="1382" spans="1:12" x14ac:dyDescent="0.25">
      <c r="A1382" t="s">
        <v>4483</v>
      </c>
      <c r="B1382" t="s">
        <v>4484</v>
      </c>
      <c r="C1382" t="s">
        <v>17</v>
      </c>
      <c r="D1382" s="1">
        <v>45298.763668981483</v>
      </c>
      <c r="E1382" s="18" t="s">
        <v>11</v>
      </c>
      <c r="F1382" s="13" t="s">
        <v>16</v>
      </c>
      <c r="G1382" t="s">
        <v>14</v>
      </c>
      <c r="H1382">
        <v>0</v>
      </c>
      <c r="I1382" s="2"/>
      <c r="J1382" s="4">
        <v>0</v>
      </c>
      <c r="K1382" t="str">
        <f>IF((LEN(relatorio_Ananindeua[[#This Row],[CIF/CPF/CNPJ]])=14),relatorio_Ananindeua[[#This Row],[CIF/CPF/CNPJ]],relatorio_Ananindeua[[#This Row],[Coluna2]])</f>
        <v>37687577000123</v>
      </c>
      <c r="L1382" t="str">
        <f t="shared" si="22"/>
        <v>376******23</v>
      </c>
    </row>
    <row r="1383" spans="1:12" x14ac:dyDescent="0.25">
      <c r="A1383" t="s">
        <v>4475</v>
      </c>
      <c r="B1383" t="s">
        <v>4476</v>
      </c>
      <c r="C1383" t="s">
        <v>17</v>
      </c>
      <c r="D1383" s="1">
        <v>45298.763703703706</v>
      </c>
      <c r="E1383" s="18" t="s">
        <v>11</v>
      </c>
      <c r="F1383" s="13" t="s">
        <v>16</v>
      </c>
      <c r="G1383" t="s">
        <v>14</v>
      </c>
      <c r="H1383">
        <v>0</v>
      </c>
      <c r="I1383" s="2"/>
      <c r="J1383" s="4">
        <v>0</v>
      </c>
      <c r="K1383" t="str">
        <f>IF((LEN(relatorio_Ananindeua[[#This Row],[CIF/CPF/CNPJ]])=14),relatorio_Ananindeua[[#This Row],[CIF/CPF/CNPJ]],relatorio_Ananindeua[[#This Row],[Coluna2]])</f>
        <v>37628100000177</v>
      </c>
      <c r="L1383" t="str">
        <f t="shared" si="22"/>
        <v>376******77</v>
      </c>
    </row>
    <row r="1384" spans="1:12" x14ac:dyDescent="0.25">
      <c r="A1384" t="s">
        <v>861</v>
      </c>
      <c r="B1384" t="s">
        <v>862</v>
      </c>
      <c r="C1384" t="s">
        <v>17</v>
      </c>
      <c r="D1384" s="1">
        <v>45298.763738425929</v>
      </c>
      <c r="E1384" s="18" t="s">
        <v>11</v>
      </c>
      <c r="F1384" s="13" t="s">
        <v>16</v>
      </c>
      <c r="G1384" t="s">
        <v>14</v>
      </c>
      <c r="H1384">
        <v>0</v>
      </c>
      <c r="I1384" s="2"/>
      <c r="J1384" s="4">
        <v>0</v>
      </c>
      <c r="K1384" t="str">
        <f>IF((LEN(relatorio_Ananindeua[[#This Row],[CIF/CPF/CNPJ]])=14),relatorio_Ananindeua[[#This Row],[CIF/CPF/CNPJ]],relatorio_Ananindeua[[#This Row],[Coluna2]])</f>
        <v>16688792000179</v>
      </c>
      <c r="L1384" t="str">
        <f t="shared" si="22"/>
        <v>166******79</v>
      </c>
    </row>
    <row r="1385" spans="1:12" x14ac:dyDescent="0.25">
      <c r="A1385" t="s">
        <v>4402</v>
      </c>
      <c r="B1385" t="s">
        <v>4403</v>
      </c>
      <c r="C1385" t="s">
        <v>17</v>
      </c>
      <c r="D1385" s="1">
        <v>45298.763738425929</v>
      </c>
      <c r="E1385" s="18" t="s">
        <v>11</v>
      </c>
      <c r="F1385" s="13" t="s">
        <v>16</v>
      </c>
      <c r="G1385" t="s">
        <v>14</v>
      </c>
      <c r="H1385">
        <v>0</v>
      </c>
      <c r="I1385" s="2"/>
      <c r="J1385" s="4">
        <v>0</v>
      </c>
      <c r="K1385" t="str">
        <f>IF((LEN(relatorio_Ananindeua[[#This Row],[CIF/CPF/CNPJ]])=14),relatorio_Ananindeua[[#This Row],[CIF/CPF/CNPJ]],relatorio_Ananindeua[[#This Row],[Coluna2]])</f>
        <v>37383074000164</v>
      </c>
      <c r="L1385" t="str">
        <f t="shared" si="22"/>
        <v>373******64</v>
      </c>
    </row>
    <row r="1386" spans="1:12" x14ac:dyDescent="0.25">
      <c r="A1386" t="s">
        <v>4197</v>
      </c>
      <c r="B1386" t="s">
        <v>4198</v>
      </c>
      <c r="C1386" t="s">
        <v>17</v>
      </c>
      <c r="D1386" s="1">
        <v>45298.763749999998</v>
      </c>
      <c r="E1386" s="18" t="s">
        <v>11</v>
      </c>
      <c r="F1386" s="13" t="s">
        <v>16</v>
      </c>
      <c r="G1386" t="s">
        <v>14</v>
      </c>
      <c r="H1386">
        <v>0</v>
      </c>
      <c r="I1386" s="2"/>
      <c r="J1386" s="4">
        <v>0</v>
      </c>
      <c r="K1386" t="str">
        <f>IF((LEN(relatorio_Ananindeua[[#This Row],[CIF/CPF/CNPJ]])=14),relatorio_Ananindeua[[#This Row],[CIF/CPF/CNPJ]],relatorio_Ananindeua[[#This Row],[Coluna2]])</f>
        <v>36626680000109</v>
      </c>
      <c r="L1386" t="str">
        <f t="shared" si="22"/>
        <v>366******09</v>
      </c>
    </row>
    <row r="1387" spans="1:12" x14ac:dyDescent="0.25">
      <c r="A1387" t="s">
        <v>4453</v>
      </c>
      <c r="B1387" t="s">
        <v>4454</v>
      </c>
      <c r="C1387" t="s">
        <v>17</v>
      </c>
      <c r="D1387" s="1">
        <v>45298.763761574075</v>
      </c>
      <c r="E1387" s="18" t="s">
        <v>11</v>
      </c>
      <c r="F1387" s="13" t="s">
        <v>16</v>
      </c>
      <c r="G1387" t="s">
        <v>14</v>
      </c>
      <c r="H1387">
        <v>0</v>
      </c>
      <c r="I1387" s="2"/>
      <c r="J1387" s="4">
        <v>0</v>
      </c>
      <c r="K1387" t="str">
        <f>IF((LEN(relatorio_Ananindeua[[#This Row],[CIF/CPF/CNPJ]])=14),relatorio_Ananindeua[[#This Row],[CIF/CPF/CNPJ]],relatorio_Ananindeua[[#This Row],[Coluna2]])</f>
        <v>37565540000122</v>
      </c>
      <c r="L1387" t="str">
        <f t="shared" si="22"/>
        <v>375******22</v>
      </c>
    </row>
    <row r="1388" spans="1:12" x14ac:dyDescent="0.25">
      <c r="A1388" t="s">
        <v>4447</v>
      </c>
      <c r="B1388" t="s">
        <v>4448</v>
      </c>
      <c r="C1388" t="s">
        <v>17</v>
      </c>
      <c r="D1388" s="1">
        <v>45298.763773148145</v>
      </c>
      <c r="E1388" s="18" t="s">
        <v>11</v>
      </c>
      <c r="F1388" s="13" t="s">
        <v>16</v>
      </c>
      <c r="G1388" t="s">
        <v>14</v>
      </c>
      <c r="H1388">
        <v>0</v>
      </c>
      <c r="I1388" s="2"/>
      <c r="J1388" s="4">
        <v>0</v>
      </c>
      <c r="K1388" t="str">
        <f>IF((LEN(relatorio_Ananindeua[[#This Row],[CIF/CPF/CNPJ]])=14),relatorio_Ananindeua[[#This Row],[CIF/CPF/CNPJ]],relatorio_Ananindeua[[#This Row],[Coluna2]])</f>
        <v>37549951000124</v>
      </c>
      <c r="L1388" t="str">
        <f t="shared" si="22"/>
        <v>375******24</v>
      </c>
    </row>
    <row r="1389" spans="1:12" x14ac:dyDescent="0.25">
      <c r="A1389" t="s">
        <v>4451</v>
      </c>
      <c r="B1389" t="s">
        <v>4452</v>
      </c>
      <c r="C1389" t="s">
        <v>17</v>
      </c>
      <c r="D1389" s="1">
        <v>45298.763773148145</v>
      </c>
      <c r="E1389" s="18" t="s">
        <v>11</v>
      </c>
      <c r="F1389" s="13" t="s">
        <v>16</v>
      </c>
      <c r="G1389" t="s">
        <v>14</v>
      </c>
      <c r="H1389">
        <v>0</v>
      </c>
      <c r="I1389" s="2"/>
      <c r="J1389" s="4">
        <v>0</v>
      </c>
      <c r="K1389" t="str">
        <f>IF((LEN(relatorio_Ananindeua[[#This Row],[CIF/CPF/CNPJ]])=14),relatorio_Ananindeua[[#This Row],[CIF/CPF/CNPJ]],relatorio_Ananindeua[[#This Row],[Coluna2]])</f>
        <v>37557932000140</v>
      </c>
      <c r="L1389" t="str">
        <f t="shared" si="22"/>
        <v>375******40</v>
      </c>
    </row>
    <row r="1390" spans="1:12" x14ac:dyDescent="0.25">
      <c r="A1390" t="s">
        <v>4430</v>
      </c>
      <c r="B1390" t="s">
        <v>4431</v>
      </c>
      <c r="C1390" t="s">
        <v>17</v>
      </c>
      <c r="D1390" s="1">
        <v>45298.763807870368</v>
      </c>
      <c r="E1390" s="18" t="s">
        <v>11</v>
      </c>
      <c r="F1390" s="13" t="s">
        <v>16</v>
      </c>
      <c r="G1390" t="s">
        <v>14</v>
      </c>
      <c r="H1390">
        <v>0</v>
      </c>
      <c r="I1390" s="2"/>
      <c r="J1390" s="4">
        <v>0</v>
      </c>
      <c r="K1390" t="str">
        <f>IF((LEN(relatorio_Ananindeua[[#This Row],[CIF/CPF/CNPJ]])=14),relatorio_Ananindeua[[#This Row],[CIF/CPF/CNPJ]],relatorio_Ananindeua[[#This Row],[Coluna2]])</f>
        <v>37483758000138</v>
      </c>
      <c r="L1390" t="str">
        <f t="shared" si="22"/>
        <v>374******38</v>
      </c>
    </row>
    <row r="1391" spans="1:12" x14ac:dyDescent="0.25">
      <c r="A1391" t="s">
        <v>4441</v>
      </c>
      <c r="B1391" t="s">
        <v>4442</v>
      </c>
      <c r="C1391" t="s">
        <v>17</v>
      </c>
      <c r="D1391" s="1">
        <v>45298.763807870368</v>
      </c>
      <c r="E1391" s="18" t="s">
        <v>11</v>
      </c>
      <c r="F1391" s="13" t="s">
        <v>16</v>
      </c>
      <c r="G1391" t="s">
        <v>14</v>
      </c>
      <c r="H1391">
        <v>0</v>
      </c>
      <c r="I1391" s="2"/>
      <c r="J1391" s="4">
        <v>0</v>
      </c>
      <c r="K1391" t="str">
        <f>IF((LEN(relatorio_Ananindeua[[#This Row],[CIF/CPF/CNPJ]])=14),relatorio_Ananindeua[[#This Row],[CIF/CPF/CNPJ]],relatorio_Ananindeua[[#This Row],[Coluna2]])</f>
        <v>37530992000179</v>
      </c>
      <c r="L1391" t="str">
        <f t="shared" si="22"/>
        <v>375******79</v>
      </c>
    </row>
    <row r="1392" spans="1:12" x14ac:dyDescent="0.25">
      <c r="A1392" t="s">
        <v>1431</v>
      </c>
      <c r="B1392" t="s">
        <v>1432</v>
      </c>
      <c r="C1392" t="s">
        <v>17</v>
      </c>
      <c r="D1392" s="1">
        <v>45298.763819444444</v>
      </c>
      <c r="E1392" s="18" t="s">
        <v>11</v>
      </c>
      <c r="F1392" s="13" t="s">
        <v>16</v>
      </c>
      <c r="G1392" t="s">
        <v>14</v>
      </c>
      <c r="H1392">
        <v>0</v>
      </c>
      <c r="I1392" s="2"/>
      <c r="J1392" s="4">
        <v>0</v>
      </c>
      <c r="K1392" t="str">
        <f>IF((LEN(relatorio_Ananindeua[[#This Row],[CIF/CPF/CNPJ]])=14),relatorio_Ananindeua[[#This Row],[CIF/CPF/CNPJ]],relatorio_Ananindeua[[#This Row],[Coluna2]])</f>
        <v>21609690000150</v>
      </c>
      <c r="L1392" t="str">
        <f t="shared" si="22"/>
        <v>216******50</v>
      </c>
    </row>
    <row r="1393" spans="1:12" x14ac:dyDescent="0.25">
      <c r="A1393" t="s">
        <v>4309</v>
      </c>
      <c r="B1393" t="s">
        <v>4310</v>
      </c>
      <c r="C1393" t="s">
        <v>17</v>
      </c>
      <c r="D1393" s="1">
        <v>45298.763854166667</v>
      </c>
      <c r="E1393" s="18" t="s">
        <v>11</v>
      </c>
      <c r="F1393" s="13" t="s">
        <v>16</v>
      </c>
      <c r="G1393" t="s">
        <v>14</v>
      </c>
      <c r="H1393">
        <v>0</v>
      </c>
      <c r="I1393" s="2"/>
      <c r="J1393" s="4">
        <v>0</v>
      </c>
      <c r="K1393" t="str">
        <f>IF((LEN(relatorio_Ananindeua[[#This Row],[CIF/CPF/CNPJ]])=14),relatorio_Ananindeua[[#This Row],[CIF/CPF/CNPJ]],relatorio_Ananindeua[[#This Row],[Coluna2]])</f>
        <v>36944074000123</v>
      </c>
      <c r="L1393" t="str">
        <f t="shared" si="22"/>
        <v>369******23</v>
      </c>
    </row>
    <row r="1394" spans="1:12" x14ac:dyDescent="0.25">
      <c r="A1394" t="s">
        <v>4422</v>
      </c>
      <c r="B1394" t="s">
        <v>4423</v>
      </c>
      <c r="C1394" t="s">
        <v>17</v>
      </c>
      <c r="D1394" s="1">
        <v>45298.763854166667</v>
      </c>
      <c r="E1394" s="18" t="s">
        <v>11</v>
      </c>
      <c r="F1394" s="13" t="s">
        <v>16</v>
      </c>
      <c r="G1394" t="s">
        <v>14</v>
      </c>
      <c r="H1394">
        <v>0</v>
      </c>
      <c r="I1394" s="2"/>
      <c r="J1394" s="4">
        <v>0</v>
      </c>
      <c r="K1394" t="str">
        <f>IF((LEN(relatorio_Ananindeua[[#This Row],[CIF/CPF/CNPJ]])=14),relatorio_Ananindeua[[#This Row],[CIF/CPF/CNPJ]],relatorio_Ananindeua[[#This Row],[Coluna2]])</f>
        <v>37456024000160</v>
      </c>
      <c r="L1394" t="str">
        <f t="shared" si="22"/>
        <v>374******60</v>
      </c>
    </row>
    <row r="1395" spans="1:12" x14ac:dyDescent="0.25">
      <c r="A1395" t="s">
        <v>4353</v>
      </c>
      <c r="B1395" t="s">
        <v>4354</v>
      </c>
      <c r="C1395" t="s">
        <v>17</v>
      </c>
      <c r="D1395" s="1">
        <v>45298.763888888891</v>
      </c>
      <c r="E1395" s="18" t="s">
        <v>11</v>
      </c>
      <c r="F1395" s="13" t="s">
        <v>16</v>
      </c>
      <c r="G1395" t="s">
        <v>14</v>
      </c>
      <c r="H1395">
        <v>0</v>
      </c>
      <c r="I1395" s="2"/>
      <c r="J1395" s="4">
        <v>0</v>
      </c>
      <c r="K1395" t="str">
        <f>IF((LEN(relatorio_Ananindeua[[#This Row],[CIF/CPF/CNPJ]])=14),relatorio_Ananindeua[[#This Row],[CIF/CPF/CNPJ]],relatorio_Ananindeua[[#This Row],[Coluna2]])</f>
        <v>37183176000136</v>
      </c>
      <c r="L1395" t="str">
        <f t="shared" si="22"/>
        <v>371******36</v>
      </c>
    </row>
    <row r="1396" spans="1:12" x14ac:dyDescent="0.25">
      <c r="A1396" t="s">
        <v>4420</v>
      </c>
      <c r="B1396" t="s">
        <v>4421</v>
      </c>
      <c r="C1396" t="s">
        <v>17</v>
      </c>
      <c r="D1396" s="1">
        <v>45298.76390046296</v>
      </c>
      <c r="E1396" s="18" t="s">
        <v>11</v>
      </c>
      <c r="F1396" s="13" t="s">
        <v>16</v>
      </c>
      <c r="G1396" t="s">
        <v>14</v>
      </c>
      <c r="H1396">
        <v>0</v>
      </c>
      <c r="I1396" s="2"/>
      <c r="J1396" s="4">
        <v>0</v>
      </c>
      <c r="K1396" t="str">
        <f>IF((LEN(relatorio_Ananindeua[[#This Row],[CIF/CPF/CNPJ]])=14),relatorio_Ananindeua[[#This Row],[CIF/CPF/CNPJ]],relatorio_Ananindeua[[#This Row],[Coluna2]])</f>
        <v>37452361000189</v>
      </c>
      <c r="L1396" t="str">
        <f t="shared" si="22"/>
        <v>374******89</v>
      </c>
    </row>
    <row r="1397" spans="1:12" x14ac:dyDescent="0.25">
      <c r="A1397" t="s">
        <v>4416</v>
      </c>
      <c r="B1397" t="s">
        <v>4417</v>
      </c>
      <c r="C1397" t="s">
        <v>17</v>
      </c>
      <c r="D1397" s="1">
        <v>45298.763923611114</v>
      </c>
      <c r="E1397" s="18" t="s">
        <v>11</v>
      </c>
      <c r="F1397" s="13" t="s">
        <v>16</v>
      </c>
      <c r="G1397" t="s">
        <v>14</v>
      </c>
      <c r="H1397">
        <v>0</v>
      </c>
      <c r="I1397" s="2"/>
      <c r="J1397" s="4">
        <v>0</v>
      </c>
      <c r="K1397" t="str">
        <f>IF((LEN(relatorio_Ananindeua[[#This Row],[CIF/CPF/CNPJ]])=14),relatorio_Ananindeua[[#This Row],[CIF/CPF/CNPJ]],relatorio_Ananindeua[[#This Row],[Coluna2]])</f>
        <v>37412221000187</v>
      </c>
      <c r="L1397" t="str">
        <f t="shared" si="22"/>
        <v>374******87</v>
      </c>
    </row>
    <row r="1398" spans="1:12" x14ac:dyDescent="0.25">
      <c r="A1398" t="s">
        <v>6390</v>
      </c>
      <c r="B1398" t="s">
        <v>6391</v>
      </c>
      <c r="C1398" t="s">
        <v>17</v>
      </c>
      <c r="D1398" s="1">
        <v>45298.763969907406</v>
      </c>
      <c r="E1398" s="18" t="s">
        <v>11</v>
      </c>
      <c r="F1398" s="13" t="s">
        <v>16</v>
      </c>
      <c r="G1398" t="s">
        <v>14</v>
      </c>
      <c r="H1398">
        <v>0</v>
      </c>
      <c r="I1398" s="2"/>
      <c r="J1398" s="4">
        <v>0</v>
      </c>
      <c r="K1398" t="str">
        <f>IF((LEN(relatorio_Ananindeua[[#This Row],[CIF/CPF/CNPJ]])=14),relatorio_Ananindeua[[#This Row],[CIF/CPF/CNPJ]],relatorio_Ananindeua[[#This Row],[Coluna2]])</f>
        <v>44773811000109</v>
      </c>
      <c r="L1398" t="str">
        <f t="shared" si="22"/>
        <v>447******09</v>
      </c>
    </row>
    <row r="1399" spans="1:12" x14ac:dyDescent="0.25">
      <c r="A1399" t="s">
        <v>4404</v>
      </c>
      <c r="B1399" t="s">
        <v>4405</v>
      </c>
      <c r="C1399" t="s">
        <v>17</v>
      </c>
      <c r="D1399" s="1">
        <v>45298.763981481483</v>
      </c>
      <c r="E1399" s="18" t="s">
        <v>11</v>
      </c>
      <c r="F1399" s="13" t="s">
        <v>16</v>
      </c>
      <c r="G1399" t="s">
        <v>14</v>
      </c>
      <c r="H1399">
        <v>0</v>
      </c>
      <c r="I1399" s="2"/>
      <c r="J1399" s="4">
        <v>0</v>
      </c>
      <c r="K1399" t="str">
        <f>IF((LEN(relatorio_Ananindeua[[#This Row],[CIF/CPF/CNPJ]])=14),relatorio_Ananindeua[[#This Row],[CIF/CPF/CNPJ]],relatorio_Ananindeua[[#This Row],[Coluna2]])</f>
        <v>37384632000106</v>
      </c>
      <c r="L1399" t="str">
        <f t="shared" si="22"/>
        <v>373******06</v>
      </c>
    </row>
    <row r="1400" spans="1:12" x14ac:dyDescent="0.25">
      <c r="A1400" t="s">
        <v>4408</v>
      </c>
      <c r="B1400" t="s">
        <v>4409</v>
      </c>
      <c r="C1400" t="s">
        <v>17</v>
      </c>
      <c r="D1400" s="1">
        <v>45298.763981481483</v>
      </c>
      <c r="E1400" s="18" t="s">
        <v>11</v>
      </c>
      <c r="F1400" s="13" t="s">
        <v>16</v>
      </c>
      <c r="G1400" t="s">
        <v>14</v>
      </c>
      <c r="H1400">
        <v>0</v>
      </c>
      <c r="I1400" s="2"/>
      <c r="J1400" s="4">
        <v>0</v>
      </c>
      <c r="K1400" t="str">
        <f>IF((LEN(relatorio_Ananindeua[[#This Row],[CIF/CPF/CNPJ]])=14),relatorio_Ananindeua[[#This Row],[CIF/CPF/CNPJ]],relatorio_Ananindeua[[#This Row],[Coluna2]])</f>
        <v>37388794000112</v>
      </c>
      <c r="L1400" t="str">
        <f t="shared" si="22"/>
        <v>373******12</v>
      </c>
    </row>
    <row r="1401" spans="1:12" x14ac:dyDescent="0.25">
      <c r="A1401" t="s">
        <v>4414</v>
      </c>
      <c r="B1401" t="s">
        <v>4415</v>
      </c>
      <c r="C1401" t="s">
        <v>17</v>
      </c>
      <c r="D1401" s="1">
        <v>45298.763981481483</v>
      </c>
      <c r="E1401" s="18" t="s">
        <v>11</v>
      </c>
      <c r="F1401" s="13" t="s">
        <v>16</v>
      </c>
      <c r="G1401" t="s">
        <v>14</v>
      </c>
      <c r="H1401">
        <v>0</v>
      </c>
      <c r="I1401" s="2"/>
      <c r="J1401" s="4">
        <v>0</v>
      </c>
      <c r="K1401" t="str">
        <f>IF((LEN(relatorio_Ananindeua[[#This Row],[CIF/CPF/CNPJ]])=14),relatorio_Ananindeua[[#This Row],[CIF/CPF/CNPJ]],relatorio_Ananindeua[[#This Row],[Coluna2]])</f>
        <v>37395730000149</v>
      </c>
      <c r="L1401" t="str">
        <f t="shared" si="22"/>
        <v>373******49</v>
      </c>
    </row>
    <row r="1402" spans="1:12" x14ac:dyDescent="0.25">
      <c r="A1402" t="s">
        <v>688</v>
      </c>
      <c r="B1402" t="s">
        <v>689</v>
      </c>
      <c r="C1402" t="s">
        <v>17</v>
      </c>
      <c r="D1402" s="1">
        <v>45298.763993055552</v>
      </c>
      <c r="E1402" s="18" t="s">
        <v>11</v>
      </c>
      <c r="F1402" s="13" t="s">
        <v>16</v>
      </c>
      <c r="G1402" t="s">
        <v>14</v>
      </c>
      <c r="H1402">
        <v>0</v>
      </c>
      <c r="I1402" s="2"/>
      <c r="J1402" s="4">
        <v>0</v>
      </c>
      <c r="K1402" t="str">
        <f>IF((LEN(relatorio_Ananindeua[[#This Row],[CIF/CPF/CNPJ]])=14),relatorio_Ananindeua[[#This Row],[CIF/CPF/CNPJ]],relatorio_Ananindeua[[#This Row],[Coluna2]])</f>
        <v>15057032000109</v>
      </c>
      <c r="L1402" t="str">
        <f t="shared" si="22"/>
        <v>150******09</v>
      </c>
    </row>
    <row r="1403" spans="1:12" x14ac:dyDescent="0.25">
      <c r="A1403" t="s">
        <v>4396</v>
      </c>
      <c r="B1403" t="s">
        <v>4397</v>
      </c>
      <c r="C1403" t="s">
        <v>17</v>
      </c>
      <c r="D1403" s="1">
        <v>45298.763993055552</v>
      </c>
      <c r="E1403" s="18" t="s">
        <v>11</v>
      </c>
      <c r="F1403" s="13" t="s">
        <v>16</v>
      </c>
      <c r="G1403" t="s">
        <v>14</v>
      </c>
      <c r="H1403">
        <v>0</v>
      </c>
      <c r="I1403" s="2"/>
      <c r="J1403" s="4">
        <v>0</v>
      </c>
      <c r="K1403" t="str">
        <f>IF((LEN(relatorio_Ananindeua[[#This Row],[CIF/CPF/CNPJ]])=14),relatorio_Ananindeua[[#This Row],[CIF/CPF/CNPJ]],relatorio_Ananindeua[[#This Row],[Coluna2]])</f>
        <v>37359755000197</v>
      </c>
      <c r="L1403" t="str">
        <f t="shared" si="22"/>
        <v>373******97</v>
      </c>
    </row>
    <row r="1404" spans="1:12" x14ac:dyDescent="0.25">
      <c r="A1404" t="s">
        <v>4412</v>
      </c>
      <c r="B1404" t="s">
        <v>4413</v>
      </c>
      <c r="C1404" t="s">
        <v>17</v>
      </c>
      <c r="D1404" s="1">
        <v>45298.763993055552</v>
      </c>
      <c r="E1404" s="18" t="s">
        <v>11</v>
      </c>
      <c r="F1404" s="13" t="s">
        <v>16</v>
      </c>
      <c r="G1404" t="s">
        <v>14</v>
      </c>
      <c r="H1404">
        <v>0</v>
      </c>
      <c r="I1404" s="2"/>
      <c r="J1404" s="4">
        <v>0</v>
      </c>
      <c r="K1404" t="str">
        <f>IF((LEN(relatorio_Ananindeua[[#This Row],[CIF/CPF/CNPJ]])=14),relatorio_Ananindeua[[#This Row],[CIF/CPF/CNPJ]],relatorio_Ananindeua[[#This Row],[Coluna2]])</f>
        <v>37392754000144</v>
      </c>
      <c r="L1404" t="str">
        <f t="shared" si="22"/>
        <v>373******44</v>
      </c>
    </row>
    <row r="1405" spans="1:12" x14ac:dyDescent="0.25">
      <c r="A1405" t="s">
        <v>4370</v>
      </c>
      <c r="B1405" t="s">
        <v>4371</v>
      </c>
      <c r="C1405" t="s">
        <v>17</v>
      </c>
      <c r="D1405" s="1">
        <v>45298.764027777775</v>
      </c>
      <c r="E1405" s="18" t="s">
        <v>11</v>
      </c>
      <c r="F1405" s="13" t="s">
        <v>16</v>
      </c>
      <c r="G1405" t="s">
        <v>14</v>
      </c>
      <c r="H1405">
        <v>0</v>
      </c>
      <c r="I1405" s="2"/>
      <c r="J1405" s="4">
        <v>0</v>
      </c>
      <c r="K1405" t="str">
        <f>IF((LEN(relatorio_Ananindeua[[#This Row],[CIF/CPF/CNPJ]])=14),relatorio_Ananindeua[[#This Row],[CIF/CPF/CNPJ]],relatorio_Ananindeua[[#This Row],[Coluna2]])</f>
        <v>37324586000150</v>
      </c>
      <c r="L1405" t="str">
        <f t="shared" si="22"/>
        <v>373******50</v>
      </c>
    </row>
    <row r="1406" spans="1:12" x14ac:dyDescent="0.25">
      <c r="A1406" t="s">
        <v>4372</v>
      </c>
      <c r="B1406" t="s">
        <v>4373</v>
      </c>
      <c r="C1406" t="s">
        <v>17</v>
      </c>
      <c r="D1406" s="1">
        <v>45298.764027777775</v>
      </c>
      <c r="E1406" s="18" t="s">
        <v>11</v>
      </c>
      <c r="F1406" s="13" t="s">
        <v>16</v>
      </c>
      <c r="G1406" t="s">
        <v>14</v>
      </c>
      <c r="H1406">
        <v>0</v>
      </c>
      <c r="I1406" s="2"/>
      <c r="J1406" s="4">
        <v>0</v>
      </c>
      <c r="K1406" t="str">
        <f>IF((LEN(relatorio_Ananindeua[[#This Row],[CIF/CPF/CNPJ]])=14),relatorio_Ananindeua[[#This Row],[CIF/CPF/CNPJ]],relatorio_Ananindeua[[#This Row],[Coluna2]])</f>
        <v>37326738000153</v>
      </c>
      <c r="L1406" t="str">
        <f t="shared" si="22"/>
        <v>373******53</v>
      </c>
    </row>
    <row r="1407" spans="1:12" x14ac:dyDescent="0.25">
      <c r="A1407" t="s">
        <v>4390</v>
      </c>
      <c r="B1407" t="s">
        <v>4391</v>
      </c>
      <c r="C1407" t="s">
        <v>17</v>
      </c>
      <c r="D1407" s="1">
        <v>45298.764027777775</v>
      </c>
      <c r="E1407" s="18" t="s">
        <v>11</v>
      </c>
      <c r="F1407" s="13" t="s">
        <v>16</v>
      </c>
      <c r="G1407" t="s">
        <v>14</v>
      </c>
      <c r="H1407">
        <v>0</v>
      </c>
      <c r="I1407" s="2"/>
      <c r="J1407" s="4">
        <v>0</v>
      </c>
      <c r="K1407" t="str">
        <f>IF((LEN(relatorio_Ananindeua[[#This Row],[CIF/CPF/CNPJ]])=14),relatorio_Ananindeua[[#This Row],[CIF/CPF/CNPJ]],relatorio_Ananindeua[[#This Row],[Coluna2]])</f>
        <v>37342903000160</v>
      </c>
      <c r="L1407" t="str">
        <f t="shared" si="22"/>
        <v>373******60</v>
      </c>
    </row>
    <row r="1408" spans="1:12" x14ac:dyDescent="0.25">
      <c r="A1408" t="s">
        <v>4384</v>
      </c>
      <c r="B1408" t="s">
        <v>4385</v>
      </c>
      <c r="C1408" t="s">
        <v>17</v>
      </c>
      <c r="D1408" s="1">
        <v>45298.764039351852</v>
      </c>
      <c r="E1408" s="18" t="s">
        <v>11</v>
      </c>
      <c r="F1408" s="13" t="s">
        <v>16</v>
      </c>
      <c r="G1408" t="s">
        <v>14</v>
      </c>
      <c r="H1408">
        <v>0</v>
      </c>
      <c r="I1408" s="2"/>
      <c r="J1408" s="4">
        <v>0</v>
      </c>
      <c r="K1408" t="str">
        <f>IF((LEN(relatorio_Ananindeua[[#This Row],[CIF/CPF/CNPJ]])=14),relatorio_Ananindeua[[#This Row],[CIF/CPF/CNPJ]],relatorio_Ananindeua[[#This Row],[Coluna2]])</f>
        <v>37339450000113</v>
      </c>
      <c r="L1408" t="str">
        <f t="shared" si="22"/>
        <v>373******13</v>
      </c>
    </row>
    <row r="1409" spans="1:12" x14ac:dyDescent="0.25">
      <c r="A1409" t="s">
        <v>4380</v>
      </c>
      <c r="B1409" t="s">
        <v>4381</v>
      </c>
      <c r="C1409" t="s">
        <v>17</v>
      </c>
      <c r="D1409" s="1">
        <v>45298.764050925929</v>
      </c>
      <c r="E1409" s="18" t="s">
        <v>11</v>
      </c>
      <c r="F1409" s="13" t="s">
        <v>16</v>
      </c>
      <c r="G1409" t="s">
        <v>14</v>
      </c>
      <c r="H1409">
        <v>0</v>
      </c>
      <c r="I1409" s="2"/>
      <c r="J1409" s="4">
        <v>0</v>
      </c>
      <c r="K1409" t="str">
        <f>IF((LEN(relatorio_Ananindeua[[#This Row],[CIF/CPF/CNPJ]])=14),relatorio_Ananindeua[[#This Row],[CIF/CPF/CNPJ]],relatorio_Ananindeua[[#This Row],[Coluna2]])</f>
        <v>37335313000100</v>
      </c>
      <c r="L1409" t="str">
        <f t="shared" si="22"/>
        <v>373******00</v>
      </c>
    </row>
    <row r="1410" spans="1:12" x14ac:dyDescent="0.25">
      <c r="A1410" t="s">
        <v>4368</v>
      </c>
      <c r="B1410" t="s">
        <v>4369</v>
      </c>
      <c r="C1410" t="s">
        <v>17</v>
      </c>
      <c r="D1410" s="1">
        <v>45298.764062499999</v>
      </c>
      <c r="E1410" s="18" t="s">
        <v>11</v>
      </c>
      <c r="F1410" s="13" t="s">
        <v>16</v>
      </c>
      <c r="G1410" t="s">
        <v>14</v>
      </c>
      <c r="H1410">
        <v>0</v>
      </c>
      <c r="I1410" s="2"/>
      <c r="J1410" s="4">
        <v>0</v>
      </c>
      <c r="K1410" t="str">
        <f>IF((LEN(relatorio_Ananindeua[[#This Row],[CIF/CPF/CNPJ]])=14),relatorio_Ananindeua[[#This Row],[CIF/CPF/CNPJ]],relatorio_Ananindeua[[#This Row],[Coluna2]])</f>
        <v>37317844000170</v>
      </c>
      <c r="L1410" t="str">
        <f t="shared" si="22"/>
        <v>373******70</v>
      </c>
    </row>
    <row r="1411" spans="1:12" x14ac:dyDescent="0.25">
      <c r="A1411" t="s">
        <v>4358</v>
      </c>
      <c r="B1411" t="s">
        <v>4359</v>
      </c>
      <c r="C1411" t="s">
        <v>17</v>
      </c>
      <c r="D1411" s="1">
        <v>45298.764097222222</v>
      </c>
      <c r="E1411" s="18" t="s">
        <v>11</v>
      </c>
      <c r="F1411" s="13" t="s">
        <v>16</v>
      </c>
      <c r="G1411" t="s">
        <v>14</v>
      </c>
      <c r="H1411">
        <v>0</v>
      </c>
      <c r="I1411" s="2"/>
      <c r="J1411" s="4">
        <v>0</v>
      </c>
      <c r="K1411" t="str">
        <f>IF((LEN(relatorio_Ananindeua[[#This Row],[CIF/CPF/CNPJ]])=14),relatorio_Ananindeua[[#This Row],[CIF/CPF/CNPJ]],relatorio_Ananindeua[[#This Row],[Coluna2]])</f>
        <v>37255671000103</v>
      </c>
      <c r="L1411" t="str">
        <f t="shared" si="22"/>
        <v>372******03</v>
      </c>
    </row>
    <row r="1412" spans="1:12" x14ac:dyDescent="0.25">
      <c r="A1412" t="s">
        <v>1362</v>
      </c>
      <c r="B1412" t="s">
        <v>1363</v>
      </c>
      <c r="C1412" t="s">
        <v>17</v>
      </c>
      <c r="D1412" s="1">
        <v>45298.764155092591</v>
      </c>
      <c r="E1412" s="18" t="s">
        <v>11</v>
      </c>
      <c r="F1412" s="13" t="s">
        <v>16</v>
      </c>
      <c r="G1412" t="s">
        <v>14</v>
      </c>
      <c r="H1412">
        <v>0</v>
      </c>
      <c r="I1412" s="2"/>
      <c r="J1412" s="4">
        <v>0</v>
      </c>
      <c r="K1412" t="str">
        <f>IF((LEN(relatorio_Ananindeua[[#This Row],[CIF/CPF/CNPJ]])=14),relatorio_Ananindeua[[#This Row],[CIF/CPF/CNPJ]],relatorio_Ananindeua[[#This Row],[Coluna2]])</f>
        <v>20869922000147</v>
      </c>
      <c r="L1412" t="str">
        <f t="shared" si="22"/>
        <v>208******47</v>
      </c>
    </row>
    <row r="1413" spans="1:12" x14ac:dyDescent="0.25">
      <c r="A1413" t="s">
        <v>1456</v>
      </c>
      <c r="B1413" t="s">
        <v>1457</v>
      </c>
      <c r="C1413" t="s">
        <v>17</v>
      </c>
      <c r="D1413" s="1">
        <v>45298.764155092591</v>
      </c>
      <c r="E1413" s="18" t="s">
        <v>11</v>
      </c>
      <c r="F1413" s="13" t="s">
        <v>16</v>
      </c>
      <c r="G1413" t="s">
        <v>14</v>
      </c>
      <c r="H1413">
        <v>0</v>
      </c>
      <c r="I1413" s="2"/>
      <c r="J1413" s="4">
        <v>0</v>
      </c>
      <c r="K1413" t="str">
        <f>IF((LEN(relatorio_Ananindeua[[#This Row],[CIF/CPF/CNPJ]])=14),relatorio_Ananindeua[[#This Row],[CIF/CPF/CNPJ]],relatorio_Ananindeua[[#This Row],[Coluna2]])</f>
        <v>21744551000130</v>
      </c>
      <c r="L1413" t="str">
        <f t="shared" si="22"/>
        <v>217******30</v>
      </c>
    </row>
    <row r="1414" spans="1:12" x14ac:dyDescent="0.25">
      <c r="A1414" t="s">
        <v>4351</v>
      </c>
      <c r="B1414" t="s">
        <v>4352</v>
      </c>
      <c r="C1414" t="s">
        <v>17</v>
      </c>
      <c r="D1414" s="1">
        <v>45298.764189814814</v>
      </c>
      <c r="E1414" s="18" t="s">
        <v>11</v>
      </c>
      <c r="F1414" s="13" t="s">
        <v>16</v>
      </c>
      <c r="G1414" t="s">
        <v>14</v>
      </c>
      <c r="H1414">
        <v>0</v>
      </c>
      <c r="I1414" s="2"/>
      <c r="J1414" s="4">
        <v>0</v>
      </c>
      <c r="K1414" t="str">
        <f>IF((LEN(relatorio_Ananindeua[[#This Row],[CIF/CPF/CNPJ]])=14),relatorio_Ananindeua[[#This Row],[CIF/CPF/CNPJ]],relatorio_Ananindeua[[#This Row],[Coluna2]])</f>
        <v>37165838000145</v>
      </c>
      <c r="L1414" t="str">
        <f t="shared" si="22"/>
        <v>371******45</v>
      </c>
    </row>
    <row r="1415" spans="1:12" x14ac:dyDescent="0.25">
      <c r="A1415" t="s">
        <v>4347</v>
      </c>
      <c r="B1415" t="s">
        <v>4348</v>
      </c>
      <c r="C1415" t="s">
        <v>17</v>
      </c>
      <c r="D1415" s="1">
        <v>45298.764201388891</v>
      </c>
      <c r="E1415" s="18" t="s">
        <v>11</v>
      </c>
      <c r="F1415" s="13" t="s">
        <v>16</v>
      </c>
      <c r="G1415" t="s">
        <v>14</v>
      </c>
      <c r="H1415">
        <v>0</v>
      </c>
      <c r="I1415" s="2"/>
      <c r="J1415" s="4">
        <v>0</v>
      </c>
      <c r="K1415" t="str">
        <f>IF((LEN(relatorio_Ananindeua[[#This Row],[CIF/CPF/CNPJ]])=14),relatorio_Ananindeua[[#This Row],[CIF/CPF/CNPJ]],relatorio_Ananindeua[[#This Row],[Coluna2]])</f>
        <v>37133284000102</v>
      </c>
      <c r="L1415" t="str">
        <f t="shared" si="22"/>
        <v>371******02</v>
      </c>
    </row>
    <row r="1416" spans="1:12" x14ac:dyDescent="0.25">
      <c r="A1416" t="s">
        <v>4339</v>
      </c>
      <c r="B1416" t="s">
        <v>4340</v>
      </c>
      <c r="C1416" t="s">
        <v>17</v>
      </c>
      <c r="D1416" s="1">
        <v>45298.76421296296</v>
      </c>
      <c r="E1416" s="18" t="s">
        <v>11</v>
      </c>
      <c r="F1416" s="13" t="s">
        <v>16</v>
      </c>
      <c r="G1416" t="s">
        <v>14</v>
      </c>
      <c r="H1416">
        <v>0</v>
      </c>
      <c r="I1416" s="2"/>
      <c r="J1416" s="4">
        <v>0</v>
      </c>
      <c r="K1416" t="str">
        <f>IF((LEN(relatorio_Ananindeua[[#This Row],[CIF/CPF/CNPJ]])=14),relatorio_Ananindeua[[#This Row],[CIF/CPF/CNPJ]],relatorio_Ananindeua[[#This Row],[Coluna2]])</f>
        <v>37120289000192</v>
      </c>
      <c r="L1416" t="str">
        <f t="shared" si="22"/>
        <v>371******92</v>
      </c>
    </row>
    <row r="1417" spans="1:12" x14ac:dyDescent="0.25">
      <c r="A1417" t="s">
        <v>4333</v>
      </c>
      <c r="B1417" t="s">
        <v>4334</v>
      </c>
      <c r="C1417" t="s">
        <v>17</v>
      </c>
      <c r="D1417" s="1">
        <v>45298.764224537037</v>
      </c>
      <c r="E1417" s="18" t="s">
        <v>11</v>
      </c>
      <c r="F1417" s="13" t="s">
        <v>16</v>
      </c>
      <c r="G1417" t="s">
        <v>14</v>
      </c>
      <c r="H1417">
        <v>0</v>
      </c>
      <c r="I1417" s="2"/>
      <c r="J1417" s="4">
        <v>0</v>
      </c>
      <c r="K1417" t="str">
        <f>IF((LEN(relatorio_Ananindeua[[#This Row],[CIF/CPF/CNPJ]])=14),relatorio_Ananindeua[[#This Row],[CIF/CPF/CNPJ]],relatorio_Ananindeua[[#This Row],[Coluna2]])</f>
        <v>37092490000103</v>
      </c>
      <c r="L1417" t="str">
        <f t="shared" si="22"/>
        <v>370******03</v>
      </c>
    </row>
    <row r="1418" spans="1:12" x14ac:dyDescent="0.25">
      <c r="A1418" t="s">
        <v>4343</v>
      </c>
      <c r="B1418" t="s">
        <v>4344</v>
      </c>
      <c r="C1418" t="s">
        <v>17</v>
      </c>
      <c r="D1418" s="1">
        <v>45298.764224537037</v>
      </c>
      <c r="E1418" s="18" t="s">
        <v>11</v>
      </c>
      <c r="F1418" s="13" t="s">
        <v>16</v>
      </c>
      <c r="G1418" t="s">
        <v>14</v>
      </c>
      <c r="H1418">
        <v>0</v>
      </c>
      <c r="I1418" s="2"/>
      <c r="J1418" s="4">
        <v>0</v>
      </c>
      <c r="K1418" t="str">
        <f>IF((LEN(relatorio_Ananindeua[[#This Row],[CIF/CPF/CNPJ]])=14),relatorio_Ananindeua[[#This Row],[CIF/CPF/CNPJ]],relatorio_Ananindeua[[#This Row],[Coluna2]])</f>
        <v>37129754000156</v>
      </c>
      <c r="L1418" t="str">
        <f t="shared" si="22"/>
        <v>371******56</v>
      </c>
    </row>
    <row r="1419" spans="1:12" x14ac:dyDescent="0.25">
      <c r="A1419" t="s">
        <v>4325</v>
      </c>
      <c r="B1419" t="s">
        <v>4326</v>
      </c>
      <c r="C1419" t="s">
        <v>17</v>
      </c>
      <c r="D1419" s="1">
        <v>45298.764270833337</v>
      </c>
      <c r="E1419" s="18" t="s">
        <v>11</v>
      </c>
      <c r="F1419" s="13" t="s">
        <v>16</v>
      </c>
      <c r="G1419" t="s">
        <v>14</v>
      </c>
      <c r="H1419">
        <v>0</v>
      </c>
      <c r="I1419" s="2"/>
      <c r="J1419" s="4">
        <v>0</v>
      </c>
      <c r="K1419" t="str">
        <f>IF((LEN(relatorio_Ananindeua[[#This Row],[CIF/CPF/CNPJ]])=14),relatorio_Ananindeua[[#This Row],[CIF/CPF/CNPJ]],relatorio_Ananindeua[[#This Row],[Coluna2]])</f>
        <v>37038741000171</v>
      </c>
      <c r="L1419" t="str">
        <f t="shared" si="22"/>
        <v>370******71</v>
      </c>
    </row>
    <row r="1420" spans="1:12" x14ac:dyDescent="0.25">
      <c r="A1420" t="s">
        <v>4311</v>
      </c>
      <c r="B1420" t="s">
        <v>4312</v>
      </c>
      <c r="C1420" t="s">
        <v>17</v>
      </c>
      <c r="D1420" s="1">
        <v>45298.764305555553</v>
      </c>
      <c r="E1420" s="18" t="s">
        <v>11</v>
      </c>
      <c r="F1420" s="13" t="s">
        <v>16</v>
      </c>
      <c r="G1420" t="s">
        <v>14</v>
      </c>
      <c r="H1420">
        <v>0</v>
      </c>
      <c r="I1420" s="2"/>
      <c r="J1420" s="4">
        <v>0</v>
      </c>
      <c r="K1420" t="str">
        <f>IF((LEN(relatorio_Ananindeua[[#This Row],[CIF/CPF/CNPJ]])=14),relatorio_Ananindeua[[#This Row],[CIF/CPF/CNPJ]],relatorio_Ananindeua[[#This Row],[Coluna2]])</f>
        <v>36945339000108</v>
      </c>
      <c r="L1420" t="str">
        <f t="shared" si="22"/>
        <v>369******08</v>
      </c>
    </row>
    <row r="1421" spans="1:12" x14ac:dyDescent="0.25">
      <c r="A1421" t="s">
        <v>1303</v>
      </c>
      <c r="B1421" t="s">
        <v>1304</v>
      </c>
      <c r="C1421" t="s">
        <v>17</v>
      </c>
      <c r="D1421" s="1">
        <v>45298.764317129629</v>
      </c>
      <c r="E1421" s="18" t="s">
        <v>11</v>
      </c>
      <c r="F1421" s="13" t="s">
        <v>16</v>
      </c>
      <c r="G1421" t="s">
        <v>14</v>
      </c>
      <c r="H1421">
        <v>0</v>
      </c>
      <c r="I1421" s="2"/>
      <c r="J1421" s="4">
        <v>0</v>
      </c>
      <c r="K1421" t="str">
        <f>IF((LEN(relatorio_Ananindeua[[#This Row],[CIF/CPF/CNPJ]])=14),relatorio_Ananindeua[[#This Row],[CIF/CPF/CNPJ]],relatorio_Ananindeua[[#This Row],[Coluna2]])</f>
        <v>20158484000109</v>
      </c>
      <c r="L1421" t="str">
        <f t="shared" si="22"/>
        <v>201******09</v>
      </c>
    </row>
    <row r="1422" spans="1:12" x14ac:dyDescent="0.25">
      <c r="A1422" t="s">
        <v>4275</v>
      </c>
      <c r="B1422" t="s">
        <v>4276</v>
      </c>
      <c r="C1422" t="s">
        <v>17</v>
      </c>
      <c r="D1422" s="1">
        <v>45298.764317129629</v>
      </c>
      <c r="E1422" s="18" t="s">
        <v>11</v>
      </c>
      <c r="F1422" s="13" t="s">
        <v>16</v>
      </c>
      <c r="G1422" t="s">
        <v>14</v>
      </c>
      <c r="H1422">
        <v>0</v>
      </c>
      <c r="I1422" s="2"/>
      <c r="J1422" s="4">
        <v>0</v>
      </c>
      <c r="K1422" t="str">
        <f>IF((LEN(relatorio_Ananindeua[[#This Row],[CIF/CPF/CNPJ]])=14),relatorio_Ananindeua[[#This Row],[CIF/CPF/CNPJ]],relatorio_Ananindeua[[#This Row],[Coluna2]])</f>
        <v>36845806000128</v>
      </c>
      <c r="L1422" t="str">
        <f t="shared" si="22"/>
        <v>368******28</v>
      </c>
    </row>
    <row r="1423" spans="1:12" x14ac:dyDescent="0.25">
      <c r="A1423" t="s">
        <v>4281</v>
      </c>
      <c r="B1423" t="s">
        <v>4282</v>
      </c>
      <c r="C1423" t="s">
        <v>17</v>
      </c>
      <c r="D1423" s="1">
        <v>45298.764317129629</v>
      </c>
      <c r="E1423" s="18" t="s">
        <v>11</v>
      </c>
      <c r="F1423" s="13" t="s">
        <v>16</v>
      </c>
      <c r="G1423" t="s">
        <v>14</v>
      </c>
      <c r="H1423">
        <v>0</v>
      </c>
      <c r="I1423" s="2"/>
      <c r="J1423" s="4">
        <v>0</v>
      </c>
      <c r="K1423" t="str">
        <f>IF((LEN(relatorio_Ananindeua[[#This Row],[CIF/CPF/CNPJ]])=14),relatorio_Ananindeua[[#This Row],[CIF/CPF/CNPJ]],relatorio_Ananindeua[[#This Row],[Coluna2]])</f>
        <v>36860806000105</v>
      </c>
      <c r="L1423" t="str">
        <f t="shared" si="22"/>
        <v>368******05</v>
      </c>
    </row>
    <row r="1424" spans="1:12" x14ac:dyDescent="0.25">
      <c r="A1424" t="s">
        <v>4299</v>
      </c>
      <c r="B1424" t="s">
        <v>4300</v>
      </c>
      <c r="C1424" t="s">
        <v>17</v>
      </c>
      <c r="D1424" s="1">
        <v>45298.764317129629</v>
      </c>
      <c r="E1424" s="18" t="s">
        <v>11</v>
      </c>
      <c r="F1424" s="13" t="s">
        <v>16</v>
      </c>
      <c r="G1424" t="s">
        <v>14</v>
      </c>
      <c r="H1424">
        <v>0</v>
      </c>
      <c r="I1424" s="2"/>
      <c r="J1424" s="4">
        <v>0</v>
      </c>
      <c r="K1424" t="str">
        <f>IF((LEN(relatorio_Ananindeua[[#This Row],[CIF/CPF/CNPJ]])=14),relatorio_Ananindeua[[#This Row],[CIF/CPF/CNPJ]],relatorio_Ananindeua[[#This Row],[Coluna2]])</f>
        <v>36916711000158</v>
      </c>
      <c r="L1424" t="str">
        <f t="shared" si="22"/>
        <v>369******58</v>
      </c>
    </row>
    <row r="1425" spans="1:12" x14ac:dyDescent="0.25">
      <c r="A1425" t="s">
        <v>4305</v>
      </c>
      <c r="B1425" t="s">
        <v>4306</v>
      </c>
      <c r="C1425" t="s">
        <v>17</v>
      </c>
      <c r="D1425" s="1">
        <v>45298.764317129629</v>
      </c>
      <c r="E1425" s="18" t="s">
        <v>11</v>
      </c>
      <c r="F1425" s="13" t="s">
        <v>16</v>
      </c>
      <c r="G1425" t="s">
        <v>14</v>
      </c>
      <c r="H1425">
        <v>0</v>
      </c>
      <c r="I1425" s="2"/>
      <c r="J1425" s="4">
        <v>0</v>
      </c>
      <c r="K1425" t="str">
        <f>IF((LEN(relatorio_Ananindeua[[#This Row],[CIF/CPF/CNPJ]])=14),relatorio_Ananindeua[[#This Row],[CIF/CPF/CNPJ]],relatorio_Ananindeua[[#This Row],[Coluna2]])</f>
        <v>36919625000107</v>
      </c>
      <c r="L1425" t="str">
        <f t="shared" si="22"/>
        <v>369******07</v>
      </c>
    </row>
    <row r="1426" spans="1:12" x14ac:dyDescent="0.25">
      <c r="A1426" t="s">
        <v>4307</v>
      </c>
      <c r="B1426" t="s">
        <v>4308</v>
      </c>
      <c r="C1426" t="s">
        <v>17</v>
      </c>
      <c r="D1426" s="1">
        <v>45298.764317129629</v>
      </c>
      <c r="E1426" s="18" t="s">
        <v>11</v>
      </c>
      <c r="F1426" s="13" t="s">
        <v>16</v>
      </c>
      <c r="G1426" t="s">
        <v>14</v>
      </c>
      <c r="H1426">
        <v>0</v>
      </c>
      <c r="I1426" s="2"/>
      <c r="J1426" s="4">
        <v>0</v>
      </c>
      <c r="K1426" t="str">
        <f>IF((LEN(relatorio_Ananindeua[[#This Row],[CIF/CPF/CNPJ]])=14),relatorio_Ananindeua[[#This Row],[CIF/CPF/CNPJ]],relatorio_Ananindeua[[#This Row],[Coluna2]])</f>
        <v>36926019000100</v>
      </c>
      <c r="L1426" t="str">
        <f t="shared" ref="L1426:L1489" si="23">_xlfn.CONCAT(LEFT(A1426,3),REPT("*",6),RIGHT(A1426,2))</f>
        <v>369******00</v>
      </c>
    </row>
    <row r="1427" spans="1:12" x14ac:dyDescent="0.25">
      <c r="A1427" t="s">
        <v>1582</v>
      </c>
      <c r="B1427" t="s">
        <v>1583</v>
      </c>
      <c r="C1427" t="s">
        <v>17</v>
      </c>
      <c r="D1427" s="1">
        <v>45298.764328703706</v>
      </c>
      <c r="E1427" s="18" t="s">
        <v>11</v>
      </c>
      <c r="F1427" s="13" t="s">
        <v>16</v>
      </c>
      <c r="G1427" t="s">
        <v>14</v>
      </c>
      <c r="H1427">
        <v>0</v>
      </c>
      <c r="I1427" s="2"/>
      <c r="J1427" s="4">
        <v>0</v>
      </c>
      <c r="K1427" t="str">
        <f>IF((LEN(relatorio_Ananindeua[[#This Row],[CIF/CPF/CNPJ]])=14),relatorio_Ananindeua[[#This Row],[CIF/CPF/CNPJ]],relatorio_Ananindeua[[#This Row],[Coluna2]])</f>
        <v>22859725000172</v>
      </c>
      <c r="L1427" t="str">
        <f t="shared" si="23"/>
        <v>228******72</v>
      </c>
    </row>
    <row r="1428" spans="1:12" x14ac:dyDescent="0.25">
      <c r="A1428" t="s">
        <v>4189</v>
      </c>
      <c r="B1428" t="s">
        <v>4190</v>
      </c>
      <c r="C1428" t="s">
        <v>17</v>
      </c>
      <c r="D1428" s="1">
        <v>45298.764328703706</v>
      </c>
      <c r="E1428" s="18" t="s">
        <v>11</v>
      </c>
      <c r="F1428" s="13" t="s">
        <v>16</v>
      </c>
      <c r="G1428" t="s">
        <v>14</v>
      </c>
      <c r="H1428">
        <v>0</v>
      </c>
      <c r="I1428" s="2"/>
      <c r="J1428" s="4">
        <v>0</v>
      </c>
      <c r="K1428" t="str">
        <f>IF((LEN(relatorio_Ananindeua[[#This Row],[CIF/CPF/CNPJ]])=14),relatorio_Ananindeua[[#This Row],[CIF/CPF/CNPJ]],relatorio_Ananindeua[[#This Row],[Coluna2]])</f>
        <v>36591632000114</v>
      </c>
      <c r="L1428" t="str">
        <f t="shared" si="23"/>
        <v>365******14</v>
      </c>
    </row>
    <row r="1429" spans="1:12" x14ac:dyDescent="0.25">
      <c r="A1429" t="s">
        <v>4247</v>
      </c>
      <c r="B1429" t="s">
        <v>4248</v>
      </c>
      <c r="C1429" t="s">
        <v>17</v>
      </c>
      <c r="D1429" s="1">
        <v>45298.764328703706</v>
      </c>
      <c r="E1429" s="18" t="s">
        <v>11</v>
      </c>
      <c r="F1429" s="13" t="s">
        <v>16</v>
      </c>
      <c r="G1429" t="s">
        <v>14</v>
      </c>
      <c r="H1429">
        <v>0</v>
      </c>
      <c r="I1429" s="2"/>
      <c r="J1429" s="4">
        <v>0</v>
      </c>
      <c r="K1429" t="str">
        <f>IF((LEN(relatorio_Ananindeua[[#This Row],[CIF/CPF/CNPJ]])=14),relatorio_Ananindeua[[#This Row],[CIF/CPF/CNPJ]],relatorio_Ananindeua[[#This Row],[Coluna2]])</f>
        <v>36763529000104</v>
      </c>
      <c r="L1429" t="str">
        <f t="shared" si="23"/>
        <v>367******04</v>
      </c>
    </row>
    <row r="1430" spans="1:12" x14ac:dyDescent="0.25">
      <c r="A1430" t="s">
        <v>4259</v>
      </c>
      <c r="B1430" t="s">
        <v>4260</v>
      </c>
      <c r="C1430" t="s">
        <v>17</v>
      </c>
      <c r="D1430" s="1">
        <v>45298.764328703706</v>
      </c>
      <c r="E1430" s="18" t="s">
        <v>11</v>
      </c>
      <c r="F1430" s="13" t="s">
        <v>16</v>
      </c>
      <c r="G1430" t="s">
        <v>14</v>
      </c>
      <c r="H1430">
        <v>0</v>
      </c>
      <c r="I1430" s="2"/>
      <c r="J1430" s="4">
        <v>0</v>
      </c>
      <c r="K1430" t="str">
        <f>IF((LEN(relatorio_Ananindeua[[#This Row],[CIF/CPF/CNPJ]])=14),relatorio_Ananindeua[[#This Row],[CIF/CPF/CNPJ]],relatorio_Ananindeua[[#This Row],[Coluna2]])</f>
        <v>36801730000139</v>
      </c>
      <c r="L1430" t="str">
        <f t="shared" si="23"/>
        <v>368******39</v>
      </c>
    </row>
    <row r="1431" spans="1:12" x14ac:dyDescent="0.25">
      <c r="A1431" t="s">
        <v>4271</v>
      </c>
      <c r="B1431" t="s">
        <v>4272</v>
      </c>
      <c r="C1431" t="s">
        <v>17</v>
      </c>
      <c r="D1431" s="1">
        <v>45298.764328703706</v>
      </c>
      <c r="E1431" s="18" t="s">
        <v>11</v>
      </c>
      <c r="F1431" s="13" t="s">
        <v>16</v>
      </c>
      <c r="G1431" t="s">
        <v>14</v>
      </c>
      <c r="H1431">
        <v>0</v>
      </c>
      <c r="I1431" s="2"/>
      <c r="J1431" s="4">
        <v>0</v>
      </c>
      <c r="K1431" t="str">
        <f>IF((LEN(relatorio_Ananindeua[[#This Row],[CIF/CPF/CNPJ]])=14),relatorio_Ananindeua[[#This Row],[CIF/CPF/CNPJ]],relatorio_Ananindeua[[#This Row],[Coluna2]])</f>
        <v>36818294000100</v>
      </c>
      <c r="L1431" t="str">
        <f t="shared" si="23"/>
        <v>368******00</v>
      </c>
    </row>
    <row r="1432" spans="1:12" x14ac:dyDescent="0.25">
      <c r="A1432" t="s">
        <v>4285</v>
      </c>
      <c r="B1432" t="s">
        <v>4286</v>
      </c>
      <c r="C1432" t="s">
        <v>17</v>
      </c>
      <c r="D1432" s="1">
        <v>45298.764328703706</v>
      </c>
      <c r="E1432" s="18" t="s">
        <v>11</v>
      </c>
      <c r="F1432" s="13" t="s">
        <v>16</v>
      </c>
      <c r="G1432" t="s">
        <v>14</v>
      </c>
      <c r="H1432">
        <v>0</v>
      </c>
      <c r="I1432" s="2"/>
      <c r="J1432" s="4">
        <v>0</v>
      </c>
      <c r="K1432" t="str">
        <f>IF((LEN(relatorio_Ananindeua[[#This Row],[CIF/CPF/CNPJ]])=14),relatorio_Ananindeua[[#This Row],[CIF/CPF/CNPJ]],relatorio_Ananindeua[[#This Row],[Coluna2]])</f>
        <v>36867555000182</v>
      </c>
      <c r="L1432" t="str">
        <f t="shared" si="23"/>
        <v>368******82</v>
      </c>
    </row>
    <row r="1433" spans="1:12" x14ac:dyDescent="0.25">
      <c r="A1433" t="s">
        <v>4070</v>
      </c>
      <c r="B1433" t="s">
        <v>4071</v>
      </c>
      <c r="C1433" t="s">
        <v>17</v>
      </c>
      <c r="D1433" s="1">
        <v>45298.764340277776</v>
      </c>
      <c r="E1433" s="18" t="s">
        <v>11</v>
      </c>
      <c r="F1433" s="13" t="s">
        <v>16</v>
      </c>
      <c r="G1433" t="s">
        <v>14</v>
      </c>
      <c r="H1433">
        <v>0</v>
      </c>
      <c r="I1433" s="2"/>
      <c r="J1433" s="4">
        <v>0</v>
      </c>
      <c r="K1433" t="str">
        <f>IF((LEN(relatorio_Ananindeua[[#This Row],[CIF/CPF/CNPJ]])=14),relatorio_Ananindeua[[#This Row],[CIF/CPF/CNPJ]],relatorio_Ananindeua[[#This Row],[Coluna2]])</f>
        <v>36053561000104</v>
      </c>
      <c r="L1433" t="str">
        <f t="shared" si="23"/>
        <v>360******04</v>
      </c>
    </row>
    <row r="1434" spans="1:12" x14ac:dyDescent="0.25">
      <c r="A1434" t="s">
        <v>4265</v>
      </c>
      <c r="B1434" t="s">
        <v>4266</v>
      </c>
      <c r="C1434" t="s">
        <v>17</v>
      </c>
      <c r="D1434" s="1">
        <v>45298.764340277776</v>
      </c>
      <c r="E1434" s="18" t="s">
        <v>11</v>
      </c>
      <c r="F1434" s="13" t="s">
        <v>16</v>
      </c>
      <c r="G1434" t="s">
        <v>14</v>
      </c>
      <c r="H1434">
        <v>0</v>
      </c>
      <c r="I1434" s="2"/>
      <c r="J1434" s="4">
        <v>0</v>
      </c>
      <c r="K1434" t="str">
        <f>IF((LEN(relatorio_Ananindeua[[#This Row],[CIF/CPF/CNPJ]])=14),relatorio_Ananindeua[[#This Row],[CIF/CPF/CNPJ]],relatorio_Ananindeua[[#This Row],[Coluna2]])</f>
        <v>36812800000154</v>
      </c>
      <c r="L1434" t="str">
        <f t="shared" si="23"/>
        <v>368******54</v>
      </c>
    </row>
    <row r="1435" spans="1:12" x14ac:dyDescent="0.25">
      <c r="A1435" t="s">
        <v>4267</v>
      </c>
      <c r="B1435" t="s">
        <v>4268</v>
      </c>
      <c r="C1435" t="s">
        <v>17</v>
      </c>
      <c r="D1435" s="1">
        <v>45298.764340277776</v>
      </c>
      <c r="E1435" s="18" t="s">
        <v>11</v>
      </c>
      <c r="F1435" s="13" t="s">
        <v>16</v>
      </c>
      <c r="G1435" t="s">
        <v>14</v>
      </c>
      <c r="H1435">
        <v>0</v>
      </c>
      <c r="I1435" s="2"/>
      <c r="J1435" s="4">
        <v>0</v>
      </c>
      <c r="K1435" t="str">
        <f>IF((LEN(relatorio_Ananindeua[[#This Row],[CIF/CPF/CNPJ]])=14),relatorio_Ananindeua[[#This Row],[CIF/CPF/CNPJ]],relatorio_Ananindeua[[#This Row],[Coluna2]])</f>
        <v>36814829000175</v>
      </c>
      <c r="L1435" t="str">
        <f t="shared" si="23"/>
        <v>368******75</v>
      </c>
    </row>
    <row r="1436" spans="1:12" x14ac:dyDescent="0.25">
      <c r="A1436" t="s">
        <v>4195</v>
      </c>
      <c r="B1436" t="s">
        <v>4196</v>
      </c>
      <c r="C1436" t="s">
        <v>17</v>
      </c>
      <c r="D1436" s="1">
        <v>45298.764363425929</v>
      </c>
      <c r="E1436" s="18" t="s">
        <v>11</v>
      </c>
      <c r="F1436" s="13" t="s">
        <v>16</v>
      </c>
      <c r="G1436" t="s">
        <v>14</v>
      </c>
      <c r="H1436">
        <v>0</v>
      </c>
      <c r="I1436" s="2"/>
      <c r="J1436" s="4">
        <v>0</v>
      </c>
      <c r="K1436" t="str">
        <f>IF((LEN(relatorio_Ananindeua[[#This Row],[CIF/CPF/CNPJ]])=14),relatorio_Ananindeua[[#This Row],[CIF/CPF/CNPJ]],relatorio_Ananindeua[[#This Row],[Coluna2]])</f>
        <v>36614084000109</v>
      </c>
      <c r="L1436" t="str">
        <f t="shared" si="23"/>
        <v>366******09</v>
      </c>
    </row>
    <row r="1437" spans="1:12" x14ac:dyDescent="0.25">
      <c r="A1437" t="s">
        <v>4203</v>
      </c>
      <c r="B1437" t="s">
        <v>4204</v>
      </c>
      <c r="C1437" t="s">
        <v>17</v>
      </c>
      <c r="D1437" s="1">
        <v>45298.764363425929</v>
      </c>
      <c r="E1437" s="18" t="s">
        <v>11</v>
      </c>
      <c r="F1437" s="13" t="s">
        <v>16</v>
      </c>
      <c r="G1437" t="s">
        <v>14</v>
      </c>
      <c r="H1437">
        <v>0</v>
      </c>
      <c r="I1437" s="2"/>
      <c r="J1437" s="4">
        <v>0</v>
      </c>
      <c r="K1437" t="str">
        <f>IF((LEN(relatorio_Ananindeua[[#This Row],[CIF/CPF/CNPJ]])=14),relatorio_Ananindeua[[#This Row],[CIF/CPF/CNPJ]],relatorio_Ananindeua[[#This Row],[Coluna2]])</f>
        <v>36633810000122</v>
      </c>
      <c r="L1437" t="str">
        <f t="shared" si="23"/>
        <v>366******22</v>
      </c>
    </row>
    <row r="1438" spans="1:12" x14ac:dyDescent="0.25">
      <c r="A1438" t="s">
        <v>4205</v>
      </c>
      <c r="B1438" t="s">
        <v>4206</v>
      </c>
      <c r="C1438" t="s">
        <v>17</v>
      </c>
      <c r="D1438" s="1">
        <v>45298.764363425929</v>
      </c>
      <c r="E1438" s="18" t="s">
        <v>11</v>
      </c>
      <c r="F1438" s="13" t="s">
        <v>16</v>
      </c>
      <c r="G1438" t="s">
        <v>14</v>
      </c>
      <c r="H1438">
        <v>0</v>
      </c>
      <c r="I1438" s="2"/>
      <c r="J1438" s="4">
        <v>0</v>
      </c>
      <c r="K1438" t="str">
        <f>IF((LEN(relatorio_Ananindeua[[#This Row],[CIF/CPF/CNPJ]])=14),relatorio_Ananindeua[[#This Row],[CIF/CPF/CNPJ]],relatorio_Ananindeua[[#This Row],[Coluna2]])</f>
        <v>36634943000113</v>
      </c>
      <c r="L1438" t="str">
        <f t="shared" si="23"/>
        <v>366******13</v>
      </c>
    </row>
    <row r="1439" spans="1:12" x14ac:dyDescent="0.25">
      <c r="A1439" t="s">
        <v>4213</v>
      </c>
      <c r="B1439" t="s">
        <v>4214</v>
      </c>
      <c r="C1439" t="s">
        <v>17</v>
      </c>
      <c r="D1439" s="1">
        <v>45298.764363425929</v>
      </c>
      <c r="E1439" s="18" t="s">
        <v>11</v>
      </c>
      <c r="F1439" s="13" t="s">
        <v>16</v>
      </c>
      <c r="G1439" t="s">
        <v>14</v>
      </c>
      <c r="H1439">
        <v>0</v>
      </c>
      <c r="I1439" s="2"/>
      <c r="J1439" s="4">
        <v>0</v>
      </c>
      <c r="K1439" t="str">
        <f>IF((LEN(relatorio_Ananindeua[[#This Row],[CIF/CPF/CNPJ]])=14),relatorio_Ananindeua[[#This Row],[CIF/CPF/CNPJ]],relatorio_Ananindeua[[#This Row],[Coluna2]])</f>
        <v>36656851000134</v>
      </c>
      <c r="L1439" t="str">
        <f t="shared" si="23"/>
        <v>366******34</v>
      </c>
    </row>
    <row r="1440" spans="1:12" x14ac:dyDescent="0.25">
      <c r="A1440" t="s">
        <v>4215</v>
      </c>
      <c r="B1440" t="s">
        <v>4216</v>
      </c>
      <c r="C1440" t="s">
        <v>17</v>
      </c>
      <c r="D1440" s="1">
        <v>45298.764374999999</v>
      </c>
      <c r="E1440" s="18" t="s">
        <v>11</v>
      </c>
      <c r="F1440" s="13" t="s">
        <v>16</v>
      </c>
      <c r="G1440" t="s">
        <v>14</v>
      </c>
      <c r="H1440">
        <v>0</v>
      </c>
      <c r="I1440" s="2"/>
      <c r="J1440" s="4">
        <v>0</v>
      </c>
      <c r="K1440" t="str">
        <f>IF((LEN(relatorio_Ananindeua[[#This Row],[CIF/CPF/CNPJ]])=14),relatorio_Ananindeua[[#This Row],[CIF/CPF/CNPJ]],relatorio_Ananindeua[[#This Row],[Coluna2]])</f>
        <v>36665716000155</v>
      </c>
      <c r="L1440" t="str">
        <f t="shared" si="23"/>
        <v>366******55</v>
      </c>
    </row>
    <row r="1441" spans="1:12" x14ac:dyDescent="0.25">
      <c r="A1441" t="s">
        <v>4217</v>
      </c>
      <c r="B1441" t="s">
        <v>4218</v>
      </c>
      <c r="C1441" t="s">
        <v>17</v>
      </c>
      <c r="D1441" s="1">
        <v>45298.764374999999</v>
      </c>
      <c r="E1441" s="18" t="s">
        <v>11</v>
      </c>
      <c r="F1441" s="13" t="s">
        <v>16</v>
      </c>
      <c r="G1441" t="s">
        <v>14</v>
      </c>
      <c r="H1441">
        <v>0</v>
      </c>
      <c r="I1441" s="2"/>
      <c r="J1441" s="4">
        <v>0</v>
      </c>
      <c r="K1441" t="str">
        <f>IF((LEN(relatorio_Ananindeua[[#This Row],[CIF/CPF/CNPJ]])=14),relatorio_Ananindeua[[#This Row],[CIF/CPF/CNPJ]],relatorio_Ananindeua[[#This Row],[Coluna2]])</f>
        <v>36666943000103</v>
      </c>
      <c r="L1441" t="str">
        <f t="shared" si="23"/>
        <v>366******03</v>
      </c>
    </row>
    <row r="1442" spans="1:12" x14ac:dyDescent="0.25">
      <c r="A1442" t="s">
        <v>4229</v>
      </c>
      <c r="B1442" t="s">
        <v>4230</v>
      </c>
      <c r="C1442" t="s">
        <v>17</v>
      </c>
      <c r="D1442" s="1">
        <v>45298.764374999999</v>
      </c>
      <c r="E1442" s="18" t="s">
        <v>11</v>
      </c>
      <c r="F1442" s="13" t="s">
        <v>16</v>
      </c>
      <c r="G1442" t="s">
        <v>14</v>
      </c>
      <c r="H1442">
        <v>0</v>
      </c>
      <c r="I1442" s="2"/>
      <c r="J1442" s="4">
        <v>0</v>
      </c>
      <c r="K1442" t="str">
        <f>IF((LEN(relatorio_Ananindeua[[#This Row],[CIF/CPF/CNPJ]])=14),relatorio_Ananindeua[[#This Row],[CIF/CPF/CNPJ]],relatorio_Ananindeua[[#This Row],[Coluna2]])</f>
        <v>36701553000119</v>
      </c>
      <c r="L1442" t="str">
        <f t="shared" si="23"/>
        <v>367******19</v>
      </c>
    </row>
    <row r="1443" spans="1:12" x14ac:dyDescent="0.25">
      <c r="A1443" t="s">
        <v>4319</v>
      </c>
      <c r="B1443" t="s">
        <v>4320</v>
      </c>
      <c r="C1443" t="s">
        <v>17</v>
      </c>
      <c r="D1443" s="1">
        <v>45298.764374999999</v>
      </c>
      <c r="E1443" s="18" t="s">
        <v>11</v>
      </c>
      <c r="F1443" s="13" t="s">
        <v>16</v>
      </c>
      <c r="G1443" t="s">
        <v>14</v>
      </c>
      <c r="H1443">
        <v>0</v>
      </c>
      <c r="I1443" s="2"/>
      <c r="J1443" s="4">
        <v>0</v>
      </c>
      <c r="K1443" t="str">
        <f>IF((LEN(relatorio_Ananindeua[[#This Row],[CIF/CPF/CNPJ]])=14),relatorio_Ananindeua[[#This Row],[CIF/CPF/CNPJ]],relatorio_Ananindeua[[#This Row],[Coluna2]])</f>
        <v>36962808000105</v>
      </c>
      <c r="L1443" t="str">
        <f t="shared" si="23"/>
        <v>369******05</v>
      </c>
    </row>
    <row r="1444" spans="1:12" x14ac:dyDescent="0.25">
      <c r="A1444" t="s">
        <v>4287</v>
      </c>
      <c r="B1444" t="s">
        <v>4288</v>
      </c>
      <c r="C1444" t="s">
        <v>17</v>
      </c>
      <c r="D1444" s="1">
        <v>45298.764444444445</v>
      </c>
      <c r="E1444" s="18" t="s">
        <v>11</v>
      </c>
      <c r="F1444" s="13" t="s">
        <v>16</v>
      </c>
      <c r="G1444" t="s">
        <v>14</v>
      </c>
      <c r="H1444">
        <v>0</v>
      </c>
      <c r="I1444" s="2"/>
      <c r="J1444" s="4">
        <v>0</v>
      </c>
      <c r="K1444" t="str">
        <f>IF((LEN(relatorio_Ananindeua[[#This Row],[CIF/CPF/CNPJ]])=14),relatorio_Ananindeua[[#This Row],[CIF/CPF/CNPJ]],relatorio_Ananindeua[[#This Row],[Coluna2]])</f>
        <v>36871629000154</v>
      </c>
      <c r="L1444" t="str">
        <f t="shared" si="23"/>
        <v>368******54</v>
      </c>
    </row>
    <row r="1445" spans="1:12" x14ac:dyDescent="0.25">
      <c r="A1445" t="s">
        <v>4257</v>
      </c>
      <c r="B1445" t="s">
        <v>4258</v>
      </c>
      <c r="C1445" t="s">
        <v>17</v>
      </c>
      <c r="D1445" s="1">
        <v>45298.764525462961</v>
      </c>
      <c r="E1445" s="18" t="s">
        <v>11</v>
      </c>
      <c r="F1445" s="13" t="s">
        <v>16</v>
      </c>
      <c r="G1445" t="s">
        <v>14</v>
      </c>
      <c r="H1445">
        <v>0</v>
      </c>
      <c r="I1445" s="2"/>
      <c r="J1445" s="4">
        <v>0</v>
      </c>
      <c r="K1445" t="str">
        <f>IF((LEN(relatorio_Ananindeua[[#This Row],[CIF/CPF/CNPJ]])=14),relatorio_Ananindeua[[#This Row],[CIF/CPF/CNPJ]],relatorio_Ananindeua[[#This Row],[Coluna2]])</f>
        <v>36790116000119</v>
      </c>
      <c r="L1445" t="str">
        <f t="shared" si="23"/>
        <v>367******19</v>
      </c>
    </row>
    <row r="1446" spans="1:12" x14ac:dyDescent="0.25">
      <c r="A1446" t="s">
        <v>4253</v>
      </c>
      <c r="B1446" t="s">
        <v>4254</v>
      </c>
      <c r="C1446" t="s">
        <v>17</v>
      </c>
      <c r="D1446" s="1">
        <v>45298.764537037037</v>
      </c>
      <c r="E1446" s="18" t="s">
        <v>11</v>
      </c>
      <c r="F1446" s="13" t="s">
        <v>16</v>
      </c>
      <c r="G1446" t="s">
        <v>14</v>
      </c>
      <c r="H1446">
        <v>0</v>
      </c>
      <c r="I1446" s="2"/>
      <c r="J1446" s="4">
        <v>0</v>
      </c>
      <c r="K1446" t="str">
        <f>IF((LEN(relatorio_Ananindeua[[#This Row],[CIF/CPF/CNPJ]])=14),relatorio_Ananindeua[[#This Row],[CIF/CPF/CNPJ]],relatorio_Ananindeua[[#This Row],[Coluna2]])</f>
        <v>36775428000153</v>
      </c>
      <c r="L1446" t="str">
        <f t="shared" si="23"/>
        <v>367******53</v>
      </c>
    </row>
    <row r="1447" spans="1:12" x14ac:dyDescent="0.25">
      <c r="A1447" t="s">
        <v>4231</v>
      </c>
      <c r="B1447" t="s">
        <v>4232</v>
      </c>
      <c r="C1447" t="s">
        <v>17</v>
      </c>
      <c r="D1447" s="1">
        <v>45298.76457175926</v>
      </c>
      <c r="E1447" s="18" t="s">
        <v>11</v>
      </c>
      <c r="F1447" s="13" t="s">
        <v>16</v>
      </c>
      <c r="G1447" t="s">
        <v>14</v>
      </c>
      <c r="H1447">
        <v>0</v>
      </c>
      <c r="I1447" s="2"/>
      <c r="J1447" s="4">
        <v>0</v>
      </c>
      <c r="K1447" t="str">
        <f>IF((LEN(relatorio_Ananindeua[[#This Row],[CIF/CPF/CNPJ]])=14),relatorio_Ananindeua[[#This Row],[CIF/CPF/CNPJ]],relatorio_Ananindeua[[#This Row],[Coluna2]])</f>
        <v>36705981000110</v>
      </c>
      <c r="L1447" t="str">
        <f t="shared" si="23"/>
        <v>367******10</v>
      </c>
    </row>
    <row r="1448" spans="1:12" x14ac:dyDescent="0.25">
      <c r="A1448" t="s">
        <v>4233</v>
      </c>
      <c r="B1448" t="s">
        <v>4234</v>
      </c>
      <c r="C1448" t="s">
        <v>17</v>
      </c>
      <c r="D1448" s="1">
        <v>45298.76457175926</v>
      </c>
      <c r="E1448" s="18" t="s">
        <v>11</v>
      </c>
      <c r="F1448" s="13" t="s">
        <v>16</v>
      </c>
      <c r="G1448" t="s">
        <v>14</v>
      </c>
      <c r="H1448">
        <v>0</v>
      </c>
      <c r="I1448" s="2"/>
      <c r="J1448" s="4">
        <v>0</v>
      </c>
      <c r="K1448" t="str">
        <f>IF((LEN(relatorio_Ananindeua[[#This Row],[CIF/CPF/CNPJ]])=14),relatorio_Ananindeua[[#This Row],[CIF/CPF/CNPJ]],relatorio_Ananindeua[[#This Row],[Coluna2]])</f>
        <v>36708187000120</v>
      </c>
      <c r="L1448" t="str">
        <f t="shared" si="23"/>
        <v>367******20</v>
      </c>
    </row>
    <row r="1449" spans="1:12" x14ac:dyDescent="0.25">
      <c r="A1449" t="s">
        <v>4221</v>
      </c>
      <c r="B1449" t="s">
        <v>4222</v>
      </c>
      <c r="C1449" t="s">
        <v>17</v>
      </c>
      <c r="D1449" s="1">
        <v>45298.764594907407</v>
      </c>
      <c r="E1449" s="18" t="s">
        <v>11</v>
      </c>
      <c r="F1449" s="13" t="s">
        <v>16</v>
      </c>
      <c r="G1449" t="s">
        <v>14</v>
      </c>
      <c r="H1449">
        <v>0</v>
      </c>
      <c r="I1449" s="2"/>
      <c r="J1449" s="4">
        <v>0</v>
      </c>
      <c r="K1449" t="str">
        <f>IF((LEN(relatorio_Ananindeua[[#This Row],[CIF/CPF/CNPJ]])=14),relatorio_Ananindeua[[#This Row],[CIF/CPF/CNPJ]],relatorio_Ananindeua[[#This Row],[Coluna2]])</f>
        <v>36675418000146</v>
      </c>
      <c r="L1449" t="str">
        <f t="shared" si="23"/>
        <v>366******46</v>
      </c>
    </row>
    <row r="1450" spans="1:12" x14ac:dyDescent="0.25">
      <c r="A1450" t="s">
        <v>4149</v>
      </c>
      <c r="B1450" t="s">
        <v>4150</v>
      </c>
      <c r="C1450" t="s">
        <v>17</v>
      </c>
      <c r="D1450" s="1">
        <v>45298.764641203707</v>
      </c>
      <c r="E1450" s="18" t="s">
        <v>11</v>
      </c>
      <c r="F1450" s="13" t="s">
        <v>16</v>
      </c>
      <c r="G1450" t="s">
        <v>14</v>
      </c>
      <c r="H1450">
        <v>0</v>
      </c>
      <c r="I1450" s="2"/>
      <c r="J1450" s="4">
        <v>0</v>
      </c>
      <c r="K1450" t="str">
        <f>IF((LEN(relatorio_Ananindeua[[#This Row],[CIF/CPF/CNPJ]])=14),relatorio_Ananindeua[[#This Row],[CIF/CPF/CNPJ]],relatorio_Ananindeua[[#This Row],[Coluna2]])</f>
        <v>36366402000151</v>
      </c>
      <c r="L1450" t="str">
        <f t="shared" si="23"/>
        <v>363******51</v>
      </c>
    </row>
    <row r="1451" spans="1:12" x14ac:dyDescent="0.25">
      <c r="A1451" t="s">
        <v>4167</v>
      </c>
      <c r="B1451" t="s">
        <v>4168</v>
      </c>
      <c r="C1451" t="s">
        <v>17</v>
      </c>
      <c r="D1451" s="1">
        <v>45298.764641203707</v>
      </c>
      <c r="E1451" s="18" t="s">
        <v>11</v>
      </c>
      <c r="F1451" s="13" t="s">
        <v>16</v>
      </c>
      <c r="G1451" t="s">
        <v>14</v>
      </c>
      <c r="H1451">
        <v>0</v>
      </c>
      <c r="I1451" s="2"/>
      <c r="J1451" s="4">
        <v>0</v>
      </c>
      <c r="K1451" t="str">
        <f>IF((LEN(relatorio_Ananindeua[[#This Row],[CIF/CPF/CNPJ]])=14),relatorio_Ananindeua[[#This Row],[CIF/CPF/CNPJ]],relatorio_Ananindeua[[#This Row],[Coluna2]])</f>
        <v>36463914000136</v>
      </c>
      <c r="L1451" t="str">
        <f t="shared" si="23"/>
        <v>364******36</v>
      </c>
    </row>
    <row r="1452" spans="1:12" x14ac:dyDescent="0.25">
      <c r="A1452" t="s">
        <v>4177</v>
      </c>
      <c r="B1452" t="s">
        <v>4178</v>
      </c>
      <c r="C1452" t="s">
        <v>17</v>
      </c>
      <c r="D1452" s="1">
        <v>45298.764641203707</v>
      </c>
      <c r="E1452" s="18" t="s">
        <v>11</v>
      </c>
      <c r="F1452" s="13" t="s">
        <v>16</v>
      </c>
      <c r="G1452" t="s">
        <v>14</v>
      </c>
      <c r="H1452">
        <v>0</v>
      </c>
      <c r="I1452" s="2"/>
      <c r="J1452" s="4">
        <v>0</v>
      </c>
      <c r="K1452" t="str">
        <f>IF((LEN(relatorio_Ananindeua[[#This Row],[CIF/CPF/CNPJ]])=14),relatorio_Ananindeua[[#This Row],[CIF/CPF/CNPJ]],relatorio_Ananindeua[[#This Row],[Coluna2]])</f>
        <v>36501755000117</v>
      </c>
      <c r="L1452" t="str">
        <f t="shared" si="23"/>
        <v>365******17</v>
      </c>
    </row>
    <row r="1453" spans="1:12" x14ac:dyDescent="0.25">
      <c r="A1453" t="s">
        <v>4183</v>
      </c>
      <c r="B1453" t="s">
        <v>4184</v>
      </c>
      <c r="C1453" t="s">
        <v>17</v>
      </c>
      <c r="D1453" s="1">
        <v>45298.764641203707</v>
      </c>
      <c r="E1453" s="18" t="s">
        <v>11</v>
      </c>
      <c r="F1453" s="13" t="s">
        <v>16</v>
      </c>
      <c r="G1453" t="s">
        <v>14</v>
      </c>
      <c r="H1453">
        <v>0</v>
      </c>
      <c r="I1453" s="2"/>
      <c r="J1453" s="4">
        <v>0</v>
      </c>
      <c r="K1453" t="str">
        <f>IF((LEN(relatorio_Ananindeua[[#This Row],[CIF/CPF/CNPJ]])=14),relatorio_Ananindeua[[#This Row],[CIF/CPF/CNPJ]],relatorio_Ananindeua[[#This Row],[Coluna2]])</f>
        <v>36521869000129</v>
      </c>
      <c r="L1453" t="str">
        <f t="shared" si="23"/>
        <v>365******29</v>
      </c>
    </row>
    <row r="1454" spans="1:12" x14ac:dyDescent="0.25">
      <c r="A1454" t="s">
        <v>4185</v>
      </c>
      <c r="B1454" t="s">
        <v>4186</v>
      </c>
      <c r="C1454" t="s">
        <v>17</v>
      </c>
      <c r="D1454" s="1">
        <v>45298.764641203707</v>
      </c>
      <c r="E1454" s="18" t="s">
        <v>11</v>
      </c>
      <c r="F1454" s="13" t="s">
        <v>16</v>
      </c>
      <c r="G1454" t="s">
        <v>14</v>
      </c>
      <c r="H1454">
        <v>0</v>
      </c>
      <c r="I1454" s="2"/>
      <c r="J1454" s="4">
        <v>0</v>
      </c>
      <c r="K1454" t="str">
        <f>IF((LEN(relatorio_Ananindeua[[#This Row],[CIF/CPF/CNPJ]])=14),relatorio_Ananindeua[[#This Row],[CIF/CPF/CNPJ]],relatorio_Ananindeua[[#This Row],[Coluna2]])</f>
        <v>36540245000159</v>
      </c>
      <c r="L1454" t="str">
        <f t="shared" si="23"/>
        <v>365******59</v>
      </c>
    </row>
    <row r="1455" spans="1:12" x14ac:dyDescent="0.25">
      <c r="A1455" t="s">
        <v>4110</v>
      </c>
      <c r="B1455" t="s">
        <v>4111</v>
      </c>
      <c r="C1455" t="s">
        <v>17</v>
      </c>
      <c r="D1455" s="1">
        <v>45298.764652777776</v>
      </c>
      <c r="E1455" s="18" t="s">
        <v>11</v>
      </c>
      <c r="F1455" s="13" t="s">
        <v>16</v>
      </c>
      <c r="G1455" t="s">
        <v>14</v>
      </c>
      <c r="H1455">
        <v>0</v>
      </c>
      <c r="I1455" s="2"/>
      <c r="J1455" s="4">
        <v>0</v>
      </c>
      <c r="K1455" t="str">
        <f>IF((LEN(relatorio_Ananindeua[[#This Row],[CIF/CPF/CNPJ]])=14),relatorio_Ananindeua[[#This Row],[CIF/CPF/CNPJ]],relatorio_Ananindeua[[#This Row],[Coluna2]])</f>
        <v>36214769000150</v>
      </c>
      <c r="L1455" t="str">
        <f t="shared" si="23"/>
        <v>362******50</v>
      </c>
    </row>
    <row r="1456" spans="1:12" x14ac:dyDescent="0.25">
      <c r="A1456" t="s">
        <v>4121</v>
      </c>
      <c r="B1456" t="s">
        <v>4122</v>
      </c>
      <c r="C1456" t="s">
        <v>17</v>
      </c>
      <c r="D1456" s="1">
        <v>45298.764652777776</v>
      </c>
      <c r="E1456" s="18" t="s">
        <v>11</v>
      </c>
      <c r="F1456" s="13" t="s">
        <v>16</v>
      </c>
      <c r="G1456" t="s">
        <v>14</v>
      </c>
      <c r="H1456">
        <v>0</v>
      </c>
      <c r="I1456" s="2"/>
      <c r="J1456" s="4">
        <v>0</v>
      </c>
      <c r="K1456" t="str">
        <f>IF((LEN(relatorio_Ananindeua[[#This Row],[CIF/CPF/CNPJ]])=14),relatorio_Ananindeua[[#This Row],[CIF/CPF/CNPJ]],relatorio_Ananindeua[[#This Row],[Coluna2]])</f>
        <v>36261050000170</v>
      </c>
      <c r="L1456" t="str">
        <f t="shared" si="23"/>
        <v>362******70</v>
      </c>
    </row>
    <row r="1457" spans="1:12" x14ac:dyDescent="0.25">
      <c r="A1457" t="s">
        <v>4141</v>
      </c>
      <c r="B1457" t="s">
        <v>4142</v>
      </c>
      <c r="C1457" t="s">
        <v>17</v>
      </c>
      <c r="D1457" s="1">
        <v>45298.764652777776</v>
      </c>
      <c r="E1457" s="18" t="s">
        <v>11</v>
      </c>
      <c r="F1457" s="13" t="s">
        <v>16</v>
      </c>
      <c r="G1457" t="s">
        <v>14</v>
      </c>
      <c r="H1457">
        <v>0</v>
      </c>
      <c r="I1457" s="2"/>
      <c r="J1457" s="4">
        <v>0</v>
      </c>
      <c r="K1457" t="str">
        <f>IF((LEN(relatorio_Ananindeua[[#This Row],[CIF/CPF/CNPJ]])=14),relatorio_Ananindeua[[#This Row],[CIF/CPF/CNPJ]],relatorio_Ananindeua[[#This Row],[Coluna2]])</f>
        <v>36343417000102</v>
      </c>
      <c r="L1457" t="str">
        <f t="shared" si="23"/>
        <v>363******02</v>
      </c>
    </row>
    <row r="1458" spans="1:12" x14ac:dyDescent="0.25">
      <c r="A1458" t="s">
        <v>4153</v>
      </c>
      <c r="B1458" t="s">
        <v>4154</v>
      </c>
      <c r="C1458" t="s">
        <v>17</v>
      </c>
      <c r="D1458" s="1">
        <v>45298.764652777776</v>
      </c>
      <c r="E1458" s="18" t="s">
        <v>11</v>
      </c>
      <c r="F1458" s="13" t="s">
        <v>16</v>
      </c>
      <c r="G1458" t="s">
        <v>14</v>
      </c>
      <c r="H1458">
        <v>0</v>
      </c>
      <c r="I1458" s="2"/>
      <c r="J1458" s="4">
        <v>0</v>
      </c>
      <c r="K1458" t="str">
        <f>IF((LEN(relatorio_Ananindeua[[#This Row],[CIF/CPF/CNPJ]])=14),relatorio_Ananindeua[[#This Row],[CIF/CPF/CNPJ]],relatorio_Ananindeua[[#This Row],[Coluna2]])</f>
        <v>36384087000195</v>
      </c>
      <c r="L1458" t="str">
        <f t="shared" si="23"/>
        <v>363******95</v>
      </c>
    </row>
    <row r="1459" spans="1:12" x14ac:dyDescent="0.25">
      <c r="A1459" t="s">
        <v>4157</v>
      </c>
      <c r="B1459" t="s">
        <v>4158</v>
      </c>
      <c r="C1459" t="s">
        <v>17</v>
      </c>
      <c r="D1459" s="1">
        <v>45298.764652777776</v>
      </c>
      <c r="E1459" s="18" t="s">
        <v>11</v>
      </c>
      <c r="F1459" s="13" t="s">
        <v>16</v>
      </c>
      <c r="G1459" t="s">
        <v>14</v>
      </c>
      <c r="H1459">
        <v>0</v>
      </c>
      <c r="I1459" s="2"/>
      <c r="J1459" s="4">
        <v>0</v>
      </c>
      <c r="K1459" t="str">
        <f>IF((LEN(relatorio_Ananindeua[[#This Row],[CIF/CPF/CNPJ]])=14),relatorio_Ananindeua[[#This Row],[CIF/CPF/CNPJ]],relatorio_Ananindeua[[#This Row],[Coluna2]])</f>
        <v>36389511000194</v>
      </c>
      <c r="L1459" t="str">
        <f t="shared" si="23"/>
        <v>363******94</v>
      </c>
    </row>
    <row r="1460" spans="1:12" x14ac:dyDescent="0.25">
      <c r="A1460" t="s">
        <v>4159</v>
      </c>
      <c r="B1460" t="s">
        <v>4160</v>
      </c>
      <c r="C1460" t="s">
        <v>17</v>
      </c>
      <c r="D1460" s="1">
        <v>45298.764652777776</v>
      </c>
      <c r="E1460" s="18" t="s">
        <v>11</v>
      </c>
      <c r="F1460" s="13" t="s">
        <v>16</v>
      </c>
      <c r="G1460" t="s">
        <v>14</v>
      </c>
      <c r="H1460">
        <v>0</v>
      </c>
      <c r="I1460" s="2"/>
      <c r="J1460" s="4">
        <v>0</v>
      </c>
      <c r="K1460" t="str">
        <f>IF((LEN(relatorio_Ananindeua[[#This Row],[CIF/CPF/CNPJ]])=14),relatorio_Ananindeua[[#This Row],[CIF/CPF/CNPJ]],relatorio_Ananindeua[[#This Row],[Coluna2]])</f>
        <v>36389660000153</v>
      </c>
      <c r="L1460" t="str">
        <f t="shared" si="23"/>
        <v>363******53</v>
      </c>
    </row>
    <row r="1461" spans="1:12" x14ac:dyDescent="0.25">
      <c r="A1461" t="s">
        <v>4086</v>
      </c>
      <c r="B1461" t="s">
        <v>4087</v>
      </c>
      <c r="C1461" t="s">
        <v>17</v>
      </c>
      <c r="D1461" s="1">
        <v>45298.764664351853</v>
      </c>
      <c r="E1461" s="18" t="s">
        <v>11</v>
      </c>
      <c r="F1461" s="13" t="s">
        <v>16</v>
      </c>
      <c r="G1461" t="s">
        <v>14</v>
      </c>
      <c r="H1461">
        <v>0</v>
      </c>
      <c r="I1461" s="2"/>
      <c r="J1461" s="4">
        <v>0</v>
      </c>
      <c r="K1461" t="str">
        <f>IF((LEN(relatorio_Ananindeua[[#This Row],[CIF/CPF/CNPJ]])=14),relatorio_Ananindeua[[#This Row],[CIF/CPF/CNPJ]],relatorio_Ananindeua[[#This Row],[Coluna2]])</f>
        <v>36101393000177</v>
      </c>
      <c r="L1461" t="str">
        <f t="shared" si="23"/>
        <v>361******77</v>
      </c>
    </row>
    <row r="1462" spans="1:12" x14ac:dyDescent="0.25">
      <c r="A1462" t="s">
        <v>4094</v>
      </c>
      <c r="B1462" t="s">
        <v>4095</v>
      </c>
      <c r="C1462" t="s">
        <v>17</v>
      </c>
      <c r="D1462" s="1">
        <v>45298.764664351853</v>
      </c>
      <c r="E1462" s="18" t="s">
        <v>11</v>
      </c>
      <c r="F1462" s="13" t="s">
        <v>16</v>
      </c>
      <c r="G1462" t="s">
        <v>14</v>
      </c>
      <c r="H1462">
        <v>0</v>
      </c>
      <c r="I1462" s="2"/>
      <c r="J1462" s="4">
        <v>0</v>
      </c>
      <c r="K1462" t="str">
        <f>IF((LEN(relatorio_Ananindeua[[#This Row],[CIF/CPF/CNPJ]])=14),relatorio_Ananindeua[[#This Row],[CIF/CPF/CNPJ]],relatorio_Ananindeua[[#This Row],[Coluna2]])</f>
        <v>36145245000154</v>
      </c>
      <c r="L1462" t="str">
        <f t="shared" si="23"/>
        <v>361******54</v>
      </c>
    </row>
    <row r="1463" spans="1:12" x14ac:dyDescent="0.25">
      <c r="A1463" t="s">
        <v>776</v>
      </c>
      <c r="B1463" t="s">
        <v>777</v>
      </c>
      <c r="C1463" t="s">
        <v>17</v>
      </c>
      <c r="D1463" s="1">
        <v>45298.764699074076</v>
      </c>
      <c r="E1463" s="18" t="s">
        <v>11</v>
      </c>
      <c r="F1463" s="13" t="s">
        <v>16</v>
      </c>
      <c r="G1463" t="s">
        <v>14</v>
      </c>
      <c r="H1463">
        <v>0</v>
      </c>
      <c r="I1463" s="2"/>
      <c r="J1463" s="4">
        <v>0</v>
      </c>
      <c r="K1463" t="str">
        <f>IF((LEN(relatorio_Ananindeua[[#This Row],[CIF/CPF/CNPJ]])=14),relatorio_Ananindeua[[#This Row],[CIF/CPF/CNPJ]],relatorio_Ananindeua[[#This Row],[Coluna2]])</f>
        <v>15610786000136</v>
      </c>
      <c r="L1463" t="str">
        <f t="shared" si="23"/>
        <v>156******36</v>
      </c>
    </row>
    <row r="1464" spans="1:12" x14ac:dyDescent="0.25">
      <c r="A1464" t="s">
        <v>4064</v>
      </c>
      <c r="B1464" t="s">
        <v>4065</v>
      </c>
      <c r="C1464" t="s">
        <v>17</v>
      </c>
      <c r="D1464" s="1">
        <v>45298.764733796299</v>
      </c>
      <c r="E1464" s="18" t="s">
        <v>11</v>
      </c>
      <c r="F1464" s="13" t="s">
        <v>16</v>
      </c>
      <c r="G1464" t="s">
        <v>14</v>
      </c>
      <c r="H1464">
        <v>0</v>
      </c>
      <c r="I1464" s="2"/>
      <c r="J1464" s="4">
        <v>0</v>
      </c>
      <c r="K1464" t="str">
        <f>IF((LEN(relatorio_Ananindeua[[#This Row],[CIF/CPF/CNPJ]])=14),relatorio_Ananindeua[[#This Row],[CIF/CPF/CNPJ]],relatorio_Ananindeua[[#This Row],[Coluna2]])</f>
        <v>36027579000123</v>
      </c>
      <c r="L1464" t="str">
        <f t="shared" si="23"/>
        <v>360******23</v>
      </c>
    </row>
    <row r="1465" spans="1:12" x14ac:dyDescent="0.25">
      <c r="A1465" t="s">
        <v>725</v>
      </c>
      <c r="B1465" t="s">
        <v>726</v>
      </c>
      <c r="C1465" t="s">
        <v>17</v>
      </c>
      <c r="D1465" s="1">
        <v>45298.764745370368</v>
      </c>
      <c r="E1465" s="18" t="s">
        <v>11</v>
      </c>
      <c r="F1465" s="13" t="s">
        <v>16</v>
      </c>
      <c r="G1465" t="s">
        <v>14</v>
      </c>
      <c r="H1465">
        <v>0</v>
      </c>
      <c r="I1465" s="2"/>
      <c r="J1465" s="4">
        <v>0</v>
      </c>
      <c r="K1465" t="str">
        <f>IF((LEN(relatorio_Ananindeua[[#This Row],[CIF/CPF/CNPJ]])=14),relatorio_Ananindeua[[#This Row],[CIF/CPF/CNPJ]],relatorio_Ananindeua[[#This Row],[Coluna2]])</f>
        <v>15299916000161</v>
      </c>
      <c r="L1465" t="str">
        <f t="shared" si="23"/>
        <v>152******61</v>
      </c>
    </row>
    <row r="1466" spans="1:12" x14ac:dyDescent="0.25">
      <c r="A1466" t="s">
        <v>4056</v>
      </c>
      <c r="B1466" t="s">
        <v>4057</v>
      </c>
      <c r="C1466" t="s">
        <v>17</v>
      </c>
      <c r="D1466" s="1">
        <v>45298.764745370368</v>
      </c>
      <c r="E1466" s="18" t="s">
        <v>11</v>
      </c>
      <c r="F1466" s="13" t="s">
        <v>16</v>
      </c>
      <c r="G1466" t="s">
        <v>14</v>
      </c>
      <c r="H1466">
        <v>0</v>
      </c>
      <c r="I1466" s="2"/>
      <c r="J1466" s="4">
        <v>0</v>
      </c>
      <c r="K1466" t="str">
        <f>IF((LEN(relatorio_Ananindeua[[#This Row],[CIF/CPF/CNPJ]])=14),relatorio_Ananindeua[[#This Row],[CIF/CPF/CNPJ]],relatorio_Ananindeua[[#This Row],[Coluna2]])</f>
        <v>36015479000187</v>
      </c>
      <c r="L1466" t="str">
        <f t="shared" si="23"/>
        <v>360******87</v>
      </c>
    </row>
    <row r="1467" spans="1:12" x14ac:dyDescent="0.25">
      <c r="A1467" t="s">
        <v>4042</v>
      </c>
      <c r="B1467" t="s">
        <v>4043</v>
      </c>
      <c r="C1467" t="s">
        <v>17</v>
      </c>
      <c r="D1467" s="1">
        <v>45298.764814814815</v>
      </c>
      <c r="E1467" s="18" t="s">
        <v>11</v>
      </c>
      <c r="F1467" s="13" t="s">
        <v>16</v>
      </c>
      <c r="G1467" t="s">
        <v>14</v>
      </c>
      <c r="H1467">
        <v>0</v>
      </c>
      <c r="I1467" s="2"/>
      <c r="J1467" s="4">
        <v>0</v>
      </c>
      <c r="K1467" t="str">
        <f>IF((LEN(relatorio_Ananindeua[[#This Row],[CIF/CPF/CNPJ]])=14),relatorio_Ananindeua[[#This Row],[CIF/CPF/CNPJ]],relatorio_Ananindeua[[#This Row],[Coluna2]])</f>
        <v>35969766000163</v>
      </c>
      <c r="L1467" t="str">
        <f t="shared" si="23"/>
        <v>359******63</v>
      </c>
    </row>
    <row r="1468" spans="1:12" x14ac:dyDescent="0.25">
      <c r="A1468" t="s">
        <v>4127</v>
      </c>
      <c r="B1468" t="s">
        <v>4128</v>
      </c>
      <c r="C1468" t="s">
        <v>17</v>
      </c>
      <c r="D1468" s="1">
        <v>45298.764826388891</v>
      </c>
      <c r="E1468" s="18" t="s">
        <v>11</v>
      </c>
      <c r="F1468" s="13" t="s">
        <v>16</v>
      </c>
      <c r="G1468" t="s">
        <v>14</v>
      </c>
      <c r="H1468">
        <v>0</v>
      </c>
      <c r="I1468" s="2"/>
      <c r="J1468" s="4">
        <v>0</v>
      </c>
      <c r="K1468" t="str">
        <f>IF((LEN(relatorio_Ananindeua[[#This Row],[CIF/CPF/CNPJ]])=14),relatorio_Ananindeua[[#This Row],[CIF/CPF/CNPJ]],relatorio_Ananindeua[[#This Row],[Coluna2]])</f>
        <v>36289210000199</v>
      </c>
      <c r="L1468" t="str">
        <f t="shared" si="23"/>
        <v>362******99</v>
      </c>
    </row>
    <row r="1469" spans="1:12" x14ac:dyDescent="0.25">
      <c r="A1469" t="s">
        <v>4114</v>
      </c>
      <c r="B1469" t="s">
        <v>4115</v>
      </c>
      <c r="C1469" t="s">
        <v>17</v>
      </c>
      <c r="D1469" s="1">
        <v>45298.764884259261</v>
      </c>
      <c r="E1469" s="18" t="s">
        <v>11</v>
      </c>
      <c r="F1469" s="13" t="s">
        <v>16</v>
      </c>
      <c r="G1469" t="s">
        <v>14</v>
      </c>
      <c r="H1469">
        <v>0</v>
      </c>
      <c r="I1469" s="2"/>
      <c r="J1469" s="4">
        <v>0</v>
      </c>
      <c r="K1469" t="str">
        <f>IF((LEN(relatorio_Ananindeua[[#This Row],[CIF/CPF/CNPJ]])=14),relatorio_Ananindeua[[#This Row],[CIF/CPF/CNPJ]],relatorio_Ananindeua[[#This Row],[Coluna2]])</f>
        <v>36229234000152</v>
      </c>
      <c r="L1469" t="str">
        <f t="shared" si="23"/>
        <v>362******52</v>
      </c>
    </row>
    <row r="1470" spans="1:12" x14ac:dyDescent="0.25">
      <c r="A1470" t="s">
        <v>4092</v>
      </c>
      <c r="B1470" t="s">
        <v>4093</v>
      </c>
      <c r="C1470" t="s">
        <v>17</v>
      </c>
      <c r="D1470" s="1">
        <v>45298.764953703707</v>
      </c>
      <c r="E1470" s="18" t="s">
        <v>11</v>
      </c>
      <c r="F1470" s="13" t="s">
        <v>16</v>
      </c>
      <c r="G1470" t="s">
        <v>14</v>
      </c>
      <c r="H1470">
        <v>0</v>
      </c>
      <c r="I1470" s="2"/>
      <c r="J1470" s="4">
        <v>0</v>
      </c>
      <c r="K1470" t="str">
        <f>IF((LEN(relatorio_Ananindeua[[#This Row],[CIF/CPF/CNPJ]])=14),relatorio_Ananindeua[[#This Row],[CIF/CPF/CNPJ]],relatorio_Ananindeua[[#This Row],[Coluna2]])</f>
        <v>36123403000175</v>
      </c>
      <c r="L1470" t="str">
        <f t="shared" si="23"/>
        <v>361******75</v>
      </c>
    </row>
    <row r="1471" spans="1:12" x14ac:dyDescent="0.25">
      <c r="A1471" t="s">
        <v>4082</v>
      </c>
      <c r="B1471" t="s">
        <v>4083</v>
      </c>
      <c r="C1471" t="s">
        <v>17</v>
      </c>
      <c r="D1471" s="1">
        <v>45298.764999999999</v>
      </c>
      <c r="E1471" s="18" t="s">
        <v>11</v>
      </c>
      <c r="F1471" s="13" t="s">
        <v>16</v>
      </c>
      <c r="G1471" t="s">
        <v>14</v>
      </c>
      <c r="H1471">
        <v>0</v>
      </c>
      <c r="I1471" s="2"/>
      <c r="J1471" s="4">
        <v>0</v>
      </c>
      <c r="K1471" t="str">
        <f>IF((LEN(relatorio_Ananindeua[[#This Row],[CIF/CPF/CNPJ]])=14),relatorio_Ananindeua[[#This Row],[CIF/CPF/CNPJ]],relatorio_Ananindeua[[#This Row],[Coluna2]])</f>
        <v>36091875000193</v>
      </c>
      <c r="L1471" t="str">
        <f t="shared" si="23"/>
        <v>360******93</v>
      </c>
    </row>
    <row r="1472" spans="1:12" x14ac:dyDescent="0.25">
      <c r="A1472" t="s">
        <v>4068</v>
      </c>
      <c r="B1472" t="s">
        <v>4069</v>
      </c>
      <c r="C1472" t="s">
        <v>17</v>
      </c>
      <c r="D1472" s="1">
        <v>45298.765034722222</v>
      </c>
      <c r="E1472" s="18" t="s">
        <v>11</v>
      </c>
      <c r="F1472" s="13" t="s">
        <v>16</v>
      </c>
      <c r="G1472" t="s">
        <v>14</v>
      </c>
      <c r="H1472">
        <v>0</v>
      </c>
      <c r="I1472" s="2"/>
      <c r="J1472" s="4">
        <v>0</v>
      </c>
      <c r="K1472" t="str">
        <f>IF((LEN(relatorio_Ananindeua[[#This Row],[CIF/CPF/CNPJ]])=14),relatorio_Ananindeua[[#This Row],[CIF/CPF/CNPJ]],relatorio_Ananindeua[[#This Row],[Coluna2]])</f>
        <v>36048037000137</v>
      </c>
      <c r="L1472" t="str">
        <f t="shared" si="23"/>
        <v>360******37</v>
      </c>
    </row>
    <row r="1473" spans="1:12" x14ac:dyDescent="0.25">
      <c r="A1473" t="s">
        <v>4039</v>
      </c>
      <c r="B1473" t="s">
        <v>761</v>
      </c>
      <c r="C1473" t="s">
        <v>17</v>
      </c>
      <c r="D1473" s="1">
        <v>45298.765115740738</v>
      </c>
      <c r="E1473" s="18" t="s">
        <v>11</v>
      </c>
      <c r="F1473" s="13" t="s">
        <v>16</v>
      </c>
      <c r="G1473" t="s">
        <v>14</v>
      </c>
      <c r="H1473">
        <v>0</v>
      </c>
      <c r="I1473" s="2"/>
      <c r="J1473" s="4">
        <v>0</v>
      </c>
      <c r="K1473" t="str">
        <f>IF((LEN(relatorio_Ananindeua[[#This Row],[CIF/CPF/CNPJ]])=14),relatorio_Ananindeua[[#This Row],[CIF/CPF/CNPJ]],relatorio_Ananindeua[[#This Row],[Coluna2]])</f>
        <v>35942610000199</v>
      </c>
      <c r="L1473" t="str">
        <f t="shared" si="23"/>
        <v>359******99</v>
      </c>
    </row>
    <row r="1474" spans="1:12" x14ac:dyDescent="0.25">
      <c r="A1474" t="s">
        <v>4035</v>
      </c>
      <c r="B1474" t="s">
        <v>4036</v>
      </c>
      <c r="C1474" t="s">
        <v>17</v>
      </c>
      <c r="D1474" s="1">
        <v>45298.765127314815</v>
      </c>
      <c r="E1474" s="18" t="s">
        <v>11</v>
      </c>
      <c r="F1474" s="13" t="s">
        <v>16</v>
      </c>
      <c r="G1474" t="s">
        <v>14</v>
      </c>
      <c r="H1474">
        <v>0</v>
      </c>
      <c r="I1474" s="2"/>
      <c r="J1474" s="4">
        <v>0</v>
      </c>
      <c r="K1474" t="str">
        <f>IF((LEN(relatorio_Ananindeua[[#This Row],[CIF/CPF/CNPJ]])=14),relatorio_Ananindeua[[#This Row],[CIF/CPF/CNPJ]],relatorio_Ananindeua[[#This Row],[Coluna2]])</f>
        <v>35918117000133</v>
      </c>
      <c r="L1474" t="str">
        <f t="shared" si="23"/>
        <v>359******33</v>
      </c>
    </row>
    <row r="1475" spans="1:12" x14ac:dyDescent="0.25">
      <c r="A1475" t="s">
        <v>4037</v>
      </c>
      <c r="B1475" t="s">
        <v>4038</v>
      </c>
      <c r="C1475" t="s">
        <v>17</v>
      </c>
      <c r="D1475" s="1">
        <v>45298.765127314815</v>
      </c>
      <c r="E1475" s="18" t="s">
        <v>11</v>
      </c>
      <c r="F1475" s="13" t="s">
        <v>16</v>
      </c>
      <c r="G1475" t="s">
        <v>14</v>
      </c>
      <c r="H1475">
        <v>0</v>
      </c>
      <c r="I1475" s="2"/>
      <c r="J1475" s="4">
        <v>0</v>
      </c>
      <c r="K1475" t="str">
        <f>IF((LEN(relatorio_Ananindeua[[#This Row],[CIF/CPF/CNPJ]])=14),relatorio_Ananindeua[[#This Row],[CIF/CPF/CNPJ]],relatorio_Ananindeua[[#This Row],[Coluna2]])</f>
        <v>35936084000154</v>
      </c>
      <c r="L1475" t="str">
        <f t="shared" si="23"/>
        <v>359******54</v>
      </c>
    </row>
    <row r="1476" spans="1:12" x14ac:dyDescent="0.25">
      <c r="A1476" t="s">
        <v>4015</v>
      </c>
      <c r="B1476" t="s">
        <v>4016</v>
      </c>
      <c r="C1476" t="s">
        <v>17</v>
      </c>
      <c r="D1476" s="1">
        <v>45298.765173611115</v>
      </c>
      <c r="E1476" s="18" t="s">
        <v>11</v>
      </c>
      <c r="F1476" s="13" t="s">
        <v>16</v>
      </c>
      <c r="G1476" t="s">
        <v>14</v>
      </c>
      <c r="H1476">
        <v>0</v>
      </c>
      <c r="I1476" s="2"/>
      <c r="J1476" s="4">
        <v>0</v>
      </c>
      <c r="K1476" t="str">
        <f>IF((LEN(relatorio_Ananindeua[[#This Row],[CIF/CPF/CNPJ]])=14),relatorio_Ananindeua[[#This Row],[CIF/CPF/CNPJ]],relatorio_Ananindeua[[#This Row],[Coluna2]])</f>
        <v>35850801000120</v>
      </c>
      <c r="L1476" t="str">
        <f t="shared" si="23"/>
        <v>358******20</v>
      </c>
    </row>
    <row r="1477" spans="1:12" x14ac:dyDescent="0.25">
      <c r="A1477" t="s">
        <v>2967</v>
      </c>
      <c r="B1477" t="s">
        <v>2968</v>
      </c>
      <c r="C1477" t="s">
        <v>17</v>
      </c>
      <c r="D1477" s="1">
        <v>45298.765196759261</v>
      </c>
      <c r="E1477" s="18" t="s">
        <v>11</v>
      </c>
      <c r="F1477" s="13" t="s">
        <v>16</v>
      </c>
      <c r="G1477" t="s">
        <v>14</v>
      </c>
      <c r="H1477">
        <v>0</v>
      </c>
      <c r="I1477" s="2"/>
      <c r="J1477" s="4">
        <v>0</v>
      </c>
      <c r="K1477" t="str">
        <f>IF((LEN(relatorio_Ananindeua[[#This Row],[CIF/CPF/CNPJ]])=14),relatorio_Ananindeua[[#This Row],[CIF/CPF/CNPJ]],relatorio_Ananindeua[[#This Row],[Coluna2]])</f>
        <v>31250007000195</v>
      </c>
      <c r="L1477" t="str">
        <f t="shared" si="23"/>
        <v>312******95</v>
      </c>
    </row>
    <row r="1478" spans="1:12" x14ac:dyDescent="0.25">
      <c r="A1478" t="s">
        <v>4007</v>
      </c>
      <c r="B1478" t="s">
        <v>4008</v>
      </c>
      <c r="C1478" t="s">
        <v>17</v>
      </c>
      <c r="D1478" s="1">
        <v>45298.765196759261</v>
      </c>
      <c r="E1478" s="18" t="s">
        <v>11</v>
      </c>
      <c r="F1478" s="13" t="s">
        <v>16</v>
      </c>
      <c r="G1478" t="s">
        <v>14</v>
      </c>
      <c r="H1478">
        <v>0</v>
      </c>
      <c r="I1478" s="2"/>
      <c r="J1478" s="4">
        <v>0</v>
      </c>
      <c r="K1478" t="str">
        <f>IF((LEN(relatorio_Ananindeua[[#This Row],[CIF/CPF/CNPJ]])=14),relatorio_Ananindeua[[#This Row],[CIF/CPF/CNPJ]],relatorio_Ananindeua[[#This Row],[Coluna2]])</f>
        <v>35810718000128</v>
      </c>
      <c r="L1478" t="str">
        <f t="shared" si="23"/>
        <v>358******28</v>
      </c>
    </row>
    <row r="1479" spans="1:12" x14ac:dyDescent="0.25">
      <c r="A1479" t="s">
        <v>4013</v>
      </c>
      <c r="B1479" t="s">
        <v>4014</v>
      </c>
      <c r="C1479" t="s">
        <v>17</v>
      </c>
      <c r="D1479" s="1">
        <v>45298.765196759261</v>
      </c>
      <c r="E1479" s="18" t="s">
        <v>11</v>
      </c>
      <c r="F1479" s="13" t="s">
        <v>16</v>
      </c>
      <c r="G1479" t="s">
        <v>14</v>
      </c>
      <c r="H1479">
        <v>0</v>
      </c>
      <c r="I1479" s="2"/>
      <c r="J1479" s="4">
        <v>0</v>
      </c>
      <c r="K1479" t="str">
        <f>IF((LEN(relatorio_Ananindeua[[#This Row],[CIF/CPF/CNPJ]])=14),relatorio_Ananindeua[[#This Row],[CIF/CPF/CNPJ]],relatorio_Ananindeua[[#This Row],[Coluna2]])</f>
        <v>35814031000160</v>
      </c>
      <c r="L1479" t="str">
        <f t="shared" si="23"/>
        <v>358******60</v>
      </c>
    </row>
    <row r="1480" spans="1:12" x14ac:dyDescent="0.25">
      <c r="A1480" t="s">
        <v>3993</v>
      </c>
      <c r="B1480" t="s">
        <v>3994</v>
      </c>
      <c r="C1480" t="s">
        <v>17</v>
      </c>
      <c r="D1480" s="1">
        <v>45298.7653125</v>
      </c>
      <c r="E1480" s="18" t="s">
        <v>11</v>
      </c>
      <c r="F1480" s="13" t="s">
        <v>16</v>
      </c>
      <c r="G1480" t="s">
        <v>14</v>
      </c>
      <c r="H1480">
        <v>0</v>
      </c>
      <c r="I1480" s="2"/>
      <c r="J1480" s="4">
        <v>0</v>
      </c>
      <c r="K1480" t="str">
        <f>IF((LEN(relatorio_Ananindeua[[#This Row],[CIF/CPF/CNPJ]])=14),relatorio_Ananindeua[[#This Row],[CIF/CPF/CNPJ]],relatorio_Ananindeua[[#This Row],[Coluna2]])</f>
        <v>35705265000170</v>
      </c>
      <c r="L1480" t="str">
        <f t="shared" si="23"/>
        <v>357******70</v>
      </c>
    </row>
    <row r="1481" spans="1:12" x14ac:dyDescent="0.25">
      <c r="A1481" t="s">
        <v>3999</v>
      </c>
      <c r="B1481" t="s">
        <v>4000</v>
      </c>
      <c r="C1481" t="s">
        <v>17</v>
      </c>
      <c r="D1481" s="1">
        <v>45298.7653125</v>
      </c>
      <c r="E1481" s="18" t="s">
        <v>11</v>
      </c>
      <c r="F1481" s="13" t="s">
        <v>16</v>
      </c>
      <c r="G1481" t="s">
        <v>14</v>
      </c>
      <c r="H1481">
        <v>0</v>
      </c>
      <c r="I1481" s="2"/>
      <c r="J1481" s="4">
        <v>0</v>
      </c>
      <c r="K1481" t="str">
        <f>IF((LEN(relatorio_Ananindeua[[#This Row],[CIF/CPF/CNPJ]])=14),relatorio_Ananindeua[[#This Row],[CIF/CPF/CNPJ]],relatorio_Ananindeua[[#This Row],[Coluna2]])</f>
        <v>35731889000161</v>
      </c>
      <c r="L1481" t="str">
        <f t="shared" si="23"/>
        <v>357******61</v>
      </c>
    </row>
    <row r="1482" spans="1:12" x14ac:dyDescent="0.25">
      <c r="A1482" t="s">
        <v>1893</v>
      </c>
      <c r="B1482" t="s">
        <v>1894</v>
      </c>
      <c r="C1482" t="s">
        <v>17</v>
      </c>
      <c r="D1482" s="1">
        <v>45298.765324074076</v>
      </c>
      <c r="E1482" s="18" t="s">
        <v>11</v>
      </c>
      <c r="F1482" s="13" t="s">
        <v>16</v>
      </c>
      <c r="G1482" t="s">
        <v>14</v>
      </c>
      <c r="H1482">
        <v>0</v>
      </c>
      <c r="I1482" s="2"/>
      <c r="J1482" s="4">
        <v>0</v>
      </c>
      <c r="K1482" t="str">
        <f>IF((LEN(relatorio_Ananindeua[[#This Row],[CIF/CPF/CNPJ]])=14),relatorio_Ananindeua[[#This Row],[CIF/CPF/CNPJ]],relatorio_Ananindeua[[#This Row],[Coluna2]])</f>
        <v>25030133000131</v>
      </c>
      <c r="L1482" t="str">
        <f t="shared" si="23"/>
        <v>250******31</v>
      </c>
    </row>
    <row r="1483" spans="1:12" x14ac:dyDescent="0.25">
      <c r="A1483" t="s">
        <v>3979</v>
      </c>
      <c r="B1483" t="s">
        <v>3980</v>
      </c>
      <c r="C1483" t="s">
        <v>17</v>
      </c>
      <c r="D1483" s="1">
        <v>45298.765335648146</v>
      </c>
      <c r="E1483" s="18" t="s">
        <v>11</v>
      </c>
      <c r="F1483" s="13" t="s">
        <v>16</v>
      </c>
      <c r="G1483" t="s">
        <v>14</v>
      </c>
      <c r="H1483">
        <v>0</v>
      </c>
      <c r="I1483" s="2"/>
      <c r="J1483" s="4">
        <v>0</v>
      </c>
      <c r="K1483" t="str">
        <f>IF((LEN(relatorio_Ananindeua[[#This Row],[CIF/CPF/CNPJ]])=14),relatorio_Ananindeua[[#This Row],[CIF/CPF/CNPJ]],relatorio_Ananindeua[[#This Row],[Coluna2]])</f>
        <v>35642375000130</v>
      </c>
      <c r="L1483" t="str">
        <f t="shared" si="23"/>
        <v>356******30</v>
      </c>
    </row>
    <row r="1484" spans="1:12" x14ac:dyDescent="0.25">
      <c r="A1484" t="s">
        <v>3981</v>
      </c>
      <c r="B1484" t="s">
        <v>3982</v>
      </c>
      <c r="C1484" t="s">
        <v>17</v>
      </c>
      <c r="D1484" s="1">
        <v>45298.765335648146</v>
      </c>
      <c r="E1484" s="18" t="s">
        <v>11</v>
      </c>
      <c r="F1484" s="13" t="s">
        <v>16</v>
      </c>
      <c r="G1484" t="s">
        <v>14</v>
      </c>
      <c r="H1484">
        <v>0</v>
      </c>
      <c r="I1484" s="2"/>
      <c r="J1484" s="4">
        <v>0</v>
      </c>
      <c r="K1484" t="str">
        <f>IF((LEN(relatorio_Ananindeua[[#This Row],[CIF/CPF/CNPJ]])=14),relatorio_Ananindeua[[#This Row],[CIF/CPF/CNPJ]],relatorio_Ananindeua[[#This Row],[Coluna2]])</f>
        <v>35663542000129</v>
      </c>
      <c r="L1484" t="str">
        <f t="shared" si="23"/>
        <v>356******29</v>
      </c>
    </row>
    <row r="1485" spans="1:12" x14ac:dyDescent="0.25">
      <c r="A1485" t="s">
        <v>3983</v>
      </c>
      <c r="B1485" t="s">
        <v>3984</v>
      </c>
      <c r="C1485" t="s">
        <v>17</v>
      </c>
      <c r="D1485" s="1">
        <v>45298.765335648146</v>
      </c>
      <c r="E1485" s="18" t="s">
        <v>11</v>
      </c>
      <c r="F1485" s="13" t="s">
        <v>16</v>
      </c>
      <c r="G1485" t="s">
        <v>14</v>
      </c>
      <c r="H1485">
        <v>0</v>
      </c>
      <c r="I1485" s="2"/>
      <c r="J1485" s="4">
        <v>0</v>
      </c>
      <c r="K1485" t="str">
        <f>IF((LEN(relatorio_Ananindeua[[#This Row],[CIF/CPF/CNPJ]])=14),relatorio_Ananindeua[[#This Row],[CIF/CPF/CNPJ]],relatorio_Ananindeua[[#This Row],[Coluna2]])</f>
        <v>35671281000199</v>
      </c>
      <c r="L1485" t="str">
        <f t="shared" si="23"/>
        <v>356******99</v>
      </c>
    </row>
    <row r="1486" spans="1:12" x14ac:dyDescent="0.25">
      <c r="A1486" t="s">
        <v>3258</v>
      </c>
      <c r="B1486" t="s">
        <v>3259</v>
      </c>
      <c r="C1486" t="s">
        <v>17</v>
      </c>
      <c r="D1486" s="1">
        <v>45298.765381944446</v>
      </c>
      <c r="E1486" s="18" t="s">
        <v>11</v>
      </c>
      <c r="F1486" s="13" t="s">
        <v>16</v>
      </c>
      <c r="G1486" t="s">
        <v>14</v>
      </c>
      <c r="H1486">
        <v>0</v>
      </c>
      <c r="I1486" s="2"/>
      <c r="J1486" s="4">
        <v>0</v>
      </c>
      <c r="K1486" t="str">
        <f>IF((LEN(relatorio_Ananindeua[[#This Row],[CIF/CPF/CNPJ]])=14),relatorio_Ananindeua[[#This Row],[CIF/CPF/CNPJ]],relatorio_Ananindeua[[#This Row],[Coluna2]])</f>
        <v>32809323000117</v>
      </c>
      <c r="L1486" t="str">
        <f t="shared" si="23"/>
        <v>328******17</v>
      </c>
    </row>
    <row r="1487" spans="1:12" x14ac:dyDescent="0.25">
      <c r="A1487" t="s">
        <v>3410</v>
      </c>
      <c r="B1487" t="s">
        <v>3411</v>
      </c>
      <c r="C1487" t="s">
        <v>17</v>
      </c>
      <c r="D1487" s="1">
        <v>45298.765393518515</v>
      </c>
      <c r="E1487" s="18" t="s">
        <v>11</v>
      </c>
      <c r="F1487" s="13" t="s">
        <v>16</v>
      </c>
      <c r="G1487" t="s">
        <v>14</v>
      </c>
      <c r="H1487">
        <v>0</v>
      </c>
      <c r="I1487" s="2"/>
      <c r="J1487" s="4">
        <v>0</v>
      </c>
      <c r="K1487" t="str">
        <f>IF((LEN(relatorio_Ananindeua[[#This Row],[CIF/CPF/CNPJ]])=14),relatorio_Ananindeua[[#This Row],[CIF/CPF/CNPJ]],relatorio_Ananindeua[[#This Row],[Coluna2]])</f>
        <v>33506433000172</v>
      </c>
      <c r="L1487" t="str">
        <f t="shared" si="23"/>
        <v>335******72</v>
      </c>
    </row>
    <row r="1488" spans="1:12" x14ac:dyDescent="0.25">
      <c r="A1488" t="s">
        <v>3967</v>
      </c>
      <c r="B1488" t="s">
        <v>3968</v>
      </c>
      <c r="C1488" t="s">
        <v>17</v>
      </c>
      <c r="D1488" s="1">
        <v>45298.765393518515</v>
      </c>
      <c r="E1488" s="18" t="s">
        <v>11</v>
      </c>
      <c r="F1488" s="13" t="s">
        <v>16</v>
      </c>
      <c r="G1488" t="s">
        <v>14</v>
      </c>
      <c r="H1488">
        <v>0</v>
      </c>
      <c r="I1488" s="2"/>
      <c r="J1488" s="4">
        <v>0</v>
      </c>
      <c r="K1488" t="str">
        <f>IF((LEN(relatorio_Ananindeua[[#This Row],[CIF/CPF/CNPJ]])=14),relatorio_Ananindeua[[#This Row],[CIF/CPF/CNPJ]],relatorio_Ananindeua[[#This Row],[Coluna2]])</f>
        <v>35571061000193</v>
      </c>
      <c r="L1488" t="str">
        <f t="shared" si="23"/>
        <v>355******93</v>
      </c>
    </row>
    <row r="1489" spans="1:12" x14ac:dyDescent="0.25">
      <c r="A1489" t="s">
        <v>3973</v>
      </c>
      <c r="B1489" t="s">
        <v>3974</v>
      </c>
      <c r="C1489" t="s">
        <v>17</v>
      </c>
      <c r="D1489" s="1">
        <v>45298.765393518515</v>
      </c>
      <c r="E1489" s="18" t="s">
        <v>11</v>
      </c>
      <c r="F1489" s="13" t="s">
        <v>16</v>
      </c>
      <c r="G1489" t="s">
        <v>14</v>
      </c>
      <c r="H1489">
        <v>0</v>
      </c>
      <c r="I1489" s="2"/>
      <c r="J1489" s="4">
        <v>0</v>
      </c>
      <c r="K1489" t="str">
        <f>IF((LEN(relatorio_Ananindeua[[#This Row],[CIF/CPF/CNPJ]])=14),relatorio_Ananindeua[[#This Row],[CIF/CPF/CNPJ]],relatorio_Ananindeua[[#This Row],[Coluna2]])</f>
        <v>35586457000104</v>
      </c>
      <c r="L1489" t="str">
        <f t="shared" si="23"/>
        <v>355******04</v>
      </c>
    </row>
    <row r="1490" spans="1:12" x14ac:dyDescent="0.25">
      <c r="A1490" t="s">
        <v>3975</v>
      </c>
      <c r="B1490" t="s">
        <v>3976</v>
      </c>
      <c r="C1490" t="s">
        <v>17</v>
      </c>
      <c r="D1490" s="1">
        <v>45298.765393518515</v>
      </c>
      <c r="E1490" s="18" t="s">
        <v>11</v>
      </c>
      <c r="F1490" s="13" t="s">
        <v>16</v>
      </c>
      <c r="G1490" t="s">
        <v>14</v>
      </c>
      <c r="H1490">
        <v>0</v>
      </c>
      <c r="I1490" s="2"/>
      <c r="J1490" s="4">
        <v>0</v>
      </c>
      <c r="K1490" t="str">
        <f>IF((LEN(relatorio_Ananindeua[[#This Row],[CIF/CPF/CNPJ]])=14),relatorio_Ananindeua[[#This Row],[CIF/CPF/CNPJ]],relatorio_Ananindeua[[#This Row],[Coluna2]])</f>
        <v>35604745000144</v>
      </c>
      <c r="L1490" t="str">
        <f t="shared" ref="L1490:L1553" si="24">_xlfn.CONCAT(LEFT(A1490,3),REPT("*",6),RIGHT(A1490,2))</f>
        <v>356******44</v>
      </c>
    </row>
    <row r="1491" spans="1:12" x14ac:dyDescent="0.25">
      <c r="A1491" t="s">
        <v>3963</v>
      </c>
      <c r="B1491" t="s">
        <v>3964</v>
      </c>
      <c r="C1491" t="s">
        <v>17</v>
      </c>
      <c r="D1491" s="1">
        <v>45298.765405092592</v>
      </c>
      <c r="E1491" s="18" t="s">
        <v>11</v>
      </c>
      <c r="F1491" s="13" t="s">
        <v>16</v>
      </c>
      <c r="G1491" t="s">
        <v>14</v>
      </c>
      <c r="H1491">
        <v>0</v>
      </c>
      <c r="I1491" s="2"/>
      <c r="J1491" s="4">
        <v>0</v>
      </c>
      <c r="K1491" t="str">
        <f>IF((LEN(relatorio_Ananindeua[[#This Row],[CIF/CPF/CNPJ]])=14),relatorio_Ananindeua[[#This Row],[CIF/CPF/CNPJ]],relatorio_Ananindeua[[#This Row],[Coluna2]])</f>
        <v>35550890000190</v>
      </c>
      <c r="L1491" t="str">
        <f t="shared" si="24"/>
        <v>355******90</v>
      </c>
    </row>
    <row r="1492" spans="1:12" x14ac:dyDescent="0.25">
      <c r="A1492" t="s">
        <v>3959</v>
      </c>
      <c r="B1492" t="s">
        <v>3960</v>
      </c>
      <c r="C1492" t="s">
        <v>17</v>
      </c>
      <c r="D1492" s="1">
        <v>45298.765416666669</v>
      </c>
      <c r="E1492" s="18" t="s">
        <v>11</v>
      </c>
      <c r="F1492" s="13" t="s">
        <v>16</v>
      </c>
      <c r="G1492" t="s">
        <v>14</v>
      </c>
      <c r="H1492">
        <v>0</v>
      </c>
      <c r="I1492" s="2"/>
      <c r="J1492" s="4">
        <v>0</v>
      </c>
      <c r="K1492" t="str">
        <f>IF((LEN(relatorio_Ananindeua[[#This Row],[CIF/CPF/CNPJ]])=14),relatorio_Ananindeua[[#This Row],[CIF/CPF/CNPJ]],relatorio_Ananindeua[[#This Row],[Coluna2]])</f>
        <v>35536224000105</v>
      </c>
      <c r="L1492" t="str">
        <f t="shared" si="24"/>
        <v>355******05</v>
      </c>
    </row>
    <row r="1493" spans="1:12" x14ac:dyDescent="0.25">
      <c r="A1493" t="s">
        <v>3832</v>
      </c>
      <c r="B1493" t="s">
        <v>3833</v>
      </c>
      <c r="C1493" t="s">
        <v>17</v>
      </c>
      <c r="D1493" s="1">
        <v>45298.765439814815</v>
      </c>
      <c r="E1493" s="18" t="s">
        <v>11</v>
      </c>
      <c r="F1493" s="13" t="s">
        <v>16</v>
      </c>
      <c r="G1493" t="s">
        <v>14</v>
      </c>
      <c r="H1493">
        <v>0</v>
      </c>
      <c r="I1493" s="2"/>
      <c r="J1493" s="4">
        <v>0</v>
      </c>
      <c r="K1493" t="str">
        <f>IF((LEN(relatorio_Ananindeua[[#This Row],[CIF/CPF/CNPJ]])=14),relatorio_Ananindeua[[#This Row],[CIF/CPF/CNPJ]],relatorio_Ananindeua[[#This Row],[Coluna2]])</f>
        <v>35038811000166</v>
      </c>
      <c r="L1493" t="str">
        <f t="shared" si="24"/>
        <v>350******66</v>
      </c>
    </row>
    <row r="1494" spans="1:12" x14ac:dyDescent="0.25">
      <c r="A1494" t="s">
        <v>3844</v>
      </c>
      <c r="B1494" t="s">
        <v>3845</v>
      </c>
      <c r="C1494" t="s">
        <v>17</v>
      </c>
      <c r="D1494" s="1">
        <v>45298.765439814815</v>
      </c>
      <c r="E1494" s="18" t="s">
        <v>11</v>
      </c>
      <c r="F1494" s="13" t="s">
        <v>16</v>
      </c>
      <c r="G1494" t="s">
        <v>14</v>
      </c>
      <c r="H1494">
        <v>0</v>
      </c>
      <c r="I1494" s="2"/>
      <c r="J1494" s="4">
        <v>0</v>
      </c>
      <c r="K1494" t="str">
        <f>IF((LEN(relatorio_Ananindeua[[#This Row],[CIF/CPF/CNPJ]])=14),relatorio_Ananindeua[[#This Row],[CIF/CPF/CNPJ]],relatorio_Ananindeua[[#This Row],[Coluna2]])</f>
        <v>35111555000195</v>
      </c>
      <c r="L1494" t="str">
        <f t="shared" si="24"/>
        <v>351******95</v>
      </c>
    </row>
    <row r="1495" spans="1:12" x14ac:dyDescent="0.25">
      <c r="A1495" t="s">
        <v>3955</v>
      </c>
      <c r="B1495" t="s">
        <v>3956</v>
      </c>
      <c r="C1495" t="s">
        <v>17</v>
      </c>
      <c r="D1495" s="1">
        <v>45298.765439814815</v>
      </c>
      <c r="E1495" s="18" t="s">
        <v>11</v>
      </c>
      <c r="F1495" s="13" t="s">
        <v>16</v>
      </c>
      <c r="G1495" t="s">
        <v>14</v>
      </c>
      <c r="H1495">
        <v>0</v>
      </c>
      <c r="I1495" s="2"/>
      <c r="J1495" s="4">
        <v>0</v>
      </c>
      <c r="K1495" t="str">
        <f>IF((LEN(relatorio_Ananindeua[[#This Row],[CIF/CPF/CNPJ]])=14),relatorio_Ananindeua[[#This Row],[CIF/CPF/CNPJ]],relatorio_Ananindeua[[#This Row],[Coluna2]])</f>
        <v>35530346000186</v>
      </c>
      <c r="L1495" t="str">
        <f t="shared" si="24"/>
        <v>355******86</v>
      </c>
    </row>
    <row r="1496" spans="1:12" x14ac:dyDescent="0.25">
      <c r="A1496" t="s">
        <v>3500</v>
      </c>
      <c r="B1496" t="s">
        <v>3501</v>
      </c>
      <c r="C1496" t="s">
        <v>17</v>
      </c>
      <c r="D1496" s="1">
        <v>45298.765451388892</v>
      </c>
      <c r="E1496" s="18" t="s">
        <v>11</v>
      </c>
      <c r="F1496" s="13" t="s">
        <v>16</v>
      </c>
      <c r="G1496" t="s">
        <v>14</v>
      </c>
      <c r="H1496">
        <v>0</v>
      </c>
      <c r="I1496" s="2"/>
      <c r="J1496" s="4">
        <v>0</v>
      </c>
      <c r="K1496" t="str">
        <f>IF((LEN(relatorio_Ananindeua[[#This Row],[CIF/CPF/CNPJ]])=14),relatorio_Ananindeua[[#This Row],[CIF/CPF/CNPJ]],relatorio_Ananindeua[[#This Row],[Coluna2]])</f>
        <v>33885861000153</v>
      </c>
      <c r="L1496" t="str">
        <f t="shared" si="24"/>
        <v>338******53</v>
      </c>
    </row>
    <row r="1497" spans="1:12" x14ac:dyDescent="0.25">
      <c r="A1497" t="s">
        <v>3923</v>
      </c>
      <c r="B1497" t="s">
        <v>3924</v>
      </c>
      <c r="C1497" t="s">
        <v>17</v>
      </c>
      <c r="D1497" s="1">
        <v>45298.765451388892</v>
      </c>
      <c r="E1497" s="18" t="s">
        <v>11</v>
      </c>
      <c r="F1497" s="13" t="s">
        <v>16</v>
      </c>
      <c r="G1497" t="s">
        <v>14</v>
      </c>
      <c r="H1497">
        <v>0</v>
      </c>
      <c r="I1497" s="2"/>
      <c r="J1497" s="4">
        <v>0</v>
      </c>
      <c r="K1497" t="str">
        <f>IF((LEN(relatorio_Ananindeua[[#This Row],[CIF/CPF/CNPJ]])=14),relatorio_Ananindeua[[#This Row],[CIF/CPF/CNPJ]],relatorio_Ananindeua[[#This Row],[Coluna2]])</f>
        <v>35426251000117</v>
      </c>
      <c r="L1497" t="str">
        <f t="shared" si="24"/>
        <v>354******17</v>
      </c>
    </row>
    <row r="1498" spans="1:12" x14ac:dyDescent="0.25">
      <c r="A1498" t="s">
        <v>3943</v>
      </c>
      <c r="B1498" t="s">
        <v>3944</v>
      </c>
      <c r="C1498" t="s">
        <v>17</v>
      </c>
      <c r="D1498" s="1">
        <v>45298.765451388892</v>
      </c>
      <c r="E1498" s="18" t="s">
        <v>11</v>
      </c>
      <c r="F1498" s="13" t="s">
        <v>16</v>
      </c>
      <c r="G1498" t="s">
        <v>14</v>
      </c>
      <c r="H1498">
        <v>0</v>
      </c>
      <c r="I1498" s="2"/>
      <c r="J1498" s="4">
        <v>0</v>
      </c>
      <c r="K1498" t="str">
        <f>IF((LEN(relatorio_Ananindeua[[#This Row],[CIF/CPF/CNPJ]])=14),relatorio_Ananindeua[[#This Row],[CIF/CPF/CNPJ]],relatorio_Ananindeua[[#This Row],[Coluna2]])</f>
        <v>35498160000197</v>
      </c>
      <c r="L1498" t="str">
        <f t="shared" si="24"/>
        <v>354******97</v>
      </c>
    </row>
    <row r="1499" spans="1:12" x14ac:dyDescent="0.25">
      <c r="A1499" t="s">
        <v>3945</v>
      </c>
      <c r="B1499" t="s">
        <v>3946</v>
      </c>
      <c r="C1499" t="s">
        <v>17</v>
      </c>
      <c r="D1499" s="1">
        <v>45298.765486111108</v>
      </c>
      <c r="E1499" s="18" t="s">
        <v>11</v>
      </c>
      <c r="F1499" s="13" t="s">
        <v>16</v>
      </c>
      <c r="G1499" t="s">
        <v>14</v>
      </c>
      <c r="H1499">
        <v>0</v>
      </c>
      <c r="I1499" s="2"/>
      <c r="J1499" s="4">
        <v>0</v>
      </c>
      <c r="K1499" t="str">
        <f>IF((LEN(relatorio_Ananindeua[[#This Row],[CIF/CPF/CNPJ]])=14),relatorio_Ananindeua[[#This Row],[CIF/CPF/CNPJ]],relatorio_Ananindeua[[#This Row],[Coluna2]])</f>
        <v>35499356000104</v>
      </c>
      <c r="L1499" t="str">
        <f t="shared" si="24"/>
        <v>354******04</v>
      </c>
    </row>
    <row r="1500" spans="1:12" x14ac:dyDescent="0.25">
      <c r="A1500" t="s">
        <v>2556</v>
      </c>
      <c r="B1500" t="s">
        <v>2557</v>
      </c>
      <c r="C1500" t="s">
        <v>17</v>
      </c>
      <c r="D1500" s="1">
        <v>45298.765497685185</v>
      </c>
      <c r="E1500" s="18" t="s">
        <v>11</v>
      </c>
      <c r="F1500" s="13" t="s">
        <v>16</v>
      </c>
      <c r="G1500" t="s">
        <v>14</v>
      </c>
      <c r="H1500">
        <v>0</v>
      </c>
      <c r="I1500" s="2"/>
      <c r="J1500" s="4">
        <v>0</v>
      </c>
      <c r="K1500" t="str">
        <f>IF((LEN(relatorio_Ananindeua[[#This Row],[CIF/CPF/CNPJ]])=14),relatorio_Ananindeua[[#This Row],[CIF/CPF/CNPJ]],relatorio_Ananindeua[[#This Row],[Coluna2]])</f>
        <v>29361843000103</v>
      </c>
      <c r="L1500" t="str">
        <f t="shared" si="24"/>
        <v>293******03</v>
      </c>
    </row>
    <row r="1501" spans="1:12" x14ac:dyDescent="0.25">
      <c r="A1501" t="s">
        <v>3931</v>
      </c>
      <c r="B1501" t="s">
        <v>3932</v>
      </c>
      <c r="C1501" t="s">
        <v>17</v>
      </c>
      <c r="D1501" s="1">
        <v>45298.765497685185</v>
      </c>
      <c r="E1501" s="18" t="s">
        <v>11</v>
      </c>
      <c r="F1501" s="13" t="s">
        <v>16</v>
      </c>
      <c r="G1501" t="s">
        <v>14</v>
      </c>
      <c r="H1501">
        <v>0</v>
      </c>
      <c r="I1501" s="2"/>
      <c r="J1501" s="4">
        <v>0</v>
      </c>
      <c r="K1501" t="str">
        <f>IF((LEN(relatorio_Ananindeua[[#This Row],[CIF/CPF/CNPJ]])=14),relatorio_Ananindeua[[#This Row],[CIF/CPF/CNPJ]],relatorio_Ananindeua[[#This Row],[Coluna2]])</f>
        <v>35456817000153</v>
      </c>
      <c r="L1501" t="str">
        <f t="shared" si="24"/>
        <v>354******53</v>
      </c>
    </row>
    <row r="1502" spans="1:12" x14ac:dyDescent="0.25">
      <c r="A1502" t="s">
        <v>3905</v>
      </c>
      <c r="B1502" t="s">
        <v>3906</v>
      </c>
      <c r="C1502" t="s">
        <v>17</v>
      </c>
      <c r="D1502" s="1">
        <v>45298.765509259261</v>
      </c>
      <c r="E1502" s="18" t="s">
        <v>11</v>
      </c>
      <c r="F1502" s="13" t="s">
        <v>16</v>
      </c>
      <c r="G1502" t="s">
        <v>14</v>
      </c>
      <c r="H1502">
        <v>0</v>
      </c>
      <c r="I1502" s="2"/>
      <c r="J1502" s="4">
        <v>0</v>
      </c>
      <c r="K1502" t="str">
        <f>IF((LEN(relatorio_Ananindeua[[#This Row],[CIF/CPF/CNPJ]])=14),relatorio_Ananindeua[[#This Row],[CIF/CPF/CNPJ]],relatorio_Ananindeua[[#This Row],[Coluna2]])</f>
        <v>35371734000161</v>
      </c>
      <c r="L1502" t="str">
        <f t="shared" si="24"/>
        <v>353******61</v>
      </c>
    </row>
    <row r="1503" spans="1:12" x14ac:dyDescent="0.25">
      <c r="A1503" t="s">
        <v>3921</v>
      </c>
      <c r="B1503" t="s">
        <v>3922</v>
      </c>
      <c r="C1503" t="s">
        <v>17</v>
      </c>
      <c r="D1503" s="1">
        <v>45298.765509259261</v>
      </c>
      <c r="E1503" s="18" t="s">
        <v>11</v>
      </c>
      <c r="F1503" s="13" t="s">
        <v>16</v>
      </c>
      <c r="G1503" t="s">
        <v>14</v>
      </c>
      <c r="H1503">
        <v>0</v>
      </c>
      <c r="I1503" s="2"/>
      <c r="J1503" s="4">
        <v>0</v>
      </c>
      <c r="K1503" t="str">
        <f>IF((LEN(relatorio_Ananindeua[[#This Row],[CIF/CPF/CNPJ]])=14),relatorio_Ananindeua[[#This Row],[CIF/CPF/CNPJ]],relatorio_Ananindeua[[#This Row],[Coluna2]])</f>
        <v>35426025000136</v>
      </c>
      <c r="L1503" t="str">
        <f t="shared" si="24"/>
        <v>354******36</v>
      </c>
    </row>
    <row r="1504" spans="1:12" x14ac:dyDescent="0.25">
      <c r="A1504" t="s">
        <v>3927</v>
      </c>
      <c r="B1504" t="s">
        <v>3928</v>
      </c>
      <c r="C1504" t="s">
        <v>17</v>
      </c>
      <c r="D1504" s="1">
        <v>45298.765532407408</v>
      </c>
      <c r="E1504" s="18" t="s">
        <v>11</v>
      </c>
      <c r="F1504" s="13" t="s">
        <v>16</v>
      </c>
      <c r="G1504" t="s">
        <v>14</v>
      </c>
      <c r="H1504">
        <v>0</v>
      </c>
      <c r="I1504" s="2"/>
      <c r="J1504" s="4">
        <v>0</v>
      </c>
      <c r="K1504" t="str">
        <f>IF((LEN(relatorio_Ananindeua[[#This Row],[CIF/CPF/CNPJ]])=14),relatorio_Ananindeua[[#This Row],[CIF/CPF/CNPJ]],relatorio_Ananindeua[[#This Row],[Coluna2]])</f>
        <v>35452007000129</v>
      </c>
      <c r="L1504" t="str">
        <f t="shared" si="24"/>
        <v>354******29</v>
      </c>
    </row>
    <row r="1505" spans="1:12" x14ac:dyDescent="0.25">
      <c r="A1505" t="s">
        <v>3915</v>
      </c>
      <c r="B1505" t="s">
        <v>3916</v>
      </c>
      <c r="C1505" t="s">
        <v>17</v>
      </c>
      <c r="D1505" s="1">
        <v>45298.765555555554</v>
      </c>
      <c r="E1505" s="18" t="s">
        <v>11</v>
      </c>
      <c r="F1505" s="13" t="s">
        <v>16</v>
      </c>
      <c r="G1505" t="s">
        <v>14</v>
      </c>
      <c r="H1505">
        <v>0</v>
      </c>
      <c r="I1505" s="2"/>
      <c r="J1505" s="4">
        <v>0</v>
      </c>
      <c r="K1505" t="str">
        <f>IF((LEN(relatorio_Ananindeua[[#This Row],[CIF/CPF/CNPJ]])=14),relatorio_Ananindeua[[#This Row],[CIF/CPF/CNPJ]],relatorio_Ananindeua[[#This Row],[Coluna2]])</f>
        <v>35406301000102</v>
      </c>
      <c r="L1505" t="str">
        <f t="shared" si="24"/>
        <v>354******02</v>
      </c>
    </row>
    <row r="1506" spans="1:12" x14ac:dyDescent="0.25">
      <c r="A1506" t="s">
        <v>273</v>
      </c>
      <c r="B1506" t="s">
        <v>274</v>
      </c>
      <c r="C1506" t="s">
        <v>17</v>
      </c>
      <c r="D1506" s="1">
        <v>45298.7655787037</v>
      </c>
      <c r="E1506" s="18" t="s">
        <v>11</v>
      </c>
      <c r="F1506" s="13" t="s">
        <v>16</v>
      </c>
      <c r="G1506" t="s">
        <v>14</v>
      </c>
      <c r="H1506">
        <v>0</v>
      </c>
      <c r="I1506" s="2"/>
      <c r="J1506" s="4">
        <v>0</v>
      </c>
      <c r="K1506" t="str">
        <f>IF((LEN(relatorio_Ananindeua[[#This Row],[CIF/CPF/CNPJ]])=14),relatorio_Ananindeua[[#This Row],[CIF/CPF/CNPJ]],relatorio_Ananindeua[[#This Row],[Coluna2]])</f>
        <v>12585123000110</v>
      </c>
      <c r="L1506" t="str">
        <f t="shared" si="24"/>
        <v>125******10</v>
      </c>
    </row>
    <row r="1507" spans="1:12" x14ac:dyDescent="0.25">
      <c r="A1507" t="s">
        <v>3913</v>
      </c>
      <c r="B1507" t="s">
        <v>3914</v>
      </c>
      <c r="C1507" t="s">
        <v>17</v>
      </c>
      <c r="D1507" s="1">
        <v>45298.7655787037</v>
      </c>
      <c r="E1507" s="18" t="s">
        <v>11</v>
      </c>
      <c r="F1507" s="13" t="s">
        <v>16</v>
      </c>
      <c r="G1507" t="s">
        <v>14</v>
      </c>
      <c r="H1507">
        <v>0</v>
      </c>
      <c r="I1507" s="2"/>
      <c r="J1507" s="4">
        <v>0</v>
      </c>
      <c r="K1507" t="str">
        <f>IF((LEN(relatorio_Ananindeua[[#This Row],[CIF/CPF/CNPJ]])=14),relatorio_Ananindeua[[#This Row],[CIF/CPF/CNPJ]],relatorio_Ananindeua[[#This Row],[Coluna2]])</f>
        <v>35401230000147</v>
      </c>
      <c r="L1507" t="str">
        <f t="shared" si="24"/>
        <v>354******47</v>
      </c>
    </row>
    <row r="1508" spans="1:12" x14ac:dyDescent="0.25">
      <c r="A1508" t="s">
        <v>2154</v>
      </c>
      <c r="B1508" t="s">
        <v>2155</v>
      </c>
      <c r="C1508" t="s">
        <v>17</v>
      </c>
      <c r="D1508" s="1">
        <v>45298.765590277777</v>
      </c>
      <c r="E1508" s="18" t="s">
        <v>11</v>
      </c>
      <c r="F1508" s="13" t="s">
        <v>16</v>
      </c>
      <c r="G1508" t="s">
        <v>14</v>
      </c>
      <c r="H1508">
        <v>0</v>
      </c>
      <c r="I1508" s="2"/>
      <c r="J1508" s="4">
        <v>0</v>
      </c>
      <c r="K1508" t="str">
        <f>IF((LEN(relatorio_Ananindeua[[#This Row],[CIF/CPF/CNPJ]])=14),relatorio_Ananindeua[[#This Row],[CIF/CPF/CNPJ]],relatorio_Ananindeua[[#This Row],[Coluna2]])</f>
        <v>27381679000162</v>
      </c>
      <c r="L1508" t="str">
        <f t="shared" si="24"/>
        <v>273******62</v>
      </c>
    </row>
    <row r="1509" spans="1:12" x14ac:dyDescent="0.25">
      <c r="A1509" t="s">
        <v>3911</v>
      </c>
      <c r="B1509" t="s">
        <v>3912</v>
      </c>
      <c r="C1509" t="s">
        <v>17</v>
      </c>
      <c r="D1509" s="1">
        <v>45298.765590277777</v>
      </c>
      <c r="E1509" s="18" t="s">
        <v>11</v>
      </c>
      <c r="F1509" s="13" t="s">
        <v>16</v>
      </c>
      <c r="G1509" t="s">
        <v>14</v>
      </c>
      <c r="H1509">
        <v>0</v>
      </c>
      <c r="I1509" s="2"/>
      <c r="J1509" s="4">
        <v>0</v>
      </c>
      <c r="K1509" t="str">
        <f>IF((LEN(relatorio_Ananindeua[[#This Row],[CIF/CPF/CNPJ]])=14),relatorio_Ananindeua[[#This Row],[CIF/CPF/CNPJ]],relatorio_Ananindeua[[#This Row],[Coluna2]])</f>
        <v>35385664000109</v>
      </c>
      <c r="L1509" t="str">
        <f t="shared" si="24"/>
        <v>353******09</v>
      </c>
    </row>
    <row r="1510" spans="1:12" x14ac:dyDescent="0.25">
      <c r="A1510" t="s">
        <v>2578</v>
      </c>
      <c r="B1510" t="s">
        <v>2579</v>
      </c>
      <c r="C1510" t="s">
        <v>17</v>
      </c>
      <c r="D1510" s="1">
        <v>45298.765601851854</v>
      </c>
      <c r="E1510" s="18" t="s">
        <v>11</v>
      </c>
      <c r="F1510" s="13" t="s">
        <v>16</v>
      </c>
      <c r="G1510" t="s">
        <v>14</v>
      </c>
      <c r="H1510">
        <v>0</v>
      </c>
      <c r="I1510" s="2"/>
      <c r="J1510" s="4">
        <v>0</v>
      </c>
      <c r="K1510" t="str">
        <f>IF((LEN(relatorio_Ananindeua[[#This Row],[CIF/CPF/CNPJ]])=14),relatorio_Ananindeua[[#This Row],[CIF/CPF/CNPJ]],relatorio_Ananindeua[[#This Row],[Coluna2]])</f>
        <v>29454355000132</v>
      </c>
      <c r="L1510" t="str">
        <f t="shared" si="24"/>
        <v>294******32</v>
      </c>
    </row>
    <row r="1511" spans="1:12" x14ac:dyDescent="0.25">
      <c r="A1511" t="s">
        <v>3620</v>
      </c>
      <c r="B1511" t="s">
        <v>3621</v>
      </c>
      <c r="C1511" t="s">
        <v>17</v>
      </c>
      <c r="D1511" s="1">
        <v>45298.765601851854</v>
      </c>
      <c r="E1511" s="18" t="s">
        <v>11</v>
      </c>
      <c r="F1511" s="13" t="s">
        <v>16</v>
      </c>
      <c r="G1511" t="s">
        <v>14</v>
      </c>
      <c r="H1511">
        <v>0</v>
      </c>
      <c r="I1511" s="2"/>
      <c r="J1511" s="4">
        <v>0</v>
      </c>
      <c r="K1511" t="str">
        <f>IF((LEN(relatorio_Ananindeua[[#This Row],[CIF/CPF/CNPJ]])=14),relatorio_Ananindeua[[#This Row],[CIF/CPF/CNPJ]],relatorio_Ananindeua[[#This Row],[Coluna2]])</f>
        <v>34301198000165</v>
      </c>
      <c r="L1511" t="str">
        <f t="shared" si="24"/>
        <v>343******65</v>
      </c>
    </row>
    <row r="1512" spans="1:12" x14ac:dyDescent="0.25">
      <c r="A1512" t="s">
        <v>3902</v>
      </c>
      <c r="B1512" t="s">
        <v>3903</v>
      </c>
      <c r="C1512" t="s">
        <v>17</v>
      </c>
      <c r="D1512" s="1">
        <v>45298.765601851854</v>
      </c>
      <c r="E1512" s="18" t="s">
        <v>11</v>
      </c>
      <c r="F1512" s="13" t="s">
        <v>16</v>
      </c>
      <c r="G1512" t="s">
        <v>14</v>
      </c>
      <c r="H1512">
        <v>0</v>
      </c>
      <c r="I1512" s="2"/>
      <c r="J1512" s="4">
        <v>0</v>
      </c>
      <c r="K1512" t="str">
        <f>IF((LEN(relatorio_Ananindeua[[#This Row],[CIF/CPF/CNPJ]])=14),relatorio_Ananindeua[[#This Row],[CIF/CPF/CNPJ]],relatorio_Ananindeua[[#This Row],[Coluna2]])</f>
        <v>35359743000137</v>
      </c>
      <c r="L1512" t="str">
        <f t="shared" si="24"/>
        <v>353******37</v>
      </c>
    </row>
    <row r="1513" spans="1:12" x14ac:dyDescent="0.25">
      <c r="A1513" t="s">
        <v>3904</v>
      </c>
      <c r="B1513" t="s">
        <v>794</v>
      </c>
      <c r="C1513" t="s">
        <v>17</v>
      </c>
      <c r="D1513" s="1">
        <v>45298.765601851854</v>
      </c>
      <c r="E1513" s="18" t="s">
        <v>11</v>
      </c>
      <c r="F1513" s="13" t="s">
        <v>16</v>
      </c>
      <c r="G1513" t="s">
        <v>14</v>
      </c>
      <c r="H1513">
        <v>0</v>
      </c>
      <c r="I1513" s="2"/>
      <c r="J1513" s="4">
        <v>0</v>
      </c>
      <c r="K1513" t="str">
        <f>IF((LEN(relatorio_Ananindeua[[#This Row],[CIF/CPF/CNPJ]])=14),relatorio_Ananindeua[[#This Row],[CIF/CPF/CNPJ]],relatorio_Ananindeua[[#This Row],[Coluna2]])</f>
        <v>35371560000137</v>
      </c>
      <c r="L1513" t="str">
        <f t="shared" si="24"/>
        <v>353******37</v>
      </c>
    </row>
    <row r="1514" spans="1:12" x14ac:dyDescent="0.25">
      <c r="A1514" t="s">
        <v>3907</v>
      </c>
      <c r="B1514" t="s">
        <v>3908</v>
      </c>
      <c r="C1514" t="s">
        <v>17</v>
      </c>
      <c r="D1514" s="1">
        <v>45298.765601851854</v>
      </c>
      <c r="E1514" s="18" t="s">
        <v>11</v>
      </c>
      <c r="F1514" s="13" t="s">
        <v>16</v>
      </c>
      <c r="G1514" t="s">
        <v>14</v>
      </c>
      <c r="H1514">
        <v>0</v>
      </c>
      <c r="I1514" s="2"/>
      <c r="J1514" s="4">
        <v>0</v>
      </c>
      <c r="K1514" t="str">
        <f>IF((LEN(relatorio_Ananindeua[[#This Row],[CIF/CPF/CNPJ]])=14),relatorio_Ananindeua[[#This Row],[CIF/CPF/CNPJ]],relatorio_Ananindeua[[#This Row],[Coluna2]])</f>
        <v>35380764000134</v>
      </c>
      <c r="L1514" t="str">
        <f t="shared" si="24"/>
        <v>353******34</v>
      </c>
    </row>
    <row r="1515" spans="1:12" x14ac:dyDescent="0.25">
      <c r="A1515" t="s">
        <v>3900</v>
      </c>
      <c r="B1515" t="s">
        <v>3901</v>
      </c>
      <c r="C1515" t="s">
        <v>17</v>
      </c>
      <c r="D1515" s="1">
        <v>45298.765613425923</v>
      </c>
      <c r="E1515" s="18" t="s">
        <v>11</v>
      </c>
      <c r="F1515" s="13" t="s">
        <v>16</v>
      </c>
      <c r="G1515" t="s">
        <v>14</v>
      </c>
      <c r="H1515">
        <v>0</v>
      </c>
      <c r="I1515" s="2"/>
      <c r="J1515" s="4">
        <v>0</v>
      </c>
      <c r="K1515" t="str">
        <f>IF((LEN(relatorio_Ananindeua[[#This Row],[CIF/CPF/CNPJ]])=14),relatorio_Ananindeua[[#This Row],[CIF/CPF/CNPJ]],relatorio_Ananindeua[[#This Row],[Coluna2]])</f>
        <v>35346671000193</v>
      </c>
      <c r="L1515" t="str">
        <f t="shared" si="24"/>
        <v>353******93</v>
      </c>
    </row>
    <row r="1516" spans="1:12" x14ac:dyDescent="0.25">
      <c r="A1516" t="s">
        <v>1752</v>
      </c>
      <c r="B1516" t="s">
        <v>1753</v>
      </c>
      <c r="C1516" t="s">
        <v>17</v>
      </c>
      <c r="D1516" s="1">
        <v>45298.765625</v>
      </c>
      <c r="E1516" s="18" t="s">
        <v>11</v>
      </c>
      <c r="F1516" s="13" t="s">
        <v>16</v>
      </c>
      <c r="G1516" t="s">
        <v>14</v>
      </c>
      <c r="H1516">
        <v>0</v>
      </c>
      <c r="I1516" s="2"/>
      <c r="J1516" s="4">
        <v>0</v>
      </c>
      <c r="K1516" t="str">
        <f>IF((LEN(relatorio_Ananindeua[[#This Row],[CIF/CPF/CNPJ]])=14),relatorio_Ananindeua[[#This Row],[CIF/CPF/CNPJ]],relatorio_Ananindeua[[#This Row],[Coluna2]])</f>
        <v>24148838000195</v>
      </c>
      <c r="L1516" t="str">
        <f t="shared" si="24"/>
        <v>241******95</v>
      </c>
    </row>
    <row r="1517" spans="1:12" x14ac:dyDescent="0.25">
      <c r="A1517" t="s">
        <v>3876</v>
      </c>
      <c r="B1517" t="s">
        <v>3877</v>
      </c>
      <c r="C1517" t="s">
        <v>17</v>
      </c>
      <c r="D1517" s="1">
        <v>45298.765625</v>
      </c>
      <c r="E1517" s="18" t="s">
        <v>11</v>
      </c>
      <c r="F1517" s="13" t="s">
        <v>16</v>
      </c>
      <c r="G1517" t="s">
        <v>14</v>
      </c>
      <c r="H1517">
        <v>0</v>
      </c>
      <c r="I1517" s="2"/>
      <c r="J1517" s="4">
        <v>0</v>
      </c>
      <c r="K1517" t="str">
        <f>IF((LEN(relatorio_Ananindeua[[#This Row],[CIF/CPF/CNPJ]])=14),relatorio_Ananindeua[[#This Row],[CIF/CPF/CNPJ]],relatorio_Ananindeua[[#This Row],[Coluna2]])</f>
        <v>35193073000121</v>
      </c>
      <c r="L1517" t="str">
        <f t="shared" si="24"/>
        <v>351******21</v>
      </c>
    </row>
    <row r="1518" spans="1:12" x14ac:dyDescent="0.25">
      <c r="A1518" t="s">
        <v>3878</v>
      </c>
      <c r="B1518" t="s">
        <v>3879</v>
      </c>
      <c r="C1518" t="s">
        <v>17</v>
      </c>
      <c r="D1518" s="1">
        <v>45298.765636574077</v>
      </c>
      <c r="E1518" s="18" t="s">
        <v>11</v>
      </c>
      <c r="F1518" s="13" t="s">
        <v>16</v>
      </c>
      <c r="G1518" t="s">
        <v>14</v>
      </c>
      <c r="H1518">
        <v>0</v>
      </c>
      <c r="I1518" s="2"/>
      <c r="J1518" s="4">
        <v>0</v>
      </c>
      <c r="K1518" t="str">
        <f>IF((LEN(relatorio_Ananindeua[[#This Row],[CIF/CPF/CNPJ]])=14),relatorio_Ananindeua[[#This Row],[CIF/CPF/CNPJ]],relatorio_Ananindeua[[#This Row],[Coluna2]])</f>
        <v>35211369000128</v>
      </c>
      <c r="L1518" t="str">
        <f t="shared" si="24"/>
        <v>352******28</v>
      </c>
    </row>
    <row r="1519" spans="1:12" x14ac:dyDescent="0.25">
      <c r="A1519" t="s">
        <v>3095</v>
      </c>
      <c r="B1519" t="s">
        <v>3096</v>
      </c>
      <c r="C1519" t="s">
        <v>17</v>
      </c>
      <c r="D1519" s="1">
        <v>45298.765659722223</v>
      </c>
      <c r="E1519" s="18" t="s">
        <v>11</v>
      </c>
      <c r="F1519" s="13" t="s">
        <v>16</v>
      </c>
      <c r="G1519" t="s">
        <v>14</v>
      </c>
      <c r="H1519">
        <v>0</v>
      </c>
      <c r="I1519" s="2"/>
      <c r="J1519" s="4">
        <v>0</v>
      </c>
      <c r="K1519" t="str">
        <f>IF((LEN(relatorio_Ananindeua[[#This Row],[CIF/CPF/CNPJ]])=14),relatorio_Ananindeua[[#This Row],[CIF/CPF/CNPJ]],relatorio_Ananindeua[[#This Row],[Coluna2]])</f>
        <v>31934506000100</v>
      </c>
      <c r="L1519" t="str">
        <f t="shared" si="24"/>
        <v>319******00</v>
      </c>
    </row>
    <row r="1520" spans="1:12" x14ac:dyDescent="0.25">
      <c r="A1520" t="s">
        <v>3886</v>
      </c>
      <c r="B1520" t="s">
        <v>3887</v>
      </c>
      <c r="C1520" t="s">
        <v>17</v>
      </c>
      <c r="D1520" s="1">
        <v>45298.765659722223</v>
      </c>
      <c r="E1520" s="18" t="s">
        <v>11</v>
      </c>
      <c r="F1520" s="13" t="s">
        <v>16</v>
      </c>
      <c r="G1520" t="s">
        <v>14</v>
      </c>
      <c r="H1520">
        <v>0</v>
      </c>
      <c r="I1520" s="2"/>
      <c r="J1520" s="4">
        <v>0</v>
      </c>
      <c r="K1520" t="str">
        <f>IF((LEN(relatorio_Ananindeua[[#This Row],[CIF/CPF/CNPJ]])=14),relatorio_Ananindeua[[#This Row],[CIF/CPF/CNPJ]],relatorio_Ananindeua[[#This Row],[Coluna2]])</f>
        <v>35280468000161</v>
      </c>
      <c r="L1520" t="str">
        <f t="shared" si="24"/>
        <v>352******61</v>
      </c>
    </row>
    <row r="1521" spans="1:12" x14ac:dyDescent="0.25">
      <c r="A1521" t="s">
        <v>3888</v>
      </c>
      <c r="B1521" t="s">
        <v>3889</v>
      </c>
      <c r="C1521" t="s">
        <v>17</v>
      </c>
      <c r="D1521" s="1">
        <v>45298.765659722223</v>
      </c>
      <c r="E1521" s="18" t="s">
        <v>11</v>
      </c>
      <c r="F1521" s="13" t="s">
        <v>16</v>
      </c>
      <c r="G1521" t="s">
        <v>14</v>
      </c>
      <c r="H1521">
        <v>0</v>
      </c>
      <c r="I1521" s="2"/>
      <c r="J1521" s="4">
        <v>0</v>
      </c>
      <c r="K1521" t="str">
        <f>IF((LEN(relatorio_Ananindeua[[#This Row],[CIF/CPF/CNPJ]])=14),relatorio_Ananindeua[[#This Row],[CIF/CPF/CNPJ]],relatorio_Ananindeua[[#This Row],[Coluna2]])</f>
        <v>35295630000115</v>
      </c>
      <c r="L1521" t="str">
        <f t="shared" si="24"/>
        <v>352******15</v>
      </c>
    </row>
    <row r="1522" spans="1:12" x14ac:dyDescent="0.25">
      <c r="A1522" t="s">
        <v>3892</v>
      </c>
      <c r="B1522" t="s">
        <v>3893</v>
      </c>
      <c r="C1522" t="s">
        <v>17</v>
      </c>
      <c r="D1522" s="1">
        <v>45298.765659722223</v>
      </c>
      <c r="E1522" s="18" t="s">
        <v>11</v>
      </c>
      <c r="F1522" s="13" t="s">
        <v>16</v>
      </c>
      <c r="G1522" t="s">
        <v>14</v>
      </c>
      <c r="H1522">
        <v>0</v>
      </c>
      <c r="I1522" s="2"/>
      <c r="J1522" s="4">
        <v>0</v>
      </c>
      <c r="K1522" t="str">
        <f>IF((LEN(relatorio_Ananindeua[[#This Row],[CIF/CPF/CNPJ]])=14),relatorio_Ananindeua[[#This Row],[CIF/CPF/CNPJ]],relatorio_Ananindeua[[#This Row],[Coluna2]])</f>
        <v>35308719000179</v>
      </c>
      <c r="L1522" t="str">
        <f t="shared" si="24"/>
        <v>353******79</v>
      </c>
    </row>
    <row r="1523" spans="1:12" x14ac:dyDescent="0.25">
      <c r="A1523" t="s">
        <v>3866</v>
      </c>
      <c r="B1523" t="s">
        <v>3867</v>
      </c>
      <c r="C1523" t="s">
        <v>17</v>
      </c>
      <c r="D1523" s="1">
        <v>45298.765717592592</v>
      </c>
      <c r="E1523" s="18" t="s">
        <v>11</v>
      </c>
      <c r="F1523" s="13" t="s">
        <v>16</v>
      </c>
      <c r="G1523" t="s">
        <v>14</v>
      </c>
      <c r="H1523">
        <v>0</v>
      </c>
      <c r="I1523" s="2"/>
      <c r="J1523" s="4">
        <v>0</v>
      </c>
      <c r="K1523" t="str">
        <f>IF((LEN(relatorio_Ananindeua[[#This Row],[CIF/CPF/CNPJ]])=14),relatorio_Ananindeua[[#This Row],[CIF/CPF/CNPJ]],relatorio_Ananindeua[[#This Row],[Coluna2]])</f>
        <v>35153265000104</v>
      </c>
      <c r="L1523" t="str">
        <f t="shared" si="24"/>
        <v>351******04</v>
      </c>
    </row>
    <row r="1524" spans="1:12" x14ac:dyDescent="0.25">
      <c r="A1524" t="s">
        <v>3868</v>
      </c>
      <c r="B1524" t="s">
        <v>3869</v>
      </c>
      <c r="C1524" t="s">
        <v>17</v>
      </c>
      <c r="D1524" s="1">
        <v>45298.765717592592</v>
      </c>
      <c r="E1524" s="18" t="s">
        <v>11</v>
      </c>
      <c r="F1524" s="13" t="s">
        <v>16</v>
      </c>
      <c r="G1524" t="s">
        <v>14</v>
      </c>
      <c r="H1524">
        <v>0</v>
      </c>
      <c r="I1524" s="2"/>
      <c r="J1524" s="4">
        <v>0</v>
      </c>
      <c r="K1524" t="str">
        <f>IF((LEN(relatorio_Ananindeua[[#This Row],[CIF/CPF/CNPJ]])=14),relatorio_Ananindeua[[#This Row],[CIF/CPF/CNPJ]],relatorio_Ananindeua[[#This Row],[Coluna2]])</f>
        <v>35154008000197</v>
      </c>
      <c r="L1524" t="str">
        <f t="shared" si="24"/>
        <v>351******97</v>
      </c>
    </row>
    <row r="1525" spans="1:12" x14ac:dyDescent="0.25">
      <c r="A1525" t="s">
        <v>3870</v>
      </c>
      <c r="B1525" t="s">
        <v>3871</v>
      </c>
      <c r="C1525" t="s">
        <v>17</v>
      </c>
      <c r="D1525" s="1">
        <v>45298.765717592592</v>
      </c>
      <c r="E1525" s="18" t="s">
        <v>11</v>
      </c>
      <c r="F1525" s="13" t="s">
        <v>16</v>
      </c>
      <c r="G1525" t="s">
        <v>14</v>
      </c>
      <c r="H1525">
        <v>0</v>
      </c>
      <c r="I1525" s="2"/>
      <c r="J1525" s="4">
        <v>0</v>
      </c>
      <c r="K1525" t="str">
        <f>IF((LEN(relatorio_Ananindeua[[#This Row],[CIF/CPF/CNPJ]])=14),relatorio_Ananindeua[[#This Row],[CIF/CPF/CNPJ]],relatorio_Ananindeua[[#This Row],[Coluna2]])</f>
        <v>35154402000125</v>
      </c>
      <c r="L1525" t="str">
        <f t="shared" si="24"/>
        <v>351******25</v>
      </c>
    </row>
    <row r="1526" spans="1:12" x14ac:dyDescent="0.25">
      <c r="A1526" t="s">
        <v>3093</v>
      </c>
      <c r="B1526" t="s">
        <v>3094</v>
      </c>
      <c r="C1526" t="s">
        <v>17</v>
      </c>
      <c r="D1526" s="1">
        <v>45298.765729166669</v>
      </c>
      <c r="E1526" s="18" t="s">
        <v>11</v>
      </c>
      <c r="F1526" s="13" t="s">
        <v>16</v>
      </c>
      <c r="G1526" t="s">
        <v>14</v>
      </c>
      <c r="H1526">
        <v>0</v>
      </c>
      <c r="I1526" s="2"/>
      <c r="J1526" s="4">
        <v>0</v>
      </c>
      <c r="K1526" t="str">
        <f>IF((LEN(relatorio_Ananindeua[[#This Row],[CIF/CPF/CNPJ]])=14),relatorio_Ananindeua[[#This Row],[CIF/CPF/CNPJ]],relatorio_Ananindeua[[#This Row],[Coluna2]])</f>
        <v>31929146000140</v>
      </c>
      <c r="L1526" t="str">
        <f t="shared" si="24"/>
        <v>319******40</v>
      </c>
    </row>
    <row r="1527" spans="1:12" x14ac:dyDescent="0.25">
      <c r="A1527" t="s">
        <v>3856</v>
      </c>
      <c r="B1527" t="s">
        <v>3857</v>
      </c>
      <c r="C1527" t="s">
        <v>17</v>
      </c>
      <c r="D1527" s="1">
        <v>45298.765729166669</v>
      </c>
      <c r="E1527" s="18" t="s">
        <v>11</v>
      </c>
      <c r="F1527" s="13" t="s">
        <v>16</v>
      </c>
      <c r="G1527" t="s">
        <v>14</v>
      </c>
      <c r="H1527">
        <v>0</v>
      </c>
      <c r="I1527" s="2"/>
      <c r="J1527" s="4">
        <v>0</v>
      </c>
      <c r="K1527" t="str">
        <f>IF((LEN(relatorio_Ananindeua[[#This Row],[CIF/CPF/CNPJ]])=14),relatorio_Ananindeua[[#This Row],[CIF/CPF/CNPJ]],relatorio_Ananindeua[[#This Row],[Coluna2]])</f>
        <v>35134701000106</v>
      </c>
      <c r="L1527" t="str">
        <f t="shared" si="24"/>
        <v>351******06</v>
      </c>
    </row>
    <row r="1528" spans="1:12" x14ac:dyDescent="0.25">
      <c r="A1528" t="s">
        <v>3858</v>
      </c>
      <c r="B1528" t="s">
        <v>3859</v>
      </c>
      <c r="C1528" t="s">
        <v>17</v>
      </c>
      <c r="D1528" s="1">
        <v>45298.765729166669</v>
      </c>
      <c r="E1528" s="18" t="s">
        <v>11</v>
      </c>
      <c r="F1528" s="13" t="s">
        <v>16</v>
      </c>
      <c r="G1528" t="s">
        <v>14</v>
      </c>
      <c r="H1528">
        <v>0</v>
      </c>
      <c r="I1528" s="2"/>
      <c r="J1528" s="4">
        <v>0</v>
      </c>
      <c r="K1528" t="str">
        <f>IF((LEN(relatorio_Ananindeua[[#This Row],[CIF/CPF/CNPJ]])=14),relatorio_Ananindeua[[#This Row],[CIF/CPF/CNPJ]],relatorio_Ananindeua[[#This Row],[Coluna2]])</f>
        <v>35135026000121</v>
      </c>
      <c r="L1528" t="str">
        <f t="shared" si="24"/>
        <v>351******21</v>
      </c>
    </row>
    <row r="1529" spans="1:12" x14ac:dyDescent="0.25">
      <c r="A1529" t="s">
        <v>3860</v>
      </c>
      <c r="B1529" t="s">
        <v>3861</v>
      </c>
      <c r="C1529" t="s">
        <v>17</v>
      </c>
      <c r="D1529" s="1">
        <v>45298.765729166669</v>
      </c>
      <c r="E1529" s="18" t="s">
        <v>11</v>
      </c>
      <c r="F1529" s="13" t="s">
        <v>16</v>
      </c>
      <c r="G1529" t="s">
        <v>14</v>
      </c>
      <c r="H1529">
        <v>0</v>
      </c>
      <c r="I1529" s="2"/>
      <c r="J1529" s="4">
        <v>0</v>
      </c>
      <c r="K1529" t="str">
        <f>IF((LEN(relatorio_Ananindeua[[#This Row],[CIF/CPF/CNPJ]])=14),relatorio_Ananindeua[[#This Row],[CIF/CPF/CNPJ]],relatorio_Ananindeua[[#This Row],[Coluna2]])</f>
        <v>35142867000166</v>
      </c>
      <c r="L1529" t="str">
        <f t="shared" si="24"/>
        <v>351******66</v>
      </c>
    </row>
    <row r="1530" spans="1:12" x14ac:dyDescent="0.25">
      <c r="A1530" t="s">
        <v>3862</v>
      </c>
      <c r="B1530" t="s">
        <v>3863</v>
      </c>
      <c r="C1530" t="s">
        <v>17</v>
      </c>
      <c r="D1530" s="1">
        <v>45298.765729166669</v>
      </c>
      <c r="E1530" s="18" t="s">
        <v>11</v>
      </c>
      <c r="F1530" s="13" t="s">
        <v>16</v>
      </c>
      <c r="G1530" t="s">
        <v>14</v>
      </c>
      <c r="H1530">
        <v>0</v>
      </c>
      <c r="I1530" s="2"/>
      <c r="J1530" s="4">
        <v>0</v>
      </c>
      <c r="K1530" t="str">
        <f>IF((LEN(relatorio_Ananindeua[[#This Row],[CIF/CPF/CNPJ]])=14),relatorio_Ananindeua[[#This Row],[CIF/CPF/CNPJ]],relatorio_Ananindeua[[#This Row],[Coluna2]])</f>
        <v>35143603000127</v>
      </c>
      <c r="L1530" t="str">
        <f t="shared" si="24"/>
        <v>351******27</v>
      </c>
    </row>
    <row r="1531" spans="1:12" x14ac:dyDescent="0.25">
      <c r="A1531" t="s">
        <v>3852</v>
      </c>
      <c r="B1531" t="s">
        <v>3853</v>
      </c>
      <c r="C1531" t="s">
        <v>17</v>
      </c>
      <c r="D1531" s="1">
        <v>45298.76902777778</v>
      </c>
      <c r="E1531" s="18" t="s">
        <v>11</v>
      </c>
      <c r="F1531" s="13" t="s">
        <v>16</v>
      </c>
      <c r="G1531" t="s">
        <v>14</v>
      </c>
      <c r="H1531">
        <v>0</v>
      </c>
      <c r="I1531" s="2"/>
      <c r="J1531" s="4">
        <v>0</v>
      </c>
      <c r="K1531" t="str">
        <f>IF((LEN(relatorio_Ananindeua[[#This Row],[CIF/CPF/CNPJ]])=14),relatorio_Ananindeua[[#This Row],[CIF/CPF/CNPJ]],relatorio_Ananindeua[[#This Row],[Coluna2]])</f>
        <v>35131024000164</v>
      </c>
      <c r="L1531" t="str">
        <f t="shared" si="24"/>
        <v>351******64</v>
      </c>
    </row>
    <row r="1532" spans="1:12" x14ac:dyDescent="0.25">
      <c r="A1532" t="s">
        <v>3840</v>
      </c>
      <c r="B1532" t="s">
        <v>3841</v>
      </c>
      <c r="C1532" t="s">
        <v>17</v>
      </c>
      <c r="D1532" s="1">
        <v>45298.769062500003</v>
      </c>
      <c r="E1532" s="18" t="s">
        <v>11</v>
      </c>
      <c r="F1532" s="13" t="s">
        <v>16</v>
      </c>
      <c r="G1532" t="s">
        <v>14</v>
      </c>
      <c r="H1532">
        <v>0</v>
      </c>
      <c r="I1532" s="2"/>
      <c r="J1532" s="4">
        <v>0</v>
      </c>
      <c r="K1532" t="str">
        <f>IF((LEN(relatorio_Ananindeua[[#This Row],[CIF/CPF/CNPJ]])=14),relatorio_Ananindeua[[#This Row],[CIF/CPF/CNPJ]],relatorio_Ananindeua[[#This Row],[Coluna2]])</f>
        <v>35091869000173</v>
      </c>
      <c r="L1532" t="str">
        <f t="shared" si="24"/>
        <v>350******73</v>
      </c>
    </row>
    <row r="1533" spans="1:12" x14ac:dyDescent="0.25">
      <c r="A1533" t="s">
        <v>2674</v>
      </c>
      <c r="B1533" t="s">
        <v>2675</v>
      </c>
      <c r="C1533" t="s">
        <v>17</v>
      </c>
      <c r="D1533" s="1">
        <v>45298.769085648149</v>
      </c>
      <c r="E1533" s="18" t="s">
        <v>11</v>
      </c>
      <c r="F1533" s="13" t="s">
        <v>16</v>
      </c>
      <c r="G1533" t="s">
        <v>14</v>
      </c>
      <c r="H1533">
        <v>0</v>
      </c>
      <c r="I1533" s="2"/>
      <c r="J1533" s="4">
        <v>0</v>
      </c>
      <c r="K1533" t="str">
        <f>IF((LEN(relatorio_Ananindeua[[#This Row],[CIF/CPF/CNPJ]])=14),relatorio_Ananindeua[[#This Row],[CIF/CPF/CNPJ]],relatorio_Ananindeua[[#This Row],[Coluna2]])</f>
        <v>29888034000146</v>
      </c>
      <c r="L1533" t="str">
        <f t="shared" si="24"/>
        <v>298******46</v>
      </c>
    </row>
    <row r="1534" spans="1:12" x14ac:dyDescent="0.25">
      <c r="A1534" t="s">
        <v>3820</v>
      </c>
      <c r="B1534" t="s">
        <v>3821</v>
      </c>
      <c r="C1534" t="s">
        <v>17</v>
      </c>
      <c r="D1534" s="1">
        <v>45298.769108796296</v>
      </c>
      <c r="E1534" s="18" t="s">
        <v>11</v>
      </c>
      <c r="F1534" s="13" t="s">
        <v>16</v>
      </c>
      <c r="G1534" t="s">
        <v>14</v>
      </c>
      <c r="H1534">
        <v>0</v>
      </c>
      <c r="I1534" s="2"/>
      <c r="J1534" s="4">
        <v>0</v>
      </c>
      <c r="K1534" t="str">
        <f>IF((LEN(relatorio_Ananindeua[[#This Row],[CIF/CPF/CNPJ]])=14),relatorio_Ananindeua[[#This Row],[CIF/CPF/CNPJ]],relatorio_Ananindeua[[#This Row],[Coluna2]])</f>
        <v>35010389000130</v>
      </c>
      <c r="L1534" t="str">
        <f t="shared" si="24"/>
        <v>350******30</v>
      </c>
    </row>
    <row r="1535" spans="1:12" x14ac:dyDescent="0.25">
      <c r="A1535" t="s">
        <v>3814</v>
      </c>
      <c r="B1535" t="s">
        <v>3815</v>
      </c>
      <c r="C1535" t="s">
        <v>17</v>
      </c>
      <c r="D1535" s="1">
        <v>45298.769143518519</v>
      </c>
      <c r="E1535" s="18" t="s">
        <v>11</v>
      </c>
      <c r="F1535" s="13" t="s">
        <v>16</v>
      </c>
      <c r="G1535" t="s">
        <v>14</v>
      </c>
      <c r="H1535">
        <v>0</v>
      </c>
      <c r="I1535" s="2"/>
      <c r="J1535" s="4">
        <v>0</v>
      </c>
      <c r="K1535" t="str">
        <f>IF((LEN(relatorio_Ananindeua[[#This Row],[CIF/CPF/CNPJ]])=14),relatorio_Ananindeua[[#This Row],[CIF/CPF/CNPJ]],relatorio_Ananindeua[[#This Row],[Coluna2]])</f>
        <v>34982169000106</v>
      </c>
      <c r="L1535" t="str">
        <f t="shared" si="24"/>
        <v>349******06</v>
      </c>
    </row>
    <row r="1536" spans="1:12" x14ac:dyDescent="0.25">
      <c r="A1536" t="s">
        <v>3668</v>
      </c>
      <c r="B1536" t="s">
        <v>3669</v>
      </c>
      <c r="C1536" t="s">
        <v>17</v>
      </c>
      <c r="D1536" s="1">
        <v>45298.769155092596</v>
      </c>
      <c r="E1536" s="18" t="s">
        <v>11</v>
      </c>
      <c r="F1536" s="13" t="s">
        <v>16</v>
      </c>
      <c r="G1536" t="s">
        <v>14</v>
      </c>
      <c r="H1536">
        <v>0</v>
      </c>
      <c r="I1536" s="2"/>
      <c r="J1536" s="4">
        <v>0</v>
      </c>
      <c r="K1536" t="str">
        <f>IF((LEN(relatorio_Ananindeua[[#This Row],[CIF/CPF/CNPJ]])=14),relatorio_Ananindeua[[#This Row],[CIF/CPF/CNPJ]],relatorio_Ananindeua[[#This Row],[Coluna2]])</f>
        <v>34523532000125</v>
      </c>
      <c r="L1536" t="str">
        <f t="shared" si="24"/>
        <v>345******25</v>
      </c>
    </row>
    <row r="1537" spans="1:12" x14ac:dyDescent="0.25">
      <c r="A1537" t="s">
        <v>1185</v>
      </c>
      <c r="B1537" t="s">
        <v>1186</v>
      </c>
      <c r="C1537" t="s">
        <v>17</v>
      </c>
      <c r="D1537" s="1">
        <v>45298.769166666665</v>
      </c>
      <c r="E1537" s="18" t="s">
        <v>11</v>
      </c>
      <c r="F1537" s="13" t="s">
        <v>16</v>
      </c>
      <c r="G1537" t="s">
        <v>14</v>
      </c>
      <c r="H1537">
        <v>0</v>
      </c>
      <c r="I1537" s="2"/>
      <c r="J1537" s="4">
        <v>0</v>
      </c>
      <c r="K1537" t="str">
        <f>IF((LEN(relatorio_Ananindeua[[#This Row],[CIF/CPF/CNPJ]])=14),relatorio_Ananindeua[[#This Row],[CIF/CPF/CNPJ]],relatorio_Ananindeua[[#This Row],[Coluna2]])</f>
        <v>19391347000130</v>
      </c>
      <c r="L1537" t="str">
        <f t="shared" si="24"/>
        <v>193******30</v>
      </c>
    </row>
    <row r="1538" spans="1:12" x14ac:dyDescent="0.25">
      <c r="A1538" t="s">
        <v>2684</v>
      </c>
      <c r="B1538" t="s">
        <v>2685</v>
      </c>
      <c r="C1538" t="s">
        <v>17</v>
      </c>
      <c r="D1538" s="1">
        <v>45298.769178240742</v>
      </c>
      <c r="E1538" s="18" t="s">
        <v>11</v>
      </c>
      <c r="F1538" s="13" t="s">
        <v>16</v>
      </c>
      <c r="G1538" t="s">
        <v>14</v>
      </c>
      <c r="H1538">
        <v>0</v>
      </c>
      <c r="I1538" s="2"/>
      <c r="J1538" s="4">
        <v>0</v>
      </c>
      <c r="K1538" t="str">
        <f>IF((LEN(relatorio_Ananindeua[[#This Row],[CIF/CPF/CNPJ]])=14),relatorio_Ananindeua[[#This Row],[CIF/CPF/CNPJ]],relatorio_Ananindeua[[#This Row],[Coluna2]])</f>
        <v>29918641000101</v>
      </c>
      <c r="L1538" t="str">
        <f t="shared" si="24"/>
        <v>299******01</v>
      </c>
    </row>
    <row r="1539" spans="1:12" x14ac:dyDescent="0.25">
      <c r="A1539" t="s">
        <v>3786</v>
      </c>
      <c r="B1539" t="s">
        <v>3787</v>
      </c>
      <c r="C1539" t="s">
        <v>17</v>
      </c>
      <c r="D1539" s="1">
        <v>45298.769189814811</v>
      </c>
      <c r="E1539" s="18" t="s">
        <v>11</v>
      </c>
      <c r="F1539" s="13" t="s">
        <v>16</v>
      </c>
      <c r="G1539" t="s">
        <v>14</v>
      </c>
      <c r="H1539">
        <v>0</v>
      </c>
      <c r="I1539" s="2"/>
      <c r="J1539" s="4">
        <v>0</v>
      </c>
      <c r="K1539" t="str">
        <f>IF((LEN(relatorio_Ananindeua[[#This Row],[CIF/CPF/CNPJ]])=14),relatorio_Ananindeua[[#This Row],[CIF/CPF/CNPJ]],relatorio_Ananindeua[[#This Row],[Coluna2]])</f>
        <v>34901064000185</v>
      </c>
      <c r="L1539" t="str">
        <f t="shared" si="24"/>
        <v>349******85</v>
      </c>
    </row>
    <row r="1540" spans="1:12" x14ac:dyDescent="0.25">
      <c r="A1540" t="s">
        <v>3790</v>
      </c>
      <c r="B1540" t="s">
        <v>3791</v>
      </c>
      <c r="C1540" t="s">
        <v>17</v>
      </c>
      <c r="D1540" s="1">
        <v>45298.769189814811</v>
      </c>
      <c r="E1540" s="18" t="s">
        <v>11</v>
      </c>
      <c r="F1540" s="13" t="s">
        <v>16</v>
      </c>
      <c r="G1540" t="s">
        <v>14</v>
      </c>
      <c r="H1540">
        <v>0</v>
      </c>
      <c r="I1540" s="2"/>
      <c r="J1540" s="4">
        <v>0</v>
      </c>
      <c r="K1540" t="str">
        <f>IF((LEN(relatorio_Ananindeua[[#This Row],[CIF/CPF/CNPJ]])=14),relatorio_Ananindeua[[#This Row],[CIF/CPF/CNPJ]],relatorio_Ananindeua[[#This Row],[Coluna2]])</f>
        <v>34915883000181</v>
      </c>
      <c r="L1540" t="str">
        <f t="shared" si="24"/>
        <v>349******81</v>
      </c>
    </row>
    <row r="1541" spans="1:12" x14ac:dyDescent="0.25">
      <c r="A1541" t="s">
        <v>3796</v>
      </c>
      <c r="B1541" t="s">
        <v>3797</v>
      </c>
      <c r="C1541" t="s">
        <v>17</v>
      </c>
      <c r="D1541" s="1">
        <v>45298.769189814811</v>
      </c>
      <c r="E1541" s="18" t="s">
        <v>11</v>
      </c>
      <c r="F1541" s="13" t="s">
        <v>16</v>
      </c>
      <c r="G1541" t="s">
        <v>14</v>
      </c>
      <c r="H1541">
        <v>0</v>
      </c>
      <c r="I1541" s="2"/>
      <c r="J1541" s="4">
        <v>0</v>
      </c>
      <c r="K1541" t="str">
        <f>IF((LEN(relatorio_Ananindeua[[#This Row],[CIF/CPF/CNPJ]])=14),relatorio_Ananindeua[[#This Row],[CIF/CPF/CNPJ]],relatorio_Ananindeua[[#This Row],[Coluna2]])</f>
        <v>34917685000157</v>
      </c>
      <c r="L1541" t="str">
        <f t="shared" si="24"/>
        <v>349******57</v>
      </c>
    </row>
    <row r="1542" spans="1:12" x14ac:dyDescent="0.25">
      <c r="A1542" t="s">
        <v>563</v>
      </c>
      <c r="B1542" t="s">
        <v>564</v>
      </c>
      <c r="C1542" t="s">
        <v>17</v>
      </c>
      <c r="D1542" s="1">
        <v>45298.769201388888</v>
      </c>
      <c r="E1542" s="18" t="s">
        <v>11</v>
      </c>
      <c r="F1542" s="13" t="s">
        <v>16</v>
      </c>
      <c r="G1542" t="s">
        <v>14</v>
      </c>
      <c r="H1542">
        <v>0</v>
      </c>
      <c r="I1542" s="2"/>
      <c r="J1542" s="4">
        <v>0</v>
      </c>
      <c r="K1542" t="str">
        <f>IF((LEN(relatorio_Ananindeua[[#This Row],[CIF/CPF/CNPJ]])=14),relatorio_Ananindeua[[#This Row],[CIF/CPF/CNPJ]],relatorio_Ananindeua[[#This Row],[Coluna2]])</f>
        <v>13975723000158</v>
      </c>
      <c r="L1542" t="str">
        <f t="shared" si="24"/>
        <v>139******58</v>
      </c>
    </row>
    <row r="1543" spans="1:12" x14ac:dyDescent="0.25">
      <c r="A1543" t="s">
        <v>3784</v>
      </c>
      <c r="B1543" t="s">
        <v>3785</v>
      </c>
      <c r="C1543" t="s">
        <v>17</v>
      </c>
      <c r="D1543" s="1">
        <v>45298.769201388888</v>
      </c>
      <c r="E1543" s="18" t="s">
        <v>11</v>
      </c>
      <c r="F1543" s="13" t="s">
        <v>16</v>
      </c>
      <c r="G1543" t="s">
        <v>14</v>
      </c>
      <c r="H1543">
        <v>0</v>
      </c>
      <c r="I1543" s="2"/>
      <c r="J1543" s="4">
        <v>0</v>
      </c>
      <c r="K1543" t="str">
        <f>IF((LEN(relatorio_Ananindeua[[#This Row],[CIF/CPF/CNPJ]])=14),relatorio_Ananindeua[[#This Row],[CIF/CPF/CNPJ]],relatorio_Ananindeua[[#This Row],[Coluna2]])</f>
        <v>34887287000135</v>
      </c>
      <c r="L1543" t="str">
        <f t="shared" si="24"/>
        <v>348******35</v>
      </c>
    </row>
    <row r="1544" spans="1:12" x14ac:dyDescent="0.25">
      <c r="A1544" t="s">
        <v>3772</v>
      </c>
      <c r="B1544" t="s">
        <v>3773</v>
      </c>
      <c r="C1544" t="s">
        <v>17</v>
      </c>
      <c r="D1544" s="1">
        <v>45298.769224537034</v>
      </c>
      <c r="E1544" s="18" t="s">
        <v>11</v>
      </c>
      <c r="F1544" s="13" t="s">
        <v>16</v>
      </c>
      <c r="G1544" t="s">
        <v>14</v>
      </c>
      <c r="H1544">
        <v>0</v>
      </c>
      <c r="I1544" s="2"/>
      <c r="J1544" s="4">
        <v>0</v>
      </c>
      <c r="K1544" t="str">
        <f>IF((LEN(relatorio_Ananindeua[[#This Row],[CIF/CPF/CNPJ]])=14),relatorio_Ananindeua[[#This Row],[CIF/CPF/CNPJ]],relatorio_Ananindeua[[#This Row],[Coluna2]])</f>
        <v>34836173000166</v>
      </c>
      <c r="L1544" t="str">
        <f t="shared" si="24"/>
        <v>348******66</v>
      </c>
    </row>
    <row r="1545" spans="1:12" x14ac:dyDescent="0.25">
      <c r="A1545" t="s">
        <v>3746</v>
      </c>
      <c r="B1545" t="s">
        <v>3747</v>
      </c>
      <c r="C1545" t="s">
        <v>17</v>
      </c>
      <c r="D1545" s="1">
        <v>45298.769305555557</v>
      </c>
      <c r="E1545" s="18" t="s">
        <v>11</v>
      </c>
      <c r="F1545" s="13" t="s">
        <v>16</v>
      </c>
      <c r="G1545" t="s">
        <v>14</v>
      </c>
      <c r="H1545">
        <v>0</v>
      </c>
      <c r="I1545" s="2"/>
      <c r="J1545" s="4">
        <v>0</v>
      </c>
      <c r="K1545" t="str">
        <f>IF((LEN(relatorio_Ananindeua[[#This Row],[CIF/CPF/CNPJ]])=14),relatorio_Ananindeua[[#This Row],[CIF/CPF/CNPJ]],relatorio_Ananindeua[[#This Row],[Coluna2]])</f>
        <v>34742852000176</v>
      </c>
      <c r="L1545" t="str">
        <f t="shared" si="24"/>
        <v>347******76</v>
      </c>
    </row>
    <row r="1546" spans="1:12" x14ac:dyDescent="0.25">
      <c r="A1546" t="s">
        <v>3762</v>
      </c>
      <c r="B1546" t="s">
        <v>3763</v>
      </c>
      <c r="C1546" t="s">
        <v>17</v>
      </c>
      <c r="D1546" s="1">
        <v>45298.769305555557</v>
      </c>
      <c r="E1546" s="18" t="s">
        <v>11</v>
      </c>
      <c r="F1546" s="13" t="s">
        <v>16</v>
      </c>
      <c r="G1546" t="s">
        <v>14</v>
      </c>
      <c r="H1546">
        <v>0</v>
      </c>
      <c r="I1546" s="2"/>
      <c r="J1546" s="4">
        <v>0</v>
      </c>
      <c r="K1546" t="str">
        <f>IF((LEN(relatorio_Ananindeua[[#This Row],[CIF/CPF/CNPJ]])=14),relatorio_Ananindeua[[#This Row],[CIF/CPF/CNPJ]],relatorio_Ananindeua[[#This Row],[Coluna2]])</f>
        <v>34806585000153</v>
      </c>
      <c r="L1546" t="str">
        <f t="shared" si="24"/>
        <v>348******53</v>
      </c>
    </row>
    <row r="1547" spans="1:12" x14ac:dyDescent="0.25">
      <c r="A1547" t="s">
        <v>3766</v>
      </c>
      <c r="B1547" t="s">
        <v>3767</v>
      </c>
      <c r="C1547" t="s">
        <v>17</v>
      </c>
      <c r="D1547" s="1">
        <v>45298.769305555557</v>
      </c>
      <c r="E1547" s="18" t="s">
        <v>11</v>
      </c>
      <c r="F1547" s="13" t="s">
        <v>16</v>
      </c>
      <c r="G1547" t="s">
        <v>14</v>
      </c>
      <c r="H1547">
        <v>0</v>
      </c>
      <c r="I1547" s="2"/>
      <c r="J1547" s="4">
        <v>0</v>
      </c>
      <c r="K1547" t="str">
        <f>IF((LEN(relatorio_Ananindeua[[#This Row],[CIF/CPF/CNPJ]])=14),relatorio_Ananindeua[[#This Row],[CIF/CPF/CNPJ]],relatorio_Ananindeua[[#This Row],[Coluna2]])</f>
        <v>34811563000181</v>
      </c>
      <c r="L1547" t="str">
        <f t="shared" si="24"/>
        <v>348******81</v>
      </c>
    </row>
    <row r="1548" spans="1:12" x14ac:dyDescent="0.25">
      <c r="A1548" t="s">
        <v>3744</v>
      </c>
      <c r="B1548" t="s">
        <v>3745</v>
      </c>
      <c r="C1548" t="s">
        <v>17</v>
      </c>
      <c r="D1548" s="1">
        <v>45298.769328703704</v>
      </c>
      <c r="E1548" s="18" t="s">
        <v>11</v>
      </c>
      <c r="F1548" s="13" t="s">
        <v>16</v>
      </c>
      <c r="G1548" t="s">
        <v>14</v>
      </c>
      <c r="H1548">
        <v>0</v>
      </c>
      <c r="I1548" s="2"/>
      <c r="J1548" s="4">
        <v>0</v>
      </c>
      <c r="K1548" t="str">
        <f>IF((LEN(relatorio_Ananindeua[[#This Row],[CIF/CPF/CNPJ]])=14),relatorio_Ananindeua[[#This Row],[CIF/CPF/CNPJ]],relatorio_Ananindeua[[#This Row],[Coluna2]])</f>
        <v>34737848000110</v>
      </c>
      <c r="L1548" t="str">
        <f t="shared" si="24"/>
        <v>347******10</v>
      </c>
    </row>
    <row r="1549" spans="1:12" x14ac:dyDescent="0.25">
      <c r="A1549" t="s">
        <v>2220</v>
      </c>
      <c r="B1549" t="s">
        <v>2221</v>
      </c>
      <c r="C1549" t="s">
        <v>17</v>
      </c>
      <c r="D1549" s="1">
        <v>45298.76934027778</v>
      </c>
      <c r="E1549" s="18" t="s">
        <v>11</v>
      </c>
      <c r="F1549" s="13" t="s">
        <v>16</v>
      </c>
      <c r="G1549" t="s">
        <v>14</v>
      </c>
      <c r="H1549">
        <v>0</v>
      </c>
      <c r="I1549" s="2"/>
      <c r="J1549" s="4">
        <v>0</v>
      </c>
      <c r="K1549" t="str">
        <f>IF((LEN(relatorio_Ananindeua[[#This Row],[CIF/CPF/CNPJ]])=14),relatorio_Ananindeua[[#This Row],[CIF/CPF/CNPJ]],relatorio_Ananindeua[[#This Row],[Coluna2]])</f>
        <v>27704483000161</v>
      </c>
      <c r="L1549" t="str">
        <f t="shared" si="24"/>
        <v>277******61</v>
      </c>
    </row>
    <row r="1550" spans="1:12" x14ac:dyDescent="0.25">
      <c r="A1550" t="s">
        <v>3748</v>
      </c>
      <c r="B1550" t="s">
        <v>3749</v>
      </c>
      <c r="C1550" t="s">
        <v>17</v>
      </c>
      <c r="D1550" s="1">
        <v>45298.76934027778</v>
      </c>
      <c r="E1550" s="18" t="s">
        <v>11</v>
      </c>
      <c r="F1550" s="13" t="s">
        <v>16</v>
      </c>
      <c r="G1550" t="s">
        <v>14</v>
      </c>
      <c r="H1550">
        <v>0</v>
      </c>
      <c r="I1550" s="2"/>
      <c r="J1550" s="4">
        <v>0</v>
      </c>
      <c r="K1550" t="str">
        <f>IF((LEN(relatorio_Ananindeua[[#This Row],[CIF/CPF/CNPJ]])=14),relatorio_Ananindeua[[#This Row],[CIF/CPF/CNPJ]],relatorio_Ananindeua[[#This Row],[Coluna2]])</f>
        <v>34761169000186</v>
      </c>
      <c r="L1550" t="str">
        <f t="shared" si="24"/>
        <v>347******86</v>
      </c>
    </row>
    <row r="1551" spans="1:12" x14ac:dyDescent="0.25">
      <c r="A1551" t="s">
        <v>3654</v>
      </c>
      <c r="B1551" t="s">
        <v>3655</v>
      </c>
      <c r="C1551" t="s">
        <v>17</v>
      </c>
      <c r="D1551" s="1">
        <v>45298.76935185185</v>
      </c>
      <c r="E1551" s="18" t="s">
        <v>11</v>
      </c>
      <c r="F1551" s="13" t="s">
        <v>16</v>
      </c>
      <c r="G1551" t="s">
        <v>14</v>
      </c>
      <c r="H1551">
        <v>0</v>
      </c>
      <c r="I1551" s="2"/>
      <c r="J1551" s="4">
        <v>0</v>
      </c>
      <c r="K1551" t="str">
        <f>IF((LEN(relatorio_Ananindeua[[#This Row],[CIF/CPF/CNPJ]])=14),relatorio_Ananindeua[[#This Row],[CIF/CPF/CNPJ]],relatorio_Ananindeua[[#This Row],[Coluna2]])</f>
        <v>34455884000190</v>
      </c>
      <c r="L1551" t="str">
        <f t="shared" si="24"/>
        <v>344******90</v>
      </c>
    </row>
    <row r="1552" spans="1:12" x14ac:dyDescent="0.25">
      <c r="A1552" t="s">
        <v>3736</v>
      </c>
      <c r="B1552" t="s">
        <v>3737</v>
      </c>
      <c r="C1552" t="s">
        <v>17</v>
      </c>
      <c r="D1552" s="1">
        <v>45298.76935185185</v>
      </c>
      <c r="E1552" s="18" t="s">
        <v>11</v>
      </c>
      <c r="F1552" s="13" t="s">
        <v>16</v>
      </c>
      <c r="G1552" t="s">
        <v>14</v>
      </c>
      <c r="H1552">
        <v>0</v>
      </c>
      <c r="I1552" s="2"/>
      <c r="J1552" s="4">
        <v>0</v>
      </c>
      <c r="K1552" t="str">
        <f>IF((LEN(relatorio_Ananindeua[[#This Row],[CIF/CPF/CNPJ]])=14),relatorio_Ananindeua[[#This Row],[CIF/CPF/CNPJ]],relatorio_Ananindeua[[#This Row],[Coluna2]])</f>
        <v>34725364000150</v>
      </c>
      <c r="L1552" t="str">
        <f t="shared" si="24"/>
        <v>347******50</v>
      </c>
    </row>
    <row r="1553" spans="1:12" x14ac:dyDescent="0.25">
      <c r="A1553" t="s">
        <v>3716</v>
      </c>
      <c r="B1553" t="s">
        <v>3717</v>
      </c>
      <c r="C1553" t="s">
        <v>17</v>
      </c>
      <c r="D1553" s="1">
        <v>45298.769363425927</v>
      </c>
      <c r="E1553" s="18" t="s">
        <v>11</v>
      </c>
      <c r="F1553" s="13" t="s">
        <v>16</v>
      </c>
      <c r="G1553" t="s">
        <v>14</v>
      </c>
      <c r="H1553">
        <v>0</v>
      </c>
      <c r="I1553" s="2"/>
      <c r="J1553" s="4">
        <v>0</v>
      </c>
      <c r="K1553" t="str">
        <f>IF((LEN(relatorio_Ananindeua[[#This Row],[CIF/CPF/CNPJ]])=14),relatorio_Ananindeua[[#This Row],[CIF/CPF/CNPJ]],relatorio_Ananindeua[[#This Row],[Coluna2]])</f>
        <v>34646057000184</v>
      </c>
      <c r="L1553" t="str">
        <f t="shared" si="24"/>
        <v>346******84</v>
      </c>
    </row>
    <row r="1554" spans="1:12" x14ac:dyDescent="0.25">
      <c r="A1554" t="s">
        <v>3718</v>
      </c>
      <c r="B1554" t="s">
        <v>3719</v>
      </c>
      <c r="C1554" t="s">
        <v>17</v>
      </c>
      <c r="D1554" s="1">
        <v>45298.769363425927</v>
      </c>
      <c r="E1554" s="18" t="s">
        <v>11</v>
      </c>
      <c r="F1554" s="13" t="s">
        <v>16</v>
      </c>
      <c r="G1554" t="s">
        <v>14</v>
      </c>
      <c r="H1554">
        <v>0</v>
      </c>
      <c r="I1554" s="2"/>
      <c r="J1554" s="4">
        <v>0</v>
      </c>
      <c r="K1554" t="str">
        <f>IF((LEN(relatorio_Ananindeua[[#This Row],[CIF/CPF/CNPJ]])=14),relatorio_Ananindeua[[#This Row],[CIF/CPF/CNPJ]],relatorio_Ananindeua[[#This Row],[Coluna2]])</f>
        <v>34650976000121</v>
      </c>
      <c r="L1554" t="str">
        <f t="shared" ref="L1554:L1617" si="25">_xlfn.CONCAT(LEFT(A1554,3),REPT("*",6),RIGHT(A1554,2))</f>
        <v>346******21</v>
      </c>
    </row>
    <row r="1555" spans="1:12" x14ac:dyDescent="0.25">
      <c r="A1555" t="s">
        <v>3722</v>
      </c>
      <c r="B1555" t="s">
        <v>3723</v>
      </c>
      <c r="C1555" t="s">
        <v>17</v>
      </c>
      <c r="D1555" s="1">
        <v>45298.769363425927</v>
      </c>
      <c r="E1555" s="18" t="s">
        <v>11</v>
      </c>
      <c r="F1555" s="13" t="s">
        <v>16</v>
      </c>
      <c r="G1555" t="s">
        <v>14</v>
      </c>
      <c r="H1555">
        <v>0</v>
      </c>
      <c r="I1555" s="2"/>
      <c r="J1555" s="4">
        <v>0</v>
      </c>
      <c r="K1555" t="str">
        <f>IF((LEN(relatorio_Ananindeua[[#This Row],[CIF/CPF/CNPJ]])=14),relatorio_Ananindeua[[#This Row],[CIF/CPF/CNPJ]],relatorio_Ananindeua[[#This Row],[Coluna2]])</f>
        <v>34671600000101</v>
      </c>
      <c r="L1555" t="str">
        <f t="shared" si="25"/>
        <v>346******01</v>
      </c>
    </row>
    <row r="1556" spans="1:12" x14ac:dyDescent="0.25">
      <c r="A1556" t="s">
        <v>3714</v>
      </c>
      <c r="B1556" t="s">
        <v>3715</v>
      </c>
      <c r="C1556" t="s">
        <v>17</v>
      </c>
      <c r="D1556" s="1">
        <v>45298.769386574073</v>
      </c>
      <c r="E1556" s="18" t="s">
        <v>11</v>
      </c>
      <c r="F1556" s="13" t="s">
        <v>16</v>
      </c>
      <c r="G1556" t="s">
        <v>14</v>
      </c>
      <c r="H1556">
        <v>0</v>
      </c>
      <c r="I1556" s="2"/>
      <c r="J1556" s="4">
        <v>0</v>
      </c>
      <c r="K1556" t="str">
        <f>IF((LEN(relatorio_Ananindeua[[#This Row],[CIF/CPF/CNPJ]])=14),relatorio_Ananindeua[[#This Row],[CIF/CPF/CNPJ]],relatorio_Ananindeua[[#This Row],[Coluna2]])</f>
        <v>34646017000132</v>
      </c>
      <c r="L1556" t="str">
        <f t="shared" si="25"/>
        <v>346******32</v>
      </c>
    </row>
    <row r="1557" spans="1:12" x14ac:dyDescent="0.25">
      <c r="A1557" t="s">
        <v>3726</v>
      </c>
      <c r="B1557" t="s">
        <v>3727</v>
      </c>
      <c r="C1557" t="s">
        <v>17</v>
      </c>
      <c r="D1557" s="1">
        <v>45298.769386574073</v>
      </c>
      <c r="E1557" s="18" t="s">
        <v>11</v>
      </c>
      <c r="F1557" s="13" t="s">
        <v>16</v>
      </c>
      <c r="G1557" t="s">
        <v>14</v>
      </c>
      <c r="H1557">
        <v>0</v>
      </c>
      <c r="I1557" s="2"/>
      <c r="J1557" s="4">
        <v>0</v>
      </c>
      <c r="K1557" t="str">
        <f>IF((LEN(relatorio_Ananindeua[[#This Row],[CIF/CPF/CNPJ]])=14),relatorio_Ananindeua[[#This Row],[CIF/CPF/CNPJ]],relatorio_Ananindeua[[#This Row],[Coluna2]])</f>
        <v>34694022000110</v>
      </c>
      <c r="L1557" t="str">
        <f t="shared" si="25"/>
        <v>346******10</v>
      </c>
    </row>
    <row r="1558" spans="1:12" x14ac:dyDescent="0.25">
      <c r="A1558" t="s">
        <v>3710</v>
      </c>
      <c r="B1558" t="s">
        <v>3711</v>
      </c>
      <c r="C1558" t="s">
        <v>17</v>
      </c>
      <c r="D1558" s="1">
        <v>45298.769444444442</v>
      </c>
      <c r="E1558" s="18" t="s">
        <v>11</v>
      </c>
      <c r="F1558" s="13" t="s">
        <v>16</v>
      </c>
      <c r="G1558" t="s">
        <v>14</v>
      </c>
      <c r="H1558">
        <v>0</v>
      </c>
      <c r="I1558" s="2"/>
      <c r="J1558" s="4">
        <v>0</v>
      </c>
      <c r="K1558" t="str">
        <f>IF((LEN(relatorio_Ananindeua[[#This Row],[CIF/CPF/CNPJ]])=14),relatorio_Ananindeua[[#This Row],[CIF/CPF/CNPJ]],relatorio_Ananindeua[[#This Row],[Coluna2]])</f>
        <v>34639083000185</v>
      </c>
      <c r="L1558" t="str">
        <f t="shared" si="25"/>
        <v>346******85</v>
      </c>
    </row>
    <row r="1559" spans="1:12" x14ac:dyDescent="0.25">
      <c r="A1559" t="s">
        <v>3708</v>
      </c>
      <c r="B1559" t="s">
        <v>3709</v>
      </c>
      <c r="C1559" t="s">
        <v>17</v>
      </c>
      <c r="D1559" s="1">
        <v>45298.769456018519</v>
      </c>
      <c r="E1559" s="18" t="s">
        <v>11</v>
      </c>
      <c r="F1559" s="13" t="s">
        <v>16</v>
      </c>
      <c r="G1559" t="s">
        <v>14</v>
      </c>
      <c r="H1559">
        <v>0</v>
      </c>
      <c r="I1559" s="2"/>
      <c r="J1559" s="4">
        <v>0</v>
      </c>
      <c r="K1559" t="str">
        <f>IF((LEN(relatorio_Ananindeua[[#This Row],[CIF/CPF/CNPJ]])=14),relatorio_Ananindeua[[#This Row],[CIF/CPF/CNPJ]],relatorio_Ananindeua[[#This Row],[Coluna2]])</f>
        <v>34631310000126</v>
      </c>
      <c r="L1559" t="str">
        <f t="shared" si="25"/>
        <v>346******26</v>
      </c>
    </row>
    <row r="1560" spans="1:12" x14ac:dyDescent="0.25">
      <c r="A1560" t="s">
        <v>3690</v>
      </c>
      <c r="B1560" t="s">
        <v>3691</v>
      </c>
      <c r="C1560" t="s">
        <v>17</v>
      </c>
      <c r="D1560" s="1">
        <v>45298.769490740742</v>
      </c>
      <c r="E1560" s="18" t="s">
        <v>11</v>
      </c>
      <c r="F1560" s="13" t="s">
        <v>16</v>
      </c>
      <c r="G1560" t="s">
        <v>14</v>
      </c>
      <c r="H1560">
        <v>0</v>
      </c>
      <c r="I1560" s="2"/>
      <c r="J1560" s="4">
        <v>0</v>
      </c>
      <c r="K1560" t="str">
        <f>IF((LEN(relatorio_Ananindeua[[#This Row],[CIF/CPF/CNPJ]])=14),relatorio_Ananindeua[[#This Row],[CIF/CPF/CNPJ]],relatorio_Ananindeua[[#This Row],[Coluna2]])</f>
        <v>34580188000106</v>
      </c>
      <c r="L1560" t="str">
        <f t="shared" si="25"/>
        <v>345******06</v>
      </c>
    </row>
    <row r="1561" spans="1:12" x14ac:dyDescent="0.25">
      <c r="A1561" t="s">
        <v>3674</v>
      </c>
      <c r="B1561" t="s">
        <v>3675</v>
      </c>
      <c r="C1561" t="s">
        <v>17</v>
      </c>
      <c r="D1561" s="1">
        <v>45298.769537037035</v>
      </c>
      <c r="E1561" s="18" t="s">
        <v>11</v>
      </c>
      <c r="F1561" s="13" t="s">
        <v>16</v>
      </c>
      <c r="G1561" t="s">
        <v>14</v>
      </c>
      <c r="H1561">
        <v>0</v>
      </c>
      <c r="I1561" s="2"/>
      <c r="J1561" s="4">
        <v>0</v>
      </c>
      <c r="K1561" t="str">
        <f>IF((LEN(relatorio_Ananindeua[[#This Row],[CIF/CPF/CNPJ]])=14),relatorio_Ananindeua[[#This Row],[CIF/CPF/CNPJ]],relatorio_Ananindeua[[#This Row],[Coluna2]])</f>
        <v>34532534000180</v>
      </c>
      <c r="L1561" t="str">
        <f t="shared" si="25"/>
        <v>345******80</v>
      </c>
    </row>
    <row r="1562" spans="1:12" x14ac:dyDescent="0.25">
      <c r="A1562" t="s">
        <v>3684</v>
      </c>
      <c r="B1562" t="s">
        <v>3685</v>
      </c>
      <c r="C1562" t="s">
        <v>17</v>
      </c>
      <c r="D1562" s="1">
        <v>45298.769537037035</v>
      </c>
      <c r="E1562" s="18" t="s">
        <v>11</v>
      </c>
      <c r="F1562" s="13" t="s">
        <v>16</v>
      </c>
      <c r="G1562" t="s">
        <v>14</v>
      </c>
      <c r="H1562">
        <v>0</v>
      </c>
      <c r="I1562" s="2"/>
      <c r="J1562" s="4">
        <v>0</v>
      </c>
      <c r="K1562" t="str">
        <f>IF((LEN(relatorio_Ananindeua[[#This Row],[CIF/CPF/CNPJ]])=14),relatorio_Ananindeua[[#This Row],[CIF/CPF/CNPJ]],relatorio_Ananindeua[[#This Row],[Coluna2]])</f>
        <v>34556900000131</v>
      </c>
      <c r="L1562" t="str">
        <f t="shared" si="25"/>
        <v>345******31</v>
      </c>
    </row>
    <row r="1563" spans="1:12" x14ac:dyDescent="0.25">
      <c r="A1563" t="s">
        <v>3672</v>
      </c>
      <c r="B1563" t="s">
        <v>3673</v>
      </c>
      <c r="C1563" t="s">
        <v>17</v>
      </c>
      <c r="D1563" s="1">
        <v>45298.769548611112</v>
      </c>
      <c r="E1563" s="18" t="s">
        <v>11</v>
      </c>
      <c r="F1563" s="13" t="s">
        <v>16</v>
      </c>
      <c r="G1563" t="s">
        <v>14</v>
      </c>
      <c r="H1563">
        <v>0</v>
      </c>
      <c r="I1563" s="2"/>
      <c r="J1563" s="4">
        <v>0</v>
      </c>
      <c r="K1563" t="str">
        <f>IF((LEN(relatorio_Ananindeua[[#This Row],[CIF/CPF/CNPJ]])=14),relatorio_Ananindeua[[#This Row],[CIF/CPF/CNPJ]],relatorio_Ananindeua[[#This Row],[Coluna2]])</f>
        <v>34528040000122</v>
      </c>
      <c r="L1563" t="str">
        <f t="shared" si="25"/>
        <v>345******22</v>
      </c>
    </row>
    <row r="1564" spans="1:12" x14ac:dyDescent="0.25">
      <c r="A1564" t="s">
        <v>3650</v>
      </c>
      <c r="B1564" t="s">
        <v>3651</v>
      </c>
      <c r="C1564" t="s">
        <v>17</v>
      </c>
      <c r="D1564" s="1">
        <v>45298.769606481481</v>
      </c>
      <c r="E1564" s="18" t="s">
        <v>11</v>
      </c>
      <c r="F1564" s="13" t="s">
        <v>16</v>
      </c>
      <c r="G1564" t="s">
        <v>14</v>
      </c>
      <c r="H1564">
        <v>0</v>
      </c>
      <c r="I1564" s="2"/>
      <c r="J1564" s="4">
        <v>0</v>
      </c>
      <c r="K1564" t="str">
        <f>IF((LEN(relatorio_Ananindeua[[#This Row],[CIF/CPF/CNPJ]])=14),relatorio_Ananindeua[[#This Row],[CIF/CPF/CNPJ]],relatorio_Ananindeua[[#This Row],[Coluna2]])</f>
        <v>34439479000189</v>
      </c>
      <c r="L1564" t="str">
        <f t="shared" si="25"/>
        <v>344******89</v>
      </c>
    </row>
    <row r="1565" spans="1:12" x14ac:dyDescent="0.25">
      <c r="A1565" t="s">
        <v>3648</v>
      </c>
      <c r="B1565" t="s">
        <v>3649</v>
      </c>
      <c r="C1565" t="s">
        <v>17</v>
      </c>
      <c r="D1565" s="1">
        <v>45298.769629629627</v>
      </c>
      <c r="E1565" s="18" t="s">
        <v>11</v>
      </c>
      <c r="F1565" s="13" t="s">
        <v>16</v>
      </c>
      <c r="G1565" t="s">
        <v>14</v>
      </c>
      <c r="H1565">
        <v>0</v>
      </c>
      <c r="I1565" s="2"/>
      <c r="J1565" s="4">
        <v>0</v>
      </c>
      <c r="K1565" t="str">
        <f>IF((LEN(relatorio_Ananindeua[[#This Row],[CIF/CPF/CNPJ]])=14),relatorio_Ananindeua[[#This Row],[CIF/CPF/CNPJ]],relatorio_Ananindeua[[#This Row],[Coluna2]])</f>
        <v>34426485000100</v>
      </c>
      <c r="L1565" t="str">
        <f t="shared" si="25"/>
        <v>344******00</v>
      </c>
    </row>
    <row r="1566" spans="1:12" x14ac:dyDescent="0.25">
      <c r="A1566" t="s">
        <v>3450</v>
      </c>
      <c r="B1566" t="s">
        <v>3451</v>
      </c>
      <c r="C1566" t="s">
        <v>17</v>
      </c>
      <c r="D1566" s="1">
        <v>45298.769641203704</v>
      </c>
      <c r="E1566" s="18" t="s">
        <v>11</v>
      </c>
      <c r="F1566" s="13" t="s">
        <v>16</v>
      </c>
      <c r="G1566" t="s">
        <v>14</v>
      </c>
      <c r="H1566">
        <v>0</v>
      </c>
      <c r="I1566" s="2"/>
      <c r="J1566" s="4">
        <v>0</v>
      </c>
      <c r="K1566" t="str">
        <f>IF((LEN(relatorio_Ananindeua[[#This Row],[CIF/CPF/CNPJ]])=14),relatorio_Ananindeua[[#This Row],[CIF/CPF/CNPJ]],relatorio_Ananindeua[[#This Row],[Coluna2]])</f>
        <v>33703103000177</v>
      </c>
      <c r="L1566" t="str">
        <f t="shared" si="25"/>
        <v>337******77</v>
      </c>
    </row>
    <row r="1567" spans="1:12" x14ac:dyDescent="0.25">
      <c r="A1567" t="s">
        <v>3640</v>
      </c>
      <c r="B1567" t="s">
        <v>3641</v>
      </c>
      <c r="C1567" t="s">
        <v>17</v>
      </c>
      <c r="D1567" s="1">
        <v>45298.769675925927</v>
      </c>
      <c r="E1567" s="18" t="s">
        <v>11</v>
      </c>
      <c r="F1567" s="13" t="s">
        <v>16</v>
      </c>
      <c r="G1567" t="s">
        <v>14</v>
      </c>
      <c r="H1567">
        <v>0</v>
      </c>
      <c r="I1567" s="2"/>
      <c r="J1567" s="4">
        <v>0</v>
      </c>
      <c r="K1567" t="str">
        <f>IF((LEN(relatorio_Ananindeua[[#This Row],[CIF/CPF/CNPJ]])=14),relatorio_Ananindeua[[#This Row],[CIF/CPF/CNPJ]],relatorio_Ananindeua[[#This Row],[Coluna2]])</f>
        <v>34396699000172</v>
      </c>
      <c r="L1567" t="str">
        <f t="shared" si="25"/>
        <v>343******72</v>
      </c>
    </row>
    <row r="1568" spans="1:12" x14ac:dyDescent="0.25">
      <c r="A1568" t="s">
        <v>846</v>
      </c>
      <c r="B1568" t="s">
        <v>847</v>
      </c>
      <c r="C1568" t="s">
        <v>17</v>
      </c>
      <c r="D1568" s="1">
        <v>45298.769687499997</v>
      </c>
      <c r="E1568" s="18" t="s">
        <v>11</v>
      </c>
      <c r="F1568" s="13" t="s">
        <v>16</v>
      </c>
      <c r="G1568" t="s">
        <v>14</v>
      </c>
      <c r="H1568">
        <v>0</v>
      </c>
      <c r="I1568" s="2"/>
      <c r="J1568" s="4">
        <v>0</v>
      </c>
      <c r="K1568" t="str">
        <f>IF((LEN(relatorio_Ananindeua[[#This Row],[CIF/CPF/CNPJ]])=14),relatorio_Ananindeua[[#This Row],[CIF/CPF/CNPJ]],relatorio_Ananindeua[[#This Row],[Coluna2]])</f>
        <v>16546611000170</v>
      </c>
      <c r="L1568" t="str">
        <f t="shared" si="25"/>
        <v>165******70</v>
      </c>
    </row>
    <row r="1569" spans="1:12" x14ac:dyDescent="0.25">
      <c r="A1569" t="s">
        <v>2859</v>
      </c>
      <c r="B1569" t="s">
        <v>2860</v>
      </c>
      <c r="C1569" t="s">
        <v>17</v>
      </c>
      <c r="D1569" s="1">
        <v>45298.769687499997</v>
      </c>
      <c r="E1569" s="18" t="s">
        <v>11</v>
      </c>
      <c r="F1569" s="13" t="s">
        <v>16</v>
      </c>
      <c r="G1569" t="s">
        <v>14</v>
      </c>
      <c r="H1569">
        <v>0</v>
      </c>
      <c r="I1569" s="2"/>
      <c r="J1569" s="4">
        <v>0</v>
      </c>
      <c r="K1569" t="str">
        <f>IF((LEN(relatorio_Ananindeua[[#This Row],[CIF/CPF/CNPJ]])=14),relatorio_Ananindeua[[#This Row],[CIF/CPF/CNPJ]],relatorio_Ananindeua[[#This Row],[Coluna2]])</f>
        <v>30604958000152</v>
      </c>
      <c r="L1569" t="str">
        <f t="shared" si="25"/>
        <v>306******52</v>
      </c>
    </row>
    <row r="1570" spans="1:12" x14ac:dyDescent="0.25">
      <c r="A1570" t="s">
        <v>3628</v>
      </c>
      <c r="B1570" t="s">
        <v>3629</v>
      </c>
      <c r="C1570" t="s">
        <v>17</v>
      </c>
      <c r="D1570" s="1">
        <v>45298.76972222222</v>
      </c>
      <c r="E1570" s="18" t="s">
        <v>11</v>
      </c>
      <c r="F1570" s="13" t="s">
        <v>16</v>
      </c>
      <c r="G1570" t="s">
        <v>14</v>
      </c>
      <c r="H1570">
        <v>0</v>
      </c>
      <c r="I1570" s="2"/>
      <c r="J1570" s="4">
        <v>0</v>
      </c>
      <c r="K1570" t="str">
        <f>IF((LEN(relatorio_Ananindeua[[#This Row],[CIF/CPF/CNPJ]])=14),relatorio_Ananindeua[[#This Row],[CIF/CPF/CNPJ]],relatorio_Ananindeua[[#This Row],[Coluna2]])</f>
        <v>34315254000110</v>
      </c>
      <c r="L1570" t="str">
        <f t="shared" si="25"/>
        <v>343******10</v>
      </c>
    </row>
    <row r="1571" spans="1:12" x14ac:dyDescent="0.25">
      <c r="A1571" t="s">
        <v>3602</v>
      </c>
      <c r="B1571" t="s">
        <v>3603</v>
      </c>
      <c r="C1571" t="s">
        <v>17</v>
      </c>
      <c r="D1571" s="1">
        <v>45298.769768518519</v>
      </c>
      <c r="E1571" s="18" t="s">
        <v>11</v>
      </c>
      <c r="F1571" s="13" t="s">
        <v>16</v>
      </c>
      <c r="G1571" t="s">
        <v>14</v>
      </c>
      <c r="H1571">
        <v>0</v>
      </c>
      <c r="I1571" s="2"/>
      <c r="J1571" s="4">
        <v>0</v>
      </c>
      <c r="K1571" t="str">
        <f>IF((LEN(relatorio_Ananindeua[[#This Row],[CIF/CPF/CNPJ]])=14),relatorio_Ananindeua[[#This Row],[CIF/CPF/CNPJ]],relatorio_Ananindeua[[#This Row],[Coluna2]])</f>
        <v>34222917000152</v>
      </c>
      <c r="L1571" t="str">
        <f t="shared" si="25"/>
        <v>342******52</v>
      </c>
    </row>
    <row r="1572" spans="1:12" x14ac:dyDescent="0.25">
      <c r="A1572" t="s">
        <v>3598</v>
      </c>
      <c r="B1572" t="s">
        <v>3599</v>
      </c>
      <c r="C1572" t="s">
        <v>17</v>
      </c>
      <c r="D1572" s="1">
        <v>45298.769791666666</v>
      </c>
      <c r="E1572" s="18" t="s">
        <v>11</v>
      </c>
      <c r="F1572" s="13" t="s">
        <v>16</v>
      </c>
      <c r="G1572" t="s">
        <v>14</v>
      </c>
      <c r="H1572">
        <v>0</v>
      </c>
      <c r="I1572" s="2"/>
      <c r="J1572" s="4">
        <v>0</v>
      </c>
      <c r="K1572" t="str">
        <f>IF((LEN(relatorio_Ananindeua[[#This Row],[CIF/CPF/CNPJ]])=14),relatorio_Ananindeua[[#This Row],[CIF/CPF/CNPJ]],relatorio_Ananindeua[[#This Row],[Coluna2]])</f>
        <v>34207893000162</v>
      </c>
      <c r="L1572" t="str">
        <f t="shared" si="25"/>
        <v>342******62</v>
      </c>
    </row>
    <row r="1573" spans="1:12" x14ac:dyDescent="0.25">
      <c r="A1573" t="s">
        <v>3600</v>
      </c>
      <c r="B1573" t="s">
        <v>3601</v>
      </c>
      <c r="C1573" t="s">
        <v>17</v>
      </c>
      <c r="D1573" s="1">
        <v>45298.769791666666</v>
      </c>
      <c r="E1573" s="18" t="s">
        <v>11</v>
      </c>
      <c r="F1573" s="13" t="s">
        <v>16</v>
      </c>
      <c r="G1573" t="s">
        <v>14</v>
      </c>
      <c r="H1573">
        <v>0</v>
      </c>
      <c r="I1573" s="2"/>
      <c r="J1573" s="4">
        <v>0</v>
      </c>
      <c r="K1573" t="str">
        <f>IF((LEN(relatorio_Ananindeua[[#This Row],[CIF/CPF/CNPJ]])=14),relatorio_Ananindeua[[#This Row],[CIF/CPF/CNPJ]],relatorio_Ananindeua[[#This Row],[Coluna2]])</f>
        <v>34218729000150</v>
      </c>
      <c r="L1573" t="str">
        <f t="shared" si="25"/>
        <v>342******50</v>
      </c>
    </row>
    <row r="1574" spans="1:12" x14ac:dyDescent="0.25">
      <c r="A1574" t="s">
        <v>3608</v>
      </c>
      <c r="B1574" t="s">
        <v>3609</v>
      </c>
      <c r="C1574" t="s">
        <v>17</v>
      </c>
      <c r="D1574" s="1">
        <v>45298.769791666666</v>
      </c>
      <c r="E1574" s="18" t="s">
        <v>11</v>
      </c>
      <c r="F1574" s="13" t="s">
        <v>16</v>
      </c>
      <c r="G1574" t="s">
        <v>14</v>
      </c>
      <c r="H1574">
        <v>0</v>
      </c>
      <c r="I1574" s="2"/>
      <c r="J1574" s="4">
        <v>0</v>
      </c>
      <c r="K1574" t="str">
        <f>IF((LEN(relatorio_Ananindeua[[#This Row],[CIF/CPF/CNPJ]])=14),relatorio_Ananindeua[[#This Row],[CIF/CPF/CNPJ]],relatorio_Ananindeua[[#This Row],[Coluna2]])</f>
        <v>34231380000197</v>
      </c>
      <c r="L1574" t="str">
        <f t="shared" si="25"/>
        <v>342******97</v>
      </c>
    </row>
    <row r="1575" spans="1:12" x14ac:dyDescent="0.25">
      <c r="A1575" t="s">
        <v>3596</v>
      </c>
      <c r="B1575" t="s">
        <v>3597</v>
      </c>
      <c r="C1575" t="s">
        <v>17</v>
      </c>
      <c r="D1575" s="1">
        <v>45298.769803240742</v>
      </c>
      <c r="E1575" s="18" t="s">
        <v>11</v>
      </c>
      <c r="F1575" s="13" t="s">
        <v>16</v>
      </c>
      <c r="G1575" t="s">
        <v>14</v>
      </c>
      <c r="H1575">
        <v>0</v>
      </c>
      <c r="I1575" s="2"/>
      <c r="J1575" s="4">
        <v>0</v>
      </c>
      <c r="K1575" t="str">
        <f>IF((LEN(relatorio_Ananindeua[[#This Row],[CIF/CPF/CNPJ]])=14),relatorio_Ananindeua[[#This Row],[CIF/CPF/CNPJ]],relatorio_Ananindeua[[#This Row],[Coluna2]])</f>
        <v>34194889000107</v>
      </c>
      <c r="L1575" t="str">
        <f t="shared" si="25"/>
        <v>341******07</v>
      </c>
    </row>
    <row r="1576" spans="1:12" x14ac:dyDescent="0.25">
      <c r="A1576" t="s">
        <v>3588</v>
      </c>
      <c r="B1576" t="s">
        <v>3589</v>
      </c>
      <c r="C1576" t="s">
        <v>17</v>
      </c>
      <c r="D1576" s="1">
        <v>45298.769826388889</v>
      </c>
      <c r="E1576" s="18" t="s">
        <v>11</v>
      </c>
      <c r="F1576" s="13" t="s">
        <v>16</v>
      </c>
      <c r="G1576" t="s">
        <v>14</v>
      </c>
      <c r="H1576">
        <v>0</v>
      </c>
      <c r="I1576" s="2"/>
      <c r="J1576" s="4">
        <v>0</v>
      </c>
      <c r="K1576" t="str">
        <f>IF((LEN(relatorio_Ananindeua[[#This Row],[CIF/CPF/CNPJ]])=14),relatorio_Ananindeua[[#This Row],[CIF/CPF/CNPJ]],relatorio_Ananindeua[[#This Row],[Coluna2]])</f>
        <v>34158945000158</v>
      </c>
      <c r="L1576" t="str">
        <f t="shared" si="25"/>
        <v>341******58</v>
      </c>
    </row>
    <row r="1577" spans="1:12" x14ac:dyDescent="0.25">
      <c r="A1577" t="s">
        <v>3576</v>
      </c>
      <c r="B1577" t="s">
        <v>3577</v>
      </c>
      <c r="C1577" t="s">
        <v>17</v>
      </c>
      <c r="D1577" s="1">
        <v>45298.769837962966</v>
      </c>
      <c r="E1577" s="18" t="s">
        <v>11</v>
      </c>
      <c r="F1577" s="13" t="s">
        <v>16</v>
      </c>
      <c r="G1577" t="s">
        <v>14</v>
      </c>
      <c r="H1577">
        <v>0</v>
      </c>
      <c r="I1577" s="2"/>
      <c r="J1577" s="4">
        <v>0</v>
      </c>
      <c r="K1577" t="str">
        <f>IF((LEN(relatorio_Ananindeua[[#This Row],[CIF/CPF/CNPJ]])=14),relatorio_Ananindeua[[#This Row],[CIF/CPF/CNPJ]],relatorio_Ananindeua[[#This Row],[Coluna2]])</f>
        <v>34106778000100</v>
      </c>
      <c r="L1577" t="str">
        <f t="shared" si="25"/>
        <v>341******00</v>
      </c>
    </row>
    <row r="1578" spans="1:12" x14ac:dyDescent="0.25">
      <c r="A1578" t="s">
        <v>3580</v>
      </c>
      <c r="B1578" t="s">
        <v>3581</v>
      </c>
      <c r="C1578" t="s">
        <v>17</v>
      </c>
      <c r="D1578" s="1">
        <v>45298.769837962966</v>
      </c>
      <c r="E1578" s="18" t="s">
        <v>11</v>
      </c>
      <c r="F1578" s="13" t="s">
        <v>16</v>
      </c>
      <c r="G1578" t="s">
        <v>14</v>
      </c>
      <c r="H1578">
        <v>0</v>
      </c>
      <c r="I1578" s="2"/>
      <c r="J1578" s="4">
        <v>0</v>
      </c>
      <c r="K1578" t="str">
        <f>IF((LEN(relatorio_Ananindeua[[#This Row],[CIF/CPF/CNPJ]])=14),relatorio_Ananindeua[[#This Row],[CIF/CPF/CNPJ]],relatorio_Ananindeua[[#This Row],[Coluna2]])</f>
        <v>34115478000189</v>
      </c>
      <c r="L1578" t="str">
        <f t="shared" si="25"/>
        <v>341******89</v>
      </c>
    </row>
    <row r="1579" spans="1:12" x14ac:dyDescent="0.25">
      <c r="A1579" t="s">
        <v>3568</v>
      </c>
      <c r="B1579" t="s">
        <v>3569</v>
      </c>
      <c r="C1579" t="s">
        <v>17</v>
      </c>
      <c r="D1579" s="1">
        <v>45298.769849537035</v>
      </c>
      <c r="E1579" s="18" t="s">
        <v>11</v>
      </c>
      <c r="F1579" s="13" t="s">
        <v>16</v>
      </c>
      <c r="G1579" t="s">
        <v>14</v>
      </c>
      <c r="H1579">
        <v>0</v>
      </c>
      <c r="I1579" s="2"/>
      <c r="J1579" s="4">
        <v>0</v>
      </c>
      <c r="K1579" t="str">
        <f>IF((LEN(relatorio_Ananindeua[[#This Row],[CIF/CPF/CNPJ]])=14),relatorio_Ananindeua[[#This Row],[CIF/CPF/CNPJ]],relatorio_Ananindeua[[#This Row],[Coluna2]])</f>
        <v>34092116000110</v>
      </c>
      <c r="L1579" t="str">
        <f t="shared" si="25"/>
        <v>340******10</v>
      </c>
    </row>
    <row r="1580" spans="1:12" x14ac:dyDescent="0.25">
      <c r="A1580" t="s">
        <v>3582</v>
      </c>
      <c r="B1580" t="s">
        <v>3583</v>
      </c>
      <c r="C1580" t="s">
        <v>17</v>
      </c>
      <c r="D1580" s="1">
        <v>45298.769872685189</v>
      </c>
      <c r="E1580" s="18" t="s">
        <v>11</v>
      </c>
      <c r="F1580" s="13" t="s">
        <v>16</v>
      </c>
      <c r="G1580" t="s">
        <v>14</v>
      </c>
      <c r="H1580">
        <v>0</v>
      </c>
      <c r="I1580" s="2"/>
      <c r="J1580" s="4">
        <v>0</v>
      </c>
      <c r="K1580" t="str">
        <f>IF((LEN(relatorio_Ananindeua[[#This Row],[CIF/CPF/CNPJ]])=14),relatorio_Ananindeua[[#This Row],[CIF/CPF/CNPJ]],relatorio_Ananindeua[[#This Row],[Coluna2]])</f>
        <v>34116506000182</v>
      </c>
      <c r="L1580" t="str">
        <f t="shared" si="25"/>
        <v>341******82</v>
      </c>
    </row>
    <row r="1581" spans="1:12" x14ac:dyDescent="0.25">
      <c r="A1581" t="s">
        <v>3558</v>
      </c>
      <c r="B1581" t="s">
        <v>3559</v>
      </c>
      <c r="C1581" t="s">
        <v>17</v>
      </c>
      <c r="D1581" s="1">
        <v>45298.769907407404</v>
      </c>
      <c r="E1581" s="18" t="s">
        <v>11</v>
      </c>
      <c r="F1581" s="13" t="s">
        <v>16</v>
      </c>
      <c r="G1581" t="s">
        <v>14</v>
      </c>
      <c r="H1581">
        <v>0</v>
      </c>
      <c r="I1581" s="2"/>
      <c r="J1581" s="4">
        <v>0</v>
      </c>
      <c r="K1581" t="str">
        <f>IF((LEN(relatorio_Ananindeua[[#This Row],[CIF/CPF/CNPJ]])=14),relatorio_Ananindeua[[#This Row],[CIF/CPF/CNPJ]],relatorio_Ananindeua[[#This Row],[Coluna2]])</f>
        <v>34058251000149</v>
      </c>
      <c r="L1581" t="str">
        <f t="shared" si="25"/>
        <v>340******49</v>
      </c>
    </row>
    <row r="1582" spans="1:12" x14ac:dyDescent="0.25">
      <c r="A1582" t="s">
        <v>1269</v>
      </c>
      <c r="B1582" t="s">
        <v>1270</v>
      </c>
      <c r="C1582" t="s">
        <v>17</v>
      </c>
      <c r="D1582" s="1">
        <v>45298.769942129627</v>
      </c>
      <c r="E1582" s="18" t="s">
        <v>11</v>
      </c>
      <c r="F1582" s="13" t="s">
        <v>16</v>
      </c>
      <c r="G1582" t="s">
        <v>14</v>
      </c>
      <c r="H1582">
        <v>0</v>
      </c>
      <c r="I1582" s="2"/>
      <c r="J1582" s="4">
        <v>0</v>
      </c>
      <c r="K1582" t="str">
        <f>IF((LEN(relatorio_Ananindeua[[#This Row],[CIF/CPF/CNPJ]])=14),relatorio_Ananindeua[[#This Row],[CIF/CPF/CNPJ]],relatorio_Ananindeua[[#This Row],[Coluna2]])</f>
        <v>19969654000156</v>
      </c>
      <c r="L1582" t="str">
        <f t="shared" si="25"/>
        <v>199******56</v>
      </c>
    </row>
    <row r="1583" spans="1:12" x14ac:dyDescent="0.25">
      <c r="A1583" t="s">
        <v>3544</v>
      </c>
      <c r="B1583" t="s">
        <v>3545</v>
      </c>
      <c r="C1583" t="s">
        <v>17</v>
      </c>
      <c r="D1583" s="1">
        <v>45298.769942129627</v>
      </c>
      <c r="E1583" s="18" t="s">
        <v>11</v>
      </c>
      <c r="F1583" s="13" t="s">
        <v>16</v>
      </c>
      <c r="G1583" t="s">
        <v>14</v>
      </c>
      <c r="H1583">
        <v>0</v>
      </c>
      <c r="I1583" s="2"/>
      <c r="J1583" s="4">
        <v>0</v>
      </c>
      <c r="K1583" t="str">
        <f>IF((LEN(relatorio_Ananindeua[[#This Row],[CIF/CPF/CNPJ]])=14),relatorio_Ananindeua[[#This Row],[CIF/CPF/CNPJ]],relatorio_Ananindeua[[#This Row],[Coluna2]])</f>
        <v>33995401000188</v>
      </c>
      <c r="L1583" t="str">
        <f t="shared" si="25"/>
        <v>339******88</v>
      </c>
    </row>
    <row r="1584" spans="1:12" x14ac:dyDescent="0.25">
      <c r="A1584" t="s">
        <v>3552</v>
      </c>
      <c r="B1584" t="s">
        <v>3553</v>
      </c>
      <c r="C1584" t="s">
        <v>17</v>
      </c>
      <c r="D1584" s="1">
        <v>45298.769942129627</v>
      </c>
      <c r="E1584" s="18" t="s">
        <v>11</v>
      </c>
      <c r="F1584" s="13" t="s">
        <v>16</v>
      </c>
      <c r="G1584" t="s">
        <v>14</v>
      </c>
      <c r="H1584">
        <v>0</v>
      </c>
      <c r="I1584" s="2"/>
      <c r="J1584" s="4">
        <v>0</v>
      </c>
      <c r="K1584" t="str">
        <f>IF((LEN(relatorio_Ananindeua[[#This Row],[CIF/CPF/CNPJ]])=14),relatorio_Ananindeua[[#This Row],[CIF/CPF/CNPJ]],relatorio_Ananindeua[[#This Row],[Coluna2]])</f>
        <v>34018228000120</v>
      </c>
      <c r="L1584" t="str">
        <f t="shared" si="25"/>
        <v>340******20</v>
      </c>
    </row>
    <row r="1585" spans="1:12" x14ac:dyDescent="0.25">
      <c r="A1585" t="s">
        <v>3532</v>
      </c>
      <c r="B1585" t="s">
        <v>3533</v>
      </c>
      <c r="C1585" t="s">
        <v>17</v>
      </c>
      <c r="D1585" s="1">
        <v>45298.769976851851</v>
      </c>
      <c r="E1585" s="18" t="s">
        <v>11</v>
      </c>
      <c r="F1585" s="13" t="s">
        <v>16</v>
      </c>
      <c r="G1585" t="s">
        <v>14</v>
      </c>
      <c r="H1585">
        <v>0</v>
      </c>
      <c r="I1585" s="2"/>
      <c r="J1585" s="4">
        <v>0</v>
      </c>
      <c r="K1585" t="str">
        <f>IF((LEN(relatorio_Ananindeua[[#This Row],[CIF/CPF/CNPJ]])=14),relatorio_Ananindeua[[#This Row],[CIF/CPF/CNPJ]],relatorio_Ananindeua[[#This Row],[Coluna2]])</f>
        <v>33987275000110</v>
      </c>
      <c r="L1585" t="str">
        <f t="shared" si="25"/>
        <v>339******10</v>
      </c>
    </row>
    <row r="1586" spans="1:12" x14ac:dyDescent="0.25">
      <c r="A1586" t="s">
        <v>3526</v>
      </c>
      <c r="B1586" t="s">
        <v>3527</v>
      </c>
      <c r="C1586" t="s">
        <v>17</v>
      </c>
      <c r="D1586" s="1">
        <v>45298.769988425927</v>
      </c>
      <c r="E1586" s="18" t="s">
        <v>11</v>
      </c>
      <c r="F1586" s="13" t="s">
        <v>16</v>
      </c>
      <c r="G1586" t="s">
        <v>14</v>
      </c>
      <c r="H1586">
        <v>0</v>
      </c>
      <c r="I1586" s="2"/>
      <c r="J1586" s="4">
        <v>0</v>
      </c>
      <c r="K1586" t="str">
        <f>IF((LEN(relatorio_Ananindeua[[#This Row],[CIF/CPF/CNPJ]])=14),relatorio_Ananindeua[[#This Row],[CIF/CPF/CNPJ]],relatorio_Ananindeua[[#This Row],[Coluna2]])</f>
        <v>33979463000104</v>
      </c>
      <c r="L1586" t="str">
        <f t="shared" si="25"/>
        <v>339******04</v>
      </c>
    </row>
    <row r="1587" spans="1:12" x14ac:dyDescent="0.25">
      <c r="A1587" t="s">
        <v>3530</v>
      </c>
      <c r="B1587" t="s">
        <v>3531</v>
      </c>
      <c r="C1587" t="s">
        <v>17</v>
      </c>
      <c r="D1587" s="1">
        <v>45298.769988425927</v>
      </c>
      <c r="E1587" s="18" t="s">
        <v>11</v>
      </c>
      <c r="F1587" s="13" t="s">
        <v>16</v>
      </c>
      <c r="G1587" t="s">
        <v>14</v>
      </c>
      <c r="H1587">
        <v>0</v>
      </c>
      <c r="I1587" s="2"/>
      <c r="J1587" s="4">
        <v>0</v>
      </c>
      <c r="K1587" t="str">
        <f>IF((LEN(relatorio_Ananindeua[[#This Row],[CIF/CPF/CNPJ]])=14),relatorio_Ananindeua[[#This Row],[CIF/CPF/CNPJ]],relatorio_Ananindeua[[#This Row],[Coluna2]])</f>
        <v>33983051000130</v>
      </c>
      <c r="L1587" t="str">
        <f t="shared" si="25"/>
        <v>339******30</v>
      </c>
    </row>
    <row r="1588" spans="1:12" x14ac:dyDescent="0.25">
      <c r="A1588" t="s">
        <v>1780</v>
      </c>
      <c r="B1588" t="s">
        <v>1781</v>
      </c>
      <c r="C1588" t="s">
        <v>17</v>
      </c>
      <c r="D1588" s="1">
        <v>45298.77</v>
      </c>
      <c r="E1588" s="18" t="s">
        <v>11</v>
      </c>
      <c r="F1588" s="13" t="s">
        <v>16</v>
      </c>
      <c r="G1588" t="s">
        <v>14</v>
      </c>
      <c r="H1588">
        <v>0</v>
      </c>
      <c r="I1588" s="2"/>
      <c r="J1588" s="4">
        <v>0</v>
      </c>
      <c r="K1588" t="str">
        <f>IF((LEN(relatorio_Ananindeua[[#This Row],[CIF/CPF/CNPJ]])=14),relatorio_Ananindeua[[#This Row],[CIF/CPF/CNPJ]],relatorio_Ananindeua[[#This Row],[Coluna2]])</f>
        <v>24346838000108</v>
      </c>
      <c r="L1588" t="str">
        <f t="shared" si="25"/>
        <v>243******08</v>
      </c>
    </row>
    <row r="1589" spans="1:12" x14ac:dyDescent="0.25">
      <c r="A1589" t="s">
        <v>3516</v>
      </c>
      <c r="B1589" t="s">
        <v>3517</v>
      </c>
      <c r="C1589" t="s">
        <v>17</v>
      </c>
      <c r="D1589" s="1">
        <v>45298.770011574074</v>
      </c>
      <c r="E1589" s="18" t="s">
        <v>11</v>
      </c>
      <c r="F1589" s="13" t="s">
        <v>16</v>
      </c>
      <c r="G1589" t="s">
        <v>14</v>
      </c>
      <c r="H1589">
        <v>0</v>
      </c>
      <c r="I1589" s="2"/>
      <c r="J1589" s="4">
        <v>0</v>
      </c>
      <c r="K1589" t="str">
        <f>IF((LEN(relatorio_Ananindeua[[#This Row],[CIF/CPF/CNPJ]])=14),relatorio_Ananindeua[[#This Row],[CIF/CPF/CNPJ]],relatorio_Ananindeua[[#This Row],[Coluna2]])</f>
        <v>33933135000169</v>
      </c>
      <c r="L1589" t="str">
        <f t="shared" si="25"/>
        <v>339******69</v>
      </c>
    </row>
    <row r="1590" spans="1:12" x14ac:dyDescent="0.25">
      <c r="A1590" t="s">
        <v>3518</v>
      </c>
      <c r="B1590" t="s">
        <v>3519</v>
      </c>
      <c r="C1590" t="s">
        <v>17</v>
      </c>
      <c r="D1590" s="1">
        <v>45298.770011574074</v>
      </c>
      <c r="E1590" s="18" t="s">
        <v>11</v>
      </c>
      <c r="F1590" s="13" t="s">
        <v>16</v>
      </c>
      <c r="G1590" t="s">
        <v>14</v>
      </c>
      <c r="H1590">
        <v>0</v>
      </c>
      <c r="I1590" s="2"/>
      <c r="J1590" s="4">
        <v>0</v>
      </c>
      <c r="K1590" t="str">
        <f>IF((LEN(relatorio_Ananindeua[[#This Row],[CIF/CPF/CNPJ]])=14),relatorio_Ananindeua[[#This Row],[CIF/CPF/CNPJ]],relatorio_Ananindeua[[#This Row],[Coluna2]])</f>
        <v>33936490000191</v>
      </c>
      <c r="L1590" t="str">
        <f t="shared" si="25"/>
        <v>339******91</v>
      </c>
    </row>
    <row r="1591" spans="1:12" x14ac:dyDescent="0.25">
      <c r="A1591" t="s">
        <v>3514</v>
      </c>
      <c r="B1591" t="s">
        <v>3515</v>
      </c>
      <c r="C1591" t="s">
        <v>17</v>
      </c>
      <c r="D1591" s="1">
        <v>45298.77002314815</v>
      </c>
      <c r="E1591" s="18" t="s">
        <v>11</v>
      </c>
      <c r="F1591" s="13" t="s">
        <v>16</v>
      </c>
      <c r="G1591" t="s">
        <v>14</v>
      </c>
      <c r="H1591">
        <v>0</v>
      </c>
      <c r="I1591" s="2"/>
      <c r="J1591" s="4">
        <v>0</v>
      </c>
      <c r="K1591" t="str">
        <f>IF((LEN(relatorio_Ananindeua[[#This Row],[CIF/CPF/CNPJ]])=14),relatorio_Ananindeua[[#This Row],[CIF/CPF/CNPJ]],relatorio_Ananindeua[[#This Row],[Coluna2]])</f>
        <v>33921986000191</v>
      </c>
      <c r="L1591" t="str">
        <f t="shared" si="25"/>
        <v>339******91</v>
      </c>
    </row>
    <row r="1592" spans="1:12" x14ac:dyDescent="0.25">
      <c r="A1592" t="s">
        <v>3492</v>
      </c>
      <c r="B1592" t="s">
        <v>3493</v>
      </c>
      <c r="C1592" t="s">
        <v>17</v>
      </c>
      <c r="D1592" s="1">
        <v>45298.77008101852</v>
      </c>
      <c r="E1592" s="18" t="s">
        <v>11</v>
      </c>
      <c r="F1592" s="13" t="s">
        <v>16</v>
      </c>
      <c r="G1592" t="s">
        <v>14</v>
      </c>
      <c r="H1592">
        <v>0</v>
      </c>
      <c r="I1592" s="2"/>
      <c r="J1592" s="4">
        <v>0</v>
      </c>
      <c r="K1592" t="str">
        <f>IF((LEN(relatorio_Ananindeua[[#This Row],[CIF/CPF/CNPJ]])=14),relatorio_Ananindeua[[#This Row],[CIF/CPF/CNPJ]],relatorio_Ananindeua[[#This Row],[Coluna2]])</f>
        <v>33869963000185</v>
      </c>
      <c r="L1592" t="str">
        <f t="shared" si="25"/>
        <v>338******85</v>
      </c>
    </row>
    <row r="1593" spans="1:12" x14ac:dyDescent="0.25">
      <c r="A1593" t="s">
        <v>3488</v>
      </c>
      <c r="B1593" t="s">
        <v>3489</v>
      </c>
      <c r="C1593" t="s">
        <v>17</v>
      </c>
      <c r="D1593" s="1">
        <v>45298.770092592589</v>
      </c>
      <c r="E1593" s="18" t="s">
        <v>11</v>
      </c>
      <c r="F1593" s="13" t="s">
        <v>16</v>
      </c>
      <c r="G1593" t="s">
        <v>14</v>
      </c>
      <c r="H1593">
        <v>0</v>
      </c>
      <c r="I1593" s="2"/>
      <c r="J1593" s="4">
        <v>0</v>
      </c>
      <c r="K1593" t="str">
        <f>IF((LEN(relatorio_Ananindeua[[#This Row],[CIF/CPF/CNPJ]])=14),relatorio_Ananindeua[[#This Row],[CIF/CPF/CNPJ]],relatorio_Ananindeua[[#This Row],[Coluna2]])</f>
        <v>33868785000178</v>
      </c>
      <c r="L1593" t="str">
        <f t="shared" si="25"/>
        <v>338******78</v>
      </c>
    </row>
    <row r="1594" spans="1:12" x14ac:dyDescent="0.25">
      <c r="A1594" t="s">
        <v>3482</v>
      </c>
      <c r="B1594" t="s">
        <v>3483</v>
      </c>
      <c r="C1594" t="s">
        <v>17</v>
      </c>
      <c r="D1594" s="1">
        <v>45298.770104166666</v>
      </c>
      <c r="E1594" s="18" t="s">
        <v>11</v>
      </c>
      <c r="F1594" s="13" t="s">
        <v>16</v>
      </c>
      <c r="G1594" t="s">
        <v>14</v>
      </c>
      <c r="H1594">
        <v>0</v>
      </c>
      <c r="I1594" s="2"/>
      <c r="J1594" s="4">
        <v>0</v>
      </c>
      <c r="K1594" t="str">
        <f>IF((LEN(relatorio_Ananindeua[[#This Row],[CIF/CPF/CNPJ]])=14),relatorio_Ananindeua[[#This Row],[CIF/CPF/CNPJ]],relatorio_Ananindeua[[#This Row],[Coluna2]])</f>
        <v>33859659000157</v>
      </c>
      <c r="L1594" t="str">
        <f t="shared" si="25"/>
        <v>338******57</v>
      </c>
    </row>
    <row r="1595" spans="1:12" x14ac:dyDescent="0.25">
      <c r="A1595" t="s">
        <v>3486</v>
      </c>
      <c r="B1595" t="s">
        <v>3487</v>
      </c>
      <c r="C1595" t="s">
        <v>17</v>
      </c>
      <c r="D1595" s="1">
        <v>45298.770104166666</v>
      </c>
      <c r="E1595" s="18" t="s">
        <v>11</v>
      </c>
      <c r="F1595" s="13" t="s">
        <v>16</v>
      </c>
      <c r="G1595" t="s">
        <v>14</v>
      </c>
      <c r="H1595">
        <v>0</v>
      </c>
      <c r="I1595" s="2"/>
      <c r="J1595" s="4">
        <v>0</v>
      </c>
      <c r="K1595" t="str">
        <f>IF((LEN(relatorio_Ananindeua[[#This Row],[CIF/CPF/CNPJ]])=14),relatorio_Ananindeua[[#This Row],[CIF/CPF/CNPJ]],relatorio_Ananindeua[[#This Row],[Coluna2]])</f>
        <v>33862096000156</v>
      </c>
      <c r="L1595" t="str">
        <f t="shared" si="25"/>
        <v>338******56</v>
      </c>
    </row>
    <row r="1596" spans="1:12" x14ac:dyDescent="0.25">
      <c r="A1596" t="s">
        <v>2174</v>
      </c>
      <c r="B1596" t="s">
        <v>2175</v>
      </c>
      <c r="C1596" t="s">
        <v>17</v>
      </c>
      <c r="D1596" s="1">
        <v>45298.770173611112</v>
      </c>
      <c r="E1596" s="18" t="s">
        <v>11</v>
      </c>
      <c r="F1596" s="13" t="s">
        <v>16</v>
      </c>
      <c r="G1596" t="s">
        <v>14</v>
      </c>
      <c r="H1596">
        <v>0</v>
      </c>
      <c r="I1596" s="2"/>
      <c r="J1596" s="4">
        <v>0</v>
      </c>
      <c r="K1596" t="str">
        <f>IF((LEN(relatorio_Ananindeua[[#This Row],[CIF/CPF/CNPJ]])=14),relatorio_Ananindeua[[#This Row],[CIF/CPF/CNPJ]],relatorio_Ananindeua[[#This Row],[Coluna2]])</f>
        <v>27486002000199</v>
      </c>
      <c r="L1596" t="str">
        <f t="shared" si="25"/>
        <v>274******99</v>
      </c>
    </row>
    <row r="1597" spans="1:12" x14ac:dyDescent="0.25">
      <c r="A1597" t="s">
        <v>3466</v>
      </c>
      <c r="B1597" t="s">
        <v>3467</v>
      </c>
      <c r="C1597" t="s">
        <v>17</v>
      </c>
      <c r="D1597" s="1">
        <v>45298.770196759258</v>
      </c>
      <c r="E1597" s="18" t="s">
        <v>11</v>
      </c>
      <c r="F1597" s="13" t="s">
        <v>16</v>
      </c>
      <c r="G1597" t="s">
        <v>14</v>
      </c>
      <c r="H1597">
        <v>0</v>
      </c>
      <c r="I1597" s="2"/>
      <c r="J1597" s="4">
        <v>0</v>
      </c>
      <c r="K1597" t="str">
        <f>IF((LEN(relatorio_Ananindeua[[#This Row],[CIF/CPF/CNPJ]])=14),relatorio_Ananindeua[[#This Row],[CIF/CPF/CNPJ]],relatorio_Ananindeua[[#This Row],[Coluna2]])</f>
        <v>33756532000102</v>
      </c>
      <c r="L1597" t="str">
        <f t="shared" si="25"/>
        <v>337******02</v>
      </c>
    </row>
    <row r="1598" spans="1:12" x14ac:dyDescent="0.25">
      <c r="A1598" t="s">
        <v>3462</v>
      </c>
      <c r="B1598" t="s">
        <v>3463</v>
      </c>
      <c r="C1598" t="s">
        <v>17</v>
      </c>
      <c r="D1598" s="1">
        <v>45298.770208333335</v>
      </c>
      <c r="E1598" s="18" t="s">
        <v>11</v>
      </c>
      <c r="F1598" s="13" t="s">
        <v>16</v>
      </c>
      <c r="G1598" t="s">
        <v>14</v>
      </c>
      <c r="H1598">
        <v>0</v>
      </c>
      <c r="I1598" s="2"/>
      <c r="J1598" s="4">
        <v>0</v>
      </c>
      <c r="K1598" t="str">
        <f>IF((LEN(relatorio_Ananindeua[[#This Row],[CIF/CPF/CNPJ]])=14),relatorio_Ananindeua[[#This Row],[CIF/CPF/CNPJ]],relatorio_Ananindeua[[#This Row],[Coluna2]])</f>
        <v>33740487000106</v>
      </c>
      <c r="L1598" t="str">
        <f t="shared" si="25"/>
        <v>337******06</v>
      </c>
    </row>
    <row r="1599" spans="1:12" x14ac:dyDescent="0.25">
      <c r="A1599" t="s">
        <v>3159</v>
      </c>
      <c r="B1599" t="s">
        <v>3160</v>
      </c>
      <c r="C1599" t="s">
        <v>17</v>
      </c>
      <c r="D1599" s="1">
        <v>45298.770231481481</v>
      </c>
      <c r="E1599" s="18" t="s">
        <v>11</v>
      </c>
      <c r="F1599" s="13" t="s">
        <v>16</v>
      </c>
      <c r="G1599" t="s">
        <v>14</v>
      </c>
      <c r="H1599">
        <v>0</v>
      </c>
      <c r="I1599" s="2"/>
      <c r="J1599" s="4">
        <v>0</v>
      </c>
      <c r="K1599" t="str">
        <f>IF((LEN(relatorio_Ananindeua[[#This Row],[CIF/CPF/CNPJ]])=14),relatorio_Ananindeua[[#This Row],[CIF/CPF/CNPJ]],relatorio_Ananindeua[[#This Row],[Coluna2]])</f>
        <v>32278361000190</v>
      </c>
      <c r="L1599" t="str">
        <f t="shared" si="25"/>
        <v>322******90</v>
      </c>
    </row>
    <row r="1600" spans="1:12" x14ac:dyDescent="0.25">
      <c r="A1600" t="s">
        <v>3454</v>
      </c>
      <c r="B1600" t="s">
        <v>3455</v>
      </c>
      <c r="C1600" t="s">
        <v>17</v>
      </c>
      <c r="D1600" s="1">
        <v>45298.770324074074</v>
      </c>
      <c r="E1600" s="18" t="s">
        <v>11</v>
      </c>
      <c r="F1600" s="13" t="s">
        <v>16</v>
      </c>
      <c r="G1600" t="s">
        <v>14</v>
      </c>
      <c r="H1600">
        <v>0</v>
      </c>
      <c r="I1600" s="2"/>
      <c r="J1600" s="4">
        <v>0</v>
      </c>
      <c r="K1600" t="str">
        <f>IF((LEN(relatorio_Ananindeua[[#This Row],[CIF/CPF/CNPJ]])=14),relatorio_Ananindeua[[#This Row],[CIF/CPF/CNPJ]],relatorio_Ananindeua[[#This Row],[Coluna2]])</f>
        <v>33716380000114</v>
      </c>
      <c r="L1600" t="str">
        <f t="shared" si="25"/>
        <v>337******14</v>
      </c>
    </row>
    <row r="1601" spans="1:12" x14ac:dyDescent="0.25">
      <c r="A1601" t="s">
        <v>2772</v>
      </c>
      <c r="B1601" t="s">
        <v>2773</v>
      </c>
      <c r="C1601" t="s">
        <v>17</v>
      </c>
      <c r="D1601" s="1">
        <v>45298.770335648151</v>
      </c>
      <c r="E1601" s="18" t="s">
        <v>11</v>
      </c>
      <c r="F1601" s="13" t="s">
        <v>16</v>
      </c>
      <c r="G1601" t="s">
        <v>14</v>
      </c>
      <c r="H1601">
        <v>0</v>
      </c>
      <c r="I1601" s="2"/>
      <c r="J1601" s="4">
        <v>0</v>
      </c>
      <c r="K1601" t="str">
        <f>IF((LEN(relatorio_Ananindeua[[#This Row],[CIF/CPF/CNPJ]])=14),relatorio_Ananindeua[[#This Row],[CIF/CPF/CNPJ]],relatorio_Ananindeua[[#This Row],[Coluna2]])</f>
        <v>30352023000126</v>
      </c>
      <c r="L1601" t="str">
        <f t="shared" si="25"/>
        <v>303******26</v>
      </c>
    </row>
    <row r="1602" spans="1:12" x14ac:dyDescent="0.25">
      <c r="A1602" t="s">
        <v>3446</v>
      </c>
      <c r="B1602" t="s">
        <v>3447</v>
      </c>
      <c r="C1602" t="s">
        <v>17</v>
      </c>
      <c r="D1602" s="1">
        <v>45298.770358796297</v>
      </c>
      <c r="E1602" s="18" t="s">
        <v>11</v>
      </c>
      <c r="F1602" s="13" t="s">
        <v>16</v>
      </c>
      <c r="G1602" t="s">
        <v>14</v>
      </c>
      <c r="H1602">
        <v>0</v>
      </c>
      <c r="I1602" s="2"/>
      <c r="J1602" s="4">
        <v>0</v>
      </c>
      <c r="K1602" t="str">
        <f>IF((LEN(relatorio_Ananindeua[[#This Row],[CIF/CPF/CNPJ]])=14),relatorio_Ananindeua[[#This Row],[CIF/CPF/CNPJ]],relatorio_Ananindeua[[#This Row],[Coluna2]])</f>
        <v>33682460000104</v>
      </c>
      <c r="L1602" t="str">
        <f t="shared" si="25"/>
        <v>336******04</v>
      </c>
    </row>
    <row r="1603" spans="1:12" x14ac:dyDescent="0.25">
      <c r="A1603" t="s">
        <v>3442</v>
      </c>
      <c r="B1603" t="s">
        <v>3443</v>
      </c>
      <c r="C1603" t="s">
        <v>17</v>
      </c>
      <c r="D1603" s="1">
        <v>45298.770416666666</v>
      </c>
      <c r="E1603" s="18" t="s">
        <v>11</v>
      </c>
      <c r="F1603" s="13" t="s">
        <v>16</v>
      </c>
      <c r="G1603" t="s">
        <v>14</v>
      </c>
      <c r="H1603">
        <v>0</v>
      </c>
      <c r="I1603" s="2"/>
      <c r="J1603" s="4">
        <v>0</v>
      </c>
      <c r="K1603" t="str">
        <f>IF((LEN(relatorio_Ananindeua[[#This Row],[CIF/CPF/CNPJ]])=14),relatorio_Ananindeua[[#This Row],[CIF/CPF/CNPJ]],relatorio_Ananindeua[[#This Row],[Coluna2]])</f>
        <v>33677533000161</v>
      </c>
      <c r="L1603" t="str">
        <f t="shared" si="25"/>
        <v>336******61</v>
      </c>
    </row>
    <row r="1604" spans="1:12" x14ac:dyDescent="0.25">
      <c r="A1604" t="s">
        <v>3402</v>
      </c>
      <c r="B1604" t="s">
        <v>3403</v>
      </c>
      <c r="C1604" t="s">
        <v>17</v>
      </c>
      <c r="D1604" s="1">
        <v>45298.770439814813</v>
      </c>
      <c r="E1604" s="18" t="s">
        <v>11</v>
      </c>
      <c r="F1604" s="13" t="s">
        <v>16</v>
      </c>
      <c r="G1604" t="s">
        <v>14</v>
      </c>
      <c r="H1604">
        <v>0</v>
      </c>
      <c r="I1604" s="2"/>
      <c r="J1604" s="4">
        <v>0</v>
      </c>
      <c r="K1604" t="str">
        <f>IF((LEN(relatorio_Ananindeua[[#This Row],[CIF/CPF/CNPJ]])=14),relatorio_Ananindeua[[#This Row],[CIF/CPF/CNPJ]],relatorio_Ananindeua[[#This Row],[Coluna2]])</f>
        <v>33446867000124</v>
      </c>
      <c r="L1604" t="str">
        <f t="shared" si="25"/>
        <v>334******24</v>
      </c>
    </row>
    <row r="1605" spans="1:12" x14ac:dyDescent="0.25">
      <c r="A1605" t="s">
        <v>3440</v>
      </c>
      <c r="B1605" t="s">
        <v>3441</v>
      </c>
      <c r="C1605" t="s">
        <v>17</v>
      </c>
      <c r="D1605" s="1">
        <v>45298.770439814813</v>
      </c>
      <c r="E1605" s="18" t="s">
        <v>11</v>
      </c>
      <c r="F1605" s="13" t="s">
        <v>16</v>
      </c>
      <c r="G1605" t="s">
        <v>14</v>
      </c>
      <c r="H1605">
        <v>0</v>
      </c>
      <c r="I1605" s="2"/>
      <c r="J1605" s="4">
        <v>0</v>
      </c>
      <c r="K1605" t="str">
        <f>IF((LEN(relatorio_Ananindeua[[#This Row],[CIF/CPF/CNPJ]])=14),relatorio_Ananindeua[[#This Row],[CIF/CPF/CNPJ]],relatorio_Ananindeua[[#This Row],[Coluna2]])</f>
        <v>33656396000189</v>
      </c>
      <c r="L1605" t="str">
        <f t="shared" si="25"/>
        <v>336******89</v>
      </c>
    </row>
    <row r="1606" spans="1:12" x14ac:dyDescent="0.25">
      <c r="A1606" t="s">
        <v>3434</v>
      </c>
      <c r="B1606" t="s">
        <v>3435</v>
      </c>
      <c r="C1606" t="s">
        <v>17</v>
      </c>
      <c r="D1606" s="1">
        <v>45298.770451388889</v>
      </c>
      <c r="E1606" s="18" t="s">
        <v>11</v>
      </c>
      <c r="F1606" s="13" t="s">
        <v>16</v>
      </c>
      <c r="G1606" t="s">
        <v>14</v>
      </c>
      <c r="H1606">
        <v>0</v>
      </c>
      <c r="I1606" s="2"/>
      <c r="J1606" s="4">
        <v>0</v>
      </c>
      <c r="K1606" t="str">
        <f>IF((LEN(relatorio_Ananindeua[[#This Row],[CIF/CPF/CNPJ]])=14),relatorio_Ananindeua[[#This Row],[CIF/CPF/CNPJ]],relatorio_Ananindeua[[#This Row],[Coluna2]])</f>
        <v>33630507000188</v>
      </c>
      <c r="L1606" t="str">
        <f t="shared" si="25"/>
        <v>336******88</v>
      </c>
    </row>
    <row r="1607" spans="1:12" x14ac:dyDescent="0.25">
      <c r="A1607" t="s">
        <v>3436</v>
      </c>
      <c r="B1607" t="s">
        <v>3437</v>
      </c>
      <c r="C1607" t="s">
        <v>17</v>
      </c>
      <c r="D1607" s="1">
        <v>45298.770451388889</v>
      </c>
      <c r="E1607" s="18" t="s">
        <v>11</v>
      </c>
      <c r="F1607" s="13" t="s">
        <v>16</v>
      </c>
      <c r="G1607" t="s">
        <v>14</v>
      </c>
      <c r="H1607">
        <v>0</v>
      </c>
      <c r="I1607" s="2"/>
      <c r="J1607" s="4">
        <v>0</v>
      </c>
      <c r="K1607" t="str">
        <f>IF((LEN(relatorio_Ananindeua[[#This Row],[CIF/CPF/CNPJ]])=14),relatorio_Ananindeua[[#This Row],[CIF/CPF/CNPJ]],relatorio_Ananindeua[[#This Row],[Coluna2]])</f>
        <v>33633938000106</v>
      </c>
      <c r="L1607" t="str">
        <f t="shared" si="25"/>
        <v>336******06</v>
      </c>
    </row>
    <row r="1608" spans="1:12" x14ac:dyDescent="0.25">
      <c r="A1608" t="s">
        <v>3426</v>
      </c>
      <c r="B1608" t="s">
        <v>3427</v>
      </c>
      <c r="C1608" t="s">
        <v>17</v>
      </c>
      <c r="D1608" s="1">
        <v>45298.770497685182</v>
      </c>
      <c r="E1608" s="18" t="s">
        <v>11</v>
      </c>
      <c r="F1608" s="13" t="s">
        <v>16</v>
      </c>
      <c r="G1608" t="s">
        <v>14</v>
      </c>
      <c r="H1608">
        <v>0</v>
      </c>
      <c r="I1608" s="2"/>
      <c r="J1608" s="4">
        <v>0</v>
      </c>
      <c r="K1608" t="str">
        <f>IF((LEN(relatorio_Ananindeua[[#This Row],[CIF/CPF/CNPJ]])=14),relatorio_Ananindeua[[#This Row],[CIF/CPF/CNPJ]],relatorio_Ananindeua[[#This Row],[Coluna2]])</f>
        <v>33587690000186</v>
      </c>
      <c r="L1608" t="str">
        <f t="shared" si="25"/>
        <v>335******86</v>
      </c>
    </row>
    <row r="1609" spans="1:12" x14ac:dyDescent="0.25">
      <c r="A1609" t="s">
        <v>1468</v>
      </c>
      <c r="B1609" t="s">
        <v>1469</v>
      </c>
      <c r="C1609" t="s">
        <v>17</v>
      </c>
      <c r="D1609" s="1">
        <v>45298.770509259259</v>
      </c>
      <c r="E1609" s="18" t="s">
        <v>11</v>
      </c>
      <c r="F1609" s="13" t="s">
        <v>16</v>
      </c>
      <c r="G1609" t="s">
        <v>14</v>
      </c>
      <c r="H1609">
        <v>0</v>
      </c>
      <c r="I1609" s="2"/>
      <c r="J1609" s="4">
        <v>0</v>
      </c>
      <c r="K1609" t="str">
        <f>IF((LEN(relatorio_Ananindeua[[#This Row],[CIF/CPF/CNPJ]])=14),relatorio_Ananindeua[[#This Row],[CIF/CPF/CNPJ]],relatorio_Ananindeua[[#This Row],[Coluna2]])</f>
        <v>21825604000147</v>
      </c>
      <c r="L1609" t="str">
        <f t="shared" si="25"/>
        <v>218******47</v>
      </c>
    </row>
    <row r="1610" spans="1:12" x14ac:dyDescent="0.25">
      <c r="A1610" t="s">
        <v>3416</v>
      </c>
      <c r="B1610" t="s">
        <v>3417</v>
      </c>
      <c r="C1610" t="s">
        <v>17</v>
      </c>
      <c r="D1610" s="1">
        <v>45298.770509259259</v>
      </c>
      <c r="E1610" s="18" t="s">
        <v>11</v>
      </c>
      <c r="F1610" s="13" t="s">
        <v>16</v>
      </c>
      <c r="G1610" t="s">
        <v>14</v>
      </c>
      <c r="H1610">
        <v>0</v>
      </c>
      <c r="I1610" s="2"/>
      <c r="J1610" s="4">
        <v>0</v>
      </c>
      <c r="K1610" t="str">
        <f>IF((LEN(relatorio_Ananindeua[[#This Row],[CIF/CPF/CNPJ]])=14),relatorio_Ananindeua[[#This Row],[CIF/CPF/CNPJ]],relatorio_Ananindeua[[#This Row],[Coluna2]])</f>
        <v>33551709000134</v>
      </c>
      <c r="L1610" t="str">
        <f t="shared" si="25"/>
        <v>335******34</v>
      </c>
    </row>
    <row r="1611" spans="1:12" x14ac:dyDescent="0.25">
      <c r="A1611" t="s">
        <v>3424</v>
      </c>
      <c r="B1611" t="s">
        <v>3425</v>
      </c>
      <c r="C1611" t="s">
        <v>17</v>
      </c>
      <c r="D1611" s="1">
        <v>45298.770509259259</v>
      </c>
      <c r="E1611" s="18" t="s">
        <v>11</v>
      </c>
      <c r="F1611" s="13" t="s">
        <v>16</v>
      </c>
      <c r="G1611" t="s">
        <v>14</v>
      </c>
      <c r="H1611">
        <v>0</v>
      </c>
      <c r="I1611" s="2"/>
      <c r="J1611" s="4">
        <v>0</v>
      </c>
      <c r="K1611" t="str">
        <f>IF((LEN(relatorio_Ananindeua[[#This Row],[CIF/CPF/CNPJ]])=14),relatorio_Ananindeua[[#This Row],[CIF/CPF/CNPJ]],relatorio_Ananindeua[[#This Row],[Coluna2]])</f>
        <v>33575243000107</v>
      </c>
      <c r="L1611" t="str">
        <f t="shared" si="25"/>
        <v>335******07</v>
      </c>
    </row>
    <row r="1612" spans="1:12" x14ac:dyDescent="0.25">
      <c r="A1612" t="s">
        <v>3404</v>
      </c>
      <c r="B1612" t="s">
        <v>3405</v>
      </c>
      <c r="C1612" t="s">
        <v>17</v>
      </c>
      <c r="D1612" s="1">
        <v>45298.770567129628</v>
      </c>
      <c r="E1612" s="18" t="s">
        <v>11</v>
      </c>
      <c r="F1612" s="13" t="s">
        <v>16</v>
      </c>
      <c r="G1612" t="s">
        <v>14</v>
      </c>
      <c r="H1612">
        <v>0</v>
      </c>
      <c r="I1612" s="2"/>
      <c r="J1612" s="4">
        <v>0</v>
      </c>
      <c r="K1612" t="str">
        <f>IF((LEN(relatorio_Ananindeua[[#This Row],[CIF/CPF/CNPJ]])=14),relatorio_Ananindeua[[#This Row],[CIF/CPF/CNPJ]],relatorio_Ananindeua[[#This Row],[Coluna2]])</f>
        <v>33490151000124</v>
      </c>
      <c r="L1612" t="str">
        <f t="shared" si="25"/>
        <v>334******24</v>
      </c>
    </row>
    <row r="1613" spans="1:12" x14ac:dyDescent="0.25">
      <c r="A1613" t="s">
        <v>3406</v>
      </c>
      <c r="B1613" t="s">
        <v>3407</v>
      </c>
      <c r="C1613" t="s">
        <v>17</v>
      </c>
      <c r="D1613" s="1">
        <v>45298.770567129628</v>
      </c>
      <c r="E1613" s="18" t="s">
        <v>11</v>
      </c>
      <c r="F1613" s="13" t="s">
        <v>16</v>
      </c>
      <c r="G1613" t="s">
        <v>14</v>
      </c>
      <c r="H1613">
        <v>0</v>
      </c>
      <c r="I1613" s="2"/>
      <c r="J1613" s="4">
        <v>0</v>
      </c>
      <c r="K1613" t="str">
        <f>IF((LEN(relatorio_Ananindeua[[#This Row],[CIF/CPF/CNPJ]])=14),relatorio_Ananindeua[[#This Row],[CIF/CPF/CNPJ]],relatorio_Ananindeua[[#This Row],[Coluna2]])</f>
        <v>33491335000109</v>
      </c>
      <c r="L1613" t="str">
        <f t="shared" si="25"/>
        <v>334******09</v>
      </c>
    </row>
    <row r="1614" spans="1:12" x14ac:dyDescent="0.25">
      <c r="A1614" t="s">
        <v>3400</v>
      </c>
      <c r="B1614" t="s">
        <v>3401</v>
      </c>
      <c r="C1614" t="s">
        <v>17</v>
      </c>
      <c r="D1614" s="1">
        <v>45298.770613425928</v>
      </c>
      <c r="E1614" s="18" t="s">
        <v>11</v>
      </c>
      <c r="F1614" s="13" t="s">
        <v>16</v>
      </c>
      <c r="G1614" t="s">
        <v>14</v>
      </c>
      <c r="H1614">
        <v>0</v>
      </c>
      <c r="I1614" s="2"/>
      <c r="J1614" s="4">
        <v>0</v>
      </c>
      <c r="K1614" t="str">
        <f>IF((LEN(relatorio_Ananindeua[[#This Row],[CIF/CPF/CNPJ]])=14),relatorio_Ananindeua[[#This Row],[CIF/CPF/CNPJ]],relatorio_Ananindeua[[#This Row],[Coluna2]])</f>
        <v>33429964000109</v>
      </c>
      <c r="L1614" t="str">
        <f t="shared" si="25"/>
        <v>334******09</v>
      </c>
    </row>
    <row r="1615" spans="1:12" x14ac:dyDescent="0.25">
      <c r="A1615" t="s">
        <v>3103</v>
      </c>
      <c r="B1615" t="s">
        <v>3104</v>
      </c>
      <c r="C1615" t="s">
        <v>17</v>
      </c>
      <c r="D1615" s="1">
        <v>45298.770624999997</v>
      </c>
      <c r="E1615" s="18" t="s">
        <v>11</v>
      </c>
      <c r="F1615" s="13" t="s">
        <v>16</v>
      </c>
      <c r="G1615" t="s">
        <v>14</v>
      </c>
      <c r="H1615">
        <v>0</v>
      </c>
      <c r="I1615" s="2"/>
      <c r="J1615" s="4">
        <v>0</v>
      </c>
      <c r="K1615" t="str">
        <f>IF((LEN(relatorio_Ananindeua[[#This Row],[CIF/CPF/CNPJ]])=14),relatorio_Ananindeua[[#This Row],[CIF/CPF/CNPJ]],relatorio_Ananindeua[[#This Row],[Coluna2]])</f>
        <v>31970001000192</v>
      </c>
      <c r="L1615" t="str">
        <f t="shared" si="25"/>
        <v>319******92</v>
      </c>
    </row>
    <row r="1616" spans="1:12" x14ac:dyDescent="0.25">
      <c r="A1616" t="s">
        <v>3372</v>
      </c>
      <c r="B1616" t="s">
        <v>3373</v>
      </c>
      <c r="C1616" t="s">
        <v>17</v>
      </c>
      <c r="D1616" s="1">
        <v>45298.770671296297</v>
      </c>
      <c r="E1616" s="18" t="s">
        <v>11</v>
      </c>
      <c r="F1616" s="13" t="s">
        <v>16</v>
      </c>
      <c r="G1616" t="s">
        <v>14</v>
      </c>
      <c r="H1616">
        <v>0</v>
      </c>
      <c r="I1616" s="2"/>
      <c r="J1616" s="4">
        <v>0</v>
      </c>
      <c r="K1616" t="str">
        <f>IF((LEN(relatorio_Ananindeua[[#This Row],[CIF/CPF/CNPJ]])=14),relatorio_Ananindeua[[#This Row],[CIF/CPF/CNPJ]],relatorio_Ananindeua[[#This Row],[Coluna2]])</f>
        <v>33320049000180</v>
      </c>
      <c r="L1616" t="str">
        <f t="shared" si="25"/>
        <v>333******80</v>
      </c>
    </row>
    <row r="1617" spans="1:12" x14ac:dyDescent="0.25">
      <c r="A1617" t="s">
        <v>3374</v>
      </c>
      <c r="B1617" t="s">
        <v>3375</v>
      </c>
      <c r="C1617" t="s">
        <v>17</v>
      </c>
      <c r="D1617" s="1">
        <v>45298.770671296297</v>
      </c>
      <c r="E1617" s="18" t="s">
        <v>11</v>
      </c>
      <c r="F1617" s="13" t="s">
        <v>16</v>
      </c>
      <c r="G1617" t="s">
        <v>14</v>
      </c>
      <c r="H1617">
        <v>0</v>
      </c>
      <c r="I1617" s="2"/>
      <c r="J1617" s="4">
        <v>0</v>
      </c>
      <c r="K1617" t="str">
        <f>IF((LEN(relatorio_Ananindeua[[#This Row],[CIF/CPF/CNPJ]])=14),relatorio_Ananindeua[[#This Row],[CIF/CPF/CNPJ]],relatorio_Ananindeua[[#This Row],[Coluna2]])</f>
        <v>33321611000190</v>
      </c>
      <c r="L1617" t="str">
        <f t="shared" si="25"/>
        <v>333******90</v>
      </c>
    </row>
    <row r="1618" spans="1:12" x14ac:dyDescent="0.25">
      <c r="A1618" t="s">
        <v>3362</v>
      </c>
      <c r="B1618" t="s">
        <v>3363</v>
      </c>
      <c r="C1618" t="s">
        <v>17</v>
      </c>
      <c r="D1618" s="1">
        <v>45298.770740740743</v>
      </c>
      <c r="E1618" s="18" t="s">
        <v>11</v>
      </c>
      <c r="F1618" s="13" t="s">
        <v>16</v>
      </c>
      <c r="G1618" t="s">
        <v>14</v>
      </c>
      <c r="H1618">
        <v>0</v>
      </c>
      <c r="I1618" s="2"/>
      <c r="J1618" s="4">
        <v>0</v>
      </c>
      <c r="K1618" t="str">
        <f>IF((LEN(relatorio_Ananindeua[[#This Row],[CIF/CPF/CNPJ]])=14),relatorio_Ananindeua[[#This Row],[CIF/CPF/CNPJ]],relatorio_Ananindeua[[#This Row],[Coluna2]])</f>
        <v>33290664000191</v>
      </c>
      <c r="L1618" t="str">
        <f t="shared" ref="L1618:L1681" si="26">_xlfn.CONCAT(LEFT(A1618,3),REPT("*",6),RIGHT(A1618,2))</f>
        <v>332******91</v>
      </c>
    </row>
    <row r="1619" spans="1:12" x14ac:dyDescent="0.25">
      <c r="A1619" t="s">
        <v>1871</v>
      </c>
      <c r="B1619" t="s">
        <v>1872</v>
      </c>
      <c r="C1619" t="s">
        <v>17</v>
      </c>
      <c r="D1619" s="1">
        <v>45298.770752314813</v>
      </c>
      <c r="E1619" s="18" t="s">
        <v>11</v>
      </c>
      <c r="F1619" s="13" t="s">
        <v>16</v>
      </c>
      <c r="G1619" t="s">
        <v>14</v>
      </c>
      <c r="H1619">
        <v>0</v>
      </c>
      <c r="I1619" s="2"/>
      <c r="J1619" s="4">
        <v>0</v>
      </c>
      <c r="K1619" t="str">
        <f>IF((LEN(relatorio_Ananindeua[[#This Row],[CIF/CPF/CNPJ]])=14),relatorio_Ananindeua[[#This Row],[CIF/CPF/CNPJ]],relatorio_Ananindeua[[#This Row],[Coluna2]])</f>
        <v>24897207000179</v>
      </c>
      <c r="L1619" t="str">
        <f t="shared" si="26"/>
        <v>248******79</v>
      </c>
    </row>
    <row r="1620" spans="1:12" x14ac:dyDescent="0.25">
      <c r="A1620" t="s">
        <v>2288</v>
      </c>
      <c r="B1620" t="s">
        <v>2289</v>
      </c>
      <c r="C1620" t="s">
        <v>17</v>
      </c>
      <c r="D1620" s="1">
        <v>45298.770821759259</v>
      </c>
      <c r="E1620" s="18" t="s">
        <v>11</v>
      </c>
      <c r="F1620" s="13" t="s">
        <v>16</v>
      </c>
      <c r="G1620" t="s">
        <v>14</v>
      </c>
      <c r="H1620">
        <v>0</v>
      </c>
      <c r="I1620" s="2"/>
      <c r="J1620" s="4">
        <v>0</v>
      </c>
      <c r="K1620" t="str">
        <f>IF((LEN(relatorio_Ananindeua[[#This Row],[CIF/CPF/CNPJ]])=14),relatorio_Ananindeua[[#This Row],[CIF/CPF/CNPJ]],relatorio_Ananindeua[[#This Row],[Coluna2]])</f>
        <v>27978523000163</v>
      </c>
      <c r="L1620" t="str">
        <f t="shared" si="26"/>
        <v>279******63</v>
      </c>
    </row>
    <row r="1621" spans="1:12" x14ac:dyDescent="0.25">
      <c r="A1621" t="s">
        <v>3338</v>
      </c>
      <c r="B1621" t="s">
        <v>3339</v>
      </c>
      <c r="C1621" t="s">
        <v>17</v>
      </c>
      <c r="D1621" s="1">
        <v>45298.770844907405</v>
      </c>
      <c r="E1621" s="18" t="s">
        <v>11</v>
      </c>
      <c r="F1621" s="13" t="s">
        <v>16</v>
      </c>
      <c r="G1621" t="s">
        <v>14</v>
      </c>
      <c r="H1621">
        <v>0</v>
      </c>
      <c r="I1621" s="2"/>
      <c r="J1621" s="4">
        <v>0</v>
      </c>
      <c r="K1621" t="str">
        <f>IF((LEN(relatorio_Ananindeua[[#This Row],[CIF/CPF/CNPJ]])=14),relatorio_Ananindeua[[#This Row],[CIF/CPF/CNPJ]],relatorio_Ananindeua[[#This Row],[Coluna2]])</f>
        <v>33135086000119</v>
      </c>
      <c r="L1621" t="str">
        <f t="shared" si="26"/>
        <v>331******19</v>
      </c>
    </row>
    <row r="1622" spans="1:12" x14ac:dyDescent="0.25">
      <c r="A1622" t="s">
        <v>3336</v>
      </c>
      <c r="B1622" t="s">
        <v>3337</v>
      </c>
      <c r="C1622" t="s">
        <v>17</v>
      </c>
      <c r="D1622" s="1">
        <v>45298.770856481482</v>
      </c>
      <c r="E1622" s="18" t="s">
        <v>11</v>
      </c>
      <c r="F1622" s="13" t="s">
        <v>16</v>
      </c>
      <c r="G1622" t="s">
        <v>14</v>
      </c>
      <c r="H1622">
        <v>0</v>
      </c>
      <c r="I1622" s="2"/>
      <c r="J1622" s="4">
        <v>0</v>
      </c>
      <c r="K1622" t="str">
        <f>IF((LEN(relatorio_Ananindeua[[#This Row],[CIF/CPF/CNPJ]])=14),relatorio_Ananindeua[[#This Row],[CIF/CPF/CNPJ]],relatorio_Ananindeua[[#This Row],[Coluna2]])</f>
        <v>33122186000100</v>
      </c>
      <c r="L1622" t="str">
        <f t="shared" si="26"/>
        <v>331******00</v>
      </c>
    </row>
    <row r="1623" spans="1:12" x14ac:dyDescent="0.25">
      <c r="A1623" t="s">
        <v>3328</v>
      </c>
      <c r="B1623" t="s">
        <v>3329</v>
      </c>
      <c r="C1623" t="s">
        <v>17</v>
      </c>
      <c r="D1623" s="1">
        <v>45298.770914351851</v>
      </c>
      <c r="E1623" s="18" t="s">
        <v>11</v>
      </c>
      <c r="F1623" s="13" t="s">
        <v>16</v>
      </c>
      <c r="G1623" t="s">
        <v>14</v>
      </c>
      <c r="H1623">
        <v>0</v>
      </c>
      <c r="I1623" s="2"/>
      <c r="J1623" s="4">
        <v>0</v>
      </c>
      <c r="K1623" t="str">
        <f>IF((LEN(relatorio_Ananindeua[[#This Row],[CIF/CPF/CNPJ]])=14),relatorio_Ananindeua[[#This Row],[CIF/CPF/CNPJ]],relatorio_Ananindeua[[#This Row],[Coluna2]])</f>
        <v>33095030000188</v>
      </c>
      <c r="L1623" t="str">
        <f t="shared" si="26"/>
        <v>330******88</v>
      </c>
    </row>
    <row r="1624" spans="1:12" x14ac:dyDescent="0.25">
      <c r="A1624" t="s">
        <v>2620</v>
      </c>
      <c r="B1624" t="s">
        <v>2621</v>
      </c>
      <c r="C1624" t="s">
        <v>17</v>
      </c>
      <c r="D1624" s="1">
        <v>45298.770960648151</v>
      </c>
      <c r="E1624" s="18" t="s">
        <v>11</v>
      </c>
      <c r="F1624" s="13" t="s">
        <v>16</v>
      </c>
      <c r="G1624" t="s">
        <v>14</v>
      </c>
      <c r="H1624">
        <v>0</v>
      </c>
      <c r="I1624" s="2"/>
      <c r="J1624" s="4">
        <v>0</v>
      </c>
      <c r="K1624" t="str">
        <f>IF((LEN(relatorio_Ananindeua[[#This Row],[CIF/CPF/CNPJ]])=14),relatorio_Ananindeua[[#This Row],[CIF/CPF/CNPJ]],relatorio_Ananindeua[[#This Row],[Coluna2]])</f>
        <v>29662834000144</v>
      </c>
      <c r="L1624" t="str">
        <f t="shared" si="26"/>
        <v>296******44</v>
      </c>
    </row>
    <row r="1625" spans="1:12" x14ac:dyDescent="0.25">
      <c r="A1625" t="s">
        <v>3332</v>
      </c>
      <c r="B1625" t="s">
        <v>3333</v>
      </c>
      <c r="C1625" t="s">
        <v>17</v>
      </c>
      <c r="D1625" s="1">
        <v>45298.770960648151</v>
      </c>
      <c r="E1625" s="18" t="s">
        <v>11</v>
      </c>
      <c r="F1625" s="13" t="s">
        <v>16</v>
      </c>
      <c r="G1625" t="s">
        <v>14</v>
      </c>
      <c r="H1625">
        <v>0</v>
      </c>
      <c r="I1625" s="2"/>
      <c r="J1625" s="4">
        <v>0</v>
      </c>
      <c r="K1625" t="str">
        <f>IF((LEN(relatorio_Ananindeua[[#This Row],[CIF/CPF/CNPJ]])=14),relatorio_Ananindeua[[#This Row],[CIF/CPF/CNPJ]],relatorio_Ananindeua[[#This Row],[Coluna2]])</f>
        <v>33107967000126</v>
      </c>
      <c r="L1625" t="str">
        <f t="shared" si="26"/>
        <v>331******26</v>
      </c>
    </row>
    <row r="1626" spans="1:12" x14ac:dyDescent="0.25">
      <c r="A1626" t="s">
        <v>3308</v>
      </c>
      <c r="B1626" t="s">
        <v>3309</v>
      </c>
      <c r="C1626" t="s">
        <v>17</v>
      </c>
      <c r="D1626" s="1">
        <v>45298.771041666667</v>
      </c>
      <c r="E1626" s="18" t="s">
        <v>11</v>
      </c>
      <c r="F1626" s="13" t="s">
        <v>16</v>
      </c>
      <c r="G1626" t="s">
        <v>14</v>
      </c>
      <c r="H1626">
        <v>0</v>
      </c>
      <c r="I1626" s="2"/>
      <c r="J1626" s="4">
        <v>0</v>
      </c>
      <c r="K1626" t="str">
        <f>IF((LEN(relatorio_Ananindeua[[#This Row],[CIF/CPF/CNPJ]])=14),relatorio_Ananindeua[[#This Row],[CIF/CPF/CNPJ]],relatorio_Ananindeua[[#This Row],[Coluna2]])</f>
        <v>33003961000109</v>
      </c>
      <c r="L1626" t="str">
        <f t="shared" si="26"/>
        <v>330******09</v>
      </c>
    </row>
    <row r="1627" spans="1:12" x14ac:dyDescent="0.25">
      <c r="A1627" t="s">
        <v>2306</v>
      </c>
      <c r="B1627" t="s">
        <v>2307</v>
      </c>
      <c r="C1627" t="s">
        <v>17</v>
      </c>
      <c r="D1627" s="1">
        <v>45298.771053240744</v>
      </c>
      <c r="E1627" s="18" t="s">
        <v>11</v>
      </c>
      <c r="F1627" s="13" t="s">
        <v>16</v>
      </c>
      <c r="G1627" t="s">
        <v>14</v>
      </c>
      <c r="H1627">
        <v>0</v>
      </c>
      <c r="I1627" s="2"/>
      <c r="J1627" s="4">
        <v>0</v>
      </c>
      <c r="K1627" t="str">
        <f>IF((LEN(relatorio_Ananindeua[[#This Row],[CIF/CPF/CNPJ]])=14),relatorio_Ananindeua[[#This Row],[CIF/CPF/CNPJ]],relatorio_Ananindeua[[#This Row],[Coluna2]])</f>
        <v>28084696000109</v>
      </c>
      <c r="L1627" t="str">
        <f t="shared" si="26"/>
        <v>280******09</v>
      </c>
    </row>
    <row r="1628" spans="1:12" x14ac:dyDescent="0.25">
      <c r="A1628" t="s">
        <v>3290</v>
      </c>
      <c r="B1628" t="s">
        <v>3291</v>
      </c>
      <c r="C1628" t="s">
        <v>17</v>
      </c>
      <c r="D1628" s="1">
        <v>45298.77107638889</v>
      </c>
      <c r="E1628" s="18" t="s">
        <v>11</v>
      </c>
      <c r="F1628" s="13" t="s">
        <v>16</v>
      </c>
      <c r="G1628" t="s">
        <v>14</v>
      </c>
      <c r="H1628">
        <v>0</v>
      </c>
      <c r="I1628" s="2"/>
      <c r="J1628" s="4">
        <v>0</v>
      </c>
      <c r="K1628" t="str">
        <f>IF((LEN(relatorio_Ananindeua[[#This Row],[CIF/CPF/CNPJ]])=14),relatorio_Ananindeua[[#This Row],[CIF/CPF/CNPJ]],relatorio_Ananindeua[[#This Row],[Coluna2]])</f>
        <v>32943808000107</v>
      </c>
      <c r="L1628" t="str">
        <f t="shared" si="26"/>
        <v>329******07</v>
      </c>
    </row>
    <row r="1629" spans="1:12" x14ac:dyDescent="0.25">
      <c r="A1629" t="s">
        <v>3298</v>
      </c>
      <c r="B1629" t="s">
        <v>3299</v>
      </c>
      <c r="C1629" t="s">
        <v>17</v>
      </c>
      <c r="D1629" s="1">
        <v>45298.771099537036</v>
      </c>
      <c r="E1629" s="18" t="s">
        <v>11</v>
      </c>
      <c r="F1629" s="13" t="s">
        <v>16</v>
      </c>
      <c r="G1629" t="s">
        <v>14</v>
      </c>
      <c r="H1629">
        <v>0</v>
      </c>
      <c r="I1629" s="2"/>
      <c r="J1629" s="4">
        <v>0</v>
      </c>
      <c r="K1629" t="str">
        <f>IF((LEN(relatorio_Ananindeua[[#This Row],[CIF/CPF/CNPJ]])=14),relatorio_Ananindeua[[#This Row],[CIF/CPF/CNPJ]],relatorio_Ananindeua[[#This Row],[Coluna2]])</f>
        <v>32952289000135</v>
      </c>
      <c r="L1629" t="str">
        <f t="shared" si="26"/>
        <v>329******35</v>
      </c>
    </row>
    <row r="1630" spans="1:12" x14ac:dyDescent="0.25">
      <c r="A1630" t="s">
        <v>3276</v>
      </c>
      <c r="B1630" t="s">
        <v>3277</v>
      </c>
      <c r="C1630" t="s">
        <v>17</v>
      </c>
      <c r="D1630" s="1">
        <v>45298.771134259259</v>
      </c>
      <c r="E1630" s="18" t="s">
        <v>11</v>
      </c>
      <c r="F1630" s="13" t="s">
        <v>16</v>
      </c>
      <c r="G1630" t="s">
        <v>14</v>
      </c>
      <c r="H1630">
        <v>0</v>
      </c>
      <c r="I1630" s="2"/>
      <c r="J1630" s="4">
        <v>0</v>
      </c>
      <c r="K1630" t="str">
        <f>IF((LEN(relatorio_Ananindeua[[#This Row],[CIF/CPF/CNPJ]])=14),relatorio_Ananindeua[[#This Row],[CIF/CPF/CNPJ]],relatorio_Ananindeua[[#This Row],[Coluna2]])</f>
        <v>32874258000103</v>
      </c>
      <c r="L1630" t="str">
        <f t="shared" si="26"/>
        <v>328******03</v>
      </c>
    </row>
    <row r="1631" spans="1:12" x14ac:dyDescent="0.25">
      <c r="A1631" t="s">
        <v>3280</v>
      </c>
      <c r="B1631" t="s">
        <v>3281</v>
      </c>
      <c r="C1631" t="s">
        <v>17</v>
      </c>
      <c r="D1631" s="1">
        <v>45298.771134259259</v>
      </c>
      <c r="E1631" s="18" t="s">
        <v>11</v>
      </c>
      <c r="F1631" s="13" t="s">
        <v>16</v>
      </c>
      <c r="G1631" t="s">
        <v>14</v>
      </c>
      <c r="H1631">
        <v>0</v>
      </c>
      <c r="I1631" s="2"/>
      <c r="J1631" s="4">
        <v>0</v>
      </c>
      <c r="K1631" t="str">
        <f>IF((LEN(relatorio_Ananindeua[[#This Row],[CIF/CPF/CNPJ]])=14),relatorio_Ananindeua[[#This Row],[CIF/CPF/CNPJ]],relatorio_Ananindeua[[#This Row],[Coluna2]])</f>
        <v>32882942000137</v>
      </c>
      <c r="L1631" t="str">
        <f t="shared" si="26"/>
        <v>328******37</v>
      </c>
    </row>
    <row r="1632" spans="1:12" x14ac:dyDescent="0.25">
      <c r="A1632" t="s">
        <v>3274</v>
      </c>
      <c r="B1632" t="s">
        <v>3275</v>
      </c>
      <c r="C1632" t="s">
        <v>17</v>
      </c>
      <c r="D1632" s="1">
        <v>45298.771157407406</v>
      </c>
      <c r="E1632" s="18" t="s">
        <v>11</v>
      </c>
      <c r="F1632" s="13" t="s">
        <v>16</v>
      </c>
      <c r="G1632" t="s">
        <v>14</v>
      </c>
      <c r="H1632">
        <v>0</v>
      </c>
      <c r="I1632" s="2"/>
      <c r="J1632" s="4">
        <v>0</v>
      </c>
      <c r="K1632" t="str">
        <f>IF((LEN(relatorio_Ananindeua[[#This Row],[CIF/CPF/CNPJ]])=14),relatorio_Ananindeua[[#This Row],[CIF/CPF/CNPJ]],relatorio_Ananindeua[[#This Row],[Coluna2]])</f>
        <v>32869557000150</v>
      </c>
      <c r="L1632" t="str">
        <f t="shared" si="26"/>
        <v>328******50</v>
      </c>
    </row>
    <row r="1633" spans="1:12" x14ac:dyDescent="0.25">
      <c r="A1633" t="s">
        <v>3256</v>
      </c>
      <c r="B1633" t="s">
        <v>3257</v>
      </c>
      <c r="C1633" t="s">
        <v>17</v>
      </c>
      <c r="D1633" s="1">
        <v>45298.771203703705</v>
      </c>
      <c r="E1633" s="18" t="s">
        <v>11</v>
      </c>
      <c r="F1633" s="13" t="s">
        <v>16</v>
      </c>
      <c r="G1633" t="s">
        <v>14</v>
      </c>
      <c r="H1633">
        <v>0</v>
      </c>
      <c r="I1633" s="2"/>
      <c r="J1633" s="4">
        <v>0</v>
      </c>
      <c r="K1633" t="str">
        <f>IF((LEN(relatorio_Ananindeua[[#This Row],[CIF/CPF/CNPJ]])=14),relatorio_Ananindeua[[#This Row],[CIF/CPF/CNPJ]],relatorio_Ananindeua[[#This Row],[Coluna2]])</f>
        <v>32809059000111</v>
      </c>
      <c r="L1633" t="str">
        <f t="shared" si="26"/>
        <v>328******11</v>
      </c>
    </row>
    <row r="1634" spans="1:12" x14ac:dyDescent="0.25">
      <c r="A1634" t="s">
        <v>3262</v>
      </c>
      <c r="B1634" t="s">
        <v>3263</v>
      </c>
      <c r="C1634" t="s">
        <v>17</v>
      </c>
      <c r="D1634" s="1">
        <v>45298.771203703705</v>
      </c>
      <c r="E1634" s="18" t="s">
        <v>11</v>
      </c>
      <c r="F1634" s="13" t="s">
        <v>16</v>
      </c>
      <c r="G1634" t="s">
        <v>14</v>
      </c>
      <c r="H1634">
        <v>0</v>
      </c>
      <c r="I1634" s="2"/>
      <c r="J1634" s="4">
        <v>0</v>
      </c>
      <c r="K1634" t="str">
        <f>IF((LEN(relatorio_Ananindeua[[#This Row],[CIF/CPF/CNPJ]])=14),relatorio_Ananindeua[[#This Row],[CIF/CPF/CNPJ]],relatorio_Ananindeua[[#This Row],[Coluna2]])</f>
        <v>32822729000130</v>
      </c>
      <c r="L1634" t="str">
        <f t="shared" si="26"/>
        <v>328******30</v>
      </c>
    </row>
    <row r="1635" spans="1:12" x14ac:dyDescent="0.25">
      <c r="A1635" t="s">
        <v>3250</v>
      </c>
      <c r="B1635" t="s">
        <v>3251</v>
      </c>
      <c r="C1635" t="s">
        <v>17</v>
      </c>
      <c r="D1635" s="1">
        <v>45298.771215277775</v>
      </c>
      <c r="E1635" s="18" t="s">
        <v>11</v>
      </c>
      <c r="F1635" s="13" t="s">
        <v>16</v>
      </c>
      <c r="G1635" t="s">
        <v>14</v>
      </c>
      <c r="H1635">
        <v>0</v>
      </c>
      <c r="I1635" s="2"/>
      <c r="J1635" s="4">
        <v>0</v>
      </c>
      <c r="K1635" t="str">
        <f>IF((LEN(relatorio_Ananindeua[[#This Row],[CIF/CPF/CNPJ]])=14),relatorio_Ananindeua[[#This Row],[CIF/CPF/CNPJ]],relatorio_Ananindeua[[#This Row],[Coluna2]])</f>
        <v>32799661000115</v>
      </c>
      <c r="L1635" t="str">
        <f t="shared" si="26"/>
        <v>327******15</v>
      </c>
    </row>
    <row r="1636" spans="1:12" x14ac:dyDescent="0.25">
      <c r="A1636" t="s">
        <v>3272</v>
      </c>
      <c r="B1636" t="s">
        <v>3273</v>
      </c>
      <c r="C1636" t="s">
        <v>17</v>
      </c>
      <c r="D1636" s="1">
        <v>45298.771249999998</v>
      </c>
      <c r="E1636" s="18" t="s">
        <v>11</v>
      </c>
      <c r="F1636" s="13" t="s">
        <v>16</v>
      </c>
      <c r="G1636" t="s">
        <v>14</v>
      </c>
      <c r="H1636">
        <v>0</v>
      </c>
      <c r="I1636" s="2"/>
      <c r="J1636" s="4">
        <v>0</v>
      </c>
      <c r="K1636" t="str">
        <f>IF((LEN(relatorio_Ananindeua[[#This Row],[CIF/CPF/CNPJ]])=14),relatorio_Ananindeua[[#This Row],[CIF/CPF/CNPJ]],relatorio_Ananindeua[[#This Row],[Coluna2]])</f>
        <v>32847416000136</v>
      </c>
      <c r="L1636" t="str">
        <f t="shared" si="26"/>
        <v>328******36</v>
      </c>
    </row>
    <row r="1637" spans="1:12" x14ac:dyDescent="0.25">
      <c r="A1637" t="s">
        <v>3233</v>
      </c>
      <c r="B1637" t="s">
        <v>226</v>
      </c>
      <c r="C1637" t="s">
        <v>17</v>
      </c>
      <c r="D1637" s="1">
        <v>45298.771296296298</v>
      </c>
      <c r="E1637" s="18" t="s">
        <v>11</v>
      </c>
      <c r="F1637" s="13" t="s">
        <v>16</v>
      </c>
      <c r="G1637" t="s">
        <v>14</v>
      </c>
      <c r="H1637">
        <v>0</v>
      </c>
      <c r="I1637" s="2"/>
      <c r="J1637" s="4">
        <v>0</v>
      </c>
      <c r="K1637" t="str">
        <f>IF((LEN(relatorio_Ananindeua[[#This Row],[CIF/CPF/CNPJ]])=14),relatorio_Ananindeua[[#This Row],[CIF/CPF/CNPJ]],relatorio_Ananindeua[[#This Row],[Coluna2]])</f>
        <v>32725564000188</v>
      </c>
      <c r="L1637" t="str">
        <f t="shared" si="26"/>
        <v>327******88</v>
      </c>
    </row>
    <row r="1638" spans="1:12" x14ac:dyDescent="0.25">
      <c r="A1638" t="s">
        <v>3225</v>
      </c>
      <c r="B1638" t="s">
        <v>3226</v>
      </c>
      <c r="C1638" t="s">
        <v>17</v>
      </c>
      <c r="D1638" s="1">
        <v>45298.771319444444</v>
      </c>
      <c r="E1638" s="18" t="s">
        <v>11</v>
      </c>
      <c r="F1638" s="13" t="s">
        <v>16</v>
      </c>
      <c r="G1638" t="s">
        <v>14</v>
      </c>
      <c r="H1638">
        <v>0</v>
      </c>
      <c r="I1638" s="2"/>
      <c r="J1638" s="4">
        <v>0</v>
      </c>
      <c r="K1638" t="str">
        <f>IF((LEN(relatorio_Ananindeua[[#This Row],[CIF/CPF/CNPJ]])=14),relatorio_Ananindeua[[#This Row],[CIF/CPF/CNPJ]],relatorio_Ananindeua[[#This Row],[Coluna2]])</f>
        <v>32707547000118</v>
      </c>
      <c r="L1638" t="str">
        <f t="shared" si="26"/>
        <v>327******18</v>
      </c>
    </row>
    <row r="1639" spans="1:12" x14ac:dyDescent="0.25">
      <c r="A1639" t="s">
        <v>2642</v>
      </c>
      <c r="B1639" t="s">
        <v>2643</v>
      </c>
      <c r="C1639" t="s">
        <v>17</v>
      </c>
      <c r="D1639" s="1">
        <v>45298.771331018521</v>
      </c>
      <c r="E1639" s="18" t="s">
        <v>11</v>
      </c>
      <c r="F1639" s="13" t="s">
        <v>16</v>
      </c>
      <c r="G1639" t="s">
        <v>14</v>
      </c>
      <c r="H1639">
        <v>0</v>
      </c>
      <c r="I1639" s="2"/>
      <c r="J1639" s="4">
        <v>0</v>
      </c>
      <c r="K1639" t="str">
        <f>IF((LEN(relatorio_Ananindeua[[#This Row],[CIF/CPF/CNPJ]])=14),relatorio_Ananindeua[[#This Row],[CIF/CPF/CNPJ]],relatorio_Ananindeua[[#This Row],[Coluna2]])</f>
        <v>29770064000153</v>
      </c>
      <c r="L1639" t="str">
        <f t="shared" si="26"/>
        <v>297******53</v>
      </c>
    </row>
    <row r="1640" spans="1:12" x14ac:dyDescent="0.25">
      <c r="A1640" t="s">
        <v>2696</v>
      </c>
      <c r="B1640" t="s">
        <v>2697</v>
      </c>
      <c r="C1640" t="s">
        <v>17</v>
      </c>
      <c r="D1640" s="1">
        <v>45298.771331018521</v>
      </c>
      <c r="E1640" s="18" t="s">
        <v>11</v>
      </c>
      <c r="F1640" s="13" t="s">
        <v>16</v>
      </c>
      <c r="G1640" t="s">
        <v>14</v>
      </c>
      <c r="H1640">
        <v>0</v>
      </c>
      <c r="I1640" s="2"/>
      <c r="J1640" s="4">
        <v>0</v>
      </c>
      <c r="K1640" t="str">
        <f>IF((LEN(relatorio_Ananindeua[[#This Row],[CIF/CPF/CNPJ]])=14),relatorio_Ananindeua[[#This Row],[CIF/CPF/CNPJ]],relatorio_Ananindeua[[#This Row],[Coluna2]])</f>
        <v>29964431000150</v>
      </c>
      <c r="L1640" t="str">
        <f t="shared" si="26"/>
        <v>299******50</v>
      </c>
    </row>
    <row r="1641" spans="1:12" x14ac:dyDescent="0.25">
      <c r="A1641" t="s">
        <v>3223</v>
      </c>
      <c r="B1641" t="s">
        <v>3224</v>
      </c>
      <c r="C1641" t="s">
        <v>17</v>
      </c>
      <c r="D1641" s="1">
        <v>45298.771331018521</v>
      </c>
      <c r="E1641" s="18" t="s">
        <v>11</v>
      </c>
      <c r="F1641" s="13" t="s">
        <v>16</v>
      </c>
      <c r="G1641" t="s">
        <v>14</v>
      </c>
      <c r="H1641">
        <v>0</v>
      </c>
      <c r="I1641" s="2"/>
      <c r="J1641" s="4">
        <v>0</v>
      </c>
      <c r="K1641" t="str">
        <f>IF((LEN(relatorio_Ananindeua[[#This Row],[CIF/CPF/CNPJ]])=14),relatorio_Ananindeua[[#This Row],[CIF/CPF/CNPJ]],relatorio_Ananindeua[[#This Row],[Coluna2]])</f>
        <v>32699997000106</v>
      </c>
      <c r="L1641" t="str">
        <f t="shared" si="26"/>
        <v>326******06</v>
      </c>
    </row>
    <row r="1642" spans="1:12" x14ac:dyDescent="0.25">
      <c r="A1642" t="s">
        <v>3227</v>
      </c>
      <c r="B1642" t="s">
        <v>3228</v>
      </c>
      <c r="C1642" t="s">
        <v>17</v>
      </c>
      <c r="D1642" s="1">
        <v>45298.771331018521</v>
      </c>
      <c r="E1642" s="18" t="s">
        <v>11</v>
      </c>
      <c r="F1642" s="13" t="s">
        <v>16</v>
      </c>
      <c r="G1642" t="s">
        <v>14</v>
      </c>
      <c r="H1642">
        <v>0</v>
      </c>
      <c r="I1642" s="2"/>
      <c r="J1642" s="4">
        <v>0</v>
      </c>
      <c r="K1642" t="str">
        <f>IF((LEN(relatorio_Ananindeua[[#This Row],[CIF/CPF/CNPJ]])=14),relatorio_Ananindeua[[#This Row],[CIF/CPF/CNPJ]],relatorio_Ananindeua[[#This Row],[Coluna2]])</f>
        <v>32708040000189</v>
      </c>
      <c r="L1642" t="str">
        <f t="shared" si="26"/>
        <v>327******89</v>
      </c>
    </row>
    <row r="1643" spans="1:12" x14ac:dyDescent="0.25">
      <c r="A1643" t="s">
        <v>3221</v>
      </c>
      <c r="B1643" t="s">
        <v>3222</v>
      </c>
      <c r="C1643" t="s">
        <v>17</v>
      </c>
      <c r="D1643" s="1">
        <v>45298.771354166667</v>
      </c>
      <c r="E1643" s="18" t="s">
        <v>11</v>
      </c>
      <c r="F1643" s="13" t="s">
        <v>16</v>
      </c>
      <c r="G1643" t="s">
        <v>14</v>
      </c>
      <c r="H1643">
        <v>0</v>
      </c>
      <c r="I1643" s="2"/>
      <c r="J1643" s="4">
        <v>0</v>
      </c>
      <c r="K1643" t="str">
        <f>IF((LEN(relatorio_Ananindeua[[#This Row],[CIF/CPF/CNPJ]])=14),relatorio_Ananindeua[[#This Row],[CIF/CPF/CNPJ]],relatorio_Ananindeua[[#This Row],[Coluna2]])</f>
        <v>32676275000136</v>
      </c>
      <c r="L1643" t="str">
        <f t="shared" si="26"/>
        <v>326******36</v>
      </c>
    </row>
    <row r="1644" spans="1:12" x14ac:dyDescent="0.25">
      <c r="A1644" t="s">
        <v>3229</v>
      </c>
      <c r="B1644" t="s">
        <v>3230</v>
      </c>
      <c r="C1644" t="s">
        <v>17</v>
      </c>
      <c r="D1644" s="1">
        <v>45298.771354166667</v>
      </c>
      <c r="E1644" s="18" t="s">
        <v>11</v>
      </c>
      <c r="F1644" s="13" t="s">
        <v>16</v>
      </c>
      <c r="G1644" t="s">
        <v>14</v>
      </c>
      <c r="H1644">
        <v>0</v>
      </c>
      <c r="I1644" s="2"/>
      <c r="J1644" s="4">
        <v>0</v>
      </c>
      <c r="K1644" t="str">
        <f>IF((LEN(relatorio_Ananindeua[[#This Row],[CIF/CPF/CNPJ]])=14),relatorio_Ananindeua[[#This Row],[CIF/CPF/CNPJ]],relatorio_Ananindeua[[#This Row],[Coluna2]])</f>
        <v>32712851000153</v>
      </c>
      <c r="L1644" t="str">
        <f t="shared" si="26"/>
        <v>327******53</v>
      </c>
    </row>
    <row r="1645" spans="1:12" x14ac:dyDescent="0.25">
      <c r="A1645" t="s">
        <v>3193</v>
      </c>
      <c r="B1645" t="s">
        <v>3194</v>
      </c>
      <c r="C1645" t="s">
        <v>17</v>
      </c>
      <c r="D1645" s="1">
        <v>45298.771412037036</v>
      </c>
      <c r="E1645" s="18" t="s">
        <v>11</v>
      </c>
      <c r="F1645" s="13" t="s">
        <v>16</v>
      </c>
      <c r="G1645" t="s">
        <v>14</v>
      </c>
      <c r="H1645">
        <v>0</v>
      </c>
      <c r="I1645" s="2"/>
      <c r="J1645" s="4">
        <v>0</v>
      </c>
      <c r="K1645" t="str">
        <f>IF((LEN(relatorio_Ananindeua[[#This Row],[CIF/CPF/CNPJ]])=14),relatorio_Ananindeua[[#This Row],[CIF/CPF/CNPJ]],relatorio_Ananindeua[[#This Row],[Coluna2]])</f>
        <v>32524249000192</v>
      </c>
      <c r="L1645" t="str">
        <f t="shared" si="26"/>
        <v>325******92</v>
      </c>
    </row>
    <row r="1646" spans="1:12" x14ac:dyDescent="0.25">
      <c r="A1646" t="s">
        <v>3037</v>
      </c>
      <c r="B1646" t="s">
        <v>3038</v>
      </c>
      <c r="C1646" t="s">
        <v>17</v>
      </c>
      <c r="D1646" s="1">
        <v>45298.771423611113</v>
      </c>
      <c r="E1646" s="18" t="s">
        <v>11</v>
      </c>
      <c r="F1646" s="13" t="s">
        <v>16</v>
      </c>
      <c r="G1646" t="s">
        <v>14</v>
      </c>
      <c r="H1646">
        <v>0</v>
      </c>
      <c r="I1646" s="2"/>
      <c r="J1646" s="4">
        <v>0</v>
      </c>
      <c r="K1646" t="str">
        <f>IF((LEN(relatorio_Ananindeua[[#This Row],[CIF/CPF/CNPJ]])=14),relatorio_Ananindeua[[#This Row],[CIF/CPF/CNPJ]],relatorio_Ananindeua[[#This Row],[Coluna2]])</f>
        <v>31643723000132</v>
      </c>
      <c r="L1646" t="str">
        <f t="shared" si="26"/>
        <v>316******32</v>
      </c>
    </row>
    <row r="1647" spans="1:12" x14ac:dyDescent="0.25">
      <c r="A1647" t="s">
        <v>315</v>
      </c>
      <c r="B1647" t="s">
        <v>316</v>
      </c>
      <c r="C1647" t="s">
        <v>17</v>
      </c>
      <c r="D1647" s="1">
        <v>45298.77144675926</v>
      </c>
      <c r="E1647" s="18" t="s">
        <v>11</v>
      </c>
      <c r="F1647" s="13" t="s">
        <v>16</v>
      </c>
      <c r="G1647" t="s">
        <v>14</v>
      </c>
      <c r="H1647">
        <v>0</v>
      </c>
      <c r="I1647" s="2"/>
      <c r="J1647" s="4">
        <v>0</v>
      </c>
      <c r="K1647" t="str">
        <f>IF((LEN(relatorio_Ananindeua[[#This Row],[CIF/CPF/CNPJ]])=14),relatorio_Ananindeua[[#This Row],[CIF/CPF/CNPJ]],relatorio_Ananindeua[[#This Row],[Coluna2]])</f>
        <v>12731092000169</v>
      </c>
      <c r="L1647" t="str">
        <f t="shared" si="26"/>
        <v>127******69</v>
      </c>
    </row>
    <row r="1648" spans="1:12" x14ac:dyDescent="0.25">
      <c r="A1648" t="s">
        <v>1532</v>
      </c>
      <c r="B1648" t="s">
        <v>1533</v>
      </c>
      <c r="C1648" t="s">
        <v>17</v>
      </c>
      <c r="D1648" s="1">
        <v>45298.77144675926</v>
      </c>
      <c r="E1648" s="18" t="s">
        <v>11</v>
      </c>
      <c r="F1648" s="13" t="s">
        <v>16</v>
      </c>
      <c r="G1648" t="s">
        <v>14</v>
      </c>
      <c r="H1648">
        <v>0</v>
      </c>
      <c r="I1648" s="2"/>
      <c r="J1648" s="4">
        <v>0</v>
      </c>
      <c r="K1648" t="str">
        <f>IF((LEN(relatorio_Ananindeua[[#This Row],[CIF/CPF/CNPJ]])=14),relatorio_Ananindeua[[#This Row],[CIF/CPF/CNPJ]],relatorio_Ananindeua[[#This Row],[Coluna2]])</f>
        <v>22486787000186</v>
      </c>
      <c r="L1648" t="str">
        <f t="shared" si="26"/>
        <v>224******86</v>
      </c>
    </row>
    <row r="1649" spans="1:12" x14ac:dyDescent="0.25">
      <c r="A1649" t="s">
        <v>3205</v>
      </c>
      <c r="B1649" t="s">
        <v>3206</v>
      </c>
      <c r="C1649" t="s">
        <v>17</v>
      </c>
      <c r="D1649" s="1">
        <v>45298.771469907406</v>
      </c>
      <c r="E1649" s="18" t="s">
        <v>11</v>
      </c>
      <c r="F1649" s="13" t="s">
        <v>16</v>
      </c>
      <c r="G1649" t="s">
        <v>14</v>
      </c>
      <c r="H1649">
        <v>0</v>
      </c>
      <c r="I1649" s="2"/>
      <c r="J1649" s="4">
        <v>0</v>
      </c>
      <c r="K1649" t="str">
        <f>IF((LEN(relatorio_Ananindeua[[#This Row],[CIF/CPF/CNPJ]])=14),relatorio_Ananindeua[[#This Row],[CIF/CPF/CNPJ]],relatorio_Ananindeua[[#This Row],[Coluna2]])</f>
        <v>32587646000103</v>
      </c>
      <c r="L1649" t="str">
        <f t="shared" si="26"/>
        <v>325******03</v>
      </c>
    </row>
    <row r="1650" spans="1:12" x14ac:dyDescent="0.25">
      <c r="A1650" t="s">
        <v>3215</v>
      </c>
      <c r="B1650" t="s">
        <v>3216</v>
      </c>
      <c r="C1650" t="s">
        <v>17</v>
      </c>
      <c r="D1650" s="1">
        <v>45298.771469907406</v>
      </c>
      <c r="E1650" s="18" t="s">
        <v>11</v>
      </c>
      <c r="F1650" s="13" t="s">
        <v>16</v>
      </c>
      <c r="G1650" t="s">
        <v>14</v>
      </c>
      <c r="H1650">
        <v>0</v>
      </c>
      <c r="I1650" s="2"/>
      <c r="J1650" s="4">
        <v>0</v>
      </c>
      <c r="K1650" t="str">
        <f>IF((LEN(relatorio_Ananindeua[[#This Row],[CIF/CPF/CNPJ]])=14),relatorio_Ananindeua[[#This Row],[CIF/CPF/CNPJ]],relatorio_Ananindeua[[#This Row],[Coluna2]])</f>
        <v>32629403000190</v>
      </c>
      <c r="L1650" t="str">
        <f t="shared" si="26"/>
        <v>326******90</v>
      </c>
    </row>
    <row r="1651" spans="1:12" x14ac:dyDescent="0.25">
      <c r="A1651" t="s">
        <v>3209</v>
      </c>
      <c r="B1651" t="s">
        <v>3210</v>
      </c>
      <c r="C1651" t="s">
        <v>17</v>
      </c>
      <c r="D1651" s="1">
        <v>45298.771481481483</v>
      </c>
      <c r="E1651" s="18" t="s">
        <v>11</v>
      </c>
      <c r="F1651" s="13" t="s">
        <v>16</v>
      </c>
      <c r="G1651" t="s">
        <v>14</v>
      </c>
      <c r="H1651">
        <v>0</v>
      </c>
      <c r="I1651" s="2"/>
      <c r="J1651" s="4">
        <v>0</v>
      </c>
      <c r="K1651" t="str">
        <f>IF((LEN(relatorio_Ananindeua[[#This Row],[CIF/CPF/CNPJ]])=14),relatorio_Ananindeua[[#This Row],[CIF/CPF/CNPJ]],relatorio_Ananindeua[[#This Row],[Coluna2]])</f>
        <v>32610668000147</v>
      </c>
      <c r="L1651" t="str">
        <f t="shared" si="26"/>
        <v>326******47</v>
      </c>
    </row>
    <row r="1652" spans="1:12" x14ac:dyDescent="0.25">
      <c r="A1652" t="s">
        <v>2286</v>
      </c>
      <c r="B1652" t="s">
        <v>2287</v>
      </c>
      <c r="C1652" t="s">
        <v>17</v>
      </c>
      <c r="D1652" s="1">
        <v>45298.771493055552</v>
      </c>
      <c r="E1652" s="18" t="s">
        <v>11</v>
      </c>
      <c r="F1652" s="13" t="s">
        <v>16</v>
      </c>
      <c r="G1652" t="s">
        <v>14</v>
      </c>
      <c r="H1652">
        <v>0</v>
      </c>
      <c r="I1652" s="2"/>
      <c r="J1652" s="4">
        <v>0</v>
      </c>
      <c r="K1652" t="str">
        <f>IF((LEN(relatorio_Ananindeua[[#This Row],[CIF/CPF/CNPJ]])=14),relatorio_Ananindeua[[#This Row],[CIF/CPF/CNPJ]],relatorio_Ananindeua[[#This Row],[Coluna2]])</f>
        <v>27972377000169</v>
      </c>
      <c r="L1652" t="str">
        <f t="shared" si="26"/>
        <v>279******69</v>
      </c>
    </row>
    <row r="1653" spans="1:12" x14ac:dyDescent="0.25">
      <c r="A1653" t="s">
        <v>2294</v>
      </c>
      <c r="B1653" t="s">
        <v>2295</v>
      </c>
      <c r="C1653" t="s">
        <v>17</v>
      </c>
      <c r="D1653" s="1">
        <v>45298.771504629629</v>
      </c>
      <c r="E1653" s="18" t="s">
        <v>11</v>
      </c>
      <c r="F1653" s="13" t="s">
        <v>16</v>
      </c>
      <c r="G1653" t="s">
        <v>14</v>
      </c>
      <c r="H1653">
        <v>0</v>
      </c>
      <c r="I1653" s="2"/>
      <c r="J1653" s="4">
        <v>0</v>
      </c>
      <c r="K1653" t="str">
        <f>IF((LEN(relatorio_Ananindeua[[#This Row],[CIF/CPF/CNPJ]])=14),relatorio_Ananindeua[[#This Row],[CIF/CPF/CNPJ]],relatorio_Ananindeua[[#This Row],[Coluna2]])</f>
        <v>28002907000109</v>
      </c>
      <c r="L1653" t="str">
        <f t="shared" si="26"/>
        <v>280******09</v>
      </c>
    </row>
    <row r="1654" spans="1:12" x14ac:dyDescent="0.25">
      <c r="A1654" t="s">
        <v>3031</v>
      </c>
      <c r="B1654" t="s">
        <v>3032</v>
      </c>
      <c r="C1654" t="s">
        <v>17</v>
      </c>
      <c r="D1654" s="1">
        <v>45298.771516203706</v>
      </c>
      <c r="E1654" s="18" t="s">
        <v>11</v>
      </c>
      <c r="F1654" s="13" t="s">
        <v>16</v>
      </c>
      <c r="G1654" t="s">
        <v>14</v>
      </c>
      <c r="H1654">
        <v>0</v>
      </c>
      <c r="I1654" s="2"/>
      <c r="J1654" s="4">
        <v>0</v>
      </c>
      <c r="K1654" t="str">
        <f>IF((LEN(relatorio_Ananindeua[[#This Row],[CIF/CPF/CNPJ]])=14),relatorio_Ananindeua[[#This Row],[CIF/CPF/CNPJ]],relatorio_Ananindeua[[#This Row],[Coluna2]])</f>
        <v>31619198000110</v>
      </c>
      <c r="L1654" t="str">
        <f t="shared" si="26"/>
        <v>316******10</v>
      </c>
    </row>
    <row r="1655" spans="1:12" x14ac:dyDescent="0.25">
      <c r="A1655" t="s">
        <v>3197</v>
      </c>
      <c r="B1655" t="s">
        <v>3198</v>
      </c>
      <c r="C1655" t="s">
        <v>17</v>
      </c>
      <c r="D1655" s="1">
        <v>45298.771516203706</v>
      </c>
      <c r="E1655" s="18" t="s">
        <v>11</v>
      </c>
      <c r="F1655" s="13" t="s">
        <v>16</v>
      </c>
      <c r="G1655" t="s">
        <v>14</v>
      </c>
      <c r="H1655">
        <v>0</v>
      </c>
      <c r="I1655" s="2"/>
      <c r="J1655" s="4">
        <v>0</v>
      </c>
      <c r="K1655" t="str">
        <f>IF((LEN(relatorio_Ananindeua[[#This Row],[CIF/CPF/CNPJ]])=14),relatorio_Ananindeua[[#This Row],[CIF/CPF/CNPJ]],relatorio_Ananindeua[[#This Row],[Coluna2]])</f>
        <v>32547123000133</v>
      </c>
      <c r="L1655" t="str">
        <f t="shared" si="26"/>
        <v>325******33</v>
      </c>
    </row>
    <row r="1656" spans="1:12" x14ac:dyDescent="0.25">
      <c r="A1656" t="s">
        <v>809</v>
      </c>
      <c r="B1656" t="s">
        <v>810</v>
      </c>
      <c r="C1656" t="s">
        <v>17</v>
      </c>
      <c r="D1656" s="1">
        <v>45298.771608796298</v>
      </c>
      <c r="E1656" s="18" t="s">
        <v>11</v>
      </c>
      <c r="F1656" s="13" t="s">
        <v>16</v>
      </c>
      <c r="G1656" t="s">
        <v>14</v>
      </c>
      <c r="H1656">
        <v>0</v>
      </c>
      <c r="I1656" s="2"/>
      <c r="J1656" s="4">
        <v>0</v>
      </c>
      <c r="K1656" t="str">
        <f>IF((LEN(relatorio_Ananindeua[[#This Row],[CIF/CPF/CNPJ]])=14),relatorio_Ananindeua[[#This Row],[CIF/CPF/CNPJ]],relatorio_Ananindeua[[#This Row],[Coluna2]])</f>
        <v>15842389000190</v>
      </c>
      <c r="L1656" t="str">
        <f t="shared" si="26"/>
        <v>158******90</v>
      </c>
    </row>
    <row r="1657" spans="1:12" x14ac:dyDescent="0.25">
      <c r="A1657" t="s">
        <v>1103</v>
      </c>
      <c r="B1657" t="s">
        <v>1104</v>
      </c>
      <c r="C1657" t="s">
        <v>17</v>
      </c>
      <c r="D1657" s="1">
        <v>45298.771620370368</v>
      </c>
      <c r="E1657" s="18" t="s">
        <v>11</v>
      </c>
      <c r="F1657" s="13" t="s">
        <v>16</v>
      </c>
      <c r="G1657" t="s">
        <v>14</v>
      </c>
      <c r="H1657">
        <v>0</v>
      </c>
      <c r="I1657" s="2"/>
      <c r="J1657" s="4">
        <v>0</v>
      </c>
      <c r="K1657" t="str">
        <f>IF((LEN(relatorio_Ananindeua[[#This Row],[CIF/CPF/CNPJ]])=14),relatorio_Ananindeua[[#This Row],[CIF/CPF/CNPJ]],relatorio_Ananindeua[[#This Row],[Coluna2]])</f>
        <v>18463530000131</v>
      </c>
      <c r="L1657" t="str">
        <f t="shared" si="26"/>
        <v>184******31</v>
      </c>
    </row>
    <row r="1658" spans="1:12" x14ac:dyDescent="0.25">
      <c r="A1658" t="s">
        <v>2404</v>
      </c>
      <c r="B1658" t="s">
        <v>2405</v>
      </c>
      <c r="C1658" t="s">
        <v>17</v>
      </c>
      <c r="D1658" s="1">
        <v>45298.771655092591</v>
      </c>
      <c r="E1658" s="18" t="s">
        <v>11</v>
      </c>
      <c r="F1658" s="13" t="s">
        <v>16</v>
      </c>
      <c r="G1658" t="s">
        <v>14</v>
      </c>
      <c r="H1658">
        <v>0</v>
      </c>
      <c r="I1658" s="2"/>
      <c r="J1658" s="4">
        <v>0</v>
      </c>
      <c r="K1658" t="str">
        <f>IF((LEN(relatorio_Ananindeua[[#This Row],[CIF/CPF/CNPJ]])=14),relatorio_Ananindeua[[#This Row],[CIF/CPF/CNPJ]],relatorio_Ananindeua[[#This Row],[Coluna2]])</f>
        <v>28685120000199</v>
      </c>
      <c r="L1658" t="str">
        <f t="shared" si="26"/>
        <v>286******99</v>
      </c>
    </row>
    <row r="1659" spans="1:12" x14ac:dyDescent="0.25">
      <c r="A1659" t="s">
        <v>3177</v>
      </c>
      <c r="B1659" t="s">
        <v>3178</v>
      </c>
      <c r="C1659" t="s">
        <v>17</v>
      </c>
      <c r="D1659" s="1">
        <v>45298.771655092591</v>
      </c>
      <c r="E1659" s="18" t="s">
        <v>11</v>
      </c>
      <c r="F1659" s="13" t="s">
        <v>16</v>
      </c>
      <c r="G1659" t="s">
        <v>14</v>
      </c>
      <c r="H1659">
        <v>0</v>
      </c>
      <c r="I1659" s="2"/>
      <c r="J1659" s="4">
        <v>0</v>
      </c>
      <c r="K1659" t="str">
        <f>IF((LEN(relatorio_Ananindeua[[#This Row],[CIF/CPF/CNPJ]])=14),relatorio_Ananindeua[[#This Row],[CIF/CPF/CNPJ]],relatorio_Ananindeua[[#This Row],[Coluna2]])</f>
        <v>32432039000174</v>
      </c>
      <c r="L1659" t="str">
        <f t="shared" si="26"/>
        <v>324******74</v>
      </c>
    </row>
    <row r="1660" spans="1:12" x14ac:dyDescent="0.25">
      <c r="A1660" t="s">
        <v>176</v>
      </c>
      <c r="B1660" t="s">
        <v>177</v>
      </c>
      <c r="C1660" t="s">
        <v>17</v>
      </c>
      <c r="D1660" s="1">
        <v>45298.771678240744</v>
      </c>
      <c r="E1660" s="18" t="s">
        <v>11</v>
      </c>
      <c r="F1660" s="13" t="s">
        <v>16</v>
      </c>
      <c r="G1660" t="s">
        <v>14</v>
      </c>
      <c r="H1660">
        <v>0</v>
      </c>
      <c r="I1660" s="2"/>
      <c r="J1660" s="4">
        <v>0</v>
      </c>
      <c r="K1660" t="str">
        <f>IF((LEN(relatorio_Ananindeua[[#This Row],[CIF/CPF/CNPJ]])=14),relatorio_Ananindeua[[#This Row],[CIF/CPF/CNPJ]],relatorio_Ananindeua[[#This Row],[Coluna2]])</f>
        <v>12004623000111</v>
      </c>
      <c r="L1660" t="str">
        <f t="shared" si="26"/>
        <v>120******11</v>
      </c>
    </row>
    <row r="1661" spans="1:12" x14ac:dyDescent="0.25">
      <c r="A1661" t="s">
        <v>3069</v>
      </c>
      <c r="B1661" t="s">
        <v>3070</v>
      </c>
      <c r="C1661" t="s">
        <v>17</v>
      </c>
      <c r="D1661" s="1">
        <v>45298.771701388891</v>
      </c>
      <c r="E1661" s="18" t="s">
        <v>11</v>
      </c>
      <c r="F1661" s="13" t="s">
        <v>16</v>
      </c>
      <c r="G1661" t="s">
        <v>14</v>
      </c>
      <c r="H1661">
        <v>0</v>
      </c>
      <c r="I1661" s="2"/>
      <c r="J1661" s="4">
        <v>0</v>
      </c>
      <c r="K1661" t="str">
        <f>IF((LEN(relatorio_Ananindeua[[#This Row],[CIF/CPF/CNPJ]])=14),relatorio_Ananindeua[[#This Row],[CIF/CPF/CNPJ]],relatorio_Ananindeua[[#This Row],[Coluna2]])</f>
        <v>31816236000124</v>
      </c>
      <c r="L1661" t="str">
        <f t="shared" si="26"/>
        <v>318******24</v>
      </c>
    </row>
    <row r="1662" spans="1:12" x14ac:dyDescent="0.25">
      <c r="A1662" t="s">
        <v>1688</v>
      </c>
      <c r="B1662" t="s">
        <v>1689</v>
      </c>
      <c r="C1662" t="s">
        <v>17</v>
      </c>
      <c r="D1662" s="1">
        <v>45298.771736111114</v>
      </c>
      <c r="E1662" s="18" t="s">
        <v>11</v>
      </c>
      <c r="F1662" s="13" t="s">
        <v>16</v>
      </c>
      <c r="G1662" t="s">
        <v>14</v>
      </c>
      <c r="H1662">
        <v>0</v>
      </c>
      <c r="I1662" s="2"/>
      <c r="J1662" s="4">
        <v>0</v>
      </c>
      <c r="K1662" t="str">
        <f>IF((LEN(relatorio_Ananindeua[[#This Row],[CIF/CPF/CNPJ]])=14),relatorio_Ananindeua[[#This Row],[CIF/CPF/CNPJ]],relatorio_Ananindeua[[#This Row],[Coluna2]])</f>
        <v>23726208000198</v>
      </c>
      <c r="L1662" t="str">
        <f t="shared" si="26"/>
        <v>237******98</v>
      </c>
    </row>
    <row r="1663" spans="1:12" x14ac:dyDescent="0.25">
      <c r="A1663" t="s">
        <v>3167</v>
      </c>
      <c r="B1663" t="s">
        <v>3168</v>
      </c>
      <c r="C1663" t="s">
        <v>17</v>
      </c>
      <c r="D1663" s="1">
        <v>45298.771782407406</v>
      </c>
      <c r="E1663" s="18" t="s">
        <v>11</v>
      </c>
      <c r="F1663" s="13" t="s">
        <v>16</v>
      </c>
      <c r="G1663" t="s">
        <v>14</v>
      </c>
      <c r="H1663">
        <v>0</v>
      </c>
      <c r="I1663" s="2"/>
      <c r="J1663" s="4">
        <v>0</v>
      </c>
      <c r="K1663" t="str">
        <f>IF((LEN(relatorio_Ananindeua[[#This Row],[CIF/CPF/CNPJ]])=14),relatorio_Ananindeua[[#This Row],[CIF/CPF/CNPJ]],relatorio_Ananindeua[[#This Row],[Coluna2]])</f>
        <v>32320765000103</v>
      </c>
      <c r="L1663" t="str">
        <f t="shared" si="26"/>
        <v>323******03</v>
      </c>
    </row>
    <row r="1664" spans="1:12" x14ac:dyDescent="0.25">
      <c r="A1664" t="s">
        <v>3105</v>
      </c>
      <c r="B1664" t="s">
        <v>3106</v>
      </c>
      <c r="C1664" t="s">
        <v>17</v>
      </c>
      <c r="D1664" s="1">
        <v>45298.771793981483</v>
      </c>
      <c r="E1664" s="18" t="s">
        <v>11</v>
      </c>
      <c r="F1664" s="13" t="s">
        <v>16</v>
      </c>
      <c r="G1664" t="s">
        <v>14</v>
      </c>
      <c r="H1664">
        <v>0</v>
      </c>
      <c r="I1664" s="2"/>
      <c r="J1664" s="4">
        <v>0</v>
      </c>
      <c r="K1664" t="str">
        <f>IF((LEN(relatorio_Ananindeua[[#This Row],[CIF/CPF/CNPJ]])=14),relatorio_Ananindeua[[#This Row],[CIF/CPF/CNPJ]],relatorio_Ananindeua[[#This Row],[Coluna2]])</f>
        <v>31970164000175</v>
      </c>
      <c r="L1664" t="str">
        <f t="shared" si="26"/>
        <v>319******75</v>
      </c>
    </row>
    <row r="1665" spans="1:12" x14ac:dyDescent="0.25">
      <c r="A1665" t="s">
        <v>3163</v>
      </c>
      <c r="B1665" t="s">
        <v>3164</v>
      </c>
      <c r="C1665" t="s">
        <v>17</v>
      </c>
      <c r="D1665" s="1">
        <v>45298.771805555552</v>
      </c>
      <c r="E1665" s="18" t="s">
        <v>11</v>
      </c>
      <c r="F1665" s="13" t="s">
        <v>16</v>
      </c>
      <c r="G1665" t="s">
        <v>14</v>
      </c>
      <c r="H1665">
        <v>0</v>
      </c>
      <c r="I1665" s="2"/>
      <c r="J1665" s="4">
        <v>0</v>
      </c>
      <c r="K1665" t="str">
        <f>IF((LEN(relatorio_Ananindeua[[#This Row],[CIF/CPF/CNPJ]])=14),relatorio_Ananindeua[[#This Row],[CIF/CPF/CNPJ]],relatorio_Ananindeua[[#This Row],[Coluna2]])</f>
        <v>32303393000107</v>
      </c>
      <c r="L1665" t="str">
        <f t="shared" si="26"/>
        <v>323******07</v>
      </c>
    </row>
    <row r="1666" spans="1:12" x14ac:dyDescent="0.25">
      <c r="A1666" t="s">
        <v>3149</v>
      </c>
      <c r="B1666" t="s">
        <v>3150</v>
      </c>
      <c r="C1666" t="s">
        <v>17</v>
      </c>
      <c r="D1666" s="1">
        <v>45298.771851851852</v>
      </c>
      <c r="E1666" s="18" t="s">
        <v>11</v>
      </c>
      <c r="F1666" s="13" t="s">
        <v>16</v>
      </c>
      <c r="G1666" t="s">
        <v>14</v>
      </c>
      <c r="H1666">
        <v>0</v>
      </c>
      <c r="I1666" s="2"/>
      <c r="J1666" s="4">
        <v>0</v>
      </c>
      <c r="K1666" t="str">
        <f>IF((LEN(relatorio_Ananindeua[[#This Row],[CIF/CPF/CNPJ]])=14),relatorio_Ananindeua[[#This Row],[CIF/CPF/CNPJ]],relatorio_Ananindeua[[#This Row],[Coluna2]])</f>
        <v>32246748000165</v>
      </c>
      <c r="L1666" t="str">
        <f t="shared" si="26"/>
        <v>322******65</v>
      </c>
    </row>
    <row r="1667" spans="1:12" x14ac:dyDescent="0.25">
      <c r="A1667" t="s">
        <v>3139</v>
      </c>
      <c r="B1667" t="s">
        <v>3140</v>
      </c>
      <c r="C1667" t="s">
        <v>17</v>
      </c>
      <c r="D1667" s="1">
        <v>45298.771874999999</v>
      </c>
      <c r="E1667" s="18" t="s">
        <v>11</v>
      </c>
      <c r="F1667" s="13" t="s">
        <v>16</v>
      </c>
      <c r="G1667" t="s">
        <v>14</v>
      </c>
      <c r="H1667">
        <v>0</v>
      </c>
      <c r="I1667" s="2"/>
      <c r="J1667" s="4">
        <v>0</v>
      </c>
      <c r="K1667" t="str">
        <f>IF((LEN(relatorio_Ananindeua[[#This Row],[CIF/CPF/CNPJ]])=14),relatorio_Ananindeua[[#This Row],[CIF/CPF/CNPJ]],relatorio_Ananindeua[[#This Row],[Coluna2]])</f>
        <v>32207218000108</v>
      </c>
      <c r="L1667" t="str">
        <f t="shared" si="26"/>
        <v>322******08</v>
      </c>
    </row>
    <row r="1668" spans="1:12" x14ac:dyDescent="0.25">
      <c r="A1668" t="s">
        <v>3127</v>
      </c>
      <c r="B1668" t="s">
        <v>3128</v>
      </c>
      <c r="C1668" t="s">
        <v>17</v>
      </c>
      <c r="D1668" s="1">
        <v>45298.771886574075</v>
      </c>
      <c r="E1668" s="18" t="s">
        <v>11</v>
      </c>
      <c r="F1668" s="13" t="s">
        <v>16</v>
      </c>
      <c r="G1668" t="s">
        <v>14</v>
      </c>
      <c r="H1668">
        <v>0</v>
      </c>
      <c r="I1668" s="2"/>
      <c r="J1668" s="4">
        <v>0</v>
      </c>
      <c r="K1668" t="str">
        <f>IF((LEN(relatorio_Ananindeua[[#This Row],[CIF/CPF/CNPJ]])=14),relatorio_Ananindeua[[#This Row],[CIF/CPF/CNPJ]],relatorio_Ananindeua[[#This Row],[Coluna2]])</f>
        <v>32176936000164</v>
      </c>
      <c r="L1668" t="str">
        <f t="shared" si="26"/>
        <v>321******64</v>
      </c>
    </row>
    <row r="1669" spans="1:12" x14ac:dyDescent="0.25">
      <c r="A1669" t="s">
        <v>1948</v>
      </c>
      <c r="B1669" t="s">
        <v>1949</v>
      </c>
      <c r="C1669" t="s">
        <v>17</v>
      </c>
      <c r="D1669" s="1">
        <v>45298.771956018521</v>
      </c>
      <c r="E1669" s="18" t="s">
        <v>11</v>
      </c>
      <c r="F1669" s="13" t="s">
        <v>16</v>
      </c>
      <c r="G1669" t="s">
        <v>14</v>
      </c>
      <c r="H1669">
        <v>0</v>
      </c>
      <c r="I1669" s="2"/>
      <c r="J1669" s="4">
        <v>0</v>
      </c>
      <c r="K1669" t="str">
        <f>IF((LEN(relatorio_Ananindeua[[#This Row],[CIF/CPF/CNPJ]])=14),relatorio_Ananindeua[[#This Row],[CIF/CPF/CNPJ]],relatorio_Ananindeua[[#This Row],[Coluna2]])</f>
        <v>26086418000157</v>
      </c>
      <c r="L1669" t="str">
        <f t="shared" si="26"/>
        <v>260******57</v>
      </c>
    </row>
    <row r="1670" spans="1:12" x14ac:dyDescent="0.25">
      <c r="A1670" t="s">
        <v>2985</v>
      </c>
      <c r="B1670" t="s">
        <v>2986</v>
      </c>
      <c r="C1670" t="s">
        <v>17</v>
      </c>
      <c r="D1670" s="1">
        <v>45298.772060185183</v>
      </c>
      <c r="E1670" s="18" t="s">
        <v>11</v>
      </c>
      <c r="F1670" s="13" t="s">
        <v>16</v>
      </c>
      <c r="G1670" t="s">
        <v>14</v>
      </c>
      <c r="H1670">
        <v>0</v>
      </c>
      <c r="I1670" s="2"/>
      <c r="J1670" s="4">
        <v>0</v>
      </c>
      <c r="K1670" t="str">
        <f>IF((LEN(relatorio_Ananindeua[[#This Row],[CIF/CPF/CNPJ]])=14),relatorio_Ananindeua[[#This Row],[CIF/CPF/CNPJ]],relatorio_Ananindeua[[#This Row],[Coluna2]])</f>
        <v>31298325000126</v>
      </c>
      <c r="L1670" t="str">
        <f t="shared" si="26"/>
        <v>312******26</v>
      </c>
    </row>
    <row r="1671" spans="1:12" x14ac:dyDescent="0.25">
      <c r="A1671" t="s">
        <v>3113</v>
      </c>
      <c r="B1671" t="s">
        <v>3114</v>
      </c>
      <c r="C1671" t="s">
        <v>17</v>
      </c>
      <c r="D1671" s="1">
        <v>45298.772060185183</v>
      </c>
      <c r="E1671" s="18" t="s">
        <v>11</v>
      </c>
      <c r="F1671" s="13" t="s">
        <v>16</v>
      </c>
      <c r="G1671" t="s">
        <v>14</v>
      </c>
      <c r="H1671">
        <v>0</v>
      </c>
      <c r="I1671" s="2"/>
      <c r="J1671" s="4">
        <v>0</v>
      </c>
      <c r="K1671" t="str">
        <f>IF((LEN(relatorio_Ananindeua[[#This Row],[CIF/CPF/CNPJ]])=14),relatorio_Ananindeua[[#This Row],[CIF/CPF/CNPJ]],relatorio_Ananindeua[[#This Row],[Coluna2]])</f>
        <v>32058028000176</v>
      </c>
      <c r="L1671" t="str">
        <f t="shared" si="26"/>
        <v>320******76</v>
      </c>
    </row>
    <row r="1672" spans="1:12" x14ac:dyDescent="0.25">
      <c r="A1672" t="s">
        <v>1588</v>
      </c>
      <c r="B1672" t="s">
        <v>1589</v>
      </c>
      <c r="C1672" t="s">
        <v>17</v>
      </c>
      <c r="D1672" s="1">
        <v>45298.772094907406</v>
      </c>
      <c r="E1672" s="18" t="s">
        <v>11</v>
      </c>
      <c r="F1672" s="13" t="s">
        <v>16</v>
      </c>
      <c r="G1672" t="s">
        <v>14</v>
      </c>
      <c r="H1672">
        <v>0</v>
      </c>
      <c r="I1672" s="2"/>
      <c r="J1672" s="4">
        <v>0</v>
      </c>
      <c r="K1672" t="str">
        <f>IF((LEN(relatorio_Ananindeua[[#This Row],[CIF/CPF/CNPJ]])=14),relatorio_Ananindeua[[#This Row],[CIF/CPF/CNPJ]],relatorio_Ananindeua[[#This Row],[Coluna2]])</f>
        <v>22920038000115</v>
      </c>
      <c r="L1672" t="str">
        <f t="shared" si="26"/>
        <v>229******15</v>
      </c>
    </row>
    <row r="1673" spans="1:12" x14ac:dyDescent="0.25">
      <c r="A1673" t="s">
        <v>3089</v>
      </c>
      <c r="B1673" t="s">
        <v>3090</v>
      </c>
      <c r="C1673" t="s">
        <v>17</v>
      </c>
      <c r="D1673" s="1">
        <v>45298.772094907406</v>
      </c>
      <c r="E1673" s="18" t="s">
        <v>11</v>
      </c>
      <c r="F1673" s="13" t="s">
        <v>16</v>
      </c>
      <c r="G1673" t="s">
        <v>14</v>
      </c>
      <c r="H1673">
        <v>0</v>
      </c>
      <c r="I1673" s="2"/>
      <c r="J1673" s="4">
        <v>0</v>
      </c>
      <c r="K1673" t="str">
        <f>IF((LEN(relatorio_Ananindeua[[#This Row],[CIF/CPF/CNPJ]])=14),relatorio_Ananindeua[[#This Row],[CIF/CPF/CNPJ]],relatorio_Ananindeua[[#This Row],[Coluna2]])</f>
        <v>31876737000104</v>
      </c>
      <c r="L1673" t="str">
        <f t="shared" si="26"/>
        <v>318******04</v>
      </c>
    </row>
    <row r="1674" spans="1:12" x14ac:dyDescent="0.25">
      <c r="A1674" t="s">
        <v>1018</v>
      </c>
      <c r="B1674" t="s">
        <v>1019</v>
      </c>
      <c r="C1674" t="s">
        <v>17</v>
      </c>
      <c r="D1674" s="1">
        <v>45298.772129629629</v>
      </c>
      <c r="E1674" s="18" t="s">
        <v>11</v>
      </c>
      <c r="F1674" s="13" t="s">
        <v>16</v>
      </c>
      <c r="G1674" t="s">
        <v>14</v>
      </c>
      <c r="H1674">
        <v>0</v>
      </c>
      <c r="I1674" s="2"/>
      <c r="J1674" s="4">
        <v>0</v>
      </c>
      <c r="K1674" t="str">
        <f>IF((LEN(relatorio_Ananindeua[[#This Row],[CIF/CPF/CNPJ]])=14),relatorio_Ananindeua[[#This Row],[CIF/CPF/CNPJ]],relatorio_Ananindeua[[#This Row],[Coluna2]])</f>
        <v>17804540000120</v>
      </c>
      <c r="L1674" t="str">
        <f t="shared" si="26"/>
        <v>178******20</v>
      </c>
    </row>
    <row r="1675" spans="1:12" x14ac:dyDescent="0.25">
      <c r="A1675" t="s">
        <v>3099</v>
      </c>
      <c r="B1675" t="s">
        <v>3100</v>
      </c>
      <c r="C1675" t="s">
        <v>17</v>
      </c>
      <c r="D1675" s="1">
        <v>45298.772152777776</v>
      </c>
      <c r="E1675" s="18" t="s">
        <v>11</v>
      </c>
      <c r="F1675" s="13" t="s">
        <v>16</v>
      </c>
      <c r="G1675" t="s">
        <v>14</v>
      </c>
      <c r="H1675">
        <v>0</v>
      </c>
      <c r="I1675" s="2"/>
      <c r="J1675" s="4">
        <v>0</v>
      </c>
      <c r="K1675" t="str">
        <f>IF((LEN(relatorio_Ananindeua[[#This Row],[CIF/CPF/CNPJ]])=14),relatorio_Ananindeua[[#This Row],[CIF/CPF/CNPJ]],relatorio_Ananindeua[[#This Row],[Coluna2]])</f>
        <v>31945171000117</v>
      </c>
      <c r="L1675" t="str">
        <f t="shared" si="26"/>
        <v>319******17</v>
      </c>
    </row>
    <row r="1676" spans="1:12" x14ac:dyDescent="0.25">
      <c r="A1676" t="s">
        <v>2632</v>
      </c>
      <c r="B1676" t="s">
        <v>2633</v>
      </c>
      <c r="C1676" t="s">
        <v>17</v>
      </c>
      <c r="D1676" s="1">
        <v>45298.772164351853</v>
      </c>
      <c r="E1676" s="18" t="s">
        <v>11</v>
      </c>
      <c r="F1676" s="13" t="s">
        <v>16</v>
      </c>
      <c r="G1676" t="s">
        <v>14</v>
      </c>
      <c r="H1676">
        <v>0</v>
      </c>
      <c r="I1676" s="2"/>
      <c r="J1676" s="4">
        <v>0</v>
      </c>
      <c r="K1676" t="str">
        <f>IF((LEN(relatorio_Ananindeua[[#This Row],[CIF/CPF/CNPJ]])=14),relatorio_Ananindeua[[#This Row],[CIF/CPF/CNPJ]],relatorio_Ananindeua[[#This Row],[Coluna2]])</f>
        <v>29713603000112</v>
      </c>
      <c r="L1676" t="str">
        <f t="shared" si="26"/>
        <v>297******12</v>
      </c>
    </row>
    <row r="1677" spans="1:12" x14ac:dyDescent="0.25">
      <c r="A1677" t="s">
        <v>3085</v>
      </c>
      <c r="B1677" t="s">
        <v>3086</v>
      </c>
      <c r="C1677" t="s">
        <v>17</v>
      </c>
      <c r="D1677" s="1">
        <v>45298.772210648145</v>
      </c>
      <c r="E1677" s="18" t="s">
        <v>11</v>
      </c>
      <c r="F1677" s="13" t="s">
        <v>16</v>
      </c>
      <c r="G1677" t="s">
        <v>14</v>
      </c>
      <c r="H1677">
        <v>0</v>
      </c>
      <c r="I1677" s="2"/>
      <c r="J1677" s="4">
        <v>0</v>
      </c>
      <c r="K1677" t="str">
        <f>IF((LEN(relatorio_Ananindeua[[#This Row],[CIF/CPF/CNPJ]])=14),relatorio_Ananindeua[[#This Row],[CIF/CPF/CNPJ]],relatorio_Ananindeua[[#This Row],[Coluna2]])</f>
        <v>31860234000132</v>
      </c>
      <c r="L1677" t="str">
        <f t="shared" si="26"/>
        <v>318******32</v>
      </c>
    </row>
    <row r="1678" spans="1:12" x14ac:dyDescent="0.25">
      <c r="A1678" t="s">
        <v>3081</v>
      </c>
      <c r="B1678" t="s">
        <v>3082</v>
      </c>
      <c r="C1678" t="s">
        <v>17</v>
      </c>
      <c r="D1678" s="1">
        <v>45298.772233796299</v>
      </c>
      <c r="E1678" s="18" t="s">
        <v>11</v>
      </c>
      <c r="F1678" s="13" t="s">
        <v>16</v>
      </c>
      <c r="G1678" t="s">
        <v>14</v>
      </c>
      <c r="H1678">
        <v>0</v>
      </c>
      <c r="I1678" s="2"/>
      <c r="J1678" s="4">
        <v>0</v>
      </c>
      <c r="K1678" t="str">
        <f>IF((LEN(relatorio_Ananindeua[[#This Row],[CIF/CPF/CNPJ]])=14),relatorio_Ananindeua[[#This Row],[CIF/CPF/CNPJ]],relatorio_Ananindeua[[#This Row],[Coluna2]])</f>
        <v>31847521000102</v>
      </c>
      <c r="L1678" t="str">
        <f t="shared" si="26"/>
        <v>318******02</v>
      </c>
    </row>
    <row r="1679" spans="1:12" x14ac:dyDescent="0.25">
      <c r="A1679" t="s">
        <v>3067</v>
      </c>
      <c r="B1679" t="s">
        <v>3068</v>
      </c>
      <c r="C1679" t="s">
        <v>17</v>
      </c>
      <c r="D1679" s="1">
        <v>45298.772268518522</v>
      </c>
      <c r="E1679" s="18" t="s">
        <v>11</v>
      </c>
      <c r="F1679" s="13" t="s">
        <v>16</v>
      </c>
      <c r="G1679" t="s">
        <v>14</v>
      </c>
      <c r="H1679">
        <v>0</v>
      </c>
      <c r="I1679" s="2"/>
      <c r="J1679" s="4">
        <v>0</v>
      </c>
      <c r="K1679" t="str">
        <f>IF((LEN(relatorio_Ananindeua[[#This Row],[CIF/CPF/CNPJ]])=14),relatorio_Ananindeua[[#This Row],[CIF/CPF/CNPJ]],relatorio_Ananindeua[[#This Row],[Coluna2]])</f>
        <v>31816212000175</v>
      </c>
      <c r="L1679" t="str">
        <f t="shared" si="26"/>
        <v>318******75</v>
      </c>
    </row>
    <row r="1680" spans="1:12" x14ac:dyDescent="0.25">
      <c r="A1680" t="s">
        <v>3063</v>
      </c>
      <c r="B1680" t="s">
        <v>3064</v>
      </c>
      <c r="C1680" t="s">
        <v>17</v>
      </c>
      <c r="D1680" s="1">
        <v>45298.772280092591</v>
      </c>
      <c r="E1680" s="18" t="s">
        <v>11</v>
      </c>
      <c r="F1680" s="13" t="s">
        <v>16</v>
      </c>
      <c r="G1680" t="s">
        <v>14</v>
      </c>
      <c r="H1680">
        <v>0</v>
      </c>
      <c r="I1680" s="2"/>
      <c r="J1680" s="4">
        <v>0</v>
      </c>
      <c r="K1680" t="str">
        <f>IF((LEN(relatorio_Ananindeua[[#This Row],[CIF/CPF/CNPJ]])=14),relatorio_Ananindeua[[#This Row],[CIF/CPF/CNPJ]],relatorio_Ananindeua[[#This Row],[Coluna2]])</f>
        <v>31798992000178</v>
      </c>
      <c r="L1680" t="str">
        <f t="shared" si="26"/>
        <v>317******78</v>
      </c>
    </row>
    <row r="1681" spans="1:12" x14ac:dyDescent="0.25">
      <c r="A1681" t="s">
        <v>3075</v>
      </c>
      <c r="B1681" t="s">
        <v>3076</v>
      </c>
      <c r="C1681" t="s">
        <v>17</v>
      </c>
      <c r="D1681" s="1">
        <v>45298.772280092591</v>
      </c>
      <c r="E1681" s="18" t="s">
        <v>11</v>
      </c>
      <c r="F1681" s="13" t="s">
        <v>16</v>
      </c>
      <c r="G1681" t="s">
        <v>14</v>
      </c>
      <c r="H1681">
        <v>0</v>
      </c>
      <c r="I1681" s="2"/>
      <c r="J1681" s="4">
        <v>0</v>
      </c>
      <c r="K1681" t="str">
        <f>IF((LEN(relatorio_Ananindeua[[#This Row],[CIF/CPF/CNPJ]])=14),relatorio_Ananindeua[[#This Row],[CIF/CPF/CNPJ]],relatorio_Ananindeua[[#This Row],[Coluna2]])</f>
        <v>31829843000129</v>
      </c>
      <c r="L1681" t="str">
        <f t="shared" si="26"/>
        <v>318******29</v>
      </c>
    </row>
    <row r="1682" spans="1:12" x14ac:dyDescent="0.25">
      <c r="A1682" t="s">
        <v>3065</v>
      </c>
      <c r="B1682" t="s">
        <v>3066</v>
      </c>
      <c r="C1682" t="s">
        <v>17</v>
      </c>
      <c r="D1682" s="1">
        <v>45298.772291666668</v>
      </c>
      <c r="E1682" s="18" t="s">
        <v>11</v>
      </c>
      <c r="F1682" s="13" t="s">
        <v>16</v>
      </c>
      <c r="G1682" t="s">
        <v>14</v>
      </c>
      <c r="H1682">
        <v>0</v>
      </c>
      <c r="I1682" s="2"/>
      <c r="J1682" s="4">
        <v>0</v>
      </c>
      <c r="K1682" t="str">
        <f>IF((LEN(relatorio_Ananindeua[[#This Row],[CIF/CPF/CNPJ]])=14),relatorio_Ananindeua[[#This Row],[CIF/CPF/CNPJ]],relatorio_Ananindeua[[#This Row],[Coluna2]])</f>
        <v>31806962000166</v>
      </c>
      <c r="L1682" t="str">
        <f t="shared" ref="L1682:L1745" si="27">_xlfn.CONCAT(LEFT(A1682,3),REPT("*",6),RIGHT(A1682,2))</f>
        <v>318******66</v>
      </c>
    </row>
    <row r="1683" spans="1:12" x14ac:dyDescent="0.25">
      <c r="A1683" t="s">
        <v>2000</v>
      </c>
      <c r="B1683" t="s">
        <v>2001</v>
      </c>
      <c r="C1683" t="s">
        <v>17</v>
      </c>
      <c r="D1683" s="1">
        <v>45298.772303240738</v>
      </c>
      <c r="E1683" s="18" t="s">
        <v>11</v>
      </c>
      <c r="F1683" s="13" t="s">
        <v>16</v>
      </c>
      <c r="G1683" t="s">
        <v>14</v>
      </c>
      <c r="H1683">
        <v>0</v>
      </c>
      <c r="I1683" s="2"/>
      <c r="J1683" s="4">
        <v>0</v>
      </c>
      <c r="K1683" t="str">
        <f>IF((LEN(relatorio_Ananindeua[[#This Row],[CIF/CPF/CNPJ]])=14),relatorio_Ananindeua[[#This Row],[CIF/CPF/CNPJ]],relatorio_Ananindeua[[#This Row],[Coluna2]])</f>
        <v>26367801000183</v>
      </c>
      <c r="L1683" t="str">
        <f t="shared" si="27"/>
        <v>263******83</v>
      </c>
    </row>
    <row r="1684" spans="1:12" x14ac:dyDescent="0.25">
      <c r="A1684" t="s">
        <v>3055</v>
      </c>
      <c r="B1684" t="s">
        <v>3056</v>
      </c>
      <c r="C1684" t="s">
        <v>17</v>
      </c>
      <c r="D1684" s="1">
        <v>45298.772314814814</v>
      </c>
      <c r="E1684" s="18" t="s">
        <v>11</v>
      </c>
      <c r="F1684" s="13" t="s">
        <v>16</v>
      </c>
      <c r="G1684" t="s">
        <v>14</v>
      </c>
      <c r="H1684">
        <v>0</v>
      </c>
      <c r="I1684" s="2"/>
      <c r="J1684" s="4">
        <v>0</v>
      </c>
      <c r="K1684" t="str">
        <f>IF((LEN(relatorio_Ananindeua[[#This Row],[CIF/CPF/CNPJ]])=14),relatorio_Ananindeua[[#This Row],[CIF/CPF/CNPJ]],relatorio_Ananindeua[[#This Row],[Coluna2]])</f>
        <v>31746596000105</v>
      </c>
      <c r="L1684" t="str">
        <f t="shared" si="27"/>
        <v>317******05</v>
      </c>
    </row>
    <row r="1685" spans="1:12" x14ac:dyDescent="0.25">
      <c r="A1685" t="s">
        <v>3057</v>
      </c>
      <c r="B1685" t="s">
        <v>3058</v>
      </c>
      <c r="C1685" t="s">
        <v>17</v>
      </c>
      <c r="D1685" s="1">
        <v>45298.772314814814</v>
      </c>
      <c r="E1685" s="18" t="s">
        <v>11</v>
      </c>
      <c r="F1685" s="13" t="s">
        <v>16</v>
      </c>
      <c r="G1685" t="s">
        <v>14</v>
      </c>
      <c r="H1685">
        <v>0</v>
      </c>
      <c r="I1685" s="2"/>
      <c r="J1685" s="4">
        <v>0</v>
      </c>
      <c r="K1685" t="str">
        <f>IF((LEN(relatorio_Ananindeua[[#This Row],[CIF/CPF/CNPJ]])=14),relatorio_Ananindeua[[#This Row],[CIF/CPF/CNPJ]],relatorio_Ananindeua[[#This Row],[Coluna2]])</f>
        <v>31749274000101</v>
      </c>
      <c r="L1685" t="str">
        <f t="shared" si="27"/>
        <v>317******01</v>
      </c>
    </row>
    <row r="1686" spans="1:12" x14ac:dyDescent="0.25">
      <c r="A1686" t="s">
        <v>3009</v>
      </c>
      <c r="B1686" t="s">
        <v>3010</v>
      </c>
      <c r="C1686" t="s">
        <v>17</v>
      </c>
      <c r="D1686" s="1">
        <v>45298.772372685184</v>
      </c>
      <c r="E1686" s="18" t="s">
        <v>11</v>
      </c>
      <c r="F1686" s="13" t="s">
        <v>16</v>
      </c>
      <c r="G1686" t="s">
        <v>14</v>
      </c>
      <c r="H1686">
        <v>0</v>
      </c>
      <c r="I1686" s="2"/>
      <c r="J1686" s="4">
        <v>0</v>
      </c>
      <c r="K1686" t="str">
        <f>IF((LEN(relatorio_Ananindeua[[#This Row],[CIF/CPF/CNPJ]])=14),relatorio_Ananindeua[[#This Row],[CIF/CPF/CNPJ]],relatorio_Ananindeua[[#This Row],[Coluna2]])</f>
        <v>31503729000104</v>
      </c>
      <c r="L1686" t="str">
        <f t="shared" si="27"/>
        <v>315******04</v>
      </c>
    </row>
    <row r="1687" spans="1:12" x14ac:dyDescent="0.25">
      <c r="A1687" t="s">
        <v>2905</v>
      </c>
      <c r="B1687" t="s">
        <v>2906</v>
      </c>
      <c r="C1687" t="s">
        <v>17</v>
      </c>
      <c r="D1687" s="1">
        <v>45298.77238425926</v>
      </c>
      <c r="E1687" s="18" t="s">
        <v>11</v>
      </c>
      <c r="F1687" s="13" t="s">
        <v>16</v>
      </c>
      <c r="G1687" t="s">
        <v>14</v>
      </c>
      <c r="H1687">
        <v>0</v>
      </c>
      <c r="I1687" s="2"/>
      <c r="J1687" s="4">
        <v>0</v>
      </c>
      <c r="K1687" t="str">
        <f>IF((LEN(relatorio_Ananindeua[[#This Row],[CIF/CPF/CNPJ]])=14),relatorio_Ananindeua[[#This Row],[CIF/CPF/CNPJ]],relatorio_Ananindeua[[#This Row],[Coluna2]])</f>
        <v>30848697000116</v>
      </c>
      <c r="L1687" t="str">
        <f t="shared" si="27"/>
        <v>308******16</v>
      </c>
    </row>
    <row r="1688" spans="1:12" x14ac:dyDescent="0.25">
      <c r="A1688" t="s">
        <v>1976</v>
      </c>
      <c r="B1688" t="s">
        <v>1977</v>
      </c>
      <c r="C1688" t="s">
        <v>17</v>
      </c>
      <c r="D1688" s="1">
        <v>45298.772430555553</v>
      </c>
      <c r="E1688" s="18" t="s">
        <v>11</v>
      </c>
      <c r="F1688" s="13" t="s">
        <v>16</v>
      </c>
      <c r="G1688" t="s">
        <v>14</v>
      </c>
      <c r="H1688">
        <v>0</v>
      </c>
      <c r="I1688" s="2"/>
      <c r="J1688" s="4">
        <v>0</v>
      </c>
      <c r="K1688" t="str">
        <f>IF((LEN(relatorio_Ananindeua[[#This Row],[CIF/CPF/CNPJ]])=14),relatorio_Ananindeua[[#This Row],[CIF/CPF/CNPJ]],relatorio_Ananindeua[[#This Row],[Coluna2]])</f>
        <v>26220476000121</v>
      </c>
      <c r="L1688" t="str">
        <f t="shared" si="27"/>
        <v>262******21</v>
      </c>
    </row>
    <row r="1689" spans="1:12" x14ac:dyDescent="0.25">
      <c r="A1689" t="s">
        <v>3019</v>
      </c>
      <c r="B1689" t="s">
        <v>3020</v>
      </c>
      <c r="C1689" t="s">
        <v>17</v>
      </c>
      <c r="D1689" s="1">
        <v>45298.772430555553</v>
      </c>
      <c r="E1689" s="18" t="s">
        <v>11</v>
      </c>
      <c r="F1689" s="13" t="s">
        <v>16</v>
      </c>
      <c r="G1689" t="s">
        <v>14</v>
      </c>
      <c r="H1689">
        <v>0</v>
      </c>
      <c r="I1689" s="2"/>
      <c r="J1689" s="4">
        <v>0</v>
      </c>
      <c r="K1689" t="str">
        <f>IF((LEN(relatorio_Ananindeua[[#This Row],[CIF/CPF/CNPJ]])=14),relatorio_Ananindeua[[#This Row],[CIF/CPF/CNPJ]],relatorio_Ananindeua[[#This Row],[Coluna2]])</f>
        <v>31531558000127</v>
      </c>
      <c r="L1689" t="str">
        <f t="shared" si="27"/>
        <v>315******27</v>
      </c>
    </row>
    <row r="1690" spans="1:12" x14ac:dyDescent="0.25">
      <c r="A1690" t="s">
        <v>3025</v>
      </c>
      <c r="B1690" t="s">
        <v>3026</v>
      </c>
      <c r="C1690" t="s">
        <v>17</v>
      </c>
      <c r="D1690" s="1">
        <v>45298.772430555553</v>
      </c>
      <c r="E1690" s="18" t="s">
        <v>11</v>
      </c>
      <c r="F1690" s="13" t="s">
        <v>16</v>
      </c>
      <c r="G1690" t="s">
        <v>14</v>
      </c>
      <c r="H1690">
        <v>0</v>
      </c>
      <c r="I1690" s="2"/>
      <c r="J1690" s="4">
        <v>0</v>
      </c>
      <c r="K1690" t="str">
        <f>IF((LEN(relatorio_Ananindeua[[#This Row],[CIF/CPF/CNPJ]])=14),relatorio_Ananindeua[[#This Row],[CIF/CPF/CNPJ]],relatorio_Ananindeua[[#This Row],[Coluna2]])</f>
        <v>31559740000196</v>
      </c>
      <c r="L1690" t="str">
        <f t="shared" si="27"/>
        <v>315******96</v>
      </c>
    </row>
    <row r="1691" spans="1:12" x14ac:dyDescent="0.25">
      <c r="A1691" t="s">
        <v>3015</v>
      </c>
      <c r="B1691" t="s">
        <v>3016</v>
      </c>
      <c r="C1691" t="s">
        <v>17</v>
      </c>
      <c r="D1691" s="1">
        <v>45298.77244212963</v>
      </c>
      <c r="E1691" s="18" t="s">
        <v>11</v>
      </c>
      <c r="F1691" s="13" t="s">
        <v>16</v>
      </c>
      <c r="G1691" t="s">
        <v>14</v>
      </c>
      <c r="H1691">
        <v>0</v>
      </c>
      <c r="I1691" s="2"/>
      <c r="J1691" s="4">
        <v>0</v>
      </c>
      <c r="K1691" t="str">
        <f>IF((LEN(relatorio_Ananindeua[[#This Row],[CIF/CPF/CNPJ]])=14),relatorio_Ananindeua[[#This Row],[CIF/CPF/CNPJ]],relatorio_Ananindeua[[#This Row],[Coluna2]])</f>
        <v>31526118000181</v>
      </c>
      <c r="L1691" t="str">
        <f t="shared" si="27"/>
        <v>315******81</v>
      </c>
    </row>
    <row r="1692" spans="1:12" x14ac:dyDescent="0.25">
      <c r="A1692" t="s">
        <v>3017</v>
      </c>
      <c r="B1692" t="s">
        <v>3018</v>
      </c>
      <c r="C1692" t="s">
        <v>17</v>
      </c>
      <c r="D1692" s="1">
        <v>45298.77244212963</v>
      </c>
      <c r="E1692" s="18" t="s">
        <v>11</v>
      </c>
      <c r="F1692" s="13" t="s">
        <v>16</v>
      </c>
      <c r="G1692" t="s">
        <v>14</v>
      </c>
      <c r="H1692">
        <v>0</v>
      </c>
      <c r="I1692" s="2"/>
      <c r="J1692" s="4">
        <v>0</v>
      </c>
      <c r="K1692" t="str">
        <f>IF((LEN(relatorio_Ananindeua[[#This Row],[CIF/CPF/CNPJ]])=14),relatorio_Ananindeua[[#This Row],[CIF/CPF/CNPJ]],relatorio_Ananindeua[[#This Row],[Coluna2]])</f>
        <v>31528542000165</v>
      </c>
      <c r="L1692" t="str">
        <f t="shared" si="27"/>
        <v>315******65</v>
      </c>
    </row>
    <row r="1693" spans="1:12" x14ac:dyDescent="0.25">
      <c r="A1693" t="s">
        <v>1153</v>
      </c>
      <c r="B1693" t="s">
        <v>1154</v>
      </c>
      <c r="C1693" t="s">
        <v>17</v>
      </c>
      <c r="D1693" s="1">
        <v>45298.772453703707</v>
      </c>
      <c r="E1693" s="18" t="s">
        <v>11</v>
      </c>
      <c r="F1693" s="13" t="s">
        <v>16</v>
      </c>
      <c r="G1693" t="s">
        <v>14</v>
      </c>
      <c r="H1693">
        <v>0</v>
      </c>
      <c r="I1693" s="2"/>
      <c r="J1693" s="4">
        <v>0</v>
      </c>
      <c r="K1693" t="str">
        <f>IF((LEN(relatorio_Ananindeua[[#This Row],[CIF/CPF/CNPJ]])=14),relatorio_Ananindeua[[#This Row],[CIF/CPF/CNPJ]],relatorio_Ananindeua[[#This Row],[Coluna2]])</f>
        <v>19057828000104</v>
      </c>
      <c r="L1693" t="str">
        <f t="shared" si="27"/>
        <v>190******04</v>
      </c>
    </row>
    <row r="1694" spans="1:12" x14ac:dyDescent="0.25">
      <c r="A1694" t="s">
        <v>3007</v>
      </c>
      <c r="B1694" t="s">
        <v>3008</v>
      </c>
      <c r="C1694" t="s">
        <v>17</v>
      </c>
      <c r="D1694" s="1">
        <v>45298.772453703707</v>
      </c>
      <c r="E1694" s="18" t="s">
        <v>11</v>
      </c>
      <c r="F1694" s="13" t="s">
        <v>16</v>
      </c>
      <c r="G1694" t="s">
        <v>14</v>
      </c>
      <c r="H1694">
        <v>0</v>
      </c>
      <c r="I1694" s="2"/>
      <c r="J1694" s="4">
        <v>0</v>
      </c>
      <c r="K1694" t="str">
        <f>IF((LEN(relatorio_Ananindeua[[#This Row],[CIF/CPF/CNPJ]])=14),relatorio_Ananindeua[[#This Row],[CIF/CPF/CNPJ]],relatorio_Ananindeua[[#This Row],[Coluna2]])</f>
        <v>31491528000134</v>
      </c>
      <c r="L1694" t="str">
        <f t="shared" si="27"/>
        <v>314******34</v>
      </c>
    </row>
    <row r="1695" spans="1:12" x14ac:dyDescent="0.25">
      <c r="A1695" t="s">
        <v>3011</v>
      </c>
      <c r="B1695" t="s">
        <v>3012</v>
      </c>
      <c r="C1695" t="s">
        <v>17</v>
      </c>
      <c r="D1695" s="1">
        <v>45298.772453703707</v>
      </c>
      <c r="E1695" s="18" t="s">
        <v>11</v>
      </c>
      <c r="F1695" s="13" t="s">
        <v>16</v>
      </c>
      <c r="G1695" t="s">
        <v>14</v>
      </c>
      <c r="H1695">
        <v>0</v>
      </c>
      <c r="I1695" s="2"/>
      <c r="J1695" s="4">
        <v>0</v>
      </c>
      <c r="K1695" t="str">
        <f>IF((LEN(relatorio_Ananindeua[[#This Row],[CIF/CPF/CNPJ]])=14),relatorio_Ananindeua[[#This Row],[CIF/CPF/CNPJ]],relatorio_Ananindeua[[#This Row],[Coluna2]])</f>
        <v>31506663000106</v>
      </c>
      <c r="L1695" t="str">
        <f t="shared" si="27"/>
        <v>315******06</v>
      </c>
    </row>
    <row r="1696" spans="1:12" x14ac:dyDescent="0.25">
      <c r="A1696" t="s">
        <v>2995</v>
      </c>
      <c r="B1696" t="s">
        <v>2996</v>
      </c>
      <c r="C1696" t="s">
        <v>17</v>
      </c>
      <c r="D1696" s="1">
        <v>45298.772511574076</v>
      </c>
      <c r="E1696" s="18" t="s">
        <v>11</v>
      </c>
      <c r="F1696" s="13" t="s">
        <v>16</v>
      </c>
      <c r="G1696" t="s">
        <v>14</v>
      </c>
      <c r="H1696">
        <v>0</v>
      </c>
      <c r="I1696" s="2"/>
      <c r="J1696" s="4">
        <v>0</v>
      </c>
      <c r="K1696" t="str">
        <f>IF((LEN(relatorio_Ananindeua[[#This Row],[CIF/CPF/CNPJ]])=14),relatorio_Ananindeua[[#This Row],[CIF/CPF/CNPJ]],relatorio_Ananindeua[[#This Row],[Coluna2]])</f>
        <v>31435089000142</v>
      </c>
      <c r="L1696" t="str">
        <f t="shared" si="27"/>
        <v>314******42</v>
      </c>
    </row>
    <row r="1697" spans="1:12" x14ac:dyDescent="0.25">
      <c r="A1697" t="s">
        <v>2997</v>
      </c>
      <c r="B1697" t="s">
        <v>2998</v>
      </c>
      <c r="C1697" t="s">
        <v>17</v>
      </c>
      <c r="D1697" s="1">
        <v>45298.772511574076</v>
      </c>
      <c r="E1697" s="18" t="s">
        <v>11</v>
      </c>
      <c r="F1697" s="13" t="s">
        <v>16</v>
      </c>
      <c r="G1697" t="s">
        <v>14</v>
      </c>
      <c r="H1697">
        <v>0</v>
      </c>
      <c r="I1697" s="2"/>
      <c r="J1697" s="4">
        <v>0</v>
      </c>
      <c r="K1697" t="str">
        <f>IF((LEN(relatorio_Ananindeua[[#This Row],[CIF/CPF/CNPJ]])=14),relatorio_Ananindeua[[#This Row],[CIF/CPF/CNPJ]],relatorio_Ananindeua[[#This Row],[Coluna2]])</f>
        <v>31450110000189</v>
      </c>
      <c r="L1697" t="str">
        <f t="shared" si="27"/>
        <v>314******89</v>
      </c>
    </row>
    <row r="1698" spans="1:12" x14ac:dyDescent="0.25">
      <c r="A1698" t="s">
        <v>2999</v>
      </c>
      <c r="B1698" t="s">
        <v>3000</v>
      </c>
      <c r="C1698" t="s">
        <v>17</v>
      </c>
      <c r="D1698" s="1">
        <v>45298.772511574076</v>
      </c>
      <c r="E1698" s="18" t="s">
        <v>11</v>
      </c>
      <c r="F1698" s="13" t="s">
        <v>16</v>
      </c>
      <c r="G1698" t="s">
        <v>14</v>
      </c>
      <c r="H1698">
        <v>0</v>
      </c>
      <c r="I1698" s="2"/>
      <c r="J1698" s="4">
        <v>0</v>
      </c>
      <c r="K1698" t="str">
        <f>IF((LEN(relatorio_Ananindeua[[#This Row],[CIF/CPF/CNPJ]])=14),relatorio_Ananindeua[[#This Row],[CIF/CPF/CNPJ]],relatorio_Ananindeua[[#This Row],[Coluna2]])</f>
        <v>31454329000156</v>
      </c>
      <c r="L1698" t="str">
        <f t="shared" si="27"/>
        <v>314******56</v>
      </c>
    </row>
    <row r="1699" spans="1:12" x14ac:dyDescent="0.25">
      <c r="A1699" t="s">
        <v>2804</v>
      </c>
      <c r="B1699" t="s">
        <v>2805</v>
      </c>
      <c r="C1699" t="s">
        <v>17</v>
      </c>
      <c r="D1699" s="1">
        <v>45298.772534722222</v>
      </c>
      <c r="E1699" s="18" t="s">
        <v>11</v>
      </c>
      <c r="F1699" s="13" t="s">
        <v>16</v>
      </c>
      <c r="G1699" t="s">
        <v>14</v>
      </c>
      <c r="H1699">
        <v>0</v>
      </c>
      <c r="I1699" s="2"/>
      <c r="J1699" s="4">
        <v>0</v>
      </c>
      <c r="K1699" t="str">
        <f>IF((LEN(relatorio_Ananindeua[[#This Row],[CIF/CPF/CNPJ]])=14),relatorio_Ananindeua[[#This Row],[CIF/CPF/CNPJ]],relatorio_Ananindeua[[#This Row],[Coluna2]])</f>
        <v>30468840000144</v>
      </c>
      <c r="L1699" t="str">
        <f t="shared" si="27"/>
        <v>304******44</v>
      </c>
    </row>
    <row r="1700" spans="1:12" x14ac:dyDescent="0.25">
      <c r="A1700" t="s">
        <v>2020</v>
      </c>
      <c r="B1700" t="s">
        <v>2021</v>
      </c>
      <c r="C1700" t="s">
        <v>17</v>
      </c>
      <c r="D1700" s="1">
        <v>45298.772569444445</v>
      </c>
      <c r="E1700" s="18" t="s">
        <v>11</v>
      </c>
      <c r="F1700" s="13" t="s">
        <v>16</v>
      </c>
      <c r="G1700" t="s">
        <v>14</v>
      </c>
      <c r="H1700">
        <v>0</v>
      </c>
      <c r="I1700" s="2"/>
      <c r="J1700" s="4">
        <v>0</v>
      </c>
      <c r="K1700" t="str">
        <f>IF((LEN(relatorio_Ananindeua[[#This Row],[CIF/CPF/CNPJ]])=14),relatorio_Ananindeua[[#This Row],[CIF/CPF/CNPJ]],relatorio_Ananindeua[[#This Row],[Coluna2]])</f>
        <v>26465907000110</v>
      </c>
      <c r="L1700" t="str">
        <f t="shared" si="27"/>
        <v>264******10</v>
      </c>
    </row>
    <row r="1701" spans="1:12" x14ac:dyDescent="0.25">
      <c r="A1701" t="s">
        <v>2979</v>
      </c>
      <c r="B1701" t="s">
        <v>2980</v>
      </c>
      <c r="C1701" t="s">
        <v>17</v>
      </c>
      <c r="D1701" s="1">
        <v>45298.772569444445</v>
      </c>
      <c r="E1701" s="18" t="s">
        <v>11</v>
      </c>
      <c r="F1701" s="13" t="s">
        <v>16</v>
      </c>
      <c r="G1701" t="s">
        <v>14</v>
      </c>
      <c r="H1701">
        <v>0</v>
      </c>
      <c r="I1701" s="2"/>
      <c r="J1701" s="4">
        <v>0</v>
      </c>
      <c r="K1701" t="str">
        <f>IF((LEN(relatorio_Ananindeua[[#This Row],[CIF/CPF/CNPJ]])=14),relatorio_Ananindeua[[#This Row],[CIF/CPF/CNPJ]],relatorio_Ananindeua[[#This Row],[Coluna2]])</f>
        <v>31292384000197</v>
      </c>
      <c r="L1701" t="str">
        <f t="shared" si="27"/>
        <v>312******97</v>
      </c>
    </row>
    <row r="1702" spans="1:12" x14ac:dyDescent="0.25">
      <c r="A1702" t="s">
        <v>1437</v>
      </c>
      <c r="B1702" t="s">
        <v>1438</v>
      </c>
      <c r="C1702" t="s">
        <v>17</v>
      </c>
      <c r="D1702" s="1">
        <v>45298.772581018522</v>
      </c>
      <c r="E1702" s="18" t="s">
        <v>11</v>
      </c>
      <c r="F1702" s="13" t="s">
        <v>16</v>
      </c>
      <c r="G1702" t="s">
        <v>14</v>
      </c>
      <c r="H1702">
        <v>0</v>
      </c>
      <c r="I1702" s="2"/>
      <c r="J1702" s="4">
        <v>0</v>
      </c>
      <c r="K1702" t="str">
        <f>IF((LEN(relatorio_Ananindeua[[#This Row],[CIF/CPF/CNPJ]])=14),relatorio_Ananindeua[[#This Row],[CIF/CPF/CNPJ]],relatorio_Ananindeua[[#This Row],[Coluna2]])</f>
        <v>21645631000138</v>
      </c>
      <c r="L1702" t="str">
        <f t="shared" si="27"/>
        <v>216******38</v>
      </c>
    </row>
    <row r="1703" spans="1:12" x14ac:dyDescent="0.25">
      <c r="A1703" t="s">
        <v>2440</v>
      </c>
      <c r="B1703" t="s">
        <v>2441</v>
      </c>
      <c r="C1703" t="s">
        <v>17</v>
      </c>
      <c r="D1703" s="1">
        <v>45298.772581018522</v>
      </c>
      <c r="E1703" s="18" t="s">
        <v>11</v>
      </c>
      <c r="F1703" s="13" t="s">
        <v>16</v>
      </c>
      <c r="G1703" t="s">
        <v>14</v>
      </c>
      <c r="H1703">
        <v>0</v>
      </c>
      <c r="I1703" s="2"/>
      <c r="J1703" s="4">
        <v>0</v>
      </c>
      <c r="K1703" t="str">
        <f>IF((LEN(relatorio_Ananindeua[[#This Row],[CIF/CPF/CNPJ]])=14),relatorio_Ananindeua[[#This Row],[CIF/CPF/CNPJ]],relatorio_Ananindeua[[#This Row],[Coluna2]])</f>
        <v>28810280000112</v>
      </c>
      <c r="L1703" t="str">
        <f t="shared" si="27"/>
        <v>288******12</v>
      </c>
    </row>
    <row r="1704" spans="1:12" x14ac:dyDescent="0.25">
      <c r="A1704" t="s">
        <v>2981</v>
      </c>
      <c r="B1704" t="s">
        <v>2982</v>
      </c>
      <c r="C1704" t="s">
        <v>17</v>
      </c>
      <c r="D1704" s="1">
        <v>45298.772592592592</v>
      </c>
      <c r="E1704" s="18" t="s">
        <v>11</v>
      </c>
      <c r="F1704" s="13" t="s">
        <v>16</v>
      </c>
      <c r="G1704" t="s">
        <v>14</v>
      </c>
      <c r="H1704">
        <v>0</v>
      </c>
      <c r="I1704" s="2"/>
      <c r="J1704" s="4">
        <v>0</v>
      </c>
      <c r="K1704" t="str">
        <f>IF((LEN(relatorio_Ananindeua[[#This Row],[CIF/CPF/CNPJ]])=14),relatorio_Ananindeua[[#This Row],[CIF/CPF/CNPJ]],relatorio_Ananindeua[[#This Row],[Coluna2]])</f>
        <v>31295703000118</v>
      </c>
      <c r="L1704" t="str">
        <f t="shared" si="27"/>
        <v>312******18</v>
      </c>
    </row>
    <row r="1705" spans="1:12" x14ac:dyDescent="0.25">
      <c r="A1705" t="s">
        <v>2987</v>
      </c>
      <c r="B1705" t="s">
        <v>2988</v>
      </c>
      <c r="C1705" t="s">
        <v>17</v>
      </c>
      <c r="D1705" s="1">
        <v>45298.772592592592</v>
      </c>
      <c r="E1705" s="18" t="s">
        <v>11</v>
      </c>
      <c r="F1705" s="13" t="s">
        <v>16</v>
      </c>
      <c r="G1705" t="s">
        <v>14</v>
      </c>
      <c r="H1705">
        <v>0</v>
      </c>
      <c r="I1705" s="2"/>
      <c r="J1705" s="4">
        <v>0</v>
      </c>
      <c r="K1705" t="str">
        <f>IF((LEN(relatorio_Ananindeua[[#This Row],[CIF/CPF/CNPJ]])=14),relatorio_Ananindeua[[#This Row],[CIF/CPF/CNPJ]],relatorio_Ananindeua[[#This Row],[Coluna2]])</f>
        <v>31337491000194</v>
      </c>
      <c r="L1705" t="str">
        <f t="shared" si="27"/>
        <v>313******94</v>
      </c>
    </row>
    <row r="1706" spans="1:12" x14ac:dyDescent="0.25">
      <c r="A1706" t="s">
        <v>1386</v>
      </c>
      <c r="B1706" t="s">
        <v>1387</v>
      </c>
      <c r="C1706" t="s">
        <v>17</v>
      </c>
      <c r="D1706" s="1">
        <v>45298.772638888891</v>
      </c>
      <c r="E1706" s="18" t="s">
        <v>11</v>
      </c>
      <c r="F1706" s="13" t="s">
        <v>16</v>
      </c>
      <c r="G1706" t="s">
        <v>14</v>
      </c>
      <c r="H1706">
        <v>0</v>
      </c>
      <c r="I1706" s="2"/>
      <c r="J1706" s="4">
        <v>0</v>
      </c>
      <c r="K1706" t="str">
        <f>IF((LEN(relatorio_Ananindeua[[#This Row],[CIF/CPF/CNPJ]])=14),relatorio_Ananindeua[[#This Row],[CIF/CPF/CNPJ]],relatorio_Ananindeua[[#This Row],[Coluna2]])</f>
        <v>21096640000117</v>
      </c>
      <c r="L1706" t="str">
        <f t="shared" si="27"/>
        <v>210******17</v>
      </c>
    </row>
    <row r="1707" spans="1:12" x14ac:dyDescent="0.25">
      <c r="A1707" t="s">
        <v>2961</v>
      </c>
      <c r="B1707" t="s">
        <v>2962</v>
      </c>
      <c r="C1707" t="s">
        <v>17</v>
      </c>
      <c r="D1707" s="1">
        <v>45298.772696759261</v>
      </c>
      <c r="E1707" s="18" t="s">
        <v>11</v>
      </c>
      <c r="F1707" s="13" t="s">
        <v>16</v>
      </c>
      <c r="G1707" t="s">
        <v>14</v>
      </c>
      <c r="H1707">
        <v>0</v>
      </c>
      <c r="I1707" s="2"/>
      <c r="J1707" s="4">
        <v>0</v>
      </c>
      <c r="K1707" t="str">
        <f>IF((LEN(relatorio_Ananindeua[[#This Row],[CIF/CPF/CNPJ]])=14),relatorio_Ananindeua[[#This Row],[CIF/CPF/CNPJ]],relatorio_Ananindeua[[#This Row],[Coluna2]])</f>
        <v>31155992000150</v>
      </c>
      <c r="L1707" t="str">
        <f t="shared" si="27"/>
        <v>311******50</v>
      </c>
    </row>
    <row r="1708" spans="1:12" x14ac:dyDescent="0.25">
      <c r="A1708" t="s">
        <v>2931</v>
      </c>
      <c r="B1708" t="s">
        <v>2932</v>
      </c>
      <c r="C1708" t="s">
        <v>17</v>
      </c>
      <c r="D1708" s="1">
        <v>45298.77270833333</v>
      </c>
      <c r="E1708" s="18" t="s">
        <v>11</v>
      </c>
      <c r="F1708" s="13" t="s">
        <v>16</v>
      </c>
      <c r="G1708" t="s">
        <v>14</v>
      </c>
      <c r="H1708">
        <v>0</v>
      </c>
      <c r="I1708" s="2"/>
      <c r="J1708" s="4">
        <v>0</v>
      </c>
      <c r="K1708" t="str">
        <f>IF((LEN(relatorio_Ananindeua[[#This Row],[CIF/CPF/CNPJ]])=14),relatorio_Ananindeua[[#This Row],[CIF/CPF/CNPJ]],relatorio_Ananindeua[[#This Row],[Coluna2]])</f>
        <v>30982935000181</v>
      </c>
      <c r="L1708" t="str">
        <f t="shared" si="27"/>
        <v>309******81</v>
      </c>
    </row>
    <row r="1709" spans="1:12" x14ac:dyDescent="0.25">
      <c r="A1709" t="s">
        <v>2953</v>
      </c>
      <c r="B1709" t="s">
        <v>2954</v>
      </c>
      <c r="C1709" t="s">
        <v>17</v>
      </c>
      <c r="D1709" s="1">
        <v>45298.77270833333</v>
      </c>
      <c r="E1709" s="18" t="s">
        <v>11</v>
      </c>
      <c r="F1709" s="13" t="s">
        <v>16</v>
      </c>
      <c r="G1709" t="s">
        <v>14</v>
      </c>
      <c r="H1709">
        <v>0</v>
      </c>
      <c r="I1709" s="2"/>
      <c r="J1709" s="4">
        <v>0</v>
      </c>
      <c r="K1709" t="str">
        <f>IF((LEN(relatorio_Ananindeua[[#This Row],[CIF/CPF/CNPJ]])=14),relatorio_Ananindeua[[#This Row],[CIF/CPF/CNPJ]],relatorio_Ananindeua[[#This Row],[Coluna2]])</f>
        <v>31122634000140</v>
      </c>
      <c r="L1709" t="str">
        <f t="shared" si="27"/>
        <v>311******40</v>
      </c>
    </row>
    <row r="1710" spans="1:12" x14ac:dyDescent="0.25">
      <c r="A1710" t="s">
        <v>1825</v>
      </c>
      <c r="B1710" t="s">
        <v>1826</v>
      </c>
      <c r="C1710" t="s">
        <v>17</v>
      </c>
      <c r="D1710" s="1">
        <v>45298.772719907407</v>
      </c>
      <c r="E1710" s="18" t="s">
        <v>11</v>
      </c>
      <c r="F1710" s="13" t="s">
        <v>16</v>
      </c>
      <c r="G1710" t="s">
        <v>14</v>
      </c>
      <c r="H1710">
        <v>0</v>
      </c>
      <c r="I1710" s="2"/>
      <c r="J1710" s="4">
        <v>0</v>
      </c>
      <c r="K1710" t="str">
        <f>IF((LEN(relatorio_Ananindeua[[#This Row],[CIF/CPF/CNPJ]])=14),relatorio_Ananindeua[[#This Row],[CIF/CPF/CNPJ]],relatorio_Ananindeua[[#This Row],[Coluna2]])</f>
        <v>24675543000177</v>
      </c>
      <c r="L1710" t="str">
        <f t="shared" si="27"/>
        <v>246******77</v>
      </c>
    </row>
    <row r="1711" spans="1:12" x14ac:dyDescent="0.25">
      <c r="A1711" t="s">
        <v>2941</v>
      </c>
      <c r="B1711" t="s">
        <v>2942</v>
      </c>
      <c r="C1711" t="s">
        <v>17</v>
      </c>
      <c r="D1711" s="1">
        <v>45298.772731481484</v>
      </c>
      <c r="E1711" s="18" t="s">
        <v>11</v>
      </c>
      <c r="F1711" s="13" t="s">
        <v>16</v>
      </c>
      <c r="G1711" t="s">
        <v>14</v>
      </c>
      <c r="H1711">
        <v>0</v>
      </c>
      <c r="I1711" s="2"/>
      <c r="J1711" s="4">
        <v>0</v>
      </c>
      <c r="K1711" t="str">
        <f>IF((LEN(relatorio_Ananindeua[[#This Row],[CIF/CPF/CNPJ]])=14),relatorio_Ananindeua[[#This Row],[CIF/CPF/CNPJ]],relatorio_Ananindeua[[#This Row],[Coluna2]])</f>
        <v>31053654000107</v>
      </c>
      <c r="L1711" t="str">
        <f t="shared" si="27"/>
        <v>310******07</v>
      </c>
    </row>
    <row r="1712" spans="1:12" x14ac:dyDescent="0.25">
      <c r="A1712" t="s">
        <v>2867</v>
      </c>
      <c r="B1712" t="s">
        <v>2868</v>
      </c>
      <c r="C1712" t="s">
        <v>17</v>
      </c>
      <c r="D1712" s="1">
        <v>45298.772743055553</v>
      </c>
      <c r="E1712" s="18" t="s">
        <v>11</v>
      </c>
      <c r="F1712" s="13" t="s">
        <v>16</v>
      </c>
      <c r="G1712" t="s">
        <v>14</v>
      </c>
      <c r="H1712">
        <v>0</v>
      </c>
      <c r="I1712" s="2"/>
      <c r="J1712" s="4">
        <v>0</v>
      </c>
      <c r="K1712" t="str">
        <f>IF((LEN(relatorio_Ananindeua[[#This Row],[CIF/CPF/CNPJ]])=14),relatorio_Ananindeua[[#This Row],[CIF/CPF/CNPJ]],relatorio_Ananindeua[[#This Row],[Coluna2]])</f>
        <v>30622318000175</v>
      </c>
      <c r="L1712" t="str">
        <f t="shared" si="27"/>
        <v>306******75</v>
      </c>
    </row>
    <row r="1713" spans="1:12" x14ac:dyDescent="0.25">
      <c r="A1713" t="s">
        <v>2913</v>
      </c>
      <c r="B1713" t="s">
        <v>2914</v>
      </c>
      <c r="C1713" t="s">
        <v>17</v>
      </c>
      <c r="D1713" s="1">
        <v>45298.772789351853</v>
      </c>
      <c r="E1713" s="18" t="s">
        <v>11</v>
      </c>
      <c r="F1713" s="13" t="s">
        <v>16</v>
      </c>
      <c r="G1713" t="s">
        <v>14</v>
      </c>
      <c r="H1713">
        <v>0</v>
      </c>
      <c r="I1713" s="2"/>
      <c r="J1713" s="4">
        <v>0</v>
      </c>
      <c r="K1713" t="str">
        <f>IF((LEN(relatorio_Ananindeua[[#This Row],[CIF/CPF/CNPJ]])=14),relatorio_Ananindeua[[#This Row],[CIF/CPF/CNPJ]],relatorio_Ananindeua[[#This Row],[Coluna2]])</f>
        <v>30906419000178</v>
      </c>
      <c r="L1713" t="str">
        <f t="shared" si="27"/>
        <v>309******78</v>
      </c>
    </row>
    <row r="1714" spans="1:12" x14ac:dyDescent="0.25">
      <c r="A1714" t="s">
        <v>2925</v>
      </c>
      <c r="B1714" t="s">
        <v>2926</v>
      </c>
      <c r="C1714" t="s">
        <v>17</v>
      </c>
      <c r="D1714" s="1">
        <v>45298.772835648146</v>
      </c>
      <c r="E1714" s="18" t="s">
        <v>11</v>
      </c>
      <c r="F1714" s="13" t="s">
        <v>16</v>
      </c>
      <c r="G1714" t="s">
        <v>14</v>
      </c>
      <c r="H1714">
        <v>0</v>
      </c>
      <c r="I1714" s="2"/>
      <c r="J1714" s="4">
        <v>0</v>
      </c>
      <c r="K1714" t="str">
        <f>IF((LEN(relatorio_Ananindeua[[#This Row],[CIF/CPF/CNPJ]])=14),relatorio_Ananindeua[[#This Row],[CIF/CPF/CNPJ]],relatorio_Ananindeua[[#This Row],[Coluna2]])</f>
        <v>30937513000194</v>
      </c>
      <c r="L1714" t="str">
        <f t="shared" si="27"/>
        <v>309******94</v>
      </c>
    </row>
    <row r="1715" spans="1:12" x14ac:dyDescent="0.25">
      <c r="A1715" t="s">
        <v>2927</v>
      </c>
      <c r="B1715" t="s">
        <v>2928</v>
      </c>
      <c r="C1715" t="s">
        <v>17</v>
      </c>
      <c r="D1715" s="1">
        <v>45298.772847222222</v>
      </c>
      <c r="E1715" s="18" t="s">
        <v>11</v>
      </c>
      <c r="F1715" s="13" t="s">
        <v>16</v>
      </c>
      <c r="G1715" t="s">
        <v>14</v>
      </c>
      <c r="H1715">
        <v>0</v>
      </c>
      <c r="I1715" s="2"/>
      <c r="J1715" s="4">
        <v>0</v>
      </c>
      <c r="K1715" t="str">
        <f>IF((LEN(relatorio_Ananindeua[[#This Row],[CIF/CPF/CNPJ]])=14),relatorio_Ananindeua[[#This Row],[CIF/CPF/CNPJ]],relatorio_Ananindeua[[#This Row],[Coluna2]])</f>
        <v>30951110000108</v>
      </c>
      <c r="L1715" t="str">
        <f t="shared" si="27"/>
        <v>309******08</v>
      </c>
    </row>
    <row r="1716" spans="1:12" x14ac:dyDescent="0.25">
      <c r="A1716" t="s">
        <v>2676</v>
      </c>
      <c r="B1716" t="s">
        <v>2677</v>
      </c>
      <c r="C1716" t="s">
        <v>17</v>
      </c>
      <c r="D1716" s="1">
        <v>45298.772870370369</v>
      </c>
      <c r="E1716" s="18" t="s">
        <v>11</v>
      </c>
      <c r="F1716" s="13" t="s">
        <v>16</v>
      </c>
      <c r="G1716" t="s">
        <v>14</v>
      </c>
      <c r="H1716">
        <v>0</v>
      </c>
      <c r="I1716" s="2"/>
      <c r="J1716" s="4">
        <v>0</v>
      </c>
      <c r="K1716" t="str">
        <f>IF((LEN(relatorio_Ananindeua[[#This Row],[CIF/CPF/CNPJ]])=14),relatorio_Ananindeua[[#This Row],[CIF/CPF/CNPJ]],relatorio_Ananindeua[[#This Row],[Coluna2]])</f>
        <v>29888698000105</v>
      </c>
      <c r="L1716" t="str">
        <f t="shared" si="27"/>
        <v>298******05</v>
      </c>
    </row>
    <row r="1717" spans="1:12" x14ac:dyDescent="0.25">
      <c r="A1717" t="s">
        <v>2907</v>
      </c>
      <c r="B1717" t="s">
        <v>2908</v>
      </c>
      <c r="C1717" t="s">
        <v>17</v>
      </c>
      <c r="D1717" s="1">
        <v>45298.772916666669</v>
      </c>
      <c r="E1717" s="18" t="s">
        <v>11</v>
      </c>
      <c r="F1717" s="13" t="s">
        <v>16</v>
      </c>
      <c r="G1717" t="s">
        <v>14</v>
      </c>
      <c r="H1717">
        <v>0</v>
      </c>
      <c r="I1717" s="2"/>
      <c r="J1717" s="4">
        <v>0</v>
      </c>
      <c r="K1717" t="str">
        <f>IF((LEN(relatorio_Ananindeua[[#This Row],[CIF/CPF/CNPJ]])=14),relatorio_Ananindeua[[#This Row],[CIF/CPF/CNPJ]],relatorio_Ananindeua[[#This Row],[Coluna2]])</f>
        <v>30863689000149</v>
      </c>
      <c r="L1717" t="str">
        <f t="shared" si="27"/>
        <v>308******49</v>
      </c>
    </row>
    <row r="1718" spans="1:12" x14ac:dyDescent="0.25">
      <c r="A1718" t="s">
        <v>2881</v>
      </c>
      <c r="B1718" t="s">
        <v>2882</v>
      </c>
      <c r="C1718" t="s">
        <v>17</v>
      </c>
      <c r="D1718" s="1">
        <v>45298.773032407407</v>
      </c>
      <c r="E1718" s="18" t="s">
        <v>11</v>
      </c>
      <c r="F1718" s="13" t="s">
        <v>16</v>
      </c>
      <c r="G1718" t="s">
        <v>14</v>
      </c>
      <c r="H1718">
        <v>0</v>
      </c>
      <c r="I1718" s="2"/>
      <c r="J1718" s="4">
        <v>0</v>
      </c>
      <c r="K1718" t="str">
        <f>IF((LEN(relatorio_Ananindeua[[#This Row],[CIF/CPF/CNPJ]])=14),relatorio_Ananindeua[[#This Row],[CIF/CPF/CNPJ]],relatorio_Ananindeua[[#This Row],[Coluna2]])</f>
        <v>30696745000106</v>
      </c>
      <c r="L1718" t="str">
        <f t="shared" si="27"/>
        <v>306******06</v>
      </c>
    </row>
    <row r="1719" spans="1:12" x14ac:dyDescent="0.25">
      <c r="A1719" t="s">
        <v>2887</v>
      </c>
      <c r="B1719" t="s">
        <v>2888</v>
      </c>
      <c r="C1719" t="s">
        <v>17</v>
      </c>
      <c r="D1719" s="1">
        <v>45298.773032407407</v>
      </c>
      <c r="E1719" s="18" t="s">
        <v>11</v>
      </c>
      <c r="F1719" s="13" t="s">
        <v>16</v>
      </c>
      <c r="G1719" t="s">
        <v>14</v>
      </c>
      <c r="H1719">
        <v>0</v>
      </c>
      <c r="I1719" s="2"/>
      <c r="J1719" s="4">
        <v>0</v>
      </c>
      <c r="K1719" t="str">
        <f>IF((LEN(relatorio_Ananindeua[[#This Row],[CIF/CPF/CNPJ]])=14),relatorio_Ananindeua[[#This Row],[CIF/CPF/CNPJ]],relatorio_Ananindeua[[#This Row],[Coluna2]])</f>
        <v>30726502000165</v>
      </c>
      <c r="L1719" t="str">
        <f t="shared" si="27"/>
        <v>307******65</v>
      </c>
    </row>
    <row r="1720" spans="1:12" x14ac:dyDescent="0.25">
      <c r="A1720" t="s">
        <v>2891</v>
      </c>
      <c r="B1720" t="s">
        <v>2892</v>
      </c>
      <c r="C1720" t="s">
        <v>17</v>
      </c>
      <c r="D1720" s="1">
        <v>45298.773032407407</v>
      </c>
      <c r="E1720" s="18" t="s">
        <v>11</v>
      </c>
      <c r="F1720" s="13" t="s">
        <v>16</v>
      </c>
      <c r="G1720" t="s">
        <v>14</v>
      </c>
      <c r="H1720">
        <v>0</v>
      </c>
      <c r="I1720" s="2"/>
      <c r="J1720" s="4">
        <v>0</v>
      </c>
      <c r="K1720" t="str">
        <f>IF((LEN(relatorio_Ananindeua[[#This Row],[CIF/CPF/CNPJ]])=14),relatorio_Ananindeua[[#This Row],[CIF/CPF/CNPJ]],relatorio_Ananindeua[[#This Row],[Coluna2]])</f>
        <v>30728503000149</v>
      </c>
      <c r="L1720" t="str">
        <f t="shared" si="27"/>
        <v>307******49</v>
      </c>
    </row>
    <row r="1721" spans="1:12" x14ac:dyDescent="0.25">
      <c r="A1721" t="s">
        <v>2889</v>
      </c>
      <c r="B1721" t="s">
        <v>2890</v>
      </c>
      <c r="C1721" t="s">
        <v>17</v>
      </c>
      <c r="D1721" s="1">
        <v>45298.77306712963</v>
      </c>
      <c r="E1721" s="18" t="s">
        <v>11</v>
      </c>
      <c r="F1721" s="13" t="s">
        <v>16</v>
      </c>
      <c r="G1721" t="s">
        <v>14</v>
      </c>
      <c r="H1721">
        <v>0</v>
      </c>
      <c r="I1721" s="2"/>
      <c r="J1721" s="4">
        <v>0</v>
      </c>
      <c r="K1721" t="str">
        <f>IF((LEN(relatorio_Ananindeua[[#This Row],[CIF/CPF/CNPJ]])=14),relatorio_Ananindeua[[#This Row],[CIF/CPF/CNPJ]],relatorio_Ananindeua[[#This Row],[Coluna2]])</f>
        <v>30728241000112</v>
      </c>
      <c r="L1721" t="str">
        <f t="shared" si="27"/>
        <v>307******12</v>
      </c>
    </row>
    <row r="1722" spans="1:12" x14ac:dyDescent="0.25">
      <c r="A1722" t="s">
        <v>2290</v>
      </c>
      <c r="B1722" t="s">
        <v>2291</v>
      </c>
      <c r="C1722" t="s">
        <v>17</v>
      </c>
      <c r="D1722" s="1">
        <v>45298.773078703707</v>
      </c>
      <c r="E1722" s="18" t="s">
        <v>11</v>
      </c>
      <c r="F1722" s="13" t="s">
        <v>16</v>
      </c>
      <c r="G1722" t="s">
        <v>14</v>
      </c>
      <c r="H1722">
        <v>0</v>
      </c>
      <c r="I1722" s="2"/>
      <c r="J1722" s="4">
        <v>0</v>
      </c>
      <c r="K1722" t="str">
        <f>IF((LEN(relatorio_Ananindeua[[#This Row],[CIF/CPF/CNPJ]])=14),relatorio_Ananindeua[[#This Row],[CIF/CPF/CNPJ]],relatorio_Ananindeua[[#This Row],[Coluna2]])</f>
        <v>27985338000104</v>
      </c>
      <c r="L1722" t="str">
        <f t="shared" si="27"/>
        <v>279******04</v>
      </c>
    </row>
    <row r="1723" spans="1:12" x14ac:dyDescent="0.25">
      <c r="A1723" t="s">
        <v>2358</v>
      </c>
      <c r="B1723" t="s">
        <v>2359</v>
      </c>
      <c r="C1723" t="s">
        <v>17</v>
      </c>
      <c r="D1723" s="1">
        <v>45298.773078703707</v>
      </c>
      <c r="E1723" s="18" t="s">
        <v>11</v>
      </c>
      <c r="F1723" s="13" t="s">
        <v>16</v>
      </c>
      <c r="G1723" t="s">
        <v>14</v>
      </c>
      <c r="H1723">
        <v>0</v>
      </c>
      <c r="I1723" s="2"/>
      <c r="J1723" s="4">
        <v>0</v>
      </c>
      <c r="K1723" t="str">
        <f>IF((LEN(relatorio_Ananindeua[[#This Row],[CIF/CPF/CNPJ]])=14),relatorio_Ananindeua[[#This Row],[CIF/CPF/CNPJ]],relatorio_Ananindeua[[#This Row],[Coluna2]])</f>
        <v>28474750000114</v>
      </c>
      <c r="L1723" t="str">
        <f t="shared" si="27"/>
        <v>284******14</v>
      </c>
    </row>
    <row r="1724" spans="1:12" x14ac:dyDescent="0.25">
      <c r="A1724" t="s">
        <v>2885</v>
      </c>
      <c r="B1724" t="s">
        <v>2886</v>
      </c>
      <c r="C1724" t="s">
        <v>17</v>
      </c>
      <c r="D1724" s="1">
        <v>45298.773090277777</v>
      </c>
      <c r="E1724" s="18" t="s">
        <v>11</v>
      </c>
      <c r="F1724" s="13" t="s">
        <v>16</v>
      </c>
      <c r="G1724" t="s">
        <v>14</v>
      </c>
      <c r="H1724">
        <v>0</v>
      </c>
      <c r="I1724" s="2"/>
      <c r="J1724" s="4">
        <v>0</v>
      </c>
      <c r="K1724" t="str">
        <f>IF((LEN(relatorio_Ananindeua[[#This Row],[CIF/CPF/CNPJ]])=14),relatorio_Ananindeua[[#This Row],[CIF/CPF/CNPJ]],relatorio_Ananindeua[[#This Row],[Coluna2]])</f>
        <v>30711447000130</v>
      </c>
      <c r="L1724" t="str">
        <f t="shared" si="27"/>
        <v>307******30</v>
      </c>
    </row>
    <row r="1725" spans="1:12" x14ac:dyDescent="0.25">
      <c r="A1725" t="s">
        <v>2112</v>
      </c>
      <c r="B1725" t="s">
        <v>2113</v>
      </c>
      <c r="C1725" t="s">
        <v>17</v>
      </c>
      <c r="D1725" s="1">
        <v>45298.773101851853</v>
      </c>
      <c r="E1725" s="18" t="s">
        <v>11</v>
      </c>
      <c r="F1725" s="13" t="s">
        <v>16</v>
      </c>
      <c r="G1725" t="s">
        <v>14</v>
      </c>
      <c r="H1725">
        <v>0</v>
      </c>
      <c r="I1725" s="2"/>
      <c r="J1725" s="4">
        <v>0</v>
      </c>
      <c r="K1725" t="str">
        <f>IF((LEN(relatorio_Ananindeua[[#This Row],[CIF/CPF/CNPJ]])=14),relatorio_Ananindeua[[#This Row],[CIF/CPF/CNPJ]],relatorio_Ananindeua[[#This Row],[Coluna2]])</f>
        <v>27087765000167</v>
      </c>
      <c r="L1725" t="str">
        <f t="shared" si="27"/>
        <v>270******67</v>
      </c>
    </row>
    <row r="1726" spans="1:12" x14ac:dyDescent="0.25">
      <c r="A1726" t="s">
        <v>2879</v>
      </c>
      <c r="B1726" t="s">
        <v>2880</v>
      </c>
      <c r="C1726" t="s">
        <v>17</v>
      </c>
      <c r="D1726" s="1">
        <v>45298.773113425923</v>
      </c>
      <c r="E1726" s="18" t="s">
        <v>11</v>
      </c>
      <c r="F1726" s="13" t="s">
        <v>16</v>
      </c>
      <c r="G1726" t="s">
        <v>14</v>
      </c>
      <c r="H1726">
        <v>0</v>
      </c>
      <c r="I1726" s="2"/>
      <c r="J1726" s="4">
        <v>0</v>
      </c>
      <c r="K1726" t="str">
        <f>IF((LEN(relatorio_Ananindeua[[#This Row],[CIF/CPF/CNPJ]])=14),relatorio_Ananindeua[[#This Row],[CIF/CPF/CNPJ]],relatorio_Ananindeua[[#This Row],[Coluna2]])</f>
        <v>30674914000107</v>
      </c>
      <c r="L1726" t="str">
        <f t="shared" si="27"/>
        <v>306******07</v>
      </c>
    </row>
    <row r="1727" spans="1:12" x14ac:dyDescent="0.25">
      <c r="A1727" t="s">
        <v>2834</v>
      </c>
      <c r="B1727" t="s">
        <v>2835</v>
      </c>
      <c r="C1727" t="s">
        <v>17</v>
      </c>
      <c r="D1727" s="1">
        <v>45298.773125</v>
      </c>
      <c r="E1727" s="18" t="s">
        <v>11</v>
      </c>
      <c r="F1727" s="13" t="s">
        <v>16</v>
      </c>
      <c r="G1727" t="s">
        <v>14</v>
      </c>
      <c r="H1727">
        <v>0</v>
      </c>
      <c r="I1727" s="2"/>
      <c r="J1727" s="4">
        <v>0</v>
      </c>
      <c r="K1727" t="str">
        <f>IF((LEN(relatorio_Ananindeua[[#This Row],[CIF/CPF/CNPJ]])=14),relatorio_Ananindeua[[#This Row],[CIF/CPF/CNPJ]],relatorio_Ananindeua[[#This Row],[Coluna2]])</f>
        <v>30517093000197</v>
      </c>
      <c r="L1727" t="str">
        <f t="shared" si="27"/>
        <v>305******97</v>
      </c>
    </row>
    <row r="1728" spans="1:12" x14ac:dyDescent="0.25">
      <c r="A1728" t="s">
        <v>2861</v>
      </c>
      <c r="B1728" t="s">
        <v>2862</v>
      </c>
      <c r="C1728" t="s">
        <v>17</v>
      </c>
      <c r="D1728" s="1">
        <v>45298.773159722223</v>
      </c>
      <c r="E1728" s="18" t="s">
        <v>11</v>
      </c>
      <c r="F1728" s="13" t="s">
        <v>16</v>
      </c>
      <c r="G1728" t="s">
        <v>14</v>
      </c>
      <c r="H1728">
        <v>0</v>
      </c>
      <c r="I1728" s="2"/>
      <c r="J1728" s="4">
        <v>0</v>
      </c>
      <c r="K1728" t="str">
        <f>IF((LEN(relatorio_Ananindeua[[#This Row],[CIF/CPF/CNPJ]])=14),relatorio_Ananindeua[[#This Row],[CIF/CPF/CNPJ]],relatorio_Ananindeua[[#This Row],[Coluna2]])</f>
        <v>30612912000185</v>
      </c>
      <c r="L1728" t="str">
        <f t="shared" si="27"/>
        <v>306******85</v>
      </c>
    </row>
    <row r="1729" spans="1:12" x14ac:dyDescent="0.25">
      <c r="A1729" t="s">
        <v>2853</v>
      </c>
      <c r="B1729" t="s">
        <v>2854</v>
      </c>
      <c r="C1729" t="s">
        <v>17</v>
      </c>
      <c r="D1729" s="1">
        <v>45298.773182870369</v>
      </c>
      <c r="E1729" s="18" t="s">
        <v>11</v>
      </c>
      <c r="F1729" s="13" t="s">
        <v>16</v>
      </c>
      <c r="G1729" t="s">
        <v>14</v>
      </c>
      <c r="H1729">
        <v>0</v>
      </c>
      <c r="I1729" s="2"/>
      <c r="J1729" s="4">
        <v>0</v>
      </c>
      <c r="K1729" t="str">
        <f>IF((LEN(relatorio_Ananindeua[[#This Row],[CIF/CPF/CNPJ]])=14),relatorio_Ananindeua[[#This Row],[CIF/CPF/CNPJ]],relatorio_Ananindeua[[#This Row],[Coluna2]])</f>
        <v>30576876000141</v>
      </c>
      <c r="L1729" t="str">
        <f t="shared" si="27"/>
        <v>305******41</v>
      </c>
    </row>
    <row r="1730" spans="1:12" x14ac:dyDescent="0.25">
      <c r="A1730" t="s">
        <v>2012</v>
      </c>
      <c r="B1730" t="s">
        <v>2013</v>
      </c>
      <c r="C1730" t="s">
        <v>17</v>
      </c>
      <c r="D1730" s="1">
        <v>45298.773194444446</v>
      </c>
      <c r="E1730" s="18" t="s">
        <v>11</v>
      </c>
      <c r="F1730" s="13" t="s">
        <v>16</v>
      </c>
      <c r="G1730" t="s">
        <v>14</v>
      </c>
      <c r="H1730">
        <v>0</v>
      </c>
      <c r="I1730" s="2"/>
      <c r="J1730" s="4">
        <v>0</v>
      </c>
      <c r="K1730" t="str">
        <f>IF((LEN(relatorio_Ananindeua[[#This Row],[CIF/CPF/CNPJ]])=14),relatorio_Ananindeua[[#This Row],[CIF/CPF/CNPJ]],relatorio_Ananindeua[[#This Row],[Coluna2]])</f>
        <v>26435888000189</v>
      </c>
      <c r="L1730" t="str">
        <f t="shared" si="27"/>
        <v>264******89</v>
      </c>
    </row>
    <row r="1731" spans="1:12" x14ac:dyDescent="0.25">
      <c r="A1731" t="s">
        <v>2845</v>
      </c>
      <c r="B1731" t="s">
        <v>2846</v>
      </c>
      <c r="C1731" t="s">
        <v>17</v>
      </c>
      <c r="D1731" s="1">
        <v>45298.773194444446</v>
      </c>
      <c r="E1731" s="18" t="s">
        <v>11</v>
      </c>
      <c r="F1731" s="13" t="s">
        <v>16</v>
      </c>
      <c r="G1731" t="s">
        <v>14</v>
      </c>
      <c r="H1731">
        <v>0</v>
      </c>
      <c r="I1731" s="2"/>
      <c r="J1731" s="4">
        <v>0</v>
      </c>
      <c r="K1731" t="str">
        <f>IF((LEN(relatorio_Ananindeua[[#This Row],[CIF/CPF/CNPJ]])=14),relatorio_Ananindeua[[#This Row],[CIF/CPF/CNPJ]],relatorio_Ananindeua[[#This Row],[Coluna2]])</f>
        <v>30556271000199</v>
      </c>
      <c r="L1731" t="str">
        <f t="shared" si="27"/>
        <v>305******99</v>
      </c>
    </row>
    <row r="1732" spans="1:12" x14ac:dyDescent="0.25">
      <c r="A1732" t="s">
        <v>531</v>
      </c>
      <c r="B1732" t="s">
        <v>532</v>
      </c>
      <c r="C1732" t="s">
        <v>17</v>
      </c>
      <c r="D1732" s="1">
        <v>45298.773240740738</v>
      </c>
      <c r="E1732" s="18" t="s">
        <v>11</v>
      </c>
      <c r="F1732" s="13" t="s">
        <v>16</v>
      </c>
      <c r="G1732" t="s">
        <v>14</v>
      </c>
      <c r="H1732">
        <v>0</v>
      </c>
      <c r="I1732" s="2"/>
      <c r="J1732" s="4">
        <v>0</v>
      </c>
      <c r="K1732" t="str">
        <f>IF((LEN(relatorio_Ananindeua[[#This Row],[CIF/CPF/CNPJ]])=14),relatorio_Ananindeua[[#This Row],[CIF/CPF/CNPJ]],relatorio_Ananindeua[[#This Row],[Coluna2]])</f>
        <v>13819513000170</v>
      </c>
      <c r="L1732" t="str">
        <f t="shared" si="27"/>
        <v>138******70</v>
      </c>
    </row>
    <row r="1733" spans="1:12" x14ac:dyDescent="0.25">
      <c r="A1733" t="s">
        <v>2826</v>
      </c>
      <c r="B1733" t="s">
        <v>2827</v>
      </c>
      <c r="C1733" t="s">
        <v>17</v>
      </c>
      <c r="D1733" s="1">
        <v>45298.773240740738</v>
      </c>
      <c r="E1733" s="18" t="s">
        <v>11</v>
      </c>
      <c r="F1733" s="13" t="s">
        <v>16</v>
      </c>
      <c r="G1733" t="s">
        <v>14</v>
      </c>
      <c r="H1733">
        <v>0</v>
      </c>
      <c r="I1733" s="2"/>
      <c r="J1733" s="4">
        <v>0</v>
      </c>
      <c r="K1733" t="str">
        <f>IF((LEN(relatorio_Ananindeua[[#This Row],[CIF/CPF/CNPJ]])=14),relatorio_Ananindeua[[#This Row],[CIF/CPF/CNPJ]],relatorio_Ananindeua[[#This Row],[Coluna2]])</f>
        <v>30503138000174</v>
      </c>
      <c r="L1733" t="str">
        <f t="shared" si="27"/>
        <v>305******74</v>
      </c>
    </row>
    <row r="1734" spans="1:12" x14ac:dyDescent="0.25">
      <c r="A1734" t="s">
        <v>2830</v>
      </c>
      <c r="B1734" t="s">
        <v>2831</v>
      </c>
      <c r="C1734" t="s">
        <v>17</v>
      </c>
      <c r="D1734" s="1">
        <v>45298.773240740738</v>
      </c>
      <c r="E1734" s="18" t="s">
        <v>11</v>
      </c>
      <c r="F1734" s="13" t="s">
        <v>16</v>
      </c>
      <c r="G1734" t="s">
        <v>14</v>
      </c>
      <c r="H1734">
        <v>0</v>
      </c>
      <c r="I1734" s="2"/>
      <c r="J1734" s="4">
        <v>0</v>
      </c>
      <c r="K1734" t="str">
        <f>IF((LEN(relatorio_Ananindeua[[#This Row],[CIF/CPF/CNPJ]])=14),relatorio_Ananindeua[[#This Row],[CIF/CPF/CNPJ]],relatorio_Ananindeua[[#This Row],[Coluna2]])</f>
        <v>30503369000188</v>
      </c>
      <c r="L1734" t="str">
        <f t="shared" si="27"/>
        <v>305******88</v>
      </c>
    </row>
    <row r="1735" spans="1:12" x14ac:dyDescent="0.25">
      <c r="A1735" t="s">
        <v>2098</v>
      </c>
      <c r="B1735" t="s">
        <v>2099</v>
      </c>
      <c r="C1735" t="s">
        <v>17</v>
      </c>
      <c r="D1735" s="1">
        <v>45298.773263888892</v>
      </c>
      <c r="E1735" s="18" t="s">
        <v>11</v>
      </c>
      <c r="F1735" s="13" t="s">
        <v>16</v>
      </c>
      <c r="G1735" t="s">
        <v>14</v>
      </c>
      <c r="H1735">
        <v>0</v>
      </c>
      <c r="I1735" s="2"/>
      <c r="J1735" s="4">
        <v>0</v>
      </c>
      <c r="K1735" t="str">
        <f>IF((LEN(relatorio_Ananindeua[[#This Row],[CIF/CPF/CNPJ]])=14),relatorio_Ananindeua[[#This Row],[CIF/CPF/CNPJ]],relatorio_Ananindeua[[#This Row],[Coluna2]])</f>
        <v>27019684000120</v>
      </c>
      <c r="L1735" t="str">
        <f t="shared" si="27"/>
        <v>270******20</v>
      </c>
    </row>
    <row r="1736" spans="1:12" x14ac:dyDescent="0.25">
      <c r="A1736" t="s">
        <v>2802</v>
      </c>
      <c r="B1736" t="s">
        <v>2803</v>
      </c>
      <c r="C1736" t="s">
        <v>17</v>
      </c>
      <c r="D1736" s="1">
        <v>45298.773263888892</v>
      </c>
      <c r="E1736" s="18" t="s">
        <v>11</v>
      </c>
      <c r="F1736" s="13" t="s">
        <v>16</v>
      </c>
      <c r="G1736" t="s">
        <v>14</v>
      </c>
      <c r="H1736">
        <v>0</v>
      </c>
      <c r="I1736" s="2"/>
      <c r="J1736" s="4">
        <v>0</v>
      </c>
      <c r="K1736" t="str">
        <f>IF((LEN(relatorio_Ananindeua[[#This Row],[CIF/CPF/CNPJ]])=14),relatorio_Ananindeua[[#This Row],[CIF/CPF/CNPJ]],relatorio_Ananindeua[[#This Row],[Coluna2]])</f>
        <v>30466663000167</v>
      </c>
      <c r="L1736" t="str">
        <f t="shared" si="27"/>
        <v>304******67</v>
      </c>
    </row>
    <row r="1737" spans="1:12" x14ac:dyDescent="0.25">
      <c r="A1737" t="s">
        <v>2812</v>
      </c>
      <c r="B1737" t="s">
        <v>2813</v>
      </c>
      <c r="C1737" t="s">
        <v>17</v>
      </c>
      <c r="D1737" s="1">
        <v>45298.773263888892</v>
      </c>
      <c r="E1737" s="18" t="s">
        <v>11</v>
      </c>
      <c r="F1737" s="13" t="s">
        <v>16</v>
      </c>
      <c r="G1737" t="s">
        <v>14</v>
      </c>
      <c r="H1737">
        <v>0</v>
      </c>
      <c r="I1737" s="2"/>
      <c r="J1737" s="4">
        <v>0</v>
      </c>
      <c r="K1737" t="str">
        <f>IF((LEN(relatorio_Ananindeua[[#This Row],[CIF/CPF/CNPJ]])=14),relatorio_Ananindeua[[#This Row],[CIF/CPF/CNPJ]],relatorio_Ananindeua[[#This Row],[Coluna2]])</f>
        <v>30484433000120</v>
      </c>
      <c r="L1737" t="str">
        <f t="shared" si="27"/>
        <v>304******20</v>
      </c>
    </row>
    <row r="1738" spans="1:12" x14ac:dyDescent="0.25">
      <c r="A1738" t="s">
        <v>2814</v>
      </c>
      <c r="B1738" t="s">
        <v>2815</v>
      </c>
      <c r="C1738" t="s">
        <v>17</v>
      </c>
      <c r="D1738" s="1">
        <v>45298.773263888892</v>
      </c>
      <c r="E1738" s="18" t="s">
        <v>11</v>
      </c>
      <c r="F1738" s="13" t="s">
        <v>16</v>
      </c>
      <c r="G1738" t="s">
        <v>14</v>
      </c>
      <c r="H1738">
        <v>0</v>
      </c>
      <c r="I1738" s="2"/>
      <c r="J1738" s="4">
        <v>0</v>
      </c>
      <c r="K1738" t="str">
        <f>IF((LEN(relatorio_Ananindeua[[#This Row],[CIF/CPF/CNPJ]])=14),relatorio_Ananindeua[[#This Row],[CIF/CPF/CNPJ]],relatorio_Ananindeua[[#This Row],[Coluna2]])</f>
        <v>30492044000147</v>
      </c>
      <c r="L1738" t="str">
        <f t="shared" si="27"/>
        <v>304******47</v>
      </c>
    </row>
    <row r="1739" spans="1:12" x14ac:dyDescent="0.25">
      <c r="A1739" t="s">
        <v>2832</v>
      </c>
      <c r="B1739" t="s">
        <v>2833</v>
      </c>
      <c r="C1739" t="s">
        <v>17</v>
      </c>
      <c r="D1739" s="1">
        <v>45298.773263888892</v>
      </c>
      <c r="E1739" s="18" t="s">
        <v>11</v>
      </c>
      <c r="F1739" s="13" t="s">
        <v>16</v>
      </c>
      <c r="G1739" t="s">
        <v>14</v>
      </c>
      <c r="H1739">
        <v>0</v>
      </c>
      <c r="I1739" s="2"/>
      <c r="J1739" s="4">
        <v>0</v>
      </c>
      <c r="K1739" t="str">
        <f>IF((LEN(relatorio_Ananindeua[[#This Row],[CIF/CPF/CNPJ]])=14),relatorio_Ananindeua[[#This Row],[CIF/CPF/CNPJ]],relatorio_Ananindeua[[#This Row],[Coluna2]])</f>
        <v>30510435000147</v>
      </c>
      <c r="L1739" t="str">
        <f t="shared" si="27"/>
        <v>305******47</v>
      </c>
    </row>
    <row r="1740" spans="1:12" x14ac:dyDescent="0.25">
      <c r="A1740" t="s">
        <v>2810</v>
      </c>
      <c r="B1740" t="s">
        <v>2811</v>
      </c>
      <c r="C1740" t="s">
        <v>17</v>
      </c>
      <c r="D1740" s="1">
        <v>45298.773275462961</v>
      </c>
      <c r="E1740" s="18" t="s">
        <v>11</v>
      </c>
      <c r="F1740" s="13" t="s">
        <v>16</v>
      </c>
      <c r="G1740" t="s">
        <v>14</v>
      </c>
      <c r="H1740">
        <v>0</v>
      </c>
      <c r="I1740" s="2"/>
      <c r="J1740" s="4">
        <v>0</v>
      </c>
      <c r="K1740" t="str">
        <f>IF((LEN(relatorio_Ananindeua[[#This Row],[CIF/CPF/CNPJ]])=14),relatorio_Ananindeua[[#This Row],[CIF/CPF/CNPJ]],relatorio_Ananindeua[[#This Row],[Coluna2]])</f>
        <v>30482725000124</v>
      </c>
      <c r="L1740" t="str">
        <f t="shared" si="27"/>
        <v>304******24</v>
      </c>
    </row>
    <row r="1741" spans="1:12" x14ac:dyDescent="0.25">
      <c r="A1741" t="s">
        <v>2816</v>
      </c>
      <c r="B1741" t="s">
        <v>2817</v>
      </c>
      <c r="C1741" t="s">
        <v>17</v>
      </c>
      <c r="D1741" s="1">
        <v>45298.773275462961</v>
      </c>
      <c r="E1741" s="18" t="s">
        <v>11</v>
      </c>
      <c r="F1741" s="13" t="s">
        <v>16</v>
      </c>
      <c r="G1741" t="s">
        <v>14</v>
      </c>
      <c r="H1741">
        <v>0</v>
      </c>
      <c r="I1741" s="2"/>
      <c r="J1741" s="4">
        <v>0</v>
      </c>
      <c r="K1741" t="str">
        <f>IF((LEN(relatorio_Ananindeua[[#This Row],[CIF/CPF/CNPJ]])=14),relatorio_Ananindeua[[#This Row],[CIF/CPF/CNPJ]],relatorio_Ananindeua[[#This Row],[Coluna2]])</f>
        <v>30500291000148</v>
      </c>
      <c r="L1741" t="str">
        <f t="shared" si="27"/>
        <v>305******48</v>
      </c>
    </row>
    <row r="1742" spans="1:12" x14ac:dyDescent="0.25">
      <c r="A1742" t="s">
        <v>2796</v>
      </c>
      <c r="B1742" t="s">
        <v>2797</v>
      </c>
      <c r="C1742" t="s">
        <v>17</v>
      </c>
      <c r="D1742" s="1">
        <v>45298.773287037038</v>
      </c>
      <c r="E1742" s="18" t="s">
        <v>11</v>
      </c>
      <c r="F1742" s="13" t="s">
        <v>16</v>
      </c>
      <c r="G1742" t="s">
        <v>14</v>
      </c>
      <c r="H1742">
        <v>0</v>
      </c>
      <c r="I1742" s="2"/>
      <c r="J1742" s="4">
        <v>0</v>
      </c>
      <c r="K1742" t="str">
        <f>IF((LEN(relatorio_Ananindeua[[#This Row],[CIF/CPF/CNPJ]])=14),relatorio_Ananindeua[[#This Row],[CIF/CPF/CNPJ]],relatorio_Ananindeua[[#This Row],[Coluna2]])</f>
        <v>30451497000125</v>
      </c>
      <c r="L1742" t="str">
        <f t="shared" si="27"/>
        <v>304******25</v>
      </c>
    </row>
    <row r="1743" spans="1:12" x14ac:dyDescent="0.25">
      <c r="A1743" t="s">
        <v>2532</v>
      </c>
      <c r="B1743" t="s">
        <v>2533</v>
      </c>
      <c r="C1743" t="s">
        <v>17</v>
      </c>
      <c r="D1743" s="1">
        <v>45298.773344907408</v>
      </c>
      <c r="E1743" s="18" t="s">
        <v>11</v>
      </c>
      <c r="F1743" s="13" t="s">
        <v>16</v>
      </c>
      <c r="G1743" t="s">
        <v>14</v>
      </c>
      <c r="H1743">
        <v>0</v>
      </c>
      <c r="I1743" s="2"/>
      <c r="J1743" s="4">
        <v>0</v>
      </c>
      <c r="K1743" t="str">
        <f>IF((LEN(relatorio_Ananindeua[[#This Row],[CIF/CPF/CNPJ]])=14),relatorio_Ananindeua[[#This Row],[CIF/CPF/CNPJ]],relatorio_Ananindeua[[#This Row],[Coluna2]])</f>
        <v>29240368000109</v>
      </c>
      <c r="L1743" t="str">
        <f t="shared" si="27"/>
        <v>292******09</v>
      </c>
    </row>
    <row r="1744" spans="1:12" x14ac:dyDescent="0.25">
      <c r="A1744" t="s">
        <v>2750</v>
      </c>
      <c r="B1744" t="s">
        <v>2751</v>
      </c>
      <c r="C1744" t="s">
        <v>17</v>
      </c>
      <c r="D1744" s="1">
        <v>45298.773356481484</v>
      </c>
      <c r="E1744" s="18" t="s">
        <v>11</v>
      </c>
      <c r="F1744" s="13" t="s">
        <v>16</v>
      </c>
      <c r="G1744" t="s">
        <v>14</v>
      </c>
      <c r="H1744">
        <v>0</v>
      </c>
      <c r="I1744" s="2"/>
      <c r="J1744" s="4">
        <v>0</v>
      </c>
      <c r="K1744" t="str">
        <f>IF((LEN(relatorio_Ananindeua[[#This Row],[CIF/CPF/CNPJ]])=14),relatorio_Ananindeua[[#This Row],[CIF/CPF/CNPJ]],relatorio_Ananindeua[[#This Row],[Coluna2]])</f>
        <v>30228314000107</v>
      </c>
      <c r="L1744" t="str">
        <f t="shared" si="27"/>
        <v>302******07</v>
      </c>
    </row>
    <row r="1745" spans="1:12" x14ac:dyDescent="0.25">
      <c r="A1745" t="s">
        <v>2738</v>
      </c>
      <c r="B1745" t="s">
        <v>2739</v>
      </c>
      <c r="C1745" t="s">
        <v>17</v>
      </c>
      <c r="D1745" s="1">
        <v>45298.773379629631</v>
      </c>
      <c r="E1745" s="18" t="s">
        <v>11</v>
      </c>
      <c r="F1745" s="13" t="s">
        <v>16</v>
      </c>
      <c r="G1745" t="s">
        <v>14</v>
      </c>
      <c r="H1745">
        <v>0</v>
      </c>
      <c r="I1745" s="2"/>
      <c r="J1745" s="4">
        <v>0</v>
      </c>
      <c r="K1745" t="str">
        <f>IF((LEN(relatorio_Ananindeua[[#This Row],[CIF/CPF/CNPJ]])=14),relatorio_Ananindeua[[#This Row],[CIF/CPF/CNPJ]],relatorio_Ananindeua[[#This Row],[Coluna2]])</f>
        <v>30158725000173</v>
      </c>
      <c r="L1745" t="str">
        <f t="shared" si="27"/>
        <v>301******73</v>
      </c>
    </row>
    <row r="1746" spans="1:12" x14ac:dyDescent="0.25">
      <c r="A1746" t="s">
        <v>2744</v>
      </c>
      <c r="B1746" t="s">
        <v>2745</v>
      </c>
      <c r="C1746" t="s">
        <v>17</v>
      </c>
      <c r="D1746" s="1">
        <v>45298.773379629631</v>
      </c>
      <c r="E1746" s="18" t="s">
        <v>11</v>
      </c>
      <c r="F1746" s="13" t="s">
        <v>16</v>
      </c>
      <c r="G1746" t="s">
        <v>14</v>
      </c>
      <c r="H1746">
        <v>0</v>
      </c>
      <c r="I1746" s="2"/>
      <c r="J1746" s="4">
        <v>0</v>
      </c>
      <c r="K1746" t="str">
        <f>IF((LEN(relatorio_Ananindeua[[#This Row],[CIF/CPF/CNPJ]])=14),relatorio_Ananindeua[[#This Row],[CIF/CPF/CNPJ]],relatorio_Ananindeua[[#This Row],[Coluna2]])</f>
        <v>30167999000129</v>
      </c>
      <c r="L1746" t="str">
        <f t="shared" ref="L1746:L1809" si="28">_xlfn.CONCAT(LEFT(A1746,3),REPT("*",6),RIGHT(A1746,2))</f>
        <v>301******29</v>
      </c>
    </row>
    <row r="1747" spans="1:12" x14ac:dyDescent="0.25">
      <c r="A1747" t="s">
        <v>2766</v>
      </c>
      <c r="B1747" t="s">
        <v>2767</v>
      </c>
      <c r="C1747" t="s">
        <v>17</v>
      </c>
      <c r="D1747" s="1">
        <v>45298.7733912037</v>
      </c>
      <c r="E1747" s="18" t="s">
        <v>11</v>
      </c>
      <c r="F1747" s="13" t="s">
        <v>16</v>
      </c>
      <c r="G1747" t="s">
        <v>14</v>
      </c>
      <c r="H1747">
        <v>0</v>
      </c>
      <c r="I1747" s="2"/>
      <c r="J1747" s="4">
        <v>0</v>
      </c>
      <c r="K1747" t="str">
        <f>IF((LEN(relatorio_Ananindeua[[#This Row],[CIF/CPF/CNPJ]])=14),relatorio_Ananindeua[[#This Row],[CIF/CPF/CNPJ]],relatorio_Ananindeua[[#This Row],[Coluna2]])</f>
        <v>30329556000197</v>
      </c>
      <c r="L1747" t="str">
        <f t="shared" si="28"/>
        <v>303******97</v>
      </c>
    </row>
    <row r="1748" spans="1:12" x14ac:dyDescent="0.25">
      <c r="A1748" t="s">
        <v>2716</v>
      </c>
      <c r="B1748" t="s">
        <v>2717</v>
      </c>
      <c r="C1748" t="s">
        <v>17</v>
      </c>
      <c r="D1748" s="1">
        <v>45298.773518518516</v>
      </c>
      <c r="E1748" s="18" t="s">
        <v>11</v>
      </c>
      <c r="F1748" s="13" t="s">
        <v>16</v>
      </c>
      <c r="G1748" t="s">
        <v>14</v>
      </c>
      <c r="H1748">
        <v>0</v>
      </c>
      <c r="I1748" s="2"/>
      <c r="J1748" s="4">
        <v>0</v>
      </c>
      <c r="K1748" t="str">
        <f>IF((LEN(relatorio_Ananindeua[[#This Row],[CIF/CPF/CNPJ]])=14),relatorio_Ananindeua[[#This Row],[CIF/CPF/CNPJ]],relatorio_Ananindeua[[#This Row],[Coluna2]])</f>
        <v>30024992000158</v>
      </c>
      <c r="L1748" t="str">
        <f t="shared" si="28"/>
        <v>300******58</v>
      </c>
    </row>
    <row r="1749" spans="1:12" x14ac:dyDescent="0.25">
      <c r="A1749" t="s">
        <v>2710</v>
      </c>
      <c r="B1749" t="s">
        <v>2711</v>
      </c>
      <c r="C1749" t="s">
        <v>17</v>
      </c>
      <c r="D1749" s="1">
        <v>45298.773611111108</v>
      </c>
      <c r="E1749" s="18" t="s">
        <v>11</v>
      </c>
      <c r="F1749" s="13" t="s">
        <v>16</v>
      </c>
      <c r="G1749" t="s">
        <v>14</v>
      </c>
      <c r="H1749">
        <v>0</v>
      </c>
      <c r="I1749" s="2"/>
      <c r="J1749" s="4">
        <v>0</v>
      </c>
      <c r="K1749" t="str">
        <f>IF((LEN(relatorio_Ananindeua[[#This Row],[CIF/CPF/CNPJ]])=14),relatorio_Ananindeua[[#This Row],[CIF/CPF/CNPJ]],relatorio_Ananindeua[[#This Row],[Coluna2]])</f>
        <v>30014630000186</v>
      </c>
      <c r="L1749" t="str">
        <f t="shared" si="28"/>
        <v>300******86</v>
      </c>
    </row>
    <row r="1750" spans="1:12" x14ac:dyDescent="0.25">
      <c r="A1750" t="s">
        <v>2712</v>
      </c>
      <c r="B1750" t="s">
        <v>2713</v>
      </c>
      <c r="C1750" t="s">
        <v>17</v>
      </c>
      <c r="D1750" s="1">
        <v>45298.773611111108</v>
      </c>
      <c r="E1750" s="18" t="s">
        <v>11</v>
      </c>
      <c r="F1750" s="13" t="s">
        <v>16</v>
      </c>
      <c r="G1750" t="s">
        <v>14</v>
      </c>
      <c r="H1750">
        <v>0</v>
      </c>
      <c r="I1750" s="2"/>
      <c r="J1750" s="4">
        <v>0</v>
      </c>
      <c r="K1750" t="str">
        <f>IF((LEN(relatorio_Ananindeua[[#This Row],[CIF/CPF/CNPJ]])=14),relatorio_Ananindeua[[#This Row],[CIF/CPF/CNPJ]],relatorio_Ananindeua[[#This Row],[Coluna2]])</f>
        <v>30016394000137</v>
      </c>
      <c r="L1750" t="str">
        <f t="shared" si="28"/>
        <v>300******37</v>
      </c>
    </row>
    <row r="1751" spans="1:12" x14ac:dyDescent="0.25">
      <c r="A1751" t="s">
        <v>1730</v>
      </c>
      <c r="B1751" t="s">
        <v>1731</v>
      </c>
      <c r="C1751" t="s">
        <v>17</v>
      </c>
      <c r="D1751" s="1">
        <v>45298.773622685185</v>
      </c>
      <c r="E1751" s="18" t="s">
        <v>11</v>
      </c>
      <c r="F1751" s="13" t="s">
        <v>16</v>
      </c>
      <c r="G1751" t="s">
        <v>14</v>
      </c>
      <c r="H1751">
        <v>0</v>
      </c>
      <c r="I1751" s="2"/>
      <c r="J1751" s="4">
        <v>0</v>
      </c>
      <c r="K1751" t="str">
        <f>IF((LEN(relatorio_Ananindeua[[#This Row],[CIF/CPF/CNPJ]])=14),relatorio_Ananindeua[[#This Row],[CIF/CPF/CNPJ]],relatorio_Ananindeua[[#This Row],[Coluna2]])</f>
        <v>23982158000100</v>
      </c>
      <c r="L1751" t="str">
        <f t="shared" si="28"/>
        <v>239******00</v>
      </c>
    </row>
    <row r="1752" spans="1:12" x14ac:dyDescent="0.25">
      <c r="A1752" t="s">
        <v>2630</v>
      </c>
      <c r="B1752" t="s">
        <v>2631</v>
      </c>
      <c r="C1752" t="s">
        <v>17</v>
      </c>
      <c r="D1752" s="1">
        <v>45298.773622685185</v>
      </c>
      <c r="E1752" s="18" t="s">
        <v>11</v>
      </c>
      <c r="F1752" s="13" t="s">
        <v>16</v>
      </c>
      <c r="G1752" t="s">
        <v>14</v>
      </c>
      <c r="H1752">
        <v>0</v>
      </c>
      <c r="I1752" s="2"/>
      <c r="J1752" s="4">
        <v>0</v>
      </c>
      <c r="K1752" t="str">
        <f>IF((LEN(relatorio_Ananindeua[[#This Row],[CIF/CPF/CNPJ]])=14),relatorio_Ananindeua[[#This Row],[CIF/CPF/CNPJ]],relatorio_Ananindeua[[#This Row],[Coluna2]])</f>
        <v>29691684000105</v>
      </c>
      <c r="L1752" t="str">
        <f t="shared" si="28"/>
        <v>296******05</v>
      </c>
    </row>
    <row r="1753" spans="1:12" x14ac:dyDescent="0.25">
      <c r="A1753" t="s">
        <v>2650</v>
      </c>
      <c r="B1753" t="s">
        <v>2651</v>
      </c>
      <c r="C1753" t="s">
        <v>17</v>
      </c>
      <c r="D1753" s="1">
        <v>45298.773622685185</v>
      </c>
      <c r="E1753" s="18" t="s">
        <v>11</v>
      </c>
      <c r="F1753" s="13" t="s">
        <v>16</v>
      </c>
      <c r="G1753" t="s">
        <v>14</v>
      </c>
      <c r="H1753">
        <v>0</v>
      </c>
      <c r="I1753" s="2"/>
      <c r="J1753" s="4">
        <v>0</v>
      </c>
      <c r="K1753" t="str">
        <f>IF((LEN(relatorio_Ananindeua[[#This Row],[CIF/CPF/CNPJ]])=14),relatorio_Ananindeua[[#This Row],[CIF/CPF/CNPJ]],relatorio_Ananindeua[[#This Row],[Coluna2]])</f>
        <v>29801893000156</v>
      </c>
      <c r="L1753" t="str">
        <f t="shared" si="28"/>
        <v>298******56</v>
      </c>
    </row>
    <row r="1754" spans="1:12" x14ac:dyDescent="0.25">
      <c r="A1754" t="s">
        <v>2622</v>
      </c>
      <c r="B1754" t="s">
        <v>2623</v>
      </c>
      <c r="C1754" t="s">
        <v>17</v>
      </c>
      <c r="D1754" s="1">
        <v>45298.773634259262</v>
      </c>
      <c r="E1754" s="18" t="s">
        <v>11</v>
      </c>
      <c r="F1754" s="13" t="s">
        <v>16</v>
      </c>
      <c r="G1754" t="s">
        <v>14</v>
      </c>
      <c r="H1754">
        <v>0</v>
      </c>
      <c r="I1754" s="2"/>
      <c r="J1754" s="4">
        <v>0</v>
      </c>
      <c r="K1754" t="str">
        <f>IF((LEN(relatorio_Ananindeua[[#This Row],[CIF/CPF/CNPJ]])=14),relatorio_Ananindeua[[#This Row],[CIF/CPF/CNPJ]],relatorio_Ananindeua[[#This Row],[Coluna2]])</f>
        <v>29665546000143</v>
      </c>
      <c r="L1754" t="str">
        <f t="shared" si="28"/>
        <v>296******43</v>
      </c>
    </row>
    <row r="1755" spans="1:12" x14ac:dyDescent="0.25">
      <c r="A1755" t="s">
        <v>2466</v>
      </c>
      <c r="B1755" t="s">
        <v>2467</v>
      </c>
      <c r="C1755" t="s">
        <v>17</v>
      </c>
      <c r="D1755" s="1">
        <v>45298.773668981485</v>
      </c>
      <c r="E1755" s="18" t="s">
        <v>11</v>
      </c>
      <c r="F1755" s="13" t="s">
        <v>16</v>
      </c>
      <c r="G1755" t="s">
        <v>14</v>
      </c>
      <c r="H1755">
        <v>0</v>
      </c>
      <c r="I1755" s="2"/>
      <c r="J1755" s="4">
        <v>0</v>
      </c>
      <c r="K1755" t="str">
        <f>IF((LEN(relatorio_Ananindeua[[#This Row],[CIF/CPF/CNPJ]])=14),relatorio_Ananindeua[[#This Row],[CIF/CPF/CNPJ]],relatorio_Ananindeua[[#This Row],[Coluna2]])</f>
        <v>28945058000127</v>
      </c>
      <c r="L1755" t="str">
        <f t="shared" si="28"/>
        <v>289******27</v>
      </c>
    </row>
    <row r="1756" spans="1:12" x14ac:dyDescent="0.25">
      <c r="A1756" t="s">
        <v>2640</v>
      </c>
      <c r="B1756" t="s">
        <v>2641</v>
      </c>
      <c r="C1756" t="s">
        <v>17</v>
      </c>
      <c r="D1756" s="1">
        <v>45298.773668981485</v>
      </c>
      <c r="E1756" s="18" t="s">
        <v>11</v>
      </c>
      <c r="F1756" s="13" t="s">
        <v>16</v>
      </c>
      <c r="G1756" t="s">
        <v>14</v>
      </c>
      <c r="H1756">
        <v>0</v>
      </c>
      <c r="I1756" s="2"/>
      <c r="J1756" s="4">
        <v>0</v>
      </c>
      <c r="K1756" t="str">
        <f>IF((LEN(relatorio_Ananindeua[[#This Row],[CIF/CPF/CNPJ]])=14),relatorio_Ananindeua[[#This Row],[CIF/CPF/CNPJ]],relatorio_Ananindeua[[#This Row],[Coluna2]])</f>
        <v>29764447000119</v>
      </c>
      <c r="L1756" t="str">
        <f t="shared" si="28"/>
        <v>297******19</v>
      </c>
    </row>
    <row r="1757" spans="1:12" x14ac:dyDescent="0.25">
      <c r="A1757" t="s">
        <v>2700</v>
      </c>
      <c r="B1757" t="s">
        <v>2701</v>
      </c>
      <c r="C1757" t="s">
        <v>17</v>
      </c>
      <c r="D1757" s="1">
        <v>45298.773668981485</v>
      </c>
      <c r="E1757" s="18" t="s">
        <v>11</v>
      </c>
      <c r="F1757" s="13" t="s">
        <v>16</v>
      </c>
      <c r="G1757" t="s">
        <v>14</v>
      </c>
      <c r="H1757">
        <v>0</v>
      </c>
      <c r="I1757" s="2"/>
      <c r="J1757" s="4">
        <v>0</v>
      </c>
      <c r="K1757" t="str">
        <f>IF((LEN(relatorio_Ananindeua[[#This Row],[CIF/CPF/CNPJ]])=14),relatorio_Ananindeua[[#This Row],[CIF/CPF/CNPJ]],relatorio_Ananindeua[[#This Row],[Coluna2]])</f>
        <v>29983694000106</v>
      </c>
      <c r="L1757" t="str">
        <f t="shared" si="28"/>
        <v>299******06</v>
      </c>
    </row>
    <row r="1758" spans="1:12" x14ac:dyDescent="0.25">
      <c r="A1758" t="s">
        <v>727</v>
      </c>
      <c r="B1758" t="s">
        <v>728</v>
      </c>
      <c r="C1758" t="s">
        <v>17</v>
      </c>
      <c r="D1758" s="1">
        <v>45298.773680555554</v>
      </c>
      <c r="E1758" s="18" t="s">
        <v>11</v>
      </c>
      <c r="F1758" s="13" t="s">
        <v>16</v>
      </c>
      <c r="G1758" t="s">
        <v>14</v>
      </c>
      <c r="H1758">
        <v>0</v>
      </c>
      <c r="I1758" s="2"/>
      <c r="J1758" s="4">
        <v>0</v>
      </c>
      <c r="K1758" t="str">
        <f>IF((LEN(relatorio_Ananindeua[[#This Row],[CIF/CPF/CNPJ]])=14),relatorio_Ananindeua[[#This Row],[CIF/CPF/CNPJ]],relatorio_Ananindeua[[#This Row],[Coluna2]])</f>
        <v>15301645000131</v>
      </c>
      <c r="L1758" t="str">
        <f t="shared" si="28"/>
        <v>153******31</v>
      </c>
    </row>
    <row r="1759" spans="1:12" x14ac:dyDescent="0.25">
      <c r="A1759" t="s">
        <v>2660</v>
      </c>
      <c r="B1759" t="s">
        <v>2661</v>
      </c>
      <c r="C1759" t="s">
        <v>17</v>
      </c>
      <c r="D1759" s="1">
        <v>45298.773680555554</v>
      </c>
      <c r="E1759" s="18" t="s">
        <v>11</v>
      </c>
      <c r="F1759" s="13" t="s">
        <v>16</v>
      </c>
      <c r="G1759" t="s">
        <v>14</v>
      </c>
      <c r="H1759">
        <v>0</v>
      </c>
      <c r="I1759" s="2"/>
      <c r="J1759" s="4">
        <v>0</v>
      </c>
      <c r="K1759" t="str">
        <f>IF((LEN(relatorio_Ananindeua[[#This Row],[CIF/CPF/CNPJ]])=14),relatorio_Ananindeua[[#This Row],[CIF/CPF/CNPJ]],relatorio_Ananindeua[[#This Row],[Coluna2]])</f>
        <v>29831272000115</v>
      </c>
      <c r="L1759" t="str">
        <f t="shared" si="28"/>
        <v>298******15</v>
      </c>
    </row>
    <row r="1760" spans="1:12" x14ac:dyDescent="0.25">
      <c r="A1760" t="s">
        <v>2702</v>
      </c>
      <c r="B1760" t="s">
        <v>2703</v>
      </c>
      <c r="C1760" t="s">
        <v>17</v>
      </c>
      <c r="D1760" s="1">
        <v>45298.773680555554</v>
      </c>
      <c r="E1760" s="18" t="s">
        <v>11</v>
      </c>
      <c r="F1760" s="13" t="s">
        <v>16</v>
      </c>
      <c r="G1760" t="s">
        <v>14</v>
      </c>
      <c r="H1760">
        <v>0</v>
      </c>
      <c r="I1760" s="2"/>
      <c r="J1760" s="4">
        <v>0</v>
      </c>
      <c r="K1760" t="str">
        <f>IF((LEN(relatorio_Ananindeua[[#This Row],[CIF/CPF/CNPJ]])=14),relatorio_Ananindeua[[#This Row],[CIF/CPF/CNPJ]],relatorio_Ananindeua[[#This Row],[Coluna2]])</f>
        <v>29991552000190</v>
      </c>
      <c r="L1760" t="str">
        <f t="shared" si="28"/>
        <v>299******90</v>
      </c>
    </row>
    <row r="1761" spans="1:12" x14ac:dyDescent="0.25">
      <c r="A1761" t="s">
        <v>551</v>
      </c>
      <c r="B1761" t="s">
        <v>552</v>
      </c>
      <c r="C1761" t="s">
        <v>17</v>
      </c>
      <c r="D1761" s="1">
        <v>45298.7737037037</v>
      </c>
      <c r="E1761" s="18" t="s">
        <v>11</v>
      </c>
      <c r="F1761" s="13" t="s">
        <v>16</v>
      </c>
      <c r="G1761" t="s">
        <v>14</v>
      </c>
      <c r="H1761">
        <v>0</v>
      </c>
      <c r="I1761" s="2"/>
      <c r="J1761" s="4">
        <v>0</v>
      </c>
      <c r="K1761" t="str">
        <f>IF((LEN(relatorio_Ananindeua[[#This Row],[CIF/CPF/CNPJ]])=14),relatorio_Ananindeua[[#This Row],[CIF/CPF/CNPJ]],relatorio_Ananindeua[[#This Row],[Coluna2]])</f>
        <v>13904769000186</v>
      </c>
      <c r="L1761" t="str">
        <f t="shared" si="28"/>
        <v>139******86</v>
      </c>
    </row>
    <row r="1762" spans="1:12" x14ac:dyDescent="0.25">
      <c r="A1762" t="s">
        <v>587</v>
      </c>
      <c r="B1762" t="s">
        <v>588</v>
      </c>
      <c r="C1762" t="s">
        <v>17</v>
      </c>
      <c r="D1762" s="1">
        <v>45298.7737037037</v>
      </c>
      <c r="E1762" s="18" t="s">
        <v>11</v>
      </c>
      <c r="F1762" s="13" t="s">
        <v>16</v>
      </c>
      <c r="G1762" t="s">
        <v>14</v>
      </c>
      <c r="H1762">
        <v>0</v>
      </c>
      <c r="I1762" s="2"/>
      <c r="J1762" s="4">
        <v>0</v>
      </c>
      <c r="K1762" t="str">
        <f>IF((LEN(relatorio_Ananindeua[[#This Row],[CIF/CPF/CNPJ]])=14),relatorio_Ananindeua[[#This Row],[CIF/CPF/CNPJ]],relatorio_Ananindeua[[#This Row],[Coluna2]])</f>
        <v>14255982000177</v>
      </c>
      <c r="L1762" t="str">
        <f t="shared" si="28"/>
        <v>142******77</v>
      </c>
    </row>
    <row r="1763" spans="1:12" x14ac:dyDescent="0.25">
      <c r="A1763" t="s">
        <v>2638</v>
      </c>
      <c r="B1763" t="s">
        <v>2639</v>
      </c>
      <c r="C1763" t="s">
        <v>17</v>
      </c>
      <c r="D1763" s="1">
        <v>45298.7737037037</v>
      </c>
      <c r="E1763" s="18" t="s">
        <v>11</v>
      </c>
      <c r="F1763" s="13" t="s">
        <v>16</v>
      </c>
      <c r="G1763" t="s">
        <v>14</v>
      </c>
      <c r="H1763">
        <v>0</v>
      </c>
      <c r="I1763" s="2"/>
      <c r="J1763" s="4">
        <v>0</v>
      </c>
      <c r="K1763" t="str">
        <f>IF((LEN(relatorio_Ananindeua[[#This Row],[CIF/CPF/CNPJ]])=14),relatorio_Ananindeua[[#This Row],[CIF/CPF/CNPJ]],relatorio_Ananindeua[[#This Row],[Coluna2]])</f>
        <v>29746552000125</v>
      </c>
      <c r="L1763" t="str">
        <f t="shared" si="28"/>
        <v>297******25</v>
      </c>
    </row>
    <row r="1764" spans="1:12" x14ac:dyDescent="0.25">
      <c r="A1764" t="s">
        <v>2656</v>
      </c>
      <c r="B1764" t="s">
        <v>2657</v>
      </c>
      <c r="C1764" t="s">
        <v>17</v>
      </c>
      <c r="D1764" s="1">
        <v>45298.7737037037</v>
      </c>
      <c r="E1764" s="18" t="s">
        <v>11</v>
      </c>
      <c r="F1764" s="13" t="s">
        <v>16</v>
      </c>
      <c r="G1764" t="s">
        <v>14</v>
      </c>
      <c r="H1764">
        <v>0</v>
      </c>
      <c r="I1764" s="2"/>
      <c r="J1764" s="4">
        <v>0</v>
      </c>
      <c r="K1764" t="str">
        <f>IF((LEN(relatorio_Ananindeua[[#This Row],[CIF/CPF/CNPJ]])=14),relatorio_Ananindeua[[#This Row],[CIF/CPF/CNPJ]],relatorio_Ananindeua[[#This Row],[Coluna2]])</f>
        <v>29828781000199</v>
      </c>
      <c r="L1764" t="str">
        <f t="shared" si="28"/>
        <v>298******99</v>
      </c>
    </row>
    <row r="1765" spans="1:12" x14ac:dyDescent="0.25">
      <c r="A1765" t="s">
        <v>409</v>
      </c>
      <c r="B1765" t="s">
        <v>410</v>
      </c>
      <c r="C1765" t="s">
        <v>17</v>
      </c>
      <c r="D1765" s="1">
        <v>45298.773715277777</v>
      </c>
      <c r="E1765" s="18" t="s">
        <v>11</v>
      </c>
      <c r="F1765" s="13" t="s">
        <v>16</v>
      </c>
      <c r="G1765" t="s">
        <v>14</v>
      </c>
      <c r="H1765">
        <v>0</v>
      </c>
      <c r="I1765" s="2"/>
      <c r="J1765" s="4">
        <v>0</v>
      </c>
      <c r="K1765" t="str">
        <f>IF((LEN(relatorio_Ananindeua[[#This Row],[CIF/CPF/CNPJ]])=14),relatorio_Ananindeua[[#This Row],[CIF/CPF/CNPJ]],relatorio_Ananindeua[[#This Row],[Coluna2]])</f>
        <v>13004428000154</v>
      </c>
      <c r="L1765" t="str">
        <f t="shared" si="28"/>
        <v>130******54</v>
      </c>
    </row>
    <row r="1766" spans="1:12" x14ac:dyDescent="0.25">
      <c r="A1766" t="s">
        <v>2718</v>
      </c>
      <c r="B1766" t="s">
        <v>2719</v>
      </c>
      <c r="C1766" t="s">
        <v>17</v>
      </c>
      <c r="D1766" s="1">
        <v>45298.773726851854</v>
      </c>
      <c r="E1766" s="18" t="s">
        <v>11</v>
      </c>
      <c r="F1766" s="13" t="s">
        <v>16</v>
      </c>
      <c r="G1766" t="s">
        <v>14</v>
      </c>
      <c r="H1766">
        <v>0</v>
      </c>
      <c r="I1766" s="2"/>
      <c r="J1766" s="4">
        <v>0</v>
      </c>
      <c r="K1766" t="str">
        <f>IF((LEN(relatorio_Ananindeua[[#This Row],[CIF/CPF/CNPJ]])=14),relatorio_Ananindeua[[#This Row],[CIF/CPF/CNPJ]],relatorio_Ananindeua[[#This Row],[Coluna2]])</f>
        <v>30033251000133</v>
      </c>
      <c r="L1766" t="str">
        <f t="shared" si="28"/>
        <v>300******33</v>
      </c>
    </row>
    <row r="1767" spans="1:12" x14ac:dyDescent="0.25">
      <c r="A1767" t="s">
        <v>2662</v>
      </c>
      <c r="B1767" t="s">
        <v>2663</v>
      </c>
      <c r="C1767" t="s">
        <v>17</v>
      </c>
      <c r="D1767" s="1">
        <v>45298.773819444446</v>
      </c>
      <c r="E1767" s="18" t="s">
        <v>11</v>
      </c>
      <c r="F1767" s="13" t="s">
        <v>16</v>
      </c>
      <c r="G1767" t="s">
        <v>14</v>
      </c>
      <c r="H1767">
        <v>0</v>
      </c>
      <c r="I1767" s="2"/>
      <c r="J1767" s="4">
        <v>0</v>
      </c>
      <c r="K1767" t="str">
        <f>IF((LEN(relatorio_Ananindeua[[#This Row],[CIF/CPF/CNPJ]])=14),relatorio_Ananindeua[[#This Row],[CIF/CPF/CNPJ]],relatorio_Ananindeua[[#This Row],[Coluna2]])</f>
        <v>29836811000109</v>
      </c>
      <c r="L1767" t="str">
        <f t="shared" si="28"/>
        <v>298******09</v>
      </c>
    </row>
    <row r="1768" spans="1:12" x14ac:dyDescent="0.25">
      <c r="A1768" t="s">
        <v>2664</v>
      </c>
      <c r="B1768" t="s">
        <v>2665</v>
      </c>
      <c r="C1768" t="s">
        <v>17</v>
      </c>
      <c r="D1768" s="1">
        <v>45298.773819444446</v>
      </c>
      <c r="E1768" s="18" t="s">
        <v>11</v>
      </c>
      <c r="F1768" s="13" t="s">
        <v>16</v>
      </c>
      <c r="G1768" t="s">
        <v>14</v>
      </c>
      <c r="H1768">
        <v>0</v>
      </c>
      <c r="I1768" s="2"/>
      <c r="J1768" s="4">
        <v>0</v>
      </c>
      <c r="K1768" t="str">
        <f>IF((LEN(relatorio_Ananindeua[[#This Row],[CIF/CPF/CNPJ]])=14),relatorio_Ananindeua[[#This Row],[CIF/CPF/CNPJ]],relatorio_Ananindeua[[#This Row],[Coluna2]])</f>
        <v>29836865000174</v>
      </c>
      <c r="L1768" t="str">
        <f t="shared" si="28"/>
        <v>298******74</v>
      </c>
    </row>
    <row r="1769" spans="1:12" x14ac:dyDescent="0.25">
      <c r="A1769" t="s">
        <v>2636</v>
      </c>
      <c r="B1769" t="s">
        <v>2637</v>
      </c>
      <c r="C1769" t="s">
        <v>17</v>
      </c>
      <c r="D1769" s="1">
        <v>45298.773912037039</v>
      </c>
      <c r="E1769" s="18" t="s">
        <v>11</v>
      </c>
      <c r="F1769" s="13" t="s">
        <v>16</v>
      </c>
      <c r="G1769" t="s">
        <v>14</v>
      </c>
      <c r="H1769">
        <v>0</v>
      </c>
      <c r="I1769" s="2"/>
      <c r="J1769" s="4">
        <v>0</v>
      </c>
      <c r="K1769" t="str">
        <f>IF((LEN(relatorio_Ananindeua[[#This Row],[CIF/CPF/CNPJ]])=14),relatorio_Ananindeua[[#This Row],[CIF/CPF/CNPJ]],relatorio_Ananindeua[[#This Row],[Coluna2]])</f>
        <v>29733621000166</v>
      </c>
      <c r="L1769" t="str">
        <f t="shared" si="28"/>
        <v>297******66</v>
      </c>
    </row>
    <row r="1770" spans="1:12" x14ac:dyDescent="0.25">
      <c r="A1770" t="s">
        <v>2312</v>
      </c>
      <c r="B1770" t="s">
        <v>2313</v>
      </c>
      <c r="C1770" t="s">
        <v>17</v>
      </c>
      <c r="D1770" s="1">
        <v>45298.773981481485</v>
      </c>
      <c r="E1770" s="18" t="s">
        <v>11</v>
      </c>
      <c r="F1770" s="13" t="s">
        <v>16</v>
      </c>
      <c r="G1770" t="s">
        <v>14</v>
      </c>
      <c r="H1770">
        <v>0</v>
      </c>
      <c r="I1770" s="2"/>
      <c r="J1770" s="4">
        <v>0</v>
      </c>
      <c r="K1770" t="str">
        <f>IF((LEN(relatorio_Ananindeua[[#This Row],[CIF/CPF/CNPJ]])=14),relatorio_Ananindeua[[#This Row],[CIF/CPF/CNPJ]],relatorio_Ananindeua[[#This Row],[Coluna2]])</f>
        <v>28127075000157</v>
      </c>
      <c r="L1770" t="str">
        <f t="shared" si="28"/>
        <v>281******57</v>
      </c>
    </row>
    <row r="1771" spans="1:12" x14ac:dyDescent="0.25">
      <c r="A1771" t="s">
        <v>2616</v>
      </c>
      <c r="B1771" t="s">
        <v>2617</v>
      </c>
      <c r="C1771" t="s">
        <v>17</v>
      </c>
      <c r="D1771" s="1">
        <v>45298.773981481485</v>
      </c>
      <c r="E1771" s="18" t="s">
        <v>11</v>
      </c>
      <c r="F1771" s="13" t="s">
        <v>16</v>
      </c>
      <c r="G1771" t="s">
        <v>14</v>
      </c>
      <c r="H1771">
        <v>0</v>
      </c>
      <c r="I1771" s="2"/>
      <c r="J1771" s="4">
        <v>0</v>
      </c>
      <c r="K1771" t="str">
        <f>IF((LEN(relatorio_Ananindeua[[#This Row],[CIF/CPF/CNPJ]])=14),relatorio_Ananindeua[[#This Row],[CIF/CPF/CNPJ]],relatorio_Ananindeua[[#This Row],[Coluna2]])</f>
        <v>29628692000107</v>
      </c>
      <c r="L1771" t="str">
        <f t="shared" si="28"/>
        <v>296******07</v>
      </c>
    </row>
    <row r="1772" spans="1:12" x14ac:dyDescent="0.25">
      <c r="A1772" t="s">
        <v>2608</v>
      </c>
      <c r="B1772" t="s">
        <v>2609</v>
      </c>
      <c r="C1772" t="s">
        <v>17</v>
      </c>
      <c r="D1772" s="1">
        <v>45298.773993055554</v>
      </c>
      <c r="E1772" s="18" t="s">
        <v>11</v>
      </c>
      <c r="F1772" s="13" t="s">
        <v>16</v>
      </c>
      <c r="G1772" t="s">
        <v>14</v>
      </c>
      <c r="H1772">
        <v>0</v>
      </c>
      <c r="I1772" s="2"/>
      <c r="J1772" s="4">
        <v>0</v>
      </c>
      <c r="K1772" t="str">
        <f>IF((LEN(relatorio_Ananindeua[[#This Row],[CIF/CPF/CNPJ]])=14),relatorio_Ananindeua[[#This Row],[CIF/CPF/CNPJ]],relatorio_Ananindeua[[#This Row],[Coluna2]])</f>
        <v>29596666000136</v>
      </c>
      <c r="L1772" t="str">
        <f t="shared" si="28"/>
        <v>295******36</v>
      </c>
    </row>
    <row r="1773" spans="1:12" x14ac:dyDescent="0.25">
      <c r="A1773" t="s">
        <v>1666</v>
      </c>
      <c r="B1773" t="s">
        <v>1667</v>
      </c>
      <c r="C1773" t="s">
        <v>17</v>
      </c>
      <c r="D1773" s="1">
        <v>45298.774016203701</v>
      </c>
      <c r="E1773" s="18" t="s">
        <v>11</v>
      </c>
      <c r="F1773" s="13" t="s">
        <v>16</v>
      </c>
      <c r="G1773" t="s">
        <v>14</v>
      </c>
      <c r="H1773">
        <v>0</v>
      </c>
      <c r="I1773" s="2"/>
      <c r="J1773" s="4">
        <v>0</v>
      </c>
      <c r="K1773" t="str">
        <f>IF((LEN(relatorio_Ananindeua[[#This Row],[CIF/CPF/CNPJ]])=14),relatorio_Ananindeua[[#This Row],[CIF/CPF/CNPJ]],relatorio_Ananindeua[[#This Row],[Coluna2]])</f>
        <v>23578227000114</v>
      </c>
      <c r="L1773" t="str">
        <f t="shared" si="28"/>
        <v>235******14</v>
      </c>
    </row>
    <row r="1774" spans="1:12" x14ac:dyDescent="0.25">
      <c r="A1774" t="s">
        <v>2582</v>
      </c>
      <c r="B1774" t="s">
        <v>2583</v>
      </c>
      <c r="C1774" t="s">
        <v>17</v>
      </c>
      <c r="D1774" s="1">
        <v>45298.774016203701</v>
      </c>
      <c r="E1774" s="18" t="s">
        <v>11</v>
      </c>
      <c r="F1774" s="13" t="s">
        <v>16</v>
      </c>
      <c r="G1774" t="s">
        <v>14</v>
      </c>
      <c r="H1774">
        <v>0</v>
      </c>
      <c r="I1774" s="2"/>
      <c r="J1774" s="4">
        <v>0</v>
      </c>
      <c r="K1774" t="str">
        <f>IF((LEN(relatorio_Ananindeua[[#This Row],[CIF/CPF/CNPJ]])=14),relatorio_Ananindeua[[#This Row],[CIF/CPF/CNPJ]],relatorio_Ananindeua[[#This Row],[Coluna2]])</f>
        <v>29470823000162</v>
      </c>
      <c r="L1774" t="str">
        <f t="shared" si="28"/>
        <v>294******62</v>
      </c>
    </row>
    <row r="1775" spans="1:12" x14ac:dyDescent="0.25">
      <c r="A1775" t="s">
        <v>740</v>
      </c>
      <c r="B1775" t="s">
        <v>741</v>
      </c>
      <c r="C1775" t="s">
        <v>17</v>
      </c>
      <c r="D1775" s="1">
        <v>45298.774050925924</v>
      </c>
      <c r="E1775" s="18" t="s">
        <v>11</v>
      </c>
      <c r="F1775" s="13" t="s">
        <v>16</v>
      </c>
      <c r="G1775" t="s">
        <v>14</v>
      </c>
      <c r="H1775">
        <v>0</v>
      </c>
      <c r="I1775" s="2"/>
      <c r="J1775" s="4">
        <v>0</v>
      </c>
      <c r="K1775" t="str">
        <f>IF((LEN(relatorio_Ananindeua[[#This Row],[CIF/CPF/CNPJ]])=14),relatorio_Ananindeua[[#This Row],[CIF/CPF/CNPJ]],relatorio_Ananindeua[[#This Row],[Coluna2]])</f>
        <v>15398236000103</v>
      </c>
      <c r="L1775" t="str">
        <f t="shared" si="28"/>
        <v>153******03</v>
      </c>
    </row>
    <row r="1776" spans="1:12" x14ac:dyDescent="0.25">
      <c r="A1776" t="s">
        <v>2570</v>
      </c>
      <c r="B1776" t="s">
        <v>2571</v>
      </c>
      <c r="C1776" t="s">
        <v>17</v>
      </c>
      <c r="D1776" s="1">
        <v>45298.774050925924</v>
      </c>
      <c r="E1776" s="18" t="s">
        <v>11</v>
      </c>
      <c r="F1776" s="13" t="s">
        <v>16</v>
      </c>
      <c r="G1776" t="s">
        <v>14</v>
      </c>
      <c r="H1776">
        <v>0</v>
      </c>
      <c r="I1776" s="2"/>
      <c r="J1776" s="4">
        <v>0</v>
      </c>
      <c r="K1776" t="str">
        <f>IF((LEN(relatorio_Ananindeua[[#This Row],[CIF/CPF/CNPJ]])=14),relatorio_Ananindeua[[#This Row],[CIF/CPF/CNPJ]],relatorio_Ananindeua[[#This Row],[Coluna2]])</f>
        <v>29421723000146</v>
      </c>
      <c r="L1776" t="str">
        <f t="shared" si="28"/>
        <v>294******46</v>
      </c>
    </row>
    <row r="1777" spans="1:12" x14ac:dyDescent="0.25">
      <c r="A1777" t="s">
        <v>1305</v>
      </c>
      <c r="B1777" t="s">
        <v>1306</v>
      </c>
      <c r="C1777" t="s">
        <v>17</v>
      </c>
      <c r="D1777" s="1">
        <v>45298.774062500001</v>
      </c>
      <c r="E1777" s="18" t="s">
        <v>11</v>
      </c>
      <c r="F1777" s="13" t="s">
        <v>16</v>
      </c>
      <c r="G1777" t="s">
        <v>14</v>
      </c>
      <c r="H1777">
        <v>0</v>
      </c>
      <c r="I1777" s="2"/>
      <c r="J1777" s="4">
        <v>0</v>
      </c>
      <c r="K1777" t="str">
        <f>IF((LEN(relatorio_Ananindeua[[#This Row],[CIF/CPF/CNPJ]])=14),relatorio_Ananindeua[[#This Row],[CIF/CPF/CNPJ]],relatorio_Ananindeua[[#This Row],[Coluna2]])</f>
        <v>20166747000121</v>
      </c>
      <c r="L1777" t="str">
        <f t="shared" si="28"/>
        <v>201******21</v>
      </c>
    </row>
    <row r="1778" spans="1:12" x14ac:dyDescent="0.25">
      <c r="A1778" t="s">
        <v>2480</v>
      </c>
      <c r="B1778" t="s">
        <v>2481</v>
      </c>
      <c r="C1778" t="s">
        <v>17</v>
      </c>
      <c r="D1778" s="1">
        <v>45298.774062500001</v>
      </c>
      <c r="E1778" s="18" t="s">
        <v>11</v>
      </c>
      <c r="F1778" s="13" t="s">
        <v>16</v>
      </c>
      <c r="G1778" t="s">
        <v>14</v>
      </c>
      <c r="H1778">
        <v>0</v>
      </c>
      <c r="I1778" s="2"/>
      <c r="J1778" s="4">
        <v>0</v>
      </c>
      <c r="K1778" t="str">
        <f>IF((LEN(relatorio_Ananindeua[[#This Row],[CIF/CPF/CNPJ]])=14),relatorio_Ananindeua[[#This Row],[CIF/CPF/CNPJ]],relatorio_Ananindeua[[#This Row],[Coluna2]])</f>
        <v>28999940000155</v>
      </c>
      <c r="L1778" t="str">
        <f t="shared" si="28"/>
        <v>289******55</v>
      </c>
    </row>
    <row r="1779" spans="1:12" x14ac:dyDescent="0.25">
      <c r="A1779" t="s">
        <v>2574</v>
      </c>
      <c r="B1779" t="s">
        <v>2575</v>
      </c>
      <c r="C1779" t="s">
        <v>17</v>
      </c>
      <c r="D1779" s="1">
        <v>45298.774062500001</v>
      </c>
      <c r="E1779" s="18" t="s">
        <v>11</v>
      </c>
      <c r="F1779" s="13" t="s">
        <v>16</v>
      </c>
      <c r="G1779" t="s">
        <v>14</v>
      </c>
      <c r="H1779">
        <v>0</v>
      </c>
      <c r="I1779" s="2"/>
      <c r="J1779" s="4">
        <v>0</v>
      </c>
      <c r="K1779" t="str">
        <f>IF((LEN(relatorio_Ananindeua[[#This Row],[CIF/CPF/CNPJ]])=14),relatorio_Ananindeua[[#This Row],[CIF/CPF/CNPJ]],relatorio_Ananindeua[[#This Row],[Coluna2]])</f>
        <v>29430184000101</v>
      </c>
      <c r="L1779" t="str">
        <f t="shared" si="28"/>
        <v>294******01</v>
      </c>
    </row>
    <row r="1780" spans="1:12" x14ac:dyDescent="0.25">
      <c r="A1780" t="s">
        <v>774</v>
      </c>
      <c r="B1780" t="s">
        <v>775</v>
      </c>
      <c r="C1780" t="s">
        <v>17</v>
      </c>
      <c r="D1780" s="1">
        <v>45298.774085648147</v>
      </c>
      <c r="E1780" s="18" t="s">
        <v>11</v>
      </c>
      <c r="F1780" s="13" t="s">
        <v>16</v>
      </c>
      <c r="G1780" t="s">
        <v>14</v>
      </c>
      <c r="H1780">
        <v>0</v>
      </c>
      <c r="I1780" s="2"/>
      <c r="J1780" s="4">
        <v>0</v>
      </c>
      <c r="K1780" t="str">
        <f>IF((LEN(relatorio_Ananindeua[[#This Row],[CIF/CPF/CNPJ]])=14),relatorio_Ananindeua[[#This Row],[CIF/CPF/CNPJ]],relatorio_Ananindeua[[#This Row],[Coluna2]])</f>
        <v>15586592000142</v>
      </c>
      <c r="L1780" t="str">
        <f t="shared" si="28"/>
        <v>155******42</v>
      </c>
    </row>
    <row r="1781" spans="1:12" x14ac:dyDescent="0.25">
      <c r="A1781" t="s">
        <v>2562</v>
      </c>
      <c r="B1781" t="s">
        <v>2563</v>
      </c>
      <c r="C1781" t="s">
        <v>17</v>
      </c>
      <c r="D1781" s="1">
        <v>45298.774085648147</v>
      </c>
      <c r="E1781" s="18" t="s">
        <v>11</v>
      </c>
      <c r="F1781" s="13" t="s">
        <v>16</v>
      </c>
      <c r="G1781" t="s">
        <v>14</v>
      </c>
      <c r="H1781">
        <v>0</v>
      </c>
      <c r="I1781" s="2"/>
      <c r="J1781" s="4">
        <v>0</v>
      </c>
      <c r="K1781" t="str">
        <f>IF((LEN(relatorio_Ananindeua[[#This Row],[CIF/CPF/CNPJ]])=14),relatorio_Ananindeua[[#This Row],[CIF/CPF/CNPJ]],relatorio_Ananindeua[[#This Row],[Coluna2]])</f>
        <v>29399487000109</v>
      </c>
      <c r="L1781" t="str">
        <f t="shared" si="28"/>
        <v>293******09</v>
      </c>
    </row>
    <row r="1782" spans="1:12" x14ac:dyDescent="0.25">
      <c r="A1782" t="s">
        <v>2502</v>
      </c>
      <c r="B1782" t="s">
        <v>2503</v>
      </c>
      <c r="C1782" t="s">
        <v>17</v>
      </c>
      <c r="D1782" s="1">
        <v>45298.774097222224</v>
      </c>
      <c r="E1782" s="18" t="s">
        <v>11</v>
      </c>
      <c r="F1782" s="13" t="s">
        <v>16</v>
      </c>
      <c r="G1782" t="s">
        <v>14</v>
      </c>
      <c r="H1782">
        <v>0</v>
      </c>
      <c r="I1782" s="2"/>
      <c r="J1782" s="4">
        <v>0</v>
      </c>
      <c r="K1782" t="str">
        <f>IF((LEN(relatorio_Ananindeua[[#This Row],[CIF/CPF/CNPJ]])=14),relatorio_Ananindeua[[#This Row],[CIF/CPF/CNPJ]],relatorio_Ananindeua[[#This Row],[Coluna2]])</f>
        <v>29104476000154</v>
      </c>
      <c r="L1782" t="str">
        <f t="shared" si="28"/>
        <v>291******54</v>
      </c>
    </row>
    <row r="1783" spans="1:12" x14ac:dyDescent="0.25">
      <c r="A1783" t="s">
        <v>1321</v>
      </c>
      <c r="B1783" t="s">
        <v>1322</v>
      </c>
      <c r="C1783" t="s">
        <v>17</v>
      </c>
      <c r="D1783" s="1">
        <v>45298.774108796293</v>
      </c>
      <c r="E1783" s="18" t="s">
        <v>11</v>
      </c>
      <c r="F1783" s="13" t="s">
        <v>16</v>
      </c>
      <c r="G1783" t="s">
        <v>14</v>
      </c>
      <c r="H1783">
        <v>0</v>
      </c>
      <c r="I1783" s="2"/>
      <c r="J1783" s="4">
        <v>0</v>
      </c>
      <c r="K1783" t="str">
        <f>IF((LEN(relatorio_Ananindeua[[#This Row],[CIF/CPF/CNPJ]])=14),relatorio_Ananindeua[[#This Row],[CIF/CPF/CNPJ]],relatorio_Ananindeua[[#This Row],[Coluna2]])</f>
        <v>20268377000133</v>
      </c>
      <c r="L1783" t="str">
        <f t="shared" si="28"/>
        <v>202******33</v>
      </c>
    </row>
    <row r="1784" spans="1:12" x14ac:dyDescent="0.25">
      <c r="A1784" t="s">
        <v>2612</v>
      </c>
      <c r="B1784" t="s">
        <v>2613</v>
      </c>
      <c r="C1784" t="s">
        <v>17</v>
      </c>
      <c r="D1784" s="1">
        <v>45298.77412037037</v>
      </c>
      <c r="E1784" s="18" t="s">
        <v>11</v>
      </c>
      <c r="F1784" s="13" t="s">
        <v>16</v>
      </c>
      <c r="G1784" t="s">
        <v>14</v>
      </c>
      <c r="H1784">
        <v>0</v>
      </c>
      <c r="I1784" s="2"/>
      <c r="J1784" s="4">
        <v>0</v>
      </c>
      <c r="K1784" t="str">
        <f>IF((LEN(relatorio_Ananindeua[[#This Row],[CIF/CPF/CNPJ]])=14),relatorio_Ananindeua[[#This Row],[CIF/CPF/CNPJ]],relatorio_Ananindeua[[#This Row],[Coluna2]])</f>
        <v>29598510000194</v>
      </c>
      <c r="L1784" t="str">
        <f t="shared" si="28"/>
        <v>295******94</v>
      </c>
    </row>
    <row r="1785" spans="1:12" x14ac:dyDescent="0.25">
      <c r="A1785" t="s">
        <v>2592</v>
      </c>
      <c r="B1785" t="s">
        <v>2593</v>
      </c>
      <c r="C1785" t="s">
        <v>17</v>
      </c>
      <c r="D1785" s="1">
        <v>45298.774131944447</v>
      </c>
      <c r="E1785" s="18" t="s">
        <v>11</v>
      </c>
      <c r="F1785" s="13" t="s">
        <v>16</v>
      </c>
      <c r="G1785" t="s">
        <v>14</v>
      </c>
      <c r="H1785">
        <v>0</v>
      </c>
      <c r="I1785" s="2"/>
      <c r="J1785" s="4">
        <v>0</v>
      </c>
      <c r="K1785" t="str">
        <f>IF((LEN(relatorio_Ananindeua[[#This Row],[CIF/CPF/CNPJ]])=14),relatorio_Ananindeua[[#This Row],[CIF/CPF/CNPJ]],relatorio_Ananindeua[[#This Row],[Coluna2]])</f>
        <v>29523977000175</v>
      </c>
      <c r="L1785" t="str">
        <f t="shared" si="28"/>
        <v>295******75</v>
      </c>
    </row>
    <row r="1786" spans="1:12" x14ac:dyDescent="0.25">
      <c r="A1786" t="s">
        <v>2594</v>
      </c>
      <c r="B1786" t="s">
        <v>2595</v>
      </c>
      <c r="C1786" t="s">
        <v>17</v>
      </c>
      <c r="D1786" s="1">
        <v>45298.774143518516</v>
      </c>
      <c r="E1786" s="18" t="s">
        <v>11</v>
      </c>
      <c r="F1786" s="13" t="s">
        <v>16</v>
      </c>
      <c r="G1786" t="s">
        <v>14</v>
      </c>
      <c r="H1786">
        <v>0</v>
      </c>
      <c r="I1786" s="2"/>
      <c r="J1786" s="4">
        <v>0</v>
      </c>
      <c r="K1786" t="str">
        <f>IF((LEN(relatorio_Ananindeua[[#This Row],[CIF/CPF/CNPJ]])=14),relatorio_Ananindeua[[#This Row],[CIF/CPF/CNPJ]],relatorio_Ananindeua[[#This Row],[Coluna2]])</f>
        <v>29529837000104</v>
      </c>
      <c r="L1786" t="str">
        <f t="shared" si="28"/>
        <v>295******04</v>
      </c>
    </row>
    <row r="1787" spans="1:12" x14ac:dyDescent="0.25">
      <c r="A1787" t="s">
        <v>2596</v>
      </c>
      <c r="B1787" t="s">
        <v>2597</v>
      </c>
      <c r="C1787" t="s">
        <v>17</v>
      </c>
      <c r="D1787" s="1">
        <v>45298.774143518516</v>
      </c>
      <c r="E1787" s="18" t="s">
        <v>11</v>
      </c>
      <c r="F1787" s="13" t="s">
        <v>16</v>
      </c>
      <c r="G1787" t="s">
        <v>14</v>
      </c>
      <c r="H1787">
        <v>0</v>
      </c>
      <c r="I1787" s="2"/>
      <c r="J1787" s="4">
        <v>0</v>
      </c>
      <c r="K1787" t="str">
        <f>IF((LEN(relatorio_Ananindeua[[#This Row],[CIF/CPF/CNPJ]])=14),relatorio_Ananindeua[[#This Row],[CIF/CPF/CNPJ]],relatorio_Ananindeua[[#This Row],[Coluna2]])</f>
        <v>29534663000178</v>
      </c>
      <c r="L1787" t="str">
        <f t="shared" si="28"/>
        <v>295******78</v>
      </c>
    </row>
    <row r="1788" spans="1:12" x14ac:dyDescent="0.25">
      <c r="A1788" t="s">
        <v>2598</v>
      </c>
      <c r="B1788" t="s">
        <v>2599</v>
      </c>
      <c r="C1788" t="s">
        <v>17</v>
      </c>
      <c r="D1788" s="1">
        <v>45298.77416666667</v>
      </c>
      <c r="E1788" s="18" t="s">
        <v>11</v>
      </c>
      <c r="F1788" s="13" t="s">
        <v>16</v>
      </c>
      <c r="G1788" t="s">
        <v>14</v>
      </c>
      <c r="H1788">
        <v>0</v>
      </c>
      <c r="I1788" s="2"/>
      <c r="J1788" s="4">
        <v>0</v>
      </c>
      <c r="K1788" t="str">
        <f>IF((LEN(relatorio_Ananindeua[[#This Row],[CIF/CPF/CNPJ]])=14),relatorio_Ananindeua[[#This Row],[CIF/CPF/CNPJ]],relatorio_Ananindeua[[#This Row],[Coluna2]])</f>
        <v>29535219000177</v>
      </c>
      <c r="L1788" t="str">
        <f t="shared" si="28"/>
        <v>295******77</v>
      </c>
    </row>
    <row r="1789" spans="1:12" x14ac:dyDescent="0.25">
      <c r="A1789" t="s">
        <v>2538</v>
      </c>
      <c r="B1789" t="s">
        <v>2539</v>
      </c>
      <c r="C1789" t="s">
        <v>17</v>
      </c>
      <c r="D1789" s="1">
        <v>45298.774398148147</v>
      </c>
      <c r="E1789" s="18" t="s">
        <v>11</v>
      </c>
      <c r="F1789" s="13" t="s">
        <v>16</v>
      </c>
      <c r="G1789" t="s">
        <v>14</v>
      </c>
      <c r="H1789">
        <v>0</v>
      </c>
      <c r="I1789" s="2"/>
      <c r="J1789" s="4">
        <v>0</v>
      </c>
      <c r="K1789" t="str">
        <f>IF((LEN(relatorio_Ananindeua[[#This Row],[CIF/CPF/CNPJ]])=14),relatorio_Ananindeua[[#This Row],[CIF/CPF/CNPJ]],relatorio_Ananindeua[[#This Row],[Coluna2]])</f>
        <v>29267528000103</v>
      </c>
      <c r="L1789" t="str">
        <f t="shared" si="28"/>
        <v>292******03</v>
      </c>
    </row>
    <row r="1790" spans="1:12" x14ac:dyDescent="0.25">
      <c r="A1790" t="s">
        <v>1249</v>
      </c>
      <c r="B1790" t="s">
        <v>1250</v>
      </c>
      <c r="C1790" t="s">
        <v>17</v>
      </c>
      <c r="D1790" s="1">
        <v>45298.774409722224</v>
      </c>
      <c r="E1790" s="18" t="s">
        <v>11</v>
      </c>
      <c r="F1790" s="13" t="s">
        <v>16</v>
      </c>
      <c r="G1790" t="s">
        <v>14</v>
      </c>
      <c r="H1790">
        <v>0</v>
      </c>
      <c r="I1790" s="2"/>
      <c r="J1790" s="4">
        <v>0</v>
      </c>
      <c r="K1790" t="str">
        <f>IF((LEN(relatorio_Ananindeua[[#This Row],[CIF/CPF/CNPJ]])=14),relatorio_Ananindeua[[#This Row],[CIF/CPF/CNPJ]],relatorio_Ananindeua[[#This Row],[Coluna2]])</f>
        <v>19838764000189</v>
      </c>
      <c r="L1790" t="str">
        <f t="shared" si="28"/>
        <v>198******89</v>
      </c>
    </row>
    <row r="1791" spans="1:12" x14ac:dyDescent="0.25">
      <c r="A1791" t="s">
        <v>1251</v>
      </c>
      <c r="B1791" t="s">
        <v>1252</v>
      </c>
      <c r="C1791" t="s">
        <v>17</v>
      </c>
      <c r="D1791" s="1">
        <v>45298.774409722224</v>
      </c>
      <c r="E1791" s="18" t="s">
        <v>11</v>
      </c>
      <c r="F1791" s="13" t="s">
        <v>16</v>
      </c>
      <c r="G1791" t="s">
        <v>14</v>
      </c>
      <c r="H1791">
        <v>0</v>
      </c>
      <c r="I1791" s="2"/>
      <c r="J1791" s="4">
        <v>0</v>
      </c>
      <c r="K1791" t="str">
        <f>IF((LEN(relatorio_Ananindeua[[#This Row],[CIF/CPF/CNPJ]])=14),relatorio_Ananindeua[[#This Row],[CIF/CPF/CNPJ]],relatorio_Ananindeua[[#This Row],[Coluna2]])</f>
        <v>19843420000168</v>
      </c>
      <c r="L1791" t="str">
        <f t="shared" si="28"/>
        <v>198******68</v>
      </c>
    </row>
    <row r="1792" spans="1:12" x14ac:dyDescent="0.25">
      <c r="A1792" t="s">
        <v>527</v>
      </c>
      <c r="B1792" t="s">
        <v>528</v>
      </c>
      <c r="C1792" t="s">
        <v>17</v>
      </c>
      <c r="D1792" s="1">
        <v>45298.774421296293</v>
      </c>
      <c r="E1792" s="18" t="s">
        <v>11</v>
      </c>
      <c r="F1792" s="13" t="s">
        <v>16</v>
      </c>
      <c r="G1792" t="s">
        <v>14</v>
      </c>
      <c r="H1792">
        <v>0</v>
      </c>
      <c r="I1792" s="2"/>
      <c r="J1792" s="4">
        <v>0</v>
      </c>
      <c r="K1792" t="str">
        <f>IF((LEN(relatorio_Ananindeua[[#This Row],[CIF/CPF/CNPJ]])=14),relatorio_Ananindeua[[#This Row],[CIF/CPF/CNPJ]],relatorio_Ananindeua[[#This Row],[Coluna2]])</f>
        <v>13779636000125</v>
      </c>
      <c r="L1792" t="str">
        <f t="shared" si="28"/>
        <v>137******25</v>
      </c>
    </row>
    <row r="1793" spans="1:12" x14ac:dyDescent="0.25">
      <c r="A1793" t="s">
        <v>557</v>
      </c>
      <c r="B1793" t="s">
        <v>558</v>
      </c>
      <c r="C1793" t="s">
        <v>17</v>
      </c>
      <c r="D1793" s="1">
        <v>45298.77443287037</v>
      </c>
      <c r="E1793" s="18" t="s">
        <v>11</v>
      </c>
      <c r="F1793" s="13" t="s">
        <v>16</v>
      </c>
      <c r="G1793" t="s">
        <v>14</v>
      </c>
      <c r="H1793">
        <v>0</v>
      </c>
      <c r="I1793" s="2"/>
      <c r="J1793" s="4">
        <v>0</v>
      </c>
      <c r="K1793" t="str">
        <f>IF((LEN(relatorio_Ananindeua[[#This Row],[CIF/CPF/CNPJ]])=14),relatorio_Ananindeua[[#This Row],[CIF/CPF/CNPJ]],relatorio_Ananindeua[[#This Row],[Coluna2]])</f>
        <v>13919367000155</v>
      </c>
      <c r="L1793" t="str">
        <f t="shared" si="28"/>
        <v>139******55</v>
      </c>
    </row>
    <row r="1794" spans="1:12" x14ac:dyDescent="0.25">
      <c r="A1794" t="s">
        <v>589</v>
      </c>
      <c r="B1794" t="s">
        <v>590</v>
      </c>
      <c r="C1794" t="s">
        <v>17</v>
      </c>
      <c r="D1794" s="1">
        <v>45298.77443287037</v>
      </c>
      <c r="E1794" s="18" t="s">
        <v>11</v>
      </c>
      <c r="F1794" s="13" t="s">
        <v>16</v>
      </c>
      <c r="G1794" t="s">
        <v>14</v>
      </c>
      <c r="H1794">
        <v>0</v>
      </c>
      <c r="I1794" s="2"/>
      <c r="J1794" s="4">
        <v>0</v>
      </c>
      <c r="K1794" t="str">
        <f>IF((LEN(relatorio_Ananindeua[[#This Row],[CIF/CPF/CNPJ]])=14),relatorio_Ananindeua[[#This Row],[CIF/CPF/CNPJ]],relatorio_Ananindeua[[#This Row],[Coluna2]])</f>
        <v>14262027000167</v>
      </c>
      <c r="L1794" t="str">
        <f t="shared" si="28"/>
        <v>142******67</v>
      </c>
    </row>
    <row r="1795" spans="1:12" x14ac:dyDescent="0.25">
      <c r="A1795" t="s">
        <v>658</v>
      </c>
      <c r="B1795" t="s">
        <v>659</v>
      </c>
      <c r="C1795" t="s">
        <v>17</v>
      </c>
      <c r="D1795" s="1">
        <v>45298.774444444447</v>
      </c>
      <c r="E1795" s="18" t="s">
        <v>11</v>
      </c>
      <c r="F1795" s="13" t="s">
        <v>16</v>
      </c>
      <c r="G1795" t="s">
        <v>14</v>
      </c>
      <c r="H1795">
        <v>0</v>
      </c>
      <c r="I1795" s="2"/>
      <c r="J1795" s="4">
        <v>0</v>
      </c>
      <c r="K1795" t="str">
        <f>IF((LEN(relatorio_Ananindeua[[#This Row],[CIF/CPF/CNPJ]])=14),relatorio_Ananindeua[[#This Row],[CIF/CPF/CNPJ]],relatorio_Ananindeua[[#This Row],[Coluna2]])</f>
        <v>14704000000187</v>
      </c>
      <c r="L1795" t="str">
        <f t="shared" si="28"/>
        <v>147******87</v>
      </c>
    </row>
    <row r="1796" spans="1:12" x14ac:dyDescent="0.25">
      <c r="A1796" t="s">
        <v>670</v>
      </c>
      <c r="B1796" t="s">
        <v>671</v>
      </c>
      <c r="C1796" t="s">
        <v>17</v>
      </c>
      <c r="D1796" s="1">
        <v>45298.774444444447</v>
      </c>
      <c r="E1796" s="18" t="s">
        <v>11</v>
      </c>
      <c r="F1796" s="13" t="s">
        <v>16</v>
      </c>
      <c r="G1796" t="s">
        <v>14</v>
      </c>
      <c r="H1796">
        <v>0</v>
      </c>
      <c r="I1796" s="2"/>
      <c r="J1796" s="4">
        <v>0</v>
      </c>
      <c r="K1796" t="str">
        <f>IF((LEN(relatorio_Ananindeua[[#This Row],[CIF/CPF/CNPJ]])=14),relatorio_Ananindeua[[#This Row],[CIF/CPF/CNPJ]],relatorio_Ananindeua[[#This Row],[Coluna2]])</f>
        <v>14887055000170</v>
      </c>
      <c r="L1796" t="str">
        <f t="shared" si="28"/>
        <v>148******70</v>
      </c>
    </row>
    <row r="1797" spans="1:12" x14ac:dyDescent="0.25">
      <c r="A1797" t="s">
        <v>397</v>
      </c>
      <c r="B1797" t="s">
        <v>398</v>
      </c>
      <c r="C1797" t="s">
        <v>17</v>
      </c>
      <c r="D1797" s="1">
        <v>45298.774467592593</v>
      </c>
      <c r="E1797" s="18" t="s">
        <v>11</v>
      </c>
      <c r="F1797" s="13" t="s">
        <v>16</v>
      </c>
      <c r="G1797" t="s">
        <v>14</v>
      </c>
      <c r="H1797">
        <v>0</v>
      </c>
      <c r="I1797" s="2"/>
      <c r="J1797" s="4">
        <v>0</v>
      </c>
      <c r="K1797" t="str">
        <f>IF((LEN(relatorio_Ananindeua[[#This Row],[CIF/CPF/CNPJ]])=14),relatorio_Ananindeua[[#This Row],[CIF/CPF/CNPJ]],relatorio_Ananindeua[[#This Row],[Coluna2]])</f>
        <v>12965095000167</v>
      </c>
      <c r="L1797" t="str">
        <f t="shared" si="28"/>
        <v>129******67</v>
      </c>
    </row>
    <row r="1798" spans="1:12" x14ac:dyDescent="0.25">
      <c r="A1798" t="s">
        <v>473</v>
      </c>
      <c r="B1798" t="s">
        <v>474</v>
      </c>
      <c r="C1798" t="s">
        <v>17</v>
      </c>
      <c r="D1798" s="1">
        <v>45298.774467592593</v>
      </c>
      <c r="E1798" s="18" t="s">
        <v>11</v>
      </c>
      <c r="F1798" s="13" t="s">
        <v>16</v>
      </c>
      <c r="G1798" t="s">
        <v>14</v>
      </c>
      <c r="H1798">
        <v>0</v>
      </c>
      <c r="I1798" s="2"/>
      <c r="J1798" s="4">
        <v>0</v>
      </c>
      <c r="K1798" t="str">
        <f>IF((LEN(relatorio_Ananindeua[[#This Row],[CIF/CPF/CNPJ]])=14),relatorio_Ananindeua[[#This Row],[CIF/CPF/CNPJ]],relatorio_Ananindeua[[#This Row],[Coluna2]])</f>
        <v>13445004000125</v>
      </c>
      <c r="L1798" t="str">
        <f t="shared" si="28"/>
        <v>134******25</v>
      </c>
    </row>
    <row r="1799" spans="1:12" x14ac:dyDescent="0.25">
      <c r="A1799" t="s">
        <v>487</v>
      </c>
      <c r="B1799" t="s">
        <v>488</v>
      </c>
      <c r="C1799" t="s">
        <v>17</v>
      </c>
      <c r="D1799" s="1">
        <v>45298.774467592593</v>
      </c>
      <c r="E1799" s="18" t="s">
        <v>11</v>
      </c>
      <c r="F1799" s="13" t="s">
        <v>16</v>
      </c>
      <c r="G1799" t="s">
        <v>14</v>
      </c>
      <c r="H1799">
        <v>0</v>
      </c>
      <c r="I1799" s="2"/>
      <c r="J1799" s="4">
        <v>0</v>
      </c>
      <c r="K1799" t="str">
        <f>IF((LEN(relatorio_Ananindeua[[#This Row],[CIF/CPF/CNPJ]])=14),relatorio_Ananindeua[[#This Row],[CIF/CPF/CNPJ]],relatorio_Ananindeua[[#This Row],[Coluna2]])</f>
        <v>13543133000156</v>
      </c>
      <c r="L1799" t="str">
        <f t="shared" si="28"/>
        <v>135******56</v>
      </c>
    </row>
    <row r="1800" spans="1:12" x14ac:dyDescent="0.25">
      <c r="A1800" t="s">
        <v>511</v>
      </c>
      <c r="B1800" t="s">
        <v>512</v>
      </c>
      <c r="C1800" t="s">
        <v>17</v>
      </c>
      <c r="D1800" s="1">
        <v>45298.774467592593</v>
      </c>
      <c r="E1800" s="18" t="s">
        <v>11</v>
      </c>
      <c r="F1800" s="13" t="s">
        <v>16</v>
      </c>
      <c r="G1800" t="s">
        <v>14</v>
      </c>
      <c r="H1800">
        <v>0</v>
      </c>
      <c r="I1800" s="2"/>
      <c r="J1800" s="4">
        <v>0</v>
      </c>
      <c r="K1800" t="str">
        <f>IF((LEN(relatorio_Ananindeua[[#This Row],[CIF/CPF/CNPJ]])=14),relatorio_Ananindeua[[#This Row],[CIF/CPF/CNPJ]],relatorio_Ananindeua[[#This Row],[Coluna2]])</f>
        <v>13695364000185</v>
      </c>
      <c r="L1800" t="str">
        <f t="shared" si="28"/>
        <v>136******85</v>
      </c>
    </row>
    <row r="1801" spans="1:12" x14ac:dyDescent="0.25">
      <c r="A1801" t="s">
        <v>353</v>
      </c>
      <c r="B1801" t="s">
        <v>354</v>
      </c>
      <c r="C1801" t="s">
        <v>17</v>
      </c>
      <c r="D1801" s="1">
        <v>45298.77449074074</v>
      </c>
      <c r="E1801" s="18" t="s">
        <v>11</v>
      </c>
      <c r="F1801" s="13" t="s">
        <v>16</v>
      </c>
      <c r="G1801" t="s">
        <v>14</v>
      </c>
      <c r="H1801">
        <v>0</v>
      </c>
      <c r="I1801" s="2"/>
      <c r="J1801" s="4">
        <v>0</v>
      </c>
      <c r="K1801" t="str">
        <f>IF((LEN(relatorio_Ananindeua[[#This Row],[CIF/CPF/CNPJ]])=14),relatorio_Ananindeua[[#This Row],[CIF/CPF/CNPJ]],relatorio_Ananindeua[[#This Row],[Coluna2]])</f>
        <v>12818285000151</v>
      </c>
      <c r="L1801" t="str">
        <f t="shared" si="28"/>
        <v>128******51</v>
      </c>
    </row>
    <row r="1802" spans="1:12" x14ac:dyDescent="0.25">
      <c r="A1802" t="s">
        <v>361</v>
      </c>
      <c r="B1802" t="s">
        <v>362</v>
      </c>
      <c r="C1802" t="s">
        <v>17</v>
      </c>
      <c r="D1802" s="1">
        <v>45298.77449074074</v>
      </c>
      <c r="E1802" s="18" t="s">
        <v>11</v>
      </c>
      <c r="F1802" s="13" t="s">
        <v>16</v>
      </c>
      <c r="G1802" t="s">
        <v>14</v>
      </c>
      <c r="H1802">
        <v>0</v>
      </c>
      <c r="I1802" s="2"/>
      <c r="J1802" s="4">
        <v>0</v>
      </c>
      <c r="K1802" t="str">
        <f>IF((LEN(relatorio_Ananindeua[[#This Row],[CIF/CPF/CNPJ]])=14),relatorio_Ananindeua[[#This Row],[CIF/CPF/CNPJ]],relatorio_Ananindeua[[#This Row],[Coluna2]])</f>
        <v>12836791000173</v>
      </c>
      <c r="L1802" t="str">
        <f t="shared" si="28"/>
        <v>128******73</v>
      </c>
    </row>
    <row r="1803" spans="1:12" x14ac:dyDescent="0.25">
      <c r="A1803" t="s">
        <v>421</v>
      </c>
      <c r="B1803" t="s">
        <v>422</v>
      </c>
      <c r="C1803" t="s">
        <v>17</v>
      </c>
      <c r="D1803" s="1">
        <v>45298.77449074074</v>
      </c>
      <c r="E1803" s="18" t="s">
        <v>11</v>
      </c>
      <c r="F1803" s="13" t="s">
        <v>16</v>
      </c>
      <c r="G1803" t="s">
        <v>14</v>
      </c>
      <c r="H1803">
        <v>0</v>
      </c>
      <c r="I1803" s="2"/>
      <c r="J1803" s="4">
        <v>0</v>
      </c>
      <c r="K1803" t="str">
        <f>IF((LEN(relatorio_Ananindeua[[#This Row],[CIF/CPF/CNPJ]])=14),relatorio_Ananindeua[[#This Row],[CIF/CPF/CNPJ]],relatorio_Ananindeua[[#This Row],[Coluna2]])</f>
        <v>13047770000131</v>
      </c>
      <c r="L1803" t="str">
        <f t="shared" si="28"/>
        <v>130******31</v>
      </c>
    </row>
    <row r="1804" spans="1:12" x14ac:dyDescent="0.25">
      <c r="A1804" t="s">
        <v>431</v>
      </c>
      <c r="B1804" t="s">
        <v>432</v>
      </c>
      <c r="C1804" t="s">
        <v>17</v>
      </c>
      <c r="D1804" s="1">
        <v>45298.77449074074</v>
      </c>
      <c r="E1804" s="18" t="s">
        <v>11</v>
      </c>
      <c r="F1804" s="13" t="s">
        <v>16</v>
      </c>
      <c r="G1804" t="s">
        <v>14</v>
      </c>
      <c r="H1804">
        <v>0</v>
      </c>
      <c r="I1804" s="2"/>
      <c r="J1804" s="4">
        <v>0</v>
      </c>
      <c r="K1804" t="str">
        <f>IF((LEN(relatorio_Ananindeua[[#This Row],[CIF/CPF/CNPJ]])=14),relatorio_Ananindeua[[#This Row],[CIF/CPF/CNPJ]],relatorio_Ananindeua[[#This Row],[Coluna2]])</f>
        <v>13130911000185</v>
      </c>
      <c r="L1804" t="str">
        <f t="shared" si="28"/>
        <v>131******85</v>
      </c>
    </row>
    <row r="1805" spans="1:12" x14ac:dyDescent="0.25">
      <c r="A1805" t="s">
        <v>435</v>
      </c>
      <c r="B1805" t="s">
        <v>436</v>
      </c>
      <c r="C1805" t="s">
        <v>17</v>
      </c>
      <c r="D1805" s="1">
        <v>45298.77449074074</v>
      </c>
      <c r="E1805" s="18" t="s">
        <v>11</v>
      </c>
      <c r="F1805" s="13" t="s">
        <v>16</v>
      </c>
      <c r="G1805" t="s">
        <v>14</v>
      </c>
      <c r="H1805">
        <v>0</v>
      </c>
      <c r="I1805" s="2"/>
      <c r="J1805" s="4">
        <v>0</v>
      </c>
      <c r="K1805" t="str">
        <f>IF((LEN(relatorio_Ananindeua[[#This Row],[CIF/CPF/CNPJ]])=14),relatorio_Ananindeua[[#This Row],[CIF/CPF/CNPJ]],relatorio_Ananindeua[[#This Row],[Coluna2]])</f>
        <v>13132965000180</v>
      </c>
      <c r="L1805" t="str">
        <f t="shared" si="28"/>
        <v>131******80</v>
      </c>
    </row>
    <row r="1806" spans="1:12" x14ac:dyDescent="0.25">
      <c r="A1806" t="s">
        <v>475</v>
      </c>
      <c r="B1806" t="s">
        <v>476</v>
      </c>
      <c r="C1806" t="s">
        <v>17</v>
      </c>
      <c r="D1806" s="1">
        <v>45298.774502314816</v>
      </c>
      <c r="E1806" s="18" t="s">
        <v>11</v>
      </c>
      <c r="F1806" s="13" t="s">
        <v>16</v>
      </c>
      <c r="G1806" t="s">
        <v>14</v>
      </c>
      <c r="H1806">
        <v>0</v>
      </c>
      <c r="I1806" s="2"/>
      <c r="J1806" s="4">
        <v>0</v>
      </c>
      <c r="K1806" t="str">
        <f>IF((LEN(relatorio_Ananindeua[[#This Row],[CIF/CPF/CNPJ]])=14),relatorio_Ananindeua[[#This Row],[CIF/CPF/CNPJ]],relatorio_Ananindeua[[#This Row],[Coluna2]])</f>
        <v>13483331000171</v>
      </c>
      <c r="L1806" t="str">
        <f t="shared" si="28"/>
        <v>134******71</v>
      </c>
    </row>
    <row r="1807" spans="1:12" x14ac:dyDescent="0.25">
      <c r="A1807" t="s">
        <v>2388</v>
      </c>
      <c r="B1807" t="s">
        <v>2389</v>
      </c>
      <c r="C1807" t="s">
        <v>17</v>
      </c>
      <c r="D1807" s="1">
        <v>45298.774525462963</v>
      </c>
      <c r="E1807" s="18" t="s">
        <v>11</v>
      </c>
      <c r="F1807" s="13" t="s">
        <v>16</v>
      </c>
      <c r="G1807" t="s">
        <v>14</v>
      </c>
      <c r="H1807">
        <v>0</v>
      </c>
      <c r="I1807" s="2"/>
      <c r="J1807" s="4">
        <v>0</v>
      </c>
      <c r="K1807" t="str">
        <f>IF((LEN(relatorio_Ananindeua[[#This Row],[CIF/CPF/CNPJ]])=14),relatorio_Ananindeua[[#This Row],[CIF/CPF/CNPJ]],relatorio_Ananindeua[[#This Row],[Coluna2]])</f>
        <v>28607338000125</v>
      </c>
      <c r="L1807" t="str">
        <f t="shared" si="28"/>
        <v>286******25</v>
      </c>
    </row>
    <row r="1808" spans="1:12" x14ac:dyDescent="0.25">
      <c r="A1808" t="s">
        <v>2392</v>
      </c>
      <c r="B1808" t="s">
        <v>2393</v>
      </c>
      <c r="C1808" t="s">
        <v>17</v>
      </c>
      <c r="D1808" s="1">
        <v>45298.774525462963</v>
      </c>
      <c r="E1808" s="18" t="s">
        <v>11</v>
      </c>
      <c r="F1808" s="13" t="s">
        <v>16</v>
      </c>
      <c r="G1808" t="s">
        <v>14</v>
      </c>
      <c r="H1808">
        <v>0</v>
      </c>
      <c r="I1808" s="2"/>
      <c r="J1808" s="4">
        <v>0</v>
      </c>
      <c r="K1808" t="str">
        <f>IF((LEN(relatorio_Ananindeua[[#This Row],[CIF/CPF/CNPJ]])=14),relatorio_Ananindeua[[#This Row],[CIF/CPF/CNPJ]],relatorio_Ananindeua[[#This Row],[Coluna2]])</f>
        <v>28609947000113</v>
      </c>
      <c r="L1808" t="str">
        <f t="shared" si="28"/>
        <v>286******13</v>
      </c>
    </row>
    <row r="1809" spans="1:12" x14ac:dyDescent="0.25">
      <c r="A1809" t="s">
        <v>2400</v>
      </c>
      <c r="B1809" t="s">
        <v>2401</v>
      </c>
      <c r="C1809" t="s">
        <v>17</v>
      </c>
      <c r="D1809" s="1">
        <v>45298.774537037039</v>
      </c>
      <c r="E1809" s="18" t="s">
        <v>11</v>
      </c>
      <c r="F1809" s="13" t="s">
        <v>16</v>
      </c>
      <c r="G1809" t="s">
        <v>14</v>
      </c>
      <c r="H1809">
        <v>0</v>
      </c>
      <c r="I1809" s="2"/>
      <c r="J1809" s="4">
        <v>0</v>
      </c>
      <c r="K1809" t="str">
        <f>IF((LEN(relatorio_Ananindeua[[#This Row],[CIF/CPF/CNPJ]])=14),relatorio_Ananindeua[[#This Row],[CIF/CPF/CNPJ]],relatorio_Ananindeua[[#This Row],[Coluna2]])</f>
        <v>28667329000120</v>
      </c>
      <c r="L1809" t="str">
        <f t="shared" si="28"/>
        <v>286******20</v>
      </c>
    </row>
    <row r="1810" spans="1:12" x14ac:dyDescent="0.25">
      <c r="A1810" t="s">
        <v>271</v>
      </c>
      <c r="B1810" t="s">
        <v>272</v>
      </c>
      <c r="C1810" t="s">
        <v>17</v>
      </c>
      <c r="D1810" s="1">
        <v>45298.774560185186</v>
      </c>
      <c r="E1810" s="18" t="s">
        <v>11</v>
      </c>
      <c r="F1810" s="13" t="s">
        <v>16</v>
      </c>
      <c r="G1810" t="s">
        <v>14</v>
      </c>
      <c r="H1810">
        <v>0</v>
      </c>
      <c r="I1810" s="2"/>
      <c r="J1810" s="4">
        <v>0</v>
      </c>
      <c r="K1810" t="str">
        <f>IF((LEN(relatorio_Ananindeua[[#This Row],[CIF/CPF/CNPJ]])=14),relatorio_Ananindeua[[#This Row],[CIF/CPF/CNPJ]],relatorio_Ananindeua[[#This Row],[Coluna2]])</f>
        <v>12570846000146</v>
      </c>
      <c r="L1810" t="str">
        <f t="shared" ref="L1810:L1873" si="29">_xlfn.CONCAT(LEFT(A1810,3),REPT("*",6),RIGHT(A1810,2))</f>
        <v>125******46</v>
      </c>
    </row>
    <row r="1811" spans="1:12" x14ac:dyDescent="0.25">
      <c r="A1811" t="s">
        <v>156</v>
      </c>
      <c r="B1811" t="s">
        <v>157</v>
      </c>
      <c r="C1811" t="s">
        <v>17</v>
      </c>
      <c r="D1811" s="1">
        <v>45298.774571759262</v>
      </c>
      <c r="E1811" s="18" t="s">
        <v>11</v>
      </c>
      <c r="F1811" s="13" t="s">
        <v>16</v>
      </c>
      <c r="G1811" t="s">
        <v>14</v>
      </c>
      <c r="H1811">
        <v>0</v>
      </c>
      <c r="I1811" s="2"/>
      <c r="J1811" s="4">
        <v>0</v>
      </c>
      <c r="K1811" t="str">
        <f>IF((LEN(relatorio_Ananindeua[[#This Row],[CIF/CPF/CNPJ]])=14),relatorio_Ananindeua[[#This Row],[CIF/CPF/CNPJ]],relatorio_Ananindeua[[#This Row],[Coluna2]])</f>
        <v>11837790000180</v>
      </c>
      <c r="L1811" t="str">
        <f t="shared" si="29"/>
        <v>118******80</v>
      </c>
    </row>
    <row r="1812" spans="1:12" x14ac:dyDescent="0.25">
      <c r="A1812" t="s">
        <v>297</v>
      </c>
      <c r="B1812" t="s">
        <v>298</v>
      </c>
      <c r="C1812" t="s">
        <v>17</v>
      </c>
      <c r="D1812" s="1">
        <v>45298.774594907409</v>
      </c>
      <c r="E1812" s="18" t="s">
        <v>11</v>
      </c>
      <c r="F1812" s="13" t="s">
        <v>16</v>
      </c>
      <c r="G1812" t="s">
        <v>14</v>
      </c>
      <c r="H1812">
        <v>0</v>
      </c>
      <c r="I1812" s="2"/>
      <c r="J1812" s="4">
        <v>0</v>
      </c>
      <c r="K1812" t="str">
        <f>IF((LEN(relatorio_Ananindeua[[#This Row],[CIF/CPF/CNPJ]])=14),relatorio_Ananindeua[[#This Row],[CIF/CPF/CNPJ]],relatorio_Ananindeua[[#This Row],[Coluna2]])</f>
        <v>12699956000102</v>
      </c>
      <c r="L1812" t="str">
        <f t="shared" si="29"/>
        <v>126******02</v>
      </c>
    </row>
    <row r="1813" spans="1:12" x14ac:dyDescent="0.25">
      <c r="A1813" t="s">
        <v>299</v>
      </c>
      <c r="B1813" t="s">
        <v>300</v>
      </c>
      <c r="C1813" t="s">
        <v>17</v>
      </c>
      <c r="D1813" s="1">
        <v>45298.774594907409</v>
      </c>
      <c r="E1813" s="18" t="s">
        <v>11</v>
      </c>
      <c r="F1813" s="13" t="s">
        <v>16</v>
      </c>
      <c r="G1813" t="s">
        <v>14</v>
      </c>
      <c r="H1813">
        <v>0</v>
      </c>
      <c r="I1813" s="2"/>
      <c r="J1813" s="4">
        <v>0</v>
      </c>
      <c r="K1813" t="str">
        <f>IF((LEN(relatorio_Ananindeua[[#This Row],[CIF/CPF/CNPJ]])=14),relatorio_Ananindeua[[#This Row],[CIF/CPF/CNPJ]],relatorio_Ananindeua[[#This Row],[Coluna2]])</f>
        <v>12702487000133</v>
      </c>
      <c r="L1813" t="str">
        <f t="shared" si="29"/>
        <v>127******33</v>
      </c>
    </row>
    <row r="1814" spans="1:12" x14ac:dyDescent="0.25">
      <c r="A1814" t="s">
        <v>194</v>
      </c>
      <c r="B1814" t="s">
        <v>195</v>
      </c>
      <c r="C1814" t="s">
        <v>17</v>
      </c>
      <c r="D1814" s="1">
        <v>45298.774606481478</v>
      </c>
      <c r="E1814" s="18" t="s">
        <v>11</v>
      </c>
      <c r="F1814" s="13" t="s">
        <v>16</v>
      </c>
      <c r="G1814" t="s">
        <v>14</v>
      </c>
      <c r="H1814">
        <v>0</v>
      </c>
      <c r="I1814" s="2"/>
      <c r="J1814" s="4">
        <v>0</v>
      </c>
      <c r="K1814" t="str">
        <f>IF((LEN(relatorio_Ananindeua[[#This Row],[CIF/CPF/CNPJ]])=14),relatorio_Ananindeua[[#This Row],[CIF/CPF/CNPJ]],relatorio_Ananindeua[[#This Row],[Coluna2]])</f>
        <v>12073835000150</v>
      </c>
      <c r="L1814" t="str">
        <f t="shared" si="29"/>
        <v>120******50</v>
      </c>
    </row>
    <row r="1815" spans="1:12" x14ac:dyDescent="0.25">
      <c r="A1815" t="s">
        <v>229</v>
      </c>
      <c r="B1815" t="s">
        <v>230</v>
      </c>
      <c r="C1815" t="s">
        <v>17</v>
      </c>
      <c r="D1815" s="1">
        <v>45298.774606481478</v>
      </c>
      <c r="E1815" s="18" t="s">
        <v>11</v>
      </c>
      <c r="F1815" s="13" t="s">
        <v>16</v>
      </c>
      <c r="G1815" t="s">
        <v>14</v>
      </c>
      <c r="H1815">
        <v>0</v>
      </c>
      <c r="I1815" s="2"/>
      <c r="J1815" s="4">
        <v>0</v>
      </c>
      <c r="K1815" t="str">
        <f>IF((LEN(relatorio_Ananindeua[[#This Row],[CIF/CPF/CNPJ]])=14),relatorio_Ananindeua[[#This Row],[CIF/CPF/CNPJ]],relatorio_Ananindeua[[#This Row],[Coluna2]])</f>
        <v>12413800000113</v>
      </c>
      <c r="L1815" t="str">
        <f t="shared" si="29"/>
        <v>124******13</v>
      </c>
    </row>
    <row r="1816" spans="1:12" x14ac:dyDescent="0.25">
      <c r="A1816" t="s">
        <v>231</v>
      </c>
      <c r="B1816" t="s">
        <v>232</v>
      </c>
      <c r="C1816" t="s">
        <v>17</v>
      </c>
      <c r="D1816" s="1">
        <v>45298.774606481478</v>
      </c>
      <c r="E1816" s="18" t="s">
        <v>11</v>
      </c>
      <c r="F1816" s="13" t="s">
        <v>16</v>
      </c>
      <c r="G1816" t="s">
        <v>14</v>
      </c>
      <c r="H1816">
        <v>0</v>
      </c>
      <c r="I1816" s="2"/>
      <c r="J1816" s="4">
        <v>0</v>
      </c>
      <c r="K1816" t="str">
        <f>IF((LEN(relatorio_Ananindeua[[#This Row],[CIF/CPF/CNPJ]])=14),relatorio_Ananindeua[[#This Row],[CIF/CPF/CNPJ]],relatorio_Ananindeua[[#This Row],[Coluna2]])</f>
        <v>12416196000189</v>
      </c>
      <c r="L1816" t="str">
        <f t="shared" si="29"/>
        <v>124******89</v>
      </c>
    </row>
    <row r="1817" spans="1:12" x14ac:dyDescent="0.25">
      <c r="A1817" t="s">
        <v>239</v>
      </c>
      <c r="B1817" t="s">
        <v>240</v>
      </c>
      <c r="C1817" t="s">
        <v>17</v>
      </c>
      <c r="D1817" s="1">
        <v>45298.774606481478</v>
      </c>
      <c r="E1817" s="18" t="s">
        <v>11</v>
      </c>
      <c r="F1817" s="13" t="s">
        <v>16</v>
      </c>
      <c r="G1817" t="s">
        <v>14</v>
      </c>
      <c r="H1817">
        <v>0</v>
      </c>
      <c r="I1817" s="2"/>
      <c r="J1817" s="4">
        <v>0</v>
      </c>
      <c r="K1817" t="str">
        <f>IF((LEN(relatorio_Ananindeua[[#This Row],[CIF/CPF/CNPJ]])=14),relatorio_Ananindeua[[#This Row],[CIF/CPF/CNPJ]],relatorio_Ananindeua[[#This Row],[Coluna2]])</f>
        <v>12476202000193</v>
      </c>
      <c r="L1817" t="str">
        <f t="shared" si="29"/>
        <v>124******93</v>
      </c>
    </row>
    <row r="1818" spans="1:12" x14ac:dyDescent="0.25">
      <c r="A1818" t="s">
        <v>313</v>
      </c>
      <c r="B1818" t="s">
        <v>314</v>
      </c>
      <c r="C1818" t="s">
        <v>17</v>
      </c>
      <c r="D1818" s="1">
        <v>45298.774606481478</v>
      </c>
      <c r="E1818" s="18" t="s">
        <v>11</v>
      </c>
      <c r="F1818" s="13" t="s">
        <v>16</v>
      </c>
      <c r="G1818" t="s">
        <v>14</v>
      </c>
      <c r="H1818">
        <v>0</v>
      </c>
      <c r="I1818" s="2"/>
      <c r="J1818" s="4">
        <v>0</v>
      </c>
      <c r="K1818" t="str">
        <f>IF((LEN(relatorio_Ananindeua[[#This Row],[CIF/CPF/CNPJ]])=14),relatorio_Ananindeua[[#This Row],[CIF/CPF/CNPJ]],relatorio_Ananindeua[[#This Row],[Coluna2]])</f>
        <v>12728792000102</v>
      </c>
      <c r="L1818" t="str">
        <f t="shared" si="29"/>
        <v>127******02</v>
      </c>
    </row>
    <row r="1819" spans="1:12" x14ac:dyDescent="0.25">
      <c r="A1819" t="s">
        <v>335</v>
      </c>
      <c r="B1819" t="s">
        <v>336</v>
      </c>
      <c r="C1819" t="s">
        <v>17</v>
      </c>
      <c r="D1819" s="1">
        <v>45298.774606481478</v>
      </c>
      <c r="E1819" s="18" t="s">
        <v>11</v>
      </c>
      <c r="F1819" s="13" t="s">
        <v>16</v>
      </c>
      <c r="G1819" t="s">
        <v>14</v>
      </c>
      <c r="H1819">
        <v>0</v>
      </c>
      <c r="I1819" s="2"/>
      <c r="J1819" s="4">
        <v>0</v>
      </c>
      <c r="K1819" t="str">
        <f>IF((LEN(relatorio_Ananindeua[[#This Row],[CIF/CPF/CNPJ]])=14),relatorio_Ananindeua[[#This Row],[CIF/CPF/CNPJ]],relatorio_Ananindeua[[#This Row],[Coluna2]])</f>
        <v>12747015000105</v>
      </c>
      <c r="L1819" t="str">
        <f t="shared" si="29"/>
        <v>127******05</v>
      </c>
    </row>
    <row r="1820" spans="1:12" x14ac:dyDescent="0.25">
      <c r="A1820" t="s">
        <v>2462</v>
      </c>
      <c r="B1820" t="s">
        <v>2463</v>
      </c>
      <c r="C1820" t="s">
        <v>17</v>
      </c>
      <c r="D1820" s="1">
        <v>45298.774618055555</v>
      </c>
      <c r="E1820" s="18" t="s">
        <v>11</v>
      </c>
      <c r="F1820" s="13" t="s">
        <v>16</v>
      </c>
      <c r="G1820" t="s">
        <v>14</v>
      </c>
      <c r="H1820">
        <v>0</v>
      </c>
      <c r="I1820" s="2"/>
      <c r="J1820" s="4">
        <v>0</v>
      </c>
      <c r="K1820" t="str">
        <f>IF((LEN(relatorio_Ananindeua[[#This Row],[CIF/CPF/CNPJ]])=14),relatorio_Ananindeua[[#This Row],[CIF/CPF/CNPJ]],relatorio_Ananindeua[[#This Row],[Coluna2]])</f>
        <v>28906371000156</v>
      </c>
      <c r="L1820" t="str">
        <f t="shared" si="29"/>
        <v>289******56</v>
      </c>
    </row>
    <row r="1821" spans="1:12" x14ac:dyDescent="0.25">
      <c r="A1821" t="s">
        <v>2352</v>
      </c>
      <c r="B1821" t="s">
        <v>2353</v>
      </c>
      <c r="C1821" t="s">
        <v>17</v>
      </c>
      <c r="D1821" s="1">
        <v>45298.774629629632</v>
      </c>
      <c r="E1821" s="18" t="s">
        <v>11</v>
      </c>
      <c r="F1821" s="13" t="s">
        <v>16</v>
      </c>
      <c r="G1821" t="s">
        <v>14</v>
      </c>
      <c r="H1821">
        <v>0</v>
      </c>
      <c r="I1821" s="2"/>
      <c r="J1821" s="4">
        <v>0</v>
      </c>
      <c r="K1821" t="str">
        <f>IF((LEN(relatorio_Ananindeua[[#This Row],[CIF/CPF/CNPJ]])=14),relatorio_Ananindeua[[#This Row],[CIF/CPF/CNPJ]],relatorio_Ananindeua[[#This Row],[Coluna2]])</f>
        <v>28415899000122</v>
      </c>
      <c r="L1821" t="str">
        <f t="shared" si="29"/>
        <v>284******22</v>
      </c>
    </row>
    <row r="1822" spans="1:12" x14ac:dyDescent="0.25">
      <c r="A1822" t="s">
        <v>2376</v>
      </c>
      <c r="B1822" t="s">
        <v>2377</v>
      </c>
      <c r="C1822" t="s">
        <v>17</v>
      </c>
      <c r="D1822" s="1">
        <v>45298.774629629632</v>
      </c>
      <c r="E1822" s="18" t="s">
        <v>11</v>
      </c>
      <c r="F1822" s="13" t="s">
        <v>16</v>
      </c>
      <c r="G1822" t="s">
        <v>14</v>
      </c>
      <c r="H1822">
        <v>0</v>
      </c>
      <c r="I1822" s="2"/>
      <c r="J1822" s="4">
        <v>0</v>
      </c>
      <c r="K1822" t="str">
        <f>IF((LEN(relatorio_Ananindeua[[#This Row],[CIF/CPF/CNPJ]])=14),relatorio_Ananindeua[[#This Row],[CIF/CPF/CNPJ]],relatorio_Ananindeua[[#This Row],[Coluna2]])</f>
        <v>28534788000135</v>
      </c>
      <c r="L1822" t="str">
        <f t="shared" si="29"/>
        <v>285******35</v>
      </c>
    </row>
    <row r="1823" spans="1:12" x14ac:dyDescent="0.25">
      <c r="A1823" t="s">
        <v>180</v>
      </c>
      <c r="B1823" t="s">
        <v>181</v>
      </c>
      <c r="C1823" t="s">
        <v>17</v>
      </c>
      <c r="D1823" s="1">
        <v>45298.774641203701</v>
      </c>
      <c r="E1823" s="18" t="s">
        <v>11</v>
      </c>
      <c r="F1823" s="13" t="s">
        <v>16</v>
      </c>
      <c r="G1823" t="s">
        <v>14</v>
      </c>
      <c r="H1823">
        <v>0</v>
      </c>
      <c r="I1823" s="2"/>
      <c r="J1823" s="4">
        <v>0</v>
      </c>
      <c r="K1823" t="str">
        <f>IF((LEN(relatorio_Ananindeua[[#This Row],[CIF/CPF/CNPJ]])=14),relatorio_Ananindeua[[#This Row],[CIF/CPF/CNPJ]],relatorio_Ananindeua[[#This Row],[Coluna2]])</f>
        <v>12008709000112</v>
      </c>
      <c r="L1823" t="str">
        <f t="shared" si="29"/>
        <v>120******12</v>
      </c>
    </row>
    <row r="1824" spans="1:12" x14ac:dyDescent="0.25">
      <c r="A1824" t="s">
        <v>182</v>
      </c>
      <c r="B1824" t="s">
        <v>183</v>
      </c>
      <c r="C1824" t="s">
        <v>17</v>
      </c>
      <c r="D1824" s="1">
        <v>45298.774641203701</v>
      </c>
      <c r="E1824" s="18" t="s">
        <v>11</v>
      </c>
      <c r="F1824" s="13" t="s">
        <v>16</v>
      </c>
      <c r="G1824" t="s">
        <v>14</v>
      </c>
      <c r="H1824">
        <v>0</v>
      </c>
      <c r="I1824" s="2"/>
      <c r="J1824" s="4">
        <v>0</v>
      </c>
      <c r="K1824" t="str">
        <f>IF((LEN(relatorio_Ananindeua[[#This Row],[CIF/CPF/CNPJ]])=14),relatorio_Ananindeua[[#This Row],[CIF/CPF/CNPJ]],relatorio_Ananindeua[[#This Row],[Coluna2]])</f>
        <v>12008814000151</v>
      </c>
      <c r="L1824" t="str">
        <f t="shared" si="29"/>
        <v>120******51</v>
      </c>
    </row>
    <row r="1825" spans="1:12" x14ac:dyDescent="0.25">
      <c r="A1825" t="s">
        <v>208</v>
      </c>
      <c r="B1825" t="s">
        <v>209</v>
      </c>
      <c r="C1825" t="s">
        <v>17</v>
      </c>
      <c r="D1825" s="1">
        <v>45298.774641203701</v>
      </c>
      <c r="E1825" s="18" t="s">
        <v>11</v>
      </c>
      <c r="F1825" s="13" t="s">
        <v>16</v>
      </c>
      <c r="G1825" t="s">
        <v>14</v>
      </c>
      <c r="H1825">
        <v>0</v>
      </c>
      <c r="I1825" s="2"/>
      <c r="J1825" s="4">
        <v>0</v>
      </c>
      <c r="K1825" t="str">
        <f>IF((LEN(relatorio_Ananindeua[[#This Row],[CIF/CPF/CNPJ]])=14),relatorio_Ananindeua[[#This Row],[CIF/CPF/CNPJ]],relatorio_Ananindeua[[#This Row],[Coluna2]])</f>
        <v>12188988000143</v>
      </c>
      <c r="L1825" t="str">
        <f t="shared" si="29"/>
        <v>121******43</v>
      </c>
    </row>
    <row r="1826" spans="1:12" x14ac:dyDescent="0.25">
      <c r="A1826" t="s">
        <v>224</v>
      </c>
      <c r="B1826" t="s">
        <v>225</v>
      </c>
      <c r="C1826" t="s">
        <v>17</v>
      </c>
      <c r="D1826" s="1">
        <v>45298.774641203701</v>
      </c>
      <c r="E1826" s="18" t="s">
        <v>11</v>
      </c>
      <c r="F1826" s="13" t="s">
        <v>16</v>
      </c>
      <c r="G1826" t="s">
        <v>14</v>
      </c>
      <c r="H1826">
        <v>0</v>
      </c>
      <c r="I1826" s="2"/>
      <c r="J1826" s="4">
        <v>0</v>
      </c>
      <c r="K1826" t="str">
        <f>IF((LEN(relatorio_Ananindeua[[#This Row],[CIF/CPF/CNPJ]])=14),relatorio_Ananindeua[[#This Row],[CIF/CPF/CNPJ]],relatorio_Ananindeua[[#This Row],[Coluna2]])</f>
        <v>12332523000114</v>
      </c>
      <c r="L1826" t="str">
        <f t="shared" si="29"/>
        <v>123******14</v>
      </c>
    </row>
    <row r="1827" spans="1:12" x14ac:dyDescent="0.25">
      <c r="A1827" t="s">
        <v>110</v>
      </c>
      <c r="B1827" t="s">
        <v>111</v>
      </c>
      <c r="C1827" t="s">
        <v>17</v>
      </c>
      <c r="D1827" s="1">
        <v>45298.774652777778</v>
      </c>
      <c r="E1827" s="18" t="s">
        <v>11</v>
      </c>
      <c r="F1827" s="13" t="s">
        <v>16</v>
      </c>
      <c r="G1827" t="s">
        <v>14</v>
      </c>
      <c r="H1827">
        <v>0</v>
      </c>
      <c r="I1827" s="2"/>
      <c r="J1827" s="4">
        <v>0</v>
      </c>
      <c r="K1827" t="str">
        <f>IF((LEN(relatorio_Ananindeua[[#This Row],[CIF/CPF/CNPJ]])=14),relatorio_Ananindeua[[#This Row],[CIF/CPF/CNPJ]],relatorio_Ananindeua[[#This Row],[Coluna2]])</f>
        <v>11604183000170</v>
      </c>
      <c r="L1827" t="str">
        <f t="shared" si="29"/>
        <v>116******70</v>
      </c>
    </row>
    <row r="1828" spans="1:12" x14ac:dyDescent="0.25">
      <c r="A1828" t="s">
        <v>142</v>
      </c>
      <c r="B1828" t="s">
        <v>143</v>
      </c>
      <c r="C1828" t="s">
        <v>17</v>
      </c>
      <c r="D1828" s="1">
        <v>45298.774652777778</v>
      </c>
      <c r="E1828" s="18" t="s">
        <v>11</v>
      </c>
      <c r="F1828" s="13" t="s">
        <v>16</v>
      </c>
      <c r="G1828" t="s">
        <v>14</v>
      </c>
      <c r="H1828">
        <v>0</v>
      </c>
      <c r="I1828" s="2"/>
      <c r="J1828" s="4">
        <v>0</v>
      </c>
      <c r="K1828" t="str">
        <f>IF((LEN(relatorio_Ananindeua[[#This Row],[CIF/CPF/CNPJ]])=14),relatorio_Ananindeua[[#This Row],[CIF/CPF/CNPJ]],relatorio_Ananindeua[[#This Row],[Coluna2]])</f>
        <v>11788716000111</v>
      </c>
      <c r="L1828" t="str">
        <f t="shared" si="29"/>
        <v>117******11</v>
      </c>
    </row>
    <row r="1829" spans="1:12" x14ac:dyDescent="0.25">
      <c r="A1829" t="s">
        <v>160</v>
      </c>
      <c r="B1829" t="s">
        <v>161</v>
      </c>
      <c r="C1829" t="s">
        <v>17</v>
      </c>
      <c r="D1829" s="1">
        <v>45298.774652777778</v>
      </c>
      <c r="E1829" s="18" t="s">
        <v>11</v>
      </c>
      <c r="F1829" s="13" t="s">
        <v>16</v>
      </c>
      <c r="G1829" t="s">
        <v>14</v>
      </c>
      <c r="H1829">
        <v>0</v>
      </c>
      <c r="I1829" s="2"/>
      <c r="J1829" s="4">
        <v>0</v>
      </c>
      <c r="K1829" t="str">
        <f>IF((LEN(relatorio_Ananindeua[[#This Row],[CIF/CPF/CNPJ]])=14),relatorio_Ananindeua[[#This Row],[CIF/CPF/CNPJ]],relatorio_Ananindeua[[#This Row],[Coluna2]])</f>
        <v>11892238000195</v>
      </c>
      <c r="L1829" t="str">
        <f t="shared" si="29"/>
        <v>118******95</v>
      </c>
    </row>
    <row r="1830" spans="1:12" x14ac:dyDescent="0.25">
      <c r="A1830" t="s">
        <v>2430</v>
      </c>
      <c r="B1830" t="s">
        <v>2431</v>
      </c>
      <c r="C1830" t="s">
        <v>17</v>
      </c>
      <c r="D1830" s="1">
        <v>45298.774675925924</v>
      </c>
      <c r="E1830" s="18" t="s">
        <v>11</v>
      </c>
      <c r="F1830" s="13" t="s">
        <v>16</v>
      </c>
      <c r="G1830" t="s">
        <v>14</v>
      </c>
      <c r="H1830">
        <v>0</v>
      </c>
      <c r="I1830" s="2"/>
      <c r="J1830" s="4">
        <v>0</v>
      </c>
      <c r="K1830" t="str">
        <f>IF((LEN(relatorio_Ananindeua[[#This Row],[CIF/CPF/CNPJ]])=14),relatorio_Ananindeua[[#This Row],[CIF/CPF/CNPJ]],relatorio_Ananindeua[[#This Row],[Coluna2]])</f>
        <v>28754766000180</v>
      </c>
      <c r="L1830" t="str">
        <f t="shared" si="29"/>
        <v>287******80</v>
      </c>
    </row>
    <row r="1831" spans="1:12" x14ac:dyDescent="0.25">
      <c r="A1831" t="s">
        <v>2464</v>
      </c>
      <c r="B1831" t="s">
        <v>2465</v>
      </c>
      <c r="C1831" t="s">
        <v>17</v>
      </c>
      <c r="D1831" s="1">
        <v>45298.774675925924</v>
      </c>
      <c r="E1831" s="18" t="s">
        <v>11</v>
      </c>
      <c r="F1831" s="13" t="s">
        <v>16</v>
      </c>
      <c r="G1831" t="s">
        <v>14</v>
      </c>
      <c r="H1831">
        <v>0</v>
      </c>
      <c r="I1831" s="2"/>
      <c r="J1831" s="4">
        <v>0</v>
      </c>
      <c r="K1831" t="str">
        <f>IF((LEN(relatorio_Ananindeua[[#This Row],[CIF/CPF/CNPJ]])=14),relatorio_Ananindeua[[#This Row],[CIF/CPF/CNPJ]],relatorio_Ananindeua[[#This Row],[Coluna2]])</f>
        <v>28936733000151</v>
      </c>
      <c r="L1831" t="str">
        <f t="shared" si="29"/>
        <v>289******51</v>
      </c>
    </row>
    <row r="1832" spans="1:12" x14ac:dyDescent="0.25">
      <c r="A1832" t="s">
        <v>2332</v>
      </c>
      <c r="B1832" t="s">
        <v>2333</v>
      </c>
      <c r="C1832" t="s">
        <v>17</v>
      </c>
      <c r="D1832" s="1">
        <v>45298.774687500001</v>
      </c>
      <c r="E1832" s="18" t="s">
        <v>11</v>
      </c>
      <c r="F1832" s="13" t="s">
        <v>16</v>
      </c>
      <c r="G1832" t="s">
        <v>14</v>
      </c>
      <c r="H1832">
        <v>0</v>
      </c>
      <c r="I1832" s="2"/>
      <c r="J1832" s="4">
        <v>0</v>
      </c>
      <c r="K1832" t="str">
        <f>IF((LEN(relatorio_Ananindeua[[#This Row],[CIF/CPF/CNPJ]])=14),relatorio_Ananindeua[[#This Row],[CIF/CPF/CNPJ]],relatorio_Ananindeua[[#This Row],[Coluna2]])</f>
        <v>28309898000101</v>
      </c>
      <c r="L1832" t="str">
        <f t="shared" si="29"/>
        <v>283******01</v>
      </c>
    </row>
    <row r="1833" spans="1:12" x14ac:dyDescent="0.25">
      <c r="A1833" t="s">
        <v>2338</v>
      </c>
      <c r="B1833" t="s">
        <v>2339</v>
      </c>
      <c r="C1833" t="s">
        <v>17</v>
      </c>
      <c r="D1833" s="1">
        <v>45298.774687500001</v>
      </c>
      <c r="E1833" s="18" t="s">
        <v>11</v>
      </c>
      <c r="F1833" s="13" t="s">
        <v>16</v>
      </c>
      <c r="G1833" t="s">
        <v>14</v>
      </c>
      <c r="H1833">
        <v>0</v>
      </c>
      <c r="I1833" s="2"/>
      <c r="J1833" s="4">
        <v>0</v>
      </c>
      <c r="K1833" t="str">
        <f>IF((LEN(relatorio_Ananindeua[[#This Row],[CIF/CPF/CNPJ]])=14),relatorio_Ananindeua[[#This Row],[CIF/CPF/CNPJ]],relatorio_Ananindeua[[#This Row],[Coluna2]])</f>
        <v>28330186000166</v>
      </c>
      <c r="L1833" t="str">
        <f t="shared" si="29"/>
        <v>283******66</v>
      </c>
    </row>
    <row r="1834" spans="1:12" x14ac:dyDescent="0.25">
      <c r="A1834" t="s">
        <v>2308</v>
      </c>
      <c r="B1834" t="s">
        <v>2309</v>
      </c>
      <c r="C1834" t="s">
        <v>17</v>
      </c>
      <c r="D1834" s="1">
        <v>45298.774699074071</v>
      </c>
      <c r="E1834" s="18" t="s">
        <v>11</v>
      </c>
      <c r="F1834" s="13" t="s">
        <v>16</v>
      </c>
      <c r="G1834" t="s">
        <v>14</v>
      </c>
      <c r="H1834">
        <v>0</v>
      </c>
      <c r="I1834" s="2"/>
      <c r="J1834" s="4">
        <v>0</v>
      </c>
      <c r="K1834" t="str">
        <f>IF((LEN(relatorio_Ananindeua[[#This Row],[CIF/CPF/CNPJ]])=14),relatorio_Ananindeua[[#This Row],[CIF/CPF/CNPJ]],relatorio_Ananindeua[[#This Row],[Coluna2]])</f>
        <v>28100602000130</v>
      </c>
      <c r="L1834" t="str">
        <f t="shared" si="29"/>
        <v>281******30</v>
      </c>
    </row>
    <row r="1835" spans="1:12" x14ac:dyDescent="0.25">
      <c r="A1835" t="s">
        <v>2322</v>
      </c>
      <c r="B1835" t="s">
        <v>2323</v>
      </c>
      <c r="C1835" t="s">
        <v>17</v>
      </c>
      <c r="D1835" s="1">
        <v>45298.774699074071</v>
      </c>
      <c r="E1835" s="18" t="s">
        <v>11</v>
      </c>
      <c r="F1835" s="13" t="s">
        <v>16</v>
      </c>
      <c r="G1835" t="s">
        <v>14</v>
      </c>
      <c r="H1835">
        <v>0</v>
      </c>
      <c r="I1835" s="2"/>
      <c r="J1835" s="4">
        <v>0</v>
      </c>
      <c r="K1835" t="str">
        <f>IF((LEN(relatorio_Ananindeua[[#This Row],[CIF/CPF/CNPJ]])=14),relatorio_Ananindeua[[#This Row],[CIF/CPF/CNPJ]],relatorio_Ananindeua[[#This Row],[Coluna2]])</f>
        <v>28240006000155</v>
      </c>
      <c r="L1835" t="str">
        <f t="shared" si="29"/>
        <v>282******55</v>
      </c>
    </row>
    <row r="1836" spans="1:12" x14ac:dyDescent="0.25">
      <c r="A1836" t="s">
        <v>2328</v>
      </c>
      <c r="B1836" t="s">
        <v>2329</v>
      </c>
      <c r="C1836" t="s">
        <v>17</v>
      </c>
      <c r="D1836" s="1">
        <v>45298.774699074071</v>
      </c>
      <c r="E1836" s="18" t="s">
        <v>11</v>
      </c>
      <c r="F1836" s="13" t="s">
        <v>16</v>
      </c>
      <c r="G1836" t="s">
        <v>14</v>
      </c>
      <c r="H1836">
        <v>0</v>
      </c>
      <c r="I1836" s="2"/>
      <c r="J1836" s="4">
        <v>0</v>
      </c>
      <c r="K1836" t="str">
        <f>IF((LEN(relatorio_Ananindeua[[#This Row],[CIF/CPF/CNPJ]])=14),relatorio_Ananindeua[[#This Row],[CIF/CPF/CNPJ]],relatorio_Ananindeua[[#This Row],[Coluna2]])</f>
        <v>28263509000146</v>
      </c>
      <c r="L1836" t="str">
        <f t="shared" si="29"/>
        <v>282******46</v>
      </c>
    </row>
    <row r="1837" spans="1:12" x14ac:dyDescent="0.25">
      <c r="A1837" t="s">
        <v>2278</v>
      </c>
      <c r="B1837" t="s">
        <v>2279</v>
      </c>
      <c r="C1837" t="s">
        <v>17</v>
      </c>
      <c r="D1837" s="1">
        <v>45298.774710648147</v>
      </c>
      <c r="E1837" s="18" t="s">
        <v>11</v>
      </c>
      <c r="F1837" s="13" t="s">
        <v>16</v>
      </c>
      <c r="G1837" t="s">
        <v>14</v>
      </c>
      <c r="H1837">
        <v>0</v>
      </c>
      <c r="I1837" s="2"/>
      <c r="J1837" s="4">
        <v>0</v>
      </c>
      <c r="K1837" t="str">
        <f>IF((LEN(relatorio_Ananindeua[[#This Row],[CIF/CPF/CNPJ]])=14),relatorio_Ananindeua[[#This Row],[CIF/CPF/CNPJ]],relatorio_Ananindeua[[#This Row],[Coluna2]])</f>
        <v>27928211000145</v>
      </c>
      <c r="L1837" t="str">
        <f t="shared" si="29"/>
        <v>279******45</v>
      </c>
    </row>
    <row r="1838" spans="1:12" x14ac:dyDescent="0.25">
      <c r="A1838" t="s">
        <v>2266</v>
      </c>
      <c r="B1838" t="s">
        <v>2267</v>
      </c>
      <c r="C1838" t="s">
        <v>17</v>
      </c>
      <c r="D1838" s="1">
        <v>45298.774733796294</v>
      </c>
      <c r="E1838" s="18" t="s">
        <v>11</v>
      </c>
      <c r="F1838" s="13" t="s">
        <v>16</v>
      </c>
      <c r="G1838" t="s">
        <v>14</v>
      </c>
      <c r="H1838">
        <v>0</v>
      </c>
      <c r="I1838" s="2"/>
      <c r="J1838" s="4">
        <v>0</v>
      </c>
      <c r="K1838" t="str">
        <f>IF((LEN(relatorio_Ananindeua[[#This Row],[CIF/CPF/CNPJ]])=14),relatorio_Ananindeua[[#This Row],[CIF/CPF/CNPJ]],relatorio_Ananindeua[[#This Row],[Coluna2]])</f>
        <v>27895947000164</v>
      </c>
      <c r="L1838" t="str">
        <f t="shared" si="29"/>
        <v>278******64</v>
      </c>
    </row>
    <row r="1839" spans="1:12" x14ac:dyDescent="0.25">
      <c r="A1839" t="s">
        <v>2456</v>
      </c>
      <c r="B1839" t="s">
        <v>2457</v>
      </c>
      <c r="C1839" t="s">
        <v>17</v>
      </c>
      <c r="D1839" s="1">
        <v>45298.774907407409</v>
      </c>
      <c r="E1839" s="18" t="s">
        <v>11</v>
      </c>
      <c r="F1839" s="13" t="s">
        <v>16</v>
      </c>
      <c r="G1839" t="s">
        <v>14</v>
      </c>
      <c r="H1839">
        <v>0</v>
      </c>
      <c r="I1839" s="2"/>
      <c r="J1839" s="4">
        <v>0</v>
      </c>
      <c r="K1839" t="str">
        <f>IF((LEN(relatorio_Ananindeua[[#This Row],[CIF/CPF/CNPJ]])=14),relatorio_Ananindeua[[#This Row],[CIF/CPF/CNPJ]],relatorio_Ananindeua[[#This Row],[Coluna2]])</f>
        <v>28867424000177</v>
      </c>
      <c r="L1839" t="str">
        <f t="shared" si="29"/>
        <v>288******77</v>
      </c>
    </row>
    <row r="1840" spans="1:12" x14ac:dyDescent="0.25">
      <c r="A1840" t="s">
        <v>2410</v>
      </c>
      <c r="B1840" t="s">
        <v>2411</v>
      </c>
      <c r="C1840" t="s">
        <v>17</v>
      </c>
      <c r="D1840" s="1">
        <v>45298.775069444448</v>
      </c>
      <c r="E1840" s="18" t="s">
        <v>11</v>
      </c>
      <c r="F1840" s="13" t="s">
        <v>16</v>
      </c>
      <c r="G1840" t="s">
        <v>14</v>
      </c>
      <c r="H1840">
        <v>0</v>
      </c>
      <c r="I1840" s="2"/>
      <c r="J1840" s="4">
        <v>0</v>
      </c>
      <c r="K1840" t="str">
        <f>IF((LEN(relatorio_Ananindeua[[#This Row],[CIF/CPF/CNPJ]])=14),relatorio_Ananindeua[[#This Row],[CIF/CPF/CNPJ]],relatorio_Ananindeua[[#This Row],[Coluna2]])</f>
        <v>28700254000131</v>
      </c>
      <c r="L1840" t="str">
        <f t="shared" si="29"/>
        <v>287******31</v>
      </c>
    </row>
    <row r="1841" spans="1:12" x14ac:dyDescent="0.25">
      <c r="A1841" t="s">
        <v>2390</v>
      </c>
      <c r="B1841" t="s">
        <v>2391</v>
      </c>
      <c r="C1841" t="s">
        <v>17</v>
      </c>
      <c r="D1841" s="1">
        <v>45298.775092592594</v>
      </c>
      <c r="E1841" s="18" t="s">
        <v>11</v>
      </c>
      <c r="F1841" s="13" t="s">
        <v>16</v>
      </c>
      <c r="G1841" t="s">
        <v>14</v>
      </c>
      <c r="H1841">
        <v>0</v>
      </c>
      <c r="I1841" s="2"/>
      <c r="J1841" s="4">
        <v>0</v>
      </c>
      <c r="K1841" t="str">
        <f>IF((LEN(relatorio_Ananindeua[[#This Row],[CIF/CPF/CNPJ]])=14),relatorio_Ananindeua[[#This Row],[CIF/CPF/CNPJ]],relatorio_Ananindeua[[#This Row],[Coluna2]])</f>
        <v>28608000000198</v>
      </c>
      <c r="L1841" t="str">
        <f t="shared" si="29"/>
        <v>286******98</v>
      </c>
    </row>
    <row r="1842" spans="1:12" x14ac:dyDescent="0.25">
      <c r="A1842" t="s">
        <v>2378</v>
      </c>
      <c r="B1842" t="s">
        <v>2379</v>
      </c>
      <c r="C1842" t="s">
        <v>17</v>
      </c>
      <c r="D1842" s="1">
        <v>45298.775104166663</v>
      </c>
      <c r="E1842" s="18" t="s">
        <v>11</v>
      </c>
      <c r="F1842" s="13" t="s">
        <v>16</v>
      </c>
      <c r="G1842" t="s">
        <v>14</v>
      </c>
      <c r="H1842">
        <v>0</v>
      </c>
      <c r="I1842" s="2"/>
      <c r="J1842" s="4">
        <v>0</v>
      </c>
      <c r="K1842" t="str">
        <f>IF((LEN(relatorio_Ananindeua[[#This Row],[CIF/CPF/CNPJ]])=14),relatorio_Ananindeua[[#This Row],[CIF/CPF/CNPJ]],relatorio_Ananindeua[[#This Row],[Coluna2]])</f>
        <v>28539075000164</v>
      </c>
      <c r="L1842" t="str">
        <f t="shared" si="29"/>
        <v>285******64</v>
      </c>
    </row>
    <row r="1843" spans="1:12" x14ac:dyDescent="0.25">
      <c r="A1843" t="s">
        <v>2368</v>
      </c>
      <c r="B1843" t="s">
        <v>2369</v>
      </c>
      <c r="C1843" t="s">
        <v>17</v>
      </c>
      <c r="D1843" s="1">
        <v>45298.77511574074</v>
      </c>
      <c r="E1843" s="18" t="s">
        <v>11</v>
      </c>
      <c r="F1843" s="13" t="s">
        <v>16</v>
      </c>
      <c r="G1843" t="s">
        <v>14</v>
      </c>
      <c r="H1843">
        <v>0</v>
      </c>
      <c r="I1843" s="2"/>
      <c r="J1843" s="4">
        <v>0</v>
      </c>
      <c r="K1843" t="str">
        <f>IF((LEN(relatorio_Ananindeua[[#This Row],[CIF/CPF/CNPJ]])=14),relatorio_Ananindeua[[#This Row],[CIF/CPF/CNPJ]],relatorio_Ananindeua[[#This Row],[Coluna2]])</f>
        <v>28518583000166</v>
      </c>
      <c r="L1843" t="str">
        <f t="shared" si="29"/>
        <v>285******66</v>
      </c>
    </row>
    <row r="1844" spans="1:12" x14ac:dyDescent="0.25">
      <c r="A1844" t="s">
        <v>2356</v>
      </c>
      <c r="B1844" t="s">
        <v>2357</v>
      </c>
      <c r="C1844" t="s">
        <v>17</v>
      </c>
      <c r="D1844" s="1">
        <v>45298.77516203704</v>
      </c>
      <c r="E1844" s="18" t="s">
        <v>11</v>
      </c>
      <c r="F1844" s="13" t="s">
        <v>16</v>
      </c>
      <c r="G1844" t="s">
        <v>14</v>
      </c>
      <c r="H1844">
        <v>0</v>
      </c>
      <c r="I1844" s="2"/>
      <c r="J1844" s="4">
        <v>0</v>
      </c>
      <c r="K1844" t="str">
        <f>IF((LEN(relatorio_Ananindeua[[#This Row],[CIF/CPF/CNPJ]])=14),relatorio_Ananindeua[[#This Row],[CIF/CPF/CNPJ]],relatorio_Ananindeua[[#This Row],[Coluna2]])</f>
        <v>28460112000144</v>
      </c>
      <c r="L1844" t="str">
        <f t="shared" si="29"/>
        <v>284******44</v>
      </c>
    </row>
    <row r="1845" spans="1:12" x14ac:dyDescent="0.25">
      <c r="A1845" t="s">
        <v>2316</v>
      </c>
      <c r="B1845" t="s">
        <v>2317</v>
      </c>
      <c r="C1845" t="s">
        <v>17</v>
      </c>
      <c r="D1845" s="1">
        <v>45298.775289351855</v>
      </c>
      <c r="E1845" s="18" t="s">
        <v>11</v>
      </c>
      <c r="F1845" s="13" t="s">
        <v>16</v>
      </c>
      <c r="G1845" t="s">
        <v>14</v>
      </c>
      <c r="H1845">
        <v>0</v>
      </c>
      <c r="I1845" s="2"/>
      <c r="J1845" s="4">
        <v>0</v>
      </c>
      <c r="K1845" t="str">
        <f>IF((LEN(relatorio_Ananindeua[[#This Row],[CIF/CPF/CNPJ]])=14),relatorio_Ananindeua[[#This Row],[CIF/CPF/CNPJ]],relatorio_Ananindeua[[#This Row],[Coluna2]])</f>
        <v>28176384000117</v>
      </c>
      <c r="L1845" t="str">
        <f t="shared" si="29"/>
        <v>281******17</v>
      </c>
    </row>
    <row r="1846" spans="1:12" x14ac:dyDescent="0.25">
      <c r="A1846" t="s">
        <v>2248</v>
      </c>
      <c r="B1846" t="s">
        <v>2249</v>
      </c>
      <c r="C1846" t="s">
        <v>17</v>
      </c>
      <c r="D1846" s="1">
        <v>45298.775381944448</v>
      </c>
      <c r="E1846" s="18" t="s">
        <v>11</v>
      </c>
      <c r="F1846" s="13" t="s">
        <v>16</v>
      </c>
      <c r="G1846" t="s">
        <v>14</v>
      </c>
      <c r="H1846">
        <v>0</v>
      </c>
      <c r="I1846" s="2"/>
      <c r="J1846" s="4">
        <v>0</v>
      </c>
      <c r="K1846" t="str">
        <f>IF((LEN(relatorio_Ananindeua[[#This Row],[CIF/CPF/CNPJ]])=14),relatorio_Ananindeua[[#This Row],[CIF/CPF/CNPJ]],relatorio_Ananindeua[[#This Row],[Coluna2]])</f>
        <v>27814418000199</v>
      </c>
      <c r="L1846" t="str">
        <f t="shared" si="29"/>
        <v>278******99</v>
      </c>
    </row>
    <row r="1847" spans="1:12" x14ac:dyDescent="0.25">
      <c r="A1847" t="s">
        <v>2258</v>
      </c>
      <c r="B1847" t="s">
        <v>2259</v>
      </c>
      <c r="C1847" t="s">
        <v>17</v>
      </c>
      <c r="D1847" s="1">
        <v>45298.775393518517</v>
      </c>
      <c r="E1847" s="18" t="s">
        <v>11</v>
      </c>
      <c r="F1847" s="13" t="s">
        <v>16</v>
      </c>
      <c r="G1847" t="s">
        <v>14</v>
      </c>
      <c r="H1847">
        <v>0</v>
      </c>
      <c r="I1847" s="2"/>
      <c r="J1847" s="4">
        <v>0</v>
      </c>
      <c r="K1847" t="str">
        <f>IF((LEN(relatorio_Ananindeua[[#This Row],[CIF/CPF/CNPJ]])=14),relatorio_Ananindeua[[#This Row],[CIF/CPF/CNPJ]],relatorio_Ananindeua[[#This Row],[Coluna2]])</f>
        <v>27862947000168</v>
      </c>
      <c r="L1847" t="str">
        <f t="shared" si="29"/>
        <v>278******68</v>
      </c>
    </row>
    <row r="1848" spans="1:12" x14ac:dyDescent="0.25">
      <c r="A1848" t="s">
        <v>2180</v>
      </c>
      <c r="B1848" t="s">
        <v>2181</v>
      </c>
      <c r="C1848" t="s">
        <v>17</v>
      </c>
      <c r="D1848" s="1">
        <v>45298.775405092594</v>
      </c>
      <c r="E1848" s="18" t="s">
        <v>11</v>
      </c>
      <c r="F1848" s="13" t="s">
        <v>16</v>
      </c>
      <c r="G1848" t="s">
        <v>14</v>
      </c>
      <c r="H1848">
        <v>0</v>
      </c>
      <c r="I1848" s="2"/>
      <c r="J1848" s="4">
        <v>0</v>
      </c>
      <c r="K1848" t="str">
        <f>IF((LEN(relatorio_Ananindeua[[#This Row],[CIF/CPF/CNPJ]])=14),relatorio_Ananindeua[[#This Row],[CIF/CPF/CNPJ]],relatorio_Ananindeua[[#This Row],[Coluna2]])</f>
        <v>27527822000181</v>
      </c>
      <c r="L1848" t="str">
        <f t="shared" si="29"/>
        <v>275******81</v>
      </c>
    </row>
    <row r="1849" spans="1:12" x14ac:dyDescent="0.25">
      <c r="A1849" t="s">
        <v>2186</v>
      </c>
      <c r="B1849" t="s">
        <v>2187</v>
      </c>
      <c r="C1849" t="s">
        <v>17</v>
      </c>
      <c r="D1849" s="1">
        <v>45298.775416666664</v>
      </c>
      <c r="E1849" s="18" t="s">
        <v>11</v>
      </c>
      <c r="F1849" s="13" t="s">
        <v>16</v>
      </c>
      <c r="G1849" t="s">
        <v>14</v>
      </c>
      <c r="H1849">
        <v>0</v>
      </c>
      <c r="I1849" s="2"/>
      <c r="J1849" s="4">
        <v>0</v>
      </c>
      <c r="K1849" t="str">
        <f>IF((LEN(relatorio_Ananindeua[[#This Row],[CIF/CPF/CNPJ]])=14),relatorio_Ananindeua[[#This Row],[CIF/CPF/CNPJ]],relatorio_Ananindeua[[#This Row],[Coluna2]])</f>
        <v>27551889000151</v>
      </c>
      <c r="L1849" t="str">
        <f t="shared" si="29"/>
        <v>275******51</v>
      </c>
    </row>
    <row r="1850" spans="1:12" x14ac:dyDescent="0.25">
      <c r="A1850" t="s">
        <v>2204</v>
      </c>
      <c r="B1850" t="s">
        <v>2205</v>
      </c>
      <c r="C1850" t="s">
        <v>17</v>
      </c>
      <c r="D1850" s="1">
        <v>45298.775416666664</v>
      </c>
      <c r="E1850" s="18" t="s">
        <v>11</v>
      </c>
      <c r="F1850" s="13" t="s">
        <v>16</v>
      </c>
      <c r="G1850" t="s">
        <v>14</v>
      </c>
      <c r="H1850">
        <v>0</v>
      </c>
      <c r="I1850" s="2"/>
      <c r="J1850" s="4">
        <v>0</v>
      </c>
      <c r="K1850" t="str">
        <f>IF((LEN(relatorio_Ananindeua[[#This Row],[CIF/CPF/CNPJ]])=14),relatorio_Ananindeua[[#This Row],[CIF/CPF/CNPJ]],relatorio_Ananindeua[[#This Row],[Coluna2]])</f>
        <v>27631874000101</v>
      </c>
      <c r="L1850" t="str">
        <f t="shared" si="29"/>
        <v>276******01</v>
      </c>
    </row>
    <row r="1851" spans="1:12" x14ac:dyDescent="0.25">
      <c r="A1851" t="s">
        <v>2276</v>
      </c>
      <c r="B1851" t="s">
        <v>2277</v>
      </c>
      <c r="C1851" t="s">
        <v>17</v>
      </c>
      <c r="D1851" s="1">
        <v>45298.775416666664</v>
      </c>
      <c r="E1851" s="18" t="s">
        <v>11</v>
      </c>
      <c r="F1851" s="13" t="s">
        <v>16</v>
      </c>
      <c r="G1851" t="s">
        <v>14</v>
      </c>
      <c r="H1851">
        <v>0</v>
      </c>
      <c r="I1851" s="2"/>
      <c r="J1851" s="4">
        <v>0</v>
      </c>
      <c r="K1851" t="str">
        <f>IF((LEN(relatorio_Ananindeua[[#This Row],[CIF/CPF/CNPJ]])=14),relatorio_Ananindeua[[#This Row],[CIF/CPF/CNPJ]],relatorio_Ananindeua[[#This Row],[Coluna2]])</f>
        <v>27926917000178</v>
      </c>
      <c r="L1851" t="str">
        <f t="shared" si="29"/>
        <v>279******78</v>
      </c>
    </row>
    <row r="1852" spans="1:12" x14ac:dyDescent="0.25">
      <c r="A1852" t="s">
        <v>2214</v>
      </c>
      <c r="B1852" t="s">
        <v>2215</v>
      </c>
      <c r="C1852" t="s">
        <v>17</v>
      </c>
      <c r="D1852" s="1">
        <v>45298.77542824074</v>
      </c>
      <c r="E1852" s="18" t="s">
        <v>11</v>
      </c>
      <c r="F1852" s="13" t="s">
        <v>16</v>
      </c>
      <c r="G1852" t="s">
        <v>14</v>
      </c>
      <c r="H1852">
        <v>0</v>
      </c>
      <c r="I1852" s="2"/>
      <c r="J1852" s="4">
        <v>0</v>
      </c>
      <c r="K1852" t="str">
        <f>IF((LEN(relatorio_Ananindeua[[#This Row],[CIF/CPF/CNPJ]])=14),relatorio_Ananindeua[[#This Row],[CIF/CPF/CNPJ]],relatorio_Ananindeua[[#This Row],[Coluna2]])</f>
        <v>27681640000160</v>
      </c>
      <c r="L1852" t="str">
        <f t="shared" si="29"/>
        <v>276******60</v>
      </c>
    </row>
    <row r="1853" spans="1:12" x14ac:dyDescent="0.25">
      <c r="A1853" t="s">
        <v>2182</v>
      </c>
      <c r="B1853" t="s">
        <v>2183</v>
      </c>
      <c r="C1853" t="s">
        <v>17</v>
      </c>
      <c r="D1853" s="1">
        <v>45298.775439814817</v>
      </c>
      <c r="E1853" s="18" t="s">
        <v>11</v>
      </c>
      <c r="F1853" s="13" t="s">
        <v>16</v>
      </c>
      <c r="G1853" t="s">
        <v>14</v>
      </c>
      <c r="H1853">
        <v>0</v>
      </c>
      <c r="I1853" s="2"/>
      <c r="J1853" s="4">
        <v>0</v>
      </c>
      <c r="K1853" t="str">
        <f>IF((LEN(relatorio_Ananindeua[[#This Row],[CIF/CPF/CNPJ]])=14),relatorio_Ananindeua[[#This Row],[CIF/CPF/CNPJ]],relatorio_Ananindeua[[#This Row],[Coluna2]])</f>
        <v>27532513000108</v>
      </c>
      <c r="L1853" t="str">
        <f t="shared" si="29"/>
        <v>275******08</v>
      </c>
    </row>
    <row r="1854" spans="1:12" x14ac:dyDescent="0.25">
      <c r="A1854" t="s">
        <v>2192</v>
      </c>
      <c r="B1854" t="s">
        <v>2193</v>
      </c>
      <c r="C1854" t="s">
        <v>17</v>
      </c>
      <c r="D1854" s="1">
        <v>45298.775439814817</v>
      </c>
      <c r="E1854" s="18" t="s">
        <v>11</v>
      </c>
      <c r="F1854" s="13" t="s">
        <v>16</v>
      </c>
      <c r="G1854" t="s">
        <v>14</v>
      </c>
      <c r="H1854">
        <v>0</v>
      </c>
      <c r="I1854" s="2"/>
      <c r="J1854" s="4">
        <v>0</v>
      </c>
      <c r="K1854" t="str">
        <f>IF((LEN(relatorio_Ananindeua[[#This Row],[CIF/CPF/CNPJ]])=14),relatorio_Ananindeua[[#This Row],[CIF/CPF/CNPJ]],relatorio_Ananindeua[[#This Row],[Coluna2]])</f>
        <v>27593216000164</v>
      </c>
      <c r="L1854" t="str">
        <f t="shared" si="29"/>
        <v>275******64</v>
      </c>
    </row>
    <row r="1855" spans="1:12" x14ac:dyDescent="0.25">
      <c r="A1855" t="s">
        <v>1686</v>
      </c>
      <c r="B1855" t="s">
        <v>1687</v>
      </c>
      <c r="C1855" t="s">
        <v>17</v>
      </c>
      <c r="D1855" s="1">
        <v>45298.77548611111</v>
      </c>
      <c r="E1855" s="18" t="s">
        <v>11</v>
      </c>
      <c r="F1855" s="13" t="s">
        <v>16</v>
      </c>
      <c r="G1855" t="s">
        <v>14</v>
      </c>
      <c r="H1855">
        <v>0</v>
      </c>
      <c r="I1855" s="2"/>
      <c r="J1855" s="4">
        <v>0</v>
      </c>
      <c r="K1855" t="str">
        <f>IF((LEN(relatorio_Ananindeua[[#This Row],[CIF/CPF/CNPJ]])=14),relatorio_Ananindeua[[#This Row],[CIF/CPF/CNPJ]],relatorio_Ananindeua[[#This Row],[Coluna2]])</f>
        <v>23721934000118</v>
      </c>
      <c r="L1855" t="str">
        <f t="shared" si="29"/>
        <v>237******18</v>
      </c>
    </row>
    <row r="1856" spans="1:12" x14ac:dyDescent="0.25">
      <c r="A1856" t="s">
        <v>2246</v>
      </c>
      <c r="B1856" t="s">
        <v>2247</v>
      </c>
      <c r="C1856" t="s">
        <v>17</v>
      </c>
      <c r="D1856" s="1">
        <v>45298.775520833333</v>
      </c>
      <c r="E1856" s="18" t="s">
        <v>11</v>
      </c>
      <c r="F1856" s="13" t="s">
        <v>16</v>
      </c>
      <c r="G1856" t="s">
        <v>14</v>
      </c>
      <c r="H1856">
        <v>0</v>
      </c>
      <c r="I1856" s="2"/>
      <c r="J1856" s="4">
        <v>0</v>
      </c>
      <c r="K1856" t="str">
        <f>IF((LEN(relatorio_Ananindeua[[#This Row],[CIF/CPF/CNPJ]])=14),relatorio_Ananindeua[[#This Row],[CIF/CPF/CNPJ]],relatorio_Ananindeua[[#This Row],[Coluna2]])</f>
        <v>27811803000182</v>
      </c>
      <c r="L1856" t="str">
        <f t="shared" si="29"/>
        <v>278******82</v>
      </c>
    </row>
    <row r="1857" spans="1:12" x14ac:dyDescent="0.25">
      <c r="A1857" t="s">
        <v>2210</v>
      </c>
      <c r="B1857" t="s">
        <v>2211</v>
      </c>
      <c r="C1857" t="s">
        <v>17</v>
      </c>
      <c r="D1857" s="1">
        <v>45298.775625000002</v>
      </c>
      <c r="E1857" s="18" t="s">
        <v>11</v>
      </c>
      <c r="F1857" s="13" t="s">
        <v>16</v>
      </c>
      <c r="G1857" t="s">
        <v>14</v>
      </c>
      <c r="H1857">
        <v>0</v>
      </c>
      <c r="I1857" s="2"/>
      <c r="J1857" s="4">
        <v>0</v>
      </c>
      <c r="K1857" t="str">
        <f>IF((LEN(relatorio_Ananindeua[[#This Row],[CIF/CPF/CNPJ]])=14),relatorio_Ananindeua[[#This Row],[CIF/CPF/CNPJ]],relatorio_Ananindeua[[#This Row],[Coluna2]])</f>
        <v>27670315000100</v>
      </c>
      <c r="L1857" t="str">
        <f t="shared" si="29"/>
        <v>276******00</v>
      </c>
    </row>
    <row r="1858" spans="1:12" x14ac:dyDescent="0.25">
      <c r="A1858" t="s">
        <v>2176</v>
      </c>
      <c r="B1858" t="s">
        <v>2177</v>
      </c>
      <c r="C1858" t="s">
        <v>17</v>
      </c>
      <c r="D1858" s="1">
        <v>45298.77579861111</v>
      </c>
      <c r="E1858" s="18" t="s">
        <v>11</v>
      </c>
      <c r="F1858" s="13" t="s">
        <v>16</v>
      </c>
      <c r="G1858" t="s">
        <v>14</v>
      </c>
      <c r="H1858">
        <v>0</v>
      </c>
      <c r="I1858" s="2"/>
      <c r="J1858" s="4">
        <v>0</v>
      </c>
      <c r="K1858" t="str">
        <f>IF((LEN(relatorio_Ananindeua[[#This Row],[CIF/CPF/CNPJ]])=14),relatorio_Ananindeua[[#This Row],[CIF/CPF/CNPJ]],relatorio_Ananindeua[[#This Row],[Coluna2]])</f>
        <v>27489759000136</v>
      </c>
      <c r="L1858" t="str">
        <f t="shared" si="29"/>
        <v>274******36</v>
      </c>
    </row>
    <row r="1859" spans="1:12" x14ac:dyDescent="0.25">
      <c r="A1859" t="s">
        <v>2162</v>
      </c>
      <c r="B1859" t="s">
        <v>2163</v>
      </c>
      <c r="C1859" t="s">
        <v>17</v>
      </c>
      <c r="D1859" s="1">
        <v>45298.77584490741</v>
      </c>
      <c r="E1859" s="18" t="s">
        <v>11</v>
      </c>
      <c r="F1859" s="13" t="s">
        <v>16</v>
      </c>
      <c r="G1859" t="s">
        <v>14</v>
      </c>
      <c r="H1859">
        <v>0</v>
      </c>
      <c r="I1859" s="2"/>
      <c r="J1859" s="4">
        <v>0</v>
      </c>
      <c r="K1859" t="str">
        <f>IF((LEN(relatorio_Ananindeua[[#This Row],[CIF/CPF/CNPJ]])=14),relatorio_Ananindeua[[#This Row],[CIF/CPF/CNPJ]],relatorio_Ananindeua[[#This Row],[Coluna2]])</f>
        <v>27405017000185</v>
      </c>
      <c r="L1859" t="str">
        <f t="shared" si="29"/>
        <v>274******85</v>
      </c>
    </row>
    <row r="1860" spans="1:12" x14ac:dyDescent="0.25">
      <c r="A1860" t="s">
        <v>2130</v>
      </c>
      <c r="B1860" t="s">
        <v>2131</v>
      </c>
      <c r="C1860" t="s">
        <v>17</v>
      </c>
      <c r="D1860" s="1">
        <v>45298.775949074072</v>
      </c>
      <c r="E1860" s="18" t="s">
        <v>11</v>
      </c>
      <c r="F1860" s="13" t="s">
        <v>16</v>
      </c>
      <c r="G1860" t="s">
        <v>14</v>
      </c>
      <c r="H1860">
        <v>0</v>
      </c>
      <c r="I1860" s="2"/>
      <c r="J1860" s="4">
        <v>0</v>
      </c>
      <c r="K1860" t="str">
        <f>IF((LEN(relatorio_Ananindeua[[#This Row],[CIF/CPF/CNPJ]])=14),relatorio_Ananindeua[[#This Row],[CIF/CPF/CNPJ]],relatorio_Ananindeua[[#This Row],[Coluna2]])</f>
        <v>27251463000182</v>
      </c>
      <c r="L1860" t="str">
        <f t="shared" si="29"/>
        <v>272******82</v>
      </c>
    </row>
    <row r="1861" spans="1:12" x14ac:dyDescent="0.25">
      <c r="A1861" t="s">
        <v>702</v>
      </c>
      <c r="B1861" t="s">
        <v>703</v>
      </c>
      <c r="C1861" t="s">
        <v>17</v>
      </c>
      <c r="D1861" s="1">
        <v>45298.775972222225</v>
      </c>
      <c r="E1861" s="18" t="s">
        <v>11</v>
      </c>
      <c r="F1861" s="13" t="s">
        <v>16</v>
      </c>
      <c r="G1861" t="s">
        <v>14</v>
      </c>
      <c r="H1861">
        <v>0</v>
      </c>
      <c r="I1861" s="2"/>
      <c r="J1861" s="4">
        <v>0</v>
      </c>
      <c r="K1861" t="str">
        <f>IF((LEN(relatorio_Ananindeua[[#This Row],[CIF/CPF/CNPJ]])=14),relatorio_Ananindeua[[#This Row],[CIF/CPF/CNPJ]],relatorio_Ananindeua[[#This Row],[Coluna2]])</f>
        <v>15209928000158</v>
      </c>
      <c r="L1861" t="str">
        <f t="shared" si="29"/>
        <v>152******58</v>
      </c>
    </row>
    <row r="1862" spans="1:12" x14ac:dyDescent="0.25">
      <c r="A1862" t="s">
        <v>2128</v>
      </c>
      <c r="B1862" t="s">
        <v>2129</v>
      </c>
      <c r="C1862" t="s">
        <v>17</v>
      </c>
      <c r="D1862" s="1">
        <v>45298.775983796295</v>
      </c>
      <c r="E1862" s="18" t="s">
        <v>11</v>
      </c>
      <c r="F1862" s="13" t="s">
        <v>16</v>
      </c>
      <c r="G1862" t="s">
        <v>14</v>
      </c>
      <c r="H1862">
        <v>0</v>
      </c>
      <c r="I1862" s="2"/>
      <c r="J1862" s="4">
        <v>0</v>
      </c>
      <c r="K1862" t="str">
        <f>IF((LEN(relatorio_Ananindeua[[#This Row],[CIF/CPF/CNPJ]])=14),relatorio_Ananindeua[[#This Row],[CIF/CPF/CNPJ]],relatorio_Ananindeua[[#This Row],[Coluna2]])</f>
        <v>27224471000130</v>
      </c>
      <c r="L1862" t="str">
        <f t="shared" si="29"/>
        <v>272******30</v>
      </c>
    </row>
    <row r="1863" spans="1:12" x14ac:dyDescent="0.25">
      <c r="A1863" t="s">
        <v>2074</v>
      </c>
      <c r="B1863" t="s">
        <v>2075</v>
      </c>
      <c r="C1863" t="s">
        <v>17</v>
      </c>
      <c r="D1863" s="1">
        <v>45298.776030092595</v>
      </c>
      <c r="E1863" s="18" t="s">
        <v>11</v>
      </c>
      <c r="F1863" s="13" t="s">
        <v>16</v>
      </c>
      <c r="G1863" t="s">
        <v>14</v>
      </c>
      <c r="H1863">
        <v>0</v>
      </c>
      <c r="I1863" s="2"/>
      <c r="J1863" s="4">
        <v>0</v>
      </c>
      <c r="K1863" t="str">
        <f>IF((LEN(relatorio_Ananindeua[[#This Row],[CIF/CPF/CNPJ]])=14),relatorio_Ananindeua[[#This Row],[CIF/CPF/CNPJ]],relatorio_Ananindeua[[#This Row],[Coluna2]])</f>
        <v>26862608000119</v>
      </c>
      <c r="L1863" t="str">
        <f t="shared" si="29"/>
        <v>268******19</v>
      </c>
    </row>
    <row r="1864" spans="1:12" x14ac:dyDescent="0.25">
      <c r="A1864" t="s">
        <v>2118</v>
      </c>
      <c r="B1864" t="s">
        <v>2119</v>
      </c>
      <c r="C1864" t="s">
        <v>17</v>
      </c>
      <c r="D1864" s="1">
        <v>45298.776030092595</v>
      </c>
      <c r="E1864" s="18" t="s">
        <v>11</v>
      </c>
      <c r="F1864" s="13" t="s">
        <v>16</v>
      </c>
      <c r="G1864" t="s">
        <v>14</v>
      </c>
      <c r="H1864">
        <v>0</v>
      </c>
      <c r="I1864" s="2"/>
      <c r="J1864" s="4">
        <v>0</v>
      </c>
      <c r="K1864" t="str">
        <f>IF((LEN(relatorio_Ananindeua[[#This Row],[CIF/CPF/CNPJ]])=14),relatorio_Ananindeua[[#This Row],[CIF/CPF/CNPJ]],relatorio_Ananindeua[[#This Row],[Coluna2]])</f>
        <v>27142302000150</v>
      </c>
      <c r="L1864" t="str">
        <f t="shared" si="29"/>
        <v>271******50</v>
      </c>
    </row>
    <row r="1865" spans="1:12" x14ac:dyDescent="0.25">
      <c r="A1865" t="s">
        <v>2122</v>
      </c>
      <c r="B1865" t="s">
        <v>2123</v>
      </c>
      <c r="C1865" t="s">
        <v>17</v>
      </c>
      <c r="D1865" s="1">
        <v>45298.776030092595</v>
      </c>
      <c r="E1865" s="18" t="s">
        <v>11</v>
      </c>
      <c r="F1865" s="13" t="s">
        <v>16</v>
      </c>
      <c r="G1865" t="s">
        <v>14</v>
      </c>
      <c r="H1865">
        <v>0</v>
      </c>
      <c r="I1865" s="2"/>
      <c r="J1865" s="4">
        <v>0</v>
      </c>
      <c r="K1865" t="str">
        <f>IF((LEN(relatorio_Ananindeua[[#This Row],[CIF/CPF/CNPJ]])=14),relatorio_Ananindeua[[#This Row],[CIF/CPF/CNPJ]],relatorio_Ananindeua[[#This Row],[Coluna2]])</f>
        <v>27159386000135</v>
      </c>
      <c r="L1865" t="str">
        <f t="shared" si="29"/>
        <v>271******35</v>
      </c>
    </row>
    <row r="1866" spans="1:12" x14ac:dyDescent="0.25">
      <c r="A1866" t="s">
        <v>2116</v>
      </c>
      <c r="B1866" t="s">
        <v>2117</v>
      </c>
      <c r="C1866" t="s">
        <v>17</v>
      </c>
      <c r="D1866" s="1">
        <v>45298.776041666664</v>
      </c>
      <c r="E1866" s="18" t="s">
        <v>11</v>
      </c>
      <c r="F1866" s="13" t="s">
        <v>16</v>
      </c>
      <c r="G1866" t="s">
        <v>14</v>
      </c>
      <c r="H1866">
        <v>0</v>
      </c>
      <c r="I1866" s="2"/>
      <c r="J1866" s="4">
        <v>0</v>
      </c>
      <c r="K1866" t="str">
        <f>IF((LEN(relatorio_Ananindeua[[#This Row],[CIF/CPF/CNPJ]])=14),relatorio_Ananindeua[[#This Row],[CIF/CPF/CNPJ]],relatorio_Ananindeua[[#This Row],[Coluna2]])</f>
        <v>27105541000130</v>
      </c>
      <c r="L1866" t="str">
        <f t="shared" si="29"/>
        <v>271******30</v>
      </c>
    </row>
    <row r="1867" spans="1:12" x14ac:dyDescent="0.25">
      <c r="A1867" t="s">
        <v>2110</v>
      </c>
      <c r="B1867" t="s">
        <v>2111</v>
      </c>
      <c r="C1867" t="s">
        <v>17</v>
      </c>
      <c r="D1867" s="1">
        <v>45298.776053240741</v>
      </c>
      <c r="E1867" s="18" t="s">
        <v>11</v>
      </c>
      <c r="F1867" s="13" t="s">
        <v>16</v>
      </c>
      <c r="G1867" t="s">
        <v>14</v>
      </c>
      <c r="H1867">
        <v>0</v>
      </c>
      <c r="I1867" s="2"/>
      <c r="J1867" s="4">
        <v>0</v>
      </c>
      <c r="K1867" t="str">
        <f>IF((LEN(relatorio_Ananindeua[[#This Row],[CIF/CPF/CNPJ]])=14),relatorio_Ananindeua[[#This Row],[CIF/CPF/CNPJ]],relatorio_Ananindeua[[#This Row],[Coluna2]])</f>
        <v>27079512000141</v>
      </c>
      <c r="L1867" t="str">
        <f t="shared" si="29"/>
        <v>270******41</v>
      </c>
    </row>
    <row r="1868" spans="1:12" x14ac:dyDescent="0.25">
      <c r="A1868" t="s">
        <v>2114</v>
      </c>
      <c r="B1868" t="s">
        <v>2115</v>
      </c>
      <c r="C1868" t="s">
        <v>17</v>
      </c>
      <c r="D1868" s="1">
        <v>45298.776053240741</v>
      </c>
      <c r="E1868" s="18" t="s">
        <v>11</v>
      </c>
      <c r="F1868" s="13" t="s">
        <v>16</v>
      </c>
      <c r="G1868" t="s">
        <v>14</v>
      </c>
      <c r="H1868">
        <v>0</v>
      </c>
      <c r="I1868" s="2"/>
      <c r="J1868" s="4">
        <v>0</v>
      </c>
      <c r="K1868" t="str">
        <f>IF((LEN(relatorio_Ananindeua[[#This Row],[CIF/CPF/CNPJ]])=14),relatorio_Ananindeua[[#This Row],[CIF/CPF/CNPJ]],relatorio_Ananindeua[[#This Row],[Coluna2]])</f>
        <v>27097558000193</v>
      </c>
      <c r="L1868" t="str">
        <f t="shared" si="29"/>
        <v>270******93</v>
      </c>
    </row>
    <row r="1869" spans="1:12" x14ac:dyDescent="0.25">
      <c r="A1869" t="s">
        <v>2108</v>
      </c>
      <c r="B1869" t="s">
        <v>2109</v>
      </c>
      <c r="C1869" t="s">
        <v>17</v>
      </c>
      <c r="D1869" s="1">
        <v>45298.776064814818</v>
      </c>
      <c r="E1869" s="18" t="s">
        <v>11</v>
      </c>
      <c r="F1869" s="13" t="s">
        <v>16</v>
      </c>
      <c r="G1869" t="s">
        <v>14</v>
      </c>
      <c r="H1869">
        <v>0</v>
      </c>
      <c r="I1869" s="2"/>
      <c r="J1869" s="4">
        <v>0</v>
      </c>
      <c r="K1869" t="str">
        <f>IF((LEN(relatorio_Ananindeua[[#This Row],[CIF/CPF/CNPJ]])=14),relatorio_Ananindeua[[#This Row],[CIF/CPF/CNPJ]],relatorio_Ananindeua[[#This Row],[Coluna2]])</f>
        <v>27075436000104</v>
      </c>
      <c r="L1869" t="str">
        <f t="shared" si="29"/>
        <v>270******04</v>
      </c>
    </row>
    <row r="1870" spans="1:12" x14ac:dyDescent="0.25">
      <c r="A1870" t="s">
        <v>2094</v>
      </c>
      <c r="B1870" t="s">
        <v>2095</v>
      </c>
      <c r="C1870" t="s">
        <v>17</v>
      </c>
      <c r="D1870" s="1">
        <v>45298.776099537034</v>
      </c>
      <c r="E1870" s="18" t="s">
        <v>11</v>
      </c>
      <c r="F1870" s="13" t="s">
        <v>16</v>
      </c>
      <c r="G1870" t="s">
        <v>14</v>
      </c>
      <c r="H1870">
        <v>0</v>
      </c>
      <c r="I1870" s="2"/>
      <c r="J1870" s="4">
        <v>0</v>
      </c>
      <c r="K1870" t="str">
        <f>IF((LEN(relatorio_Ananindeua[[#This Row],[CIF/CPF/CNPJ]])=14),relatorio_Ananindeua[[#This Row],[CIF/CPF/CNPJ]],relatorio_Ananindeua[[#This Row],[Coluna2]])</f>
        <v>26974047000140</v>
      </c>
      <c r="L1870" t="str">
        <f t="shared" si="29"/>
        <v>269******40</v>
      </c>
    </row>
    <row r="1871" spans="1:12" x14ac:dyDescent="0.25">
      <c r="A1871" t="s">
        <v>2092</v>
      </c>
      <c r="B1871" t="s">
        <v>2093</v>
      </c>
      <c r="C1871" t="s">
        <v>17</v>
      </c>
      <c r="D1871" s="1">
        <v>45298.77611111111</v>
      </c>
      <c r="E1871" s="18" t="s">
        <v>11</v>
      </c>
      <c r="F1871" s="13" t="s">
        <v>16</v>
      </c>
      <c r="G1871" t="s">
        <v>14</v>
      </c>
      <c r="H1871">
        <v>0</v>
      </c>
      <c r="I1871" s="2"/>
      <c r="J1871" s="4">
        <v>0</v>
      </c>
      <c r="K1871" t="str">
        <f>IF((LEN(relatorio_Ananindeua[[#This Row],[CIF/CPF/CNPJ]])=14),relatorio_Ananindeua[[#This Row],[CIF/CPF/CNPJ]],relatorio_Ananindeua[[#This Row],[Coluna2]])</f>
        <v>26963628000186</v>
      </c>
      <c r="L1871" t="str">
        <f t="shared" si="29"/>
        <v>269******86</v>
      </c>
    </row>
    <row r="1872" spans="1:12" x14ac:dyDescent="0.25">
      <c r="A1872" t="s">
        <v>2082</v>
      </c>
      <c r="B1872" t="s">
        <v>2083</v>
      </c>
      <c r="C1872" t="s">
        <v>17</v>
      </c>
      <c r="D1872" s="1">
        <v>45298.776134259257</v>
      </c>
      <c r="E1872" s="18" t="s">
        <v>11</v>
      </c>
      <c r="F1872" s="13" t="s">
        <v>16</v>
      </c>
      <c r="G1872" t="s">
        <v>14</v>
      </c>
      <c r="H1872">
        <v>0</v>
      </c>
      <c r="I1872" s="2"/>
      <c r="J1872" s="4">
        <v>0</v>
      </c>
      <c r="K1872" t="str">
        <f>IF((LEN(relatorio_Ananindeua[[#This Row],[CIF/CPF/CNPJ]])=14),relatorio_Ananindeua[[#This Row],[CIF/CPF/CNPJ]],relatorio_Ananindeua[[#This Row],[Coluna2]])</f>
        <v>26901232000104</v>
      </c>
      <c r="L1872" t="str">
        <f t="shared" si="29"/>
        <v>269******04</v>
      </c>
    </row>
    <row r="1873" spans="1:12" x14ac:dyDescent="0.25">
      <c r="A1873" t="s">
        <v>2080</v>
      </c>
      <c r="B1873" t="s">
        <v>2081</v>
      </c>
      <c r="C1873" t="s">
        <v>17</v>
      </c>
      <c r="D1873" s="1">
        <v>45298.776145833333</v>
      </c>
      <c r="E1873" s="18" t="s">
        <v>11</v>
      </c>
      <c r="F1873" s="13" t="s">
        <v>16</v>
      </c>
      <c r="G1873" t="s">
        <v>14</v>
      </c>
      <c r="H1873">
        <v>0</v>
      </c>
      <c r="I1873" s="2"/>
      <c r="J1873" s="4">
        <v>0</v>
      </c>
      <c r="K1873" t="str">
        <f>IF((LEN(relatorio_Ananindeua[[#This Row],[CIF/CPF/CNPJ]])=14),relatorio_Ananindeua[[#This Row],[CIF/CPF/CNPJ]],relatorio_Ananindeua[[#This Row],[Coluna2]])</f>
        <v>26887354000193</v>
      </c>
      <c r="L1873" t="str">
        <f t="shared" si="29"/>
        <v>268******93</v>
      </c>
    </row>
    <row r="1874" spans="1:12" x14ac:dyDescent="0.25">
      <c r="A1874" t="s">
        <v>2056</v>
      </c>
      <c r="B1874" t="s">
        <v>2057</v>
      </c>
      <c r="C1874" t="s">
        <v>17</v>
      </c>
      <c r="D1874" s="1">
        <v>45298.776192129626</v>
      </c>
      <c r="E1874" s="18" t="s">
        <v>11</v>
      </c>
      <c r="F1874" s="13" t="s">
        <v>16</v>
      </c>
      <c r="G1874" t="s">
        <v>14</v>
      </c>
      <c r="H1874">
        <v>0</v>
      </c>
      <c r="I1874" s="2"/>
      <c r="J1874" s="4">
        <v>0</v>
      </c>
      <c r="K1874" t="str">
        <f>IF((LEN(relatorio_Ananindeua[[#This Row],[CIF/CPF/CNPJ]])=14),relatorio_Ananindeua[[#This Row],[CIF/CPF/CNPJ]],relatorio_Ananindeua[[#This Row],[Coluna2]])</f>
        <v>26768133000104</v>
      </c>
      <c r="L1874" t="str">
        <f t="shared" ref="L1874:L1937" si="30">_xlfn.CONCAT(LEFT(A1874,3),REPT("*",6),RIGHT(A1874,2))</f>
        <v>267******04</v>
      </c>
    </row>
    <row r="1875" spans="1:12" x14ac:dyDescent="0.25">
      <c r="A1875" t="s">
        <v>2060</v>
      </c>
      <c r="B1875" t="s">
        <v>2061</v>
      </c>
      <c r="C1875" t="s">
        <v>17</v>
      </c>
      <c r="D1875" s="1">
        <v>45298.776192129626</v>
      </c>
      <c r="E1875" s="18" t="s">
        <v>11</v>
      </c>
      <c r="F1875" s="13" t="s">
        <v>16</v>
      </c>
      <c r="G1875" t="s">
        <v>14</v>
      </c>
      <c r="H1875">
        <v>0</v>
      </c>
      <c r="I1875" s="2"/>
      <c r="J1875" s="4">
        <v>0</v>
      </c>
      <c r="K1875" t="str">
        <f>IF((LEN(relatorio_Ananindeua[[#This Row],[CIF/CPF/CNPJ]])=14),relatorio_Ananindeua[[#This Row],[CIF/CPF/CNPJ]],relatorio_Ananindeua[[#This Row],[Coluna2]])</f>
        <v>26817616000143</v>
      </c>
      <c r="L1875" t="str">
        <f t="shared" si="30"/>
        <v>268******43</v>
      </c>
    </row>
    <row r="1876" spans="1:12" x14ac:dyDescent="0.25">
      <c r="A1876" t="s">
        <v>2062</v>
      </c>
      <c r="B1876" t="s">
        <v>2063</v>
      </c>
      <c r="C1876" t="s">
        <v>17</v>
      </c>
      <c r="D1876" s="1">
        <v>45298.776192129626</v>
      </c>
      <c r="E1876" s="18" t="s">
        <v>11</v>
      </c>
      <c r="F1876" s="13" t="s">
        <v>16</v>
      </c>
      <c r="G1876" t="s">
        <v>14</v>
      </c>
      <c r="H1876">
        <v>0</v>
      </c>
      <c r="I1876" s="2"/>
      <c r="J1876" s="4">
        <v>0</v>
      </c>
      <c r="K1876" t="str">
        <f>IF((LEN(relatorio_Ananindeua[[#This Row],[CIF/CPF/CNPJ]])=14),relatorio_Ananindeua[[#This Row],[CIF/CPF/CNPJ]],relatorio_Ananindeua[[#This Row],[Coluna2]])</f>
        <v>26824657000167</v>
      </c>
      <c r="L1876" t="str">
        <f t="shared" si="30"/>
        <v>268******67</v>
      </c>
    </row>
    <row r="1877" spans="1:12" x14ac:dyDescent="0.25">
      <c r="A1877" t="s">
        <v>2054</v>
      </c>
      <c r="B1877" t="s">
        <v>2055</v>
      </c>
      <c r="C1877" t="s">
        <v>17</v>
      </c>
      <c r="D1877" s="1">
        <v>45298.776203703703</v>
      </c>
      <c r="E1877" s="18" t="s">
        <v>11</v>
      </c>
      <c r="F1877" s="13" t="s">
        <v>16</v>
      </c>
      <c r="G1877" t="s">
        <v>14</v>
      </c>
      <c r="H1877">
        <v>0</v>
      </c>
      <c r="I1877" s="2"/>
      <c r="J1877" s="4">
        <v>0</v>
      </c>
      <c r="K1877" t="str">
        <f>IF((LEN(relatorio_Ananindeua[[#This Row],[CIF/CPF/CNPJ]])=14),relatorio_Ananindeua[[#This Row],[CIF/CPF/CNPJ]],relatorio_Ananindeua[[#This Row],[Coluna2]])</f>
        <v>26767759000198</v>
      </c>
      <c r="L1877" t="str">
        <f t="shared" si="30"/>
        <v>267******98</v>
      </c>
    </row>
    <row r="1878" spans="1:12" x14ac:dyDescent="0.25">
      <c r="A1878" t="s">
        <v>2046</v>
      </c>
      <c r="B1878" t="s">
        <v>2047</v>
      </c>
      <c r="C1878" t="s">
        <v>17</v>
      </c>
      <c r="D1878" s="1">
        <v>45298.776238425926</v>
      </c>
      <c r="E1878" s="18" t="s">
        <v>11</v>
      </c>
      <c r="F1878" s="13" t="s">
        <v>16</v>
      </c>
      <c r="G1878" t="s">
        <v>14</v>
      </c>
      <c r="H1878">
        <v>0</v>
      </c>
      <c r="I1878" s="2"/>
      <c r="J1878" s="4">
        <v>0</v>
      </c>
      <c r="K1878" t="str">
        <f>IF((LEN(relatorio_Ananindeua[[#This Row],[CIF/CPF/CNPJ]])=14),relatorio_Ananindeua[[#This Row],[CIF/CPF/CNPJ]],relatorio_Ananindeua[[#This Row],[Coluna2]])</f>
        <v>26730296000190</v>
      </c>
      <c r="L1878" t="str">
        <f t="shared" si="30"/>
        <v>267******90</v>
      </c>
    </row>
    <row r="1879" spans="1:12" x14ac:dyDescent="0.25">
      <c r="A1879" t="s">
        <v>2050</v>
      </c>
      <c r="B1879" t="s">
        <v>2051</v>
      </c>
      <c r="C1879" t="s">
        <v>17</v>
      </c>
      <c r="D1879" s="1">
        <v>45298.776238425926</v>
      </c>
      <c r="E1879" s="18" t="s">
        <v>11</v>
      </c>
      <c r="F1879" s="13" t="s">
        <v>16</v>
      </c>
      <c r="G1879" t="s">
        <v>14</v>
      </c>
      <c r="H1879">
        <v>0</v>
      </c>
      <c r="I1879" s="2"/>
      <c r="J1879" s="4">
        <v>0</v>
      </c>
      <c r="K1879" t="str">
        <f>IF((LEN(relatorio_Ananindeua[[#This Row],[CIF/CPF/CNPJ]])=14),relatorio_Ananindeua[[#This Row],[CIF/CPF/CNPJ]],relatorio_Ananindeua[[#This Row],[Coluna2]])</f>
        <v>26731163000138</v>
      </c>
      <c r="L1879" t="str">
        <f t="shared" si="30"/>
        <v>267******38</v>
      </c>
    </row>
    <row r="1880" spans="1:12" x14ac:dyDescent="0.25">
      <c r="A1880" t="s">
        <v>2036</v>
      </c>
      <c r="B1880" t="s">
        <v>2037</v>
      </c>
      <c r="C1880" t="s">
        <v>17</v>
      </c>
      <c r="D1880" s="1">
        <v>45298.776261574072</v>
      </c>
      <c r="E1880" s="18" t="s">
        <v>11</v>
      </c>
      <c r="F1880" s="13" t="s">
        <v>16</v>
      </c>
      <c r="G1880" t="s">
        <v>14</v>
      </c>
      <c r="H1880">
        <v>0</v>
      </c>
      <c r="I1880" s="2"/>
      <c r="J1880" s="4">
        <v>0</v>
      </c>
      <c r="K1880" t="str">
        <f>IF((LEN(relatorio_Ananindeua[[#This Row],[CIF/CPF/CNPJ]])=14),relatorio_Ananindeua[[#This Row],[CIF/CPF/CNPJ]],relatorio_Ananindeua[[#This Row],[Coluna2]])</f>
        <v>26652146000105</v>
      </c>
      <c r="L1880" t="str">
        <f t="shared" si="30"/>
        <v>266******05</v>
      </c>
    </row>
    <row r="1881" spans="1:12" x14ac:dyDescent="0.25">
      <c r="A1881" t="s">
        <v>2034</v>
      </c>
      <c r="B1881" t="s">
        <v>2035</v>
      </c>
      <c r="C1881" t="s">
        <v>17</v>
      </c>
      <c r="D1881" s="1">
        <v>45298.776273148149</v>
      </c>
      <c r="E1881" s="18" t="s">
        <v>11</v>
      </c>
      <c r="F1881" s="13" t="s">
        <v>16</v>
      </c>
      <c r="G1881" t="s">
        <v>14</v>
      </c>
      <c r="H1881">
        <v>0</v>
      </c>
      <c r="I1881" s="2"/>
      <c r="J1881" s="4">
        <v>0</v>
      </c>
      <c r="K1881" t="str">
        <f>IF((LEN(relatorio_Ananindeua[[#This Row],[CIF/CPF/CNPJ]])=14),relatorio_Ananindeua[[#This Row],[CIF/CPF/CNPJ]],relatorio_Ananindeua[[#This Row],[Coluna2]])</f>
        <v>26639805000173</v>
      </c>
      <c r="L1881" t="str">
        <f t="shared" si="30"/>
        <v>266******73</v>
      </c>
    </row>
    <row r="1882" spans="1:12" x14ac:dyDescent="0.25">
      <c r="A1882" t="s">
        <v>2022</v>
      </c>
      <c r="B1882" t="s">
        <v>2023</v>
      </c>
      <c r="C1882" t="s">
        <v>17</v>
      </c>
      <c r="D1882" s="1">
        <v>45298.776284722226</v>
      </c>
      <c r="E1882" s="18" t="s">
        <v>11</v>
      </c>
      <c r="F1882" s="13" t="s">
        <v>16</v>
      </c>
      <c r="G1882" t="s">
        <v>14</v>
      </c>
      <c r="H1882">
        <v>0</v>
      </c>
      <c r="I1882" s="2"/>
      <c r="J1882" s="4">
        <v>0</v>
      </c>
      <c r="K1882" t="str">
        <f>IF((LEN(relatorio_Ananindeua[[#This Row],[CIF/CPF/CNPJ]])=14),relatorio_Ananindeua[[#This Row],[CIF/CPF/CNPJ]],relatorio_Ananindeua[[#This Row],[Coluna2]])</f>
        <v>26545719000100</v>
      </c>
      <c r="L1882" t="str">
        <f t="shared" si="30"/>
        <v>265******00</v>
      </c>
    </row>
    <row r="1883" spans="1:12" x14ac:dyDescent="0.25">
      <c r="A1883" t="s">
        <v>1986</v>
      </c>
      <c r="B1883" t="s">
        <v>1987</v>
      </c>
      <c r="C1883" t="s">
        <v>17</v>
      </c>
      <c r="D1883" s="1">
        <v>45298.776354166665</v>
      </c>
      <c r="E1883" s="18" t="s">
        <v>11</v>
      </c>
      <c r="F1883" s="13" t="s">
        <v>16</v>
      </c>
      <c r="G1883" t="s">
        <v>14</v>
      </c>
      <c r="H1883">
        <v>0</v>
      </c>
      <c r="I1883" s="2"/>
      <c r="J1883" s="4">
        <v>0</v>
      </c>
      <c r="K1883" t="str">
        <f>IF((LEN(relatorio_Ananindeua[[#This Row],[CIF/CPF/CNPJ]])=14),relatorio_Ananindeua[[#This Row],[CIF/CPF/CNPJ]],relatorio_Ananindeua[[#This Row],[Coluna2]])</f>
        <v>26264609000161</v>
      </c>
      <c r="L1883" t="str">
        <f t="shared" si="30"/>
        <v>262******61</v>
      </c>
    </row>
    <row r="1884" spans="1:12" x14ac:dyDescent="0.25">
      <c r="A1884" t="s">
        <v>1988</v>
      </c>
      <c r="B1884" t="s">
        <v>1989</v>
      </c>
      <c r="C1884" t="s">
        <v>17</v>
      </c>
      <c r="D1884" s="1">
        <v>45298.776354166665</v>
      </c>
      <c r="E1884" s="18" t="s">
        <v>11</v>
      </c>
      <c r="F1884" s="13" t="s">
        <v>16</v>
      </c>
      <c r="G1884" t="s">
        <v>14</v>
      </c>
      <c r="H1884">
        <v>0</v>
      </c>
      <c r="I1884" s="2"/>
      <c r="J1884" s="4">
        <v>0</v>
      </c>
      <c r="K1884" t="str">
        <f>IF((LEN(relatorio_Ananindeua[[#This Row],[CIF/CPF/CNPJ]])=14),relatorio_Ananindeua[[#This Row],[CIF/CPF/CNPJ]],relatorio_Ananindeua[[#This Row],[Coluna2]])</f>
        <v>26279279000188</v>
      </c>
      <c r="L1884" t="str">
        <f t="shared" si="30"/>
        <v>262******88</v>
      </c>
    </row>
    <row r="1885" spans="1:12" x14ac:dyDescent="0.25">
      <c r="A1885" t="s">
        <v>1978</v>
      </c>
      <c r="B1885" t="s">
        <v>1979</v>
      </c>
      <c r="C1885" t="s">
        <v>17</v>
      </c>
      <c r="D1885" s="1">
        <v>45298.776377314818</v>
      </c>
      <c r="E1885" s="18" t="s">
        <v>11</v>
      </c>
      <c r="F1885" s="13" t="s">
        <v>16</v>
      </c>
      <c r="G1885" t="s">
        <v>14</v>
      </c>
      <c r="H1885">
        <v>0</v>
      </c>
      <c r="I1885" s="2"/>
      <c r="J1885" s="4">
        <v>0</v>
      </c>
      <c r="K1885" t="str">
        <f>IF((LEN(relatorio_Ananindeua[[#This Row],[CIF/CPF/CNPJ]])=14),relatorio_Ananindeua[[#This Row],[CIF/CPF/CNPJ]],relatorio_Ananindeua[[#This Row],[Coluna2]])</f>
        <v>26224205000144</v>
      </c>
      <c r="L1885" t="str">
        <f t="shared" si="30"/>
        <v>262******44</v>
      </c>
    </row>
    <row r="1886" spans="1:12" x14ac:dyDescent="0.25">
      <c r="A1886" t="s">
        <v>1980</v>
      </c>
      <c r="B1886" t="s">
        <v>1981</v>
      </c>
      <c r="C1886" t="s">
        <v>17</v>
      </c>
      <c r="D1886" s="1">
        <v>45298.776377314818</v>
      </c>
      <c r="E1886" s="18" t="s">
        <v>11</v>
      </c>
      <c r="F1886" s="13" t="s">
        <v>16</v>
      </c>
      <c r="G1886" t="s">
        <v>14</v>
      </c>
      <c r="H1886">
        <v>0</v>
      </c>
      <c r="I1886" s="2"/>
      <c r="J1886" s="4">
        <v>0</v>
      </c>
      <c r="K1886" t="str">
        <f>IF((LEN(relatorio_Ananindeua[[#This Row],[CIF/CPF/CNPJ]])=14),relatorio_Ananindeua[[#This Row],[CIF/CPF/CNPJ]],relatorio_Ananindeua[[#This Row],[Coluna2]])</f>
        <v>26224711000133</v>
      </c>
      <c r="L1886" t="str">
        <f t="shared" si="30"/>
        <v>262******33</v>
      </c>
    </row>
    <row r="1887" spans="1:12" x14ac:dyDescent="0.25">
      <c r="A1887" t="s">
        <v>1974</v>
      </c>
      <c r="B1887" t="s">
        <v>1975</v>
      </c>
      <c r="C1887" t="s">
        <v>17</v>
      </c>
      <c r="D1887" s="1">
        <v>45298.776388888888</v>
      </c>
      <c r="E1887" s="18" t="s">
        <v>11</v>
      </c>
      <c r="F1887" s="13" t="s">
        <v>16</v>
      </c>
      <c r="G1887" t="s">
        <v>14</v>
      </c>
      <c r="H1887">
        <v>0</v>
      </c>
      <c r="I1887" s="2"/>
      <c r="J1887" s="4">
        <v>0</v>
      </c>
      <c r="K1887" t="str">
        <f>IF((LEN(relatorio_Ananindeua[[#This Row],[CIF/CPF/CNPJ]])=14),relatorio_Ananindeua[[#This Row],[CIF/CPF/CNPJ]],relatorio_Ananindeua[[#This Row],[Coluna2]])</f>
        <v>26220198000102</v>
      </c>
      <c r="L1887" t="str">
        <f t="shared" si="30"/>
        <v>262******02</v>
      </c>
    </row>
    <row r="1888" spans="1:12" x14ac:dyDescent="0.25">
      <c r="A1888" t="s">
        <v>1952</v>
      </c>
      <c r="B1888" t="s">
        <v>1953</v>
      </c>
      <c r="C1888" t="s">
        <v>17</v>
      </c>
      <c r="D1888" s="1">
        <v>45298.776400462964</v>
      </c>
      <c r="E1888" s="18" t="s">
        <v>11</v>
      </c>
      <c r="F1888" s="13" t="s">
        <v>16</v>
      </c>
      <c r="G1888" t="s">
        <v>14</v>
      </c>
      <c r="H1888">
        <v>0</v>
      </c>
      <c r="I1888" s="2"/>
      <c r="J1888" s="4">
        <v>0</v>
      </c>
      <c r="K1888" t="str">
        <f>IF((LEN(relatorio_Ananindeua[[#This Row],[CIF/CPF/CNPJ]])=14),relatorio_Ananindeua[[#This Row],[CIF/CPF/CNPJ]],relatorio_Ananindeua[[#This Row],[Coluna2]])</f>
        <v>26110881000197</v>
      </c>
      <c r="L1888" t="str">
        <f t="shared" si="30"/>
        <v>261******97</v>
      </c>
    </row>
    <row r="1889" spans="1:12" x14ac:dyDescent="0.25">
      <c r="A1889" t="s">
        <v>1940</v>
      </c>
      <c r="B1889" t="s">
        <v>1941</v>
      </c>
      <c r="C1889" t="s">
        <v>17</v>
      </c>
      <c r="D1889" s="1">
        <v>45298.776412037034</v>
      </c>
      <c r="E1889" s="18" t="s">
        <v>11</v>
      </c>
      <c r="F1889" s="13" t="s">
        <v>16</v>
      </c>
      <c r="G1889" t="s">
        <v>14</v>
      </c>
      <c r="H1889">
        <v>0</v>
      </c>
      <c r="I1889" s="2"/>
      <c r="J1889" s="4">
        <v>0</v>
      </c>
      <c r="K1889" t="str">
        <f>IF((LEN(relatorio_Ananindeua[[#This Row],[CIF/CPF/CNPJ]])=14),relatorio_Ananindeua[[#This Row],[CIF/CPF/CNPJ]],relatorio_Ananindeua[[#This Row],[Coluna2]])</f>
        <v>26042215000169</v>
      </c>
      <c r="L1889" t="str">
        <f t="shared" si="30"/>
        <v>260******69</v>
      </c>
    </row>
    <row r="1890" spans="1:12" x14ac:dyDescent="0.25">
      <c r="A1890" t="s">
        <v>1905</v>
      </c>
      <c r="B1890" t="s">
        <v>1906</v>
      </c>
      <c r="C1890" t="s">
        <v>17</v>
      </c>
      <c r="D1890" s="1">
        <v>45298.776458333334</v>
      </c>
      <c r="E1890" s="18" t="s">
        <v>11</v>
      </c>
      <c r="F1890" s="13" t="s">
        <v>16</v>
      </c>
      <c r="G1890" t="s">
        <v>14</v>
      </c>
      <c r="H1890">
        <v>0</v>
      </c>
      <c r="I1890" s="2"/>
      <c r="J1890" s="4">
        <v>0</v>
      </c>
      <c r="K1890" t="str">
        <f>IF((LEN(relatorio_Ananindeua[[#This Row],[CIF/CPF/CNPJ]])=14),relatorio_Ananindeua[[#This Row],[CIF/CPF/CNPJ]],relatorio_Ananindeua[[#This Row],[Coluna2]])</f>
        <v>25167464000118</v>
      </c>
      <c r="L1890" t="str">
        <f t="shared" si="30"/>
        <v>251******18</v>
      </c>
    </row>
    <row r="1891" spans="1:12" x14ac:dyDescent="0.25">
      <c r="A1891" t="s">
        <v>1907</v>
      </c>
      <c r="B1891" t="s">
        <v>1908</v>
      </c>
      <c r="C1891" t="s">
        <v>17</v>
      </c>
      <c r="D1891" s="1">
        <v>45298.776458333334</v>
      </c>
      <c r="E1891" s="18" t="s">
        <v>11</v>
      </c>
      <c r="F1891" s="13" t="s">
        <v>16</v>
      </c>
      <c r="G1891" t="s">
        <v>14</v>
      </c>
      <c r="H1891">
        <v>0</v>
      </c>
      <c r="I1891" s="2"/>
      <c r="J1891" s="4">
        <v>0</v>
      </c>
      <c r="K1891" t="str">
        <f>IF((LEN(relatorio_Ananindeua[[#This Row],[CIF/CPF/CNPJ]])=14),relatorio_Ananindeua[[#This Row],[CIF/CPF/CNPJ]],relatorio_Ananindeua[[#This Row],[Coluna2]])</f>
        <v>25167585000160</v>
      </c>
      <c r="L1891" t="str">
        <f t="shared" si="30"/>
        <v>251******60</v>
      </c>
    </row>
    <row r="1892" spans="1:12" x14ac:dyDescent="0.25">
      <c r="A1892" t="s">
        <v>1889</v>
      </c>
      <c r="B1892" t="s">
        <v>1890</v>
      </c>
      <c r="C1892" t="s">
        <v>17</v>
      </c>
      <c r="D1892" s="1">
        <v>45298.77648148148</v>
      </c>
      <c r="E1892" s="18" t="s">
        <v>11</v>
      </c>
      <c r="F1892" s="13" t="s">
        <v>16</v>
      </c>
      <c r="G1892" t="s">
        <v>14</v>
      </c>
      <c r="H1892">
        <v>0</v>
      </c>
      <c r="I1892" s="2"/>
      <c r="J1892" s="4">
        <v>0</v>
      </c>
      <c r="K1892" t="str">
        <f>IF((LEN(relatorio_Ananindeua[[#This Row],[CIF/CPF/CNPJ]])=14),relatorio_Ananindeua[[#This Row],[CIF/CPF/CNPJ]],relatorio_Ananindeua[[#This Row],[Coluna2]])</f>
        <v>25015214000162</v>
      </c>
      <c r="L1892" t="str">
        <f t="shared" si="30"/>
        <v>250******62</v>
      </c>
    </row>
    <row r="1893" spans="1:12" x14ac:dyDescent="0.25">
      <c r="A1893" t="s">
        <v>1895</v>
      </c>
      <c r="B1893" t="s">
        <v>1896</v>
      </c>
      <c r="C1893" t="s">
        <v>17</v>
      </c>
      <c r="D1893" s="1">
        <v>45298.77648148148</v>
      </c>
      <c r="E1893" s="18" t="s">
        <v>11</v>
      </c>
      <c r="F1893" s="13" t="s">
        <v>16</v>
      </c>
      <c r="G1893" t="s">
        <v>14</v>
      </c>
      <c r="H1893">
        <v>0</v>
      </c>
      <c r="I1893" s="2"/>
      <c r="J1893" s="4">
        <v>0</v>
      </c>
      <c r="K1893" t="str">
        <f>IF((LEN(relatorio_Ananindeua[[#This Row],[CIF/CPF/CNPJ]])=14),relatorio_Ananindeua[[#This Row],[CIF/CPF/CNPJ]],relatorio_Ananindeua[[#This Row],[Coluna2]])</f>
        <v>25049820000107</v>
      </c>
      <c r="L1893" t="str">
        <f t="shared" si="30"/>
        <v>250******07</v>
      </c>
    </row>
    <row r="1894" spans="1:12" x14ac:dyDescent="0.25">
      <c r="A1894" t="s">
        <v>1897</v>
      </c>
      <c r="B1894" t="s">
        <v>1898</v>
      </c>
      <c r="C1894" t="s">
        <v>17</v>
      </c>
      <c r="D1894" s="1">
        <v>45298.77648148148</v>
      </c>
      <c r="E1894" s="18" t="s">
        <v>11</v>
      </c>
      <c r="F1894" s="13" t="s">
        <v>16</v>
      </c>
      <c r="G1894" t="s">
        <v>14</v>
      </c>
      <c r="H1894">
        <v>0</v>
      </c>
      <c r="I1894" s="2"/>
      <c r="J1894" s="4">
        <v>0</v>
      </c>
      <c r="K1894" t="str">
        <f>IF((LEN(relatorio_Ananindeua[[#This Row],[CIF/CPF/CNPJ]])=14),relatorio_Ananindeua[[#This Row],[CIF/CPF/CNPJ]],relatorio_Ananindeua[[#This Row],[Coluna2]])</f>
        <v>25059761000140</v>
      </c>
      <c r="L1894" t="str">
        <f t="shared" si="30"/>
        <v>250******40</v>
      </c>
    </row>
    <row r="1895" spans="1:12" x14ac:dyDescent="0.25">
      <c r="A1895" t="s">
        <v>1887</v>
      </c>
      <c r="B1895" t="s">
        <v>1888</v>
      </c>
      <c r="C1895" t="s">
        <v>17</v>
      </c>
      <c r="D1895" s="1">
        <v>45298.776493055557</v>
      </c>
      <c r="E1895" s="18" t="s">
        <v>11</v>
      </c>
      <c r="F1895" s="13" t="s">
        <v>16</v>
      </c>
      <c r="G1895" t="s">
        <v>14</v>
      </c>
      <c r="H1895">
        <v>0</v>
      </c>
      <c r="I1895" s="2"/>
      <c r="J1895" s="4">
        <v>0</v>
      </c>
      <c r="K1895" t="str">
        <f>IF((LEN(relatorio_Ananindeua[[#This Row],[CIF/CPF/CNPJ]])=14),relatorio_Ananindeua[[#This Row],[CIF/CPF/CNPJ]],relatorio_Ananindeua[[#This Row],[Coluna2]])</f>
        <v>24994025000116</v>
      </c>
      <c r="L1895" t="str">
        <f t="shared" si="30"/>
        <v>249******16</v>
      </c>
    </row>
    <row r="1896" spans="1:12" x14ac:dyDescent="0.25">
      <c r="A1896" t="s">
        <v>1877</v>
      </c>
      <c r="B1896" t="s">
        <v>1878</v>
      </c>
      <c r="C1896" t="s">
        <v>17</v>
      </c>
      <c r="D1896" s="1">
        <v>45298.776504629626</v>
      </c>
      <c r="E1896" s="18" t="s">
        <v>11</v>
      </c>
      <c r="F1896" s="13" t="s">
        <v>16</v>
      </c>
      <c r="G1896" t="s">
        <v>14</v>
      </c>
      <c r="H1896">
        <v>0</v>
      </c>
      <c r="I1896" s="2"/>
      <c r="J1896" s="4">
        <v>0</v>
      </c>
      <c r="K1896" t="str">
        <f>IF((LEN(relatorio_Ananindeua[[#This Row],[CIF/CPF/CNPJ]])=14),relatorio_Ananindeua[[#This Row],[CIF/CPF/CNPJ]],relatorio_Ananindeua[[#This Row],[Coluna2]])</f>
        <v>24922741000198</v>
      </c>
      <c r="L1896" t="str">
        <f t="shared" si="30"/>
        <v>249******98</v>
      </c>
    </row>
    <row r="1897" spans="1:12" x14ac:dyDescent="0.25">
      <c r="A1897" t="s">
        <v>1853</v>
      </c>
      <c r="B1897" t="s">
        <v>1854</v>
      </c>
      <c r="C1897" t="s">
        <v>17</v>
      </c>
      <c r="D1897" s="1">
        <v>45298.776516203703</v>
      </c>
      <c r="E1897" s="18" t="s">
        <v>11</v>
      </c>
      <c r="F1897" s="13" t="s">
        <v>16</v>
      </c>
      <c r="G1897" t="s">
        <v>14</v>
      </c>
      <c r="H1897">
        <v>0</v>
      </c>
      <c r="I1897" s="2"/>
      <c r="J1897" s="4">
        <v>0</v>
      </c>
      <c r="K1897" t="str">
        <f>IF((LEN(relatorio_Ananindeua[[#This Row],[CIF/CPF/CNPJ]])=14),relatorio_Ananindeua[[#This Row],[CIF/CPF/CNPJ]],relatorio_Ananindeua[[#This Row],[Coluna2]])</f>
        <v>24799515000161</v>
      </c>
      <c r="L1897" t="str">
        <f t="shared" si="30"/>
        <v>247******61</v>
      </c>
    </row>
    <row r="1898" spans="1:12" x14ac:dyDescent="0.25">
      <c r="A1898" t="s">
        <v>1873</v>
      </c>
      <c r="B1898" t="s">
        <v>1874</v>
      </c>
      <c r="C1898" t="s">
        <v>17</v>
      </c>
      <c r="D1898" s="1">
        <v>45298.776516203703</v>
      </c>
      <c r="E1898" s="18" t="s">
        <v>11</v>
      </c>
      <c r="F1898" s="13" t="s">
        <v>16</v>
      </c>
      <c r="G1898" t="s">
        <v>14</v>
      </c>
      <c r="H1898">
        <v>0</v>
      </c>
      <c r="I1898" s="2"/>
      <c r="J1898" s="4">
        <v>0</v>
      </c>
      <c r="K1898" t="str">
        <f>IF((LEN(relatorio_Ananindeua[[#This Row],[CIF/CPF/CNPJ]])=14),relatorio_Ananindeua[[#This Row],[CIF/CPF/CNPJ]],relatorio_Ananindeua[[#This Row],[Coluna2]])</f>
        <v>24900988000103</v>
      </c>
      <c r="L1898" t="str">
        <f t="shared" si="30"/>
        <v>249******03</v>
      </c>
    </row>
    <row r="1899" spans="1:12" x14ac:dyDescent="0.25">
      <c r="A1899" t="s">
        <v>1875</v>
      </c>
      <c r="B1899" t="s">
        <v>1876</v>
      </c>
      <c r="C1899" t="s">
        <v>17</v>
      </c>
      <c r="D1899" s="1">
        <v>45298.776516203703</v>
      </c>
      <c r="E1899" s="18" t="s">
        <v>11</v>
      </c>
      <c r="F1899" s="13" t="s">
        <v>16</v>
      </c>
      <c r="G1899" t="s">
        <v>14</v>
      </c>
      <c r="H1899">
        <v>0</v>
      </c>
      <c r="I1899" s="2"/>
      <c r="J1899" s="4">
        <v>0</v>
      </c>
      <c r="K1899" t="str">
        <f>IF((LEN(relatorio_Ananindeua[[#This Row],[CIF/CPF/CNPJ]])=14),relatorio_Ananindeua[[#This Row],[CIF/CPF/CNPJ]],relatorio_Ananindeua[[#This Row],[Coluna2]])</f>
        <v>24906715000176</v>
      </c>
      <c r="L1899" t="str">
        <f t="shared" si="30"/>
        <v>249******76</v>
      </c>
    </row>
    <row r="1900" spans="1:12" x14ac:dyDescent="0.25">
      <c r="A1900" t="s">
        <v>1841</v>
      </c>
      <c r="B1900" t="s">
        <v>1842</v>
      </c>
      <c r="C1900" t="s">
        <v>17</v>
      </c>
      <c r="D1900" s="1">
        <v>45298.77652777778</v>
      </c>
      <c r="E1900" s="18" t="s">
        <v>11</v>
      </c>
      <c r="F1900" s="13" t="s">
        <v>16</v>
      </c>
      <c r="G1900" t="s">
        <v>14</v>
      </c>
      <c r="H1900">
        <v>0</v>
      </c>
      <c r="I1900" s="2"/>
      <c r="J1900" s="4">
        <v>0</v>
      </c>
      <c r="K1900" t="str">
        <f>IF((LEN(relatorio_Ananindeua[[#This Row],[CIF/CPF/CNPJ]])=14),relatorio_Ananindeua[[#This Row],[CIF/CPF/CNPJ]],relatorio_Ananindeua[[#This Row],[Coluna2]])</f>
        <v>24749076000182</v>
      </c>
      <c r="L1900" t="str">
        <f t="shared" si="30"/>
        <v>247******82</v>
      </c>
    </row>
    <row r="1901" spans="1:12" x14ac:dyDescent="0.25">
      <c r="A1901" t="s">
        <v>1849</v>
      </c>
      <c r="B1901" t="s">
        <v>1850</v>
      </c>
      <c r="C1901" t="s">
        <v>17</v>
      </c>
      <c r="D1901" s="1">
        <v>45298.77652777778</v>
      </c>
      <c r="E1901" s="18" t="s">
        <v>11</v>
      </c>
      <c r="F1901" s="13" t="s">
        <v>16</v>
      </c>
      <c r="G1901" t="s">
        <v>14</v>
      </c>
      <c r="H1901">
        <v>0</v>
      </c>
      <c r="I1901" s="2"/>
      <c r="J1901" s="4">
        <v>0</v>
      </c>
      <c r="K1901" t="str">
        <f>IF((LEN(relatorio_Ananindeua[[#This Row],[CIF/CPF/CNPJ]])=14),relatorio_Ananindeua[[#This Row],[CIF/CPF/CNPJ]],relatorio_Ananindeua[[#This Row],[Coluna2]])</f>
        <v>24789219000180</v>
      </c>
      <c r="L1901" t="str">
        <f t="shared" si="30"/>
        <v>247******80</v>
      </c>
    </row>
    <row r="1902" spans="1:12" x14ac:dyDescent="0.25">
      <c r="A1902" t="s">
        <v>1821</v>
      </c>
      <c r="B1902" t="s">
        <v>1822</v>
      </c>
      <c r="C1902" t="s">
        <v>17</v>
      </c>
      <c r="D1902" s="1">
        <v>45298.776539351849</v>
      </c>
      <c r="E1902" s="18" t="s">
        <v>11</v>
      </c>
      <c r="F1902" s="13" t="s">
        <v>16</v>
      </c>
      <c r="G1902" t="s">
        <v>14</v>
      </c>
      <c r="H1902">
        <v>0</v>
      </c>
      <c r="I1902" s="2"/>
      <c r="J1902" s="4">
        <v>0</v>
      </c>
      <c r="K1902" t="str">
        <f>IF((LEN(relatorio_Ananindeua[[#This Row],[CIF/CPF/CNPJ]])=14),relatorio_Ananindeua[[#This Row],[CIF/CPF/CNPJ]],relatorio_Ananindeua[[#This Row],[Coluna2]])</f>
        <v>24661623000173</v>
      </c>
      <c r="L1902" t="str">
        <f t="shared" si="30"/>
        <v>246******73</v>
      </c>
    </row>
    <row r="1903" spans="1:12" x14ac:dyDescent="0.25">
      <c r="A1903" t="s">
        <v>1833</v>
      </c>
      <c r="B1903" t="s">
        <v>1834</v>
      </c>
      <c r="C1903" t="s">
        <v>17</v>
      </c>
      <c r="D1903" s="1">
        <v>45298.776539351849</v>
      </c>
      <c r="E1903" s="18" t="s">
        <v>11</v>
      </c>
      <c r="F1903" s="13" t="s">
        <v>16</v>
      </c>
      <c r="G1903" t="s">
        <v>14</v>
      </c>
      <c r="H1903">
        <v>0</v>
      </c>
      <c r="I1903" s="2"/>
      <c r="J1903" s="4">
        <v>0</v>
      </c>
      <c r="K1903" t="str">
        <f>IF((LEN(relatorio_Ananindeua[[#This Row],[CIF/CPF/CNPJ]])=14),relatorio_Ananindeua[[#This Row],[CIF/CPF/CNPJ]],relatorio_Ananindeua[[#This Row],[Coluna2]])</f>
        <v>24703649000137</v>
      </c>
      <c r="L1903" t="str">
        <f t="shared" si="30"/>
        <v>247******37</v>
      </c>
    </row>
    <row r="1904" spans="1:12" x14ac:dyDescent="0.25">
      <c r="A1904" t="s">
        <v>1819</v>
      </c>
      <c r="B1904" t="s">
        <v>1820</v>
      </c>
      <c r="C1904" t="s">
        <v>17</v>
      </c>
      <c r="D1904" s="1">
        <v>45298.776550925926</v>
      </c>
      <c r="E1904" s="18" t="s">
        <v>11</v>
      </c>
      <c r="F1904" s="13" t="s">
        <v>16</v>
      </c>
      <c r="G1904" t="s">
        <v>14</v>
      </c>
      <c r="H1904">
        <v>0</v>
      </c>
      <c r="I1904" s="2"/>
      <c r="J1904" s="4">
        <v>0</v>
      </c>
      <c r="K1904" t="str">
        <f>IF((LEN(relatorio_Ananindeua[[#This Row],[CIF/CPF/CNPJ]])=14),relatorio_Ananindeua[[#This Row],[CIF/CPF/CNPJ]],relatorio_Ananindeua[[#This Row],[Coluna2]])</f>
        <v>24653789000148</v>
      </c>
      <c r="L1904" t="str">
        <f t="shared" si="30"/>
        <v>246******48</v>
      </c>
    </row>
    <row r="1905" spans="1:12" x14ac:dyDescent="0.25">
      <c r="A1905" t="s">
        <v>1798</v>
      </c>
      <c r="B1905" t="s">
        <v>1799</v>
      </c>
      <c r="C1905" t="s">
        <v>17</v>
      </c>
      <c r="D1905" s="1">
        <v>45298.776562500003</v>
      </c>
      <c r="E1905" s="18" t="s">
        <v>11</v>
      </c>
      <c r="F1905" s="13" t="s">
        <v>16</v>
      </c>
      <c r="G1905" t="s">
        <v>14</v>
      </c>
      <c r="H1905">
        <v>0</v>
      </c>
      <c r="I1905" s="2"/>
      <c r="J1905" s="4">
        <v>0</v>
      </c>
      <c r="K1905" t="str">
        <f>IF((LEN(relatorio_Ananindeua[[#This Row],[CIF/CPF/CNPJ]])=14),relatorio_Ananindeua[[#This Row],[CIF/CPF/CNPJ]],relatorio_Ananindeua[[#This Row],[Coluna2]])</f>
        <v>24516499000152</v>
      </c>
      <c r="L1905" t="str">
        <f t="shared" si="30"/>
        <v>245******52</v>
      </c>
    </row>
    <row r="1906" spans="1:12" x14ac:dyDescent="0.25">
      <c r="A1906" t="s">
        <v>1784</v>
      </c>
      <c r="B1906" t="s">
        <v>1785</v>
      </c>
      <c r="C1906" t="s">
        <v>17</v>
      </c>
      <c r="D1906" s="1">
        <v>45298.776585648149</v>
      </c>
      <c r="E1906" s="18" t="s">
        <v>11</v>
      </c>
      <c r="F1906" s="13" t="s">
        <v>16</v>
      </c>
      <c r="G1906" t="s">
        <v>14</v>
      </c>
      <c r="H1906">
        <v>0</v>
      </c>
      <c r="I1906" s="2"/>
      <c r="J1906" s="4">
        <v>0</v>
      </c>
      <c r="K1906" t="str">
        <f>IF((LEN(relatorio_Ananindeua[[#This Row],[CIF/CPF/CNPJ]])=14),relatorio_Ananindeua[[#This Row],[CIF/CPF/CNPJ]],relatorio_Ananindeua[[#This Row],[Coluna2]])</f>
        <v>24383998000119</v>
      </c>
      <c r="L1906" t="str">
        <f t="shared" si="30"/>
        <v>243******19</v>
      </c>
    </row>
    <row r="1907" spans="1:12" x14ac:dyDescent="0.25">
      <c r="A1907" t="s">
        <v>1788</v>
      </c>
      <c r="B1907" t="s">
        <v>1789</v>
      </c>
      <c r="C1907" t="s">
        <v>17</v>
      </c>
      <c r="D1907" s="1">
        <v>45298.776585648149</v>
      </c>
      <c r="E1907" s="18" t="s">
        <v>11</v>
      </c>
      <c r="F1907" s="13" t="s">
        <v>16</v>
      </c>
      <c r="G1907" t="s">
        <v>14</v>
      </c>
      <c r="H1907">
        <v>0</v>
      </c>
      <c r="I1907" s="2"/>
      <c r="J1907" s="4">
        <v>0</v>
      </c>
      <c r="K1907" t="str">
        <f>IF((LEN(relatorio_Ananindeua[[#This Row],[CIF/CPF/CNPJ]])=14),relatorio_Ananindeua[[#This Row],[CIF/CPF/CNPJ]],relatorio_Ananindeua[[#This Row],[Coluna2]])</f>
        <v>24393418000174</v>
      </c>
      <c r="L1907" t="str">
        <f t="shared" si="30"/>
        <v>243******74</v>
      </c>
    </row>
    <row r="1908" spans="1:12" x14ac:dyDescent="0.25">
      <c r="A1908" t="s">
        <v>1774</v>
      </c>
      <c r="B1908" t="s">
        <v>1775</v>
      </c>
      <c r="C1908" t="s">
        <v>17</v>
      </c>
      <c r="D1908" s="1">
        <v>45298.776597222219</v>
      </c>
      <c r="E1908" s="18" t="s">
        <v>11</v>
      </c>
      <c r="F1908" s="13" t="s">
        <v>16</v>
      </c>
      <c r="G1908" t="s">
        <v>14</v>
      </c>
      <c r="H1908">
        <v>0</v>
      </c>
      <c r="I1908" s="2"/>
      <c r="J1908" s="4">
        <v>0</v>
      </c>
      <c r="K1908" t="str">
        <f>IF((LEN(relatorio_Ananindeua[[#This Row],[CIF/CPF/CNPJ]])=14),relatorio_Ananindeua[[#This Row],[CIF/CPF/CNPJ]],relatorio_Ananindeua[[#This Row],[Coluna2]])</f>
        <v>24257285000109</v>
      </c>
      <c r="L1908" t="str">
        <f t="shared" si="30"/>
        <v>242******09</v>
      </c>
    </row>
    <row r="1909" spans="1:12" x14ac:dyDescent="0.25">
      <c r="A1909" t="s">
        <v>1758</v>
      </c>
      <c r="B1909" t="s">
        <v>1759</v>
      </c>
      <c r="C1909" t="s">
        <v>17</v>
      </c>
      <c r="D1909" s="1">
        <v>45298.776608796295</v>
      </c>
      <c r="E1909" s="18" t="s">
        <v>11</v>
      </c>
      <c r="F1909" s="13" t="s">
        <v>16</v>
      </c>
      <c r="G1909" t="s">
        <v>14</v>
      </c>
      <c r="H1909">
        <v>0</v>
      </c>
      <c r="I1909" s="2"/>
      <c r="J1909" s="4">
        <v>0</v>
      </c>
      <c r="K1909" t="str">
        <f>IF((LEN(relatorio_Ananindeua[[#This Row],[CIF/CPF/CNPJ]])=14),relatorio_Ananindeua[[#This Row],[CIF/CPF/CNPJ]],relatorio_Ananindeua[[#This Row],[Coluna2]])</f>
        <v>24166627000185</v>
      </c>
      <c r="L1909" t="str">
        <f t="shared" si="30"/>
        <v>241******85</v>
      </c>
    </row>
    <row r="1910" spans="1:12" x14ac:dyDescent="0.25">
      <c r="A1910" t="s">
        <v>1724</v>
      </c>
      <c r="B1910" t="s">
        <v>1725</v>
      </c>
      <c r="C1910" t="s">
        <v>17</v>
      </c>
      <c r="D1910" s="1">
        <v>45298.776643518519</v>
      </c>
      <c r="E1910" s="18" t="s">
        <v>11</v>
      </c>
      <c r="F1910" s="13" t="s">
        <v>16</v>
      </c>
      <c r="G1910" t="s">
        <v>14</v>
      </c>
      <c r="H1910">
        <v>0</v>
      </c>
      <c r="I1910" s="2"/>
      <c r="J1910" s="4">
        <v>0</v>
      </c>
      <c r="K1910" t="str">
        <f>IF((LEN(relatorio_Ananindeua[[#This Row],[CIF/CPF/CNPJ]])=14),relatorio_Ananindeua[[#This Row],[CIF/CPF/CNPJ]],relatorio_Ananindeua[[#This Row],[Coluna2]])</f>
        <v>23959921000181</v>
      </c>
      <c r="L1910" t="str">
        <f t="shared" si="30"/>
        <v>239******81</v>
      </c>
    </row>
    <row r="1911" spans="1:12" x14ac:dyDescent="0.25">
      <c r="A1911" t="s">
        <v>1726</v>
      </c>
      <c r="B1911" t="s">
        <v>1727</v>
      </c>
      <c r="C1911" t="s">
        <v>17</v>
      </c>
      <c r="D1911" s="1">
        <v>45298.776643518519</v>
      </c>
      <c r="E1911" s="18" t="s">
        <v>11</v>
      </c>
      <c r="F1911" s="13" t="s">
        <v>16</v>
      </c>
      <c r="G1911" t="s">
        <v>14</v>
      </c>
      <c r="H1911">
        <v>0</v>
      </c>
      <c r="I1911" s="2"/>
      <c r="J1911" s="4">
        <v>0</v>
      </c>
      <c r="K1911" t="str">
        <f>IF((LEN(relatorio_Ananindeua[[#This Row],[CIF/CPF/CNPJ]])=14),relatorio_Ananindeua[[#This Row],[CIF/CPF/CNPJ]],relatorio_Ananindeua[[#This Row],[Coluna2]])</f>
        <v>23971226000135</v>
      </c>
      <c r="L1911" t="str">
        <f t="shared" si="30"/>
        <v>239******35</v>
      </c>
    </row>
    <row r="1912" spans="1:12" x14ac:dyDescent="0.25">
      <c r="A1912" t="s">
        <v>1732</v>
      </c>
      <c r="B1912" t="s">
        <v>1733</v>
      </c>
      <c r="C1912" t="s">
        <v>17</v>
      </c>
      <c r="D1912" s="1">
        <v>45298.776643518519</v>
      </c>
      <c r="E1912" s="18" t="s">
        <v>11</v>
      </c>
      <c r="F1912" s="13" t="s">
        <v>16</v>
      </c>
      <c r="G1912" t="s">
        <v>14</v>
      </c>
      <c r="H1912">
        <v>0</v>
      </c>
      <c r="I1912" s="2"/>
      <c r="J1912" s="4">
        <v>0</v>
      </c>
      <c r="K1912" t="str">
        <f>IF((LEN(relatorio_Ananindeua[[#This Row],[CIF/CPF/CNPJ]])=14),relatorio_Ananindeua[[#This Row],[CIF/CPF/CNPJ]],relatorio_Ananindeua[[#This Row],[Coluna2]])</f>
        <v>24016533000120</v>
      </c>
      <c r="L1912" t="str">
        <f t="shared" si="30"/>
        <v>240******20</v>
      </c>
    </row>
    <row r="1913" spans="1:12" x14ac:dyDescent="0.25">
      <c r="A1913" t="s">
        <v>1704</v>
      </c>
      <c r="B1913" t="s">
        <v>1705</v>
      </c>
      <c r="C1913" t="s">
        <v>17</v>
      </c>
      <c r="D1913" s="1">
        <v>45298.776666666665</v>
      </c>
      <c r="E1913" s="18" t="s">
        <v>11</v>
      </c>
      <c r="F1913" s="13" t="s">
        <v>16</v>
      </c>
      <c r="G1913" t="s">
        <v>14</v>
      </c>
      <c r="H1913">
        <v>0</v>
      </c>
      <c r="I1913" s="2"/>
      <c r="J1913" s="4">
        <v>0</v>
      </c>
      <c r="K1913" t="str">
        <f>IF((LEN(relatorio_Ananindeua[[#This Row],[CIF/CPF/CNPJ]])=14),relatorio_Ananindeua[[#This Row],[CIF/CPF/CNPJ]],relatorio_Ananindeua[[#This Row],[Coluna2]])</f>
        <v>23868270000114</v>
      </c>
      <c r="L1913" t="str">
        <f t="shared" si="30"/>
        <v>238******14</v>
      </c>
    </row>
    <row r="1914" spans="1:12" x14ac:dyDescent="0.25">
      <c r="A1914" t="s">
        <v>1684</v>
      </c>
      <c r="B1914" t="s">
        <v>1685</v>
      </c>
      <c r="C1914" t="s">
        <v>17</v>
      </c>
      <c r="D1914" s="1">
        <v>45298.776689814818</v>
      </c>
      <c r="E1914" s="18" t="s">
        <v>11</v>
      </c>
      <c r="F1914" s="13" t="s">
        <v>16</v>
      </c>
      <c r="G1914" t="s">
        <v>14</v>
      </c>
      <c r="H1914">
        <v>0</v>
      </c>
      <c r="I1914" s="2"/>
      <c r="J1914" s="4">
        <v>0</v>
      </c>
      <c r="K1914" t="str">
        <f>IF((LEN(relatorio_Ananindeua[[#This Row],[CIF/CPF/CNPJ]])=14),relatorio_Ananindeua[[#This Row],[CIF/CPF/CNPJ]],relatorio_Ananindeua[[#This Row],[Coluna2]])</f>
        <v>23703380000126</v>
      </c>
      <c r="L1914" t="str">
        <f t="shared" si="30"/>
        <v>237******26</v>
      </c>
    </row>
    <row r="1915" spans="1:12" x14ac:dyDescent="0.25">
      <c r="A1915" t="s">
        <v>1670</v>
      </c>
      <c r="B1915" t="s">
        <v>1671</v>
      </c>
      <c r="C1915" t="s">
        <v>17</v>
      </c>
      <c r="D1915" s="1">
        <v>45298.776701388888</v>
      </c>
      <c r="E1915" s="18" t="s">
        <v>11</v>
      </c>
      <c r="F1915" s="13" t="s">
        <v>16</v>
      </c>
      <c r="G1915" t="s">
        <v>14</v>
      </c>
      <c r="H1915">
        <v>0</v>
      </c>
      <c r="I1915" s="2"/>
      <c r="J1915" s="4">
        <v>0</v>
      </c>
      <c r="K1915" t="str">
        <f>IF((LEN(relatorio_Ananindeua[[#This Row],[CIF/CPF/CNPJ]])=14),relatorio_Ananindeua[[#This Row],[CIF/CPF/CNPJ]],relatorio_Ananindeua[[#This Row],[Coluna2]])</f>
        <v>23581850000126</v>
      </c>
      <c r="L1915" t="str">
        <f t="shared" si="30"/>
        <v>235******26</v>
      </c>
    </row>
    <row r="1916" spans="1:12" x14ac:dyDescent="0.25">
      <c r="A1916" t="s">
        <v>1674</v>
      </c>
      <c r="B1916" t="s">
        <v>1675</v>
      </c>
      <c r="C1916" t="s">
        <v>17</v>
      </c>
      <c r="D1916" s="1">
        <v>45298.776701388888</v>
      </c>
      <c r="E1916" s="18" t="s">
        <v>11</v>
      </c>
      <c r="F1916" s="13" t="s">
        <v>16</v>
      </c>
      <c r="G1916" t="s">
        <v>14</v>
      </c>
      <c r="H1916">
        <v>0</v>
      </c>
      <c r="I1916" s="2"/>
      <c r="J1916" s="4">
        <v>0</v>
      </c>
      <c r="K1916" t="str">
        <f>IF((LEN(relatorio_Ananindeua[[#This Row],[CIF/CPF/CNPJ]])=14),relatorio_Ananindeua[[#This Row],[CIF/CPF/CNPJ]],relatorio_Ananindeua[[#This Row],[Coluna2]])</f>
        <v>23594318000143</v>
      </c>
      <c r="L1916" t="str">
        <f t="shared" si="30"/>
        <v>235******43</v>
      </c>
    </row>
    <row r="1917" spans="1:12" x14ac:dyDescent="0.25">
      <c r="A1917" t="s">
        <v>1682</v>
      </c>
      <c r="B1917" t="s">
        <v>1683</v>
      </c>
      <c r="C1917" t="s">
        <v>17</v>
      </c>
      <c r="D1917" s="1">
        <v>45298.776701388888</v>
      </c>
      <c r="E1917" s="18" t="s">
        <v>11</v>
      </c>
      <c r="F1917" s="13" t="s">
        <v>16</v>
      </c>
      <c r="G1917" t="s">
        <v>14</v>
      </c>
      <c r="H1917">
        <v>0</v>
      </c>
      <c r="I1917" s="2"/>
      <c r="J1917" s="4">
        <v>0</v>
      </c>
      <c r="K1917" t="str">
        <f>IF((LEN(relatorio_Ananindeua[[#This Row],[CIF/CPF/CNPJ]])=14),relatorio_Ananindeua[[#This Row],[CIF/CPF/CNPJ]],relatorio_Ananindeua[[#This Row],[Coluna2]])</f>
        <v>23633526000104</v>
      </c>
      <c r="L1917" t="str">
        <f t="shared" si="30"/>
        <v>236******04</v>
      </c>
    </row>
    <row r="1918" spans="1:12" x14ac:dyDescent="0.25">
      <c r="A1918" t="s">
        <v>1632</v>
      </c>
      <c r="B1918" t="s">
        <v>1633</v>
      </c>
      <c r="C1918" t="s">
        <v>17</v>
      </c>
      <c r="D1918" s="1">
        <v>45298.776724537034</v>
      </c>
      <c r="E1918" s="18" t="s">
        <v>11</v>
      </c>
      <c r="F1918" s="13" t="s">
        <v>16</v>
      </c>
      <c r="G1918" t="s">
        <v>14</v>
      </c>
      <c r="H1918">
        <v>0</v>
      </c>
      <c r="I1918" s="2"/>
      <c r="J1918" s="4">
        <v>0</v>
      </c>
      <c r="K1918" t="str">
        <f>IF((LEN(relatorio_Ananindeua[[#This Row],[CIF/CPF/CNPJ]])=14),relatorio_Ananindeua[[#This Row],[CIF/CPF/CNPJ]],relatorio_Ananindeua[[#This Row],[Coluna2]])</f>
        <v>23273542000133</v>
      </c>
      <c r="L1918" t="str">
        <f t="shared" si="30"/>
        <v>232******33</v>
      </c>
    </row>
    <row r="1919" spans="1:12" x14ac:dyDescent="0.25">
      <c r="A1919" t="s">
        <v>1636</v>
      </c>
      <c r="B1919" t="s">
        <v>1637</v>
      </c>
      <c r="C1919" t="s">
        <v>17</v>
      </c>
      <c r="D1919" s="1">
        <v>45298.776724537034</v>
      </c>
      <c r="E1919" s="18" t="s">
        <v>11</v>
      </c>
      <c r="F1919" s="13" t="s">
        <v>16</v>
      </c>
      <c r="G1919" t="s">
        <v>14</v>
      </c>
      <c r="H1919">
        <v>0</v>
      </c>
      <c r="I1919" s="2"/>
      <c r="J1919" s="4">
        <v>0</v>
      </c>
      <c r="K1919" t="str">
        <f>IF((LEN(relatorio_Ananindeua[[#This Row],[CIF/CPF/CNPJ]])=14),relatorio_Ananindeua[[#This Row],[CIF/CPF/CNPJ]],relatorio_Ananindeua[[#This Row],[Coluna2]])</f>
        <v>23332676000188</v>
      </c>
      <c r="L1919" t="str">
        <f t="shared" si="30"/>
        <v>233******88</v>
      </c>
    </row>
    <row r="1920" spans="1:12" x14ac:dyDescent="0.25">
      <c r="A1920" t="s">
        <v>1658</v>
      </c>
      <c r="B1920" t="s">
        <v>1659</v>
      </c>
      <c r="C1920" t="s">
        <v>17</v>
      </c>
      <c r="D1920" s="1">
        <v>45298.776724537034</v>
      </c>
      <c r="E1920" s="18" t="s">
        <v>11</v>
      </c>
      <c r="F1920" s="13" t="s">
        <v>16</v>
      </c>
      <c r="G1920" t="s">
        <v>14</v>
      </c>
      <c r="H1920">
        <v>0</v>
      </c>
      <c r="I1920" s="2"/>
      <c r="J1920" s="4">
        <v>0</v>
      </c>
      <c r="K1920" t="str">
        <f>IF((LEN(relatorio_Ananindeua[[#This Row],[CIF/CPF/CNPJ]])=14),relatorio_Ananindeua[[#This Row],[CIF/CPF/CNPJ]],relatorio_Ananindeua[[#This Row],[Coluna2]])</f>
        <v>23481293000171</v>
      </c>
      <c r="L1920" t="str">
        <f t="shared" si="30"/>
        <v>234******71</v>
      </c>
    </row>
    <row r="1921" spans="1:12" x14ac:dyDescent="0.25">
      <c r="A1921" t="s">
        <v>1624</v>
      </c>
      <c r="B1921" t="s">
        <v>1625</v>
      </c>
      <c r="C1921" t="s">
        <v>17</v>
      </c>
      <c r="D1921" s="1">
        <v>45298.776736111111</v>
      </c>
      <c r="E1921" s="18" t="s">
        <v>11</v>
      </c>
      <c r="F1921" s="13" t="s">
        <v>16</v>
      </c>
      <c r="G1921" t="s">
        <v>14</v>
      </c>
      <c r="H1921">
        <v>0</v>
      </c>
      <c r="I1921" s="2"/>
      <c r="J1921" s="4">
        <v>0</v>
      </c>
      <c r="K1921" t="str">
        <f>IF((LEN(relatorio_Ananindeua[[#This Row],[CIF/CPF/CNPJ]])=14),relatorio_Ananindeua[[#This Row],[CIF/CPF/CNPJ]],relatorio_Ananindeua[[#This Row],[Coluna2]])</f>
        <v>23218987000110</v>
      </c>
      <c r="L1921" t="str">
        <f t="shared" si="30"/>
        <v>232******10</v>
      </c>
    </row>
    <row r="1922" spans="1:12" x14ac:dyDescent="0.25">
      <c r="A1922" t="s">
        <v>1626</v>
      </c>
      <c r="B1922" t="s">
        <v>1627</v>
      </c>
      <c r="C1922" t="s">
        <v>17</v>
      </c>
      <c r="D1922" s="1">
        <v>45298.776736111111</v>
      </c>
      <c r="E1922" s="18" t="s">
        <v>11</v>
      </c>
      <c r="F1922" s="13" t="s">
        <v>16</v>
      </c>
      <c r="G1922" t="s">
        <v>14</v>
      </c>
      <c r="H1922">
        <v>0</v>
      </c>
      <c r="I1922" s="2"/>
      <c r="J1922" s="4">
        <v>0</v>
      </c>
      <c r="K1922" t="str">
        <f>IF((LEN(relatorio_Ananindeua[[#This Row],[CIF/CPF/CNPJ]])=14),relatorio_Ananindeua[[#This Row],[CIF/CPF/CNPJ]],relatorio_Ananindeua[[#This Row],[Coluna2]])</f>
        <v>23226394000104</v>
      </c>
      <c r="L1922" t="str">
        <f t="shared" si="30"/>
        <v>232******04</v>
      </c>
    </row>
    <row r="1923" spans="1:12" x14ac:dyDescent="0.25">
      <c r="A1923" t="s">
        <v>1608</v>
      </c>
      <c r="B1923" t="s">
        <v>1609</v>
      </c>
      <c r="C1923" t="s">
        <v>17</v>
      </c>
      <c r="D1923" s="1">
        <v>45298.776759259257</v>
      </c>
      <c r="E1923" s="18" t="s">
        <v>11</v>
      </c>
      <c r="F1923" s="13" t="s">
        <v>16</v>
      </c>
      <c r="G1923" t="s">
        <v>14</v>
      </c>
      <c r="H1923">
        <v>0</v>
      </c>
      <c r="I1923" s="2"/>
      <c r="J1923" s="4">
        <v>0</v>
      </c>
      <c r="K1923" t="str">
        <f>IF((LEN(relatorio_Ananindeua[[#This Row],[CIF/CPF/CNPJ]])=14),relatorio_Ananindeua[[#This Row],[CIF/CPF/CNPJ]],relatorio_Ananindeua[[#This Row],[Coluna2]])</f>
        <v>23070130000104</v>
      </c>
      <c r="L1923" t="str">
        <f t="shared" si="30"/>
        <v>230******04</v>
      </c>
    </row>
    <row r="1924" spans="1:12" x14ac:dyDescent="0.25">
      <c r="A1924" t="s">
        <v>1616</v>
      </c>
      <c r="B1924" t="s">
        <v>1617</v>
      </c>
      <c r="C1924" t="s">
        <v>17</v>
      </c>
      <c r="D1924" s="1">
        <v>45298.776759259257</v>
      </c>
      <c r="E1924" s="18" t="s">
        <v>11</v>
      </c>
      <c r="F1924" s="13" t="s">
        <v>16</v>
      </c>
      <c r="G1924" t="s">
        <v>14</v>
      </c>
      <c r="H1924">
        <v>0</v>
      </c>
      <c r="I1924" s="2"/>
      <c r="J1924" s="4">
        <v>0</v>
      </c>
      <c r="K1924" t="str">
        <f>IF((LEN(relatorio_Ananindeua[[#This Row],[CIF/CPF/CNPJ]])=14),relatorio_Ananindeua[[#This Row],[CIF/CPF/CNPJ]],relatorio_Ananindeua[[#This Row],[Coluna2]])</f>
        <v>23102632000161</v>
      </c>
      <c r="L1924" t="str">
        <f t="shared" si="30"/>
        <v>231******61</v>
      </c>
    </row>
    <row r="1925" spans="1:12" x14ac:dyDescent="0.25">
      <c r="A1925" t="s">
        <v>1592</v>
      </c>
      <c r="B1925" t="s">
        <v>1593</v>
      </c>
      <c r="C1925" t="s">
        <v>17</v>
      </c>
      <c r="D1925" s="1">
        <v>45298.776782407411</v>
      </c>
      <c r="E1925" s="18" t="s">
        <v>11</v>
      </c>
      <c r="F1925" s="13" t="s">
        <v>16</v>
      </c>
      <c r="G1925" t="s">
        <v>14</v>
      </c>
      <c r="H1925">
        <v>0</v>
      </c>
      <c r="I1925" s="2"/>
      <c r="J1925" s="4">
        <v>0</v>
      </c>
      <c r="K1925" t="str">
        <f>IF((LEN(relatorio_Ananindeua[[#This Row],[CIF/CPF/CNPJ]])=14),relatorio_Ananindeua[[#This Row],[CIF/CPF/CNPJ]],relatorio_Ananindeua[[#This Row],[Coluna2]])</f>
        <v>22931907000107</v>
      </c>
      <c r="L1925" t="str">
        <f t="shared" si="30"/>
        <v>229******07</v>
      </c>
    </row>
    <row r="1926" spans="1:12" x14ac:dyDescent="0.25">
      <c r="A1926" t="s">
        <v>1566</v>
      </c>
      <c r="B1926" t="s">
        <v>1567</v>
      </c>
      <c r="C1926" t="s">
        <v>17</v>
      </c>
      <c r="D1926" s="1">
        <v>45298.77684027778</v>
      </c>
      <c r="E1926" s="18" t="s">
        <v>11</v>
      </c>
      <c r="F1926" s="13" t="s">
        <v>16</v>
      </c>
      <c r="G1926" t="s">
        <v>14</v>
      </c>
      <c r="H1926">
        <v>0</v>
      </c>
      <c r="I1926" s="2"/>
      <c r="J1926" s="4">
        <v>0</v>
      </c>
      <c r="K1926" t="str">
        <f>IF((LEN(relatorio_Ananindeua[[#This Row],[CIF/CPF/CNPJ]])=14),relatorio_Ananindeua[[#This Row],[CIF/CPF/CNPJ]],relatorio_Ananindeua[[#This Row],[Coluna2]])</f>
        <v>22707658000170</v>
      </c>
      <c r="L1926" t="str">
        <f t="shared" si="30"/>
        <v>227******70</v>
      </c>
    </row>
    <row r="1927" spans="1:12" x14ac:dyDescent="0.25">
      <c r="A1927" t="s">
        <v>1568</v>
      </c>
      <c r="B1927" t="s">
        <v>1569</v>
      </c>
      <c r="C1927" t="s">
        <v>17</v>
      </c>
      <c r="D1927" s="1">
        <v>45298.77684027778</v>
      </c>
      <c r="E1927" s="18" t="s">
        <v>11</v>
      </c>
      <c r="F1927" s="13" t="s">
        <v>16</v>
      </c>
      <c r="G1927" t="s">
        <v>14</v>
      </c>
      <c r="H1927">
        <v>0</v>
      </c>
      <c r="I1927" s="2"/>
      <c r="J1927" s="4">
        <v>0</v>
      </c>
      <c r="K1927" t="str">
        <f>IF((LEN(relatorio_Ananindeua[[#This Row],[CIF/CPF/CNPJ]])=14),relatorio_Ananindeua[[#This Row],[CIF/CPF/CNPJ]],relatorio_Ananindeua[[#This Row],[Coluna2]])</f>
        <v>22720639000184</v>
      </c>
      <c r="L1927" t="str">
        <f t="shared" si="30"/>
        <v>227******84</v>
      </c>
    </row>
    <row r="1928" spans="1:12" x14ac:dyDescent="0.25">
      <c r="A1928" t="s">
        <v>1548</v>
      </c>
      <c r="B1928" t="s">
        <v>1549</v>
      </c>
      <c r="C1928" t="s">
        <v>17</v>
      </c>
      <c r="D1928" s="1">
        <v>45298.776875000003</v>
      </c>
      <c r="E1928" s="18" t="s">
        <v>11</v>
      </c>
      <c r="F1928" s="13" t="s">
        <v>16</v>
      </c>
      <c r="G1928" t="s">
        <v>14</v>
      </c>
      <c r="H1928">
        <v>0</v>
      </c>
      <c r="I1928" s="2"/>
      <c r="J1928" s="4">
        <v>0</v>
      </c>
      <c r="K1928" t="str">
        <f>IF((LEN(relatorio_Ananindeua[[#This Row],[CIF/CPF/CNPJ]])=14),relatorio_Ananindeua[[#This Row],[CIF/CPF/CNPJ]],relatorio_Ananindeua[[#This Row],[Coluna2]])</f>
        <v>22604732000123</v>
      </c>
      <c r="L1928" t="str">
        <f t="shared" si="30"/>
        <v>226******23</v>
      </c>
    </row>
    <row r="1929" spans="1:12" x14ac:dyDescent="0.25">
      <c r="A1929" t="s">
        <v>1552</v>
      </c>
      <c r="B1929" t="s">
        <v>1553</v>
      </c>
      <c r="C1929" t="s">
        <v>17</v>
      </c>
      <c r="D1929" s="1">
        <v>45298.776875000003</v>
      </c>
      <c r="E1929" s="18" t="s">
        <v>11</v>
      </c>
      <c r="F1929" s="13" t="s">
        <v>16</v>
      </c>
      <c r="G1929" t="s">
        <v>14</v>
      </c>
      <c r="H1929">
        <v>0</v>
      </c>
      <c r="I1929" s="2"/>
      <c r="J1929" s="4">
        <v>0</v>
      </c>
      <c r="K1929" t="str">
        <f>IF((LEN(relatorio_Ananindeua[[#This Row],[CIF/CPF/CNPJ]])=14),relatorio_Ananindeua[[#This Row],[CIF/CPF/CNPJ]],relatorio_Ananindeua[[#This Row],[Coluna2]])</f>
        <v>22628695000193</v>
      </c>
      <c r="L1929" t="str">
        <f t="shared" si="30"/>
        <v>226******93</v>
      </c>
    </row>
    <row r="1930" spans="1:12" x14ac:dyDescent="0.25">
      <c r="A1930" t="s">
        <v>1556</v>
      </c>
      <c r="B1930" t="s">
        <v>1557</v>
      </c>
      <c r="C1930" t="s">
        <v>17</v>
      </c>
      <c r="D1930" s="1">
        <v>45298.776875000003</v>
      </c>
      <c r="E1930" s="18" t="s">
        <v>11</v>
      </c>
      <c r="F1930" s="13" t="s">
        <v>16</v>
      </c>
      <c r="G1930" t="s">
        <v>14</v>
      </c>
      <c r="H1930">
        <v>0</v>
      </c>
      <c r="I1930" s="2"/>
      <c r="J1930" s="4">
        <v>0</v>
      </c>
      <c r="K1930" t="str">
        <f>IF((LEN(relatorio_Ananindeua[[#This Row],[CIF/CPF/CNPJ]])=14),relatorio_Ananindeua[[#This Row],[CIF/CPF/CNPJ]],relatorio_Ananindeua[[#This Row],[Coluna2]])</f>
        <v>22631821000169</v>
      </c>
      <c r="L1930" t="str">
        <f t="shared" si="30"/>
        <v>226******69</v>
      </c>
    </row>
    <row r="1931" spans="1:12" x14ac:dyDescent="0.25">
      <c r="A1931" t="s">
        <v>1542</v>
      </c>
      <c r="B1931" t="s">
        <v>1543</v>
      </c>
      <c r="C1931" t="s">
        <v>17</v>
      </c>
      <c r="D1931" s="1">
        <v>45298.776886574073</v>
      </c>
      <c r="E1931" s="18" t="s">
        <v>11</v>
      </c>
      <c r="F1931" s="13" t="s">
        <v>16</v>
      </c>
      <c r="G1931" t="s">
        <v>14</v>
      </c>
      <c r="H1931">
        <v>0</v>
      </c>
      <c r="I1931" s="2"/>
      <c r="J1931" s="4">
        <v>0</v>
      </c>
      <c r="K1931" t="str">
        <f>IF((LEN(relatorio_Ananindeua[[#This Row],[CIF/CPF/CNPJ]])=14),relatorio_Ananindeua[[#This Row],[CIF/CPF/CNPJ]],relatorio_Ananindeua[[#This Row],[Coluna2]])</f>
        <v>22534688000122</v>
      </c>
      <c r="L1931" t="str">
        <f t="shared" si="30"/>
        <v>225******22</v>
      </c>
    </row>
    <row r="1932" spans="1:12" x14ac:dyDescent="0.25">
      <c r="A1932" t="s">
        <v>1544</v>
      </c>
      <c r="B1932" t="s">
        <v>1545</v>
      </c>
      <c r="C1932" t="s">
        <v>17</v>
      </c>
      <c r="D1932" s="1">
        <v>45298.776886574073</v>
      </c>
      <c r="E1932" s="18" t="s">
        <v>11</v>
      </c>
      <c r="F1932" s="13" t="s">
        <v>16</v>
      </c>
      <c r="G1932" t="s">
        <v>14</v>
      </c>
      <c r="H1932">
        <v>0</v>
      </c>
      <c r="I1932" s="2"/>
      <c r="J1932" s="4">
        <v>0</v>
      </c>
      <c r="K1932" t="str">
        <f>IF((LEN(relatorio_Ananindeua[[#This Row],[CIF/CPF/CNPJ]])=14),relatorio_Ananindeua[[#This Row],[CIF/CPF/CNPJ]],relatorio_Ananindeua[[#This Row],[Coluna2]])</f>
        <v>22547144000103</v>
      </c>
      <c r="L1932" t="str">
        <f t="shared" si="30"/>
        <v>225******03</v>
      </c>
    </row>
    <row r="1933" spans="1:12" x14ac:dyDescent="0.25">
      <c r="A1933" t="s">
        <v>1526</v>
      </c>
      <c r="B1933" t="s">
        <v>1527</v>
      </c>
      <c r="C1933" t="s">
        <v>17</v>
      </c>
      <c r="D1933" s="1">
        <v>45298.776909722219</v>
      </c>
      <c r="E1933" s="18" t="s">
        <v>11</v>
      </c>
      <c r="F1933" s="13" t="s">
        <v>16</v>
      </c>
      <c r="G1933" t="s">
        <v>14</v>
      </c>
      <c r="H1933">
        <v>0</v>
      </c>
      <c r="I1933" s="2"/>
      <c r="J1933" s="4">
        <v>0</v>
      </c>
      <c r="K1933" t="str">
        <f>IF((LEN(relatorio_Ananindeua[[#This Row],[CIF/CPF/CNPJ]])=14),relatorio_Ananindeua[[#This Row],[CIF/CPF/CNPJ]],relatorio_Ananindeua[[#This Row],[Coluna2]])</f>
        <v>22455993000129</v>
      </c>
      <c r="L1933" t="str">
        <f t="shared" si="30"/>
        <v>224******29</v>
      </c>
    </row>
    <row r="1934" spans="1:12" x14ac:dyDescent="0.25">
      <c r="A1934" t="s">
        <v>1528</v>
      </c>
      <c r="B1934" t="s">
        <v>1529</v>
      </c>
      <c r="C1934" t="s">
        <v>17</v>
      </c>
      <c r="D1934" s="1">
        <v>45298.776909722219</v>
      </c>
      <c r="E1934" s="18" t="s">
        <v>11</v>
      </c>
      <c r="F1934" s="13" t="s">
        <v>16</v>
      </c>
      <c r="G1934" t="s">
        <v>14</v>
      </c>
      <c r="H1934">
        <v>0</v>
      </c>
      <c r="I1934" s="2"/>
      <c r="J1934" s="4">
        <v>0</v>
      </c>
      <c r="K1934" t="str">
        <f>IF((LEN(relatorio_Ananindeua[[#This Row],[CIF/CPF/CNPJ]])=14),relatorio_Ananindeua[[#This Row],[CIF/CPF/CNPJ]],relatorio_Ananindeua[[#This Row],[Coluna2]])</f>
        <v>22472089000121</v>
      </c>
      <c r="L1934" t="str">
        <f t="shared" si="30"/>
        <v>224******21</v>
      </c>
    </row>
    <row r="1935" spans="1:12" x14ac:dyDescent="0.25">
      <c r="A1935" t="s">
        <v>1509</v>
      </c>
      <c r="B1935" t="s">
        <v>1510</v>
      </c>
      <c r="C1935" t="s">
        <v>17</v>
      </c>
      <c r="D1935" s="1">
        <v>45298.776932870373</v>
      </c>
      <c r="E1935" s="18" t="s">
        <v>11</v>
      </c>
      <c r="F1935" s="13" t="s">
        <v>16</v>
      </c>
      <c r="G1935" t="s">
        <v>14</v>
      </c>
      <c r="H1935">
        <v>0</v>
      </c>
      <c r="I1935" s="2"/>
      <c r="J1935" s="4">
        <v>0</v>
      </c>
      <c r="K1935" t="str">
        <f>IF((LEN(relatorio_Ananindeua[[#This Row],[CIF/CPF/CNPJ]])=14),relatorio_Ananindeua[[#This Row],[CIF/CPF/CNPJ]],relatorio_Ananindeua[[#This Row],[Coluna2]])</f>
        <v>22295008000165</v>
      </c>
      <c r="L1935" t="str">
        <f t="shared" si="30"/>
        <v>222******65</v>
      </c>
    </row>
    <row r="1936" spans="1:12" x14ac:dyDescent="0.25">
      <c r="A1936" t="s">
        <v>1511</v>
      </c>
      <c r="B1936" t="s">
        <v>1512</v>
      </c>
      <c r="C1936" t="s">
        <v>17</v>
      </c>
      <c r="D1936" s="1">
        <v>45298.776932870373</v>
      </c>
      <c r="E1936" s="18" t="s">
        <v>11</v>
      </c>
      <c r="F1936" s="13" t="s">
        <v>16</v>
      </c>
      <c r="G1936" t="s">
        <v>14</v>
      </c>
      <c r="H1936">
        <v>0</v>
      </c>
      <c r="I1936" s="2"/>
      <c r="J1936" s="4">
        <v>0</v>
      </c>
      <c r="K1936" t="str">
        <f>IF((LEN(relatorio_Ananindeua[[#This Row],[CIF/CPF/CNPJ]])=14),relatorio_Ananindeua[[#This Row],[CIF/CPF/CNPJ]],relatorio_Ananindeua[[#This Row],[Coluna2]])</f>
        <v>22307196000102</v>
      </c>
      <c r="L1936" t="str">
        <f t="shared" si="30"/>
        <v>223******02</v>
      </c>
    </row>
    <row r="1937" spans="1:12" x14ac:dyDescent="0.25">
      <c r="A1937" t="s">
        <v>1507</v>
      </c>
      <c r="B1937" t="s">
        <v>1508</v>
      </c>
      <c r="C1937" t="s">
        <v>17</v>
      </c>
      <c r="D1937" s="1">
        <v>45298.776979166665</v>
      </c>
      <c r="E1937" s="18" t="s">
        <v>11</v>
      </c>
      <c r="F1937" s="13" t="s">
        <v>16</v>
      </c>
      <c r="G1937" t="s">
        <v>14</v>
      </c>
      <c r="H1937">
        <v>0</v>
      </c>
      <c r="I1937" s="2"/>
      <c r="J1937" s="4">
        <v>0</v>
      </c>
      <c r="K1937" t="str">
        <f>IF((LEN(relatorio_Ananindeua[[#This Row],[CIF/CPF/CNPJ]])=14),relatorio_Ananindeua[[#This Row],[CIF/CPF/CNPJ]],relatorio_Ananindeua[[#This Row],[Coluna2]])</f>
        <v>22230573000144</v>
      </c>
      <c r="L1937" t="str">
        <f t="shared" si="30"/>
        <v>222******44</v>
      </c>
    </row>
    <row r="1938" spans="1:12" x14ac:dyDescent="0.25">
      <c r="A1938" t="s">
        <v>1433</v>
      </c>
      <c r="B1938" t="s">
        <v>1434</v>
      </c>
      <c r="C1938" t="s">
        <v>17</v>
      </c>
      <c r="D1938" s="1">
        <v>45298.777037037034</v>
      </c>
      <c r="E1938" s="18" t="s">
        <v>11</v>
      </c>
      <c r="F1938" s="13" t="s">
        <v>16</v>
      </c>
      <c r="G1938" t="s">
        <v>14</v>
      </c>
      <c r="H1938">
        <v>0</v>
      </c>
      <c r="I1938" s="2"/>
      <c r="J1938" s="4">
        <v>0</v>
      </c>
      <c r="K1938" t="str">
        <f>IF((LEN(relatorio_Ananindeua[[#This Row],[CIF/CPF/CNPJ]])=14),relatorio_Ananindeua[[#This Row],[CIF/CPF/CNPJ]],relatorio_Ananindeua[[#This Row],[Coluna2]])</f>
        <v>21625461000120</v>
      </c>
      <c r="L1938" t="str">
        <f t="shared" ref="L1938:L2001" si="31">_xlfn.CONCAT(LEFT(A1938,3),REPT("*",6),RIGHT(A1938,2))</f>
        <v>216******20</v>
      </c>
    </row>
    <row r="1939" spans="1:12" x14ac:dyDescent="0.25">
      <c r="A1939" t="s">
        <v>1435</v>
      </c>
      <c r="B1939" t="s">
        <v>1436</v>
      </c>
      <c r="C1939" t="s">
        <v>17</v>
      </c>
      <c r="D1939" s="1">
        <v>45298.777037037034</v>
      </c>
      <c r="E1939" s="18" t="s">
        <v>11</v>
      </c>
      <c r="F1939" s="13" t="s">
        <v>16</v>
      </c>
      <c r="G1939" t="s">
        <v>14</v>
      </c>
      <c r="H1939">
        <v>0</v>
      </c>
      <c r="I1939" s="2"/>
      <c r="J1939" s="4">
        <v>0</v>
      </c>
      <c r="K1939" t="str">
        <f>IF((LEN(relatorio_Ananindeua[[#This Row],[CIF/CPF/CNPJ]])=14),relatorio_Ananindeua[[#This Row],[CIF/CPF/CNPJ]],relatorio_Ananindeua[[#This Row],[Coluna2]])</f>
        <v>21637626000183</v>
      </c>
      <c r="L1939" t="str">
        <f t="shared" si="31"/>
        <v>216******83</v>
      </c>
    </row>
    <row r="1940" spans="1:12" x14ac:dyDescent="0.25">
      <c r="A1940" t="s">
        <v>1447</v>
      </c>
      <c r="B1940" t="s">
        <v>1448</v>
      </c>
      <c r="C1940" t="s">
        <v>17</v>
      </c>
      <c r="D1940" s="1">
        <v>45298.777037037034</v>
      </c>
      <c r="E1940" s="18" t="s">
        <v>11</v>
      </c>
      <c r="F1940" s="13" t="s">
        <v>16</v>
      </c>
      <c r="G1940" t="s">
        <v>14</v>
      </c>
      <c r="H1940">
        <v>0</v>
      </c>
      <c r="I1940" s="2"/>
      <c r="J1940" s="4">
        <v>0</v>
      </c>
      <c r="K1940" t="str">
        <f>IF((LEN(relatorio_Ananindeua[[#This Row],[CIF/CPF/CNPJ]])=14),relatorio_Ananindeua[[#This Row],[CIF/CPF/CNPJ]],relatorio_Ananindeua[[#This Row],[Coluna2]])</f>
        <v>21672374000123</v>
      </c>
      <c r="L1940" t="str">
        <f t="shared" si="31"/>
        <v>216******23</v>
      </c>
    </row>
    <row r="1941" spans="1:12" x14ac:dyDescent="0.25">
      <c r="A1941" t="s">
        <v>1429</v>
      </c>
      <c r="B1941" t="s">
        <v>1430</v>
      </c>
      <c r="C1941" t="s">
        <v>17</v>
      </c>
      <c r="D1941" s="1">
        <v>45298.777094907404</v>
      </c>
      <c r="E1941" s="18" t="s">
        <v>11</v>
      </c>
      <c r="F1941" s="13" t="s">
        <v>16</v>
      </c>
      <c r="G1941" t="s">
        <v>14</v>
      </c>
      <c r="H1941">
        <v>0</v>
      </c>
      <c r="I1941" s="2"/>
      <c r="J1941" s="4">
        <v>0</v>
      </c>
      <c r="K1941" t="str">
        <f>IF((LEN(relatorio_Ananindeua[[#This Row],[CIF/CPF/CNPJ]])=14),relatorio_Ananindeua[[#This Row],[CIF/CPF/CNPJ]],relatorio_Ananindeua[[#This Row],[Coluna2]])</f>
        <v>21495631000107</v>
      </c>
      <c r="L1941" t="str">
        <f t="shared" si="31"/>
        <v>214******07</v>
      </c>
    </row>
    <row r="1942" spans="1:12" x14ac:dyDescent="0.25">
      <c r="A1942" t="s">
        <v>1407</v>
      </c>
      <c r="B1942" t="s">
        <v>1408</v>
      </c>
      <c r="C1942" t="s">
        <v>17</v>
      </c>
      <c r="D1942" s="1">
        <v>45298.77715277778</v>
      </c>
      <c r="E1942" s="18" t="s">
        <v>11</v>
      </c>
      <c r="F1942" s="13" t="s">
        <v>16</v>
      </c>
      <c r="G1942" t="s">
        <v>14</v>
      </c>
      <c r="H1942">
        <v>0</v>
      </c>
      <c r="I1942" s="2"/>
      <c r="J1942" s="4">
        <v>0</v>
      </c>
      <c r="K1942" t="str">
        <f>IF((LEN(relatorio_Ananindeua[[#This Row],[CIF/CPF/CNPJ]])=14),relatorio_Ananindeua[[#This Row],[CIF/CPF/CNPJ]],relatorio_Ananindeua[[#This Row],[Coluna2]])</f>
        <v>21282427000108</v>
      </c>
      <c r="L1942" t="str">
        <f t="shared" si="31"/>
        <v>212******08</v>
      </c>
    </row>
    <row r="1943" spans="1:12" x14ac:dyDescent="0.25">
      <c r="A1943" t="s">
        <v>1380</v>
      </c>
      <c r="B1943" t="s">
        <v>1381</v>
      </c>
      <c r="C1943" t="s">
        <v>17</v>
      </c>
      <c r="D1943" s="1">
        <v>45298.777199074073</v>
      </c>
      <c r="E1943" s="18" t="s">
        <v>11</v>
      </c>
      <c r="F1943" s="13" t="s">
        <v>16</v>
      </c>
      <c r="G1943" t="s">
        <v>14</v>
      </c>
      <c r="H1943">
        <v>0</v>
      </c>
      <c r="I1943" s="2"/>
      <c r="J1943" s="4">
        <v>0</v>
      </c>
      <c r="K1943" t="str">
        <f>IF((LEN(relatorio_Ananindeua[[#This Row],[CIF/CPF/CNPJ]])=14),relatorio_Ananindeua[[#This Row],[CIF/CPF/CNPJ]],relatorio_Ananindeua[[#This Row],[Coluna2]])</f>
        <v>21077908000173</v>
      </c>
      <c r="L1943" t="str">
        <f t="shared" si="31"/>
        <v>210******73</v>
      </c>
    </row>
    <row r="1944" spans="1:12" x14ac:dyDescent="0.25">
      <c r="A1944" t="s">
        <v>1364</v>
      </c>
      <c r="B1944" t="s">
        <v>1365</v>
      </c>
      <c r="C1944" t="s">
        <v>17</v>
      </c>
      <c r="D1944" s="1">
        <v>45298.77721064815</v>
      </c>
      <c r="E1944" s="18" t="s">
        <v>11</v>
      </c>
      <c r="F1944" s="13" t="s">
        <v>16</v>
      </c>
      <c r="G1944" t="s">
        <v>14</v>
      </c>
      <c r="H1944">
        <v>0</v>
      </c>
      <c r="I1944" s="2"/>
      <c r="J1944" s="4">
        <v>0</v>
      </c>
      <c r="K1944" t="str">
        <f>IF((LEN(relatorio_Ananindeua[[#This Row],[CIF/CPF/CNPJ]])=14),relatorio_Ananindeua[[#This Row],[CIF/CPF/CNPJ]],relatorio_Ananindeua[[#This Row],[Coluna2]])</f>
        <v>20914049000167</v>
      </c>
      <c r="L1944" t="str">
        <f t="shared" si="31"/>
        <v>209******67</v>
      </c>
    </row>
    <row r="1945" spans="1:12" x14ac:dyDescent="0.25">
      <c r="A1945" t="s">
        <v>1346</v>
      </c>
      <c r="B1945" t="s">
        <v>1347</v>
      </c>
      <c r="C1945" t="s">
        <v>17</v>
      </c>
      <c r="D1945" s="1">
        <v>45298.777280092596</v>
      </c>
      <c r="E1945" s="18" t="s">
        <v>11</v>
      </c>
      <c r="F1945" s="13" t="s">
        <v>16</v>
      </c>
      <c r="G1945" t="s">
        <v>14</v>
      </c>
      <c r="H1945">
        <v>0</v>
      </c>
      <c r="I1945" s="2"/>
      <c r="J1945" s="4">
        <v>0</v>
      </c>
      <c r="K1945" t="str">
        <f>IF((LEN(relatorio_Ananindeua[[#This Row],[CIF/CPF/CNPJ]])=14),relatorio_Ananindeua[[#This Row],[CIF/CPF/CNPJ]],relatorio_Ananindeua[[#This Row],[Coluna2]])</f>
        <v>20666289000190</v>
      </c>
      <c r="L1945" t="str">
        <f t="shared" si="31"/>
        <v>206******90</v>
      </c>
    </row>
    <row r="1946" spans="1:12" x14ac:dyDescent="0.25">
      <c r="A1946" t="s">
        <v>1331</v>
      </c>
      <c r="B1946" t="s">
        <v>1332</v>
      </c>
      <c r="C1946" t="s">
        <v>17</v>
      </c>
      <c r="D1946" s="1">
        <v>45298.777337962965</v>
      </c>
      <c r="E1946" s="18" t="s">
        <v>11</v>
      </c>
      <c r="F1946" s="13" t="s">
        <v>16</v>
      </c>
      <c r="G1946" t="s">
        <v>14</v>
      </c>
      <c r="H1946">
        <v>0</v>
      </c>
      <c r="I1946" s="2"/>
      <c r="J1946" s="4">
        <v>0</v>
      </c>
      <c r="K1946" t="str">
        <f>IF((LEN(relatorio_Ananindeua[[#This Row],[CIF/CPF/CNPJ]])=14),relatorio_Ananindeua[[#This Row],[CIF/CPF/CNPJ]],relatorio_Ananindeua[[#This Row],[Coluna2]])</f>
        <v>20359767000119</v>
      </c>
      <c r="L1946" t="str">
        <f t="shared" si="31"/>
        <v>203******19</v>
      </c>
    </row>
    <row r="1947" spans="1:12" x14ac:dyDescent="0.25">
      <c r="A1947" t="s">
        <v>1323</v>
      </c>
      <c r="B1947" t="s">
        <v>1324</v>
      </c>
      <c r="C1947" t="s">
        <v>17</v>
      </c>
      <c r="D1947" s="1">
        <v>45298.777361111112</v>
      </c>
      <c r="E1947" s="18" t="s">
        <v>11</v>
      </c>
      <c r="F1947" s="13" t="s">
        <v>16</v>
      </c>
      <c r="G1947" t="s">
        <v>14</v>
      </c>
      <c r="H1947">
        <v>0</v>
      </c>
      <c r="I1947" s="2"/>
      <c r="J1947" s="4">
        <v>0</v>
      </c>
      <c r="K1947" t="str">
        <f>IF((LEN(relatorio_Ananindeua[[#This Row],[CIF/CPF/CNPJ]])=14),relatorio_Ananindeua[[#This Row],[CIF/CPF/CNPJ]],relatorio_Ananindeua[[#This Row],[Coluna2]])</f>
        <v>20284622000104</v>
      </c>
      <c r="L1947" t="str">
        <f t="shared" si="31"/>
        <v>202******04</v>
      </c>
    </row>
    <row r="1948" spans="1:12" x14ac:dyDescent="0.25">
      <c r="A1948" t="s">
        <v>1325</v>
      </c>
      <c r="B1948" t="s">
        <v>1326</v>
      </c>
      <c r="C1948" t="s">
        <v>17</v>
      </c>
      <c r="D1948" s="1">
        <v>45298.777361111112</v>
      </c>
      <c r="E1948" s="18" t="s">
        <v>11</v>
      </c>
      <c r="F1948" s="13" t="s">
        <v>16</v>
      </c>
      <c r="G1948" t="s">
        <v>14</v>
      </c>
      <c r="H1948">
        <v>0</v>
      </c>
      <c r="I1948" s="2"/>
      <c r="J1948" s="4">
        <v>0</v>
      </c>
      <c r="K1948" t="str">
        <f>IF((LEN(relatorio_Ananindeua[[#This Row],[CIF/CPF/CNPJ]])=14),relatorio_Ananindeua[[#This Row],[CIF/CPF/CNPJ]],relatorio_Ananindeua[[#This Row],[Coluna2]])</f>
        <v>20306630000104</v>
      </c>
      <c r="L1948" t="str">
        <f t="shared" si="31"/>
        <v>203******04</v>
      </c>
    </row>
    <row r="1949" spans="1:12" x14ac:dyDescent="0.25">
      <c r="A1949" t="s">
        <v>1309</v>
      </c>
      <c r="B1949" t="s">
        <v>1310</v>
      </c>
      <c r="C1949" t="s">
        <v>17</v>
      </c>
      <c r="D1949" s="1">
        <v>45298.777372685188</v>
      </c>
      <c r="E1949" s="18" t="s">
        <v>11</v>
      </c>
      <c r="F1949" s="13" t="s">
        <v>16</v>
      </c>
      <c r="G1949" t="s">
        <v>14</v>
      </c>
      <c r="H1949">
        <v>0</v>
      </c>
      <c r="I1949" s="2"/>
      <c r="J1949" s="4">
        <v>0</v>
      </c>
      <c r="K1949" t="str">
        <f>IF((LEN(relatorio_Ananindeua[[#This Row],[CIF/CPF/CNPJ]])=14),relatorio_Ananindeua[[#This Row],[CIF/CPF/CNPJ]],relatorio_Ananindeua[[#This Row],[Coluna2]])</f>
        <v>20187124000135</v>
      </c>
      <c r="L1949" t="str">
        <f t="shared" si="31"/>
        <v>201******35</v>
      </c>
    </row>
    <row r="1950" spans="1:12" x14ac:dyDescent="0.25">
      <c r="A1950" t="s">
        <v>1315</v>
      </c>
      <c r="B1950" t="s">
        <v>1316</v>
      </c>
      <c r="C1950" t="s">
        <v>17</v>
      </c>
      <c r="D1950" s="1">
        <v>45298.777372685188</v>
      </c>
      <c r="E1950" s="18" t="s">
        <v>11</v>
      </c>
      <c r="F1950" s="13" t="s">
        <v>16</v>
      </c>
      <c r="G1950" t="s">
        <v>14</v>
      </c>
      <c r="H1950">
        <v>0</v>
      </c>
      <c r="I1950" s="2"/>
      <c r="J1950" s="4">
        <v>0</v>
      </c>
      <c r="K1950" t="str">
        <f>IF((LEN(relatorio_Ananindeua[[#This Row],[CIF/CPF/CNPJ]])=14),relatorio_Ananindeua[[#This Row],[CIF/CPF/CNPJ]],relatorio_Ananindeua[[#This Row],[Coluna2]])</f>
        <v>20209971000153</v>
      </c>
      <c r="L1950" t="str">
        <f t="shared" si="31"/>
        <v>202******53</v>
      </c>
    </row>
    <row r="1951" spans="1:12" x14ac:dyDescent="0.25">
      <c r="A1951" t="s">
        <v>1275</v>
      </c>
      <c r="B1951" t="s">
        <v>1276</v>
      </c>
      <c r="C1951" t="s">
        <v>17</v>
      </c>
      <c r="D1951" s="1">
        <v>45298.777384259258</v>
      </c>
      <c r="E1951" s="18" t="s">
        <v>11</v>
      </c>
      <c r="F1951" s="13" t="s">
        <v>16</v>
      </c>
      <c r="G1951" t="s">
        <v>14</v>
      </c>
      <c r="H1951">
        <v>0</v>
      </c>
      <c r="I1951" s="2"/>
      <c r="J1951" s="4">
        <v>0</v>
      </c>
      <c r="K1951" t="str">
        <f>IF((LEN(relatorio_Ananindeua[[#This Row],[CIF/CPF/CNPJ]])=14),relatorio_Ananindeua[[#This Row],[CIF/CPF/CNPJ]],relatorio_Ananindeua[[#This Row],[Coluna2]])</f>
        <v>19990699000102</v>
      </c>
      <c r="L1951" t="str">
        <f t="shared" si="31"/>
        <v>199******02</v>
      </c>
    </row>
    <row r="1952" spans="1:12" x14ac:dyDescent="0.25">
      <c r="A1952" t="s">
        <v>1388</v>
      </c>
      <c r="B1952" t="s">
        <v>1389</v>
      </c>
      <c r="C1952" t="s">
        <v>17</v>
      </c>
      <c r="D1952" s="1">
        <v>45298.777384259258</v>
      </c>
      <c r="E1952" s="18" t="s">
        <v>11</v>
      </c>
      <c r="F1952" s="13" t="s">
        <v>16</v>
      </c>
      <c r="G1952" t="s">
        <v>14</v>
      </c>
      <c r="H1952">
        <v>0</v>
      </c>
      <c r="I1952" s="2"/>
      <c r="J1952" s="4">
        <v>0</v>
      </c>
      <c r="K1952" t="str">
        <f>IF((LEN(relatorio_Ananindeua[[#This Row],[CIF/CPF/CNPJ]])=14),relatorio_Ananindeua[[#This Row],[CIF/CPF/CNPJ]],relatorio_Ananindeua[[#This Row],[Coluna2]])</f>
        <v>21105615000152</v>
      </c>
      <c r="L1952" t="str">
        <f t="shared" si="31"/>
        <v>211******52</v>
      </c>
    </row>
    <row r="1953" spans="1:12" x14ac:dyDescent="0.25">
      <c r="A1953" t="s">
        <v>1289</v>
      </c>
      <c r="B1953" t="s">
        <v>1290</v>
      </c>
      <c r="C1953" t="s">
        <v>17</v>
      </c>
      <c r="D1953" s="1">
        <v>45298.777395833335</v>
      </c>
      <c r="E1953" s="18" t="s">
        <v>11</v>
      </c>
      <c r="F1953" s="13" t="s">
        <v>16</v>
      </c>
      <c r="G1953" t="s">
        <v>14</v>
      </c>
      <c r="H1953">
        <v>0</v>
      </c>
      <c r="I1953" s="2"/>
      <c r="J1953" s="4">
        <v>0</v>
      </c>
      <c r="K1953" t="str">
        <f>IF((LEN(relatorio_Ananindeua[[#This Row],[CIF/CPF/CNPJ]])=14),relatorio_Ananindeua[[#This Row],[CIF/CPF/CNPJ]],relatorio_Ananindeua[[#This Row],[Coluna2]])</f>
        <v>20034128000183</v>
      </c>
      <c r="L1953" t="str">
        <f t="shared" si="31"/>
        <v>200******83</v>
      </c>
    </row>
    <row r="1954" spans="1:12" x14ac:dyDescent="0.25">
      <c r="A1954" t="s">
        <v>1255</v>
      </c>
      <c r="B1954" t="s">
        <v>1256</v>
      </c>
      <c r="C1954" t="s">
        <v>17</v>
      </c>
      <c r="D1954" s="1">
        <v>45298.777407407404</v>
      </c>
      <c r="E1954" s="18" t="s">
        <v>11</v>
      </c>
      <c r="F1954" s="13" t="s">
        <v>16</v>
      </c>
      <c r="G1954" t="s">
        <v>14</v>
      </c>
      <c r="H1954">
        <v>0</v>
      </c>
      <c r="I1954" s="2"/>
      <c r="J1954" s="4">
        <v>0</v>
      </c>
      <c r="K1954" t="str">
        <f>IF((LEN(relatorio_Ananindeua[[#This Row],[CIF/CPF/CNPJ]])=14),relatorio_Ananindeua[[#This Row],[CIF/CPF/CNPJ]],relatorio_Ananindeua[[#This Row],[Coluna2]])</f>
        <v>19913006000188</v>
      </c>
      <c r="L1954" t="str">
        <f t="shared" si="31"/>
        <v>199******88</v>
      </c>
    </row>
    <row r="1955" spans="1:12" x14ac:dyDescent="0.25">
      <c r="A1955" t="s">
        <v>1273</v>
      </c>
      <c r="B1955" t="s">
        <v>1274</v>
      </c>
      <c r="C1955" t="s">
        <v>17</v>
      </c>
      <c r="D1955" s="1">
        <v>45298.777407407404</v>
      </c>
      <c r="E1955" s="18" t="s">
        <v>11</v>
      </c>
      <c r="F1955" s="13" t="s">
        <v>16</v>
      </c>
      <c r="G1955" t="s">
        <v>14</v>
      </c>
      <c r="H1955">
        <v>0</v>
      </c>
      <c r="I1955" s="2"/>
      <c r="J1955" s="4">
        <v>0</v>
      </c>
      <c r="K1955" t="str">
        <f>IF((LEN(relatorio_Ananindeua[[#This Row],[CIF/CPF/CNPJ]])=14),relatorio_Ananindeua[[#This Row],[CIF/CPF/CNPJ]],relatorio_Ananindeua[[#This Row],[Coluna2]])</f>
        <v>19984366000170</v>
      </c>
      <c r="L1955" t="str">
        <f t="shared" si="31"/>
        <v>199******70</v>
      </c>
    </row>
    <row r="1956" spans="1:12" x14ac:dyDescent="0.25">
      <c r="A1956" t="s">
        <v>1277</v>
      </c>
      <c r="B1956" t="s">
        <v>1278</v>
      </c>
      <c r="C1956" t="s">
        <v>17</v>
      </c>
      <c r="D1956" s="1">
        <v>45298.777407407404</v>
      </c>
      <c r="E1956" s="18" t="s">
        <v>11</v>
      </c>
      <c r="F1956" s="13" t="s">
        <v>16</v>
      </c>
      <c r="G1956" t="s">
        <v>14</v>
      </c>
      <c r="H1956">
        <v>0</v>
      </c>
      <c r="I1956" s="2"/>
      <c r="J1956" s="4">
        <v>0</v>
      </c>
      <c r="K1956" t="str">
        <f>IF((LEN(relatorio_Ananindeua[[#This Row],[CIF/CPF/CNPJ]])=14),relatorio_Ananindeua[[#This Row],[CIF/CPF/CNPJ]],relatorio_Ananindeua[[#This Row],[Coluna2]])</f>
        <v>19992646000120</v>
      </c>
      <c r="L1956" t="str">
        <f t="shared" si="31"/>
        <v>199******20</v>
      </c>
    </row>
    <row r="1957" spans="1:12" x14ac:dyDescent="0.25">
      <c r="A1957" t="s">
        <v>1241</v>
      </c>
      <c r="B1957" t="s">
        <v>1242</v>
      </c>
      <c r="C1957" t="s">
        <v>17</v>
      </c>
      <c r="D1957" s="1">
        <v>45298.777453703704</v>
      </c>
      <c r="E1957" s="18" t="s">
        <v>11</v>
      </c>
      <c r="F1957" s="13" t="s">
        <v>16</v>
      </c>
      <c r="G1957" t="s">
        <v>14</v>
      </c>
      <c r="H1957">
        <v>0</v>
      </c>
      <c r="I1957" s="2"/>
      <c r="J1957" s="4">
        <v>0</v>
      </c>
      <c r="K1957" t="str">
        <f>IF((LEN(relatorio_Ananindeua[[#This Row],[CIF/CPF/CNPJ]])=14),relatorio_Ananindeua[[#This Row],[CIF/CPF/CNPJ]],relatorio_Ananindeua[[#This Row],[Coluna2]])</f>
        <v>19733240000123</v>
      </c>
      <c r="L1957" t="str">
        <f t="shared" si="31"/>
        <v>197******23</v>
      </c>
    </row>
    <row r="1958" spans="1:12" x14ac:dyDescent="0.25">
      <c r="A1958" t="s">
        <v>1231</v>
      </c>
      <c r="B1958" t="s">
        <v>1232</v>
      </c>
      <c r="C1958" t="s">
        <v>17</v>
      </c>
      <c r="D1958" s="1">
        <v>45298.777465277781</v>
      </c>
      <c r="E1958" s="18" t="s">
        <v>11</v>
      </c>
      <c r="F1958" s="13" t="s">
        <v>16</v>
      </c>
      <c r="G1958" t="s">
        <v>14</v>
      </c>
      <c r="H1958">
        <v>0</v>
      </c>
      <c r="I1958" s="2"/>
      <c r="J1958" s="4">
        <v>0</v>
      </c>
      <c r="K1958" t="str">
        <f>IF((LEN(relatorio_Ananindeua[[#This Row],[CIF/CPF/CNPJ]])=14),relatorio_Ananindeua[[#This Row],[CIF/CPF/CNPJ]],relatorio_Ananindeua[[#This Row],[Coluna2]])</f>
        <v>19678686000100</v>
      </c>
      <c r="L1958" t="str">
        <f t="shared" si="31"/>
        <v>196******00</v>
      </c>
    </row>
    <row r="1959" spans="1:12" x14ac:dyDescent="0.25">
      <c r="A1959" t="s">
        <v>1207</v>
      </c>
      <c r="B1959" t="s">
        <v>1208</v>
      </c>
      <c r="C1959" t="s">
        <v>17</v>
      </c>
      <c r="D1959" s="1">
        <v>45298.77747685185</v>
      </c>
      <c r="E1959" s="18" t="s">
        <v>11</v>
      </c>
      <c r="F1959" s="13" t="s">
        <v>16</v>
      </c>
      <c r="G1959" t="s">
        <v>14</v>
      </c>
      <c r="H1959">
        <v>0</v>
      </c>
      <c r="I1959" s="2"/>
      <c r="J1959" s="4">
        <v>0</v>
      </c>
      <c r="K1959" t="str">
        <f>IF((LEN(relatorio_Ananindeua[[#This Row],[CIF/CPF/CNPJ]])=14),relatorio_Ananindeua[[#This Row],[CIF/CPF/CNPJ]],relatorio_Ananindeua[[#This Row],[Coluna2]])</f>
        <v>19525911000160</v>
      </c>
      <c r="L1959" t="str">
        <f t="shared" si="31"/>
        <v>195******60</v>
      </c>
    </row>
    <row r="1960" spans="1:12" x14ac:dyDescent="0.25">
      <c r="A1960" t="s">
        <v>1177</v>
      </c>
      <c r="B1960" t="s">
        <v>1178</v>
      </c>
      <c r="C1960" t="s">
        <v>17</v>
      </c>
      <c r="D1960" s="1">
        <v>45298.777499999997</v>
      </c>
      <c r="E1960" s="18" t="s">
        <v>11</v>
      </c>
      <c r="F1960" s="13" t="s">
        <v>16</v>
      </c>
      <c r="G1960" t="s">
        <v>14</v>
      </c>
      <c r="H1960">
        <v>0</v>
      </c>
      <c r="I1960" s="2"/>
      <c r="J1960" s="4">
        <v>0</v>
      </c>
      <c r="K1960" t="str">
        <f>IF((LEN(relatorio_Ananindeua[[#This Row],[CIF/CPF/CNPJ]])=14),relatorio_Ananindeua[[#This Row],[CIF/CPF/CNPJ]],relatorio_Ananindeua[[#This Row],[Coluna2]])</f>
        <v>19360532000168</v>
      </c>
      <c r="L1960" t="str">
        <f t="shared" si="31"/>
        <v>193******68</v>
      </c>
    </row>
    <row r="1961" spans="1:12" x14ac:dyDescent="0.25">
      <c r="A1961" t="s">
        <v>1167</v>
      </c>
      <c r="B1961" t="s">
        <v>1168</v>
      </c>
      <c r="C1961" t="s">
        <v>17</v>
      </c>
      <c r="D1961" s="1">
        <v>45298.77752314815</v>
      </c>
      <c r="E1961" s="18" t="s">
        <v>11</v>
      </c>
      <c r="F1961" s="13" t="s">
        <v>16</v>
      </c>
      <c r="G1961" t="s">
        <v>14</v>
      </c>
      <c r="H1961">
        <v>0</v>
      </c>
      <c r="I1961" s="2"/>
      <c r="J1961" s="4">
        <v>0</v>
      </c>
      <c r="K1961" t="str">
        <f>IF((LEN(relatorio_Ananindeua[[#This Row],[CIF/CPF/CNPJ]])=14),relatorio_Ananindeua[[#This Row],[CIF/CPF/CNPJ]],relatorio_Ananindeua[[#This Row],[Coluna2]])</f>
        <v>19293911000182</v>
      </c>
      <c r="L1961" t="str">
        <f t="shared" si="31"/>
        <v>192******82</v>
      </c>
    </row>
    <row r="1962" spans="1:12" x14ac:dyDescent="0.25">
      <c r="A1962" t="s">
        <v>1147</v>
      </c>
      <c r="B1962" t="s">
        <v>1148</v>
      </c>
      <c r="C1962" t="s">
        <v>17</v>
      </c>
      <c r="D1962" s="1">
        <v>45298.777546296296</v>
      </c>
      <c r="E1962" s="18" t="s">
        <v>11</v>
      </c>
      <c r="F1962" s="13" t="s">
        <v>16</v>
      </c>
      <c r="G1962" t="s">
        <v>14</v>
      </c>
      <c r="H1962">
        <v>0</v>
      </c>
      <c r="I1962" s="2"/>
      <c r="J1962" s="4">
        <v>0</v>
      </c>
      <c r="K1962" t="str">
        <f>IF((LEN(relatorio_Ananindeua[[#This Row],[CIF/CPF/CNPJ]])=14),relatorio_Ananindeua[[#This Row],[CIF/CPF/CNPJ]],relatorio_Ananindeua[[#This Row],[Coluna2]])</f>
        <v>19042405000110</v>
      </c>
      <c r="L1962" t="str">
        <f t="shared" si="31"/>
        <v>190******10</v>
      </c>
    </row>
    <row r="1963" spans="1:12" x14ac:dyDescent="0.25">
      <c r="A1963" t="s">
        <v>1155</v>
      </c>
      <c r="B1963" t="s">
        <v>1156</v>
      </c>
      <c r="C1963" t="s">
        <v>17</v>
      </c>
      <c r="D1963" s="1">
        <v>45298.777546296296</v>
      </c>
      <c r="E1963" s="18" t="s">
        <v>11</v>
      </c>
      <c r="F1963" s="13" t="s">
        <v>16</v>
      </c>
      <c r="G1963" t="s">
        <v>14</v>
      </c>
      <c r="H1963">
        <v>0</v>
      </c>
      <c r="I1963" s="2"/>
      <c r="J1963" s="4">
        <v>0</v>
      </c>
      <c r="K1963" t="str">
        <f>IF((LEN(relatorio_Ananindeua[[#This Row],[CIF/CPF/CNPJ]])=14),relatorio_Ananindeua[[#This Row],[CIF/CPF/CNPJ]],relatorio_Ananindeua[[#This Row],[Coluna2]])</f>
        <v>19086657000141</v>
      </c>
      <c r="L1963" t="str">
        <f t="shared" si="31"/>
        <v>190******41</v>
      </c>
    </row>
    <row r="1964" spans="1:12" x14ac:dyDescent="0.25">
      <c r="A1964" t="s">
        <v>1149</v>
      </c>
      <c r="B1964" t="s">
        <v>1150</v>
      </c>
      <c r="C1964" t="s">
        <v>17</v>
      </c>
      <c r="D1964" s="1">
        <v>45298.777557870373</v>
      </c>
      <c r="E1964" s="18" t="s">
        <v>11</v>
      </c>
      <c r="F1964" s="13" t="s">
        <v>16</v>
      </c>
      <c r="G1964" t="s">
        <v>14</v>
      </c>
      <c r="H1964">
        <v>0</v>
      </c>
      <c r="I1964" s="2"/>
      <c r="J1964" s="4">
        <v>0</v>
      </c>
      <c r="K1964" t="str">
        <f>IF((LEN(relatorio_Ananindeua[[#This Row],[CIF/CPF/CNPJ]])=14),relatorio_Ananindeua[[#This Row],[CIF/CPF/CNPJ]],relatorio_Ananindeua[[#This Row],[Coluna2]])</f>
        <v>19042822000163</v>
      </c>
      <c r="L1964" t="str">
        <f t="shared" si="31"/>
        <v>190******63</v>
      </c>
    </row>
    <row r="1965" spans="1:12" x14ac:dyDescent="0.25">
      <c r="A1965" t="s">
        <v>1137</v>
      </c>
      <c r="B1965" t="s">
        <v>1138</v>
      </c>
      <c r="C1965" t="s">
        <v>17</v>
      </c>
      <c r="D1965" s="1">
        <v>45298.777592592596</v>
      </c>
      <c r="E1965" s="18" t="s">
        <v>11</v>
      </c>
      <c r="F1965" s="13" t="s">
        <v>16</v>
      </c>
      <c r="G1965" t="s">
        <v>14</v>
      </c>
      <c r="H1965">
        <v>0</v>
      </c>
      <c r="I1965" s="2"/>
      <c r="J1965" s="4">
        <v>0</v>
      </c>
      <c r="K1965" t="str">
        <f>IF((LEN(relatorio_Ananindeua[[#This Row],[CIF/CPF/CNPJ]])=14),relatorio_Ananindeua[[#This Row],[CIF/CPF/CNPJ]],relatorio_Ananindeua[[#This Row],[Coluna2]])</f>
        <v>18915112000138</v>
      </c>
      <c r="L1965" t="str">
        <f t="shared" si="31"/>
        <v>189******38</v>
      </c>
    </row>
    <row r="1966" spans="1:12" x14ac:dyDescent="0.25">
      <c r="A1966" t="s">
        <v>1139</v>
      </c>
      <c r="B1966" t="s">
        <v>1140</v>
      </c>
      <c r="C1966" t="s">
        <v>17</v>
      </c>
      <c r="D1966" s="1">
        <v>45298.777592592596</v>
      </c>
      <c r="E1966" s="18" t="s">
        <v>11</v>
      </c>
      <c r="F1966" s="13" t="s">
        <v>16</v>
      </c>
      <c r="G1966" t="s">
        <v>14</v>
      </c>
      <c r="H1966">
        <v>0</v>
      </c>
      <c r="I1966" s="2"/>
      <c r="J1966" s="4">
        <v>0</v>
      </c>
      <c r="K1966" t="str">
        <f>IF((LEN(relatorio_Ananindeua[[#This Row],[CIF/CPF/CNPJ]])=14),relatorio_Ananindeua[[#This Row],[CIF/CPF/CNPJ]],relatorio_Ananindeua[[#This Row],[Coluna2]])</f>
        <v>18938284000127</v>
      </c>
      <c r="L1966" t="str">
        <f t="shared" si="31"/>
        <v>189******27</v>
      </c>
    </row>
    <row r="1967" spans="1:12" x14ac:dyDescent="0.25">
      <c r="A1967" t="s">
        <v>1135</v>
      </c>
      <c r="B1967" t="s">
        <v>1136</v>
      </c>
      <c r="C1967" t="s">
        <v>17</v>
      </c>
      <c r="D1967" s="1">
        <v>45298.777604166666</v>
      </c>
      <c r="E1967" s="18" t="s">
        <v>11</v>
      </c>
      <c r="F1967" s="13" t="s">
        <v>16</v>
      </c>
      <c r="G1967" t="s">
        <v>14</v>
      </c>
      <c r="H1967">
        <v>0</v>
      </c>
      <c r="I1967" s="2"/>
      <c r="J1967" s="4">
        <v>0</v>
      </c>
      <c r="K1967" t="str">
        <f>IF((LEN(relatorio_Ananindeua[[#This Row],[CIF/CPF/CNPJ]])=14),relatorio_Ananindeua[[#This Row],[CIF/CPF/CNPJ]],relatorio_Ananindeua[[#This Row],[Coluna2]])</f>
        <v>18864771000192</v>
      </c>
      <c r="L1967" t="str">
        <f t="shared" si="31"/>
        <v>188******92</v>
      </c>
    </row>
    <row r="1968" spans="1:12" x14ac:dyDescent="0.25">
      <c r="A1968" t="s">
        <v>1113</v>
      </c>
      <c r="B1968" t="s">
        <v>1114</v>
      </c>
      <c r="C1968" t="s">
        <v>17</v>
      </c>
      <c r="D1968" s="1">
        <v>45298.777650462966</v>
      </c>
      <c r="E1968" s="18" t="s">
        <v>11</v>
      </c>
      <c r="F1968" s="13" t="s">
        <v>16</v>
      </c>
      <c r="G1968" t="s">
        <v>14</v>
      </c>
      <c r="H1968">
        <v>0</v>
      </c>
      <c r="I1968" s="2"/>
      <c r="J1968" s="4">
        <v>0</v>
      </c>
      <c r="K1968" t="str">
        <f>IF((LEN(relatorio_Ananindeua[[#This Row],[CIF/CPF/CNPJ]])=14),relatorio_Ananindeua[[#This Row],[CIF/CPF/CNPJ]],relatorio_Ananindeua[[#This Row],[Coluna2]])</f>
        <v>18570429000180</v>
      </c>
      <c r="L1968" t="str">
        <f t="shared" si="31"/>
        <v>185******80</v>
      </c>
    </row>
    <row r="1969" spans="1:12" x14ac:dyDescent="0.25">
      <c r="A1969" t="s">
        <v>1095</v>
      </c>
      <c r="B1969" t="s">
        <v>1096</v>
      </c>
      <c r="C1969" t="s">
        <v>17</v>
      </c>
      <c r="D1969" s="1">
        <v>45298.777662037035</v>
      </c>
      <c r="E1969" s="18" t="s">
        <v>11</v>
      </c>
      <c r="F1969" s="13" t="s">
        <v>16</v>
      </c>
      <c r="G1969" t="s">
        <v>14</v>
      </c>
      <c r="H1969">
        <v>0</v>
      </c>
      <c r="I1969" s="2"/>
      <c r="J1969" s="4">
        <v>0</v>
      </c>
      <c r="K1969" t="str">
        <f>IF((LEN(relatorio_Ananindeua[[#This Row],[CIF/CPF/CNPJ]])=14),relatorio_Ananindeua[[#This Row],[CIF/CPF/CNPJ]],relatorio_Ananindeua[[#This Row],[Coluna2]])</f>
        <v>18419281000187</v>
      </c>
      <c r="L1969" t="str">
        <f t="shared" si="31"/>
        <v>184******87</v>
      </c>
    </row>
    <row r="1970" spans="1:12" x14ac:dyDescent="0.25">
      <c r="A1970" t="s">
        <v>1097</v>
      </c>
      <c r="B1970" t="s">
        <v>1098</v>
      </c>
      <c r="C1970" t="s">
        <v>17</v>
      </c>
      <c r="D1970" s="1">
        <v>45298.777662037035</v>
      </c>
      <c r="E1970" s="18" t="s">
        <v>11</v>
      </c>
      <c r="F1970" s="13" t="s">
        <v>16</v>
      </c>
      <c r="G1970" t="s">
        <v>14</v>
      </c>
      <c r="H1970">
        <v>0</v>
      </c>
      <c r="I1970" s="2"/>
      <c r="J1970" s="4">
        <v>0</v>
      </c>
      <c r="K1970" t="str">
        <f>IF((LEN(relatorio_Ananindeua[[#This Row],[CIF/CPF/CNPJ]])=14),relatorio_Ananindeua[[#This Row],[CIF/CPF/CNPJ]],relatorio_Ananindeua[[#This Row],[Coluna2]])</f>
        <v>18434629000105</v>
      </c>
      <c r="L1970" t="str">
        <f t="shared" si="31"/>
        <v>184******05</v>
      </c>
    </row>
    <row r="1971" spans="1:12" x14ac:dyDescent="0.25">
      <c r="A1971" t="s">
        <v>1078</v>
      </c>
      <c r="B1971" t="s">
        <v>1079</v>
      </c>
      <c r="C1971" t="s">
        <v>17</v>
      </c>
      <c r="D1971" s="1">
        <v>45298.777685185189</v>
      </c>
      <c r="E1971" s="18" t="s">
        <v>11</v>
      </c>
      <c r="F1971" s="13" t="s">
        <v>16</v>
      </c>
      <c r="G1971" t="s">
        <v>14</v>
      </c>
      <c r="H1971">
        <v>0</v>
      </c>
      <c r="I1971" s="2"/>
      <c r="J1971" s="4">
        <v>0</v>
      </c>
      <c r="K1971" t="str">
        <f>IF((LEN(relatorio_Ananindeua[[#This Row],[CIF/CPF/CNPJ]])=14),relatorio_Ananindeua[[#This Row],[CIF/CPF/CNPJ]],relatorio_Ananindeua[[#This Row],[Coluna2]])</f>
        <v>18323941000121</v>
      </c>
      <c r="L1971" t="str">
        <f t="shared" si="31"/>
        <v>183******21</v>
      </c>
    </row>
    <row r="1972" spans="1:12" x14ac:dyDescent="0.25">
      <c r="A1972" t="s">
        <v>1085</v>
      </c>
      <c r="B1972" t="s">
        <v>1086</v>
      </c>
      <c r="C1972" t="s">
        <v>17</v>
      </c>
      <c r="D1972" s="1">
        <v>45298.777685185189</v>
      </c>
      <c r="E1972" s="18" t="s">
        <v>11</v>
      </c>
      <c r="F1972" s="13" t="s">
        <v>16</v>
      </c>
      <c r="G1972" t="s">
        <v>14</v>
      </c>
      <c r="H1972">
        <v>0</v>
      </c>
      <c r="I1972" s="2"/>
      <c r="J1972" s="4">
        <v>0</v>
      </c>
      <c r="K1972" t="str">
        <f>IF((LEN(relatorio_Ananindeua[[#This Row],[CIF/CPF/CNPJ]])=14),relatorio_Ananindeua[[#This Row],[CIF/CPF/CNPJ]],relatorio_Ananindeua[[#This Row],[Coluna2]])</f>
        <v>18389895000163</v>
      </c>
      <c r="L1972" t="str">
        <f t="shared" si="31"/>
        <v>183******63</v>
      </c>
    </row>
    <row r="1973" spans="1:12" x14ac:dyDescent="0.25">
      <c r="A1973" t="s">
        <v>1052</v>
      </c>
      <c r="B1973" t="s">
        <v>1053</v>
      </c>
      <c r="C1973" t="s">
        <v>17</v>
      </c>
      <c r="D1973" s="1">
        <v>45298.777743055558</v>
      </c>
      <c r="E1973" s="18" t="s">
        <v>11</v>
      </c>
      <c r="F1973" s="13" t="s">
        <v>16</v>
      </c>
      <c r="G1973" t="s">
        <v>14</v>
      </c>
      <c r="H1973">
        <v>0</v>
      </c>
      <c r="I1973" s="2"/>
      <c r="J1973" s="4">
        <v>0</v>
      </c>
      <c r="K1973" t="str">
        <f>IF((LEN(relatorio_Ananindeua[[#This Row],[CIF/CPF/CNPJ]])=14),relatorio_Ananindeua[[#This Row],[CIF/CPF/CNPJ]],relatorio_Ananindeua[[#This Row],[Coluna2]])</f>
        <v>18113116000100</v>
      </c>
      <c r="L1973" t="str">
        <f t="shared" si="31"/>
        <v>181******00</v>
      </c>
    </row>
    <row r="1974" spans="1:12" x14ac:dyDescent="0.25">
      <c r="A1974" t="s">
        <v>1060</v>
      </c>
      <c r="B1974" t="s">
        <v>1061</v>
      </c>
      <c r="C1974" t="s">
        <v>17</v>
      </c>
      <c r="D1974" s="1">
        <v>45298.777743055558</v>
      </c>
      <c r="E1974" s="18" t="s">
        <v>11</v>
      </c>
      <c r="F1974" s="13" t="s">
        <v>16</v>
      </c>
      <c r="G1974" t="s">
        <v>14</v>
      </c>
      <c r="H1974">
        <v>0</v>
      </c>
      <c r="I1974" s="2"/>
      <c r="J1974" s="4">
        <v>0</v>
      </c>
      <c r="K1974" t="str">
        <f>IF((LEN(relatorio_Ananindeua[[#This Row],[CIF/CPF/CNPJ]])=14),relatorio_Ananindeua[[#This Row],[CIF/CPF/CNPJ]],relatorio_Ananindeua[[#This Row],[Coluna2]])</f>
        <v>18170809000127</v>
      </c>
      <c r="L1974" t="str">
        <f t="shared" si="31"/>
        <v>181******27</v>
      </c>
    </row>
    <row r="1975" spans="1:12" x14ac:dyDescent="0.25">
      <c r="A1975" t="s">
        <v>1040</v>
      </c>
      <c r="B1975" t="s">
        <v>1041</v>
      </c>
      <c r="C1975" t="s">
        <v>17</v>
      </c>
      <c r="D1975" s="1">
        <v>45298.777754629627</v>
      </c>
      <c r="E1975" s="18" t="s">
        <v>11</v>
      </c>
      <c r="F1975" s="13" t="s">
        <v>16</v>
      </c>
      <c r="G1975" t="s">
        <v>14</v>
      </c>
      <c r="H1975">
        <v>0</v>
      </c>
      <c r="I1975" s="2"/>
      <c r="J1975" s="4">
        <v>0</v>
      </c>
      <c r="K1975" t="str">
        <f>IF((LEN(relatorio_Ananindeua[[#This Row],[CIF/CPF/CNPJ]])=14),relatorio_Ananindeua[[#This Row],[CIF/CPF/CNPJ]],relatorio_Ananindeua[[#This Row],[Coluna2]])</f>
        <v>18054868000130</v>
      </c>
      <c r="L1975" t="str">
        <f t="shared" si="31"/>
        <v>180******30</v>
      </c>
    </row>
    <row r="1976" spans="1:12" x14ac:dyDescent="0.25">
      <c r="A1976" t="s">
        <v>1030</v>
      </c>
      <c r="B1976" t="s">
        <v>1031</v>
      </c>
      <c r="C1976" t="s">
        <v>17</v>
      </c>
      <c r="D1976" s="1">
        <v>45298.777766203704</v>
      </c>
      <c r="E1976" s="18" t="s">
        <v>11</v>
      </c>
      <c r="F1976" s="13" t="s">
        <v>16</v>
      </c>
      <c r="G1976" t="s">
        <v>14</v>
      </c>
      <c r="H1976">
        <v>0</v>
      </c>
      <c r="I1976" s="2"/>
      <c r="J1976" s="4">
        <v>0</v>
      </c>
      <c r="K1976" t="str">
        <f>IF((LEN(relatorio_Ananindeua[[#This Row],[CIF/CPF/CNPJ]])=14),relatorio_Ananindeua[[#This Row],[CIF/CPF/CNPJ]],relatorio_Ananindeua[[#This Row],[Coluna2]])</f>
        <v>17970008000183</v>
      </c>
      <c r="L1976" t="str">
        <f t="shared" si="31"/>
        <v>179******83</v>
      </c>
    </row>
    <row r="1977" spans="1:12" x14ac:dyDescent="0.25">
      <c r="A1977" t="s">
        <v>1014</v>
      </c>
      <c r="B1977" t="s">
        <v>1015</v>
      </c>
      <c r="C1977" t="s">
        <v>17</v>
      </c>
      <c r="D1977" s="1">
        <v>45298.777812499997</v>
      </c>
      <c r="E1977" s="18" t="s">
        <v>11</v>
      </c>
      <c r="F1977" s="13" t="s">
        <v>16</v>
      </c>
      <c r="G1977" t="s">
        <v>14</v>
      </c>
      <c r="H1977">
        <v>0</v>
      </c>
      <c r="I1977" s="2"/>
      <c r="J1977" s="4">
        <v>0</v>
      </c>
      <c r="K1977" t="str">
        <f>IF((LEN(relatorio_Ananindeua[[#This Row],[CIF/CPF/CNPJ]])=14),relatorio_Ananindeua[[#This Row],[CIF/CPF/CNPJ]],relatorio_Ananindeua[[#This Row],[Coluna2]])</f>
        <v>17791938000170</v>
      </c>
      <c r="L1977" t="str">
        <f t="shared" si="31"/>
        <v>177******70</v>
      </c>
    </row>
    <row r="1978" spans="1:12" x14ac:dyDescent="0.25">
      <c r="A1978" t="s">
        <v>1016</v>
      </c>
      <c r="B1978" t="s">
        <v>1017</v>
      </c>
      <c r="C1978" t="s">
        <v>17</v>
      </c>
      <c r="D1978" s="1">
        <v>45298.777812499997</v>
      </c>
      <c r="E1978" s="18" t="s">
        <v>11</v>
      </c>
      <c r="F1978" s="13" t="s">
        <v>16</v>
      </c>
      <c r="G1978" t="s">
        <v>14</v>
      </c>
      <c r="H1978">
        <v>0</v>
      </c>
      <c r="I1978" s="2"/>
      <c r="J1978" s="4">
        <v>0</v>
      </c>
      <c r="K1978" t="str">
        <f>IF((LEN(relatorio_Ananindeua[[#This Row],[CIF/CPF/CNPJ]])=14),relatorio_Ananindeua[[#This Row],[CIF/CPF/CNPJ]],relatorio_Ananindeua[[#This Row],[Coluna2]])</f>
        <v>17793470000152</v>
      </c>
      <c r="L1978" t="str">
        <f t="shared" si="31"/>
        <v>177******52</v>
      </c>
    </row>
    <row r="1979" spans="1:12" x14ac:dyDescent="0.25">
      <c r="A1979" t="s">
        <v>1008</v>
      </c>
      <c r="B1979" t="s">
        <v>1009</v>
      </c>
      <c r="C1979" t="s">
        <v>17</v>
      </c>
      <c r="D1979" s="1">
        <v>45298.77784722222</v>
      </c>
      <c r="E1979" s="18" t="s">
        <v>11</v>
      </c>
      <c r="F1979" s="13" t="s">
        <v>16</v>
      </c>
      <c r="G1979" t="s">
        <v>14</v>
      </c>
      <c r="H1979">
        <v>0</v>
      </c>
      <c r="I1979" s="2"/>
      <c r="J1979" s="4">
        <v>0</v>
      </c>
      <c r="K1979" t="str">
        <f>IF((LEN(relatorio_Ananindeua[[#This Row],[CIF/CPF/CNPJ]])=14),relatorio_Ananindeua[[#This Row],[CIF/CPF/CNPJ]],relatorio_Ananindeua[[#This Row],[Coluna2]])</f>
        <v>17727755000195</v>
      </c>
      <c r="L1979" t="str">
        <f t="shared" si="31"/>
        <v>177******95</v>
      </c>
    </row>
    <row r="1980" spans="1:12" x14ac:dyDescent="0.25">
      <c r="A1980" t="s">
        <v>960</v>
      </c>
      <c r="B1980" t="s">
        <v>961</v>
      </c>
      <c r="C1980" t="s">
        <v>17</v>
      </c>
      <c r="D1980" s="1">
        <v>45298.777916666666</v>
      </c>
      <c r="E1980" s="18" t="s">
        <v>11</v>
      </c>
      <c r="F1980" s="13" t="s">
        <v>16</v>
      </c>
      <c r="G1980" t="s">
        <v>14</v>
      </c>
      <c r="H1980">
        <v>0</v>
      </c>
      <c r="I1980" s="2"/>
      <c r="J1980" s="4">
        <v>0</v>
      </c>
      <c r="K1980" t="str">
        <f>IF((LEN(relatorio_Ananindeua[[#This Row],[CIF/CPF/CNPJ]])=14),relatorio_Ananindeua[[#This Row],[CIF/CPF/CNPJ]],relatorio_Ananindeua[[#This Row],[Coluna2]])</f>
        <v>17469225000194</v>
      </c>
      <c r="L1980" t="str">
        <f t="shared" si="31"/>
        <v>174******94</v>
      </c>
    </row>
    <row r="1981" spans="1:12" x14ac:dyDescent="0.25">
      <c r="A1981" t="s">
        <v>937</v>
      </c>
      <c r="B1981" t="s">
        <v>938</v>
      </c>
      <c r="C1981" t="s">
        <v>17</v>
      </c>
      <c r="D1981" s="1">
        <v>45298.777928240743</v>
      </c>
      <c r="E1981" s="18" t="s">
        <v>11</v>
      </c>
      <c r="F1981" s="13" t="s">
        <v>16</v>
      </c>
      <c r="G1981" t="s">
        <v>14</v>
      </c>
      <c r="H1981">
        <v>0</v>
      </c>
      <c r="I1981" s="2"/>
      <c r="J1981" s="4">
        <v>0</v>
      </c>
      <c r="K1981" t="str">
        <f>IF((LEN(relatorio_Ananindeua[[#This Row],[CIF/CPF/CNPJ]])=14),relatorio_Ananindeua[[#This Row],[CIF/CPF/CNPJ]],relatorio_Ananindeua[[#This Row],[Coluna2]])</f>
        <v>17307280000188</v>
      </c>
      <c r="L1981" t="str">
        <f t="shared" si="31"/>
        <v>173******88</v>
      </c>
    </row>
    <row r="1982" spans="1:12" x14ac:dyDescent="0.25">
      <c r="A1982" t="s">
        <v>1004</v>
      </c>
      <c r="B1982" t="s">
        <v>1005</v>
      </c>
      <c r="C1982" t="s">
        <v>17</v>
      </c>
      <c r="D1982" s="1">
        <v>45298.777928240743</v>
      </c>
      <c r="E1982" s="18" t="s">
        <v>11</v>
      </c>
      <c r="F1982" s="13" t="s">
        <v>16</v>
      </c>
      <c r="G1982" t="s">
        <v>14</v>
      </c>
      <c r="H1982">
        <v>0</v>
      </c>
      <c r="I1982" s="2"/>
      <c r="J1982" s="4">
        <v>0</v>
      </c>
      <c r="K1982" t="str">
        <f>IF((LEN(relatorio_Ananindeua[[#This Row],[CIF/CPF/CNPJ]])=14),relatorio_Ananindeua[[#This Row],[CIF/CPF/CNPJ]],relatorio_Ananindeua[[#This Row],[Coluna2]])</f>
        <v>17700553000150</v>
      </c>
      <c r="L1982" t="str">
        <f t="shared" si="31"/>
        <v>177******50</v>
      </c>
    </row>
    <row r="1983" spans="1:12" x14ac:dyDescent="0.25">
      <c r="A1983" t="s">
        <v>923</v>
      </c>
      <c r="B1983" t="s">
        <v>924</v>
      </c>
      <c r="C1983" t="s">
        <v>17</v>
      </c>
      <c r="D1983" s="1">
        <v>45298.777951388889</v>
      </c>
      <c r="E1983" s="18" t="s">
        <v>11</v>
      </c>
      <c r="F1983" s="13" t="s">
        <v>16</v>
      </c>
      <c r="G1983" t="s">
        <v>14</v>
      </c>
      <c r="H1983">
        <v>0</v>
      </c>
      <c r="I1983" s="2"/>
      <c r="J1983" s="4">
        <v>0</v>
      </c>
      <c r="K1983" t="str">
        <f>IF((LEN(relatorio_Ananindeua[[#This Row],[CIF/CPF/CNPJ]])=14),relatorio_Ananindeua[[#This Row],[CIF/CPF/CNPJ]],relatorio_Ananindeua[[#This Row],[Coluna2]])</f>
        <v>17251961000171</v>
      </c>
      <c r="L1983" t="str">
        <f t="shared" si="31"/>
        <v>172******71</v>
      </c>
    </row>
    <row r="1984" spans="1:12" x14ac:dyDescent="0.25">
      <c r="A1984" t="s">
        <v>917</v>
      </c>
      <c r="B1984" t="s">
        <v>918</v>
      </c>
      <c r="C1984" t="s">
        <v>17</v>
      </c>
      <c r="D1984" s="1">
        <v>45298.777962962966</v>
      </c>
      <c r="E1984" s="18" t="s">
        <v>11</v>
      </c>
      <c r="F1984" s="13" t="s">
        <v>16</v>
      </c>
      <c r="G1984" t="s">
        <v>14</v>
      </c>
      <c r="H1984">
        <v>0</v>
      </c>
      <c r="I1984" s="2"/>
      <c r="J1984" s="4">
        <v>0</v>
      </c>
      <c r="K1984" t="str">
        <f>IF((LEN(relatorio_Ananindeua[[#This Row],[CIF/CPF/CNPJ]])=14),relatorio_Ananindeua[[#This Row],[CIF/CPF/CNPJ]],relatorio_Ananindeua[[#This Row],[Coluna2]])</f>
        <v>17217147000130</v>
      </c>
      <c r="L1984" t="str">
        <f t="shared" si="31"/>
        <v>172******30</v>
      </c>
    </row>
    <row r="1985" spans="1:12" x14ac:dyDescent="0.25">
      <c r="A1985" t="s">
        <v>907</v>
      </c>
      <c r="B1985" t="s">
        <v>908</v>
      </c>
      <c r="C1985" t="s">
        <v>17</v>
      </c>
      <c r="D1985" s="1">
        <v>45298.777974537035</v>
      </c>
      <c r="E1985" s="18" t="s">
        <v>11</v>
      </c>
      <c r="F1985" s="13" t="s">
        <v>16</v>
      </c>
      <c r="G1985" t="s">
        <v>14</v>
      </c>
      <c r="H1985">
        <v>0</v>
      </c>
      <c r="I1985" s="2"/>
      <c r="J1985" s="4">
        <v>0</v>
      </c>
      <c r="K1985" t="str">
        <f>IF((LEN(relatorio_Ananindeua[[#This Row],[CIF/CPF/CNPJ]])=14),relatorio_Ananindeua[[#This Row],[CIF/CPF/CNPJ]],relatorio_Ananindeua[[#This Row],[Coluna2]])</f>
        <v>17118831000165</v>
      </c>
      <c r="L1985" t="str">
        <f t="shared" si="31"/>
        <v>171******65</v>
      </c>
    </row>
    <row r="1986" spans="1:12" x14ac:dyDescent="0.25">
      <c r="A1986" t="s">
        <v>887</v>
      </c>
      <c r="B1986" t="s">
        <v>888</v>
      </c>
      <c r="C1986" t="s">
        <v>17</v>
      </c>
      <c r="D1986" s="1">
        <v>45298.778020833335</v>
      </c>
      <c r="E1986" s="18" t="s">
        <v>11</v>
      </c>
      <c r="F1986" s="13" t="s">
        <v>16</v>
      </c>
      <c r="G1986" t="s">
        <v>14</v>
      </c>
      <c r="H1986">
        <v>0</v>
      </c>
      <c r="I1986" s="2"/>
      <c r="J1986" s="4">
        <v>0</v>
      </c>
      <c r="K1986" t="str">
        <f>IF((LEN(relatorio_Ananindeua[[#This Row],[CIF/CPF/CNPJ]])=14),relatorio_Ananindeua[[#This Row],[CIF/CPF/CNPJ]],relatorio_Ananindeua[[#This Row],[Coluna2]])</f>
        <v>16930028000168</v>
      </c>
      <c r="L1986" t="str">
        <f t="shared" si="31"/>
        <v>169******68</v>
      </c>
    </row>
    <row r="1987" spans="1:12" x14ac:dyDescent="0.25">
      <c r="A1987" t="s">
        <v>883</v>
      </c>
      <c r="B1987" t="s">
        <v>884</v>
      </c>
      <c r="C1987" t="s">
        <v>17</v>
      </c>
      <c r="D1987" s="1">
        <v>45298.778043981481</v>
      </c>
      <c r="E1987" s="18" t="s">
        <v>11</v>
      </c>
      <c r="F1987" s="13" t="s">
        <v>16</v>
      </c>
      <c r="G1987" t="s">
        <v>14</v>
      </c>
      <c r="H1987">
        <v>0</v>
      </c>
      <c r="I1987" s="2"/>
      <c r="J1987" s="4">
        <v>0</v>
      </c>
      <c r="K1987" t="str">
        <f>IF((LEN(relatorio_Ananindeua[[#This Row],[CIF/CPF/CNPJ]])=14),relatorio_Ananindeua[[#This Row],[CIF/CPF/CNPJ]],relatorio_Ananindeua[[#This Row],[Coluna2]])</f>
        <v>16895107000185</v>
      </c>
      <c r="L1987" t="str">
        <f t="shared" si="31"/>
        <v>168******85</v>
      </c>
    </row>
    <row r="1988" spans="1:12" x14ac:dyDescent="0.25">
      <c r="A1988" t="s">
        <v>859</v>
      </c>
      <c r="B1988" t="s">
        <v>860</v>
      </c>
      <c r="C1988" t="s">
        <v>17</v>
      </c>
      <c r="D1988" s="1">
        <v>45298.778067129628</v>
      </c>
      <c r="E1988" s="18" t="s">
        <v>11</v>
      </c>
      <c r="F1988" s="13" t="s">
        <v>16</v>
      </c>
      <c r="G1988" t="s">
        <v>14</v>
      </c>
      <c r="H1988">
        <v>0</v>
      </c>
      <c r="I1988" s="2"/>
      <c r="J1988" s="4">
        <v>0</v>
      </c>
      <c r="K1988" t="str">
        <f>IF((LEN(relatorio_Ananindeua[[#This Row],[CIF/CPF/CNPJ]])=14),relatorio_Ananindeua[[#This Row],[CIF/CPF/CNPJ]],relatorio_Ananindeua[[#This Row],[Coluna2]])</f>
        <v>16681547000130</v>
      </c>
      <c r="L1988" t="str">
        <f t="shared" si="31"/>
        <v>166******30</v>
      </c>
    </row>
    <row r="1989" spans="1:12" x14ac:dyDescent="0.25">
      <c r="A1989" t="s">
        <v>782</v>
      </c>
      <c r="B1989" t="s">
        <v>783</v>
      </c>
      <c r="C1989" t="s">
        <v>17</v>
      </c>
      <c r="D1989" s="1">
        <v>45298.778113425928</v>
      </c>
      <c r="E1989" s="18" t="s">
        <v>11</v>
      </c>
      <c r="F1989" s="13" t="s">
        <v>16</v>
      </c>
      <c r="G1989" t="s">
        <v>14</v>
      </c>
      <c r="H1989">
        <v>0</v>
      </c>
      <c r="I1989" s="2"/>
      <c r="J1989" s="4">
        <v>0</v>
      </c>
      <c r="K1989" t="str">
        <f>IF((LEN(relatorio_Ananindeua[[#This Row],[CIF/CPF/CNPJ]])=14),relatorio_Ananindeua[[#This Row],[CIF/CPF/CNPJ]],relatorio_Ananindeua[[#This Row],[Coluna2]])</f>
        <v>15673095000181</v>
      </c>
      <c r="L1989" t="str">
        <f t="shared" si="31"/>
        <v>156******81</v>
      </c>
    </row>
    <row r="1990" spans="1:12" x14ac:dyDescent="0.25">
      <c r="A1990" t="s">
        <v>784</v>
      </c>
      <c r="B1990" t="s">
        <v>785</v>
      </c>
      <c r="C1990" t="s">
        <v>17</v>
      </c>
      <c r="D1990" s="1">
        <v>45298.778113425928</v>
      </c>
      <c r="E1990" s="18" t="s">
        <v>11</v>
      </c>
      <c r="F1990" s="13" t="s">
        <v>16</v>
      </c>
      <c r="G1990" t="s">
        <v>14</v>
      </c>
      <c r="H1990">
        <v>0</v>
      </c>
      <c r="I1990" s="2"/>
      <c r="J1990" s="4">
        <v>0</v>
      </c>
      <c r="K1990" t="str">
        <f>IF((LEN(relatorio_Ananindeua[[#This Row],[CIF/CPF/CNPJ]])=14),relatorio_Ananindeua[[#This Row],[CIF/CPF/CNPJ]],relatorio_Ananindeua[[#This Row],[Coluna2]])</f>
        <v>15714078000145</v>
      </c>
      <c r="L1990" t="str">
        <f t="shared" si="31"/>
        <v>157******45</v>
      </c>
    </row>
    <row r="1991" spans="1:12" x14ac:dyDescent="0.25">
      <c r="A1991" t="s">
        <v>797</v>
      </c>
      <c r="B1991" t="s">
        <v>798</v>
      </c>
      <c r="C1991" t="s">
        <v>17</v>
      </c>
      <c r="D1991" s="1">
        <v>45298.778113425928</v>
      </c>
      <c r="E1991" s="18" t="s">
        <v>11</v>
      </c>
      <c r="F1991" s="13" t="s">
        <v>16</v>
      </c>
      <c r="G1991" t="s">
        <v>14</v>
      </c>
      <c r="H1991">
        <v>0</v>
      </c>
      <c r="I1991" s="2"/>
      <c r="J1991" s="4">
        <v>0</v>
      </c>
      <c r="K1991" t="str">
        <f>IF((LEN(relatorio_Ananindeua[[#This Row],[CIF/CPF/CNPJ]])=14),relatorio_Ananindeua[[#This Row],[CIF/CPF/CNPJ]],relatorio_Ananindeua[[#This Row],[Coluna2]])</f>
        <v>15808236000126</v>
      </c>
      <c r="L1991" t="str">
        <f t="shared" si="31"/>
        <v>158******26</v>
      </c>
    </row>
    <row r="1992" spans="1:12" x14ac:dyDescent="0.25">
      <c r="A1992" t="s">
        <v>759</v>
      </c>
      <c r="B1992" t="s">
        <v>760</v>
      </c>
      <c r="C1992" t="s">
        <v>17</v>
      </c>
      <c r="D1992" s="1">
        <v>45298.778171296297</v>
      </c>
      <c r="E1992" s="18" t="s">
        <v>11</v>
      </c>
      <c r="F1992" s="13" t="s">
        <v>16</v>
      </c>
      <c r="G1992" t="s">
        <v>14</v>
      </c>
      <c r="H1992">
        <v>0</v>
      </c>
      <c r="I1992" s="2"/>
      <c r="J1992" s="4">
        <v>0</v>
      </c>
      <c r="K1992" t="str">
        <f>IF((LEN(relatorio_Ananindeua[[#This Row],[CIF/CPF/CNPJ]])=14),relatorio_Ananindeua[[#This Row],[CIF/CPF/CNPJ]],relatorio_Ananindeua[[#This Row],[Coluna2]])</f>
        <v>15470355000111</v>
      </c>
      <c r="L1992" t="str">
        <f t="shared" si="31"/>
        <v>154******11</v>
      </c>
    </row>
    <row r="1993" spans="1:12" x14ac:dyDescent="0.25">
      <c r="A1993" t="s">
        <v>762</v>
      </c>
      <c r="B1993" t="s">
        <v>763</v>
      </c>
      <c r="C1993" t="s">
        <v>17</v>
      </c>
      <c r="D1993" s="1">
        <v>45298.778171296297</v>
      </c>
      <c r="E1993" s="18" t="s">
        <v>11</v>
      </c>
      <c r="F1993" s="13" t="s">
        <v>16</v>
      </c>
      <c r="G1993" t="s">
        <v>14</v>
      </c>
      <c r="H1993">
        <v>0</v>
      </c>
      <c r="I1993" s="2"/>
      <c r="J1993" s="4">
        <v>0</v>
      </c>
      <c r="K1993" t="str">
        <f>IF((LEN(relatorio_Ananindeua[[#This Row],[CIF/CPF/CNPJ]])=14),relatorio_Ananindeua[[#This Row],[CIF/CPF/CNPJ]],relatorio_Ananindeua[[#This Row],[Coluna2]])</f>
        <v>15516478000146</v>
      </c>
      <c r="L1993" t="str">
        <f t="shared" si="31"/>
        <v>155******46</v>
      </c>
    </row>
    <row r="1994" spans="1:12" x14ac:dyDescent="0.25">
      <c r="A1994" t="s">
        <v>710</v>
      </c>
      <c r="B1994" t="s">
        <v>711</v>
      </c>
      <c r="C1994" t="s">
        <v>17</v>
      </c>
      <c r="D1994" s="1">
        <v>45298.778229166666</v>
      </c>
      <c r="E1994" s="18" t="s">
        <v>11</v>
      </c>
      <c r="F1994" s="13" t="s">
        <v>16</v>
      </c>
      <c r="G1994" t="s">
        <v>14</v>
      </c>
      <c r="H1994">
        <v>0</v>
      </c>
      <c r="I1994" s="2"/>
      <c r="J1994" s="4">
        <v>0</v>
      </c>
      <c r="K1994" t="str">
        <f>IF((LEN(relatorio_Ananindeua[[#This Row],[CIF/CPF/CNPJ]])=14),relatorio_Ananindeua[[#This Row],[CIF/CPF/CNPJ]],relatorio_Ananindeua[[#This Row],[Coluna2]])</f>
        <v>15240102000151</v>
      </c>
      <c r="L1994" t="str">
        <f t="shared" si="31"/>
        <v>152******51</v>
      </c>
    </row>
    <row r="1995" spans="1:12" x14ac:dyDescent="0.25">
      <c r="A1995" t="s">
        <v>694</v>
      </c>
      <c r="B1995" t="s">
        <v>695</v>
      </c>
      <c r="C1995" t="s">
        <v>17</v>
      </c>
      <c r="D1995" s="1">
        <v>45298.778252314813</v>
      </c>
      <c r="E1995" s="18" t="s">
        <v>11</v>
      </c>
      <c r="F1995" s="13" t="s">
        <v>16</v>
      </c>
      <c r="G1995" t="s">
        <v>14</v>
      </c>
      <c r="H1995">
        <v>0</v>
      </c>
      <c r="I1995" s="2"/>
      <c r="J1995" s="4">
        <v>0</v>
      </c>
      <c r="K1995" t="str">
        <f>IF((LEN(relatorio_Ananindeua[[#This Row],[CIF/CPF/CNPJ]])=14),relatorio_Ananindeua[[#This Row],[CIF/CPF/CNPJ]],relatorio_Ananindeua[[#This Row],[Coluna2]])</f>
        <v>15087389000121</v>
      </c>
      <c r="L1995" t="str">
        <f t="shared" si="31"/>
        <v>150******21</v>
      </c>
    </row>
    <row r="1996" spans="1:12" x14ac:dyDescent="0.25">
      <c r="A1996" t="s">
        <v>682</v>
      </c>
      <c r="B1996" t="s">
        <v>683</v>
      </c>
      <c r="C1996" t="s">
        <v>17</v>
      </c>
      <c r="D1996" s="1">
        <v>45298.778275462966</v>
      </c>
      <c r="E1996" s="18" t="s">
        <v>11</v>
      </c>
      <c r="F1996" s="13" t="s">
        <v>16</v>
      </c>
      <c r="G1996" t="s">
        <v>14</v>
      </c>
      <c r="H1996">
        <v>0</v>
      </c>
      <c r="I1996" s="2"/>
      <c r="J1996" s="4">
        <v>0</v>
      </c>
      <c r="K1996" t="str">
        <f>IF((LEN(relatorio_Ananindeua[[#This Row],[CIF/CPF/CNPJ]])=14),relatorio_Ananindeua[[#This Row],[CIF/CPF/CNPJ]],relatorio_Ananindeua[[#This Row],[Coluna2]])</f>
        <v>15008000000105</v>
      </c>
      <c r="L1996" t="str">
        <f t="shared" si="31"/>
        <v>150******05</v>
      </c>
    </row>
    <row r="1997" spans="1:12" x14ac:dyDescent="0.25">
      <c r="A1997" t="s">
        <v>674</v>
      </c>
      <c r="B1997" t="s">
        <v>675</v>
      </c>
      <c r="C1997" t="s">
        <v>17</v>
      </c>
      <c r="D1997" s="1">
        <v>45298.778287037036</v>
      </c>
      <c r="E1997" s="18" t="s">
        <v>11</v>
      </c>
      <c r="F1997" s="13" t="s">
        <v>16</v>
      </c>
      <c r="G1997" t="s">
        <v>14</v>
      </c>
      <c r="H1997">
        <v>0</v>
      </c>
      <c r="I1997" s="2"/>
      <c r="J1997" s="4">
        <v>0</v>
      </c>
      <c r="K1997" t="str">
        <f>IF((LEN(relatorio_Ananindeua[[#This Row],[CIF/CPF/CNPJ]])=14),relatorio_Ananindeua[[#This Row],[CIF/CPF/CNPJ]],relatorio_Ananindeua[[#This Row],[Coluna2]])</f>
        <v>14923935000154</v>
      </c>
      <c r="L1997" t="str">
        <f t="shared" si="31"/>
        <v>149******54</v>
      </c>
    </row>
    <row r="1998" spans="1:12" x14ac:dyDescent="0.25">
      <c r="A1998" t="s">
        <v>650</v>
      </c>
      <c r="B1998" t="s">
        <v>651</v>
      </c>
      <c r="C1998" t="s">
        <v>17</v>
      </c>
      <c r="D1998" s="1">
        <v>45298.778368055559</v>
      </c>
      <c r="E1998" s="18" t="s">
        <v>11</v>
      </c>
      <c r="F1998" s="13" t="s">
        <v>16</v>
      </c>
      <c r="G1998" t="s">
        <v>14</v>
      </c>
      <c r="H1998">
        <v>0</v>
      </c>
      <c r="I1998" s="2"/>
      <c r="J1998" s="4">
        <v>0</v>
      </c>
      <c r="K1998" t="str">
        <f>IF((LEN(relatorio_Ananindeua[[#This Row],[CIF/CPF/CNPJ]])=14),relatorio_Ananindeua[[#This Row],[CIF/CPF/CNPJ]],relatorio_Ananindeua[[#This Row],[Coluna2]])</f>
        <v>14655677000172</v>
      </c>
      <c r="L1998" t="str">
        <f t="shared" si="31"/>
        <v>146******72</v>
      </c>
    </row>
    <row r="1999" spans="1:12" x14ac:dyDescent="0.25">
      <c r="A1999" t="s">
        <v>632</v>
      </c>
      <c r="B1999" t="s">
        <v>633</v>
      </c>
      <c r="C1999" t="s">
        <v>17</v>
      </c>
      <c r="D1999" s="1">
        <v>45298.778391203705</v>
      </c>
      <c r="E1999" s="18" t="s">
        <v>11</v>
      </c>
      <c r="F1999" s="13" t="s">
        <v>16</v>
      </c>
      <c r="G1999" t="s">
        <v>14</v>
      </c>
      <c r="H1999">
        <v>0</v>
      </c>
      <c r="I1999" s="2"/>
      <c r="J1999" s="4">
        <v>0</v>
      </c>
      <c r="K1999" t="str">
        <f>IF((LEN(relatorio_Ananindeua[[#This Row],[CIF/CPF/CNPJ]])=14),relatorio_Ananindeua[[#This Row],[CIF/CPF/CNPJ]],relatorio_Ananindeua[[#This Row],[Coluna2]])</f>
        <v>14529634000140</v>
      </c>
      <c r="L1999" t="str">
        <f t="shared" si="31"/>
        <v>145******40</v>
      </c>
    </row>
    <row r="2000" spans="1:12" x14ac:dyDescent="0.25">
      <c r="A2000" t="s">
        <v>624</v>
      </c>
      <c r="B2000" t="s">
        <v>625</v>
      </c>
      <c r="C2000" t="s">
        <v>17</v>
      </c>
      <c r="D2000" s="1">
        <v>45298.778414351851</v>
      </c>
      <c r="E2000" s="18" t="s">
        <v>11</v>
      </c>
      <c r="F2000" s="13" t="s">
        <v>16</v>
      </c>
      <c r="G2000" t="s">
        <v>14</v>
      </c>
      <c r="H2000">
        <v>0</v>
      </c>
      <c r="I2000" s="2"/>
      <c r="J2000" s="4">
        <v>0</v>
      </c>
      <c r="K2000" t="str">
        <f>IF((LEN(relatorio_Ananindeua[[#This Row],[CIF/CPF/CNPJ]])=14),relatorio_Ananindeua[[#This Row],[CIF/CPF/CNPJ]],relatorio_Ananindeua[[#This Row],[Coluna2]])</f>
        <v>14446308000170</v>
      </c>
      <c r="L2000" t="str">
        <f t="shared" si="31"/>
        <v>144******70</v>
      </c>
    </row>
    <row r="2001" spans="1:12" x14ac:dyDescent="0.25">
      <c r="A2001" t="s">
        <v>618</v>
      </c>
      <c r="B2001" t="s">
        <v>619</v>
      </c>
      <c r="C2001" t="s">
        <v>17</v>
      </c>
      <c r="D2001" s="1">
        <v>45298.778425925928</v>
      </c>
      <c r="E2001" s="18" t="s">
        <v>11</v>
      </c>
      <c r="F2001" s="13" t="s">
        <v>16</v>
      </c>
      <c r="G2001" t="s">
        <v>14</v>
      </c>
      <c r="H2001">
        <v>0</v>
      </c>
      <c r="I2001" s="2"/>
      <c r="J2001" s="4">
        <v>0</v>
      </c>
      <c r="K2001" t="str">
        <f>IF((LEN(relatorio_Ananindeua[[#This Row],[CIF/CPF/CNPJ]])=14),relatorio_Ananindeua[[#This Row],[CIF/CPF/CNPJ]],relatorio_Ananindeua[[#This Row],[Coluna2]])</f>
        <v>14424134000144</v>
      </c>
      <c r="L2001" t="str">
        <f t="shared" si="31"/>
        <v>144******44</v>
      </c>
    </row>
    <row r="2002" spans="1:12" x14ac:dyDescent="0.25">
      <c r="A2002" t="s">
        <v>607</v>
      </c>
      <c r="B2002" t="s">
        <v>608</v>
      </c>
      <c r="C2002" t="s">
        <v>17</v>
      </c>
      <c r="D2002" s="1">
        <v>45298.778437499997</v>
      </c>
      <c r="E2002" s="18" t="s">
        <v>11</v>
      </c>
      <c r="F2002" s="13" t="s">
        <v>16</v>
      </c>
      <c r="G2002" t="s">
        <v>14</v>
      </c>
      <c r="H2002">
        <v>0</v>
      </c>
      <c r="I2002" s="2"/>
      <c r="J2002" s="4">
        <v>0</v>
      </c>
      <c r="K2002" t="str">
        <f>IF((LEN(relatorio_Ananindeua[[#This Row],[CIF/CPF/CNPJ]])=14),relatorio_Ananindeua[[#This Row],[CIF/CPF/CNPJ]],relatorio_Ananindeua[[#This Row],[Coluna2]])</f>
        <v>14344503000199</v>
      </c>
      <c r="L2002" t="str">
        <f t="shared" ref="L2002:L2065" si="32">_xlfn.CONCAT(LEFT(A2002,3),REPT("*",6),RIGHT(A2002,2))</f>
        <v>143******99</v>
      </c>
    </row>
    <row r="2003" spans="1:12" x14ac:dyDescent="0.25">
      <c r="A2003" t="s">
        <v>577</v>
      </c>
      <c r="B2003" t="s">
        <v>578</v>
      </c>
      <c r="C2003" t="s">
        <v>17</v>
      </c>
      <c r="D2003" s="1">
        <v>45298.778483796297</v>
      </c>
      <c r="E2003" s="18" t="s">
        <v>11</v>
      </c>
      <c r="F2003" s="13" t="s">
        <v>16</v>
      </c>
      <c r="G2003" t="s">
        <v>14</v>
      </c>
      <c r="H2003">
        <v>0</v>
      </c>
      <c r="I2003" s="2"/>
      <c r="J2003" s="4">
        <v>0</v>
      </c>
      <c r="K2003" t="str">
        <f>IF((LEN(relatorio_Ananindeua[[#This Row],[CIF/CPF/CNPJ]])=14),relatorio_Ananindeua[[#This Row],[CIF/CPF/CNPJ]],relatorio_Ananindeua[[#This Row],[Coluna2]])</f>
        <v>14098955000138</v>
      </c>
      <c r="L2003" t="str">
        <f t="shared" si="32"/>
        <v>140******38</v>
      </c>
    </row>
    <row r="2004" spans="1:12" x14ac:dyDescent="0.25">
      <c r="A2004" t="s">
        <v>571</v>
      </c>
      <c r="B2004" t="s">
        <v>572</v>
      </c>
      <c r="C2004" t="s">
        <v>17</v>
      </c>
      <c r="D2004" s="1">
        <v>45298.778506944444</v>
      </c>
      <c r="E2004" s="18" t="s">
        <v>11</v>
      </c>
      <c r="F2004" s="13" t="s">
        <v>16</v>
      </c>
      <c r="G2004" t="s">
        <v>14</v>
      </c>
      <c r="H2004">
        <v>0</v>
      </c>
      <c r="I2004" s="2"/>
      <c r="J2004" s="4">
        <v>0</v>
      </c>
      <c r="K2004" t="str">
        <f>IF((LEN(relatorio_Ananindeua[[#This Row],[CIF/CPF/CNPJ]])=14),relatorio_Ananindeua[[#This Row],[CIF/CPF/CNPJ]],relatorio_Ananindeua[[#This Row],[Coluna2]])</f>
        <v>14016073000186</v>
      </c>
      <c r="L2004" t="str">
        <f t="shared" si="32"/>
        <v>140******86</v>
      </c>
    </row>
    <row r="2005" spans="1:12" x14ac:dyDescent="0.25">
      <c r="A2005" t="s">
        <v>573</v>
      </c>
      <c r="B2005" t="s">
        <v>574</v>
      </c>
      <c r="C2005" t="s">
        <v>17</v>
      </c>
      <c r="D2005" s="1">
        <v>45298.778506944444</v>
      </c>
      <c r="E2005" s="18" t="s">
        <v>11</v>
      </c>
      <c r="F2005" s="13" t="s">
        <v>16</v>
      </c>
      <c r="G2005" t="s">
        <v>14</v>
      </c>
      <c r="H2005">
        <v>0</v>
      </c>
      <c r="I2005" s="2"/>
      <c r="J2005" s="4">
        <v>0</v>
      </c>
      <c r="K2005" t="str">
        <f>IF((LEN(relatorio_Ananindeua[[#This Row],[CIF/CPF/CNPJ]])=14),relatorio_Ananindeua[[#This Row],[CIF/CPF/CNPJ]],relatorio_Ananindeua[[#This Row],[Coluna2]])</f>
        <v>14028022000174</v>
      </c>
      <c r="L2005" t="str">
        <f t="shared" si="32"/>
        <v>140******74</v>
      </c>
    </row>
    <row r="2006" spans="1:12" x14ac:dyDescent="0.25">
      <c r="A2006" t="s">
        <v>549</v>
      </c>
      <c r="B2006" t="s">
        <v>550</v>
      </c>
      <c r="C2006" t="s">
        <v>17</v>
      </c>
      <c r="D2006" s="1">
        <v>45298.77851851852</v>
      </c>
      <c r="E2006" s="18" t="s">
        <v>11</v>
      </c>
      <c r="F2006" s="13" t="s">
        <v>16</v>
      </c>
      <c r="G2006" t="s">
        <v>14</v>
      </c>
      <c r="H2006">
        <v>0</v>
      </c>
      <c r="I2006" s="2"/>
      <c r="J2006" s="4">
        <v>0</v>
      </c>
      <c r="K2006" t="str">
        <f>IF((LEN(relatorio_Ananindeua[[#This Row],[CIF/CPF/CNPJ]])=14),relatorio_Ananindeua[[#This Row],[CIF/CPF/CNPJ]],relatorio_Ananindeua[[#This Row],[Coluna2]])</f>
        <v>13903051000175</v>
      </c>
      <c r="L2006" t="str">
        <f t="shared" si="32"/>
        <v>139******75</v>
      </c>
    </row>
    <row r="2007" spans="1:12" x14ac:dyDescent="0.25">
      <c r="A2007" t="s">
        <v>561</v>
      </c>
      <c r="B2007" t="s">
        <v>562</v>
      </c>
      <c r="C2007" t="s">
        <v>17</v>
      </c>
      <c r="D2007" s="1">
        <v>45298.77851851852</v>
      </c>
      <c r="E2007" s="18" t="s">
        <v>11</v>
      </c>
      <c r="F2007" s="13" t="s">
        <v>16</v>
      </c>
      <c r="G2007" t="s">
        <v>14</v>
      </c>
      <c r="H2007">
        <v>0</v>
      </c>
      <c r="I2007" s="2"/>
      <c r="J2007" s="4">
        <v>0</v>
      </c>
      <c r="K2007" t="str">
        <f>IF((LEN(relatorio_Ananindeua[[#This Row],[CIF/CPF/CNPJ]])=14),relatorio_Ananindeua[[#This Row],[CIF/CPF/CNPJ]],relatorio_Ananindeua[[#This Row],[Coluna2]])</f>
        <v>13974171000163</v>
      </c>
      <c r="L2007" t="str">
        <f t="shared" si="32"/>
        <v>139******63</v>
      </c>
    </row>
    <row r="2008" spans="1:12" x14ac:dyDescent="0.25">
      <c r="A2008" t="s">
        <v>565</v>
      </c>
      <c r="B2008" t="s">
        <v>566</v>
      </c>
      <c r="C2008" t="s">
        <v>17</v>
      </c>
      <c r="D2008" s="1">
        <v>45298.77851851852</v>
      </c>
      <c r="E2008" s="18" t="s">
        <v>11</v>
      </c>
      <c r="F2008" s="13" t="s">
        <v>16</v>
      </c>
      <c r="G2008" t="s">
        <v>14</v>
      </c>
      <c r="H2008">
        <v>0</v>
      </c>
      <c r="I2008" s="2"/>
      <c r="J2008" s="4">
        <v>0</v>
      </c>
      <c r="K2008" t="str">
        <f>IF((LEN(relatorio_Ananindeua[[#This Row],[CIF/CPF/CNPJ]])=14),relatorio_Ananindeua[[#This Row],[CIF/CPF/CNPJ]],relatorio_Ananindeua[[#This Row],[Coluna2]])</f>
        <v>13976274000162</v>
      </c>
      <c r="L2008" t="str">
        <f t="shared" si="32"/>
        <v>139******62</v>
      </c>
    </row>
    <row r="2009" spans="1:12" x14ac:dyDescent="0.25">
      <c r="A2009" t="s">
        <v>13494</v>
      </c>
      <c r="B2009" t="s">
        <v>13495</v>
      </c>
      <c r="C2009" t="s">
        <v>17</v>
      </c>
      <c r="D2009" s="1">
        <v>45298.77851851852</v>
      </c>
      <c r="E2009" s="18" t="s">
        <v>11</v>
      </c>
      <c r="F2009" s="13" t="s">
        <v>16</v>
      </c>
      <c r="G2009" t="s">
        <v>14</v>
      </c>
      <c r="H2009">
        <v>0</v>
      </c>
      <c r="I2009" s="2"/>
      <c r="J2009" s="4">
        <v>0</v>
      </c>
      <c r="K2009" t="str">
        <f>IF((LEN(relatorio_Ananindeua[[#This Row],[CIF/CPF/CNPJ]])=14),relatorio_Ananindeua[[#This Row],[CIF/CPF/CNPJ]],relatorio_Ananindeua[[#This Row],[Coluna2]])</f>
        <v>97549397000107</v>
      </c>
      <c r="L2009" t="str">
        <f t="shared" si="32"/>
        <v>975******07</v>
      </c>
    </row>
    <row r="2010" spans="1:12" x14ac:dyDescent="0.25">
      <c r="A2010" t="s">
        <v>523</v>
      </c>
      <c r="B2010" t="s">
        <v>524</v>
      </c>
      <c r="C2010" t="s">
        <v>17</v>
      </c>
      <c r="D2010" s="1">
        <v>45298.77853009259</v>
      </c>
      <c r="E2010" s="18" t="s">
        <v>11</v>
      </c>
      <c r="F2010" s="13" t="s">
        <v>16</v>
      </c>
      <c r="G2010" t="s">
        <v>14</v>
      </c>
      <c r="H2010">
        <v>0</v>
      </c>
      <c r="I2010" s="2"/>
      <c r="J2010" s="4">
        <v>0</v>
      </c>
      <c r="K2010" t="str">
        <f>IF((LEN(relatorio_Ananindeua[[#This Row],[CIF/CPF/CNPJ]])=14),relatorio_Ananindeua[[#This Row],[CIF/CPF/CNPJ]],relatorio_Ananindeua[[#This Row],[Coluna2]])</f>
        <v>13772820000143</v>
      </c>
      <c r="L2010" t="str">
        <f t="shared" si="32"/>
        <v>137******43</v>
      </c>
    </row>
    <row r="2011" spans="1:12" x14ac:dyDescent="0.25">
      <c r="A2011" t="s">
        <v>513</v>
      </c>
      <c r="B2011" t="s">
        <v>514</v>
      </c>
      <c r="C2011" t="s">
        <v>17</v>
      </c>
      <c r="D2011" s="1">
        <v>45298.778541666667</v>
      </c>
      <c r="E2011" s="18" t="s">
        <v>11</v>
      </c>
      <c r="F2011" s="13" t="s">
        <v>16</v>
      </c>
      <c r="G2011" t="s">
        <v>14</v>
      </c>
      <c r="H2011">
        <v>0</v>
      </c>
      <c r="I2011" s="2"/>
      <c r="J2011" s="4">
        <v>0</v>
      </c>
      <c r="K2011" t="str">
        <f>IF((LEN(relatorio_Ananindeua[[#This Row],[CIF/CPF/CNPJ]])=14),relatorio_Ananindeua[[#This Row],[CIF/CPF/CNPJ]],relatorio_Ananindeua[[#This Row],[Coluna2]])</f>
        <v>13698771000146</v>
      </c>
      <c r="L2011" t="str">
        <f t="shared" si="32"/>
        <v>136******46</v>
      </c>
    </row>
    <row r="2012" spans="1:12" x14ac:dyDescent="0.25">
      <c r="A2012" t="s">
        <v>445</v>
      </c>
      <c r="B2012" t="s">
        <v>446</v>
      </c>
      <c r="C2012" t="s">
        <v>17</v>
      </c>
      <c r="D2012" s="1">
        <v>45298.778587962966</v>
      </c>
      <c r="E2012" s="18" t="s">
        <v>11</v>
      </c>
      <c r="F2012" s="13" t="s">
        <v>16</v>
      </c>
      <c r="G2012" t="s">
        <v>14</v>
      </c>
      <c r="H2012">
        <v>0</v>
      </c>
      <c r="I2012" s="2"/>
      <c r="J2012" s="4">
        <v>0</v>
      </c>
      <c r="K2012" t="str">
        <f>IF((LEN(relatorio_Ananindeua[[#This Row],[CIF/CPF/CNPJ]])=14),relatorio_Ananindeua[[#This Row],[CIF/CPF/CNPJ]],relatorio_Ananindeua[[#This Row],[Coluna2]])</f>
        <v>13241506000134</v>
      </c>
      <c r="L2012" t="str">
        <f t="shared" si="32"/>
        <v>132******34</v>
      </c>
    </row>
    <row r="2013" spans="1:12" x14ac:dyDescent="0.25">
      <c r="A2013" t="s">
        <v>479</v>
      </c>
      <c r="B2013" t="s">
        <v>480</v>
      </c>
      <c r="C2013" t="s">
        <v>17</v>
      </c>
      <c r="D2013" s="1">
        <v>45298.778611111113</v>
      </c>
      <c r="E2013" s="18" t="s">
        <v>11</v>
      </c>
      <c r="F2013" s="13" t="s">
        <v>16</v>
      </c>
      <c r="G2013" t="s">
        <v>14</v>
      </c>
      <c r="H2013">
        <v>0</v>
      </c>
      <c r="I2013" s="2"/>
      <c r="J2013" s="4">
        <v>0</v>
      </c>
      <c r="K2013" t="str">
        <f>IF((LEN(relatorio_Ananindeua[[#This Row],[CIF/CPF/CNPJ]])=14),relatorio_Ananindeua[[#This Row],[CIF/CPF/CNPJ]],relatorio_Ananindeua[[#This Row],[Coluna2]])</f>
        <v>13510459000187</v>
      </c>
      <c r="L2013" t="str">
        <f t="shared" si="32"/>
        <v>135******87</v>
      </c>
    </row>
    <row r="2014" spans="1:12" x14ac:dyDescent="0.25">
      <c r="A2014" t="s">
        <v>439</v>
      </c>
      <c r="B2014" t="s">
        <v>440</v>
      </c>
      <c r="C2014" t="s">
        <v>17</v>
      </c>
      <c r="D2014" s="1">
        <v>45298.778680555559</v>
      </c>
      <c r="E2014" s="18" t="s">
        <v>11</v>
      </c>
      <c r="F2014" s="13" t="s">
        <v>16</v>
      </c>
      <c r="G2014" t="s">
        <v>14</v>
      </c>
      <c r="H2014">
        <v>0</v>
      </c>
      <c r="I2014" s="2"/>
      <c r="J2014" s="4">
        <v>0</v>
      </c>
      <c r="K2014" t="str">
        <f>IF((LEN(relatorio_Ananindeua[[#This Row],[CIF/CPF/CNPJ]])=14),relatorio_Ananindeua[[#This Row],[CIF/CPF/CNPJ]],relatorio_Ananindeua[[#This Row],[Coluna2]])</f>
        <v>13146812000191</v>
      </c>
      <c r="L2014" t="str">
        <f t="shared" si="32"/>
        <v>131******91</v>
      </c>
    </row>
    <row r="2015" spans="1:12" x14ac:dyDescent="0.25">
      <c r="A2015" t="s">
        <v>433</v>
      </c>
      <c r="B2015" t="s">
        <v>434</v>
      </c>
      <c r="C2015" t="s">
        <v>17</v>
      </c>
      <c r="D2015" s="1">
        <v>45298.778692129628</v>
      </c>
      <c r="E2015" s="18" t="s">
        <v>11</v>
      </c>
      <c r="F2015" s="13" t="s">
        <v>16</v>
      </c>
      <c r="G2015" t="s">
        <v>14</v>
      </c>
      <c r="H2015">
        <v>0</v>
      </c>
      <c r="I2015" s="2"/>
      <c r="J2015" s="4">
        <v>0</v>
      </c>
      <c r="K2015" t="str">
        <f>IF((LEN(relatorio_Ananindeua[[#This Row],[CIF/CPF/CNPJ]])=14),relatorio_Ananindeua[[#This Row],[CIF/CPF/CNPJ]],relatorio_Ananindeua[[#This Row],[Coluna2]])</f>
        <v>13131820000164</v>
      </c>
      <c r="L2015" t="str">
        <f t="shared" si="32"/>
        <v>131******64</v>
      </c>
    </row>
    <row r="2016" spans="1:12" x14ac:dyDescent="0.25">
      <c r="A2016" t="s">
        <v>425</v>
      </c>
      <c r="B2016" t="s">
        <v>426</v>
      </c>
      <c r="C2016" t="s">
        <v>17</v>
      </c>
      <c r="D2016" s="1">
        <v>45298.778749999998</v>
      </c>
      <c r="E2016" s="18" t="s">
        <v>11</v>
      </c>
      <c r="F2016" s="13" t="s">
        <v>16</v>
      </c>
      <c r="G2016" t="s">
        <v>14</v>
      </c>
      <c r="H2016">
        <v>0</v>
      </c>
      <c r="I2016" s="2"/>
      <c r="J2016" s="4">
        <v>0</v>
      </c>
      <c r="K2016" t="str">
        <f>IF((LEN(relatorio_Ananindeua[[#This Row],[CIF/CPF/CNPJ]])=14),relatorio_Ananindeua[[#This Row],[CIF/CPF/CNPJ]],relatorio_Ananindeua[[#This Row],[Coluna2]])</f>
        <v>13068870000144</v>
      </c>
      <c r="L2016" t="str">
        <f t="shared" si="32"/>
        <v>130******44</v>
      </c>
    </row>
    <row r="2017" spans="1:12" x14ac:dyDescent="0.25">
      <c r="A2017" t="s">
        <v>401</v>
      </c>
      <c r="B2017" t="s">
        <v>402</v>
      </c>
      <c r="C2017" t="s">
        <v>17</v>
      </c>
      <c r="D2017" s="1">
        <v>45298.778796296298</v>
      </c>
      <c r="E2017" s="18" t="s">
        <v>11</v>
      </c>
      <c r="F2017" s="13" t="s">
        <v>16</v>
      </c>
      <c r="G2017" t="s">
        <v>14</v>
      </c>
      <c r="H2017">
        <v>0</v>
      </c>
      <c r="I2017" s="2"/>
      <c r="J2017" s="4">
        <v>0</v>
      </c>
      <c r="K2017" t="str">
        <f>IF((LEN(relatorio_Ananindeua[[#This Row],[CIF/CPF/CNPJ]])=14),relatorio_Ananindeua[[#This Row],[CIF/CPF/CNPJ]],relatorio_Ananindeua[[#This Row],[Coluna2]])</f>
        <v>12990919000159</v>
      </c>
      <c r="L2017" t="str">
        <f t="shared" si="32"/>
        <v>129******59</v>
      </c>
    </row>
    <row r="2018" spans="1:12" x14ac:dyDescent="0.25">
      <c r="A2018" t="s">
        <v>413</v>
      </c>
      <c r="B2018" t="s">
        <v>414</v>
      </c>
      <c r="C2018" t="s">
        <v>17</v>
      </c>
      <c r="D2018" s="1">
        <v>45298.778796296298</v>
      </c>
      <c r="E2018" s="18" t="s">
        <v>11</v>
      </c>
      <c r="F2018" s="13" t="s">
        <v>16</v>
      </c>
      <c r="G2018" t="s">
        <v>14</v>
      </c>
      <c r="H2018">
        <v>0</v>
      </c>
      <c r="I2018" s="2"/>
      <c r="J2018" s="4">
        <v>0</v>
      </c>
      <c r="K2018" t="str">
        <f>IF((LEN(relatorio_Ananindeua[[#This Row],[CIF/CPF/CNPJ]])=14),relatorio_Ananindeua[[#This Row],[CIF/CPF/CNPJ]],relatorio_Ananindeua[[#This Row],[Coluna2]])</f>
        <v>13011330000124</v>
      </c>
      <c r="L2018" t="str">
        <f t="shared" si="32"/>
        <v>130******24</v>
      </c>
    </row>
    <row r="2019" spans="1:12" x14ac:dyDescent="0.25">
      <c r="A2019" t="s">
        <v>319</v>
      </c>
      <c r="B2019" t="s">
        <v>320</v>
      </c>
      <c r="C2019" t="s">
        <v>17</v>
      </c>
      <c r="D2019" s="1">
        <v>45298.778854166667</v>
      </c>
      <c r="E2019" s="18" t="s">
        <v>11</v>
      </c>
      <c r="F2019" s="13" t="s">
        <v>16</v>
      </c>
      <c r="G2019" t="s">
        <v>14</v>
      </c>
      <c r="H2019">
        <v>0</v>
      </c>
      <c r="I2019" s="2"/>
      <c r="J2019" s="4">
        <v>0</v>
      </c>
      <c r="K2019" t="str">
        <f>IF((LEN(relatorio_Ananindeua[[#This Row],[CIF/CPF/CNPJ]])=14),relatorio_Ananindeua[[#This Row],[CIF/CPF/CNPJ]],relatorio_Ananindeua[[#This Row],[Coluna2]])</f>
        <v>12733330000175</v>
      </c>
      <c r="L2019" t="str">
        <f t="shared" si="32"/>
        <v>127******75</v>
      </c>
    </row>
    <row r="2020" spans="1:12" x14ac:dyDescent="0.25">
      <c r="A2020" t="s">
        <v>275</v>
      </c>
      <c r="B2020" t="s">
        <v>276</v>
      </c>
      <c r="C2020" t="s">
        <v>17</v>
      </c>
      <c r="D2020" s="1">
        <v>45298.778865740744</v>
      </c>
      <c r="E2020" s="18" t="s">
        <v>11</v>
      </c>
      <c r="F2020" s="13" t="s">
        <v>16</v>
      </c>
      <c r="G2020" t="s">
        <v>14</v>
      </c>
      <c r="H2020">
        <v>0</v>
      </c>
      <c r="I2020" s="2"/>
      <c r="J2020" s="4">
        <v>0</v>
      </c>
      <c r="K2020" t="str">
        <f>IF((LEN(relatorio_Ananindeua[[#This Row],[CIF/CPF/CNPJ]])=14),relatorio_Ananindeua[[#This Row],[CIF/CPF/CNPJ]],relatorio_Ananindeua[[#This Row],[Coluna2]])</f>
        <v>12587619000123</v>
      </c>
      <c r="L2020" t="str">
        <f t="shared" si="32"/>
        <v>125******23</v>
      </c>
    </row>
    <row r="2021" spans="1:12" x14ac:dyDescent="0.25">
      <c r="A2021" t="s">
        <v>216</v>
      </c>
      <c r="B2021" t="s">
        <v>217</v>
      </c>
      <c r="C2021" t="s">
        <v>17</v>
      </c>
      <c r="D2021" s="1">
        <v>45298.778900462959</v>
      </c>
      <c r="E2021" s="18" t="s">
        <v>11</v>
      </c>
      <c r="F2021" s="13" t="s">
        <v>16</v>
      </c>
      <c r="G2021" t="s">
        <v>14</v>
      </c>
      <c r="H2021">
        <v>0</v>
      </c>
      <c r="I2021" s="2"/>
      <c r="J2021" s="4">
        <v>0</v>
      </c>
      <c r="K2021" t="str">
        <f>IF((LEN(relatorio_Ananindeua[[#This Row],[CIF/CPF/CNPJ]])=14),relatorio_Ananindeua[[#This Row],[CIF/CPF/CNPJ]],relatorio_Ananindeua[[#This Row],[Coluna2]])</f>
        <v>12274180000189</v>
      </c>
      <c r="L2021" t="str">
        <f t="shared" si="32"/>
        <v>122******89</v>
      </c>
    </row>
    <row r="2022" spans="1:12" x14ac:dyDescent="0.25">
      <c r="A2022" t="s">
        <v>227</v>
      </c>
      <c r="B2022" t="s">
        <v>228</v>
      </c>
      <c r="C2022" t="s">
        <v>17</v>
      </c>
      <c r="D2022" s="1">
        <v>45298.778900462959</v>
      </c>
      <c r="E2022" s="18" t="s">
        <v>11</v>
      </c>
      <c r="F2022" s="13" t="s">
        <v>16</v>
      </c>
      <c r="G2022" t="s">
        <v>14</v>
      </c>
      <c r="H2022">
        <v>0</v>
      </c>
      <c r="I2022" s="2"/>
      <c r="J2022" s="4">
        <v>0</v>
      </c>
      <c r="K2022" t="str">
        <f>IF((LEN(relatorio_Ananindeua[[#This Row],[CIF/CPF/CNPJ]])=14),relatorio_Ananindeua[[#This Row],[CIF/CPF/CNPJ]],relatorio_Ananindeua[[#This Row],[Coluna2]])</f>
        <v>12346951000104</v>
      </c>
      <c r="L2022" t="str">
        <f t="shared" si="32"/>
        <v>123******04</v>
      </c>
    </row>
    <row r="2023" spans="1:12" x14ac:dyDescent="0.25">
      <c r="A2023" t="s">
        <v>214</v>
      </c>
      <c r="B2023" t="s">
        <v>215</v>
      </c>
      <c r="C2023" t="s">
        <v>17</v>
      </c>
      <c r="D2023" s="1">
        <v>45298.778912037036</v>
      </c>
      <c r="E2023" s="18" t="s">
        <v>11</v>
      </c>
      <c r="F2023" s="13" t="s">
        <v>16</v>
      </c>
      <c r="G2023" t="s">
        <v>14</v>
      </c>
      <c r="H2023">
        <v>0</v>
      </c>
      <c r="I2023" s="2"/>
      <c r="J2023" s="4">
        <v>0</v>
      </c>
      <c r="K2023" t="str">
        <f>IF((LEN(relatorio_Ananindeua[[#This Row],[CIF/CPF/CNPJ]])=14),relatorio_Ananindeua[[#This Row],[CIF/CPF/CNPJ]],relatorio_Ananindeua[[#This Row],[Coluna2]])</f>
        <v>12269548000110</v>
      </c>
      <c r="L2023" t="str">
        <f t="shared" si="32"/>
        <v>122******10</v>
      </c>
    </row>
    <row r="2024" spans="1:12" x14ac:dyDescent="0.25">
      <c r="A2024" t="s">
        <v>128</v>
      </c>
      <c r="B2024" t="s">
        <v>129</v>
      </c>
      <c r="C2024" t="s">
        <v>17</v>
      </c>
      <c r="D2024" s="1">
        <v>45298.779004629629</v>
      </c>
      <c r="E2024" s="18" t="s">
        <v>11</v>
      </c>
      <c r="F2024" s="13" t="s">
        <v>16</v>
      </c>
      <c r="G2024" t="s">
        <v>14</v>
      </c>
      <c r="H2024">
        <v>0</v>
      </c>
      <c r="I2024" s="2"/>
      <c r="J2024" s="4">
        <v>0</v>
      </c>
      <c r="K2024" t="str">
        <f>IF((LEN(relatorio_Ananindeua[[#This Row],[CIF/CPF/CNPJ]])=14),relatorio_Ananindeua[[#This Row],[CIF/CPF/CNPJ]],relatorio_Ananindeua[[#This Row],[Coluna2]])</f>
        <v>11651311000137</v>
      </c>
      <c r="L2024" t="str">
        <f t="shared" si="32"/>
        <v>116******37</v>
      </c>
    </row>
    <row r="2025" spans="1:12" x14ac:dyDescent="0.25">
      <c r="A2025" t="s">
        <v>114</v>
      </c>
      <c r="B2025" t="s">
        <v>115</v>
      </c>
      <c r="C2025" t="s">
        <v>17</v>
      </c>
      <c r="D2025" s="1">
        <v>45298.779027777775</v>
      </c>
      <c r="E2025" s="18" t="s">
        <v>11</v>
      </c>
      <c r="F2025" s="13" t="s">
        <v>16</v>
      </c>
      <c r="G2025" t="s">
        <v>14</v>
      </c>
      <c r="H2025">
        <v>0</v>
      </c>
      <c r="I2025" s="2"/>
      <c r="J2025" s="4">
        <v>0</v>
      </c>
      <c r="K2025" t="str">
        <f>IF((LEN(relatorio_Ananindeua[[#This Row],[CIF/CPF/CNPJ]])=14),relatorio_Ananindeua[[#This Row],[CIF/CPF/CNPJ]],relatorio_Ananindeua[[#This Row],[Coluna2]])</f>
        <v>11614819000165</v>
      </c>
      <c r="L2025" t="str">
        <f t="shared" si="32"/>
        <v>116******65</v>
      </c>
    </row>
    <row r="2026" spans="1:12" x14ac:dyDescent="0.25">
      <c r="A2026" t="s">
        <v>102</v>
      </c>
      <c r="B2026" t="s">
        <v>103</v>
      </c>
      <c r="C2026" t="s">
        <v>17</v>
      </c>
      <c r="D2026" s="1">
        <v>45298.779039351852</v>
      </c>
      <c r="E2026" s="18" t="s">
        <v>11</v>
      </c>
      <c r="F2026" s="13" t="s">
        <v>16</v>
      </c>
      <c r="G2026" t="s">
        <v>14</v>
      </c>
      <c r="H2026">
        <v>0</v>
      </c>
      <c r="I2026" s="2"/>
      <c r="J2026" s="4">
        <v>0</v>
      </c>
      <c r="K2026" t="str">
        <f>IF((LEN(relatorio_Ananindeua[[#This Row],[CIF/CPF/CNPJ]])=14),relatorio_Ananindeua[[#This Row],[CIF/CPF/CNPJ]],relatorio_Ananindeua[[#This Row],[Coluna2]])</f>
        <v>11553934000177</v>
      </c>
      <c r="L2026" t="str">
        <f t="shared" si="32"/>
        <v>115******77</v>
      </c>
    </row>
    <row r="2027" spans="1:12" x14ac:dyDescent="0.25">
      <c r="A2027" t="s">
        <v>817</v>
      </c>
      <c r="B2027" t="s">
        <v>818</v>
      </c>
      <c r="C2027" t="s">
        <v>17</v>
      </c>
      <c r="D2027" s="1">
        <v>45298.779189814813</v>
      </c>
      <c r="E2027" s="18" t="s">
        <v>11</v>
      </c>
      <c r="F2027" s="13" t="s">
        <v>16</v>
      </c>
      <c r="G2027" t="s">
        <v>14</v>
      </c>
      <c r="H2027">
        <v>0</v>
      </c>
      <c r="I2027" s="2"/>
      <c r="J2027" s="4">
        <v>0</v>
      </c>
      <c r="K2027" t="str">
        <f>IF((LEN(relatorio_Ananindeua[[#This Row],[CIF/CPF/CNPJ]])=14),relatorio_Ananindeua[[#This Row],[CIF/CPF/CNPJ]],relatorio_Ananindeua[[#This Row],[Coluna2]])</f>
        <v>15863730000193</v>
      </c>
      <c r="L2027" t="str">
        <f t="shared" si="32"/>
        <v>158******93</v>
      </c>
    </row>
    <row r="2028" spans="1:12" x14ac:dyDescent="0.25">
      <c r="A2028" t="s">
        <v>6904</v>
      </c>
      <c r="B2028" t="s">
        <v>6905</v>
      </c>
      <c r="C2028" t="s">
        <v>20</v>
      </c>
      <c r="D2028" s="1">
        <v>45299</v>
      </c>
      <c r="E2028" s="18" t="s">
        <v>11</v>
      </c>
      <c r="F2028" s="13" t="s">
        <v>19</v>
      </c>
      <c r="G2028" t="s">
        <v>13496</v>
      </c>
      <c r="H2028">
        <v>0</v>
      </c>
      <c r="I2028" s="2"/>
      <c r="J2028" s="4">
        <v>54.75</v>
      </c>
      <c r="K2028" t="str">
        <f>IF((LEN(relatorio_Ananindeua[[#This Row],[CIF/CPF/CNPJ]])=14),relatorio_Ananindeua[[#This Row],[CIF/CPF/CNPJ]],relatorio_Ananindeua[[#This Row],[Coluna2]])</f>
        <v>46201083002393</v>
      </c>
      <c r="L2028" t="str">
        <f t="shared" si="32"/>
        <v>462******93</v>
      </c>
    </row>
    <row r="2029" spans="1:12" x14ac:dyDescent="0.25">
      <c r="A2029" t="s">
        <v>7927</v>
      </c>
      <c r="B2029" t="s">
        <v>7928</v>
      </c>
      <c r="C2029" t="s">
        <v>20</v>
      </c>
      <c r="D2029" s="1">
        <v>45299</v>
      </c>
      <c r="E2029" s="18" t="s">
        <v>11</v>
      </c>
      <c r="F2029" s="13" t="s">
        <v>19</v>
      </c>
      <c r="G2029" t="s">
        <v>13496</v>
      </c>
      <c r="H2029">
        <v>0</v>
      </c>
      <c r="I2029" s="2"/>
      <c r="J2029" s="4">
        <v>26.4</v>
      </c>
      <c r="K2029" t="str">
        <f>IF((LEN(relatorio_Ananindeua[[#This Row],[CIF/CPF/CNPJ]])=14),relatorio_Ananindeua[[#This Row],[CIF/CPF/CNPJ]],relatorio_Ananindeua[[#This Row],[Coluna2]])</f>
        <v>48740351006791</v>
      </c>
      <c r="L2029" t="str">
        <f t="shared" si="32"/>
        <v>487******91</v>
      </c>
    </row>
    <row r="2030" spans="1:12" x14ac:dyDescent="0.25">
      <c r="A2030" t="s">
        <v>13467</v>
      </c>
      <c r="B2030" t="s">
        <v>13466</v>
      </c>
      <c r="C2030" t="s">
        <v>21</v>
      </c>
      <c r="D2030" s="1">
        <v>45299</v>
      </c>
      <c r="E2030" s="18" t="s">
        <v>11</v>
      </c>
      <c r="F2030" s="13" t="s">
        <v>19</v>
      </c>
      <c r="G2030" t="s">
        <v>13496</v>
      </c>
      <c r="H2030">
        <v>0</v>
      </c>
      <c r="I2030" s="2"/>
      <c r="J2030" s="4">
        <v>2723.46</v>
      </c>
      <c r="K2030" t="str">
        <f>IF((LEN(relatorio_Ananindeua[[#This Row],[CIF/CPF/CNPJ]])=14),relatorio_Ananindeua[[#This Row],[CIF/CPF/CNPJ]],relatorio_Ananindeua[[#This Row],[Coluna2]])</f>
        <v>60975737005978</v>
      </c>
      <c r="L2030" t="str">
        <f t="shared" si="32"/>
        <v>609******78</v>
      </c>
    </row>
    <row r="2031" spans="1:12" x14ac:dyDescent="0.25">
      <c r="A2031" t="s">
        <v>13468</v>
      </c>
      <c r="B2031" t="s">
        <v>13469</v>
      </c>
      <c r="C2031" t="s">
        <v>20</v>
      </c>
      <c r="D2031" s="1">
        <v>45299</v>
      </c>
      <c r="E2031" s="18" t="s">
        <v>11</v>
      </c>
      <c r="F2031" s="13" t="s">
        <v>19</v>
      </c>
      <c r="G2031" t="s">
        <v>13496</v>
      </c>
      <c r="H2031">
        <v>0</v>
      </c>
      <c r="I2031" s="2"/>
      <c r="J2031" s="4">
        <v>49</v>
      </c>
      <c r="K2031" t="str">
        <f>IF((LEN(relatorio_Ananindeua[[#This Row],[CIF/CPF/CNPJ]])=14),relatorio_Ananindeua[[#This Row],[CIF/CPF/CNPJ]],relatorio_Ananindeua[[#This Row],[Coluna2]])</f>
        <v>61065199001011</v>
      </c>
      <c r="L2031" t="str">
        <f t="shared" si="32"/>
        <v>610******11</v>
      </c>
    </row>
    <row r="2032" spans="1:12" x14ac:dyDescent="0.25">
      <c r="A2032" t="s">
        <v>13483</v>
      </c>
      <c r="B2032" t="s">
        <v>13481</v>
      </c>
      <c r="C2032" t="s">
        <v>21</v>
      </c>
      <c r="D2032" s="1">
        <v>45299</v>
      </c>
      <c r="E2032" s="18" t="s">
        <v>11</v>
      </c>
      <c r="F2032" s="13" t="s">
        <v>19</v>
      </c>
      <c r="G2032" t="s">
        <v>13496</v>
      </c>
      <c r="H2032">
        <v>0</v>
      </c>
      <c r="I2032" s="2"/>
      <c r="J2032" s="4">
        <v>27.2</v>
      </c>
      <c r="K2032" t="str">
        <f>IF((LEN(relatorio_Ananindeua[[#This Row],[CIF/CPF/CNPJ]])=14),relatorio_Ananindeua[[#This Row],[CIF/CPF/CNPJ]],relatorio_Ananindeua[[#This Row],[Coluna2]])</f>
        <v>83367326011547</v>
      </c>
      <c r="L2032" t="str">
        <f t="shared" si="32"/>
        <v>833******47</v>
      </c>
    </row>
    <row r="2033" spans="1:12" x14ac:dyDescent="0.25">
      <c r="A2033" t="s">
        <v>1257</v>
      </c>
      <c r="B2033" t="s">
        <v>1258</v>
      </c>
      <c r="C2033" t="s">
        <v>17</v>
      </c>
      <c r="D2033" s="1">
        <v>45299.37809027778</v>
      </c>
      <c r="E2033" s="18" t="s">
        <v>11</v>
      </c>
      <c r="F2033" s="13" t="s">
        <v>16</v>
      </c>
      <c r="G2033" t="s">
        <v>14</v>
      </c>
      <c r="H2033">
        <v>0</v>
      </c>
      <c r="I2033" s="2"/>
      <c r="J2033" s="4">
        <v>0</v>
      </c>
      <c r="K2033" t="str">
        <f>IF((LEN(relatorio_Ananindeua[[#This Row],[CIF/CPF/CNPJ]])=14),relatorio_Ananindeua[[#This Row],[CIF/CPF/CNPJ]],relatorio_Ananindeua[[#This Row],[Coluna2]])</f>
        <v>19928507000138</v>
      </c>
      <c r="L2033" t="str">
        <f t="shared" si="32"/>
        <v>199******38</v>
      </c>
    </row>
    <row r="2034" spans="1:12" x14ac:dyDescent="0.25">
      <c r="A2034" t="s">
        <v>956</v>
      </c>
      <c r="B2034" t="s">
        <v>957</v>
      </c>
      <c r="C2034" t="s">
        <v>21</v>
      </c>
      <c r="D2034" s="1">
        <v>45299.461493055554</v>
      </c>
      <c r="E2034" s="18" t="s">
        <v>11</v>
      </c>
      <c r="F2034" s="13" t="s">
        <v>19</v>
      </c>
      <c r="G2034" t="s">
        <v>13496</v>
      </c>
      <c r="H2034">
        <v>0</v>
      </c>
      <c r="I2034" s="2"/>
      <c r="J2034" s="4">
        <v>28573.97</v>
      </c>
      <c r="K2034" t="str">
        <f>IF((LEN(relatorio_Ananindeua[[#This Row],[CIF/CPF/CNPJ]])=14),relatorio_Ananindeua[[#This Row],[CIF/CPF/CNPJ]],relatorio_Ananindeua[[#This Row],[Coluna2]])</f>
        <v>17454167000125</v>
      </c>
      <c r="L2034" t="str">
        <f t="shared" si="32"/>
        <v>174******25</v>
      </c>
    </row>
    <row r="2035" spans="1:12" x14ac:dyDescent="0.25">
      <c r="A2035" t="s">
        <v>6031</v>
      </c>
      <c r="B2035" t="s">
        <v>6032</v>
      </c>
      <c r="C2035" t="s">
        <v>17</v>
      </c>
      <c r="D2035" s="1">
        <v>45299.480717592596</v>
      </c>
      <c r="E2035" s="18" t="s">
        <v>11</v>
      </c>
      <c r="F2035" s="13" t="s">
        <v>16</v>
      </c>
      <c r="G2035" t="s">
        <v>14</v>
      </c>
      <c r="H2035">
        <v>0</v>
      </c>
      <c r="I2035" s="2"/>
      <c r="J2035" s="4">
        <v>0</v>
      </c>
      <c r="K2035" t="str">
        <f>IF((LEN(relatorio_Ananindeua[[#This Row],[CIF/CPF/CNPJ]])=14),relatorio_Ananindeua[[#This Row],[CIF/CPF/CNPJ]],relatorio_Ananindeua[[#This Row],[Coluna2]])</f>
        <v>43683708000105</v>
      </c>
      <c r="L2035" t="str">
        <f t="shared" si="32"/>
        <v>436******05</v>
      </c>
    </row>
    <row r="2036" spans="1:12" x14ac:dyDescent="0.25">
      <c r="A2036" t="s">
        <v>956</v>
      </c>
      <c r="B2036" t="s">
        <v>957</v>
      </c>
      <c r="C2036" t="s">
        <v>21</v>
      </c>
      <c r="D2036" s="1">
        <v>45299.678923611114</v>
      </c>
      <c r="E2036" s="18" t="s">
        <v>11</v>
      </c>
      <c r="F2036" s="13" t="s">
        <v>19</v>
      </c>
      <c r="G2036" t="s">
        <v>13496</v>
      </c>
      <c r="H2036">
        <v>0</v>
      </c>
      <c r="I2036" s="2"/>
      <c r="J2036" s="4">
        <v>70</v>
      </c>
      <c r="K2036" t="str">
        <f>IF((LEN(relatorio_Ananindeua[[#This Row],[CIF/CPF/CNPJ]])=14),relatorio_Ananindeua[[#This Row],[CIF/CPF/CNPJ]],relatorio_Ananindeua[[#This Row],[Coluna2]])</f>
        <v>17454167000125</v>
      </c>
      <c r="L2036" t="str">
        <f t="shared" si="32"/>
        <v>174******25</v>
      </c>
    </row>
    <row r="2037" spans="1:12" x14ac:dyDescent="0.25">
      <c r="A2037" t="s">
        <v>13507</v>
      </c>
      <c r="B2037" t="s">
        <v>10</v>
      </c>
      <c r="C2037" t="s">
        <v>12</v>
      </c>
      <c r="D2037" s="1">
        <v>45299.763761574075</v>
      </c>
      <c r="E2037" s="18" t="s">
        <v>11</v>
      </c>
      <c r="F2037" s="13" t="s">
        <v>12</v>
      </c>
      <c r="G2037" t="s">
        <v>14</v>
      </c>
      <c r="H2037">
        <v>0</v>
      </c>
      <c r="I2037" s="2"/>
      <c r="J2037" s="4">
        <v>341.81</v>
      </c>
      <c r="K2037" t="str">
        <f>IF((LEN(relatorio_Ananindeua[[#This Row],[CIF/CPF/CNPJ]])=14),relatorio_Ananindeua[[#This Row],[CIF/CPF/CNPJ]],relatorio_Ananindeua[[#This Row],[Coluna2]])</f>
        <v>000******00</v>
      </c>
      <c r="L2037" t="str">
        <f t="shared" si="32"/>
        <v>000******00</v>
      </c>
    </row>
    <row r="2038" spans="1:12" x14ac:dyDescent="0.25">
      <c r="A2038" t="s">
        <v>62</v>
      </c>
      <c r="B2038" t="s">
        <v>63</v>
      </c>
      <c r="C2038" t="s">
        <v>12</v>
      </c>
      <c r="D2038" s="1">
        <v>45299.763784722221</v>
      </c>
      <c r="E2038" s="18" t="s">
        <v>11</v>
      </c>
      <c r="F2038" s="13" t="s">
        <v>12</v>
      </c>
      <c r="G2038" t="s">
        <v>14</v>
      </c>
      <c r="H2038">
        <v>0</v>
      </c>
      <c r="I2038" s="2"/>
      <c r="J2038" s="4">
        <v>26722.42</v>
      </c>
      <c r="K2038" t="str">
        <f>IF((LEN(relatorio_Ananindeua[[#This Row],[CIF/CPF/CNPJ]])=14),relatorio_Ananindeua[[#This Row],[CIF/CPF/CNPJ]],relatorio_Ananindeua[[#This Row],[Coluna2]])</f>
        <v>05058441000168</v>
      </c>
      <c r="L2038" t="str">
        <f t="shared" si="32"/>
        <v>050******68</v>
      </c>
    </row>
    <row r="2039" spans="1:12" x14ac:dyDescent="0.25">
      <c r="A2039" t="s">
        <v>13507</v>
      </c>
      <c r="B2039" t="s">
        <v>10</v>
      </c>
      <c r="C2039" t="s">
        <v>12</v>
      </c>
      <c r="D2039" s="1">
        <v>45299.763819444444</v>
      </c>
      <c r="E2039" s="18" t="s">
        <v>11</v>
      </c>
      <c r="F2039" s="13" t="s">
        <v>12</v>
      </c>
      <c r="G2039" t="s">
        <v>14</v>
      </c>
      <c r="H2039">
        <v>0</v>
      </c>
      <c r="I2039" s="2"/>
      <c r="J2039" s="4">
        <v>345.16</v>
      </c>
      <c r="K2039" t="str">
        <f>IF((LEN(relatorio_Ananindeua[[#This Row],[CIF/CPF/CNPJ]])=14),relatorio_Ananindeua[[#This Row],[CIF/CPF/CNPJ]],relatorio_Ananindeua[[#This Row],[Coluna2]])</f>
        <v>000******00</v>
      </c>
      <c r="L2039" t="str">
        <f t="shared" si="32"/>
        <v>000******00</v>
      </c>
    </row>
    <row r="2040" spans="1:12" x14ac:dyDescent="0.25">
      <c r="A2040" t="s">
        <v>13507</v>
      </c>
      <c r="B2040" t="s">
        <v>10</v>
      </c>
      <c r="C2040" t="s">
        <v>12</v>
      </c>
      <c r="D2040" s="1">
        <v>45299.763831018521</v>
      </c>
      <c r="E2040" s="18" t="s">
        <v>11</v>
      </c>
      <c r="F2040" s="13" t="s">
        <v>12</v>
      </c>
      <c r="G2040" t="s">
        <v>14</v>
      </c>
      <c r="H2040">
        <v>0</v>
      </c>
      <c r="I2040" s="2"/>
      <c r="J2040" s="4">
        <v>1161.3</v>
      </c>
      <c r="K2040" t="str">
        <f>IF((LEN(relatorio_Ananindeua[[#This Row],[CIF/CPF/CNPJ]])=14),relatorio_Ananindeua[[#This Row],[CIF/CPF/CNPJ]],relatorio_Ananindeua[[#This Row],[Coluna2]])</f>
        <v>000******00</v>
      </c>
      <c r="L2040" t="str">
        <f t="shared" si="32"/>
        <v>000******00</v>
      </c>
    </row>
    <row r="2041" spans="1:12" x14ac:dyDescent="0.25">
      <c r="A2041" t="s">
        <v>1600</v>
      </c>
      <c r="B2041" t="s">
        <v>1601</v>
      </c>
      <c r="C2041" t="s">
        <v>12</v>
      </c>
      <c r="D2041" s="1">
        <v>45299.763877314814</v>
      </c>
      <c r="E2041" s="18" t="s">
        <v>11</v>
      </c>
      <c r="F2041" s="13" t="s">
        <v>12</v>
      </c>
      <c r="G2041" t="s">
        <v>13496</v>
      </c>
      <c r="H2041">
        <v>0</v>
      </c>
      <c r="I2041" s="2"/>
      <c r="J2041" s="4">
        <v>3110.44</v>
      </c>
      <c r="K2041" t="str">
        <f>IF((LEN(relatorio_Ananindeua[[#This Row],[CIF/CPF/CNPJ]])=14),relatorio_Ananindeua[[#This Row],[CIF/CPF/CNPJ]],relatorio_Ananindeua[[#This Row],[Coluna2]])</f>
        <v>22981278000120</v>
      </c>
      <c r="L2041" t="str">
        <f t="shared" si="32"/>
        <v>229******20</v>
      </c>
    </row>
    <row r="2042" spans="1:12" x14ac:dyDescent="0.25">
      <c r="A2042" t="s">
        <v>13507</v>
      </c>
      <c r="B2042" t="s">
        <v>10</v>
      </c>
      <c r="C2042" t="s">
        <v>12</v>
      </c>
      <c r="D2042" s="1">
        <v>45299.763935185183</v>
      </c>
      <c r="E2042" s="18" t="s">
        <v>11</v>
      </c>
      <c r="F2042" s="13" t="s">
        <v>12</v>
      </c>
      <c r="G2042" t="s">
        <v>14</v>
      </c>
      <c r="H2042">
        <v>0</v>
      </c>
      <c r="I2042" s="2"/>
      <c r="J2042" s="4">
        <v>345.16</v>
      </c>
      <c r="K2042" t="str">
        <f>IF((LEN(relatorio_Ananindeua[[#This Row],[CIF/CPF/CNPJ]])=14),relatorio_Ananindeua[[#This Row],[CIF/CPF/CNPJ]],relatorio_Ananindeua[[#This Row],[Coluna2]])</f>
        <v>000******00</v>
      </c>
      <c r="L2042" t="str">
        <f t="shared" si="32"/>
        <v>000******00</v>
      </c>
    </row>
    <row r="2043" spans="1:12" x14ac:dyDescent="0.25">
      <c r="A2043" t="s">
        <v>13507</v>
      </c>
      <c r="B2043" t="s">
        <v>10</v>
      </c>
      <c r="C2043" t="s">
        <v>12</v>
      </c>
      <c r="D2043" s="1">
        <v>45299.763958333337</v>
      </c>
      <c r="E2043" s="18" t="s">
        <v>11</v>
      </c>
      <c r="F2043" s="13" t="s">
        <v>12</v>
      </c>
      <c r="G2043" t="s">
        <v>14</v>
      </c>
      <c r="H2043">
        <v>0</v>
      </c>
      <c r="I2043" s="2"/>
      <c r="J2043" s="4">
        <v>4891.08</v>
      </c>
      <c r="K2043" t="str">
        <f>IF((LEN(relatorio_Ananindeua[[#This Row],[CIF/CPF/CNPJ]])=14),relatorio_Ananindeua[[#This Row],[CIF/CPF/CNPJ]],relatorio_Ananindeua[[#This Row],[Coluna2]])</f>
        <v>000******00</v>
      </c>
      <c r="L2043" t="str">
        <f t="shared" si="32"/>
        <v>000******00</v>
      </c>
    </row>
    <row r="2044" spans="1:12" x14ac:dyDescent="0.25">
      <c r="A2044" t="s">
        <v>13507</v>
      </c>
      <c r="B2044" t="s">
        <v>10</v>
      </c>
      <c r="C2044" t="s">
        <v>12</v>
      </c>
      <c r="D2044" s="1">
        <v>45299.764097222222</v>
      </c>
      <c r="E2044" s="18" t="s">
        <v>11</v>
      </c>
      <c r="F2044" s="13" t="s">
        <v>12</v>
      </c>
      <c r="G2044" t="s">
        <v>14</v>
      </c>
      <c r="H2044">
        <v>0</v>
      </c>
      <c r="I2044" s="2"/>
      <c r="J2044" s="4">
        <v>339.9</v>
      </c>
      <c r="K2044" t="str">
        <f>IF((LEN(relatorio_Ananindeua[[#This Row],[CIF/CPF/CNPJ]])=14),relatorio_Ananindeua[[#This Row],[CIF/CPF/CNPJ]],relatorio_Ananindeua[[#This Row],[Coluna2]])</f>
        <v>000******00</v>
      </c>
      <c r="L2044" t="str">
        <f t="shared" si="32"/>
        <v>000******00</v>
      </c>
    </row>
    <row r="2045" spans="1:12" x14ac:dyDescent="0.25">
      <c r="A2045" t="s">
        <v>13507</v>
      </c>
      <c r="B2045" t="s">
        <v>10</v>
      </c>
      <c r="C2045" t="s">
        <v>12</v>
      </c>
      <c r="D2045" s="1">
        <v>45299.764131944445</v>
      </c>
      <c r="E2045" s="18" t="s">
        <v>11</v>
      </c>
      <c r="F2045" s="13" t="s">
        <v>12</v>
      </c>
      <c r="G2045" t="s">
        <v>14</v>
      </c>
      <c r="H2045">
        <v>0</v>
      </c>
      <c r="I2045" s="2"/>
      <c r="J2045" s="4">
        <v>250.49</v>
      </c>
      <c r="K2045" t="str">
        <f>IF((LEN(relatorio_Ananindeua[[#This Row],[CIF/CPF/CNPJ]])=14),relatorio_Ananindeua[[#This Row],[CIF/CPF/CNPJ]],relatorio_Ananindeua[[#This Row],[Coluna2]])</f>
        <v>000******00</v>
      </c>
      <c r="L2045" t="str">
        <f t="shared" si="32"/>
        <v>000******00</v>
      </c>
    </row>
    <row r="2046" spans="1:12" x14ac:dyDescent="0.25">
      <c r="A2046" t="s">
        <v>13507</v>
      </c>
      <c r="B2046" t="s">
        <v>10</v>
      </c>
      <c r="C2046" t="s">
        <v>12</v>
      </c>
      <c r="D2046" s="1">
        <v>45299.764143518521</v>
      </c>
      <c r="E2046" s="18" t="s">
        <v>11</v>
      </c>
      <c r="F2046" s="13" t="s">
        <v>12</v>
      </c>
      <c r="G2046" t="s">
        <v>14</v>
      </c>
      <c r="H2046">
        <v>0</v>
      </c>
      <c r="I2046" s="2"/>
      <c r="J2046" s="4">
        <v>65.88</v>
      </c>
      <c r="K2046" t="str">
        <f>IF((LEN(relatorio_Ananindeua[[#This Row],[CIF/CPF/CNPJ]])=14),relatorio_Ananindeua[[#This Row],[CIF/CPF/CNPJ]],relatorio_Ananindeua[[#This Row],[Coluna2]])</f>
        <v>000******00</v>
      </c>
      <c r="L2046" t="str">
        <f t="shared" si="32"/>
        <v>000******00</v>
      </c>
    </row>
    <row r="2047" spans="1:12" x14ac:dyDescent="0.25">
      <c r="A2047" t="s">
        <v>13507</v>
      </c>
      <c r="B2047" t="s">
        <v>10</v>
      </c>
      <c r="C2047" t="s">
        <v>12</v>
      </c>
      <c r="D2047" s="1">
        <v>45299.764270833337</v>
      </c>
      <c r="E2047" s="18" t="s">
        <v>11</v>
      </c>
      <c r="F2047" s="13" t="s">
        <v>12</v>
      </c>
      <c r="G2047" t="s">
        <v>14</v>
      </c>
      <c r="H2047">
        <v>0</v>
      </c>
      <c r="I2047" s="2"/>
      <c r="J2047" s="4">
        <v>1501.12</v>
      </c>
      <c r="K2047" t="str">
        <f>IF((LEN(relatorio_Ananindeua[[#This Row],[CIF/CPF/CNPJ]])=14),relatorio_Ananindeua[[#This Row],[CIF/CPF/CNPJ]],relatorio_Ananindeua[[#This Row],[Coluna2]])</f>
        <v>000******00</v>
      </c>
      <c r="L2047" t="str">
        <f t="shared" si="32"/>
        <v>000******00</v>
      </c>
    </row>
    <row r="2048" spans="1:12" x14ac:dyDescent="0.25">
      <c r="A2048" t="s">
        <v>13507</v>
      </c>
      <c r="B2048" t="s">
        <v>10</v>
      </c>
      <c r="C2048" t="s">
        <v>12</v>
      </c>
      <c r="D2048" s="1">
        <v>45299.764282407406</v>
      </c>
      <c r="E2048" s="18" t="s">
        <v>11</v>
      </c>
      <c r="F2048" s="13" t="s">
        <v>12</v>
      </c>
      <c r="G2048" t="s">
        <v>14</v>
      </c>
      <c r="H2048">
        <v>0</v>
      </c>
      <c r="I2048" s="2"/>
      <c r="J2048" s="4">
        <v>341.8</v>
      </c>
      <c r="K2048" t="str">
        <f>IF((LEN(relatorio_Ananindeua[[#This Row],[CIF/CPF/CNPJ]])=14),relatorio_Ananindeua[[#This Row],[CIF/CPF/CNPJ]],relatorio_Ananindeua[[#This Row],[Coluna2]])</f>
        <v>000******00</v>
      </c>
      <c r="L2048" t="str">
        <f t="shared" si="32"/>
        <v>000******00</v>
      </c>
    </row>
    <row r="2049" spans="1:12" x14ac:dyDescent="0.25">
      <c r="A2049" t="s">
        <v>13507</v>
      </c>
      <c r="B2049" t="s">
        <v>10</v>
      </c>
      <c r="C2049" t="s">
        <v>12</v>
      </c>
      <c r="D2049" s="1">
        <v>45299.764293981483</v>
      </c>
      <c r="E2049" s="18" t="s">
        <v>11</v>
      </c>
      <c r="F2049" s="13" t="s">
        <v>12</v>
      </c>
      <c r="G2049" t="s">
        <v>14</v>
      </c>
      <c r="H2049">
        <v>0</v>
      </c>
      <c r="I2049" s="2"/>
      <c r="J2049" s="4">
        <v>345.16</v>
      </c>
      <c r="K2049" t="str">
        <f>IF((LEN(relatorio_Ananindeua[[#This Row],[CIF/CPF/CNPJ]])=14),relatorio_Ananindeua[[#This Row],[CIF/CPF/CNPJ]],relatorio_Ananindeua[[#This Row],[Coluna2]])</f>
        <v>000******00</v>
      </c>
      <c r="L2049" t="str">
        <f t="shared" si="32"/>
        <v>000******00</v>
      </c>
    </row>
    <row r="2050" spans="1:12" x14ac:dyDescent="0.25">
      <c r="A2050" t="s">
        <v>13507</v>
      </c>
      <c r="B2050" t="s">
        <v>10</v>
      </c>
      <c r="C2050" t="s">
        <v>12</v>
      </c>
      <c r="D2050" s="1">
        <v>45299.764409722222</v>
      </c>
      <c r="E2050" s="18" t="s">
        <v>11</v>
      </c>
      <c r="F2050" s="13" t="s">
        <v>12</v>
      </c>
      <c r="G2050" t="s">
        <v>14</v>
      </c>
      <c r="H2050">
        <v>0</v>
      </c>
      <c r="I2050" s="2"/>
      <c r="J2050" s="4">
        <v>13863.16</v>
      </c>
      <c r="K2050" t="str">
        <f>IF((LEN(relatorio_Ananindeua[[#This Row],[CIF/CPF/CNPJ]])=14),relatorio_Ananindeua[[#This Row],[CIF/CPF/CNPJ]],relatorio_Ananindeua[[#This Row],[Coluna2]])</f>
        <v>000******00</v>
      </c>
      <c r="L2050" t="str">
        <f t="shared" si="32"/>
        <v>000******00</v>
      </c>
    </row>
    <row r="2051" spans="1:12" x14ac:dyDescent="0.25">
      <c r="A2051" t="s">
        <v>62</v>
      </c>
      <c r="B2051" t="s">
        <v>63</v>
      </c>
      <c r="C2051" t="s">
        <v>12</v>
      </c>
      <c r="D2051" s="1">
        <v>45299.76457175926</v>
      </c>
      <c r="E2051" s="18" t="s">
        <v>11</v>
      </c>
      <c r="F2051" s="13" t="s">
        <v>12</v>
      </c>
      <c r="G2051" t="s">
        <v>14</v>
      </c>
      <c r="H2051">
        <v>0</v>
      </c>
      <c r="I2051" s="2"/>
      <c r="J2051" s="4">
        <v>63.03</v>
      </c>
      <c r="K2051" t="str">
        <f>IF((LEN(relatorio_Ananindeua[[#This Row],[CIF/CPF/CNPJ]])=14),relatorio_Ananindeua[[#This Row],[CIF/CPF/CNPJ]],relatorio_Ananindeua[[#This Row],[Coluna2]])</f>
        <v>05058441000168</v>
      </c>
      <c r="L2051" t="str">
        <f t="shared" si="32"/>
        <v>050******68</v>
      </c>
    </row>
    <row r="2052" spans="1:12" x14ac:dyDescent="0.25">
      <c r="A2052" t="s">
        <v>13507</v>
      </c>
      <c r="B2052" t="s">
        <v>10</v>
      </c>
      <c r="C2052" t="s">
        <v>12</v>
      </c>
      <c r="D2052" s="1">
        <v>45299.764745370368</v>
      </c>
      <c r="E2052" s="18" t="s">
        <v>11</v>
      </c>
      <c r="F2052" s="13" t="s">
        <v>12</v>
      </c>
      <c r="G2052" t="s">
        <v>14</v>
      </c>
      <c r="H2052">
        <v>0</v>
      </c>
      <c r="I2052" s="2"/>
      <c r="J2052" s="4">
        <v>345.16</v>
      </c>
      <c r="K2052" t="str">
        <f>IF((LEN(relatorio_Ananindeua[[#This Row],[CIF/CPF/CNPJ]])=14),relatorio_Ananindeua[[#This Row],[CIF/CPF/CNPJ]],relatorio_Ananindeua[[#This Row],[Coluna2]])</f>
        <v>000******00</v>
      </c>
      <c r="L2052" t="str">
        <f t="shared" si="32"/>
        <v>000******00</v>
      </c>
    </row>
    <row r="2053" spans="1:12" x14ac:dyDescent="0.25">
      <c r="A2053" t="s">
        <v>13507</v>
      </c>
      <c r="B2053" t="s">
        <v>10</v>
      </c>
      <c r="C2053" t="s">
        <v>12</v>
      </c>
      <c r="D2053" s="1">
        <v>45299.764791666668</v>
      </c>
      <c r="E2053" s="18" t="s">
        <v>11</v>
      </c>
      <c r="F2053" s="13" t="s">
        <v>12</v>
      </c>
      <c r="G2053" t="s">
        <v>14</v>
      </c>
      <c r="H2053">
        <v>0</v>
      </c>
      <c r="I2053" s="2"/>
      <c r="J2053" s="4">
        <v>63.53</v>
      </c>
      <c r="K2053" t="str">
        <f>IF((LEN(relatorio_Ananindeua[[#This Row],[CIF/CPF/CNPJ]])=14),relatorio_Ananindeua[[#This Row],[CIF/CPF/CNPJ]],relatorio_Ananindeua[[#This Row],[Coluna2]])</f>
        <v>000******00</v>
      </c>
      <c r="L2053" t="str">
        <f t="shared" si="32"/>
        <v>000******00</v>
      </c>
    </row>
    <row r="2054" spans="1:12" x14ac:dyDescent="0.25">
      <c r="A2054" t="s">
        <v>13507</v>
      </c>
      <c r="B2054" t="s">
        <v>10</v>
      </c>
      <c r="C2054" t="s">
        <v>12</v>
      </c>
      <c r="D2054" s="1">
        <v>45299.764918981484</v>
      </c>
      <c r="E2054" s="18" t="s">
        <v>11</v>
      </c>
      <c r="F2054" s="13" t="s">
        <v>12</v>
      </c>
      <c r="G2054" t="s">
        <v>14</v>
      </c>
      <c r="H2054">
        <v>0</v>
      </c>
      <c r="I2054" s="2"/>
      <c r="J2054" s="4">
        <v>345.16</v>
      </c>
      <c r="K2054" t="str">
        <f>IF((LEN(relatorio_Ananindeua[[#This Row],[CIF/CPF/CNPJ]])=14),relatorio_Ananindeua[[#This Row],[CIF/CPF/CNPJ]],relatorio_Ananindeua[[#This Row],[Coluna2]])</f>
        <v>000******00</v>
      </c>
      <c r="L2054" t="str">
        <f t="shared" si="32"/>
        <v>000******00</v>
      </c>
    </row>
    <row r="2055" spans="1:12" x14ac:dyDescent="0.25">
      <c r="A2055" t="s">
        <v>13507</v>
      </c>
      <c r="B2055" t="s">
        <v>10</v>
      </c>
      <c r="C2055" t="s">
        <v>12</v>
      </c>
      <c r="D2055" s="1">
        <v>45299.76494212963</v>
      </c>
      <c r="E2055" s="18" t="s">
        <v>11</v>
      </c>
      <c r="F2055" s="13" t="s">
        <v>12</v>
      </c>
      <c r="G2055" t="s">
        <v>14</v>
      </c>
      <c r="H2055">
        <v>0</v>
      </c>
      <c r="I2055" s="2"/>
      <c r="J2055" s="4">
        <v>345.16</v>
      </c>
      <c r="K2055" t="str">
        <f>IF((LEN(relatorio_Ananindeua[[#This Row],[CIF/CPF/CNPJ]])=14),relatorio_Ananindeua[[#This Row],[CIF/CPF/CNPJ]],relatorio_Ananindeua[[#This Row],[Coluna2]])</f>
        <v>000******00</v>
      </c>
      <c r="L2055" t="str">
        <f t="shared" si="32"/>
        <v>000******00</v>
      </c>
    </row>
    <row r="2056" spans="1:12" x14ac:dyDescent="0.25">
      <c r="A2056" t="s">
        <v>13507</v>
      </c>
      <c r="B2056" t="s">
        <v>10</v>
      </c>
      <c r="C2056" t="s">
        <v>12</v>
      </c>
      <c r="D2056" s="1">
        <v>45299.764953703707</v>
      </c>
      <c r="E2056" s="18" t="s">
        <v>11</v>
      </c>
      <c r="F2056" s="13" t="s">
        <v>12</v>
      </c>
      <c r="G2056" t="s">
        <v>14</v>
      </c>
      <c r="H2056">
        <v>0</v>
      </c>
      <c r="I2056" s="2"/>
      <c r="J2056" s="4">
        <v>345.16</v>
      </c>
      <c r="K2056" t="str">
        <f>IF((LEN(relatorio_Ananindeua[[#This Row],[CIF/CPF/CNPJ]])=14),relatorio_Ananindeua[[#This Row],[CIF/CPF/CNPJ]],relatorio_Ananindeua[[#This Row],[Coluna2]])</f>
        <v>000******00</v>
      </c>
      <c r="L2056" t="str">
        <f t="shared" si="32"/>
        <v>000******00</v>
      </c>
    </row>
    <row r="2057" spans="1:12" x14ac:dyDescent="0.25">
      <c r="A2057" t="s">
        <v>13507</v>
      </c>
      <c r="B2057" t="s">
        <v>10</v>
      </c>
      <c r="C2057" t="s">
        <v>12</v>
      </c>
      <c r="D2057" s="1">
        <v>45299.765127314815</v>
      </c>
      <c r="E2057" s="18" t="s">
        <v>11</v>
      </c>
      <c r="F2057" s="13" t="s">
        <v>12</v>
      </c>
      <c r="G2057" t="s">
        <v>14</v>
      </c>
      <c r="H2057">
        <v>0</v>
      </c>
      <c r="I2057" s="2"/>
      <c r="J2057" s="4">
        <v>599.76</v>
      </c>
      <c r="K2057" t="str">
        <f>IF((LEN(relatorio_Ananindeua[[#This Row],[CIF/CPF/CNPJ]])=14),relatorio_Ananindeua[[#This Row],[CIF/CPF/CNPJ]],relatorio_Ananindeua[[#This Row],[Coluna2]])</f>
        <v>000******00</v>
      </c>
      <c r="L2057" t="str">
        <f t="shared" si="32"/>
        <v>000******00</v>
      </c>
    </row>
    <row r="2058" spans="1:12" x14ac:dyDescent="0.25">
      <c r="A2058" t="s">
        <v>62</v>
      </c>
      <c r="B2058" t="s">
        <v>63</v>
      </c>
      <c r="C2058" t="s">
        <v>12</v>
      </c>
      <c r="D2058" s="1">
        <v>45299.765243055554</v>
      </c>
      <c r="E2058" s="18" t="s">
        <v>11</v>
      </c>
      <c r="F2058" s="13" t="s">
        <v>12</v>
      </c>
      <c r="G2058" t="s">
        <v>14</v>
      </c>
      <c r="H2058">
        <v>0</v>
      </c>
      <c r="I2058" s="2"/>
      <c r="J2058" s="4">
        <v>58.24</v>
      </c>
      <c r="K2058" t="str">
        <f>IF((LEN(relatorio_Ananindeua[[#This Row],[CIF/CPF/CNPJ]])=14),relatorio_Ananindeua[[#This Row],[CIF/CPF/CNPJ]],relatorio_Ananindeua[[#This Row],[Coluna2]])</f>
        <v>05058441000168</v>
      </c>
      <c r="L2058" t="str">
        <f t="shared" si="32"/>
        <v>050******68</v>
      </c>
    </row>
    <row r="2059" spans="1:12" x14ac:dyDescent="0.25">
      <c r="A2059" t="s">
        <v>62</v>
      </c>
      <c r="B2059" t="s">
        <v>63</v>
      </c>
      <c r="C2059" t="s">
        <v>12</v>
      </c>
      <c r="D2059" s="1">
        <v>45299.765324074076</v>
      </c>
      <c r="E2059" s="18" t="s">
        <v>11</v>
      </c>
      <c r="F2059" s="13" t="s">
        <v>12</v>
      </c>
      <c r="G2059" t="s">
        <v>14</v>
      </c>
      <c r="H2059">
        <v>0</v>
      </c>
      <c r="I2059" s="2"/>
      <c r="J2059" s="4">
        <v>2254.7199999999998</v>
      </c>
      <c r="K2059" t="str">
        <f>IF((LEN(relatorio_Ananindeua[[#This Row],[CIF/CPF/CNPJ]])=14),relatorio_Ananindeua[[#This Row],[CIF/CPF/CNPJ]],relatorio_Ananindeua[[#This Row],[Coluna2]])</f>
        <v>05058441000168</v>
      </c>
      <c r="L2059" t="str">
        <f t="shared" si="32"/>
        <v>050******68</v>
      </c>
    </row>
    <row r="2060" spans="1:12" x14ac:dyDescent="0.25">
      <c r="A2060" t="s">
        <v>62</v>
      </c>
      <c r="B2060" t="s">
        <v>63</v>
      </c>
      <c r="C2060" t="s">
        <v>12</v>
      </c>
      <c r="D2060" s="1">
        <v>45299.765451388892</v>
      </c>
      <c r="E2060" s="18" t="s">
        <v>11</v>
      </c>
      <c r="F2060" s="13" t="s">
        <v>12</v>
      </c>
      <c r="G2060" t="s">
        <v>14</v>
      </c>
      <c r="H2060">
        <v>0</v>
      </c>
      <c r="I2060" s="2"/>
      <c r="J2060" s="4">
        <v>83.01</v>
      </c>
      <c r="K2060" t="str">
        <f>IF((LEN(relatorio_Ananindeua[[#This Row],[CIF/CPF/CNPJ]])=14),relatorio_Ananindeua[[#This Row],[CIF/CPF/CNPJ]],relatorio_Ananindeua[[#This Row],[Coluna2]])</f>
        <v>05058441000168</v>
      </c>
      <c r="L2060" t="str">
        <f t="shared" si="32"/>
        <v>050******68</v>
      </c>
    </row>
    <row r="2061" spans="1:12" x14ac:dyDescent="0.25">
      <c r="A2061" t="s">
        <v>13507</v>
      </c>
      <c r="B2061" t="s">
        <v>10</v>
      </c>
      <c r="C2061" t="s">
        <v>12</v>
      </c>
      <c r="D2061" s="1">
        <v>45299.765462962961</v>
      </c>
      <c r="E2061" s="18" t="s">
        <v>11</v>
      </c>
      <c r="F2061" s="13" t="s">
        <v>12</v>
      </c>
      <c r="G2061" t="s">
        <v>14</v>
      </c>
      <c r="H2061">
        <v>0</v>
      </c>
      <c r="I2061" s="2"/>
      <c r="J2061" s="4">
        <v>3091.48</v>
      </c>
      <c r="K2061" t="str">
        <f>IF((LEN(relatorio_Ananindeua[[#This Row],[CIF/CPF/CNPJ]])=14),relatorio_Ananindeua[[#This Row],[CIF/CPF/CNPJ]],relatorio_Ananindeua[[#This Row],[Coluna2]])</f>
        <v>000******00</v>
      </c>
      <c r="L2061" t="str">
        <f t="shared" si="32"/>
        <v>000******00</v>
      </c>
    </row>
    <row r="2062" spans="1:12" x14ac:dyDescent="0.25">
      <c r="A2062" t="s">
        <v>13507</v>
      </c>
      <c r="B2062" t="s">
        <v>10</v>
      </c>
      <c r="C2062" t="s">
        <v>12</v>
      </c>
      <c r="D2062" s="1">
        <v>45299.765474537038</v>
      </c>
      <c r="E2062" s="18" t="s">
        <v>11</v>
      </c>
      <c r="F2062" s="13" t="s">
        <v>12</v>
      </c>
      <c r="G2062" t="s">
        <v>14</v>
      </c>
      <c r="H2062">
        <v>0</v>
      </c>
      <c r="I2062" s="2"/>
      <c r="J2062" s="4">
        <v>61.42</v>
      </c>
      <c r="K2062" t="str">
        <f>IF((LEN(relatorio_Ananindeua[[#This Row],[CIF/CPF/CNPJ]])=14),relatorio_Ananindeua[[#This Row],[CIF/CPF/CNPJ]],relatorio_Ananindeua[[#This Row],[Coluna2]])</f>
        <v>000******00</v>
      </c>
      <c r="L2062" t="str">
        <f t="shared" si="32"/>
        <v>000******00</v>
      </c>
    </row>
    <row r="2063" spans="1:12" x14ac:dyDescent="0.25">
      <c r="A2063" t="s">
        <v>13507</v>
      </c>
      <c r="B2063" t="s">
        <v>10</v>
      </c>
      <c r="C2063" t="s">
        <v>12</v>
      </c>
      <c r="D2063" s="1">
        <v>45299.7655787037</v>
      </c>
      <c r="E2063" s="18" t="s">
        <v>11</v>
      </c>
      <c r="F2063" s="13" t="s">
        <v>12</v>
      </c>
      <c r="G2063" t="s">
        <v>14</v>
      </c>
      <c r="H2063">
        <v>0</v>
      </c>
      <c r="I2063" s="2"/>
      <c r="J2063" s="4">
        <v>1574.86</v>
      </c>
      <c r="K2063" t="str">
        <f>IF((LEN(relatorio_Ananindeua[[#This Row],[CIF/CPF/CNPJ]])=14),relatorio_Ananindeua[[#This Row],[CIF/CPF/CNPJ]],relatorio_Ananindeua[[#This Row],[Coluna2]])</f>
        <v>000******00</v>
      </c>
      <c r="L2063" t="str">
        <f t="shared" si="32"/>
        <v>000******00</v>
      </c>
    </row>
    <row r="2064" spans="1:12" x14ac:dyDescent="0.25">
      <c r="A2064" t="s">
        <v>13507</v>
      </c>
      <c r="B2064" t="s">
        <v>10</v>
      </c>
      <c r="C2064" t="s">
        <v>12</v>
      </c>
      <c r="D2064" s="1">
        <v>45299.765752314815</v>
      </c>
      <c r="E2064" s="18" t="s">
        <v>11</v>
      </c>
      <c r="F2064" s="13" t="s">
        <v>12</v>
      </c>
      <c r="G2064" t="s">
        <v>14</v>
      </c>
      <c r="H2064">
        <v>0</v>
      </c>
      <c r="I2064" s="2"/>
      <c r="J2064" s="4">
        <v>345.16</v>
      </c>
      <c r="K2064" t="str">
        <f>IF((LEN(relatorio_Ananindeua[[#This Row],[CIF/CPF/CNPJ]])=14),relatorio_Ananindeua[[#This Row],[CIF/CPF/CNPJ]],relatorio_Ananindeua[[#This Row],[Coluna2]])</f>
        <v>000******00</v>
      </c>
      <c r="L2064" t="str">
        <f t="shared" si="32"/>
        <v>000******00</v>
      </c>
    </row>
    <row r="2065" spans="1:12" x14ac:dyDescent="0.25">
      <c r="A2065" t="s">
        <v>13507</v>
      </c>
      <c r="B2065" t="s">
        <v>10</v>
      </c>
      <c r="C2065" t="s">
        <v>12</v>
      </c>
      <c r="D2065" s="1">
        <v>45299.765763888892</v>
      </c>
      <c r="E2065" s="18" t="s">
        <v>11</v>
      </c>
      <c r="F2065" s="13" t="s">
        <v>12</v>
      </c>
      <c r="G2065" t="s">
        <v>14</v>
      </c>
      <c r="H2065">
        <v>0</v>
      </c>
      <c r="I2065" s="2"/>
      <c r="J2065" s="4">
        <v>1474.74</v>
      </c>
      <c r="K2065" t="str">
        <f>IF((LEN(relatorio_Ananindeua[[#This Row],[CIF/CPF/CNPJ]])=14),relatorio_Ananindeua[[#This Row],[CIF/CPF/CNPJ]],relatorio_Ananindeua[[#This Row],[Coluna2]])</f>
        <v>000******00</v>
      </c>
      <c r="L2065" t="str">
        <f t="shared" si="32"/>
        <v>000******00</v>
      </c>
    </row>
    <row r="2066" spans="1:12" x14ac:dyDescent="0.25">
      <c r="A2066" t="s">
        <v>13507</v>
      </c>
      <c r="B2066" t="s">
        <v>10</v>
      </c>
      <c r="C2066" t="s">
        <v>12</v>
      </c>
      <c r="D2066" s="1">
        <v>45299.765868055554</v>
      </c>
      <c r="E2066" s="18" t="s">
        <v>11</v>
      </c>
      <c r="F2066" s="13" t="s">
        <v>12</v>
      </c>
      <c r="G2066" t="s">
        <v>14</v>
      </c>
      <c r="H2066">
        <v>0</v>
      </c>
      <c r="I2066" s="2"/>
      <c r="J2066" s="4">
        <v>1563.86</v>
      </c>
      <c r="K2066" t="str">
        <f>IF((LEN(relatorio_Ananindeua[[#This Row],[CIF/CPF/CNPJ]])=14),relatorio_Ananindeua[[#This Row],[CIF/CPF/CNPJ]],relatorio_Ananindeua[[#This Row],[Coluna2]])</f>
        <v>000******00</v>
      </c>
      <c r="L2066" t="str">
        <f t="shared" ref="L2066:L2129" si="33">_xlfn.CONCAT(LEFT(A2066,3),REPT("*",6),RIGHT(A2066,2))</f>
        <v>000******00</v>
      </c>
    </row>
    <row r="2067" spans="1:12" x14ac:dyDescent="0.25">
      <c r="A2067" t="s">
        <v>13507</v>
      </c>
      <c r="B2067" t="s">
        <v>10</v>
      </c>
      <c r="C2067" t="s">
        <v>12</v>
      </c>
      <c r="D2067" s="1">
        <v>45299.765983796293</v>
      </c>
      <c r="E2067" s="18" t="s">
        <v>11</v>
      </c>
      <c r="F2067" s="13" t="s">
        <v>12</v>
      </c>
      <c r="G2067" t="s">
        <v>14</v>
      </c>
      <c r="H2067">
        <v>0</v>
      </c>
      <c r="I2067" s="2"/>
      <c r="J2067" s="4">
        <v>512.85</v>
      </c>
      <c r="K2067" t="str">
        <f>IF((LEN(relatorio_Ananindeua[[#This Row],[CIF/CPF/CNPJ]])=14),relatorio_Ananindeua[[#This Row],[CIF/CPF/CNPJ]],relatorio_Ananindeua[[#This Row],[Coluna2]])</f>
        <v>000******00</v>
      </c>
      <c r="L2067" t="str">
        <f t="shared" si="33"/>
        <v>000******00</v>
      </c>
    </row>
    <row r="2068" spans="1:12" x14ac:dyDescent="0.25">
      <c r="A2068" t="s">
        <v>13507</v>
      </c>
      <c r="B2068" t="s">
        <v>10</v>
      </c>
      <c r="C2068" t="s">
        <v>12</v>
      </c>
      <c r="D2068" s="1">
        <v>45299.765983796293</v>
      </c>
      <c r="E2068" s="18" t="s">
        <v>11</v>
      </c>
      <c r="F2068" s="13" t="s">
        <v>12</v>
      </c>
      <c r="G2068" t="s">
        <v>14</v>
      </c>
      <c r="H2068">
        <v>0</v>
      </c>
      <c r="I2068" s="2"/>
      <c r="J2068" s="4">
        <v>341.8</v>
      </c>
      <c r="K2068" t="str">
        <f>IF((LEN(relatorio_Ananindeua[[#This Row],[CIF/CPF/CNPJ]])=14),relatorio_Ananindeua[[#This Row],[CIF/CPF/CNPJ]],relatorio_Ananindeua[[#This Row],[Coluna2]])</f>
        <v>000******00</v>
      </c>
      <c r="L2068" t="str">
        <f t="shared" si="33"/>
        <v>000******00</v>
      </c>
    </row>
    <row r="2069" spans="1:12" x14ac:dyDescent="0.25">
      <c r="A2069" t="s">
        <v>62</v>
      </c>
      <c r="B2069" t="s">
        <v>63</v>
      </c>
      <c r="C2069" t="s">
        <v>12</v>
      </c>
      <c r="D2069" s="1">
        <v>45299.766261574077</v>
      </c>
      <c r="E2069" s="18" t="s">
        <v>11</v>
      </c>
      <c r="F2069" s="13" t="s">
        <v>12</v>
      </c>
      <c r="G2069" t="s">
        <v>14</v>
      </c>
      <c r="H2069">
        <v>0</v>
      </c>
      <c r="I2069" s="2"/>
      <c r="J2069" s="4">
        <v>7576.4</v>
      </c>
      <c r="K2069" t="str">
        <f>IF((LEN(relatorio_Ananindeua[[#This Row],[CIF/CPF/CNPJ]])=14),relatorio_Ananindeua[[#This Row],[CIF/CPF/CNPJ]],relatorio_Ananindeua[[#This Row],[Coluna2]])</f>
        <v>05058441000168</v>
      </c>
      <c r="L2069" t="str">
        <f t="shared" si="33"/>
        <v>050******68</v>
      </c>
    </row>
    <row r="2070" spans="1:12" x14ac:dyDescent="0.25">
      <c r="A2070" t="s">
        <v>13518</v>
      </c>
      <c r="B2070" t="s">
        <v>4440</v>
      </c>
      <c r="C2070" t="s">
        <v>12</v>
      </c>
      <c r="D2070" s="1">
        <v>45299.766331018516</v>
      </c>
      <c r="E2070" s="18" t="s">
        <v>11</v>
      </c>
      <c r="F2070" s="13" t="s">
        <v>12</v>
      </c>
      <c r="G2070" t="s">
        <v>14</v>
      </c>
      <c r="H2070">
        <v>0</v>
      </c>
      <c r="I2070" s="2"/>
      <c r="J2070" s="4">
        <v>68.209999999999994</v>
      </c>
      <c r="K2070" t="str">
        <f>IF((LEN(relatorio_Ananindeua[[#This Row],[CIF/CPF/CNPJ]])=14),relatorio_Ananindeua[[#This Row],[CIF/CPF/CNPJ]],relatorio_Ananindeua[[#This Row],[Coluna2]])</f>
        <v>375******20</v>
      </c>
      <c r="L2070" t="str">
        <f t="shared" si="33"/>
        <v>375******20</v>
      </c>
    </row>
    <row r="2071" spans="1:12" x14ac:dyDescent="0.25">
      <c r="A2071" t="s">
        <v>13507</v>
      </c>
      <c r="B2071" t="s">
        <v>10</v>
      </c>
      <c r="C2071" t="s">
        <v>12</v>
      </c>
      <c r="D2071" s="1">
        <v>45299.766400462962</v>
      </c>
      <c r="E2071" s="18" t="s">
        <v>11</v>
      </c>
      <c r="F2071" s="13" t="s">
        <v>12</v>
      </c>
      <c r="G2071" t="s">
        <v>14</v>
      </c>
      <c r="H2071">
        <v>0</v>
      </c>
      <c r="I2071" s="2"/>
      <c r="J2071" s="4">
        <v>252.58</v>
      </c>
      <c r="K2071" t="str">
        <f>IF((LEN(relatorio_Ananindeua[[#This Row],[CIF/CPF/CNPJ]])=14),relatorio_Ananindeua[[#This Row],[CIF/CPF/CNPJ]],relatorio_Ananindeua[[#This Row],[Coluna2]])</f>
        <v>000******00</v>
      </c>
      <c r="L2071" t="str">
        <f t="shared" si="33"/>
        <v>000******00</v>
      </c>
    </row>
    <row r="2072" spans="1:12" x14ac:dyDescent="0.25">
      <c r="A2072" t="s">
        <v>13507</v>
      </c>
      <c r="B2072" t="s">
        <v>10</v>
      </c>
      <c r="C2072" t="s">
        <v>12</v>
      </c>
      <c r="D2072" s="1">
        <v>45299.766481481478</v>
      </c>
      <c r="E2072" s="18" t="s">
        <v>11</v>
      </c>
      <c r="F2072" s="13" t="s">
        <v>12</v>
      </c>
      <c r="G2072" t="s">
        <v>14</v>
      </c>
      <c r="H2072">
        <v>0</v>
      </c>
      <c r="I2072" s="2"/>
      <c r="J2072" s="4">
        <v>345.16</v>
      </c>
      <c r="K2072" t="str">
        <f>IF((LEN(relatorio_Ananindeua[[#This Row],[CIF/CPF/CNPJ]])=14),relatorio_Ananindeua[[#This Row],[CIF/CPF/CNPJ]],relatorio_Ananindeua[[#This Row],[Coluna2]])</f>
        <v>000******00</v>
      </c>
      <c r="L2072" t="str">
        <f t="shared" si="33"/>
        <v>000******00</v>
      </c>
    </row>
    <row r="2073" spans="1:12" x14ac:dyDescent="0.25">
      <c r="A2073" t="s">
        <v>13507</v>
      </c>
      <c r="B2073" t="s">
        <v>10</v>
      </c>
      <c r="C2073" t="s">
        <v>12</v>
      </c>
      <c r="D2073" s="1">
        <v>45299.766481481478</v>
      </c>
      <c r="E2073" s="18" t="s">
        <v>11</v>
      </c>
      <c r="F2073" s="13" t="s">
        <v>12</v>
      </c>
      <c r="G2073" t="s">
        <v>14</v>
      </c>
      <c r="H2073">
        <v>0</v>
      </c>
      <c r="I2073" s="2"/>
      <c r="J2073" s="4">
        <v>341.8</v>
      </c>
      <c r="K2073" t="str">
        <f>IF((LEN(relatorio_Ananindeua[[#This Row],[CIF/CPF/CNPJ]])=14),relatorio_Ananindeua[[#This Row],[CIF/CPF/CNPJ]],relatorio_Ananindeua[[#This Row],[Coluna2]])</f>
        <v>000******00</v>
      </c>
      <c r="L2073" t="str">
        <f t="shared" si="33"/>
        <v>000******00</v>
      </c>
    </row>
    <row r="2074" spans="1:12" x14ac:dyDescent="0.25">
      <c r="A2074" t="s">
        <v>13507</v>
      </c>
      <c r="B2074" t="s">
        <v>10</v>
      </c>
      <c r="C2074" t="s">
        <v>12</v>
      </c>
      <c r="D2074" s="1">
        <v>45299.766504629632</v>
      </c>
      <c r="E2074" s="18" t="s">
        <v>11</v>
      </c>
      <c r="F2074" s="13" t="s">
        <v>12</v>
      </c>
      <c r="G2074" t="s">
        <v>14</v>
      </c>
      <c r="H2074">
        <v>0</v>
      </c>
      <c r="I2074" s="2"/>
      <c r="J2074" s="4">
        <v>345.18</v>
      </c>
      <c r="K2074" t="str">
        <f>IF((LEN(relatorio_Ananindeua[[#This Row],[CIF/CPF/CNPJ]])=14),relatorio_Ananindeua[[#This Row],[CIF/CPF/CNPJ]],relatorio_Ananindeua[[#This Row],[Coluna2]])</f>
        <v>000******00</v>
      </c>
      <c r="L2074" t="str">
        <f t="shared" si="33"/>
        <v>000******00</v>
      </c>
    </row>
    <row r="2075" spans="1:12" x14ac:dyDescent="0.25">
      <c r="A2075" t="s">
        <v>13507</v>
      </c>
      <c r="B2075" t="s">
        <v>10</v>
      </c>
      <c r="C2075" t="s">
        <v>12</v>
      </c>
      <c r="D2075" s="1">
        <v>45299.766550925924</v>
      </c>
      <c r="E2075" s="18" t="s">
        <v>11</v>
      </c>
      <c r="F2075" s="13" t="s">
        <v>12</v>
      </c>
      <c r="G2075" t="s">
        <v>14</v>
      </c>
      <c r="H2075">
        <v>0</v>
      </c>
      <c r="I2075" s="2"/>
      <c r="J2075" s="4">
        <v>345.16</v>
      </c>
      <c r="K2075" t="str">
        <f>IF((LEN(relatorio_Ananindeua[[#This Row],[CIF/CPF/CNPJ]])=14),relatorio_Ananindeua[[#This Row],[CIF/CPF/CNPJ]],relatorio_Ananindeua[[#This Row],[Coluna2]])</f>
        <v>000******00</v>
      </c>
      <c r="L2075" t="str">
        <f t="shared" si="33"/>
        <v>000******00</v>
      </c>
    </row>
    <row r="2076" spans="1:12" x14ac:dyDescent="0.25">
      <c r="A2076" t="s">
        <v>13507</v>
      </c>
      <c r="B2076" t="s">
        <v>10</v>
      </c>
      <c r="C2076" t="s">
        <v>12</v>
      </c>
      <c r="D2076" s="1">
        <v>45299.766631944447</v>
      </c>
      <c r="E2076" s="18" t="s">
        <v>11</v>
      </c>
      <c r="F2076" s="13" t="s">
        <v>12</v>
      </c>
      <c r="G2076" t="s">
        <v>14</v>
      </c>
      <c r="H2076">
        <v>0</v>
      </c>
      <c r="I2076" s="2"/>
      <c r="J2076" s="4">
        <v>345.16</v>
      </c>
      <c r="K2076" t="str">
        <f>IF((LEN(relatorio_Ananindeua[[#This Row],[CIF/CPF/CNPJ]])=14),relatorio_Ananindeua[[#This Row],[CIF/CPF/CNPJ]],relatorio_Ananindeua[[#This Row],[Coluna2]])</f>
        <v>000******00</v>
      </c>
      <c r="L2076" t="str">
        <f t="shared" si="33"/>
        <v>000******00</v>
      </c>
    </row>
    <row r="2077" spans="1:12" x14ac:dyDescent="0.25">
      <c r="A2077" t="s">
        <v>13507</v>
      </c>
      <c r="B2077" t="s">
        <v>10</v>
      </c>
      <c r="C2077" t="s">
        <v>12</v>
      </c>
      <c r="D2077" s="1">
        <v>45299.766655092593</v>
      </c>
      <c r="E2077" s="18" t="s">
        <v>11</v>
      </c>
      <c r="F2077" s="13" t="s">
        <v>12</v>
      </c>
      <c r="G2077" t="s">
        <v>14</v>
      </c>
      <c r="H2077">
        <v>0</v>
      </c>
      <c r="I2077" s="2"/>
      <c r="J2077" s="4">
        <v>356.92</v>
      </c>
      <c r="K2077" t="str">
        <f>IF((LEN(relatorio_Ananindeua[[#This Row],[CIF/CPF/CNPJ]])=14),relatorio_Ananindeua[[#This Row],[CIF/CPF/CNPJ]],relatorio_Ananindeua[[#This Row],[Coluna2]])</f>
        <v>000******00</v>
      </c>
      <c r="L2077" t="str">
        <f t="shared" si="33"/>
        <v>000******00</v>
      </c>
    </row>
    <row r="2078" spans="1:12" x14ac:dyDescent="0.25">
      <c r="A2078" t="s">
        <v>62</v>
      </c>
      <c r="B2078" t="s">
        <v>63</v>
      </c>
      <c r="C2078" t="s">
        <v>12</v>
      </c>
      <c r="D2078" s="1">
        <v>45299.766886574071</v>
      </c>
      <c r="E2078" s="18" t="s">
        <v>11</v>
      </c>
      <c r="F2078" s="13" t="s">
        <v>12</v>
      </c>
      <c r="G2078" t="s">
        <v>14</v>
      </c>
      <c r="H2078">
        <v>0</v>
      </c>
      <c r="I2078" s="2"/>
      <c r="J2078" s="4">
        <v>63.43</v>
      </c>
      <c r="K2078" t="str">
        <f>IF((LEN(relatorio_Ananindeua[[#This Row],[CIF/CPF/CNPJ]])=14),relatorio_Ananindeua[[#This Row],[CIF/CPF/CNPJ]],relatorio_Ananindeua[[#This Row],[Coluna2]])</f>
        <v>05058441000168</v>
      </c>
      <c r="L2078" t="str">
        <f t="shared" si="33"/>
        <v>050******68</v>
      </c>
    </row>
    <row r="2079" spans="1:12" x14ac:dyDescent="0.25">
      <c r="A2079" t="s">
        <v>13507</v>
      </c>
      <c r="B2079" t="s">
        <v>10</v>
      </c>
      <c r="C2079" t="s">
        <v>12</v>
      </c>
      <c r="D2079" s="1">
        <v>45299.767071759263</v>
      </c>
      <c r="E2079" s="18" t="s">
        <v>11</v>
      </c>
      <c r="F2079" s="13" t="s">
        <v>12</v>
      </c>
      <c r="G2079" t="s">
        <v>14</v>
      </c>
      <c r="H2079">
        <v>0</v>
      </c>
      <c r="I2079" s="2"/>
      <c r="J2079" s="4">
        <v>5472.79</v>
      </c>
      <c r="K2079" t="str">
        <f>IF((LEN(relatorio_Ananindeua[[#This Row],[CIF/CPF/CNPJ]])=14),relatorio_Ananindeua[[#This Row],[CIF/CPF/CNPJ]],relatorio_Ananindeua[[#This Row],[Coluna2]])</f>
        <v>000******00</v>
      </c>
      <c r="L2079" t="str">
        <f t="shared" si="33"/>
        <v>000******00</v>
      </c>
    </row>
    <row r="2080" spans="1:12" x14ac:dyDescent="0.25">
      <c r="A2080" t="s">
        <v>56</v>
      </c>
      <c r="B2080" t="s">
        <v>57</v>
      </c>
      <c r="C2080" t="s">
        <v>12</v>
      </c>
      <c r="D2080" s="1">
        <v>45299.767164351855</v>
      </c>
      <c r="E2080" s="18" t="s">
        <v>11</v>
      </c>
      <c r="F2080" s="13" t="s">
        <v>12</v>
      </c>
      <c r="G2080" t="s">
        <v>14</v>
      </c>
      <c r="H2080">
        <v>0</v>
      </c>
      <c r="I2080" s="2"/>
      <c r="J2080" s="4">
        <v>4480.34</v>
      </c>
      <c r="K2080" t="str">
        <f>IF((LEN(relatorio_Ananindeua[[#This Row],[CIF/CPF/CNPJ]])=14),relatorio_Ananindeua[[#This Row],[CIF/CPF/CNPJ]],relatorio_Ananindeua[[#This Row],[Coluna2]])</f>
        <v>04814851005511</v>
      </c>
      <c r="L2080" t="str">
        <f t="shared" si="33"/>
        <v>048******11</v>
      </c>
    </row>
    <row r="2081" spans="1:12" x14ac:dyDescent="0.25">
      <c r="A2081" t="s">
        <v>13507</v>
      </c>
      <c r="B2081" t="s">
        <v>10</v>
      </c>
      <c r="C2081" t="s">
        <v>12</v>
      </c>
      <c r="D2081" s="1">
        <v>45299.767407407409</v>
      </c>
      <c r="E2081" s="18" t="s">
        <v>11</v>
      </c>
      <c r="F2081" s="13" t="s">
        <v>12</v>
      </c>
      <c r="G2081" t="s">
        <v>14</v>
      </c>
      <c r="H2081">
        <v>0</v>
      </c>
      <c r="I2081" s="2"/>
      <c r="J2081" s="4">
        <v>63.69</v>
      </c>
      <c r="K2081" t="str">
        <f>IF((LEN(relatorio_Ananindeua[[#This Row],[CIF/CPF/CNPJ]])=14),relatorio_Ananindeua[[#This Row],[CIF/CPF/CNPJ]],relatorio_Ananindeua[[#This Row],[Coluna2]])</f>
        <v>000******00</v>
      </c>
      <c r="L2081" t="str">
        <f t="shared" si="33"/>
        <v>000******00</v>
      </c>
    </row>
    <row r="2082" spans="1:12" x14ac:dyDescent="0.25">
      <c r="A2082" t="s">
        <v>13507</v>
      </c>
      <c r="B2082" t="s">
        <v>10</v>
      </c>
      <c r="C2082" t="s">
        <v>12</v>
      </c>
      <c r="D2082" s="1">
        <v>45299.767453703702</v>
      </c>
      <c r="E2082" s="18" t="s">
        <v>11</v>
      </c>
      <c r="F2082" s="13" t="s">
        <v>12</v>
      </c>
      <c r="G2082" t="s">
        <v>14</v>
      </c>
      <c r="H2082">
        <v>0</v>
      </c>
      <c r="I2082" s="2"/>
      <c r="J2082" s="4">
        <v>337.82</v>
      </c>
      <c r="K2082" t="str">
        <f>IF((LEN(relatorio_Ananindeua[[#This Row],[CIF/CPF/CNPJ]])=14),relatorio_Ananindeua[[#This Row],[CIF/CPF/CNPJ]],relatorio_Ananindeua[[#This Row],[Coluna2]])</f>
        <v>000******00</v>
      </c>
      <c r="L2082" t="str">
        <f t="shared" si="33"/>
        <v>000******00</v>
      </c>
    </row>
    <row r="2083" spans="1:12" x14ac:dyDescent="0.25">
      <c r="A2083" t="s">
        <v>13507</v>
      </c>
      <c r="B2083" t="s">
        <v>10</v>
      </c>
      <c r="C2083" t="s">
        <v>12</v>
      </c>
      <c r="D2083" s="1">
        <v>45299.767523148148</v>
      </c>
      <c r="E2083" s="18" t="s">
        <v>11</v>
      </c>
      <c r="F2083" s="13" t="s">
        <v>12</v>
      </c>
      <c r="G2083" t="s">
        <v>14</v>
      </c>
      <c r="H2083">
        <v>0</v>
      </c>
      <c r="I2083" s="2"/>
      <c r="J2083" s="4">
        <v>345.16</v>
      </c>
      <c r="K2083" t="str">
        <f>IF((LEN(relatorio_Ananindeua[[#This Row],[CIF/CPF/CNPJ]])=14),relatorio_Ananindeua[[#This Row],[CIF/CPF/CNPJ]],relatorio_Ananindeua[[#This Row],[Coluna2]])</f>
        <v>000******00</v>
      </c>
      <c r="L2083" t="str">
        <f t="shared" si="33"/>
        <v>000******00</v>
      </c>
    </row>
    <row r="2084" spans="1:12" x14ac:dyDescent="0.25">
      <c r="A2084" t="s">
        <v>13514</v>
      </c>
      <c r="B2084" t="s">
        <v>1802</v>
      </c>
      <c r="C2084" t="s">
        <v>12</v>
      </c>
      <c r="D2084" s="1">
        <v>45299.76761574074</v>
      </c>
      <c r="E2084" s="18" t="s">
        <v>11</v>
      </c>
      <c r="F2084" s="13" t="s">
        <v>12</v>
      </c>
      <c r="G2084" t="s">
        <v>14</v>
      </c>
      <c r="H2084">
        <v>0</v>
      </c>
      <c r="I2084" s="2"/>
      <c r="J2084" s="4">
        <v>63.71</v>
      </c>
      <c r="K2084" t="str">
        <f>IF((LEN(relatorio_Ananindeua[[#This Row],[CIF/CPF/CNPJ]])=14),relatorio_Ananindeua[[#This Row],[CIF/CPF/CNPJ]],relatorio_Ananindeua[[#This Row],[Coluna2]])</f>
        <v>245******49</v>
      </c>
      <c r="L2084" t="str">
        <f t="shared" si="33"/>
        <v>245******49</v>
      </c>
    </row>
    <row r="2085" spans="1:12" x14ac:dyDescent="0.25">
      <c r="A2085" t="s">
        <v>13507</v>
      </c>
      <c r="B2085" t="s">
        <v>10</v>
      </c>
      <c r="C2085" t="s">
        <v>12</v>
      </c>
      <c r="D2085" s="1">
        <v>45299.767766203702</v>
      </c>
      <c r="E2085" s="18" t="s">
        <v>11</v>
      </c>
      <c r="F2085" s="13" t="s">
        <v>12</v>
      </c>
      <c r="G2085" t="s">
        <v>14</v>
      </c>
      <c r="H2085">
        <v>0</v>
      </c>
      <c r="I2085" s="2"/>
      <c r="J2085" s="4">
        <v>240.24</v>
      </c>
      <c r="K2085" t="str">
        <f>IF((LEN(relatorio_Ananindeua[[#This Row],[CIF/CPF/CNPJ]])=14),relatorio_Ananindeua[[#This Row],[CIF/CPF/CNPJ]],relatorio_Ananindeua[[#This Row],[Coluna2]])</f>
        <v>000******00</v>
      </c>
      <c r="L2085" t="str">
        <f t="shared" si="33"/>
        <v>000******00</v>
      </c>
    </row>
    <row r="2086" spans="1:12" x14ac:dyDescent="0.25">
      <c r="A2086" t="s">
        <v>13507</v>
      </c>
      <c r="B2086" t="s">
        <v>10</v>
      </c>
      <c r="C2086" t="s">
        <v>12</v>
      </c>
      <c r="D2086" s="1">
        <v>45299.767905092594</v>
      </c>
      <c r="E2086" s="18" t="s">
        <v>11</v>
      </c>
      <c r="F2086" s="13" t="s">
        <v>12</v>
      </c>
      <c r="G2086" t="s">
        <v>14</v>
      </c>
      <c r="H2086">
        <v>0</v>
      </c>
      <c r="I2086" s="2"/>
      <c r="J2086" s="4">
        <v>834.29</v>
      </c>
      <c r="K2086" t="str">
        <f>IF((LEN(relatorio_Ananindeua[[#This Row],[CIF/CPF/CNPJ]])=14),relatorio_Ananindeua[[#This Row],[CIF/CPF/CNPJ]],relatorio_Ananindeua[[#This Row],[Coluna2]])</f>
        <v>000******00</v>
      </c>
      <c r="L2086" t="str">
        <f t="shared" si="33"/>
        <v>000******00</v>
      </c>
    </row>
    <row r="2087" spans="1:12" x14ac:dyDescent="0.25">
      <c r="A2087" t="s">
        <v>13507</v>
      </c>
      <c r="B2087" t="s">
        <v>10</v>
      </c>
      <c r="C2087" t="s">
        <v>12</v>
      </c>
      <c r="D2087" s="1">
        <v>45299.767916666664</v>
      </c>
      <c r="E2087" s="18" t="s">
        <v>11</v>
      </c>
      <c r="F2087" s="13" t="s">
        <v>12</v>
      </c>
      <c r="G2087" t="s">
        <v>14</v>
      </c>
      <c r="H2087">
        <v>0</v>
      </c>
      <c r="I2087" s="2"/>
      <c r="J2087" s="4">
        <v>3450.78</v>
      </c>
      <c r="K2087" t="str">
        <f>IF((LEN(relatorio_Ananindeua[[#This Row],[CIF/CPF/CNPJ]])=14),relatorio_Ananindeua[[#This Row],[CIF/CPF/CNPJ]],relatorio_Ananindeua[[#This Row],[Coluna2]])</f>
        <v>000******00</v>
      </c>
      <c r="L2087" t="str">
        <f t="shared" si="33"/>
        <v>000******00</v>
      </c>
    </row>
    <row r="2088" spans="1:12" x14ac:dyDescent="0.25">
      <c r="A2088" t="s">
        <v>13507</v>
      </c>
      <c r="B2088" t="s">
        <v>10</v>
      </c>
      <c r="C2088" t="s">
        <v>12</v>
      </c>
      <c r="D2088" s="1">
        <v>45299.767928240741</v>
      </c>
      <c r="E2088" s="18" t="s">
        <v>11</v>
      </c>
      <c r="F2088" s="13" t="s">
        <v>12</v>
      </c>
      <c r="G2088" t="s">
        <v>14</v>
      </c>
      <c r="H2088">
        <v>0</v>
      </c>
      <c r="I2088" s="2"/>
      <c r="J2088" s="4">
        <v>1648.33</v>
      </c>
      <c r="K2088" t="str">
        <f>IF((LEN(relatorio_Ananindeua[[#This Row],[CIF/CPF/CNPJ]])=14),relatorio_Ananindeua[[#This Row],[CIF/CPF/CNPJ]],relatorio_Ananindeua[[#This Row],[Coluna2]])</f>
        <v>000******00</v>
      </c>
      <c r="L2088" t="str">
        <f t="shared" si="33"/>
        <v>000******00</v>
      </c>
    </row>
    <row r="2089" spans="1:12" x14ac:dyDescent="0.25">
      <c r="A2089" t="s">
        <v>13507</v>
      </c>
      <c r="B2089" t="s">
        <v>10</v>
      </c>
      <c r="C2089" t="s">
        <v>12</v>
      </c>
      <c r="D2089" s="1">
        <v>45299.767928240741</v>
      </c>
      <c r="E2089" s="18" t="s">
        <v>11</v>
      </c>
      <c r="F2089" s="13" t="s">
        <v>12</v>
      </c>
      <c r="G2089" t="s">
        <v>14</v>
      </c>
      <c r="H2089">
        <v>0</v>
      </c>
      <c r="I2089" s="2"/>
      <c r="J2089" s="4">
        <v>341.8</v>
      </c>
      <c r="K2089" t="str">
        <f>IF((LEN(relatorio_Ananindeua[[#This Row],[CIF/CPF/CNPJ]])=14),relatorio_Ananindeua[[#This Row],[CIF/CPF/CNPJ]],relatorio_Ananindeua[[#This Row],[Coluna2]])</f>
        <v>000******00</v>
      </c>
      <c r="L2089" t="str">
        <f t="shared" si="33"/>
        <v>000******00</v>
      </c>
    </row>
    <row r="2090" spans="1:12" x14ac:dyDescent="0.25">
      <c r="A2090" t="s">
        <v>13507</v>
      </c>
      <c r="B2090" t="s">
        <v>10</v>
      </c>
      <c r="C2090" t="s">
        <v>12</v>
      </c>
      <c r="D2090" s="1">
        <v>45299.76798611111</v>
      </c>
      <c r="E2090" s="18" t="s">
        <v>11</v>
      </c>
      <c r="F2090" s="13" t="s">
        <v>12</v>
      </c>
      <c r="G2090" t="s">
        <v>14</v>
      </c>
      <c r="H2090">
        <v>0</v>
      </c>
      <c r="I2090" s="2"/>
      <c r="J2090" s="4">
        <v>345.16</v>
      </c>
      <c r="K2090" t="str">
        <f>IF((LEN(relatorio_Ananindeua[[#This Row],[CIF/CPF/CNPJ]])=14),relatorio_Ananindeua[[#This Row],[CIF/CPF/CNPJ]],relatorio_Ananindeua[[#This Row],[Coluna2]])</f>
        <v>000******00</v>
      </c>
      <c r="L2090" t="str">
        <f t="shared" si="33"/>
        <v>000******00</v>
      </c>
    </row>
    <row r="2091" spans="1:12" x14ac:dyDescent="0.25">
      <c r="A2091" t="s">
        <v>13507</v>
      </c>
      <c r="B2091" t="s">
        <v>10</v>
      </c>
      <c r="C2091" t="s">
        <v>12</v>
      </c>
      <c r="D2091" s="1">
        <v>45299.768055555556</v>
      </c>
      <c r="E2091" s="18" t="s">
        <v>11</v>
      </c>
      <c r="F2091" s="13" t="s">
        <v>12</v>
      </c>
      <c r="G2091" t="s">
        <v>14</v>
      </c>
      <c r="H2091">
        <v>0</v>
      </c>
      <c r="I2091" s="2"/>
      <c r="J2091" s="4">
        <v>345.16</v>
      </c>
      <c r="K2091" t="str">
        <f>IF((LEN(relatorio_Ananindeua[[#This Row],[CIF/CPF/CNPJ]])=14),relatorio_Ananindeua[[#This Row],[CIF/CPF/CNPJ]],relatorio_Ananindeua[[#This Row],[Coluna2]])</f>
        <v>000******00</v>
      </c>
      <c r="L2091" t="str">
        <f t="shared" si="33"/>
        <v>000******00</v>
      </c>
    </row>
    <row r="2092" spans="1:12" x14ac:dyDescent="0.25">
      <c r="A2092" t="s">
        <v>62</v>
      </c>
      <c r="B2092" t="s">
        <v>63</v>
      </c>
      <c r="C2092" t="s">
        <v>12</v>
      </c>
      <c r="D2092" s="1">
        <v>45299.768333333333</v>
      </c>
      <c r="E2092" s="18" t="s">
        <v>11</v>
      </c>
      <c r="F2092" s="13" t="s">
        <v>12</v>
      </c>
      <c r="G2092" t="s">
        <v>14</v>
      </c>
      <c r="H2092">
        <v>0</v>
      </c>
      <c r="I2092" s="2"/>
      <c r="J2092" s="4">
        <v>59.93</v>
      </c>
      <c r="K2092" t="str">
        <f>IF((LEN(relatorio_Ananindeua[[#This Row],[CIF/CPF/CNPJ]])=14),relatorio_Ananindeua[[#This Row],[CIF/CPF/CNPJ]],relatorio_Ananindeua[[#This Row],[Coluna2]])</f>
        <v>05058441000168</v>
      </c>
      <c r="L2092" t="str">
        <f t="shared" si="33"/>
        <v>050******68</v>
      </c>
    </row>
    <row r="2093" spans="1:12" x14ac:dyDescent="0.25">
      <c r="A2093" t="s">
        <v>13507</v>
      </c>
      <c r="B2093" t="s">
        <v>10</v>
      </c>
      <c r="C2093" t="s">
        <v>12</v>
      </c>
      <c r="D2093" s="1">
        <v>45299.768449074072</v>
      </c>
      <c r="E2093" s="18" t="s">
        <v>11</v>
      </c>
      <c r="F2093" s="13" t="s">
        <v>12</v>
      </c>
      <c r="G2093" t="s">
        <v>14</v>
      </c>
      <c r="H2093">
        <v>0</v>
      </c>
      <c r="I2093" s="2"/>
      <c r="J2093" s="4">
        <v>345.16</v>
      </c>
      <c r="K2093" t="str">
        <f>IF((LEN(relatorio_Ananindeua[[#This Row],[CIF/CPF/CNPJ]])=14),relatorio_Ananindeua[[#This Row],[CIF/CPF/CNPJ]],relatorio_Ananindeua[[#This Row],[Coluna2]])</f>
        <v>000******00</v>
      </c>
      <c r="L2093" t="str">
        <f t="shared" si="33"/>
        <v>000******00</v>
      </c>
    </row>
    <row r="2094" spans="1:12" x14ac:dyDescent="0.25">
      <c r="A2094" t="s">
        <v>62</v>
      </c>
      <c r="B2094" t="s">
        <v>63</v>
      </c>
      <c r="C2094" t="s">
        <v>12</v>
      </c>
      <c r="D2094" s="1">
        <v>45299.768599537034</v>
      </c>
      <c r="E2094" s="18" t="s">
        <v>11</v>
      </c>
      <c r="F2094" s="13" t="s">
        <v>12</v>
      </c>
      <c r="G2094" t="s">
        <v>14</v>
      </c>
      <c r="H2094">
        <v>0</v>
      </c>
      <c r="I2094" s="2"/>
      <c r="J2094" s="4">
        <v>62.99</v>
      </c>
      <c r="K2094" t="str">
        <f>IF((LEN(relatorio_Ananindeua[[#This Row],[CIF/CPF/CNPJ]])=14),relatorio_Ananindeua[[#This Row],[CIF/CPF/CNPJ]],relatorio_Ananindeua[[#This Row],[Coluna2]])</f>
        <v>05058441000168</v>
      </c>
      <c r="L2094" t="str">
        <f t="shared" si="33"/>
        <v>050******68</v>
      </c>
    </row>
    <row r="2095" spans="1:12" x14ac:dyDescent="0.25">
      <c r="A2095" t="s">
        <v>13507</v>
      </c>
      <c r="B2095" t="s">
        <v>10</v>
      </c>
      <c r="C2095" t="s">
        <v>12</v>
      </c>
      <c r="D2095" s="1">
        <v>45299.768634259257</v>
      </c>
      <c r="E2095" s="18" t="s">
        <v>11</v>
      </c>
      <c r="F2095" s="13" t="s">
        <v>12</v>
      </c>
      <c r="G2095" t="s">
        <v>14</v>
      </c>
      <c r="H2095">
        <v>0</v>
      </c>
      <c r="I2095" s="2"/>
      <c r="J2095" s="4">
        <v>907.69</v>
      </c>
      <c r="K2095" t="str">
        <f>IF((LEN(relatorio_Ananindeua[[#This Row],[CIF/CPF/CNPJ]])=14),relatorio_Ananindeua[[#This Row],[CIF/CPF/CNPJ]],relatorio_Ananindeua[[#This Row],[Coluna2]])</f>
        <v>000******00</v>
      </c>
      <c r="L2095" t="str">
        <f t="shared" si="33"/>
        <v>000******00</v>
      </c>
    </row>
    <row r="2096" spans="1:12" x14ac:dyDescent="0.25">
      <c r="A2096" t="s">
        <v>13507</v>
      </c>
      <c r="B2096" t="s">
        <v>10</v>
      </c>
      <c r="C2096" t="s">
        <v>12</v>
      </c>
      <c r="D2096" s="1">
        <v>45299.768750000003</v>
      </c>
      <c r="E2096" s="18" t="s">
        <v>11</v>
      </c>
      <c r="F2096" s="13" t="s">
        <v>12</v>
      </c>
      <c r="G2096" t="s">
        <v>14</v>
      </c>
      <c r="H2096">
        <v>0</v>
      </c>
      <c r="I2096" s="2"/>
      <c r="J2096" s="4">
        <v>345.16</v>
      </c>
      <c r="K2096" t="str">
        <f>IF((LEN(relatorio_Ananindeua[[#This Row],[CIF/CPF/CNPJ]])=14),relatorio_Ananindeua[[#This Row],[CIF/CPF/CNPJ]],relatorio_Ananindeua[[#This Row],[Coluna2]])</f>
        <v>000******00</v>
      </c>
      <c r="L2096" t="str">
        <f t="shared" si="33"/>
        <v>000******00</v>
      </c>
    </row>
    <row r="2097" spans="1:12" x14ac:dyDescent="0.25">
      <c r="A2097" t="s">
        <v>13507</v>
      </c>
      <c r="B2097" t="s">
        <v>10</v>
      </c>
      <c r="C2097" t="s">
        <v>12</v>
      </c>
      <c r="D2097" s="1">
        <v>45299.768761574072</v>
      </c>
      <c r="E2097" s="18" t="s">
        <v>11</v>
      </c>
      <c r="F2097" s="13" t="s">
        <v>12</v>
      </c>
      <c r="G2097" t="s">
        <v>14</v>
      </c>
      <c r="H2097">
        <v>0</v>
      </c>
      <c r="I2097" s="2"/>
      <c r="J2097" s="4">
        <v>345.16</v>
      </c>
      <c r="K2097" t="str">
        <f>IF((LEN(relatorio_Ananindeua[[#This Row],[CIF/CPF/CNPJ]])=14),relatorio_Ananindeua[[#This Row],[CIF/CPF/CNPJ]],relatorio_Ananindeua[[#This Row],[Coluna2]])</f>
        <v>000******00</v>
      </c>
      <c r="L2097" t="str">
        <f t="shared" si="33"/>
        <v>000******00</v>
      </c>
    </row>
    <row r="2098" spans="1:12" x14ac:dyDescent="0.25">
      <c r="A2098" t="s">
        <v>13507</v>
      </c>
      <c r="B2098" t="s">
        <v>10</v>
      </c>
      <c r="C2098" t="s">
        <v>12</v>
      </c>
      <c r="D2098" s="1">
        <v>45299.768842592595</v>
      </c>
      <c r="E2098" s="18" t="s">
        <v>11</v>
      </c>
      <c r="F2098" s="13" t="s">
        <v>12</v>
      </c>
      <c r="G2098" t="s">
        <v>14</v>
      </c>
      <c r="H2098">
        <v>0</v>
      </c>
      <c r="I2098" s="2"/>
      <c r="J2098" s="4">
        <v>345.16</v>
      </c>
      <c r="K2098" t="str">
        <f>IF((LEN(relatorio_Ananindeua[[#This Row],[CIF/CPF/CNPJ]])=14),relatorio_Ananindeua[[#This Row],[CIF/CPF/CNPJ]],relatorio_Ananindeua[[#This Row],[Coluna2]])</f>
        <v>000******00</v>
      </c>
      <c r="L2098" t="str">
        <f t="shared" si="33"/>
        <v>000******00</v>
      </c>
    </row>
    <row r="2099" spans="1:12" x14ac:dyDescent="0.25">
      <c r="A2099" t="s">
        <v>62</v>
      </c>
      <c r="B2099" t="s">
        <v>63</v>
      </c>
      <c r="C2099" t="s">
        <v>12</v>
      </c>
      <c r="D2099" s="1">
        <v>45299.768935185188</v>
      </c>
      <c r="E2099" s="18" t="s">
        <v>11</v>
      </c>
      <c r="F2099" s="13" t="s">
        <v>12</v>
      </c>
      <c r="G2099" t="s">
        <v>14</v>
      </c>
      <c r="H2099">
        <v>0</v>
      </c>
      <c r="I2099" s="2"/>
      <c r="J2099" s="4">
        <v>2133.5300000000002</v>
      </c>
      <c r="K2099" t="str">
        <f>IF((LEN(relatorio_Ananindeua[[#This Row],[CIF/CPF/CNPJ]])=14),relatorio_Ananindeua[[#This Row],[CIF/CPF/CNPJ]],relatorio_Ananindeua[[#This Row],[Coluna2]])</f>
        <v>05058441000168</v>
      </c>
      <c r="L2099" t="str">
        <f t="shared" si="33"/>
        <v>050******68</v>
      </c>
    </row>
    <row r="2100" spans="1:12" x14ac:dyDescent="0.25">
      <c r="A2100" t="s">
        <v>13507</v>
      </c>
      <c r="B2100" t="s">
        <v>10</v>
      </c>
      <c r="C2100" t="s">
        <v>12</v>
      </c>
      <c r="D2100" s="1">
        <v>45299.769074074073</v>
      </c>
      <c r="E2100" s="18" t="s">
        <v>11</v>
      </c>
      <c r="F2100" s="13" t="s">
        <v>12</v>
      </c>
      <c r="G2100" t="s">
        <v>14</v>
      </c>
      <c r="H2100">
        <v>0</v>
      </c>
      <c r="I2100" s="2"/>
      <c r="J2100" s="4">
        <v>345.16</v>
      </c>
      <c r="K2100" t="str">
        <f>IF((LEN(relatorio_Ananindeua[[#This Row],[CIF/CPF/CNPJ]])=14),relatorio_Ananindeua[[#This Row],[CIF/CPF/CNPJ]],relatorio_Ananindeua[[#This Row],[Coluna2]])</f>
        <v>000******00</v>
      </c>
      <c r="L2100" t="str">
        <f t="shared" si="33"/>
        <v>000******00</v>
      </c>
    </row>
    <row r="2101" spans="1:12" x14ac:dyDescent="0.25">
      <c r="A2101" t="s">
        <v>13507</v>
      </c>
      <c r="B2101" t="s">
        <v>10</v>
      </c>
      <c r="C2101" t="s">
        <v>12</v>
      </c>
      <c r="D2101" s="1">
        <v>45299.769166666665</v>
      </c>
      <c r="E2101" s="18" t="s">
        <v>11</v>
      </c>
      <c r="F2101" s="13" t="s">
        <v>12</v>
      </c>
      <c r="G2101" t="s">
        <v>14</v>
      </c>
      <c r="H2101">
        <v>0</v>
      </c>
      <c r="I2101" s="2"/>
      <c r="J2101" s="4">
        <v>345.16</v>
      </c>
      <c r="K2101" t="str">
        <f>IF((LEN(relatorio_Ananindeua[[#This Row],[CIF/CPF/CNPJ]])=14),relatorio_Ananindeua[[#This Row],[CIF/CPF/CNPJ]],relatorio_Ananindeua[[#This Row],[Coluna2]])</f>
        <v>000******00</v>
      </c>
      <c r="L2101" t="str">
        <f t="shared" si="33"/>
        <v>000******00</v>
      </c>
    </row>
    <row r="2102" spans="1:12" x14ac:dyDescent="0.25">
      <c r="A2102" t="s">
        <v>13507</v>
      </c>
      <c r="B2102" t="s">
        <v>10</v>
      </c>
      <c r="C2102" t="s">
        <v>12</v>
      </c>
      <c r="D2102" s="1">
        <v>45299.769293981481</v>
      </c>
      <c r="E2102" s="18" t="s">
        <v>11</v>
      </c>
      <c r="F2102" s="13" t="s">
        <v>12</v>
      </c>
      <c r="G2102" t="s">
        <v>14</v>
      </c>
      <c r="H2102">
        <v>0</v>
      </c>
      <c r="I2102" s="2"/>
      <c r="J2102" s="4">
        <v>345.16</v>
      </c>
      <c r="K2102" t="str">
        <f>IF((LEN(relatorio_Ananindeua[[#This Row],[CIF/CPF/CNPJ]])=14),relatorio_Ananindeua[[#This Row],[CIF/CPF/CNPJ]],relatorio_Ananindeua[[#This Row],[Coluna2]])</f>
        <v>000******00</v>
      </c>
      <c r="L2102" t="str">
        <f t="shared" si="33"/>
        <v>000******00</v>
      </c>
    </row>
    <row r="2103" spans="1:12" x14ac:dyDescent="0.25">
      <c r="A2103" t="s">
        <v>13507</v>
      </c>
      <c r="B2103" t="s">
        <v>10</v>
      </c>
      <c r="C2103" t="s">
        <v>12</v>
      </c>
      <c r="D2103" s="1">
        <v>45299.76939814815</v>
      </c>
      <c r="E2103" s="18" t="s">
        <v>11</v>
      </c>
      <c r="F2103" s="13" t="s">
        <v>12</v>
      </c>
      <c r="G2103" t="s">
        <v>14</v>
      </c>
      <c r="H2103">
        <v>0</v>
      </c>
      <c r="I2103" s="2"/>
      <c r="J2103" s="4">
        <v>321.89999999999998</v>
      </c>
      <c r="K2103" t="str">
        <f>IF((LEN(relatorio_Ananindeua[[#This Row],[CIF/CPF/CNPJ]])=14),relatorio_Ananindeua[[#This Row],[CIF/CPF/CNPJ]],relatorio_Ananindeua[[#This Row],[Coluna2]])</f>
        <v>000******00</v>
      </c>
      <c r="L2103" t="str">
        <f t="shared" si="33"/>
        <v>000******00</v>
      </c>
    </row>
    <row r="2104" spans="1:12" x14ac:dyDescent="0.25">
      <c r="A2104" t="s">
        <v>13507</v>
      </c>
      <c r="B2104" t="s">
        <v>10</v>
      </c>
      <c r="C2104" t="s">
        <v>12</v>
      </c>
      <c r="D2104" s="1">
        <v>45299.769502314812</v>
      </c>
      <c r="E2104" s="18" t="s">
        <v>11</v>
      </c>
      <c r="F2104" s="13" t="s">
        <v>12</v>
      </c>
      <c r="G2104" t="s">
        <v>14</v>
      </c>
      <c r="H2104">
        <v>0</v>
      </c>
      <c r="I2104" s="2"/>
      <c r="J2104" s="4">
        <v>345.16</v>
      </c>
      <c r="K2104" t="str">
        <f>IF((LEN(relatorio_Ananindeua[[#This Row],[CIF/CPF/CNPJ]])=14),relatorio_Ananindeua[[#This Row],[CIF/CPF/CNPJ]],relatorio_Ananindeua[[#This Row],[Coluna2]])</f>
        <v>000******00</v>
      </c>
      <c r="L2104" t="str">
        <f t="shared" si="33"/>
        <v>000******00</v>
      </c>
    </row>
    <row r="2105" spans="1:12" x14ac:dyDescent="0.25">
      <c r="A2105" t="s">
        <v>13507</v>
      </c>
      <c r="B2105" t="s">
        <v>10</v>
      </c>
      <c r="C2105" t="s">
        <v>12</v>
      </c>
      <c r="D2105" s="1">
        <v>45299.769594907404</v>
      </c>
      <c r="E2105" s="18" t="s">
        <v>11</v>
      </c>
      <c r="F2105" s="13" t="s">
        <v>12</v>
      </c>
      <c r="G2105" t="s">
        <v>14</v>
      </c>
      <c r="H2105">
        <v>0</v>
      </c>
      <c r="I2105" s="2"/>
      <c r="J2105" s="4">
        <v>1308.24</v>
      </c>
      <c r="K2105" t="str">
        <f>IF((LEN(relatorio_Ananindeua[[#This Row],[CIF/CPF/CNPJ]])=14),relatorio_Ananindeua[[#This Row],[CIF/CPF/CNPJ]],relatorio_Ananindeua[[#This Row],[Coluna2]])</f>
        <v>000******00</v>
      </c>
      <c r="L2105" t="str">
        <f t="shared" si="33"/>
        <v>000******00</v>
      </c>
    </row>
    <row r="2106" spans="1:12" x14ac:dyDescent="0.25">
      <c r="A2106" t="s">
        <v>13507</v>
      </c>
      <c r="B2106" t="s">
        <v>10</v>
      </c>
      <c r="C2106" t="s">
        <v>12</v>
      </c>
      <c r="D2106" s="1">
        <v>45299.769641203704</v>
      </c>
      <c r="E2106" s="18" t="s">
        <v>11</v>
      </c>
      <c r="F2106" s="13" t="s">
        <v>12</v>
      </c>
      <c r="G2106" t="s">
        <v>14</v>
      </c>
      <c r="H2106">
        <v>0</v>
      </c>
      <c r="I2106" s="2"/>
      <c r="J2106" s="4">
        <v>5035.93</v>
      </c>
      <c r="K2106" t="str">
        <f>IF((LEN(relatorio_Ananindeua[[#This Row],[CIF/CPF/CNPJ]])=14),relatorio_Ananindeua[[#This Row],[CIF/CPF/CNPJ]],relatorio_Ananindeua[[#This Row],[Coluna2]])</f>
        <v>000******00</v>
      </c>
      <c r="L2106" t="str">
        <f t="shared" si="33"/>
        <v>000******00</v>
      </c>
    </row>
    <row r="2107" spans="1:12" x14ac:dyDescent="0.25">
      <c r="A2107" t="s">
        <v>13507</v>
      </c>
      <c r="B2107" t="s">
        <v>10</v>
      </c>
      <c r="C2107" t="s">
        <v>12</v>
      </c>
      <c r="D2107" s="1">
        <v>45299.769652777781</v>
      </c>
      <c r="E2107" s="18" t="s">
        <v>11</v>
      </c>
      <c r="F2107" s="13" t="s">
        <v>12</v>
      </c>
      <c r="G2107" t="s">
        <v>14</v>
      </c>
      <c r="H2107">
        <v>0</v>
      </c>
      <c r="I2107" s="2"/>
      <c r="J2107" s="4">
        <v>2377.71</v>
      </c>
      <c r="K2107" t="str">
        <f>IF((LEN(relatorio_Ananindeua[[#This Row],[CIF/CPF/CNPJ]])=14),relatorio_Ananindeua[[#This Row],[CIF/CPF/CNPJ]],relatorio_Ananindeua[[#This Row],[Coluna2]])</f>
        <v>000******00</v>
      </c>
      <c r="L2107" t="str">
        <f t="shared" si="33"/>
        <v>000******00</v>
      </c>
    </row>
    <row r="2108" spans="1:12" x14ac:dyDescent="0.25">
      <c r="A2108" t="s">
        <v>13507</v>
      </c>
      <c r="B2108" t="s">
        <v>10</v>
      </c>
      <c r="C2108" t="s">
        <v>12</v>
      </c>
      <c r="D2108" s="1">
        <v>45299.76966435185</v>
      </c>
      <c r="E2108" s="18" t="s">
        <v>11</v>
      </c>
      <c r="F2108" s="13" t="s">
        <v>12</v>
      </c>
      <c r="G2108" t="s">
        <v>14</v>
      </c>
      <c r="H2108">
        <v>0</v>
      </c>
      <c r="I2108" s="2"/>
      <c r="J2108" s="4">
        <v>345.16</v>
      </c>
      <c r="K2108" t="str">
        <f>IF((LEN(relatorio_Ananindeua[[#This Row],[CIF/CPF/CNPJ]])=14),relatorio_Ananindeua[[#This Row],[CIF/CPF/CNPJ]],relatorio_Ananindeua[[#This Row],[Coluna2]])</f>
        <v>000******00</v>
      </c>
      <c r="L2108" t="str">
        <f t="shared" si="33"/>
        <v>000******00</v>
      </c>
    </row>
    <row r="2109" spans="1:12" x14ac:dyDescent="0.25">
      <c r="A2109" t="s">
        <v>13507</v>
      </c>
      <c r="B2109" t="s">
        <v>10</v>
      </c>
      <c r="C2109" t="s">
        <v>12</v>
      </c>
      <c r="D2109" s="1">
        <v>45299.769745370373</v>
      </c>
      <c r="E2109" s="18" t="s">
        <v>11</v>
      </c>
      <c r="F2109" s="13" t="s">
        <v>12</v>
      </c>
      <c r="G2109" t="s">
        <v>14</v>
      </c>
      <c r="H2109">
        <v>0</v>
      </c>
      <c r="I2109" s="2"/>
      <c r="J2109" s="4">
        <v>345.16</v>
      </c>
      <c r="K2109" t="str">
        <f>IF((LEN(relatorio_Ananindeua[[#This Row],[CIF/CPF/CNPJ]])=14),relatorio_Ananindeua[[#This Row],[CIF/CPF/CNPJ]],relatorio_Ananindeua[[#This Row],[Coluna2]])</f>
        <v>000******00</v>
      </c>
      <c r="L2109" t="str">
        <f t="shared" si="33"/>
        <v>000******00</v>
      </c>
    </row>
    <row r="2110" spans="1:12" x14ac:dyDescent="0.25">
      <c r="A2110" t="s">
        <v>13507</v>
      </c>
      <c r="B2110" t="s">
        <v>10</v>
      </c>
      <c r="C2110" t="s">
        <v>12</v>
      </c>
      <c r="D2110" s="1">
        <v>45299.769872685189</v>
      </c>
      <c r="E2110" s="18" t="s">
        <v>11</v>
      </c>
      <c r="F2110" s="13" t="s">
        <v>12</v>
      </c>
      <c r="G2110" t="s">
        <v>14</v>
      </c>
      <c r="H2110">
        <v>0</v>
      </c>
      <c r="I2110" s="2"/>
      <c r="J2110" s="4">
        <v>345.16</v>
      </c>
      <c r="K2110" t="str">
        <f>IF((LEN(relatorio_Ananindeua[[#This Row],[CIF/CPF/CNPJ]])=14),relatorio_Ananindeua[[#This Row],[CIF/CPF/CNPJ]],relatorio_Ananindeua[[#This Row],[Coluna2]])</f>
        <v>000******00</v>
      </c>
      <c r="L2110" t="str">
        <f t="shared" si="33"/>
        <v>000******00</v>
      </c>
    </row>
    <row r="2111" spans="1:12" x14ac:dyDescent="0.25">
      <c r="A2111" t="s">
        <v>13507</v>
      </c>
      <c r="B2111" t="s">
        <v>10</v>
      </c>
      <c r="C2111" t="s">
        <v>12</v>
      </c>
      <c r="D2111" s="1">
        <v>45299.770011574074</v>
      </c>
      <c r="E2111" s="18" t="s">
        <v>11</v>
      </c>
      <c r="F2111" s="13" t="s">
        <v>12</v>
      </c>
      <c r="G2111" t="s">
        <v>14</v>
      </c>
      <c r="H2111">
        <v>0</v>
      </c>
      <c r="I2111" s="2"/>
      <c r="J2111" s="4">
        <v>1125.76</v>
      </c>
      <c r="K2111" t="str">
        <f>IF((LEN(relatorio_Ananindeua[[#This Row],[CIF/CPF/CNPJ]])=14),relatorio_Ananindeua[[#This Row],[CIF/CPF/CNPJ]],relatorio_Ananindeua[[#This Row],[Coluna2]])</f>
        <v>000******00</v>
      </c>
      <c r="L2111" t="str">
        <f t="shared" si="33"/>
        <v>000******00</v>
      </c>
    </row>
    <row r="2112" spans="1:12" x14ac:dyDescent="0.25">
      <c r="A2112" t="s">
        <v>13507</v>
      </c>
      <c r="B2112" t="s">
        <v>10</v>
      </c>
      <c r="C2112" t="s">
        <v>12</v>
      </c>
      <c r="D2112" s="1">
        <v>45299.770300925928</v>
      </c>
      <c r="E2112" s="18" t="s">
        <v>11</v>
      </c>
      <c r="F2112" s="13" t="s">
        <v>12</v>
      </c>
      <c r="G2112" t="s">
        <v>14</v>
      </c>
      <c r="H2112">
        <v>0</v>
      </c>
      <c r="I2112" s="2"/>
      <c r="J2112" s="4">
        <v>335.2</v>
      </c>
      <c r="K2112" t="str">
        <f>IF((LEN(relatorio_Ananindeua[[#This Row],[CIF/CPF/CNPJ]])=14),relatorio_Ananindeua[[#This Row],[CIF/CPF/CNPJ]],relatorio_Ananindeua[[#This Row],[Coluna2]])</f>
        <v>000******00</v>
      </c>
      <c r="L2112" t="str">
        <f t="shared" si="33"/>
        <v>000******00</v>
      </c>
    </row>
    <row r="2113" spans="1:12" x14ac:dyDescent="0.25">
      <c r="A2113" t="s">
        <v>13507</v>
      </c>
      <c r="B2113" t="s">
        <v>10</v>
      </c>
      <c r="C2113" t="s">
        <v>12</v>
      </c>
      <c r="D2113" s="1">
        <v>45299.770312499997</v>
      </c>
      <c r="E2113" s="18" t="s">
        <v>11</v>
      </c>
      <c r="F2113" s="13" t="s">
        <v>12</v>
      </c>
      <c r="G2113" t="s">
        <v>14</v>
      </c>
      <c r="H2113">
        <v>0</v>
      </c>
      <c r="I2113" s="2"/>
      <c r="J2113" s="4">
        <v>6422.67</v>
      </c>
      <c r="K2113" t="str">
        <f>IF((LEN(relatorio_Ananindeua[[#This Row],[CIF/CPF/CNPJ]])=14),relatorio_Ananindeua[[#This Row],[CIF/CPF/CNPJ]],relatorio_Ananindeua[[#This Row],[Coluna2]])</f>
        <v>000******00</v>
      </c>
      <c r="L2113" t="str">
        <f t="shared" si="33"/>
        <v>000******00</v>
      </c>
    </row>
    <row r="2114" spans="1:12" x14ac:dyDescent="0.25">
      <c r="A2114" t="s">
        <v>13507</v>
      </c>
      <c r="B2114" t="s">
        <v>10</v>
      </c>
      <c r="C2114" t="s">
        <v>12</v>
      </c>
      <c r="D2114" s="1">
        <v>45299.770335648151</v>
      </c>
      <c r="E2114" s="18" t="s">
        <v>11</v>
      </c>
      <c r="F2114" s="13" t="s">
        <v>12</v>
      </c>
      <c r="G2114" t="s">
        <v>14</v>
      </c>
      <c r="H2114">
        <v>0</v>
      </c>
      <c r="I2114" s="2"/>
      <c r="J2114" s="4">
        <v>240.24</v>
      </c>
      <c r="K2114" t="str">
        <f>IF((LEN(relatorio_Ananindeua[[#This Row],[CIF/CPF/CNPJ]])=14),relatorio_Ananindeua[[#This Row],[CIF/CPF/CNPJ]],relatorio_Ananindeua[[#This Row],[Coluna2]])</f>
        <v>000******00</v>
      </c>
      <c r="L2114" t="str">
        <f t="shared" si="33"/>
        <v>000******00</v>
      </c>
    </row>
    <row r="2115" spans="1:12" x14ac:dyDescent="0.25">
      <c r="A2115" t="s">
        <v>13507</v>
      </c>
      <c r="B2115" t="s">
        <v>10</v>
      </c>
      <c r="C2115" t="s">
        <v>12</v>
      </c>
      <c r="D2115" s="1">
        <v>45299.77034722222</v>
      </c>
      <c r="E2115" s="18" t="s">
        <v>11</v>
      </c>
      <c r="F2115" s="13" t="s">
        <v>12</v>
      </c>
      <c r="G2115" t="s">
        <v>14</v>
      </c>
      <c r="H2115">
        <v>0</v>
      </c>
      <c r="I2115" s="2"/>
      <c r="J2115" s="4">
        <v>2348.14</v>
      </c>
      <c r="K2115" t="str">
        <f>IF((LEN(relatorio_Ananindeua[[#This Row],[CIF/CPF/CNPJ]])=14),relatorio_Ananindeua[[#This Row],[CIF/CPF/CNPJ]],relatorio_Ananindeua[[#This Row],[Coluna2]])</f>
        <v>000******00</v>
      </c>
      <c r="L2115" t="str">
        <f t="shared" si="33"/>
        <v>000******00</v>
      </c>
    </row>
    <row r="2116" spans="1:12" x14ac:dyDescent="0.25">
      <c r="A2116" t="s">
        <v>13527</v>
      </c>
      <c r="B2116" t="s">
        <v>13473</v>
      </c>
      <c r="C2116" t="s">
        <v>12</v>
      </c>
      <c r="D2116" s="1">
        <v>45299.770532407405</v>
      </c>
      <c r="E2116" s="18" t="s">
        <v>11</v>
      </c>
      <c r="F2116" s="13" t="s">
        <v>12</v>
      </c>
      <c r="G2116" t="s">
        <v>14</v>
      </c>
      <c r="H2116">
        <v>0</v>
      </c>
      <c r="I2116" s="2"/>
      <c r="J2116" s="4">
        <v>63.58</v>
      </c>
      <c r="K2116" t="str">
        <f>IF((LEN(relatorio_Ananindeua[[#This Row],[CIF/CPF/CNPJ]])=14),relatorio_Ananindeua[[#This Row],[CIF/CPF/CNPJ]],relatorio_Ananindeua[[#This Row],[Coluna2]])</f>
        <v>666******72</v>
      </c>
      <c r="L2116" t="str">
        <f t="shared" si="33"/>
        <v>666******72</v>
      </c>
    </row>
    <row r="2117" spans="1:12" x14ac:dyDescent="0.25">
      <c r="A2117" t="s">
        <v>62</v>
      </c>
      <c r="B2117" t="s">
        <v>63</v>
      </c>
      <c r="C2117" t="s">
        <v>12</v>
      </c>
      <c r="D2117" s="1">
        <v>45299.770601851851</v>
      </c>
      <c r="E2117" s="18" t="s">
        <v>11</v>
      </c>
      <c r="F2117" s="13" t="s">
        <v>12</v>
      </c>
      <c r="G2117" t="s">
        <v>14</v>
      </c>
      <c r="H2117">
        <v>0</v>
      </c>
      <c r="I2117" s="2"/>
      <c r="J2117" s="4">
        <v>63.09</v>
      </c>
      <c r="K2117" t="str">
        <f>IF((LEN(relatorio_Ananindeua[[#This Row],[CIF/CPF/CNPJ]])=14),relatorio_Ananindeua[[#This Row],[CIF/CPF/CNPJ]],relatorio_Ananindeua[[#This Row],[Coluna2]])</f>
        <v>05058441000168</v>
      </c>
      <c r="L2117" t="str">
        <f t="shared" si="33"/>
        <v>050******68</v>
      </c>
    </row>
    <row r="2118" spans="1:12" x14ac:dyDescent="0.25">
      <c r="A2118" t="s">
        <v>13522</v>
      </c>
      <c r="B2118" t="s">
        <v>5805</v>
      </c>
      <c r="C2118" t="s">
        <v>12</v>
      </c>
      <c r="D2118" s="1">
        <v>45299.770671296297</v>
      </c>
      <c r="E2118" s="18" t="s">
        <v>11</v>
      </c>
      <c r="F2118" s="13" t="s">
        <v>12</v>
      </c>
      <c r="G2118" t="s">
        <v>14</v>
      </c>
      <c r="H2118">
        <v>0</v>
      </c>
      <c r="I2118" s="2"/>
      <c r="J2118" s="4">
        <v>69.67</v>
      </c>
      <c r="K2118" t="str">
        <f>IF((LEN(relatorio_Ananindeua[[#This Row],[CIF/CPF/CNPJ]])=14),relatorio_Ananindeua[[#This Row],[CIF/CPF/CNPJ]],relatorio_Ananindeua[[#This Row],[Coluna2]])</f>
        <v>429******04</v>
      </c>
      <c r="L2118" t="str">
        <f t="shared" si="33"/>
        <v>429******04</v>
      </c>
    </row>
    <row r="2119" spans="1:12" x14ac:dyDescent="0.25">
      <c r="A2119" t="s">
        <v>13507</v>
      </c>
      <c r="B2119" t="s">
        <v>10</v>
      </c>
      <c r="C2119" t="s">
        <v>12</v>
      </c>
      <c r="D2119" s="1">
        <v>45299.770787037036</v>
      </c>
      <c r="E2119" s="18" t="s">
        <v>11</v>
      </c>
      <c r="F2119" s="13" t="s">
        <v>12</v>
      </c>
      <c r="G2119" t="s">
        <v>14</v>
      </c>
      <c r="H2119">
        <v>0</v>
      </c>
      <c r="I2119" s="2"/>
      <c r="J2119" s="4">
        <v>351.81</v>
      </c>
      <c r="K2119" t="str">
        <f>IF((LEN(relatorio_Ananindeua[[#This Row],[CIF/CPF/CNPJ]])=14),relatorio_Ananindeua[[#This Row],[CIF/CPF/CNPJ]],relatorio_Ananindeua[[#This Row],[Coluna2]])</f>
        <v>000******00</v>
      </c>
      <c r="L2119" t="str">
        <f t="shared" si="33"/>
        <v>000******00</v>
      </c>
    </row>
    <row r="2120" spans="1:12" x14ac:dyDescent="0.25">
      <c r="A2120" t="s">
        <v>13507</v>
      </c>
      <c r="B2120" t="s">
        <v>10</v>
      </c>
      <c r="C2120" t="s">
        <v>12</v>
      </c>
      <c r="D2120" s="1">
        <v>45299.770891203705</v>
      </c>
      <c r="E2120" s="18" t="s">
        <v>11</v>
      </c>
      <c r="F2120" s="13" t="s">
        <v>12</v>
      </c>
      <c r="G2120" t="s">
        <v>14</v>
      </c>
      <c r="H2120">
        <v>0</v>
      </c>
      <c r="I2120" s="2"/>
      <c r="J2120" s="4">
        <v>345.16</v>
      </c>
      <c r="K2120" t="str">
        <f>IF((LEN(relatorio_Ananindeua[[#This Row],[CIF/CPF/CNPJ]])=14),relatorio_Ananindeua[[#This Row],[CIF/CPF/CNPJ]],relatorio_Ananindeua[[#This Row],[Coluna2]])</f>
        <v>000******00</v>
      </c>
      <c r="L2120" t="str">
        <f t="shared" si="33"/>
        <v>000******00</v>
      </c>
    </row>
    <row r="2121" spans="1:12" x14ac:dyDescent="0.25">
      <c r="A2121" t="s">
        <v>13507</v>
      </c>
      <c r="B2121" t="s">
        <v>10</v>
      </c>
      <c r="C2121" t="s">
        <v>12</v>
      </c>
      <c r="D2121" s="1">
        <v>45299.771018518521</v>
      </c>
      <c r="E2121" s="18" t="s">
        <v>11</v>
      </c>
      <c r="F2121" s="13" t="s">
        <v>12</v>
      </c>
      <c r="G2121" t="s">
        <v>14</v>
      </c>
      <c r="H2121">
        <v>0</v>
      </c>
      <c r="I2121" s="2"/>
      <c r="J2121" s="4">
        <v>2268.85</v>
      </c>
      <c r="K2121" t="str">
        <f>IF((LEN(relatorio_Ananindeua[[#This Row],[CIF/CPF/CNPJ]])=14),relatorio_Ananindeua[[#This Row],[CIF/CPF/CNPJ]],relatorio_Ananindeua[[#This Row],[Coluna2]])</f>
        <v>000******00</v>
      </c>
      <c r="L2121" t="str">
        <f t="shared" si="33"/>
        <v>000******00</v>
      </c>
    </row>
    <row r="2122" spans="1:12" x14ac:dyDescent="0.25">
      <c r="A2122" t="s">
        <v>13507</v>
      </c>
      <c r="B2122" t="s">
        <v>10</v>
      </c>
      <c r="C2122" t="s">
        <v>12</v>
      </c>
      <c r="D2122" s="1">
        <v>45299.77107638889</v>
      </c>
      <c r="E2122" s="18" t="s">
        <v>11</v>
      </c>
      <c r="F2122" s="13" t="s">
        <v>12</v>
      </c>
      <c r="G2122" t="s">
        <v>14</v>
      </c>
      <c r="H2122">
        <v>0</v>
      </c>
      <c r="I2122" s="2"/>
      <c r="J2122" s="4">
        <v>345.16</v>
      </c>
      <c r="K2122" t="str">
        <f>IF((LEN(relatorio_Ananindeua[[#This Row],[CIF/CPF/CNPJ]])=14),relatorio_Ananindeua[[#This Row],[CIF/CPF/CNPJ]],relatorio_Ananindeua[[#This Row],[Coluna2]])</f>
        <v>000******00</v>
      </c>
      <c r="L2122" t="str">
        <f t="shared" si="33"/>
        <v>000******00</v>
      </c>
    </row>
    <row r="2123" spans="1:12" x14ac:dyDescent="0.25">
      <c r="A2123" t="s">
        <v>62</v>
      </c>
      <c r="B2123" t="s">
        <v>63</v>
      </c>
      <c r="C2123" t="s">
        <v>12</v>
      </c>
      <c r="D2123" s="1">
        <v>45299.771122685182</v>
      </c>
      <c r="E2123" s="18" t="s">
        <v>11</v>
      </c>
      <c r="F2123" s="13" t="s">
        <v>12</v>
      </c>
      <c r="G2123" t="s">
        <v>14</v>
      </c>
      <c r="H2123">
        <v>0</v>
      </c>
      <c r="I2123" s="2"/>
      <c r="J2123" s="4">
        <v>2870.22</v>
      </c>
      <c r="K2123" t="str">
        <f>IF((LEN(relatorio_Ananindeua[[#This Row],[CIF/CPF/CNPJ]])=14),relatorio_Ananindeua[[#This Row],[CIF/CPF/CNPJ]],relatorio_Ananindeua[[#This Row],[Coluna2]])</f>
        <v>05058441000168</v>
      </c>
      <c r="L2123" t="str">
        <f t="shared" si="33"/>
        <v>050******68</v>
      </c>
    </row>
    <row r="2124" spans="1:12" x14ac:dyDescent="0.25">
      <c r="A2124" t="s">
        <v>13507</v>
      </c>
      <c r="B2124" t="s">
        <v>10</v>
      </c>
      <c r="C2124" t="s">
        <v>12</v>
      </c>
      <c r="D2124" s="1">
        <v>45299.771215277775</v>
      </c>
      <c r="E2124" s="18" t="s">
        <v>11</v>
      </c>
      <c r="F2124" s="13" t="s">
        <v>12</v>
      </c>
      <c r="G2124" t="s">
        <v>14</v>
      </c>
      <c r="H2124">
        <v>0</v>
      </c>
      <c r="I2124" s="2"/>
      <c r="J2124" s="4">
        <v>229.69</v>
      </c>
      <c r="K2124" t="str">
        <f>IF((LEN(relatorio_Ananindeua[[#This Row],[CIF/CPF/CNPJ]])=14),relatorio_Ananindeua[[#This Row],[CIF/CPF/CNPJ]],relatorio_Ananindeua[[#This Row],[Coluna2]])</f>
        <v>000******00</v>
      </c>
      <c r="L2124" t="str">
        <f t="shared" si="33"/>
        <v>000******00</v>
      </c>
    </row>
    <row r="2125" spans="1:12" x14ac:dyDescent="0.25">
      <c r="A2125" t="s">
        <v>13520</v>
      </c>
      <c r="B2125" t="s">
        <v>5699</v>
      </c>
      <c r="C2125" t="s">
        <v>12</v>
      </c>
      <c r="D2125" s="1">
        <v>45299.771469907406</v>
      </c>
      <c r="E2125" s="18" t="s">
        <v>11</v>
      </c>
      <c r="F2125" s="13" t="s">
        <v>12</v>
      </c>
      <c r="G2125" t="s">
        <v>14</v>
      </c>
      <c r="H2125">
        <v>0</v>
      </c>
      <c r="I2125" s="2"/>
      <c r="J2125" s="4">
        <v>96.91</v>
      </c>
      <c r="K2125" t="str">
        <f>IF((LEN(relatorio_Ananindeua[[#This Row],[CIF/CPF/CNPJ]])=14),relatorio_Ananindeua[[#This Row],[CIF/CPF/CNPJ]],relatorio_Ananindeua[[#This Row],[Coluna2]])</f>
        <v>425******72</v>
      </c>
      <c r="L2125" t="str">
        <f t="shared" si="33"/>
        <v>425******72</v>
      </c>
    </row>
    <row r="2126" spans="1:12" x14ac:dyDescent="0.25">
      <c r="A2126" t="s">
        <v>13507</v>
      </c>
      <c r="B2126" t="s">
        <v>10</v>
      </c>
      <c r="C2126" t="s">
        <v>12</v>
      </c>
      <c r="D2126" s="1">
        <v>45299.771608796298</v>
      </c>
      <c r="E2126" s="18" t="s">
        <v>11</v>
      </c>
      <c r="F2126" s="13" t="s">
        <v>12</v>
      </c>
      <c r="G2126" t="s">
        <v>14</v>
      </c>
      <c r="H2126">
        <v>0</v>
      </c>
      <c r="I2126" s="2"/>
      <c r="J2126" s="4">
        <v>1833.67</v>
      </c>
      <c r="K2126" t="str">
        <f>IF((LEN(relatorio_Ananindeua[[#This Row],[CIF/CPF/CNPJ]])=14),relatorio_Ananindeua[[#This Row],[CIF/CPF/CNPJ]],relatorio_Ananindeua[[#This Row],[Coluna2]])</f>
        <v>000******00</v>
      </c>
      <c r="L2126" t="str">
        <f t="shared" si="33"/>
        <v>000******00</v>
      </c>
    </row>
    <row r="2127" spans="1:12" x14ac:dyDescent="0.25">
      <c r="A2127" t="s">
        <v>13507</v>
      </c>
      <c r="B2127" t="s">
        <v>10</v>
      </c>
      <c r="C2127" t="s">
        <v>12</v>
      </c>
      <c r="D2127" s="1">
        <v>45299.771643518521</v>
      </c>
      <c r="E2127" s="18" t="s">
        <v>11</v>
      </c>
      <c r="F2127" s="13" t="s">
        <v>12</v>
      </c>
      <c r="G2127" t="s">
        <v>14</v>
      </c>
      <c r="H2127">
        <v>0</v>
      </c>
      <c r="I2127" s="2"/>
      <c r="J2127" s="4">
        <v>1333.12</v>
      </c>
      <c r="K2127" t="str">
        <f>IF((LEN(relatorio_Ananindeua[[#This Row],[CIF/CPF/CNPJ]])=14),relatorio_Ananindeua[[#This Row],[CIF/CPF/CNPJ]],relatorio_Ananindeua[[#This Row],[Coluna2]])</f>
        <v>000******00</v>
      </c>
      <c r="L2127" t="str">
        <f t="shared" si="33"/>
        <v>000******00</v>
      </c>
    </row>
    <row r="2128" spans="1:12" x14ac:dyDescent="0.25">
      <c r="A2128" t="s">
        <v>62</v>
      </c>
      <c r="B2128" t="s">
        <v>63</v>
      </c>
      <c r="C2128" t="s">
        <v>12</v>
      </c>
      <c r="D2128" s="1">
        <v>45299.771678240744</v>
      </c>
      <c r="E2128" s="18" t="s">
        <v>11</v>
      </c>
      <c r="F2128" s="13" t="s">
        <v>12</v>
      </c>
      <c r="G2128" t="s">
        <v>14</v>
      </c>
      <c r="H2128">
        <v>0</v>
      </c>
      <c r="I2128" s="2"/>
      <c r="J2128" s="4">
        <v>62.55</v>
      </c>
      <c r="K2128" t="str">
        <f>IF((LEN(relatorio_Ananindeua[[#This Row],[CIF/CPF/CNPJ]])=14),relatorio_Ananindeua[[#This Row],[CIF/CPF/CNPJ]],relatorio_Ananindeua[[#This Row],[Coluna2]])</f>
        <v>05058441000168</v>
      </c>
      <c r="L2128" t="str">
        <f t="shared" si="33"/>
        <v>050******68</v>
      </c>
    </row>
    <row r="2129" spans="1:12" x14ac:dyDescent="0.25">
      <c r="A2129" t="s">
        <v>13507</v>
      </c>
      <c r="B2129" t="s">
        <v>10</v>
      </c>
      <c r="C2129" t="s">
        <v>12</v>
      </c>
      <c r="D2129" s="1">
        <v>45299.771701388891</v>
      </c>
      <c r="E2129" s="18" t="s">
        <v>11</v>
      </c>
      <c r="F2129" s="13" t="s">
        <v>12</v>
      </c>
      <c r="G2129" t="s">
        <v>14</v>
      </c>
      <c r="H2129">
        <v>0</v>
      </c>
      <c r="I2129" s="2"/>
      <c r="J2129" s="4">
        <v>345.16</v>
      </c>
      <c r="K2129" t="str">
        <f>IF((LEN(relatorio_Ananindeua[[#This Row],[CIF/CPF/CNPJ]])=14),relatorio_Ananindeua[[#This Row],[CIF/CPF/CNPJ]],relatorio_Ananindeua[[#This Row],[Coluna2]])</f>
        <v>000******00</v>
      </c>
      <c r="L2129" t="str">
        <f t="shared" si="33"/>
        <v>000******00</v>
      </c>
    </row>
    <row r="2130" spans="1:12" x14ac:dyDescent="0.25">
      <c r="A2130" t="s">
        <v>13507</v>
      </c>
      <c r="B2130" t="s">
        <v>10</v>
      </c>
      <c r="C2130" t="s">
        <v>12</v>
      </c>
      <c r="D2130" s="1">
        <v>45299.77171296296</v>
      </c>
      <c r="E2130" s="18" t="s">
        <v>11</v>
      </c>
      <c r="F2130" s="13" t="s">
        <v>12</v>
      </c>
      <c r="G2130" t="s">
        <v>14</v>
      </c>
      <c r="H2130">
        <v>0</v>
      </c>
      <c r="I2130" s="2"/>
      <c r="J2130" s="4">
        <v>2376.0700000000002</v>
      </c>
      <c r="K2130" t="str">
        <f>IF((LEN(relatorio_Ananindeua[[#This Row],[CIF/CPF/CNPJ]])=14),relatorio_Ananindeua[[#This Row],[CIF/CPF/CNPJ]],relatorio_Ananindeua[[#This Row],[Coluna2]])</f>
        <v>000******00</v>
      </c>
      <c r="L2130" t="str">
        <f t="shared" ref="L2130:L2193" si="34">_xlfn.CONCAT(LEFT(A2130,3),REPT("*",6),RIGHT(A2130,2))</f>
        <v>000******00</v>
      </c>
    </row>
    <row r="2131" spans="1:12" x14ac:dyDescent="0.25">
      <c r="A2131" t="s">
        <v>13507</v>
      </c>
      <c r="B2131" t="s">
        <v>10</v>
      </c>
      <c r="C2131" t="s">
        <v>12</v>
      </c>
      <c r="D2131" s="1">
        <v>45299.771817129629</v>
      </c>
      <c r="E2131" s="18" t="s">
        <v>11</v>
      </c>
      <c r="F2131" s="13" t="s">
        <v>12</v>
      </c>
      <c r="G2131" t="s">
        <v>14</v>
      </c>
      <c r="H2131">
        <v>0</v>
      </c>
      <c r="I2131" s="2"/>
      <c r="J2131" s="4">
        <v>19913.5</v>
      </c>
      <c r="K2131" t="str">
        <f>IF((LEN(relatorio_Ananindeua[[#This Row],[CIF/CPF/CNPJ]])=14),relatorio_Ananindeua[[#This Row],[CIF/CPF/CNPJ]],relatorio_Ananindeua[[#This Row],[Coluna2]])</f>
        <v>000******00</v>
      </c>
      <c r="L2131" t="str">
        <f t="shared" si="34"/>
        <v>000******00</v>
      </c>
    </row>
    <row r="2132" spans="1:12" x14ac:dyDescent="0.25">
      <c r="A2132" t="s">
        <v>13507</v>
      </c>
      <c r="B2132" t="s">
        <v>10</v>
      </c>
      <c r="C2132" t="s">
        <v>12</v>
      </c>
      <c r="D2132" s="1">
        <v>45299.772233796299</v>
      </c>
      <c r="E2132" s="18" t="s">
        <v>11</v>
      </c>
      <c r="F2132" s="13" t="s">
        <v>12</v>
      </c>
      <c r="G2132" t="s">
        <v>14</v>
      </c>
      <c r="H2132">
        <v>0</v>
      </c>
      <c r="I2132" s="2"/>
      <c r="J2132" s="4">
        <v>345.16</v>
      </c>
      <c r="K2132" t="str">
        <f>IF((LEN(relatorio_Ananindeua[[#This Row],[CIF/CPF/CNPJ]])=14),relatorio_Ananindeua[[#This Row],[CIF/CPF/CNPJ]],relatorio_Ananindeua[[#This Row],[Coluna2]])</f>
        <v>000******00</v>
      </c>
      <c r="L2132" t="str">
        <f t="shared" si="34"/>
        <v>000******00</v>
      </c>
    </row>
    <row r="2133" spans="1:12" x14ac:dyDescent="0.25">
      <c r="A2133" t="s">
        <v>13507</v>
      </c>
      <c r="B2133" t="s">
        <v>10</v>
      </c>
      <c r="C2133" t="s">
        <v>12</v>
      </c>
      <c r="D2133" s="1">
        <v>45299.772256944445</v>
      </c>
      <c r="E2133" s="18" t="s">
        <v>11</v>
      </c>
      <c r="F2133" s="13" t="s">
        <v>12</v>
      </c>
      <c r="G2133" t="s">
        <v>14</v>
      </c>
      <c r="H2133">
        <v>0</v>
      </c>
      <c r="I2133" s="2"/>
      <c r="J2133" s="4">
        <v>15662.2</v>
      </c>
      <c r="K2133" t="str">
        <f>IF((LEN(relatorio_Ananindeua[[#This Row],[CIF/CPF/CNPJ]])=14),relatorio_Ananindeua[[#This Row],[CIF/CPF/CNPJ]],relatorio_Ananindeua[[#This Row],[Coluna2]])</f>
        <v>000******00</v>
      </c>
      <c r="L2133" t="str">
        <f t="shared" si="34"/>
        <v>000******00</v>
      </c>
    </row>
    <row r="2134" spans="1:12" x14ac:dyDescent="0.25">
      <c r="A2134" t="s">
        <v>13507</v>
      </c>
      <c r="B2134" t="s">
        <v>10</v>
      </c>
      <c r="C2134" t="s">
        <v>12</v>
      </c>
      <c r="D2134" s="1">
        <v>45299.772291666668</v>
      </c>
      <c r="E2134" s="18" t="s">
        <v>11</v>
      </c>
      <c r="F2134" s="13" t="s">
        <v>12</v>
      </c>
      <c r="G2134" t="s">
        <v>14</v>
      </c>
      <c r="H2134">
        <v>0</v>
      </c>
      <c r="I2134" s="2"/>
      <c r="J2134" s="4">
        <v>345.16</v>
      </c>
      <c r="K2134" t="str">
        <f>IF((LEN(relatorio_Ananindeua[[#This Row],[CIF/CPF/CNPJ]])=14),relatorio_Ananindeua[[#This Row],[CIF/CPF/CNPJ]],relatorio_Ananindeua[[#This Row],[Coluna2]])</f>
        <v>000******00</v>
      </c>
      <c r="L2134" t="str">
        <f t="shared" si="34"/>
        <v>000******00</v>
      </c>
    </row>
    <row r="2135" spans="1:12" x14ac:dyDescent="0.25">
      <c r="A2135" t="s">
        <v>13507</v>
      </c>
      <c r="B2135" t="s">
        <v>10</v>
      </c>
      <c r="C2135" t="s">
        <v>12</v>
      </c>
      <c r="D2135" s="1">
        <v>45299.77238425926</v>
      </c>
      <c r="E2135" s="18" t="s">
        <v>11</v>
      </c>
      <c r="F2135" s="13" t="s">
        <v>12</v>
      </c>
      <c r="G2135" t="s">
        <v>14</v>
      </c>
      <c r="H2135">
        <v>0</v>
      </c>
      <c r="I2135" s="2"/>
      <c r="J2135" s="4">
        <v>345.16</v>
      </c>
      <c r="K2135" t="str">
        <f>IF((LEN(relatorio_Ananindeua[[#This Row],[CIF/CPF/CNPJ]])=14),relatorio_Ananindeua[[#This Row],[CIF/CPF/CNPJ]],relatorio_Ananindeua[[#This Row],[Coluna2]])</f>
        <v>000******00</v>
      </c>
      <c r="L2135" t="str">
        <f t="shared" si="34"/>
        <v>000******00</v>
      </c>
    </row>
    <row r="2136" spans="1:12" x14ac:dyDescent="0.25">
      <c r="A2136" t="s">
        <v>62</v>
      </c>
      <c r="B2136" t="s">
        <v>63</v>
      </c>
      <c r="C2136" t="s">
        <v>12</v>
      </c>
      <c r="D2136" s="1">
        <v>45299.77239583333</v>
      </c>
      <c r="E2136" s="18" t="s">
        <v>11</v>
      </c>
      <c r="F2136" s="13" t="s">
        <v>12</v>
      </c>
      <c r="G2136" t="s">
        <v>14</v>
      </c>
      <c r="H2136">
        <v>0</v>
      </c>
      <c r="I2136" s="2"/>
      <c r="J2136" s="4">
        <v>60.56</v>
      </c>
      <c r="K2136" t="str">
        <f>IF((LEN(relatorio_Ananindeua[[#This Row],[CIF/CPF/CNPJ]])=14),relatorio_Ananindeua[[#This Row],[CIF/CPF/CNPJ]],relatorio_Ananindeua[[#This Row],[Coluna2]])</f>
        <v>05058441000168</v>
      </c>
      <c r="L2136" t="str">
        <f t="shared" si="34"/>
        <v>050******68</v>
      </c>
    </row>
    <row r="2137" spans="1:12" x14ac:dyDescent="0.25">
      <c r="A2137" t="s">
        <v>13507</v>
      </c>
      <c r="B2137" t="s">
        <v>10</v>
      </c>
      <c r="C2137" t="s">
        <v>12</v>
      </c>
      <c r="D2137" s="1">
        <v>45299.772418981483</v>
      </c>
      <c r="E2137" s="18" t="s">
        <v>11</v>
      </c>
      <c r="F2137" s="13" t="s">
        <v>12</v>
      </c>
      <c r="G2137" t="s">
        <v>14</v>
      </c>
      <c r="H2137">
        <v>0</v>
      </c>
      <c r="I2137" s="2"/>
      <c r="J2137" s="4">
        <v>3625.96</v>
      </c>
      <c r="K2137" t="str">
        <f>IF((LEN(relatorio_Ananindeua[[#This Row],[CIF/CPF/CNPJ]])=14),relatorio_Ananindeua[[#This Row],[CIF/CPF/CNPJ]],relatorio_Ananindeua[[#This Row],[Coluna2]])</f>
        <v>000******00</v>
      </c>
      <c r="L2137" t="str">
        <f t="shared" si="34"/>
        <v>000******00</v>
      </c>
    </row>
    <row r="2138" spans="1:12" x14ac:dyDescent="0.25">
      <c r="A2138" t="s">
        <v>13507</v>
      </c>
      <c r="B2138" t="s">
        <v>10</v>
      </c>
      <c r="C2138" t="s">
        <v>12</v>
      </c>
      <c r="D2138" s="1">
        <v>45299.772719907407</v>
      </c>
      <c r="E2138" s="18" t="s">
        <v>11</v>
      </c>
      <c r="F2138" s="13" t="s">
        <v>12</v>
      </c>
      <c r="G2138" t="s">
        <v>14</v>
      </c>
      <c r="H2138">
        <v>0</v>
      </c>
      <c r="I2138" s="2"/>
      <c r="J2138" s="4">
        <v>345.16</v>
      </c>
      <c r="K2138" t="str">
        <f>IF((LEN(relatorio_Ananindeua[[#This Row],[CIF/CPF/CNPJ]])=14),relatorio_Ananindeua[[#This Row],[CIF/CPF/CNPJ]],relatorio_Ananindeua[[#This Row],[Coluna2]])</f>
        <v>000******00</v>
      </c>
      <c r="L2138" t="str">
        <f t="shared" si="34"/>
        <v>000******00</v>
      </c>
    </row>
    <row r="2139" spans="1:12" x14ac:dyDescent="0.25">
      <c r="A2139" t="s">
        <v>13507</v>
      </c>
      <c r="B2139" t="s">
        <v>10</v>
      </c>
      <c r="C2139" t="s">
        <v>12</v>
      </c>
      <c r="D2139" s="1">
        <v>45299.772870370369</v>
      </c>
      <c r="E2139" s="18" t="s">
        <v>11</v>
      </c>
      <c r="F2139" s="13" t="s">
        <v>12</v>
      </c>
      <c r="G2139" t="s">
        <v>14</v>
      </c>
      <c r="H2139">
        <v>0</v>
      </c>
      <c r="I2139" s="2"/>
      <c r="J2139" s="4">
        <v>17664.87</v>
      </c>
      <c r="K2139" t="str">
        <f>IF((LEN(relatorio_Ananindeua[[#This Row],[CIF/CPF/CNPJ]])=14),relatorio_Ananindeua[[#This Row],[CIF/CPF/CNPJ]],relatorio_Ananindeua[[#This Row],[Coluna2]])</f>
        <v>000******00</v>
      </c>
      <c r="L2139" t="str">
        <f t="shared" si="34"/>
        <v>000******00</v>
      </c>
    </row>
    <row r="2140" spans="1:12" x14ac:dyDescent="0.25">
      <c r="A2140" t="s">
        <v>13507</v>
      </c>
      <c r="B2140" t="s">
        <v>10</v>
      </c>
      <c r="C2140" t="s">
        <v>12</v>
      </c>
      <c r="D2140" s="1">
        <v>45299.772893518515</v>
      </c>
      <c r="E2140" s="18" t="s">
        <v>11</v>
      </c>
      <c r="F2140" s="13" t="s">
        <v>12</v>
      </c>
      <c r="G2140" t="s">
        <v>14</v>
      </c>
      <c r="H2140">
        <v>0</v>
      </c>
      <c r="I2140" s="2"/>
      <c r="J2140" s="4">
        <v>7697.56</v>
      </c>
      <c r="K2140" t="str">
        <f>IF((LEN(relatorio_Ananindeua[[#This Row],[CIF/CPF/CNPJ]])=14),relatorio_Ananindeua[[#This Row],[CIF/CPF/CNPJ]],relatorio_Ananindeua[[#This Row],[Coluna2]])</f>
        <v>000******00</v>
      </c>
      <c r="L2140" t="str">
        <f t="shared" si="34"/>
        <v>000******00</v>
      </c>
    </row>
    <row r="2141" spans="1:12" x14ac:dyDescent="0.25">
      <c r="A2141" t="s">
        <v>13516</v>
      </c>
      <c r="B2141" t="s">
        <v>4120</v>
      </c>
      <c r="C2141" t="s">
        <v>12</v>
      </c>
      <c r="D2141" s="1">
        <v>45299.773032407407</v>
      </c>
      <c r="E2141" s="18" t="s">
        <v>11</v>
      </c>
      <c r="F2141" s="13" t="s">
        <v>12</v>
      </c>
      <c r="G2141" t="s">
        <v>14</v>
      </c>
      <c r="H2141">
        <v>0</v>
      </c>
      <c r="I2141" s="2"/>
      <c r="J2141" s="4">
        <v>75.62</v>
      </c>
      <c r="K2141" t="str">
        <f>IF((LEN(relatorio_Ananindeua[[#This Row],[CIF/CPF/CNPJ]])=14),relatorio_Ananindeua[[#This Row],[CIF/CPF/CNPJ]],relatorio_Ananindeua[[#This Row],[Coluna2]])</f>
        <v>362******34</v>
      </c>
      <c r="L2141" t="str">
        <f t="shared" si="34"/>
        <v>362******34</v>
      </c>
    </row>
    <row r="2142" spans="1:12" x14ac:dyDescent="0.25">
      <c r="A2142" t="s">
        <v>62</v>
      </c>
      <c r="B2142" t="s">
        <v>63</v>
      </c>
      <c r="C2142" t="s">
        <v>12</v>
      </c>
      <c r="D2142" s="1">
        <v>45299.773229166669</v>
      </c>
      <c r="E2142" s="18" t="s">
        <v>11</v>
      </c>
      <c r="F2142" s="13" t="s">
        <v>12</v>
      </c>
      <c r="G2142" t="s">
        <v>14</v>
      </c>
      <c r="H2142">
        <v>0</v>
      </c>
      <c r="I2142" s="2"/>
      <c r="J2142" s="4">
        <v>84.65</v>
      </c>
      <c r="K2142" t="str">
        <f>IF((LEN(relatorio_Ananindeua[[#This Row],[CIF/CPF/CNPJ]])=14),relatorio_Ananindeua[[#This Row],[CIF/CPF/CNPJ]],relatorio_Ananindeua[[#This Row],[Coluna2]])</f>
        <v>05058441000168</v>
      </c>
      <c r="L2142" t="str">
        <f t="shared" si="34"/>
        <v>050******68</v>
      </c>
    </row>
    <row r="2143" spans="1:12" x14ac:dyDescent="0.25">
      <c r="A2143" t="s">
        <v>13507</v>
      </c>
      <c r="B2143" t="s">
        <v>10</v>
      </c>
      <c r="C2143" t="s">
        <v>12</v>
      </c>
      <c r="D2143" s="1">
        <v>45299.7733912037</v>
      </c>
      <c r="E2143" s="18" t="s">
        <v>11</v>
      </c>
      <c r="F2143" s="13" t="s">
        <v>12</v>
      </c>
      <c r="G2143" t="s">
        <v>14</v>
      </c>
      <c r="H2143">
        <v>0</v>
      </c>
      <c r="I2143" s="2"/>
      <c r="J2143" s="4">
        <v>2427.13</v>
      </c>
      <c r="K2143" t="str">
        <f>IF((LEN(relatorio_Ananindeua[[#This Row],[CIF/CPF/CNPJ]])=14),relatorio_Ananindeua[[#This Row],[CIF/CPF/CNPJ]],relatorio_Ananindeua[[#This Row],[Coluna2]])</f>
        <v>000******00</v>
      </c>
      <c r="L2143" t="str">
        <f t="shared" si="34"/>
        <v>000******00</v>
      </c>
    </row>
    <row r="2144" spans="1:12" x14ac:dyDescent="0.25">
      <c r="A2144" t="s">
        <v>62</v>
      </c>
      <c r="B2144" t="s">
        <v>63</v>
      </c>
      <c r="C2144" t="s">
        <v>12</v>
      </c>
      <c r="D2144" s="1">
        <v>45299.773599537039</v>
      </c>
      <c r="E2144" s="18" t="s">
        <v>11</v>
      </c>
      <c r="F2144" s="13" t="s">
        <v>12</v>
      </c>
      <c r="G2144" t="s">
        <v>14</v>
      </c>
      <c r="H2144">
        <v>0</v>
      </c>
      <c r="I2144" s="2"/>
      <c r="J2144" s="4">
        <v>66.14</v>
      </c>
      <c r="K2144" t="str">
        <f>IF((LEN(relatorio_Ananindeua[[#This Row],[CIF/CPF/CNPJ]])=14),relatorio_Ananindeua[[#This Row],[CIF/CPF/CNPJ]],relatorio_Ananindeua[[#This Row],[Coluna2]])</f>
        <v>05058441000168</v>
      </c>
      <c r="L2144" t="str">
        <f t="shared" si="34"/>
        <v>050******68</v>
      </c>
    </row>
    <row r="2145" spans="1:12" x14ac:dyDescent="0.25">
      <c r="A2145" t="s">
        <v>13524</v>
      </c>
      <c r="B2145" t="s">
        <v>7166</v>
      </c>
      <c r="C2145" t="s">
        <v>12</v>
      </c>
      <c r="D2145" s="1">
        <v>45299.773657407408</v>
      </c>
      <c r="E2145" s="18" t="s">
        <v>11</v>
      </c>
      <c r="F2145" s="13" t="s">
        <v>12</v>
      </c>
      <c r="G2145" t="s">
        <v>14</v>
      </c>
      <c r="H2145">
        <v>0</v>
      </c>
      <c r="I2145" s="2"/>
      <c r="J2145" s="4">
        <v>5588.4</v>
      </c>
      <c r="K2145" t="str">
        <f>IF((LEN(relatorio_Ananindeua[[#This Row],[CIF/CPF/CNPJ]])=14),relatorio_Ananindeua[[#This Row],[CIF/CPF/CNPJ]],relatorio_Ananindeua[[#This Row],[Coluna2]])</f>
        <v>468******49</v>
      </c>
      <c r="L2145" t="str">
        <f t="shared" si="34"/>
        <v>468******49</v>
      </c>
    </row>
    <row r="2146" spans="1:12" x14ac:dyDescent="0.25">
      <c r="A2146" t="s">
        <v>13510</v>
      </c>
      <c r="B2146" t="s">
        <v>97</v>
      </c>
      <c r="C2146" t="s">
        <v>12</v>
      </c>
      <c r="D2146" s="1">
        <v>45299.773842592593</v>
      </c>
      <c r="E2146" s="18" t="s">
        <v>11</v>
      </c>
      <c r="F2146" s="13" t="s">
        <v>12</v>
      </c>
      <c r="G2146" t="s">
        <v>13496</v>
      </c>
      <c r="H2146">
        <v>0</v>
      </c>
      <c r="I2146" s="2"/>
      <c r="J2146" s="4">
        <v>981.58</v>
      </c>
      <c r="K2146" t="str">
        <f>IF((LEN(relatorio_Ananindeua[[#This Row],[CIF/CPF/CNPJ]])=14),relatorio_Ananindeua[[#This Row],[CIF/CPF/CNPJ]],relatorio_Ananindeua[[#This Row],[Coluna2]])</f>
        <v>108******49</v>
      </c>
      <c r="L2146" t="str">
        <f t="shared" si="34"/>
        <v>108******49</v>
      </c>
    </row>
    <row r="2147" spans="1:12" x14ac:dyDescent="0.25">
      <c r="A2147" t="s">
        <v>62</v>
      </c>
      <c r="B2147" t="s">
        <v>63</v>
      </c>
      <c r="C2147" t="s">
        <v>12</v>
      </c>
      <c r="D2147" s="1">
        <v>45299.773958333331</v>
      </c>
      <c r="E2147" s="18" t="s">
        <v>11</v>
      </c>
      <c r="F2147" s="13" t="s">
        <v>12</v>
      </c>
      <c r="G2147" t="s">
        <v>14</v>
      </c>
      <c r="H2147">
        <v>0</v>
      </c>
      <c r="I2147" s="2"/>
      <c r="J2147" s="4">
        <v>25882.99</v>
      </c>
      <c r="K2147" t="str">
        <f>IF((LEN(relatorio_Ananindeua[[#This Row],[CIF/CPF/CNPJ]])=14),relatorio_Ananindeua[[#This Row],[CIF/CPF/CNPJ]],relatorio_Ananindeua[[#This Row],[Coluna2]])</f>
        <v>05058441000168</v>
      </c>
      <c r="L2147" t="str">
        <f t="shared" si="34"/>
        <v>050******68</v>
      </c>
    </row>
    <row r="2148" spans="1:12" x14ac:dyDescent="0.25">
      <c r="A2148" t="s">
        <v>13507</v>
      </c>
      <c r="B2148" t="s">
        <v>10</v>
      </c>
      <c r="C2148" t="s">
        <v>12</v>
      </c>
      <c r="D2148" s="1">
        <v>45299.774004629631</v>
      </c>
      <c r="E2148" s="18" t="s">
        <v>11</v>
      </c>
      <c r="F2148" s="13" t="s">
        <v>12</v>
      </c>
      <c r="G2148" t="s">
        <v>14</v>
      </c>
      <c r="H2148">
        <v>0</v>
      </c>
      <c r="I2148" s="2"/>
      <c r="J2148" s="4">
        <v>1823.75</v>
      </c>
      <c r="K2148" t="str">
        <f>IF((LEN(relatorio_Ananindeua[[#This Row],[CIF/CPF/CNPJ]])=14),relatorio_Ananindeua[[#This Row],[CIF/CPF/CNPJ]],relatorio_Ananindeua[[#This Row],[Coluna2]])</f>
        <v>000******00</v>
      </c>
      <c r="L2148" t="str">
        <f t="shared" si="34"/>
        <v>000******00</v>
      </c>
    </row>
    <row r="2149" spans="1:12" x14ac:dyDescent="0.25">
      <c r="A2149" t="s">
        <v>13507</v>
      </c>
      <c r="B2149" t="s">
        <v>10</v>
      </c>
      <c r="C2149" t="s">
        <v>12</v>
      </c>
      <c r="D2149" s="1">
        <v>45299.774050925924</v>
      </c>
      <c r="E2149" s="18" t="s">
        <v>11</v>
      </c>
      <c r="F2149" s="13" t="s">
        <v>12</v>
      </c>
      <c r="G2149" t="s">
        <v>14</v>
      </c>
      <c r="H2149">
        <v>0</v>
      </c>
      <c r="I2149" s="2"/>
      <c r="J2149" s="4">
        <v>1406.13</v>
      </c>
      <c r="K2149" t="str">
        <f>IF((LEN(relatorio_Ananindeua[[#This Row],[CIF/CPF/CNPJ]])=14),relatorio_Ananindeua[[#This Row],[CIF/CPF/CNPJ]],relatorio_Ananindeua[[#This Row],[Coluna2]])</f>
        <v>000******00</v>
      </c>
      <c r="L2149" t="str">
        <f t="shared" si="34"/>
        <v>000******00</v>
      </c>
    </row>
    <row r="2150" spans="1:12" x14ac:dyDescent="0.25">
      <c r="A2150" t="s">
        <v>13507</v>
      </c>
      <c r="B2150" t="s">
        <v>10</v>
      </c>
      <c r="C2150" t="s">
        <v>12</v>
      </c>
      <c r="D2150" s="1">
        <v>45299.774212962962</v>
      </c>
      <c r="E2150" s="18" t="s">
        <v>11</v>
      </c>
      <c r="F2150" s="13" t="s">
        <v>12</v>
      </c>
      <c r="G2150" t="s">
        <v>14</v>
      </c>
      <c r="H2150">
        <v>0</v>
      </c>
      <c r="I2150" s="2"/>
      <c r="J2150" s="4">
        <v>240.24</v>
      </c>
      <c r="K2150" t="str">
        <f>IF((LEN(relatorio_Ananindeua[[#This Row],[CIF/CPF/CNPJ]])=14),relatorio_Ananindeua[[#This Row],[CIF/CPF/CNPJ]],relatorio_Ananindeua[[#This Row],[Coluna2]])</f>
        <v>000******00</v>
      </c>
      <c r="L2150" t="str">
        <f t="shared" si="34"/>
        <v>000******00</v>
      </c>
    </row>
    <row r="2151" spans="1:12" x14ac:dyDescent="0.25">
      <c r="A2151" t="s">
        <v>62</v>
      </c>
      <c r="B2151" t="s">
        <v>63</v>
      </c>
      <c r="C2151" t="s">
        <v>12</v>
      </c>
      <c r="D2151" s="1">
        <v>45299.774224537039</v>
      </c>
      <c r="E2151" s="18" t="s">
        <v>11</v>
      </c>
      <c r="F2151" s="13" t="s">
        <v>12</v>
      </c>
      <c r="G2151" t="s">
        <v>14</v>
      </c>
      <c r="H2151">
        <v>0</v>
      </c>
      <c r="I2151" s="2"/>
      <c r="J2151" s="4">
        <v>89.64</v>
      </c>
      <c r="K2151" t="str">
        <f>IF((LEN(relatorio_Ananindeua[[#This Row],[CIF/CPF/CNPJ]])=14),relatorio_Ananindeua[[#This Row],[CIF/CPF/CNPJ]],relatorio_Ananindeua[[#This Row],[Coluna2]])</f>
        <v>05058441000168</v>
      </c>
      <c r="L2151" t="str">
        <f t="shared" si="34"/>
        <v>050******68</v>
      </c>
    </row>
    <row r="2152" spans="1:12" x14ac:dyDescent="0.25">
      <c r="A2152" t="s">
        <v>13507</v>
      </c>
      <c r="B2152" t="s">
        <v>10</v>
      </c>
      <c r="C2152" t="s">
        <v>12</v>
      </c>
      <c r="D2152" s="1">
        <v>45299.774328703701</v>
      </c>
      <c r="E2152" s="18" t="s">
        <v>11</v>
      </c>
      <c r="F2152" s="13" t="s">
        <v>12</v>
      </c>
      <c r="G2152" t="s">
        <v>14</v>
      </c>
      <c r="H2152">
        <v>0</v>
      </c>
      <c r="I2152" s="2"/>
      <c r="J2152" s="4">
        <v>345.16</v>
      </c>
      <c r="K2152" t="str">
        <f>IF((LEN(relatorio_Ananindeua[[#This Row],[CIF/CPF/CNPJ]])=14),relatorio_Ananindeua[[#This Row],[CIF/CPF/CNPJ]],relatorio_Ananindeua[[#This Row],[Coluna2]])</f>
        <v>000******00</v>
      </c>
      <c r="L2152" t="str">
        <f t="shared" si="34"/>
        <v>000******00</v>
      </c>
    </row>
    <row r="2153" spans="1:12" x14ac:dyDescent="0.25">
      <c r="A2153" t="s">
        <v>13507</v>
      </c>
      <c r="B2153" t="s">
        <v>10</v>
      </c>
      <c r="C2153" t="s">
        <v>12</v>
      </c>
      <c r="D2153" s="1">
        <v>45299.77449074074</v>
      </c>
      <c r="E2153" s="18" t="s">
        <v>11</v>
      </c>
      <c r="F2153" s="13" t="s">
        <v>12</v>
      </c>
      <c r="G2153" t="s">
        <v>14</v>
      </c>
      <c r="H2153">
        <v>0</v>
      </c>
      <c r="I2153" s="2"/>
      <c r="J2153" s="4">
        <v>345.16</v>
      </c>
      <c r="K2153" t="str">
        <f>IF((LEN(relatorio_Ananindeua[[#This Row],[CIF/CPF/CNPJ]])=14),relatorio_Ananindeua[[#This Row],[CIF/CPF/CNPJ]],relatorio_Ananindeua[[#This Row],[Coluna2]])</f>
        <v>000******00</v>
      </c>
      <c r="L2153" t="str">
        <f t="shared" si="34"/>
        <v>000******00</v>
      </c>
    </row>
    <row r="2154" spans="1:12" x14ac:dyDescent="0.25">
      <c r="A2154" t="s">
        <v>62</v>
      </c>
      <c r="B2154" t="s">
        <v>63</v>
      </c>
      <c r="C2154" t="s">
        <v>12</v>
      </c>
      <c r="D2154" s="1">
        <v>45299.77449074074</v>
      </c>
      <c r="E2154" s="18" t="s">
        <v>11</v>
      </c>
      <c r="F2154" s="13" t="s">
        <v>12</v>
      </c>
      <c r="G2154" t="s">
        <v>14</v>
      </c>
      <c r="H2154">
        <v>0</v>
      </c>
      <c r="I2154" s="2"/>
      <c r="J2154" s="4">
        <v>63.28</v>
      </c>
      <c r="K2154" t="str">
        <f>IF((LEN(relatorio_Ananindeua[[#This Row],[CIF/CPF/CNPJ]])=14),relatorio_Ananindeua[[#This Row],[CIF/CPF/CNPJ]],relatorio_Ananindeua[[#This Row],[Coluna2]])</f>
        <v>05058441000168</v>
      </c>
      <c r="L2154" t="str">
        <f t="shared" si="34"/>
        <v>050******68</v>
      </c>
    </row>
    <row r="2155" spans="1:12" x14ac:dyDescent="0.25">
      <c r="A2155" t="s">
        <v>13507</v>
      </c>
      <c r="B2155" t="s">
        <v>10</v>
      </c>
      <c r="C2155" t="s">
        <v>12</v>
      </c>
      <c r="D2155" s="1">
        <v>45299.774953703702</v>
      </c>
      <c r="E2155" s="18" t="s">
        <v>11</v>
      </c>
      <c r="F2155" s="13" t="s">
        <v>12</v>
      </c>
      <c r="G2155" t="s">
        <v>14</v>
      </c>
      <c r="H2155">
        <v>0</v>
      </c>
      <c r="I2155" s="2"/>
      <c r="J2155" s="4">
        <v>2445.6999999999998</v>
      </c>
      <c r="K2155" t="str">
        <f>IF((LEN(relatorio_Ananindeua[[#This Row],[CIF/CPF/CNPJ]])=14),relatorio_Ananindeua[[#This Row],[CIF/CPF/CNPJ]],relatorio_Ananindeua[[#This Row],[Coluna2]])</f>
        <v>000******00</v>
      </c>
      <c r="L2155" t="str">
        <f t="shared" si="34"/>
        <v>000******00</v>
      </c>
    </row>
    <row r="2156" spans="1:12" x14ac:dyDescent="0.25">
      <c r="A2156" t="s">
        <v>13507</v>
      </c>
      <c r="B2156" t="s">
        <v>10</v>
      </c>
      <c r="C2156" t="s">
        <v>12</v>
      </c>
      <c r="D2156" s="1">
        <v>45299.775034722225</v>
      </c>
      <c r="E2156" s="18" t="s">
        <v>11</v>
      </c>
      <c r="F2156" s="13" t="s">
        <v>12</v>
      </c>
      <c r="G2156" t="s">
        <v>14</v>
      </c>
      <c r="H2156">
        <v>0</v>
      </c>
      <c r="I2156" s="2"/>
      <c r="J2156" s="4">
        <v>345.16</v>
      </c>
      <c r="K2156" t="str">
        <f>IF((LEN(relatorio_Ananindeua[[#This Row],[CIF/CPF/CNPJ]])=14),relatorio_Ananindeua[[#This Row],[CIF/CPF/CNPJ]],relatorio_Ananindeua[[#This Row],[Coluna2]])</f>
        <v>000******00</v>
      </c>
      <c r="L2156" t="str">
        <f t="shared" si="34"/>
        <v>000******00</v>
      </c>
    </row>
    <row r="2157" spans="1:12" x14ac:dyDescent="0.25">
      <c r="A2157" t="s">
        <v>62</v>
      </c>
      <c r="B2157" t="s">
        <v>63</v>
      </c>
      <c r="C2157" t="s">
        <v>12</v>
      </c>
      <c r="D2157" s="1">
        <v>45299.775104166663</v>
      </c>
      <c r="E2157" s="18" t="s">
        <v>11</v>
      </c>
      <c r="F2157" s="13" t="s">
        <v>12</v>
      </c>
      <c r="G2157" t="s">
        <v>14</v>
      </c>
      <c r="H2157">
        <v>0</v>
      </c>
      <c r="I2157" s="2"/>
      <c r="J2157" s="4">
        <v>14813.92</v>
      </c>
      <c r="K2157" t="str">
        <f>IF((LEN(relatorio_Ananindeua[[#This Row],[CIF/CPF/CNPJ]])=14),relatorio_Ananindeua[[#This Row],[CIF/CPF/CNPJ]],relatorio_Ananindeua[[#This Row],[Coluna2]])</f>
        <v>05058441000168</v>
      </c>
      <c r="L2157" t="str">
        <f t="shared" si="34"/>
        <v>050******68</v>
      </c>
    </row>
    <row r="2158" spans="1:12" x14ac:dyDescent="0.25">
      <c r="A2158" t="s">
        <v>13507</v>
      </c>
      <c r="B2158" t="s">
        <v>10</v>
      </c>
      <c r="C2158" t="s">
        <v>12</v>
      </c>
      <c r="D2158" s="1">
        <v>45299.775127314817</v>
      </c>
      <c r="E2158" s="18" t="s">
        <v>11</v>
      </c>
      <c r="F2158" s="13" t="s">
        <v>12</v>
      </c>
      <c r="G2158" t="s">
        <v>14</v>
      </c>
      <c r="H2158">
        <v>0</v>
      </c>
      <c r="I2158" s="2"/>
      <c r="J2158" s="4">
        <v>428.25</v>
      </c>
      <c r="K2158" t="str">
        <f>IF((LEN(relatorio_Ananindeua[[#This Row],[CIF/CPF/CNPJ]])=14),relatorio_Ananindeua[[#This Row],[CIF/CPF/CNPJ]],relatorio_Ananindeua[[#This Row],[Coluna2]])</f>
        <v>000******00</v>
      </c>
      <c r="L2158" t="str">
        <f t="shared" si="34"/>
        <v>000******00</v>
      </c>
    </row>
    <row r="2159" spans="1:12" x14ac:dyDescent="0.25">
      <c r="A2159" t="s">
        <v>13507</v>
      </c>
      <c r="B2159" t="s">
        <v>10</v>
      </c>
      <c r="C2159" t="s">
        <v>12</v>
      </c>
      <c r="D2159" s="1">
        <v>45299.775196759256</v>
      </c>
      <c r="E2159" s="18" t="s">
        <v>11</v>
      </c>
      <c r="F2159" s="13" t="s">
        <v>12</v>
      </c>
      <c r="G2159" t="s">
        <v>14</v>
      </c>
      <c r="H2159">
        <v>0</v>
      </c>
      <c r="I2159" s="2"/>
      <c r="J2159" s="4">
        <v>339.9</v>
      </c>
      <c r="K2159" t="str">
        <f>IF((LEN(relatorio_Ananindeua[[#This Row],[CIF/CPF/CNPJ]])=14),relatorio_Ananindeua[[#This Row],[CIF/CPF/CNPJ]],relatorio_Ananindeua[[#This Row],[Coluna2]])</f>
        <v>000******00</v>
      </c>
      <c r="L2159" t="str">
        <f t="shared" si="34"/>
        <v>000******00</v>
      </c>
    </row>
    <row r="2160" spans="1:12" x14ac:dyDescent="0.25">
      <c r="A2160" t="s">
        <v>62</v>
      </c>
      <c r="B2160" t="s">
        <v>63</v>
      </c>
      <c r="C2160" t="s">
        <v>12</v>
      </c>
      <c r="D2160" s="1">
        <v>45299.775277777779</v>
      </c>
      <c r="E2160" s="18" t="s">
        <v>11</v>
      </c>
      <c r="F2160" s="13" t="s">
        <v>12</v>
      </c>
      <c r="G2160" t="s">
        <v>14</v>
      </c>
      <c r="H2160">
        <v>0</v>
      </c>
      <c r="I2160" s="2"/>
      <c r="J2160" s="4">
        <v>61.95</v>
      </c>
      <c r="K2160" t="str">
        <f>IF((LEN(relatorio_Ananindeua[[#This Row],[CIF/CPF/CNPJ]])=14),relatorio_Ananindeua[[#This Row],[CIF/CPF/CNPJ]],relatorio_Ananindeua[[#This Row],[Coluna2]])</f>
        <v>05058441000168</v>
      </c>
      <c r="L2160" t="str">
        <f t="shared" si="34"/>
        <v>050******68</v>
      </c>
    </row>
    <row r="2161" spans="1:12" x14ac:dyDescent="0.25">
      <c r="A2161" t="s">
        <v>13507</v>
      </c>
      <c r="B2161" t="s">
        <v>10</v>
      </c>
      <c r="C2161" t="s">
        <v>12</v>
      </c>
      <c r="D2161" s="1">
        <v>45299.77542824074</v>
      </c>
      <c r="E2161" s="18" t="s">
        <v>11</v>
      </c>
      <c r="F2161" s="13" t="s">
        <v>12</v>
      </c>
      <c r="G2161" t="s">
        <v>14</v>
      </c>
      <c r="H2161">
        <v>0</v>
      </c>
      <c r="I2161" s="2"/>
      <c r="J2161" s="4">
        <v>339.9</v>
      </c>
      <c r="K2161" t="str">
        <f>IF((LEN(relatorio_Ananindeua[[#This Row],[CIF/CPF/CNPJ]])=14),relatorio_Ananindeua[[#This Row],[CIF/CPF/CNPJ]],relatorio_Ananindeua[[#This Row],[Coluna2]])</f>
        <v>000******00</v>
      </c>
      <c r="L2161" t="str">
        <f t="shared" si="34"/>
        <v>000******00</v>
      </c>
    </row>
    <row r="2162" spans="1:12" x14ac:dyDescent="0.25">
      <c r="A2162" t="s">
        <v>13507</v>
      </c>
      <c r="B2162" t="s">
        <v>10</v>
      </c>
      <c r="C2162" t="s">
        <v>12</v>
      </c>
      <c r="D2162" s="1">
        <v>45299.775543981479</v>
      </c>
      <c r="E2162" s="18" t="s">
        <v>11</v>
      </c>
      <c r="F2162" s="13" t="s">
        <v>12</v>
      </c>
      <c r="G2162" t="s">
        <v>14</v>
      </c>
      <c r="H2162">
        <v>0</v>
      </c>
      <c r="I2162" s="2"/>
      <c r="J2162" s="4">
        <v>1247.5999999999999</v>
      </c>
      <c r="K2162" t="str">
        <f>IF((LEN(relatorio_Ananindeua[[#This Row],[CIF/CPF/CNPJ]])=14),relatorio_Ananindeua[[#This Row],[CIF/CPF/CNPJ]],relatorio_Ananindeua[[#This Row],[Coluna2]])</f>
        <v>000******00</v>
      </c>
      <c r="L2162" t="str">
        <f t="shared" si="34"/>
        <v>000******00</v>
      </c>
    </row>
    <row r="2163" spans="1:12" x14ac:dyDescent="0.25">
      <c r="A2163" t="s">
        <v>13507</v>
      </c>
      <c r="B2163" t="s">
        <v>10</v>
      </c>
      <c r="C2163" t="s">
        <v>12</v>
      </c>
      <c r="D2163" s="1">
        <v>45299.775543981479</v>
      </c>
      <c r="E2163" s="18" t="s">
        <v>11</v>
      </c>
      <c r="F2163" s="13" t="s">
        <v>12</v>
      </c>
      <c r="G2163" t="s">
        <v>14</v>
      </c>
      <c r="H2163">
        <v>0</v>
      </c>
      <c r="I2163" s="2"/>
      <c r="J2163" s="4">
        <v>318.83999999999997</v>
      </c>
      <c r="K2163" t="str">
        <f>IF((LEN(relatorio_Ananindeua[[#This Row],[CIF/CPF/CNPJ]])=14),relatorio_Ananindeua[[#This Row],[CIF/CPF/CNPJ]],relatorio_Ananindeua[[#This Row],[Coluna2]])</f>
        <v>000******00</v>
      </c>
      <c r="L2163" t="str">
        <f t="shared" si="34"/>
        <v>000******00</v>
      </c>
    </row>
    <row r="2164" spans="1:12" x14ac:dyDescent="0.25">
      <c r="A2164" t="s">
        <v>13507</v>
      </c>
      <c r="B2164" t="s">
        <v>10</v>
      </c>
      <c r="C2164" t="s">
        <v>12</v>
      </c>
      <c r="D2164" s="1">
        <v>45299.775601851848</v>
      </c>
      <c r="E2164" s="18" t="s">
        <v>11</v>
      </c>
      <c r="F2164" s="13" t="s">
        <v>12</v>
      </c>
      <c r="G2164" t="s">
        <v>14</v>
      </c>
      <c r="H2164">
        <v>0</v>
      </c>
      <c r="I2164" s="2"/>
      <c r="J2164" s="4">
        <v>318.83999999999997</v>
      </c>
      <c r="K2164" t="str">
        <f>IF((LEN(relatorio_Ananindeua[[#This Row],[CIF/CPF/CNPJ]])=14),relatorio_Ananindeua[[#This Row],[CIF/CPF/CNPJ]],relatorio_Ananindeua[[#This Row],[Coluna2]])</f>
        <v>000******00</v>
      </c>
      <c r="L2164" t="str">
        <f t="shared" si="34"/>
        <v>000******00</v>
      </c>
    </row>
    <row r="2165" spans="1:12" x14ac:dyDescent="0.25">
      <c r="A2165" t="s">
        <v>13507</v>
      </c>
      <c r="B2165" t="s">
        <v>10</v>
      </c>
      <c r="C2165" t="s">
        <v>12</v>
      </c>
      <c r="D2165" s="1">
        <v>45299.775810185187</v>
      </c>
      <c r="E2165" s="18" t="s">
        <v>11</v>
      </c>
      <c r="F2165" s="13" t="s">
        <v>12</v>
      </c>
      <c r="G2165" t="s">
        <v>14</v>
      </c>
      <c r="H2165">
        <v>0</v>
      </c>
      <c r="I2165" s="2"/>
      <c r="J2165" s="4">
        <v>345.16</v>
      </c>
      <c r="K2165" t="str">
        <f>IF((LEN(relatorio_Ananindeua[[#This Row],[CIF/CPF/CNPJ]])=14),relatorio_Ananindeua[[#This Row],[CIF/CPF/CNPJ]],relatorio_Ananindeua[[#This Row],[Coluna2]])</f>
        <v>000******00</v>
      </c>
      <c r="L2165" t="str">
        <f t="shared" si="34"/>
        <v>000******00</v>
      </c>
    </row>
    <row r="2166" spans="1:12" x14ac:dyDescent="0.25">
      <c r="A2166" t="s">
        <v>13507</v>
      </c>
      <c r="B2166" t="s">
        <v>10</v>
      </c>
      <c r="C2166" t="s">
        <v>12</v>
      </c>
      <c r="D2166" s="1">
        <v>45299.776145833333</v>
      </c>
      <c r="E2166" s="18" t="s">
        <v>11</v>
      </c>
      <c r="F2166" s="13" t="s">
        <v>12</v>
      </c>
      <c r="G2166" t="s">
        <v>14</v>
      </c>
      <c r="H2166">
        <v>0</v>
      </c>
      <c r="I2166" s="2"/>
      <c r="J2166" s="4">
        <v>345.16</v>
      </c>
      <c r="K2166" t="str">
        <f>IF((LEN(relatorio_Ananindeua[[#This Row],[CIF/CPF/CNPJ]])=14),relatorio_Ananindeua[[#This Row],[CIF/CPF/CNPJ]],relatorio_Ananindeua[[#This Row],[Coluna2]])</f>
        <v>000******00</v>
      </c>
      <c r="L2166" t="str">
        <f t="shared" si="34"/>
        <v>000******00</v>
      </c>
    </row>
    <row r="2167" spans="1:12" x14ac:dyDescent="0.25">
      <c r="A2167" t="s">
        <v>13507</v>
      </c>
      <c r="B2167" t="s">
        <v>10</v>
      </c>
      <c r="C2167" t="s">
        <v>12</v>
      </c>
      <c r="D2167" s="1">
        <v>45299.776180555556</v>
      </c>
      <c r="E2167" s="18" t="s">
        <v>11</v>
      </c>
      <c r="F2167" s="13" t="s">
        <v>12</v>
      </c>
      <c r="G2167" t="s">
        <v>14</v>
      </c>
      <c r="H2167">
        <v>0</v>
      </c>
      <c r="I2167" s="2"/>
      <c r="J2167" s="4">
        <v>345.16</v>
      </c>
      <c r="K2167" t="str">
        <f>IF((LEN(relatorio_Ananindeua[[#This Row],[CIF/CPF/CNPJ]])=14),relatorio_Ananindeua[[#This Row],[CIF/CPF/CNPJ]],relatorio_Ananindeua[[#This Row],[Coluna2]])</f>
        <v>000******00</v>
      </c>
      <c r="L2167" t="str">
        <f t="shared" si="34"/>
        <v>000******00</v>
      </c>
    </row>
    <row r="2168" spans="1:12" x14ac:dyDescent="0.25">
      <c r="A2168" t="s">
        <v>13507</v>
      </c>
      <c r="B2168" t="s">
        <v>10</v>
      </c>
      <c r="C2168" t="s">
        <v>12</v>
      </c>
      <c r="D2168" s="1">
        <v>45299.776226851849</v>
      </c>
      <c r="E2168" s="18" t="s">
        <v>11</v>
      </c>
      <c r="F2168" s="13" t="s">
        <v>12</v>
      </c>
      <c r="G2168" t="s">
        <v>14</v>
      </c>
      <c r="H2168">
        <v>0</v>
      </c>
      <c r="I2168" s="2"/>
      <c r="J2168" s="4">
        <v>345.16</v>
      </c>
      <c r="K2168" t="str">
        <f>IF((LEN(relatorio_Ananindeua[[#This Row],[CIF/CPF/CNPJ]])=14),relatorio_Ananindeua[[#This Row],[CIF/CPF/CNPJ]],relatorio_Ananindeua[[#This Row],[Coluna2]])</f>
        <v>000******00</v>
      </c>
      <c r="L2168" t="str">
        <f t="shared" si="34"/>
        <v>000******00</v>
      </c>
    </row>
    <row r="2169" spans="1:12" x14ac:dyDescent="0.25">
      <c r="A2169" t="s">
        <v>13507</v>
      </c>
      <c r="B2169" t="s">
        <v>10</v>
      </c>
      <c r="C2169" t="s">
        <v>12</v>
      </c>
      <c r="D2169" s="1">
        <v>45299.776250000003</v>
      </c>
      <c r="E2169" s="18" t="s">
        <v>11</v>
      </c>
      <c r="F2169" s="13" t="s">
        <v>12</v>
      </c>
      <c r="G2169" t="s">
        <v>14</v>
      </c>
      <c r="H2169">
        <v>0</v>
      </c>
      <c r="I2169" s="2"/>
      <c r="J2169" s="4">
        <v>251.42</v>
      </c>
      <c r="K2169" t="str">
        <f>IF((LEN(relatorio_Ananindeua[[#This Row],[CIF/CPF/CNPJ]])=14),relatorio_Ananindeua[[#This Row],[CIF/CPF/CNPJ]],relatorio_Ananindeua[[#This Row],[Coluna2]])</f>
        <v>000******00</v>
      </c>
      <c r="L2169" t="str">
        <f t="shared" si="34"/>
        <v>000******00</v>
      </c>
    </row>
    <row r="2170" spans="1:12" x14ac:dyDescent="0.25">
      <c r="A2170" t="s">
        <v>13507</v>
      </c>
      <c r="B2170" t="s">
        <v>10</v>
      </c>
      <c r="C2170" t="s">
        <v>12</v>
      </c>
      <c r="D2170" s="1">
        <v>45299.776319444441</v>
      </c>
      <c r="E2170" s="18" t="s">
        <v>11</v>
      </c>
      <c r="F2170" s="13" t="s">
        <v>12</v>
      </c>
      <c r="G2170" t="s">
        <v>14</v>
      </c>
      <c r="H2170">
        <v>0</v>
      </c>
      <c r="I2170" s="2"/>
      <c r="J2170" s="4">
        <v>345.16</v>
      </c>
      <c r="K2170" t="str">
        <f>IF((LEN(relatorio_Ananindeua[[#This Row],[CIF/CPF/CNPJ]])=14),relatorio_Ananindeua[[#This Row],[CIF/CPF/CNPJ]],relatorio_Ananindeua[[#This Row],[Coluna2]])</f>
        <v>000******00</v>
      </c>
      <c r="L2170" t="str">
        <f t="shared" si="34"/>
        <v>000******00</v>
      </c>
    </row>
    <row r="2171" spans="1:12" x14ac:dyDescent="0.25">
      <c r="A2171" t="s">
        <v>62</v>
      </c>
      <c r="B2171" t="s">
        <v>63</v>
      </c>
      <c r="C2171" t="s">
        <v>12</v>
      </c>
      <c r="D2171" s="1">
        <v>45299.776446759257</v>
      </c>
      <c r="E2171" s="18" t="s">
        <v>11</v>
      </c>
      <c r="F2171" s="13" t="s">
        <v>12</v>
      </c>
      <c r="G2171" t="s">
        <v>14</v>
      </c>
      <c r="H2171">
        <v>0</v>
      </c>
      <c r="I2171" s="2"/>
      <c r="J2171" s="4">
        <v>76.48</v>
      </c>
      <c r="K2171" t="str">
        <f>IF((LEN(relatorio_Ananindeua[[#This Row],[CIF/CPF/CNPJ]])=14),relatorio_Ananindeua[[#This Row],[CIF/CPF/CNPJ]],relatorio_Ananindeua[[#This Row],[Coluna2]])</f>
        <v>05058441000168</v>
      </c>
      <c r="L2171" t="str">
        <f t="shared" si="34"/>
        <v>050******68</v>
      </c>
    </row>
    <row r="2172" spans="1:12" x14ac:dyDescent="0.25">
      <c r="A2172" t="s">
        <v>13507</v>
      </c>
      <c r="B2172" t="s">
        <v>10</v>
      </c>
      <c r="C2172" t="s">
        <v>12</v>
      </c>
      <c r="D2172" s="1">
        <v>45299.776504629626</v>
      </c>
      <c r="E2172" s="18" t="s">
        <v>11</v>
      </c>
      <c r="F2172" s="13" t="s">
        <v>12</v>
      </c>
      <c r="G2172" t="s">
        <v>14</v>
      </c>
      <c r="H2172">
        <v>0</v>
      </c>
      <c r="I2172" s="2"/>
      <c r="J2172" s="4">
        <v>2965.4</v>
      </c>
      <c r="K2172" t="str">
        <f>IF((LEN(relatorio_Ananindeua[[#This Row],[CIF/CPF/CNPJ]])=14),relatorio_Ananindeua[[#This Row],[CIF/CPF/CNPJ]],relatorio_Ananindeua[[#This Row],[Coluna2]])</f>
        <v>000******00</v>
      </c>
      <c r="L2172" t="str">
        <f t="shared" si="34"/>
        <v>000******00</v>
      </c>
    </row>
    <row r="2173" spans="1:12" x14ac:dyDescent="0.25">
      <c r="A2173" t="s">
        <v>13517</v>
      </c>
      <c r="B2173" t="s">
        <v>4355</v>
      </c>
      <c r="C2173" t="s">
        <v>12</v>
      </c>
      <c r="D2173" s="1">
        <v>45299.776597222219</v>
      </c>
      <c r="E2173" s="18" t="s">
        <v>11</v>
      </c>
      <c r="F2173" s="13" t="s">
        <v>12</v>
      </c>
      <c r="G2173" t="s">
        <v>13496</v>
      </c>
      <c r="H2173">
        <v>0</v>
      </c>
      <c r="I2173" s="2"/>
      <c r="J2173" s="4">
        <v>825.79</v>
      </c>
      <c r="K2173" t="str">
        <f>IF((LEN(relatorio_Ananindeua[[#This Row],[CIF/CPF/CNPJ]])=14),relatorio_Ananindeua[[#This Row],[CIF/CPF/CNPJ]],relatorio_Ananindeua[[#This Row],[Coluna2]])</f>
        <v>371******49</v>
      </c>
      <c r="L2173" t="str">
        <f t="shared" si="34"/>
        <v>371******49</v>
      </c>
    </row>
    <row r="2174" spans="1:12" x14ac:dyDescent="0.25">
      <c r="A2174" t="s">
        <v>13507</v>
      </c>
      <c r="B2174" t="s">
        <v>10</v>
      </c>
      <c r="C2174" t="s">
        <v>12</v>
      </c>
      <c r="D2174" s="1">
        <v>45299.776620370372</v>
      </c>
      <c r="E2174" s="18" t="s">
        <v>11</v>
      </c>
      <c r="F2174" s="13" t="s">
        <v>12</v>
      </c>
      <c r="G2174" t="s">
        <v>14</v>
      </c>
      <c r="H2174">
        <v>0</v>
      </c>
      <c r="I2174" s="2"/>
      <c r="J2174" s="4">
        <v>345.16</v>
      </c>
      <c r="K2174" t="str">
        <f>IF((LEN(relatorio_Ananindeua[[#This Row],[CIF/CPF/CNPJ]])=14),relatorio_Ananindeua[[#This Row],[CIF/CPF/CNPJ]],relatorio_Ananindeua[[#This Row],[Coluna2]])</f>
        <v>000******00</v>
      </c>
      <c r="L2174" t="str">
        <f t="shared" si="34"/>
        <v>000******00</v>
      </c>
    </row>
    <row r="2175" spans="1:12" x14ac:dyDescent="0.25">
      <c r="A2175" t="s">
        <v>13507</v>
      </c>
      <c r="B2175" t="s">
        <v>10</v>
      </c>
      <c r="C2175" t="s">
        <v>12</v>
      </c>
      <c r="D2175" s="1">
        <v>45299.776736111111</v>
      </c>
      <c r="E2175" s="18" t="s">
        <v>11</v>
      </c>
      <c r="F2175" s="13" t="s">
        <v>12</v>
      </c>
      <c r="G2175" t="s">
        <v>14</v>
      </c>
      <c r="H2175">
        <v>0</v>
      </c>
      <c r="I2175" s="2"/>
      <c r="J2175" s="4">
        <v>255.38</v>
      </c>
      <c r="K2175" t="str">
        <f>IF((LEN(relatorio_Ananindeua[[#This Row],[CIF/CPF/CNPJ]])=14),relatorio_Ananindeua[[#This Row],[CIF/CPF/CNPJ]],relatorio_Ananindeua[[#This Row],[Coluna2]])</f>
        <v>000******00</v>
      </c>
      <c r="L2175" t="str">
        <f t="shared" si="34"/>
        <v>000******00</v>
      </c>
    </row>
    <row r="2176" spans="1:12" x14ac:dyDescent="0.25">
      <c r="A2176" t="s">
        <v>13507</v>
      </c>
      <c r="B2176" t="s">
        <v>10</v>
      </c>
      <c r="C2176" t="s">
        <v>12</v>
      </c>
      <c r="D2176" s="1">
        <v>45299.776770833334</v>
      </c>
      <c r="E2176" s="18" t="s">
        <v>11</v>
      </c>
      <c r="F2176" s="13" t="s">
        <v>12</v>
      </c>
      <c r="G2176" t="s">
        <v>14</v>
      </c>
      <c r="H2176">
        <v>0</v>
      </c>
      <c r="I2176" s="2"/>
      <c r="J2176" s="4">
        <v>1166.8800000000001</v>
      </c>
      <c r="K2176" t="str">
        <f>IF((LEN(relatorio_Ananindeua[[#This Row],[CIF/CPF/CNPJ]])=14),relatorio_Ananindeua[[#This Row],[CIF/CPF/CNPJ]],relatorio_Ananindeua[[#This Row],[Coluna2]])</f>
        <v>000******00</v>
      </c>
      <c r="L2176" t="str">
        <f t="shared" si="34"/>
        <v>000******00</v>
      </c>
    </row>
    <row r="2177" spans="1:12" x14ac:dyDescent="0.25">
      <c r="A2177" t="s">
        <v>13507</v>
      </c>
      <c r="B2177" t="s">
        <v>10</v>
      </c>
      <c r="C2177" t="s">
        <v>12</v>
      </c>
      <c r="D2177" s="1">
        <v>45299.776956018519</v>
      </c>
      <c r="E2177" s="18" t="s">
        <v>11</v>
      </c>
      <c r="F2177" s="13" t="s">
        <v>12</v>
      </c>
      <c r="G2177" t="s">
        <v>14</v>
      </c>
      <c r="H2177">
        <v>0</v>
      </c>
      <c r="I2177" s="2"/>
      <c r="J2177" s="4">
        <v>345.16</v>
      </c>
      <c r="K2177" t="str">
        <f>IF((LEN(relatorio_Ananindeua[[#This Row],[CIF/CPF/CNPJ]])=14),relatorio_Ananindeua[[#This Row],[CIF/CPF/CNPJ]],relatorio_Ananindeua[[#This Row],[Coluna2]])</f>
        <v>000******00</v>
      </c>
      <c r="L2177" t="str">
        <f t="shared" si="34"/>
        <v>000******00</v>
      </c>
    </row>
    <row r="2178" spans="1:12" x14ac:dyDescent="0.25">
      <c r="A2178" t="s">
        <v>13507</v>
      </c>
      <c r="B2178" t="s">
        <v>10</v>
      </c>
      <c r="C2178" t="s">
        <v>12</v>
      </c>
      <c r="D2178" s="1">
        <v>45299.777615740742</v>
      </c>
      <c r="E2178" s="18" t="s">
        <v>11</v>
      </c>
      <c r="F2178" s="13" t="s">
        <v>12</v>
      </c>
      <c r="G2178" t="s">
        <v>14</v>
      </c>
      <c r="H2178">
        <v>0</v>
      </c>
      <c r="I2178" s="2"/>
      <c r="J2178" s="4">
        <v>2260.54</v>
      </c>
      <c r="K2178" t="str">
        <f>IF((LEN(relatorio_Ananindeua[[#This Row],[CIF/CPF/CNPJ]])=14),relatorio_Ananindeua[[#This Row],[CIF/CPF/CNPJ]],relatorio_Ananindeua[[#This Row],[Coluna2]])</f>
        <v>000******00</v>
      </c>
      <c r="L2178" t="str">
        <f t="shared" si="34"/>
        <v>000******00</v>
      </c>
    </row>
    <row r="2179" spans="1:12" x14ac:dyDescent="0.25">
      <c r="A2179" t="s">
        <v>13507</v>
      </c>
      <c r="B2179" t="s">
        <v>10</v>
      </c>
      <c r="C2179" t="s">
        <v>12</v>
      </c>
      <c r="D2179" s="1">
        <v>45299.777638888889</v>
      </c>
      <c r="E2179" s="18" t="s">
        <v>11</v>
      </c>
      <c r="F2179" s="13" t="s">
        <v>12</v>
      </c>
      <c r="G2179" t="s">
        <v>14</v>
      </c>
      <c r="H2179">
        <v>0</v>
      </c>
      <c r="I2179" s="2"/>
      <c r="J2179" s="4">
        <v>2640.59</v>
      </c>
      <c r="K2179" t="str">
        <f>IF((LEN(relatorio_Ananindeua[[#This Row],[CIF/CPF/CNPJ]])=14),relatorio_Ananindeua[[#This Row],[CIF/CPF/CNPJ]],relatorio_Ananindeua[[#This Row],[Coluna2]])</f>
        <v>000******00</v>
      </c>
      <c r="L2179" t="str">
        <f t="shared" si="34"/>
        <v>000******00</v>
      </c>
    </row>
    <row r="2180" spans="1:12" x14ac:dyDescent="0.25">
      <c r="A2180" t="s">
        <v>13507</v>
      </c>
      <c r="B2180" t="s">
        <v>10</v>
      </c>
      <c r="C2180" t="s">
        <v>12</v>
      </c>
      <c r="D2180" s="1">
        <v>45299.777824074074</v>
      </c>
      <c r="E2180" s="18" t="s">
        <v>11</v>
      </c>
      <c r="F2180" s="13" t="s">
        <v>12</v>
      </c>
      <c r="G2180" t="s">
        <v>14</v>
      </c>
      <c r="H2180">
        <v>0</v>
      </c>
      <c r="I2180" s="2"/>
      <c r="J2180" s="4">
        <v>240.24</v>
      </c>
      <c r="K2180" t="str">
        <f>IF((LEN(relatorio_Ananindeua[[#This Row],[CIF/CPF/CNPJ]])=14),relatorio_Ananindeua[[#This Row],[CIF/CPF/CNPJ]],relatorio_Ananindeua[[#This Row],[Coluna2]])</f>
        <v>000******00</v>
      </c>
      <c r="L2180" t="str">
        <f t="shared" si="34"/>
        <v>000******00</v>
      </c>
    </row>
    <row r="2181" spans="1:12" x14ac:dyDescent="0.25">
      <c r="A2181" t="s">
        <v>13507</v>
      </c>
      <c r="B2181" t="s">
        <v>10</v>
      </c>
      <c r="C2181" t="s">
        <v>12</v>
      </c>
      <c r="D2181" s="1">
        <v>45299.77784722222</v>
      </c>
      <c r="E2181" s="18" t="s">
        <v>11</v>
      </c>
      <c r="F2181" s="13" t="s">
        <v>12</v>
      </c>
      <c r="G2181" t="s">
        <v>14</v>
      </c>
      <c r="H2181">
        <v>0</v>
      </c>
      <c r="I2181" s="2"/>
      <c r="J2181" s="4">
        <v>1705.83</v>
      </c>
      <c r="K2181" t="str">
        <f>IF((LEN(relatorio_Ananindeua[[#This Row],[CIF/CPF/CNPJ]])=14),relatorio_Ananindeua[[#This Row],[CIF/CPF/CNPJ]],relatorio_Ananindeua[[#This Row],[Coluna2]])</f>
        <v>000******00</v>
      </c>
      <c r="L2181" t="str">
        <f t="shared" si="34"/>
        <v>000******00</v>
      </c>
    </row>
    <row r="2182" spans="1:12" x14ac:dyDescent="0.25">
      <c r="A2182" t="s">
        <v>13507</v>
      </c>
      <c r="B2182" t="s">
        <v>10</v>
      </c>
      <c r="C2182" t="s">
        <v>12</v>
      </c>
      <c r="D2182" s="1">
        <v>45299.777905092589</v>
      </c>
      <c r="E2182" s="18" t="s">
        <v>11</v>
      </c>
      <c r="F2182" s="13" t="s">
        <v>12</v>
      </c>
      <c r="G2182" t="s">
        <v>14</v>
      </c>
      <c r="H2182">
        <v>0</v>
      </c>
      <c r="I2182" s="2"/>
      <c r="J2182" s="4">
        <v>345.16</v>
      </c>
      <c r="K2182" t="str">
        <f>IF((LEN(relatorio_Ananindeua[[#This Row],[CIF/CPF/CNPJ]])=14),relatorio_Ananindeua[[#This Row],[CIF/CPF/CNPJ]],relatorio_Ananindeua[[#This Row],[Coluna2]])</f>
        <v>000******00</v>
      </c>
      <c r="L2182" t="str">
        <f t="shared" si="34"/>
        <v>000******00</v>
      </c>
    </row>
    <row r="2183" spans="1:12" x14ac:dyDescent="0.25">
      <c r="A2183" t="s">
        <v>62</v>
      </c>
      <c r="B2183" t="s">
        <v>63</v>
      </c>
      <c r="C2183" t="s">
        <v>12</v>
      </c>
      <c r="D2183" s="1">
        <v>45299.777962962966</v>
      </c>
      <c r="E2183" s="18" t="s">
        <v>11</v>
      </c>
      <c r="F2183" s="13" t="s">
        <v>12</v>
      </c>
      <c r="G2183" t="s">
        <v>14</v>
      </c>
      <c r="H2183">
        <v>0</v>
      </c>
      <c r="I2183" s="2"/>
      <c r="J2183" s="4">
        <v>62.92</v>
      </c>
      <c r="K2183" t="str">
        <f>IF((LEN(relatorio_Ananindeua[[#This Row],[CIF/CPF/CNPJ]])=14),relatorio_Ananindeua[[#This Row],[CIF/CPF/CNPJ]],relatorio_Ananindeua[[#This Row],[Coluna2]])</f>
        <v>05058441000168</v>
      </c>
      <c r="L2183" t="str">
        <f t="shared" si="34"/>
        <v>050******68</v>
      </c>
    </row>
    <row r="2184" spans="1:12" x14ac:dyDescent="0.25">
      <c r="A2184" t="s">
        <v>13507</v>
      </c>
      <c r="B2184" t="s">
        <v>10</v>
      </c>
      <c r="C2184" t="s">
        <v>12</v>
      </c>
      <c r="D2184" s="1">
        <v>45299.77815972222</v>
      </c>
      <c r="E2184" s="18" t="s">
        <v>11</v>
      </c>
      <c r="F2184" s="13" t="s">
        <v>12</v>
      </c>
      <c r="G2184" t="s">
        <v>14</v>
      </c>
      <c r="H2184">
        <v>0</v>
      </c>
      <c r="I2184" s="2"/>
      <c r="J2184" s="4">
        <v>345.16</v>
      </c>
      <c r="K2184" t="str">
        <f>IF((LEN(relatorio_Ananindeua[[#This Row],[CIF/CPF/CNPJ]])=14),relatorio_Ananindeua[[#This Row],[CIF/CPF/CNPJ]],relatorio_Ananindeua[[#This Row],[Coluna2]])</f>
        <v>000******00</v>
      </c>
      <c r="L2184" t="str">
        <f t="shared" si="34"/>
        <v>000******00</v>
      </c>
    </row>
    <row r="2185" spans="1:12" x14ac:dyDescent="0.25">
      <c r="A2185" t="s">
        <v>13507</v>
      </c>
      <c r="B2185" t="s">
        <v>10</v>
      </c>
      <c r="C2185" t="s">
        <v>12</v>
      </c>
      <c r="D2185" s="1">
        <v>45299.778287037036</v>
      </c>
      <c r="E2185" s="18" t="s">
        <v>11</v>
      </c>
      <c r="F2185" s="13" t="s">
        <v>12</v>
      </c>
      <c r="G2185" t="s">
        <v>14</v>
      </c>
      <c r="H2185">
        <v>0</v>
      </c>
      <c r="I2185" s="2"/>
      <c r="J2185" s="4">
        <v>345.16</v>
      </c>
      <c r="K2185" t="str">
        <f>IF((LEN(relatorio_Ananindeua[[#This Row],[CIF/CPF/CNPJ]])=14),relatorio_Ananindeua[[#This Row],[CIF/CPF/CNPJ]],relatorio_Ananindeua[[#This Row],[Coluna2]])</f>
        <v>000******00</v>
      </c>
      <c r="L2185" t="str">
        <f t="shared" si="34"/>
        <v>000******00</v>
      </c>
    </row>
    <row r="2186" spans="1:12" x14ac:dyDescent="0.25">
      <c r="A2186" t="s">
        <v>13507</v>
      </c>
      <c r="B2186" t="s">
        <v>10</v>
      </c>
      <c r="C2186" t="s">
        <v>12</v>
      </c>
      <c r="D2186" s="1">
        <v>45299.778333333335</v>
      </c>
      <c r="E2186" s="18" t="s">
        <v>11</v>
      </c>
      <c r="F2186" s="13" t="s">
        <v>12</v>
      </c>
      <c r="G2186" t="s">
        <v>14</v>
      </c>
      <c r="H2186">
        <v>0</v>
      </c>
      <c r="I2186" s="2"/>
      <c r="J2186" s="4">
        <v>345.16</v>
      </c>
      <c r="K2186" t="str">
        <f>IF((LEN(relatorio_Ananindeua[[#This Row],[CIF/CPF/CNPJ]])=14),relatorio_Ananindeua[[#This Row],[CIF/CPF/CNPJ]],relatorio_Ananindeua[[#This Row],[Coluna2]])</f>
        <v>000******00</v>
      </c>
      <c r="L2186" t="str">
        <f t="shared" si="34"/>
        <v>000******00</v>
      </c>
    </row>
    <row r="2187" spans="1:12" x14ac:dyDescent="0.25">
      <c r="A2187" t="s">
        <v>13507</v>
      </c>
      <c r="B2187" t="s">
        <v>10</v>
      </c>
      <c r="C2187" t="s">
        <v>12</v>
      </c>
      <c r="D2187" s="1">
        <v>45299.778773148151</v>
      </c>
      <c r="E2187" s="18" t="s">
        <v>11</v>
      </c>
      <c r="F2187" s="13" t="s">
        <v>12</v>
      </c>
      <c r="G2187" t="s">
        <v>14</v>
      </c>
      <c r="H2187">
        <v>0</v>
      </c>
      <c r="I2187" s="2"/>
      <c r="J2187" s="4">
        <v>345.16</v>
      </c>
      <c r="K2187" t="str">
        <f>IF((LEN(relatorio_Ananindeua[[#This Row],[CIF/CPF/CNPJ]])=14),relatorio_Ananindeua[[#This Row],[CIF/CPF/CNPJ]],relatorio_Ananindeua[[#This Row],[Coluna2]])</f>
        <v>000******00</v>
      </c>
      <c r="L2187" t="str">
        <f t="shared" si="34"/>
        <v>000******00</v>
      </c>
    </row>
    <row r="2188" spans="1:12" x14ac:dyDescent="0.25">
      <c r="A2188" t="s">
        <v>13507</v>
      </c>
      <c r="B2188" t="s">
        <v>10</v>
      </c>
      <c r="C2188" t="s">
        <v>12</v>
      </c>
      <c r="D2188" s="1">
        <v>45299.778796296298</v>
      </c>
      <c r="E2188" s="18" t="s">
        <v>11</v>
      </c>
      <c r="F2188" s="13" t="s">
        <v>12</v>
      </c>
      <c r="G2188" t="s">
        <v>14</v>
      </c>
      <c r="H2188">
        <v>0</v>
      </c>
      <c r="I2188" s="2"/>
      <c r="J2188" s="4">
        <v>345.16</v>
      </c>
      <c r="K2188" t="str">
        <f>IF((LEN(relatorio_Ananindeua[[#This Row],[CIF/CPF/CNPJ]])=14),relatorio_Ananindeua[[#This Row],[CIF/CPF/CNPJ]],relatorio_Ananindeua[[#This Row],[Coluna2]])</f>
        <v>000******00</v>
      </c>
      <c r="L2188" t="str">
        <f t="shared" si="34"/>
        <v>000******00</v>
      </c>
    </row>
    <row r="2189" spans="1:12" x14ac:dyDescent="0.25">
      <c r="A2189" t="s">
        <v>13507</v>
      </c>
      <c r="B2189" t="s">
        <v>10</v>
      </c>
      <c r="C2189" t="s">
        <v>12</v>
      </c>
      <c r="D2189" s="1">
        <v>45299.779351851852</v>
      </c>
      <c r="E2189" s="18" t="s">
        <v>11</v>
      </c>
      <c r="F2189" s="13" t="s">
        <v>12</v>
      </c>
      <c r="G2189" t="s">
        <v>14</v>
      </c>
      <c r="H2189">
        <v>0</v>
      </c>
      <c r="I2189" s="2"/>
      <c r="J2189" s="4">
        <v>908.44</v>
      </c>
      <c r="K2189" t="str">
        <f>IF((LEN(relatorio_Ananindeua[[#This Row],[CIF/CPF/CNPJ]])=14),relatorio_Ananindeua[[#This Row],[CIF/CPF/CNPJ]],relatorio_Ananindeua[[#This Row],[Coluna2]])</f>
        <v>000******00</v>
      </c>
      <c r="L2189" t="str">
        <f t="shared" si="34"/>
        <v>000******00</v>
      </c>
    </row>
    <row r="2190" spans="1:12" x14ac:dyDescent="0.25">
      <c r="A2190" t="s">
        <v>62</v>
      </c>
      <c r="B2190" t="s">
        <v>63</v>
      </c>
      <c r="C2190" t="s">
        <v>12</v>
      </c>
      <c r="D2190" s="1">
        <v>45299.779537037037</v>
      </c>
      <c r="E2190" s="18" t="s">
        <v>11</v>
      </c>
      <c r="F2190" s="13" t="s">
        <v>12</v>
      </c>
      <c r="G2190" t="s">
        <v>14</v>
      </c>
      <c r="H2190">
        <v>0</v>
      </c>
      <c r="I2190" s="2"/>
      <c r="J2190" s="4">
        <v>6380.99</v>
      </c>
      <c r="K2190" t="str">
        <f>IF((LEN(relatorio_Ananindeua[[#This Row],[CIF/CPF/CNPJ]])=14),relatorio_Ananindeua[[#This Row],[CIF/CPF/CNPJ]],relatorio_Ananindeua[[#This Row],[Coluna2]])</f>
        <v>05058441000168</v>
      </c>
      <c r="L2190" t="str">
        <f t="shared" si="34"/>
        <v>050******68</v>
      </c>
    </row>
    <row r="2191" spans="1:12" x14ac:dyDescent="0.25">
      <c r="A2191" t="s">
        <v>13507</v>
      </c>
      <c r="B2191" t="s">
        <v>10</v>
      </c>
      <c r="C2191" t="s">
        <v>12</v>
      </c>
      <c r="D2191" s="1">
        <v>45299.779629629629</v>
      </c>
      <c r="E2191" s="18" t="s">
        <v>11</v>
      </c>
      <c r="F2191" s="13" t="s">
        <v>12</v>
      </c>
      <c r="G2191" t="s">
        <v>14</v>
      </c>
      <c r="H2191">
        <v>0</v>
      </c>
      <c r="I2191" s="2"/>
      <c r="J2191" s="4">
        <v>7763.83</v>
      </c>
      <c r="K2191" t="str">
        <f>IF((LEN(relatorio_Ananindeua[[#This Row],[CIF/CPF/CNPJ]])=14),relatorio_Ananindeua[[#This Row],[CIF/CPF/CNPJ]],relatorio_Ananindeua[[#This Row],[Coluna2]])</f>
        <v>000******00</v>
      </c>
      <c r="L2191" t="str">
        <f t="shared" si="34"/>
        <v>000******00</v>
      </c>
    </row>
    <row r="2192" spans="1:12" x14ac:dyDescent="0.25">
      <c r="A2192" t="s">
        <v>13507</v>
      </c>
      <c r="B2192" t="s">
        <v>10</v>
      </c>
      <c r="C2192" t="s">
        <v>12</v>
      </c>
      <c r="D2192" s="1">
        <v>45299.779664351852</v>
      </c>
      <c r="E2192" s="18" t="s">
        <v>11</v>
      </c>
      <c r="F2192" s="13" t="s">
        <v>12</v>
      </c>
      <c r="G2192" t="s">
        <v>14</v>
      </c>
      <c r="H2192">
        <v>0</v>
      </c>
      <c r="I2192" s="2"/>
      <c r="J2192" s="4">
        <v>23994.55</v>
      </c>
      <c r="K2192" t="str">
        <f>IF((LEN(relatorio_Ananindeua[[#This Row],[CIF/CPF/CNPJ]])=14),relatorio_Ananindeua[[#This Row],[CIF/CPF/CNPJ]],relatorio_Ananindeua[[#This Row],[Coluna2]])</f>
        <v>000******00</v>
      </c>
      <c r="L2192" t="str">
        <f t="shared" si="34"/>
        <v>000******00</v>
      </c>
    </row>
    <row r="2193" spans="1:12" x14ac:dyDescent="0.25">
      <c r="A2193" t="s">
        <v>13507</v>
      </c>
      <c r="B2193" t="s">
        <v>10</v>
      </c>
      <c r="C2193" t="s">
        <v>12</v>
      </c>
      <c r="D2193" s="1">
        <v>45299.779687499999</v>
      </c>
      <c r="E2193" s="18" t="s">
        <v>11</v>
      </c>
      <c r="F2193" s="13" t="s">
        <v>12</v>
      </c>
      <c r="G2193" t="s">
        <v>14</v>
      </c>
      <c r="H2193">
        <v>0</v>
      </c>
      <c r="I2193" s="2"/>
      <c r="J2193" s="4">
        <v>3118.31</v>
      </c>
      <c r="K2193" t="str">
        <f>IF((LEN(relatorio_Ananindeua[[#This Row],[CIF/CPF/CNPJ]])=14),relatorio_Ananindeua[[#This Row],[CIF/CPF/CNPJ]],relatorio_Ananindeua[[#This Row],[Coluna2]])</f>
        <v>000******00</v>
      </c>
      <c r="L2193" t="str">
        <f t="shared" si="34"/>
        <v>000******00</v>
      </c>
    </row>
    <row r="2194" spans="1:12" x14ac:dyDescent="0.25">
      <c r="A2194" t="s">
        <v>13507</v>
      </c>
      <c r="B2194" t="s">
        <v>10</v>
      </c>
      <c r="C2194" t="s">
        <v>12</v>
      </c>
      <c r="D2194" s="1">
        <v>45299.779791666668</v>
      </c>
      <c r="E2194" s="18" t="s">
        <v>11</v>
      </c>
      <c r="F2194" s="13" t="s">
        <v>12</v>
      </c>
      <c r="G2194" t="s">
        <v>14</v>
      </c>
      <c r="H2194">
        <v>0</v>
      </c>
      <c r="I2194" s="2"/>
      <c r="J2194" s="4">
        <v>345.16</v>
      </c>
      <c r="K2194" t="str">
        <f>IF((LEN(relatorio_Ananindeua[[#This Row],[CIF/CPF/CNPJ]])=14),relatorio_Ananindeua[[#This Row],[CIF/CPF/CNPJ]],relatorio_Ananindeua[[#This Row],[Coluna2]])</f>
        <v>000******00</v>
      </c>
      <c r="L2194" t="str">
        <f t="shared" ref="L2194:L2257" si="35">_xlfn.CONCAT(LEFT(A2194,3),REPT("*",6),RIGHT(A2194,2))</f>
        <v>000******00</v>
      </c>
    </row>
    <row r="2195" spans="1:12" x14ac:dyDescent="0.25">
      <c r="A2195" t="s">
        <v>13507</v>
      </c>
      <c r="B2195" t="s">
        <v>10</v>
      </c>
      <c r="C2195" t="s">
        <v>12</v>
      </c>
      <c r="D2195" s="1">
        <v>45299.779791666668</v>
      </c>
      <c r="E2195" s="18" t="s">
        <v>11</v>
      </c>
      <c r="F2195" s="13" t="s">
        <v>12</v>
      </c>
      <c r="G2195" t="s">
        <v>14</v>
      </c>
      <c r="H2195">
        <v>0</v>
      </c>
      <c r="I2195" s="2"/>
      <c r="J2195" s="4">
        <v>4131.72</v>
      </c>
      <c r="K2195" t="str">
        <f>IF((LEN(relatorio_Ananindeua[[#This Row],[CIF/CPF/CNPJ]])=14),relatorio_Ananindeua[[#This Row],[CIF/CPF/CNPJ]],relatorio_Ananindeua[[#This Row],[Coluna2]])</f>
        <v>000******00</v>
      </c>
      <c r="L2195" t="str">
        <f t="shared" si="35"/>
        <v>000******00</v>
      </c>
    </row>
    <row r="2196" spans="1:12" x14ac:dyDescent="0.25">
      <c r="A2196" t="s">
        <v>27</v>
      </c>
      <c r="B2196" t="s">
        <v>26</v>
      </c>
      <c r="C2196" t="s">
        <v>12</v>
      </c>
      <c r="D2196" s="1">
        <v>45299.779826388891</v>
      </c>
      <c r="E2196" s="18" t="s">
        <v>11</v>
      </c>
      <c r="F2196" s="13" t="s">
        <v>12</v>
      </c>
      <c r="G2196" t="s">
        <v>14</v>
      </c>
      <c r="H2196">
        <v>0</v>
      </c>
      <c r="I2196" s="2"/>
      <c r="J2196" s="4">
        <v>100453.02</v>
      </c>
      <c r="K2196" t="str">
        <f>IF((LEN(relatorio_Ananindeua[[#This Row],[CIF/CPF/CNPJ]])=14),relatorio_Ananindeua[[#This Row],[CIF/CPF/CNPJ]],relatorio_Ananindeua[[#This Row],[Coluna2]])</f>
        <v>00394544002552</v>
      </c>
      <c r="L2196" t="str">
        <f t="shared" si="35"/>
        <v>003******52</v>
      </c>
    </row>
    <row r="2197" spans="1:12" x14ac:dyDescent="0.25">
      <c r="A2197" t="s">
        <v>13507</v>
      </c>
      <c r="B2197" t="s">
        <v>10</v>
      </c>
      <c r="C2197" t="s">
        <v>12</v>
      </c>
      <c r="D2197" s="1">
        <v>45299.779861111114</v>
      </c>
      <c r="E2197" s="18" t="s">
        <v>11</v>
      </c>
      <c r="F2197" s="13" t="s">
        <v>12</v>
      </c>
      <c r="G2197" t="s">
        <v>14</v>
      </c>
      <c r="H2197">
        <v>0</v>
      </c>
      <c r="I2197" s="2"/>
      <c r="J2197" s="4">
        <v>3527.04</v>
      </c>
      <c r="K2197" t="str">
        <f>IF((LEN(relatorio_Ananindeua[[#This Row],[CIF/CPF/CNPJ]])=14),relatorio_Ananindeua[[#This Row],[CIF/CPF/CNPJ]],relatorio_Ananindeua[[#This Row],[Coluna2]])</f>
        <v>000******00</v>
      </c>
      <c r="L2197" t="str">
        <f t="shared" si="35"/>
        <v>000******00</v>
      </c>
    </row>
    <row r="2198" spans="1:12" x14ac:dyDescent="0.25">
      <c r="A2198" t="s">
        <v>13507</v>
      </c>
      <c r="B2198" t="s">
        <v>10</v>
      </c>
      <c r="C2198" t="s">
        <v>12</v>
      </c>
      <c r="D2198" s="1">
        <v>45299.77988425926</v>
      </c>
      <c r="E2198" s="18" t="s">
        <v>11</v>
      </c>
      <c r="F2198" s="13" t="s">
        <v>12</v>
      </c>
      <c r="G2198" t="s">
        <v>14</v>
      </c>
      <c r="H2198">
        <v>0</v>
      </c>
      <c r="I2198" s="2"/>
      <c r="J2198" s="4">
        <v>345.16</v>
      </c>
      <c r="K2198" t="str">
        <f>IF((LEN(relatorio_Ananindeua[[#This Row],[CIF/CPF/CNPJ]])=14),relatorio_Ananindeua[[#This Row],[CIF/CPF/CNPJ]],relatorio_Ananindeua[[#This Row],[Coluna2]])</f>
        <v>000******00</v>
      </c>
      <c r="L2198" t="str">
        <f t="shared" si="35"/>
        <v>000******00</v>
      </c>
    </row>
    <row r="2199" spans="1:12" x14ac:dyDescent="0.25">
      <c r="A2199" t="s">
        <v>13507</v>
      </c>
      <c r="B2199" t="s">
        <v>10</v>
      </c>
      <c r="C2199" t="s">
        <v>12</v>
      </c>
      <c r="D2199" s="1">
        <v>45299.780011574076</v>
      </c>
      <c r="E2199" s="18" t="s">
        <v>11</v>
      </c>
      <c r="F2199" s="13" t="s">
        <v>12</v>
      </c>
      <c r="G2199" t="s">
        <v>14</v>
      </c>
      <c r="H2199">
        <v>0</v>
      </c>
      <c r="I2199" s="2"/>
      <c r="J2199" s="4">
        <v>345.16</v>
      </c>
      <c r="K2199" t="str">
        <f>IF((LEN(relatorio_Ananindeua[[#This Row],[CIF/CPF/CNPJ]])=14),relatorio_Ananindeua[[#This Row],[CIF/CPF/CNPJ]],relatorio_Ananindeua[[#This Row],[Coluna2]])</f>
        <v>000******00</v>
      </c>
      <c r="L2199" t="str">
        <f t="shared" si="35"/>
        <v>000******00</v>
      </c>
    </row>
    <row r="2200" spans="1:12" x14ac:dyDescent="0.25">
      <c r="A2200" t="s">
        <v>62</v>
      </c>
      <c r="B2200" t="s">
        <v>63</v>
      </c>
      <c r="C2200" t="s">
        <v>12</v>
      </c>
      <c r="D2200" s="1">
        <v>45299.780081018522</v>
      </c>
      <c r="E2200" s="18" t="s">
        <v>11</v>
      </c>
      <c r="F2200" s="13" t="s">
        <v>12</v>
      </c>
      <c r="G2200" t="s">
        <v>14</v>
      </c>
      <c r="H2200">
        <v>0</v>
      </c>
      <c r="I2200" s="2"/>
      <c r="J2200" s="4">
        <v>2667.84</v>
      </c>
      <c r="K2200" t="str">
        <f>IF((LEN(relatorio_Ananindeua[[#This Row],[CIF/CPF/CNPJ]])=14),relatorio_Ananindeua[[#This Row],[CIF/CPF/CNPJ]],relatorio_Ananindeua[[#This Row],[Coluna2]])</f>
        <v>05058441000168</v>
      </c>
      <c r="L2200" t="str">
        <f t="shared" si="35"/>
        <v>050******68</v>
      </c>
    </row>
    <row r="2201" spans="1:12" x14ac:dyDescent="0.25">
      <c r="A2201" t="s">
        <v>13507</v>
      </c>
      <c r="B2201" t="s">
        <v>10</v>
      </c>
      <c r="C2201" t="s">
        <v>12</v>
      </c>
      <c r="D2201" s="1">
        <v>45299.780162037037</v>
      </c>
      <c r="E2201" s="18" t="s">
        <v>11</v>
      </c>
      <c r="F2201" s="13" t="s">
        <v>12</v>
      </c>
      <c r="G2201" t="s">
        <v>14</v>
      </c>
      <c r="H2201">
        <v>0</v>
      </c>
      <c r="I2201" s="2"/>
      <c r="J2201" s="4">
        <v>2173.48</v>
      </c>
      <c r="K2201" t="str">
        <f>IF((LEN(relatorio_Ananindeua[[#This Row],[CIF/CPF/CNPJ]])=14),relatorio_Ananindeua[[#This Row],[CIF/CPF/CNPJ]],relatorio_Ananindeua[[#This Row],[Coluna2]])</f>
        <v>000******00</v>
      </c>
      <c r="L2201" t="str">
        <f t="shared" si="35"/>
        <v>000******00</v>
      </c>
    </row>
    <row r="2202" spans="1:12" x14ac:dyDescent="0.25">
      <c r="A2202" t="s">
        <v>13507</v>
      </c>
      <c r="B2202" t="s">
        <v>10</v>
      </c>
      <c r="C2202" t="s">
        <v>12</v>
      </c>
      <c r="D2202" s="1">
        <v>45299.780185185184</v>
      </c>
      <c r="E2202" s="18" t="s">
        <v>11</v>
      </c>
      <c r="F2202" s="13" t="s">
        <v>12</v>
      </c>
      <c r="G2202" t="s">
        <v>14</v>
      </c>
      <c r="H2202">
        <v>0</v>
      </c>
      <c r="I2202" s="2"/>
      <c r="J2202" s="4">
        <v>5753.67</v>
      </c>
      <c r="K2202" t="str">
        <f>IF((LEN(relatorio_Ananindeua[[#This Row],[CIF/CPF/CNPJ]])=14),relatorio_Ananindeua[[#This Row],[CIF/CPF/CNPJ]],relatorio_Ananindeua[[#This Row],[Coluna2]])</f>
        <v>000******00</v>
      </c>
      <c r="L2202" t="str">
        <f t="shared" si="35"/>
        <v>000******00</v>
      </c>
    </row>
    <row r="2203" spans="1:12" x14ac:dyDescent="0.25">
      <c r="A2203" t="s">
        <v>13507</v>
      </c>
      <c r="B2203" t="s">
        <v>10</v>
      </c>
      <c r="C2203" t="s">
        <v>12</v>
      </c>
      <c r="D2203" s="1">
        <v>45299.780324074076</v>
      </c>
      <c r="E2203" s="18" t="s">
        <v>11</v>
      </c>
      <c r="F2203" s="13" t="s">
        <v>12</v>
      </c>
      <c r="G2203" t="s">
        <v>14</v>
      </c>
      <c r="H2203">
        <v>0</v>
      </c>
      <c r="I2203" s="2"/>
      <c r="J2203" s="4">
        <v>2565.19</v>
      </c>
      <c r="K2203" t="str">
        <f>IF((LEN(relatorio_Ananindeua[[#This Row],[CIF/CPF/CNPJ]])=14),relatorio_Ananindeua[[#This Row],[CIF/CPF/CNPJ]],relatorio_Ananindeua[[#This Row],[Coluna2]])</f>
        <v>000******00</v>
      </c>
      <c r="L2203" t="str">
        <f t="shared" si="35"/>
        <v>000******00</v>
      </c>
    </row>
    <row r="2204" spans="1:12" x14ac:dyDescent="0.25">
      <c r="A2204" t="s">
        <v>13507</v>
      </c>
      <c r="B2204" t="s">
        <v>10</v>
      </c>
      <c r="C2204" t="s">
        <v>12</v>
      </c>
      <c r="D2204" s="1">
        <v>45299.780393518522</v>
      </c>
      <c r="E2204" s="18" t="s">
        <v>11</v>
      </c>
      <c r="F2204" s="13" t="s">
        <v>12</v>
      </c>
      <c r="G2204" t="s">
        <v>14</v>
      </c>
      <c r="H2204">
        <v>0</v>
      </c>
      <c r="I2204" s="2"/>
      <c r="J2204" s="4">
        <v>2107.77</v>
      </c>
      <c r="K2204" t="str">
        <f>IF((LEN(relatorio_Ananindeua[[#This Row],[CIF/CPF/CNPJ]])=14),relatorio_Ananindeua[[#This Row],[CIF/CPF/CNPJ]],relatorio_Ananindeua[[#This Row],[Coluna2]])</f>
        <v>000******00</v>
      </c>
      <c r="L2204" t="str">
        <f t="shared" si="35"/>
        <v>000******00</v>
      </c>
    </row>
    <row r="2205" spans="1:12" x14ac:dyDescent="0.25">
      <c r="A2205" t="s">
        <v>13507</v>
      </c>
      <c r="B2205" t="s">
        <v>10</v>
      </c>
      <c r="C2205" t="s">
        <v>12</v>
      </c>
      <c r="D2205" s="1">
        <v>45299.780405092592</v>
      </c>
      <c r="E2205" s="18" t="s">
        <v>11</v>
      </c>
      <c r="F2205" s="13" t="s">
        <v>12</v>
      </c>
      <c r="G2205" t="s">
        <v>14</v>
      </c>
      <c r="H2205">
        <v>0</v>
      </c>
      <c r="I2205" s="2"/>
      <c r="J2205" s="4">
        <v>6913.05</v>
      </c>
      <c r="K2205" t="str">
        <f>IF((LEN(relatorio_Ananindeua[[#This Row],[CIF/CPF/CNPJ]])=14),relatorio_Ananindeua[[#This Row],[CIF/CPF/CNPJ]],relatorio_Ananindeua[[#This Row],[Coluna2]])</f>
        <v>000******00</v>
      </c>
      <c r="L2205" t="str">
        <f t="shared" si="35"/>
        <v>000******00</v>
      </c>
    </row>
    <row r="2206" spans="1:12" x14ac:dyDescent="0.25">
      <c r="A2206" t="s">
        <v>62</v>
      </c>
      <c r="B2206" t="s">
        <v>63</v>
      </c>
      <c r="C2206" t="s">
        <v>12</v>
      </c>
      <c r="D2206" s="1">
        <v>45299.780416666668</v>
      </c>
      <c r="E2206" s="18" t="s">
        <v>11</v>
      </c>
      <c r="F2206" s="13" t="s">
        <v>12</v>
      </c>
      <c r="G2206" t="s">
        <v>14</v>
      </c>
      <c r="H2206">
        <v>0</v>
      </c>
      <c r="I2206" s="2"/>
      <c r="J2206" s="4">
        <v>58.51</v>
      </c>
      <c r="K2206" t="str">
        <f>IF((LEN(relatorio_Ananindeua[[#This Row],[CIF/CPF/CNPJ]])=14),relatorio_Ananindeua[[#This Row],[CIF/CPF/CNPJ]],relatorio_Ananindeua[[#This Row],[Coluna2]])</f>
        <v>05058441000168</v>
      </c>
      <c r="L2206" t="str">
        <f t="shared" si="35"/>
        <v>050******68</v>
      </c>
    </row>
    <row r="2207" spans="1:12" x14ac:dyDescent="0.25">
      <c r="A2207" t="s">
        <v>13507</v>
      </c>
      <c r="B2207" t="s">
        <v>10</v>
      </c>
      <c r="C2207" t="s">
        <v>12</v>
      </c>
      <c r="D2207" s="1">
        <v>45299.780532407407</v>
      </c>
      <c r="E2207" s="18" t="s">
        <v>11</v>
      </c>
      <c r="F2207" s="13" t="s">
        <v>12</v>
      </c>
      <c r="G2207" t="s">
        <v>14</v>
      </c>
      <c r="H2207">
        <v>0</v>
      </c>
      <c r="I2207" s="2"/>
      <c r="J2207" s="4">
        <v>345.16</v>
      </c>
      <c r="K2207" t="str">
        <f>IF((LEN(relatorio_Ananindeua[[#This Row],[CIF/CPF/CNPJ]])=14),relatorio_Ananindeua[[#This Row],[CIF/CPF/CNPJ]],relatorio_Ananindeua[[#This Row],[Coluna2]])</f>
        <v>000******00</v>
      </c>
      <c r="L2207" t="str">
        <f t="shared" si="35"/>
        <v>000******00</v>
      </c>
    </row>
    <row r="2208" spans="1:12" x14ac:dyDescent="0.25">
      <c r="A2208" t="s">
        <v>13507</v>
      </c>
      <c r="B2208" t="s">
        <v>10</v>
      </c>
      <c r="C2208" t="s">
        <v>12</v>
      </c>
      <c r="D2208" s="1">
        <v>45299.780659722222</v>
      </c>
      <c r="E2208" s="18" t="s">
        <v>11</v>
      </c>
      <c r="F2208" s="13" t="s">
        <v>12</v>
      </c>
      <c r="G2208" t="s">
        <v>14</v>
      </c>
      <c r="H2208">
        <v>0</v>
      </c>
      <c r="I2208" s="2"/>
      <c r="J2208" s="4">
        <v>345.16</v>
      </c>
      <c r="K2208" t="str">
        <f>IF((LEN(relatorio_Ananindeua[[#This Row],[CIF/CPF/CNPJ]])=14),relatorio_Ananindeua[[#This Row],[CIF/CPF/CNPJ]],relatorio_Ananindeua[[#This Row],[Coluna2]])</f>
        <v>000******00</v>
      </c>
      <c r="L2208" t="str">
        <f t="shared" si="35"/>
        <v>000******00</v>
      </c>
    </row>
    <row r="2209" spans="1:12" x14ac:dyDescent="0.25">
      <c r="A2209" t="s">
        <v>13507</v>
      </c>
      <c r="B2209" t="s">
        <v>10</v>
      </c>
      <c r="C2209" t="s">
        <v>12</v>
      </c>
      <c r="D2209" s="1">
        <v>45299.780694444446</v>
      </c>
      <c r="E2209" s="18" t="s">
        <v>11</v>
      </c>
      <c r="F2209" s="13" t="s">
        <v>12</v>
      </c>
      <c r="G2209" t="s">
        <v>14</v>
      </c>
      <c r="H2209">
        <v>0</v>
      </c>
      <c r="I2209" s="2"/>
      <c r="J2209" s="4">
        <v>2908.67</v>
      </c>
      <c r="K2209" t="str">
        <f>IF((LEN(relatorio_Ananindeua[[#This Row],[CIF/CPF/CNPJ]])=14),relatorio_Ananindeua[[#This Row],[CIF/CPF/CNPJ]],relatorio_Ananindeua[[#This Row],[Coluna2]])</f>
        <v>000******00</v>
      </c>
      <c r="L2209" t="str">
        <f t="shared" si="35"/>
        <v>000******00</v>
      </c>
    </row>
    <row r="2210" spans="1:12" x14ac:dyDescent="0.25">
      <c r="A2210" t="s">
        <v>13507</v>
      </c>
      <c r="B2210" t="s">
        <v>10</v>
      </c>
      <c r="C2210" t="s">
        <v>12</v>
      </c>
      <c r="D2210" s="1">
        <v>45299.780706018515</v>
      </c>
      <c r="E2210" s="18" t="s">
        <v>11</v>
      </c>
      <c r="F2210" s="13" t="s">
        <v>12</v>
      </c>
      <c r="G2210" t="s">
        <v>14</v>
      </c>
      <c r="H2210">
        <v>0</v>
      </c>
      <c r="I2210" s="2"/>
      <c r="J2210" s="4">
        <v>1735.51</v>
      </c>
      <c r="K2210" t="str">
        <f>IF((LEN(relatorio_Ananindeua[[#This Row],[CIF/CPF/CNPJ]])=14),relatorio_Ananindeua[[#This Row],[CIF/CPF/CNPJ]],relatorio_Ananindeua[[#This Row],[Coluna2]])</f>
        <v>000******00</v>
      </c>
      <c r="L2210" t="str">
        <f t="shared" si="35"/>
        <v>000******00</v>
      </c>
    </row>
    <row r="2211" spans="1:12" x14ac:dyDescent="0.25">
      <c r="A2211" t="s">
        <v>13507</v>
      </c>
      <c r="B2211" t="s">
        <v>10</v>
      </c>
      <c r="C2211" t="s">
        <v>12</v>
      </c>
      <c r="D2211" s="1">
        <v>45299.780810185184</v>
      </c>
      <c r="E2211" s="18" t="s">
        <v>11</v>
      </c>
      <c r="F2211" s="13" t="s">
        <v>12</v>
      </c>
      <c r="G2211" t="s">
        <v>14</v>
      </c>
      <c r="H2211">
        <v>0</v>
      </c>
      <c r="I2211" s="2"/>
      <c r="J2211" s="4">
        <v>345.16</v>
      </c>
      <c r="K2211" t="str">
        <f>IF((LEN(relatorio_Ananindeua[[#This Row],[CIF/CPF/CNPJ]])=14),relatorio_Ananindeua[[#This Row],[CIF/CPF/CNPJ]],relatorio_Ananindeua[[#This Row],[Coluna2]])</f>
        <v>000******00</v>
      </c>
      <c r="L2211" t="str">
        <f t="shared" si="35"/>
        <v>000******00</v>
      </c>
    </row>
    <row r="2212" spans="1:12" x14ac:dyDescent="0.25">
      <c r="A2212" t="s">
        <v>62</v>
      </c>
      <c r="B2212" t="s">
        <v>63</v>
      </c>
      <c r="C2212" t="s">
        <v>12</v>
      </c>
      <c r="D2212" s="1">
        <v>45299.780821759261</v>
      </c>
      <c r="E2212" s="18" t="s">
        <v>11</v>
      </c>
      <c r="F2212" s="13" t="s">
        <v>12</v>
      </c>
      <c r="G2212" t="s">
        <v>14</v>
      </c>
      <c r="H2212">
        <v>0</v>
      </c>
      <c r="I2212" s="2"/>
      <c r="J2212" s="4">
        <v>60.69</v>
      </c>
      <c r="K2212" t="str">
        <f>IF((LEN(relatorio_Ananindeua[[#This Row],[CIF/CPF/CNPJ]])=14),relatorio_Ananindeua[[#This Row],[CIF/CPF/CNPJ]],relatorio_Ananindeua[[#This Row],[Coluna2]])</f>
        <v>05058441000168</v>
      </c>
      <c r="L2212" t="str">
        <f t="shared" si="35"/>
        <v>050******68</v>
      </c>
    </row>
    <row r="2213" spans="1:12" x14ac:dyDescent="0.25">
      <c r="A2213" t="s">
        <v>13507</v>
      </c>
      <c r="B2213" t="s">
        <v>10</v>
      </c>
      <c r="C2213" t="s">
        <v>12</v>
      </c>
      <c r="D2213" s="1">
        <v>45299.780856481484</v>
      </c>
      <c r="E2213" s="18" t="s">
        <v>11</v>
      </c>
      <c r="F2213" s="13" t="s">
        <v>12</v>
      </c>
      <c r="G2213" t="s">
        <v>14</v>
      </c>
      <c r="H2213">
        <v>0</v>
      </c>
      <c r="I2213" s="2"/>
      <c r="J2213" s="4">
        <v>411.63</v>
      </c>
      <c r="K2213" t="str">
        <f>IF((LEN(relatorio_Ananindeua[[#This Row],[CIF/CPF/CNPJ]])=14),relatorio_Ananindeua[[#This Row],[CIF/CPF/CNPJ]],relatorio_Ananindeua[[#This Row],[Coluna2]])</f>
        <v>000******00</v>
      </c>
      <c r="L2213" t="str">
        <f t="shared" si="35"/>
        <v>000******00</v>
      </c>
    </row>
    <row r="2214" spans="1:12" x14ac:dyDescent="0.25">
      <c r="A2214" t="s">
        <v>62</v>
      </c>
      <c r="B2214" t="s">
        <v>63</v>
      </c>
      <c r="C2214" t="s">
        <v>12</v>
      </c>
      <c r="D2214" s="1">
        <v>45299.780949074076</v>
      </c>
      <c r="E2214" s="18" t="s">
        <v>11</v>
      </c>
      <c r="F2214" s="13" t="s">
        <v>12</v>
      </c>
      <c r="G2214" t="s">
        <v>14</v>
      </c>
      <c r="H2214">
        <v>0</v>
      </c>
      <c r="I2214" s="2"/>
      <c r="J2214" s="4">
        <v>62.28</v>
      </c>
      <c r="K2214" t="str">
        <f>IF((LEN(relatorio_Ananindeua[[#This Row],[CIF/CPF/CNPJ]])=14),relatorio_Ananindeua[[#This Row],[CIF/CPF/CNPJ]],relatorio_Ananindeua[[#This Row],[Coluna2]])</f>
        <v>05058441000168</v>
      </c>
      <c r="L2214" t="str">
        <f t="shared" si="35"/>
        <v>050******68</v>
      </c>
    </row>
    <row r="2215" spans="1:12" x14ac:dyDescent="0.25">
      <c r="A2215" t="s">
        <v>13507</v>
      </c>
      <c r="B2215" t="s">
        <v>10</v>
      </c>
      <c r="C2215" t="s">
        <v>12</v>
      </c>
      <c r="D2215" s="1">
        <v>45299.781122685185</v>
      </c>
      <c r="E2215" s="18" t="s">
        <v>11</v>
      </c>
      <c r="F2215" s="13" t="s">
        <v>12</v>
      </c>
      <c r="G2215" t="s">
        <v>14</v>
      </c>
      <c r="H2215">
        <v>0</v>
      </c>
      <c r="I2215" s="2"/>
      <c r="J2215" s="4">
        <v>2570.6</v>
      </c>
      <c r="K2215" t="str">
        <f>IF((LEN(relatorio_Ananindeua[[#This Row],[CIF/CPF/CNPJ]])=14),relatorio_Ananindeua[[#This Row],[CIF/CPF/CNPJ]],relatorio_Ananindeua[[#This Row],[Coluna2]])</f>
        <v>000******00</v>
      </c>
      <c r="L2215" t="str">
        <f t="shared" si="35"/>
        <v>000******00</v>
      </c>
    </row>
    <row r="2216" spans="1:12" x14ac:dyDescent="0.25">
      <c r="A2216" t="s">
        <v>13507</v>
      </c>
      <c r="B2216" t="s">
        <v>10</v>
      </c>
      <c r="C2216" t="s">
        <v>12</v>
      </c>
      <c r="D2216" s="1">
        <v>45299.781273148146</v>
      </c>
      <c r="E2216" s="18" t="s">
        <v>11</v>
      </c>
      <c r="F2216" s="13" t="s">
        <v>12</v>
      </c>
      <c r="G2216" t="s">
        <v>14</v>
      </c>
      <c r="H2216">
        <v>0</v>
      </c>
      <c r="I2216" s="2"/>
      <c r="J2216" s="4">
        <v>234.67</v>
      </c>
      <c r="K2216" t="str">
        <f>IF((LEN(relatorio_Ananindeua[[#This Row],[CIF/CPF/CNPJ]])=14),relatorio_Ananindeua[[#This Row],[CIF/CPF/CNPJ]],relatorio_Ananindeua[[#This Row],[Coluna2]])</f>
        <v>000******00</v>
      </c>
      <c r="L2216" t="str">
        <f t="shared" si="35"/>
        <v>000******00</v>
      </c>
    </row>
    <row r="2217" spans="1:12" x14ac:dyDescent="0.25">
      <c r="A2217" t="s">
        <v>13507</v>
      </c>
      <c r="B2217" t="s">
        <v>10</v>
      </c>
      <c r="C2217" t="s">
        <v>12</v>
      </c>
      <c r="D2217" s="1">
        <v>45299.7815625</v>
      </c>
      <c r="E2217" s="18" t="s">
        <v>11</v>
      </c>
      <c r="F2217" s="13" t="s">
        <v>12</v>
      </c>
      <c r="G2217" t="s">
        <v>14</v>
      </c>
      <c r="H2217">
        <v>0</v>
      </c>
      <c r="I2217" s="2"/>
      <c r="J2217" s="4">
        <v>345.16</v>
      </c>
      <c r="K2217" t="str">
        <f>IF((LEN(relatorio_Ananindeua[[#This Row],[CIF/CPF/CNPJ]])=14),relatorio_Ananindeua[[#This Row],[CIF/CPF/CNPJ]],relatorio_Ananindeua[[#This Row],[Coluna2]])</f>
        <v>000******00</v>
      </c>
      <c r="L2217" t="str">
        <f t="shared" si="35"/>
        <v>000******00</v>
      </c>
    </row>
    <row r="2218" spans="1:12" x14ac:dyDescent="0.25">
      <c r="A2218" t="s">
        <v>13507</v>
      </c>
      <c r="B2218" t="s">
        <v>10</v>
      </c>
      <c r="C2218" t="s">
        <v>12</v>
      </c>
      <c r="D2218" s="1">
        <v>45299.781678240739</v>
      </c>
      <c r="E2218" s="18" t="s">
        <v>11</v>
      </c>
      <c r="F2218" s="13" t="s">
        <v>12</v>
      </c>
      <c r="G2218" t="s">
        <v>14</v>
      </c>
      <c r="H2218">
        <v>0</v>
      </c>
      <c r="I2218" s="2"/>
      <c r="J2218" s="4">
        <v>345.16</v>
      </c>
      <c r="K2218" t="str">
        <f>IF((LEN(relatorio_Ananindeua[[#This Row],[CIF/CPF/CNPJ]])=14),relatorio_Ananindeua[[#This Row],[CIF/CPF/CNPJ]],relatorio_Ananindeua[[#This Row],[Coluna2]])</f>
        <v>000******00</v>
      </c>
      <c r="L2218" t="str">
        <f t="shared" si="35"/>
        <v>000******00</v>
      </c>
    </row>
    <row r="2219" spans="1:12" x14ac:dyDescent="0.25">
      <c r="A2219" t="s">
        <v>13507</v>
      </c>
      <c r="B2219" t="s">
        <v>10</v>
      </c>
      <c r="C2219" t="s">
        <v>12</v>
      </c>
      <c r="D2219" s="1">
        <v>45299.781759259262</v>
      </c>
      <c r="E2219" s="18" t="s">
        <v>11</v>
      </c>
      <c r="F2219" s="13" t="s">
        <v>12</v>
      </c>
      <c r="G2219" t="s">
        <v>14</v>
      </c>
      <c r="H2219">
        <v>0</v>
      </c>
      <c r="I2219" s="2"/>
      <c r="J2219" s="4">
        <v>2662.22</v>
      </c>
      <c r="K2219" t="str">
        <f>IF((LEN(relatorio_Ananindeua[[#This Row],[CIF/CPF/CNPJ]])=14),relatorio_Ananindeua[[#This Row],[CIF/CPF/CNPJ]],relatorio_Ananindeua[[#This Row],[Coluna2]])</f>
        <v>000******00</v>
      </c>
      <c r="L2219" t="str">
        <f t="shared" si="35"/>
        <v>000******00</v>
      </c>
    </row>
    <row r="2220" spans="1:12" x14ac:dyDescent="0.25">
      <c r="A2220" t="s">
        <v>13507</v>
      </c>
      <c r="B2220" t="s">
        <v>10</v>
      </c>
      <c r="C2220" t="s">
        <v>12</v>
      </c>
      <c r="D2220" s="1">
        <v>45299.78193287037</v>
      </c>
      <c r="E2220" s="18" t="s">
        <v>11</v>
      </c>
      <c r="F2220" s="13" t="s">
        <v>12</v>
      </c>
      <c r="G2220" t="s">
        <v>14</v>
      </c>
      <c r="H2220">
        <v>0</v>
      </c>
      <c r="I2220" s="2"/>
      <c r="J2220" s="4">
        <v>1339.35</v>
      </c>
      <c r="K2220" t="str">
        <f>IF((LEN(relatorio_Ananindeua[[#This Row],[CIF/CPF/CNPJ]])=14),relatorio_Ananindeua[[#This Row],[CIF/CPF/CNPJ]],relatorio_Ananindeua[[#This Row],[Coluna2]])</f>
        <v>000******00</v>
      </c>
      <c r="L2220" t="str">
        <f t="shared" si="35"/>
        <v>000******00</v>
      </c>
    </row>
    <row r="2221" spans="1:12" x14ac:dyDescent="0.25">
      <c r="A2221" t="s">
        <v>62</v>
      </c>
      <c r="B2221" t="s">
        <v>63</v>
      </c>
      <c r="C2221" t="s">
        <v>12</v>
      </c>
      <c r="D2221" s="1">
        <v>45299.782037037039</v>
      </c>
      <c r="E2221" s="18" t="s">
        <v>11</v>
      </c>
      <c r="F2221" s="13" t="s">
        <v>12</v>
      </c>
      <c r="G2221" t="s">
        <v>14</v>
      </c>
      <c r="H2221">
        <v>0</v>
      </c>
      <c r="I2221" s="2"/>
      <c r="J2221" s="4">
        <v>4104.68</v>
      </c>
      <c r="K2221" t="str">
        <f>IF((LEN(relatorio_Ananindeua[[#This Row],[CIF/CPF/CNPJ]])=14),relatorio_Ananindeua[[#This Row],[CIF/CPF/CNPJ]],relatorio_Ananindeua[[#This Row],[Coluna2]])</f>
        <v>05058441000168</v>
      </c>
      <c r="L2221" t="str">
        <f t="shared" si="35"/>
        <v>050******68</v>
      </c>
    </row>
    <row r="2222" spans="1:12" x14ac:dyDescent="0.25">
      <c r="A2222" t="s">
        <v>13507</v>
      </c>
      <c r="B2222" t="s">
        <v>10</v>
      </c>
      <c r="C2222" t="s">
        <v>12</v>
      </c>
      <c r="D2222" s="1">
        <v>45299.782141203701</v>
      </c>
      <c r="E2222" s="18" t="s">
        <v>11</v>
      </c>
      <c r="F2222" s="13" t="s">
        <v>12</v>
      </c>
      <c r="G2222" t="s">
        <v>14</v>
      </c>
      <c r="H2222">
        <v>0</v>
      </c>
      <c r="I2222" s="2"/>
      <c r="J2222" s="4">
        <v>318.83999999999997</v>
      </c>
      <c r="K2222" t="str">
        <f>IF((LEN(relatorio_Ananindeua[[#This Row],[CIF/CPF/CNPJ]])=14),relatorio_Ananindeua[[#This Row],[CIF/CPF/CNPJ]],relatorio_Ananindeua[[#This Row],[Coluna2]])</f>
        <v>000******00</v>
      </c>
      <c r="L2222" t="str">
        <f t="shared" si="35"/>
        <v>000******00</v>
      </c>
    </row>
    <row r="2223" spans="1:12" x14ac:dyDescent="0.25">
      <c r="A2223" t="s">
        <v>13507</v>
      </c>
      <c r="B2223" t="s">
        <v>10</v>
      </c>
      <c r="C2223" t="s">
        <v>12</v>
      </c>
      <c r="D2223" s="1">
        <v>45299.782199074078</v>
      </c>
      <c r="E2223" s="18" t="s">
        <v>11</v>
      </c>
      <c r="F2223" s="13" t="s">
        <v>12</v>
      </c>
      <c r="G2223" t="s">
        <v>14</v>
      </c>
      <c r="H2223">
        <v>0</v>
      </c>
      <c r="I2223" s="2"/>
      <c r="J2223" s="4">
        <v>935.83</v>
      </c>
      <c r="K2223" t="str">
        <f>IF((LEN(relatorio_Ananindeua[[#This Row],[CIF/CPF/CNPJ]])=14),relatorio_Ananindeua[[#This Row],[CIF/CPF/CNPJ]],relatorio_Ananindeua[[#This Row],[Coluna2]])</f>
        <v>000******00</v>
      </c>
      <c r="L2223" t="str">
        <f t="shared" si="35"/>
        <v>000******00</v>
      </c>
    </row>
    <row r="2224" spans="1:12" x14ac:dyDescent="0.25">
      <c r="A2224" t="s">
        <v>13507</v>
      </c>
      <c r="B2224" t="s">
        <v>10</v>
      </c>
      <c r="C2224" t="s">
        <v>12</v>
      </c>
      <c r="D2224" s="1">
        <v>45299.782210648147</v>
      </c>
      <c r="E2224" s="18" t="s">
        <v>11</v>
      </c>
      <c r="F2224" s="13" t="s">
        <v>12</v>
      </c>
      <c r="G2224" t="s">
        <v>14</v>
      </c>
      <c r="H2224">
        <v>0</v>
      </c>
      <c r="I2224" s="2"/>
      <c r="J2224" s="4">
        <v>1598.43</v>
      </c>
      <c r="K2224" t="str">
        <f>IF((LEN(relatorio_Ananindeua[[#This Row],[CIF/CPF/CNPJ]])=14),relatorio_Ananindeua[[#This Row],[CIF/CPF/CNPJ]],relatorio_Ananindeua[[#This Row],[Coluna2]])</f>
        <v>000******00</v>
      </c>
      <c r="L2224" t="str">
        <f t="shared" si="35"/>
        <v>000******00</v>
      </c>
    </row>
    <row r="2225" spans="1:12" x14ac:dyDescent="0.25">
      <c r="A2225" t="s">
        <v>13509</v>
      </c>
      <c r="B2225" t="s">
        <v>49</v>
      </c>
      <c r="C2225" t="s">
        <v>12</v>
      </c>
      <c r="D2225" s="1">
        <v>45299.782222222224</v>
      </c>
      <c r="E2225" s="18" t="s">
        <v>11</v>
      </c>
      <c r="F2225" s="13" t="s">
        <v>12</v>
      </c>
      <c r="G2225" t="s">
        <v>14</v>
      </c>
      <c r="H2225">
        <v>0</v>
      </c>
      <c r="I2225" s="2"/>
      <c r="J2225" s="4">
        <v>8403.81</v>
      </c>
      <c r="K2225" t="str">
        <f>IF((LEN(relatorio_Ananindeua[[#This Row],[CIF/CPF/CNPJ]])=14),relatorio_Ananindeua[[#This Row],[CIF/CPF/CNPJ]],relatorio_Ananindeua[[#This Row],[Coluna2]])</f>
        <v>032******34</v>
      </c>
      <c r="L2225" t="str">
        <f t="shared" si="35"/>
        <v>032******34</v>
      </c>
    </row>
    <row r="2226" spans="1:12" x14ac:dyDescent="0.25">
      <c r="A2226" t="s">
        <v>13507</v>
      </c>
      <c r="B2226" t="s">
        <v>10</v>
      </c>
      <c r="C2226" t="s">
        <v>12</v>
      </c>
      <c r="D2226" s="1">
        <v>45299.78230324074</v>
      </c>
      <c r="E2226" s="18" t="s">
        <v>11</v>
      </c>
      <c r="F2226" s="13" t="s">
        <v>12</v>
      </c>
      <c r="G2226" t="s">
        <v>14</v>
      </c>
      <c r="H2226">
        <v>0</v>
      </c>
      <c r="I2226" s="2"/>
      <c r="J2226" s="4">
        <v>345.16</v>
      </c>
      <c r="K2226" t="str">
        <f>IF((LEN(relatorio_Ananindeua[[#This Row],[CIF/CPF/CNPJ]])=14),relatorio_Ananindeua[[#This Row],[CIF/CPF/CNPJ]],relatorio_Ananindeua[[#This Row],[Coluna2]])</f>
        <v>000******00</v>
      </c>
      <c r="L2226" t="str">
        <f t="shared" si="35"/>
        <v>000******00</v>
      </c>
    </row>
    <row r="2227" spans="1:12" x14ac:dyDescent="0.25">
      <c r="A2227" t="s">
        <v>13507</v>
      </c>
      <c r="B2227" t="s">
        <v>10</v>
      </c>
      <c r="C2227" t="s">
        <v>12</v>
      </c>
      <c r="D2227" s="1">
        <v>45299.782314814816</v>
      </c>
      <c r="E2227" s="18" t="s">
        <v>11</v>
      </c>
      <c r="F2227" s="13" t="s">
        <v>12</v>
      </c>
      <c r="G2227" t="s">
        <v>14</v>
      </c>
      <c r="H2227">
        <v>0</v>
      </c>
      <c r="I2227" s="2"/>
      <c r="J2227" s="4">
        <v>345.16</v>
      </c>
      <c r="K2227" t="str">
        <f>IF((LEN(relatorio_Ananindeua[[#This Row],[CIF/CPF/CNPJ]])=14),relatorio_Ananindeua[[#This Row],[CIF/CPF/CNPJ]],relatorio_Ananindeua[[#This Row],[Coluna2]])</f>
        <v>000******00</v>
      </c>
      <c r="L2227" t="str">
        <f t="shared" si="35"/>
        <v>000******00</v>
      </c>
    </row>
    <row r="2228" spans="1:12" x14ac:dyDescent="0.25">
      <c r="A2228" t="s">
        <v>13507</v>
      </c>
      <c r="B2228" t="s">
        <v>10</v>
      </c>
      <c r="C2228" t="s">
        <v>12</v>
      </c>
      <c r="D2228" s="1">
        <v>45299.782604166663</v>
      </c>
      <c r="E2228" s="18" t="s">
        <v>11</v>
      </c>
      <c r="F2228" s="13" t="s">
        <v>12</v>
      </c>
      <c r="G2228" t="s">
        <v>14</v>
      </c>
      <c r="H2228">
        <v>0</v>
      </c>
      <c r="I2228" s="2"/>
      <c r="J2228" s="4">
        <v>1268.79</v>
      </c>
      <c r="K2228" t="str">
        <f>IF((LEN(relatorio_Ananindeua[[#This Row],[CIF/CPF/CNPJ]])=14),relatorio_Ananindeua[[#This Row],[CIF/CPF/CNPJ]],relatorio_Ananindeua[[#This Row],[Coluna2]])</f>
        <v>000******00</v>
      </c>
      <c r="L2228" t="str">
        <f t="shared" si="35"/>
        <v>000******00</v>
      </c>
    </row>
    <row r="2229" spans="1:12" x14ac:dyDescent="0.25">
      <c r="A2229" t="s">
        <v>13507</v>
      </c>
      <c r="B2229" t="s">
        <v>10</v>
      </c>
      <c r="C2229" t="s">
        <v>12</v>
      </c>
      <c r="D2229" s="1">
        <v>45299.782777777778</v>
      </c>
      <c r="E2229" s="18" t="s">
        <v>11</v>
      </c>
      <c r="F2229" s="13" t="s">
        <v>12</v>
      </c>
      <c r="G2229" t="s">
        <v>14</v>
      </c>
      <c r="H2229">
        <v>0</v>
      </c>
      <c r="I2229" s="2"/>
      <c r="J2229" s="4">
        <v>345.16</v>
      </c>
      <c r="K2229" t="str">
        <f>IF((LEN(relatorio_Ananindeua[[#This Row],[CIF/CPF/CNPJ]])=14),relatorio_Ananindeua[[#This Row],[CIF/CPF/CNPJ]],relatorio_Ananindeua[[#This Row],[Coluna2]])</f>
        <v>000******00</v>
      </c>
      <c r="L2229" t="str">
        <f t="shared" si="35"/>
        <v>000******00</v>
      </c>
    </row>
    <row r="2230" spans="1:12" x14ac:dyDescent="0.25">
      <c r="A2230" t="s">
        <v>13507</v>
      </c>
      <c r="B2230" t="s">
        <v>10</v>
      </c>
      <c r="C2230" t="s">
        <v>12</v>
      </c>
      <c r="D2230" s="1">
        <v>45299.782870370371</v>
      </c>
      <c r="E2230" s="18" t="s">
        <v>11</v>
      </c>
      <c r="F2230" s="13" t="s">
        <v>12</v>
      </c>
      <c r="G2230" t="s">
        <v>14</v>
      </c>
      <c r="H2230">
        <v>0</v>
      </c>
      <c r="I2230" s="2"/>
      <c r="J2230" s="4">
        <v>355.14</v>
      </c>
      <c r="K2230" t="str">
        <f>IF((LEN(relatorio_Ananindeua[[#This Row],[CIF/CPF/CNPJ]])=14),relatorio_Ananindeua[[#This Row],[CIF/CPF/CNPJ]],relatorio_Ananindeua[[#This Row],[Coluna2]])</f>
        <v>000******00</v>
      </c>
      <c r="L2230" t="str">
        <f t="shared" si="35"/>
        <v>000******00</v>
      </c>
    </row>
    <row r="2231" spans="1:12" x14ac:dyDescent="0.25">
      <c r="A2231" t="s">
        <v>62</v>
      </c>
      <c r="B2231" t="s">
        <v>63</v>
      </c>
      <c r="C2231" t="s">
        <v>12</v>
      </c>
      <c r="D2231" s="1">
        <v>45299.782893518517</v>
      </c>
      <c r="E2231" s="18" t="s">
        <v>11</v>
      </c>
      <c r="F2231" s="13" t="s">
        <v>12</v>
      </c>
      <c r="G2231" t="s">
        <v>14</v>
      </c>
      <c r="H2231">
        <v>0</v>
      </c>
      <c r="I2231" s="2"/>
      <c r="J2231" s="4">
        <v>62.34</v>
      </c>
      <c r="K2231" t="str">
        <f>IF((LEN(relatorio_Ananindeua[[#This Row],[CIF/CPF/CNPJ]])=14),relatorio_Ananindeua[[#This Row],[CIF/CPF/CNPJ]],relatorio_Ananindeua[[#This Row],[Coluna2]])</f>
        <v>05058441000168</v>
      </c>
      <c r="L2231" t="str">
        <f t="shared" si="35"/>
        <v>050******68</v>
      </c>
    </row>
    <row r="2232" spans="1:12" x14ac:dyDescent="0.25">
      <c r="A2232" t="s">
        <v>13507</v>
      </c>
      <c r="B2232" t="s">
        <v>10</v>
      </c>
      <c r="C2232" t="s">
        <v>12</v>
      </c>
      <c r="D2232" s="1">
        <v>45299.783032407409</v>
      </c>
      <c r="E2232" s="18" t="s">
        <v>11</v>
      </c>
      <c r="F2232" s="13" t="s">
        <v>12</v>
      </c>
      <c r="G2232" t="s">
        <v>14</v>
      </c>
      <c r="H2232">
        <v>0</v>
      </c>
      <c r="I2232" s="2"/>
      <c r="J2232" s="4">
        <v>1458.87</v>
      </c>
      <c r="K2232" t="str">
        <f>IF((LEN(relatorio_Ananindeua[[#This Row],[CIF/CPF/CNPJ]])=14),relatorio_Ananindeua[[#This Row],[CIF/CPF/CNPJ]],relatorio_Ananindeua[[#This Row],[Coluna2]])</f>
        <v>000******00</v>
      </c>
      <c r="L2232" t="str">
        <f t="shared" si="35"/>
        <v>000******00</v>
      </c>
    </row>
    <row r="2233" spans="1:12" x14ac:dyDescent="0.25">
      <c r="A2233" t="s">
        <v>13507</v>
      </c>
      <c r="B2233" t="s">
        <v>10</v>
      </c>
      <c r="C2233" t="s">
        <v>12</v>
      </c>
      <c r="D2233" s="1">
        <v>45299.783067129632</v>
      </c>
      <c r="E2233" s="18" t="s">
        <v>11</v>
      </c>
      <c r="F2233" s="13" t="s">
        <v>12</v>
      </c>
      <c r="G2233" t="s">
        <v>14</v>
      </c>
      <c r="H2233">
        <v>0</v>
      </c>
      <c r="I2233" s="2"/>
      <c r="J2233" s="4">
        <v>339.9</v>
      </c>
      <c r="K2233" t="str">
        <f>IF((LEN(relatorio_Ananindeua[[#This Row],[CIF/CPF/CNPJ]])=14),relatorio_Ananindeua[[#This Row],[CIF/CPF/CNPJ]],relatorio_Ananindeua[[#This Row],[Coluna2]])</f>
        <v>000******00</v>
      </c>
      <c r="L2233" t="str">
        <f t="shared" si="35"/>
        <v>000******00</v>
      </c>
    </row>
    <row r="2234" spans="1:12" x14ac:dyDescent="0.25">
      <c r="A2234" t="s">
        <v>13507</v>
      </c>
      <c r="B2234" t="s">
        <v>10</v>
      </c>
      <c r="C2234" t="s">
        <v>12</v>
      </c>
      <c r="D2234" s="1">
        <v>45299.783171296294</v>
      </c>
      <c r="E2234" s="18" t="s">
        <v>11</v>
      </c>
      <c r="F2234" s="13" t="s">
        <v>12</v>
      </c>
      <c r="G2234" t="s">
        <v>14</v>
      </c>
      <c r="H2234">
        <v>0</v>
      </c>
      <c r="I2234" s="2"/>
      <c r="J2234" s="4">
        <v>456.9</v>
      </c>
      <c r="K2234" t="str">
        <f>IF((LEN(relatorio_Ananindeua[[#This Row],[CIF/CPF/CNPJ]])=14),relatorio_Ananindeua[[#This Row],[CIF/CPF/CNPJ]],relatorio_Ananindeua[[#This Row],[Coluna2]])</f>
        <v>000******00</v>
      </c>
      <c r="L2234" t="str">
        <f t="shared" si="35"/>
        <v>000******00</v>
      </c>
    </row>
    <row r="2235" spans="1:12" x14ac:dyDescent="0.25">
      <c r="A2235" t="s">
        <v>13507</v>
      </c>
      <c r="B2235" t="s">
        <v>10</v>
      </c>
      <c r="C2235" t="s">
        <v>12</v>
      </c>
      <c r="D2235" s="1">
        <v>45299.783194444448</v>
      </c>
      <c r="E2235" s="18" t="s">
        <v>11</v>
      </c>
      <c r="F2235" s="13" t="s">
        <v>12</v>
      </c>
      <c r="G2235" t="s">
        <v>14</v>
      </c>
      <c r="H2235">
        <v>0</v>
      </c>
      <c r="I2235" s="2"/>
      <c r="J2235" s="4">
        <v>3018.1</v>
      </c>
      <c r="K2235" t="str">
        <f>IF((LEN(relatorio_Ananindeua[[#This Row],[CIF/CPF/CNPJ]])=14),relatorio_Ananindeua[[#This Row],[CIF/CPF/CNPJ]],relatorio_Ananindeua[[#This Row],[Coluna2]])</f>
        <v>000******00</v>
      </c>
      <c r="L2235" t="str">
        <f t="shared" si="35"/>
        <v>000******00</v>
      </c>
    </row>
    <row r="2236" spans="1:12" x14ac:dyDescent="0.25">
      <c r="A2236" t="s">
        <v>13507</v>
      </c>
      <c r="B2236" t="s">
        <v>10</v>
      </c>
      <c r="C2236" t="s">
        <v>12</v>
      </c>
      <c r="D2236" s="1">
        <v>45299.783518518518</v>
      </c>
      <c r="E2236" s="18" t="s">
        <v>11</v>
      </c>
      <c r="F2236" s="13" t="s">
        <v>12</v>
      </c>
      <c r="G2236" t="s">
        <v>14</v>
      </c>
      <c r="H2236">
        <v>0</v>
      </c>
      <c r="I2236" s="2"/>
      <c r="J2236" s="4">
        <v>9790.75</v>
      </c>
      <c r="K2236" t="str">
        <f>IF((LEN(relatorio_Ananindeua[[#This Row],[CIF/CPF/CNPJ]])=14),relatorio_Ananindeua[[#This Row],[CIF/CPF/CNPJ]],relatorio_Ananindeua[[#This Row],[Coluna2]])</f>
        <v>000******00</v>
      </c>
      <c r="L2236" t="str">
        <f t="shared" si="35"/>
        <v>000******00</v>
      </c>
    </row>
    <row r="2237" spans="1:12" x14ac:dyDescent="0.25">
      <c r="A2237" t="s">
        <v>13507</v>
      </c>
      <c r="B2237" t="s">
        <v>10</v>
      </c>
      <c r="C2237" t="s">
        <v>12</v>
      </c>
      <c r="D2237" s="1">
        <v>45299.783530092594</v>
      </c>
      <c r="E2237" s="18" t="s">
        <v>11</v>
      </c>
      <c r="F2237" s="13" t="s">
        <v>12</v>
      </c>
      <c r="G2237" t="s">
        <v>14</v>
      </c>
      <c r="H2237">
        <v>0</v>
      </c>
      <c r="I2237" s="2"/>
      <c r="J2237" s="4">
        <v>345.16</v>
      </c>
      <c r="K2237" t="str">
        <f>IF((LEN(relatorio_Ananindeua[[#This Row],[CIF/CPF/CNPJ]])=14),relatorio_Ananindeua[[#This Row],[CIF/CPF/CNPJ]],relatorio_Ananindeua[[#This Row],[Coluna2]])</f>
        <v>000******00</v>
      </c>
      <c r="L2237" t="str">
        <f t="shared" si="35"/>
        <v>000******00</v>
      </c>
    </row>
    <row r="2238" spans="1:12" x14ac:dyDescent="0.25">
      <c r="A2238" t="s">
        <v>13507</v>
      </c>
      <c r="B2238" t="s">
        <v>10</v>
      </c>
      <c r="C2238" t="s">
        <v>12</v>
      </c>
      <c r="D2238" s="1">
        <v>45299.783564814818</v>
      </c>
      <c r="E2238" s="18" t="s">
        <v>11</v>
      </c>
      <c r="F2238" s="13" t="s">
        <v>12</v>
      </c>
      <c r="G2238" t="s">
        <v>14</v>
      </c>
      <c r="H2238">
        <v>0</v>
      </c>
      <c r="I2238" s="2"/>
      <c r="J2238" s="4">
        <v>345.16</v>
      </c>
      <c r="K2238" t="str">
        <f>IF((LEN(relatorio_Ananindeua[[#This Row],[CIF/CPF/CNPJ]])=14),relatorio_Ananindeua[[#This Row],[CIF/CPF/CNPJ]],relatorio_Ananindeua[[#This Row],[Coluna2]])</f>
        <v>000******00</v>
      </c>
      <c r="L2238" t="str">
        <f t="shared" si="35"/>
        <v>000******00</v>
      </c>
    </row>
    <row r="2239" spans="1:12" x14ac:dyDescent="0.25">
      <c r="A2239" t="s">
        <v>13507</v>
      </c>
      <c r="B2239" t="s">
        <v>10</v>
      </c>
      <c r="C2239" t="s">
        <v>12</v>
      </c>
      <c r="D2239" s="1">
        <v>45299.783564814818</v>
      </c>
      <c r="E2239" s="18" t="s">
        <v>11</v>
      </c>
      <c r="F2239" s="13" t="s">
        <v>12</v>
      </c>
      <c r="G2239" t="s">
        <v>14</v>
      </c>
      <c r="H2239">
        <v>0</v>
      </c>
      <c r="I2239" s="2"/>
      <c r="J2239" s="4">
        <v>339.9</v>
      </c>
      <c r="K2239" t="str">
        <f>IF((LEN(relatorio_Ananindeua[[#This Row],[CIF/CPF/CNPJ]])=14),relatorio_Ananindeua[[#This Row],[CIF/CPF/CNPJ]],relatorio_Ananindeua[[#This Row],[Coluna2]])</f>
        <v>000******00</v>
      </c>
      <c r="L2239" t="str">
        <f t="shared" si="35"/>
        <v>000******00</v>
      </c>
    </row>
    <row r="2240" spans="1:12" x14ac:dyDescent="0.25">
      <c r="A2240" t="s">
        <v>62</v>
      </c>
      <c r="B2240" t="s">
        <v>63</v>
      </c>
      <c r="C2240" t="s">
        <v>12</v>
      </c>
      <c r="D2240" s="1">
        <v>45299.783564814818</v>
      </c>
      <c r="E2240" s="18" t="s">
        <v>11</v>
      </c>
      <c r="F2240" s="13" t="s">
        <v>12</v>
      </c>
      <c r="G2240" t="s">
        <v>14</v>
      </c>
      <c r="H2240">
        <v>0</v>
      </c>
      <c r="I2240" s="2"/>
      <c r="J2240" s="4">
        <v>65.650000000000006</v>
      </c>
      <c r="K2240" t="str">
        <f>IF((LEN(relatorio_Ananindeua[[#This Row],[CIF/CPF/CNPJ]])=14),relatorio_Ananindeua[[#This Row],[CIF/CPF/CNPJ]],relatorio_Ananindeua[[#This Row],[Coluna2]])</f>
        <v>05058441000168</v>
      </c>
      <c r="L2240" t="str">
        <f t="shared" si="35"/>
        <v>050******68</v>
      </c>
    </row>
    <row r="2241" spans="1:12" x14ac:dyDescent="0.25">
      <c r="A2241" t="s">
        <v>13507</v>
      </c>
      <c r="B2241" t="s">
        <v>10</v>
      </c>
      <c r="C2241" t="s">
        <v>12</v>
      </c>
      <c r="D2241" s="1">
        <v>45299.783750000002</v>
      </c>
      <c r="E2241" s="18" t="s">
        <v>11</v>
      </c>
      <c r="F2241" s="13" t="s">
        <v>12</v>
      </c>
      <c r="G2241" t="s">
        <v>14</v>
      </c>
      <c r="H2241">
        <v>0</v>
      </c>
      <c r="I2241" s="2"/>
      <c r="J2241" s="4">
        <v>345.16</v>
      </c>
      <c r="K2241" t="str">
        <f>IF((LEN(relatorio_Ananindeua[[#This Row],[CIF/CPF/CNPJ]])=14),relatorio_Ananindeua[[#This Row],[CIF/CPF/CNPJ]],relatorio_Ananindeua[[#This Row],[Coluna2]])</f>
        <v>000******00</v>
      </c>
      <c r="L2241" t="str">
        <f t="shared" si="35"/>
        <v>000******00</v>
      </c>
    </row>
    <row r="2242" spans="1:12" x14ac:dyDescent="0.25">
      <c r="A2242" t="s">
        <v>13507</v>
      </c>
      <c r="B2242" t="s">
        <v>10</v>
      </c>
      <c r="C2242" t="s">
        <v>12</v>
      </c>
      <c r="D2242" s="1">
        <v>45299.783819444441</v>
      </c>
      <c r="E2242" s="18" t="s">
        <v>11</v>
      </c>
      <c r="F2242" s="13" t="s">
        <v>12</v>
      </c>
      <c r="G2242" t="s">
        <v>14</v>
      </c>
      <c r="H2242">
        <v>0</v>
      </c>
      <c r="I2242" s="2"/>
      <c r="J2242" s="4">
        <v>797.84</v>
      </c>
      <c r="K2242" t="str">
        <f>IF((LEN(relatorio_Ananindeua[[#This Row],[CIF/CPF/CNPJ]])=14),relatorio_Ananindeua[[#This Row],[CIF/CPF/CNPJ]],relatorio_Ananindeua[[#This Row],[Coluna2]])</f>
        <v>000******00</v>
      </c>
      <c r="L2242" t="str">
        <f t="shared" si="35"/>
        <v>000******00</v>
      </c>
    </row>
    <row r="2243" spans="1:12" x14ac:dyDescent="0.25">
      <c r="A2243" t="s">
        <v>13507</v>
      </c>
      <c r="B2243" t="s">
        <v>10</v>
      </c>
      <c r="C2243" t="s">
        <v>12</v>
      </c>
      <c r="D2243" s="1">
        <v>45299.783900462964</v>
      </c>
      <c r="E2243" s="18" t="s">
        <v>11</v>
      </c>
      <c r="F2243" s="13" t="s">
        <v>12</v>
      </c>
      <c r="G2243" t="s">
        <v>14</v>
      </c>
      <c r="H2243">
        <v>0</v>
      </c>
      <c r="I2243" s="2"/>
      <c r="J2243" s="4">
        <v>2424.4499999999998</v>
      </c>
      <c r="K2243" t="str">
        <f>IF((LEN(relatorio_Ananindeua[[#This Row],[CIF/CPF/CNPJ]])=14),relatorio_Ananindeua[[#This Row],[CIF/CPF/CNPJ]],relatorio_Ananindeua[[#This Row],[Coluna2]])</f>
        <v>000******00</v>
      </c>
      <c r="L2243" t="str">
        <f t="shared" si="35"/>
        <v>000******00</v>
      </c>
    </row>
    <row r="2244" spans="1:12" x14ac:dyDescent="0.25">
      <c r="A2244" t="s">
        <v>13507</v>
      </c>
      <c r="B2244" t="s">
        <v>10</v>
      </c>
      <c r="C2244" t="s">
        <v>12</v>
      </c>
      <c r="D2244" s="1">
        <v>45299.784085648149</v>
      </c>
      <c r="E2244" s="18" t="s">
        <v>11</v>
      </c>
      <c r="F2244" s="13" t="s">
        <v>12</v>
      </c>
      <c r="G2244" t="s">
        <v>14</v>
      </c>
      <c r="H2244">
        <v>0</v>
      </c>
      <c r="I2244" s="2"/>
      <c r="J2244" s="4">
        <v>345.16</v>
      </c>
      <c r="K2244" t="str">
        <f>IF((LEN(relatorio_Ananindeua[[#This Row],[CIF/CPF/CNPJ]])=14),relatorio_Ananindeua[[#This Row],[CIF/CPF/CNPJ]],relatorio_Ananindeua[[#This Row],[Coluna2]])</f>
        <v>000******00</v>
      </c>
      <c r="L2244" t="str">
        <f t="shared" si="35"/>
        <v>000******00</v>
      </c>
    </row>
    <row r="2245" spans="1:12" x14ac:dyDescent="0.25">
      <c r="A2245" t="s">
        <v>13507</v>
      </c>
      <c r="B2245" t="s">
        <v>10</v>
      </c>
      <c r="C2245" t="s">
        <v>12</v>
      </c>
      <c r="D2245" s="1">
        <v>45299.784212962964</v>
      </c>
      <c r="E2245" s="18" t="s">
        <v>11</v>
      </c>
      <c r="F2245" s="13" t="s">
        <v>12</v>
      </c>
      <c r="G2245" t="s">
        <v>14</v>
      </c>
      <c r="H2245">
        <v>0</v>
      </c>
      <c r="I2245" s="2"/>
      <c r="J2245" s="4">
        <v>951.21</v>
      </c>
      <c r="K2245" t="str">
        <f>IF((LEN(relatorio_Ananindeua[[#This Row],[CIF/CPF/CNPJ]])=14),relatorio_Ananindeua[[#This Row],[CIF/CPF/CNPJ]],relatorio_Ananindeua[[#This Row],[Coluna2]])</f>
        <v>000******00</v>
      </c>
      <c r="L2245" t="str">
        <f t="shared" si="35"/>
        <v>000******00</v>
      </c>
    </row>
    <row r="2246" spans="1:12" x14ac:dyDescent="0.25">
      <c r="A2246" t="s">
        <v>13512</v>
      </c>
      <c r="B2246" t="s">
        <v>754</v>
      </c>
      <c r="C2246" t="s">
        <v>12</v>
      </c>
      <c r="D2246" s="1">
        <v>45299.784675925926</v>
      </c>
      <c r="E2246" s="18" t="s">
        <v>11</v>
      </c>
      <c r="F2246" s="13" t="s">
        <v>12</v>
      </c>
      <c r="G2246" t="s">
        <v>14</v>
      </c>
      <c r="H2246">
        <v>0</v>
      </c>
      <c r="I2246" s="2"/>
      <c r="J2246" s="4">
        <v>12424.67</v>
      </c>
      <c r="K2246" t="str">
        <f>IF((LEN(relatorio_Ananindeua[[#This Row],[CIF/CPF/CNPJ]])=14),relatorio_Ananindeua[[#This Row],[CIF/CPF/CNPJ]],relatorio_Ananindeua[[#This Row],[Coluna2]])</f>
        <v>154******49</v>
      </c>
      <c r="L2246" t="str">
        <f t="shared" si="35"/>
        <v>154******49</v>
      </c>
    </row>
    <row r="2247" spans="1:12" x14ac:dyDescent="0.25">
      <c r="A2247" t="s">
        <v>13507</v>
      </c>
      <c r="B2247" t="s">
        <v>10</v>
      </c>
      <c r="C2247" t="s">
        <v>12</v>
      </c>
      <c r="D2247" s="1">
        <v>45299.784814814811</v>
      </c>
      <c r="E2247" s="18" t="s">
        <v>11</v>
      </c>
      <c r="F2247" s="13" t="s">
        <v>12</v>
      </c>
      <c r="G2247" t="s">
        <v>14</v>
      </c>
      <c r="H2247">
        <v>0</v>
      </c>
      <c r="I2247" s="2"/>
      <c r="J2247" s="4">
        <v>655.22</v>
      </c>
      <c r="K2247" t="str">
        <f>IF((LEN(relatorio_Ananindeua[[#This Row],[CIF/CPF/CNPJ]])=14),relatorio_Ananindeua[[#This Row],[CIF/CPF/CNPJ]],relatorio_Ananindeua[[#This Row],[Coluna2]])</f>
        <v>000******00</v>
      </c>
      <c r="L2247" t="str">
        <f t="shared" si="35"/>
        <v>000******00</v>
      </c>
    </row>
    <row r="2248" spans="1:12" x14ac:dyDescent="0.25">
      <c r="A2248" t="s">
        <v>62</v>
      </c>
      <c r="B2248" t="s">
        <v>63</v>
      </c>
      <c r="C2248" t="s">
        <v>12</v>
      </c>
      <c r="D2248" s="1">
        <v>45299.784826388888</v>
      </c>
      <c r="E2248" s="18" t="s">
        <v>11</v>
      </c>
      <c r="F2248" s="13" t="s">
        <v>12</v>
      </c>
      <c r="G2248" t="s">
        <v>14</v>
      </c>
      <c r="H2248">
        <v>0</v>
      </c>
      <c r="I2248" s="2"/>
      <c r="J2248" s="4">
        <v>63.47</v>
      </c>
      <c r="K2248" t="str">
        <f>IF((LEN(relatorio_Ananindeua[[#This Row],[CIF/CPF/CNPJ]])=14),relatorio_Ananindeua[[#This Row],[CIF/CPF/CNPJ]],relatorio_Ananindeua[[#This Row],[Coluna2]])</f>
        <v>05058441000168</v>
      </c>
      <c r="L2248" t="str">
        <f t="shared" si="35"/>
        <v>050******68</v>
      </c>
    </row>
    <row r="2249" spans="1:12" x14ac:dyDescent="0.25">
      <c r="A2249" t="s">
        <v>62</v>
      </c>
      <c r="B2249" t="s">
        <v>63</v>
      </c>
      <c r="C2249" t="s">
        <v>12</v>
      </c>
      <c r="D2249" s="1">
        <v>45299.78497685185</v>
      </c>
      <c r="E2249" s="18" t="s">
        <v>11</v>
      </c>
      <c r="F2249" s="13" t="s">
        <v>12</v>
      </c>
      <c r="G2249" t="s">
        <v>14</v>
      </c>
      <c r="H2249">
        <v>0</v>
      </c>
      <c r="I2249" s="2"/>
      <c r="J2249" s="4">
        <v>61.46</v>
      </c>
      <c r="K2249" t="str">
        <f>IF((LEN(relatorio_Ananindeua[[#This Row],[CIF/CPF/CNPJ]])=14),relatorio_Ananindeua[[#This Row],[CIF/CPF/CNPJ]],relatorio_Ananindeua[[#This Row],[Coluna2]])</f>
        <v>05058441000168</v>
      </c>
      <c r="L2249" t="str">
        <f t="shared" si="35"/>
        <v>050******68</v>
      </c>
    </row>
    <row r="2250" spans="1:12" x14ac:dyDescent="0.25">
      <c r="A2250" t="s">
        <v>13507</v>
      </c>
      <c r="B2250" t="s">
        <v>10</v>
      </c>
      <c r="C2250" t="s">
        <v>12</v>
      </c>
      <c r="D2250" s="1">
        <v>45299.785324074073</v>
      </c>
      <c r="E2250" s="18" t="s">
        <v>11</v>
      </c>
      <c r="F2250" s="13" t="s">
        <v>12</v>
      </c>
      <c r="G2250" t="s">
        <v>14</v>
      </c>
      <c r="H2250">
        <v>0</v>
      </c>
      <c r="I2250" s="2"/>
      <c r="J2250" s="4">
        <v>415.24</v>
      </c>
      <c r="K2250" t="str">
        <f>IF((LEN(relatorio_Ananindeua[[#This Row],[CIF/CPF/CNPJ]])=14),relatorio_Ananindeua[[#This Row],[CIF/CPF/CNPJ]],relatorio_Ananindeua[[#This Row],[Coluna2]])</f>
        <v>000******00</v>
      </c>
      <c r="L2250" t="str">
        <f t="shared" si="35"/>
        <v>000******00</v>
      </c>
    </row>
    <row r="2251" spans="1:12" x14ac:dyDescent="0.25">
      <c r="A2251" t="s">
        <v>13507</v>
      </c>
      <c r="B2251" t="s">
        <v>10</v>
      </c>
      <c r="C2251" t="s">
        <v>12</v>
      </c>
      <c r="D2251" s="1">
        <v>45299.785416666666</v>
      </c>
      <c r="E2251" s="18" t="s">
        <v>11</v>
      </c>
      <c r="F2251" s="13" t="s">
        <v>12</v>
      </c>
      <c r="G2251" t="s">
        <v>14</v>
      </c>
      <c r="H2251">
        <v>0</v>
      </c>
      <c r="I2251" s="2"/>
      <c r="J2251" s="4">
        <v>345.16</v>
      </c>
      <c r="K2251" t="str">
        <f>IF((LEN(relatorio_Ananindeua[[#This Row],[CIF/CPF/CNPJ]])=14),relatorio_Ananindeua[[#This Row],[CIF/CPF/CNPJ]],relatorio_Ananindeua[[#This Row],[Coluna2]])</f>
        <v>000******00</v>
      </c>
      <c r="L2251" t="str">
        <f t="shared" si="35"/>
        <v>000******00</v>
      </c>
    </row>
    <row r="2252" spans="1:12" x14ac:dyDescent="0.25">
      <c r="A2252" t="s">
        <v>62</v>
      </c>
      <c r="B2252" t="s">
        <v>63</v>
      </c>
      <c r="C2252" t="s">
        <v>12</v>
      </c>
      <c r="D2252" s="1">
        <v>45299.785532407404</v>
      </c>
      <c r="E2252" s="18" t="s">
        <v>11</v>
      </c>
      <c r="F2252" s="13" t="s">
        <v>12</v>
      </c>
      <c r="G2252" t="s">
        <v>14</v>
      </c>
      <c r="H2252">
        <v>0</v>
      </c>
      <c r="I2252" s="2"/>
      <c r="J2252" s="4">
        <v>62.12</v>
      </c>
      <c r="K2252" t="str">
        <f>IF((LEN(relatorio_Ananindeua[[#This Row],[CIF/CPF/CNPJ]])=14),relatorio_Ananindeua[[#This Row],[CIF/CPF/CNPJ]],relatorio_Ananindeua[[#This Row],[Coluna2]])</f>
        <v>05058441000168</v>
      </c>
      <c r="L2252" t="str">
        <f t="shared" si="35"/>
        <v>050******68</v>
      </c>
    </row>
    <row r="2253" spans="1:12" x14ac:dyDescent="0.25">
      <c r="A2253" t="s">
        <v>13507</v>
      </c>
      <c r="B2253" t="s">
        <v>10</v>
      </c>
      <c r="C2253" t="s">
        <v>12</v>
      </c>
      <c r="D2253" s="1">
        <v>45299.785555555558</v>
      </c>
      <c r="E2253" s="18" t="s">
        <v>11</v>
      </c>
      <c r="F2253" s="13" t="s">
        <v>12</v>
      </c>
      <c r="G2253" t="s">
        <v>14</v>
      </c>
      <c r="H2253">
        <v>0</v>
      </c>
      <c r="I2253" s="2"/>
      <c r="J2253" s="4">
        <v>1766.47</v>
      </c>
      <c r="K2253" t="str">
        <f>IF((LEN(relatorio_Ananindeua[[#This Row],[CIF/CPF/CNPJ]])=14),relatorio_Ananindeua[[#This Row],[CIF/CPF/CNPJ]],relatorio_Ananindeua[[#This Row],[Coluna2]])</f>
        <v>000******00</v>
      </c>
      <c r="L2253" t="str">
        <f t="shared" si="35"/>
        <v>000******00</v>
      </c>
    </row>
    <row r="2254" spans="1:12" x14ac:dyDescent="0.25">
      <c r="A2254" t="s">
        <v>13507</v>
      </c>
      <c r="B2254" t="s">
        <v>10</v>
      </c>
      <c r="C2254" t="s">
        <v>12</v>
      </c>
      <c r="D2254" s="1">
        <v>45299.785590277781</v>
      </c>
      <c r="E2254" s="18" t="s">
        <v>11</v>
      </c>
      <c r="F2254" s="13" t="s">
        <v>12</v>
      </c>
      <c r="G2254" t="s">
        <v>14</v>
      </c>
      <c r="H2254">
        <v>0</v>
      </c>
      <c r="I2254" s="2"/>
      <c r="J2254" s="4">
        <v>256</v>
      </c>
      <c r="K2254" t="str">
        <f>IF((LEN(relatorio_Ananindeua[[#This Row],[CIF/CPF/CNPJ]])=14),relatorio_Ananindeua[[#This Row],[CIF/CPF/CNPJ]],relatorio_Ananindeua[[#This Row],[Coluna2]])</f>
        <v>000******00</v>
      </c>
      <c r="L2254" t="str">
        <f t="shared" si="35"/>
        <v>000******00</v>
      </c>
    </row>
    <row r="2255" spans="1:12" x14ac:dyDescent="0.25">
      <c r="A2255" t="s">
        <v>13507</v>
      </c>
      <c r="B2255" t="s">
        <v>10</v>
      </c>
      <c r="C2255" t="s">
        <v>12</v>
      </c>
      <c r="D2255" s="1">
        <v>45299.785636574074</v>
      </c>
      <c r="E2255" s="18" t="s">
        <v>11</v>
      </c>
      <c r="F2255" s="13" t="s">
        <v>12</v>
      </c>
      <c r="G2255" t="s">
        <v>14</v>
      </c>
      <c r="H2255">
        <v>0</v>
      </c>
      <c r="I2255" s="2"/>
      <c r="J2255" s="4">
        <v>251.4</v>
      </c>
      <c r="K2255" t="str">
        <f>IF((LEN(relatorio_Ananindeua[[#This Row],[CIF/CPF/CNPJ]])=14),relatorio_Ananindeua[[#This Row],[CIF/CPF/CNPJ]],relatorio_Ananindeua[[#This Row],[Coluna2]])</f>
        <v>000******00</v>
      </c>
      <c r="L2255" t="str">
        <f t="shared" si="35"/>
        <v>000******00</v>
      </c>
    </row>
    <row r="2256" spans="1:12" x14ac:dyDescent="0.25">
      <c r="A2256" t="s">
        <v>13507</v>
      </c>
      <c r="B2256" t="s">
        <v>10</v>
      </c>
      <c r="C2256" t="s">
        <v>12</v>
      </c>
      <c r="D2256" s="1">
        <v>45299.78564814815</v>
      </c>
      <c r="E2256" s="18" t="s">
        <v>11</v>
      </c>
      <c r="F2256" s="13" t="s">
        <v>12</v>
      </c>
      <c r="G2256" t="s">
        <v>14</v>
      </c>
      <c r="H2256">
        <v>0</v>
      </c>
      <c r="I2256" s="2"/>
      <c r="J2256" s="4">
        <v>498.3</v>
      </c>
      <c r="K2256" t="str">
        <f>IF((LEN(relatorio_Ananindeua[[#This Row],[CIF/CPF/CNPJ]])=14),relatorio_Ananindeua[[#This Row],[CIF/CPF/CNPJ]],relatorio_Ananindeua[[#This Row],[Coluna2]])</f>
        <v>000******00</v>
      </c>
      <c r="L2256" t="str">
        <f t="shared" si="35"/>
        <v>000******00</v>
      </c>
    </row>
    <row r="2257" spans="1:12" x14ac:dyDescent="0.25">
      <c r="A2257" t="s">
        <v>13507</v>
      </c>
      <c r="B2257" t="s">
        <v>10</v>
      </c>
      <c r="C2257" t="s">
        <v>12</v>
      </c>
      <c r="D2257" s="1">
        <v>45299.785902777781</v>
      </c>
      <c r="E2257" s="18" t="s">
        <v>11</v>
      </c>
      <c r="F2257" s="13" t="s">
        <v>12</v>
      </c>
      <c r="G2257" t="s">
        <v>14</v>
      </c>
      <c r="H2257">
        <v>0</v>
      </c>
      <c r="I2257" s="2"/>
      <c r="J2257" s="4">
        <v>11599.99</v>
      </c>
      <c r="K2257" t="str">
        <f>IF((LEN(relatorio_Ananindeua[[#This Row],[CIF/CPF/CNPJ]])=14),relatorio_Ananindeua[[#This Row],[CIF/CPF/CNPJ]],relatorio_Ananindeua[[#This Row],[Coluna2]])</f>
        <v>000******00</v>
      </c>
      <c r="L2257" t="str">
        <f t="shared" si="35"/>
        <v>000******00</v>
      </c>
    </row>
    <row r="2258" spans="1:12" x14ac:dyDescent="0.25">
      <c r="A2258" t="s">
        <v>13515</v>
      </c>
      <c r="B2258" t="s">
        <v>2838</v>
      </c>
      <c r="C2258" t="s">
        <v>12</v>
      </c>
      <c r="D2258" s="1">
        <v>45299.78597222222</v>
      </c>
      <c r="E2258" s="18" t="s">
        <v>11</v>
      </c>
      <c r="F2258" s="13" t="s">
        <v>12</v>
      </c>
      <c r="G2258" t="s">
        <v>13496</v>
      </c>
      <c r="H2258">
        <v>0</v>
      </c>
      <c r="I2258" s="2"/>
      <c r="J2258" s="4">
        <v>638.61</v>
      </c>
      <c r="K2258" t="str">
        <f>IF((LEN(relatorio_Ananindeua[[#This Row],[CIF/CPF/CNPJ]])=14),relatorio_Ananindeua[[#This Row],[CIF/CPF/CNPJ]],relatorio_Ananindeua[[#This Row],[Coluna2]])</f>
        <v>305******15</v>
      </c>
      <c r="L2258" t="str">
        <f t="shared" ref="L2258:L2321" si="36">_xlfn.CONCAT(LEFT(A2258,3),REPT("*",6),RIGHT(A2258,2))</f>
        <v>305******15</v>
      </c>
    </row>
    <row r="2259" spans="1:12" x14ac:dyDescent="0.25">
      <c r="A2259" t="s">
        <v>13507</v>
      </c>
      <c r="B2259" t="s">
        <v>10</v>
      </c>
      <c r="C2259" t="s">
        <v>12</v>
      </c>
      <c r="D2259" s="1">
        <v>45299.785983796297</v>
      </c>
      <c r="E2259" s="18" t="s">
        <v>11</v>
      </c>
      <c r="F2259" s="13" t="s">
        <v>12</v>
      </c>
      <c r="G2259" t="s">
        <v>14</v>
      </c>
      <c r="H2259">
        <v>0</v>
      </c>
      <c r="I2259" s="2"/>
      <c r="J2259" s="4">
        <v>345.16</v>
      </c>
      <c r="K2259" t="str">
        <f>IF((LEN(relatorio_Ananindeua[[#This Row],[CIF/CPF/CNPJ]])=14),relatorio_Ananindeua[[#This Row],[CIF/CPF/CNPJ]],relatorio_Ananindeua[[#This Row],[Coluna2]])</f>
        <v>000******00</v>
      </c>
      <c r="L2259" t="str">
        <f t="shared" si="36"/>
        <v>000******00</v>
      </c>
    </row>
    <row r="2260" spans="1:12" x14ac:dyDescent="0.25">
      <c r="A2260" t="s">
        <v>62</v>
      </c>
      <c r="B2260" t="s">
        <v>63</v>
      </c>
      <c r="C2260" t="s">
        <v>12</v>
      </c>
      <c r="D2260" s="1">
        <v>45299.786111111112</v>
      </c>
      <c r="E2260" s="18" t="s">
        <v>11</v>
      </c>
      <c r="F2260" s="13" t="s">
        <v>12</v>
      </c>
      <c r="G2260" t="s">
        <v>14</v>
      </c>
      <c r="H2260">
        <v>0</v>
      </c>
      <c r="I2260" s="2"/>
      <c r="J2260" s="4">
        <v>61</v>
      </c>
      <c r="K2260" t="str">
        <f>IF((LEN(relatorio_Ananindeua[[#This Row],[CIF/CPF/CNPJ]])=14),relatorio_Ananindeua[[#This Row],[CIF/CPF/CNPJ]],relatorio_Ananindeua[[#This Row],[Coluna2]])</f>
        <v>05058441000168</v>
      </c>
      <c r="L2260" t="str">
        <f t="shared" si="36"/>
        <v>050******68</v>
      </c>
    </row>
    <row r="2261" spans="1:12" x14ac:dyDescent="0.25">
      <c r="A2261" t="s">
        <v>13507</v>
      </c>
      <c r="B2261" t="s">
        <v>10</v>
      </c>
      <c r="C2261" t="s">
        <v>12</v>
      </c>
      <c r="D2261" s="1">
        <v>45299.786134259259</v>
      </c>
      <c r="E2261" s="18" t="s">
        <v>11</v>
      </c>
      <c r="F2261" s="13" t="s">
        <v>12</v>
      </c>
      <c r="G2261" t="s">
        <v>14</v>
      </c>
      <c r="H2261">
        <v>0</v>
      </c>
      <c r="I2261" s="2"/>
      <c r="J2261" s="4">
        <v>4785.0200000000004</v>
      </c>
      <c r="K2261" t="str">
        <f>IF((LEN(relatorio_Ananindeua[[#This Row],[CIF/CPF/CNPJ]])=14),relatorio_Ananindeua[[#This Row],[CIF/CPF/CNPJ]],relatorio_Ananindeua[[#This Row],[Coluna2]])</f>
        <v>000******00</v>
      </c>
      <c r="L2261" t="str">
        <f t="shared" si="36"/>
        <v>000******00</v>
      </c>
    </row>
    <row r="2262" spans="1:12" x14ac:dyDescent="0.25">
      <c r="A2262" t="s">
        <v>13507</v>
      </c>
      <c r="B2262" t="s">
        <v>10</v>
      </c>
      <c r="C2262" t="s">
        <v>12</v>
      </c>
      <c r="D2262" s="1">
        <v>45299.786412037036</v>
      </c>
      <c r="E2262" s="18" t="s">
        <v>11</v>
      </c>
      <c r="F2262" s="13" t="s">
        <v>12</v>
      </c>
      <c r="G2262" t="s">
        <v>14</v>
      </c>
      <c r="H2262">
        <v>0</v>
      </c>
      <c r="I2262" s="2"/>
      <c r="J2262" s="4">
        <v>242.48</v>
      </c>
      <c r="K2262" t="str">
        <f>IF((LEN(relatorio_Ananindeua[[#This Row],[CIF/CPF/CNPJ]])=14),relatorio_Ananindeua[[#This Row],[CIF/CPF/CNPJ]],relatorio_Ananindeua[[#This Row],[Coluna2]])</f>
        <v>000******00</v>
      </c>
      <c r="L2262" t="str">
        <f t="shared" si="36"/>
        <v>000******00</v>
      </c>
    </row>
    <row r="2263" spans="1:12" x14ac:dyDescent="0.25">
      <c r="A2263" t="s">
        <v>13507</v>
      </c>
      <c r="B2263" t="s">
        <v>10</v>
      </c>
      <c r="C2263" t="s">
        <v>12</v>
      </c>
      <c r="D2263" s="1">
        <v>45299.786423611113</v>
      </c>
      <c r="E2263" s="18" t="s">
        <v>11</v>
      </c>
      <c r="F2263" s="13" t="s">
        <v>12</v>
      </c>
      <c r="G2263" t="s">
        <v>14</v>
      </c>
      <c r="H2263">
        <v>0</v>
      </c>
      <c r="I2263" s="2"/>
      <c r="J2263" s="4">
        <v>24399.33</v>
      </c>
      <c r="K2263" t="str">
        <f>IF((LEN(relatorio_Ananindeua[[#This Row],[CIF/CPF/CNPJ]])=14),relatorio_Ananindeua[[#This Row],[CIF/CPF/CNPJ]],relatorio_Ananindeua[[#This Row],[Coluna2]])</f>
        <v>000******00</v>
      </c>
      <c r="L2263" t="str">
        <f t="shared" si="36"/>
        <v>000******00</v>
      </c>
    </row>
    <row r="2264" spans="1:12" x14ac:dyDescent="0.25">
      <c r="A2264" t="s">
        <v>13507</v>
      </c>
      <c r="B2264" t="s">
        <v>10</v>
      </c>
      <c r="C2264" t="s">
        <v>12</v>
      </c>
      <c r="D2264" s="1">
        <v>45299.786435185182</v>
      </c>
      <c r="E2264" s="18" t="s">
        <v>11</v>
      </c>
      <c r="F2264" s="13" t="s">
        <v>12</v>
      </c>
      <c r="G2264" t="s">
        <v>14</v>
      </c>
      <c r="H2264">
        <v>0</v>
      </c>
      <c r="I2264" s="2"/>
      <c r="J2264" s="4">
        <v>264.29000000000002</v>
      </c>
      <c r="K2264" t="str">
        <f>IF((LEN(relatorio_Ananindeua[[#This Row],[CIF/CPF/CNPJ]])=14),relatorio_Ananindeua[[#This Row],[CIF/CPF/CNPJ]],relatorio_Ananindeua[[#This Row],[Coluna2]])</f>
        <v>000******00</v>
      </c>
      <c r="L2264" t="str">
        <f t="shared" si="36"/>
        <v>000******00</v>
      </c>
    </row>
    <row r="2265" spans="1:12" x14ac:dyDescent="0.25">
      <c r="A2265" t="s">
        <v>13507</v>
      </c>
      <c r="B2265" t="s">
        <v>10</v>
      </c>
      <c r="C2265" t="s">
        <v>12</v>
      </c>
      <c r="D2265" s="1">
        <v>45299.786516203705</v>
      </c>
      <c r="E2265" s="18" t="s">
        <v>11</v>
      </c>
      <c r="F2265" s="13" t="s">
        <v>12</v>
      </c>
      <c r="G2265" t="s">
        <v>14</v>
      </c>
      <c r="H2265">
        <v>0</v>
      </c>
      <c r="I2265" s="2"/>
      <c r="J2265" s="4">
        <v>332.14</v>
      </c>
      <c r="K2265" t="str">
        <f>IF((LEN(relatorio_Ananindeua[[#This Row],[CIF/CPF/CNPJ]])=14),relatorio_Ananindeua[[#This Row],[CIF/CPF/CNPJ]],relatorio_Ananindeua[[#This Row],[Coluna2]])</f>
        <v>000******00</v>
      </c>
      <c r="L2265" t="str">
        <f t="shared" si="36"/>
        <v>000******00</v>
      </c>
    </row>
    <row r="2266" spans="1:12" x14ac:dyDescent="0.25">
      <c r="A2266" t="s">
        <v>13507</v>
      </c>
      <c r="B2266" t="s">
        <v>10</v>
      </c>
      <c r="C2266" t="s">
        <v>12</v>
      </c>
      <c r="D2266" s="1">
        <v>45299.786689814813</v>
      </c>
      <c r="E2266" s="18" t="s">
        <v>11</v>
      </c>
      <c r="F2266" s="13" t="s">
        <v>12</v>
      </c>
      <c r="G2266" t="s">
        <v>14</v>
      </c>
      <c r="H2266">
        <v>0</v>
      </c>
      <c r="I2266" s="2"/>
      <c r="J2266" s="4">
        <v>339.9</v>
      </c>
      <c r="K2266" t="str">
        <f>IF((LEN(relatorio_Ananindeua[[#This Row],[CIF/CPF/CNPJ]])=14),relatorio_Ananindeua[[#This Row],[CIF/CPF/CNPJ]],relatorio_Ananindeua[[#This Row],[Coluna2]])</f>
        <v>000******00</v>
      </c>
      <c r="L2266" t="str">
        <f t="shared" si="36"/>
        <v>000******00</v>
      </c>
    </row>
    <row r="2267" spans="1:12" x14ac:dyDescent="0.25">
      <c r="A2267" t="s">
        <v>13507</v>
      </c>
      <c r="B2267" t="s">
        <v>10</v>
      </c>
      <c r="C2267" t="s">
        <v>12</v>
      </c>
      <c r="D2267" s="1">
        <v>45299.786817129629</v>
      </c>
      <c r="E2267" s="18" t="s">
        <v>11</v>
      </c>
      <c r="F2267" s="13" t="s">
        <v>12</v>
      </c>
      <c r="G2267" t="s">
        <v>14</v>
      </c>
      <c r="H2267">
        <v>0</v>
      </c>
      <c r="I2267" s="2"/>
      <c r="J2267" s="4">
        <v>530.23</v>
      </c>
      <c r="K2267" t="str">
        <f>IF((LEN(relatorio_Ananindeua[[#This Row],[CIF/CPF/CNPJ]])=14),relatorio_Ananindeua[[#This Row],[CIF/CPF/CNPJ]],relatorio_Ananindeua[[#This Row],[Coluna2]])</f>
        <v>000******00</v>
      </c>
      <c r="L2267" t="str">
        <f t="shared" si="36"/>
        <v>000******00</v>
      </c>
    </row>
    <row r="2268" spans="1:12" x14ac:dyDescent="0.25">
      <c r="A2268" t="s">
        <v>62</v>
      </c>
      <c r="B2268" t="s">
        <v>63</v>
      </c>
      <c r="C2268" t="s">
        <v>12</v>
      </c>
      <c r="D2268" s="1">
        <v>45299.786863425928</v>
      </c>
      <c r="E2268" s="18" t="s">
        <v>11</v>
      </c>
      <c r="F2268" s="13" t="s">
        <v>12</v>
      </c>
      <c r="G2268" t="s">
        <v>14</v>
      </c>
      <c r="H2268">
        <v>0</v>
      </c>
      <c r="I2268" s="2"/>
      <c r="J2268" s="4">
        <v>61.95</v>
      </c>
      <c r="K2268" t="str">
        <f>IF((LEN(relatorio_Ananindeua[[#This Row],[CIF/CPF/CNPJ]])=14),relatorio_Ananindeua[[#This Row],[CIF/CPF/CNPJ]],relatorio_Ananindeua[[#This Row],[Coluna2]])</f>
        <v>05058441000168</v>
      </c>
      <c r="L2268" t="str">
        <f t="shared" si="36"/>
        <v>050******68</v>
      </c>
    </row>
    <row r="2269" spans="1:12" x14ac:dyDescent="0.25">
      <c r="A2269" t="s">
        <v>62</v>
      </c>
      <c r="B2269" t="s">
        <v>63</v>
      </c>
      <c r="C2269" t="s">
        <v>12</v>
      </c>
      <c r="D2269" s="1">
        <v>45299.787118055552</v>
      </c>
      <c r="E2269" s="18" t="s">
        <v>11</v>
      </c>
      <c r="F2269" s="13" t="s">
        <v>12</v>
      </c>
      <c r="G2269" t="s">
        <v>14</v>
      </c>
      <c r="H2269">
        <v>0</v>
      </c>
      <c r="I2269" s="2"/>
      <c r="J2269" s="4">
        <v>2377.14</v>
      </c>
      <c r="K2269" t="str">
        <f>IF((LEN(relatorio_Ananindeua[[#This Row],[CIF/CPF/CNPJ]])=14),relatorio_Ananindeua[[#This Row],[CIF/CPF/CNPJ]],relatorio_Ananindeua[[#This Row],[Coluna2]])</f>
        <v>05058441000168</v>
      </c>
      <c r="L2269" t="str">
        <f t="shared" si="36"/>
        <v>050******68</v>
      </c>
    </row>
    <row r="2270" spans="1:12" x14ac:dyDescent="0.25">
      <c r="A2270" t="s">
        <v>13507</v>
      </c>
      <c r="B2270" t="s">
        <v>10</v>
      </c>
      <c r="C2270" t="s">
        <v>12</v>
      </c>
      <c r="D2270" s="1">
        <v>45299.787141203706</v>
      </c>
      <c r="E2270" s="18" t="s">
        <v>11</v>
      </c>
      <c r="F2270" s="13" t="s">
        <v>12</v>
      </c>
      <c r="G2270" t="s">
        <v>14</v>
      </c>
      <c r="H2270">
        <v>0</v>
      </c>
      <c r="I2270" s="2"/>
      <c r="J2270" s="4">
        <v>3652.37</v>
      </c>
      <c r="K2270" t="str">
        <f>IF((LEN(relatorio_Ananindeua[[#This Row],[CIF/CPF/CNPJ]])=14),relatorio_Ananindeua[[#This Row],[CIF/CPF/CNPJ]],relatorio_Ananindeua[[#This Row],[Coluna2]])</f>
        <v>000******00</v>
      </c>
      <c r="L2270" t="str">
        <f t="shared" si="36"/>
        <v>000******00</v>
      </c>
    </row>
    <row r="2271" spans="1:12" x14ac:dyDescent="0.25">
      <c r="A2271" t="s">
        <v>62</v>
      </c>
      <c r="B2271" t="s">
        <v>63</v>
      </c>
      <c r="C2271" t="s">
        <v>12</v>
      </c>
      <c r="D2271" s="1">
        <v>45299.787268518521</v>
      </c>
      <c r="E2271" s="18" t="s">
        <v>11</v>
      </c>
      <c r="F2271" s="13" t="s">
        <v>12</v>
      </c>
      <c r="G2271" t="s">
        <v>14</v>
      </c>
      <c r="H2271">
        <v>0</v>
      </c>
      <c r="I2271" s="2"/>
      <c r="J2271" s="4">
        <v>8287.51</v>
      </c>
      <c r="K2271" t="str">
        <f>IF((LEN(relatorio_Ananindeua[[#This Row],[CIF/CPF/CNPJ]])=14),relatorio_Ananindeua[[#This Row],[CIF/CPF/CNPJ]],relatorio_Ananindeua[[#This Row],[Coluna2]])</f>
        <v>05058441000168</v>
      </c>
      <c r="L2271" t="str">
        <f t="shared" si="36"/>
        <v>050******68</v>
      </c>
    </row>
    <row r="2272" spans="1:12" x14ac:dyDescent="0.25">
      <c r="A2272" t="s">
        <v>62</v>
      </c>
      <c r="B2272" t="s">
        <v>63</v>
      </c>
      <c r="C2272" t="s">
        <v>12</v>
      </c>
      <c r="D2272" s="1">
        <v>45299.787430555552</v>
      </c>
      <c r="E2272" s="18" t="s">
        <v>11</v>
      </c>
      <c r="F2272" s="13" t="s">
        <v>12</v>
      </c>
      <c r="G2272" t="s">
        <v>14</v>
      </c>
      <c r="H2272">
        <v>0</v>
      </c>
      <c r="I2272" s="2"/>
      <c r="J2272" s="4">
        <v>79.42</v>
      </c>
      <c r="K2272" t="str">
        <f>IF((LEN(relatorio_Ananindeua[[#This Row],[CIF/CPF/CNPJ]])=14),relatorio_Ananindeua[[#This Row],[CIF/CPF/CNPJ]],relatorio_Ananindeua[[#This Row],[Coluna2]])</f>
        <v>05058441000168</v>
      </c>
      <c r="L2272" t="str">
        <f t="shared" si="36"/>
        <v>050******68</v>
      </c>
    </row>
    <row r="2273" spans="1:12" x14ac:dyDescent="0.25">
      <c r="A2273" t="s">
        <v>13507</v>
      </c>
      <c r="B2273" t="s">
        <v>10</v>
      </c>
      <c r="C2273" t="s">
        <v>12</v>
      </c>
      <c r="D2273" s="1">
        <v>45299.787523148145</v>
      </c>
      <c r="E2273" s="18" t="s">
        <v>11</v>
      </c>
      <c r="F2273" s="13" t="s">
        <v>12</v>
      </c>
      <c r="G2273" t="s">
        <v>14</v>
      </c>
      <c r="H2273">
        <v>0</v>
      </c>
      <c r="I2273" s="2"/>
      <c r="J2273" s="4">
        <v>345.16</v>
      </c>
      <c r="K2273" t="str">
        <f>IF((LEN(relatorio_Ananindeua[[#This Row],[CIF/CPF/CNPJ]])=14),relatorio_Ananindeua[[#This Row],[CIF/CPF/CNPJ]],relatorio_Ananindeua[[#This Row],[Coluna2]])</f>
        <v>000******00</v>
      </c>
      <c r="L2273" t="str">
        <f t="shared" si="36"/>
        <v>000******00</v>
      </c>
    </row>
    <row r="2274" spans="1:12" x14ac:dyDescent="0.25">
      <c r="A2274" t="s">
        <v>13507</v>
      </c>
      <c r="B2274" t="s">
        <v>10</v>
      </c>
      <c r="C2274" t="s">
        <v>12</v>
      </c>
      <c r="D2274" s="1">
        <v>45299.787685185183</v>
      </c>
      <c r="E2274" s="18" t="s">
        <v>11</v>
      </c>
      <c r="F2274" s="13" t="s">
        <v>12</v>
      </c>
      <c r="G2274" t="s">
        <v>14</v>
      </c>
      <c r="H2274">
        <v>0</v>
      </c>
      <c r="I2274" s="2"/>
      <c r="J2274" s="4">
        <v>345.16</v>
      </c>
      <c r="K2274" t="str">
        <f>IF((LEN(relatorio_Ananindeua[[#This Row],[CIF/CPF/CNPJ]])=14),relatorio_Ananindeua[[#This Row],[CIF/CPF/CNPJ]],relatorio_Ananindeua[[#This Row],[Coluna2]])</f>
        <v>000******00</v>
      </c>
      <c r="L2274" t="str">
        <f t="shared" si="36"/>
        <v>000******00</v>
      </c>
    </row>
    <row r="2275" spans="1:12" x14ac:dyDescent="0.25">
      <c r="A2275" t="s">
        <v>13507</v>
      </c>
      <c r="B2275" t="s">
        <v>10</v>
      </c>
      <c r="C2275" t="s">
        <v>12</v>
      </c>
      <c r="D2275" s="1">
        <v>45299.787777777776</v>
      </c>
      <c r="E2275" s="18" t="s">
        <v>11</v>
      </c>
      <c r="F2275" s="13" t="s">
        <v>12</v>
      </c>
      <c r="G2275" t="s">
        <v>14</v>
      </c>
      <c r="H2275">
        <v>0</v>
      </c>
      <c r="I2275" s="2"/>
      <c r="J2275" s="4">
        <v>348.49</v>
      </c>
      <c r="K2275" t="str">
        <f>IF((LEN(relatorio_Ananindeua[[#This Row],[CIF/CPF/CNPJ]])=14),relatorio_Ananindeua[[#This Row],[CIF/CPF/CNPJ]],relatorio_Ananindeua[[#This Row],[Coluna2]])</f>
        <v>000******00</v>
      </c>
      <c r="L2275" t="str">
        <f t="shared" si="36"/>
        <v>000******00</v>
      </c>
    </row>
    <row r="2276" spans="1:12" x14ac:dyDescent="0.25">
      <c r="A2276" t="s">
        <v>13507</v>
      </c>
      <c r="B2276" t="s">
        <v>10</v>
      </c>
      <c r="C2276" t="s">
        <v>12</v>
      </c>
      <c r="D2276" s="1">
        <v>45299.787951388891</v>
      </c>
      <c r="E2276" s="18" t="s">
        <v>11</v>
      </c>
      <c r="F2276" s="13" t="s">
        <v>12</v>
      </c>
      <c r="G2276" t="s">
        <v>14</v>
      </c>
      <c r="H2276">
        <v>0</v>
      </c>
      <c r="I2276" s="2"/>
      <c r="J2276" s="4">
        <v>345.16</v>
      </c>
      <c r="K2276" t="str">
        <f>IF((LEN(relatorio_Ananindeua[[#This Row],[CIF/CPF/CNPJ]])=14),relatorio_Ananindeua[[#This Row],[CIF/CPF/CNPJ]],relatorio_Ananindeua[[#This Row],[Coluna2]])</f>
        <v>000******00</v>
      </c>
      <c r="L2276" t="str">
        <f t="shared" si="36"/>
        <v>000******00</v>
      </c>
    </row>
    <row r="2277" spans="1:12" x14ac:dyDescent="0.25">
      <c r="A2277" t="s">
        <v>13523</v>
      </c>
      <c r="B2277" t="s">
        <v>6809</v>
      </c>
      <c r="C2277" t="s">
        <v>12</v>
      </c>
      <c r="D2277" s="1">
        <v>45299.788078703707</v>
      </c>
      <c r="E2277" s="18" t="s">
        <v>11</v>
      </c>
      <c r="F2277" s="13" t="s">
        <v>12</v>
      </c>
      <c r="G2277" t="s">
        <v>14</v>
      </c>
      <c r="H2277">
        <v>0</v>
      </c>
      <c r="I2277" s="2"/>
      <c r="J2277" s="4">
        <v>663.64</v>
      </c>
      <c r="K2277" t="str">
        <f>IF((LEN(relatorio_Ananindeua[[#This Row],[CIF/CPF/CNPJ]])=14),relatorio_Ananindeua[[#This Row],[CIF/CPF/CNPJ]],relatorio_Ananindeua[[#This Row],[Coluna2]])</f>
        <v>459******34</v>
      </c>
      <c r="L2277" t="str">
        <f t="shared" si="36"/>
        <v>459******34</v>
      </c>
    </row>
    <row r="2278" spans="1:12" x14ac:dyDescent="0.25">
      <c r="A2278" t="s">
        <v>13507</v>
      </c>
      <c r="B2278" t="s">
        <v>10</v>
      </c>
      <c r="C2278" t="s">
        <v>12</v>
      </c>
      <c r="D2278" s="1">
        <v>45299.788275462961</v>
      </c>
      <c r="E2278" s="18" t="s">
        <v>11</v>
      </c>
      <c r="F2278" s="13" t="s">
        <v>12</v>
      </c>
      <c r="G2278" t="s">
        <v>14</v>
      </c>
      <c r="H2278">
        <v>0</v>
      </c>
      <c r="I2278" s="2"/>
      <c r="J2278" s="4">
        <v>2695.56</v>
      </c>
      <c r="K2278" t="str">
        <f>IF((LEN(relatorio_Ananindeua[[#This Row],[CIF/CPF/CNPJ]])=14),relatorio_Ananindeua[[#This Row],[CIF/CPF/CNPJ]],relatorio_Ananindeua[[#This Row],[Coluna2]])</f>
        <v>000******00</v>
      </c>
      <c r="L2278" t="str">
        <f t="shared" si="36"/>
        <v>000******00</v>
      </c>
    </row>
    <row r="2279" spans="1:12" x14ac:dyDescent="0.25">
      <c r="A2279" t="s">
        <v>13507</v>
      </c>
      <c r="B2279" t="s">
        <v>10</v>
      </c>
      <c r="C2279" t="s">
        <v>12</v>
      </c>
      <c r="D2279" s="1">
        <v>45299.788530092592</v>
      </c>
      <c r="E2279" s="18" t="s">
        <v>11</v>
      </c>
      <c r="F2279" s="13" t="s">
        <v>12</v>
      </c>
      <c r="G2279" t="s">
        <v>14</v>
      </c>
      <c r="H2279">
        <v>0</v>
      </c>
      <c r="I2279" s="2"/>
      <c r="J2279" s="4">
        <v>11015.6</v>
      </c>
      <c r="K2279" t="str">
        <f>IF((LEN(relatorio_Ananindeua[[#This Row],[CIF/CPF/CNPJ]])=14),relatorio_Ananindeua[[#This Row],[CIF/CPF/CNPJ]],relatorio_Ananindeua[[#This Row],[Coluna2]])</f>
        <v>000******00</v>
      </c>
      <c r="L2279" t="str">
        <f t="shared" si="36"/>
        <v>000******00</v>
      </c>
    </row>
    <row r="2280" spans="1:12" x14ac:dyDescent="0.25">
      <c r="A2280" t="s">
        <v>13507</v>
      </c>
      <c r="B2280" t="s">
        <v>10</v>
      </c>
      <c r="C2280" t="s">
        <v>12</v>
      </c>
      <c r="D2280" s="1">
        <v>45299.788703703707</v>
      </c>
      <c r="E2280" s="18" t="s">
        <v>11</v>
      </c>
      <c r="F2280" s="13" t="s">
        <v>12</v>
      </c>
      <c r="G2280" t="s">
        <v>14</v>
      </c>
      <c r="H2280">
        <v>0</v>
      </c>
      <c r="I2280" s="2"/>
      <c r="J2280" s="4">
        <v>794.08</v>
      </c>
      <c r="K2280" t="str">
        <f>IF((LEN(relatorio_Ananindeua[[#This Row],[CIF/CPF/CNPJ]])=14),relatorio_Ananindeua[[#This Row],[CIF/CPF/CNPJ]],relatorio_Ananindeua[[#This Row],[Coluna2]])</f>
        <v>000******00</v>
      </c>
      <c r="L2280" t="str">
        <f t="shared" si="36"/>
        <v>000******00</v>
      </c>
    </row>
    <row r="2281" spans="1:12" x14ac:dyDescent="0.25">
      <c r="A2281" t="s">
        <v>13507</v>
      </c>
      <c r="B2281" t="s">
        <v>10</v>
      </c>
      <c r="C2281" t="s">
        <v>12</v>
      </c>
      <c r="D2281" s="1">
        <v>45299.789120370369</v>
      </c>
      <c r="E2281" s="18" t="s">
        <v>11</v>
      </c>
      <c r="F2281" s="13" t="s">
        <v>12</v>
      </c>
      <c r="G2281" t="s">
        <v>14</v>
      </c>
      <c r="H2281">
        <v>0</v>
      </c>
      <c r="I2281" s="2"/>
      <c r="J2281" s="4">
        <v>411.63</v>
      </c>
      <c r="K2281" t="str">
        <f>IF((LEN(relatorio_Ananindeua[[#This Row],[CIF/CPF/CNPJ]])=14),relatorio_Ananindeua[[#This Row],[CIF/CPF/CNPJ]],relatorio_Ananindeua[[#This Row],[Coluna2]])</f>
        <v>000******00</v>
      </c>
      <c r="L2281" t="str">
        <f t="shared" si="36"/>
        <v>000******00</v>
      </c>
    </row>
    <row r="2282" spans="1:12" x14ac:dyDescent="0.25">
      <c r="A2282" t="s">
        <v>13507</v>
      </c>
      <c r="B2282" t="s">
        <v>10</v>
      </c>
      <c r="C2282" t="s">
        <v>12</v>
      </c>
      <c r="D2282" s="1">
        <v>45299.789155092592</v>
      </c>
      <c r="E2282" s="18" t="s">
        <v>11</v>
      </c>
      <c r="F2282" s="13" t="s">
        <v>12</v>
      </c>
      <c r="G2282" t="s">
        <v>14</v>
      </c>
      <c r="H2282">
        <v>0</v>
      </c>
      <c r="I2282" s="2"/>
      <c r="J2282" s="4">
        <v>345.16</v>
      </c>
      <c r="K2282" t="str">
        <f>IF((LEN(relatorio_Ananindeua[[#This Row],[CIF/CPF/CNPJ]])=14),relatorio_Ananindeua[[#This Row],[CIF/CPF/CNPJ]],relatorio_Ananindeua[[#This Row],[Coluna2]])</f>
        <v>000******00</v>
      </c>
      <c r="L2282" t="str">
        <f t="shared" si="36"/>
        <v>000******00</v>
      </c>
    </row>
    <row r="2283" spans="1:12" x14ac:dyDescent="0.25">
      <c r="A2283" t="s">
        <v>13507</v>
      </c>
      <c r="B2283" t="s">
        <v>10</v>
      </c>
      <c r="C2283" t="s">
        <v>12</v>
      </c>
      <c r="D2283" s="1">
        <v>45299.789479166669</v>
      </c>
      <c r="E2283" s="18" t="s">
        <v>11</v>
      </c>
      <c r="F2283" s="13" t="s">
        <v>12</v>
      </c>
      <c r="G2283" t="s">
        <v>14</v>
      </c>
      <c r="H2283">
        <v>0</v>
      </c>
      <c r="I2283" s="2"/>
      <c r="J2283" s="4">
        <v>3220.71</v>
      </c>
      <c r="K2283" t="str">
        <f>IF((LEN(relatorio_Ananindeua[[#This Row],[CIF/CPF/CNPJ]])=14),relatorio_Ananindeua[[#This Row],[CIF/CPF/CNPJ]],relatorio_Ananindeua[[#This Row],[Coluna2]])</f>
        <v>000******00</v>
      </c>
      <c r="L2283" t="str">
        <f t="shared" si="36"/>
        <v>000******00</v>
      </c>
    </row>
    <row r="2284" spans="1:12" x14ac:dyDescent="0.25">
      <c r="A2284" t="s">
        <v>13507</v>
      </c>
      <c r="B2284" t="s">
        <v>10</v>
      </c>
      <c r="C2284" t="s">
        <v>12</v>
      </c>
      <c r="D2284" s="1">
        <v>45299.789594907408</v>
      </c>
      <c r="E2284" s="18" t="s">
        <v>11</v>
      </c>
      <c r="F2284" s="13" t="s">
        <v>12</v>
      </c>
      <c r="G2284" t="s">
        <v>14</v>
      </c>
      <c r="H2284">
        <v>0</v>
      </c>
      <c r="I2284" s="2"/>
      <c r="J2284" s="4">
        <v>2917.99</v>
      </c>
      <c r="K2284" t="str">
        <f>IF((LEN(relatorio_Ananindeua[[#This Row],[CIF/CPF/CNPJ]])=14),relatorio_Ananindeua[[#This Row],[CIF/CPF/CNPJ]],relatorio_Ananindeua[[#This Row],[Coluna2]])</f>
        <v>000******00</v>
      </c>
      <c r="L2284" t="str">
        <f t="shared" si="36"/>
        <v>000******00</v>
      </c>
    </row>
    <row r="2285" spans="1:12" x14ac:dyDescent="0.25">
      <c r="A2285" t="s">
        <v>13507</v>
      </c>
      <c r="B2285" t="s">
        <v>10</v>
      </c>
      <c r="C2285" t="s">
        <v>12</v>
      </c>
      <c r="D2285" s="1">
        <v>45299.789652777778</v>
      </c>
      <c r="E2285" s="18" t="s">
        <v>11</v>
      </c>
      <c r="F2285" s="13" t="s">
        <v>12</v>
      </c>
      <c r="G2285" t="s">
        <v>14</v>
      </c>
      <c r="H2285">
        <v>0</v>
      </c>
      <c r="I2285" s="2"/>
      <c r="J2285" s="4">
        <v>3071.17</v>
      </c>
      <c r="K2285" t="str">
        <f>IF((LEN(relatorio_Ananindeua[[#This Row],[CIF/CPF/CNPJ]])=14),relatorio_Ananindeua[[#This Row],[CIF/CPF/CNPJ]],relatorio_Ananindeua[[#This Row],[Coluna2]])</f>
        <v>000******00</v>
      </c>
      <c r="L2285" t="str">
        <f t="shared" si="36"/>
        <v>000******00</v>
      </c>
    </row>
    <row r="2286" spans="1:12" x14ac:dyDescent="0.25">
      <c r="A2286" t="s">
        <v>13507</v>
      </c>
      <c r="B2286" t="s">
        <v>10</v>
      </c>
      <c r="C2286" t="s">
        <v>12</v>
      </c>
      <c r="D2286" s="1">
        <v>45299.789722222224</v>
      </c>
      <c r="E2286" s="18" t="s">
        <v>11</v>
      </c>
      <c r="F2286" s="13" t="s">
        <v>12</v>
      </c>
      <c r="G2286" t="s">
        <v>14</v>
      </c>
      <c r="H2286">
        <v>0</v>
      </c>
      <c r="I2286" s="2"/>
      <c r="J2286" s="4">
        <v>992.5</v>
      </c>
      <c r="K2286" t="str">
        <f>IF((LEN(relatorio_Ananindeua[[#This Row],[CIF/CPF/CNPJ]])=14),relatorio_Ananindeua[[#This Row],[CIF/CPF/CNPJ]],relatorio_Ananindeua[[#This Row],[Coluna2]])</f>
        <v>000******00</v>
      </c>
      <c r="L2286" t="str">
        <f t="shared" si="36"/>
        <v>000******00</v>
      </c>
    </row>
    <row r="2287" spans="1:12" x14ac:dyDescent="0.25">
      <c r="A2287" t="s">
        <v>13507</v>
      </c>
      <c r="B2287" t="s">
        <v>10</v>
      </c>
      <c r="C2287" t="s">
        <v>12</v>
      </c>
      <c r="D2287" s="1">
        <v>45299.789756944447</v>
      </c>
      <c r="E2287" s="18" t="s">
        <v>11</v>
      </c>
      <c r="F2287" s="13" t="s">
        <v>12</v>
      </c>
      <c r="G2287" t="s">
        <v>14</v>
      </c>
      <c r="H2287">
        <v>0</v>
      </c>
      <c r="I2287" s="2"/>
      <c r="J2287" s="4">
        <v>463.42</v>
      </c>
      <c r="K2287" t="str">
        <f>IF((LEN(relatorio_Ananindeua[[#This Row],[CIF/CPF/CNPJ]])=14),relatorio_Ananindeua[[#This Row],[CIF/CPF/CNPJ]],relatorio_Ananindeua[[#This Row],[Coluna2]])</f>
        <v>000******00</v>
      </c>
      <c r="L2287" t="str">
        <f t="shared" si="36"/>
        <v>000******00</v>
      </c>
    </row>
    <row r="2288" spans="1:12" x14ac:dyDescent="0.25">
      <c r="A2288" t="s">
        <v>13507</v>
      </c>
      <c r="B2288" t="s">
        <v>10</v>
      </c>
      <c r="C2288" t="s">
        <v>12</v>
      </c>
      <c r="D2288" s="1">
        <v>45299.78979166667</v>
      </c>
      <c r="E2288" s="18" t="s">
        <v>11</v>
      </c>
      <c r="F2288" s="13" t="s">
        <v>12</v>
      </c>
      <c r="G2288" t="s">
        <v>14</v>
      </c>
      <c r="H2288">
        <v>0</v>
      </c>
      <c r="I2288" s="2"/>
      <c r="J2288" s="4">
        <v>1600.59</v>
      </c>
      <c r="K2288" t="str">
        <f>IF((LEN(relatorio_Ananindeua[[#This Row],[CIF/CPF/CNPJ]])=14),relatorio_Ananindeua[[#This Row],[CIF/CPF/CNPJ]],relatorio_Ananindeua[[#This Row],[Coluna2]])</f>
        <v>000******00</v>
      </c>
      <c r="L2288" t="str">
        <f t="shared" si="36"/>
        <v>000******00</v>
      </c>
    </row>
    <row r="2289" spans="1:12" x14ac:dyDescent="0.25">
      <c r="A2289" t="s">
        <v>13507</v>
      </c>
      <c r="B2289" t="s">
        <v>10</v>
      </c>
      <c r="C2289" t="s">
        <v>12</v>
      </c>
      <c r="D2289" s="1">
        <v>45299.789803240739</v>
      </c>
      <c r="E2289" s="18" t="s">
        <v>11</v>
      </c>
      <c r="F2289" s="13" t="s">
        <v>12</v>
      </c>
      <c r="G2289" t="s">
        <v>14</v>
      </c>
      <c r="H2289">
        <v>0</v>
      </c>
      <c r="I2289" s="2"/>
      <c r="J2289" s="4">
        <v>345.16</v>
      </c>
      <c r="K2289" t="str">
        <f>IF((LEN(relatorio_Ananindeua[[#This Row],[CIF/CPF/CNPJ]])=14),relatorio_Ananindeua[[#This Row],[CIF/CPF/CNPJ]],relatorio_Ananindeua[[#This Row],[Coluna2]])</f>
        <v>000******00</v>
      </c>
      <c r="L2289" t="str">
        <f t="shared" si="36"/>
        <v>000******00</v>
      </c>
    </row>
    <row r="2290" spans="1:12" x14ac:dyDescent="0.25">
      <c r="A2290" t="s">
        <v>64</v>
      </c>
      <c r="B2290" t="s">
        <v>65</v>
      </c>
      <c r="C2290" t="s">
        <v>12</v>
      </c>
      <c r="D2290" s="1">
        <v>45299.789884259262</v>
      </c>
      <c r="E2290" s="18" t="s">
        <v>11</v>
      </c>
      <c r="F2290" s="13" t="s">
        <v>12</v>
      </c>
      <c r="G2290" t="s">
        <v>14</v>
      </c>
      <c r="H2290">
        <v>0</v>
      </c>
      <c r="I2290" s="2"/>
      <c r="J2290" s="4">
        <v>4281.2</v>
      </c>
      <c r="K2290" t="str">
        <f>IF((LEN(relatorio_Ananindeua[[#This Row],[CIF/CPF/CNPJ]])=14),relatorio_Ananindeua[[#This Row],[CIF/CPF/CNPJ]],relatorio_Ananindeua[[#This Row],[Coluna2]])</f>
        <v>05058441000249</v>
      </c>
      <c r="L2290" t="str">
        <f t="shared" si="36"/>
        <v>050******49</v>
      </c>
    </row>
    <row r="2291" spans="1:12" x14ac:dyDescent="0.25">
      <c r="A2291" t="s">
        <v>13526</v>
      </c>
      <c r="B2291" t="s">
        <v>13472</v>
      </c>
      <c r="C2291" t="s">
        <v>12</v>
      </c>
      <c r="D2291" s="1">
        <v>45299.789942129632</v>
      </c>
      <c r="E2291" s="18" t="s">
        <v>11</v>
      </c>
      <c r="F2291" s="13" t="s">
        <v>12</v>
      </c>
      <c r="G2291" t="s">
        <v>14</v>
      </c>
      <c r="H2291">
        <v>0</v>
      </c>
      <c r="I2291" s="2"/>
      <c r="J2291" s="4">
        <v>234.92</v>
      </c>
      <c r="K2291" t="str">
        <f>IF((LEN(relatorio_Ananindeua[[#This Row],[CIF/CPF/CNPJ]])=14),relatorio_Ananindeua[[#This Row],[CIF/CPF/CNPJ]],relatorio_Ananindeua[[#This Row],[Coluna2]])</f>
        <v>639******91</v>
      </c>
      <c r="L2291" t="str">
        <f t="shared" si="36"/>
        <v>639******91</v>
      </c>
    </row>
    <row r="2292" spans="1:12" x14ac:dyDescent="0.25">
      <c r="A2292" t="s">
        <v>62</v>
      </c>
      <c r="B2292" t="s">
        <v>63</v>
      </c>
      <c r="C2292" t="s">
        <v>12</v>
      </c>
      <c r="D2292" s="1">
        <v>45299.790127314816</v>
      </c>
      <c r="E2292" s="18" t="s">
        <v>11</v>
      </c>
      <c r="F2292" s="13" t="s">
        <v>12</v>
      </c>
      <c r="G2292" t="s">
        <v>14</v>
      </c>
      <c r="H2292">
        <v>0</v>
      </c>
      <c r="I2292" s="2"/>
      <c r="J2292" s="4">
        <v>56.07</v>
      </c>
      <c r="K2292" t="str">
        <f>IF((LEN(relatorio_Ananindeua[[#This Row],[CIF/CPF/CNPJ]])=14),relatorio_Ananindeua[[#This Row],[CIF/CPF/CNPJ]],relatorio_Ananindeua[[#This Row],[Coluna2]])</f>
        <v>05058441000168</v>
      </c>
      <c r="L2292" t="str">
        <f t="shared" si="36"/>
        <v>050******68</v>
      </c>
    </row>
    <row r="2293" spans="1:12" x14ac:dyDescent="0.25">
      <c r="A2293" t="s">
        <v>13507</v>
      </c>
      <c r="B2293" t="s">
        <v>10</v>
      </c>
      <c r="C2293" t="s">
        <v>12</v>
      </c>
      <c r="D2293" s="1">
        <v>45299.790497685186</v>
      </c>
      <c r="E2293" s="18" t="s">
        <v>11</v>
      </c>
      <c r="F2293" s="13" t="s">
        <v>12</v>
      </c>
      <c r="G2293" t="s">
        <v>14</v>
      </c>
      <c r="H2293">
        <v>0</v>
      </c>
      <c r="I2293" s="2"/>
      <c r="J2293" s="4">
        <v>3768.09</v>
      </c>
      <c r="K2293" t="str">
        <f>IF((LEN(relatorio_Ananindeua[[#This Row],[CIF/CPF/CNPJ]])=14),relatorio_Ananindeua[[#This Row],[CIF/CPF/CNPJ]],relatorio_Ananindeua[[#This Row],[Coluna2]])</f>
        <v>000******00</v>
      </c>
      <c r="L2293" t="str">
        <f t="shared" si="36"/>
        <v>000******00</v>
      </c>
    </row>
    <row r="2294" spans="1:12" x14ac:dyDescent="0.25">
      <c r="A2294" t="s">
        <v>13507</v>
      </c>
      <c r="B2294" t="s">
        <v>10</v>
      </c>
      <c r="C2294" t="s">
        <v>12</v>
      </c>
      <c r="D2294" s="1">
        <v>45299.790648148148</v>
      </c>
      <c r="E2294" s="18" t="s">
        <v>11</v>
      </c>
      <c r="F2294" s="13" t="s">
        <v>12</v>
      </c>
      <c r="G2294" t="s">
        <v>14</v>
      </c>
      <c r="H2294">
        <v>0</v>
      </c>
      <c r="I2294" s="2"/>
      <c r="J2294" s="4">
        <v>345.16</v>
      </c>
      <c r="K2294" t="str">
        <f>IF((LEN(relatorio_Ananindeua[[#This Row],[CIF/CPF/CNPJ]])=14),relatorio_Ananindeua[[#This Row],[CIF/CPF/CNPJ]],relatorio_Ananindeua[[#This Row],[Coluna2]])</f>
        <v>000******00</v>
      </c>
      <c r="L2294" t="str">
        <f t="shared" si="36"/>
        <v>000******00</v>
      </c>
    </row>
    <row r="2295" spans="1:12" x14ac:dyDescent="0.25">
      <c r="A2295" t="s">
        <v>13507</v>
      </c>
      <c r="B2295" t="s">
        <v>10</v>
      </c>
      <c r="C2295" t="s">
        <v>12</v>
      </c>
      <c r="D2295" s="1">
        <v>45299.790659722225</v>
      </c>
      <c r="E2295" s="18" t="s">
        <v>11</v>
      </c>
      <c r="F2295" s="13" t="s">
        <v>12</v>
      </c>
      <c r="G2295" t="s">
        <v>14</v>
      </c>
      <c r="H2295">
        <v>0</v>
      </c>
      <c r="I2295" s="2"/>
      <c r="J2295" s="4">
        <v>2177.29</v>
      </c>
      <c r="K2295" t="str">
        <f>IF((LEN(relatorio_Ananindeua[[#This Row],[CIF/CPF/CNPJ]])=14),relatorio_Ananindeua[[#This Row],[CIF/CPF/CNPJ]],relatorio_Ananindeua[[#This Row],[Coluna2]])</f>
        <v>000******00</v>
      </c>
      <c r="L2295" t="str">
        <f t="shared" si="36"/>
        <v>000******00</v>
      </c>
    </row>
    <row r="2296" spans="1:12" x14ac:dyDescent="0.25">
      <c r="A2296" t="s">
        <v>62</v>
      </c>
      <c r="B2296" t="s">
        <v>63</v>
      </c>
      <c r="C2296" t="s">
        <v>12</v>
      </c>
      <c r="D2296" s="1">
        <v>45299.790682870371</v>
      </c>
      <c r="E2296" s="18" t="s">
        <v>11</v>
      </c>
      <c r="F2296" s="13" t="s">
        <v>12</v>
      </c>
      <c r="G2296" t="s">
        <v>14</v>
      </c>
      <c r="H2296">
        <v>0</v>
      </c>
      <c r="I2296" s="2"/>
      <c r="J2296" s="4">
        <v>60.57</v>
      </c>
      <c r="K2296" t="str">
        <f>IF((LEN(relatorio_Ananindeua[[#This Row],[CIF/CPF/CNPJ]])=14),relatorio_Ananindeua[[#This Row],[CIF/CPF/CNPJ]],relatorio_Ananindeua[[#This Row],[Coluna2]])</f>
        <v>05058441000168</v>
      </c>
      <c r="L2296" t="str">
        <f t="shared" si="36"/>
        <v>050******68</v>
      </c>
    </row>
    <row r="2297" spans="1:12" x14ac:dyDescent="0.25">
      <c r="A2297" t="s">
        <v>13507</v>
      </c>
      <c r="B2297" t="s">
        <v>10</v>
      </c>
      <c r="C2297" t="s">
        <v>12</v>
      </c>
      <c r="D2297" s="1">
        <v>45299.790694444448</v>
      </c>
      <c r="E2297" s="18" t="s">
        <v>11</v>
      </c>
      <c r="F2297" s="13" t="s">
        <v>12</v>
      </c>
      <c r="G2297" t="s">
        <v>14</v>
      </c>
      <c r="H2297">
        <v>0</v>
      </c>
      <c r="I2297" s="2"/>
      <c r="J2297" s="4">
        <v>3488.97</v>
      </c>
      <c r="K2297" t="str">
        <f>IF((LEN(relatorio_Ananindeua[[#This Row],[CIF/CPF/CNPJ]])=14),relatorio_Ananindeua[[#This Row],[CIF/CPF/CNPJ]],relatorio_Ananindeua[[#This Row],[Coluna2]])</f>
        <v>000******00</v>
      </c>
      <c r="L2297" t="str">
        <f t="shared" si="36"/>
        <v>000******00</v>
      </c>
    </row>
    <row r="2298" spans="1:12" x14ac:dyDescent="0.25">
      <c r="A2298" t="s">
        <v>13507</v>
      </c>
      <c r="B2298" t="s">
        <v>10</v>
      </c>
      <c r="C2298" t="s">
        <v>12</v>
      </c>
      <c r="D2298" s="1">
        <v>45299.79074074074</v>
      </c>
      <c r="E2298" s="18" t="s">
        <v>11</v>
      </c>
      <c r="F2298" s="13" t="s">
        <v>12</v>
      </c>
      <c r="G2298" t="s">
        <v>14</v>
      </c>
      <c r="H2298">
        <v>0</v>
      </c>
      <c r="I2298" s="2"/>
      <c r="J2298" s="4">
        <v>7993.52</v>
      </c>
      <c r="K2298" t="str">
        <f>IF((LEN(relatorio_Ananindeua[[#This Row],[CIF/CPF/CNPJ]])=14),relatorio_Ananindeua[[#This Row],[CIF/CPF/CNPJ]],relatorio_Ananindeua[[#This Row],[Coluna2]])</f>
        <v>000******00</v>
      </c>
      <c r="L2298" t="str">
        <f t="shared" si="36"/>
        <v>000******00</v>
      </c>
    </row>
    <row r="2299" spans="1:12" x14ac:dyDescent="0.25">
      <c r="A2299" t="s">
        <v>13507</v>
      </c>
      <c r="B2299" t="s">
        <v>10</v>
      </c>
      <c r="C2299" t="s">
        <v>12</v>
      </c>
      <c r="D2299" s="1">
        <v>45299.790775462963</v>
      </c>
      <c r="E2299" s="18" t="s">
        <v>11</v>
      </c>
      <c r="F2299" s="13" t="s">
        <v>12</v>
      </c>
      <c r="G2299" t="s">
        <v>14</v>
      </c>
      <c r="H2299">
        <v>0</v>
      </c>
      <c r="I2299" s="2"/>
      <c r="J2299" s="4">
        <v>541.9</v>
      </c>
      <c r="K2299" t="str">
        <f>IF((LEN(relatorio_Ananindeua[[#This Row],[CIF/CPF/CNPJ]])=14),relatorio_Ananindeua[[#This Row],[CIF/CPF/CNPJ]],relatorio_Ananindeua[[#This Row],[Coluna2]])</f>
        <v>000******00</v>
      </c>
      <c r="L2299" t="str">
        <f t="shared" si="36"/>
        <v>000******00</v>
      </c>
    </row>
    <row r="2300" spans="1:12" x14ac:dyDescent="0.25">
      <c r="A2300" t="s">
        <v>13507</v>
      </c>
      <c r="B2300" t="s">
        <v>10</v>
      </c>
      <c r="C2300" t="s">
        <v>12</v>
      </c>
      <c r="D2300" s="1">
        <v>45299.790810185186</v>
      </c>
      <c r="E2300" s="18" t="s">
        <v>11</v>
      </c>
      <c r="F2300" s="13" t="s">
        <v>12</v>
      </c>
      <c r="G2300" t="s">
        <v>14</v>
      </c>
      <c r="H2300">
        <v>0</v>
      </c>
      <c r="I2300" s="2"/>
      <c r="J2300" s="4">
        <v>2097.81</v>
      </c>
      <c r="K2300" t="str">
        <f>IF((LEN(relatorio_Ananindeua[[#This Row],[CIF/CPF/CNPJ]])=14),relatorio_Ananindeua[[#This Row],[CIF/CPF/CNPJ]],relatorio_Ananindeua[[#This Row],[Coluna2]])</f>
        <v>000******00</v>
      </c>
      <c r="L2300" t="str">
        <f t="shared" si="36"/>
        <v>000******00</v>
      </c>
    </row>
    <row r="2301" spans="1:12" x14ac:dyDescent="0.25">
      <c r="A2301" t="s">
        <v>13507</v>
      </c>
      <c r="B2301" t="s">
        <v>10</v>
      </c>
      <c r="C2301" t="s">
        <v>12</v>
      </c>
      <c r="D2301" s="1">
        <v>45299.790833333333</v>
      </c>
      <c r="E2301" s="18" t="s">
        <v>11</v>
      </c>
      <c r="F2301" s="13" t="s">
        <v>12</v>
      </c>
      <c r="G2301" t="s">
        <v>14</v>
      </c>
      <c r="H2301">
        <v>0</v>
      </c>
      <c r="I2301" s="2"/>
      <c r="J2301" s="4">
        <v>6028.74</v>
      </c>
      <c r="K2301" t="str">
        <f>IF((LEN(relatorio_Ananindeua[[#This Row],[CIF/CPF/CNPJ]])=14),relatorio_Ananindeua[[#This Row],[CIF/CPF/CNPJ]],relatorio_Ananindeua[[#This Row],[Coluna2]])</f>
        <v>000******00</v>
      </c>
      <c r="L2301" t="str">
        <f t="shared" si="36"/>
        <v>000******00</v>
      </c>
    </row>
    <row r="2302" spans="1:12" x14ac:dyDescent="0.25">
      <c r="A2302" t="s">
        <v>62</v>
      </c>
      <c r="B2302" t="s">
        <v>63</v>
      </c>
      <c r="C2302" t="s">
        <v>12</v>
      </c>
      <c r="D2302" s="1">
        <v>45299.790844907409</v>
      </c>
      <c r="E2302" s="18" t="s">
        <v>11</v>
      </c>
      <c r="F2302" s="13" t="s">
        <v>12</v>
      </c>
      <c r="G2302" t="s">
        <v>14</v>
      </c>
      <c r="H2302">
        <v>0</v>
      </c>
      <c r="I2302" s="2"/>
      <c r="J2302" s="4">
        <v>62.73</v>
      </c>
      <c r="K2302" t="str">
        <f>IF((LEN(relatorio_Ananindeua[[#This Row],[CIF/CPF/CNPJ]])=14),relatorio_Ananindeua[[#This Row],[CIF/CPF/CNPJ]],relatorio_Ananindeua[[#This Row],[Coluna2]])</f>
        <v>05058441000168</v>
      </c>
      <c r="L2302" t="str">
        <f t="shared" si="36"/>
        <v>050******68</v>
      </c>
    </row>
    <row r="2303" spans="1:12" x14ac:dyDescent="0.25">
      <c r="A2303" t="s">
        <v>13507</v>
      </c>
      <c r="B2303" t="s">
        <v>10</v>
      </c>
      <c r="C2303" t="s">
        <v>12</v>
      </c>
      <c r="D2303" s="1">
        <v>45299.790902777779</v>
      </c>
      <c r="E2303" s="18" t="s">
        <v>11</v>
      </c>
      <c r="F2303" s="13" t="s">
        <v>12</v>
      </c>
      <c r="G2303" t="s">
        <v>14</v>
      </c>
      <c r="H2303">
        <v>0</v>
      </c>
      <c r="I2303" s="2"/>
      <c r="J2303" s="4">
        <v>345.16</v>
      </c>
      <c r="K2303" t="str">
        <f>IF((LEN(relatorio_Ananindeua[[#This Row],[CIF/CPF/CNPJ]])=14),relatorio_Ananindeua[[#This Row],[CIF/CPF/CNPJ]],relatorio_Ananindeua[[#This Row],[Coluna2]])</f>
        <v>000******00</v>
      </c>
      <c r="L2303" t="str">
        <f t="shared" si="36"/>
        <v>000******00</v>
      </c>
    </row>
    <row r="2304" spans="1:12" x14ac:dyDescent="0.25">
      <c r="A2304" t="s">
        <v>13507</v>
      </c>
      <c r="B2304" t="s">
        <v>10</v>
      </c>
      <c r="C2304" t="s">
        <v>12</v>
      </c>
      <c r="D2304" s="1">
        <v>45299.790960648148</v>
      </c>
      <c r="E2304" s="18" t="s">
        <v>11</v>
      </c>
      <c r="F2304" s="13" t="s">
        <v>12</v>
      </c>
      <c r="G2304" t="s">
        <v>14</v>
      </c>
      <c r="H2304">
        <v>0</v>
      </c>
      <c r="I2304" s="2"/>
      <c r="J2304" s="4">
        <v>2105.11</v>
      </c>
      <c r="K2304" t="str">
        <f>IF((LEN(relatorio_Ananindeua[[#This Row],[CIF/CPF/CNPJ]])=14),relatorio_Ananindeua[[#This Row],[CIF/CPF/CNPJ]],relatorio_Ananindeua[[#This Row],[Coluna2]])</f>
        <v>000******00</v>
      </c>
      <c r="L2304" t="str">
        <f t="shared" si="36"/>
        <v>000******00</v>
      </c>
    </row>
    <row r="2305" spans="1:12" x14ac:dyDescent="0.25">
      <c r="A2305" t="s">
        <v>13507</v>
      </c>
      <c r="B2305" t="s">
        <v>10</v>
      </c>
      <c r="C2305" t="s">
        <v>12</v>
      </c>
      <c r="D2305" s="1">
        <v>45299.791030092594</v>
      </c>
      <c r="E2305" s="18" t="s">
        <v>11</v>
      </c>
      <c r="F2305" s="13" t="s">
        <v>12</v>
      </c>
      <c r="G2305" t="s">
        <v>14</v>
      </c>
      <c r="H2305">
        <v>0</v>
      </c>
      <c r="I2305" s="2"/>
      <c r="J2305" s="4">
        <v>408.57</v>
      </c>
      <c r="K2305" t="str">
        <f>IF((LEN(relatorio_Ananindeua[[#This Row],[CIF/CPF/CNPJ]])=14),relatorio_Ananindeua[[#This Row],[CIF/CPF/CNPJ]],relatorio_Ananindeua[[#This Row],[Coluna2]])</f>
        <v>000******00</v>
      </c>
      <c r="L2305" t="str">
        <f t="shared" si="36"/>
        <v>000******00</v>
      </c>
    </row>
    <row r="2306" spans="1:12" x14ac:dyDescent="0.25">
      <c r="A2306" t="s">
        <v>13507</v>
      </c>
      <c r="B2306" t="s">
        <v>10</v>
      </c>
      <c r="C2306" t="s">
        <v>12</v>
      </c>
      <c r="D2306" s="1">
        <v>45299.79109953704</v>
      </c>
      <c r="E2306" s="18" t="s">
        <v>11</v>
      </c>
      <c r="F2306" s="13" t="s">
        <v>12</v>
      </c>
      <c r="G2306" t="s">
        <v>14</v>
      </c>
      <c r="H2306">
        <v>0</v>
      </c>
      <c r="I2306" s="2"/>
      <c r="J2306" s="4">
        <v>5147.7700000000004</v>
      </c>
      <c r="K2306" t="str">
        <f>IF((LEN(relatorio_Ananindeua[[#This Row],[CIF/CPF/CNPJ]])=14),relatorio_Ananindeua[[#This Row],[CIF/CPF/CNPJ]],relatorio_Ananindeua[[#This Row],[Coluna2]])</f>
        <v>000******00</v>
      </c>
      <c r="L2306" t="str">
        <f t="shared" si="36"/>
        <v>000******00</v>
      </c>
    </row>
    <row r="2307" spans="1:12" x14ac:dyDescent="0.25">
      <c r="A2307" t="s">
        <v>13507</v>
      </c>
      <c r="B2307" t="s">
        <v>10</v>
      </c>
      <c r="C2307" t="s">
        <v>12</v>
      </c>
      <c r="D2307" s="1">
        <v>45299.791238425925</v>
      </c>
      <c r="E2307" s="18" t="s">
        <v>11</v>
      </c>
      <c r="F2307" s="13" t="s">
        <v>12</v>
      </c>
      <c r="G2307" t="s">
        <v>14</v>
      </c>
      <c r="H2307">
        <v>0</v>
      </c>
      <c r="I2307" s="2"/>
      <c r="J2307" s="4">
        <v>345.16</v>
      </c>
      <c r="K2307" t="str">
        <f>IF((LEN(relatorio_Ananindeua[[#This Row],[CIF/CPF/CNPJ]])=14),relatorio_Ananindeua[[#This Row],[CIF/CPF/CNPJ]],relatorio_Ananindeua[[#This Row],[Coluna2]])</f>
        <v>000******00</v>
      </c>
      <c r="L2307" t="str">
        <f t="shared" si="36"/>
        <v>000******00</v>
      </c>
    </row>
    <row r="2308" spans="1:12" x14ac:dyDescent="0.25">
      <c r="A2308" t="s">
        <v>62</v>
      </c>
      <c r="B2308" t="s">
        <v>63</v>
      </c>
      <c r="C2308" t="s">
        <v>12</v>
      </c>
      <c r="D2308" s="1">
        <v>45299.791319444441</v>
      </c>
      <c r="E2308" s="18" t="s">
        <v>11</v>
      </c>
      <c r="F2308" s="13" t="s">
        <v>12</v>
      </c>
      <c r="G2308" t="s">
        <v>14</v>
      </c>
      <c r="H2308">
        <v>0</v>
      </c>
      <c r="I2308" s="2"/>
      <c r="J2308" s="4">
        <v>2133.5300000000002</v>
      </c>
      <c r="K2308" t="str">
        <f>IF((LEN(relatorio_Ananindeua[[#This Row],[CIF/CPF/CNPJ]])=14),relatorio_Ananindeua[[#This Row],[CIF/CPF/CNPJ]],relatorio_Ananindeua[[#This Row],[Coluna2]])</f>
        <v>05058441000168</v>
      </c>
      <c r="L2308" t="str">
        <f t="shared" si="36"/>
        <v>050******68</v>
      </c>
    </row>
    <row r="2309" spans="1:12" x14ac:dyDescent="0.25">
      <c r="A2309" t="s">
        <v>13507</v>
      </c>
      <c r="B2309" t="s">
        <v>10</v>
      </c>
      <c r="C2309" t="s">
        <v>12</v>
      </c>
      <c r="D2309" s="1">
        <v>45299.791446759256</v>
      </c>
      <c r="E2309" s="18" t="s">
        <v>11</v>
      </c>
      <c r="F2309" s="13" t="s">
        <v>12</v>
      </c>
      <c r="G2309" t="s">
        <v>14</v>
      </c>
      <c r="H2309">
        <v>0</v>
      </c>
      <c r="I2309" s="2"/>
      <c r="J2309" s="4">
        <v>345.16</v>
      </c>
      <c r="K2309" t="str">
        <f>IF((LEN(relatorio_Ananindeua[[#This Row],[CIF/CPF/CNPJ]])=14),relatorio_Ananindeua[[#This Row],[CIF/CPF/CNPJ]],relatorio_Ananindeua[[#This Row],[Coluna2]])</f>
        <v>000******00</v>
      </c>
      <c r="L2309" t="str">
        <f t="shared" si="36"/>
        <v>000******00</v>
      </c>
    </row>
    <row r="2310" spans="1:12" x14ac:dyDescent="0.25">
      <c r="A2310" t="s">
        <v>13507</v>
      </c>
      <c r="B2310" t="s">
        <v>10</v>
      </c>
      <c r="C2310" t="s">
        <v>12</v>
      </c>
      <c r="D2310" s="1">
        <v>45299.79184027778</v>
      </c>
      <c r="E2310" s="18" t="s">
        <v>11</v>
      </c>
      <c r="F2310" s="13" t="s">
        <v>12</v>
      </c>
      <c r="G2310" t="s">
        <v>14</v>
      </c>
      <c r="H2310">
        <v>0</v>
      </c>
      <c r="I2310" s="2"/>
      <c r="J2310" s="4">
        <v>5205.04</v>
      </c>
      <c r="K2310" t="str">
        <f>IF((LEN(relatorio_Ananindeua[[#This Row],[CIF/CPF/CNPJ]])=14),relatorio_Ananindeua[[#This Row],[CIF/CPF/CNPJ]],relatorio_Ananindeua[[#This Row],[Coluna2]])</f>
        <v>000******00</v>
      </c>
      <c r="L2310" t="str">
        <f t="shared" si="36"/>
        <v>000******00</v>
      </c>
    </row>
    <row r="2311" spans="1:12" x14ac:dyDescent="0.25">
      <c r="A2311" t="s">
        <v>13507</v>
      </c>
      <c r="B2311" t="s">
        <v>10</v>
      </c>
      <c r="C2311" t="s">
        <v>12</v>
      </c>
      <c r="D2311" s="1">
        <v>45299.792094907411</v>
      </c>
      <c r="E2311" s="18" t="s">
        <v>11</v>
      </c>
      <c r="F2311" s="13" t="s">
        <v>12</v>
      </c>
      <c r="G2311" t="s">
        <v>14</v>
      </c>
      <c r="H2311">
        <v>0</v>
      </c>
      <c r="I2311" s="2"/>
      <c r="J2311" s="4">
        <v>345.16</v>
      </c>
      <c r="K2311" t="str">
        <f>IF((LEN(relatorio_Ananindeua[[#This Row],[CIF/CPF/CNPJ]])=14),relatorio_Ananindeua[[#This Row],[CIF/CPF/CNPJ]],relatorio_Ananindeua[[#This Row],[Coluna2]])</f>
        <v>000******00</v>
      </c>
      <c r="L2311" t="str">
        <f t="shared" si="36"/>
        <v>000******00</v>
      </c>
    </row>
    <row r="2312" spans="1:12" x14ac:dyDescent="0.25">
      <c r="A2312" t="s">
        <v>62</v>
      </c>
      <c r="B2312" t="s">
        <v>63</v>
      </c>
      <c r="C2312" t="s">
        <v>12</v>
      </c>
      <c r="D2312" s="1">
        <v>45299.79210648148</v>
      </c>
      <c r="E2312" s="18" t="s">
        <v>11</v>
      </c>
      <c r="F2312" s="13" t="s">
        <v>12</v>
      </c>
      <c r="G2312" t="s">
        <v>14</v>
      </c>
      <c r="H2312">
        <v>0</v>
      </c>
      <c r="I2312" s="2"/>
      <c r="J2312" s="4">
        <v>75.83</v>
      </c>
      <c r="K2312" t="str">
        <f>IF((LEN(relatorio_Ananindeua[[#This Row],[CIF/CPF/CNPJ]])=14),relatorio_Ananindeua[[#This Row],[CIF/CPF/CNPJ]],relatorio_Ananindeua[[#This Row],[Coluna2]])</f>
        <v>05058441000168</v>
      </c>
      <c r="L2312" t="str">
        <f t="shared" si="36"/>
        <v>050******68</v>
      </c>
    </row>
    <row r="2313" spans="1:12" x14ac:dyDescent="0.25">
      <c r="A2313" t="s">
        <v>62</v>
      </c>
      <c r="B2313" t="s">
        <v>63</v>
      </c>
      <c r="C2313" t="s">
        <v>12</v>
      </c>
      <c r="D2313" s="1">
        <v>45299.792523148149</v>
      </c>
      <c r="E2313" s="18" t="s">
        <v>11</v>
      </c>
      <c r="F2313" s="13" t="s">
        <v>12</v>
      </c>
      <c r="G2313" t="s">
        <v>14</v>
      </c>
      <c r="H2313">
        <v>0</v>
      </c>
      <c r="I2313" s="2"/>
      <c r="J2313" s="4">
        <v>80.34</v>
      </c>
      <c r="K2313" t="str">
        <f>IF((LEN(relatorio_Ananindeua[[#This Row],[CIF/CPF/CNPJ]])=14),relatorio_Ananindeua[[#This Row],[CIF/CPF/CNPJ]],relatorio_Ananindeua[[#This Row],[Coluna2]])</f>
        <v>05058441000168</v>
      </c>
      <c r="L2313" t="str">
        <f t="shared" si="36"/>
        <v>050******68</v>
      </c>
    </row>
    <row r="2314" spans="1:12" x14ac:dyDescent="0.25">
      <c r="A2314" t="s">
        <v>13507</v>
      </c>
      <c r="B2314" t="s">
        <v>10</v>
      </c>
      <c r="C2314" t="s">
        <v>12</v>
      </c>
      <c r="D2314" s="1">
        <v>45299.792546296296</v>
      </c>
      <c r="E2314" s="18" t="s">
        <v>11</v>
      </c>
      <c r="F2314" s="13" t="s">
        <v>12</v>
      </c>
      <c r="G2314" t="s">
        <v>14</v>
      </c>
      <c r="H2314">
        <v>0</v>
      </c>
      <c r="I2314" s="2"/>
      <c r="J2314" s="4">
        <v>341.8</v>
      </c>
      <c r="K2314" t="str">
        <f>IF((LEN(relatorio_Ananindeua[[#This Row],[CIF/CPF/CNPJ]])=14),relatorio_Ananindeua[[#This Row],[CIF/CPF/CNPJ]],relatorio_Ananindeua[[#This Row],[Coluna2]])</f>
        <v>000******00</v>
      </c>
      <c r="L2314" t="str">
        <f t="shared" si="36"/>
        <v>000******00</v>
      </c>
    </row>
    <row r="2315" spans="1:12" x14ac:dyDescent="0.25">
      <c r="A2315" t="s">
        <v>13507</v>
      </c>
      <c r="B2315" t="s">
        <v>10</v>
      </c>
      <c r="C2315" t="s">
        <v>12</v>
      </c>
      <c r="D2315" s="1">
        <v>45299.792673611111</v>
      </c>
      <c r="E2315" s="18" t="s">
        <v>11</v>
      </c>
      <c r="F2315" s="13" t="s">
        <v>12</v>
      </c>
      <c r="G2315" t="s">
        <v>14</v>
      </c>
      <c r="H2315">
        <v>0</v>
      </c>
      <c r="I2315" s="2"/>
      <c r="J2315" s="4">
        <v>345.16</v>
      </c>
      <c r="K2315" t="str">
        <f>IF((LEN(relatorio_Ananindeua[[#This Row],[CIF/CPF/CNPJ]])=14),relatorio_Ananindeua[[#This Row],[CIF/CPF/CNPJ]],relatorio_Ananindeua[[#This Row],[Coluna2]])</f>
        <v>000******00</v>
      </c>
      <c r="L2315" t="str">
        <f t="shared" si="36"/>
        <v>000******00</v>
      </c>
    </row>
    <row r="2316" spans="1:12" x14ac:dyDescent="0.25">
      <c r="A2316" t="s">
        <v>13507</v>
      </c>
      <c r="B2316" t="s">
        <v>10</v>
      </c>
      <c r="C2316" t="s">
        <v>12</v>
      </c>
      <c r="D2316" s="1">
        <v>45299.792685185188</v>
      </c>
      <c r="E2316" s="18" t="s">
        <v>11</v>
      </c>
      <c r="F2316" s="13" t="s">
        <v>12</v>
      </c>
      <c r="G2316" t="s">
        <v>14</v>
      </c>
      <c r="H2316">
        <v>0</v>
      </c>
      <c r="I2316" s="2"/>
      <c r="J2316" s="4">
        <v>345.16</v>
      </c>
      <c r="K2316" t="str">
        <f>IF((LEN(relatorio_Ananindeua[[#This Row],[CIF/CPF/CNPJ]])=14),relatorio_Ananindeua[[#This Row],[CIF/CPF/CNPJ]],relatorio_Ananindeua[[#This Row],[Coluna2]])</f>
        <v>000******00</v>
      </c>
      <c r="L2316" t="str">
        <f t="shared" si="36"/>
        <v>000******00</v>
      </c>
    </row>
    <row r="2317" spans="1:12" x14ac:dyDescent="0.25">
      <c r="A2317" t="s">
        <v>13507</v>
      </c>
      <c r="B2317" t="s">
        <v>10</v>
      </c>
      <c r="C2317" t="s">
        <v>12</v>
      </c>
      <c r="D2317" s="1">
        <v>45299.792719907404</v>
      </c>
      <c r="E2317" s="18" t="s">
        <v>11</v>
      </c>
      <c r="F2317" s="13" t="s">
        <v>12</v>
      </c>
      <c r="G2317" t="s">
        <v>14</v>
      </c>
      <c r="H2317">
        <v>0</v>
      </c>
      <c r="I2317" s="2"/>
      <c r="J2317" s="4">
        <v>1403.18</v>
      </c>
      <c r="K2317" t="str">
        <f>IF((LEN(relatorio_Ananindeua[[#This Row],[CIF/CPF/CNPJ]])=14),relatorio_Ananindeua[[#This Row],[CIF/CPF/CNPJ]],relatorio_Ananindeua[[#This Row],[Coluna2]])</f>
        <v>000******00</v>
      </c>
      <c r="L2317" t="str">
        <f t="shared" si="36"/>
        <v>000******00</v>
      </c>
    </row>
    <row r="2318" spans="1:12" x14ac:dyDescent="0.25">
      <c r="A2318" t="s">
        <v>13521</v>
      </c>
      <c r="B2318" t="s">
        <v>5776</v>
      </c>
      <c r="C2318" t="s">
        <v>12</v>
      </c>
      <c r="D2318" s="1">
        <v>45299.792731481481</v>
      </c>
      <c r="E2318" s="18" t="s">
        <v>11</v>
      </c>
      <c r="F2318" s="13" t="s">
        <v>12</v>
      </c>
      <c r="G2318" t="s">
        <v>14</v>
      </c>
      <c r="H2318">
        <v>0</v>
      </c>
      <c r="I2318" s="2"/>
      <c r="J2318" s="4">
        <v>63.79</v>
      </c>
      <c r="K2318" t="str">
        <f>IF((LEN(relatorio_Ananindeua[[#This Row],[CIF/CPF/CNPJ]])=14),relatorio_Ananindeua[[#This Row],[CIF/CPF/CNPJ]],relatorio_Ananindeua[[#This Row],[Coluna2]])</f>
        <v>428******87</v>
      </c>
      <c r="L2318" t="str">
        <f t="shared" si="36"/>
        <v>428******87</v>
      </c>
    </row>
    <row r="2319" spans="1:12" x14ac:dyDescent="0.25">
      <c r="A2319" t="s">
        <v>13507</v>
      </c>
      <c r="B2319" t="s">
        <v>10</v>
      </c>
      <c r="C2319" t="s">
        <v>12</v>
      </c>
      <c r="D2319" s="1">
        <v>45299.792974537035</v>
      </c>
      <c r="E2319" s="18" t="s">
        <v>11</v>
      </c>
      <c r="F2319" s="13" t="s">
        <v>12</v>
      </c>
      <c r="G2319" t="s">
        <v>14</v>
      </c>
      <c r="H2319">
        <v>0</v>
      </c>
      <c r="I2319" s="2"/>
      <c r="J2319" s="4">
        <v>345.16</v>
      </c>
      <c r="K2319" t="str">
        <f>IF((LEN(relatorio_Ananindeua[[#This Row],[CIF/CPF/CNPJ]])=14),relatorio_Ananindeua[[#This Row],[CIF/CPF/CNPJ]],relatorio_Ananindeua[[#This Row],[Coluna2]])</f>
        <v>000******00</v>
      </c>
      <c r="L2319" t="str">
        <f t="shared" si="36"/>
        <v>000******00</v>
      </c>
    </row>
    <row r="2320" spans="1:12" x14ac:dyDescent="0.25">
      <c r="A2320" t="s">
        <v>13507</v>
      </c>
      <c r="B2320" t="s">
        <v>10</v>
      </c>
      <c r="C2320" t="s">
        <v>12</v>
      </c>
      <c r="D2320" s="1">
        <v>45299.793078703704</v>
      </c>
      <c r="E2320" s="18" t="s">
        <v>11</v>
      </c>
      <c r="F2320" s="13" t="s">
        <v>12</v>
      </c>
      <c r="G2320" t="s">
        <v>14</v>
      </c>
      <c r="H2320">
        <v>0</v>
      </c>
      <c r="I2320" s="2"/>
      <c r="J2320" s="4">
        <v>254.03</v>
      </c>
      <c r="K2320" t="str">
        <f>IF((LEN(relatorio_Ananindeua[[#This Row],[CIF/CPF/CNPJ]])=14),relatorio_Ananindeua[[#This Row],[CIF/CPF/CNPJ]],relatorio_Ananindeua[[#This Row],[Coluna2]])</f>
        <v>000******00</v>
      </c>
      <c r="L2320" t="str">
        <f t="shared" si="36"/>
        <v>000******00</v>
      </c>
    </row>
    <row r="2321" spans="1:12" x14ac:dyDescent="0.25">
      <c r="A2321" t="s">
        <v>13508</v>
      </c>
      <c r="B2321" t="s">
        <v>31</v>
      </c>
      <c r="C2321" t="s">
        <v>12</v>
      </c>
      <c r="D2321" s="1">
        <v>45299.793136574073</v>
      </c>
      <c r="E2321" s="18" t="s">
        <v>11</v>
      </c>
      <c r="F2321" s="13" t="s">
        <v>12</v>
      </c>
      <c r="G2321" t="s">
        <v>14</v>
      </c>
      <c r="H2321">
        <v>0</v>
      </c>
      <c r="I2321" s="2"/>
      <c r="J2321" s="4">
        <v>63.12</v>
      </c>
      <c r="K2321" t="str">
        <f>IF((LEN(relatorio_Ananindeua[[#This Row],[CIF/CPF/CNPJ]])=14),relatorio_Ananindeua[[#This Row],[CIF/CPF/CNPJ]],relatorio_Ananindeua[[#This Row],[Coluna2]])</f>
        <v>006******80</v>
      </c>
      <c r="L2321" t="str">
        <f t="shared" si="36"/>
        <v>006******80</v>
      </c>
    </row>
    <row r="2322" spans="1:12" x14ac:dyDescent="0.25">
      <c r="A2322" t="s">
        <v>13507</v>
      </c>
      <c r="B2322" t="s">
        <v>10</v>
      </c>
      <c r="C2322" t="s">
        <v>12</v>
      </c>
      <c r="D2322" s="1">
        <v>45299.793240740742</v>
      </c>
      <c r="E2322" s="18" t="s">
        <v>11</v>
      </c>
      <c r="F2322" s="13" t="s">
        <v>12</v>
      </c>
      <c r="G2322" t="s">
        <v>14</v>
      </c>
      <c r="H2322">
        <v>0</v>
      </c>
      <c r="I2322" s="2"/>
      <c r="J2322" s="4">
        <v>1706.81</v>
      </c>
      <c r="K2322" t="str">
        <f>IF((LEN(relatorio_Ananindeua[[#This Row],[CIF/CPF/CNPJ]])=14),relatorio_Ananindeua[[#This Row],[CIF/CPF/CNPJ]],relatorio_Ananindeua[[#This Row],[Coluna2]])</f>
        <v>000******00</v>
      </c>
      <c r="L2322" t="str">
        <f t="shared" ref="L2322:L2385" si="37">_xlfn.CONCAT(LEFT(A2322,3),REPT("*",6),RIGHT(A2322,2))</f>
        <v>000******00</v>
      </c>
    </row>
    <row r="2323" spans="1:12" x14ac:dyDescent="0.25">
      <c r="A2323" t="s">
        <v>13507</v>
      </c>
      <c r="B2323" t="s">
        <v>10</v>
      </c>
      <c r="C2323" t="s">
        <v>12</v>
      </c>
      <c r="D2323" s="1">
        <v>45299.793287037035</v>
      </c>
      <c r="E2323" s="18" t="s">
        <v>11</v>
      </c>
      <c r="F2323" s="13" t="s">
        <v>12</v>
      </c>
      <c r="G2323" t="s">
        <v>14</v>
      </c>
      <c r="H2323">
        <v>0</v>
      </c>
      <c r="I2323" s="2"/>
      <c r="J2323" s="4">
        <v>345.16</v>
      </c>
      <c r="K2323" t="str">
        <f>IF((LEN(relatorio_Ananindeua[[#This Row],[CIF/CPF/CNPJ]])=14),relatorio_Ananindeua[[#This Row],[CIF/CPF/CNPJ]],relatorio_Ananindeua[[#This Row],[Coluna2]])</f>
        <v>000******00</v>
      </c>
      <c r="L2323" t="str">
        <f t="shared" si="37"/>
        <v>000******00</v>
      </c>
    </row>
    <row r="2324" spans="1:12" x14ac:dyDescent="0.25">
      <c r="A2324" t="s">
        <v>13507</v>
      </c>
      <c r="B2324" t="s">
        <v>10</v>
      </c>
      <c r="C2324" t="s">
        <v>12</v>
      </c>
      <c r="D2324" s="1">
        <v>45299.793437499997</v>
      </c>
      <c r="E2324" s="18" t="s">
        <v>11</v>
      </c>
      <c r="F2324" s="13" t="s">
        <v>12</v>
      </c>
      <c r="G2324" t="s">
        <v>14</v>
      </c>
      <c r="H2324">
        <v>0</v>
      </c>
      <c r="I2324" s="2"/>
      <c r="J2324" s="4">
        <v>368.43</v>
      </c>
      <c r="K2324" t="str">
        <f>IF((LEN(relatorio_Ananindeua[[#This Row],[CIF/CPF/CNPJ]])=14),relatorio_Ananindeua[[#This Row],[CIF/CPF/CNPJ]],relatorio_Ananindeua[[#This Row],[Coluna2]])</f>
        <v>000******00</v>
      </c>
      <c r="L2324" t="str">
        <f t="shared" si="37"/>
        <v>000******00</v>
      </c>
    </row>
    <row r="2325" spans="1:12" x14ac:dyDescent="0.25">
      <c r="A2325" t="s">
        <v>62</v>
      </c>
      <c r="B2325" t="s">
        <v>63</v>
      </c>
      <c r="C2325" t="s">
        <v>12</v>
      </c>
      <c r="D2325" s="1">
        <v>45299.79347222222</v>
      </c>
      <c r="E2325" s="18" t="s">
        <v>11</v>
      </c>
      <c r="F2325" s="13" t="s">
        <v>12</v>
      </c>
      <c r="G2325" t="s">
        <v>14</v>
      </c>
      <c r="H2325">
        <v>0</v>
      </c>
      <c r="I2325" s="2"/>
      <c r="J2325" s="4">
        <v>2911.06</v>
      </c>
      <c r="K2325" t="str">
        <f>IF((LEN(relatorio_Ananindeua[[#This Row],[CIF/CPF/CNPJ]])=14),relatorio_Ananindeua[[#This Row],[CIF/CPF/CNPJ]],relatorio_Ananindeua[[#This Row],[Coluna2]])</f>
        <v>05058441000168</v>
      </c>
      <c r="L2325" t="str">
        <f t="shared" si="37"/>
        <v>050******68</v>
      </c>
    </row>
    <row r="2326" spans="1:12" x14ac:dyDescent="0.25">
      <c r="A2326" t="s">
        <v>13507</v>
      </c>
      <c r="B2326" t="s">
        <v>10</v>
      </c>
      <c r="C2326" t="s">
        <v>12</v>
      </c>
      <c r="D2326" s="1">
        <v>45299.793483796297</v>
      </c>
      <c r="E2326" s="18" t="s">
        <v>11</v>
      </c>
      <c r="F2326" s="13" t="s">
        <v>12</v>
      </c>
      <c r="G2326" t="s">
        <v>14</v>
      </c>
      <c r="H2326">
        <v>0</v>
      </c>
      <c r="I2326" s="2"/>
      <c r="J2326" s="4">
        <v>264.05</v>
      </c>
      <c r="K2326" t="str">
        <f>IF((LEN(relatorio_Ananindeua[[#This Row],[CIF/CPF/CNPJ]])=14),relatorio_Ananindeua[[#This Row],[CIF/CPF/CNPJ]],relatorio_Ananindeua[[#This Row],[Coluna2]])</f>
        <v>000******00</v>
      </c>
      <c r="L2326" t="str">
        <f t="shared" si="37"/>
        <v>000******00</v>
      </c>
    </row>
    <row r="2327" spans="1:12" x14ac:dyDescent="0.25">
      <c r="A2327" t="s">
        <v>13507</v>
      </c>
      <c r="B2327" t="s">
        <v>10</v>
      </c>
      <c r="C2327" t="s">
        <v>12</v>
      </c>
      <c r="D2327" s="1">
        <v>45299.79351851852</v>
      </c>
      <c r="E2327" s="18" t="s">
        <v>11</v>
      </c>
      <c r="F2327" s="13" t="s">
        <v>12</v>
      </c>
      <c r="G2327" t="s">
        <v>14</v>
      </c>
      <c r="H2327">
        <v>0</v>
      </c>
      <c r="I2327" s="2"/>
      <c r="J2327" s="4">
        <v>240.24</v>
      </c>
      <c r="K2327" t="str">
        <f>IF((LEN(relatorio_Ananindeua[[#This Row],[CIF/CPF/CNPJ]])=14),relatorio_Ananindeua[[#This Row],[CIF/CPF/CNPJ]],relatorio_Ananindeua[[#This Row],[Coluna2]])</f>
        <v>000******00</v>
      </c>
      <c r="L2327" t="str">
        <f t="shared" si="37"/>
        <v>000******00</v>
      </c>
    </row>
    <row r="2328" spans="1:12" x14ac:dyDescent="0.25">
      <c r="A2328" t="s">
        <v>13507</v>
      </c>
      <c r="B2328" t="s">
        <v>10</v>
      </c>
      <c r="C2328" t="s">
        <v>12</v>
      </c>
      <c r="D2328" s="1">
        <v>45299.793576388889</v>
      </c>
      <c r="E2328" s="18" t="s">
        <v>11</v>
      </c>
      <c r="F2328" s="13" t="s">
        <v>12</v>
      </c>
      <c r="G2328" t="s">
        <v>13496</v>
      </c>
      <c r="H2328">
        <v>0</v>
      </c>
      <c r="I2328" s="2"/>
      <c r="J2328" s="4">
        <v>7308.3</v>
      </c>
      <c r="K2328" t="str">
        <f>IF((LEN(relatorio_Ananindeua[[#This Row],[CIF/CPF/CNPJ]])=14),relatorio_Ananindeua[[#This Row],[CIF/CPF/CNPJ]],relatorio_Ananindeua[[#This Row],[Coluna2]])</f>
        <v>000******00</v>
      </c>
      <c r="L2328" t="str">
        <f t="shared" si="37"/>
        <v>000******00</v>
      </c>
    </row>
    <row r="2329" spans="1:12" x14ac:dyDescent="0.25">
      <c r="A2329" t="s">
        <v>13507</v>
      </c>
      <c r="B2329" t="s">
        <v>10</v>
      </c>
      <c r="C2329" t="s">
        <v>12</v>
      </c>
      <c r="D2329" s="1">
        <v>45299.793587962966</v>
      </c>
      <c r="E2329" s="18" t="s">
        <v>11</v>
      </c>
      <c r="F2329" s="13" t="s">
        <v>12</v>
      </c>
      <c r="G2329" t="s">
        <v>14</v>
      </c>
      <c r="H2329">
        <v>0</v>
      </c>
      <c r="I2329" s="2"/>
      <c r="J2329" s="4">
        <v>250.49</v>
      </c>
      <c r="K2329" t="str">
        <f>IF((LEN(relatorio_Ananindeua[[#This Row],[CIF/CPF/CNPJ]])=14),relatorio_Ananindeua[[#This Row],[CIF/CPF/CNPJ]],relatorio_Ananindeua[[#This Row],[Coluna2]])</f>
        <v>000******00</v>
      </c>
      <c r="L2329" t="str">
        <f t="shared" si="37"/>
        <v>000******00</v>
      </c>
    </row>
    <row r="2330" spans="1:12" x14ac:dyDescent="0.25">
      <c r="A2330" t="s">
        <v>13507</v>
      </c>
      <c r="B2330" t="s">
        <v>10</v>
      </c>
      <c r="C2330" t="s">
        <v>12</v>
      </c>
      <c r="D2330" s="1">
        <v>45299.793668981481</v>
      </c>
      <c r="E2330" s="18" t="s">
        <v>11</v>
      </c>
      <c r="F2330" s="13" t="s">
        <v>12</v>
      </c>
      <c r="G2330" t="s">
        <v>14</v>
      </c>
      <c r="H2330">
        <v>0</v>
      </c>
      <c r="I2330" s="2"/>
      <c r="J2330" s="4">
        <v>250.49</v>
      </c>
      <c r="K2330" t="str">
        <f>IF((LEN(relatorio_Ananindeua[[#This Row],[CIF/CPF/CNPJ]])=14),relatorio_Ananindeua[[#This Row],[CIF/CPF/CNPJ]],relatorio_Ananindeua[[#This Row],[Coluna2]])</f>
        <v>000******00</v>
      </c>
      <c r="L2330" t="str">
        <f t="shared" si="37"/>
        <v>000******00</v>
      </c>
    </row>
    <row r="2331" spans="1:12" x14ac:dyDescent="0.25">
      <c r="A2331" t="s">
        <v>13507</v>
      </c>
      <c r="B2331" t="s">
        <v>10</v>
      </c>
      <c r="C2331" t="s">
        <v>12</v>
      </c>
      <c r="D2331" s="1">
        <v>45299.793912037036</v>
      </c>
      <c r="E2331" s="18" t="s">
        <v>11</v>
      </c>
      <c r="F2331" s="13" t="s">
        <v>12</v>
      </c>
      <c r="G2331" t="s">
        <v>14</v>
      </c>
      <c r="H2331">
        <v>0</v>
      </c>
      <c r="I2331" s="2"/>
      <c r="J2331" s="4">
        <v>332.14</v>
      </c>
      <c r="K2331" t="str">
        <f>IF((LEN(relatorio_Ananindeua[[#This Row],[CIF/CPF/CNPJ]])=14),relatorio_Ananindeua[[#This Row],[CIF/CPF/CNPJ]],relatorio_Ananindeua[[#This Row],[Coluna2]])</f>
        <v>000******00</v>
      </c>
      <c r="L2331" t="str">
        <f t="shared" si="37"/>
        <v>000******00</v>
      </c>
    </row>
    <row r="2332" spans="1:12" x14ac:dyDescent="0.25">
      <c r="A2332" t="s">
        <v>13507</v>
      </c>
      <c r="B2332" t="s">
        <v>10</v>
      </c>
      <c r="C2332" t="s">
        <v>12</v>
      </c>
      <c r="D2332" s="1">
        <v>45299.794027777774</v>
      </c>
      <c r="E2332" s="18" t="s">
        <v>11</v>
      </c>
      <c r="F2332" s="13" t="s">
        <v>12</v>
      </c>
      <c r="G2332" t="s">
        <v>14</v>
      </c>
      <c r="H2332">
        <v>0</v>
      </c>
      <c r="I2332" s="2"/>
      <c r="J2332" s="4">
        <v>345.16</v>
      </c>
      <c r="K2332" t="str">
        <f>IF((LEN(relatorio_Ananindeua[[#This Row],[CIF/CPF/CNPJ]])=14),relatorio_Ananindeua[[#This Row],[CIF/CPF/CNPJ]],relatorio_Ananindeua[[#This Row],[Coluna2]])</f>
        <v>000******00</v>
      </c>
      <c r="L2332" t="str">
        <f t="shared" si="37"/>
        <v>000******00</v>
      </c>
    </row>
    <row r="2333" spans="1:12" x14ac:dyDescent="0.25">
      <c r="A2333" t="s">
        <v>13513</v>
      </c>
      <c r="B2333" t="s">
        <v>1084</v>
      </c>
      <c r="C2333" t="s">
        <v>12</v>
      </c>
      <c r="D2333" s="1">
        <v>45299.794479166667</v>
      </c>
      <c r="E2333" s="18" t="s">
        <v>11</v>
      </c>
      <c r="F2333" s="13" t="s">
        <v>12</v>
      </c>
      <c r="G2333" t="s">
        <v>13496</v>
      </c>
      <c r="H2333">
        <v>0</v>
      </c>
      <c r="I2333" s="2"/>
      <c r="J2333" s="4">
        <v>1500.16</v>
      </c>
      <c r="K2333" t="str">
        <f>IF((LEN(relatorio_Ananindeua[[#This Row],[CIF/CPF/CNPJ]])=14),relatorio_Ananindeua[[#This Row],[CIF/CPF/CNPJ]],relatorio_Ananindeua[[#This Row],[Coluna2]])</f>
        <v>183******34</v>
      </c>
      <c r="L2333" t="str">
        <f t="shared" si="37"/>
        <v>183******34</v>
      </c>
    </row>
    <row r="2334" spans="1:12" x14ac:dyDescent="0.25">
      <c r="A2334" t="s">
        <v>13507</v>
      </c>
      <c r="B2334" t="s">
        <v>10</v>
      </c>
      <c r="C2334" t="s">
        <v>12</v>
      </c>
      <c r="D2334" s="1">
        <v>45299.794618055559</v>
      </c>
      <c r="E2334" s="18" t="s">
        <v>11</v>
      </c>
      <c r="F2334" s="13" t="s">
        <v>12</v>
      </c>
      <c r="G2334" t="s">
        <v>14</v>
      </c>
      <c r="H2334">
        <v>0</v>
      </c>
      <c r="I2334" s="2"/>
      <c r="J2334" s="4">
        <v>345.16</v>
      </c>
      <c r="K2334" t="str">
        <f>IF((LEN(relatorio_Ananindeua[[#This Row],[CIF/CPF/CNPJ]])=14),relatorio_Ananindeua[[#This Row],[CIF/CPF/CNPJ]],relatorio_Ananindeua[[#This Row],[Coluna2]])</f>
        <v>000******00</v>
      </c>
      <c r="L2334" t="str">
        <f t="shared" si="37"/>
        <v>000******00</v>
      </c>
    </row>
    <row r="2335" spans="1:12" x14ac:dyDescent="0.25">
      <c r="A2335" t="s">
        <v>13507</v>
      </c>
      <c r="B2335" t="s">
        <v>10</v>
      </c>
      <c r="C2335" t="s">
        <v>12</v>
      </c>
      <c r="D2335" s="1">
        <v>45299.794872685183</v>
      </c>
      <c r="E2335" s="18" t="s">
        <v>11</v>
      </c>
      <c r="F2335" s="13" t="s">
        <v>12</v>
      </c>
      <c r="G2335" t="s">
        <v>14</v>
      </c>
      <c r="H2335">
        <v>0</v>
      </c>
      <c r="I2335" s="2"/>
      <c r="J2335" s="4">
        <v>63.6</v>
      </c>
      <c r="K2335" t="str">
        <f>IF((LEN(relatorio_Ananindeua[[#This Row],[CIF/CPF/CNPJ]])=14),relatorio_Ananindeua[[#This Row],[CIF/CPF/CNPJ]],relatorio_Ananindeua[[#This Row],[Coluna2]])</f>
        <v>000******00</v>
      </c>
      <c r="L2335" t="str">
        <f t="shared" si="37"/>
        <v>000******00</v>
      </c>
    </row>
    <row r="2336" spans="1:12" x14ac:dyDescent="0.25">
      <c r="A2336" t="s">
        <v>13507</v>
      </c>
      <c r="B2336" t="s">
        <v>10</v>
      </c>
      <c r="C2336" t="s">
        <v>12</v>
      </c>
      <c r="D2336" s="1">
        <v>45299.794872685183</v>
      </c>
      <c r="E2336" s="18" t="s">
        <v>11</v>
      </c>
      <c r="F2336" s="13" t="s">
        <v>12</v>
      </c>
      <c r="G2336" t="s">
        <v>14</v>
      </c>
      <c r="H2336">
        <v>0</v>
      </c>
      <c r="I2336" s="2"/>
      <c r="J2336" s="4">
        <v>3010.66</v>
      </c>
      <c r="K2336" t="str">
        <f>IF((LEN(relatorio_Ananindeua[[#This Row],[CIF/CPF/CNPJ]])=14),relatorio_Ananindeua[[#This Row],[CIF/CPF/CNPJ]],relatorio_Ananindeua[[#This Row],[Coluna2]])</f>
        <v>000******00</v>
      </c>
      <c r="L2336" t="str">
        <f t="shared" si="37"/>
        <v>000******00</v>
      </c>
    </row>
    <row r="2337" spans="1:12" x14ac:dyDescent="0.25">
      <c r="A2337" t="s">
        <v>62</v>
      </c>
      <c r="B2337" t="s">
        <v>63</v>
      </c>
      <c r="C2337" t="s">
        <v>12</v>
      </c>
      <c r="D2337" s="1">
        <v>45299.795011574075</v>
      </c>
      <c r="E2337" s="18" t="s">
        <v>11</v>
      </c>
      <c r="F2337" s="13" t="s">
        <v>12</v>
      </c>
      <c r="G2337" t="s">
        <v>14</v>
      </c>
      <c r="H2337">
        <v>0</v>
      </c>
      <c r="I2337" s="2"/>
      <c r="J2337" s="4">
        <v>7122.83</v>
      </c>
      <c r="K2337" t="str">
        <f>IF((LEN(relatorio_Ananindeua[[#This Row],[CIF/CPF/CNPJ]])=14),relatorio_Ananindeua[[#This Row],[CIF/CPF/CNPJ]],relatorio_Ananindeua[[#This Row],[Coluna2]])</f>
        <v>05058441000168</v>
      </c>
      <c r="L2337" t="str">
        <f t="shared" si="37"/>
        <v>050******68</v>
      </c>
    </row>
    <row r="2338" spans="1:12" x14ac:dyDescent="0.25">
      <c r="A2338" t="s">
        <v>13507</v>
      </c>
      <c r="B2338" t="s">
        <v>10</v>
      </c>
      <c r="C2338" t="s">
        <v>12</v>
      </c>
      <c r="D2338" s="1">
        <v>45299.795046296298</v>
      </c>
      <c r="E2338" s="18" t="s">
        <v>11</v>
      </c>
      <c r="F2338" s="13" t="s">
        <v>12</v>
      </c>
      <c r="G2338" t="s">
        <v>14</v>
      </c>
      <c r="H2338">
        <v>0</v>
      </c>
      <c r="I2338" s="2"/>
      <c r="J2338" s="4">
        <v>63.34</v>
      </c>
      <c r="K2338" t="str">
        <f>IF((LEN(relatorio_Ananindeua[[#This Row],[CIF/CPF/CNPJ]])=14),relatorio_Ananindeua[[#This Row],[CIF/CPF/CNPJ]],relatorio_Ananindeua[[#This Row],[Coluna2]])</f>
        <v>000******00</v>
      </c>
      <c r="L2338" t="str">
        <f t="shared" si="37"/>
        <v>000******00</v>
      </c>
    </row>
    <row r="2339" spans="1:12" x14ac:dyDescent="0.25">
      <c r="A2339" t="s">
        <v>24</v>
      </c>
      <c r="B2339" t="s">
        <v>25</v>
      </c>
      <c r="C2339" t="s">
        <v>12</v>
      </c>
      <c r="D2339" s="1">
        <v>45299.795578703706</v>
      </c>
      <c r="E2339" s="18" t="s">
        <v>11</v>
      </c>
      <c r="F2339" s="13" t="s">
        <v>12</v>
      </c>
      <c r="G2339" t="s">
        <v>14</v>
      </c>
      <c r="H2339">
        <v>0</v>
      </c>
      <c r="I2339" s="2"/>
      <c r="J2339" s="4">
        <v>57.17</v>
      </c>
      <c r="K2339" t="str">
        <f>IF((LEN(relatorio_Ananindeua[[#This Row],[CIF/CPF/CNPJ]])=14),relatorio_Ananindeua[[#This Row],[CIF/CPF/CNPJ]],relatorio_Ananindeua[[#This Row],[Coluna2]])</f>
        <v>00165960000101</v>
      </c>
      <c r="L2339" t="str">
        <f t="shared" si="37"/>
        <v>001******01</v>
      </c>
    </row>
    <row r="2340" spans="1:12" x14ac:dyDescent="0.25">
      <c r="A2340" t="s">
        <v>13507</v>
      </c>
      <c r="B2340" t="s">
        <v>10</v>
      </c>
      <c r="C2340" t="s">
        <v>12</v>
      </c>
      <c r="D2340" s="1">
        <v>45299.795590277776</v>
      </c>
      <c r="E2340" s="18" t="s">
        <v>11</v>
      </c>
      <c r="F2340" s="13" t="s">
        <v>12</v>
      </c>
      <c r="G2340" t="s">
        <v>14</v>
      </c>
      <c r="H2340">
        <v>0</v>
      </c>
      <c r="I2340" s="2"/>
      <c r="J2340" s="4">
        <v>345.16</v>
      </c>
      <c r="K2340" t="str">
        <f>IF((LEN(relatorio_Ananindeua[[#This Row],[CIF/CPF/CNPJ]])=14),relatorio_Ananindeua[[#This Row],[CIF/CPF/CNPJ]],relatorio_Ananindeua[[#This Row],[Coluna2]])</f>
        <v>000******00</v>
      </c>
      <c r="L2340" t="str">
        <f t="shared" si="37"/>
        <v>000******00</v>
      </c>
    </row>
    <row r="2341" spans="1:12" x14ac:dyDescent="0.25">
      <c r="A2341" t="s">
        <v>13507</v>
      </c>
      <c r="B2341" t="s">
        <v>10</v>
      </c>
      <c r="C2341" t="s">
        <v>12</v>
      </c>
      <c r="D2341" s="1">
        <v>45299.795601851853</v>
      </c>
      <c r="E2341" s="18" t="s">
        <v>11</v>
      </c>
      <c r="F2341" s="13" t="s">
        <v>12</v>
      </c>
      <c r="G2341" t="s">
        <v>14</v>
      </c>
      <c r="H2341">
        <v>0</v>
      </c>
      <c r="I2341" s="2"/>
      <c r="J2341" s="4">
        <v>870.51</v>
      </c>
      <c r="K2341" t="str">
        <f>IF((LEN(relatorio_Ananindeua[[#This Row],[CIF/CPF/CNPJ]])=14),relatorio_Ananindeua[[#This Row],[CIF/CPF/CNPJ]],relatorio_Ananindeua[[#This Row],[Coluna2]])</f>
        <v>000******00</v>
      </c>
      <c r="L2341" t="str">
        <f t="shared" si="37"/>
        <v>000******00</v>
      </c>
    </row>
    <row r="2342" spans="1:12" x14ac:dyDescent="0.25">
      <c r="A2342" t="s">
        <v>13507</v>
      </c>
      <c r="B2342" t="s">
        <v>10</v>
      </c>
      <c r="C2342" t="s">
        <v>12</v>
      </c>
      <c r="D2342" s="1">
        <v>45299.795624999999</v>
      </c>
      <c r="E2342" s="18" t="s">
        <v>11</v>
      </c>
      <c r="F2342" s="13" t="s">
        <v>12</v>
      </c>
      <c r="G2342" t="s">
        <v>14</v>
      </c>
      <c r="H2342">
        <v>0</v>
      </c>
      <c r="I2342" s="2"/>
      <c r="J2342" s="4">
        <v>345.16</v>
      </c>
      <c r="K2342" t="str">
        <f>IF((LEN(relatorio_Ananindeua[[#This Row],[CIF/CPF/CNPJ]])=14),relatorio_Ananindeua[[#This Row],[CIF/CPF/CNPJ]],relatorio_Ananindeua[[#This Row],[Coluna2]])</f>
        <v>000******00</v>
      </c>
      <c r="L2342" t="str">
        <f t="shared" si="37"/>
        <v>000******00</v>
      </c>
    </row>
    <row r="2343" spans="1:12" x14ac:dyDescent="0.25">
      <c r="A2343" t="s">
        <v>13507</v>
      </c>
      <c r="B2343" t="s">
        <v>10</v>
      </c>
      <c r="C2343" t="s">
        <v>12</v>
      </c>
      <c r="D2343" s="1">
        <v>45299.795682870368</v>
      </c>
      <c r="E2343" s="18" t="s">
        <v>11</v>
      </c>
      <c r="F2343" s="13" t="s">
        <v>12</v>
      </c>
      <c r="G2343" t="s">
        <v>14</v>
      </c>
      <c r="H2343">
        <v>0</v>
      </c>
      <c r="I2343" s="2"/>
      <c r="J2343" s="4">
        <v>345.16</v>
      </c>
      <c r="K2343" t="str">
        <f>IF((LEN(relatorio_Ananindeua[[#This Row],[CIF/CPF/CNPJ]])=14),relatorio_Ananindeua[[#This Row],[CIF/CPF/CNPJ]],relatorio_Ananindeua[[#This Row],[Coluna2]])</f>
        <v>000******00</v>
      </c>
      <c r="L2343" t="str">
        <f t="shared" si="37"/>
        <v>000******00</v>
      </c>
    </row>
    <row r="2344" spans="1:12" x14ac:dyDescent="0.25">
      <c r="A2344" t="s">
        <v>13507</v>
      </c>
      <c r="B2344" t="s">
        <v>10</v>
      </c>
      <c r="C2344" t="s">
        <v>12</v>
      </c>
      <c r="D2344" s="1">
        <v>45299.795682870368</v>
      </c>
      <c r="E2344" s="18" t="s">
        <v>11</v>
      </c>
      <c r="F2344" s="13" t="s">
        <v>12</v>
      </c>
      <c r="G2344" t="s">
        <v>14</v>
      </c>
      <c r="H2344">
        <v>0</v>
      </c>
      <c r="I2344" s="2"/>
      <c r="J2344" s="4">
        <v>6108.68</v>
      </c>
      <c r="K2344" t="str">
        <f>IF((LEN(relatorio_Ananindeua[[#This Row],[CIF/CPF/CNPJ]])=14),relatorio_Ananindeua[[#This Row],[CIF/CPF/CNPJ]],relatorio_Ananindeua[[#This Row],[Coluna2]])</f>
        <v>000******00</v>
      </c>
      <c r="L2344" t="str">
        <f t="shared" si="37"/>
        <v>000******00</v>
      </c>
    </row>
    <row r="2345" spans="1:12" x14ac:dyDescent="0.25">
      <c r="A2345" t="s">
        <v>13507</v>
      </c>
      <c r="B2345" t="s">
        <v>10</v>
      </c>
      <c r="C2345" t="s">
        <v>12</v>
      </c>
      <c r="D2345" s="1">
        <v>45299.795960648145</v>
      </c>
      <c r="E2345" s="18" t="s">
        <v>11</v>
      </c>
      <c r="F2345" s="13" t="s">
        <v>12</v>
      </c>
      <c r="G2345" t="s">
        <v>14</v>
      </c>
      <c r="H2345">
        <v>0</v>
      </c>
      <c r="I2345" s="2"/>
      <c r="J2345" s="4">
        <v>345.16</v>
      </c>
      <c r="K2345" t="str">
        <f>IF((LEN(relatorio_Ananindeua[[#This Row],[CIF/CPF/CNPJ]])=14),relatorio_Ananindeua[[#This Row],[CIF/CPF/CNPJ]],relatorio_Ananindeua[[#This Row],[Coluna2]])</f>
        <v>000******00</v>
      </c>
      <c r="L2345" t="str">
        <f t="shared" si="37"/>
        <v>000******00</v>
      </c>
    </row>
    <row r="2346" spans="1:12" x14ac:dyDescent="0.25">
      <c r="A2346" t="s">
        <v>13507</v>
      </c>
      <c r="B2346" t="s">
        <v>10</v>
      </c>
      <c r="C2346" t="s">
        <v>12</v>
      </c>
      <c r="D2346" s="1">
        <v>45299.796249999999</v>
      </c>
      <c r="E2346" s="18" t="s">
        <v>11</v>
      </c>
      <c r="F2346" s="13" t="s">
        <v>12</v>
      </c>
      <c r="G2346" t="s">
        <v>14</v>
      </c>
      <c r="H2346">
        <v>0</v>
      </c>
      <c r="I2346" s="2"/>
      <c r="J2346" s="4">
        <v>240.24</v>
      </c>
      <c r="K2346" t="str">
        <f>IF((LEN(relatorio_Ananindeua[[#This Row],[CIF/CPF/CNPJ]])=14),relatorio_Ananindeua[[#This Row],[CIF/CPF/CNPJ]],relatorio_Ananindeua[[#This Row],[Coluna2]])</f>
        <v>000******00</v>
      </c>
      <c r="L2346" t="str">
        <f t="shared" si="37"/>
        <v>000******00</v>
      </c>
    </row>
    <row r="2347" spans="1:12" x14ac:dyDescent="0.25">
      <c r="A2347" t="s">
        <v>13507</v>
      </c>
      <c r="B2347" t="s">
        <v>10</v>
      </c>
      <c r="C2347" t="s">
        <v>12</v>
      </c>
      <c r="D2347" s="1">
        <v>45299.796516203707</v>
      </c>
      <c r="E2347" s="18" t="s">
        <v>11</v>
      </c>
      <c r="F2347" s="13" t="s">
        <v>12</v>
      </c>
      <c r="G2347" t="s">
        <v>14</v>
      </c>
      <c r="H2347">
        <v>0</v>
      </c>
      <c r="I2347" s="2"/>
      <c r="J2347" s="4">
        <v>345.16</v>
      </c>
      <c r="K2347" t="str">
        <f>IF((LEN(relatorio_Ananindeua[[#This Row],[CIF/CPF/CNPJ]])=14),relatorio_Ananindeua[[#This Row],[CIF/CPF/CNPJ]],relatorio_Ananindeua[[#This Row],[Coluna2]])</f>
        <v>000******00</v>
      </c>
      <c r="L2347" t="str">
        <f t="shared" si="37"/>
        <v>000******00</v>
      </c>
    </row>
    <row r="2348" spans="1:12" x14ac:dyDescent="0.25">
      <c r="A2348" t="s">
        <v>13507</v>
      </c>
      <c r="B2348" t="s">
        <v>10</v>
      </c>
      <c r="C2348" t="s">
        <v>12</v>
      </c>
      <c r="D2348" s="1">
        <v>45299.796585648146</v>
      </c>
      <c r="E2348" s="18" t="s">
        <v>11</v>
      </c>
      <c r="F2348" s="13" t="s">
        <v>12</v>
      </c>
      <c r="G2348" t="s">
        <v>14</v>
      </c>
      <c r="H2348">
        <v>0</v>
      </c>
      <c r="I2348" s="2"/>
      <c r="J2348" s="4">
        <v>376.3</v>
      </c>
      <c r="K2348" t="str">
        <f>IF((LEN(relatorio_Ananindeua[[#This Row],[CIF/CPF/CNPJ]])=14),relatorio_Ananindeua[[#This Row],[CIF/CPF/CNPJ]],relatorio_Ananindeua[[#This Row],[Coluna2]])</f>
        <v>000******00</v>
      </c>
      <c r="L2348" t="str">
        <f t="shared" si="37"/>
        <v>000******00</v>
      </c>
    </row>
    <row r="2349" spans="1:12" x14ac:dyDescent="0.25">
      <c r="A2349" t="s">
        <v>13507</v>
      </c>
      <c r="B2349" t="s">
        <v>10</v>
      </c>
      <c r="C2349" t="s">
        <v>12</v>
      </c>
      <c r="D2349" s="1">
        <v>45299.796620370369</v>
      </c>
      <c r="E2349" s="18" t="s">
        <v>11</v>
      </c>
      <c r="F2349" s="13" t="s">
        <v>12</v>
      </c>
      <c r="G2349" t="s">
        <v>14</v>
      </c>
      <c r="H2349">
        <v>0</v>
      </c>
      <c r="I2349" s="2"/>
      <c r="J2349" s="4">
        <v>345.16</v>
      </c>
      <c r="K2349" t="str">
        <f>IF((LEN(relatorio_Ananindeua[[#This Row],[CIF/CPF/CNPJ]])=14),relatorio_Ananindeua[[#This Row],[CIF/CPF/CNPJ]],relatorio_Ananindeua[[#This Row],[Coluna2]])</f>
        <v>000******00</v>
      </c>
      <c r="L2349" t="str">
        <f t="shared" si="37"/>
        <v>000******00</v>
      </c>
    </row>
    <row r="2350" spans="1:12" x14ac:dyDescent="0.25">
      <c r="A2350" t="s">
        <v>13528</v>
      </c>
      <c r="B2350" t="s">
        <v>74</v>
      </c>
      <c r="C2350" t="s">
        <v>12</v>
      </c>
      <c r="D2350" s="1">
        <v>45299.796851851854</v>
      </c>
      <c r="E2350" s="18" t="s">
        <v>11</v>
      </c>
      <c r="F2350" s="13" t="s">
        <v>12</v>
      </c>
      <c r="G2350" t="s">
        <v>14</v>
      </c>
      <c r="H2350">
        <v>0</v>
      </c>
      <c r="I2350" s="2"/>
      <c r="J2350" s="4">
        <v>71.540000000000006</v>
      </c>
      <c r="K2350" t="str">
        <f>IF((LEN(relatorio_Ananindeua[[#This Row],[CIF/CPF/CNPJ]])=14),relatorio_Ananindeua[[#This Row],[CIF/CPF/CNPJ]],relatorio_Ananindeua[[#This Row],[Coluna2]])</f>
        <v>672******34</v>
      </c>
      <c r="L2350" t="str">
        <f t="shared" si="37"/>
        <v>672******34</v>
      </c>
    </row>
    <row r="2351" spans="1:12" x14ac:dyDescent="0.25">
      <c r="A2351" t="s">
        <v>13507</v>
      </c>
      <c r="B2351" t="s">
        <v>10</v>
      </c>
      <c r="C2351" t="s">
        <v>12</v>
      </c>
      <c r="D2351" s="1">
        <v>45299.797094907408</v>
      </c>
      <c r="E2351" s="18" t="s">
        <v>11</v>
      </c>
      <c r="F2351" s="13" t="s">
        <v>12</v>
      </c>
      <c r="G2351" t="s">
        <v>14</v>
      </c>
      <c r="H2351">
        <v>0</v>
      </c>
      <c r="I2351" s="2"/>
      <c r="J2351" s="4">
        <v>240.24</v>
      </c>
      <c r="K2351" t="str">
        <f>IF((LEN(relatorio_Ananindeua[[#This Row],[CIF/CPF/CNPJ]])=14),relatorio_Ananindeua[[#This Row],[CIF/CPF/CNPJ]],relatorio_Ananindeua[[#This Row],[Coluna2]])</f>
        <v>000******00</v>
      </c>
      <c r="L2351" t="str">
        <f t="shared" si="37"/>
        <v>000******00</v>
      </c>
    </row>
    <row r="2352" spans="1:12" x14ac:dyDescent="0.25">
      <c r="A2352" t="s">
        <v>1768</v>
      </c>
      <c r="B2352" t="s">
        <v>1769</v>
      </c>
      <c r="C2352" t="s">
        <v>12</v>
      </c>
      <c r="D2352" s="1">
        <v>45299.797152777777</v>
      </c>
      <c r="E2352" s="18" t="s">
        <v>11</v>
      </c>
      <c r="F2352" s="13" t="s">
        <v>12</v>
      </c>
      <c r="G2352" t="s">
        <v>14</v>
      </c>
      <c r="H2352">
        <v>0</v>
      </c>
      <c r="I2352" s="2"/>
      <c r="J2352" s="4">
        <v>17328.27</v>
      </c>
      <c r="K2352" t="str">
        <f>IF((LEN(relatorio_Ananindeua[[#This Row],[CIF/CPF/CNPJ]])=14),relatorio_Ananindeua[[#This Row],[CIF/CPF/CNPJ]],relatorio_Ananindeua[[#This Row],[Coluna2]])</f>
        <v>24232886013498</v>
      </c>
      <c r="L2352" t="str">
        <f t="shared" si="37"/>
        <v>242******98</v>
      </c>
    </row>
    <row r="2353" spans="1:12" x14ac:dyDescent="0.25">
      <c r="A2353" t="s">
        <v>13507</v>
      </c>
      <c r="B2353" t="s">
        <v>10</v>
      </c>
      <c r="C2353" t="s">
        <v>12</v>
      </c>
      <c r="D2353" s="1">
        <v>45299.7971875</v>
      </c>
      <c r="E2353" s="18" t="s">
        <v>11</v>
      </c>
      <c r="F2353" s="13" t="s">
        <v>12</v>
      </c>
      <c r="G2353" t="s">
        <v>14</v>
      </c>
      <c r="H2353">
        <v>0</v>
      </c>
      <c r="I2353" s="2"/>
      <c r="J2353" s="4">
        <v>2265.7600000000002</v>
      </c>
      <c r="K2353" t="str">
        <f>IF((LEN(relatorio_Ananindeua[[#This Row],[CIF/CPF/CNPJ]])=14),relatorio_Ananindeua[[#This Row],[CIF/CPF/CNPJ]],relatorio_Ananindeua[[#This Row],[Coluna2]])</f>
        <v>000******00</v>
      </c>
      <c r="L2353" t="str">
        <f t="shared" si="37"/>
        <v>000******00</v>
      </c>
    </row>
    <row r="2354" spans="1:12" x14ac:dyDescent="0.25">
      <c r="A2354" t="s">
        <v>13507</v>
      </c>
      <c r="B2354" t="s">
        <v>10</v>
      </c>
      <c r="C2354" t="s">
        <v>12</v>
      </c>
      <c r="D2354" s="1">
        <v>45299.797291666669</v>
      </c>
      <c r="E2354" s="18" t="s">
        <v>11</v>
      </c>
      <c r="F2354" s="13" t="s">
        <v>12</v>
      </c>
      <c r="G2354" t="s">
        <v>14</v>
      </c>
      <c r="H2354">
        <v>0</v>
      </c>
      <c r="I2354" s="2"/>
      <c r="J2354" s="4">
        <v>701.48</v>
      </c>
      <c r="K2354" t="str">
        <f>IF((LEN(relatorio_Ananindeua[[#This Row],[CIF/CPF/CNPJ]])=14),relatorio_Ananindeua[[#This Row],[CIF/CPF/CNPJ]],relatorio_Ananindeua[[#This Row],[Coluna2]])</f>
        <v>000******00</v>
      </c>
      <c r="L2354" t="str">
        <f t="shared" si="37"/>
        <v>000******00</v>
      </c>
    </row>
    <row r="2355" spans="1:12" x14ac:dyDescent="0.25">
      <c r="A2355" t="s">
        <v>13507</v>
      </c>
      <c r="B2355" t="s">
        <v>10</v>
      </c>
      <c r="C2355" t="s">
        <v>12</v>
      </c>
      <c r="D2355" s="1">
        <v>45299.797326388885</v>
      </c>
      <c r="E2355" s="18" t="s">
        <v>11</v>
      </c>
      <c r="F2355" s="13" t="s">
        <v>12</v>
      </c>
      <c r="G2355" t="s">
        <v>14</v>
      </c>
      <c r="H2355">
        <v>0</v>
      </c>
      <c r="I2355" s="2"/>
      <c r="J2355" s="4">
        <v>345.16</v>
      </c>
      <c r="K2355" t="str">
        <f>IF((LEN(relatorio_Ananindeua[[#This Row],[CIF/CPF/CNPJ]])=14),relatorio_Ananindeua[[#This Row],[CIF/CPF/CNPJ]],relatorio_Ananindeua[[#This Row],[Coluna2]])</f>
        <v>000******00</v>
      </c>
      <c r="L2355" t="str">
        <f t="shared" si="37"/>
        <v>000******00</v>
      </c>
    </row>
    <row r="2356" spans="1:12" x14ac:dyDescent="0.25">
      <c r="A2356" t="s">
        <v>13507</v>
      </c>
      <c r="B2356" t="s">
        <v>10</v>
      </c>
      <c r="C2356" t="s">
        <v>12</v>
      </c>
      <c r="D2356" s="1">
        <v>45299.797326388885</v>
      </c>
      <c r="E2356" s="18" t="s">
        <v>11</v>
      </c>
      <c r="F2356" s="13" t="s">
        <v>12</v>
      </c>
      <c r="G2356" t="s">
        <v>14</v>
      </c>
      <c r="H2356">
        <v>0</v>
      </c>
      <c r="I2356" s="2"/>
      <c r="J2356" s="4">
        <v>345.16</v>
      </c>
      <c r="K2356" t="str">
        <f>IF((LEN(relatorio_Ananindeua[[#This Row],[CIF/CPF/CNPJ]])=14),relatorio_Ananindeua[[#This Row],[CIF/CPF/CNPJ]],relatorio_Ananindeua[[#This Row],[Coluna2]])</f>
        <v>000******00</v>
      </c>
      <c r="L2356" t="str">
        <f t="shared" si="37"/>
        <v>000******00</v>
      </c>
    </row>
    <row r="2357" spans="1:12" x14ac:dyDescent="0.25">
      <c r="A2357" t="s">
        <v>13507</v>
      </c>
      <c r="B2357" t="s">
        <v>10</v>
      </c>
      <c r="C2357" t="s">
        <v>12</v>
      </c>
      <c r="D2357" s="1">
        <v>45299.797349537039</v>
      </c>
      <c r="E2357" s="18" t="s">
        <v>11</v>
      </c>
      <c r="F2357" s="13" t="s">
        <v>12</v>
      </c>
      <c r="G2357" t="s">
        <v>14</v>
      </c>
      <c r="H2357">
        <v>0</v>
      </c>
      <c r="I2357" s="2"/>
      <c r="J2357" s="4">
        <v>2850.93</v>
      </c>
      <c r="K2357" t="str">
        <f>IF((LEN(relatorio_Ananindeua[[#This Row],[CIF/CPF/CNPJ]])=14),relatorio_Ananindeua[[#This Row],[CIF/CPF/CNPJ]],relatorio_Ananindeua[[#This Row],[Coluna2]])</f>
        <v>000******00</v>
      </c>
      <c r="L2357" t="str">
        <f t="shared" si="37"/>
        <v>000******00</v>
      </c>
    </row>
    <row r="2358" spans="1:12" x14ac:dyDescent="0.25">
      <c r="A2358" t="s">
        <v>13507</v>
      </c>
      <c r="B2358" t="s">
        <v>10</v>
      </c>
      <c r="C2358" t="s">
        <v>12</v>
      </c>
      <c r="D2358" s="1">
        <v>45299.797488425924</v>
      </c>
      <c r="E2358" s="18" t="s">
        <v>11</v>
      </c>
      <c r="F2358" s="13" t="s">
        <v>12</v>
      </c>
      <c r="G2358" t="s">
        <v>14</v>
      </c>
      <c r="H2358">
        <v>0</v>
      </c>
      <c r="I2358" s="2"/>
      <c r="J2358" s="4">
        <v>345.16</v>
      </c>
      <c r="K2358" t="str">
        <f>IF((LEN(relatorio_Ananindeua[[#This Row],[CIF/CPF/CNPJ]])=14),relatorio_Ananindeua[[#This Row],[CIF/CPF/CNPJ]],relatorio_Ananindeua[[#This Row],[Coluna2]])</f>
        <v>000******00</v>
      </c>
      <c r="L2358" t="str">
        <f t="shared" si="37"/>
        <v>000******00</v>
      </c>
    </row>
    <row r="2359" spans="1:12" x14ac:dyDescent="0.25">
      <c r="A2359" t="s">
        <v>62</v>
      </c>
      <c r="B2359" t="s">
        <v>63</v>
      </c>
      <c r="C2359" t="s">
        <v>12</v>
      </c>
      <c r="D2359" s="1">
        <v>45299.797488425924</v>
      </c>
      <c r="E2359" s="18" t="s">
        <v>11</v>
      </c>
      <c r="F2359" s="13" t="s">
        <v>12</v>
      </c>
      <c r="G2359" t="s">
        <v>14</v>
      </c>
      <c r="H2359">
        <v>0</v>
      </c>
      <c r="I2359" s="2"/>
      <c r="J2359" s="4">
        <v>63.37</v>
      </c>
      <c r="K2359" t="str">
        <f>IF((LEN(relatorio_Ananindeua[[#This Row],[CIF/CPF/CNPJ]])=14),relatorio_Ananindeua[[#This Row],[CIF/CPF/CNPJ]],relatorio_Ananindeua[[#This Row],[Coluna2]])</f>
        <v>05058441000168</v>
      </c>
      <c r="L2359" t="str">
        <f t="shared" si="37"/>
        <v>050******68</v>
      </c>
    </row>
    <row r="2360" spans="1:12" x14ac:dyDescent="0.25">
      <c r="A2360" t="s">
        <v>13507</v>
      </c>
      <c r="B2360" t="s">
        <v>10</v>
      </c>
      <c r="C2360" t="s">
        <v>12</v>
      </c>
      <c r="D2360" s="1">
        <v>45299.797569444447</v>
      </c>
      <c r="E2360" s="18" t="s">
        <v>11</v>
      </c>
      <c r="F2360" s="13" t="s">
        <v>12</v>
      </c>
      <c r="G2360" t="s">
        <v>14</v>
      </c>
      <c r="H2360">
        <v>0</v>
      </c>
      <c r="I2360" s="2"/>
      <c r="J2360" s="4">
        <v>345.16</v>
      </c>
      <c r="K2360" t="str">
        <f>IF((LEN(relatorio_Ananindeua[[#This Row],[CIF/CPF/CNPJ]])=14),relatorio_Ananindeua[[#This Row],[CIF/CPF/CNPJ]],relatorio_Ananindeua[[#This Row],[Coluna2]])</f>
        <v>000******00</v>
      </c>
      <c r="L2360" t="str">
        <f t="shared" si="37"/>
        <v>000******00</v>
      </c>
    </row>
    <row r="2361" spans="1:12" x14ac:dyDescent="0.25">
      <c r="A2361" t="s">
        <v>13507</v>
      </c>
      <c r="B2361" t="s">
        <v>10</v>
      </c>
      <c r="C2361" t="s">
        <v>12</v>
      </c>
      <c r="D2361" s="1">
        <v>45299.797592592593</v>
      </c>
      <c r="E2361" s="18" t="s">
        <v>11</v>
      </c>
      <c r="F2361" s="13" t="s">
        <v>12</v>
      </c>
      <c r="G2361" t="s">
        <v>14</v>
      </c>
      <c r="H2361">
        <v>0</v>
      </c>
      <c r="I2361" s="2"/>
      <c r="J2361" s="4">
        <v>1009.65</v>
      </c>
      <c r="K2361" t="str">
        <f>IF((LEN(relatorio_Ananindeua[[#This Row],[CIF/CPF/CNPJ]])=14),relatorio_Ananindeua[[#This Row],[CIF/CPF/CNPJ]],relatorio_Ananindeua[[#This Row],[Coluna2]])</f>
        <v>000******00</v>
      </c>
      <c r="L2361" t="str">
        <f t="shared" si="37"/>
        <v>000******00</v>
      </c>
    </row>
    <row r="2362" spans="1:12" x14ac:dyDescent="0.25">
      <c r="A2362" t="s">
        <v>13507</v>
      </c>
      <c r="B2362" t="s">
        <v>10</v>
      </c>
      <c r="C2362" t="s">
        <v>12</v>
      </c>
      <c r="D2362" s="1">
        <v>45299.797662037039</v>
      </c>
      <c r="E2362" s="18" t="s">
        <v>11</v>
      </c>
      <c r="F2362" s="13" t="s">
        <v>12</v>
      </c>
      <c r="G2362" t="s">
        <v>14</v>
      </c>
      <c r="H2362">
        <v>0</v>
      </c>
      <c r="I2362" s="2"/>
      <c r="J2362" s="4">
        <v>345.16</v>
      </c>
      <c r="K2362" t="str">
        <f>IF((LEN(relatorio_Ananindeua[[#This Row],[CIF/CPF/CNPJ]])=14),relatorio_Ananindeua[[#This Row],[CIF/CPF/CNPJ]],relatorio_Ananindeua[[#This Row],[Coluna2]])</f>
        <v>000******00</v>
      </c>
      <c r="L2362" t="str">
        <f t="shared" si="37"/>
        <v>000******00</v>
      </c>
    </row>
    <row r="2363" spans="1:12" x14ac:dyDescent="0.25">
      <c r="A2363" t="s">
        <v>13507</v>
      </c>
      <c r="B2363" t="s">
        <v>10</v>
      </c>
      <c r="C2363" t="s">
        <v>12</v>
      </c>
      <c r="D2363" s="1">
        <v>45299.797881944447</v>
      </c>
      <c r="E2363" s="18" t="s">
        <v>11</v>
      </c>
      <c r="F2363" s="13" t="s">
        <v>12</v>
      </c>
      <c r="G2363" t="s">
        <v>14</v>
      </c>
      <c r="H2363">
        <v>0</v>
      </c>
      <c r="I2363" s="2"/>
      <c r="J2363" s="4">
        <v>61.04</v>
      </c>
      <c r="K2363" t="str">
        <f>IF((LEN(relatorio_Ananindeua[[#This Row],[CIF/CPF/CNPJ]])=14),relatorio_Ananindeua[[#This Row],[CIF/CPF/CNPJ]],relatorio_Ananindeua[[#This Row],[Coluna2]])</f>
        <v>000******00</v>
      </c>
      <c r="L2363" t="str">
        <f t="shared" si="37"/>
        <v>000******00</v>
      </c>
    </row>
    <row r="2364" spans="1:12" x14ac:dyDescent="0.25">
      <c r="A2364" t="s">
        <v>13507</v>
      </c>
      <c r="B2364" t="s">
        <v>10</v>
      </c>
      <c r="C2364" t="s">
        <v>12</v>
      </c>
      <c r="D2364" s="1">
        <v>45299.79791666667</v>
      </c>
      <c r="E2364" s="18" t="s">
        <v>11</v>
      </c>
      <c r="F2364" s="13" t="s">
        <v>12</v>
      </c>
      <c r="G2364" t="s">
        <v>14</v>
      </c>
      <c r="H2364">
        <v>0</v>
      </c>
      <c r="I2364" s="2"/>
      <c r="J2364" s="4">
        <v>345.16</v>
      </c>
      <c r="K2364" t="str">
        <f>IF((LEN(relatorio_Ananindeua[[#This Row],[CIF/CPF/CNPJ]])=14),relatorio_Ananindeua[[#This Row],[CIF/CPF/CNPJ]],relatorio_Ananindeua[[#This Row],[Coluna2]])</f>
        <v>000******00</v>
      </c>
      <c r="L2364" t="str">
        <f t="shared" si="37"/>
        <v>000******00</v>
      </c>
    </row>
    <row r="2365" spans="1:12" x14ac:dyDescent="0.25">
      <c r="A2365" t="s">
        <v>62</v>
      </c>
      <c r="B2365" t="s">
        <v>63</v>
      </c>
      <c r="C2365" t="s">
        <v>12</v>
      </c>
      <c r="D2365" s="1">
        <v>45299.798032407409</v>
      </c>
      <c r="E2365" s="18" t="s">
        <v>11</v>
      </c>
      <c r="F2365" s="13" t="s">
        <v>12</v>
      </c>
      <c r="G2365" t="s">
        <v>14</v>
      </c>
      <c r="H2365">
        <v>0</v>
      </c>
      <c r="I2365" s="2"/>
      <c r="J2365" s="4">
        <v>63.56</v>
      </c>
      <c r="K2365" t="str">
        <f>IF((LEN(relatorio_Ananindeua[[#This Row],[CIF/CPF/CNPJ]])=14),relatorio_Ananindeua[[#This Row],[CIF/CPF/CNPJ]],relatorio_Ananindeua[[#This Row],[Coluna2]])</f>
        <v>05058441000168</v>
      </c>
      <c r="L2365" t="str">
        <f t="shared" si="37"/>
        <v>050******68</v>
      </c>
    </row>
    <row r="2366" spans="1:12" x14ac:dyDescent="0.25">
      <c r="A2366" t="s">
        <v>13507</v>
      </c>
      <c r="B2366" t="s">
        <v>10</v>
      </c>
      <c r="C2366" t="s">
        <v>12</v>
      </c>
      <c r="D2366" s="1">
        <v>45299.798275462963</v>
      </c>
      <c r="E2366" s="18" t="s">
        <v>11</v>
      </c>
      <c r="F2366" s="13" t="s">
        <v>12</v>
      </c>
      <c r="G2366" t="s">
        <v>14</v>
      </c>
      <c r="H2366">
        <v>0</v>
      </c>
      <c r="I2366" s="2"/>
      <c r="J2366" s="4">
        <v>13684.23</v>
      </c>
      <c r="K2366" t="str">
        <f>IF((LEN(relatorio_Ananindeua[[#This Row],[CIF/CPF/CNPJ]])=14),relatorio_Ananindeua[[#This Row],[CIF/CPF/CNPJ]],relatorio_Ananindeua[[#This Row],[Coluna2]])</f>
        <v>000******00</v>
      </c>
      <c r="L2366" t="str">
        <f t="shared" si="37"/>
        <v>000******00</v>
      </c>
    </row>
    <row r="2367" spans="1:12" x14ac:dyDescent="0.25">
      <c r="A2367" t="s">
        <v>13507</v>
      </c>
      <c r="B2367" t="s">
        <v>10</v>
      </c>
      <c r="C2367" t="s">
        <v>12</v>
      </c>
      <c r="D2367" s="1">
        <v>45299.798402777778</v>
      </c>
      <c r="E2367" s="18" t="s">
        <v>11</v>
      </c>
      <c r="F2367" s="13" t="s">
        <v>12</v>
      </c>
      <c r="G2367" t="s">
        <v>14</v>
      </c>
      <c r="H2367">
        <v>0</v>
      </c>
      <c r="I2367" s="2"/>
      <c r="J2367" s="4">
        <v>63.53</v>
      </c>
      <c r="K2367" t="str">
        <f>IF((LEN(relatorio_Ananindeua[[#This Row],[CIF/CPF/CNPJ]])=14),relatorio_Ananindeua[[#This Row],[CIF/CPF/CNPJ]],relatorio_Ananindeua[[#This Row],[Coluna2]])</f>
        <v>000******00</v>
      </c>
      <c r="L2367" t="str">
        <f t="shared" si="37"/>
        <v>000******00</v>
      </c>
    </row>
    <row r="2368" spans="1:12" x14ac:dyDescent="0.25">
      <c r="A2368" t="s">
        <v>62</v>
      </c>
      <c r="B2368" t="s">
        <v>63</v>
      </c>
      <c r="C2368" t="s">
        <v>12</v>
      </c>
      <c r="D2368" s="1">
        <v>45299.798564814817</v>
      </c>
      <c r="E2368" s="18" t="s">
        <v>11</v>
      </c>
      <c r="F2368" s="13" t="s">
        <v>12</v>
      </c>
      <c r="G2368" t="s">
        <v>14</v>
      </c>
      <c r="H2368">
        <v>0</v>
      </c>
      <c r="I2368" s="2"/>
      <c r="J2368" s="4">
        <v>79.42</v>
      </c>
      <c r="K2368" t="str">
        <f>IF((LEN(relatorio_Ananindeua[[#This Row],[CIF/CPF/CNPJ]])=14),relatorio_Ananindeua[[#This Row],[CIF/CPF/CNPJ]],relatorio_Ananindeua[[#This Row],[Coluna2]])</f>
        <v>05058441000168</v>
      </c>
      <c r="L2368" t="str">
        <f t="shared" si="37"/>
        <v>050******68</v>
      </c>
    </row>
    <row r="2369" spans="1:12" x14ac:dyDescent="0.25">
      <c r="A2369" t="s">
        <v>13507</v>
      </c>
      <c r="B2369" t="s">
        <v>10</v>
      </c>
      <c r="C2369" t="s">
        <v>12</v>
      </c>
      <c r="D2369" s="1">
        <v>45299.798587962963</v>
      </c>
      <c r="E2369" s="18" t="s">
        <v>11</v>
      </c>
      <c r="F2369" s="13" t="s">
        <v>12</v>
      </c>
      <c r="G2369" t="s">
        <v>14</v>
      </c>
      <c r="H2369">
        <v>0</v>
      </c>
      <c r="I2369" s="2"/>
      <c r="J2369" s="4">
        <v>1916.03</v>
      </c>
      <c r="K2369" t="str">
        <f>IF((LEN(relatorio_Ananindeua[[#This Row],[CIF/CPF/CNPJ]])=14),relatorio_Ananindeua[[#This Row],[CIF/CPF/CNPJ]],relatorio_Ananindeua[[#This Row],[Coluna2]])</f>
        <v>000******00</v>
      </c>
      <c r="L2369" t="str">
        <f t="shared" si="37"/>
        <v>000******00</v>
      </c>
    </row>
    <row r="2370" spans="1:12" x14ac:dyDescent="0.25">
      <c r="A2370" t="s">
        <v>13507</v>
      </c>
      <c r="B2370" t="s">
        <v>10</v>
      </c>
      <c r="C2370" t="s">
        <v>12</v>
      </c>
      <c r="D2370" s="1">
        <v>45299.798622685186</v>
      </c>
      <c r="E2370" s="18" t="s">
        <v>11</v>
      </c>
      <c r="F2370" s="13" t="s">
        <v>12</v>
      </c>
      <c r="G2370" t="s">
        <v>14</v>
      </c>
      <c r="H2370">
        <v>0</v>
      </c>
      <c r="I2370" s="2"/>
      <c r="J2370" s="4">
        <v>341.8</v>
      </c>
      <c r="K2370" t="str">
        <f>IF((LEN(relatorio_Ananindeua[[#This Row],[CIF/CPF/CNPJ]])=14),relatorio_Ananindeua[[#This Row],[CIF/CPF/CNPJ]],relatorio_Ananindeua[[#This Row],[Coluna2]])</f>
        <v>000******00</v>
      </c>
      <c r="L2370" t="str">
        <f t="shared" si="37"/>
        <v>000******00</v>
      </c>
    </row>
    <row r="2371" spans="1:12" x14ac:dyDescent="0.25">
      <c r="A2371" t="s">
        <v>13507</v>
      </c>
      <c r="B2371" t="s">
        <v>10</v>
      </c>
      <c r="C2371" t="s">
        <v>12</v>
      </c>
      <c r="D2371" s="1">
        <v>45299.798680555556</v>
      </c>
      <c r="E2371" s="18" t="s">
        <v>11</v>
      </c>
      <c r="F2371" s="13" t="s">
        <v>12</v>
      </c>
      <c r="G2371" t="s">
        <v>14</v>
      </c>
      <c r="H2371">
        <v>0</v>
      </c>
      <c r="I2371" s="2"/>
      <c r="J2371" s="4">
        <v>565.58000000000004</v>
      </c>
      <c r="K2371" t="str">
        <f>IF((LEN(relatorio_Ananindeua[[#This Row],[CIF/CPF/CNPJ]])=14),relatorio_Ananindeua[[#This Row],[CIF/CPF/CNPJ]],relatorio_Ananindeua[[#This Row],[Coluna2]])</f>
        <v>000******00</v>
      </c>
      <c r="L2371" t="str">
        <f t="shared" si="37"/>
        <v>000******00</v>
      </c>
    </row>
    <row r="2372" spans="1:12" x14ac:dyDescent="0.25">
      <c r="A2372" t="s">
        <v>13507</v>
      </c>
      <c r="B2372" t="s">
        <v>10</v>
      </c>
      <c r="C2372" t="s">
        <v>12</v>
      </c>
      <c r="D2372" s="1">
        <v>45299.799004629633</v>
      </c>
      <c r="E2372" s="18" t="s">
        <v>11</v>
      </c>
      <c r="F2372" s="13" t="s">
        <v>12</v>
      </c>
      <c r="G2372" t="s">
        <v>14</v>
      </c>
      <c r="H2372">
        <v>0</v>
      </c>
      <c r="I2372" s="2"/>
      <c r="J2372" s="4">
        <v>345.16</v>
      </c>
      <c r="K2372" t="str">
        <f>IF((LEN(relatorio_Ananindeua[[#This Row],[CIF/CPF/CNPJ]])=14),relatorio_Ananindeua[[#This Row],[CIF/CPF/CNPJ]],relatorio_Ananindeua[[#This Row],[Coluna2]])</f>
        <v>000******00</v>
      </c>
      <c r="L2372" t="str">
        <f t="shared" si="37"/>
        <v>000******00</v>
      </c>
    </row>
    <row r="2373" spans="1:12" x14ac:dyDescent="0.25">
      <c r="A2373" t="s">
        <v>13507</v>
      </c>
      <c r="B2373" t="s">
        <v>10</v>
      </c>
      <c r="C2373" t="s">
        <v>12</v>
      </c>
      <c r="D2373" s="1">
        <v>45299.799097222225</v>
      </c>
      <c r="E2373" s="18" t="s">
        <v>11</v>
      </c>
      <c r="F2373" s="13" t="s">
        <v>12</v>
      </c>
      <c r="G2373" t="s">
        <v>14</v>
      </c>
      <c r="H2373">
        <v>0</v>
      </c>
      <c r="I2373" s="2"/>
      <c r="J2373" s="4">
        <v>345.16</v>
      </c>
      <c r="K2373" t="str">
        <f>IF((LEN(relatorio_Ananindeua[[#This Row],[CIF/CPF/CNPJ]])=14),relatorio_Ananindeua[[#This Row],[CIF/CPF/CNPJ]],relatorio_Ananindeua[[#This Row],[Coluna2]])</f>
        <v>000******00</v>
      </c>
      <c r="L2373" t="str">
        <f t="shared" si="37"/>
        <v>000******00</v>
      </c>
    </row>
    <row r="2374" spans="1:12" x14ac:dyDescent="0.25">
      <c r="A2374" t="s">
        <v>13507</v>
      </c>
      <c r="B2374" t="s">
        <v>10</v>
      </c>
      <c r="C2374" t="s">
        <v>12</v>
      </c>
      <c r="D2374" s="1">
        <v>45299.799247685187</v>
      </c>
      <c r="E2374" s="18" t="s">
        <v>11</v>
      </c>
      <c r="F2374" s="13" t="s">
        <v>12</v>
      </c>
      <c r="G2374" t="s">
        <v>14</v>
      </c>
      <c r="H2374">
        <v>0</v>
      </c>
      <c r="I2374" s="2"/>
      <c r="J2374" s="4">
        <v>345.16</v>
      </c>
      <c r="K2374" t="str">
        <f>IF((LEN(relatorio_Ananindeua[[#This Row],[CIF/CPF/CNPJ]])=14),relatorio_Ananindeua[[#This Row],[CIF/CPF/CNPJ]],relatorio_Ananindeua[[#This Row],[Coluna2]])</f>
        <v>000******00</v>
      </c>
      <c r="L2374" t="str">
        <f t="shared" si="37"/>
        <v>000******00</v>
      </c>
    </row>
    <row r="2375" spans="1:12" x14ac:dyDescent="0.25">
      <c r="A2375" t="s">
        <v>13507</v>
      </c>
      <c r="B2375" t="s">
        <v>10</v>
      </c>
      <c r="C2375" t="s">
        <v>12</v>
      </c>
      <c r="D2375" s="1">
        <v>45299.799317129633</v>
      </c>
      <c r="E2375" s="18" t="s">
        <v>11</v>
      </c>
      <c r="F2375" s="13" t="s">
        <v>12</v>
      </c>
      <c r="G2375" t="s">
        <v>14</v>
      </c>
      <c r="H2375">
        <v>0</v>
      </c>
      <c r="I2375" s="2"/>
      <c r="J2375" s="4">
        <v>2729.23</v>
      </c>
      <c r="K2375" t="str">
        <f>IF((LEN(relatorio_Ananindeua[[#This Row],[CIF/CPF/CNPJ]])=14),relatorio_Ananindeua[[#This Row],[CIF/CPF/CNPJ]],relatorio_Ananindeua[[#This Row],[Coluna2]])</f>
        <v>000******00</v>
      </c>
      <c r="L2375" t="str">
        <f t="shared" si="37"/>
        <v>000******00</v>
      </c>
    </row>
    <row r="2376" spans="1:12" x14ac:dyDescent="0.25">
      <c r="A2376" t="s">
        <v>13507</v>
      </c>
      <c r="B2376" t="s">
        <v>10</v>
      </c>
      <c r="C2376" t="s">
        <v>12</v>
      </c>
      <c r="D2376" s="1">
        <v>45299.799722222226</v>
      </c>
      <c r="E2376" s="18" t="s">
        <v>11</v>
      </c>
      <c r="F2376" s="13" t="s">
        <v>12</v>
      </c>
      <c r="G2376" t="s">
        <v>14</v>
      </c>
      <c r="H2376">
        <v>0</v>
      </c>
      <c r="I2376" s="2"/>
      <c r="J2376" s="4">
        <v>345.16</v>
      </c>
      <c r="K2376" t="str">
        <f>IF((LEN(relatorio_Ananindeua[[#This Row],[CIF/CPF/CNPJ]])=14),relatorio_Ananindeua[[#This Row],[CIF/CPF/CNPJ]],relatorio_Ananindeua[[#This Row],[Coluna2]])</f>
        <v>000******00</v>
      </c>
      <c r="L2376" t="str">
        <f t="shared" si="37"/>
        <v>000******00</v>
      </c>
    </row>
    <row r="2377" spans="1:12" x14ac:dyDescent="0.25">
      <c r="A2377" t="s">
        <v>13507</v>
      </c>
      <c r="B2377" t="s">
        <v>10</v>
      </c>
      <c r="C2377" t="s">
        <v>12</v>
      </c>
      <c r="D2377" s="1">
        <v>45299.799733796295</v>
      </c>
      <c r="E2377" s="18" t="s">
        <v>11</v>
      </c>
      <c r="F2377" s="13" t="s">
        <v>12</v>
      </c>
      <c r="G2377" t="s">
        <v>14</v>
      </c>
      <c r="H2377">
        <v>0</v>
      </c>
      <c r="I2377" s="2"/>
      <c r="J2377" s="4">
        <v>871.28</v>
      </c>
      <c r="K2377" t="str">
        <f>IF((LEN(relatorio_Ananindeua[[#This Row],[CIF/CPF/CNPJ]])=14),relatorio_Ananindeua[[#This Row],[CIF/CPF/CNPJ]],relatorio_Ananindeua[[#This Row],[Coluna2]])</f>
        <v>000******00</v>
      </c>
      <c r="L2377" t="str">
        <f t="shared" si="37"/>
        <v>000******00</v>
      </c>
    </row>
    <row r="2378" spans="1:12" x14ac:dyDescent="0.25">
      <c r="A2378" t="s">
        <v>13507</v>
      </c>
      <c r="B2378" t="s">
        <v>10</v>
      </c>
      <c r="C2378" t="s">
        <v>12</v>
      </c>
      <c r="D2378" s="1">
        <v>45299.799733796295</v>
      </c>
      <c r="E2378" s="18" t="s">
        <v>11</v>
      </c>
      <c r="F2378" s="13" t="s">
        <v>12</v>
      </c>
      <c r="G2378" t="s">
        <v>14</v>
      </c>
      <c r="H2378">
        <v>0</v>
      </c>
      <c r="I2378" s="2"/>
      <c r="J2378" s="4">
        <v>334.15</v>
      </c>
      <c r="K2378" t="str">
        <f>IF((LEN(relatorio_Ananindeua[[#This Row],[CIF/CPF/CNPJ]])=14),relatorio_Ananindeua[[#This Row],[CIF/CPF/CNPJ]],relatorio_Ananindeua[[#This Row],[Coluna2]])</f>
        <v>000******00</v>
      </c>
      <c r="L2378" t="str">
        <f t="shared" si="37"/>
        <v>000******00</v>
      </c>
    </row>
    <row r="2379" spans="1:12" x14ac:dyDescent="0.25">
      <c r="A2379" t="s">
        <v>13507</v>
      </c>
      <c r="B2379" t="s">
        <v>10</v>
      </c>
      <c r="C2379" t="s">
        <v>12</v>
      </c>
      <c r="D2379" s="1">
        <v>45299.799745370372</v>
      </c>
      <c r="E2379" s="18" t="s">
        <v>11</v>
      </c>
      <c r="F2379" s="13" t="s">
        <v>12</v>
      </c>
      <c r="G2379" t="s">
        <v>14</v>
      </c>
      <c r="H2379">
        <v>0</v>
      </c>
      <c r="I2379" s="2"/>
      <c r="J2379" s="4">
        <v>345.16</v>
      </c>
      <c r="K2379" t="str">
        <f>IF((LEN(relatorio_Ananindeua[[#This Row],[CIF/CPF/CNPJ]])=14),relatorio_Ananindeua[[#This Row],[CIF/CPF/CNPJ]],relatorio_Ananindeua[[#This Row],[Coluna2]])</f>
        <v>000******00</v>
      </c>
      <c r="L2379" t="str">
        <f t="shared" si="37"/>
        <v>000******00</v>
      </c>
    </row>
    <row r="2380" spans="1:12" x14ac:dyDescent="0.25">
      <c r="A2380" t="s">
        <v>13507</v>
      </c>
      <c r="B2380" t="s">
        <v>10</v>
      </c>
      <c r="C2380" t="s">
        <v>12</v>
      </c>
      <c r="D2380" s="1">
        <v>45299.799826388888</v>
      </c>
      <c r="E2380" s="18" t="s">
        <v>11</v>
      </c>
      <c r="F2380" s="13" t="s">
        <v>12</v>
      </c>
      <c r="G2380" t="s">
        <v>14</v>
      </c>
      <c r="H2380">
        <v>0</v>
      </c>
      <c r="I2380" s="2"/>
      <c r="J2380" s="4">
        <v>1973.93</v>
      </c>
      <c r="K2380" t="str">
        <f>IF((LEN(relatorio_Ananindeua[[#This Row],[CIF/CPF/CNPJ]])=14),relatorio_Ananindeua[[#This Row],[CIF/CPF/CNPJ]],relatorio_Ananindeua[[#This Row],[Coluna2]])</f>
        <v>000******00</v>
      </c>
      <c r="L2380" t="str">
        <f t="shared" si="37"/>
        <v>000******00</v>
      </c>
    </row>
    <row r="2381" spans="1:12" x14ac:dyDescent="0.25">
      <c r="A2381" t="s">
        <v>13507</v>
      </c>
      <c r="B2381" t="s">
        <v>10</v>
      </c>
      <c r="C2381" t="s">
        <v>12</v>
      </c>
      <c r="D2381" s="1">
        <v>45299.800057870372</v>
      </c>
      <c r="E2381" s="18" t="s">
        <v>11</v>
      </c>
      <c r="F2381" s="13" t="s">
        <v>12</v>
      </c>
      <c r="G2381" t="s">
        <v>14</v>
      </c>
      <c r="H2381">
        <v>0</v>
      </c>
      <c r="I2381" s="2"/>
      <c r="J2381" s="4">
        <v>341.8</v>
      </c>
      <c r="K2381" t="str">
        <f>IF((LEN(relatorio_Ananindeua[[#This Row],[CIF/CPF/CNPJ]])=14),relatorio_Ananindeua[[#This Row],[CIF/CPF/CNPJ]],relatorio_Ananindeua[[#This Row],[Coluna2]])</f>
        <v>000******00</v>
      </c>
      <c r="L2381" t="str">
        <f t="shared" si="37"/>
        <v>000******00</v>
      </c>
    </row>
    <row r="2382" spans="1:12" x14ac:dyDescent="0.25">
      <c r="A2382" t="s">
        <v>13507</v>
      </c>
      <c r="B2382" t="s">
        <v>10</v>
      </c>
      <c r="C2382" t="s">
        <v>12</v>
      </c>
      <c r="D2382" s="1">
        <v>45299.800266203703</v>
      </c>
      <c r="E2382" s="18" t="s">
        <v>11</v>
      </c>
      <c r="F2382" s="13" t="s">
        <v>12</v>
      </c>
      <c r="G2382" t="s">
        <v>14</v>
      </c>
      <c r="H2382">
        <v>0</v>
      </c>
      <c r="I2382" s="2"/>
      <c r="J2382" s="4">
        <v>345.16</v>
      </c>
      <c r="K2382" t="str">
        <f>IF((LEN(relatorio_Ananindeua[[#This Row],[CIF/CPF/CNPJ]])=14),relatorio_Ananindeua[[#This Row],[CIF/CPF/CNPJ]],relatorio_Ananindeua[[#This Row],[Coluna2]])</f>
        <v>000******00</v>
      </c>
      <c r="L2382" t="str">
        <f t="shared" si="37"/>
        <v>000******00</v>
      </c>
    </row>
    <row r="2383" spans="1:12" x14ac:dyDescent="0.25">
      <c r="A2383" t="s">
        <v>13507</v>
      </c>
      <c r="B2383" t="s">
        <v>10</v>
      </c>
      <c r="C2383" t="s">
        <v>12</v>
      </c>
      <c r="D2383" s="1">
        <v>45299.800312500003</v>
      </c>
      <c r="E2383" s="18" t="s">
        <v>11</v>
      </c>
      <c r="F2383" s="13" t="s">
        <v>12</v>
      </c>
      <c r="G2383" t="s">
        <v>14</v>
      </c>
      <c r="H2383">
        <v>0</v>
      </c>
      <c r="I2383" s="2"/>
      <c r="J2383" s="4">
        <v>2634.37</v>
      </c>
      <c r="K2383" t="str">
        <f>IF((LEN(relatorio_Ananindeua[[#This Row],[CIF/CPF/CNPJ]])=14),relatorio_Ananindeua[[#This Row],[CIF/CPF/CNPJ]],relatorio_Ananindeua[[#This Row],[Coluna2]])</f>
        <v>000******00</v>
      </c>
      <c r="L2383" t="str">
        <f t="shared" si="37"/>
        <v>000******00</v>
      </c>
    </row>
    <row r="2384" spans="1:12" x14ac:dyDescent="0.25">
      <c r="A2384" t="s">
        <v>62</v>
      </c>
      <c r="B2384" t="s">
        <v>63</v>
      </c>
      <c r="C2384" t="s">
        <v>12</v>
      </c>
      <c r="D2384" s="1">
        <v>45299.800324074073</v>
      </c>
      <c r="E2384" s="18" t="s">
        <v>11</v>
      </c>
      <c r="F2384" s="13" t="s">
        <v>12</v>
      </c>
      <c r="G2384" t="s">
        <v>14</v>
      </c>
      <c r="H2384">
        <v>0</v>
      </c>
      <c r="I2384" s="2"/>
      <c r="J2384" s="4">
        <v>63.4</v>
      </c>
      <c r="K2384" t="str">
        <f>IF((LEN(relatorio_Ananindeua[[#This Row],[CIF/CPF/CNPJ]])=14),relatorio_Ananindeua[[#This Row],[CIF/CPF/CNPJ]],relatorio_Ananindeua[[#This Row],[Coluna2]])</f>
        <v>05058441000168</v>
      </c>
      <c r="L2384" t="str">
        <f t="shared" si="37"/>
        <v>050******68</v>
      </c>
    </row>
    <row r="2385" spans="1:12" x14ac:dyDescent="0.25">
      <c r="A2385" t="s">
        <v>13507</v>
      </c>
      <c r="B2385" t="s">
        <v>10</v>
      </c>
      <c r="C2385" t="s">
        <v>12</v>
      </c>
      <c r="D2385" s="1">
        <v>45299.800439814811</v>
      </c>
      <c r="E2385" s="18" t="s">
        <v>11</v>
      </c>
      <c r="F2385" s="13" t="s">
        <v>12</v>
      </c>
      <c r="G2385" t="s">
        <v>14</v>
      </c>
      <c r="H2385">
        <v>0</v>
      </c>
      <c r="I2385" s="2"/>
      <c r="J2385" s="4">
        <v>11533.01</v>
      </c>
      <c r="K2385" t="str">
        <f>IF((LEN(relatorio_Ananindeua[[#This Row],[CIF/CPF/CNPJ]])=14),relatorio_Ananindeua[[#This Row],[CIF/CPF/CNPJ]],relatorio_Ananindeua[[#This Row],[Coluna2]])</f>
        <v>000******00</v>
      </c>
      <c r="L2385" t="str">
        <f t="shared" si="37"/>
        <v>000******00</v>
      </c>
    </row>
    <row r="2386" spans="1:12" x14ac:dyDescent="0.25">
      <c r="A2386" t="s">
        <v>13507</v>
      </c>
      <c r="B2386" t="s">
        <v>10</v>
      </c>
      <c r="C2386" t="s">
        <v>12</v>
      </c>
      <c r="D2386" s="1">
        <v>45299.800474537034</v>
      </c>
      <c r="E2386" s="18" t="s">
        <v>11</v>
      </c>
      <c r="F2386" s="13" t="s">
        <v>12</v>
      </c>
      <c r="G2386" t="s">
        <v>14</v>
      </c>
      <c r="H2386">
        <v>0</v>
      </c>
      <c r="I2386" s="2"/>
      <c r="J2386" s="4">
        <v>345.16</v>
      </c>
      <c r="K2386" t="str">
        <f>IF((LEN(relatorio_Ananindeua[[#This Row],[CIF/CPF/CNPJ]])=14),relatorio_Ananindeua[[#This Row],[CIF/CPF/CNPJ]],relatorio_Ananindeua[[#This Row],[Coluna2]])</f>
        <v>000******00</v>
      </c>
      <c r="L2386" t="str">
        <f t="shared" ref="L2386:L2449" si="38">_xlfn.CONCAT(LEFT(A2386,3),REPT("*",6),RIGHT(A2386,2))</f>
        <v>000******00</v>
      </c>
    </row>
    <row r="2387" spans="1:12" x14ac:dyDescent="0.25">
      <c r="A2387" t="s">
        <v>13507</v>
      </c>
      <c r="B2387" t="s">
        <v>10</v>
      </c>
      <c r="C2387" t="s">
        <v>12</v>
      </c>
      <c r="D2387" s="1">
        <v>45299.800682870373</v>
      </c>
      <c r="E2387" s="18" t="s">
        <v>11</v>
      </c>
      <c r="F2387" s="13" t="s">
        <v>12</v>
      </c>
      <c r="G2387" t="s">
        <v>14</v>
      </c>
      <c r="H2387">
        <v>0</v>
      </c>
      <c r="I2387" s="2"/>
      <c r="J2387" s="4">
        <v>345.16</v>
      </c>
      <c r="K2387" t="str">
        <f>IF((LEN(relatorio_Ananindeua[[#This Row],[CIF/CPF/CNPJ]])=14),relatorio_Ananindeua[[#This Row],[CIF/CPF/CNPJ]],relatorio_Ananindeua[[#This Row],[Coluna2]])</f>
        <v>000******00</v>
      </c>
      <c r="L2387" t="str">
        <f t="shared" si="38"/>
        <v>000******00</v>
      </c>
    </row>
    <row r="2388" spans="1:12" x14ac:dyDescent="0.25">
      <c r="A2388" t="s">
        <v>13507</v>
      </c>
      <c r="B2388" t="s">
        <v>10</v>
      </c>
      <c r="C2388" t="s">
        <v>12</v>
      </c>
      <c r="D2388" s="1">
        <v>45299.800775462965</v>
      </c>
      <c r="E2388" s="18" t="s">
        <v>11</v>
      </c>
      <c r="F2388" s="13" t="s">
        <v>12</v>
      </c>
      <c r="G2388" t="s">
        <v>14</v>
      </c>
      <c r="H2388">
        <v>0</v>
      </c>
      <c r="I2388" s="2"/>
      <c r="J2388" s="4">
        <v>345.16</v>
      </c>
      <c r="K2388" t="str">
        <f>IF((LEN(relatorio_Ananindeua[[#This Row],[CIF/CPF/CNPJ]])=14),relatorio_Ananindeua[[#This Row],[CIF/CPF/CNPJ]],relatorio_Ananindeua[[#This Row],[Coluna2]])</f>
        <v>000******00</v>
      </c>
      <c r="L2388" t="str">
        <f t="shared" si="38"/>
        <v>000******00</v>
      </c>
    </row>
    <row r="2389" spans="1:12" x14ac:dyDescent="0.25">
      <c r="A2389" t="s">
        <v>13507</v>
      </c>
      <c r="B2389" t="s">
        <v>10</v>
      </c>
      <c r="C2389" t="s">
        <v>12</v>
      </c>
      <c r="D2389" s="1">
        <v>45299.801006944443</v>
      </c>
      <c r="E2389" s="18" t="s">
        <v>11</v>
      </c>
      <c r="F2389" s="13" t="s">
        <v>12</v>
      </c>
      <c r="G2389" t="s">
        <v>14</v>
      </c>
      <c r="H2389">
        <v>0</v>
      </c>
      <c r="I2389" s="2"/>
      <c r="J2389" s="4">
        <v>408.31</v>
      </c>
      <c r="K2389" t="str">
        <f>IF((LEN(relatorio_Ananindeua[[#This Row],[CIF/CPF/CNPJ]])=14),relatorio_Ananindeua[[#This Row],[CIF/CPF/CNPJ]],relatorio_Ananindeua[[#This Row],[Coluna2]])</f>
        <v>000******00</v>
      </c>
      <c r="L2389" t="str">
        <f t="shared" si="38"/>
        <v>000******00</v>
      </c>
    </row>
    <row r="2390" spans="1:12" x14ac:dyDescent="0.25">
      <c r="A2390" t="s">
        <v>62</v>
      </c>
      <c r="B2390" t="s">
        <v>63</v>
      </c>
      <c r="C2390" t="s">
        <v>12</v>
      </c>
      <c r="D2390" s="1">
        <v>45299.801099537035</v>
      </c>
      <c r="E2390" s="18" t="s">
        <v>11</v>
      </c>
      <c r="F2390" s="13" t="s">
        <v>12</v>
      </c>
      <c r="G2390" t="s">
        <v>14</v>
      </c>
      <c r="H2390">
        <v>0</v>
      </c>
      <c r="I2390" s="2"/>
      <c r="J2390" s="4">
        <v>63.32</v>
      </c>
      <c r="K2390" t="str">
        <f>IF((LEN(relatorio_Ananindeua[[#This Row],[CIF/CPF/CNPJ]])=14),relatorio_Ananindeua[[#This Row],[CIF/CPF/CNPJ]],relatorio_Ananindeua[[#This Row],[Coluna2]])</f>
        <v>05058441000168</v>
      </c>
      <c r="L2390" t="str">
        <f t="shared" si="38"/>
        <v>050******68</v>
      </c>
    </row>
    <row r="2391" spans="1:12" x14ac:dyDescent="0.25">
      <c r="A2391" t="s">
        <v>13507</v>
      </c>
      <c r="B2391" t="s">
        <v>10</v>
      </c>
      <c r="C2391" t="s">
        <v>12</v>
      </c>
      <c r="D2391" s="1">
        <v>45299.801203703704</v>
      </c>
      <c r="E2391" s="18" t="s">
        <v>11</v>
      </c>
      <c r="F2391" s="13" t="s">
        <v>12</v>
      </c>
      <c r="G2391" t="s">
        <v>14</v>
      </c>
      <c r="H2391">
        <v>0</v>
      </c>
      <c r="I2391" s="2"/>
      <c r="J2391" s="4">
        <v>345.16</v>
      </c>
      <c r="K2391" t="str">
        <f>IF((LEN(relatorio_Ananindeua[[#This Row],[CIF/CPF/CNPJ]])=14),relatorio_Ananindeua[[#This Row],[CIF/CPF/CNPJ]],relatorio_Ananindeua[[#This Row],[Coluna2]])</f>
        <v>000******00</v>
      </c>
      <c r="L2391" t="str">
        <f t="shared" si="38"/>
        <v>000******00</v>
      </c>
    </row>
    <row r="2392" spans="1:12" x14ac:dyDescent="0.25">
      <c r="A2392" t="s">
        <v>13471</v>
      </c>
      <c r="B2392" t="s">
        <v>13470</v>
      </c>
      <c r="C2392" t="s">
        <v>12</v>
      </c>
      <c r="D2392" s="1">
        <v>45299.801863425928</v>
      </c>
      <c r="E2392" s="18" t="s">
        <v>11</v>
      </c>
      <c r="F2392" s="13" t="s">
        <v>12</v>
      </c>
      <c r="G2392" t="s">
        <v>13496</v>
      </c>
      <c r="H2392">
        <v>0</v>
      </c>
      <c r="I2392" s="2"/>
      <c r="J2392" s="4">
        <v>3220.39</v>
      </c>
      <c r="K2392" t="str">
        <f>IF((LEN(relatorio_Ananindeua[[#This Row],[CIF/CPF/CNPJ]])=14),relatorio_Ananindeua[[#This Row],[CIF/CPF/CNPJ]],relatorio_Ananindeua[[#This Row],[Coluna2]])</f>
        <v>62955505162574</v>
      </c>
      <c r="L2392" t="str">
        <f t="shared" si="38"/>
        <v>629******74</v>
      </c>
    </row>
    <row r="2393" spans="1:12" x14ac:dyDescent="0.25">
      <c r="A2393" t="s">
        <v>62</v>
      </c>
      <c r="B2393" t="s">
        <v>63</v>
      </c>
      <c r="C2393" t="s">
        <v>12</v>
      </c>
      <c r="D2393" s="1">
        <v>45299.802060185182</v>
      </c>
      <c r="E2393" s="18" t="s">
        <v>11</v>
      </c>
      <c r="F2393" s="13" t="s">
        <v>12</v>
      </c>
      <c r="G2393" t="s">
        <v>14</v>
      </c>
      <c r="H2393">
        <v>0</v>
      </c>
      <c r="I2393" s="2"/>
      <c r="J2393" s="4">
        <v>62.64</v>
      </c>
      <c r="K2393" t="str">
        <f>IF((LEN(relatorio_Ananindeua[[#This Row],[CIF/CPF/CNPJ]])=14),relatorio_Ananindeua[[#This Row],[CIF/CPF/CNPJ]],relatorio_Ananindeua[[#This Row],[Coluna2]])</f>
        <v>05058441000168</v>
      </c>
      <c r="L2393" t="str">
        <f t="shared" si="38"/>
        <v>050******68</v>
      </c>
    </row>
    <row r="2394" spans="1:12" x14ac:dyDescent="0.25">
      <c r="A2394" t="s">
        <v>13507</v>
      </c>
      <c r="B2394" t="s">
        <v>10</v>
      </c>
      <c r="C2394" t="s">
        <v>12</v>
      </c>
      <c r="D2394" s="1">
        <v>45299.802337962959</v>
      </c>
      <c r="E2394" s="18" t="s">
        <v>11</v>
      </c>
      <c r="F2394" s="13" t="s">
        <v>12</v>
      </c>
      <c r="G2394" t="s">
        <v>14</v>
      </c>
      <c r="H2394">
        <v>0</v>
      </c>
      <c r="I2394" s="2"/>
      <c r="J2394" s="4">
        <v>345.16</v>
      </c>
      <c r="K2394" t="str">
        <f>IF((LEN(relatorio_Ananindeua[[#This Row],[CIF/CPF/CNPJ]])=14),relatorio_Ananindeua[[#This Row],[CIF/CPF/CNPJ]],relatorio_Ananindeua[[#This Row],[Coluna2]])</f>
        <v>000******00</v>
      </c>
      <c r="L2394" t="str">
        <f t="shared" si="38"/>
        <v>000******00</v>
      </c>
    </row>
    <row r="2395" spans="1:12" x14ac:dyDescent="0.25">
      <c r="A2395" t="s">
        <v>13507</v>
      </c>
      <c r="B2395" t="s">
        <v>10</v>
      </c>
      <c r="C2395" t="s">
        <v>12</v>
      </c>
      <c r="D2395" s="1">
        <v>45299.802372685182</v>
      </c>
      <c r="E2395" s="18" t="s">
        <v>11</v>
      </c>
      <c r="F2395" s="13" t="s">
        <v>12</v>
      </c>
      <c r="G2395" t="s">
        <v>14</v>
      </c>
      <c r="H2395">
        <v>0</v>
      </c>
      <c r="I2395" s="2"/>
      <c r="J2395" s="4">
        <v>1190.43</v>
      </c>
      <c r="K2395" t="str">
        <f>IF((LEN(relatorio_Ananindeua[[#This Row],[CIF/CPF/CNPJ]])=14),relatorio_Ananindeua[[#This Row],[CIF/CPF/CNPJ]],relatorio_Ananindeua[[#This Row],[Coluna2]])</f>
        <v>000******00</v>
      </c>
      <c r="L2395" t="str">
        <f t="shared" si="38"/>
        <v>000******00</v>
      </c>
    </row>
    <row r="2396" spans="1:12" x14ac:dyDescent="0.25">
      <c r="A2396" t="s">
        <v>13507</v>
      </c>
      <c r="B2396" t="s">
        <v>10</v>
      </c>
      <c r="C2396" t="s">
        <v>12</v>
      </c>
      <c r="D2396" s="1">
        <v>45299.802442129629</v>
      </c>
      <c r="E2396" s="18" t="s">
        <v>11</v>
      </c>
      <c r="F2396" s="13" t="s">
        <v>12</v>
      </c>
      <c r="G2396" t="s">
        <v>14</v>
      </c>
      <c r="H2396">
        <v>0</v>
      </c>
      <c r="I2396" s="2"/>
      <c r="J2396" s="4">
        <v>345.16</v>
      </c>
      <c r="K2396" t="str">
        <f>IF((LEN(relatorio_Ananindeua[[#This Row],[CIF/CPF/CNPJ]])=14),relatorio_Ananindeua[[#This Row],[CIF/CPF/CNPJ]],relatorio_Ananindeua[[#This Row],[Coluna2]])</f>
        <v>000******00</v>
      </c>
      <c r="L2396" t="str">
        <f t="shared" si="38"/>
        <v>000******00</v>
      </c>
    </row>
    <row r="2397" spans="1:12" x14ac:dyDescent="0.25">
      <c r="A2397" t="s">
        <v>13507</v>
      </c>
      <c r="B2397" t="s">
        <v>10</v>
      </c>
      <c r="C2397" t="s">
        <v>12</v>
      </c>
      <c r="D2397" s="1">
        <v>45299.802546296298</v>
      </c>
      <c r="E2397" s="18" t="s">
        <v>11</v>
      </c>
      <c r="F2397" s="13" t="s">
        <v>12</v>
      </c>
      <c r="G2397" t="s">
        <v>14</v>
      </c>
      <c r="H2397">
        <v>0</v>
      </c>
      <c r="I2397" s="2"/>
      <c r="J2397" s="4">
        <v>339.9</v>
      </c>
      <c r="K2397" t="str">
        <f>IF((LEN(relatorio_Ananindeua[[#This Row],[CIF/CPF/CNPJ]])=14),relatorio_Ananindeua[[#This Row],[CIF/CPF/CNPJ]],relatorio_Ananindeua[[#This Row],[Coluna2]])</f>
        <v>000******00</v>
      </c>
      <c r="L2397" t="str">
        <f t="shared" si="38"/>
        <v>000******00</v>
      </c>
    </row>
    <row r="2398" spans="1:12" x14ac:dyDescent="0.25">
      <c r="A2398" t="s">
        <v>13507</v>
      </c>
      <c r="B2398" t="s">
        <v>10</v>
      </c>
      <c r="C2398" t="s">
        <v>12</v>
      </c>
      <c r="D2398" s="1">
        <v>45299.802546296298</v>
      </c>
      <c r="E2398" s="18" t="s">
        <v>11</v>
      </c>
      <c r="F2398" s="13" t="s">
        <v>12</v>
      </c>
      <c r="G2398" t="s">
        <v>14</v>
      </c>
      <c r="H2398">
        <v>0</v>
      </c>
      <c r="I2398" s="2"/>
      <c r="J2398" s="4">
        <v>345.16</v>
      </c>
      <c r="K2398" t="str">
        <f>IF((LEN(relatorio_Ananindeua[[#This Row],[CIF/CPF/CNPJ]])=14),relatorio_Ananindeua[[#This Row],[CIF/CPF/CNPJ]],relatorio_Ananindeua[[#This Row],[Coluna2]])</f>
        <v>000******00</v>
      </c>
      <c r="L2398" t="str">
        <f t="shared" si="38"/>
        <v>000******00</v>
      </c>
    </row>
    <row r="2399" spans="1:12" x14ac:dyDescent="0.25">
      <c r="A2399" t="s">
        <v>13507</v>
      </c>
      <c r="B2399" t="s">
        <v>10</v>
      </c>
      <c r="C2399" t="s">
        <v>12</v>
      </c>
      <c r="D2399" s="1">
        <v>45299.802789351852</v>
      </c>
      <c r="E2399" s="18" t="s">
        <v>11</v>
      </c>
      <c r="F2399" s="13" t="s">
        <v>12</v>
      </c>
      <c r="G2399" t="s">
        <v>14</v>
      </c>
      <c r="H2399">
        <v>0</v>
      </c>
      <c r="I2399" s="2"/>
      <c r="J2399" s="4">
        <v>4438.82</v>
      </c>
      <c r="K2399" t="str">
        <f>IF((LEN(relatorio_Ananindeua[[#This Row],[CIF/CPF/CNPJ]])=14),relatorio_Ananindeua[[#This Row],[CIF/CPF/CNPJ]],relatorio_Ananindeua[[#This Row],[Coluna2]])</f>
        <v>000******00</v>
      </c>
      <c r="L2399" t="str">
        <f t="shared" si="38"/>
        <v>000******00</v>
      </c>
    </row>
    <row r="2400" spans="1:12" x14ac:dyDescent="0.25">
      <c r="A2400" t="s">
        <v>13507</v>
      </c>
      <c r="B2400" t="s">
        <v>10</v>
      </c>
      <c r="C2400" t="s">
        <v>12</v>
      </c>
      <c r="D2400" s="1">
        <v>45299.802881944444</v>
      </c>
      <c r="E2400" s="18" t="s">
        <v>11</v>
      </c>
      <c r="F2400" s="13" t="s">
        <v>12</v>
      </c>
      <c r="G2400" t="s">
        <v>14</v>
      </c>
      <c r="H2400">
        <v>0</v>
      </c>
      <c r="I2400" s="2"/>
      <c r="J2400" s="4">
        <v>345.16</v>
      </c>
      <c r="K2400" t="str">
        <f>IF((LEN(relatorio_Ananindeua[[#This Row],[CIF/CPF/CNPJ]])=14),relatorio_Ananindeua[[#This Row],[CIF/CPF/CNPJ]],relatorio_Ananindeua[[#This Row],[Coluna2]])</f>
        <v>000******00</v>
      </c>
      <c r="L2400" t="str">
        <f t="shared" si="38"/>
        <v>000******00</v>
      </c>
    </row>
    <row r="2401" spans="1:12" x14ac:dyDescent="0.25">
      <c r="A2401" t="s">
        <v>13507</v>
      </c>
      <c r="B2401" t="s">
        <v>10</v>
      </c>
      <c r="C2401" t="s">
        <v>12</v>
      </c>
      <c r="D2401" s="1">
        <v>45299.802905092591</v>
      </c>
      <c r="E2401" s="18" t="s">
        <v>11</v>
      </c>
      <c r="F2401" s="13" t="s">
        <v>12</v>
      </c>
      <c r="G2401" t="s">
        <v>14</v>
      </c>
      <c r="H2401">
        <v>0</v>
      </c>
      <c r="I2401" s="2"/>
      <c r="J2401" s="4">
        <v>345.16</v>
      </c>
      <c r="K2401" t="str">
        <f>IF((LEN(relatorio_Ananindeua[[#This Row],[CIF/CPF/CNPJ]])=14),relatorio_Ananindeua[[#This Row],[CIF/CPF/CNPJ]],relatorio_Ananindeua[[#This Row],[Coluna2]])</f>
        <v>000******00</v>
      </c>
      <c r="L2401" t="str">
        <f t="shared" si="38"/>
        <v>000******00</v>
      </c>
    </row>
    <row r="2402" spans="1:12" x14ac:dyDescent="0.25">
      <c r="A2402" t="s">
        <v>62</v>
      </c>
      <c r="B2402" t="s">
        <v>63</v>
      </c>
      <c r="C2402" t="s">
        <v>12</v>
      </c>
      <c r="D2402" s="1">
        <v>45299.802916666667</v>
      </c>
      <c r="E2402" s="18" t="s">
        <v>11</v>
      </c>
      <c r="F2402" s="13" t="s">
        <v>12</v>
      </c>
      <c r="G2402" t="s">
        <v>14</v>
      </c>
      <c r="H2402">
        <v>0</v>
      </c>
      <c r="I2402" s="2"/>
      <c r="J2402" s="4">
        <v>59.48</v>
      </c>
      <c r="K2402" t="str">
        <f>IF((LEN(relatorio_Ananindeua[[#This Row],[CIF/CPF/CNPJ]])=14),relatorio_Ananindeua[[#This Row],[CIF/CPF/CNPJ]],relatorio_Ananindeua[[#This Row],[Coluna2]])</f>
        <v>05058441000168</v>
      </c>
      <c r="L2402" t="str">
        <f t="shared" si="38"/>
        <v>050******68</v>
      </c>
    </row>
    <row r="2403" spans="1:12" x14ac:dyDescent="0.25">
      <c r="A2403" t="s">
        <v>13507</v>
      </c>
      <c r="B2403" t="s">
        <v>10</v>
      </c>
      <c r="C2403" t="s">
        <v>12</v>
      </c>
      <c r="D2403" s="1">
        <v>45299.802939814814</v>
      </c>
      <c r="E2403" s="18" t="s">
        <v>11</v>
      </c>
      <c r="F2403" s="13" t="s">
        <v>12</v>
      </c>
      <c r="G2403" t="s">
        <v>14</v>
      </c>
      <c r="H2403">
        <v>0</v>
      </c>
      <c r="I2403" s="2"/>
      <c r="J2403" s="4">
        <v>10341.56</v>
      </c>
      <c r="K2403" t="str">
        <f>IF((LEN(relatorio_Ananindeua[[#This Row],[CIF/CPF/CNPJ]])=14),relatorio_Ananindeua[[#This Row],[CIF/CPF/CNPJ]],relatorio_Ananindeua[[#This Row],[Coluna2]])</f>
        <v>000******00</v>
      </c>
      <c r="L2403" t="str">
        <f t="shared" si="38"/>
        <v>000******00</v>
      </c>
    </row>
    <row r="2404" spans="1:12" x14ac:dyDescent="0.25">
      <c r="A2404" t="s">
        <v>13507</v>
      </c>
      <c r="B2404" t="s">
        <v>10</v>
      </c>
      <c r="C2404" t="s">
        <v>12</v>
      </c>
      <c r="D2404" s="1">
        <v>45299.803622685184</v>
      </c>
      <c r="E2404" s="18" t="s">
        <v>11</v>
      </c>
      <c r="F2404" s="13" t="s">
        <v>12</v>
      </c>
      <c r="G2404" t="s">
        <v>14</v>
      </c>
      <c r="H2404">
        <v>0</v>
      </c>
      <c r="I2404" s="2"/>
      <c r="J2404" s="4">
        <v>963.2</v>
      </c>
      <c r="K2404" t="str">
        <f>IF((LEN(relatorio_Ananindeua[[#This Row],[CIF/CPF/CNPJ]])=14),relatorio_Ananindeua[[#This Row],[CIF/CPF/CNPJ]],relatorio_Ananindeua[[#This Row],[Coluna2]])</f>
        <v>000******00</v>
      </c>
      <c r="L2404" t="str">
        <f t="shared" si="38"/>
        <v>000******00</v>
      </c>
    </row>
    <row r="2405" spans="1:12" x14ac:dyDescent="0.25">
      <c r="A2405" t="s">
        <v>13507</v>
      </c>
      <c r="B2405" t="s">
        <v>10</v>
      </c>
      <c r="C2405" t="s">
        <v>12</v>
      </c>
      <c r="D2405" s="1">
        <v>45299.803657407407</v>
      </c>
      <c r="E2405" s="18" t="s">
        <v>11</v>
      </c>
      <c r="F2405" s="13" t="s">
        <v>12</v>
      </c>
      <c r="G2405" t="s">
        <v>14</v>
      </c>
      <c r="H2405">
        <v>0</v>
      </c>
      <c r="I2405" s="2"/>
      <c r="J2405" s="4">
        <v>344.28</v>
      </c>
      <c r="K2405" t="str">
        <f>IF((LEN(relatorio_Ananindeua[[#This Row],[CIF/CPF/CNPJ]])=14),relatorio_Ananindeua[[#This Row],[CIF/CPF/CNPJ]],relatorio_Ananindeua[[#This Row],[Coluna2]])</f>
        <v>000******00</v>
      </c>
      <c r="L2405" t="str">
        <f t="shared" si="38"/>
        <v>000******00</v>
      </c>
    </row>
    <row r="2406" spans="1:12" x14ac:dyDescent="0.25">
      <c r="A2406" t="s">
        <v>13507</v>
      </c>
      <c r="B2406" t="s">
        <v>10</v>
      </c>
      <c r="C2406" t="s">
        <v>12</v>
      </c>
      <c r="D2406" s="1">
        <v>45299.803703703707</v>
      </c>
      <c r="E2406" s="18" t="s">
        <v>11</v>
      </c>
      <c r="F2406" s="13" t="s">
        <v>12</v>
      </c>
      <c r="G2406" t="s">
        <v>14</v>
      </c>
      <c r="H2406">
        <v>0</v>
      </c>
      <c r="I2406" s="2"/>
      <c r="J2406" s="4">
        <v>2522.2199999999998</v>
      </c>
      <c r="K2406" t="str">
        <f>IF((LEN(relatorio_Ananindeua[[#This Row],[CIF/CPF/CNPJ]])=14),relatorio_Ananindeua[[#This Row],[CIF/CPF/CNPJ]],relatorio_Ananindeua[[#This Row],[Coluna2]])</f>
        <v>000******00</v>
      </c>
      <c r="L2406" t="str">
        <f t="shared" si="38"/>
        <v>000******00</v>
      </c>
    </row>
    <row r="2407" spans="1:12" x14ac:dyDescent="0.25">
      <c r="A2407" t="s">
        <v>13507</v>
      </c>
      <c r="B2407" t="s">
        <v>10</v>
      </c>
      <c r="C2407" t="s">
        <v>12</v>
      </c>
      <c r="D2407" s="1">
        <v>45299.804259259261</v>
      </c>
      <c r="E2407" s="18" t="s">
        <v>11</v>
      </c>
      <c r="F2407" s="13" t="s">
        <v>12</v>
      </c>
      <c r="G2407" t="s">
        <v>14</v>
      </c>
      <c r="H2407">
        <v>0</v>
      </c>
      <c r="I2407" s="2"/>
      <c r="J2407" s="4">
        <v>411.63</v>
      </c>
      <c r="K2407" t="str">
        <f>IF((LEN(relatorio_Ananindeua[[#This Row],[CIF/CPF/CNPJ]])=14),relatorio_Ananindeua[[#This Row],[CIF/CPF/CNPJ]],relatorio_Ananindeua[[#This Row],[Coluna2]])</f>
        <v>000******00</v>
      </c>
      <c r="L2407" t="str">
        <f t="shared" si="38"/>
        <v>000******00</v>
      </c>
    </row>
    <row r="2408" spans="1:12" x14ac:dyDescent="0.25">
      <c r="A2408" t="s">
        <v>13507</v>
      </c>
      <c r="B2408" t="s">
        <v>10</v>
      </c>
      <c r="C2408" t="s">
        <v>12</v>
      </c>
      <c r="D2408" s="1">
        <v>45299.804456018515</v>
      </c>
      <c r="E2408" s="18" t="s">
        <v>11</v>
      </c>
      <c r="F2408" s="13" t="s">
        <v>12</v>
      </c>
      <c r="G2408" t="s">
        <v>14</v>
      </c>
      <c r="H2408">
        <v>0</v>
      </c>
      <c r="I2408" s="2"/>
      <c r="J2408" s="4">
        <v>6229.9</v>
      </c>
      <c r="K2408" t="str">
        <f>IF((LEN(relatorio_Ananindeua[[#This Row],[CIF/CPF/CNPJ]])=14),relatorio_Ananindeua[[#This Row],[CIF/CPF/CNPJ]],relatorio_Ananindeua[[#This Row],[Coluna2]])</f>
        <v>000******00</v>
      </c>
      <c r="L2408" t="str">
        <f t="shared" si="38"/>
        <v>000******00</v>
      </c>
    </row>
    <row r="2409" spans="1:12" x14ac:dyDescent="0.25">
      <c r="A2409" t="s">
        <v>13507</v>
      </c>
      <c r="B2409" t="s">
        <v>10</v>
      </c>
      <c r="C2409" t="s">
        <v>12</v>
      </c>
      <c r="D2409" s="1">
        <v>45299.804583333331</v>
      </c>
      <c r="E2409" s="18" t="s">
        <v>11</v>
      </c>
      <c r="F2409" s="13" t="s">
        <v>12</v>
      </c>
      <c r="G2409" t="s">
        <v>14</v>
      </c>
      <c r="H2409">
        <v>0</v>
      </c>
      <c r="I2409" s="2"/>
      <c r="J2409" s="4">
        <v>345.16</v>
      </c>
      <c r="K2409" t="str">
        <f>IF((LEN(relatorio_Ananindeua[[#This Row],[CIF/CPF/CNPJ]])=14),relatorio_Ananindeua[[#This Row],[CIF/CPF/CNPJ]],relatorio_Ananindeua[[#This Row],[Coluna2]])</f>
        <v>000******00</v>
      </c>
      <c r="L2409" t="str">
        <f t="shared" si="38"/>
        <v>000******00</v>
      </c>
    </row>
    <row r="2410" spans="1:12" x14ac:dyDescent="0.25">
      <c r="A2410" t="s">
        <v>62</v>
      </c>
      <c r="B2410" t="s">
        <v>63</v>
      </c>
      <c r="C2410" t="s">
        <v>12</v>
      </c>
      <c r="D2410" s="1">
        <v>45299.804814814815</v>
      </c>
      <c r="E2410" s="18" t="s">
        <v>11</v>
      </c>
      <c r="F2410" s="13" t="s">
        <v>12</v>
      </c>
      <c r="G2410" t="s">
        <v>14</v>
      </c>
      <c r="H2410">
        <v>0</v>
      </c>
      <c r="I2410" s="2"/>
      <c r="J2410" s="4">
        <v>63.32</v>
      </c>
      <c r="K2410" t="str">
        <f>IF((LEN(relatorio_Ananindeua[[#This Row],[CIF/CPF/CNPJ]])=14),relatorio_Ananindeua[[#This Row],[CIF/CPF/CNPJ]],relatorio_Ananindeua[[#This Row],[Coluna2]])</f>
        <v>05058441000168</v>
      </c>
      <c r="L2410" t="str">
        <f t="shared" si="38"/>
        <v>050******68</v>
      </c>
    </row>
    <row r="2411" spans="1:12" x14ac:dyDescent="0.25">
      <c r="A2411" t="s">
        <v>13507</v>
      </c>
      <c r="B2411" t="s">
        <v>10</v>
      </c>
      <c r="C2411" t="s">
        <v>12</v>
      </c>
      <c r="D2411" s="1">
        <v>45299.805428240739</v>
      </c>
      <c r="E2411" s="18" t="s">
        <v>11</v>
      </c>
      <c r="F2411" s="13" t="s">
        <v>12</v>
      </c>
      <c r="G2411" t="s">
        <v>14</v>
      </c>
      <c r="H2411">
        <v>0</v>
      </c>
      <c r="I2411" s="2"/>
      <c r="J2411" s="4">
        <v>250.49</v>
      </c>
      <c r="K2411" t="str">
        <f>IF((LEN(relatorio_Ananindeua[[#This Row],[CIF/CPF/CNPJ]])=14),relatorio_Ananindeua[[#This Row],[CIF/CPF/CNPJ]],relatorio_Ananindeua[[#This Row],[Coluna2]])</f>
        <v>000******00</v>
      </c>
      <c r="L2411" t="str">
        <f t="shared" si="38"/>
        <v>000******00</v>
      </c>
    </row>
    <row r="2412" spans="1:12" x14ac:dyDescent="0.25">
      <c r="A2412" t="s">
        <v>13507</v>
      </c>
      <c r="B2412" t="s">
        <v>10</v>
      </c>
      <c r="C2412" t="s">
        <v>12</v>
      </c>
      <c r="D2412" s="1">
        <v>45299.805486111109</v>
      </c>
      <c r="E2412" s="18" t="s">
        <v>11</v>
      </c>
      <c r="F2412" s="13" t="s">
        <v>12</v>
      </c>
      <c r="G2412" t="s">
        <v>14</v>
      </c>
      <c r="H2412">
        <v>0</v>
      </c>
      <c r="I2412" s="2"/>
      <c r="J2412" s="4">
        <v>339.9</v>
      </c>
      <c r="K2412" t="str">
        <f>IF((LEN(relatorio_Ananindeua[[#This Row],[CIF/CPF/CNPJ]])=14),relatorio_Ananindeua[[#This Row],[CIF/CPF/CNPJ]],relatorio_Ananindeua[[#This Row],[Coluna2]])</f>
        <v>000******00</v>
      </c>
      <c r="L2412" t="str">
        <f t="shared" si="38"/>
        <v>000******00</v>
      </c>
    </row>
    <row r="2413" spans="1:12" x14ac:dyDescent="0.25">
      <c r="A2413" t="s">
        <v>62</v>
      </c>
      <c r="B2413" t="s">
        <v>63</v>
      </c>
      <c r="C2413" t="s">
        <v>12</v>
      </c>
      <c r="D2413" s="1">
        <v>45299.805601851855</v>
      </c>
      <c r="E2413" s="18" t="s">
        <v>11</v>
      </c>
      <c r="F2413" s="13" t="s">
        <v>12</v>
      </c>
      <c r="G2413" t="s">
        <v>14</v>
      </c>
      <c r="H2413">
        <v>0</v>
      </c>
      <c r="I2413" s="2"/>
      <c r="J2413" s="4">
        <v>2662.22</v>
      </c>
      <c r="K2413" t="str">
        <f>IF((LEN(relatorio_Ananindeua[[#This Row],[CIF/CPF/CNPJ]])=14),relatorio_Ananindeua[[#This Row],[CIF/CPF/CNPJ]],relatorio_Ananindeua[[#This Row],[Coluna2]])</f>
        <v>05058441000168</v>
      </c>
      <c r="L2413" t="str">
        <f t="shared" si="38"/>
        <v>050******68</v>
      </c>
    </row>
    <row r="2414" spans="1:12" x14ac:dyDescent="0.25">
      <c r="A2414" t="s">
        <v>13507</v>
      </c>
      <c r="B2414" t="s">
        <v>10</v>
      </c>
      <c r="C2414" t="s">
        <v>12</v>
      </c>
      <c r="D2414" s="1">
        <v>45299.805625000001</v>
      </c>
      <c r="E2414" s="18" t="s">
        <v>11</v>
      </c>
      <c r="F2414" s="13" t="s">
        <v>12</v>
      </c>
      <c r="G2414" t="s">
        <v>14</v>
      </c>
      <c r="H2414">
        <v>0</v>
      </c>
      <c r="I2414" s="2"/>
      <c r="J2414" s="4">
        <v>345.16</v>
      </c>
      <c r="K2414" t="str">
        <f>IF((LEN(relatorio_Ananindeua[[#This Row],[CIF/CPF/CNPJ]])=14),relatorio_Ananindeua[[#This Row],[CIF/CPF/CNPJ]],relatorio_Ananindeua[[#This Row],[Coluna2]])</f>
        <v>000******00</v>
      </c>
      <c r="L2414" t="str">
        <f t="shared" si="38"/>
        <v>000******00</v>
      </c>
    </row>
    <row r="2415" spans="1:12" x14ac:dyDescent="0.25">
      <c r="A2415" t="s">
        <v>13507</v>
      </c>
      <c r="B2415" t="s">
        <v>10</v>
      </c>
      <c r="C2415" t="s">
        <v>12</v>
      </c>
      <c r="D2415" s="1">
        <v>45299.805636574078</v>
      </c>
      <c r="E2415" s="18" t="s">
        <v>11</v>
      </c>
      <c r="F2415" s="13" t="s">
        <v>12</v>
      </c>
      <c r="G2415" t="s">
        <v>14</v>
      </c>
      <c r="H2415">
        <v>0</v>
      </c>
      <c r="I2415" s="2"/>
      <c r="J2415" s="4">
        <v>1684.03</v>
      </c>
      <c r="K2415" t="str">
        <f>IF((LEN(relatorio_Ananindeua[[#This Row],[CIF/CPF/CNPJ]])=14),relatorio_Ananindeua[[#This Row],[CIF/CPF/CNPJ]],relatorio_Ananindeua[[#This Row],[Coluna2]])</f>
        <v>000******00</v>
      </c>
      <c r="L2415" t="str">
        <f t="shared" si="38"/>
        <v>000******00</v>
      </c>
    </row>
    <row r="2416" spans="1:12" x14ac:dyDescent="0.25">
      <c r="A2416" t="s">
        <v>13507</v>
      </c>
      <c r="B2416" t="s">
        <v>10</v>
      </c>
      <c r="C2416" t="s">
        <v>12</v>
      </c>
      <c r="D2416" s="1">
        <v>45299.805648148147</v>
      </c>
      <c r="E2416" s="18" t="s">
        <v>11</v>
      </c>
      <c r="F2416" s="13" t="s">
        <v>12</v>
      </c>
      <c r="G2416" t="s">
        <v>14</v>
      </c>
      <c r="H2416">
        <v>0</v>
      </c>
      <c r="I2416" s="2"/>
      <c r="J2416" s="4">
        <v>249.79</v>
      </c>
      <c r="K2416" t="str">
        <f>IF((LEN(relatorio_Ananindeua[[#This Row],[CIF/CPF/CNPJ]])=14),relatorio_Ananindeua[[#This Row],[CIF/CPF/CNPJ]],relatorio_Ananindeua[[#This Row],[Coluna2]])</f>
        <v>000******00</v>
      </c>
      <c r="L2416" t="str">
        <f t="shared" si="38"/>
        <v>000******00</v>
      </c>
    </row>
    <row r="2417" spans="1:12" x14ac:dyDescent="0.25">
      <c r="A2417" t="s">
        <v>13507</v>
      </c>
      <c r="B2417" t="s">
        <v>10</v>
      </c>
      <c r="C2417" t="s">
        <v>12</v>
      </c>
      <c r="D2417" s="1">
        <v>45299.805648148147</v>
      </c>
      <c r="E2417" s="18" t="s">
        <v>11</v>
      </c>
      <c r="F2417" s="13" t="s">
        <v>12</v>
      </c>
      <c r="G2417" t="s">
        <v>14</v>
      </c>
      <c r="H2417">
        <v>0</v>
      </c>
      <c r="I2417" s="2"/>
      <c r="J2417" s="4">
        <v>345.16</v>
      </c>
      <c r="K2417" t="str">
        <f>IF((LEN(relatorio_Ananindeua[[#This Row],[CIF/CPF/CNPJ]])=14),relatorio_Ananindeua[[#This Row],[CIF/CPF/CNPJ]],relatorio_Ananindeua[[#This Row],[Coluna2]])</f>
        <v>000******00</v>
      </c>
      <c r="L2417" t="str">
        <f t="shared" si="38"/>
        <v>000******00</v>
      </c>
    </row>
    <row r="2418" spans="1:12" x14ac:dyDescent="0.25">
      <c r="A2418" t="s">
        <v>13507</v>
      </c>
      <c r="B2418" t="s">
        <v>10</v>
      </c>
      <c r="C2418" t="s">
        <v>12</v>
      </c>
      <c r="D2418" s="1">
        <v>45299.80568287037</v>
      </c>
      <c r="E2418" s="18" t="s">
        <v>11</v>
      </c>
      <c r="F2418" s="13" t="s">
        <v>12</v>
      </c>
      <c r="G2418" t="s">
        <v>14</v>
      </c>
      <c r="H2418">
        <v>0</v>
      </c>
      <c r="I2418" s="2"/>
      <c r="J2418" s="4">
        <v>345.16</v>
      </c>
      <c r="K2418" t="str">
        <f>IF((LEN(relatorio_Ananindeua[[#This Row],[CIF/CPF/CNPJ]])=14),relatorio_Ananindeua[[#This Row],[CIF/CPF/CNPJ]],relatorio_Ananindeua[[#This Row],[Coluna2]])</f>
        <v>000******00</v>
      </c>
      <c r="L2418" t="str">
        <f t="shared" si="38"/>
        <v>000******00</v>
      </c>
    </row>
    <row r="2419" spans="1:12" x14ac:dyDescent="0.25">
      <c r="A2419" t="s">
        <v>62</v>
      </c>
      <c r="B2419" t="s">
        <v>63</v>
      </c>
      <c r="C2419" t="s">
        <v>12</v>
      </c>
      <c r="D2419" s="1">
        <v>45299.805798611109</v>
      </c>
      <c r="E2419" s="18" t="s">
        <v>11</v>
      </c>
      <c r="F2419" s="13" t="s">
        <v>12</v>
      </c>
      <c r="G2419" t="s">
        <v>14</v>
      </c>
      <c r="H2419">
        <v>0</v>
      </c>
      <c r="I2419" s="2"/>
      <c r="J2419" s="4">
        <v>14977.7</v>
      </c>
      <c r="K2419" t="str">
        <f>IF((LEN(relatorio_Ananindeua[[#This Row],[CIF/CPF/CNPJ]])=14),relatorio_Ananindeua[[#This Row],[CIF/CPF/CNPJ]],relatorio_Ananindeua[[#This Row],[Coluna2]])</f>
        <v>05058441000168</v>
      </c>
      <c r="L2419" t="str">
        <f t="shared" si="38"/>
        <v>050******68</v>
      </c>
    </row>
    <row r="2420" spans="1:12" x14ac:dyDescent="0.25">
      <c r="A2420" t="s">
        <v>13507</v>
      </c>
      <c r="B2420" t="s">
        <v>10</v>
      </c>
      <c r="C2420" t="s">
        <v>12</v>
      </c>
      <c r="D2420" s="1">
        <v>45299.805844907409</v>
      </c>
      <c r="E2420" s="18" t="s">
        <v>11</v>
      </c>
      <c r="F2420" s="13" t="s">
        <v>12</v>
      </c>
      <c r="G2420" t="s">
        <v>14</v>
      </c>
      <c r="H2420">
        <v>0</v>
      </c>
      <c r="I2420" s="2"/>
      <c r="J2420" s="4">
        <v>345.16</v>
      </c>
      <c r="K2420" t="str">
        <f>IF((LEN(relatorio_Ananindeua[[#This Row],[CIF/CPF/CNPJ]])=14),relatorio_Ananindeua[[#This Row],[CIF/CPF/CNPJ]],relatorio_Ananindeua[[#This Row],[Coluna2]])</f>
        <v>000******00</v>
      </c>
      <c r="L2420" t="str">
        <f t="shared" si="38"/>
        <v>000******00</v>
      </c>
    </row>
    <row r="2421" spans="1:12" x14ac:dyDescent="0.25">
      <c r="A2421" t="s">
        <v>13507</v>
      </c>
      <c r="B2421" t="s">
        <v>10</v>
      </c>
      <c r="C2421" t="s">
        <v>12</v>
      </c>
      <c r="D2421" s="1">
        <v>45299.805868055555</v>
      </c>
      <c r="E2421" s="18" t="s">
        <v>11</v>
      </c>
      <c r="F2421" s="13" t="s">
        <v>12</v>
      </c>
      <c r="G2421" t="s">
        <v>14</v>
      </c>
      <c r="H2421">
        <v>0</v>
      </c>
      <c r="I2421" s="2"/>
      <c r="J2421" s="4">
        <v>345.16</v>
      </c>
      <c r="K2421" t="str">
        <f>IF((LEN(relatorio_Ananindeua[[#This Row],[CIF/CPF/CNPJ]])=14),relatorio_Ananindeua[[#This Row],[CIF/CPF/CNPJ]],relatorio_Ananindeua[[#This Row],[Coluna2]])</f>
        <v>000******00</v>
      </c>
      <c r="L2421" t="str">
        <f t="shared" si="38"/>
        <v>000******00</v>
      </c>
    </row>
    <row r="2422" spans="1:12" x14ac:dyDescent="0.25">
      <c r="A2422" t="s">
        <v>13507</v>
      </c>
      <c r="B2422" t="s">
        <v>10</v>
      </c>
      <c r="C2422" t="s">
        <v>12</v>
      </c>
      <c r="D2422" s="1">
        <v>45299.806157407409</v>
      </c>
      <c r="E2422" s="18" t="s">
        <v>11</v>
      </c>
      <c r="F2422" s="13" t="s">
        <v>12</v>
      </c>
      <c r="G2422" t="s">
        <v>14</v>
      </c>
      <c r="H2422">
        <v>0</v>
      </c>
      <c r="I2422" s="2"/>
      <c r="J2422" s="4">
        <v>1034.8</v>
      </c>
      <c r="K2422" t="str">
        <f>IF((LEN(relatorio_Ananindeua[[#This Row],[CIF/CPF/CNPJ]])=14),relatorio_Ananindeua[[#This Row],[CIF/CPF/CNPJ]],relatorio_Ananindeua[[#This Row],[Coluna2]])</f>
        <v>000******00</v>
      </c>
      <c r="L2422" t="str">
        <f t="shared" si="38"/>
        <v>000******00</v>
      </c>
    </row>
    <row r="2423" spans="1:12" x14ac:dyDescent="0.25">
      <c r="A2423" t="s">
        <v>2460</v>
      </c>
      <c r="B2423" t="s">
        <v>2461</v>
      </c>
      <c r="C2423" t="s">
        <v>12</v>
      </c>
      <c r="D2423" s="1">
        <v>45299.806354166663</v>
      </c>
      <c r="E2423" s="18" t="s">
        <v>11</v>
      </c>
      <c r="F2423" s="13" t="s">
        <v>12</v>
      </c>
      <c r="G2423" t="s">
        <v>14</v>
      </c>
      <c r="H2423">
        <v>0</v>
      </c>
      <c r="I2423" s="2"/>
      <c r="J2423" s="4">
        <v>7246.36</v>
      </c>
      <c r="K2423" t="str">
        <f>IF((LEN(relatorio_Ananindeua[[#This Row],[CIF/CPF/CNPJ]])=14),relatorio_Ananindeua[[#This Row],[CIF/CPF/CNPJ]],relatorio_Ananindeua[[#This Row],[Coluna2]])</f>
        <v>28901892000110</v>
      </c>
      <c r="L2423" t="str">
        <f t="shared" si="38"/>
        <v>289******10</v>
      </c>
    </row>
    <row r="2424" spans="1:12" x14ac:dyDescent="0.25">
      <c r="A2424" t="s">
        <v>62</v>
      </c>
      <c r="B2424" t="s">
        <v>63</v>
      </c>
      <c r="C2424" t="s">
        <v>12</v>
      </c>
      <c r="D2424" s="1">
        <v>45299.806400462963</v>
      </c>
      <c r="E2424" s="18" t="s">
        <v>11</v>
      </c>
      <c r="F2424" s="13" t="s">
        <v>12</v>
      </c>
      <c r="G2424" t="s">
        <v>14</v>
      </c>
      <c r="H2424">
        <v>0</v>
      </c>
      <c r="I2424" s="2"/>
      <c r="J2424" s="4">
        <v>99752.16</v>
      </c>
      <c r="K2424" t="str">
        <f>IF((LEN(relatorio_Ananindeua[[#This Row],[CIF/CPF/CNPJ]])=14),relatorio_Ananindeua[[#This Row],[CIF/CPF/CNPJ]],relatorio_Ananindeua[[#This Row],[Coluna2]])</f>
        <v>05058441000168</v>
      </c>
      <c r="L2424" t="str">
        <f t="shared" si="38"/>
        <v>050******68</v>
      </c>
    </row>
    <row r="2425" spans="1:12" x14ac:dyDescent="0.25">
      <c r="A2425" t="s">
        <v>13529</v>
      </c>
      <c r="B2425" t="s">
        <v>13474</v>
      </c>
      <c r="C2425" t="s">
        <v>12</v>
      </c>
      <c r="D2425" s="1">
        <v>45299.806504629632</v>
      </c>
      <c r="E2425" s="18" t="s">
        <v>11</v>
      </c>
      <c r="F2425" s="13" t="s">
        <v>12</v>
      </c>
      <c r="G2425" t="s">
        <v>14</v>
      </c>
      <c r="H2425">
        <v>0</v>
      </c>
      <c r="I2425" s="2"/>
      <c r="J2425" s="4">
        <v>232.92</v>
      </c>
      <c r="K2425" t="str">
        <f>IF((LEN(relatorio_Ananindeua[[#This Row],[CIF/CPF/CNPJ]])=14),relatorio_Ananindeua[[#This Row],[CIF/CPF/CNPJ]],relatorio_Ananindeua[[#This Row],[Coluna2]])</f>
        <v>746******34</v>
      </c>
      <c r="L2425" t="str">
        <f t="shared" si="38"/>
        <v>746******34</v>
      </c>
    </row>
    <row r="2426" spans="1:12" x14ac:dyDescent="0.25">
      <c r="A2426" t="s">
        <v>13507</v>
      </c>
      <c r="B2426" t="s">
        <v>10</v>
      </c>
      <c r="C2426" t="s">
        <v>12</v>
      </c>
      <c r="D2426" s="1">
        <v>45299.806863425925</v>
      </c>
      <c r="E2426" s="18" t="s">
        <v>11</v>
      </c>
      <c r="F2426" s="13" t="s">
        <v>12</v>
      </c>
      <c r="G2426" t="s">
        <v>14</v>
      </c>
      <c r="H2426">
        <v>0</v>
      </c>
      <c r="I2426" s="2"/>
      <c r="J2426" s="4">
        <v>345.16</v>
      </c>
      <c r="K2426" t="str">
        <f>IF((LEN(relatorio_Ananindeua[[#This Row],[CIF/CPF/CNPJ]])=14),relatorio_Ananindeua[[#This Row],[CIF/CPF/CNPJ]],relatorio_Ananindeua[[#This Row],[Coluna2]])</f>
        <v>000******00</v>
      </c>
      <c r="L2426" t="str">
        <f t="shared" si="38"/>
        <v>000******00</v>
      </c>
    </row>
    <row r="2427" spans="1:12" x14ac:dyDescent="0.25">
      <c r="A2427" t="s">
        <v>13507</v>
      </c>
      <c r="B2427" t="s">
        <v>10</v>
      </c>
      <c r="C2427" t="s">
        <v>12</v>
      </c>
      <c r="D2427" s="1">
        <v>45299.807025462964</v>
      </c>
      <c r="E2427" s="18" t="s">
        <v>11</v>
      </c>
      <c r="F2427" s="13" t="s">
        <v>12</v>
      </c>
      <c r="G2427" t="s">
        <v>14</v>
      </c>
      <c r="H2427">
        <v>0</v>
      </c>
      <c r="I2427" s="2"/>
      <c r="J2427" s="4">
        <v>341.8</v>
      </c>
      <c r="K2427" t="str">
        <f>IF((LEN(relatorio_Ananindeua[[#This Row],[CIF/CPF/CNPJ]])=14),relatorio_Ananindeua[[#This Row],[CIF/CPF/CNPJ]],relatorio_Ananindeua[[#This Row],[Coluna2]])</f>
        <v>000******00</v>
      </c>
      <c r="L2427" t="str">
        <f t="shared" si="38"/>
        <v>000******00</v>
      </c>
    </row>
    <row r="2428" spans="1:12" x14ac:dyDescent="0.25">
      <c r="A2428" t="s">
        <v>3778</v>
      </c>
      <c r="B2428" t="s">
        <v>3779</v>
      </c>
      <c r="C2428" t="s">
        <v>12</v>
      </c>
      <c r="D2428" s="1">
        <v>45299.807060185187</v>
      </c>
      <c r="E2428" s="18" t="s">
        <v>11</v>
      </c>
      <c r="F2428" s="13" t="s">
        <v>12</v>
      </c>
      <c r="G2428" t="s">
        <v>14</v>
      </c>
      <c r="H2428">
        <v>0</v>
      </c>
      <c r="I2428" s="2"/>
      <c r="J2428" s="4">
        <v>24305.95</v>
      </c>
      <c r="K2428" t="str">
        <f>IF((LEN(relatorio_Ananindeua[[#This Row],[CIF/CPF/CNPJ]])=14),relatorio_Ananindeua[[#This Row],[CIF/CPF/CNPJ]],relatorio_Ananindeua[[#This Row],[Coluna2]])</f>
        <v>34847236000180</v>
      </c>
      <c r="L2428" t="str">
        <f t="shared" si="38"/>
        <v>348******80</v>
      </c>
    </row>
    <row r="2429" spans="1:12" x14ac:dyDescent="0.25">
      <c r="A2429" t="s">
        <v>13507</v>
      </c>
      <c r="B2429" t="s">
        <v>10</v>
      </c>
      <c r="C2429" t="s">
        <v>12</v>
      </c>
      <c r="D2429" s="1">
        <v>45299.807233796295</v>
      </c>
      <c r="E2429" s="18" t="s">
        <v>11</v>
      </c>
      <c r="F2429" s="13" t="s">
        <v>12</v>
      </c>
      <c r="G2429" t="s">
        <v>14</v>
      </c>
      <c r="H2429">
        <v>0</v>
      </c>
      <c r="I2429" s="2"/>
      <c r="J2429" s="4">
        <v>318.83999999999997</v>
      </c>
      <c r="K2429" t="str">
        <f>IF((LEN(relatorio_Ananindeua[[#This Row],[CIF/CPF/CNPJ]])=14),relatorio_Ananindeua[[#This Row],[CIF/CPF/CNPJ]],relatorio_Ananindeua[[#This Row],[Coluna2]])</f>
        <v>000******00</v>
      </c>
      <c r="L2429" t="str">
        <f t="shared" si="38"/>
        <v>000******00</v>
      </c>
    </row>
    <row r="2430" spans="1:12" x14ac:dyDescent="0.25">
      <c r="A2430" t="s">
        <v>62</v>
      </c>
      <c r="B2430" t="s">
        <v>63</v>
      </c>
      <c r="C2430" t="s">
        <v>12</v>
      </c>
      <c r="D2430" s="1">
        <v>45299.807245370372</v>
      </c>
      <c r="E2430" s="18" t="s">
        <v>11</v>
      </c>
      <c r="F2430" s="13" t="s">
        <v>12</v>
      </c>
      <c r="G2430" t="s">
        <v>14</v>
      </c>
      <c r="H2430">
        <v>0</v>
      </c>
      <c r="I2430" s="2"/>
      <c r="J2430" s="4">
        <v>60.97</v>
      </c>
      <c r="K2430" t="str">
        <f>IF((LEN(relatorio_Ananindeua[[#This Row],[CIF/CPF/CNPJ]])=14),relatorio_Ananindeua[[#This Row],[CIF/CPF/CNPJ]],relatorio_Ananindeua[[#This Row],[Coluna2]])</f>
        <v>05058441000168</v>
      </c>
      <c r="L2430" t="str">
        <f t="shared" si="38"/>
        <v>050******68</v>
      </c>
    </row>
    <row r="2431" spans="1:12" x14ac:dyDescent="0.25">
      <c r="A2431" t="s">
        <v>13507</v>
      </c>
      <c r="B2431" t="s">
        <v>10</v>
      </c>
      <c r="C2431" t="s">
        <v>12</v>
      </c>
      <c r="D2431" s="1">
        <v>45299.807569444441</v>
      </c>
      <c r="E2431" s="18" t="s">
        <v>11</v>
      </c>
      <c r="F2431" s="13" t="s">
        <v>12</v>
      </c>
      <c r="G2431" t="s">
        <v>14</v>
      </c>
      <c r="H2431">
        <v>0</v>
      </c>
      <c r="I2431" s="2"/>
      <c r="J2431" s="4">
        <v>1476.56</v>
      </c>
      <c r="K2431" t="str">
        <f>IF((LEN(relatorio_Ananindeua[[#This Row],[CIF/CPF/CNPJ]])=14),relatorio_Ananindeua[[#This Row],[CIF/CPF/CNPJ]],relatorio_Ananindeua[[#This Row],[Coluna2]])</f>
        <v>000******00</v>
      </c>
      <c r="L2431" t="str">
        <f t="shared" si="38"/>
        <v>000******00</v>
      </c>
    </row>
    <row r="2432" spans="1:12" x14ac:dyDescent="0.25">
      <c r="A2432" t="s">
        <v>62</v>
      </c>
      <c r="B2432" t="s">
        <v>63</v>
      </c>
      <c r="C2432" t="s">
        <v>12</v>
      </c>
      <c r="D2432" s="1">
        <v>45299.807662037034</v>
      </c>
      <c r="E2432" s="18" t="s">
        <v>11</v>
      </c>
      <c r="F2432" s="13" t="s">
        <v>12</v>
      </c>
      <c r="G2432" t="s">
        <v>14</v>
      </c>
      <c r="H2432">
        <v>0</v>
      </c>
      <c r="I2432" s="2"/>
      <c r="J2432" s="4">
        <v>25888.36</v>
      </c>
      <c r="K2432" t="str">
        <f>IF((LEN(relatorio_Ananindeua[[#This Row],[CIF/CPF/CNPJ]])=14),relatorio_Ananindeua[[#This Row],[CIF/CPF/CNPJ]],relatorio_Ananindeua[[#This Row],[Coluna2]])</f>
        <v>05058441000168</v>
      </c>
      <c r="L2432" t="str">
        <f t="shared" si="38"/>
        <v>050******68</v>
      </c>
    </row>
    <row r="2433" spans="1:12" x14ac:dyDescent="0.25">
      <c r="A2433" t="s">
        <v>13507</v>
      </c>
      <c r="B2433" t="s">
        <v>10</v>
      </c>
      <c r="C2433" t="s">
        <v>12</v>
      </c>
      <c r="D2433" s="1">
        <v>45299.807881944442</v>
      </c>
      <c r="E2433" s="18" t="s">
        <v>11</v>
      </c>
      <c r="F2433" s="13" t="s">
        <v>12</v>
      </c>
      <c r="G2433" t="s">
        <v>14</v>
      </c>
      <c r="H2433">
        <v>0</v>
      </c>
      <c r="I2433" s="2"/>
      <c r="J2433" s="4">
        <v>345.16</v>
      </c>
      <c r="K2433" t="str">
        <f>IF((LEN(relatorio_Ananindeua[[#This Row],[CIF/CPF/CNPJ]])=14),relatorio_Ananindeua[[#This Row],[CIF/CPF/CNPJ]],relatorio_Ananindeua[[#This Row],[Coluna2]])</f>
        <v>000******00</v>
      </c>
      <c r="L2433" t="str">
        <f t="shared" si="38"/>
        <v>000******00</v>
      </c>
    </row>
    <row r="2434" spans="1:12" x14ac:dyDescent="0.25">
      <c r="A2434" t="s">
        <v>13507</v>
      </c>
      <c r="B2434" t="s">
        <v>10</v>
      </c>
      <c r="C2434" t="s">
        <v>12</v>
      </c>
      <c r="D2434" s="1">
        <v>45299.807962962965</v>
      </c>
      <c r="E2434" s="18" t="s">
        <v>11</v>
      </c>
      <c r="F2434" s="13" t="s">
        <v>12</v>
      </c>
      <c r="G2434" t="s">
        <v>14</v>
      </c>
      <c r="H2434">
        <v>0</v>
      </c>
      <c r="I2434" s="2"/>
      <c r="J2434" s="4">
        <v>345.16</v>
      </c>
      <c r="K2434" t="str">
        <f>IF((LEN(relatorio_Ananindeua[[#This Row],[CIF/CPF/CNPJ]])=14),relatorio_Ananindeua[[#This Row],[CIF/CPF/CNPJ]],relatorio_Ananindeua[[#This Row],[Coluna2]])</f>
        <v>000******00</v>
      </c>
      <c r="L2434" t="str">
        <f t="shared" si="38"/>
        <v>000******00</v>
      </c>
    </row>
    <row r="2435" spans="1:12" x14ac:dyDescent="0.25">
      <c r="A2435" t="s">
        <v>13507</v>
      </c>
      <c r="B2435" t="s">
        <v>10</v>
      </c>
      <c r="C2435" t="s">
        <v>12</v>
      </c>
      <c r="D2435" s="1">
        <v>45299.808078703703</v>
      </c>
      <c r="E2435" s="18" t="s">
        <v>11</v>
      </c>
      <c r="F2435" s="13" t="s">
        <v>12</v>
      </c>
      <c r="G2435" t="s">
        <v>14</v>
      </c>
      <c r="H2435">
        <v>0</v>
      </c>
      <c r="I2435" s="2"/>
      <c r="J2435" s="4">
        <v>345.16</v>
      </c>
      <c r="K2435" t="str">
        <f>IF((LEN(relatorio_Ananindeua[[#This Row],[CIF/CPF/CNPJ]])=14),relatorio_Ananindeua[[#This Row],[CIF/CPF/CNPJ]],relatorio_Ananindeua[[#This Row],[Coluna2]])</f>
        <v>000******00</v>
      </c>
      <c r="L2435" t="str">
        <f t="shared" si="38"/>
        <v>000******00</v>
      </c>
    </row>
    <row r="2436" spans="1:12" x14ac:dyDescent="0.25">
      <c r="A2436" t="s">
        <v>13507</v>
      </c>
      <c r="B2436" t="s">
        <v>10</v>
      </c>
      <c r="C2436" t="s">
        <v>12</v>
      </c>
      <c r="D2436" s="1">
        <v>45299.808113425926</v>
      </c>
      <c r="E2436" s="18" t="s">
        <v>11</v>
      </c>
      <c r="F2436" s="13" t="s">
        <v>12</v>
      </c>
      <c r="G2436" t="s">
        <v>14</v>
      </c>
      <c r="H2436">
        <v>0</v>
      </c>
      <c r="I2436" s="2"/>
      <c r="J2436" s="4">
        <v>345.16</v>
      </c>
      <c r="K2436" t="str">
        <f>IF((LEN(relatorio_Ananindeua[[#This Row],[CIF/CPF/CNPJ]])=14),relatorio_Ananindeua[[#This Row],[CIF/CPF/CNPJ]],relatorio_Ananindeua[[#This Row],[Coluna2]])</f>
        <v>000******00</v>
      </c>
      <c r="L2436" t="str">
        <f t="shared" si="38"/>
        <v>000******00</v>
      </c>
    </row>
    <row r="2437" spans="1:12" x14ac:dyDescent="0.25">
      <c r="A2437" t="s">
        <v>13507</v>
      </c>
      <c r="B2437" t="s">
        <v>10</v>
      </c>
      <c r="C2437" t="s">
        <v>12</v>
      </c>
      <c r="D2437" s="1">
        <v>45299.808483796296</v>
      </c>
      <c r="E2437" s="18" t="s">
        <v>11</v>
      </c>
      <c r="F2437" s="13" t="s">
        <v>12</v>
      </c>
      <c r="G2437" t="s">
        <v>14</v>
      </c>
      <c r="H2437">
        <v>0</v>
      </c>
      <c r="I2437" s="2"/>
      <c r="J2437" s="4">
        <v>345.16</v>
      </c>
      <c r="K2437" t="str">
        <f>IF((LEN(relatorio_Ananindeua[[#This Row],[CIF/CPF/CNPJ]])=14),relatorio_Ananindeua[[#This Row],[CIF/CPF/CNPJ]],relatorio_Ananindeua[[#This Row],[Coluna2]])</f>
        <v>000******00</v>
      </c>
      <c r="L2437" t="str">
        <f t="shared" si="38"/>
        <v>000******00</v>
      </c>
    </row>
    <row r="2438" spans="1:12" x14ac:dyDescent="0.25">
      <c r="A2438" t="s">
        <v>13507</v>
      </c>
      <c r="B2438" t="s">
        <v>10</v>
      </c>
      <c r="C2438" t="s">
        <v>12</v>
      </c>
      <c r="D2438" s="1">
        <v>45299.808541666665</v>
      </c>
      <c r="E2438" s="18" t="s">
        <v>11</v>
      </c>
      <c r="F2438" s="13" t="s">
        <v>12</v>
      </c>
      <c r="G2438" t="s">
        <v>14</v>
      </c>
      <c r="H2438">
        <v>0</v>
      </c>
      <c r="I2438" s="2"/>
      <c r="J2438" s="4">
        <v>345.16</v>
      </c>
      <c r="K2438" t="str">
        <f>IF((LEN(relatorio_Ananindeua[[#This Row],[CIF/CPF/CNPJ]])=14),relatorio_Ananindeua[[#This Row],[CIF/CPF/CNPJ]],relatorio_Ananindeua[[#This Row],[Coluna2]])</f>
        <v>000******00</v>
      </c>
      <c r="L2438" t="str">
        <f t="shared" si="38"/>
        <v>000******00</v>
      </c>
    </row>
    <row r="2439" spans="1:12" x14ac:dyDescent="0.25">
      <c r="A2439" t="s">
        <v>13507</v>
      </c>
      <c r="B2439" t="s">
        <v>10</v>
      </c>
      <c r="C2439" t="s">
        <v>12</v>
      </c>
      <c r="D2439" s="1">
        <v>45299.808576388888</v>
      </c>
      <c r="E2439" s="18" t="s">
        <v>11</v>
      </c>
      <c r="F2439" s="13" t="s">
        <v>12</v>
      </c>
      <c r="G2439" t="s">
        <v>14</v>
      </c>
      <c r="H2439">
        <v>0</v>
      </c>
      <c r="I2439" s="2"/>
      <c r="J2439" s="4">
        <v>229.53</v>
      </c>
      <c r="K2439" t="str">
        <f>IF((LEN(relatorio_Ananindeua[[#This Row],[CIF/CPF/CNPJ]])=14),relatorio_Ananindeua[[#This Row],[CIF/CPF/CNPJ]],relatorio_Ananindeua[[#This Row],[Coluna2]])</f>
        <v>000******00</v>
      </c>
      <c r="L2439" t="str">
        <f t="shared" si="38"/>
        <v>000******00</v>
      </c>
    </row>
    <row r="2440" spans="1:12" x14ac:dyDescent="0.25">
      <c r="A2440" t="s">
        <v>13507</v>
      </c>
      <c r="B2440" t="s">
        <v>10</v>
      </c>
      <c r="C2440" t="s">
        <v>12</v>
      </c>
      <c r="D2440" s="1">
        <v>45299.808761574073</v>
      </c>
      <c r="E2440" s="18" t="s">
        <v>11</v>
      </c>
      <c r="F2440" s="13" t="s">
        <v>12</v>
      </c>
      <c r="G2440" t="s">
        <v>14</v>
      </c>
      <c r="H2440">
        <v>0</v>
      </c>
      <c r="I2440" s="2"/>
      <c r="J2440" s="4">
        <v>345.16</v>
      </c>
      <c r="K2440" t="str">
        <f>IF((LEN(relatorio_Ananindeua[[#This Row],[CIF/CPF/CNPJ]])=14),relatorio_Ananindeua[[#This Row],[CIF/CPF/CNPJ]],relatorio_Ananindeua[[#This Row],[Coluna2]])</f>
        <v>000******00</v>
      </c>
      <c r="L2440" t="str">
        <f t="shared" si="38"/>
        <v>000******00</v>
      </c>
    </row>
    <row r="2441" spans="1:12" x14ac:dyDescent="0.25">
      <c r="A2441" t="s">
        <v>13507</v>
      </c>
      <c r="B2441" t="s">
        <v>10</v>
      </c>
      <c r="C2441" t="s">
        <v>12</v>
      </c>
      <c r="D2441" s="1">
        <v>45299.808935185189</v>
      </c>
      <c r="E2441" s="18" t="s">
        <v>11</v>
      </c>
      <c r="F2441" s="13" t="s">
        <v>12</v>
      </c>
      <c r="G2441" t="s">
        <v>14</v>
      </c>
      <c r="H2441">
        <v>0</v>
      </c>
      <c r="I2441" s="2"/>
      <c r="J2441" s="4">
        <v>345.16</v>
      </c>
      <c r="K2441" t="str">
        <f>IF((LEN(relatorio_Ananindeua[[#This Row],[CIF/CPF/CNPJ]])=14),relatorio_Ananindeua[[#This Row],[CIF/CPF/CNPJ]],relatorio_Ananindeua[[#This Row],[Coluna2]])</f>
        <v>000******00</v>
      </c>
      <c r="L2441" t="str">
        <f t="shared" si="38"/>
        <v>000******00</v>
      </c>
    </row>
    <row r="2442" spans="1:12" x14ac:dyDescent="0.25">
      <c r="A2442" t="s">
        <v>62</v>
      </c>
      <c r="B2442" t="s">
        <v>63</v>
      </c>
      <c r="C2442" t="s">
        <v>12</v>
      </c>
      <c r="D2442" s="1">
        <v>45299.809108796297</v>
      </c>
      <c r="E2442" s="18" t="s">
        <v>11</v>
      </c>
      <c r="F2442" s="13" t="s">
        <v>12</v>
      </c>
      <c r="G2442" t="s">
        <v>14</v>
      </c>
      <c r="H2442">
        <v>0</v>
      </c>
      <c r="I2442" s="2"/>
      <c r="J2442" s="4">
        <v>62.27</v>
      </c>
      <c r="K2442" t="str">
        <f>IF((LEN(relatorio_Ananindeua[[#This Row],[CIF/CPF/CNPJ]])=14),relatorio_Ananindeua[[#This Row],[CIF/CPF/CNPJ]],relatorio_Ananindeua[[#This Row],[Coluna2]])</f>
        <v>05058441000168</v>
      </c>
      <c r="L2442" t="str">
        <f t="shared" si="38"/>
        <v>050******68</v>
      </c>
    </row>
    <row r="2443" spans="1:12" x14ac:dyDescent="0.25">
      <c r="A2443" t="s">
        <v>13507</v>
      </c>
      <c r="B2443" t="s">
        <v>10</v>
      </c>
      <c r="C2443" t="s">
        <v>12</v>
      </c>
      <c r="D2443" s="1">
        <v>45299.809166666666</v>
      </c>
      <c r="E2443" s="18" t="s">
        <v>11</v>
      </c>
      <c r="F2443" s="13" t="s">
        <v>12</v>
      </c>
      <c r="G2443" t="s">
        <v>14</v>
      </c>
      <c r="H2443">
        <v>0</v>
      </c>
      <c r="I2443" s="2"/>
      <c r="J2443" s="4">
        <v>345.16</v>
      </c>
      <c r="K2443" t="str">
        <f>IF((LEN(relatorio_Ananindeua[[#This Row],[CIF/CPF/CNPJ]])=14),relatorio_Ananindeua[[#This Row],[CIF/CPF/CNPJ]],relatorio_Ananindeua[[#This Row],[Coluna2]])</f>
        <v>000******00</v>
      </c>
      <c r="L2443" t="str">
        <f t="shared" si="38"/>
        <v>000******00</v>
      </c>
    </row>
    <row r="2444" spans="1:12" x14ac:dyDescent="0.25">
      <c r="A2444" t="s">
        <v>13507</v>
      </c>
      <c r="B2444" t="s">
        <v>10</v>
      </c>
      <c r="C2444" t="s">
        <v>12</v>
      </c>
      <c r="D2444" s="1">
        <v>45299.809178240743</v>
      </c>
      <c r="E2444" s="18" t="s">
        <v>11</v>
      </c>
      <c r="F2444" s="13" t="s">
        <v>12</v>
      </c>
      <c r="G2444" t="s">
        <v>14</v>
      </c>
      <c r="H2444">
        <v>0</v>
      </c>
      <c r="I2444" s="2"/>
      <c r="J2444" s="4">
        <v>676.58</v>
      </c>
      <c r="K2444" t="str">
        <f>IF((LEN(relatorio_Ananindeua[[#This Row],[CIF/CPF/CNPJ]])=14),relatorio_Ananindeua[[#This Row],[CIF/CPF/CNPJ]],relatorio_Ananindeua[[#This Row],[Coluna2]])</f>
        <v>000******00</v>
      </c>
      <c r="L2444" t="str">
        <f t="shared" si="38"/>
        <v>000******00</v>
      </c>
    </row>
    <row r="2445" spans="1:12" x14ac:dyDescent="0.25">
      <c r="A2445" t="s">
        <v>13507</v>
      </c>
      <c r="B2445" t="s">
        <v>10</v>
      </c>
      <c r="C2445" t="s">
        <v>12</v>
      </c>
      <c r="D2445" s="1">
        <v>45299.809618055559</v>
      </c>
      <c r="E2445" s="18" t="s">
        <v>11</v>
      </c>
      <c r="F2445" s="13" t="s">
        <v>12</v>
      </c>
      <c r="G2445" t="s">
        <v>14</v>
      </c>
      <c r="H2445">
        <v>0</v>
      </c>
      <c r="I2445" s="2"/>
      <c r="J2445" s="4">
        <v>345.16</v>
      </c>
      <c r="K2445" t="str">
        <f>IF((LEN(relatorio_Ananindeua[[#This Row],[CIF/CPF/CNPJ]])=14),relatorio_Ananindeua[[#This Row],[CIF/CPF/CNPJ]],relatorio_Ananindeua[[#This Row],[Coluna2]])</f>
        <v>000******00</v>
      </c>
      <c r="L2445" t="str">
        <f t="shared" si="38"/>
        <v>000******00</v>
      </c>
    </row>
    <row r="2446" spans="1:12" x14ac:dyDescent="0.25">
      <c r="A2446" t="s">
        <v>62</v>
      </c>
      <c r="B2446" t="s">
        <v>63</v>
      </c>
      <c r="C2446" t="s">
        <v>12</v>
      </c>
      <c r="D2446" s="1">
        <v>45299.809687499997</v>
      </c>
      <c r="E2446" s="18" t="s">
        <v>11</v>
      </c>
      <c r="F2446" s="13" t="s">
        <v>12</v>
      </c>
      <c r="G2446" t="s">
        <v>14</v>
      </c>
      <c r="H2446">
        <v>0</v>
      </c>
      <c r="I2446" s="2"/>
      <c r="J2446" s="4">
        <v>63.38</v>
      </c>
      <c r="K2446" t="str">
        <f>IF((LEN(relatorio_Ananindeua[[#This Row],[CIF/CPF/CNPJ]])=14),relatorio_Ananindeua[[#This Row],[CIF/CPF/CNPJ]],relatorio_Ananindeua[[#This Row],[Coluna2]])</f>
        <v>05058441000168</v>
      </c>
      <c r="L2446" t="str">
        <f t="shared" si="38"/>
        <v>050******68</v>
      </c>
    </row>
    <row r="2447" spans="1:12" x14ac:dyDescent="0.25">
      <c r="A2447" t="s">
        <v>13507</v>
      </c>
      <c r="B2447" t="s">
        <v>10</v>
      </c>
      <c r="C2447" t="s">
        <v>12</v>
      </c>
      <c r="D2447" s="1">
        <v>45299.809745370374</v>
      </c>
      <c r="E2447" s="18" t="s">
        <v>11</v>
      </c>
      <c r="F2447" s="13" t="s">
        <v>12</v>
      </c>
      <c r="G2447" t="s">
        <v>14</v>
      </c>
      <c r="H2447">
        <v>0</v>
      </c>
      <c r="I2447" s="2"/>
      <c r="J2447" s="4">
        <v>262.22000000000003</v>
      </c>
      <c r="K2447" t="str">
        <f>IF((LEN(relatorio_Ananindeua[[#This Row],[CIF/CPF/CNPJ]])=14),relatorio_Ananindeua[[#This Row],[CIF/CPF/CNPJ]],relatorio_Ananindeua[[#This Row],[Coluna2]])</f>
        <v>000******00</v>
      </c>
      <c r="L2447" t="str">
        <f t="shared" si="38"/>
        <v>000******00</v>
      </c>
    </row>
    <row r="2448" spans="1:12" x14ac:dyDescent="0.25">
      <c r="A2448" t="s">
        <v>13507</v>
      </c>
      <c r="B2448" t="s">
        <v>10</v>
      </c>
      <c r="C2448" t="s">
        <v>12</v>
      </c>
      <c r="D2448" s="1">
        <v>45299.809918981482</v>
      </c>
      <c r="E2448" s="18" t="s">
        <v>11</v>
      </c>
      <c r="F2448" s="13" t="s">
        <v>12</v>
      </c>
      <c r="G2448" t="s">
        <v>14</v>
      </c>
      <c r="H2448">
        <v>0</v>
      </c>
      <c r="I2448" s="2"/>
      <c r="J2448" s="4">
        <v>345.16</v>
      </c>
      <c r="K2448" t="str">
        <f>IF((LEN(relatorio_Ananindeua[[#This Row],[CIF/CPF/CNPJ]])=14),relatorio_Ananindeua[[#This Row],[CIF/CPF/CNPJ]],relatorio_Ananindeua[[#This Row],[Coluna2]])</f>
        <v>000******00</v>
      </c>
      <c r="L2448" t="str">
        <f t="shared" si="38"/>
        <v>000******00</v>
      </c>
    </row>
    <row r="2449" spans="1:12" x14ac:dyDescent="0.25">
      <c r="A2449" t="s">
        <v>13507</v>
      </c>
      <c r="B2449" t="s">
        <v>10</v>
      </c>
      <c r="C2449" t="s">
        <v>12</v>
      </c>
      <c r="D2449" s="1">
        <v>45299.81</v>
      </c>
      <c r="E2449" s="18" t="s">
        <v>11</v>
      </c>
      <c r="F2449" s="13" t="s">
        <v>12</v>
      </c>
      <c r="G2449" t="s">
        <v>14</v>
      </c>
      <c r="H2449">
        <v>0</v>
      </c>
      <c r="I2449" s="2"/>
      <c r="J2449" s="4">
        <v>345.16</v>
      </c>
      <c r="K2449" t="str">
        <f>IF((LEN(relatorio_Ananindeua[[#This Row],[CIF/CPF/CNPJ]])=14),relatorio_Ananindeua[[#This Row],[CIF/CPF/CNPJ]],relatorio_Ananindeua[[#This Row],[Coluna2]])</f>
        <v>000******00</v>
      </c>
      <c r="L2449" t="str">
        <f t="shared" si="38"/>
        <v>000******00</v>
      </c>
    </row>
    <row r="2450" spans="1:12" x14ac:dyDescent="0.25">
      <c r="A2450" t="s">
        <v>13507</v>
      </c>
      <c r="B2450" t="s">
        <v>10</v>
      </c>
      <c r="C2450" t="s">
        <v>12</v>
      </c>
      <c r="D2450" s="1">
        <v>45299.810185185182</v>
      </c>
      <c r="E2450" s="18" t="s">
        <v>11</v>
      </c>
      <c r="F2450" s="13" t="s">
        <v>12</v>
      </c>
      <c r="G2450" t="s">
        <v>14</v>
      </c>
      <c r="H2450">
        <v>0</v>
      </c>
      <c r="I2450" s="2"/>
      <c r="J2450" s="4">
        <v>345.16</v>
      </c>
      <c r="K2450" t="str">
        <f>IF((LEN(relatorio_Ananindeua[[#This Row],[CIF/CPF/CNPJ]])=14),relatorio_Ananindeua[[#This Row],[CIF/CPF/CNPJ]],relatorio_Ananindeua[[#This Row],[Coluna2]])</f>
        <v>000******00</v>
      </c>
      <c r="L2450" t="str">
        <f t="shared" ref="L2450:L2513" si="39">_xlfn.CONCAT(LEFT(A2450,3),REPT("*",6),RIGHT(A2450,2))</f>
        <v>000******00</v>
      </c>
    </row>
    <row r="2451" spans="1:12" x14ac:dyDescent="0.25">
      <c r="A2451" t="s">
        <v>13507</v>
      </c>
      <c r="B2451" t="s">
        <v>10</v>
      </c>
      <c r="C2451" t="s">
        <v>12</v>
      </c>
      <c r="D2451" s="1">
        <v>45299.810300925928</v>
      </c>
      <c r="E2451" s="18" t="s">
        <v>11</v>
      </c>
      <c r="F2451" s="13" t="s">
        <v>12</v>
      </c>
      <c r="G2451" t="s">
        <v>14</v>
      </c>
      <c r="H2451">
        <v>0</v>
      </c>
      <c r="I2451" s="2"/>
      <c r="J2451" s="4">
        <v>4449.28</v>
      </c>
      <c r="K2451" t="str">
        <f>IF((LEN(relatorio_Ananindeua[[#This Row],[CIF/CPF/CNPJ]])=14),relatorio_Ananindeua[[#This Row],[CIF/CPF/CNPJ]],relatorio_Ananindeua[[#This Row],[Coluna2]])</f>
        <v>000******00</v>
      </c>
      <c r="L2451" t="str">
        <f t="shared" si="39"/>
        <v>000******00</v>
      </c>
    </row>
    <row r="2452" spans="1:12" x14ac:dyDescent="0.25">
      <c r="A2452" t="s">
        <v>13507</v>
      </c>
      <c r="B2452" t="s">
        <v>10</v>
      </c>
      <c r="C2452" t="s">
        <v>12</v>
      </c>
      <c r="D2452" s="1">
        <v>45299.810486111113</v>
      </c>
      <c r="E2452" s="18" t="s">
        <v>11</v>
      </c>
      <c r="F2452" s="13" t="s">
        <v>12</v>
      </c>
      <c r="G2452" t="s">
        <v>14</v>
      </c>
      <c r="H2452">
        <v>0</v>
      </c>
      <c r="I2452" s="2"/>
      <c r="J2452" s="4">
        <v>64.52</v>
      </c>
      <c r="K2452" t="str">
        <f>IF((LEN(relatorio_Ananindeua[[#This Row],[CIF/CPF/CNPJ]])=14),relatorio_Ananindeua[[#This Row],[CIF/CPF/CNPJ]],relatorio_Ananindeua[[#This Row],[Coluna2]])</f>
        <v>000******00</v>
      </c>
      <c r="L2452" t="str">
        <f t="shared" si="39"/>
        <v>000******00</v>
      </c>
    </row>
    <row r="2453" spans="1:12" x14ac:dyDescent="0.25">
      <c r="A2453" t="s">
        <v>62</v>
      </c>
      <c r="B2453" t="s">
        <v>63</v>
      </c>
      <c r="C2453" t="s">
        <v>12</v>
      </c>
      <c r="D2453" s="1">
        <v>45299.810590277775</v>
      </c>
      <c r="E2453" s="18" t="s">
        <v>11</v>
      </c>
      <c r="F2453" s="13" t="s">
        <v>12</v>
      </c>
      <c r="G2453" t="s">
        <v>14</v>
      </c>
      <c r="H2453">
        <v>0</v>
      </c>
      <c r="I2453" s="2"/>
      <c r="J2453" s="4">
        <v>89.64</v>
      </c>
      <c r="K2453" t="str">
        <f>IF((LEN(relatorio_Ananindeua[[#This Row],[CIF/CPF/CNPJ]])=14),relatorio_Ananindeua[[#This Row],[CIF/CPF/CNPJ]],relatorio_Ananindeua[[#This Row],[Coluna2]])</f>
        <v>05058441000168</v>
      </c>
      <c r="L2453" t="str">
        <f t="shared" si="39"/>
        <v>050******68</v>
      </c>
    </row>
    <row r="2454" spans="1:12" x14ac:dyDescent="0.25">
      <c r="A2454" t="s">
        <v>62</v>
      </c>
      <c r="B2454" t="s">
        <v>63</v>
      </c>
      <c r="C2454" t="s">
        <v>12</v>
      </c>
      <c r="D2454" s="1">
        <v>45299.810601851852</v>
      </c>
      <c r="E2454" s="18" t="s">
        <v>11</v>
      </c>
      <c r="F2454" s="13" t="s">
        <v>12</v>
      </c>
      <c r="G2454" t="s">
        <v>14</v>
      </c>
      <c r="H2454">
        <v>0</v>
      </c>
      <c r="I2454" s="2"/>
      <c r="J2454" s="4">
        <v>62.36</v>
      </c>
      <c r="K2454" t="str">
        <f>IF((LEN(relatorio_Ananindeua[[#This Row],[CIF/CPF/CNPJ]])=14),relatorio_Ananindeua[[#This Row],[CIF/CPF/CNPJ]],relatorio_Ananindeua[[#This Row],[Coluna2]])</f>
        <v>05058441000168</v>
      </c>
      <c r="L2454" t="str">
        <f t="shared" si="39"/>
        <v>050******68</v>
      </c>
    </row>
    <row r="2455" spans="1:12" x14ac:dyDescent="0.25">
      <c r="A2455" t="s">
        <v>13507</v>
      </c>
      <c r="B2455" t="s">
        <v>10</v>
      </c>
      <c r="C2455" t="s">
        <v>12</v>
      </c>
      <c r="D2455" s="1">
        <v>45299.810706018521</v>
      </c>
      <c r="E2455" s="18" t="s">
        <v>11</v>
      </c>
      <c r="F2455" s="13" t="s">
        <v>12</v>
      </c>
      <c r="G2455" t="s">
        <v>14</v>
      </c>
      <c r="H2455">
        <v>0</v>
      </c>
      <c r="I2455" s="2"/>
      <c r="J2455" s="4">
        <v>352.08</v>
      </c>
      <c r="K2455" t="str">
        <f>IF((LEN(relatorio_Ananindeua[[#This Row],[CIF/CPF/CNPJ]])=14),relatorio_Ananindeua[[#This Row],[CIF/CPF/CNPJ]],relatorio_Ananindeua[[#This Row],[Coluna2]])</f>
        <v>000******00</v>
      </c>
      <c r="L2455" t="str">
        <f t="shared" si="39"/>
        <v>000******00</v>
      </c>
    </row>
    <row r="2456" spans="1:12" x14ac:dyDescent="0.25">
      <c r="A2456" t="s">
        <v>13507</v>
      </c>
      <c r="B2456" t="s">
        <v>10</v>
      </c>
      <c r="C2456" t="s">
        <v>12</v>
      </c>
      <c r="D2456" s="1">
        <v>45299.810763888891</v>
      </c>
      <c r="E2456" s="18" t="s">
        <v>11</v>
      </c>
      <c r="F2456" s="13" t="s">
        <v>12</v>
      </c>
      <c r="G2456" t="s">
        <v>14</v>
      </c>
      <c r="H2456">
        <v>0</v>
      </c>
      <c r="I2456" s="2"/>
      <c r="J2456" s="4">
        <v>2439.66</v>
      </c>
      <c r="K2456" t="str">
        <f>IF((LEN(relatorio_Ananindeua[[#This Row],[CIF/CPF/CNPJ]])=14),relatorio_Ananindeua[[#This Row],[CIF/CPF/CNPJ]],relatorio_Ananindeua[[#This Row],[Coluna2]])</f>
        <v>000******00</v>
      </c>
      <c r="L2456" t="str">
        <f t="shared" si="39"/>
        <v>000******00</v>
      </c>
    </row>
    <row r="2457" spans="1:12" x14ac:dyDescent="0.25">
      <c r="A2457" t="s">
        <v>13507</v>
      </c>
      <c r="B2457" t="s">
        <v>10</v>
      </c>
      <c r="C2457" t="s">
        <v>12</v>
      </c>
      <c r="D2457" s="1">
        <v>45299.810844907406</v>
      </c>
      <c r="E2457" s="18" t="s">
        <v>11</v>
      </c>
      <c r="F2457" s="13" t="s">
        <v>12</v>
      </c>
      <c r="G2457" t="s">
        <v>14</v>
      </c>
      <c r="H2457">
        <v>0</v>
      </c>
      <c r="I2457" s="2"/>
      <c r="J2457" s="4">
        <v>3617.69</v>
      </c>
      <c r="K2457" t="str">
        <f>IF((LEN(relatorio_Ananindeua[[#This Row],[CIF/CPF/CNPJ]])=14),relatorio_Ananindeua[[#This Row],[CIF/CPF/CNPJ]],relatorio_Ananindeua[[#This Row],[Coluna2]])</f>
        <v>000******00</v>
      </c>
      <c r="L2457" t="str">
        <f t="shared" si="39"/>
        <v>000******00</v>
      </c>
    </row>
    <row r="2458" spans="1:12" x14ac:dyDescent="0.25">
      <c r="A2458" t="s">
        <v>13526</v>
      </c>
      <c r="B2458" t="s">
        <v>13472</v>
      </c>
      <c r="C2458" t="s">
        <v>12</v>
      </c>
      <c r="D2458" s="1">
        <v>45299.810844907406</v>
      </c>
      <c r="E2458" s="18" t="s">
        <v>11</v>
      </c>
      <c r="F2458" s="13" t="s">
        <v>12</v>
      </c>
      <c r="G2458" t="s">
        <v>14</v>
      </c>
      <c r="H2458">
        <v>0</v>
      </c>
      <c r="I2458" s="2"/>
      <c r="J2458" s="4">
        <v>63.53</v>
      </c>
      <c r="K2458" t="str">
        <f>IF((LEN(relatorio_Ananindeua[[#This Row],[CIF/CPF/CNPJ]])=14),relatorio_Ananindeua[[#This Row],[CIF/CPF/CNPJ]],relatorio_Ananindeua[[#This Row],[Coluna2]])</f>
        <v>639******91</v>
      </c>
      <c r="L2458" t="str">
        <f t="shared" si="39"/>
        <v>639******91</v>
      </c>
    </row>
    <row r="2459" spans="1:12" x14ac:dyDescent="0.25">
      <c r="A2459" t="s">
        <v>13507</v>
      </c>
      <c r="B2459" t="s">
        <v>10</v>
      </c>
      <c r="C2459" t="s">
        <v>12</v>
      </c>
      <c r="D2459" s="1">
        <v>45299.810856481483</v>
      </c>
      <c r="E2459" s="18" t="s">
        <v>11</v>
      </c>
      <c r="F2459" s="13" t="s">
        <v>12</v>
      </c>
      <c r="G2459" t="s">
        <v>14</v>
      </c>
      <c r="H2459">
        <v>0</v>
      </c>
      <c r="I2459" s="2"/>
      <c r="J2459" s="4">
        <v>345.16</v>
      </c>
      <c r="K2459" t="str">
        <f>IF((LEN(relatorio_Ananindeua[[#This Row],[CIF/CPF/CNPJ]])=14),relatorio_Ananindeua[[#This Row],[CIF/CPF/CNPJ]],relatorio_Ananindeua[[#This Row],[Coluna2]])</f>
        <v>000******00</v>
      </c>
      <c r="L2459" t="str">
        <f t="shared" si="39"/>
        <v>000******00</v>
      </c>
    </row>
    <row r="2460" spans="1:12" x14ac:dyDescent="0.25">
      <c r="A2460" t="s">
        <v>13507</v>
      </c>
      <c r="B2460" t="s">
        <v>10</v>
      </c>
      <c r="C2460" t="s">
        <v>12</v>
      </c>
      <c r="D2460" s="1">
        <v>45299.811041666668</v>
      </c>
      <c r="E2460" s="18" t="s">
        <v>11</v>
      </c>
      <c r="F2460" s="13" t="s">
        <v>12</v>
      </c>
      <c r="G2460" t="s">
        <v>14</v>
      </c>
      <c r="H2460">
        <v>0</v>
      </c>
      <c r="I2460" s="2"/>
      <c r="J2460" s="4">
        <v>584.97</v>
      </c>
      <c r="K2460" t="str">
        <f>IF((LEN(relatorio_Ananindeua[[#This Row],[CIF/CPF/CNPJ]])=14),relatorio_Ananindeua[[#This Row],[CIF/CPF/CNPJ]],relatorio_Ananindeua[[#This Row],[Coluna2]])</f>
        <v>000******00</v>
      </c>
      <c r="L2460" t="str">
        <f t="shared" si="39"/>
        <v>000******00</v>
      </c>
    </row>
    <row r="2461" spans="1:12" x14ac:dyDescent="0.25">
      <c r="A2461" t="s">
        <v>13507</v>
      </c>
      <c r="B2461" t="s">
        <v>10</v>
      </c>
      <c r="C2461" t="s">
        <v>12</v>
      </c>
      <c r="D2461" s="1">
        <v>45299.811192129629</v>
      </c>
      <c r="E2461" s="18" t="s">
        <v>11</v>
      </c>
      <c r="F2461" s="13" t="s">
        <v>12</v>
      </c>
      <c r="G2461" t="s">
        <v>14</v>
      </c>
      <c r="H2461">
        <v>0</v>
      </c>
      <c r="I2461" s="2"/>
      <c r="J2461" s="4">
        <v>5359.77</v>
      </c>
      <c r="K2461" t="str">
        <f>IF((LEN(relatorio_Ananindeua[[#This Row],[CIF/CPF/CNPJ]])=14),relatorio_Ananindeua[[#This Row],[CIF/CPF/CNPJ]],relatorio_Ananindeua[[#This Row],[Coluna2]])</f>
        <v>000******00</v>
      </c>
      <c r="L2461" t="str">
        <f t="shared" si="39"/>
        <v>000******00</v>
      </c>
    </row>
    <row r="2462" spans="1:12" x14ac:dyDescent="0.25">
      <c r="A2462" t="s">
        <v>13507</v>
      </c>
      <c r="B2462" t="s">
        <v>10</v>
      </c>
      <c r="C2462" t="s">
        <v>12</v>
      </c>
      <c r="D2462" s="1">
        <v>45299.811365740738</v>
      </c>
      <c r="E2462" s="18" t="s">
        <v>11</v>
      </c>
      <c r="F2462" s="13" t="s">
        <v>12</v>
      </c>
      <c r="G2462" t="s">
        <v>14</v>
      </c>
      <c r="H2462">
        <v>0</v>
      </c>
      <c r="I2462" s="2"/>
      <c r="J2462" s="4">
        <v>224.89</v>
      </c>
      <c r="K2462" t="str">
        <f>IF((LEN(relatorio_Ananindeua[[#This Row],[CIF/CPF/CNPJ]])=14),relatorio_Ananindeua[[#This Row],[CIF/CPF/CNPJ]],relatorio_Ananindeua[[#This Row],[Coluna2]])</f>
        <v>000******00</v>
      </c>
      <c r="L2462" t="str">
        <f t="shared" si="39"/>
        <v>000******00</v>
      </c>
    </row>
    <row r="2463" spans="1:12" x14ac:dyDescent="0.25">
      <c r="A2463" t="s">
        <v>41</v>
      </c>
      <c r="B2463" t="s">
        <v>42</v>
      </c>
      <c r="C2463" t="s">
        <v>12</v>
      </c>
      <c r="D2463" s="1">
        <v>45299.811550925922</v>
      </c>
      <c r="E2463" s="18" t="s">
        <v>11</v>
      </c>
      <c r="F2463" s="13" t="s">
        <v>12</v>
      </c>
      <c r="G2463" t="s">
        <v>14</v>
      </c>
      <c r="H2463">
        <v>0</v>
      </c>
      <c r="I2463" s="2"/>
      <c r="J2463" s="4">
        <v>3058.34</v>
      </c>
      <c r="K2463" t="str">
        <f>IF((LEN(relatorio_Ananindeua[[#This Row],[CIF/CPF/CNPJ]])=14),relatorio_Ananindeua[[#This Row],[CIF/CPF/CNPJ]],relatorio_Ananindeua[[#This Row],[Coluna2]])</f>
        <v>01768937000174</v>
      </c>
      <c r="L2463" t="str">
        <f t="shared" si="39"/>
        <v>017******74</v>
      </c>
    </row>
    <row r="2464" spans="1:12" x14ac:dyDescent="0.25">
      <c r="A2464" t="s">
        <v>13507</v>
      </c>
      <c r="B2464" t="s">
        <v>10</v>
      </c>
      <c r="C2464" t="s">
        <v>12</v>
      </c>
      <c r="D2464" s="1">
        <v>45299.811724537038</v>
      </c>
      <c r="E2464" s="18" t="s">
        <v>11</v>
      </c>
      <c r="F2464" s="13" t="s">
        <v>12</v>
      </c>
      <c r="G2464" t="s">
        <v>14</v>
      </c>
      <c r="H2464">
        <v>0</v>
      </c>
      <c r="I2464" s="2"/>
      <c r="J2464" s="4">
        <v>1533.45</v>
      </c>
      <c r="K2464" t="str">
        <f>IF((LEN(relatorio_Ananindeua[[#This Row],[CIF/CPF/CNPJ]])=14),relatorio_Ananindeua[[#This Row],[CIF/CPF/CNPJ]],relatorio_Ananindeua[[#This Row],[Coluna2]])</f>
        <v>000******00</v>
      </c>
      <c r="L2464" t="str">
        <f t="shared" si="39"/>
        <v>000******00</v>
      </c>
    </row>
    <row r="2465" spans="1:12" x14ac:dyDescent="0.25">
      <c r="A2465" t="s">
        <v>13519</v>
      </c>
      <c r="B2465" t="s">
        <v>5644</v>
      </c>
      <c r="C2465" t="s">
        <v>12</v>
      </c>
      <c r="D2465" s="1">
        <v>45299.811736111114</v>
      </c>
      <c r="E2465" s="18" t="s">
        <v>11</v>
      </c>
      <c r="F2465" s="13" t="s">
        <v>12</v>
      </c>
      <c r="G2465" t="s">
        <v>14</v>
      </c>
      <c r="H2465">
        <v>0</v>
      </c>
      <c r="I2465" s="2"/>
      <c r="J2465" s="4">
        <v>80.13</v>
      </c>
      <c r="K2465" t="str">
        <f>IF((LEN(relatorio_Ananindeua[[#This Row],[CIF/CPF/CNPJ]])=14),relatorio_Ananindeua[[#This Row],[CIF/CPF/CNPJ]],relatorio_Ananindeua[[#This Row],[Coluna2]])</f>
        <v>423******04</v>
      </c>
      <c r="L2465" t="str">
        <f t="shared" si="39"/>
        <v>423******04</v>
      </c>
    </row>
    <row r="2466" spans="1:12" x14ac:dyDescent="0.25">
      <c r="A2466" t="s">
        <v>13507</v>
      </c>
      <c r="B2466" t="s">
        <v>10</v>
      </c>
      <c r="C2466" t="s">
        <v>12</v>
      </c>
      <c r="D2466" s="1">
        <v>45299.812245370369</v>
      </c>
      <c r="E2466" s="18" t="s">
        <v>11</v>
      </c>
      <c r="F2466" s="13" t="s">
        <v>12</v>
      </c>
      <c r="G2466" t="s">
        <v>14</v>
      </c>
      <c r="H2466">
        <v>0</v>
      </c>
      <c r="I2466" s="2"/>
      <c r="J2466" s="4">
        <v>9509.66</v>
      </c>
      <c r="K2466" t="str">
        <f>IF((LEN(relatorio_Ananindeua[[#This Row],[CIF/CPF/CNPJ]])=14),relatorio_Ananindeua[[#This Row],[CIF/CPF/CNPJ]],relatorio_Ananindeua[[#This Row],[Coluna2]])</f>
        <v>000******00</v>
      </c>
      <c r="L2466" t="str">
        <f t="shared" si="39"/>
        <v>000******00</v>
      </c>
    </row>
    <row r="2467" spans="1:12" x14ac:dyDescent="0.25">
      <c r="A2467" t="s">
        <v>13507</v>
      </c>
      <c r="B2467" t="s">
        <v>10</v>
      </c>
      <c r="C2467" t="s">
        <v>12</v>
      </c>
      <c r="D2467" s="1">
        <v>45299.812256944446</v>
      </c>
      <c r="E2467" s="18" t="s">
        <v>11</v>
      </c>
      <c r="F2467" s="13" t="s">
        <v>12</v>
      </c>
      <c r="G2467" t="s">
        <v>14</v>
      </c>
      <c r="H2467">
        <v>0</v>
      </c>
      <c r="I2467" s="2"/>
      <c r="J2467" s="4">
        <v>956.19</v>
      </c>
      <c r="K2467" t="str">
        <f>IF((LEN(relatorio_Ananindeua[[#This Row],[CIF/CPF/CNPJ]])=14),relatorio_Ananindeua[[#This Row],[CIF/CPF/CNPJ]],relatorio_Ananindeua[[#This Row],[Coluna2]])</f>
        <v>000******00</v>
      </c>
      <c r="L2467" t="str">
        <f t="shared" si="39"/>
        <v>000******00</v>
      </c>
    </row>
    <row r="2468" spans="1:12" x14ac:dyDescent="0.25">
      <c r="A2468" t="s">
        <v>13507</v>
      </c>
      <c r="B2468" t="s">
        <v>10</v>
      </c>
      <c r="C2468" t="s">
        <v>12</v>
      </c>
      <c r="D2468" s="1">
        <v>45299.812337962961</v>
      </c>
      <c r="E2468" s="18" t="s">
        <v>11</v>
      </c>
      <c r="F2468" s="13" t="s">
        <v>12</v>
      </c>
      <c r="G2468" t="s">
        <v>14</v>
      </c>
      <c r="H2468">
        <v>0</v>
      </c>
      <c r="I2468" s="2"/>
      <c r="J2468" s="4">
        <v>345.16</v>
      </c>
      <c r="K2468" t="str">
        <f>IF((LEN(relatorio_Ananindeua[[#This Row],[CIF/CPF/CNPJ]])=14),relatorio_Ananindeua[[#This Row],[CIF/CPF/CNPJ]],relatorio_Ananindeua[[#This Row],[Coluna2]])</f>
        <v>000******00</v>
      </c>
      <c r="L2468" t="str">
        <f t="shared" si="39"/>
        <v>000******00</v>
      </c>
    </row>
    <row r="2469" spans="1:12" x14ac:dyDescent="0.25">
      <c r="A2469" t="s">
        <v>13507</v>
      </c>
      <c r="B2469" t="s">
        <v>10</v>
      </c>
      <c r="C2469" t="s">
        <v>12</v>
      </c>
      <c r="D2469" s="1">
        <v>45299.812349537038</v>
      </c>
      <c r="E2469" s="18" t="s">
        <v>11</v>
      </c>
      <c r="F2469" s="13" t="s">
        <v>12</v>
      </c>
      <c r="G2469" t="s">
        <v>14</v>
      </c>
      <c r="H2469">
        <v>0</v>
      </c>
      <c r="I2469" s="2"/>
      <c r="J2469" s="4">
        <v>339.9</v>
      </c>
      <c r="K2469" t="str">
        <f>IF((LEN(relatorio_Ananindeua[[#This Row],[CIF/CPF/CNPJ]])=14),relatorio_Ananindeua[[#This Row],[CIF/CPF/CNPJ]],relatorio_Ananindeua[[#This Row],[Coluna2]])</f>
        <v>000******00</v>
      </c>
      <c r="L2469" t="str">
        <f t="shared" si="39"/>
        <v>000******00</v>
      </c>
    </row>
    <row r="2470" spans="1:12" x14ac:dyDescent="0.25">
      <c r="A2470" t="s">
        <v>13507</v>
      </c>
      <c r="B2470" t="s">
        <v>10</v>
      </c>
      <c r="C2470" t="s">
        <v>12</v>
      </c>
      <c r="D2470" s="1">
        <v>45299.812395833331</v>
      </c>
      <c r="E2470" s="18" t="s">
        <v>11</v>
      </c>
      <c r="F2470" s="13" t="s">
        <v>12</v>
      </c>
      <c r="G2470" t="s">
        <v>14</v>
      </c>
      <c r="H2470">
        <v>0</v>
      </c>
      <c r="I2470" s="2"/>
      <c r="J2470" s="4">
        <v>344.94</v>
      </c>
      <c r="K2470" t="str">
        <f>IF((LEN(relatorio_Ananindeua[[#This Row],[CIF/CPF/CNPJ]])=14),relatorio_Ananindeua[[#This Row],[CIF/CPF/CNPJ]],relatorio_Ananindeua[[#This Row],[Coluna2]])</f>
        <v>000******00</v>
      </c>
      <c r="L2470" t="str">
        <f t="shared" si="39"/>
        <v>000******00</v>
      </c>
    </row>
    <row r="2471" spans="1:12" x14ac:dyDescent="0.25">
      <c r="A2471" t="s">
        <v>62</v>
      </c>
      <c r="B2471" t="s">
        <v>63</v>
      </c>
      <c r="C2471" t="s">
        <v>12</v>
      </c>
      <c r="D2471" s="1">
        <v>45299.812465277777</v>
      </c>
      <c r="E2471" s="18" t="s">
        <v>11</v>
      </c>
      <c r="F2471" s="13" t="s">
        <v>12</v>
      </c>
      <c r="G2471" t="s">
        <v>14</v>
      </c>
      <c r="H2471">
        <v>0</v>
      </c>
      <c r="I2471" s="2"/>
      <c r="J2471" s="4">
        <v>62.23</v>
      </c>
      <c r="K2471" t="str">
        <f>IF((LEN(relatorio_Ananindeua[[#This Row],[CIF/CPF/CNPJ]])=14),relatorio_Ananindeua[[#This Row],[CIF/CPF/CNPJ]],relatorio_Ananindeua[[#This Row],[Coluna2]])</f>
        <v>05058441000168</v>
      </c>
      <c r="L2471" t="str">
        <f t="shared" si="39"/>
        <v>050******68</v>
      </c>
    </row>
    <row r="2472" spans="1:12" x14ac:dyDescent="0.25">
      <c r="A2472" t="s">
        <v>62</v>
      </c>
      <c r="B2472" t="s">
        <v>63</v>
      </c>
      <c r="C2472" t="s">
        <v>12</v>
      </c>
      <c r="D2472" s="1">
        <v>45299.812511574077</v>
      </c>
      <c r="E2472" s="18" t="s">
        <v>11</v>
      </c>
      <c r="F2472" s="13" t="s">
        <v>12</v>
      </c>
      <c r="G2472" t="s">
        <v>14</v>
      </c>
      <c r="H2472">
        <v>0</v>
      </c>
      <c r="I2472" s="2"/>
      <c r="J2472" s="4">
        <v>63.43</v>
      </c>
      <c r="K2472" t="str">
        <f>IF((LEN(relatorio_Ananindeua[[#This Row],[CIF/CPF/CNPJ]])=14),relatorio_Ananindeua[[#This Row],[CIF/CPF/CNPJ]],relatorio_Ananindeua[[#This Row],[Coluna2]])</f>
        <v>05058441000168</v>
      </c>
      <c r="L2472" t="str">
        <f t="shared" si="39"/>
        <v>050******68</v>
      </c>
    </row>
    <row r="2473" spans="1:12" x14ac:dyDescent="0.25">
      <c r="A2473" t="s">
        <v>62</v>
      </c>
      <c r="B2473" t="s">
        <v>63</v>
      </c>
      <c r="C2473" t="s">
        <v>12</v>
      </c>
      <c r="D2473" s="1">
        <v>45299.812638888892</v>
      </c>
      <c r="E2473" s="18" t="s">
        <v>11</v>
      </c>
      <c r="F2473" s="13" t="s">
        <v>12</v>
      </c>
      <c r="G2473" t="s">
        <v>14</v>
      </c>
      <c r="H2473">
        <v>0</v>
      </c>
      <c r="I2473" s="2"/>
      <c r="J2473" s="4">
        <v>2254.7199999999998</v>
      </c>
      <c r="K2473" t="str">
        <f>IF((LEN(relatorio_Ananindeua[[#This Row],[CIF/CPF/CNPJ]])=14),relatorio_Ananindeua[[#This Row],[CIF/CPF/CNPJ]],relatorio_Ananindeua[[#This Row],[Coluna2]])</f>
        <v>05058441000168</v>
      </c>
      <c r="L2473" t="str">
        <f t="shared" si="39"/>
        <v>050******68</v>
      </c>
    </row>
    <row r="2474" spans="1:12" x14ac:dyDescent="0.25">
      <c r="A2474" t="s">
        <v>62</v>
      </c>
      <c r="B2474" t="s">
        <v>63</v>
      </c>
      <c r="C2474" t="s">
        <v>12</v>
      </c>
      <c r="D2474" s="1">
        <v>45299.812685185185</v>
      </c>
      <c r="E2474" s="18" t="s">
        <v>11</v>
      </c>
      <c r="F2474" s="13" t="s">
        <v>12</v>
      </c>
      <c r="G2474" t="s">
        <v>14</v>
      </c>
      <c r="H2474">
        <v>0</v>
      </c>
      <c r="I2474" s="2"/>
      <c r="J2474" s="4">
        <v>62.15</v>
      </c>
      <c r="K2474" t="str">
        <f>IF((LEN(relatorio_Ananindeua[[#This Row],[CIF/CPF/CNPJ]])=14),relatorio_Ananindeua[[#This Row],[CIF/CPF/CNPJ]],relatorio_Ananindeua[[#This Row],[Coluna2]])</f>
        <v>05058441000168</v>
      </c>
      <c r="L2474" t="str">
        <f t="shared" si="39"/>
        <v>050******68</v>
      </c>
    </row>
    <row r="2475" spans="1:12" x14ac:dyDescent="0.25">
      <c r="A2475" t="s">
        <v>13507</v>
      </c>
      <c r="B2475" t="s">
        <v>10</v>
      </c>
      <c r="C2475" t="s">
        <v>12</v>
      </c>
      <c r="D2475" s="1">
        <v>45299.812916666669</v>
      </c>
      <c r="E2475" s="18" t="s">
        <v>11</v>
      </c>
      <c r="F2475" s="13" t="s">
        <v>12</v>
      </c>
      <c r="G2475" t="s">
        <v>14</v>
      </c>
      <c r="H2475">
        <v>0</v>
      </c>
      <c r="I2475" s="2"/>
      <c r="J2475" s="4">
        <v>4663.58</v>
      </c>
      <c r="K2475" t="str">
        <f>IF((LEN(relatorio_Ananindeua[[#This Row],[CIF/CPF/CNPJ]])=14),relatorio_Ananindeua[[#This Row],[CIF/CPF/CNPJ]],relatorio_Ananindeua[[#This Row],[Coluna2]])</f>
        <v>000******00</v>
      </c>
      <c r="L2475" t="str">
        <f t="shared" si="39"/>
        <v>000******00</v>
      </c>
    </row>
    <row r="2476" spans="1:12" x14ac:dyDescent="0.25">
      <c r="A2476" t="s">
        <v>13507</v>
      </c>
      <c r="B2476" t="s">
        <v>10</v>
      </c>
      <c r="C2476" t="s">
        <v>12</v>
      </c>
      <c r="D2476" s="1">
        <v>45299.812962962962</v>
      </c>
      <c r="E2476" s="18" t="s">
        <v>11</v>
      </c>
      <c r="F2476" s="13" t="s">
        <v>12</v>
      </c>
      <c r="G2476" t="s">
        <v>14</v>
      </c>
      <c r="H2476">
        <v>0</v>
      </c>
      <c r="I2476" s="2"/>
      <c r="J2476" s="4">
        <v>2241.2199999999998</v>
      </c>
      <c r="K2476" t="str">
        <f>IF((LEN(relatorio_Ananindeua[[#This Row],[CIF/CPF/CNPJ]])=14),relatorio_Ananindeua[[#This Row],[CIF/CPF/CNPJ]],relatorio_Ananindeua[[#This Row],[Coluna2]])</f>
        <v>000******00</v>
      </c>
      <c r="L2476" t="str">
        <f t="shared" si="39"/>
        <v>000******00</v>
      </c>
    </row>
    <row r="2477" spans="1:12" x14ac:dyDescent="0.25">
      <c r="A2477" t="s">
        <v>13507</v>
      </c>
      <c r="B2477" t="s">
        <v>10</v>
      </c>
      <c r="C2477" t="s">
        <v>12</v>
      </c>
      <c r="D2477" s="1">
        <v>45299.813171296293</v>
      </c>
      <c r="E2477" s="18" t="s">
        <v>11</v>
      </c>
      <c r="F2477" s="13" t="s">
        <v>12</v>
      </c>
      <c r="G2477" t="s">
        <v>14</v>
      </c>
      <c r="H2477">
        <v>0</v>
      </c>
      <c r="I2477" s="2"/>
      <c r="J2477" s="4">
        <v>345.16</v>
      </c>
      <c r="K2477" t="str">
        <f>IF((LEN(relatorio_Ananindeua[[#This Row],[CIF/CPF/CNPJ]])=14),relatorio_Ananindeua[[#This Row],[CIF/CPF/CNPJ]],relatorio_Ananindeua[[#This Row],[Coluna2]])</f>
        <v>000******00</v>
      </c>
      <c r="L2477" t="str">
        <f t="shared" si="39"/>
        <v>000******00</v>
      </c>
    </row>
    <row r="2478" spans="1:12" x14ac:dyDescent="0.25">
      <c r="A2478" t="s">
        <v>13507</v>
      </c>
      <c r="B2478" t="s">
        <v>10</v>
      </c>
      <c r="C2478" t="s">
        <v>12</v>
      </c>
      <c r="D2478" s="1">
        <v>45299.813194444447</v>
      </c>
      <c r="E2478" s="18" t="s">
        <v>11</v>
      </c>
      <c r="F2478" s="13" t="s">
        <v>12</v>
      </c>
      <c r="G2478" t="s">
        <v>14</v>
      </c>
      <c r="H2478">
        <v>0</v>
      </c>
      <c r="I2478" s="2"/>
      <c r="J2478" s="4">
        <v>341.8</v>
      </c>
      <c r="K2478" t="str">
        <f>IF((LEN(relatorio_Ananindeua[[#This Row],[CIF/CPF/CNPJ]])=14),relatorio_Ananindeua[[#This Row],[CIF/CPF/CNPJ]],relatorio_Ananindeua[[#This Row],[Coluna2]])</f>
        <v>000******00</v>
      </c>
      <c r="L2478" t="str">
        <f t="shared" si="39"/>
        <v>000******00</v>
      </c>
    </row>
    <row r="2479" spans="1:12" x14ac:dyDescent="0.25">
      <c r="A2479" t="s">
        <v>13507</v>
      </c>
      <c r="B2479" t="s">
        <v>10</v>
      </c>
      <c r="C2479" t="s">
        <v>12</v>
      </c>
      <c r="D2479" s="1">
        <v>45299.813252314816</v>
      </c>
      <c r="E2479" s="18" t="s">
        <v>11</v>
      </c>
      <c r="F2479" s="13" t="s">
        <v>12</v>
      </c>
      <c r="G2479" t="s">
        <v>14</v>
      </c>
      <c r="H2479">
        <v>0</v>
      </c>
      <c r="I2479" s="2"/>
      <c r="J2479" s="4">
        <v>341.8</v>
      </c>
      <c r="K2479" t="str">
        <f>IF((LEN(relatorio_Ananindeua[[#This Row],[CIF/CPF/CNPJ]])=14),relatorio_Ananindeua[[#This Row],[CIF/CPF/CNPJ]],relatorio_Ananindeua[[#This Row],[Coluna2]])</f>
        <v>000******00</v>
      </c>
      <c r="L2479" t="str">
        <f t="shared" si="39"/>
        <v>000******00</v>
      </c>
    </row>
    <row r="2480" spans="1:12" x14ac:dyDescent="0.25">
      <c r="A2480" t="s">
        <v>13507</v>
      </c>
      <c r="B2480" t="s">
        <v>10</v>
      </c>
      <c r="C2480" t="s">
        <v>12</v>
      </c>
      <c r="D2480" s="1">
        <v>45299.813263888886</v>
      </c>
      <c r="E2480" s="18" t="s">
        <v>11</v>
      </c>
      <c r="F2480" s="13" t="s">
        <v>12</v>
      </c>
      <c r="G2480" t="s">
        <v>14</v>
      </c>
      <c r="H2480">
        <v>0</v>
      </c>
      <c r="I2480" s="2"/>
      <c r="J2480" s="4">
        <v>345.16</v>
      </c>
      <c r="K2480" t="str">
        <f>IF((LEN(relatorio_Ananindeua[[#This Row],[CIF/CPF/CNPJ]])=14),relatorio_Ananindeua[[#This Row],[CIF/CPF/CNPJ]],relatorio_Ananindeua[[#This Row],[Coluna2]])</f>
        <v>000******00</v>
      </c>
      <c r="L2480" t="str">
        <f t="shared" si="39"/>
        <v>000******00</v>
      </c>
    </row>
    <row r="2481" spans="1:12" x14ac:dyDescent="0.25">
      <c r="A2481" t="s">
        <v>13507</v>
      </c>
      <c r="B2481" t="s">
        <v>10</v>
      </c>
      <c r="C2481" t="s">
        <v>12</v>
      </c>
      <c r="D2481" s="1">
        <v>45299.813379629632</v>
      </c>
      <c r="E2481" s="18" t="s">
        <v>11</v>
      </c>
      <c r="F2481" s="13" t="s">
        <v>12</v>
      </c>
      <c r="G2481" t="s">
        <v>14</v>
      </c>
      <c r="H2481">
        <v>0</v>
      </c>
      <c r="I2481" s="2"/>
      <c r="J2481" s="4">
        <v>345.16</v>
      </c>
      <c r="K2481" t="str">
        <f>IF((LEN(relatorio_Ananindeua[[#This Row],[CIF/CPF/CNPJ]])=14),relatorio_Ananindeua[[#This Row],[CIF/CPF/CNPJ]],relatorio_Ananindeua[[#This Row],[Coluna2]])</f>
        <v>000******00</v>
      </c>
      <c r="L2481" t="str">
        <f t="shared" si="39"/>
        <v>000******00</v>
      </c>
    </row>
    <row r="2482" spans="1:12" x14ac:dyDescent="0.25">
      <c r="A2482" t="s">
        <v>13507</v>
      </c>
      <c r="B2482" t="s">
        <v>10</v>
      </c>
      <c r="C2482" t="s">
        <v>12</v>
      </c>
      <c r="D2482" s="1">
        <v>45299.813402777778</v>
      </c>
      <c r="E2482" s="18" t="s">
        <v>11</v>
      </c>
      <c r="F2482" s="13" t="s">
        <v>12</v>
      </c>
      <c r="G2482" t="s">
        <v>14</v>
      </c>
      <c r="H2482">
        <v>0</v>
      </c>
      <c r="I2482" s="2"/>
      <c r="J2482" s="4">
        <v>345.16</v>
      </c>
      <c r="K2482" t="str">
        <f>IF((LEN(relatorio_Ananindeua[[#This Row],[CIF/CPF/CNPJ]])=14),relatorio_Ananindeua[[#This Row],[CIF/CPF/CNPJ]],relatorio_Ananindeua[[#This Row],[Coluna2]])</f>
        <v>000******00</v>
      </c>
      <c r="L2482" t="str">
        <f t="shared" si="39"/>
        <v>000******00</v>
      </c>
    </row>
    <row r="2483" spans="1:12" x14ac:dyDescent="0.25">
      <c r="A2483" t="s">
        <v>13507</v>
      </c>
      <c r="B2483" t="s">
        <v>10</v>
      </c>
      <c r="C2483" t="s">
        <v>12</v>
      </c>
      <c r="D2483" s="1">
        <v>45299.813425925924</v>
      </c>
      <c r="E2483" s="18" t="s">
        <v>11</v>
      </c>
      <c r="F2483" s="13" t="s">
        <v>12</v>
      </c>
      <c r="G2483" t="s">
        <v>14</v>
      </c>
      <c r="H2483">
        <v>0</v>
      </c>
      <c r="I2483" s="2"/>
      <c r="J2483" s="4">
        <v>345.16</v>
      </c>
      <c r="K2483" t="str">
        <f>IF((LEN(relatorio_Ananindeua[[#This Row],[CIF/CPF/CNPJ]])=14),relatorio_Ananindeua[[#This Row],[CIF/CPF/CNPJ]],relatorio_Ananindeua[[#This Row],[Coluna2]])</f>
        <v>000******00</v>
      </c>
      <c r="L2483" t="str">
        <f t="shared" si="39"/>
        <v>000******00</v>
      </c>
    </row>
    <row r="2484" spans="1:12" x14ac:dyDescent="0.25">
      <c r="A2484" t="s">
        <v>13507</v>
      </c>
      <c r="B2484" t="s">
        <v>10</v>
      </c>
      <c r="C2484" t="s">
        <v>12</v>
      </c>
      <c r="D2484" s="1">
        <v>45299.813437500001</v>
      </c>
      <c r="E2484" s="18" t="s">
        <v>11</v>
      </c>
      <c r="F2484" s="13" t="s">
        <v>12</v>
      </c>
      <c r="G2484" t="s">
        <v>14</v>
      </c>
      <c r="H2484">
        <v>0</v>
      </c>
      <c r="I2484" s="2"/>
      <c r="J2484" s="4">
        <v>256.87</v>
      </c>
      <c r="K2484" t="str">
        <f>IF((LEN(relatorio_Ananindeua[[#This Row],[CIF/CPF/CNPJ]])=14),relatorio_Ananindeua[[#This Row],[CIF/CPF/CNPJ]],relatorio_Ananindeua[[#This Row],[Coluna2]])</f>
        <v>000******00</v>
      </c>
      <c r="L2484" t="str">
        <f t="shared" si="39"/>
        <v>000******00</v>
      </c>
    </row>
    <row r="2485" spans="1:12" x14ac:dyDescent="0.25">
      <c r="A2485" t="s">
        <v>13507</v>
      </c>
      <c r="B2485" t="s">
        <v>10</v>
      </c>
      <c r="C2485" t="s">
        <v>12</v>
      </c>
      <c r="D2485" s="1">
        <v>45299.813576388886</v>
      </c>
      <c r="E2485" s="18" t="s">
        <v>11</v>
      </c>
      <c r="F2485" s="13" t="s">
        <v>12</v>
      </c>
      <c r="G2485" t="s">
        <v>14</v>
      </c>
      <c r="H2485">
        <v>0</v>
      </c>
      <c r="I2485" s="2"/>
      <c r="J2485" s="4">
        <v>345.16</v>
      </c>
      <c r="K2485" t="str">
        <f>IF((LEN(relatorio_Ananindeua[[#This Row],[CIF/CPF/CNPJ]])=14),relatorio_Ananindeua[[#This Row],[CIF/CPF/CNPJ]],relatorio_Ananindeua[[#This Row],[Coluna2]])</f>
        <v>000******00</v>
      </c>
      <c r="L2485" t="str">
        <f t="shared" si="39"/>
        <v>000******00</v>
      </c>
    </row>
    <row r="2486" spans="1:12" x14ac:dyDescent="0.25">
      <c r="A2486" t="s">
        <v>13507</v>
      </c>
      <c r="B2486" t="s">
        <v>10</v>
      </c>
      <c r="C2486" t="s">
        <v>12</v>
      </c>
      <c r="D2486" s="1">
        <v>45299.813692129632</v>
      </c>
      <c r="E2486" s="18" t="s">
        <v>11</v>
      </c>
      <c r="F2486" s="13" t="s">
        <v>12</v>
      </c>
      <c r="G2486" t="s">
        <v>14</v>
      </c>
      <c r="H2486">
        <v>0</v>
      </c>
      <c r="I2486" s="2"/>
      <c r="J2486" s="4">
        <v>345.16</v>
      </c>
      <c r="K2486" t="str">
        <f>IF((LEN(relatorio_Ananindeua[[#This Row],[CIF/CPF/CNPJ]])=14),relatorio_Ananindeua[[#This Row],[CIF/CPF/CNPJ]],relatorio_Ananindeua[[#This Row],[Coluna2]])</f>
        <v>000******00</v>
      </c>
      <c r="L2486" t="str">
        <f t="shared" si="39"/>
        <v>000******00</v>
      </c>
    </row>
    <row r="2487" spans="1:12" x14ac:dyDescent="0.25">
      <c r="A2487" t="s">
        <v>13507</v>
      </c>
      <c r="B2487" t="s">
        <v>10</v>
      </c>
      <c r="C2487" t="s">
        <v>12</v>
      </c>
      <c r="D2487" s="1">
        <v>45299.813692129632</v>
      </c>
      <c r="E2487" s="18" t="s">
        <v>11</v>
      </c>
      <c r="F2487" s="13" t="s">
        <v>12</v>
      </c>
      <c r="G2487" t="s">
        <v>14</v>
      </c>
      <c r="H2487">
        <v>0</v>
      </c>
      <c r="I2487" s="2"/>
      <c r="J2487" s="4">
        <v>345.16</v>
      </c>
      <c r="K2487" t="str">
        <f>IF((LEN(relatorio_Ananindeua[[#This Row],[CIF/CPF/CNPJ]])=14),relatorio_Ananindeua[[#This Row],[CIF/CPF/CNPJ]],relatorio_Ananindeua[[#This Row],[Coluna2]])</f>
        <v>000******00</v>
      </c>
      <c r="L2487" t="str">
        <f t="shared" si="39"/>
        <v>000******00</v>
      </c>
    </row>
    <row r="2488" spans="1:12" x14ac:dyDescent="0.25">
      <c r="A2488" t="s">
        <v>13507</v>
      </c>
      <c r="B2488" t="s">
        <v>10</v>
      </c>
      <c r="C2488" t="s">
        <v>12</v>
      </c>
      <c r="D2488" s="1">
        <v>45299.813761574071</v>
      </c>
      <c r="E2488" s="18" t="s">
        <v>11</v>
      </c>
      <c r="F2488" s="13" t="s">
        <v>12</v>
      </c>
      <c r="G2488" t="s">
        <v>14</v>
      </c>
      <c r="H2488">
        <v>0</v>
      </c>
      <c r="I2488" s="2"/>
      <c r="J2488" s="4">
        <v>1935.54</v>
      </c>
      <c r="K2488" t="str">
        <f>IF((LEN(relatorio_Ananindeua[[#This Row],[CIF/CPF/CNPJ]])=14),relatorio_Ananindeua[[#This Row],[CIF/CPF/CNPJ]],relatorio_Ananindeua[[#This Row],[Coluna2]])</f>
        <v>000******00</v>
      </c>
      <c r="L2488" t="str">
        <f t="shared" si="39"/>
        <v>000******00</v>
      </c>
    </row>
    <row r="2489" spans="1:12" x14ac:dyDescent="0.25">
      <c r="A2489" t="s">
        <v>13507</v>
      </c>
      <c r="B2489" t="s">
        <v>10</v>
      </c>
      <c r="C2489" t="s">
        <v>12</v>
      </c>
      <c r="D2489" s="1">
        <v>45299.813796296294</v>
      </c>
      <c r="E2489" s="18" t="s">
        <v>11</v>
      </c>
      <c r="F2489" s="13" t="s">
        <v>12</v>
      </c>
      <c r="G2489" t="s">
        <v>14</v>
      </c>
      <c r="H2489">
        <v>0</v>
      </c>
      <c r="I2489" s="2"/>
      <c r="J2489" s="4">
        <v>704.24</v>
      </c>
      <c r="K2489" t="str">
        <f>IF((LEN(relatorio_Ananindeua[[#This Row],[CIF/CPF/CNPJ]])=14),relatorio_Ananindeua[[#This Row],[CIF/CPF/CNPJ]],relatorio_Ananindeua[[#This Row],[Coluna2]])</f>
        <v>000******00</v>
      </c>
      <c r="L2489" t="str">
        <f t="shared" si="39"/>
        <v>000******00</v>
      </c>
    </row>
    <row r="2490" spans="1:12" x14ac:dyDescent="0.25">
      <c r="A2490" t="s">
        <v>13507</v>
      </c>
      <c r="B2490" t="s">
        <v>10</v>
      </c>
      <c r="C2490" t="s">
        <v>12</v>
      </c>
      <c r="D2490" s="1">
        <v>45299.814444444448</v>
      </c>
      <c r="E2490" s="18" t="s">
        <v>11</v>
      </c>
      <c r="F2490" s="13" t="s">
        <v>12</v>
      </c>
      <c r="G2490" t="s">
        <v>14</v>
      </c>
      <c r="H2490">
        <v>0</v>
      </c>
      <c r="I2490" s="2"/>
      <c r="J2490" s="4">
        <v>10023.73</v>
      </c>
      <c r="K2490" t="str">
        <f>IF((LEN(relatorio_Ananindeua[[#This Row],[CIF/CPF/CNPJ]])=14),relatorio_Ananindeua[[#This Row],[CIF/CPF/CNPJ]],relatorio_Ananindeua[[#This Row],[Coluna2]])</f>
        <v>000******00</v>
      </c>
      <c r="L2490" t="str">
        <f t="shared" si="39"/>
        <v>000******00</v>
      </c>
    </row>
    <row r="2491" spans="1:12" x14ac:dyDescent="0.25">
      <c r="A2491" t="s">
        <v>62</v>
      </c>
      <c r="B2491" t="s">
        <v>63</v>
      </c>
      <c r="C2491" t="s">
        <v>12</v>
      </c>
      <c r="D2491" s="1">
        <v>45299.814467592594</v>
      </c>
      <c r="E2491" s="18" t="s">
        <v>11</v>
      </c>
      <c r="F2491" s="13" t="s">
        <v>12</v>
      </c>
      <c r="G2491" t="s">
        <v>14</v>
      </c>
      <c r="H2491">
        <v>0</v>
      </c>
      <c r="I2491" s="2"/>
      <c r="J2491" s="4">
        <v>56.52</v>
      </c>
      <c r="K2491" t="str">
        <f>IF((LEN(relatorio_Ananindeua[[#This Row],[CIF/CPF/CNPJ]])=14),relatorio_Ananindeua[[#This Row],[CIF/CPF/CNPJ]],relatorio_Ananindeua[[#This Row],[Coluna2]])</f>
        <v>05058441000168</v>
      </c>
      <c r="L2491" t="str">
        <f t="shared" si="39"/>
        <v>050******68</v>
      </c>
    </row>
    <row r="2492" spans="1:12" x14ac:dyDescent="0.25">
      <c r="A2492" t="s">
        <v>13511</v>
      </c>
      <c r="B2492" t="s">
        <v>609</v>
      </c>
      <c r="C2492" t="s">
        <v>12</v>
      </c>
      <c r="D2492" s="1">
        <v>45299.814583333333</v>
      </c>
      <c r="E2492" s="18" t="s">
        <v>11</v>
      </c>
      <c r="F2492" s="13" t="s">
        <v>12</v>
      </c>
      <c r="G2492" t="s">
        <v>13496</v>
      </c>
      <c r="H2492">
        <v>0</v>
      </c>
      <c r="I2492" s="2"/>
      <c r="J2492" s="4">
        <v>1005.94</v>
      </c>
      <c r="K2492" t="str">
        <f>IF((LEN(relatorio_Ananindeua[[#This Row],[CIF/CPF/CNPJ]])=14),relatorio_Ananindeua[[#This Row],[CIF/CPF/CNPJ]],relatorio_Ananindeua[[#This Row],[Coluna2]])</f>
        <v>143******04</v>
      </c>
      <c r="L2492" t="str">
        <f t="shared" si="39"/>
        <v>143******04</v>
      </c>
    </row>
    <row r="2493" spans="1:12" x14ac:dyDescent="0.25">
      <c r="A2493" t="s">
        <v>13507</v>
      </c>
      <c r="B2493" t="s">
        <v>10</v>
      </c>
      <c r="C2493" t="s">
        <v>12</v>
      </c>
      <c r="D2493" s="1">
        <v>45299.815092592595</v>
      </c>
      <c r="E2493" s="18" t="s">
        <v>11</v>
      </c>
      <c r="F2493" s="13" t="s">
        <v>12</v>
      </c>
      <c r="G2493" t="s">
        <v>14</v>
      </c>
      <c r="H2493">
        <v>0</v>
      </c>
      <c r="I2493" s="2"/>
      <c r="J2493" s="4">
        <v>3056.32</v>
      </c>
      <c r="K2493" t="str">
        <f>IF((LEN(relatorio_Ananindeua[[#This Row],[CIF/CPF/CNPJ]])=14),relatorio_Ananindeua[[#This Row],[CIF/CPF/CNPJ]],relatorio_Ananindeua[[#This Row],[Coluna2]])</f>
        <v>000******00</v>
      </c>
      <c r="L2493" t="str">
        <f t="shared" si="39"/>
        <v>000******00</v>
      </c>
    </row>
    <row r="2494" spans="1:12" x14ac:dyDescent="0.25">
      <c r="A2494" t="s">
        <v>13507</v>
      </c>
      <c r="B2494" t="s">
        <v>10</v>
      </c>
      <c r="C2494" t="s">
        <v>12</v>
      </c>
      <c r="D2494" s="1">
        <v>45299.815127314818</v>
      </c>
      <c r="E2494" s="18" t="s">
        <v>11</v>
      </c>
      <c r="F2494" s="13" t="s">
        <v>12</v>
      </c>
      <c r="G2494" t="s">
        <v>14</v>
      </c>
      <c r="H2494">
        <v>0</v>
      </c>
      <c r="I2494" s="2"/>
      <c r="J2494" s="4">
        <v>301.95999999999998</v>
      </c>
      <c r="K2494" t="str">
        <f>IF((LEN(relatorio_Ananindeua[[#This Row],[CIF/CPF/CNPJ]])=14),relatorio_Ananindeua[[#This Row],[CIF/CPF/CNPJ]],relatorio_Ananindeua[[#This Row],[Coluna2]])</f>
        <v>000******00</v>
      </c>
      <c r="L2494" t="str">
        <f t="shared" si="39"/>
        <v>000******00</v>
      </c>
    </row>
    <row r="2495" spans="1:12" x14ac:dyDescent="0.25">
      <c r="A2495" t="s">
        <v>13507</v>
      </c>
      <c r="B2495" t="s">
        <v>10</v>
      </c>
      <c r="C2495" t="s">
        <v>12</v>
      </c>
      <c r="D2495" s="1">
        <v>45299.815185185187</v>
      </c>
      <c r="E2495" s="18" t="s">
        <v>11</v>
      </c>
      <c r="F2495" s="13" t="s">
        <v>12</v>
      </c>
      <c r="G2495" t="s">
        <v>14</v>
      </c>
      <c r="H2495">
        <v>0</v>
      </c>
      <c r="I2495" s="2"/>
      <c r="J2495" s="4">
        <v>2018.02</v>
      </c>
      <c r="K2495" t="str">
        <f>IF((LEN(relatorio_Ananindeua[[#This Row],[CIF/CPF/CNPJ]])=14),relatorio_Ananindeua[[#This Row],[CIF/CPF/CNPJ]],relatorio_Ananindeua[[#This Row],[Coluna2]])</f>
        <v>000******00</v>
      </c>
      <c r="L2495" t="str">
        <f t="shared" si="39"/>
        <v>000******00</v>
      </c>
    </row>
    <row r="2496" spans="1:12" x14ac:dyDescent="0.25">
      <c r="A2496" t="s">
        <v>13507</v>
      </c>
      <c r="B2496" t="s">
        <v>10</v>
      </c>
      <c r="C2496" t="s">
        <v>12</v>
      </c>
      <c r="D2496" s="1">
        <v>45299.81521990741</v>
      </c>
      <c r="E2496" s="18" t="s">
        <v>11</v>
      </c>
      <c r="F2496" s="13" t="s">
        <v>12</v>
      </c>
      <c r="G2496" t="s">
        <v>14</v>
      </c>
      <c r="H2496">
        <v>0</v>
      </c>
      <c r="I2496" s="2"/>
      <c r="J2496" s="4">
        <v>345.69</v>
      </c>
      <c r="K2496" t="str">
        <f>IF((LEN(relatorio_Ananindeua[[#This Row],[CIF/CPF/CNPJ]])=14),relatorio_Ananindeua[[#This Row],[CIF/CPF/CNPJ]],relatorio_Ananindeua[[#This Row],[Coluna2]])</f>
        <v>000******00</v>
      </c>
      <c r="L2496" t="str">
        <f t="shared" si="39"/>
        <v>000******00</v>
      </c>
    </row>
    <row r="2497" spans="1:12" x14ac:dyDescent="0.25">
      <c r="A2497" t="s">
        <v>62</v>
      </c>
      <c r="B2497" t="s">
        <v>63</v>
      </c>
      <c r="C2497" t="s">
        <v>12</v>
      </c>
      <c r="D2497" s="1">
        <v>45299.815335648149</v>
      </c>
      <c r="E2497" s="18" t="s">
        <v>11</v>
      </c>
      <c r="F2497" s="13" t="s">
        <v>12</v>
      </c>
      <c r="G2497" t="s">
        <v>14</v>
      </c>
      <c r="H2497">
        <v>0</v>
      </c>
      <c r="I2497" s="2"/>
      <c r="J2497" s="4">
        <v>63.59</v>
      </c>
      <c r="K2497" t="str">
        <f>IF((LEN(relatorio_Ananindeua[[#This Row],[CIF/CPF/CNPJ]])=14),relatorio_Ananindeua[[#This Row],[CIF/CPF/CNPJ]],relatorio_Ananindeua[[#This Row],[Coluna2]])</f>
        <v>05058441000168</v>
      </c>
      <c r="L2497" t="str">
        <f t="shared" si="39"/>
        <v>050******68</v>
      </c>
    </row>
    <row r="2498" spans="1:12" x14ac:dyDescent="0.25">
      <c r="A2498" t="s">
        <v>13507</v>
      </c>
      <c r="B2498" t="s">
        <v>10</v>
      </c>
      <c r="C2498" t="s">
        <v>12</v>
      </c>
      <c r="D2498" s="1">
        <v>45299.815648148149</v>
      </c>
      <c r="E2498" s="18" t="s">
        <v>11</v>
      </c>
      <c r="F2498" s="13" t="s">
        <v>12</v>
      </c>
      <c r="G2498" t="s">
        <v>14</v>
      </c>
      <c r="H2498">
        <v>0</v>
      </c>
      <c r="I2498" s="2"/>
      <c r="J2498" s="4">
        <v>264.01</v>
      </c>
      <c r="K2498" t="str">
        <f>IF((LEN(relatorio_Ananindeua[[#This Row],[CIF/CPF/CNPJ]])=14),relatorio_Ananindeua[[#This Row],[CIF/CPF/CNPJ]],relatorio_Ananindeua[[#This Row],[Coluna2]])</f>
        <v>000******00</v>
      </c>
      <c r="L2498" t="str">
        <f t="shared" si="39"/>
        <v>000******00</v>
      </c>
    </row>
    <row r="2499" spans="1:12" x14ac:dyDescent="0.25">
      <c r="A2499" t="s">
        <v>13507</v>
      </c>
      <c r="B2499" t="s">
        <v>10</v>
      </c>
      <c r="C2499" t="s">
        <v>12</v>
      </c>
      <c r="D2499" s="1">
        <v>45299.815740740742</v>
      </c>
      <c r="E2499" s="18" t="s">
        <v>11</v>
      </c>
      <c r="F2499" s="13" t="s">
        <v>12</v>
      </c>
      <c r="G2499" t="s">
        <v>14</v>
      </c>
      <c r="H2499">
        <v>0</v>
      </c>
      <c r="I2499" s="2"/>
      <c r="J2499" s="4">
        <v>250.49</v>
      </c>
      <c r="K2499" t="str">
        <f>IF((LEN(relatorio_Ananindeua[[#This Row],[CIF/CPF/CNPJ]])=14),relatorio_Ananindeua[[#This Row],[CIF/CPF/CNPJ]],relatorio_Ananindeua[[#This Row],[Coluna2]])</f>
        <v>000******00</v>
      </c>
      <c r="L2499" t="str">
        <f t="shared" si="39"/>
        <v>000******00</v>
      </c>
    </row>
    <row r="2500" spans="1:12" x14ac:dyDescent="0.25">
      <c r="A2500" t="s">
        <v>13507</v>
      </c>
      <c r="B2500" t="s">
        <v>10</v>
      </c>
      <c r="C2500" t="s">
        <v>12</v>
      </c>
      <c r="D2500" s="1">
        <v>45299.815844907411</v>
      </c>
      <c r="E2500" s="18" t="s">
        <v>11</v>
      </c>
      <c r="F2500" s="13" t="s">
        <v>12</v>
      </c>
      <c r="G2500" t="s">
        <v>14</v>
      </c>
      <c r="H2500">
        <v>0</v>
      </c>
      <c r="I2500" s="2"/>
      <c r="J2500" s="4">
        <v>345.16</v>
      </c>
      <c r="K2500" t="str">
        <f>IF((LEN(relatorio_Ananindeua[[#This Row],[CIF/CPF/CNPJ]])=14),relatorio_Ananindeua[[#This Row],[CIF/CPF/CNPJ]],relatorio_Ananindeua[[#This Row],[Coluna2]])</f>
        <v>000******00</v>
      </c>
      <c r="L2500" t="str">
        <f t="shared" si="39"/>
        <v>000******00</v>
      </c>
    </row>
    <row r="2501" spans="1:12" x14ac:dyDescent="0.25">
      <c r="A2501" t="s">
        <v>13507</v>
      </c>
      <c r="B2501" t="s">
        <v>10</v>
      </c>
      <c r="C2501" t="s">
        <v>12</v>
      </c>
      <c r="D2501" s="1">
        <v>45299.815972222219</v>
      </c>
      <c r="E2501" s="18" t="s">
        <v>11</v>
      </c>
      <c r="F2501" s="13" t="s">
        <v>12</v>
      </c>
      <c r="G2501" t="s">
        <v>14</v>
      </c>
      <c r="H2501">
        <v>0</v>
      </c>
      <c r="I2501" s="2"/>
      <c r="J2501" s="4">
        <v>240.24</v>
      </c>
      <c r="K2501" t="str">
        <f>IF((LEN(relatorio_Ananindeua[[#This Row],[CIF/CPF/CNPJ]])=14),relatorio_Ananindeua[[#This Row],[CIF/CPF/CNPJ]],relatorio_Ananindeua[[#This Row],[Coluna2]])</f>
        <v>000******00</v>
      </c>
      <c r="L2501" t="str">
        <f t="shared" si="39"/>
        <v>000******00</v>
      </c>
    </row>
    <row r="2502" spans="1:12" x14ac:dyDescent="0.25">
      <c r="A2502" t="s">
        <v>13507</v>
      </c>
      <c r="B2502" t="s">
        <v>10</v>
      </c>
      <c r="C2502" t="s">
        <v>12</v>
      </c>
      <c r="D2502" s="1">
        <v>45299.816342592596</v>
      </c>
      <c r="E2502" s="18" t="s">
        <v>11</v>
      </c>
      <c r="F2502" s="13" t="s">
        <v>12</v>
      </c>
      <c r="G2502" t="s">
        <v>14</v>
      </c>
      <c r="H2502">
        <v>0</v>
      </c>
      <c r="I2502" s="2"/>
      <c r="J2502" s="4">
        <v>65.47</v>
      </c>
      <c r="K2502" t="str">
        <f>IF((LEN(relatorio_Ananindeua[[#This Row],[CIF/CPF/CNPJ]])=14),relatorio_Ananindeua[[#This Row],[CIF/CPF/CNPJ]],relatorio_Ananindeua[[#This Row],[Coluna2]])</f>
        <v>000******00</v>
      </c>
      <c r="L2502" t="str">
        <f t="shared" si="39"/>
        <v>000******00</v>
      </c>
    </row>
    <row r="2503" spans="1:12" x14ac:dyDescent="0.25">
      <c r="A2503" t="s">
        <v>13507</v>
      </c>
      <c r="B2503" t="s">
        <v>10</v>
      </c>
      <c r="C2503" t="s">
        <v>12</v>
      </c>
      <c r="D2503" s="1">
        <v>45299.816678240742</v>
      </c>
      <c r="E2503" s="18" t="s">
        <v>11</v>
      </c>
      <c r="F2503" s="13" t="s">
        <v>12</v>
      </c>
      <c r="G2503" t="s">
        <v>14</v>
      </c>
      <c r="H2503">
        <v>0</v>
      </c>
      <c r="I2503" s="2"/>
      <c r="J2503" s="4">
        <v>345.16</v>
      </c>
      <c r="K2503" t="str">
        <f>IF((LEN(relatorio_Ananindeua[[#This Row],[CIF/CPF/CNPJ]])=14),relatorio_Ananindeua[[#This Row],[CIF/CPF/CNPJ]],relatorio_Ananindeua[[#This Row],[Coluna2]])</f>
        <v>000******00</v>
      </c>
      <c r="L2503" t="str">
        <f t="shared" si="39"/>
        <v>000******00</v>
      </c>
    </row>
    <row r="2504" spans="1:12" x14ac:dyDescent="0.25">
      <c r="A2504" t="s">
        <v>62</v>
      </c>
      <c r="B2504" t="s">
        <v>63</v>
      </c>
      <c r="C2504" t="s">
        <v>12</v>
      </c>
      <c r="D2504" s="1">
        <v>45299.816701388889</v>
      </c>
      <c r="E2504" s="18" t="s">
        <v>11</v>
      </c>
      <c r="F2504" s="13" t="s">
        <v>12</v>
      </c>
      <c r="G2504" t="s">
        <v>14</v>
      </c>
      <c r="H2504">
        <v>0</v>
      </c>
      <c r="I2504" s="2"/>
      <c r="J2504" s="4">
        <v>62.37</v>
      </c>
      <c r="K2504" t="str">
        <f>IF((LEN(relatorio_Ananindeua[[#This Row],[CIF/CPF/CNPJ]])=14),relatorio_Ananindeua[[#This Row],[CIF/CPF/CNPJ]],relatorio_Ananindeua[[#This Row],[Coluna2]])</f>
        <v>05058441000168</v>
      </c>
      <c r="L2504" t="str">
        <f t="shared" si="39"/>
        <v>050******68</v>
      </c>
    </row>
    <row r="2505" spans="1:12" x14ac:dyDescent="0.25">
      <c r="A2505" t="s">
        <v>62</v>
      </c>
      <c r="B2505" t="s">
        <v>63</v>
      </c>
      <c r="C2505" t="s">
        <v>12</v>
      </c>
      <c r="D2505" s="1">
        <v>45299.817013888889</v>
      </c>
      <c r="E2505" s="18" t="s">
        <v>11</v>
      </c>
      <c r="F2505" s="13" t="s">
        <v>12</v>
      </c>
      <c r="G2505" t="s">
        <v>14</v>
      </c>
      <c r="H2505">
        <v>0</v>
      </c>
      <c r="I2505" s="2"/>
      <c r="J2505" s="4">
        <v>2537.8000000000002</v>
      </c>
      <c r="K2505" t="str">
        <f>IF((LEN(relatorio_Ananindeua[[#This Row],[CIF/CPF/CNPJ]])=14),relatorio_Ananindeua[[#This Row],[CIF/CPF/CNPJ]],relatorio_Ananindeua[[#This Row],[Coluna2]])</f>
        <v>05058441000168</v>
      </c>
      <c r="L2505" t="str">
        <f t="shared" si="39"/>
        <v>050******68</v>
      </c>
    </row>
    <row r="2506" spans="1:12" x14ac:dyDescent="0.25">
      <c r="A2506" t="s">
        <v>13507</v>
      </c>
      <c r="B2506" t="s">
        <v>10</v>
      </c>
      <c r="C2506" t="s">
        <v>12</v>
      </c>
      <c r="D2506" s="1">
        <v>45299.817106481481</v>
      </c>
      <c r="E2506" s="18" t="s">
        <v>11</v>
      </c>
      <c r="F2506" s="13" t="s">
        <v>12</v>
      </c>
      <c r="G2506" t="s">
        <v>14</v>
      </c>
      <c r="H2506">
        <v>0</v>
      </c>
      <c r="I2506" s="2"/>
      <c r="J2506" s="4">
        <v>344.8</v>
      </c>
      <c r="K2506" t="str">
        <f>IF((LEN(relatorio_Ananindeua[[#This Row],[CIF/CPF/CNPJ]])=14),relatorio_Ananindeua[[#This Row],[CIF/CPF/CNPJ]],relatorio_Ananindeua[[#This Row],[Coluna2]])</f>
        <v>000******00</v>
      </c>
      <c r="L2506" t="str">
        <f t="shared" si="39"/>
        <v>000******00</v>
      </c>
    </row>
    <row r="2507" spans="1:12" x14ac:dyDescent="0.25">
      <c r="A2507" t="s">
        <v>13507</v>
      </c>
      <c r="B2507" t="s">
        <v>10</v>
      </c>
      <c r="C2507" t="s">
        <v>12</v>
      </c>
      <c r="D2507" s="1">
        <v>45299.817118055558</v>
      </c>
      <c r="E2507" s="18" t="s">
        <v>11</v>
      </c>
      <c r="F2507" s="13" t="s">
        <v>12</v>
      </c>
      <c r="G2507" t="s">
        <v>14</v>
      </c>
      <c r="H2507">
        <v>0</v>
      </c>
      <c r="I2507" s="2"/>
      <c r="J2507" s="4">
        <v>345.16</v>
      </c>
      <c r="K2507" t="str">
        <f>IF((LEN(relatorio_Ananindeua[[#This Row],[CIF/CPF/CNPJ]])=14),relatorio_Ananindeua[[#This Row],[CIF/CPF/CNPJ]],relatorio_Ananindeua[[#This Row],[Coluna2]])</f>
        <v>000******00</v>
      </c>
      <c r="L2507" t="str">
        <f t="shared" si="39"/>
        <v>000******00</v>
      </c>
    </row>
    <row r="2508" spans="1:12" x14ac:dyDescent="0.25">
      <c r="A2508" t="s">
        <v>13507</v>
      </c>
      <c r="B2508" t="s">
        <v>10</v>
      </c>
      <c r="C2508" t="s">
        <v>12</v>
      </c>
      <c r="D2508" s="1">
        <v>45299.817280092589</v>
      </c>
      <c r="E2508" s="18" t="s">
        <v>11</v>
      </c>
      <c r="F2508" s="13" t="s">
        <v>12</v>
      </c>
      <c r="G2508" t="s">
        <v>14</v>
      </c>
      <c r="H2508">
        <v>0</v>
      </c>
      <c r="I2508" s="2"/>
      <c r="J2508" s="4">
        <v>3932.58</v>
      </c>
      <c r="K2508" t="str">
        <f>IF((LEN(relatorio_Ananindeua[[#This Row],[CIF/CPF/CNPJ]])=14),relatorio_Ananindeua[[#This Row],[CIF/CPF/CNPJ]],relatorio_Ananindeua[[#This Row],[Coluna2]])</f>
        <v>000******00</v>
      </c>
      <c r="L2508" t="str">
        <f t="shared" si="39"/>
        <v>000******00</v>
      </c>
    </row>
    <row r="2509" spans="1:12" x14ac:dyDescent="0.25">
      <c r="A2509" t="s">
        <v>62</v>
      </c>
      <c r="B2509" t="s">
        <v>63</v>
      </c>
      <c r="C2509" t="s">
        <v>12</v>
      </c>
      <c r="D2509" s="1">
        <v>45299.817835648151</v>
      </c>
      <c r="E2509" s="18" t="s">
        <v>11</v>
      </c>
      <c r="F2509" s="13" t="s">
        <v>12</v>
      </c>
      <c r="G2509" t="s">
        <v>14</v>
      </c>
      <c r="H2509">
        <v>0</v>
      </c>
      <c r="I2509" s="2"/>
      <c r="J2509" s="4">
        <v>4619.75</v>
      </c>
      <c r="K2509" t="str">
        <f>IF((LEN(relatorio_Ananindeua[[#This Row],[CIF/CPF/CNPJ]])=14),relatorio_Ananindeua[[#This Row],[CIF/CPF/CNPJ]],relatorio_Ananindeua[[#This Row],[Coluna2]])</f>
        <v>05058441000168</v>
      </c>
      <c r="L2509" t="str">
        <f t="shared" si="39"/>
        <v>050******68</v>
      </c>
    </row>
    <row r="2510" spans="1:12" x14ac:dyDescent="0.25">
      <c r="A2510" t="s">
        <v>13507</v>
      </c>
      <c r="B2510" t="s">
        <v>10</v>
      </c>
      <c r="C2510" t="s">
        <v>12</v>
      </c>
      <c r="D2510" s="1">
        <v>45299.817916666667</v>
      </c>
      <c r="E2510" s="18" t="s">
        <v>11</v>
      </c>
      <c r="F2510" s="13" t="s">
        <v>12</v>
      </c>
      <c r="G2510" t="s">
        <v>14</v>
      </c>
      <c r="H2510">
        <v>0</v>
      </c>
      <c r="I2510" s="2"/>
      <c r="J2510" s="4">
        <v>283.58999999999997</v>
      </c>
      <c r="K2510" t="str">
        <f>IF((LEN(relatorio_Ananindeua[[#This Row],[CIF/CPF/CNPJ]])=14),relatorio_Ananindeua[[#This Row],[CIF/CPF/CNPJ]],relatorio_Ananindeua[[#This Row],[Coluna2]])</f>
        <v>000******00</v>
      </c>
      <c r="L2510" t="str">
        <f t="shared" si="39"/>
        <v>000******00</v>
      </c>
    </row>
    <row r="2511" spans="1:12" x14ac:dyDescent="0.25">
      <c r="A2511" t="s">
        <v>13507</v>
      </c>
      <c r="B2511" t="s">
        <v>10</v>
      </c>
      <c r="C2511" t="s">
        <v>12</v>
      </c>
      <c r="D2511" s="1">
        <v>45299.817986111113</v>
      </c>
      <c r="E2511" s="18" t="s">
        <v>11</v>
      </c>
      <c r="F2511" s="13" t="s">
        <v>12</v>
      </c>
      <c r="G2511" t="s">
        <v>14</v>
      </c>
      <c r="H2511">
        <v>0</v>
      </c>
      <c r="I2511" s="2"/>
      <c r="J2511" s="4">
        <v>432.36</v>
      </c>
      <c r="K2511" t="str">
        <f>IF((LEN(relatorio_Ananindeua[[#This Row],[CIF/CPF/CNPJ]])=14),relatorio_Ananindeua[[#This Row],[CIF/CPF/CNPJ]],relatorio_Ananindeua[[#This Row],[Coluna2]])</f>
        <v>000******00</v>
      </c>
      <c r="L2511" t="str">
        <f t="shared" si="39"/>
        <v>000******00</v>
      </c>
    </row>
    <row r="2512" spans="1:12" x14ac:dyDescent="0.25">
      <c r="A2512" t="s">
        <v>62</v>
      </c>
      <c r="B2512" t="s">
        <v>63</v>
      </c>
      <c r="C2512" t="s">
        <v>12</v>
      </c>
      <c r="D2512" s="1">
        <v>45299.818206018521</v>
      </c>
      <c r="E2512" s="18" t="s">
        <v>11</v>
      </c>
      <c r="F2512" s="13" t="s">
        <v>12</v>
      </c>
      <c r="G2512" t="s">
        <v>14</v>
      </c>
      <c r="H2512">
        <v>0</v>
      </c>
      <c r="I2512" s="2"/>
      <c r="J2512" s="4">
        <v>10813.5</v>
      </c>
      <c r="K2512" t="str">
        <f>IF((LEN(relatorio_Ananindeua[[#This Row],[CIF/CPF/CNPJ]])=14),relatorio_Ananindeua[[#This Row],[CIF/CPF/CNPJ]],relatorio_Ananindeua[[#This Row],[Coluna2]])</f>
        <v>05058441000168</v>
      </c>
      <c r="L2512" t="str">
        <f t="shared" si="39"/>
        <v>050******68</v>
      </c>
    </row>
    <row r="2513" spans="1:12" x14ac:dyDescent="0.25">
      <c r="A2513" t="s">
        <v>62</v>
      </c>
      <c r="B2513" t="s">
        <v>63</v>
      </c>
      <c r="C2513" t="s">
        <v>12</v>
      </c>
      <c r="D2513" s="1">
        <v>45299.81832175926</v>
      </c>
      <c r="E2513" s="18" t="s">
        <v>11</v>
      </c>
      <c r="F2513" s="13" t="s">
        <v>12</v>
      </c>
      <c r="G2513" t="s">
        <v>14</v>
      </c>
      <c r="H2513">
        <v>0</v>
      </c>
      <c r="I2513" s="2"/>
      <c r="J2513" s="4">
        <v>62.62</v>
      </c>
      <c r="K2513" t="str">
        <f>IF((LEN(relatorio_Ananindeua[[#This Row],[CIF/CPF/CNPJ]])=14),relatorio_Ananindeua[[#This Row],[CIF/CPF/CNPJ]],relatorio_Ananindeua[[#This Row],[Coluna2]])</f>
        <v>05058441000168</v>
      </c>
      <c r="L2513" t="str">
        <f t="shared" si="39"/>
        <v>050******68</v>
      </c>
    </row>
    <row r="2514" spans="1:12" x14ac:dyDescent="0.25">
      <c r="A2514" t="s">
        <v>62</v>
      </c>
      <c r="B2514" t="s">
        <v>63</v>
      </c>
      <c r="C2514" t="s">
        <v>12</v>
      </c>
      <c r="D2514" s="1">
        <v>45299.818344907406</v>
      </c>
      <c r="E2514" s="18" t="s">
        <v>11</v>
      </c>
      <c r="F2514" s="13" t="s">
        <v>12</v>
      </c>
      <c r="G2514" t="s">
        <v>14</v>
      </c>
      <c r="H2514">
        <v>0</v>
      </c>
      <c r="I2514" s="2"/>
      <c r="J2514" s="4">
        <v>63.66</v>
      </c>
      <c r="K2514" t="str">
        <f>IF((LEN(relatorio_Ananindeua[[#This Row],[CIF/CPF/CNPJ]])=14),relatorio_Ananindeua[[#This Row],[CIF/CPF/CNPJ]],relatorio_Ananindeua[[#This Row],[Coluna2]])</f>
        <v>05058441000168</v>
      </c>
      <c r="L2514" t="str">
        <f t="shared" ref="L2514:L2577" si="40">_xlfn.CONCAT(LEFT(A2514,3),REPT("*",6),RIGHT(A2514,2))</f>
        <v>050******68</v>
      </c>
    </row>
    <row r="2515" spans="1:12" x14ac:dyDescent="0.25">
      <c r="A2515" t="s">
        <v>62</v>
      </c>
      <c r="B2515" t="s">
        <v>63</v>
      </c>
      <c r="C2515" t="s">
        <v>12</v>
      </c>
      <c r="D2515" s="1">
        <v>45299.818414351852</v>
      </c>
      <c r="E2515" s="18" t="s">
        <v>11</v>
      </c>
      <c r="F2515" s="13" t="s">
        <v>12</v>
      </c>
      <c r="G2515" t="s">
        <v>14</v>
      </c>
      <c r="H2515">
        <v>0</v>
      </c>
      <c r="I2515" s="2"/>
      <c r="J2515" s="4">
        <v>63.52</v>
      </c>
      <c r="K2515" t="str">
        <f>IF((LEN(relatorio_Ananindeua[[#This Row],[CIF/CPF/CNPJ]])=14),relatorio_Ananindeua[[#This Row],[CIF/CPF/CNPJ]],relatorio_Ananindeua[[#This Row],[Coluna2]])</f>
        <v>05058441000168</v>
      </c>
      <c r="L2515" t="str">
        <f t="shared" si="40"/>
        <v>050******68</v>
      </c>
    </row>
    <row r="2516" spans="1:12" x14ac:dyDescent="0.25">
      <c r="A2516" t="s">
        <v>13507</v>
      </c>
      <c r="B2516" t="s">
        <v>10</v>
      </c>
      <c r="C2516" t="s">
        <v>12</v>
      </c>
      <c r="D2516" s="1">
        <v>45299.818877314814</v>
      </c>
      <c r="E2516" s="18" t="s">
        <v>11</v>
      </c>
      <c r="F2516" s="13" t="s">
        <v>12</v>
      </c>
      <c r="G2516" t="s">
        <v>14</v>
      </c>
      <c r="H2516">
        <v>0</v>
      </c>
      <c r="I2516" s="2"/>
      <c r="J2516" s="4">
        <v>254.97</v>
      </c>
      <c r="K2516" t="str">
        <f>IF((LEN(relatorio_Ananindeua[[#This Row],[CIF/CPF/CNPJ]])=14),relatorio_Ananindeua[[#This Row],[CIF/CPF/CNPJ]],relatorio_Ananindeua[[#This Row],[Coluna2]])</f>
        <v>000******00</v>
      </c>
      <c r="L2516" t="str">
        <f t="shared" si="40"/>
        <v>000******00</v>
      </c>
    </row>
    <row r="2517" spans="1:12" x14ac:dyDescent="0.25">
      <c r="A2517" t="s">
        <v>13507</v>
      </c>
      <c r="B2517" t="s">
        <v>10</v>
      </c>
      <c r="C2517" t="s">
        <v>12</v>
      </c>
      <c r="D2517" s="1">
        <v>45299.818935185183</v>
      </c>
      <c r="E2517" s="18" t="s">
        <v>11</v>
      </c>
      <c r="F2517" s="13" t="s">
        <v>12</v>
      </c>
      <c r="G2517" t="s">
        <v>14</v>
      </c>
      <c r="H2517">
        <v>0</v>
      </c>
      <c r="I2517" s="2"/>
      <c r="J2517" s="4">
        <v>345.16</v>
      </c>
      <c r="K2517" t="str">
        <f>IF((LEN(relatorio_Ananindeua[[#This Row],[CIF/CPF/CNPJ]])=14),relatorio_Ananindeua[[#This Row],[CIF/CPF/CNPJ]],relatorio_Ananindeua[[#This Row],[Coluna2]])</f>
        <v>000******00</v>
      </c>
      <c r="L2517" t="str">
        <f t="shared" si="40"/>
        <v>000******00</v>
      </c>
    </row>
    <row r="2518" spans="1:12" x14ac:dyDescent="0.25">
      <c r="A2518" t="s">
        <v>62</v>
      </c>
      <c r="B2518" t="s">
        <v>63</v>
      </c>
      <c r="C2518" t="s">
        <v>12</v>
      </c>
      <c r="D2518" s="1">
        <v>45299.819004629629</v>
      </c>
      <c r="E2518" s="18" t="s">
        <v>11</v>
      </c>
      <c r="F2518" s="13" t="s">
        <v>12</v>
      </c>
      <c r="G2518" t="s">
        <v>14</v>
      </c>
      <c r="H2518">
        <v>0</v>
      </c>
      <c r="I2518" s="2"/>
      <c r="J2518" s="4">
        <v>63.1</v>
      </c>
      <c r="K2518" t="str">
        <f>IF((LEN(relatorio_Ananindeua[[#This Row],[CIF/CPF/CNPJ]])=14),relatorio_Ananindeua[[#This Row],[CIF/CPF/CNPJ]],relatorio_Ananindeua[[#This Row],[Coluna2]])</f>
        <v>05058441000168</v>
      </c>
      <c r="L2518" t="str">
        <f t="shared" si="40"/>
        <v>050******68</v>
      </c>
    </row>
    <row r="2519" spans="1:12" x14ac:dyDescent="0.25">
      <c r="A2519" t="s">
        <v>13507</v>
      </c>
      <c r="B2519" t="s">
        <v>10</v>
      </c>
      <c r="C2519" t="s">
        <v>12</v>
      </c>
      <c r="D2519" s="1">
        <v>45299.819178240738</v>
      </c>
      <c r="E2519" s="18" t="s">
        <v>11</v>
      </c>
      <c r="F2519" s="13" t="s">
        <v>12</v>
      </c>
      <c r="G2519" t="s">
        <v>14</v>
      </c>
      <c r="H2519">
        <v>0</v>
      </c>
      <c r="I2519" s="2"/>
      <c r="J2519" s="4">
        <v>339.9</v>
      </c>
      <c r="K2519" t="str">
        <f>IF((LEN(relatorio_Ananindeua[[#This Row],[CIF/CPF/CNPJ]])=14),relatorio_Ananindeua[[#This Row],[CIF/CPF/CNPJ]],relatorio_Ananindeua[[#This Row],[Coluna2]])</f>
        <v>000******00</v>
      </c>
      <c r="L2519" t="str">
        <f t="shared" si="40"/>
        <v>000******00</v>
      </c>
    </row>
    <row r="2520" spans="1:12" x14ac:dyDescent="0.25">
      <c r="A2520" t="s">
        <v>13507</v>
      </c>
      <c r="B2520" t="s">
        <v>10</v>
      </c>
      <c r="C2520" t="s">
        <v>12</v>
      </c>
      <c r="D2520" s="1">
        <v>45299.819756944446</v>
      </c>
      <c r="E2520" s="18" t="s">
        <v>11</v>
      </c>
      <c r="F2520" s="13" t="s">
        <v>12</v>
      </c>
      <c r="G2520" t="s">
        <v>14</v>
      </c>
      <c r="H2520">
        <v>0</v>
      </c>
      <c r="I2520" s="2"/>
      <c r="J2520" s="4">
        <v>1188.22</v>
      </c>
      <c r="K2520" t="str">
        <f>IF((LEN(relatorio_Ananindeua[[#This Row],[CIF/CPF/CNPJ]])=14),relatorio_Ananindeua[[#This Row],[CIF/CPF/CNPJ]],relatorio_Ananindeua[[#This Row],[Coluna2]])</f>
        <v>000******00</v>
      </c>
      <c r="L2520" t="str">
        <f t="shared" si="40"/>
        <v>000******00</v>
      </c>
    </row>
    <row r="2521" spans="1:12" x14ac:dyDescent="0.25">
      <c r="A2521" t="s">
        <v>62</v>
      </c>
      <c r="B2521" t="s">
        <v>63</v>
      </c>
      <c r="C2521" t="s">
        <v>12</v>
      </c>
      <c r="D2521" s="1">
        <v>45299.819895833331</v>
      </c>
      <c r="E2521" s="18" t="s">
        <v>11</v>
      </c>
      <c r="F2521" s="13" t="s">
        <v>12</v>
      </c>
      <c r="G2521" t="s">
        <v>14</v>
      </c>
      <c r="H2521">
        <v>0</v>
      </c>
      <c r="I2521" s="2"/>
      <c r="J2521" s="4">
        <v>13398.03</v>
      </c>
      <c r="K2521" t="str">
        <f>IF((LEN(relatorio_Ananindeua[[#This Row],[CIF/CPF/CNPJ]])=14),relatorio_Ananindeua[[#This Row],[CIF/CPF/CNPJ]],relatorio_Ananindeua[[#This Row],[Coluna2]])</f>
        <v>05058441000168</v>
      </c>
      <c r="L2521" t="str">
        <f t="shared" si="40"/>
        <v>050******68</v>
      </c>
    </row>
    <row r="2522" spans="1:12" x14ac:dyDescent="0.25">
      <c r="A2522" t="s">
        <v>13507</v>
      </c>
      <c r="B2522" t="s">
        <v>10</v>
      </c>
      <c r="C2522" t="s">
        <v>12</v>
      </c>
      <c r="D2522" s="1">
        <v>45299.819907407407</v>
      </c>
      <c r="E2522" s="18" t="s">
        <v>11</v>
      </c>
      <c r="F2522" s="13" t="s">
        <v>12</v>
      </c>
      <c r="G2522" t="s">
        <v>14</v>
      </c>
      <c r="H2522">
        <v>0</v>
      </c>
      <c r="I2522" s="2"/>
      <c r="J2522" s="4">
        <v>250.49</v>
      </c>
      <c r="K2522" t="str">
        <f>IF((LEN(relatorio_Ananindeua[[#This Row],[CIF/CPF/CNPJ]])=14),relatorio_Ananindeua[[#This Row],[CIF/CPF/CNPJ]],relatorio_Ananindeua[[#This Row],[Coluna2]])</f>
        <v>000******00</v>
      </c>
      <c r="L2522" t="str">
        <f t="shared" si="40"/>
        <v>000******00</v>
      </c>
    </row>
    <row r="2523" spans="1:12" x14ac:dyDescent="0.25">
      <c r="A2523" t="s">
        <v>13507</v>
      </c>
      <c r="B2523" t="s">
        <v>10</v>
      </c>
      <c r="C2523" t="s">
        <v>12</v>
      </c>
      <c r="D2523" s="1">
        <v>45299.820081018515</v>
      </c>
      <c r="E2523" s="18" t="s">
        <v>11</v>
      </c>
      <c r="F2523" s="13" t="s">
        <v>12</v>
      </c>
      <c r="G2523" t="s">
        <v>14</v>
      </c>
      <c r="H2523">
        <v>0</v>
      </c>
      <c r="I2523" s="2"/>
      <c r="J2523" s="4">
        <v>345.16</v>
      </c>
      <c r="K2523" t="str">
        <f>IF((LEN(relatorio_Ananindeua[[#This Row],[CIF/CPF/CNPJ]])=14),relatorio_Ananindeua[[#This Row],[CIF/CPF/CNPJ]],relatorio_Ananindeua[[#This Row],[Coluna2]])</f>
        <v>000******00</v>
      </c>
      <c r="L2523" t="str">
        <f t="shared" si="40"/>
        <v>000******00</v>
      </c>
    </row>
    <row r="2524" spans="1:12" x14ac:dyDescent="0.25">
      <c r="A2524" t="s">
        <v>13507</v>
      </c>
      <c r="B2524" t="s">
        <v>10</v>
      </c>
      <c r="C2524" t="s">
        <v>12</v>
      </c>
      <c r="D2524" s="1">
        <v>45299.820104166669</v>
      </c>
      <c r="E2524" s="18" t="s">
        <v>11</v>
      </c>
      <c r="F2524" s="13" t="s">
        <v>12</v>
      </c>
      <c r="G2524" t="s">
        <v>14</v>
      </c>
      <c r="H2524">
        <v>0</v>
      </c>
      <c r="I2524" s="2"/>
      <c r="J2524" s="4">
        <v>345.16</v>
      </c>
      <c r="K2524" t="str">
        <f>IF((LEN(relatorio_Ananindeua[[#This Row],[CIF/CPF/CNPJ]])=14),relatorio_Ananindeua[[#This Row],[CIF/CPF/CNPJ]],relatorio_Ananindeua[[#This Row],[Coluna2]])</f>
        <v>000******00</v>
      </c>
      <c r="L2524" t="str">
        <f t="shared" si="40"/>
        <v>000******00</v>
      </c>
    </row>
    <row r="2525" spans="1:12" x14ac:dyDescent="0.25">
      <c r="A2525" t="s">
        <v>13507</v>
      </c>
      <c r="B2525" t="s">
        <v>10</v>
      </c>
      <c r="C2525" t="s">
        <v>12</v>
      </c>
      <c r="D2525" s="1">
        <v>45299.820104166669</v>
      </c>
      <c r="E2525" s="18" t="s">
        <v>11</v>
      </c>
      <c r="F2525" s="13" t="s">
        <v>12</v>
      </c>
      <c r="G2525" t="s">
        <v>14</v>
      </c>
      <c r="H2525">
        <v>0</v>
      </c>
      <c r="I2525" s="2"/>
      <c r="J2525" s="4">
        <v>345.16</v>
      </c>
      <c r="K2525" t="str">
        <f>IF((LEN(relatorio_Ananindeua[[#This Row],[CIF/CPF/CNPJ]])=14),relatorio_Ananindeua[[#This Row],[CIF/CPF/CNPJ]],relatorio_Ananindeua[[#This Row],[Coluna2]])</f>
        <v>000******00</v>
      </c>
      <c r="L2525" t="str">
        <f t="shared" si="40"/>
        <v>000******00</v>
      </c>
    </row>
    <row r="2526" spans="1:12" x14ac:dyDescent="0.25">
      <c r="A2526" t="s">
        <v>13507</v>
      </c>
      <c r="B2526" t="s">
        <v>10</v>
      </c>
      <c r="C2526" t="s">
        <v>12</v>
      </c>
      <c r="D2526" s="1">
        <v>45299.820162037038</v>
      </c>
      <c r="E2526" s="18" t="s">
        <v>11</v>
      </c>
      <c r="F2526" s="13" t="s">
        <v>12</v>
      </c>
      <c r="G2526" t="s">
        <v>14</v>
      </c>
      <c r="H2526">
        <v>0</v>
      </c>
      <c r="I2526" s="2"/>
      <c r="J2526" s="4">
        <v>1470.67</v>
      </c>
      <c r="K2526" t="str">
        <f>IF((LEN(relatorio_Ananindeua[[#This Row],[CIF/CPF/CNPJ]])=14),relatorio_Ananindeua[[#This Row],[CIF/CPF/CNPJ]],relatorio_Ananindeua[[#This Row],[Coluna2]])</f>
        <v>000******00</v>
      </c>
      <c r="L2526" t="str">
        <f t="shared" si="40"/>
        <v>000******00</v>
      </c>
    </row>
    <row r="2527" spans="1:12" x14ac:dyDescent="0.25">
      <c r="A2527" t="s">
        <v>62</v>
      </c>
      <c r="B2527" t="s">
        <v>63</v>
      </c>
      <c r="C2527" t="s">
        <v>12</v>
      </c>
      <c r="D2527" s="1">
        <v>45299.820173611108</v>
      </c>
      <c r="E2527" s="18" t="s">
        <v>11</v>
      </c>
      <c r="F2527" s="13" t="s">
        <v>12</v>
      </c>
      <c r="G2527" t="s">
        <v>14</v>
      </c>
      <c r="H2527">
        <v>0</v>
      </c>
      <c r="I2527" s="2"/>
      <c r="J2527" s="4">
        <v>70.73</v>
      </c>
      <c r="K2527" t="str">
        <f>IF((LEN(relatorio_Ananindeua[[#This Row],[CIF/CPF/CNPJ]])=14),relatorio_Ananindeua[[#This Row],[CIF/CPF/CNPJ]],relatorio_Ananindeua[[#This Row],[Coluna2]])</f>
        <v>05058441000168</v>
      </c>
      <c r="L2527" t="str">
        <f t="shared" si="40"/>
        <v>050******68</v>
      </c>
    </row>
    <row r="2528" spans="1:12" x14ac:dyDescent="0.25">
      <c r="A2528" t="s">
        <v>13507</v>
      </c>
      <c r="B2528" t="s">
        <v>10</v>
      </c>
      <c r="C2528" t="s">
        <v>12</v>
      </c>
      <c r="D2528" s="1">
        <v>45299.820405092592</v>
      </c>
      <c r="E2528" s="18" t="s">
        <v>11</v>
      </c>
      <c r="F2528" s="13" t="s">
        <v>12</v>
      </c>
      <c r="G2528" t="s">
        <v>14</v>
      </c>
      <c r="H2528">
        <v>0</v>
      </c>
      <c r="I2528" s="2"/>
      <c r="J2528" s="4">
        <v>3024.38</v>
      </c>
      <c r="K2528" t="str">
        <f>IF((LEN(relatorio_Ananindeua[[#This Row],[CIF/CPF/CNPJ]])=14),relatorio_Ananindeua[[#This Row],[CIF/CPF/CNPJ]],relatorio_Ananindeua[[#This Row],[Coluna2]])</f>
        <v>000******00</v>
      </c>
      <c r="L2528" t="str">
        <f t="shared" si="40"/>
        <v>000******00</v>
      </c>
    </row>
    <row r="2529" spans="1:12" x14ac:dyDescent="0.25">
      <c r="A2529" t="s">
        <v>13507</v>
      </c>
      <c r="B2529" t="s">
        <v>10</v>
      </c>
      <c r="C2529" t="s">
        <v>12</v>
      </c>
      <c r="D2529" s="1">
        <v>45299.820416666669</v>
      </c>
      <c r="E2529" s="18" t="s">
        <v>11</v>
      </c>
      <c r="F2529" s="13" t="s">
        <v>12</v>
      </c>
      <c r="G2529" t="s">
        <v>14</v>
      </c>
      <c r="H2529">
        <v>0</v>
      </c>
      <c r="I2529" s="2"/>
      <c r="J2529" s="4">
        <v>345.16</v>
      </c>
      <c r="K2529" t="str">
        <f>IF((LEN(relatorio_Ananindeua[[#This Row],[CIF/CPF/CNPJ]])=14),relatorio_Ananindeua[[#This Row],[CIF/CPF/CNPJ]],relatorio_Ananindeua[[#This Row],[Coluna2]])</f>
        <v>000******00</v>
      </c>
      <c r="L2529" t="str">
        <f t="shared" si="40"/>
        <v>000******00</v>
      </c>
    </row>
    <row r="2530" spans="1:12" x14ac:dyDescent="0.25">
      <c r="A2530" t="s">
        <v>13507</v>
      </c>
      <c r="B2530" t="s">
        <v>10</v>
      </c>
      <c r="C2530" t="s">
        <v>12</v>
      </c>
      <c r="D2530" s="1">
        <v>45299.820694444446</v>
      </c>
      <c r="E2530" s="18" t="s">
        <v>11</v>
      </c>
      <c r="F2530" s="13" t="s">
        <v>12</v>
      </c>
      <c r="G2530" t="s">
        <v>14</v>
      </c>
      <c r="H2530">
        <v>0</v>
      </c>
      <c r="I2530" s="2"/>
      <c r="J2530" s="4">
        <v>13512.05</v>
      </c>
      <c r="K2530" t="str">
        <f>IF((LEN(relatorio_Ananindeua[[#This Row],[CIF/CPF/CNPJ]])=14),relatorio_Ananindeua[[#This Row],[CIF/CPF/CNPJ]],relatorio_Ananindeua[[#This Row],[Coluna2]])</f>
        <v>000******00</v>
      </c>
      <c r="L2530" t="str">
        <f t="shared" si="40"/>
        <v>000******00</v>
      </c>
    </row>
    <row r="2531" spans="1:12" x14ac:dyDescent="0.25">
      <c r="A2531" t="s">
        <v>13507</v>
      </c>
      <c r="B2531" t="s">
        <v>10</v>
      </c>
      <c r="C2531" t="s">
        <v>12</v>
      </c>
      <c r="D2531" s="1">
        <v>45299.821111111109</v>
      </c>
      <c r="E2531" s="18" t="s">
        <v>11</v>
      </c>
      <c r="F2531" s="13" t="s">
        <v>12</v>
      </c>
      <c r="G2531" t="s">
        <v>14</v>
      </c>
      <c r="H2531">
        <v>0</v>
      </c>
      <c r="I2531" s="2"/>
      <c r="J2531" s="4">
        <v>8966.66</v>
      </c>
      <c r="K2531" t="str">
        <f>IF((LEN(relatorio_Ananindeua[[#This Row],[CIF/CPF/CNPJ]])=14),relatorio_Ananindeua[[#This Row],[CIF/CPF/CNPJ]],relatorio_Ananindeua[[#This Row],[Coluna2]])</f>
        <v>000******00</v>
      </c>
      <c r="L2531" t="str">
        <f t="shared" si="40"/>
        <v>000******00</v>
      </c>
    </row>
    <row r="2532" spans="1:12" x14ac:dyDescent="0.25">
      <c r="A2532" t="s">
        <v>62</v>
      </c>
      <c r="B2532" t="s">
        <v>63</v>
      </c>
      <c r="C2532" t="s">
        <v>12</v>
      </c>
      <c r="D2532" s="1">
        <v>45299.821145833332</v>
      </c>
      <c r="E2532" s="18" t="s">
        <v>11</v>
      </c>
      <c r="F2532" s="13" t="s">
        <v>12</v>
      </c>
      <c r="G2532" t="s">
        <v>14</v>
      </c>
      <c r="H2532">
        <v>0</v>
      </c>
      <c r="I2532" s="2"/>
      <c r="J2532" s="4">
        <v>60.15</v>
      </c>
      <c r="K2532" t="str">
        <f>IF((LEN(relatorio_Ananindeua[[#This Row],[CIF/CPF/CNPJ]])=14),relatorio_Ananindeua[[#This Row],[CIF/CPF/CNPJ]],relatorio_Ananindeua[[#This Row],[Coluna2]])</f>
        <v>05058441000168</v>
      </c>
      <c r="L2532" t="str">
        <f t="shared" si="40"/>
        <v>050******68</v>
      </c>
    </row>
    <row r="2533" spans="1:12" x14ac:dyDescent="0.25">
      <c r="A2533" t="s">
        <v>13507</v>
      </c>
      <c r="B2533" t="s">
        <v>10</v>
      </c>
      <c r="C2533" t="s">
        <v>12</v>
      </c>
      <c r="D2533" s="1">
        <v>45299.821377314816</v>
      </c>
      <c r="E2533" s="18" t="s">
        <v>11</v>
      </c>
      <c r="F2533" s="13" t="s">
        <v>12</v>
      </c>
      <c r="G2533" t="s">
        <v>14</v>
      </c>
      <c r="H2533">
        <v>0</v>
      </c>
      <c r="I2533" s="2"/>
      <c r="J2533" s="4">
        <v>1545.7</v>
      </c>
      <c r="K2533" t="str">
        <f>IF((LEN(relatorio_Ananindeua[[#This Row],[CIF/CPF/CNPJ]])=14),relatorio_Ananindeua[[#This Row],[CIF/CPF/CNPJ]],relatorio_Ananindeua[[#This Row],[Coluna2]])</f>
        <v>000******00</v>
      </c>
      <c r="L2533" t="str">
        <f t="shared" si="40"/>
        <v>000******00</v>
      </c>
    </row>
    <row r="2534" spans="1:12" x14ac:dyDescent="0.25">
      <c r="A2534" t="s">
        <v>13507</v>
      </c>
      <c r="B2534" t="s">
        <v>10</v>
      </c>
      <c r="C2534" t="s">
        <v>12</v>
      </c>
      <c r="D2534" s="1">
        <v>45299.821400462963</v>
      </c>
      <c r="E2534" s="18" t="s">
        <v>11</v>
      </c>
      <c r="F2534" s="13" t="s">
        <v>12</v>
      </c>
      <c r="G2534" t="s">
        <v>14</v>
      </c>
      <c r="H2534">
        <v>0</v>
      </c>
      <c r="I2534" s="2"/>
      <c r="J2534" s="4">
        <v>2021.24</v>
      </c>
      <c r="K2534" t="str">
        <f>IF((LEN(relatorio_Ananindeua[[#This Row],[CIF/CPF/CNPJ]])=14),relatorio_Ananindeua[[#This Row],[CIF/CPF/CNPJ]],relatorio_Ananindeua[[#This Row],[Coluna2]])</f>
        <v>000******00</v>
      </c>
      <c r="L2534" t="str">
        <f t="shared" si="40"/>
        <v>000******00</v>
      </c>
    </row>
    <row r="2535" spans="1:12" x14ac:dyDescent="0.25">
      <c r="A2535" t="s">
        <v>13507</v>
      </c>
      <c r="B2535" t="s">
        <v>10</v>
      </c>
      <c r="C2535" t="s">
        <v>12</v>
      </c>
      <c r="D2535" s="1">
        <v>45299.821504629632</v>
      </c>
      <c r="E2535" s="18" t="s">
        <v>11</v>
      </c>
      <c r="F2535" s="13" t="s">
        <v>12</v>
      </c>
      <c r="G2535" t="s">
        <v>14</v>
      </c>
      <c r="H2535">
        <v>0</v>
      </c>
      <c r="I2535" s="2"/>
      <c r="J2535" s="4">
        <v>4184.1000000000004</v>
      </c>
      <c r="K2535" t="str">
        <f>IF((LEN(relatorio_Ananindeua[[#This Row],[CIF/CPF/CNPJ]])=14),relatorio_Ananindeua[[#This Row],[CIF/CPF/CNPJ]],relatorio_Ananindeua[[#This Row],[Coluna2]])</f>
        <v>000******00</v>
      </c>
      <c r="L2535" t="str">
        <f t="shared" si="40"/>
        <v>000******00</v>
      </c>
    </row>
    <row r="2536" spans="1:12" x14ac:dyDescent="0.25">
      <c r="A2536" t="s">
        <v>13507</v>
      </c>
      <c r="B2536" t="s">
        <v>10</v>
      </c>
      <c r="C2536" t="s">
        <v>12</v>
      </c>
      <c r="D2536" s="1">
        <v>45299.821516203701</v>
      </c>
      <c r="E2536" s="18" t="s">
        <v>11</v>
      </c>
      <c r="F2536" s="13" t="s">
        <v>12</v>
      </c>
      <c r="G2536" t="s">
        <v>14</v>
      </c>
      <c r="H2536">
        <v>0</v>
      </c>
      <c r="I2536" s="2"/>
      <c r="J2536" s="4">
        <v>6268.21</v>
      </c>
      <c r="K2536" t="str">
        <f>IF((LEN(relatorio_Ananindeua[[#This Row],[CIF/CPF/CNPJ]])=14),relatorio_Ananindeua[[#This Row],[CIF/CPF/CNPJ]],relatorio_Ananindeua[[#This Row],[Coluna2]])</f>
        <v>000******00</v>
      </c>
      <c r="L2536" t="str">
        <f t="shared" si="40"/>
        <v>000******00</v>
      </c>
    </row>
    <row r="2537" spans="1:12" x14ac:dyDescent="0.25">
      <c r="A2537" t="s">
        <v>13507</v>
      </c>
      <c r="B2537" t="s">
        <v>10</v>
      </c>
      <c r="C2537" t="s">
        <v>12</v>
      </c>
      <c r="D2537" s="1">
        <v>45299.821574074071</v>
      </c>
      <c r="E2537" s="18" t="s">
        <v>11</v>
      </c>
      <c r="F2537" s="13" t="s">
        <v>12</v>
      </c>
      <c r="G2537" t="s">
        <v>14</v>
      </c>
      <c r="H2537">
        <v>0</v>
      </c>
      <c r="I2537" s="2"/>
      <c r="J2537" s="4">
        <v>1303.33</v>
      </c>
      <c r="K2537" t="str">
        <f>IF((LEN(relatorio_Ananindeua[[#This Row],[CIF/CPF/CNPJ]])=14),relatorio_Ananindeua[[#This Row],[CIF/CPF/CNPJ]],relatorio_Ananindeua[[#This Row],[Coluna2]])</f>
        <v>000******00</v>
      </c>
      <c r="L2537" t="str">
        <f t="shared" si="40"/>
        <v>000******00</v>
      </c>
    </row>
    <row r="2538" spans="1:12" x14ac:dyDescent="0.25">
      <c r="A2538" t="s">
        <v>13507</v>
      </c>
      <c r="B2538" t="s">
        <v>10</v>
      </c>
      <c r="C2538" t="s">
        <v>12</v>
      </c>
      <c r="D2538" s="1">
        <v>45299.821759259263</v>
      </c>
      <c r="E2538" s="18" t="s">
        <v>11</v>
      </c>
      <c r="F2538" s="13" t="s">
        <v>12</v>
      </c>
      <c r="G2538" t="s">
        <v>14</v>
      </c>
      <c r="H2538">
        <v>0</v>
      </c>
      <c r="I2538" s="2"/>
      <c r="J2538" s="4">
        <v>1685.2</v>
      </c>
      <c r="K2538" t="str">
        <f>IF((LEN(relatorio_Ananindeua[[#This Row],[CIF/CPF/CNPJ]])=14),relatorio_Ananindeua[[#This Row],[CIF/CPF/CNPJ]],relatorio_Ananindeua[[#This Row],[Coluna2]])</f>
        <v>000******00</v>
      </c>
      <c r="L2538" t="str">
        <f t="shared" si="40"/>
        <v>000******00</v>
      </c>
    </row>
    <row r="2539" spans="1:12" x14ac:dyDescent="0.25">
      <c r="A2539" t="s">
        <v>13507</v>
      </c>
      <c r="B2539" t="s">
        <v>10</v>
      </c>
      <c r="C2539" t="s">
        <v>12</v>
      </c>
      <c r="D2539" s="1">
        <v>45299.822094907409</v>
      </c>
      <c r="E2539" s="18" t="s">
        <v>11</v>
      </c>
      <c r="F2539" s="13" t="s">
        <v>12</v>
      </c>
      <c r="G2539" t="s">
        <v>14</v>
      </c>
      <c r="H2539">
        <v>0</v>
      </c>
      <c r="I2539" s="2"/>
      <c r="J2539" s="4">
        <v>341.8</v>
      </c>
      <c r="K2539" t="str">
        <f>IF((LEN(relatorio_Ananindeua[[#This Row],[CIF/CPF/CNPJ]])=14),relatorio_Ananindeua[[#This Row],[CIF/CPF/CNPJ]],relatorio_Ananindeua[[#This Row],[Coluna2]])</f>
        <v>000******00</v>
      </c>
      <c r="L2539" t="str">
        <f t="shared" si="40"/>
        <v>000******00</v>
      </c>
    </row>
    <row r="2540" spans="1:12" x14ac:dyDescent="0.25">
      <c r="A2540" t="s">
        <v>13507</v>
      </c>
      <c r="B2540" t="s">
        <v>10</v>
      </c>
      <c r="C2540" t="s">
        <v>12</v>
      </c>
      <c r="D2540" s="1">
        <v>45299.822824074072</v>
      </c>
      <c r="E2540" s="18" t="s">
        <v>11</v>
      </c>
      <c r="F2540" s="13" t="s">
        <v>12</v>
      </c>
      <c r="G2540" t="s">
        <v>14</v>
      </c>
      <c r="H2540">
        <v>0</v>
      </c>
      <c r="I2540" s="2"/>
      <c r="J2540" s="4">
        <v>2008.32</v>
      </c>
      <c r="K2540" t="str">
        <f>IF((LEN(relatorio_Ananindeua[[#This Row],[CIF/CPF/CNPJ]])=14),relatorio_Ananindeua[[#This Row],[CIF/CPF/CNPJ]],relatorio_Ananindeua[[#This Row],[Coluna2]])</f>
        <v>000******00</v>
      </c>
      <c r="L2540" t="str">
        <f t="shared" si="40"/>
        <v>000******00</v>
      </c>
    </row>
    <row r="2541" spans="1:12" x14ac:dyDescent="0.25">
      <c r="A2541" t="s">
        <v>13507</v>
      </c>
      <c r="B2541" t="s">
        <v>10</v>
      </c>
      <c r="C2541" t="s">
        <v>12</v>
      </c>
      <c r="D2541" s="1">
        <v>45299.822847222225</v>
      </c>
      <c r="E2541" s="18" t="s">
        <v>11</v>
      </c>
      <c r="F2541" s="13" t="s">
        <v>12</v>
      </c>
      <c r="G2541" t="s">
        <v>14</v>
      </c>
      <c r="H2541">
        <v>0</v>
      </c>
      <c r="I2541" s="2"/>
      <c r="J2541" s="4">
        <v>345.16</v>
      </c>
      <c r="K2541" t="str">
        <f>IF((LEN(relatorio_Ananindeua[[#This Row],[CIF/CPF/CNPJ]])=14),relatorio_Ananindeua[[#This Row],[CIF/CPF/CNPJ]],relatorio_Ananindeua[[#This Row],[Coluna2]])</f>
        <v>000******00</v>
      </c>
      <c r="L2541" t="str">
        <f t="shared" si="40"/>
        <v>000******00</v>
      </c>
    </row>
    <row r="2542" spans="1:12" x14ac:dyDescent="0.25">
      <c r="A2542" t="s">
        <v>13507</v>
      </c>
      <c r="B2542" t="s">
        <v>10</v>
      </c>
      <c r="C2542" t="s">
        <v>12</v>
      </c>
      <c r="D2542" s="1">
        <v>45299.823136574072</v>
      </c>
      <c r="E2542" s="18" t="s">
        <v>11</v>
      </c>
      <c r="F2542" s="13" t="s">
        <v>12</v>
      </c>
      <c r="G2542" t="s">
        <v>14</v>
      </c>
      <c r="H2542">
        <v>0</v>
      </c>
      <c r="I2542" s="2"/>
      <c r="J2542" s="4">
        <v>61.75</v>
      </c>
      <c r="K2542" t="str">
        <f>IF((LEN(relatorio_Ananindeua[[#This Row],[CIF/CPF/CNPJ]])=14),relatorio_Ananindeua[[#This Row],[CIF/CPF/CNPJ]],relatorio_Ananindeua[[#This Row],[Coluna2]])</f>
        <v>000******00</v>
      </c>
      <c r="L2542" t="str">
        <f t="shared" si="40"/>
        <v>000******00</v>
      </c>
    </row>
    <row r="2543" spans="1:12" x14ac:dyDescent="0.25">
      <c r="A2543" t="s">
        <v>13507</v>
      </c>
      <c r="B2543" t="s">
        <v>10</v>
      </c>
      <c r="C2543" t="s">
        <v>12</v>
      </c>
      <c r="D2543" s="1">
        <v>45299.823136574072</v>
      </c>
      <c r="E2543" s="18" t="s">
        <v>11</v>
      </c>
      <c r="F2543" s="13" t="s">
        <v>12</v>
      </c>
      <c r="G2543" t="s">
        <v>14</v>
      </c>
      <c r="H2543">
        <v>0</v>
      </c>
      <c r="I2543" s="2"/>
      <c r="J2543" s="4">
        <v>345.16</v>
      </c>
      <c r="K2543" t="str">
        <f>IF((LEN(relatorio_Ananindeua[[#This Row],[CIF/CPF/CNPJ]])=14),relatorio_Ananindeua[[#This Row],[CIF/CPF/CNPJ]],relatorio_Ananindeua[[#This Row],[Coluna2]])</f>
        <v>000******00</v>
      </c>
      <c r="L2543" t="str">
        <f t="shared" si="40"/>
        <v>000******00</v>
      </c>
    </row>
    <row r="2544" spans="1:12" x14ac:dyDescent="0.25">
      <c r="A2544" t="s">
        <v>13507</v>
      </c>
      <c r="B2544" t="s">
        <v>10</v>
      </c>
      <c r="C2544" t="s">
        <v>12</v>
      </c>
      <c r="D2544" s="1">
        <v>45299.823263888888</v>
      </c>
      <c r="E2544" s="18" t="s">
        <v>11</v>
      </c>
      <c r="F2544" s="13" t="s">
        <v>12</v>
      </c>
      <c r="G2544" t="s">
        <v>14</v>
      </c>
      <c r="H2544">
        <v>0</v>
      </c>
      <c r="I2544" s="2"/>
      <c r="J2544" s="4">
        <v>345.16</v>
      </c>
      <c r="K2544" t="str">
        <f>IF((LEN(relatorio_Ananindeua[[#This Row],[CIF/CPF/CNPJ]])=14),relatorio_Ananindeua[[#This Row],[CIF/CPF/CNPJ]],relatorio_Ananindeua[[#This Row],[Coluna2]])</f>
        <v>000******00</v>
      </c>
      <c r="L2544" t="str">
        <f t="shared" si="40"/>
        <v>000******00</v>
      </c>
    </row>
    <row r="2545" spans="1:12" x14ac:dyDescent="0.25">
      <c r="A2545" t="s">
        <v>60</v>
      </c>
      <c r="B2545" t="s">
        <v>61</v>
      </c>
      <c r="C2545" t="s">
        <v>12</v>
      </c>
      <c r="D2545" s="1">
        <v>45299.82340277778</v>
      </c>
      <c r="E2545" s="18" t="s">
        <v>11</v>
      </c>
      <c r="F2545" s="13" t="s">
        <v>12</v>
      </c>
      <c r="G2545" t="s">
        <v>14</v>
      </c>
      <c r="H2545">
        <v>0</v>
      </c>
      <c r="I2545" s="2"/>
      <c r="J2545" s="4">
        <v>8559.64</v>
      </c>
      <c r="K2545" t="str">
        <f>IF((LEN(relatorio_Ananindeua[[#This Row],[CIF/CPF/CNPJ]])=14),relatorio_Ananindeua[[#This Row],[CIF/CPF/CNPJ]],relatorio_Ananindeua[[#This Row],[Coluna2]])</f>
        <v>05054861000338</v>
      </c>
      <c r="L2545" t="str">
        <f t="shared" si="40"/>
        <v>050******38</v>
      </c>
    </row>
    <row r="2546" spans="1:12" x14ac:dyDescent="0.25">
      <c r="A2546" t="s">
        <v>13507</v>
      </c>
      <c r="B2546" t="s">
        <v>10</v>
      </c>
      <c r="C2546" t="s">
        <v>12</v>
      </c>
      <c r="D2546" s="1">
        <v>45299.823472222219</v>
      </c>
      <c r="E2546" s="18" t="s">
        <v>11</v>
      </c>
      <c r="F2546" s="13" t="s">
        <v>12</v>
      </c>
      <c r="G2546" t="s">
        <v>14</v>
      </c>
      <c r="H2546">
        <v>0</v>
      </c>
      <c r="I2546" s="2"/>
      <c r="J2546" s="4">
        <v>2897.01</v>
      </c>
      <c r="K2546" t="str">
        <f>IF((LEN(relatorio_Ananindeua[[#This Row],[CIF/CPF/CNPJ]])=14),relatorio_Ananindeua[[#This Row],[CIF/CPF/CNPJ]],relatorio_Ananindeua[[#This Row],[Coluna2]])</f>
        <v>000******00</v>
      </c>
      <c r="L2546" t="str">
        <f t="shared" si="40"/>
        <v>000******00</v>
      </c>
    </row>
    <row r="2547" spans="1:12" x14ac:dyDescent="0.25">
      <c r="A2547" t="s">
        <v>10134</v>
      </c>
      <c r="B2547" t="s">
        <v>10135</v>
      </c>
      <c r="C2547" t="s">
        <v>17</v>
      </c>
      <c r="D2547" s="1">
        <v>45299.890185185184</v>
      </c>
      <c r="E2547" s="18" t="s">
        <v>11</v>
      </c>
      <c r="F2547" s="13" t="s">
        <v>16</v>
      </c>
      <c r="G2547" t="s">
        <v>14</v>
      </c>
      <c r="H2547">
        <v>0</v>
      </c>
      <c r="I2547" s="2"/>
      <c r="J2547" s="4">
        <v>0</v>
      </c>
      <c r="K2547" t="str">
        <f>IF((LEN(relatorio_Ananindeua[[#This Row],[CIF/CPF/CNPJ]])=14),relatorio_Ananindeua[[#This Row],[CIF/CPF/CNPJ]],relatorio_Ananindeua[[#This Row],[Coluna2]])</f>
        <v>53329144000152</v>
      </c>
      <c r="L2547" t="str">
        <f t="shared" si="40"/>
        <v>533******52</v>
      </c>
    </row>
    <row r="2548" spans="1:12" x14ac:dyDescent="0.25">
      <c r="A2548" t="s">
        <v>10130</v>
      </c>
      <c r="B2548" t="s">
        <v>10131</v>
      </c>
      <c r="C2548" t="s">
        <v>17</v>
      </c>
      <c r="D2548" s="1">
        <v>45299.890196759261</v>
      </c>
      <c r="E2548" s="18" t="s">
        <v>11</v>
      </c>
      <c r="F2548" s="13" t="s">
        <v>16</v>
      </c>
      <c r="G2548" t="s">
        <v>14</v>
      </c>
      <c r="H2548">
        <v>0</v>
      </c>
      <c r="I2548" s="2"/>
      <c r="J2548" s="4">
        <v>0</v>
      </c>
      <c r="K2548" t="str">
        <f>IF((LEN(relatorio_Ananindeua[[#This Row],[CIF/CPF/CNPJ]])=14),relatorio_Ananindeua[[#This Row],[CIF/CPF/CNPJ]],relatorio_Ananindeua[[#This Row],[Coluna2]])</f>
        <v>53311038000141</v>
      </c>
      <c r="L2548" t="str">
        <f t="shared" si="40"/>
        <v>533******41</v>
      </c>
    </row>
    <row r="2549" spans="1:12" x14ac:dyDescent="0.25">
      <c r="A2549" t="s">
        <v>10124</v>
      </c>
      <c r="B2549" t="s">
        <v>10125</v>
      </c>
      <c r="C2549" t="s">
        <v>17</v>
      </c>
      <c r="D2549" s="1">
        <v>45299.890243055554</v>
      </c>
      <c r="E2549" s="18" t="s">
        <v>11</v>
      </c>
      <c r="F2549" s="13" t="s">
        <v>16</v>
      </c>
      <c r="G2549" t="s">
        <v>14</v>
      </c>
      <c r="H2549">
        <v>0</v>
      </c>
      <c r="I2549" s="2"/>
      <c r="J2549" s="4">
        <v>0</v>
      </c>
      <c r="K2549" t="str">
        <f>IF((LEN(relatorio_Ananindeua[[#This Row],[CIF/CPF/CNPJ]])=14),relatorio_Ananindeua[[#This Row],[CIF/CPF/CNPJ]],relatorio_Ananindeua[[#This Row],[Coluna2]])</f>
        <v>53283186000108</v>
      </c>
      <c r="L2549" t="str">
        <f t="shared" si="40"/>
        <v>532******08</v>
      </c>
    </row>
    <row r="2550" spans="1:12" x14ac:dyDescent="0.25">
      <c r="A2550" t="s">
        <v>10104</v>
      </c>
      <c r="B2550" t="s">
        <v>10105</v>
      </c>
      <c r="C2550" t="s">
        <v>17</v>
      </c>
      <c r="D2550" s="1">
        <v>45299.890289351853</v>
      </c>
      <c r="E2550" s="18" t="s">
        <v>11</v>
      </c>
      <c r="F2550" s="13" t="s">
        <v>16</v>
      </c>
      <c r="G2550" t="s">
        <v>14</v>
      </c>
      <c r="H2550">
        <v>0</v>
      </c>
      <c r="I2550" s="2"/>
      <c r="J2550" s="4">
        <v>0</v>
      </c>
      <c r="K2550" t="str">
        <f>IF((LEN(relatorio_Ananindeua[[#This Row],[CIF/CPF/CNPJ]])=14),relatorio_Ananindeua[[#This Row],[CIF/CPF/CNPJ]],relatorio_Ananindeua[[#This Row],[Coluna2]])</f>
        <v>53176753000119</v>
      </c>
      <c r="L2550" t="str">
        <f t="shared" si="40"/>
        <v>531******19</v>
      </c>
    </row>
    <row r="2551" spans="1:12" x14ac:dyDescent="0.25">
      <c r="A2551" t="s">
        <v>10102</v>
      </c>
      <c r="B2551" t="s">
        <v>10103</v>
      </c>
      <c r="C2551" t="s">
        <v>17</v>
      </c>
      <c r="D2551" s="1">
        <v>45299.890300925923</v>
      </c>
      <c r="E2551" s="18" t="s">
        <v>11</v>
      </c>
      <c r="F2551" s="13" t="s">
        <v>16</v>
      </c>
      <c r="G2551" t="s">
        <v>14</v>
      </c>
      <c r="H2551">
        <v>0</v>
      </c>
      <c r="I2551" s="2"/>
      <c r="J2551" s="4">
        <v>0</v>
      </c>
      <c r="K2551" t="str">
        <f>IF((LEN(relatorio_Ananindeua[[#This Row],[CIF/CPF/CNPJ]])=14),relatorio_Ananindeua[[#This Row],[CIF/CPF/CNPJ]],relatorio_Ananindeua[[#This Row],[Coluna2]])</f>
        <v>53176557000144</v>
      </c>
      <c r="L2551" t="str">
        <f t="shared" si="40"/>
        <v>531******44</v>
      </c>
    </row>
    <row r="2552" spans="1:12" x14ac:dyDescent="0.25">
      <c r="A2552" t="s">
        <v>10106</v>
      </c>
      <c r="B2552" t="s">
        <v>10107</v>
      </c>
      <c r="C2552" t="s">
        <v>17</v>
      </c>
      <c r="D2552" s="1">
        <v>45299.890300925923</v>
      </c>
      <c r="E2552" s="18" t="s">
        <v>11</v>
      </c>
      <c r="F2552" s="13" t="s">
        <v>16</v>
      </c>
      <c r="G2552" t="s">
        <v>14</v>
      </c>
      <c r="H2552">
        <v>0</v>
      </c>
      <c r="I2552" s="2"/>
      <c r="J2552" s="4">
        <v>0</v>
      </c>
      <c r="K2552" t="str">
        <f>IF((LEN(relatorio_Ananindeua[[#This Row],[CIF/CPF/CNPJ]])=14),relatorio_Ananindeua[[#This Row],[CIF/CPF/CNPJ]],relatorio_Ananindeua[[#This Row],[Coluna2]])</f>
        <v>53179526000147</v>
      </c>
      <c r="L2552" t="str">
        <f t="shared" si="40"/>
        <v>531******47</v>
      </c>
    </row>
    <row r="2553" spans="1:12" x14ac:dyDescent="0.25">
      <c r="A2553" t="s">
        <v>10108</v>
      </c>
      <c r="B2553" t="s">
        <v>10109</v>
      </c>
      <c r="C2553" t="s">
        <v>17</v>
      </c>
      <c r="D2553" s="1">
        <v>45299.890300925923</v>
      </c>
      <c r="E2553" s="18" t="s">
        <v>11</v>
      </c>
      <c r="F2553" s="13" t="s">
        <v>16</v>
      </c>
      <c r="G2553" t="s">
        <v>14</v>
      </c>
      <c r="H2553">
        <v>0</v>
      </c>
      <c r="I2553" s="2"/>
      <c r="J2553" s="4">
        <v>0</v>
      </c>
      <c r="K2553" t="str">
        <f>IF((LEN(relatorio_Ananindeua[[#This Row],[CIF/CPF/CNPJ]])=14),relatorio_Ananindeua[[#This Row],[CIF/CPF/CNPJ]],relatorio_Ananindeua[[#This Row],[Coluna2]])</f>
        <v>53180657000144</v>
      </c>
      <c r="L2553" t="str">
        <f t="shared" si="40"/>
        <v>531******44</v>
      </c>
    </row>
    <row r="2554" spans="1:12" x14ac:dyDescent="0.25">
      <c r="A2554" t="s">
        <v>10086</v>
      </c>
      <c r="B2554" t="s">
        <v>10087</v>
      </c>
      <c r="C2554" t="s">
        <v>17</v>
      </c>
      <c r="D2554" s="1">
        <v>45299.890335648146</v>
      </c>
      <c r="E2554" s="18" t="s">
        <v>11</v>
      </c>
      <c r="F2554" s="13" t="s">
        <v>16</v>
      </c>
      <c r="G2554" t="s">
        <v>14</v>
      </c>
      <c r="H2554">
        <v>0</v>
      </c>
      <c r="I2554" s="2"/>
      <c r="J2554" s="4">
        <v>0</v>
      </c>
      <c r="K2554" t="str">
        <f>IF((LEN(relatorio_Ananindeua[[#This Row],[CIF/CPF/CNPJ]])=14),relatorio_Ananindeua[[#This Row],[CIF/CPF/CNPJ]],relatorio_Ananindeua[[#This Row],[Coluna2]])</f>
        <v>53102434000169</v>
      </c>
      <c r="L2554" t="str">
        <f t="shared" si="40"/>
        <v>531******69</v>
      </c>
    </row>
    <row r="2555" spans="1:12" x14ac:dyDescent="0.25">
      <c r="A2555" t="s">
        <v>10074</v>
      </c>
      <c r="B2555" t="s">
        <v>10075</v>
      </c>
      <c r="C2555" t="s">
        <v>17</v>
      </c>
      <c r="D2555" s="1">
        <v>45299.8903587963</v>
      </c>
      <c r="E2555" s="18" t="s">
        <v>11</v>
      </c>
      <c r="F2555" s="13" t="s">
        <v>16</v>
      </c>
      <c r="G2555" t="s">
        <v>14</v>
      </c>
      <c r="H2555">
        <v>0</v>
      </c>
      <c r="I2555" s="2"/>
      <c r="J2555" s="4">
        <v>0</v>
      </c>
      <c r="K2555" t="str">
        <f>IF((LEN(relatorio_Ananindeua[[#This Row],[CIF/CPF/CNPJ]])=14),relatorio_Ananindeua[[#This Row],[CIF/CPF/CNPJ]],relatorio_Ananindeua[[#This Row],[Coluna2]])</f>
        <v>53054167000100</v>
      </c>
      <c r="L2555" t="str">
        <f t="shared" si="40"/>
        <v>530******00</v>
      </c>
    </row>
    <row r="2556" spans="1:12" x14ac:dyDescent="0.25">
      <c r="A2556" t="s">
        <v>10080</v>
      </c>
      <c r="B2556" t="s">
        <v>10081</v>
      </c>
      <c r="C2556" t="s">
        <v>17</v>
      </c>
      <c r="D2556" s="1">
        <v>45299.8903587963</v>
      </c>
      <c r="E2556" s="18" t="s">
        <v>11</v>
      </c>
      <c r="F2556" s="13" t="s">
        <v>16</v>
      </c>
      <c r="G2556" t="s">
        <v>14</v>
      </c>
      <c r="H2556">
        <v>0</v>
      </c>
      <c r="I2556" s="2"/>
      <c r="J2556" s="4">
        <v>0</v>
      </c>
      <c r="K2556" t="str">
        <f>IF((LEN(relatorio_Ananindeua[[#This Row],[CIF/CPF/CNPJ]])=14),relatorio_Ananindeua[[#This Row],[CIF/CPF/CNPJ]],relatorio_Ananindeua[[#This Row],[Coluna2]])</f>
        <v>53075687000190</v>
      </c>
      <c r="L2556" t="str">
        <f t="shared" si="40"/>
        <v>530******90</v>
      </c>
    </row>
    <row r="2557" spans="1:12" x14ac:dyDescent="0.25">
      <c r="A2557" t="s">
        <v>10068</v>
      </c>
      <c r="B2557" t="s">
        <v>10069</v>
      </c>
      <c r="C2557" t="s">
        <v>17</v>
      </c>
      <c r="D2557" s="1">
        <v>45299.890370370369</v>
      </c>
      <c r="E2557" s="18" t="s">
        <v>11</v>
      </c>
      <c r="F2557" s="13" t="s">
        <v>16</v>
      </c>
      <c r="G2557" t="s">
        <v>14</v>
      </c>
      <c r="H2557">
        <v>0</v>
      </c>
      <c r="I2557" s="2"/>
      <c r="J2557" s="4">
        <v>0</v>
      </c>
      <c r="K2557" t="str">
        <f>IF((LEN(relatorio_Ananindeua[[#This Row],[CIF/CPF/CNPJ]])=14),relatorio_Ananindeua[[#This Row],[CIF/CPF/CNPJ]],relatorio_Ananindeua[[#This Row],[Coluna2]])</f>
        <v>53036500000140</v>
      </c>
      <c r="L2557" t="str">
        <f t="shared" si="40"/>
        <v>530******40</v>
      </c>
    </row>
    <row r="2558" spans="1:12" x14ac:dyDescent="0.25">
      <c r="A2558" t="s">
        <v>10058</v>
      </c>
      <c r="B2558" t="s">
        <v>10059</v>
      </c>
      <c r="C2558" t="s">
        <v>17</v>
      </c>
      <c r="D2558" s="1">
        <v>45299.890405092592</v>
      </c>
      <c r="E2558" s="18" t="s">
        <v>11</v>
      </c>
      <c r="F2558" s="13" t="s">
        <v>16</v>
      </c>
      <c r="G2558" t="s">
        <v>14</v>
      </c>
      <c r="H2558">
        <v>0</v>
      </c>
      <c r="I2558" s="2"/>
      <c r="J2558" s="4">
        <v>0</v>
      </c>
      <c r="K2558" t="str">
        <f>IF((LEN(relatorio_Ananindeua[[#This Row],[CIF/CPF/CNPJ]])=14),relatorio_Ananindeua[[#This Row],[CIF/CPF/CNPJ]],relatorio_Ananindeua[[#This Row],[Coluna2]])</f>
        <v>53003941000145</v>
      </c>
      <c r="L2558" t="str">
        <f t="shared" si="40"/>
        <v>530******45</v>
      </c>
    </row>
    <row r="2559" spans="1:12" x14ac:dyDescent="0.25">
      <c r="A2559" t="s">
        <v>10040</v>
      </c>
      <c r="B2559" t="s">
        <v>10041</v>
      </c>
      <c r="C2559" t="s">
        <v>17</v>
      </c>
      <c r="D2559" s="1">
        <v>45299.890428240738</v>
      </c>
      <c r="E2559" s="18" t="s">
        <v>11</v>
      </c>
      <c r="F2559" s="13" t="s">
        <v>16</v>
      </c>
      <c r="G2559" t="s">
        <v>14</v>
      </c>
      <c r="H2559">
        <v>0</v>
      </c>
      <c r="I2559" s="2"/>
      <c r="J2559" s="4">
        <v>0</v>
      </c>
      <c r="K2559" t="str">
        <f>IF((LEN(relatorio_Ananindeua[[#This Row],[CIF/CPF/CNPJ]])=14),relatorio_Ananindeua[[#This Row],[CIF/CPF/CNPJ]],relatorio_Ananindeua[[#This Row],[Coluna2]])</f>
        <v>52953351000110</v>
      </c>
      <c r="L2559" t="str">
        <f t="shared" si="40"/>
        <v>529******10</v>
      </c>
    </row>
    <row r="2560" spans="1:12" x14ac:dyDescent="0.25">
      <c r="A2560" t="s">
        <v>10052</v>
      </c>
      <c r="B2560" t="s">
        <v>10053</v>
      </c>
      <c r="C2560" t="s">
        <v>17</v>
      </c>
      <c r="D2560" s="1">
        <v>45299.890428240738</v>
      </c>
      <c r="E2560" s="18" t="s">
        <v>11</v>
      </c>
      <c r="F2560" s="13" t="s">
        <v>16</v>
      </c>
      <c r="G2560" t="s">
        <v>14</v>
      </c>
      <c r="H2560">
        <v>0</v>
      </c>
      <c r="I2560" s="2"/>
      <c r="J2560" s="4">
        <v>0</v>
      </c>
      <c r="K2560" t="str">
        <f>IF((LEN(relatorio_Ananindeua[[#This Row],[CIF/CPF/CNPJ]])=14),relatorio_Ananindeua[[#This Row],[CIF/CPF/CNPJ]],relatorio_Ananindeua[[#This Row],[Coluna2]])</f>
        <v>52979884000171</v>
      </c>
      <c r="L2560" t="str">
        <f t="shared" si="40"/>
        <v>529******71</v>
      </c>
    </row>
    <row r="2561" spans="1:12" x14ac:dyDescent="0.25">
      <c r="A2561" t="s">
        <v>2132</v>
      </c>
      <c r="B2561" t="s">
        <v>2133</v>
      </c>
      <c r="C2561" t="s">
        <v>17</v>
      </c>
      <c r="D2561" s="1">
        <v>45299.890462962961</v>
      </c>
      <c r="E2561" s="18" t="s">
        <v>11</v>
      </c>
      <c r="F2561" s="13" t="s">
        <v>16</v>
      </c>
      <c r="G2561" t="s">
        <v>14</v>
      </c>
      <c r="H2561">
        <v>0</v>
      </c>
      <c r="I2561" s="2"/>
      <c r="J2561" s="4">
        <v>0</v>
      </c>
      <c r="K2561" t="str">
        <f>IF((LEN(relatorio_Ananindeua[[#This Row],[CIF/CPF/CNPJ]])=14),relatorio_Ananindeua[[#This Row],[CIF/CPF/CNPJ]],relatorio_Ananindeua[[#This Row],[Coluna2]])</f>
        <v>27256813000101</v>
      </c>
      <c r="L2561" t="str">
        <f t="shared" si="40"/>
        <v>272******01</v>
      </c>
    </row>
    <row r="2562" spans="1:12" x14ac:dyDescent="0.25">
      <c r="A2562" t="s">
        <v>1712</v>
      </c>
      <c r="B2562" t="s">
        <v>1713</v>
      </c>
      <c r="C2562" t="s">
        <v>17</v>
      </c>
      <c r="D2562" s="1">
        <v>45299.890474537038</v>
      </c>
      <c r="E2562" s="18" t="s">
        <v>11</v>
      </c>
      <c r="F2562" s="13" t="s">
        <v>16</v>
      </c>
      <c r="G2562" t="s">
        <v>14</v>
      </c>
      <c r="H2562">
        <v>0</v>
      </c>
      <c r="I2562" s="2"/>
      <c r="J2562" s="4">
        <v>0</v>
      </c>
      <c r="K2562" t="str">
        <f>IF((LEN(relatorio_Ananindeua[[#This Row],[CIF/CPF/CNPJ]])=14),relatorio_Ananindeua[[#This Row],[CIF/CPF/CNPJ]],relatorio_Ananindeua[[#This Row],[Coluna2]])</f>
        <v>23901319000193</v>
      </c>
      <c r="L2562" t="str">
        <f t="shared" si="40"/>
        <v>239******93</v>
      </c>
    </row>
    <row r="2563" spans="1:12" x14ac:dyDescent="0.25">
      <c r="A2563" t="s">
        <v>2028</v>
      </c>
      <c r="B2563" t="s">
        <v>2029</v>
      </c>
      <c r="C2563" t="s">
        <v>17</v>
      </c>
      <c r="D2563" s="1">
        <v>45299.890474537038</v>
      </c>
      <c r="E2563" s="18" t="s">
        <v>11</v>
      </c>
      <c r="F2563" s="13" t="s">
        <v>16</v>
      </c>
      <c r="G2563" t="s">
        <v>14</v>
      </c>
      <c r="H2563">
        <v>0</v>
      </c>
      <c r="I2563" s="2"/>
      <c r="J2563" s="4">
        <v>0</v>
      </c>
      <c r="K2563" t="str">
        <f>IF((LEN(relatorio_Ananindeua[[#This Row],[CIF/CPF/CNPJ]])=14),relatorio_Ananindeua[[#This Row],[CIF/CPF/CNPJ]],relatorio_Ananindeua[[#This Row],[Coluna2]])</f>
        <v>26600034000100</v>
      </c>
      <c r="L2563" t="str">
        <f t="shared" si="40"/>
        <v>266******00</v>
      </c>
    </row>
    <row r="2564" spans="1:12" x14ac:dyDescent="0.25">
      <c r="A2564" t="s">
        <v>1648</v>
      </c>
      <c r="B2564" t="s">
        <v>1649</v>
      </c>
      <c r="C2564" t="s">
        <v>17</v>
      </c>
      <c r="D2564" s="1">
        <v>45299.890486111108</v>
      </c>
      <c r="E2564" s="18" t="s">
        <v>11</v>
      </c>
      <c r="F2564" s="13" t="s">
        <v>16</v>
      </c>
      <c r="G2564" t="s">
        <v>14</v>
      </c>
      <c r="H2564">
        <v>0</v>
      </c>
      <c r="I2564" s="2"/>
      <c r="J2564" s="4">
        <v>0</v>
      </c>
      <c r="K2564" t="str">
        <f>IF((LEN(relatorio_Ananindeua[[#This Row],[CIF/CPF/CNPJ]])=14),relatorio_Ananindeua[[#This Row],[CIF/CPF/CNPJ]],relatorio_Ananindeua[[#This Row],[Coluna2]])</f>
        <v>23408706000192</v>
      </c>
      <c r="L2564" t="str">
        <f t="shared" si="40"/>
        <v>234******92</v>
      </c>
    </row>
    <row r="2565" spans="1:12" x14ac:dyDescent="0.25">
      <c r="A2565" t="s">
        <v>1550</v>
      </c>
      <c r="B2565" t="s">
        <v>1551</v>
      </c>
      <c r="C2565" t="s">
        <v>17</v>
      </c>
      <c r="D2565" s="1">
        <v>45299.890497685185</v>
      </c>
      <c r="E2565" s="18" t="s">
        <v>11</v>
      </c>
      <c r="F2565" s="13" t="s">
        <v>16</v>
      </c>
      <c r="G2565" t="s">
        <v>14</v>
      </c>
      <c r="H2565">
        <v>0</v>
      </c>
      <c r="I2565" s="2"/>
      <c r="J2565" s="4">
        <v>0</v>
      </c>
      <c r="K2565" t="str">
        <f>IF((LEN(relatorio_Ananindeua[[#This Row],[CIF/CPF/CNPJ]])=14),relatorio_Ananindeua[[#This Row],[CIF/CPF/CNPJ]],relatorio_Ananindeua[[#This Row],[Coluna2]])</f>
        <v>22627767000188</v>
      </c>
      <c r="L2565" t="str">
        <f t="shared" si="40"/>
        <v>226******88</v>
      </c>
    </row>
    <row r="2566" spans="1:12" x14ac:dyDescent="0.25">
      <c r="A2566" t="s">
        <v>1817</v>
      </c>
      <c r="B2566" t="s">
        <v>1818</v>
      </c>
      <c r="C2566" t="s">
        <v>17</v>
      </c>
      <c r="D2566" s="1">
        <v>45299.890497685185</v>
      </c>
      <c r="E2566" s="18" t="s">
        <v>11</v>
      </c>
      <c r="F2566" s="13" t="s">
        <v>16</v>
      </c>
      <c r="G2566" t="s">
        <v>14</v>
      </c>
      <c r="H2566">
        <v>0</v>
      </c>
      <c r="I2566" s="2"/>
      <c r="J2566" s="4">
        <v>0</v>
      </c>
      <c r="K2566" t="str">
        <f>IF((LEN(relatorio_Ananindeua[[#This Row],[CIF/CPF/CNPJ]])=14),relatorio_Ananindeua[[#This Row],[CIF/CPF/CNPJ]],relatorio_Ananindeua[[#This Row],[Coluna2]])</f>
        <v>24636008000107</v>
      </c>
      <c r="L2566" t="str">
        <f t="shared" si="40"/>
        <v>246******07</v>
      </c>
    </row>
    <row r="2567" spans="1:12" x14ac:dyDescent="0.25">
      <c r="A2567" t="s">
        <v>1843</v>
      </c>
      <c r="B2567" t="s">
        <v>1844</v>
      </c>
      <c r="C2567" t="s">
        <v>17</v>
      </c>
      <c r="D2567" s="1">
        <v>45299.890497685185</v>
      </c>
      <c r="E2567" s="18" t="s">
        <v>11</v>
      </c>
      <c r="F2567" s="13" t="s">
        <v>16</v>
      </c>
      <c r="G2567" t="s">
        <v>14</v>
      </c>
      <c r="H2567">
        <v>0</v>
      </c>
      <c r="I2567" s="2"/>
      <c r="J2567" s="4">
        <v>0</v>
      </c>
      <c r="K2567" t="str">
        <f>IF((LEN(relatorio_Ananindeua[[#This Row],[CIF/CPF/CNPJ]])=14),relatorio_Ananindeua[[#This Row],[CIF/CPF/CNPJ]],relatorio_Ananindeua[[#This Row],[Coluna2]])</f>
        <v>24752796000105</v>
      </c>
      <c r="L2567" t="str">
        <f t="shared" si="40"/>
        <v>247******05</v>
      </c>
    </row>
    <row r="2568" spans="1:12" x14ac:dyDescent="0.25">
      <c r="A2568" t="s">
        <v>1972</v>
      </c>
      <c r="B2568" t="s">
        <v>1973</v>
      </c>
      <c r="C2568" t="s">
        <v>17</v>
      </c>
      <c r="D2568" s="1">
        <v>45299.890497685185</v>
      </c>
      <c r="E2568" s="18" t="s">
        <v>11</v>
      </c>
      <c r="F2568" s="13" t="s">
        <v>16</v>
      </c>
      <c r="G2568" t="s">
        <v>14</v>
      </c>
      <c r="H2568">
        <v>0</v>
      </c>
      <c r="I2568" s="2"/>
      <c r="J2568" s="4">
        <v>0</v>
      </c>
      <c r="K2568" t="str">
        <f>IF((LEN(relatorio_Ananindeua[[#This Row],[CIF/CPF/CNPJ]])=14),relatorio_Ananindeua[[#This Row],[CIF/CPF/CNPJ]],relatorio_Ananindeua[[#This Row],[Coluna2]])</f>
        <v>26219689000133</v>
      </c>
      <c r="L2568" t="str">
        <f t="shared" si="40"/>
        <v>262******33</v>
      </c>
    </row>
    <row r="2569" spans="1:12" x14ac:dyDescent="0.25">
      <c r="A2569" t="s">
        <v>10024</v>
      </c>
      <c r="B2569" t="s">
        <v>10025</v>
      </c>
      <c r="C2569" t="s">
        <v>17</v>
      </c>
      <c r="D2569" s="1">
        <v>45299.890497685185</v>
      </c>
      <c r="E2569" s="18" t="s">
        <v>11</v>
      </c>
      <c r="F2569" s="13" t="s">
        <v>16</v>
      </c>
      <c r="G2569" t="s">
        <v>14</v>
      </c>
      <c r="H2569">
        <v>0</v>
      </c>
      <c r="I2569" s="2"/>
      <c r="J2569" s="4">
        <v>0</v>
      </c>
      <c r="K2569" t="str">
        <f>IF((LEN(relatorio_Ananindeua[[#This Row],[CIF/CPF/CNPJ]])=14),relatorio_Ananindeua[[#This Row],[CIF/CPF/CNPJ]],relatorio_Ananindeua[[#This Row],[Coluna2]])</f>
        <v>52914524000191</v>
      </c>
      <c r="L2569" t="str">
        <f t="shared" si="40"/>
        <v>529******91</v>
      </c>
    </row>
    <row r="2570" spans="1:12" x14ac:dyDescent="0.25">
      <c r="A2570" t="s">
        <v>1374</v>
      </c>
      <c r="B2570" t="s">
        <v>1375</v>
      </c>
      <c r="C2570" t="s">
        <v>17</v>
      </c>
      <c r="D2570" s="1">
        <v>45299.890509259261</v>
      </c>
      <c r="E2570" s="18" t="s">
        <v>11</v>
      </c>
      <c r="F2570" s="13" t="s">
        <v>16</v>
      </c>
      <c r="G2570" t="s">
        <v>14</v>
      </c>
      <c r="H2570">
        <v>0</v>
      </c>
      <c r="I2570" s="2"/>
      <c r="J2570" s="4">
        <v>0</v>
      </c>
      <c r="K2570" t="str">
        <f>IF((LEN(relatorio_Ananindeua[[#This Row],[CIF/CPF/CNPJ]])=14),relatorio_Ananindeua[[#This Row],[CIF/CPF/CNPJ]],relatorio_Ananindeua[[#This Row],[Coluna2]])</f>
        <v>21039977000192</v>
      </c>
      <c r="L2570" t="str">
        <f t="shared" si="40"/>
        <v>210******92</v>
      </c>
    </row>
    <row r="2571" spans="1:12" x14ac:dyDescent="0.25">
      <c r="A2571" t="s">
        <v>1413</v>
      </c>
      <c r="B2571" t="s">
        <v>1414</v>
      </c>
      <c r="C2571" t="s">
        <v>17</v>
      </c>
      <c r="D2571" s="1">
        <v>45299.890509259261</v>
      </c>
      <c r="E2571" s="18" t="s">
        <v>11</v>
      </c>
      <c r="F2571" s="13" t="s">
        <v>16</v>
      </c>
      <c r="G2571" t="s">
        <v>14</v>
      </c>
      <c r="H2571">
        <v>0</v>
      </c>
      <c r="I2571" s="2"/>
      <c r="J2571" s="4">
        <v>0</v>
      </c>
      <c r="K2571" t="str">
        <f>IF((LEN(relatorio_Ananindeua[[#This Row],[CIF/CPF/CNPJ]])=14),relatorio_Ananindeua[[#This Row],[CIF/CPF/CNPJ]],relatorio_Ananindeua[[#This Row],[Coluna2]])</f>
        <v>21349737000194</v>
      </c>
      <c r="L2571" t="str">
        <f t="shared" si="40"/>
        <v>213******94</v>
      </c>
    </row>
    <row r="2572" spans="1:12" x14ac:dyDescent="0.25">
      <c r="A2572" t="s">
        <v>1421</v>
      </c>
      <c r="B2572" t="s">
        <v>1422</v>
      </c>
      <c r="C2572" t="s">
        <v>17</v>
      </c>
      <c r="D2572" s="1">
        <v>45299.890509259261</v>
      </c>
      <c r="E2572" s="18" t="s">
        <v>11</v>
      </c>
      <c r="F2572" s="13" t="s">
        <v>16</v>
      </c>
      <c r="G2572" t="s">
        <v>14</v>
      </c>
      <c r="H2572">
        <v>0</v>
      </c>
      <c r="I2572" s="2"/>
      <c r="J2572" s="4">
        <v>0</v>
      </c>
      <c r="K2572" t="str">
        <f>IF((LEN(relatorio_Ananindeua[[#This Row],[CIF/CPF/CNPJ]])=14),relatorio_Ananindeua[[#This Row],[CIF/CPF/CNPJ]],relatorio_Ananindeua[[#This Row],[Coluna2]])</f>
        <v>21441723000104</v>
      </c>
      <c r="L2572" t="str">
        <f t="shared" si="40"/>
        <v>214******04</v>
      </c>
    </row>
    <row r="2573" spans="1:12" x14ac:dyDescent="0.25">
      <c r="A2573" t="s">
        <v>1501</v>
      </c>
      <c r="B2573" t="s">
        <v>1502</v>
      </c>
      <c r="C2573" t="s">
        <v>17</v>
      </c>
      <c r="D2573" s="1">
        <v>45299.890509259261</v>
      </c>
      <c r="E2573" s="18" t="s">
        <v>11</v>
      </c>
      <c r="F2573" s="13" t="s">
        <v>16</v>
      </c>
      <c r="G2573" t="s">
        <v>14</v>
      </c>
      <c r="H2573">
        <v>0</v>
      </c>
      <c r="I2573" s="2"/>
      <c r="J2573" s="4">
        <v>0</v>
      </c>
      <c r="K2573" t="str">
        <f>IF((LEN(relatorio_Ananindeua[[#This Row],[CIF/CPF/CNPJ]])=14),relatorio_Ananindeua[[#This Row],[CIF/CPF/CNPJ]],relatorio_Ananindeua[[#This Row],[Coluna2]])</f>
        <v>22172064000102</v>
      </c>
      <c r="L2573" t="str">
        <f t="shared" si="40"/>
        <v>221******02</v>
      </c>
    </row>
    <row r="2574" spans="1:12" x14ac:dyDescent="0.25">
      <c r="A2574" t="s">
        <v>10020</v>
      </c>
      <c r="B2574" t="s">
        <v>10021</v>
      </c>
      <c r="C2574" t="s">
        <v>17</v>
      </c>
      <c r="D2574" s="1">
        <v>45299.890509259261</v>
      </c>
      <c r="E2574" s="18" t="s">
        <v>11</v>
      </c>
      <c r="F2574" s="13" t="s">
        <v>16</v>
      </c>
      <c r="G2574" t="s">
        <v>14</v>
      </c>
      <c r="H2574">
        <v>0</v>
      </c>
      <c r="I2574" s="2"/>
      <c r="J2574" s="4">
        <v>0</v>
      </c>
      <c r="K2574" t="str">
        <f>IF((LEN(relatorio_Ananindeua[[#This Row],[CIF/CPF/CNPJ]])=14),relatorio_Ananindeua[[#This Row],[CIF/CPF/CNPJ]],relatorio_Ananindeua[[#This Row],[Coluna2]])</f>
        <v>52904385000115</v>
      </c>
      <c r="L2574" t="str">
        <f t="shared" si="40"/>
        <v>529******15</v>
      </c>
    </row>
    <row r="2575" spans="1:12" x14ac:dyDescent="0.25">
      <c r="A2575" t="s">
        <v>1225</v>
      </c>
      <c r="B2575" t="s">
        <v>1226</v>
      </c>
      <c r="C2575" t="s">
        <v>17</v>
      </c>
      <c r="D2575" s="1">
        <v>45299.890520833331</v>
      </c>
      <c r="E2575" s="18" t="s">
        <v>11</v>
      </c>
      <c r="F2575" s="13" t="s">
        <v>16</v>
      </c>
      <c r="G2575" t="s">
        <v>14</v>
      </c>
      <c r="H2575">
        <v>0</v>
      </c>
      <c r="I2575" s="2"/>
      <c r="J2575" s="4">
        <v>0</v>
      </c>
      <c r="K2575" t="str">
        <f>IF((LEN(relatorio_Ananindeua[[#This Row],[CIF/CPF/CNPJ]])=14),relatorio_Ananindeua[[#This Row],[CIF/CPF/CNPJ]],relatorio_Ananindeua[[#This Row],[Coluna2]])</f>
        <v>19643273000182</v>
      </c>
      <c r="L2575" t="str">
        <f t="shared" si="40"/>
        <v>196******82</v>
      </c>
    </row>
    <row r="2576" spans="1:12" x14ac:dyDescent="0.25">
      <c r="A2576" t="s">
        <v>1327</v>
      </c>
      <c r="B2576" t="s">
        <v>1328</v>
      </c>
      <c r="C2576" t="s">
        <v>17</v>
      </c>
      <c r="D2576" s="1">
        <v>45299.890520833331</v>
      </c>
      <c r="E2576" s="18" t="s">
        <v>11</v>
      </c>
      <c r="F2576" s="13" t="s">
        <v>16</v>
      </c>
      <c r="G2576" t="s">
        <v>14</v>
      </c>
      <c r="H2576">
        <v>0</v>
      </c>
      <c r="I2576" s="2"/>
      <c r="J2576" s="4">
        <v>0</v>
      </c>
      <c r="K2576" t="str">
        <f>IF((LEN(relatorio_Ananindeua[[#This Row],[CIF/CPF/CNPJ]])=14),relatorio_Ananindeua[[#This Row],[CIF/CPF/CNPJ]],relatorio_Ananindeua[[#This Row],[Coluna2]])</f>
        <v>20327610000101</v>
      </c>
      <c r="L2576" t="str">
        <f t="shared" si="40"/>
        <v>203******01</v>
      </c>
    </row>
    <row r="2577" spans="1:12" x14ac:dyDescent="0.25">
      <c r="A2577" t="s">
        <v>1329</v>
      </c>
      <c r="B2577" t="s">
        <v>1330</v>
      </c>
      <c r="C2577" t="s">
        <v>17</v>
      </c>
      <c r="D2577" s="1">
        <v>45299.890520833331</v>
      </c>
      <c r="E2577" s="18" t="s">
        <v>11</v>
      </c>
      <c r="F2577" s="13" t="s">
        <v>16</v>
      </c>
      <c r="G2577" t="s">
        <v>14</v>
      </c>
      <c r="H2577">
        <v>0</v>
      </c>
      <c r="I2577" s="2"/>
      <c r="J2577" s="4">
        <v>0</v>
      </c>
      <c r="K2577" t="str">
        <f>IF((LEN(relatorio_Ananindeua[[#This Row],[CIF/CPF/CNPJ]])=14),relatorio_Ananindeua[[#This Row],[CIF/CPF/CNPJ]],relatorio_Ananindeua[[#This Row],[Coluna2]])</f>
        <v>20342775000152</v>
      </c>
      <c r="L2577" t="str">
        <f t="shared" si="40"/>
        <v>203******52</v>
      </c>
    </row>
    <row r="2578" spans="1:12" x14ac:dyDescent="0.25">
      <c r="A2578" t="s">
        <v>1390</v>
      </c>
      <c r="B2578" t="s">
        <v>1391</v>
      </c>
      <c r="C2578" t="s">
        <v>17</v>
      </c>
      <c r="D2578" s="1">
        <v>45299.890520833331</v>
      </c>
      <c r="E2578" s="18" t="s">
        <v>11</v>
      </c>
      <c r="F2578" s="13" t="s">
        <v>16</v>
      </c>
      <c r="G2578" t="s">
        <v>14</v>
      </c>
      <c r="H2578">
        <v>0</v>
      </c>
      <c r="I2578" s="2"/>
      <c r="J2578" s="4">
        <v>0</v>
      </c>
      <c r="K2578" t="str">
        <f>IF((LEN(relatorio_Ananindeua[[#This Row],[CIF/CPF/CNPJ]])=14),relatorio_Ananindeua[[#This Row],[CIF/CPF/CNPJ]],relatorio_Ananindeua[[#This Row],[Coluna2]])</f>
        <v>21106458000108</v>
      </c>
      <c r="L2578" t="str">
        <f t="shared" ref="L2578:L2641" si="41">_xlfn.CONCAT(LEFT(A2578,3),REPT("*",6),RIGHT(A2578,2))</f>
        <v>211******08</v>
      </c>
    </row>
    <row r="2579" spans="1:12" x14ac:dyDescent="0.25">
      <c r="A2579" t="s">
        <v>1398</v>
      </c>
      <c r="B2579" t="s">
        <v>1399</v>
      </c>
      <c r="C2579" t="s">
        <v>17</v>
      </c>
      <c r="D2579" s="1">
        <v>45299.890520833331</v>
      </c>
      <c r="E2579" s="18" t="s">
        <v>11</v>
      </c>
      <c r="F2579" s="13" t="s">
        <v>16</v>
      </c>
      <c r="G2579" t="s">
        <v>14</v>
      </c>
      <c r="H2579">
        <v>0</v>
      </c>
      <c r="I2579" s="2"/>
      <c r="J2579" s="4">
        <v>0</v>
      </c>
      <c r="K2579" t="str">
        <f>IF((LEN(relatorio_Ananindeua[[#This Row],[CIF/CPF/CNPJ]])=14),relatorio_Ananindeua[[#This Row],[CIF/CPF/CNPJ]],relatorio_Ananindeua[[#This Row],[Coluna2]])</f>
        <v>21160576000196</v>
      </c>
      <c r="L2579" t="str">
        <f t="shared" si="41"/>
        <v>211******96</v>
      </c>
    </row>
    <row r="2580" spans="1:12" x14ac:dyDescent="0.25">
      <c r="A2580" t="s">
        <v>10028</v>
      </c>
      <c r="B2580" t="s">
        <v>10029</v>
      </c>
      <c r="C2580" t="s">
        <v>17</v>
      </c>
      <c r="D2580" s="1">
        <v>45299.890520833331</v>
      </c>
      <c r="E2580" s="18" t="s">
        <v>11</v>
      </c>
      <c r="F2580" s="13" t="s">
        <v>16</v>
      </c>
      <c r="G2580" t="s">
        <v>14</v>
      </c>
      <c r="H2580">
        <v>0</v>
      </c>
      <c r="I2580" s="2"/>
      <c r="J2580" s="4">
        <v>0</v>
      </c>
      <c r="K2580" t="str">
        <f>IF((LEN(relatorio_Ananindeua[[#This Row],[CIF/CPF/CNPJ]])=14),relatorio_Ananindeua[[#This Row],[CIF/CPF/CNPJ]],relatorio_Ananindeua[[#This Row],[Coluna2]])</f>
        <v>52920700000106</v>
      </c>
      <c r="L2580" t="str">
        <f t="shared" si="41"/>
        <v>529******06</v>
      </c>
    </row>
    <row r="2581" spans="1:12" x14ac:dyDescent="0.25">
      <c r="A2581" t="s">
        <v>735</v>
      </c>
      <c r="B2581" t="s">
        <v>736</v>
      </c>
      <c r="C2581" t="s">
        <v>17</v>
      </c>
      <c r="D2581" s="1">
        <v>45299.890532407408</v>
      </c>
      <c r="E2581" s="18" t="s">
        <v>11</v>
      </c>
      <c r="F2581" s="13" t="s">
        <v>16</v>
      </c>
      <c r="G2581" t="s">
        <v>14</v>
      </c>
      <c r="H2581">
        <v>0</v>
      </c>
      <c r="I2581" s="2"/>
      <c r="J2581" s="4">
        <v>0</v>
      </c>
      <c r="K2581" t="str">
        <f>IF((LEN(relatorio_Ananindeua[[#This Row],[CIF/CPF/CNPJ]])=14),relatorio_Ananindeua[[#This Row],[CIF/CPF/CNPJ]],relatorio_Ananindeua[[#This Row],[Coluna2]])</f>
        <v>15337988000156</v>
      </c>
      <c r="L2581" t="str">
        <f t="shared" si="41"/>
        <v>153******56</v>
      </c>
    </row>
    <row r="2582" spans="1:12" x14ac:dyDescent="0.25">
      <c r="A2582" t="s">
        <v>838</v>
      </c>
      <c r="B2582" t="s">
        <v>839</v>
      </c>
      <c r="C2582" t="s">
        <v>17</v>
      </c>
      <c r="D2582" s="1">
        <v>45299.890532407408</v>
      </c>
      <c r="E2582" s="18" t="s">
        <v>11</v>
      </c>
      <c r="F2582" s="13" t="s">
        <v>16</v>
      </c>
      <c r="G2582" t="s">
        <v>14</v>
      </c>
      <c r="H2582">
        <v>0</v>
      </c>
      <c r="I2582" s="2"/>
      <c r="J2582" s="4">
        <v>0</v>
      </c>
      <c r="K2582" t="str">
        <f>IF((LEN(relatorio_Ananindeua[[#This Row],[CIF/CPF/CNPJ]])=14),relatorio_Ananindeua[[#This Row],[CIF/CPF/CNPJ]],relatorio_Ananindeua[[#This Row],[Coluna2]])</f>
        <v>16100734000182</v>
      </c>
      <c r="L2582" t="str">
        <f t="shared" si="41"/>
        <v>161******82</v>
      </c>
    </row>
    <row r="2583" spans="1:12" x14ac:dyDescent="0.25">
      <c r="A2583" t="s">
        <v>1024</v>
      </c>
      <c r="B2583" t="s">
        <v>1025</v>
      </c>
      <c r="C2583" t="s">
        <v>17</v>
      </c>
      <c r="D2583" s="1">
        <v>45299.890532407408</v>
      </c>
      <c r="E2583" s="18" t="s">
        <v>11</v>
      </c>
      <c r="F2583" s="13" t="s">
        <v>16</v>
      </c>
      <c r="G2583" t="s">
        <v>14</v>
      </c>
      <c r="H2583">
        <v>0</v>
      </c>
      <c r="I2583" s="2"/>
      <c r="J2583" s="4">
        <v>0</v>
      </c>
      <c r="K2583" t="str">
        <f>IF((LEN(relatorio_Ananindeua[[#This Row],[CIF/CPF/CNPJ]])=14),relatorio_Ananindeua[[#This Row],[CIF/CPF/CNPJ]],relatorio_Ananindeua[[#This Row],[Coluna2]])</f>
        <v>17860192000109</v>
      </c>
      <c r="L2583" t="str">
        <f t="shared" si="41"/>
        <v>178******09</v>
      </c>
    </row>
    <row r="2584" spans="1:12" x14ac:dyDescent="0.25">
      <c r="A2584" t="s">
        <v>1263</v>
      </c>
      <c r="B2584" t="s">
        <v>1264</v>
      </c>
      <c r="C2584" t="s">
        <v>17</v>
      </c>
      <c r="D2584" s="1">
        <v>45299.890532407408</v>
      </c>
      <c r="E2584" s="18" t="s">
        <v>11</v>
      </c>
      <c r="F2584" s="13" t="s">
        <v>16</v>
      </c>
      <c r="G2584" t="s">
        <v>14</v>
      </c>
      <c r="H2584">
        <v>0</v>
      </c>
      <c r="I2584" s="2"/>
      <c r="J2584" s="4">
        <v>0</v>
      </c>
      <c r="K2584" t="str">
        <f>IF((LEN(relatorio_Ananindeua[[#This Row],[CIF/CPF/CNPJ]])=14),relatorio_Ananindeua[[#This Row],[CIF/CPF/CNPJ]],relatorio_Ananindeua[[#This Row],[Coluna2]])</f>
        <v>19941014000138</v>
      </c>
      <c r="L2584" t="str">
        <f t="shared" si="41"/>
        <v>199******38</v>
      </c>
    </row>
    <row r="2585" spans="1:12" x14ac:dyDescent="0.25">
      <c r="A2585" t="s">
        <v>1295</v>
      </c>
      <c r="B2585" t="s">
        <v>1296</v>
      </c>
      <c r="C2585" t="s">
        <v>17</v>
      </c>
      <c r="D2585" s="1">
        <v>45299.890532407408</v>
      </c>
      <c r="E2585" s="18" t="s">
        <v>11</v>
      </c>
      <c r="F2585" s="13" t="s">
        <v>16</v>
      </c>
      <c r="G2585" t="s">
        <v>14</v>
      </c>
      <c r="H2585">
        <v>0</v>
      </c>
      <c r="I2585" s="2"/>
      <c r="J2585" s="4">
        <v>0</v>
      </c>
      <c r="K2585" t="str">
        <f>IF((LEN(relatorio_Ananindeua[[#This Row],[CIF/CPF/CNPJ]])=14),relatorio_Ananindeua[[#This Row],[CIF/CPF/CNPJ]],relatorio_Ananindeua[[#This Row],[Coluna2]])</f>
        <v>20106607000168</v>
      </c>
      <c r="L2585" t="str">
        <f t="shared" si="41"/>
        <v>201******68</v>
      </c>
    </row>
    <row r="2586" spans="1:12" x14ac:dyDescent="0.25">
      <c r="A2586" t="s">
        <v>911</v>
      </c>
      <c r="B2586" t="s">
        <v>912</v>
      </c>
      <c r="C2586" t="s">
        <v>17</v>
      </c>
      <c r="D2586" s="1">
        <v>45299.890543981484</v>
      </c>
      <c r="E2586" s="18" t="s">
        <v>11</v>
      </c>
      <c r="F2586" s="13" t="s">
        <v>16</v>
      </c>
      <c r="G2586" t="s">
        <v>14</v>
      </c>
      <c r="H2586">
        <v>0</v>
      </c>
      <c r="I2586" s="2"/>
      <c r="J2586" s="4">
        <v>0</v>
      </c>
      <c r="K2586" t="str">
        <f>IF((LEN(relatorio_Ananindeua[[#This Row],[CIF/CPF/CNPJ]])=14),relatorio_Ananindeua[[#This Row],[CIF/CPF/CNPJ]],relatorio_Ananindeua[[#This Row],[Coluna2]])</f>
        <v>17174678000193</v>
      </c>
      <c r="L2586" t="str">
        <f t="shared" si="41"/>
        <v>171******93</v>
      </c>
    </row>
    <row r="2587" spans="1:12" x14ac:dyDescent="0.25">
      <c r="A2587" t="s">
        <v>1183</v>
      </c>
      <c r="B2587" t="s">
        <v>1184</v>
      </c>
      <c r="C2587" t="s">
        <v>17</v>
      </c>
      <c r="D2587" s="1">
        <v>45299.890543981484</v>
      </c>
      <c r="E2587" s="18" t="s">
        <v>11</v>
      </c>
      <c r="F2587" s="13" t="s">
        <v>16</v>
      </c>
      <c r="G2587" t="s">
        <v>14</v>
      </c>
      <c r="H2587">
        <v>0</v>
      </c>
      <c r="I2587" s="2"/>
      <c r="J2587" s="4">
        <v>0</v>
      </c>
      <c r="K2587" t="str">
        <f>IF((LEN(relatorio_Ananindeua[[#This Row],[CIF/CPF/CNPJ]])=14),relatorio_Ananindeua[[#This Row],[CIF/CPF/CNPJ]],relatorio_Ananindeua[[#This Row],[Coluna2]])</f>
        <v>19389296000102</v>
      </c>
      <c r="L2587" t="str">
        <f t="shared" si="41"/>
        <v>193******02</v>
      </c>
    </row>
    <row r="2588" spans="1:12" x14ac:dyDescent="0.25">
      <c r="A2588" t="s">
        <v>1259</v>
      </c>
      <c r="B2588" t="s">
        <v>1260</v>
      </c>
      <c r="C2588" t="s">
        <v>17</v>
      </c>
      <c r="D2588" s="1">
        <v>45299.890543981484</v>
      </c>
      <c r="E2588" s="18" t="s">
        <v>11</v>
      </c>
      <c r="F2588" s="13" t="s">
        <v>16</v>
      </c>
      <c r="G2588" t="s">
        <v>14</v>
      </c>
      <c r="H2588">
        <v>0</v>
      </c>
      <c r="I2588" s="2"/>
      <c r="J2588" s="4">
        <v>0</v>
      </c>
      <c r="K2588" t="str">
        <f>IF((LEN(relatorio_Ananindeua[[#This Row],[CIF/CPF/CNPJ]])=14),relatorio_Ananindeua[[#This Row],[CIF/CPF/CNPJ]],relatorio_Ananindeua[[#This Row],[Coluna2]])</f>
        <v>19928814000119</v>
      </c>
      <c r="L2588" t="str">
        <f t="shared" si="41"/>
        <v>199******19</v>
      </c>
    </row>
    <row r="2589" spans="1:12" x14ac:dyDescent="0.25">
      <c r="A2589" t="s">
        <v>1267</v>
      </c>
      <c r="B2589" t="s">
        <v>1268</v>
      </c>
      <c r="C2589" t="s">
        <v>17</v>
      </c>
      <c r="D2589" s="1">
        <v>45299.890543981484</v>
      </c>
      <c r="E2589" s="18" t="s">
        <v>11</v>
      </c>
      <c r="F2589" s="13" t="s">
        <v>16</v>
      </c>
      <c r="G2589" t="s">
        <v>14</v>
      </c>
      <c r="H2589">
        <v>0</v>
      </c>
      <c r="I2589" s="2"/>
      <c r="J2589" s="4">
        <v>0</v>
      </c>
      <c r="K2589" t="str">
        <f>IF((LEN(relatorio_Ananindeua[[#This Row],[CIF/CPF/CNPJ]])=14),relatorio_Ananindeua[[#This Row],[CIF/CPF/CNPJ]],relatorio_Ananindeua[[#This Row],[Coluna2]])</f>
        <v>19949016000173</v>
      </c>
      <c r="L2589" t="str">
        <f t="shared" si="41"/>
        <v>199******73</v>
      </c>
    </row>
    <row r="2590" spans="1:12" x14ac:dyDescent="0.25">
      <c r="A2590" t="s">
        <v>1285</v>
      </c>
      <c r="B2590" t="s">
        <v>1286</v>
      </c>
      <c r="C2590" t="s">
        <v>17</v>
      </c>
      <c r="D2590" s="1">
        <v>45299.890543981484</v>
      </c>
      <c r="E2590" s="18" t="s">
        <v>11</v>
      </c>
      <c r="F2590" s="13" t="s">
        <v>16</v>
      </c>
      <c r="G2590" t="s">
        <v>14</v>
      </c>
      <c r="H2590">
        <v>0</v>
      </c>
      <c r="I2590" s="2"/>
      <c r="J2590" s="4">
        <v>0</v>
      </c>
      <c r="K2590" t="str">
        <f>IF((LEN(relatorio_Ananindeua[[#This Row],[CIF/CPF/CNPJ]])=14),relatorio_Ananindeua[[#This Row],[CIF/CPF/CNPJ]],relatorio_Ananindeua[[#This Row],[Coluna2]])</f>
        <v>20011853000136</v>
      </c>
      <c r="L2590" t="str">
        <f t="shared" si="41"/>
        <v>200******36</v>
      </c>
    </row>
    <row r="2591" spans="1:12" x14ac:dyDescent="0.25">
      <c r="A2591" t="s">
        <v>81</v>
      </c>
      <c r="B2591" t="s">
        <v>82</v>
      </c>
      <c r="C2591" t="s">
        <v>17</v>
      </c>
      <c r="D2591" s="1">
        <v>45299.890555555554</v>
      </c>
      <c r="E2591" s="18" t="s">
        <v>11</v>
      </c>
      <c r="F2591" s="13" t="s">
        <v>16</v>
      </c>
      <c r="G2591" t="s">
        <v>14</v>
      </c>
      <c r="H2591">
        <v>0</v>
      </c>
      <c r="I2591" s="2"/>
      <c r="J2591" s="4">
        <v>0</v>
      </c>
      <c r="K2591" t="str">
        <f>IF((LEN(relatorio_Ananindeua[[#This Row],[CIF/CPF/CNPJ]])=14),relatorio_Ananindeua[[#This Row],[CIF/CPF/CNPJ]],relatorio_Ananindeua[[#This Row],[Coluna2]])</f>
        <v>07661709000187</v>
      </c>
      <c r="L2591" t="str">
        <f t="shared" si="41"/>
        <v>076******87</v>
      </c>
    </row>
    <row r="2592" spans="1:12" x14ac:dyDescent="0.25">
      <c r="A2592" t="s">
        <v>996</v>
      </c>
      <c r="B2592" t="s">
        <v>997</v>
      </c>
      <c r="C2592" t="s">
        <v>17</v>
      </c>
      <c r="D2592" s="1">
        <v>45299.890555555554</v>
      </c>
      <c r="E2592" s="18" t="s">
        <v>11</v>
      </c>
      <c r="F2592" s="13" t="s">
        <v>16</v>
      </c>
      <c r="G2592" t="s">
        <v>14</v>
      </c>
      <c r="H2592">
        <v>0</v>
      </c>
      <c r="I2592" s="2"/>
      <c r="J2592" s="4">
        <v>0</v>
      </c>
      <c r="K2592" t="str">
        <f>IF((LEN(relatorio_Ananindeua[[#This Row],[CIF/CPF/CNPJ]])=14),relatorio_Ananindeua[[#This Row],[CIF/CPF/CNPJ]],relatorio_Ananindeua[[#This Row],[Coluna2]])</f>
        <v>17649870000199</v>
      </c>
      <c r="L2592" t="str">
        <f t="shared" si="41"/>
        <v>176******99</v>
      </c>
    </row>
    <row r="2593" spans="1:12" x14ac:dyDescent="0.25">
      <c r="A2593" t="s">
        <v>1038</v>
      </c>
      <c r="B2593" t="s">
        <v>1039</v>
      </c>
      <c r="C2593" t="s">
        <v>17</v>
      </c>
      <c r="D2593" s="1">
        <v>45299.890555555554</v>
      </c>
      <c r="E2593" s="18" t="s">
        <v>11</v>
      </c>
      <c r="F2593" s="13" t="s">
        <v>16</v>
      </c>
      <c r="G2593" t="s">
        <v>14</v>
      </c>
      <c r="H2593">
        <v>0</v>
      </c>
      <c r="I2593" s="2"/>
      <c r="J2593" s="4">
        <v>0</v>
      </c>
      <c r="K2593" t="str">
        <f>IF((LEN(relatorio_Ananindeua[[#This Row],[CIF/CPF/CNPJ]])=14),relatorio_Ananindeua[[#This Row],[CIF/CPF/CNPJ]],relatorio_Ananindeua[[#This Row],[Coluna2]])</f>
        <v>18041336000168</v>
      </c>
      <c r="L2593" t="str">
        <f t="shared" si="41"/>
        <v>180******68</v>
      </c>
    </row>
    <row r="2594" spans="1:12" x14ac:dyDescent="0.25">
      <c r="A2594" t="s">
        <v>1261</v>
      </c>
      <c r="B2594" t="s">
        <v>1262</v>
      </c>
      <c r="C2594" t="s">
        <v>17</v>
      </c>
      <c r="D2594" s="1">
        <v>45299.890555555554</v>
      </c>
      <c r="E2594" s="18" t="s">
        <v>11</v>
      </c>
      <c r="F2594" s="13" t="s">
        <v>16</v>
      </c>
      <c r="G2594" t="s">
        <v>14</v>
      </c>
      <c r="H2594">
        <v>0</v>
      </c>
      <c r="I2594" s="2"/>
      <c r="J2594" s="4">
        <v>0</v>
      </c>
      <c r="K2594" t="str">
        <f>IF((LEN(relatorio_Ananindeua[[#This Row],[CIF/CPF/CNPJ]])=14),relatorio_Ananindeua[[#This Row],[CIF/CPF/CNPJ]],relatorio_Ananindeua[[#This Row],[Coluna2]])</f>
        <v>19932190000103</v>
      </c>
      <c r="L2594" t="str">
        <f t="shared" si="41"/>
        <v>199******03</v>
      </c>
    </row>
    <row r="2595" spans="1:12" x14ac:dyDescent="0.25">
      <c r="A2595" t="s">
        <v>1382</v>
      </c>
      <c r="B2595" t="s">
        <v>1383</v>
      </c>
      <c r="C2595" t="s">
        <v>17</v>
      </c>
      <c r="D2595" s="1">
        <v>45299.890555555554</v>
      </c>
      <c r="E2595" s="18" t="s">
        <v>11</v>
      </c>
      <c r="F2595" s="13" t="s">
        <v>16</v>
      </c>
      <c r="G2595" t="s">
        <v>14</v>
      </c>
      <c r="H2595">
        <v>0</v>
      </c>
      <c r="I2595" s="2"/>
      <c r="J2595" s="4">
        <v>0</v>
      </c>
      <c r="K2595" t="str">
        <f>IF((LEN(relatorio_Ananindeua[[#This Row],[CIF/CPF/CNPJ]])=14),relatorio_Ananindeua[[#This Row],[CIF/CPF/CNPJ]],relatorio_Ananindeua[[#This Row],[Coluna2]])</f>
        <v>21086141000149</v>
      </c>
      <c r="L2595" t="str">
        <f t="shared" si="41"/>
        <v>210******49</v>
      </c>
    </row>
    <row r="2596" spans="1:12" x14ac:dyDescent="0.25">
      <c r="A2596" t="s">
        <v>931</v>
      </c>
      <c r="B2596" t="s">
        <v>932</v>
      </c>
      <c r="C2596" t="s">
        <v>17</v>
      </c>
      <c r="D2596" s="1">
        <v>45299.890567129631</v>
      </c>
      <c r="E2596" s="18" t="s">
        <v>11</v>
      </c>
      <c r="F2596" s="13" t="s">
        <v>16</v>
      </c>
      <c r="G2596" t="s">
        <v>14</v>
      </c>
      <c r="H2596">
        <v>0</v>
      </c>
      <c r="I2596" s="2"/>
      <c r="J2596" s="4">
        <v>0</v>
      </c>
      <c r="K2596" t="str">
        <f>IF((LEN(relatorio_Ananindeua[[#This Row],[CIF/CPF/CNPJ]])=14),relatorio_Ananindeua[[#This Row],[CIF/CPF/CNPJ]],relatorio_Ananindeua[[#This Row],[Coluna2]])</f>
        <v>17301175000131</v>
      </c>
      <c r="L2596" t="str">
        <f t="shared" si="41"/>
        <v>173******31</v>
      </c>
    </row>
    <row r="2597" spans="1:12" x14ac:dyDescent="0.25">
      <c r="A2597" t="s">
        <v>943</v>
      </c>
      <c r="B2597" t="s">
        <v>944</v>
      </c>
      <c r="C2597" t="s">
        <v>17</v>
      </c>
      <c r="D2597" s="1">
        <v>45299.890567129631</v>
      </c>
      <c r="E2597" s="18" t="s">
        <v>11</v>
      </c>
      <c r="F2597" s="13" t="s">
        <v>16</v>
      </c>
      <c r="G2597" t="s">
        <v>14</v>
      </c>
      <c r="H2597">
        <v>0</v>
      </c>
      <c r="I2597" s="2"/>
      <c r="J2597" s="4">
        <v>0</v>
      </c>
      <c r="K2597" t="str">
        <f>IF((LEN(relatorio_Ananindeua[[#This Row],[CIF/CPF/CNPJ]])=14),relatorio_Ananindeua[[#This Row],[CIF/CPF/CNPJ]],relatorio_Ananindeua[[#This Row],[Coluna2]])</f>
        <v>17362000000134</v>
      </c>
      <c r="L2597" t="str">
        <f t="shared" si="41"/>
        <v>173******34</v>
      </c>
    </row>
    <row r="2598" spans="1:12" x14ac:dyDescent="0.25">
      <c r="A2598" t="s">
        <v>948</v>
      </c>
      <c r="B2598" t="s">
        <v>949</v>
      </c>
      <c r="C2598" t="s">
        <v>17</v>
      </c>
      <c r="D2598" s="1">
        <v>45299.890567129631</v>
      </c>
      <c r="E2598" s="18" t="s">
        <v>11</v>
      </c>
      <c r="F2598" s="13" t="s">
        <v>16</v>
      </c>
      <c r="G2598" t="s">
        <v>14</v>
      </c>
      <c r="H2598">
        <v>0</v>
      </c>
      <c r="I2598" s="2"/>
      <c r="J2598" s="4">
        <v>0</v>
      </c>
      <c r="K2598" t="str">
        <f>IF((LEN(relatorio_Ananindeua[[#This Row],[CIF/CPF/CNPJ]])=14),relatorio_Ananindeua[[#This Row],[CIF/CPF/CNPJ]],relatorio_Ananindeua[[#This Row],[Coluna2]])</f>
        <v>17406097000130</v>
      </c>
      <c r="L2598" t="str">
        <f t="shared" si="41"/>
        <v>174******30</v>
      </c>
    </row>
    <row r="2599" spans="1:12" x14ac:dyDescent="0.25">
      <c r="A2599" t="s">
        <v>1237</v>
      </c>
      <c r="B2599" t="s">
        <v>1238</v>
      </c>
      <c r="C2599" t="s">
        <v>17</v>
      </c>
      <c r="D2599" s="1">
        <v>45299.890567129631</v>
      </c>
      <c r="E2599" s="18" t="s">
        <v>11</v>
      </c>
      <c r="F2599" s="13" t="s">
        <v>16</v>
      </c>
      <c r="G2599" t="s">
        <v>14</v>
      </c>
      <c r="H2599">
        <v>0</v>
      </c>
      <c r="I2599" s="2"/>
      <c r="J2599" s="4">
        <v>0</v>
      </c>
      <c r="K2599" t="str">
        <f>IF((LEN(relatorio_Ananindeua[[#This Row],[CIF/CPF/CNPJ]])=14),relatorio_Ananindeua[[#This Row],[CIF/CPF/CNPJ]],relatorio_Ananindeua[[#This Row],[Coluna2]])</f>
        <v>19713792000170</v>
      </c>
      <c r="L2599" t="str">
        <f t="shared" si="41"/>
        <v>197******70</v>
      </c>
    </row>
    <row r="2600" spans="1:12" x14ac:dyDescent="0.25">
      <c r="A2600" t="s">
        <v>1350</v>
      </c>
      <c r="B2600" t="s">
        <v>1351</v>
      </c>
      <c r="C2600" t="s">
        <v>17</v>
      </c>
      <c r="D2600" s="1">
        <v>45299.890567129631</v>
      </c>
      <c r="E2600" s="18" t="s">
        <v>11</v>
      </c>
      <c r="F2600" s="13" t="s">
        <v>16</v>
      </c>
      <c r="G2600" t="s">
        <v>14</v>
      </c>
      <c r="H2600">
        <v>0</v>
      </c>
      <c r="I2600" s="2"/>
      <c r="J2600" s="4">
        <v>0</v>
      </c>
      <c r="K2600" t="str">
        <f>IF((LEN(relatorio_Ananindeua[[#This Row],[CIF/CPF/CNPJ]])=14),relatorio_Ananindeua[[#This Row],[CIF/CPF/CNPJ]],relatorio_Ananindeua[[#This Row],[Coluna2]])</f>
        <v>20742609000143</v>
      </c>
      <c r="L2600" t="str">
        <f t="shared" si="41"/>
        <v>207******43</v>
      </c>
    </row>
    <row r="2601" spans="1:12" x14ac:dyDescent="0.25">
      <c r="A2601" t="s">
        <v>933</v>
      </c>
      <c r="B2601" t="s">
        <v>934</v>
      </c>
      <c r="C2601" t="s">
        <v>17</v>
      </c>
      <c r="D2601" s="1">
        <v>45299.8905787037</v>
      </c>
      <c r="E2601" s="18" t="s">
        <v>11</v>
      </c>
      <c r="F2601" s="13" t="s">
        <v>16</v>
      </c>
      <c r="G2601" t="s">
        <v>14</v>
      </c>
      <c r="H2601">
        <v>0</v>
      </c>
      <c r="I2601" s="2"/>
      <c r="J2601" s="4">
        <v>0</v>
      </c>
      <c r="K2601" t="str">
        <f>IF((LEN(relatorio_Ananindeua[[#This Row],[CIF/CPF/CNPJ]])=14),relatorio_Ananindeua[[#This Row],[CIF/CPF/CNPJ]],relatorio_Ananindeua[[#This Row],[Coluna2]])</f>
        <v>17302763000190</v>
      </c>
      <c r="L2601" t="str">
        <f t="shared" si="41"/>
        <v>173******90</v>
      </c>
    </row>
    <row r="2602" spans="1:12" x14ac:dyDescent="0.25">
      <c r="A2602" t="s">
        <v>950</v>
      </c>
      <c r="B2602" t="s">
        <v>951</v>
      </c>
      <c r="C2602" t="s">
        <v>17</v>
      </c>
      <c r="D2602" s="1">
        <v>45299.8905787037</v>
      </c>
      <c r="E2602" s="18" t="s">
        <v>11</v>
      </c>
      <c r="F2602" s="13" t="s">
        <v>16</v>
      </c>
      <c r="G2602" t="s">
        <v>14</v>
      </c>
      <c r="H2602">
        <v>0</v>
      </c>
      <c r="I2602" s="2"/>
      <c r="J2602" s="4">
        <v>0</v>
      </c>
      <c r="K2602" t="str">
        <f>IF((LEN(relatorio_Ananindeua[[#This Row],[CIF/CPF/CNPJ]])=14),relatorio_Ananindeua[[#This Row],[CIF/CPF/CNPJ]],relatorio_Ananindeua[[#This Row],[Coluna2]])</f>
        <v>17407734000192</v>
      </c>
      <c r="L2602" t="str">
        <f t="shared" si="41"/>
        <v>174******92</v>
      </c>
    </row>
    <row r="2603" spans="1:12" x14ac:dyDescent="0.25">
      <c r="A2603" t="s">
        <v>1093</v>
      </c>
      <c r="B2603" t="s">
        <v>1094</v>
      </c>
      <c r="C2603" t="s">
        <v>17</v>
      </c>
      <c r="D2603" s="1">
        <v>45299.8905787037</v>
      </c>
      <c r="E2603" s="18" t="s">
        <v>11</v>
      </c>
      <c r="F2603" s="13" t="s">
        <v>16</v>
      </c>
      <c r="G2603" t="s">
        <v>14</v>
      </c>
      <c r="H2603">
        <v>0</v>
      </c>
      <c r="I2603" s="2"/>
      <c r="J2603" s="4">
        <v>0</v>
      </c>
      <c r="K2603" t="str">
        <f>IF((LEN(relatorio_Ananindeua[[#This Row],[CIF/CPF/CNPJ]])=14),relatorio_Ananindeua[[#This Row],[CIF/CPF/CNPJ]],relatorio_Ananindeua[[#This Row],[Coluna2]])</f>
        <v>18410857000145</v>
      </c>
      <c r="L2603" t="str">
        <f t="shared" si="41"/>
        <v>184******45</v>
      </c>
    </row>
    <row r="2604" spans="1:12" x14ac:dyDescent="0.25">
      <c r="A2604" t="s">
        <v>1171</v>
      </c>
      <c r="B2604" t="s">
        <v>1172</v>
      </c>
      <c r="C2604" t="s">
        <v>17</v>
      </c>
      <c r="D2604" s="1">
        <v>45299.8905787037</v>
      </c>
      <c r="E2604" s="18" t="s">
        <v>11</v>
      </c>
      <c r="F2604" s="13" t="s">
        <v>16</v>
      </c>
      <c r="G2604" t="s">
        <v>14</v>
      </c>
      <c r="H2604">
        <v>0</v>
      </c>
      <c r="I2604" s="2"/>
      <c r="J2604" s="4">
        <v>0</v>
      </c>
      <c r="K2604" t="str">
        <f>IF((LEN(relatorio_Ananindeua[[#This Row],[CIF/CPF/CNPJ]])=14),relatorio_Ananindeua[[#This Row],[CIF/CPF/CNPJ]],relatorio_Ananindeua[[#This Row],[Coluna2]])</f>
        <v>19327838000112</v>
      </c>
      <c r="L2604" t="str">
        <f t="shared" si="41"/>
        <v>193******12</v>
      </c>
    </row>
    <row r="2605" spans="1:12" x14ac:dyDescent="0.25">
      <c r="A2605" t="s">
        <v>1020</v>
      </c>
      <c r="B2605" t="s">
        <v>1021</v>
      </c>
      <c r="C2605" t="s">
        <v>17</v>
      </c>
      <c r="D2605" s="1">
        <v>45299.890590277777</v>
      </c>
      <c r="E2605" s="18" t="s">
        <v>11</v>
      </c>
      <c r="F2605" s="13" t="s">
        <v>16</v>
      </c>
      <c r="G2605" t="s">
        <v>14</v>
      </c>
      <c r="H2605">
        <v>0</v>
      </c>
      <c r="I2605" s="2"/>
      <c r="J2605" s="4">
        <v>0</v>
      </c>
      <c r="K2605" t="str">
        <f>IF((LEN(relatorio_Ananindeua[[#This Row],[CIF/CPF/CNPJ]])=14),relatorio_Ananindeua[[#This Row],[CIF/CPF/CNPJ]],relatorio_Ananindeua[[#This Row],[Coluna2]])</f>
        <v>17830629000161</v>
      </c>
      <c r="L2605" t="str">
        <f t="shared" si="41"/>
        <v>178******61</v>
      </c>
    </row>
    <row r="2606" spans="1:12" x14ac:dyDescent="0.25">
      <c r="A2606" t="s">
        <v>1080</v>
      </c>
      <c r="B2606" t="s">
        <v>1081</v>
      </c>
      <c r="C2606" t="s">
        <v>17</v>
      </c>
      <c r="D2606" s="1">
        <v>45299.890590277777</v>
      </c>
      <c r="E2606" s="18" t="s">
        <v>11</v>
      </c>
      <c r="F2606" s="13" t="s">
        <v>16</v>
      </c>
      <c r="G2606" t="s">
        <v>14</v>
      </c>
      <c r="H2606">
        <v>0</v>
      </c>
      <c r="I2606" s="2"/>
      <c r="J2606" s="4">
        <v>0</v>
      </c>
      <c r="K2606" t="str">
        <f>IF((LEN(relatorio_Ananindeua[[#This Row],[CIF/CPF/CNPJ]])=14),relatorio_Ananindeua[[#This Row],[CIF/CPF/CNPJ]],relatorio_Ananindeua[[#This Row],[Coluna2]])</f>
        <v>18371797000107</v>
      </c>
      <c r="L2606" t="str">
        <f t="shared" si="41"/>
        <v>183******07</v>
      </c>
    </row>
    <row r="2607" spans="1:12" x14ac:dyDescent="0.25">
      <c r="A2607" t="s">
        <v>1123</v>
      </c>
      <c r="B2607" t="s">
        <v>1124</v>
      </c>
      <c r="C2607" t="s">
        <v>17</v>
      </c>
      <c r="D2607" s="1">
        <v>45299.890590277777</v>
      </c>
      <c r="E2607" s="18" t="s">
        <v>11</v>
      </c>
      <c r="F2607" s="13" t="s">
        <v>16</v>
      </c>
      <c r="G2607" t="s">
        <v>14</v>
      </c>
      <c r="H2607">
        <v>0</v>
      </c>
      <c r="I2607" s="2"/>
      <c r="J2607" s="4">
        <v>0</v>
      </c>
      <c r="K2607" t="str">
        <f>IF((LEN(relatorio_Ananindeua[[#This Row],[CIF/CPF/CNPJ]])=14),relatorio_Ananindeua[[#This Row],[CIF/CPF/CNPJ]],relatorio_Ananindeua[[#This Row],[Coluna2]])</f>
        <v>18686062000164</v>
      </c>
      <c r="L2607" t="str">
        <f t="shared" si="41"/>
        <v>186******64</v>
      </c>
    </row>
    <row r="2608" spans="1:12" x14ac:dyDescent="0.25">
      <c r="A2608" t="s">
        <v>1189</v>
      </c>
      <c r="B2608" t="s">
        <v>1190</v>
      </c>
      <c r="C2608" t="s">
        <v>17</v>
      </c>
      <c r="D2608" s="1">
        <v>45299.890590277777</v>
      </c>
      <c r="E2608" s="18" t="s">
        <v>11</v>
      </c>
      <c r="F2608" s="13" t="s">
        <v>16</v>
      </c>
      <c r="G2608" t="s">
        <v>14</v>
      </c>
      <c r="H2608">
        <v>0</v>
      </c>
      <c r="I2608" s="2"/>
      <c r="J2608" s="4">
        <v>0</v>
      </c>
      <c r="K2608" t="str">
        <f>IF((LEN(relatorio_Ananindeua[[#This Row],[CIF/CPF/CNPJ]])=14),relatorio_Ananindeua[[#This Row],[CIF/CPF/CNPJ]],relatorio_Ananindeua[[#This Row],[Coluna2]])</f>
        <v>19437985000145</v>
      </c>
      <c r="L2608" t="str">
        <f t="shared" si="41"/>
        <v>194******45</v>
      </c>
    </row>
    <row r="2609" spans="1:12" x14ac:dyDescent="0.25">
      <c r="A2609" t="s">
        <v>1235</v>
      </c>
      <c r="B2609" t="s">
        <v>1236</v>
      </c>
      <c r="C2609" t="s">
        <v>17</v>
      </c>
      <c r="D2609" s="1">
        <v>45299.890590277777</v>
      </c>
      <c r="E2609" s="18" t="s">
        <v>11</v>
      </c>
      <c r="F2609" s="13" t="s">
        <v>16</v>
      </c>
      <c r="G2609" t="s">
        <v>14</v>
      </c>
      <c r="H2609">
        <v>0</v>
      </c>
      <c r="I2609" s="2"/>
      <c r="J2609" s="4">
        <v>0</v>
      </c>
      <c r="K2609" t="str">
        <f>IF((LEN(relatorio_Ananindeua[[#This Row],[CIF/CPF/CNPJ]])=14),relatorio_Ananindeua[[#This Row],[CIF/CPF/CNPJ]],relatorio_Ananindeua[[#This Row],[Coluna2]])</f>
        <v>19711840000190</v>
      </c>
      <c r="L2609" t="str">
        <f t="shared" si="41"/>
        <v>197******90</v>
      </c>
    </row>
    <row r="2610" spans="1:12" x14ac:dyDescent="0.25">
      <c r="A2610" t="s">
        <v>715</v>
      </c>
      <c r="B2610" t="s">
        <v>716</v>
      </c>
      <c r="C2610" t="s">
        <v>17</v>
      </c>
      <c r="D2610" s="1">
        <v>45299.890601851854</v>
      </c>
      <c r="E2610" s="18" t="s">
        <v>11</v>
      </c>
      <c r="F2610" s="13" t="s">
        <v>16</v>
      </c>
      <c r="G2610" t="s">
        <v>14</v>
      </c>
      <c r="H2610">
        <v>0</v>
      </c>
      <c r="I2610" s="2"/>
      <c r="J2610" s="4">
        <v>0</v>
      </c>
      <c r="K2610" t="str">
        <f>IF((LEN(relatorio_Ananindeua[[#This Row],[CIF/CPF/CNPJ]])=14),relatorio_Ananindeua[[#This Row],[CIF/CPF/CNPJ]],relatorio_Ananindeua[[#This Row],[Coluna2]])</f>
        <v>15266184000103</v>
      </c>
      <c r="L2610" t="str">
        <f t="shared" si="41"/>
        <v>152******03</v>
      </c>
    </row>
    <row r="2611" spans="1:12" x14ac:dyDescent="0.25">
      <c r="A2611" t="s">
        <v>1012</v>
      </c>
      <c r="B2611" t="s">
        <v>1013</v>
      </c>
      <c r="C2611" t="s">
        <v>17</v>
      </c>
      <c r="D2611" s="1">
        <v>45299.890601851854</v>
      </c>
      <c r="E2611" s="18" t="s">
        <v>11</v>
      </c>
      <c r="F2611" s="13" t="s">
        <v>16</v>
      </c>
      <c r="G2611" t="s">
        <v>14</v>
      </c>
      <c r="H2611">
        <v>0</v>
      </c>
      <c r="I2611" s="2"/>
      <c r="J2611" s="4">
        <v>0</v>
      </c>
      <c r="K2611" t="str">
        <f>IF((LEN(relatorio_Ananindeua[[#This Row],[CIF/CPF/CNPJ]])=14),relatorio_Ananindeua[[#This Row],[CIF/CPF/CNPJ]],relatorio_Ananindeua[[#This Row],[Coluna2]])</f>
        <v>17745556000100</v>
      </c>
      <c r="L2611" t="str">
        <f t="shared" si="41"/>
        <v>177******00</v>
      </c>
    </row>
    <row r="2612" spans="1:12" x14ac:dyDescent="0.25">
      <c r="A2612" t="s">
        <v>1072</v>
      </c>
      <c r="B2612" t="s">
        <v>1073</v>
      </c>
      <c r="C2612" t="s">
        <v>17</v>
      </c>
      <c r="D2612" s="1">
        <v>45299.890601851854</v>
      </c>
      <c r="E2612" s="18" t="s">
        <v>11</v>
      </c>
      <c r="F2612" s="13" t="s">
        <v>16</v>
      </c>
      <c r="G2612" t="s">
        <v>14</v>
      </c>
      <c r="H2612">
        <v>0</v>
      </c>
      <c r="I2612" s="2"/>
      <c r="J2612" s="4">
        <v>0</v>
      </c>
      <c r="K2612" t="str">
        <f>IF((LEN(relatorio_Ananindeua[[#This Row],[CIF/CPF/CNPJ]])=14),relatorio_Ananindeua[[#This Row],[CIF/CPF/CNPJ]],relatorio_Ananindeua[[#This Row],[Coluna2]])</f>
        <v>18275135000125</v>
      </c>
      <c r="L2612" t="str">
        <f t="shared" si="41"/>
        <v>182******25</v>
      </c>
    </row>
    <row r="2613" spans="1:12" x14ac:dyDescent="0.25">
      <c r="A2613" t="s">
        <v>1082</v>
      </c>
      <c r="B2613" t="s">
        <v>1083</v>
      </c>
      <c r="C2613" t="s">
        <v>17</v>
      </c>
      <c r="D2613" s="1">
        <v>45299.890601851854</v>
      </c>
      <c r="E2613" s="18" t="s">
        <v>11</v>
      </c>
      <c r="F2613" s="13" t="s">
        <v>16</v>
      </c>
      <c r="G2613" t="s">
        <v>14</v>
      </c>
      <c r="H2613">
        <v>0</v>
      </c>
      <c r="I2613" s="2"/>
      <c r="J2613" s="4">
        <v>0</v>
      </c>
      <c r="K2613" t="str">
        <f>IF((LEN(relatorio_Ananindeua[[#This Row],[CIF/CPF/CNPJ]])=14),relatorio_Ananindeua[[#This Row],[CIF/CPF/CNPJ]],relatorio_Ananindeua[[#This Row],[Coluna2]])</f>
        <v>18374194000150</v>
      </c>
      <c r="L2613" t="str">
        <f t="shared" si="41"/>
        <v>183******50</v>
      </c>
    </row>
    <row r="2614" spans="1:12" x14ac:dyDescent="0.25">
      <c r="A2614" t="s">
        <v>1161</v>
      </c>
      <c r="B2614" t="s">
        <v>1162</v>
      </c>
      <c r="C2614" t="s">
        <v>17</v>
      </c>
      <c r="D2614" s="1">
        <v>45299.890601851854</v>
      </c>
      <c r="E2614" s="18" t="s">
        <v>11</v>
      </c>
      <c r="F2614" s="13" t="s">
        <v>16</v>
      </c>
      <c r="G2614" t="s">
        <v>14</v>
      </c>
      <c r="H2614">
        <v>0</v>
      </c>
      <c r="I2614" s="2"/>
      <c r="J2614" s="4">
        <v>0</v>
      </c>
      <c r="K2614" t="str">
        <f>IF((LEN(relatorio_Ananindeua[[#This Row],[CIF/CPF/CNPJ]])=14),relatorio_Ananindeua[[#This Row],[CIF/CPF/CNPJ]],relatorio_Ananindeua[[#This Row],[Coluna2]])</f>
        <v>19133960000158</v>
      </c>
      <c r="L2614" t="str">
        <f t="shared" si="41"/>
        <v>191******58</v>
      </c>
    </row>
    <row r="2615" spans="1:12" x14ac:dyDescent="0.25">
      <c r="A2615" t="s">
        <v>801</v>
      </c>
      <c r="B2615" t="s">
        <v>802</v>
      </c>
      <c r="C2615" t="s">
        <v>17</v>
      </c>
      <c r="D2615" s="1">
        <v>45299.890613425923</v>
      </c>
      <c r="E2615" s="18" t="s">
        <v>11</v>
      </c>
      <c r="F2615" s="13" t="s">
        <v>16</v>
      </c>
      <c r="G2615" t="s">
        <v>14</v>
      </c>
      <c r="H2615">
        <v>0</v>
      </c>
      <c r="I2615" s="2"/>
      <c r="J2615" s="4">
        <v>0</v>
      </c>
      <c r="K2615" t="str">
        <f>IF((LEN(relatorio_Ananindeua[[#This Row],[CIF/CPF/CNPJ]])=14),relatorio_Ananindeua[[#This Row],[CIF/CPF/CNPJ]],relatorio_Ananindeua[[#This Row],[Coluna2]])</f>
        <v>15827386000187</v>
      </c>
      <c r="L2615" t="str">
        <f t="shared" si="41"/>
        <v>158******87</v>
      </c>
    </row>
    <row r="2616" spans="1:12" x14ac:dyDescent="0.25">
      <c r="A2616" t="s">
        <v>879</v>
      </c>
      <c r="B2616" t="s">
        <v>880</v>
      </c>
      <c r="C2616" t="s">
        <v>17</v>
      </c>
      <c r="D2616" s="1">
        <v>45299.890613425923</v>
      </c>
      <c r="E2616" s="18" t="s">
        <v>11</v>
      </c>
      <c r="F2616" s="13" t="s">
        <v>16</v>
      </c>
      <c r="G2616" t="s">
        <v>14</v>
      </c>
      <c r="H2616">
        <v>0</v>
      </c>
      <c r="I2616" s="2"/>
      <c r="J2616" s="4">
        <v>0</v>
      </c>
      <c r="K2616" t="str">
        <f>IF((LEN(relatorio_Ananindeua[[#This Row],[CIF/CPF/CNPJ]])=14),relatorio_Ananindeua[[#This Row],[CIF/CPF/CNPJ]],relatorio_Ananindeua[[#This Row],[Coluna2]])</f>
        <v>16836302000134</v>
      </c>
      <c r="L2616" t="str">
        <f t="shared" si="41"/>
        <v>168******34</v>
      </c>
    </row>
    <row r="2617" spans="1:12" x14ac:dyDescent="0.25">
      <c r="A2617" t="s">
        <v>958</v>
      </c>
      <c r="B2617" t="s">
        <v>959</v>
      </c>
      <c r="C2617" t="s">
        <v>17</v>
      </c>
      <c r="D2617" s="1">
        <v>45299.890613425923</v>
      </c>
      <c r="E2617" s="18" t="s">
        <v>11</v>
      </c>
      <c r="F2617" s="13" t="s">
        <v>16</v>
      </c>
      <c r="G2617" t="s">
        <v>14</v>
      </c>
      <c r="H2617">
        <v>0</v>
      </c>
      <c r="I2617" s="2"/>
      <c r="J2617" s="4">
        <v>0</v>
      </c>
      <c r="K2617" t="str">
        <f>IF((LEN(relatorio_Ananindeua[[#This Row],[CIF/CPF/CNPJ]])=14),relatorio_Ananindeua[[#This Row],[CIF/CPF/CNPJ]],relatorio_Ananindeua[[#This Row],[Coluna2]])</f>
        <v>17460040000119</v>
      </c>
      <c r="L2617" t="str">
        <f t="shared" si="41"/>
        <v>174******19</v>
      </c>
    </row>
    <row r="2618" spans="1:12" x14ac:dyDescent="0.25">
      <c r="A2618" t="s">
        <v>980</v>
      </c>
      <c r="B2618" t="s">
        <v>981</v>
      </c>
      <c r="C2618" t="s">
        <v>17</v>
      </c>
      <c r="D2618" s="1">
        <v>45299.890613425923</v>
      </c>
      <c r="E2618" s="18" t="s">
        <v>11</v>
      </c>
      <c r="F2618" s="13" t="s">
        <v>16</v>
      </c>
      <c r="G2618" t="s">
        <v>14</v>
      </c>
      <c r="H2618">
        <v>0</v>
      </c>
      <c r="I2618" s="2"/>
      <c r="J2618" s="4">
        <v>0</v>
      </c>
      <c r="K2618" t="str">
        <f>IF((LEN(relatorio_Ananindeua[[#This Row],[CIF/CPF/CNPJ]])=14),relatorio_Ananindeua[[#This Row],[CIF/CPF/CNPJ]],relatorio_Ananindeua[[#This Row],[Coluna2]])</f>
        <v>17548631000142</v>
      </c>
      <c r="L2618" t="str">
        <f t="shared" si="41"/>
        <v>175******42</v>
      </c>
    </row>
    <row r="2619" spans="1:12" x14ac:dyDescent="0.25">
      <c r="A2619" t="s">
        <v>1070</v>
      </c>
      <c r="B2619" t="s">
        <v>1071</v>
      </c>
      <c r="C2619" t="s">
        <v>17</v>
      </c>
      <c r="D2619" s="1">
        <v>45299.890613425923</v>
      </c>
      <c r="E2619" s="18" t="s">
        <v>11</v>
      </c>
      <c r="F2619" s="13" t="s">
        <v>16</v>
      </c>
      <c r="G2619" t="s">
        <v>14</v>
      </c>
      <c r="H2619">
        <v>0</v>
      </c>
      <c r="I2619" s="2"/>
      <c r="J2619" s="4">
        <v>0</v>
      </c>
      <c r="K2619" t="str">
        <f>IF((LEN(relatorio_Ananindeua[[#This Row],[CIF/CPF/CNPJ]])=14),relatorio_Ananindeua[[#This Row],[CIF/CPF/CNPJ]],relatorio_Ananindeua[[#This Row],[Coluna2]])</f>
        <v>18260246000168</v>
      </c>
      <c r="L2619" t="str">
        <f t="shared" si="41"/>
        <v>182******68</v>
      </c>
    </row>
    <row r="2620" spans="1:12" x14ac:dyDescent="0.25">
      <c r="A2620" t="s">
        <v>503</v>
      </c>
      <c r="B2620" t="s">
        <v>504</v>
      </c>
      <c r="C2620" t="s">
        <v>17</v>
      </c>
      <c r="D2620" s="1">
        <v>45299.890625</v>
      </c>
      <c r="E2620" s="18" t="s">
        <v>11</v>
      </c>
      <c r="F2620" s="13" t="s">
        <v>16</v>
      </c>
      <c r="G2620" t="s">
        <v>14</v>
      </c>
      <c r="H2620">
        <v>0</v>
      </c>
      <c r="I2620" s="2"/>
      <c r="J2620" s="4">
        <v>0</v>
      </c>
      <c r="K2620" t="str">
        <f>IF((LEN(relatorio_Ananindeua[[#This Row],[CIF/CPF/CNPJ]])=14),relatorio_Ananindeua[[#This Row],[CIF/CPF/CNPJ]],relatorio_Ananindeua[[#This Row],[Coluna2]])</f>
        <v>13644244000159</v>
      </c>
      <c r="L2620" t="str">
        <f t="shared" si="41"/>
        <v>136******59</v>
      </c>
    </row>
    <row r="2621" spans="1:12" x14ac:dyDescent="0.25">
      <c r="A2621" t="s">
        <v>946</v>
      </c>
      <c r="B2621" t="s">
        <v>947</v>
      </c>
      <c r="C2621" t="s">
        <v>17</v>
      </c>
      <c r="D2621" s="1">
        <v>45299.890625</v>
      </c>
      <c r="E2621" s="18" t="s">
        <v>11</v>
      </c>
      <c r="F2621" s="13" t="s">
        <v>16</v>
      </c>
      <c r="G2621" t="s">
        <v>14</v>
      </c>
      <c r="H2621">
        <v>0</v>
      </c>
      <c r="I2621" s="2"/>
      <c r="J2621" s="4">
        <v>0</v>
      </c>
      <c r="K2621" t="str">
        <f>IF((LEN(relatorio_Ananindeua[[#This Row],[CIF/CPF/CNPJ]])=14),relatorio_Ananindeua[[#This Row],[CIF/CPF/CNPJ]],relatorio_Ananindeua[[#This Row],[Coluna2]])</f>
        <v>17389026000176</v>
      </c>
      <c r="L2621" t="str">
        <f t="shared" si="41"/>
        <v>173******76</v>
      </c>
    </row>
    <row r="2622" spans="1:12" x14ac:dyDescent="0.25">
      <c r="A2622" t="s">
        <v>998</v>
      </c>
      <c r="B2622" t="s">
        <v>999</v>
      </c>
      <c r="C2622" t="s">
        <v>17</v>
      </c>
      <c r="D2622" s="1">
        <v>45299.890625</v>
      </c>
      <c r="E2622" s="18" t="s">
        <v>11</v>
      </c>
      <c r="F2622" s="13" t="s">
        <v>16</v>
      </c>
      <c r="G2622" t="s">
        <v>14</v>
      </c>
      <c r="H2622">
        <v>0</v>
      </c>
      <c r="I2622" s="2"/>
      <c r="J2622" s="4">
        <v>0</v>
      </c>
      <c r="K2622" t="str">
        <f>IF((LEN(relatorio_Ananindeua[[#This Row],[CIF/CPF/CNPJ]])=14),relatorio_Ananindeua[[#This Row],[CIF/CPF/CNPJ]],relatorio_Ananindeua[[#This Row],[Coluna2]])</f>
        <v>17663134000195</v>
      </c>
      <c r="L2622" t="str">
        <f t="shared" si="41"/>
        <v>176******95</v>
      </c>
    </row>
    <row r="2623" spans="1:12" x14ac:dyDescent="0.25">
      <c r="A2623" t="s">
        <v>1195</v>
      </c>
      <c r="B2623" t="s">
        <v>1196</v>
      </c>
      <c r="C2623" t="s">
        <v>17</v>
      </c>
      <c r="D2623" s="1">
        <v>45299.890625</v>
      </c>
      <c r="E2623" s="18" t="s">
        <v>11</v>
      </c>
      <c r="F2623" s="13" t="s">
        <v>16</v>
      </c>
      <c r="G2623" t="s">
        <v>14</v>
      </c>
      <c r="H2623">
        <v>0</v>
      </c>
      <c r="I2623" s="2"/>
      <c r="J2623" s="4">
        <v>0</v>
      </c>
      <c r="K2623" t="str">
        <f>IF((LEN(relatorio_Ananindeua[[#This Row],[CIF/CPF/CNPJ]])=14),relatorio_Ananindeua[[#This Row],[CIF/CPF/CNPJ]],relatorio_Ananindeua[[#This Row],[Coluna2]])</f>
        <v>19465591000109</v>
      </c>
      <c r="L2623" t="str">
        <f t="shared" si="41"/>
        <v>194******09</v>
      </c>
    </row>
    <row r="2624" spans="1:12" x14ac:dyDescent="0.25">
      <c r="A2624" t="s">
        <v>1283</v>
      </c>
      <c r="B2624" t="s">
        <v>1284</v>
      </c>
      <c r="C2624" t="s">
        <v>17</v>
      </c>
      <c r="D2624" s="1">
        <v>45299.890625</v>
      </c>
      <c r="E2624" s="18" t="s">
        <v>11</v>
      </c>
      <c r="F2624" s="13" t="s">
        <v>16</v>
      </c>
      <c r="G2624" t="s">
        <v>14</v>
      </c>
      <c r="H2624">
        <v>0</v>
      </c>
      <c r="I2624" s="2"/>
      <c r="J2624" s="4">
        <v>0</v>
      </c>
      <c r="K2624" t="str">
        <f>IF((LEN(relatorio_Ananindeua[[#This Row],[CIF/CPF/CNPJ]])=14),relatorio_Ananindeua[[#This Row],[CIF/CPF/CNPJ]],relatorio_Ananindeua[[#This Row],[Coluna2]])</f>
        <v>20006350000172</v>
      </c>
      <c r="L2624" t="str">
        <f t="shared" si="41"/>
        <v>200******72</v>
      </c>
    </row>
    <row r="2625" spans="1:12" x14ac:dyDescent="0.25">
      <c r="A2625" t="s">
        <v>799</v>
      </c>
      <c r="B2625" t="s">
        <v>800</v>
      </c>
      <c r="C2625" t="s">
        <v>17</v>
      </c>
      <c r="D2625" s="1">
        <v>45299.890636574077</v>
      </c>
      <c r="E2625" s="18" t="s">
        <v>11</v>
      </c>
      <c r="F2625" s="13" t="s">
        <v>16</v>
      </c>
      <c r="G2625" t="s">
        <v>14</v>
      </c>
      <c r="H2625">
        <v>0</v>
      </c>
      <c r="I2625" s="2"/>
      <c r="J2625" s="4">
        <v>0</v>
      </c>
      <c r="K2625" t="str">
        <f>IF((LEN(relatorio_Ananindeua[[#This Row],[CIF/CPF/CNPJ]])=14),relatorio_Ananindeua[[#This Row],[CIF/CPF/CNPJ]],relatorio_Ananindeua[[#This Row],[Coluna2]])</f>
        <v>15827273000181</v>
      </c>
      <c r="L2625" t="str">
        <f t="shared" si="41"/>
        <v>158******81</v>
      </c>
    </row>
    <row r="2626" spans="1:12" x14ac:dyDescent="0.25">
      <c r="A2626" t="s">
        <v>873</v>
      </c>
      <c r="B2626" t="s">
        <v>874</v>
      </c>
      <c r="C2626" t="s">
        <v>17</v>
      </c>
      <c r="D2626" s="1">
        <v>45299.890636574077</v>
      </c>
      <c r="E2626" s="18" t="s">
        <v>11</v>
      </c>
      <c r="F2626" s="13" t="s">
        <v>16</v>
      </c>
      <c r="G2626" t="s">
        <v>14</v>
      </c>
      <c r="H2626">
        <v>0</v>
      </c>
      <c r="I2626" s="2"/>
      <c r="J2626" s="4">
        <v>0</v>
      </c>
      <c r="K2626" t="str">
        <f>IF((LEN(relatorio_Ananindeua[[#This Row],[CIF/CPF/CNPJ]])=14),relatorio_Ananindeua[[#This Row],[CIF/CPF/CNPJ]],relatorio_Ananindeua[[#This Row],[Coluna2]])</f>
        <v>16813070000107</v>
      </c>
      <c r="L2626" t="str">
        <f t="shared" si="41"/>
        <v>168******07</v>
      </c>
    </row>
    <row r="2627" spans="1:12" x14ac:dyDescent="0.25">
      <c r="A2627" t="s">
        <v>976</v>
      </c>
      <c r="B2627" t="s">
        <v>977</v>
      </c>
      <c r="C2627" t="s">
        <v>17</v>
      </c>
      <c r="D2627" s="1">
        <v>45299.890636574077</v>
      </c>
      <c r="E2627" s="18" t="s">
        <v>11</v>
      </c>
      <c r="F2627" s="13" t="s">
        <v>16</v>
      </c>
      <c r="G2627" t="s">
        <v>14</v>
      </c>
      <c r="H2627">
        <v>0</v>
      </c>
      <c r="I2627" s="2"/>
      <c r="J2627" s="4">
        <v>0</v>
      </c>
      <c r="K2627" t="str">
        <f>IF((LEN(relatorio_Ananindeua[[#This Row],[CIF/CPF/CNPJ]])=14),relatorio_Ananindeua[[#This Row],[CIF/CPF/CNPJ]],relatorio_Ananindeua[[#This Row],[Coluna2]])</f>
        <v>17520466000110</v>
      </c>
      <c r="L2627" t="str">
        <f t="shared" si="41"/>
        <v>175******10</v>
      </c>
    </row>
    <row r="2628" spans="1:12" x14ac:dyDescent="0.25">
      <c r="A2628" t="s">
        <v>978</v>
      </c>
      <c r="B2628" t="s">
        <v>979</v>
      </c>
      <c r="C2628" t="s">
        <v>17</v>
      </c>
      <c r="D2628" s="1">
        <v>45299.890636574077</v>
      </c>
      <c r="E2628" s="18" t="s">
        <v>11</v>
      </c>
      <c r="F2628" s="13" t="s">
        <v>16</v>
      </c>
      <c r="G2628" t="s">
        <v>14</v>
      </c>
      <c r="H2628">
        <v>0</v>
      </c>
      <c r="I2628" s="2"/>
      <c r="J2628" s="4">
        <v>0</v>
      </c>
      <c r="K2628" t="str">
        <f>IF((LEN(relatorio_Ananindeua[[#This Row],[CIF/CPF/CNPJ]])=14),relatorio_Ananindeua[[#This Row],[CIF/CPF/CNPJ]],relatorio_Ananindeua[[#This Row],[Coluna2]])</f>
        <v>17547106000102</v>
      </c>
      <c r="L2628" t="str">
        <f t="shared" si="41"/>
        <v>175******02</v>
      </c>
    </row>
    <row r="2629" spans="1:12" x14ac:dyDescent="0.25">
      <c r="A2629" t="s">
        <v>1111</v>
      </c>
      <c r="B2629" t="s">
        <v>1112</v>
      </c>
      <c r="C2629" t="s">
        <v>17</v>
      </c>
      <c r="D2629" s="1">
        <v>45299.890636574077</v>
      </c>
      <c r="E2629" s="18" t="s">
        <v>11</v>
      </c>
      <c r="F2629" s="13" t="s">
        <v>16</v>
      </c>
      <c r="G2629" t="s">
        <v>14</v>
      </c>
      <c r="H2629">
        <v>0</v>
      </c>
      <c r="I2629" s="2"/>
      <c r="J2629" s="4">
        <v>0</v>
      </c>
      <c r="K2629" t="str">
        <f>IF((LEN(relatorio_Ananindeua[[#This Row],[CIF/CPF/CNPJ]])=14),relatorio_Ananindeua[[#This Row],[CIF/CPF/CNPJ]],relatorio_Ananindeua[[#This Row],[Coluna2]])</f>
        <v>18568347000109</v>
      </c>
      <c r="L2629" t="str">
        <f t="shared" si="41"/>
        <v>185******09</v>
      </c>
    </row>
    <row r="2630" spans="1:12" x14ac:dyDescent="0.25">
      <c r="A2630" t="s">
        <v>553</v>
      </c>
      <c r="B2630" t="s">
        <v>554</v>
      </c>
      <c r="C2630" t="s">
        <v>17</v>
      </c>
      <c r="D2630" s="1">
        <v>45299.890648148146</v>
      </c>
      <c r="E2630" s="18" t="s">
        <v>11</v>
      </c>
      <c r="F2630" s="13" t="s">
        <v>16</v>
      </c>
      <c r="G2630" t="s">
        <v>14</v>
      </c>
      <c r="H2630">
        <v>0</v>
      </c>
      <c r="I2630" s="2"/>
      <c r="J2630" s="4">
        <v>0</v>
      </c>
      <c r="K2630" t="str">
        <f>IF((LEN(relatorio_Ananindeua[[#This Row],[CIF/CPF/CNPJ]])=14),relatorio_Ananindeua[[#This Row],[CIF/CPF/CNPJ]],relatorio_Ananindeua[[#This Row],[Coluna2]])</f>
        <v>13905699000180</v>
      </c>
      <c r="L2630" t="str">
        <f t="shared" si="41"/>
        <v>139******80</v>
      </c>
    </row>
    <row r="2631" spans="1:12" x14ac:dyDescent="0.25">
      <c r="A2631" t="s">
        <v>970</v>
      </c>
      <c r="B2631" t="s">
        <v>971</v>
      </c>
      <c r="C2631" t="s">
        <v>17</v>
      </c>
      <c r="D2631" s="1">
        <v>45299.890648148146</v>
      </c>
      <c r="E2631" s="18" t="s">
        <v>11</v>
      </c>
      <c r="F2631" s="13" t="s">
        <v>16</v>
      </c>
      <c r="G2631" t="s">
        <v>14</v>
      </c>
      <c r="H2631">
        <v>0</v>
      </c>
      <c r="I2631" s="2"/>
      <c r="J2631" s="4">
        <v>0</v>
      </c>
      <c r="K2631" t="str">
        <f>IF((LEN(relatorio_Ananindeua[[#This Row],[CIF/CPF/CNPJ]])=14),relatorio_Ananindeua[[#This Row],[CIF/CPF/CNPJ]],relatorio_Ananindeua[[#This Row],[Coluna2]])</f>
        <v>17502103000152</v>
      </c>
      <c r="L2631" t="str">
        <f t="shared" si="41"/>
        <v>175******52</v>
      </c>
    </row>
    <row r="2632" spans="1:12" x14ac:dyDescent="0.25">
      <c r="A2632" t="s">
        <v>972</v>
      </c>
      <c r="B2632" t="s">
        <v>973</v>
      </c>
      <c r="C2632" t="s">
        <v>17</v>
      </c>
      <c r="D2632" s="1">
        <v>45299.890648148146</v>
      </c>
      <c r="E2632" s="18" t="s">
        <v>11</v>
      </c>
      <c r="F2632" s="13" t="s">
        <v>16</v>
      </c>
      <c r="G2632" t="s">
        <v>14</v>
      </c>
      <c r="H2632">
        <v>0</v>
      </c>
      <c r="I2632" s="2"/>
      <c r="J2632" s="4">
        <v>0</v>
      </c>
      <c r="K2632" t="str">
        <f>IF((LEN(relatorio_Ananindeua[[#This Row],[CIF/CPF/CNPJ]])=14),relatorio_Ananindeua[[#This Row],[CIF/CPF/CNPJ]],relatorio_Ananindeua[[#This Row],[Coluna2]])</f>
        <v>17511275000192</v>
      </c>
      <c r="L2632" t="str">
        <f t="shared" si="41"/>
        <v>175******92</v>
      </c>
    </row>
    <row r="2633" spans="1:12" x14ac:dyDescent="0.25">
      <c r="A2633" t="s">
        <v>986</v>
      </c>
      <c r="B2633" t="s">
        <v>987</v>
      </c>
      <c r="C2633" t="s">
        <v>17</v>
      </c>
      <c r="D2633" s="1">
        <v>45299.890648148146</v>
      </c>
      <c r="E2633" s="18" t="s">
        <v>11</v>
      </c>
      <c r="F2633" s="13" t="s">
        <v>16</v>
      </c>
      <c r="G2633" t="s">
        <v>14</v>
      </c>
      <c r="H2633">
        <v>0</v>
      </c>
      <c r="I2633" s="2"/>
      <c r="J2633" s="4">
        <v>0</v>
      </c>
      <c r="K2633" t="str">
        <f>IF((LEN(relatorio_Ananindeua[[#This Row],[CIF/CPF/CNPJ]])=14),relatorio_Ananindeua[[#This Row],[CIF/CPF/CNPJ]],relatorio_Ananindeua[[#This Row],[Coluna2]])</f>
        <v>17603548000129</v>
      </c>
      <c r="L2633" t="str">
        <f t="shared" si="41"/>
        <v>176******29</v>
      </c>
    </row>
    <row r="2634" spans="1:12" x14ac:dyDescent="0.25">
      <c r="A2634" t="s">
        <v>1157</v>
      </c>
      <c r="B2634" t="s">
        <v>1158</v>
      </c>
      <c r="C2634" t="s">
        <v>17</v>
      </c>
      <c r="D2634" s="1">
        <v>45299.890648148146</v>
      </c>
      <c r="E2634" s="18" t="s">
        <v>11</v>
      </c>
      <c r="F2634" s="13" t="s">
        <v>16</v>
      </c>
      <c r="G2634" t="s">
        <v>14</v>
      </c>
      <c r="H2634">
        <v>0</v>
      </c>
      <c r="I2634" s="2"/>
      <c r="J2634" s="4">
        <v>0</v>
      </c>
      <c r="K2634" t="str">
        <f>IF((LEN(relatorio_Ananindeua[[#This Row],[CIF/CPF/CNPJ]])=14),relatorio_Ananindeua[[#This Row],[CIF/CPF/CNPJ]],relatorio_Ananindeua[[#This Row],[Coluna2]])</f>
        <v>19088768000197</v>
      </c>
      <c r="L2634" t="str">
        <f t="shared" si="41"/>
        <v>190******97</v>
      </c>
    </row>
    <row r="2635" spans="1:12" x14ac:dyDescent="0.25">
      <c r="A2635" t="s">
        <v>915</v>
      </c>
      <c r="B2635" t="s">
        <v>916</v>
      </c>
      <c r="C2635" t="s">
        <v>17</v>
      </c>
      <c r="D2635" s="1">
        <v>45299.890659722223</v>
      </c>
      <c r="E2635" s="18" t="s">
        <v>11</v>
      </c>
      <c r="F2635" s="13" t="s">
        <v>16</v>
      </c>
      <c r="G2635" t="s">
        <v>14</v>
      </c>
      <c r="H2635">
        <v>0</v>
      </c>
      <c r="I2635" s="2"/>
      <c r="J2635" s="4">
        <v>0</v>
      </c>
      <c r="K2635" t="str">
        <f>IF((LEN(relatorio_Ananindeua[[#This Row],[CIF/CPF/CNPJ]])=14),relatorio_Ananindeua[[#This Row],[CIF/CPF/CNPJ]],relatorio_Ananindeua[[#This Row],[Coluna2]])</f>
        <v>17198643000194</v>
      </c>
      <c r="L2635" t="str">
        <f t="shared" si="41"/>
        <v>171******94</v>
      </c>
    </row>
    <row r="2636" spans="1:12" x14ac:dyDescent="0.25">
      <c r="A2636" t="s">
        <v>974</v>
      </c>
      <c r="B2636" t="s">
        <v>975</v>
      </c>
      <c r="C2636" t="s">
        <v>17</v>
      </c>
      <c r="D2636" s="1">
        <v>45299.890659722223</v>
      </c>
      <c r="E2636" s="18" t="s">
        <v>11</v>
      </c>
      <c r="F2636" s="13" t="s">
        <v>16</v>
      </c>
      <c r="G2636" t="s">
        <v>14</v>
      </c>
      <c r="H2636">
        <v>0</v>
      </c>
      <c r="I2636" s="2"/>
      <c r="J2636" s="4">
        <v>0</v>
      </c>
      <c r="K2636" t="str">
        <f>IF((LEN(relatorio_Ananindeua[[#This Row],[CIF/CPF/CNPJ]])=14),relatorio_Ananindeua[[#This Row],[CIF/CPF/CNPJ]],relatorio_Ananindeua[[#This Row],[Coluna2]])</f>
        <v>17520192000160</v>
      </c>
      <c r="L2636" t="str">
        <f t="shared" si="41"/>
        <v>175******60</v>
      </c>
    </row>
    <row r="2637" spans="1:12" x14ac:dyDescent="0.25">
      <c r="A2637" t="s">
        <v>1107</v>
      </c>
      <c r="B2637" t="s">
        <v>1108</v>
      </c>
      <c r="C2637" t="s">
        <v>17</v>
      </c>
      <c r="D2637" s="1">
        <v>45299.890659722223</v>
      </c>
      <c r="E2637" s="18" t="s">
        <v>11</v>
      </c>
      <c r="F2637" s="13" t="s">
        <v>16</v>
      </c>
      <c r="G2637" t="s">
        <v>14</v>
      </c>
      <c r="H2637">
        <v>0</v>
      </c>
      <c r="I2637" s="2"/>
      <c r="J2637" s="4">
        <v>0</v>
      </c>
      <c r="K2637" t="str">
        <f>IF((LEN(relatorio_Ananindeua[[#This Row],[CIF/CPF/CNPJ]])=14),relatorio_Ananindeua[[#This Row],[CIF/CPF/CNPJ]],relatorio_Ananindeua[[#This Row],[Coluna2]])</f>
        <v>18524786000101</v>
      </c>
      <c r="L2637" t="str">
        <f t="shared" si="41"/>
        <v>185******01</v>
      </c>
    </row>
    <row r="2638" spans="1:12" x14ac:dyDescent="0.25">
      <c r="A2638" t="s">
        <v>1179</v>
      </c>
      <c r="B2638" t="s">
        <v>1180</v>
      </c>
      <c r="C2638" t="s">
        <v>17</v>
      </c>
      <c r="D2638" s="1">
        <v>45299.890659722223</v>
      </c>
      <c r="E2638" s="18" t="s">
        <v>11</v>
      </c>
      <c r="F2638" s="13" t="s">
        <v>16</v>
      </c>
      <c r="G2638" t="s">
        <v>14</v>
      </c>
      <c r="H2638">
        <v>0</v>
      </c>
      <c r="I2638" s="2"/>
      <c r="J2638" s="4">
        <v>0</v>
      </c>
      <c r="K2638" t="str">
        <f>IF((LEN(relatorio_Ananindeua[[#This Row],[CIF/CPF/CNPJ]])=14),relatorio_Ananindeua[[#This Row],[CIF/CPF/CNPJ]],relatorio_Ananindeua[[#This Row],[Coluna2]])</f>
        <v>19362932000102</v>
      </c>
      <c r="L2638" t="str">
        <f t="shared" si="41"/>
        <v>193******02</v>
      </c>
    </row>
    <row r="2639" spans="1:12" x14ac:dyDescent="0.25">
      <c r="A2639" t="s">
        <v>1287</v>
      </c>
      <c r="B2639" t="s">
        <v>1288</v>
      </c>
      <c r="C2639" t="s">
        <v>17</v>
      </c>
      <c r="D2639" s="1">
        <v>45299.890659722223</v>
      </c>
      <c r="E2639" s="18" t="s">
        <v>11</v>
      </c>
      <c r="F2639" s="13" t="s">
        <v>16</v>
      </c>
      <c r="G2639" t="s">
        <v>14</v>
      </c>
      <c r="H2639">
        <v>0</v>
      </c>
      <c r="I2639" s="2"/>
      <c r="J2639" s="4">
        <v>0</v>
      </c>
      <c r="K2639" t="str">
        <f>IF((LEN(relatorio_Ananindeua[[#This Row],[CIF/CPF/CNPJ]])=14),relatorio_Ananindeua[[#This Row],[CIF/CPF/CNPJ]],relatorio_Ananindeua[[#This Row],[Coluna2]])</f>
        <v>20015960000132</v>
      </c>
      <c r="L2639" t="str">
        <f t="shared" si="41"/>
        <v>200******32</v>
      </c>
    </row>
    <row r="2640" spans="1:12" x14ac:dyDescent="0.25">
      <c r="A2640" t="s">
        <v>719</v>
      </c>
      <c r="B2640" t="s">
        <v>720</v>
      </c>
      <c r="C2640" t="s">
        <v>17</v>
      </c>
      <c r="D2640" s="1">
        <v>45299.8906712963</v>
      </c>
      <c r="E2640" s="18" t="s">
        <v>11</v>
      </c>
      <c r="F2640" s="13" t="s">
        <v>16</v>
      </c>
      <c r="G2640" t="s">
        <v>14</v>
      </c>
      <c r="H2640">
        <v>0</v>
      </c>
      <c r="I2640" s="2"/>
      <c r="J2640" s="4">
        <v>0</v>
      </c>
      <c r="K2640" t="str">
        <f>IF((LEN(relatorio_Ananindeua[[#This Row],[CIF/CPF/CNPJ]])=14),relatorio_Ananindeua[[#This Row],[CIF/CPF/CNPJ]],relatorio_Ananindeua[[#This Row],[Coluna2]])</f>
        <v>15278364000105</v>
      </c>
      <c r="L2640" t="str">
        <f t="shared" si="41"/>
        <v>152******05</v>
      </c>
    </row>
    <row r="2641" spans="1:12" x14ac:dyDescent="0.25">
      <c r="A2641" t="s">
        <v>778</v>
      </c>
      <c r="B2641" t="s">
        <v>779</v>
      </c>
      <c r="C2641" t="s">
        <v>17</v>
      </c>
      <c r="D2641" s="1">
        <v>45299.8906712963</v>
      </c>
      <c r="E2641" s="18" t="s">
        <v>11</v>
      </c>
      <c r="F2641" s="13" t="s">
        <v>16</v>
      </c>
      <c r="G2641" t="s">
        <v>14</v>
      </c>
      <c r="H2641">
        <v>0</v>
      </c>
      <c r="I2641" s="2"/>
      <c r="J2641" s="4">
        <v>0</v>
      </c>
      <c r="K2641" t="str">
        <f>IF((LEN(relatorio_Ananindeua[[#This Row],[CIF/CPF/CNPJ]])=14),relatorio_Ananindeua[[#This Row],[CIF/CPF/CNPJ]],relatorio_Ananindeua[[#This Row],[Coluna2]])</f>
        <v>15651147000119</v>
      </c>
      <c r="L2641" t="str">
        <f t="shared" si="41"/>
        <v>156******19</v>
      </c>
    </row>
    <row r="2642" spans="1:12" x14ac:dyDescent="0.25">
      <c r="A2642" t="s">
        <v>939</v>
      </c>
      <c r="B2642" t="s">
        <v>940</v>
      </c>
      <c r="C2642" t="s">
        <v>17</v>
      </c>
      <c r="D2642" s="1">
        <v>45299.8906712963</v>
      </c>
      <c r="E2642" s="18" t="s">
        <v>11</v>
      </c>
      <c r="F2642" s="13" t="s">
        <v>16</v>
      </c>
      <c r="G2642" t="s">
        <v>14</v>
      </c>
      <c r="H2642">
        <v>0</v>
      </c>
      <c r="I2642" s="2"/>
      <c r="J2642" s="4">
        <v>0</v>
      </c>
      <c r="K2642" t="str">
        <f>IF((LEN(relatorio_Ananindeua[[#This Row],[CIF/CPF/CNPJ]])=14),relatorio_Ananindeua[[#This Row],[CIF/CPF/CNPJ]],relatorio_Ananindeua[[#This Row],[Coluna2]])</f>
        <v>17336511000181</v>
      </c>
      <c r="L2642" t="str">
        <f t="shared" ref="L2642:L2705" si="42">_xlfn.CONCAT(LEFT(A2642,3),REPT("*",6),RIGHT(A2642,2))</f>
        <v>173******81</v>
      </c>
    </row>
    <row r="2643" spans="1:12" x14ac:dyDescent="0.25">
      <c r="A2643" t="s">
        <v>984</v>
      </c>
      <c r="B2643" t="s">
        <v>985</v>
      </c>
      <c r="C2643" t="s">
        <v>17</v>
      </c>
      <c r="D2643" s="1">
        <v>45299.8906712963</v>
      </c>
      <c r="E2643" s="18" t="s">
        <v>11</v>
      </c>
      <c r="F2643" s="13" t="s">
        <v>16</v>
      </c>
      <c r="G2643" t="s">
        <v>14</v>
      </c>
      <c r="H2643">
        <v>0</v>
      </c>
      <c r="I2643" s="2"/>
      <c r="J2643" s="4">
        <v>0</v>
      </c>
      <c r="K2643" t="str">
        <f>IF((LEN(relatorio_Ananindeua[[#This Row],[CIF/CPF/CNPJ]])=14),relatorio_Ananindeua[[#This Row],[CIF/CPF/CNPJ]],relatorio_Ananindeua[[#This Row],[Coluna2]])</f>
        <v>17602356000106</v>
      </c>
      <c r="L2643" t="str">
        <f t="shared" si="42"/>
        <v>176******06</v>
      </c>
    </row>
    <row r="2644" spans="1:12" x14ac:dyDescent="0.25">
      <c r="A2644" t="s">
        <v>764</v>
      </c>
      <c r="B2644" t="s">
        <v>765</v>
      </c>
      <c r="C2644" t="s">
        <v>17</v>
      </c>
      <c r="D2644" s="1">
        <v>45299.890682870369</v>
      </c>
      <c r="E2644" s="18" t="s">
        <v>11</v>
      </c>
      <c r="F2644" s="13" t="s">
        <v>16</v>
      </c>
      <c r="G2644" t="s">
        <v>14</v>
      </c>
      <c r="H2644">
        <v>0</v>
      </c>
      <c r="I2644" s="2"/>
      <c r="J2644" s="4">
        <v>0</v>
      </c>
      <c r="K2644" t="str">
        <f>IF((LEN(relatorio_Ananindeua[[#This Row],[CIF/CPF/CNPJ]])=14),relatorio_Ananindeua[[#This Row],[CIF/CPF/CNPJ]],relatorio_Ananindeua[[#This Row],[Coluna2]])</f>
        <v>15520615000116</v>
      </c>
      <c r="L2644" t="str">
        <f t="shared" si="42"/>
        <v>155******16</v>
      </c>
    </row>
    <row r="2645" spans="1:12" x14ac:dyDescent="0.25">
      <c r="A2645" t="s">
        <v>1119</v>
      </c>
      <c r="B2645" t="s">
        <v>1120</v>
      </c>
      <c r="C2645" t="s">
        <v>17</v>
      </c>
      <c r="D2645" s="1">
        <v>45299.890694444446</v>
      </c>
      <c r="E2645" s="18" t="s">
        <v>11</v>
      </c>
      <c r="F2645" s="13" t="s">
        <v>16</v>
      </c>
      <c r="G2645" t="s">
        <v>14</v>
      </c>
      <c r="H2645">
        <v>0</v>
      </c>
      <c r="I2645" s="2"/>
      <c r="J2645" s="4">
        <v>0</v>
      </c>
      <c r="K2645" t="str">
        <f>IF((LEN(relatorio_Ananindeua[[#This Row],[CIF/CPF/CNPJ]])=14),relatorio_Ananindeua[[#This Row],[CIF/CPF/CNPJ]],relatorio_Ananindeua[[#This Row],[Coluna2]])</f>
        <v>18618102000130</v>
      </c>
      <c r="L2645" t="str">
        <f t="shared" si="42"/>
        <v>186******30</v>
      </c>
    </row>
    <row r="2646" spans="1:12" x14ac:dyDescent="0.25">
      <c r="A2646" t="s">
        <v>1133</v>
      </c>
      <c r="B2646" t="s">
        <v>1134</v>
      </c>
      <c r="C2646" t="s">
        <v>17</v>
      </c>
      <c r="D2646" s="1">
        <v>45299.890694444446</v>
      </c>
      <c r="E2646" s="18" t="s">
        <v>11</v>
      </c>
      <c r="F2646" s="13" t="s">
        <v>16</v>
      </c>
      <c r="G2646" t="s">
        <v>14</v>
      </c>
      <c r="H2646">
        <v>0</v>
      </c>
      <c r="I2646" s="2"/>
      <c r="J2646" s="4">
        <v>0</v>
      </c>
      <c r="K2646" t="str">
        <f>IF((LEN(relatorio_Ananindeua[[#This Row],[CIF/CPF/CNPJ]])=14),relatorio_Ananindeua[[#This Row],[CIF/CPF/CNPJ]],relatorio_Ananindeua[[#This Row],[Coluna2]])</f>
        <v>18851315000108</v>
      </c>
      <c r="L2646" t="str">
        <f t="shared" si="42"/>
        <v>188******08</v>
      </c>
    </row>
    <row r="2647" spans="1:12" x14ac:dyDescent="0.25">
      <c r="A2647" t="s">
        <v>829</v>
      </c>
      <c r="B2647" t="s">
        <v>830</v>
      </c>
      <c r="C2647" t="s">
        <v>17</v>
      </c>
      <c r="D2647" s="1">
        <v>45299.890706018516</v>
      </c>
      <c r="E2647" s="18" t="s">
        <v>11</v>
      </c>
      <c r="F2647" s="13" t="s">
        <v>16</v>
      </c>
      <c r="G2647" t="s">
        <v>14</v>
      </c>
      <c r="H2647">
        <v>0</v>
      </c>
      <c r="I2647" s="2"/>
      <c r="J2647" s="4">
        <v>0</v>
      </c>
      <c r="K2647" t="str">
        <f>IF((LEN(relatorio_Ananindeua[[#This Row],[CIF/CPF/CNPJ]])=14),relatorio_Ananindeua[[#This Row],[CIF/CPF/CNPJ]],relatorio_Ananindeua[[#This Row],[Coluna2]])</f>
        <v>15915641000143</v>
      </c>
      <c r="L2647" t="str">
        <f t="shared" si="42"/>
        <v>159******43</v>
      </c>
    </row>
    <row r="2648" spans="1:12" x14ac:dyDescent="0.25">
      <c r="A2648" t="s">
        <v>968</v>
      </c>
      <c r="B2648" t="s">
        <v>969</v>
      </c>
      <c r="C2648" t="s">
        <v>17</v>
      </c>
      <c r="D2648" s="1">
        <v>45299.890706018516</v>
      </c>
      <c r="E2648" s="18" t="s">
        <v>11</v>
      </c>
      <c r="F2648" s="13" t="s">
        <v>16</v>
      </c>
      <c r="G2648" t="s">
        <v>14</v>
      </c>
      <c r="H2648">
        <v>0</v>
      </c>
      <c r="I2648" s="2"/>
      <c r="J2648" s="4">
        <v>0</v>
      </c>
      <c r="K2648" t="str">
        <f>IF((LEN(relatorio_Ananindeua[[#This Row],[CIF/CPF/CNPJ]])=14),relatorio_Ananindeua[[#This Row],[CIF/CPF/CNPJ]],relatorio_Ananindeua[[#This Row],[Coluna2]])</f>
        <v>17487154000152</v>
      </c>
      <c r="L2648" t="str">
        <f t="shared" si="42"/>
        <v>174******52</v>
      </c>
    </row>
    <row r="2649" spans="1:12" x14ac:dyDescent="0.25">
      <c r="A2649" t="s">
        <v>10016</v>
      </c>
      <c r="B2649" t="s">
        <v>10017</v>
      </c>
      <c r="C2649" t="s">
        <v>17</v>
      </c>
      <c r="D2649" s="1">
        <v>45299.890706018516</v>
      </c>
      <c r="E2649" s="18" t="s">
        <v>11</v>
      </c>
      <c r="F2649" s="13" t="s">
        <v>16</v>
      </c>
      <c r="G2649" t="s">
        <v>14</v>
      </c>
      <c r="H2649">
        <v>0</v>
      </c>
      <c r="I2649" s="2"/>
      <c r="J2649" s="4">
        <v>0</v>
      </c>
      <c r="K2649" t="str">
        <f>IF((LEN(relatorio_Ananindeua[[#This Row],[CIF/CPF/CNPJ]])=14),relatorio_Ananindeua[[#This Row],[CIF/CPF/CNPJ]],relatorio_Ananindeua[[#This Row],[Coluna2]])</f>
        <v>52884330000190</v>
      </c>
      <c r="L2649" t="str">
        <f t="shared" si="42"/>
        <v>528******90</v>
      </c>
    </row>
    <row r="2650" spans="1:12" x14ac:dyDescent="0.25">
      <c r="A2650" t="s">
        <v>9998</v>
      </c>
      <c r="B2650" t="s">
        <v>9999</v>
      </c>
      <c r="C2650" t="s">
        <v>17</v>
      </c>
      <c r="D2650" s="1">
        <v>45299.890717592592</v>
      </c>
      <c r="E2650" s="18" t="s">
        <v>11</v>
      </c>
      <c r="F2650" s="13" t="s">
        <v>16</v>
      </c>
      <c r="G2650" t="s">
        <v>14</v>
      </c>
      <c r="H2650">
        <v>0</v>
      </c>
      <c r="I2650" s="2"/>
      <c r="J2650" s="4">
        <v>0</v>
      </c>
      <c r="K2650" t="str">
        <f>IF((LEN(relatorio_Ananindeua[[#This Row],[CIF/CPF/CNPJ]])=14),relatorio_Ananindeua[[#This Row],[CIF/CPF/CNPJ]],relatorio_Ananindeua[[#This Row],[Coluna2]])</f>
        <v>52837653000123</v>
      </c>
      <c r="L2650" t="str">
        <f t="shared" si="42"/>
        <v>528******23</v>
      </c>
    </row>
    <row r="2651" spans="1:12" x14ac:dyDescent="0.25">
      <c r="A2651" t="s">
        <v>9978</v>
      </c>
      <c r="B2651" t="s">
        <v>9979</v>
      </c>
      <c r="C2651" t="s">
        <v>17</v>
      </c>
      <c r="D2651" s="1">
        <v>45299.890729166669</v>
      </c>
      <c r="E2651" s="18" t="s">
        <v>11</v>
      </c>
      <c r="F2651" s="13" t="s">
        <v>16</v>
      </c>
      <c r="G2651" t="s">
        <v>14</v>
      </c>
      <c r="H2651">
        <v>0</v>
      </c>
      <c r="I2651" s="2"/>
      <c r="J2651" s="4">
        <v>0</v>
      </c>
      <c r="K2651" t="str">
        <f>IF((LEN(relatorio_Ananindeua[[#This Row],[CIF/CPF/CNPJ]])=14),relatorio_Ananindeua[[#This Row],[CIF/CPF/CNPJ]],relatorio_Ananindeua[[#This Row],[Coluna2]])</f>
        <v>52796741000124</v>
      </c>
      <c r="L2651" t="str">
        <f t="shared" si="42"/>
        <v>527******24</v>
      </c>
    </row>
    <row r="2652" spans="1:12" x14ac:dyDescent="0.25">
      <c r="A2652" t="s">
        <v>9982</v>
      </c>
      <c r="B2652" t="s">
        <v>9983</v>
      </c>
      <c r="C2652" t="s">
        <v>17</v>
      </c>
      <c r="D2652" s="1">
        <v>45299.890729166669</v>
      </c>
      <c r="E2652" s="18" t="s">
        <v>11</v>
      </c>
      <c r="F2652" s="13" t="s">
        <v>16</v>
      </c>
      <c r="G2652" t="s">
        <v>14</v>
      </c>
      <c r="H2652">
        <v>0</v>
      </c>
      <c r="I2652" s="2"/>
      <c r="J2652" s="4">
        <v>0</v>
      </c>
      <c r="K2652" t="str">
        <f>IF((LEN(relatorio_Ananindeua[[#This Row],[CIF/CPF/CNPJ]])=14),relatorio_Ananindeua[[#This Row],[CIF/CPF/CNPJ]],relatorio_Ananindeua[[#This Row],[Coluna2]])</f>
        <v>52798357000160</v>
      </c>
      <c r="L2652" t="str">
        <f t="shared" si="42"/>
        <v>527******60</v>
      </c>
    </row>
    <row r="2653" spans="1:12" x14ac:dyDescent="0.25">
      <c r="A2653" t="s">
        <v>9988</v>
      </c>
      <c r="B2653" t="s">
        <v>9989</v>
      </c>
      <c r="C2653" t="s">
        <v>17</v>
      </c>
      <c r="D2653" s="1">
        <v>45299.890729166669</v>
      </c>
      <c r="E2653" s="18" t="s">
        <v>11</v>
      </c>
      <c r="F2653" s="13" t="s">
        <v>16</v>
      </c>
      <c r="G2653" t="s">
        <v>14</v>
      </c>
      <c r="H2653">
        <v>0</v>
      </c>
      <c r="I2653" s="2"/>
      <c r="J2653" s="4">
        <v>0</v>
      </c>
      <c r="K2653" t="str">
        <f>IF((LEN(relatorio_Ananindeua[[#This Row],[CIF/CPF/CNPJ]])=14),relatorio_Ananindeua[[#This Row],[CIF/CPF/CNPJ]],relatorio_Ananindeua[[#This Row],[Coluna2]])</f>
        <v>52831459000130</v>
      </c>
      <c r="L2653" t="str">
        <f t="shared" si="42"/>
        <v>528******30</v>
      </c>
    </row>
    <row r="2654" spans="1:12" x14ac:dyDescent="0.25">
      <c r="A2654" t="s">
        <v>9008</v>
      </c>
      <c r="B2654" t="s">
        <v>9009</v>
      </c>
      <c r="C2654" t="s">
        <v>17</v>
      </c>
      <c r="D2654" s="1">
        <v>45299.890810185185</v>
      </c>
      <c r="E2654" s="18" t="s">
        <v>11</v>
      </c>
      <c r="F2654" s="13" t="s">
        <v>16</v>
      </c>
      <c r="G2654" t="s">
        <v>14</v>
      </c>
      <c r="H2654">
        <v>0</v>
      </c>
      <c r="I2654" s="2"/>
      <c r="J2654" s="4">
        <v>0</v>
      </c>
      <c r="K2654" t="str">
        <f>IF((LEN(relatorio_Ananindeua[[#This Row],[CIF/CPF/CNPJ]])=14),relatorio_Ananindeua[[#This Row],[CIF/CPF/CNPJ]],relatorio_Ananindeua[[#This Row],[Coluna2]])</f>
        <v>50680019000102</v>
      </c>
      <c r="L2654" t="str">
        <f t="shared" si="42"/>
        <v>506******02</v>
      </c>
    </row>
    <row r="2655" spans="1:12" x14ac:dyDescent="0.25">
      <c r="A2655" t="s">
        <v>9970</v>
      </c>
      <c r="B2655" t="s">
        <v>9971</v>
      </c>
      <c r="C2655" t="s">
        <v>17</v>
      </c>
      <c r="D2655" s="1">
        <v>45299.890810185185</v>
      </c>
      <c r="E2655" s="18" t="s">
        <v>11</v>
      </c>
      <c r="F2655" s="13" t="s">
        <v>16</v>
      </c>
      <c r="G2655" t="s">
        <v>14</v>
      </c>
      <c r="H2655">
        <v>0</v>
      </c>
      <c r="I2655" s="2"/>
      <c r="J2655" s="4">
        <v>0</v>
      </c>
      <c r="K2655" t="str">
        <f>IF((LEN(relatorio_Ananindeua[[#This Row],[CIF/CPF/CNPJ]])=14),relatorio_Ananindeua[[#This Row],[CIF/CPF/CNPJ]],relatorio_Ananindeua[[#This Row],[Coluna2]])</f>
        <v>52782179000180</v>
      </c>
      <c r="L2655" t="str">
        <f t="shared" si="42"/>
        <v>527******80</v>
      </c>
    </row>
    <row r="2656" spans="1:12" x14ac:dyDescent="0.25">
      <c r="A2656" t="s">
        <v>9968</v>
      </c>
      <c r="B2656" t="s">
        <v>9969</v>
      </c>
      <c r="C2656" t="s">
        <v>17</v>
      </c>
      <c r="D2656" s="1">
        <v>45299.890821759262</v>
      </c>
      <c r="E2656" s="18" t="s">
        <v>11</v>
      </c>
      <c r="F2656" s="13" t="s">
        <v>16</v>
      </c>
      <c r="G2656" t="s">
        <v>14</v>
      </c>
      <c r="H2656">
        <v>0</v>
      </c>
      <c r="I2656" s="2"/>
      <c r="J2656" s="4">
        <v>0</v>
      </c>
      <c r="K2656" t="str">
        <f>IF((LEN(relatorio_Ananindeua[[#This Row],[CIF/CPF/CNPJ]])=14),relatorio_Ananindeua[[#This Row],[CIF/CPF/CNPJ]],relatorio_Ananindeua[[#This Row],[Coluna2]])</f>
        <v>52777057000103</v>
      </c>
      <c r="L2656" t="str">
        <f t="shared" si="42"/>
        <v>527******03</v>
      </c>
    </row>
    <row r="2657" spans="1:12" x14ac:dyDescent="0.25">
      <c r="A2657" t="s">
        <v>5388</v>
      </c>
      <c r="B2657" t="s">
        <v>5389</v>
      </c>
      <c r="C2657" t="s">
        <v>17</v>
      </c>
      <c r="D2657" s="1">
        <v>45299.890833333331</v>
      </c>
      <c r="E2657" s="18" t="s">
        <v>11</v>
      </c>
      <c r="F2657" s="13" t="s">
        <v>16</v>
      </c>
      <c r="G2657" t="s">
        <v>14</v>
      </c>
      <c r="H2657">
        <v>0</v>
      </c>
      <c r="I2657" s="2"/>
      <c r="J2657" s="4">
        <v>0</v>
      </c>
      <c r="K2657" t="str">
        <f>IF((LEN(relatorio_Ananindeua[[#This Row],[CIF/CPF/CNPJ]])=14),relatorio_Ananindeua[[#This Row],[CIF/CPF/CNPJ]],relatorio_Ananindeua[[#This Row],[Coluna2]])</f>
        <v>41583426000100</v>
      </c>
      <c r="L2657" t="str">
        <f t="shared" si="42"/>
        <v>415******00</v>
      </c>
    </row>
    <row r="2658" spans="1:12" x14ac:dyDescent="0.25">
      <c r="A2658" t="s">
        <v>9957</v>
      </c>
      <c r="B2658" t="s">
        <v>9958</v>
      </c>
      <c r="C2658" t="s">
        <v>17</v>
      </c>
      <c r="D2658" s="1">
        <v>45299.890833333331</v>
      </c>
      <c r="E2658" s="18" t="s">
        <v>11</v>
      </c>
      <c r="F2658" s="13" t="s">
        <v>16</v>
      </c>
      <c r="G2658" t="s">
        <v>14</v>
      </c>
      <c r="H2658">
        <v>0</v>
      </c>
      <c r="I2658" s="2"/>
      <c r="J2658" s="4">
        <v>0</v>
      </c>
      <c r="K2658" t="str">
        <f>IF((LEN(relatorio_Ananindeua[[#This Row],[CIF/CPF/CNPJ]])=14),relatorio_Ananindeua[[#This Row],[CIF/CPF/CNPJ]],relatorio_Ananindeua[[#This Row],[Coluna2]])</f>
        <v>52743353000185</v>
      </c>
      <c r="L2658" t="str">
        <f t="shared" si="42"/>
        <v>527******85</v>
      </c>
    </row>
    <row r="2659" spans="1:12" x14ac:dyDescent="0.25">
      <c r="A2659" t="s">
        <v>9959</v>
      </c>
      <c r="B2659" t="s">
        <v>9960</v>
      </c>
      <c r="C2659" t="s">
        <v>17</v>
      </c>
      <c r="D2659" s="1">
        <v>45299.890833333331</v>
      </c>
      <c r="E2659" s="18" t="s">
        <v>11</v>
      </c>
      <c r="F2659" s="13" t="s">
        <v>16</v>
      </c>
      <c r="G2659" t="s">
        <v>14</v>
      </c>
      <c r="H2659">
        <v>0</v>
      </c>
      <c r="I2659" s="2"/>
      <c r="J2659" s="4">
        <v>0</v>
      </c>
      <c r="K2659" t="str">
        <f>IF((LEN(relatorio_Ananindeua[[#This Row],[CIF/CPF/CNPJ]])=14),relatorio_Ananindeua[[#This Row],[CIF/CPF/CNPJ]],relatorio_Ananindeua[[#This Row],[Coluna2]])</f>
        <v>52752426000103</v>
      </c>
      <c r="L2659" t="str">
        <f t="shared" si="42"/>
        <v>527******03</v>
      </c>
    </row>
    <row r="2660" spans="1:12" x14ac:dyDescent="0.25">
      <c r="A2660" t="s">
        <v>1678</v>
      </c>
      <c r="B2660" t="s">
        <v>1679</v>
      </c>
      <c r="C2660" t="s">
        <v>17</v>
      </c>
      <c r="D2660" s="1">
        <v>45299.890844907408</v>
      </c>
      <c r="E2660" s="18" t="s">
        <v>11</v>
      </c>
      <c r="F2660" s="13" t="s">
        <v>16</v>
      </c>
      <c r="G2660" t="s">
        <v>14</v>
      </c>
      <c r="H2660">
        <v>0</v>
      </c>
      <c r="I2660" s="2"/>
      <c r="J2660" s="4">
        <v>0</v>
      </c>
      <c r="K2660" t="str">
        <f>IF((LEN(relatorio_Ananindeua[[#This Row],[CIF/CPF/CNPJ]])=14),relatorio_Ananindeua[[#This Row],[CIF/CPF/CNPJ]],relatorio_Ananindeua[[#This Row],[Coluna2]])</f>
        <v>23629837000108</v>
      </c>
      <c r="L2660" t="str">
        <f t="shared" si="42"/>
        <v>236******08</v>
      </c>
    </row>
    <row r="2661" spans="1:12" x14ac:dyDescent="0.25">
      <c r="A2661" t="s">
        <v>9949</v>
      </c>
      <c r="B2661" t="s">
        <v>9950</v>
      </c>
      <c r="C2661" t="s">
        <v>17</v>
      </c>
      <c r="D2661" s="1">
        <v>45299.890868055554</v>
      </c>
      <c r="E2661" s="18" t="s">
        <v>11</v>
      </c>
      <c r="F2661" s="13" t="s">
        <v>16</v>
      </c>
      <c r="G2661" t="s">
        <v>14</v>
      </c>
      <c r="H2661">
        <v>0</v>
      </c>
      <c r="I2661" s="2"/>
      <c r="J2661" s="4">
        <v>0</v>
      </c>
      <c r="K2661" t="str">
        <f>IF((LEN(relatorio_Ananindeua[[#This Row],[CIF/CPF/CNPJ]])=14),relatorio_Ananindeua[[#This Row],[CIF/CPF/CNPJ]],relatorio_Ananindeua[[#This Row],[Coluna2]])</f>
        <v>52706921000178</v>
      </c>
      <c r="L2661" t="str">
        <f t="shared" si="42"/>
        <v>527******78</v>
      </c>
    </row>
    <row r="2662" spans="1:12" x14ac:dyDescent="0.25">
      <c r="A2662" t="s">
        <v>2088</v>
      </c>
      <c r="B2662" t="s">
        <v>2089</v>
      </c>
      <c r="C2662" t="s">
        <v>17</v>
      </c>
      <c r="D2662" s="1">
        <v>45299.890879629631</v>
      </c>
      <c r="E2662" s="18" t="s">
        <v>11</v>
      </c>
      <c r="F2662" s="13" t="s">
        <v>16</v>
      </c>
      <c r="G2662" t="s">
        <v>14</v>
      </c>
      <c r="H2662">
        <v>0</v>
      </c>
      <c r="I2662" s="2"/>
      <c r="J2662" s="4">
        <v>0</v>
      </c>
      <c r="K2662" t="str">
        <f>IF((LEN(relatorio_Ananindeua[[#This Row],[CIF/CPF/CNPJ]])=14),relatorio_Ananindeua[[#This Row],[CIF/CPF/CNPJ]],relatorio_Ananindeua[[#This Row],[Coluna2]])</f>
        <v>26953766000184</v>
      </c>
      <c r="L2662" t="str">
        <f t="shared" si="42"/>
        <v>269******84</v>
      </c>
    </row>
    <row r="2663" spans="1:12" x14ac:dyDescent="0.25">
      <c r="A2663" t="s">
        <v>9935</v>
      </c>
      <c r="B2663" t="s">
        <v>9936</v>
      </c>
      <c r="C2663" t="s">
        <v>17</v>
      </c>
      <c r="D2663" s="1">
        <v>45299.8908912037</v>
      </c>
      <c r="E2663" s="18" t="s">
        <v>11</v>
      </c>
      <c r="F2663" s="13" t="s">
        <v>16</v>
      </c>
      <c r="G2663" t="s">
        <v>14</v>
      </c>
      <c r="H2663">
        <v>0</v>
      </c>
      <c r="I2663" s="2"/>
      <c r="J2663" s="4">
        <v>0</v>
      </c>
      <c r="K2663" t="str">
        <f>IF((LEN(relatorio_Ananindeua[[#This Row],[CIF/CPF/CNPJ]])=14),relatorio_Ananindeua[[#This Row],[CIF/CPF/CNPJ]],relatorio_Ananindeua[[#This Row],[Coluna2]])</f>
        <v>52666523000175</v>
      </c>
      <c r="L2663" t="str">
        <f t="shared" si="42"/>
        <v>526******75</v>
      </c>
    </row>
    <row r="2664" spans="1:12" x14ac:dyDescent="0.25">
      <c r="A2664" t="s">
        <v>9937</v>
      </c>
      <c r="B2664" t="s">
        <v>9938</v>
      </c>
      <c r="C2664" t="s">
        <v>17</v>
      </c>
      <c r="D2664" s="1">
        <v>45299.8908912037</v>
      </c>
      <c r="E2664" s="18" t="s">
        <v>11</v>
      </c>
      <c r="F2664" s="13" t="s">
        <v>16</v>
      </c>
      <c r="G2664" t="s">
        <v>14</v>
      </c>
      <c r="H2664">
        <v>0</v>
      </c>
      <c r="I2664" s="2"/>
      <c r="J2664" s="4">
        <v>0</v>
      </c>
      <c r="K2664" t="str">
        <f>IF((LEN(relatorio_Ananindeua[[#This Row],[CIF/CPF/CNPJ]])=14),relatorio_Ananindeua[[#This Row],[CIF/CPF/CNPJ]],relatorio_Ananindeua[[#This Row],[Coluna2]])</f>
        <v>52670751000119</v>
      </c>
      <c r="L2664" t="str">
        <f t="shared" si="42"/>
        <v>526******19</v>
      </c>
    </row>
    <row r="2665" spans="1:12" x14ac:dyDescent="0.25">
      <c r="A2665" t="s">
        <v>9929</v>
      </c>
      <c r="B2665" t="s">
        <v>9930</v>
      </c>
      <c r="C2665" t="s">
        <v>17</v>
      </c>
      <c r="D2665" s="1">
        <v>45299.890925925924</v>
      </c>
      <c r="E2665" s="18" t="s">
        <v>11</v>
      </c>
      <c r="F2665" s="13" t="s">
        <v>16</v>
      </c>
      <c r="G2665" t="s">
        <v>14</v>
      </c>
      <c r="H2665">
        <v>0</v>
      </c>
      <c r="I2665" s="2"/>
      <c r="J2665" s="4">
        <v>0</v>
      </c>
      <c r="K2665" t="str">
        <f>IF((LEN(relatorio_Ananindeua[[#This Row],[CIF/CPF/CNPJ]])=14),relatorio_Ananindeua[[#This Row],[CIF/CPF/CNPJ]],relatorio_Ananindeua[[#This Row],[Coluna2]])</f>
        <v>52650854000117</v>
      </c>
      <c r="L2665" t="str">
        <f t="shared" si="42"/>
        <v>526******17</v>
      </c>
    </row>
    <row r="2666" spans="1:12" x14ac:dyDescent="0.25">
      <c r="A2666" t="s">
        <v>9923</v>
      </c>
      <c r="B2666" t="s">
        <v>9924</v>
      </c>
      <c r="C2666" t="s">
        <v>17</v>
      </c>
      <c r="D2666" s="1">
        <v>45299.890949074077</v>
      </c>
      <c r="E2666" s="18" t="s">
        <v>11</v>
      </c>
      <c r="F2666" s="13" t="s">
        <v>16</v>
      </c>
      <c r="G2666" t="s">
        <v>14</v>
      </c>
      <c r="H2666">
        <v>0</v>
      </c>
      <c r="I2666" s="2"/>
      <c r="J2666" s="4">
        <v>0</v>
      </c>
      <c r="K2666" t="str">
        <f>IF((LEN(relatorio_Ananindeua[[#This Row],[CIF/CPF/CNPJ]])=14),relatorio_Ananindeua[[#This Row],[CIF/CPF/CNPJ]],relatorio_Ananindeua[[#This Row],[Coluna2]])</f>
        <v>52636765000116</v>
      </c>
      <c r="L2666" t="str">
        <f t="shared" si="42"/>
        <v>526******16</v>
      </c>
    </row>
    <row r="2667" spans="1:12" x14ac:dyDescent="0.25">
      <c r="A2667" t="s">
        <v>9913</v>
      </c>
      <c r="B2667" t="s">
        <v>9914</v>
      </c>
      <c r="C2667" t="s">
        <v>17</v>
      </c>
      <c r="D2667" s="1">
        <v>45299.890972222223</v>
      </c>
      <c r="E2667" s="18" t="s">
        <v>11</v>
      </c>
      <c r="F2667" s="13" t="s">
        <v>16</v>
      </c>
      <c r="G2667" t="s">
        <v>14</v>
      </c>
      <c r="H2667">
        <v>0</v>
      </c>
      <c r="I2667" s="2"/>
      <c r="J2667" s="4">
        <v>0</v>
      </c>
      <c r="K2667" t="str">
        <f>IF((LEN(relatorio_Ananindeua[[#This Row],[CIF/CPF/CNPJ]])=14),relatorio_Ananindeua[[#This Row],[CIF/CPF/CNPJ]],relatorio_Ananindeua[[#This Row],[Coluna2]])</f>
        <v>52608730000173</v>
      </c>
      <c r="L2667" t="str">
        <f t="shared" si="42"/>
        <v>526******73</v>
      </c>
    </row>
    <row r="2668" spans="1:12" x14ac:dyDescent="0.25">
      <c r="A2668" t="s">
        <v>9911</v>
      </c>
      <c r="B2668" t="s">
        <v>9912</v>
      </c>
      <c r="C2668" t="s">
        <v>17</v>
      </c>
      <c r="D2668" s="1">
        <v>45299.890983796293</v>
      </c>
      <c r="E2668" s="18" t="s">
        <v>11</v>
      </c>
      <c r="F2668" s="13" t="s">
        <v>16</v>
      </c>
      <c r="G2668" t="s">
        <v>14</v>
      </c>
      <c r="H2668">
        <v>0</v>
      </c>
      <c r="I2668" s="2"/>
      <c r="J2668" s="4">
        <v>0</v>
      </c>
      <c r="K2668" t="str">
        <f>IF((LEN(relatorio_Ananindeua[[#This Row],[CIF/CPF/CNPJ]])=14),relatorio_Ananindeua[[#This Row],[CIF/CPF/CNPJ]],relatorio_Ananindeua[[#This Row],[Coluna2]])</f>
        <v>52606062000145</v>
      </c>
      <c r="L2668" t="str">
        <f t="shared" si="42"/>
        <v>526******45</v>
      </c>
    </row>
    <row r="2669" spans="1:12" x14ac:dyDescent="0.25">
      <c r="A2669" t="s">
        <v>9895</v>
      </c>
      <c r="B2669" t="s">
        <v>9896</v>
      </c>
      <c r="C2669" t="s">
        <v>17</v>
      </c>
      <c r="D2669" s="1">
        <v>45299.89099537037</v>
      </c>
      <c r="E2669" s="18" t="s">
        <v>11</v>
      </c>
      <c r="F2669" s="13" t="s">
        <v>16</v>
      </c>
      <c r="G2669" t="s">
        <v>14</v>
      </c>
      <c r="H2669">
        <v>0</v>
      </c>
      <c r="I2669" s="2"/>
      <c r="J2669" s="4">
        <v>0</v>
      </c>
      <c r="K2669" t="str">
        <f>IF((LEN(relatorio_Ananindeua[[#This Row],[CIF/CPF/CNPJ]])=14),relatorio_Ananindeua[[#This Row],[CIF/CPF/CNPJ]],relatorio_Ananindeua[[#This Row],[Coluna2]])</f>
        <v>52568355000185</v>
      </c>
      <c r="L2669" t="str">
        <f t="shared" si="42"/>
        <v>525******85</v>
      </c>
    </row>
    <row r="2670" spans="1:12" x14ac:dyDescent="0.25">
      <c r="A2670" t="s">
        <v>9897</v>
      </c>
      <c r="B2670" t="s">
        <v>9898</v>
      </c>
      <c r="C2670" t="s">
        <v>17</v>
      </c>
      <c r="D2670" s="1">
        <v>45299.89099537037</v>
      </c>
      <c r="E2670" s="18" t="s">
        <v>11</v>
      </c>
      <c r="F2670" s="13" t="s">
        <v>16</v>
      </c>
      <c r="G2670" t="s">
        <v>14</v>
      </c>
      <c r="H2670">
        <v>0</v>
      </c>
      <c r="I2670" s="2"/>
      <c r="J2670" s="4">
        <v>0</v>
      </c>
      <c r="K2670" t="str">
        <f>IF((LEN(relatorio_Ananindeua[[#This Row],[CIF/CPF/CNPJ]])=14),relatorio_Ananindeua[[#This Row],[CIF/CPF/CNPJ]],relatorio_Ananindeua[[#This Row],[Coluna2]])</f>
        <v>52570499000176</v>
      </c>
      <c r="L2670" t="str">
        <f t="shared" si="42"/>
        <v>525******76</v>
      </c>
    </row>
    <row r="2671" spans="1:12" x14ac:dyDescent="0.25">
      <c r="A2671" t="s">
        <v>9889</v>
      </c>
      <c r="B2671" t="s">
        <v>9890</v>
      </c>
      <c r="C2671" t="s">
        <v>17</v>
      </c>
      <c r="D2671" s="1">
        <v>45299.891006944446</v>
      </c>
      <c r="E2671" s="18" t="s">
        <v>11</v>
      </c>
      <c r="F2671" s="13" t="s">
        <v>16</v>
      </c>
      <c r="G2671" t="s">
        <v>14</v>
      </c>
      <c r="H2671">
        <v>0</v>
      </c>
      <c r="I2671" s="2"/>
      <c r="J2671" s="4">
        <v>0</v>
      </c>
      <c r="K2671" t="str">
        <f>IF((LEN(relatorio_Ananindeua[[#This Row],[CIF/CPF/CNPJ]])=14),relatorio_Ananindeua[[#This Row],[CIF/CPF/CNPJ]],relatorio_Ananindeua[[#This Row],[Coluna2]])</f>
        <v>52554452000119</v>
      </c>
      <c r="L2671" t="str">
        <f t="shared" si="42"/>
        <v>525******19</v>
      </c>
    </row>
    <row r="2672" spans="1:12" x14ac:dyDescent="0.25">
      <c r="A2672" t="s">
        <v>9899</v>
      </c>
      <c r="B2672" t="s">
        <v>9900</v>
      </c>
      <c r="C2672" t="s">
        <v>17</v>
      </c>
      <c r="D2672" s="1">
        <v>45299.891006944446</v>
      </c>
      <c r="E2672" s="18" t="s">
        <v>11</v>
      </c>
      <c r="F2672" s="13" t="s">
        <v>16</v>
      </c>
      <c r="G2672" t="s">
        <v>14</v>
      </c>
      <c r="H2672">
        <v>0</v>
      </c>
      <c r="I2672" s="2"/>
      <c r="J2672" s="4">
        <v>0</v>
      </c>
      <c r="K2672" t="str">
        <f>IF((LEN(relatorio_Ananindeua[[#This Row],[CIF/CPF/CNPJ]])=14),relatorio_Ananindeua[[#This Row],[CIF/CPF/CNPJ]],relatorio_Ananindeua[[#This Row],[Coluna2]])</f>
        <v>52574237000180</v>
      </c>
      <c r="L2672" t="str">
        <f t="shared" si="42"/>
        <v>525******80</v>
      </c>
    </row>
    <row r="2673" spans="1:12" x14ac:dyDescent="0.25">
      <c r="A2673" t="s">
        <v>9875</v>
      </c>
      <c r="B2673" t="s">
        <v>9876</v>
      </c>
      <c r="C2673" t="s">
        <v>17</v>
      </c>
      <c r="D2673" s="1">
        <v>45299.891030092593</v>
      </c>
      <c r="E2673" s="18" t="s">
        <v>11</v>
      </c>
      <c r="F2673" s="13" t="s">
        <v>16</v>
      </c>
      <c r="G2673" t="s">
        <v>14</v>
      </c>
      <c r="H2673">
        <v>0</v>
      </c>
      <c r="I2673" s="2"/>
      <c r="J2673" s="4">
        <v>0</v>
      </c>
      <c r="K2673" t="str">
        <f>IF((LEN(relatorio_Ananindeua[[#This Row],[CIF/CPF/CNPJ]])=14),relatorio_Ananindeua[[#This Row],[CIF/CPF/CNPJ]],relatorio_Ananindeua[[#This Row],[Coluna2]])</f>
        <v>52526864000145</v>
      </c>
      <c r="L2673" t="str">
        <f t="shared" si="42"/>
        <v>525******45</v>
      </c>
    </row>
    <row r="2674" spans="1:12" x14ac:dyDescent="0.25">
      <c r="A2674" t="s">
        <v>9867</v>
      </c>
      <c r="B2674" t="s">
        <v>9868</v>
      </c>
      <c r="C2674" t="s">
        <v>17</v>
      </c>
      <c r="D2674" s="1">
        <v>45299.891041666669</v>
      </c>
      <c r="E2674" s="18" t="s">
        <v>11</v>
      </c>
      <c r="F2674" s="13" t="s">
        <v>16</v>
      </c>
      <c r="G2674" t="s">
        <v>14</v>
      </c>
      <c r="H2674">
        <v>0</v>
      </c>
      <c r="I2674" s="2"/>
      <c r="J2674" s="4">
        <v>0</v>
      </c>
      <c r="K2674" t="str">
        <f>IF((LEN(relatorio_Ananindeua[[#This Row],[CIF/CPF/CNPJ]])=14),relatorio_Ananindeua[[#This Row],[CIF/CPF/CNPJ]],relatorio_Ananindeua[[#This Row],[Coluna2]])</f>
        <v>52518518000115</v>
      </c>
      <c r="L2674" t="str">
        <f t="shared" si="42"/>
        <v>525******15</v>
      </c>
    </row>
    <row r="2675" spans="1:12" x14ac:dyDescent="0.25">
      <c r="A2675" t="s">
        <v>1560</v>
      </c>
      <c r="B2675" t="s">
        <v>1561</v>
      </c>
      <c r="C2675" t="s">
        <v>17</v>
      </c>
      <c r="D2675" s="1">
        <v>45299.891053240739</v>
      </c>
      <c r="E2675" s="18" t="s">
        <v>11</v>
      </c>
      <c r="F2675" s="13" t="s">
        <v>16</v>
      </c>
      <c r="G2675" t="s">
        <v>14</v>
      </c>
      <c r="H2675">
        <v>0</v>
      </c>
      <c r="I2675" s="2"/>
      <c r="J2675" s="4">
        <v>0</v>
      </c>
      <c r="K2675" t="str">
        <f>IF((LEN(relatorio_Ananindeua[[#This Row],[CIF/CPF/CNPJ]])=14),relatorio_Ananindeua[[#This Row],[CIF/CPF/CNPJ]],relatorio_Ananindeua[[#This Row],[Coluna2]])</f>
        <v>22697104000130</v>
      </c>
      <c r="L2675" t="str">
        <f t="shared" si="42"/>
        <v>226******30</v>
      </c>
    </row>
    <row r="2676" spans="1:12" x14ac:dyDescent="0.25">
      <c r="A2676" t="s">
        <v>4715</v>
      </c>
      <c r="B2676" t="s">
        <v>4716</v>
      </c>
      <c r="C2676" t="s">
        <v>17</v>
      </c>
      <c r="D2676" s="1">
        <v>45299.891053240739</v>
      </c>
      <c r="E2676" s="18" t="s">
        <v>11</v>
      </c>
      <c r="F2676" s="13" t="s">
        <v>16</v>
      </c>
      <c r="G2676" t="s">
        <v>14</v>
      </c>
      <c r="H2676">
        <v>0</v>
      </c>
      <c r="I2676" s="2"/>
      <c r="J2676" s="4">
        <v>0</v>
      </c>
      <c r="K2676" t="str">
        <f>IF((LEN(relatorio_Ananindeua[[#This Row],[CIF/CPF/CNPJ]])=14),relatorio_Ananindeua[[#This Row],[CIF/CPF/CNPJ]],relatorio_Ananindeua[[#This Row],[Coluna2]])</f>
        <v>39228602000136</v>
      </c>
      <c r="L2676" t="str">
        <f t="shared" si="42"/>
        <v>392******36</v>
      </c>
    </row>
    <row r="2677" spans="1:12" x14ac:dyDescent="0.25">
      <c r="A2677" t="s">
        <v>9849</v>
      </c>
      <c r="B2677" t="s">
        <v>9850</v>
      </c>
      <c r="C2677" t="s">
        <v>17</v>
      </c>
      <c r="D2677" s="1">
        <v>45299.891053240739</v>
      </c>
      <c r="E2677" s="18" t="s">
        <v>11</v>
      </c>
      <c r="F2677" s="13" t="s">
        <v>16</v>
      </c>
      <c r="G2677" t="s">
        <v>14</v>
      </c>
      <c r="H2677">
        <v>0</v>
      </c>
      <c r="I2677" s="2"/>
      <c r="J2677" s="4">
        <v>0</v>
      </c>
      <c r="K2677" t="str">
        <f>IF((LEN(relatorio_Ananindeua[[#This Row],[CIF/CPF/CNPJ]])=14),relatorio_Ananindeua[[#This Row],[CIF/CPF/CNPJ]],relatorio_Ananindeua[[#This Row],[Coluna2]])</f>
        <v>52474317000163</v>
      </c>
      <c r="L2677" t="str">
        <f t="shared" si="42"/>
        <v>524******63</v>
      </c>
    </row>
    <row r="2678" spans="1:12" x14ac:dyDescent="0.25">
      <c r="A2678" t="s">
        <v>9855</v>
      </c>
      <c r="B2678" t="s">
        <v>9856</v>
      </c>
      <c r="C2678" t="s">
        <v>17</v>
      </c>
      <c r="D2678" s="1">
        <v>45299.891064814816</v>
      </c>
      <c r="E2678" s="18" t="s">
        <v>11</v>
      </c>
      <c r="F2678" s="13" t="s">
        <v>16</v>
      </c>
      <c r="G2678" t="s">
        <v>14</v>
      </c>
      <c r="H2678">
        <v>0</v>
      </c>
      <c r="I2678" s="2"/>
      <c r="J2678" s="4">
        <v>0</v>
      </c>
      <c r="K2678" t="str">
        <f>IF((LEN(relatorio_Ananindeua[[#This Row],[CIF/CPF/CNPJ]])=14),relatorio_Ananindeua[[#This Row],[CIF/CPF/CNPJ]],relatorio_Ananindeua[[#This Row],[Coluna2]])</f>
        <v>52489063000157</v>
      </c>
      <c r="L2678" t="str">
        <f t="shared" si="42"/>
        <v>524******57</v>
      </c>
    </row>
    <row r="2679" spans="1:12" x14ac:dyDescent="0.25">
      <c r="A2679" t="s">
        <v>9847</v>
      </c>
      <c r="B2679" t="s">
        <v>9848</v>
      </c>
      <c r="C2679" t="s">
        <v>17</v>
      </c>
      <c r="D2679" s="1">
        <v>45299.891087962962</v>
      </c>
      <c r="E2679" s="18" t="s">
        <v>11</v>
      </c>
      <c r="F2679" s="13" t="s">
        <v>16</v>
      </c>
      <c r="G2679" t="s">
        <v>14</v>
      </c>
      <c r="H2679">
        <v>0</v>
      </c>
      <c r="I2679" s="2"/>
      <c r="J2679" s="4">
        <v>0</v>
      </c>
      <c r="K2679" t="str">
        <f>IF((LEN(relatorio_Ananindeua[[#This Row],[CIF/CPF/CNPJ]])=14),relatorio_Ananindeua[[#This Row],[CIF/CPF/CNPJ]],relatorio_Ananindeua[[#This Row],[Coluna2]])</f>
        <v>52464783000168</v>
      </c>
      <c r="L2679" t="str">
        <f t="shared" si="42"/>
        <v>524******68</v>
      </c>
    </row>
    <row r="2680" spans="1:12" x14ac:dyDescent="0.25">
      <c r="A2680" t="s">
        <v>4243</v>
      </c>
      <c r="B2680" t="s">
        <v>4244</v>
      </c>
      <c r="C2680" t="s">
        <v>17</v>
      </c>
      <c r="D2680" s="1">
        <v>45299.891099537039</v>
      </c>
      <c r="E2680" s="18" t="s">
        <v>11</v>
      </c>
      <c r="F2680" s="13" t="s">
        <v>16</v>
      </c>
      <c r="G2680" t="s">
        <v>14</v>
      </c>
      <c r="H2680">
        <v>0</v>
      </c>
      <c r="I2680" s="2"/>
      <c r="J2680" s="4">
        <v>0</v>
      </c>
      <c r="K2680" t="str">
        <f>IF((LEN(relatorio_Ananindeua[[#This Row],[CIF/CPF/CNPJ]])=14),relatorio_Ananindeua[[#This Row],[CIF/CPF/CNPJ]],relatorio_Ananindeua[[#This Row],[Coluna2]])</f>
        <v>36760589000173</v>
      </c>
      <c r="L2680" t="str">
        <f t="shared" si="42"/>
        <v>367******73</v>
      </c>
    </row>
    <row r="2681" spans="1:12" x14ac:dyDescent="0.25">
      <c r="A2681" t="s">
        <v>1476</v>
      </c>
      <c r="B2681" t="s">
        <v>1477</v>
      </c>
      <c r="C2681" t="s">
        <v>17</v>
      </c>
      <c r="D2681" s="1">
        <v>45299.891111111108</v>
      </c>
      <c r="E2681" s="18" t="s">
        <v>11</v>
      </c>
      <c r="F2681" s="13" t="s">
        <v>16</v>
      </c>
      <c r="G2681" t="s">
        <v>14</v>
      </c>
      <c r="H2681">
        <v>0</v>
      </c>
      <c r="I2681" s="2"/>
      <c r="J2681" s="4">
        <v>0</v>
      </c>
      <c r="K2681" t="str">
        <f>IF((LEN(relatorio_Ananindeua[[#This Row],[CIF/CPF/CNPJ]])=14),relatorio_Ananindeua[[#This Row],[CIF/CPF/CNPJ]],relatorio_Ananindeua[[#This Row],[Coluna2]])</f>
        <v>21897220000130</v>
      </c>
      <c r="L2681" t="str">
        <f t="shared" si="42"/>
        <v>218******30</v>
      </c>
    </row>
    <row r="2682" spans="1:12" x14ac:dyDescent="0.25">
      <c r="A2682" t="s">
        <v>9843</v>
      </c>
      <c r="B2682" t="s">
        <v>9844</v>
      </c>
      <c r="C2682" t="s">
        <v>17</v>
      </c>
      <c r="D2682" s="1">
        <v>45299.891111111108</v>
      </c>
      <c r="E2682" s="18" t="s">
        <v>11</v>
      </c>
      <c r="F2682" s="13" t="s">
        <v>16</v>
      </c>
      <c r="G2682" t="s">
        <v>14</v>
      </c>
      <c r="H2682">
        <v>0</v>
      </c>
      <c r="I2682" s="2"/>
      <c r="J2682" s="4">
        <v>0</v>
      </c>
      <c r="K2682" t="str">
        <f>IF((LEN(relatorio_Ananindeua[[#This Row],[CIF/CPF/CNPJ]])=14),relatorio_Ananindeua[[#This Row],[CIF/CPF/CNPJ]],relatorio_Ananindeua[[#This Row],[Coluna2]])</f>
        <v>52419818000147</v>
      </c>
      <c r="L2682" t="str">
        <f t="shared" si="42"/>
        <v>524******47</v>
      </c>
    </row>
    <row r="2683" spans="1:12" x14ac:dyDescent="0.25">
      <c r="A2683" t="s">
        <v>9839</v>
      </c>
      <c r="B2683" t="s">
        <v>9840</v>
      </c>
      <c r="C2683" t="s">
        <v>17</v>
      </c>
      <c r="D2683" s="1">
        <v>45299.891134259262</v>
      </c>
      <c r="E2683" s="18" t="s">
        <v>11</v>
      </c>
      <c r="F2683" s="13" t="s">
        <v>16</v>
      </c>
      <c r="G2683" t="s">
        <v>14</v>
      </c>
      <c r="H2683">
        <v>0</v>
      </c>
      <c r="I2683" s="2"/>
      <c r="J2683" s="4">
        <v>0</v>
      </c>
      <c r="K2683" t="str">
        <f>IF((LEN(relatorio_Ananindeua[[#This Row],[CIF/CPF/CNPJ]])=14),relatorio_Ananindeua[[#This Row],[CIF/CPF/CNPJ]],relatorio_Ananindeua[[#This Row],[Coluna2]])</f>
        <v>52403707000142</v>
      </c>
      <c r="L2683" t="str">
        <f t="shared" si="42"/>
        <v>524******42</v>
      </c>
    </row>
    <row r="2684" spans="1:12" x14ac:dyDescent="0.25">
      <c r="A2684" t="s">
        <v>2044</v>
      </c>
      <c r="B2684" t="s">
        <v>2045</v>
      </c>
      <c r="C2684" t="s">
        <v>17</v>
      </c>
      <c r="D2684" s="1">
        <v>45299.891180555554</v>
      </c>
      <c r="E2684" s="18" t="s">
        <v>11</v>
      </c>
      <c r="F2684" s="13" t="s">
        <v>16</v>
      </c>
      <c r="G2684" t="s">
        <v>14</v>
      </c>
      <c r="H2684">
        <v>0</v>
      </c>
      <c r="I2684" s="2"/>
      <c r="J2684" s="4">
        <v>0</v>
      </c>
      <c r="K2684" t="str">
        <f>IF((LEN(relatorio_Ananindeua[[#This Row],[CIF/CPF/CNPJ]])=14),relatorio_Ananindeua[[#This Row],[CIF/CPF/CNPJ]],relatorio_Ananindeua[[#This Row],[Coluna2]])</f>
        <v>26730221000109</v>
      </c>
      <c r="L2684" t="str">
        <f t="shared" si="42"/>
        <v>267******09</v>
      </c>
    </row>
    <row r="2685" spans="1:12" x14ac:dyDescent="0.25">
      <c r="A2685" t="s">
        <v>9827</v>
      </c>
      <c r="B2685" t="s">
        <v>9828</v>
      </c>
      <c r="C2685" t="s">
        <v>17</v>
      </c>
      <c r="D2685" s="1">
        <v>45299.891180555554</v>
      </c>
      <c r="E2685" s="18" t="s">
        <v>11</v>
      </c>
      <c r="F2685" s="13" t="s">
        <v>16</v>
      </c>
      <c r="G2685" t="s">
        <v>14</v>
      </c>
      <c r="H2685">
        <v>0</v>
      </c>
      <c r="I2685" s="2"/>
      <c r="J2685" s="4">
        <v>0</v>
      </c>
      <c r="K2685" t="str">
        <f>IF((LEN(relatorio_Ananindeua[[#This Row],[CIF/CPF/CNPJ]])=14),relatorio_Ananindeua[[#This Row],[CIF/CPF/CNPJ]],relatorio_Ananindeua[[#This Row],[Coluna2]])</f>
        <v>52373815000110</v>
      </c>
      <c r="L2685" t="str">
        <f t="shared" si="42"/>
        <v>523******10</v>
      </c>
    </row>
    <row r="2686" spans="1:12" x14ac:dyDescent="0.25">
      <c r="A2686" t="s">
        <v>9829</v>
      </c>
      <c r="B2686" t="s">
        <v>9830</v>
      </c>
      <c r="C2686" t="s">
        <v>17</v>
      </c>
      <c r="D2686" s="1">
        <v>45299.891180555554</v>
      </c>
      <c r="E2686" s="18" t="s">
        <v>11</v>
      </c>
      <c r="F2686" s="13" t="s">
        <v>16</v>
      </c>
      <c r="G2686" t="s">
        <v>14</v>
      </c>
      <c r="H2686">
        <v>0</v>
      </c>
      <c r="I2686" s="2"/>
      <c r="J2686" s="4">
        <v>0</v>
      </c>
      <c r="K2686" t="str">
        <f>IF((LEN(relatorio_Ananindeua[[#This Row],[CIF/CPF/CNPJ]])=14),relatorio_Ananindeua[[#This Row],[CIF/CPF/CNPJ]],relatorio_Ananindeua[[#This Row],[Coluna2]])</f>
        <v>52379908000151</v>
      </c>
      <c r="L2686" t="str">
        <f t="shared" si="42"/>
        <v>523******51</v>
      </c>
    </row>
    <row r="2687" spans="1:12" x14ac:dyDescent="0.25">
      <c r="A2687" t="s">
        <v>5476</v>
      </c>
      <c r="B2687" t="s">
        <v>5477</v>
      </c>
      <c r="C2687" t="s">
        <v>17</v>
      </c>
      <c r="D2687" s="1">
        <v>45299.891215277778</v>
      </c>
      <c r="E2687" s="18" t="s">
        <v>11</v>
      </c>
      <c r="F2687" s="13" t="s">
        <v>16</v>
      </c>
      <c r="G2687" t="s">
        <v>14</v>
      </c>
      <c r="H2687">
        <v>0</v>
      </c>
      <c r="I2687" s="2"/>
      <c r="J2687" s="4">
        <v>0</v>
      </c>
      <c r="K2687" t="str">
        <f>IF((LEN(relatorio_Ananindeua[[#This Row],[CIF/CPF/CNPJ]])=14),relatorio_Ananindeua[[#This Row],[CIF/CPF/CNPJ]],relatorio_Ananindeua[[#This Row],[Coluna2]])</f>
        <v>41915084000170</v>
      </c>
      <c r="L2687" t="str">
        <f t="shared" si="42"/>
        <v>419******70</v>
      </c>
    </row>
    <row r="2688" spans="1:12" x14ac:dyDescent="0.25">
      <c r="A2688" t="s">
        <v>9825</v>
      </c>
      <c r="B2688" t="s">
        <v>9826</v>
      </c>
      <c r="C2688" t="s">
        <v>17</v>
      </c>
      <c r="D2688" s="1">
        <v>45299.891215277778</v>
      </c>
      <c r="E2688" s="18" t="s">
        <v>11</v>
      </c>
      <c r="F2688" s="13" t="s">
        <v>16</v>
      </c>
      <c r="G2688" t="s">
        <v>14</v>
      </c>
      <c r="H2688">
        <v>0</v>
      </c>
      <c r="I2688" s="2"/>
      <c r="J2688" s="4">
        <v>0</v>
      </c>
      <c r="K2688" t="str">
        <f>IF((LEN(relatorio_Ananindeua[[#This Row],[CIF/CPF/CNPJ]])=14),relatorio_Ananindeua[[#This Row],[CIF/CPF/CNPJ]],relatorio_Ananindeua[[#This Row],[Coluna2]])</f>
        <v>52355478000138</v>
      </c>
      <c r="L2688" t="str">
        <f t="shared" si="42"/>
        <v>523******38</v>
      </c>
    </row>
    <row r="2689" spans="1:12" x14ac:dyDescent="0.25">
      <c r="A2689" t="s">
        <v>9803</v>
      </c>
      <c r="B2689" t="s">
        <v>9804</v>
      </c>
      <c r="C2689" t="s">
        <v>17</v>
      </c>
      <c r="D2689" s="1">
        <v>45299.891226851854</v>
      </c>
      <c r="E2689" s="18" t="s">
        <v>11</v>
      </c>
      <c r="F2689" s="13" t="s">
        <v>16</v>
      </c>
      <c r="G2689" t="s">
        <v>14</v>
      </c>
      <c r="H2689">
        <v>0</v>
      </c>
      <c r="I2689" s="2"/>
      <c r="J2689" s="4">
        <v>0</v>
      </c>
      <c r="K2689" t="str">
        <f>IF((LEN(relatorio_Ananindeua[[#This Row],[CIF/CPF/CNPJ]])=14),relatorio_Ananindeua[[#This Row],[CIF/CPF/CNPJ]],relatorio_Ananindeua[[#This Row],[Coluna2]])</f>
        <v>52310397000111</v>
      </c>
      <c r="L2689" t="str">
        <f t="shared" si="42"/>
        <v>523******11</v>
      </c>
    </row>
    <row r="2690" spans="1:12" x14ac:dyDescent="0.25">
      <c r="A2690" t="s">
        <v>9801</v>
      </c>
      <c r="B2690" t="s">
        <v>9802</v>
      </c>
      <c r="C2690" t="s">
        <v>17</v>
      </c>
      <c r="D2690" s="1">
        <v>45299.891238425924</v>
      </c>
      <c r="E2690" s="18" t="s">
        <v>11</v>
      </c>
      <c r="F2690" s="13" t="s">
        <v>16</v>
      </c>
      <c r="G2690" t="s">
        <v>14</v>
      </c>
      <c r="H2690">
        <v>0</v>
      </c>
      <c r="I2690" s="2"/>
      <c r="J2690" s="4">
        <v>0</v>
      </c>
      <c r="K2690" t="str">
        <f>IF((LEN(relatorio_Ananindeua[[#This Row],[CIF/CPF/CNPJ]])=14),relatorio_Ananindeua[[#This Row],[CIF/CPF/CNPJ]],relatorio_Ananindeua[[#This Row],[Coluna2]])</f>
        <v>52307251000117</v>
      </c>
      <c r="L2690" t="str">
        <f t="shared" si="42"/>
        <v>523******17</v>
      </c>
    </row>
    <row r="2691" spans="1:12" x14ac:dyDescent="0.25">
      <c r="A2691" t="s">
        <v>9797</v>
      </c>
      <c r="B2691" t="s">
        <v>9798</v>
      </c>
      <c r="C2691" t="s">
        <v>17</v>
      </c>
      <c r="D2691" s="1">
        <v>45299.891261574077</v>
      </c>
      <c r="E2691" s="18" t="s">
        <v>11</v>
      </c>
      <c r="F2691" s="13" t="s">
        <v>16</v>
      </c>
      <c r="G2691" t="s">
        <v>14</v>
      </c>
      <c r="H2691">
        <v>0</v>
      </c>
      <c r="I2691" s="2"/>
      <c r="J2691" s="4">
        <v>0</v>
      </c>
      <c r="K2691" t="str">
        <f>IF((LEN(relatorio_Ananindeua[[#This Row],[CIF/CPF/CNPJ]])=14),relatorio_Ananindeua[[#This Row],[CIF/CPF/CNPJ]],relatorio_Ananindeua[[#This Row],[Coluna2]])</f>
        <v>52283890000190</v>
      </c>
      <c r="L2691" t="str">
        <f t="shared" si="42"/>
        <v>522******90</v>
      </c>
    </row>
    <row r="2692" spans="1:12" x14ac:dyDescent="0.25">
      <c r="A2692" t="s">
        <v>9787</v>
      </c>
      <c r="B2692" t="s">
        <v>9788</v>
      </c>
      <c r="C2692" t="s">
        <v>17</v>
      </c>
      <c r="D2692" s="1">
        <v>45299.891284722224</v>
      </c>
      <c r="E2692" s="18" t="s">
        <v>11</v>
      </c>
      <c r="F2692" s="13" t="s">
        <v>16</v>
      </c>
      <c r="G2692" t="s">
        <v>14</v>
      </c>
      <c r="H2692">
        <v>0</v>
      </c>
      <c r="I2692" s="2"/>
      <c r="J2692" s="4">
        <v>0</v>
      </c>
      <c r="K2692" t="str">
        <f>IF((LEN(relatorio_Ananindeua[[#This Row],[CIF/CPF/CNPJ]])=14),relatorio_Ananindeua[[#This Row],[CIF/CPF/CNPJ]],relatorio_Ananindeua[[#This Row],[Coluna2]])</f>
        <v>52253821000133</v>
      </c>
      <c r="L2692" t="str">
        <f t="shared" si="42"/>
        <v>522******33</v>
      </c>
    </row>
    <row r="2693" spans="1:12" x14ac:dyDescent="0.25">
      <c r="A2693" t="s">
        <v>9789</v>
      </c>
      <c r="B2693" t="s">
        <v>9790</v>
      </c>
      <c r="C2693" t="s">
        <v>17</v>
      </c>
      <c r="D2693" s="1">
        <v>45299.891284722224</v>
      </c>
      <c r="E2693" s="18" t="s">
        <v>11</v>
      </c>
      <c r="F2693" s="13" t="s">
        <v>16</v>
      </c>
      <c r="G2693" t="s">
        <v>14</v>
      </c>
      <c r="H2693">
        <v>0</v>
      </c>
      <c r="I2693" s="2"/>
      <c r="J2693" s="4">
        <v>0</v>
      </c>
      <c r="K2693" t="str">
        <f>IF((LEN(relatorio_Ananindeua[[#This Row],[CIF/CPF/CNPJ]])=14),relatorio_Ananindeua[[#This Row],[CIF/CPF/CNPJ]],relatorio_Ananindeua[[#This Row],[Coluna2]])</f>
        <v>52262264000117</v>
      </c>
      <c r="L2693" t="str">
        <f t="shared" si="42"/>
        <v>522******17</v>
      </c>
    </row>
    <row r="2694" spans="1:12" x14ac:dyDescent="0.25">
      <c r="A2694" t="s">
        <v>9771</v>
      </c>
      <c r="B2694" t="s">
        <v>9772</v>
      </c>
      <c r="C2694" t="s">
        <v>17</v>
      </c>
      <c r="D2694" s="1">
        <v>45299.891296296293</v>
      </c>
      <c r="E2694" s="18" t="s">
        <v>11</v>
      </c>
      <c r="F2694" s="13" t="s">
        <v>16</v>
      </c>
      <c r="G2694" t="s">
        <v>14</v>
      </c>
      <c r="H2694">
        <v>0</v>
      </c>
      <c r="I2694" s="2"/>
      <c r="J2694" s="4">
        <v>0</v>
      </c>
      <c r="K2694" t="str">
        <f>IF((LEN(relatorio_Ananindeua[[#This Row],[CIF/CPF/CNPJ]])=14),relatorio_Ananindeua[[#This Row],[CIF/CPF/CNPJ]],relatorio_Ananindeua[[#This Row],[Coluna2]])</f>
        <v>52229843000168</v>
      </c>
      <c r="L2694" t="str">
        <f t="shared" si="42"/>
        <v>522******68</v>
      </c>
    </row>
    <row r="2695" spans="1:12" x14ac:dyDescent="0.25">
      <c r="A2695" t="s">
        <v>9783</v>
      </c>
      <c r="B2695" t="s">
        <v>9784</v>
      </c>
      <c r="C2695" t="s">
        <v>17</v>
      </c>
      <c r="D2695" s="1">
        <v>45299.891296296293</v>
      </c>
      <c r="E2695" s="18" t="s">
        <v>11</v>
      </c>
      <c r="F2695" s="13" t="s">
        <v>16</v>
      </c>
      <c r="G2695" t="s">
        <v>14</v>
      </c>
      <c r="H2695">
        <v>0</v>
      </c>
      <c r="I2695" s="2"/>
      <c r="J2695" s="4">
        <v>0</v>
      </c>
      <c r="K2695" t="str">
        <f>IF((LEN(relatorio_Ananindeua[[#This Row],[CIF/CPF/CNPJ]])=14),relatorio_Ananindeua[[#This Row],[CIF/CPF/CNPJ]],relatorio_Ananindeua[[#This Row],[Coluna2]])</f>
        <v>52248042000140</v>
      </c>
      <c r="L2695" t="str">
        <f t="shared" si="42"/>
        <v>522******40</v>
      </c>
    </row>
    <row r="2696" spans="1:12" x14ac:dyDescent="0.25">
      <c r="A2696" t="s">
        <v>9773</v>
      </c>
      <c r="B2696" t="s">
        <v>9774</v>
      </c>
      <c r="C2696" t="s">
        <v>17</v>
      </c>
      <c r="D2696" s="1">
        <v>45299.89130787037</v>
      </c>
      <c r="E2696" s="18" t="s">
        <v>11</v>
      </c>
      <c r="F2696" s="13" t="s">
        <v>16</v>
      </c>
      <c r="G2696" t="s">
        <v>14</v>
      </c>
      <c r="H2696">
        <v>0</v>
      </c>
      <c r="I2696" s="2"/>
      <c r="J2696" s="4">
        <v>0</v>
      </c>
      <c r="K2696" t="str">
        <f>IF((LEN(relatorio_Ananindeua[[#This Row],[CIF/CPF/CNPJ]])=14),relatorio_Ananindeua[[#This Row],[CIF/CPF/CNPJ]],relatorio_Ananindeua[[#This Row],[Coluna2]])</f>
        <v>52232622000149</v>
      </c>
      <c r="L2696" t="str">
        <f t="shared" si="42"/>
        <v>522******49</v>
      </c>
    </row>
    <row r="2697" spans="1:12" x14ac:dyDescent="0.25">
      <c r="A2697" t="s">
        <v>9775</v>
      </c>
      <c r="B2697" t="s">
        <v>9776</v>
      </c>
      <c r="C2697" t="s">
        <v>17</v>
      </c>
      <c r="D2697" s="1">
        <v>45299.89130787037</v>
      </c>
      <c r="E2697" s="18" t="s">
        <v>11</v>
      </c>
      <c r="F2697" s="13" t="s">
        <v>16</v>
      </c>
      <c r="G2697" t="s">
        <v>14</v>
      </c>
      <c r="H2697">
        <v>0</v>
      </c>
      <c r="I2697" s="2"/>
      <c r="J2697" s="4">
        <v>0</v>
      </c>
      <c r="K2697" t="str">
        <f>IF((LEN(relatorio_Ananindeua[[#This Row],[CIF/CPF/CNPJ]])=14),relatorio_Ananindeua[[#This Row],[CIF/CPF/CNPJ]],relatorio_Ananindeua[[#This Row],[Coluna2]])</f>
        <v>52234103000110</v>
      </c>
      <c r="L2697" t="str">
        <f t="shared" si="42"/>
        <v>522******10</v>
      </c>
    </row>
    <row r="2698" spans="1:12" x14ac:dyDescent="0.25">
      <c r="A2698" t="s">
        <v>9779</v>
      </c>
      <c r="B2698" t="s">
        <v>9780</v>
      </c>
      <c r="C2698" t="s">
        <v>17</v>
      </c>
      <c r="D2698" s="1">
        <v>45299.89130787037</v>
      </c>
      <c r="E2698" s="18" t="s">
        <v>11</v>
      </c>
      <c r="F2698" s="13" t="s">
        <v>16</v>
      </c>
      <c r="G2698" t="s">
        <v>14</v>
      </c>
      <c r="H2698">
        <v>0</v>
      </c>
      <c r="I2698" s="2"/>
      <c r="J2698" s="4">
        <v>0</v>
      </c>
      <c r="K2698" t="str">
        <f>IF((LEN(relatorio_Ananindeua[[#This Row],[CIF/CPF/CNPJ]])=14),relatorio_Ananindeua[[#This Row],[CIF/CPF/CNPJ]],relatorio_Ananindeua[[#This Row],[Coluna2]])</f>
        <v>52237467000153</v>
      </c>
      <c r="L2698" t="str">
        <f t="shared" si="42"/>
        <v>522******53</v>
      </c>
    </row>
    <row r="2699" spans="1:12" x14ac:dyDescent="0.25">
      <c r="A2699" t="s">
        <v>1590</v>
      </c>
      <c r="B2699" t="s">
        <v>1591</v>
      </c>
      <c r="C2699" t="s">
        <v>17</v>
      </c>
      <c r="D2699" s="1">
        <v>45299.891331018516</v>
      </c>
      <c r="E2699" s="18" t="s">
        <v>11</v>
      </c>
      <c r="F2699" s="13" t="s">
        <v>16</v>
      </c>
      <c r="G2699" t="s">
        <v>14</v>
      </c>
      <c r="H2699">
        <v>0</v>
      </c>
      <c r="I2699" s="2"/>
      <c r="J2699" s="4">
        <v>0</v>
      </c>
      <c r="K2699" t="str">
        <f>IF((LEN(relatorio_Ananindeua[[#This Row],[CIF/CPF/CNPJ]])=14),relatorio_Ananindeua[[#This Row],[CIF/CPF/CNPJ]],relatorio_Ananindeua[[#This Row],[Coluna2]])</f>
        <v>22926930000103</v>
      </c>
      <c r="L2699" t="str">
        <f t="shared" si="42"/>
        <v>229******03</v>
      </c>
    </row>
    <row r="2700" spans="1:12" x14ac:dyDescent="0.25">
      <c r="A2700" t="s">
        <v>4779</v>
      </c>
      <c r="B2700" t="s">
        <v>4780</v>
      </c>
      <c r="C2700" t="s">
        <v>17</v>
      </c>
      <c r="D2700" s="1">
        <v>45299.891342592593</v>
      </c>
      <c r="E2700" s="18" t="s">
        <v>11</v>
      </c>
      <c r="F2700" s="13" t="s">
        <v>16</v>
      </c>
      <c r="G2700" t="s">
        <v>14</v>
      </c>
      <c r="H2700">
        <v>0</v>
      </c>
      <c r="I2700" s="2"/>
      <c r="J2700" s="4">
        <v>0</v>
      </c>
      <c r="K2700" t="str">
        <f>IF((LEN(relatorio_Ananindeua[[#This Row],[CIF/CPF/CNPJ]])=14),relatorio_Ananindeua[[#This Row],[CIF/CPF/CNPJ]],relatorio_Ananindeua[[#This Row],[Coluna2]])</f>
        <v>39479264000105</v>
      </c>
      <c r="L2700" t="str">
        <f t="shared" si="42"/>
        <v>394******05</v>
      </c>
    </row>
    <row r="2701" spans="1:12" x14ac:dyDescent="0.25">
      <c r="A2701" t="s">
        <v>6117</v>
      </c>
      <c r="B2701" t="s">
        <v>6118</v>
      </c>
      <c r="C2701" t="s">
        <v>17</v>
      </c>
      <c r="D2701" s="1">
        <v>45299.89135416667</v>
      </c>
      <c r="E2701" s="18" t="s">
        <v>11</v>
      </c>
      <c r="F2701" s="13" t="s">
        <v>16</v>
      </c>
      <c r="G2701" t="s">
        <v>14</v>
      </c>
      <c r="H2701">
        <v>0</v>
      </c>
      <c r="I2701" s="2"/>
      <c r="J2701" s="4">
        <v>0</v>
      </c>
      <c r="K2701" t="str">
        <f>IF((LEN(relatorio_Ananindeua[[#This Row],[CIF/CPF/CNPJ]])=14),relatorio_Ananindeua[[#This Row],[CIF/CPF/CNPJ]],relatorio_Ananindeua[[#This Row],[Coluna2]])</f>
        <v>43906248000129</v>
      </c>
      <c r="L2701" t="str">
        <f t="shared" si="42"/>
        <v>439******29</v>
      </c>
    </row>
    <row r="2702" spans="1:12" x14ac:dyDescent="0.25">
      <c r="A2702" t="s">
        <v>9739</v>
      </c>
      <c r="B2702" t="s">
        <v>9740</v>
      </c>
      <c r="C2702" t="s">
        <v>17</v>
      </c>
      <c r="D2702" s="1">
        <v>45299.89135416667</v>
      </c>
      <c r="E2702" s="18" t="s">
        <v>11</v>
      </c>
      <c r="F2702" s="13" t="s">
        <v>16</v>
      </c>
      <c r="G2702" t="s">
        <v>14</v>
      </c>
      <c r="H2702">
        <v>0</v>
      </c>
      <c r="I2702" s="2"/>
      <c r="J2702" s="4">
        <v>0</v>
      </c>
      <c r="K2702" t="str">
        <f>IF((LEN(relatorio_Ananindeua[[#This Row],[CIF/CPF/CNPJ]])=14),relatorio_Ananindeua[[#This Row],[CIF/CPF/CNPJ]],relatorio_Ananindeua[[#This Row],[Coluna2]])</f>
        <v>52126912000108</v>
      </c>
      <c r="L2702" t="str">
        <f t="shared" si="42"/>
        <v>521******08</v>
      </c>
    </row>
    <row r="2703" spans="1:12" x14ac:dyDescent="0.25">
      <c r="A2703" t="s">
        <v>9743</v>
      </c>
      <c r="B2703" t="s">
        <v>9744</v>
      </c>
      <c r="C2703" t="s">
        <v>17</v>
      </c>
      <c r="D2703" s="1">
        <v>45299.891365740739</v>
      </c>
      <c r="E2703" s="18" t="s">
        <v>11</v>
      </c>
      <c r="F2703" s="13" t="s">
        <v>16</v>
      </c>
      <c r="G2703" t="s">
        <v>14</v>
      </c>
      <c r="H2703">
        <v>0</v>
      </c>
      <c r="I2703" s="2"/>
      <c r="J2703" s="4">
        <v>0</v>
      </c>
      <c r="K2703" t="str">
        <f>IF((LEN(relatorio_Ananindeua[[#This Row],[CIF/CPF/CNPJ]])=14),relatorio_Ananindeua[[#This Row],[CIF/CPF/CNPJ]],relatorio_Ananindeua[[#This Row],[Coluna2]])</f>
        <v>52130577000111</v>
      </c>
      <c r="L2703" t="str">
        <f t="shared" si="42"/>
        <v>521******11</v>
      </c>
    </row>
    <row r="2704" spans="1:12" x14ac:dyDescent="0.25">
      <c r="A2704" t="s">
        <v>9306</v>
      </c>
      <c r="B2704" t="s">
        <v>9307</v>
      </c>
      <c r="C2704" t="s">
        <v>17</v>
      </c>
      <c r="D2704" s="1">
        <v>45299.891377314816</v>
      </c>
      <c r="E2704" s="18" t="s">
        <v>11</v>
      </c>
      <c r="F2704" s="13" t="s">
        <v>16</v>
      </c>
      <c r="G2704" t="s">
        <v>14</v>
      </c>
      <c r="H2704">
        <v>0</v>
      </c>
      <c r="I2704" s="2"/>
      <c r="J2704" s="4">
        <v>0</v>
      </c>
      <c r="K2704" t="str">
        <f>IF((LEN(relatorio_Ananindeua[[#This Row],[CIF/CPF/CNPJ]])=14),relatorio_Ananindeua[[#This Row],[CIF/CPF/CNPJ]],relatorio_Ananindeua[[#This Row],[Coluna2]])</f>
        <v>51161343000179</v>
      </c>
      <c r="L2704" t="str">
        <f t="shared" si="42"/>
        <v>511******79</v>
      </c>
    </row>
    <row r="2705" spans="1:12" x14ac:dyDescent="0.25">
      <c r="A2705" t="s">
        <v>9745</v>
      </c>
      <c r="B2705" t="s">
        <v>9746</v>
      </c>
      <c r="C2705" t="s">
        <v>17</v>
      </c>
      <c r="D2705" s="1">
        <v>45299.891377314816</v>
      </c>
      <c r="E2705" s="18" t="s">
        <v>11</v>
      </c>
      <c r="F2705" s="13" t="s">
        <v>16</v>
      </c>
      <c r="G2705" t="s">
        <v>14</v>
      </c>
      <c r="H2705">
        <v>0</v>
      </c>
      <c r="I2705" s="2"/>
      <c r="J2705" s="4">
        <v>0</v>
      </c>
      <c r="K2705" t="str">
        <f>IF((LEN(relatorio_Ananindeua[[#This Row],[CIF/CPF/CNPJ]])=14),relatorio_Ananindeua[[#This Row],[CIF/CPF/CNPJ]],relatorio_Ananindeua[[#This Row],[Coluna2]])</f>
        <v>52138090000185</v>
      </c>
      <c r="L2705" t="str">
        <f t="shared" si="42"/>
        <v>521******85</v>
      </c>
    </row>
    <row r="2706" spans="1:12" x14ac:dyDescent="0.25">
      <c r="A2706" t="s">
        <v>9717</v>
      </c>
      <c r="B2706" t="s">
        <v>9718</v>
      </c>
      <c r="C2706" t="s">
        <v>17</v>
      </c>
      <c r="D2706" s="1">
        <v>45299.891400462962</v>
      </c>
      <c r="E2706" s="18" t="s">
        <v>11</v>
      </c>
      <c r="F2706" s="13" t="s">
        <v>16</v>
      </c>
      <c r="G2706" t="s">
        <v>14</v>
      </c>
      <c r="H2706">
        <v>0</v>
      </c>
      <c r="I2706" s="2"/>
      <c r="J2706" s="4">
        <v>0</v>
      </c>
      <c r="K2706" t="str">
        <f>IF((LEN(relatorio_Ananindeua[[#This Row],[CIF/CPF/CNPJ]])=14),relatorio_Ananindeua[[#This Row],[CIF/CPF/CNPJ]],relatorio_Ananindeua[[#This Row],[Coluna2]])</f>
        <v>52078933000103</v>
      </c>
      <c r="L2706" t="str">
        <f t="shared" ref="L2706:L2769" si="43">_xlfn.CONCAT(LEFT(A2706,3),REPT("*",6),RIGHT(A2706,2))</f>
        <v>520******03</v>
      </c>
    </row>
    <row r="2707" spans="1:12" x14ac:dyDescent="0.25">
      <c r="A2707" t="s">
        <v>9721</v>
      </c>
      <c r="B2707" t="s">
        <v>9722</v>
      </c>
      <c r="C2707" t="s">
        <v>17</v>
      </c>
      <c r="D2707" s="1">
        <v>45299.891400462962</v>
      </c>
      <c r="E2707" s="18" t="s">
        <v>11</v>
      </c>
      <c r="F2707" s="13" t="s">
        <v>16</v>
      </c>
      <c r="G2707" t="s">
        <v>14</v>
      </c>
      <c r="H2707">
        <v>0</v>
      </c>
      <c r="I2707" s="2"/>
      <c r="J2707" s="4">
        <v>0</v>
      </c>
      <c r="K2707" t="str">
        <f>IF((LEN(relatorio_Ananindeua[[#This Row],[CIF/CPF/CNPJ]])=14),relatorio_Ananindeua[[#This Row],[CIF/CPF/CNPJ]],relatorio_Ananindeua[[#This Row],[Coluna2]])</f>
        <v>52095058000160</v>
      </c>
      <c r="L2707" t="str">
        <f t="shared" si="43"/>
        <v>520******60</v>
      </c>
    </row>
    <row r="2708" spans="1:12" x14ac:dyDescent="0.25">
      <c r="A2708" t="s">
        <v>9709</v>
      </c>
      <c r="B2708" t="s">
        <v>9710</v>
      </c>
      <c r="C2708" t="s">
        <v>17</v>
      </c>
      <c r="D2708" s="1">
        <v>45299.891412037039</v>
      </c>
      <c r="E2708" s="18" t="s">
        <v>11</v>
      </c>
      <c r="F2708" s="13" t="s">
        <v>16</v>
      </c>
      <c r="G2708" t="s">
        <v>14</v>
      </c>
      <c r="H2708">
        <v>0</v>
      </c>
      <c r="I2708" s="2"/>
      <c r="J2708" s="4">
        <v>0</v>
      </c>
      <c r="K2708" t="str">
        <f>IF((LEN(relatorio_Ananindeua[[#This Row],[CIF/CPF/CNPJ]])=14),relatorio_Ananindeua[[#This Row],[CIF/CPF/CNPJ]],relatorio_Ananindeua[[#This Row],[Coluna2]])</f>
        <v>52072100000127</v>
      </c>
      <c r="L2708" t="str">
        <f t="shared" si="43"/>
        <v>520******27</v>
      </c>
    </row>
    <row r="2709" spans="1:12" x14ac:dyDescent="0.25">
      <c r="A2709" t="s">
        <v>9699</v>
      </c>
      <c r="B2709" t="s">
        <v>9700</v>
      </c>
      <c r="C2709" t="s">
        <v>17</v>
      </c>
      <c r="D2709" s="1">
        <v>45299.891435185185</v>
      </c>
      <c r="E2709" s="18" t="s">
        <v>11</v>
      </c>
      <c r="F2709" s="13" t="s">
        <v>16</v>
      </c>
      <c r="G2709" t="s">
        <v>14</v>
      </c>
      <c r="H2709">
        <v>0</v>
      </c>
      <c r="I2709" s="2"/>
      <c r="J2709" s="4">
        <v>0</v>
      </c>
      <c r="K2709" t="str">
        <f>IF((LEN(relatorio_Ananindeua[[#This Row],[CIF/CPF/CNPJ]])=14),relatorio_Ananindeua[[#This Row],[CIF/CPF/CNPJ]],relatorio_Ananindeua[[#This Row],[Coluna2]])</f>
        <v>52037541000198</v>
      </c>
      <c r="L2709" t="str">
        <f t="shared" si="43"/>
        <v>520******98</v>
      </c>
    </row>
    <row r="2710" spans="1:12" x14ac:dyDescent="0.25">
      <c r="A2710" t="s">
        <v>9697</v>
      </c>
      <c r="B2710" t="s">
        <v>9698</v>
      </c>
      <c r="C2710" t="s">
        <v>17</v>
      </c>
      <c r="D2710" s="1">
        <v>45299.891458333332</v>
      </c>
      <c r="E2710" s="18" t="s">
        <v>11</v>
      </c>
      <c r="F2710" s="13" t="s">
        <v>16</v>
      </c>
      <c r="G2710" t="s">
        <v>14</v>
      </c>
      <c r="H2710">
        <v>0</v>
      </c>
      <c r="I2710" s="2"/>
      <c r="J2710" s="4">
        <v>0</v>
      </c>
      <c r="K2710" t="str">
        <f>IF((LEN(relatorio_Ananindeua[[#This Row],[CIF/CPF/CNPJ]])=14),relatorio_Ananindeua[[#This Row],[CIF/CPF/CNPJ]],relatorio_Ananindeua[[#This Row],[Coluna2]])</f>
        <v>52021577000183</v>
      </c>
      <c r="L2710" t="str">
        <f t="shared" si="43"/>
        <v>520******83</v>
      </c>
    </row>
    <row r="2711" spans="1:12" x14ac:dyDescent="0.25">
      <c r="A2711" t="s">
        <v>9681</v>
      </c>
      <c r="B2711" t="s">
        <v>9682</v>
      </c>
      <c r="C2711" t="s">
        <v>17</v>
      </c>
      <c r="D2711" s="1">
        <v>45299.891504629632</v>
      </c>
      <c r="E2711" s="18" t="s">
        <v>11</v>
      </c>
      <c r="F2711" s="13" t="s">
        <v>16</v>
      </c>
      <c r="G2711" t="s">
        <v>14</v>
      </c>
      <c r="H2711">
        <v>0</v>
      </c>
      <c r="I2711" s="2"/>
      <c r="J2711" s="4">
        <v>0</v>
      </c>
      <c r="K2711" t="str">
        <f>IF((LEN(relatorio_Ananindeua[[#This Row],[CIF/CPF/CNPJ]])=14),relatorio_Ananindeua[[#This Row],[CIF/CPF/CNPJ]],relatorio_Ananindeua[[#This Row],[Coluna2]])</f>
        <v>51975240000142</v>
      </c>
      <c r="L2711" t="str">
        <f t="shared" si="43"/>
        <v>519******42</v>
      </c>
    </row>
    <row r="2712" spans="1:12" x14ac:dyDescent="0.25">
      <c r="A2712" t="s">
        <v>921</v>
      </c>
      <c r="B2712" t="s">
        <v>922</v>
      </c>
      <c r="C2712" t="s">
        <v>17</v>
      </c>
      <c r="D2712" s="1">
        <v>45299.891539351855</v>
      </c>
      <c r="E2712" s="18" t="s">
        <v>11</v>
      </c>
      <c r="F2712" s="13" t="s">
        <v>16</v>
      </c>
      <c r="G2712" t="s">
        <v>14</v>
      </c>
      <c r="H2712">
        <v>0</v>
      </c>
      <c r="I2712" s="2"/>
      <c r="J2712" s="4">
        <v>0</v>
      </c>
      <c r="K2712" t="str">
        <f>IF((LEN(relatorio_Ananindeua[[#This Row],[CIF/CPF/CNPJ]])=14),relatorio_Ananindeua[[#This Row],[CIF/CPF/CNPJ]],relatorio_Ananindeua[[#This Row],[Coluna2]])</f>
        <v>17228878000181</v>
      </c>
      <c r="L2712" t="str">
        <f t="shared" si="43"/>
        <v>172******81</v>
      </c>
    </row>
    <row r="2713" spans="1:12" x14ac:dyDescent="0.25">
      <c r="A2713" t="s">
        <v>9665</v>
      </c>
      <c r="B2713" t="s">
        <v>9666</v>
      </c>
      <c r="C2713" t="s">
        <v>17</v>
      </c>
      <c r="D2713" s="1">
        <v>45299.891550925924</v>
      </c>
      <c r="E2713" s="18" t="s">
        <v>11</v>
      </c>
      <c r="F2713" s="13" t="s">
        <v>16</v>
      </c>
      <c r="G2713" t="s">
        <v>14</v>
      </c>
      <c r="H2713">
        <v>0</v>
      </c>
      <c r="I2713" s="2"/>
      <c r="J2713" s="4">
        <v>0</v>
      </c>
      <c r="K2713" t="str">
        <f>IF((LEN(relatorio_Ananindeua[[#This Row],[CIF/CPF/CNPJ]])=14),relatorio_Ananindeua[[#This Row],[CIF/CPF/CNPJ]],relatorio_Ananindeua[[#This Row],[Coluna2]])</f>
        <v>51930484000109</v>
      </c>
      <c r="L2713" t="str">
        <f t="shared" si="43"/>
        <v>519******09</v>
      </c>
    </row>
    <row r="2714" spans="1:12" x14ac:dyDescent="0.25">
      <c r="A2714" t="s">
        <v>9667</v>
      </c>
      <c r="B2714" t="s">
        <v>9668</v>
      </c>
      <c r="C2714" t="s">
        <v>17</v>
      </c>
      <c r="D2714" s="1">
        <v>45299.891550925924</v>
      </c>
      <c r="E2714" s="18" t="s">
        <v>11</v>
      </c>
      <c r="F2714" s="13" t="s">
        <v>16</v>
      </c>
      <c r="G2714" t="s">
        <v>14</v>
      </c>
      <c r="H2714">
        <v>0</v>
      </c>
      <c r="I2714" s="2"/>
      <c r="J2714" s="4">
        <v>0</v>
      </c>
      <c r="K2714" t="str">
        <f>IF((LEN(relatorio_Ananindeua[[#This Row],[CIF/CPF/CNPJ]])=14),relatorio_Ananindeua[[#This Row],[CIF/CPF/CNPJ]],relatorio_Ananindeua[[#This Row],[Coluna2]])</f>
        <v>51931382000108</v>
      </c>
      <c r="L2714" t="str">
        <f t="shared" si="43"/>
        <v>519******08</v>
      </c>
    </row>
    <row r="2715" spans="1:12" x14ac:dyDescent="0.25">
      <c r="A2715" t="s">
        <v>9673</v>
      </c>
      <c r="B2715" t="s">
        <v>9674</v>
      </c>
      <c r="C2715" t="s">
        <v>17</v>
      </c>
      <c r="D2715" s="1">
        <v>45299.891550925924</v>
      </c>
      <c r="E2715" s="18" t="s">
        <v>11</v>
      </c>
      <c r="F2715" s="13" t="s">
        <v>16</v>
      </c>
      <c r="G2715" t="s">
        <v>14</v>
      </c>
      <c r="H2715">
        <v>0</v>
      </c>
      <c r="I2715" s="2"/>
      <c r="J2715" s="4">
        <v>0</v>
      </c>
      <c r="K2715" t="str">
        <f>IF((LEN(relatorio_Ananindeua[[#This Row],[CIF/CPF/CNPJ]])=14),relatorio_Ananindeua[[#This Row],[CIF/CPF/CNPJ]],relatorio_Ananindeua[[#This Row],[Coluna2]])</f>
        <v>51935035000153</v>
      </c>
      <c r="L2715" t="str">
        <f t="shared" si="43"/>
        <v>519******53</v>
      </c>
    </row>
    <row r="2716" spans="1:12" x14ac:dyDescent="0.25">
      <c r="A2716" t="s">
        <v>9655</v>
      </c>
      <c r="B2716" t="s">
        <v>9656</v>
      </c>
      <c r="C2716" t="s">
        <v>17</v>
      </c>
      <c r="D2716" s="1">
        <v>45299.891562500001</v>
      </c>
      <c r="E2716" s="18" t="s">
        <v>11</v>
      </c>
      <c r="F2716" s="13" t="s">
        <v>16</v>
      </c>
      <c r="G2716" t="s">
        <v>14</v>
      </c>
      <c r="H2716">
        <v>0</v>
      </c>
      <c r="I2716" s="2"/>
      <c r="J2716" s="4">
        <v>0</v>
      </c>
      <c r="K2716" t="str">
        <f>IF((LEN(relatorio_Ananindeua[[#This Row],[CIF/CPF/CNPJ]])=14),relatorio_Ananindeua[[#This Row],[CIF/CPF/CNPJ]],relatorio_Ananindeua[[#This Row],[Coluna2]])</f>
        <v>51920331000180</v>
      </c>
      <c r="L2716" t="str">
        <f t="shared" si="43"/>
        <v>519******80</v>
      </c>
    </row>
    <row r="2717" spans="1:12" x14ac:dyDescent="0.25">
      <c r="A2717" t="s">
        <v>9659</v>
      </c>
      <c r="B2717" t="s">
        <v>9660</v>
      </c>
      <c r="C2717" t="s">
        <v>17</v>
      </c>
      <c r="D2717" s="1">
        <v>45299.891562500001</v>
      </c>
      <c r="E2717" s="18" t="s">
        <v>11</v>
      </c>
      <c r="F2717" s="13" t="s">
        <v>16</v>
      </c>
      <c r="G2717" t="s">
        <v>14</v>
      </c>
      <c r="H2717">
        <v>0</v>
      </c>
      <c r="I2717" s="2"/>
      <c r="J2717" s="4">
        <v>0</v>
      </c>
      <c r="K2717" t="str">
        <f>IF((LEN(relatorio_Ananindeua[[#This Row],[CIF/CPF/CNPJ]])=14),relatorio_Ananindeua[[#This Row],[CIF/CPF/CNPJ]],relatorio_Ananindeua[[#This Row],[Coluna2]])</f>
        <v>51920753000156</v>
      </c>
      <c r="L2717" t="str">
        <f t="shared" si="43"/>
        <v>519******56</v>
      </c>
    </row>
    <row r="2718" spans="1:12" x14ac:dyDescent="0.25">
      <c r="A2718" t="s">
        <v>9627</v>
      </c>
      <c r="B2718" t="s">
        <v>9628</v>
      </c>
      <c r="C2718" t="s">
        <v>17</v>
      </c>
      <c r="D2718" s="1">
        <v>45299.891574074078</v>
      </c>
      <c r="E2718" s="18" t="s">
        <v>11</v>
      </c>
      <c r="F2718" s="13" t="s">
        <v>16</v>
      </c>
      <c r="G2718" t="s">
        <v>14</v>
      </c>
      <c r="H2718">
        <v>0</v>
      </c>
      <c r="I2718" s="2"/>
      <c r="J2718" s="4">
        <v>0</v>
      </c>
      <c r="K2718" t="str">
        <f>IF((LEN(relatorio_Ananindeua[[#This Row],[CIF/CPF/CNPJ]])=14),relatorio_Ananindeua[[#This Row],[CIF/CPF/CNPJ]],relatorio_Ananindeua[[#This Row],[Coluna2]])</f>
        <v>51877915000110</v>
      </c>
      <c r="L2718" t="str">
        <f t="shared" si="43"/>
        <v>518******10</v>
      </c>
    </row>
    <row r="2719" spans="1:12" x14ac:dyDescent="0.25">
      <c r="A2719" t="s">
        <v>9637</v>
      </c>
      <c r="B2719" t="s">
        <v>9638</v>
      </c>
      <c r="C2719" t="s">
        <v>17</v>
      </c>
      <c r="D2719" s="1">
        <v>45299.891574074078</v>
      </c>
      <c r="E2719" s="18" t="s">
        <v>11</v>
      </c>
      <c r="F2719" s="13" t="s">
        <v>16</v>
      </c>
      <c r="G2719" t="s">
        <v>14</v>
      </c>
      <c r="H2719">
        <v>0</v>
      </c>
      <c r="I2719" s="2"/>
      <c r="J2719" s="4">
        <v>0</v>
      </c>
      <c r="K2719" t="str">
        <f>IF((LEN(relatorio_Ananindeua[[#This Row],[CIF/CPF/CNPJ]])=14),relatorio_Ananindeua[[#This Row],[CIF/CPF/CNPJ]],relatorio_Ananindeua[[#This Row],[Coluna2]])</f>
        <v>51887810000142</v>
      </c>
      <c r="L2719" t="str">
        <f t="shared" si="43"/>
        <v>518******42</v>
      </c>
    </row>
    <row r="2720" spans="1:12" x14ac:dyDescent="0.25">
      <c r="A2720" t="s">
        <v>9643</v>
      </c>
      <c r="B2720" t="s">
        <v>9644</v>
      </c>
      <c r="C2720" t="s">
        <v>17</v>
      </c>
      <c r="D2720" s="1">
        <v>45299.891574074078</v>
      </c>
      <c r="E2720" s="18" t="s">
        <v>11</v>
      </c>
      <c r="F2720" s="13" t="s">
        <v>16</v>
      </c>
      <c r="G2720" t="s">
        <v>14</v>
      </c>
      <c r="H2720">
        <v>0</v>
      </c>
      <c r="I2720" s="2"/>
      <c r="J2720" s="4">
        <v>0</v>
      </c>
      <c r="K2720" t="str">
        <f>IF((LEN(relatorio_Ananindeua[[#This Row],[CIF/CPF/CNPJ]])=14),relatorio_Ananindeua[[#This Row],[CIF/CPF/CNPJ]],relatorio_Ananindeua[[#This Row],[Coluna2]])</f>
        <v>51895661000163</v>
      </c>
      <c r="L2720" t="str">
        <f t="shared" si="43"/>
        <v>518******63</v>
      </c>
    </row>
    <row r="2721" spans="1:12" x14ac:dyDescent="0.25">
      <c r="A2721" t="s">
        <v>9647</v>
      </c>
      <c r="B2721" t="s">
        <v>9648</v>
      </c>
      <c r="C2721" t="s">
        <v>17</v>
      </c>
      <c r="D2721" s="1">
        <v>45299.891574074078</v>
      </c>
      <c r="E2721" s="18" t="s">
        <v>11</v>
      </c>
      <c r="F2721" s="13" t="s">
        <v>16</v>
      </c>
      <c r="G2721" t="s">
        <v>14</v>
      </c>
      <c r="H2721">
        <v>0</v>
      </c>
      <c r="I2721" s="2"/>
      <c r="J2721" s="4">
        <v>0</v>
      </c>
      <c r="K2721" t="str">
        <f>IF((LEN(relatorio_Ananindeua[[#This Row],[CIF/CPF/CNPJ]])=14),relatorio_Ananindeua[[#This Row],[CIF/CPF/CNPJ]],relatorio_Ananindeua[[#This Row],[Coluna2]])</f>
        <v>51901567000170</v>
      </c>
      <c r="L2721" t="str">
        <f t="shared" si="43"/>
        <v>519******70</v>
      </c>
    </row>
    <row r="2722" spans="1:12" x14ac:dyDescent="0.25">
      <c r="A2722" t="s">
        <v>9623</v>
      </c>
      <c r="B2722" t="s">
        <v>9624</v>
      </c>
      <c r="C2722" t="s">
        <v>17</v>
      </c>
      <c r="D2722" s="1">
        <v>45299.891585648147</v>
      </c>
      <c r="E2722" s="18" t="s">
        <v>11</v>
      </c>
      <c r="F2722" s="13" t="s">
        <v>16</v>
      </c>
      <c r="G2722" t="s">
        <v>14</v>
      </c>
      <c r="H2722">
        <v>0</v>
      </c>
      <c r="I2722" s="2"/>
      <c r="J2722" s="4">
        <v>0</v>
      </c>
      <c r="K2722" t="str">
        <f>IF((LEN(relatorio_Ananindeua[[#This Row],[CIF/CPF/CNPJ]])=14),relatorio_Ananindeua[[#This Row],[CIF/CPF/CNPJ]],relatorio_Ananindeua[[#This Row],[Coluna2]])</f>
        <v>51876433000146</v>
      </c>
      <c r="L2722" t="str">
        <f t="shared" si="43"/>
        <v>518******46</v>
      </c>
    </row>
    <row r="2723" spans="1:12" x14ac:dyDescent="0.25">
      <c r="A2723" t="s">
        <v>9625</v>
      </c>
      <c r="B2723" t="s">
        <v>9626</v>
      </c>
      <c r="C2723" t="s">
        <v>17</v>
      </c>
      <c r="D2723" s="1">
        <v>45299.891585648147</v>
      </c>
      <c r="E2723" s="18" t="s">
        <v>11</v>
      </c>
      <c r="F2723" s="13" t="s">
        <v>16</v>
      </c>
      <c r="G2723" t="s">
        <v>14</v>
      </c>
      <c r="H2723">
        <v>0</v>
      </c>
      <c r="I2723" s="2"/>
      <c r="J2723" s="4">
        <v>0</v>
      </c>
      <c r="K2723" t="str">
        <f>IF((LEN(relatorio_Ananindeua[[#This Row],[CIF/CPF/CNPJ]])=14),relatorio_Ananindeua[[#This Row],[CIF/CPF/CNPJ]],relatorio_Ananindeua[[#This Row],[Coluna2]])</f>
        <v>51877365000130</v>
      </c>
      <c r="L2723" t="str">
        <f t="shared" si="43"/>
        <v>518******30</v>
      </c>
    </row>
    <row r="2724" spans="1:12" x14ac:dyDescent="0.25">
      <c r="A2724" t="s">
        <v>2006</v>
      </c>
      <c r="B2724" t="s">
        <v>2007</v>
      </c>
      <c r="C2724" t="s">
        <v>17</v>
      </c>
      <c r="D2724" s="1">
        <v>45299.891597222224</v>
      </c>
      <c r="E2724" s="18" t="s">
        <v>11</v>
      </c>
      <c r="F2724" s="13" t="s">
        <v>16</v>
      </c>
      <c r="G2724" t="s">
        <v>14</v>
      </c>
      <c r="H2724">
        <v>0</v>
      </c>
      <c r="I2724" s="2"/>
      <c r="J2724" s="4">
        <v>0</v>
      </c>
      <c r="K2724" t="str">
        <f>IF((LEN(relatorio_Ananindeua[[#This Row],[CIF/CPF/CNPJ]])=14),relatorio_Ananindeua[[#This Row],[CIF/CPF/CNPJ]],relatorio_Ananindeua[[#This Row],[Coluna2]])</f>
        <v>26412942000170</v>
      </c>
      <c r="L2724" t="str">
        <f t="shared" si="43"/>
        <v>264******70</v>
      </c>
    </row>
    <row r="2725" spans="1:12" x14ac:dyDescent="0.25">
      <c r="A2725" t="s">
        <v>9611</v>
      </c>
      <c r="B2725" t="s">
        <v>9612</v>
      </c>
      <c r="C2725" t="s">
        <v>17</v>
      </c>
      <c r="D2725" s="1">
        <v>45299.89166666667</v>
      </c>
      <c r="E2725" s="18" t="s">
        <v>11</v>
      </c>
      <c r="F2725" s="13" t="s">
        <v>16</v>
      </c>
      <c r="G2725" t="s">
        <v>14</v>
      </c>
      <c r="H2725">
        <v>0</v>
      </c>
      <c r="I2725" s="2"/>
      <c r="J2725" s="4">
        <v>0</v>
      </c>
      <c r="K2725" t="str">
        <f>IF((LEN(relatorio_Ananindeua[[#This Row],[CIF/CPF/CNPJ]])=14),relatorio_Ananindeua[[#This Row],[CIF/CPF/CNPJ]],relatorio_Ananindeua[[#This Row],[Coluna2]])</f>
        <v>51832015000157</v>
      </c>
      <c r="L2725" t="str">
        <f t="shared" si="43"/>
        <v>518******57</v>
      </c>
    </row>
    <row r="2726" spans="1:12" x14ac:dyDescent="0.25">
      <c r="A2726" t="s">
        <v>5504</v>
      </c>
      <c r="B2726" t="s">
        <v>5505</v>
      </c>
      <c r="C2726" t="s">
        <v>17</v>
      </c>
      <c r="D2726" s="1">
        <v>45299.891712962963</v>
      </c>
      <c r="E2726" s="18" t="s">
        <v>11</v>
      </c>
      <c r="F2726" s="13" t="s">
        <v>16</v>
      </c>
      <c r="G2726" t="s">
        <v>14</v>
      </c>
      <c r="H2726">
        <v>0</v>
      </c>
      <c r="I2726" s="2"/>
      <c r="J2726" s="4">
        <v>0</v>
      </c>
      <c r="K2726" t="str">
        <f>IF((LEN(relatorio_Ananindeua[[#This Row],[CIF/CPF/CNPJ]])=14),relatorio_Ananindeua[[#This Row],[CIF/CPF/CNPJ]],relatorio_Ananindeua[[#This Row],[Coluna2]])</f>
        <v>41947864000100</v>
      </c>
      <c r="L2726" t="str">
        <f t="shared" si="43"/>
        <v>419******00</v>
      </c>
    </row>
    <row r="2727" spans="1:12" x14ac:dyDescent="0.25">
      <c r="A2727" t="s">
        <v>5498</v>
      </c>
      <c r="B2727" t="s">
        <v>5499</v>
      </c>
      <c r="C2727" t="s">
        <v>17</v>
      </c>
      <c r="D2727" s="1">
        <v>45299.891724537039</v>
      </c>
      <c r="E2727" s="18" t="s">
        <v>11</v>
      </c>
      <c r="F2727" s="13" t="s">
        <v>16</v>
      </c>
      <c r="G2727" t="s">
        <v>14</v>
      </c>
      <c r="H2727">
        <v>0</v>
      </c>
      <c r="I2727" s="2"/>
      <c r="J2727" s="4">
        <v>0</v>
      </c>
      <c r="K2727" t="str">
        <f>IF((LEN(relatorio_Ananindeua[[#This Row],[CIF/CPF/CNPJ]])=14),relatorio_Ananindeua[[#This Row],[CIF/CPF/CNPJ]],relatorio_Ananindeua[[#This Row],[Coluna2]])</f>
        <v>41945620000180</v>
      </c>
      <c r="L2727" t="str">
        <f t="shared" si="43"/>
        <v>419******80</v>
      </c>
    </row>
    <row r="2728" spans="1:12" x14ac:dyDescent="0.25">
      <c r="A2728" t="s">
        <v>5224</v>
      </c>
      <c r="B2728" t="s">
        <v>5225</v>
      </c>
      <c r="C2728" t="s">
        <v>17</v>
      </c>
      <c r="D2728" s="1">
        <v>45299.891736111109</v>
      </c>
      <c r="E2728" s="18" t="s">
        <v>11</v>
      </c>
      <c r="F2728" s="13" t="s">
        <v>16</v>
      </c>
      <c r="G2728" t="s">
        <v>14</v>
      </c>
      <c r="H2728">
        <v>0</v>
      </c>
      <c r="I2728" s="2"/>
      <c r="J2728" s="4">
        <v>0</v>
      </c>
      <c r="K2728" t="str">
        <f>IF((LEN(relatorio_Ananindeua[[#This Row],[CIF/CPF/CNPJ]])=14),relatorio_Ananindeua[[#This Row],[CIF/CPF/CNPJ]],relatorio_Ananindeua[[#This Row],[Coluna2]])</f>
        <v>41048309000139</v>
      </c>
      <c r="L2728" t="str">
        <f t="shared" si="43"/>
        <v>410******39</v>
      </c>
    </row>
    <row r="2729" spans="1:12" x14ac:dyDescent="0.25">
      <c r="A2729" t="s">
        <v>7594</v>
      </c>
      <c r="B2729" t="s">
        <v>7595</v>
      </c>
      <c r="C2729" t="s">
        <v>17</v>
      </c>
      <c r="D2729" s="1">
        <v>45299.891736111109</v>
      </c>
      <c r="E2729" s="18" t="s">
        <v>11</v>
      </c>
      <c r="F2729" s="13" t="s">
        <v>16</v>
      </c>
      <c r="G2729" t="s">
        <v>14</v>
      </c>
      <c r="H2729">
        <v>0</v>
      </c>
      <c r="I2729" s="2"/>
      <c r="J2729" s="4">
        <v>0</v>
      </c>
      <c r="K2729" t="str">
        <f>IF((LEN(relatorio_Ananindeua[[#This Row],[CIF/CPF/CNPJ]])=14),relatorio_Ananindeua[[#This Row],[CIF/CPF/CNPJ]],relatorio_Ananindeua[[#This Row],[Coluna2]])</f>
        <v>48022294000189</v>
      </c>
      <c r="L2729" t="str">
        <f t="shared" si="43"/>
        <v>480******89</v>
      </c>
    </row>
    <row r="2730" spans="1:12" x14ac:dyDescent="0.25">
      <c r="A2730" t="s">
        <v>9589</v>
      </c>
      <c r="B2730" t="s">
        <v>9590</v>
      </c>
      <c r="C2730" t="s">
        <v>17</v>
      </c>
      <c r="D2730" s="1">
        <v>45299.891736111109</v>
      </c>
      <c r="E2730" s="18" t="s">
        <v>11</v>
      </c>
      <c r="F2730" s="13" t="s">
        <v>16</v>
      </c>
      <c r="G2730" t="s">
        <v>14</v>
      </c>
      <c r="H2730">
        <v>0</v>
      </c>
      <c r="I2730" s="2"/>
      <c r="J2730" s="4">
        <v>0</v>
      </c>
      <c r="K2730" t="str">
        <f>IF((LEN(relatorio_Ananindeua[[#This Row],[CIF/CPF/CNPJ]])=14),relatorio_Ananindeua[[#This Row],[CIF/CPF/CNPJ]],relatorio_Ananindeua[[#This Row],[Coluna2]])</f>
        <v>51755236000179</v>
      </c>
      <c r="L2730" t="str">
        <f t="shared" si="43"/>
        <v>517******79</v>
      </c>
    </row>
    <row r="2731" spans="1:12" x14ac:dyDescent="0.25">
      <c r="A2731" t="s">
        <v>9599</v>
      </c>
      <c r="B2731" t="s">
        <v>9600</v>
      </c>
      <c r="C2731" t="s">
        <v>17</v>
      </c>
      <c r="D2731" s="1">
        <v>45299.891736111109</v>
      </c>
      <c r="E2731" s="18" t="s">
        <v>11</v>
      </c>
      <c r="F2731" s="13" t="s">
        <v>16</v>
      </c>
      <c r="G2731" t="s">
        <v>14</v>
      </c>
      <c r="H2731">
        <v>0</v>
      </c>
      <c r="I2731" s="2"/>
      <c r="J2731" s="4">
        <v>0</v>
      </c>
      <c r="K2731" t="str">
        <f>IF((LEN(relatorio_Ananindeua[[#This Row],[CIF/CPF/CNPJ]])=14),relatorio_Ananindeua[[#This Row],[CIF/CPF/CNPJ]],relatorio_Ananindeua[[#This Row],[Coluna2]])</f>
        <v>51779407000108</v>
      </c>
      <c r="L2731" t="str">
        <f t="shared" si="43"/>
        <v>517******08</v>
      </c>
    </row>
    <row r="2732" spans="1:12" x14ac:dyDescent="0.25">
      <c r="A2732" t="s">
        <v>9601</v>
      </c>
      <c r="B2732" t="s">
        <v>9602</v>
      </c>
      <c r="C2732" t="s">
        <v>17</v>
      </c>
      <c r="D2732" s="1">
        <v>45299.891736111109</v>
      </c>
      <c r="E2732" s="18" t="s">
        <v>11</v>
      </c>
      <c r="F2732" s="13" t="s">
        <v>16</v>
      </c>
      <c r="G2732" t="s">
        <v>14</v>
      </c>
      <c r="H2732">
        <v>0</v>
      </c>
      <c r="I2732" s="2"/>
      <c r="J2732" s="4">
        <v>0</v>
      </c>
      <c r="K2732" t="str">
        <f>IF((LEN(relatorio_Ananindeua[[#This Row],[CIF/CPF/CNPJ]])=14),relatorio_Ananindeua[[#This Row],[CIF/CPF/CNPJ]],relatorio_Ananindeua[[#This Row],[Coluna2]])</f>
        <v>51780208000101</v>
      </c>
      <c r="L2732" t="str">
        <f t="shared" si="43"/>
        <v>517******01</v>
      </c>
    </row>
    <row r="2733" spans="1:12" x14ac:dyDescent="0.25">
      <c r="A2733" t="s">
        <v>9551</v>
      </c>
      <c r="B2733" t="s">
        <v>9552</v>
      </c>
      <c r="C2733" t="s">
        <v>17</v>
      </c>
      <c r="D2733" s="1">
        <v>45299.891747685186</v>
      </c>
      <c r="E2733" s="18" t="s">
        <v>11</v>
      </c>
      <c r="F2733" s="13" t="s">
        <v>16</v>
      </c>
      <c r="G2733" t="s">
        <v>14</v>
      </c>
      <c r="H2733">
        <v>0</v>
      </c>
      <c r="I2733" s="2"/>
      <c r="J2733" s="4">
        <v>0</v>
      </c>
      <c r="K2733" t="str">
        <f>IF((LEN(relatorio_Ananindeua[[#This Row],[CIF/CPF/CNPJ]])=14),relatorio_Ananindeua[[#This Row],[CIF/CPF/CNPJ]],relatorio_Ananindeua[[#This Row],[Coluna2]])</f>
        <v>51665336000104</v>
      </c>
      <c r="L2733" t="str">
        <f t="shared" si="43"/>
        <v>516******04</v>
      </c>
    </row>
    <row r="2734" spans="1:12" x14ac:dyDescent="0.25">
      <c r="A2734" t="s">
        <v>9587</v>
      </c>
      <c r="B2734" t="s">
        <v>9588</v>
      </c>
      <c r="C2734" t="s">
        <v>17</v>
      </c>
      <c r="D2734" s="1">
        <v>45299.891747685186</v>
      </c>
      <c r="E2734" s="18" t="s">
        <v>11</v>
      </c>
      <c r="F2734" s="13" t="s">
        <v>16</v>
      </c>
      <c r="G2734" t="s">
        <v>14</v>
      </c>
      <c r="H2734">
        <v>0</v>
      </c>
      <c r="I2734" s="2"/>
      <c r="J2734" s="4">
        <v>0</v>
      </c>
      <c r="K2734" t="str">
        <f>IF((LEN(relatorio_Ananindeua[[#This Row],[CIF/CPF/CNPJ]])=14),relatorio_Ananindeua[[#This Row],[CIF/CPF/CNPJ]],relatorio_Ananindeua[[#This Row],[Coluna2]])</f>
        <v>51751338000116</v>
      </c>
      <c r="L2734" t="str">
        <f t="shared" si="43"/>
        <v>517******16</v>
      </c>
    </row>
    <row r="2735" spans="1:12" x14ac:dyDescent="0.25">
      <c r="A2735" t="s">
        <v>2070</v>
      </c>
      <c r="B2735" t="s">
        <v>2071</v>
      </c>
      <c r="C2735" t="s">
        <v>17</v>
      </c>
      <c r="D2735" s="1">
        <v>45299.891759259262</v>
      </c>
      <c r="E2735" s="18" t="s">
        <v>11</v>
      </c>
      <c r="F2735" s="13" t="s">
        <v>16</v>
      </c>
      <c r="G2735" t="s">
        <v>14</v>
      </c>
      <c r="H2735">
        <v>0</v>
      </c>
      <c r="I2735" s="2"/>
      <c r="J2735" s="4">
        <v>0</v>
      </c>
      <c r="K2735" t="str">
        <f>IF((LEN(relatorio_Ananindeua[[#This Row],[CIF/CPF/CNPJ]])=14),relatorio_Ananindeua[[#This Row],[CIF/CPF/CNPJ]],relatorio_Ananindeua[[#This Row],[Coluna2]])</f>
        <v>26852542000186</v>
      </c>
      <c r="L2735" t="str">
        <f t="shared" si="43"/>
        <v>268******86</v>
      </c>
    </row>
    <row r="2736" spans="1:12" x14ac:dyDescent="0.25">
      <c r="A2736" t="s">
        <v>9577</v>
      </c>
      <c r="B2736" t="s">
        <v>9578</v>
      </c>
      <c r="C2736" t="s">
        <v>17</v>
      </c>
      <c r="D2736" s="1">
        <v>45299.891759259262</v>
      </c>
      <c r="E2736" s="18" t="s">
        <v>11</v>
      </c>
      <c r="F2736" s="13" t="s">
        <v>16</v>
      </c>
      <c r="G2736" t="s">
        <v>14</v>
      </c>
      <c r="H2736">
        <v>0</v>
      </c>
      <c r="I2736" s="2"/>
      <c r="J2736" s="4">
        <v>0</v>
      </c>
      <c r="K2736" t="str">
        <f>IF((LEN(relatorio_Ananindeua[[#This Row],[CIF/CPF/CNPJ]])=14),relatorio_Ananindeua[[#This Row],[CIF/CPF/CNPJ]],relatorio_Ananindeua[[#This Row],[Coluna2]])</f>
        <v>51713502000109</v>
      </c>
      <c r="L2736" t="str">
        <f t="shared" si="43"/>
        <v>517******09</v>
      </c>
    </row>
    <row r="2737" spans="1:12" x14ac:dyDescent="0.25">
      <c r="A2737" t="s">
        <v>9581</v>
      </c>
      <c r="B2737" t="s">
        <v>9582</v>
      </c>
      <c r="C2737" t="s">
        <v>17</v>
      </c>
      <c r="D2737" s="1">
        <v>45299.891759259262</v>
      </c>
      <c r="E2737" s="18" t="s">
        <v>11</v>
      </c>
      <c r="F2737" s="13" t="s">
        <v>16</v>
      </c>
      <c r="G2737" t="s">
        <v>14</v>
      </c>
      <c r="H2737">
        <v>0</v>
      </c>
      <c r="I2737" s="2"/>
      <c r="J2737" s="4">
        <v>0</v>
      </c>
      <c r="K2737" t="str">
        <f>IF((LEN(relatorio_Ananindeua[[#This Row],[CIF/CPF/CNPJ]])=14),relatorio_Ananindeua[[#This Row],[CIF/CPF/CNPJ]],relatorio_Ananindeua[[#This Row],[Coluna2]])</f>
        <v>51719070000135</v>
      </c>
      <c r="L2737" t="str">
        <f t="shared" si="43"/>
        <v>517******35</v>
      </c>
    </row>
    <row r="2738" spans="1:12" x14ac:dyDescent="0.25">
      <c r="A2738" t="s">
        <v>4335</v>
      </c>
      <c r="B2738" t="s">
        <v>4336</v>
      </c>
      <c r="C2738" t="s">
        <v>17</v>
      </c>
      <c r="D2738" s="1">
        <v>45299.891770833332</v>
      </c>
      <c r="E2738" s="18" t="s">
        <v>11</v>
      </c>
      <c r="F2738" s="13" t="s">
        <v>16</v>
      </c>
      <c r="G2738" t="s">
        <v>14</v>
      </c>
      <c r="H2738">
        <v>0</v>
      </c>
      <c r="I2738" s="2"/>
      <c r="J2738" s="4">
        <v>0</v>
      </c>
      <c r="K2738" t="str">
        <f>IF((LEN(relatorio_Ananindeua[[#This Row],[CIF/CPF/CNPJ]])=14),relatorio_Ananindeua[[#This Row],[CIF/CPF/CNPJ]],relatorio_Ananindeua[[#This Row],[Coluna2]])</f>
        <v>37099953000169</v>
      </c>
      <c r="L2738" t="str">
        <f t="shared" si="43"/>
        <v>370******69</v>
      </c>
    </row>
    <row r="2739" spans="1:12" x14ac:dyDescent="0.25">
      <c r="A2739" t="s">
        <v>8308</v>
      </c>
      <c r="B2739" t="s">
        <v>8309</v>
      </c>
      <c r="C2739" t="s">
        <v>17</v>
      </c>
      <c r="D2739" s="1">
        <v>45299.891770833332</v>
      </c>
      <c r="E2739" s="18" t="s">
        <v>11</v>
      </c>
      <c r="F2739" s="13" t="s">
        <v>16</v>
      </c>
      <c r="G2739" t="s">
        <v>14</v>
      </c>
      <c r="H2739">
        <v>0</v>
      </c>
      <c r="I2739" s="2"/>
      <c r="J2739" s="4">
        <v>0</v>
      </c>
      <c r="K2739" t="str">
        <f>IF((LEN(relatorio_Ananindeua[[#This Row],[CIF/CPF/CNPJ]])=14),relatorio_Ananindeua[[#This Row],[CIF/CPF/CNPJ]],relatorio_Ananindeua[[#This Row],[Coluna2]])</f>
        <v>49584846000105</v>
      </c>
      <c r="L2739" t="str">
        <f t="shared" si="43"/>
        <v>495******05</v>
      </c>
    </row>
    <row r="2740" spans="1:12" x14ac:dyDescent="0.25">
      <c r="A2740" t="s">
        <v>9567</v>
      </c>
      <c r="B2740" t="s">
        <v>9568</v>
      </c>
      <c r="C2740" t="s">
        <v>17</v>
      </c>
      <c r="D2740" s="1">
        <v>45299.891770833332</v>
      </c>
      <c r="E2740" s="18" t="s">
        <v>11</v>
      </c>
      <c r="F2740" s="13" t="s">
        <v>16</v>
      </c>
      <c r="G2740" t="s">
        <v>14</v>
      </c>
      <c r="H2740">
        <v>0</v>
      </c>
      <c r="I2740" s="2"/>
      <c r="J2740" s="4">
        <v>0</v>
      </c>
      <c r="K2740" t="str">
        <f>IF((LEN(relatorio_Ananindeua[[#This Row],[CIF/CPF/CNPJ]])=14),relatorio_Ananindeua[[#This Row],[CIF/CPF/CNPJ]],relatorio_Ananindeua[[#This Row],[Coluna2]])</f>
        <v>51694627000120</v>
      </c>
      <c r="L2740" t="str">
        <f t="shared" si="43"/>
        <v>516******20</v>
      </c>
    </row>
    <row r="2741" spans="1:12" x14ac:dyDescent="0.25">
      <c r="A2741" t="s">
        <v>9561</v>
      </c>
      <c r="B2741" t="s">
        <v>9562</v>
      </c>
      <c r="C2741" t="s">
        <v>17</v>
      </c>
      <c r="D2741" s="1">
        <v>45299.891782407409</v>
      </c>
      <c r="E2741" s="18" t="s">
        <v>11</v>
      </c>
      <c r="F2741" s="13" t="s">
        <v>16</v>
      </c>
      <c r="G2741" t="s">
        <v>14</v>
      </c>
      <c r="H2741">
        <v>0</v>
      </c>
      <c r="I2741" s="2"/>
      <c r="J2741" s="4">
        <v>0</v>
      </c>
      <c r="K2741" t="str">
        <f>IF((LEN(relatorio_Ananindeua[[#This Row],[CIF/CPF/CNPJ]])=14),relatorio_Ananindeua[[#This Row],[CIF/CPF/CNPJ]],relatorio_Ananindeua[[#This Row],[Coluna2]])</f>
        <v>51675942000100</v>
      </c>
      <c r="L2741" t="str">
        <f t="shared" si="43"/>
        <v>516******00</v>
      </c>
    </row>
    <row r="2742" spans="1:12" x14ac:dyDescent="0.25">
      <c r="A2742" t="s">
        <v>9547</v>
      </c>
      <c r="B2742" t="s">
        <v>9548</v>
      </c>
      <c r="C2742" t="s">
        <v>17</v>
      </c>
      <c r="D2742" s="1">
        <v>45299.891793981478</v>
      </c>
      <c r="E2742" s="18" t="s">
        <v>11</v>
      </c>
      <c r="F2742" s="13" t="s">
        <v>16</v>
      </c>
      <c r="G2742" t="s">
        <v>14</v>
      </c>
      <c r="H2742">
        <v>0</v>
      </c>
      <c r="I2742" s="2"/>
      <c r="J2742" s="4">
        <v>0</v>
      </c>
      <c r="K2742" t="str">
        <f>IF((LEN(relatorio_Ananindeua[[#This Row],[CIF/CPF/CNPJ]])=14),relatorio_Ananindeua[[#This Row],[CIF/CPF/CNPJ]],relatorio_Ananindeua[[#This Row],[Coluna2]])</f>
        <v>51660020000120</v>
      </c>
      <c r="L2742" t="str">
        <f t="shared" si="43"/>
        <v>516******20</v>
      </c>
    </row>
    <row r="2743" spans="1:12" x14ac:dyDescent="0.25">
      <c r="A2743" t="s">
        <v>9541</v>
      </c>
      <c r="B2743" t="s">
        <v>9542</v>
      </c>
      <c r="C2743" t="s">
        <v>17</v>
      </c>
      <c r="D2743" s="1">
        <v>45299.891805555555</v>
      </c>
      <c r="E2743" s="18" t="s">
        <v>11</v>
      </c>
      <c r="F2743" s="13" t="s">
        <v>16</v>
      </c>
      <c r="G2743" t="s">
        <v>14</v>
      </c>
      <c r="H2743">
        <v>0</v>
      </c>
      <c r="I2743" s="2"/>
      <c r="J2743" s="4">
        <v>0</v>
      </c>
      <c r="K2743" t="str">
        <f>IF((LEN(relatorio_Ananindeua[[#This Row],[CIF/CPF/CNPJ]])=14),relatorio_Ananindeua[[#This Row],[CIF/CPF/CNPJ]],relatorio_Ananindeua[[#This Row],[Coluna2]])</f>
        <v>51647887000145</v>
      </c>
      <c r="L2743" t="str">
        <f t="shared" si="43"/>
        <v>516******45</v>
      </c>
    </row>
    <row r="2744" spans="1:12" x14ac:dyDescent="0.25">
      <c r="A2744" t="s">
        <v>4641</v>
      </c>
      <c r="B2744" t="s">
        <v>4642</v>
      </c>
      <c r="C2744" t="s">
        <v>17</v>
      </c>
      <c r="D2744" s="1">
        <v>45299.891817129632</v>
      </c>
      <c r="E2744" s="18" t="s">
        <v>11</v>
      </c>
      <c r="F2744" s="13" t="s">
        <v>16</v>
      </c>
      <c r="G2744" t="s">
        <v>14</v>
      </c>
      <c r="H2744">
        <v>0</v>
      </c>
      <c r="I2744" s="2"/>
      <c r="J2744" s="4">
        <v>0</v>
      </c>
      <c r="K2744" t="str">
        <f>IF((LEN(relatorio_Ananindeua[[#This Row],[CIF/CPF/CNPJ]])=14),relatorio_Ananindeua[[#This Row],[CIF/CPF/CNPJ]],relatorio_Ananindeua[[#This Row],[Coluna2]])</f>
        <v>38347374000150</v>
      </c>
      <c r="L2744" t="str">
        <f t="shared" si="43"/>
        <v>383******50</v>
      </c>
    </row>
    <row r="2745" spans="1:12" x14ac:dyDescent="0.25">
      <c r="A2745" t="s">
        <v>9521</v>
      </c>
      <c r="B2745" t="s">
        <v>9522</v>
      </c>
      <c r="C2745" t="s">
        <v>17</v>
      </c>
      <c r="D2745" s="1">
        <v>45299.891840277778</v>
      </c>
      <c r="E2745" s="18" t="s">
        <v>11</v>
      </c>
      <c r="F2745" s="13" t="s">
        <v>16</v>
      </c>
      <c r="G2745" t="s">
        <v>14</v>
      </c>
      <c r="H2745">
        <v>0</v>
      </c>
      <c r="I2745" s="2"/>
      <c r="J2745" s="4">
        <v>0</v>
      </c>
      <c r="K2745" t="str">
        <f>IF((LEN(relatorio_Ananindeua[[#This Row],[CIF/CPF/CNPJ]])=14),relatorio_Ananindeua[[#This Row],[CIF/CPF/CNPJ]],relatorio_Ananindeua[[#This Row],[Coluna2]])</f>
        <v>51591532000181</v>
      </c>
      <c r="L2745" t="str">
        <f t="shared" si="43"/>
        <v>515******81</v>
      </c>
    </row>
    <row r="2746" spans="1:12" x14ac:dyDescent="0.25">
      <c r="A2746" t="s">
        <v>9529</v>
      </c>
      <c r="B2746" t="s">
        <v>9530</v>
      </c>
      <c r="C2746" t="s">
        <v>17</v>
      </c>
      <c r="D2746" s="1">
        <v>45299.891840277778</v>
      </c>
      <c r="E2746" s="18" t="s">
        <v>11</v>
      </c>
      <c r="F2746" s="13" t="s">
        <v>16</v>
      </c>
      <c r="G2746" t="s">
        <v>14</v>
      </c>
      <c r="H2746">
        <v>0</v>
      </c>
      <c r="I2746" s="2"/>
      <c r="J2746" s="4">
        <v>0</v>
      </c>
      <c r="K2746" t="str">
        <f>IF((LEN(relatorio_Ananindeua[[#This Row],[CIF/CPF/CNPJ]])=14),relatorio_Ananindeua[[#This Row],[CIF/CPF/CNPJ]],relatorio_Ananindeua[[#This Row],[Coluna2]])</f>
        <v>51607384000146</v>
      </c>
      <c r="L2746" t="str">
        <f t="shared" si="43"/>
        <v>516******46</v>
      </c>
    </row>
    <row r="2747" spans="1:12" x14ac:dyDescent="0.25">
      <c r="A2747" t="s">
        <v>8400</v>
      </c>
      <c r="B2747" t="s">
        <v>8401</v>
      </c>
      <c r="C2747" t="s">
        <v>17</v>
      </c>
      <c r="D2747" s="1">
        <v>45299.891851851855</v>
      </c>
      <c r="E2747" s="18" t="s">
        <v>11</v>
      </c>
      <c r="F2747" s="13" t="s">
        <v>16</v>
      </c>
      <c r="G2747" t="s">
        <v>14</v>
      </c>
      <c r="H2747">
        <v>0</v>
      </c>
      <c r="I2747" s="2"/>
      <c r="J2747" s="4">
        <v>0</v>
      </c>
      <c r="K2747" t="str">
        <f>IF((LEN(relatorio_Ananindeua[[#This Row],[CIF/CPF/CNPJ]])=14),relatorio_Ananindeua[[#This Row],[CIF/CPF/CNPJ]],relatorio_Ananindeua[[#This Row],[Coluna2]])</f>
        <v>49744841000100</v>
      </c>
      <c r="L2747" t="str">
        <f t="shared" si="43"/>
        <v>497******00</v>
      </c>
    </row>
    <row r="2748" spans="1:12" x14ac:dyDescent="0.25">
      <c r="A2748" t="s">
        <v>4378</v>
      </c>
      <c r="B2748" t="s">
        <v>4379</v>
      </c>
      <c r="C2748" t="s">
        <v>17</v>
      </c>
      <c r="D2748" s="1">
        <v>45299.891863425924</v>
      </c>
      <c r="E2748" s="18" t="s">
        <v>11</v>
      </c>
      <c r="F2748" s="13" t="s">
        <v>16</v>
      </c>
      <c r="G2748" t="s">
        <v>14</v>
      </c>
      <c r="H2748">
        <v>0</v>
      </c>
      <c r="I2748" s="2"/>
      <c r="J2748" s="4">
        <v>0</v>
      </c>
      <c r="K2748" t="str">
        <f>IF((LEN(relatorio_Ananindeua[[#This Row],[CIF/CPF/CNPJ]])=14),relatorio_Ananindeua[[#This Row],[CIF/CPF/CNPJ]],relatorio_Ananindeua[[#This Row],[Coluna2]])</f>
        <v>37330850000168</v>
      </c>
      <c r="L2748" t="str">
        <f t="shared" si="43"/>
        <v>373******68</v>
      </c>
    </row>
    <row r="2749" spans="1:12" x14ac:dyDescent="0.25">
      <c r="A2749" t="s">
        <v>9507</v>
      </c>
      <c r="B2749" t="s">
        <v>9508</v>
      </c>
      <c r="C2749" t="s">
        <v>17</v>
      </c>
      <c r="D2749" s="1">
        <v>45299.891875000001</v>
      </c>
      <c r="E2749" s="18" t="s">
        <v>11</v>
      </c>
      <c r="F2749" s="13" t="s">
        <v>16</v>
      </c>
      <c r="G2749" t="s">
        <v>14</v>
      </c>
      <c r="H2749">
        <v>0</v>
      </c>
      <c r="I2749" s="2"/>
      <c r="J2749" s="4">
        <v>0</v>
      </c>
      <c r="K2749" t="str">
        <f>IF((LEN(relatorio_Ananindeua[[#This Row],[CIF/CPF/CNPJ]])=14),relatorio_Ananindeua[[#This Row],[CIF/CPF/CNPJ]],relatorio_Ananindeua[[#This Row],[Coluna2]])</f>
        <v>51537824000136</v>
      </c>
      <c r="L2749" t="str">
        <f t="shared" si="43"/>
        <v>515******36</v>
      </c>
    </row>
    <row r="2750" spans="1:12" x14ac:dyDescent="0.25">
      <c r="A2750" t="s">
        <v>9515</v>
      </c>
      <c r="B2750" t="s">
        <v>9516</v>
      </c>
      <c r="C2750" t="s">
        <v>17</v>
      </c>
      <c r="D2750" s="1">
        <v>45299.891875000001</v>
      </c>
      <c r="E2750" s="18" t="s">
        <v>11</v>
      </c>
      <c r="F2750" s="13" t="s">
        <v>16</v>
      </c>
      <c r="G2750" t="s">
        <v>14</v>
      </c>
      <c r="H2750">
        <v>0</v>
      </c>
      <c r="I2750" s="2"/>
      <c r="J2750" s="4">
        <v>0</v>
      </c>
      <c r="K2750" t="str">
        <f>IF((LEN(relatorio_Ananindeua[[#This Row],[CIF/CPF/CNPJ]])=14),relatorio_Ananindeua[[#This Row],[CIF/CPF/CNPJ]],relatorio_Ananindeua[[#This Row],[Coluna2]])</f>
        <v>51556003000147</v>
      </c>
      <c r="L2750" t="str">
        <f t="shared" si="43"/>
        <v>515******47</v>
      </c>
    </row>
    <row r="2751" spans="1:12" x14ac:dyDescent="0.25">
      <c r="A2751" t="s">
        <v>865</v>
      </c>
      <c r="B2751" t="s">
        <v>866</v>
      </c>
      <c r="C2751" t="s">
        <v>17</v>
      </c>
      <c r="D2751" s="1">
        <v>45299.891886574071</v>
      </c>
      <c r="E2751" s="18" t="s">
        <v>11</v>
      </c>
      <c r="F2751" s="13" t="s">
        <v>16</v>
      </c>
      <c r="G2751" t="s">
        <v>14</v>
      </c>
      <c r="H2751">
        <v>0</v>
      </c>
      <c r="I2751" s="2"/>
      <c r="J2751" s="4">
        <v>0</v>
      </c>
      <c r="K2751" t="str">
        <f>IF((LEN(relatorio_Ananindeua[[#This Row],[CIF/CPF/CNPJ]])=14),relatorio_Ananindeua[[#This Row],[CIF/CPF/CNPJ]],relatorio_Ananindeua[[#This Row],[Coluna2]])</f>
        <v>16745870000120</v>
      </c>
      <c r="L2751" t="str">
        <f t="shared" si="43"/>
        <v>167******20</v>
      </c>
    </row>
    <row r="2752" spans="1:12" x14ac:dyDescent="0.25">
      <c r="A2752" t="s">
        <v>9504</v>
      </c>
      <c r="B2752" t="s">
        <v>831</v>
      </c>
      <c r="C2752" t="s">
        <v>17</v>
      </c>
      <c r="D2752" s="1">
        <v>45299.891886574071</v>
      </c>
      <c r="E2752" s="18" t="s">
        <v>11</v>
      </c>
      <c r="F2752" s="13" t="s">
        <v>16</v>
      </c>
      <c r="G2752" t="s">
        <v>14</v>
      </c>
      <c r="H2752">
        <v>0</v>
      </c>
      <c r="I2752" s="2"/>
      <c r="J2752" s="4">
        <v>0</v>
      </c>
      <c r="K2752" t="str">
        <f>IF((LEN(relatorio_Ananindeua[[#This Row],[CIF/CPF/CNPJ]])=14),relatorio_Ananindeua[[#This Row],[CIF/CPF/CNPJ]],relatorio_Ananindeua[[#This Row],[Coluna2]])</f>
        <v>51527049000138</v>
      </c>
      <c r="L2752" t="str">
        <f t="shared" si="43"/>
        <v>515******38</v>
      </c>
    </row>
    <row r="2753" spans="1:12" x14ac:dyDescent="0.25">
      <c r="A2753" t="s">
        <v>8051</v>
      </c>
      <c r="B2753" t="s">
        <v>8052</v>
      </c>
      <c r="C2753" t="s">
        <v>17</v>
      </c>
      <c r="D2753" s="1">
        <v>45299.891909722224</v>
      </c>
      <c r="E2753" s="18" t="s">
        <v>11</v>
      </c>
      <c r="F2753" s="13" t="s">
        <v>16</v>
      </c>
      <c r="G2753" t="s">
        <v>14</v>
      </c>
      <c r="H2753">
        <v>0</v>
      </c>
      <c r="I2753" s="2"/>
      <c r="J2753" s="4">
        <v>0</v>
      </c>
      <c r="K2753" t="str">
        <f>IF((LEN(relatorio_Ananindeua[[#This Row],[CIF/CPF/CNPJ]])=14),relatorio_Ananindeua[[#This Row],[CIF/CPF/CNPJ]],relatorio_Ananindeua[[#This Row],[Coluna2]])</f>
        <v>49002107000168</v>
      </c>
      <c r="L2753" t="str">
        <f t="shared" si="43"/>
        <v>490******68</v>
      </c>
    </row>
    <row r="2754" spans="1:12" x14ac:dyDescent="0.25">
      <c r="A2754" t="s">
        <v>9496</v>
      </c>
      <c r="B2754" t="s">
        <v>9497</v>
      </c>
      <c r="C2754" t="s">
        <v>17</v>
      </c>
      <c r="D2754" s="1">
        <v>45299.891921296294</v>
      </c>
      <c r="E2754" s="18" t="s">
        <v>11</v>
      </c>
      <c r="F2754" s="13" t="s">
        <v>16</v>
      </c>
      <c r="G2754" t="s">
        <v>14</v>
      </c>
      <c r="H2754">
        <v>0</v>
      </c>
      <c r="I2754" s="2"/>
      <c r="J2754" s="4">
        <v>0</v>
      </c>
      <c r="K2754" t="str">
        <f>IF((LEN(relatorio_Ananindeua[[#This Row],[CIF/CPF/CNPJ]])=14),relatorio_Ananindeua[[#This Row],[CIF/CPF/CNPJ]],relatorio_Ananindeua[[#This Row],[Coluna2]])</f>
        <v>51498416000112</v>
      </c>
      <c r="L2754" t="str">
        <f t="shared" si="43"/>
        <v>514******12</v>
      </c>
    </row>
    <row r="2755" spans="1:12" x14ac:dyDescent="0.25">
      <c r="A2755" t="s">
        <v>9494</v>
      </c>
      <c r="B2755" t="s">
        <v>9495</v>
      </c>
      <c r="C2755" t="s">
        <v>17</v>
      </c>
      <c r="D2755" s="1">
        <v>45299.891932870371</v>
      </c>
      <c r="E2755" s="18" t="s">
        <v>11</v>
      </c>
      <c r="F2755" s="13" t="s">
        <v>16</v>
      </c>
      <c r="G2755" t="s">
        <v>14</v>
      </c>
      <c r="H2755">
        <v>0</v>
      </c>
      <c r="I2755" s="2"/>
      <c r="J2755" s="4">
        <v>0</v>
      </c>
      <c r="K2755" t="str">
        <f>IF((LEN(relatorio_Ananindeua[[#This Row],[CIF/CPF/CNPJ]])=14),relatorio_Ananindeua[[#This Row],[CIF/CPF/CNPJ]],relatorio_Ananindeua[[#This Row],[Coluna2]])</f>
        <v>51494478000156</v>
      </c>
      <c r="L2755" t="str">
        <f t="shared" si="43"/>
        <v>514******56</v>
      </c>
    </row>
    <row r="2756" spans="1:12" x14ac:dyDescent="0.25">
      <c r="A2756" t="s">
        <v>9486</v>
      </c>
      <c r="B2756" t="s">
        <v>9487</v>
      </c>
      <c r="C2756" t="s">
        <v>17</v>
      </c>
      <c r="D2756" s="1">
        <v>45299.891944444447</v>
      </c>
      <c r="E2756" s="18" t="s">
        <v>11</v>
      </c>
      <c r="F2756" s="13" t="s">
        <v>16</v>
      </c>
      <c r="G2756" t="s">
        <v>14</v>
      </c>
      <c r="H2756">
        <v>0</v>
      </c>
      <c r="I2756" s="2"/>
      <c r="J2756" s="4">
        <v>0</v>
      </c>
      <c r="K2756" t="str">
        <f>IF((LEN(relatorio_Ananindeua[[#This Row],[CIF/CPF/CNPJ]])=14),relatorio_Ananindeua[[#This Row],[CIF/CPF/CNPJ]],relatorio_Ananindeua[[#This Row],[Coluna2]])</f>
        <v>51488257000175</v>
      </c>
      <c r="L2756" t="str">
        <f t="shared" si="43"/>
        <v>514******75</v>
      </c>
    </row>
    <row r="2757" spans="1:12" x14ac:dyDescent="0.25">
      <c r="A2757" t="s">
        <v>9490</v>
      </c>
      <c r="B2757" t="s">
        <v>9491</v>
      </c>
      <c r="C2757" t="s">
        <v>17</v>
      </c>
      <c r="D2757" s="1">
        <v>45299.891944444447</v>
      </c>
      <c r="E2757" s="18" t="s">
        <v>11</v>
      </c>
      <c r="F2757" s="13" t="s">
        <v>16</v>
      </c>
      <c r="G2757" t="s">
        <v>14</v>
      </c>
      <c r="H2757">
        <v>0</v>
      </c>
      <c r="I2757" s="2"/>
      <c r="J2757" s="4">
        <v>0</v>
      </c>
      <c r="K2757" t="str">
        <f>IF((LEN(relatorio_Ananindeua[[#This Row],[CIF/CPF/CNPJ]])=14),relatorio_Ananindeua[[#This Row],[CIF/CPF/CNPJ]],relatorio_Ananindeua[[#This Row],[Coluna2]])</f>
        <v>51488940000102</v>
      </c>
      <c r="L2757" t="str">
        <f t="shared" si="43"/>
        <v>514******02</v>
      </c>
    </row>
    <row r="2758" spans="1:12" x14ac:dyDescent="0.25">
      <c r="A2758" t="s">
        <v>9484</v>
      </c>
      <c r="B2758" t="s">
        <v>9485</v>
      </c>
      <c r="C2758" t="s">
        <v>17</v>
      </c>
      <c r="D2758" s="1">
        <v>45299.891956018517</v>
      </c>
      <c r="E2758" s="18" t="s">
        <v>11</v>
      </c>
      <c r="F2758" s="13" t="s">
        <v>16</v>
      </c>
      <c r="G2758" t="s">
        <v>14</v>
      </c>
      <c r="H2758">
        <v>0</v>
      </c>
      <c r="I2758" s="2"/>
      <c r="J2758" s="4">
        <v>0</v>
      </c>
      <c r="K2758" t="str">
        <f>IF((LEN(relatorio_Ananindeua[[#This Row],[CIF/CPF/CNPJ]])=14),relatorio_Ananindeua[[#This Row],[CIF/CPF/CNPJ]],relatorio_Ananindeua[[#This Row],[Coluna2]])</f>
        <v>51476375000163</v>
      </c>
      <c r="L2758" t="str">
        <f t="shared" si="43"/>
        <v>514******63</v>
      </c>
    </row>
    <row r="2759" spans="1:12" x14ac:dyDescent="0.25">
      <c r="A2759" t="s">
        <v>6037</v>
      </c>
      <c r="B2759" t="s">
        <v>6038</v>
      </c>
      <c r="C2759" t="s">
        <v>17</v>
      </c>
      <c r="D2759" s="1">
        <v>45299.891967592594</v>
      </c>
      <c r="E2759" s="18" t="s">
        <v>11</v>
      </c>
      <c r="F2759" s="13" t="s">
        <v>16</v>
      </c>
      <c r="G2759" t="s">
        <v>14</v>
      </c>
      <c r="H2759">
        <v>0</v>
      </c>
      <c r="I2759" s="2"/>
      <c r="J2759" s="4">
        <v>0</v>
      </c>
      <c r="K2759" t="str">
        <f>IF((LEN(relatorio_Ananindeua[[#This Row],[CIF/CPF/CNPJ]])=14),relatorio_Ananindeua[[#This Row],[CIF/CPF/CNPJ]],relatorio_Ananindeua[[#This Row],[Coluna2]])</f>
        <v>43711184000100</v>
      </c>
      <c r="L2759" t="str">
        <f t="shared" si="43"/>
        <v>437******00</v>
      </c>
    </row>
    <row r="2760" spans="1:12" x14ac:dyDescent="0.25">
      <c r="A2760" t="s">
        <v>9480</v>
      </c>
      <c r="B2760" t="s">
        <v>9481</v>
      </c>
      <c r="C2760" t="s">
        <v>17</v>
      </c>
      <c r="D2760" s="1">
        <v>45299.891967592594</v>
      </c>
      <c r="E2760" s="18" t="s">
        <v>11</v>
      </c>
      <c r="F2760" s="13" t="s">
        <v>16</v>
      </c>
      <c r="G2760" t="s">
        <v>14</v>
      </c>
      <c r="H2760">
        <v>0</v>
      </c>
      <c r="I2760" s="2"/>
      <c r="J2760" s="4">
        <v>0</v>
      </c>
      <c r="K2760" t="str">
        <f>IF((LEN(relatorio_Ananindeua[[#This Row],[CIF/CPF/CNPJ]])=14),relatorio_Ananindeua[[#This Row],[CIF/CPF/CNPJ]],relatorio_Ananindeua[[#This Row],[Coluna2]])</f>
        <v>51472778000134</v>
      </c>
      <c r="L2760" t="str">
        <f t="shared" si="43"/>
        <v>514******34</v>
      </c>
    </row>
    <row r="2761" spans="1:12" x14ac:dyDescent="0.25">
      <c r="A2761" t="s">
        <v>9488</v>
      </c>
      <c r="B2761" t="s">
        <v>9489</v>
      </c>
      <c r="C2761" t="s">
        <v>17</v>
      </c>
      <c r="D2761" s="1">
        <v>45299.891967592594</v>
      </c>
      <c r="E2761" s="18" t="s">
        <v>11</v>
      </c>
      <c r="F2761" s="13" t="s">
        <v>16</v>
      </c>
      <c r="G2761" t="s">
        <v>14</v>
      </c>
      <c r="H2761">
        <v>0</v>
      </c>
      <c r="I2761" s="2"/>
      <c r="J2761" s="4">
        <v>0</v>
      </c>
      <c r="K2761" t="str">
        <f>IF((LEN(relatorio_Ananindeua[[#This Row],[CIF/CPF/CNPJ]])=14),relatorio_Ananindeua[[#This Row],[CIF/CPF/CNPJ]],relatorio_Ananindeua[[#This Row],[Coluna2]])</f>
        <v>51488703000141</v>
      </c>
      <c r="L2761" t="str">
        <f t="shared" si="43"/>
        <v>514******41</v>
      </c>
    </row>
    <row r="2762" spans="1:12" x14ac:dyDescent="0.25">
      <c r="A2762" t="s">
        <v>9478</v>
      </c>
      <c r="B2762" t="s">
        <v>9479</v>
      </c>
      <c r="C2762" t="s">
        <v>17</v>
      </c>
      <c r="D2762" s="1">
        <v>45299.891979166663</v>
      </c>
      <c r="E2762" s="18" t="s">
        <v>11</v>
      </c>
      <c r="F2762" s="13" t="s">
        <v>16</v>
      </c>
      <c r="G2762" t="s">
        <v>14</v>
      </c>
      <c r="H2762">
        <v>0</v>
      </c>
      <c r="I2762" s="2"/>
      <c r="J2762" s="4">
        <v>0</v>
      </c>
      <c r="K2762" t="str">
        <f>IF((LEN(relatorio_Ananindeua[[#This Row],[CIF/CPF/CNPJ]])=14),relatorio_Ananindeua[[#This Row],[CIF/CPF/CNPJ]],relatorio_Ananindeua[[#This Row],[Coluna2]])</f>
        <v>51472287000193</v>
      </c>
      <c r="L2762" t="str">
        <f t="shared" si="43"/>
        <v>514******93</v>
      </c>
    </row>
    <row r="2763" spans="1:12" x14ac:dyDescent="0.25">
      <c r="A2763" t="s">
        <v>1572</v>
      </c>
      <c r="B2763" t="s">
        <v>1573</v>
      </c>
      <c r="C2763" t="s">
        <v>17</v>
      </c>
      <c r="D2763" s="1">
        <v>45299.89199074074</v>
      </c>
      <c r="E2763" s="18" t="s">
        <v>11</v>
      </c>
      <c r="F2763" s="13" t="s">
        <v>16</v>
      </c>
      <c r="G2763" t="s">
        <v>14</v>
      </c>
      <c r="H2763">
        <v>0</v>
      </c>
      <c r="I2763" s="2"/>
      <c r="J2763" s="4">
        <v>0</v>
      </c>
      <c r="K2763" t="str">
        <f>IF((LEN(relatorio_Ananindeua[[#This Row],[CIF/CPF/CNPJ]])=14),relatorio_Ananindeua[[#This Row],[CIF/CPF/CNPJ]],relatorio_Ananindeua[[#This Row],[Coluna2]])</f>
        <v>22772449000100</v>
      </c>
      <c r="L2763" t="str">
        <f t="shared" si="43"/>
        <v>227******00</v>
      </c>
    </row>
    <row r="2764" spans="1:12" x14ac:dyDescent="0.25">
      <c r="A2764" t="s">
        <v>4291</v>
      </c>
      <c r="B2764" t="s">
        <v>4292</v>
      </c>
      <c r="C2764" t="s">
        <v>17</v>
      </c>
      <c r="D2764" s="1">
        <v>45299.89199074074</v>
      </c>
      <c r="E2764" s="18" t="s">
        <v>11</v>
      </c>
      <c r="F2764" s="13" t="s">
        <v>16</v>
      </c>
      <c r="G2764" t="s">
        <v>14</v>
      </c>
      <c r="H2764">
        <v>0</v>
      </c>
      <c r="I2764" s="2"/>
      <c r="J2764" s="4">
        <v>0</v>
      </c>
      <c r="K2764" t="str">
        <f>IF((LEN(relatorio_Ananindeua[[#This Row],[CIF/CPF/CNPJ]])=14),relatorio_Ananindeua[[#This Row],[CIF/CPF/CNPJ]],relatorio_Ananindeua[[#This Row],[Coluna2]])</f>
        <v>36881137000140</v>
      </c>
      <c r="L2764" t="str">
        <f t="shared" si="43"/>
        <v>368******40</v>
      </c>
    </row>
    <row r="2765" spans="1:12" x14ac:dyDescent="0.25">
      <c r="A2765" t="s">
        <v>2434</v>
      </c>
      <c r="B2765" t="s">
        <v>2435</v>
      </c>
      <c r="C2765" t="s">
        <v>17</v>
      </c>
      <c r="D2765" s="1">
        <v>45299.892002314817</v>
      </c>
      <c r="E2765" s="18" t="s">
        <v>11</v>
      </c>
      <c r="F2765" s="13" t="s">
        <v>16</v>
      </c>
      <c r="G2765" t="s">
        <v>14</v>
      </c>
      <c r="H2765">
        <v>0</v>
      </c>
      <c r="I2765" s="2"/>
      <c r="J2765" s="4">
        <v>0</v>
      </c>
      <c r="K2765" t="str">
        <f>IF((LEN(relatorio_Ananindeua[[#This Row],[CIF/CPF/CNPJ]])=14),relatorio_Ananindeua[[#This Row],[CIF/CPF/CNPJ]],relatorio_Ananindeua[[#This Row],[Coluna2]])</f>
        <v>28759643000132</v>
      </c>
      <c r="L2765" t="str">
        <f t="shared" si="43"/>
        <v>287******32</v>
      </c>
    </row>
    <row r="2766" spans="1:12" x14ac:dyDescent="0.25">
      <c r="A2766" t="s">
        <v>9460</v>
      </c>
      <c r="B2766" t="s">
        <v>9461</v>
      </c>
      <c r="C2766" t="s">
        <v>17</v>
      </c>
      <c r="D2766" s="1">
        <v>45299.892002314817</v>
      </c>
      <c r="E2766" s="18" t="s">
        <v>11</v>
      </c>
      <c r="F2766" s="13" t="s">
        <v>16</v>
      </c>
      <c r="G2766" t="s">
        <v>14</v>
      </c>
      <c r="H2766">
        <v>0</v>
      </c>
      <c r="I2766" s="2"/>
      <c r="J2766" s="4">
        <v>0</v>
      </c>
      <c r="K2766" t="str">
        <f>IF((LEN(relatorio_Ananindeua[[#This Row],[CIF/CPF/CNPJ]])=14),relatorio_Ananindeua[[#This Row],[CIF/CPF/CNPJ]],relatorio_Ananindeua[[#This Row],[Coluna2]])</f>
        <v>51431618000147</v>
      </c>
      <c r="L2766" t="str">
        <f t="shared" si="43"/>
        <v>514******47</v>
      </c>
    </row>
    <row r="2767" spans="1:12" x14ac:dyDescent="0.25">
      <c r="A2767" t="s">
        <v>9448</v>
      </c>
      <c r="B2767" t="s">
        <v>9449</v>
      </c>
      <c r="C2767" t="s">
        <v>17</v>
      </c>
      <c r="D2767" s="1">
        <v>45299.892025462963</v>
      </c>
      <c r="E2767" s="18" t="s">
        <v>11</v>
      </c>
      <c r="F2767" s="13" t="s">
        <v>16</v>
      </c>
      <c r="G2767" t="s">
        <v>14</v>
      </c>
      <c r="H2767">
        <v>0</v>
      </c>
      <c r="I2767" s="2"/>
      <c r="J2767" s="4">
        <v>0</v>
      </c>
      <c r="K2767" t="str">
        <f>IF((LEN(relatorio_Ananindeua[[#This Row],[CIF/CPF/CNPJ]])=14),relatorio_Ananindeua[[#This Row],[CIF/CPF/CNPJ]],relatorio_Ananindeua[[#This Row],[Coluna2]])</f>
        <v>51411454000196</v>
      </c>
      <c r="L2767" t="str">
        <f t="shared" si="43"/>
        <v>514******96</v>
      </c>
    </row>
    <row r="2768" spans="1:12" x14ac:dyDescent="0.25">
      <c r="A2768" t="s">
        <v>9454</v>
      </c>
      <c r="B2768" t="s">
        <v>9455</v>
      </c>
      <c r="C2768" t="s">
        <v>17</v>
      </c>
      <c r="D2768" s="1">
        <v>45299.892025462963</v>
      </c>
      <c r="E2768" s="18" t="s">
        <v>11</v>
      </c>
      <c r="F2768" s="13" t="s">
        <v>16</v>
      </c>
      <c r="G2768" t="s">
        <v>14</v>
      </c>
      <c r="H2768">
        <v>0</v>
      </c>
      <c r="I2768" s="2"/>
      <c r="J2768" s="4">
        <v>0</v>
      </c>
      <c r="K2768" t="str">
        <f>IF((LEN(relatorio_Ananindeua[[#This Row],[CIF/CPF/CNPJ]])=14),relatorio_Ananindeua[[#This Row],[CIF/CPF/CNPJ]],relatorio_Ananindeua[[#This Row],[Coluna2]])</f>
        <v>51418100000173</v>
      </c>
      <c r="L2768" t="str">
        <f t="shared" si="43"/>
        <v>514******73</v>
      </c>
    </row>
    <row r="2769" spans="1:12" x14ac:dyDescent="0.25">
      <c r="A2769" t="s">
        <v>9420</v>
      </c>
      <c r="B2769" t="s">
        <v>9421</v>
      </c>
      <c r="C2769" t="s">
        <v>17</v>
      </c>
      <c r="D2769" s="1">
        <v>45299.892060185186</v>
      </c>
      <c r="E2769" s="18" t="s">
        <v>11</v>
      </c>
      <c r="F2769" s="13" t="s">
        <v>16</v>
      </c>
      <c r="G2769" t="s">
        <v>14</v>
      </c>
      <c r="H2769">
        <v>0</v>
      </c>
      <c r="I2769" s="2"/>
      <c r="J2769" s="4">
        <v>0</v>
      </c>
      <c r="K2769" t="str">
        <f>IF((LEN(relatorio_Ananindeua[[#This Row],[CIF/CPF/CNPJ]])=14),relatorio_Ananindeua[[#This Row],[CIF/CPF/CNPJ]],relatorio_Ananindeua[[#This Row],[Coluna2]])</f>
        <v>51351208000196</v>
      </c>
      <c r="L2769" t="str">
        <f t="shared" si="43"/>
        <v>513******96</v>
      </c>
    </row>
    <row r="2770" spans="1:12" x14ac:dyDescent="0.25">
      <c r="A2770" t="s">
        <v>4155</v>
      </c>
      <c r="B2770" t="s">
        <v>4156</v>
      </c>
      <c r="C2770" t="s">
        <v>17</v>
      </c>
      <c r="D2770" s="1">
        <v>45299.892071759263</v>
      </c>
      <c r="E2770" s="18" t="s">
        <v>11</v>
      </c>
      <c r="F2770" s="13" t="s">
        <v>16</v>
      </c>
      <c r="G2770" t="s">
        <v>14</v>
      </c>
      <c r="H2770">
        <v>0</v>
      </c>
      <c r="I2770" s="2"/>
      <c r="J2770" s="4">
        <v>0</v>
      </c>
      <c r="K2770" t="str">
        <f>IF((LEN(relatorio_Ananindeua[[#This Row],[CIF/CPF/CNPJ]])=14),relatorio_Ananindeua[[#This Row],[CIF/CPF/CNPJ]],relatorio_Ananindeua[[#This Row],[Coluna2]])</f>
        <v>36386674000113</v>
      </c>
      <c r="L2770" t="str">
        <f t="shared" ref="L2770:L2833" si="44">_xlfn.CONCAT(LEFT(A2770,3),REPT("*",6),RIGHT(A2770,2))</f>
        <v>363******13</v>
      </c>
    </row>
    <row r="2771" spans="1:12" x14ac:dyDescent="0.25">
      <c r="A2771" t="s">
        <v>9416</v>
      </c>
      <c r="B2771" t="s">
        <v>9417</v>
      </c>
      <c r="C2771" t="s">
        <v>17</v>
      </c>
      <c r="D2771" s="1">
        <v>45299.892071759263</v>
      </c>
      <c r="E2771" s="18" t="s">
        <v>11</v>
      </c>
      <c r="F2771" s="13" t="s">
        <v>16</v>
      </c>
      <c r="G2771" t="s">
        <v>14</v>
      </c>
      <c r="H2771">
        <v>0</v>
      </c>
      <c r="I2771" s="2"/>
      <c r="J2771" s="4">
        <v>0</v>
      </c>
      <c r="K2771" t="str">
        <f>IF((LEN(relatorio_Ananindeua[[#This Row],[CIF/CPF/CNPJ]])=14),relatorio_Ananindeua[[#This Row],[CIF/CPF/CNPJ]],relatorio_Ananindeua[[#This Row],[Coluna2]])</f>
        <v>51347650000149</v>
      </c>
      <c r="L2771" t="str">
        <f t="shared" si="44"/>
        <v>513******49</v>
      </c>
    </row>
    <row r="2772" spans="1:12" x14ac:dyDescent="0.25">
      <c r="A2772" t="s">
        <v>9404</v>
      </c>
      <c r="B2772" t="s">
        <v>9405</v>
      </c>
      <c r="C2772" t="s">
        <v>17</v>
      </c>
      <c r="D2772" s="1">
        <v>45299.892083333332</v>
      </c>
      <c r="E2772" s="18" t="s">
        <v>11</v>
      </c>
      <c r="F2772" s="13" t="s">
        <v>16</v>
      </c>
      <c r="G2772" t="s">
        <v>14</v>
      </c>
      <c r="H2772">
        <v>0</v>
      </c>
      <c r="I2772" s="2"/>
      <c r="J2772" s="4">
        <v>0</v>
      </c>
      <c r="K2772" t="str">
        <f>IF((LEN(relatorio_Ananindeua[[#This Row],[CIF/CPF/CNPJ]])=14),relatorio_Ananindeua[[#This Row],[CIF/CPF/CNPJ]],relatorio_Ananindeua[[#This Row],[Coluna2]])</f>
        <v>51328356000190</v>
      </c>
      <c r="L2772" t="str">
        <f t="shared" si="44"/>
        <v>513******90</v>
      </c>
    </row>
    <row r="2773" spans="1:12" x14ac:dyDescent="0.25">
      <c r="A2773" t="s">
        <v>8930</v>
      </c>
      <c r="B2773" t="s">
        <v>8931</v>
      </c>
      <c r="C2773" t="s">
        <v>17</v>
      </c>
      <c r="D2773" s="1">
        <v>45299.892094907409</v>
      </c>
      <c r="E2773" s="18" t="s">
        <v>11</v>
      </c>
      <c r="F2773" s="13" t="s">
        <v>16</v>
      </c>
      <c r="G2773" t="s">
        <v>14</v>
      </c>
      <c r="H2773">
        <v>0</v>
      </c>
      <c r="I2773" s="2"/>
      <c r="J2773" s="4">
        <v>0</v>
      </c>
      <c r="K2773" t="str">
        <f>IF((LEN(relatorio_Ananindeua[[#This Row],[CIF/CPF/CNPJ]])=14),relatorio_Ananindeua[[#This Row],[CIF/CPF/CNPJ]],relatorio_Ananindeua[[#This Row],[Coluna2]])</f>
        <v>50553394000183</v>
      </c>
      <c r="L2773" t="str">
        <f t="shared" si="44"/>
        <v>505******83</v>
      </c>
    </row>
    <row r="2774" spans="1:12" x14ac:dyDescent="0.25">
      <c r="A2774" t="s">
        <v>9392</v>
      </c>
      <c r="B2774" t="s">
        <v>9393</v>
      </c>
      <c r="C2774" t="s">
        <v>17</v>
      </c>
      <c r="D2774" s="1">
        <v>45299.892094907409</v>
      </c>
      <c r="E2774" s="18" t="s">
        <v>11</v>
      </c>
      <c r="F2774" s="13" t="s">
        <v>16</v>
      </c>
      <c r="G2774" t="s">
        <v>14</v>
      </c>
      <c r="H2774">
        <v>0</v>
      </c>
      <c r="I2774" s="2"/>
      <c r="J2774" s="4">
        <v>0</v>
      </c>
      <c r="K2774" t="str">
        <f>IF((LEN(relatorio_Ananindeua[[#This Row],[CIF/CPF/CNPJ]])=14),relatorio_Ananindeua[[#This Row],[CIF/CPF/CNPJ]],relatorio_Ananindeua[[#This Row],[Coluna2]])</f>
        <v>51282116000100</v>
      </c>
      <c r="L2774" t="str">
        <f t="shared" si="44"/>
        <v>512******00</v>
      </c>
    </row>
    <row r="2775" spans="1:12" x14ac:dyDescent="0.25">
      <c r="A2775" t="s">
        <v>9396</v>
      </c>
      <c r="B2775" t="s">
        <v>9397</v>
      </c>
      <c r="C2775" t="s">
        <v>17</v>
      </c>
      <c r="D2775" s="1">
        <v>45299.892094907409</v>
      </c>
      <c r="E2775" s="18" t="s">
        <v>11</v>
      </c>
      <c r="F2775" s="13" t="s">
        <v>16</v>
      </c>
      <c r="G2775" t="s">
        <v>14</v>
      </c>
      <c r="H2775">
        <v>0</v>
      </c>
      <c r="I2775" s="2"/>
      <c r="J2775" s="4">
        <v>0</v>
      </c>
      <c r="K2775" t="str">
        <f>IF((LEN(relatorio_Ananindeua[[#This Row],[CIF/CPF/CNPJ]])=14),relatorio_Ananindeua[[#This Row],[CIF/CPF/CNPJ]],relatorio_Ananindeua[[#This Row],[Coluna2]])</f>
        <v>51290767000133</v>
      </c>
      <c r="L2775" t="str">
        <f t="shared" si="44"/>
        <v>512******33</v>
      </c>
    </row>
    <row r="2776" spans="1:12" x14ac:dyDescent="0.25">
      <c r="A2776" t="s">
        <v>9400</v>
      </c>
      <c r="B2776" t="s">
        <v>9401</v>
      </c>
      <c r="C2776" t="s">
        <v>17</v>
      </c>
      <c r="D2776" s="1">
        <v>45299.892094907409</v>
      </c>
      <c r="E2776" s="18" t="s">
        <v>11</v>
      </c>
      <c r="F2776" s="13" t="s">
        <v>16</v>
      </c>
      <c r="G2776" t="s">
        <v>14</v>
      </c>
      <c r="H2776">
        <v>0</v>
      </c>
      <c r="I2776" s="2"/>
      <c r="J2776" s="4">
        <v>0</v>
      </c>
      <c r="K2776" t="str">
        <f>IF((LEN(relatorio_Ananindeua[[#This Row],[CIF/CPF/CNPJ]])=14),relatorio_Ananindeua[[#This Row],[CIF/CPF/CNPJ]],relatorio_Ananindeua[[#This Row],[Coluna2]])</f>
        <v>51298824000120</v>
      </c>
      <c r="L2776" t="str">
        <f t="shared" si="44"/>
        <v>512******20</v>
      </c>
    </row>
    <row r="2777" spans="1:12" x14ac:dyDescent="0.25">
      <c r="A2777" t="s">
        <v>9376</v>
      </c>
      <c r="B2777" t="s">
        <v>9377</v>
      </c>
      <c r="C2777" t="s">
        <v>17</v>
      </c>
      <c r="D2777" s="1">
        <v>45299.892106481479</v>
      </c>
      <c r="E2777" s="18" t="s">
        <v>11</v>
      </c>
      <c r="F2777" s="13" t="s">
        <v>16</v>
      </c>
      <c r="G2777" t="s">
        <v>14</v>
      </c>
      <c r="H2777">
        <v>0</v>
      </c>
      <c r="I2777" s="2"/>
      <c r="J2777" s="4">
        <v>0</v>
      </c>
      <c r="K2777" t="str">
        <f>IF((LEN(relatorio_Ananindeua[[#This Row],[CIF/CPF/CNPJ]])=14),relatorio_Ananindeua[[#This Row],[CIF/CPF/CNPJ]],relatorio_Ananindeua[[#This Row],[Coluna2]])</f>
        <v>51264245000167</v>
      </c>
      <c r="L2777" t="str">
        <f t="shared" si="44"/>
        <v>512******67</v>
      </c>
    </row>
    <row r="2778" spans="1:12" x14ac:dyDescent="0.25">
      <c r="A2778" t="s">
        <v>9386</v>
      </c>
      <c r="B2778" t="s">
        <v>9387</v>
      </c>
      <c r="C2778" t="s">
        <v>17</v>
      </c>
      <c r="D2778" s="1">
        <v>45299.892106481479</v>
      </c>
      <c r="E2778" s="18" t="s">
        <v>11</v>
      </c>
      <c r="F2778" s="13" t="s">
        <v>16</v>
      </c>
      <c r="G2778" t="s">
        <v>14</v>
      </c>
      <c r="H2778">
        <v>0</v>
      </c>
      <c r="I2778" s="2"/>
      <c r="J2778" s="4">
        <v>0</v>
      </c>
      <c r="K2778" t="str">
        <f>IF((LEN(relatorio_Ananindeua[[#This Row],[CIF/CPF/CNPJ]])=14),relatorio_Ananindeua[[#This Row],[CIF/CPF/CNPJ]],relatorio_Ananindeua[[#This Row],[Coluna2]])</f>
        <v>51276346000158</v>
      </c>
      <c r="L2778" t="str">
        <f t="shared" si="44"/>
        <v>512******58</v>
      </c>
    </row>
    <row r="2779" spans="1:12" x14ac:dyDescent="0.25">
      <c r="A2779" t="s">
        <v>9304</v>
      </c>
      <c r="B2779" t="s">
        <v>9305</v>
      </c>
      <c r="C2779" t="s">
        <v>17</v>
      </c>
      <c r="D2779" s="1">
        <v>45299.892118055555</v>
      </c>
      <c r="E2779" s="18" t="s">
        <v>11</v>
      </c>
      <c r="F2779" s="13" t="s">
        <v>16</v>
      </c>
      <c r="G2779" t="s">
        <v>14</v>
      </c>
      <c r="H2779">
        <v>0</v>
      </c>
      <c r="I2779" s="2"/>
      <c r="J2779" s="4">
        <v>0</v>
      </c>
      <c r="K2779" t="str">
        <f>IF((LEN(relatorio_Ananindeua[[#This Row],[CIF/CPF/CNPJ]])=14),relatorio_Ananindeua[[#This Row],[CIF/CPF/CNPJ]],relatorio_Ananindeua[[#This Row],[Coluna2]])</f>
        <v>51157813000120</v>
      </c>
      <c r="L2779" t="str">
        <f t="shared" si="44"/>
        <v>511******20</v>
      </c>
    </row>
    <row r="2780" spans="1:12" x14ac:dyDescent="0.25">
      <c r="A2780" t="s">
        <v>9384</v>
      </c>
      <c r="B2780" t="s">
        <v>9385</v>
      </c>
      <c r="C2780" t="s">
        <v>17</v>
      </c>
      <c r="D2780" s="1">
        <v>45299.892129629632</v>
      </c>
      <c r="E2780" s="18" t="s">
        <v>11</v>
      </c>
      <c r="F2780" s="13" t="s">
        <v>16</v>
      </c>
      <c r="G2780" t="s">
        <v>14</v>
      </c>
      <c r="H2780">
        <v>0</v>
      </c>
      <c r="I2780" s="2"/>
      <c r="J2780" s="4">
        <v>0</v>
      </c>
      <c r="K2780" t="str">
        <f>IF((LEN(relatorio_Ananindeua[[#This Row],[CIF/CPF/CNPJ]])=14),relatorio_Ananindeua[[#This Row],[CIF/CPF/CNPJ]],relatorio_Ananindeua[[#This Row],[Coluna2]])</f>
        <v>51269784000199</v>
      </c>
      <c r="L2780" t="str">
        <f t="shared" si="44"/>
        <v>512******99</v>
      </c>
    </row>
    <row r="2781" spans="1:12" x14ac:dyDescent="0.25">
      <c r="A2781" t="s">
        <v>3282</v>
      </c>
      <c r="B2781" t="s">
        <v>3283</v>
      </c>
      <c r="C2781" t="s">
        <v>17</v>
      </c>
      <c r="D2781" s="1">
        <v>45299.892152777778</v>
      </c>
      <c r="E2781" s="18" t="s">
        <v>11</v>
      </c>
      <c r="F2781" s="13" t="s">
        <v>16</v>
      </c>
      <c r="G2781" t="s">
        <v>14</v>
      </c>
      <c r="H2781">
        <v>0</v>
      </c>
      <c r="I2781" s="2"/>
      <c r="J2781" s="4">
        <v>0</v>
      </c>
      <c r="K2781" t="str">
        <f>IF((LEN(relatorio_Ananindeua[[#This Row],[CIF/CPF/CNPJ]])=14),relatorio_Ananindeua[[#This Row],[CIF/CPF/CNPJ]],relatorio_Ananindeua[[#This Row],[Coluna2]])</f>
        <v>32883580000107</v>
      </c>
      <c r="L2781" t="str">
        <f t="shared" si="44"/>
        <v>328******07</v>
      </c>
    </row>
    <row r="2782" spans="1:12" x14ac:dyDescent="0.25">
      <c r="A2782" t="s">
        <v>9372</v>
      </c>
      <c r="B2782" t="s">
        <v>9373</v>
      </c>
      <c r="C2782" t="s">
        <v>17</v>
      </c>
      <c r="D2782" s="1">
        <v>45299.892152777778</v>
      </c>
      <c r="E2782" s="18" t="s">
        <v>11</v>
      </c>
      <c r="F2782" s="13" t="s">
        <v>16</v>
      </c>
      <c r="G2782" t="s">
        <v>14</v>
      </c>
      <c r="H2782">
        <v>0</v>
      </c>
      <c r="I2782" s="2"/>
      <c r="J2782" s="4">
        <v>0</v>
      </c>
      <c r="K2782" t="str">
        <f>IF((LEN(relatorio_Ananindeua[[#This Row],[CIF/CPF/CNPJ]])=14),relatorio_Ananindeua[[#This Row],[CIF/CPF/CNPJ]],relatorio_Ananindeua[[#This Row],[Coluna2]])</f>
        <v>51257568000123</v>
      </c>
      <c r="L2782" t="str">
        <f t="shared" si="44"/>
        <v>512******23</v>
      </c>
    </row>
    <row r="2783" spans="1:12" x14ac:dyDescent="0.25">
      <c r="A2783" t="s">
        <v>9374</v>
      </c>
      <c r="B2783" t="s">
        <v>9375</v>
      </c>
      <c r="C2783" t="s">
        <v>17</v>
      </c>
      <c r="D2783" s="1">
        <v>45299.892152777778</v>
      </c>
      <c r="E2783" s="18" t="s">
        <v>11</v>
      </c>
      <c r="F2783" s="13" t="s">
        <v>16</v>
      </c>
      <c r="G2783" t="s">
        <v>14</v>
      </c>
      <c r="H2783">
        <v>0</v>
      </c>
      <c r="I2783" s="2"/>
      <c r="J2783" s="4">
        <v>0</v>
      </c>
      <c r="K2783" t="str">
        <f>IF((LEN(relatorio_Ananindeua[[#This Row],[CIF/CPF/CNPJ]])=14),relatorio_Ananindeua[[#This Row],[CIF/CPF/CNPJ]],relatorio_Ananindeua[[#This Row],[Coluna2]])</f>
        <v>51257912000184</v>
      </c>
      <c r="L2783" t="str">
        <f t="shared" si="44"/>
        <v>512******84</v>
      </c>
    </row>
    <row r="2784" spans="1:12" x14ac:dyDescent="0.25">
      <c r="A2784" t="s">
        <v>9360</v>
      </c>
      <c r="B2784" t="s">
        <v>9361</v>
      </c>
      <c r="C2784" t="s">
        <v>17</v>
      </c>
      <c r="D2784" s="1">
        <v>45299.892210648148</v>
      </c>
      <c r="E2784" s="18" t="s">
        <v>11</v>
      </c>
      <c r="F2784" s="13" t="s">
        <v>16</v>
      </c>
      <c r="G2784" t="s">
        <v>14</v>
      </c>
      <c r="H2784">
        <v>0</v>
      </c>
      <c r="I2784" s="2"/>
      <c r="J2784" s="4">
        <v>0</v>
      </c>
      <c r="K2784" t="str">
        <f>IF((LEN(relatorio_Ananindeua[[#This Row],[CIF/CPF/CNPJ]])=14),relatorio_Ananindeua[[#This Row],[CIF/CPF/CNPJ]],relatorio_Ananindeua[[#This Row],[Coluna2]])</f>
        <v>51238674000160</v>
      </c>
      <c r="L2784" t="str">
        <f t="shared" si="44"/>
        <v>512******60</v>
      </c>
    </row>
    <row r="2785" spans="1:12" x14ac:dyDescent="0.25">
      <c r="A2785" t="s">
        <v>9344</v>
      </c>
      <c r="B2785" t="s">
        <v>9345</v>
      </c>
      <c r="C2785" t="s">
        <v>17</v>
      </c>
      <c r="D2785" s="1">
        <v>45299.892222222225</v>
      </c>
      <c r="E2785" s="18" t="s">
        <v>11</v>
      </c>
      <c r="F2785" s="13" t="s">
        <v>16</v>
      </c>
      <c r="G2785" t="s">
        <v>14</v>
      </c>
      <c r="H2785">
        <v>0</v>
      </c>
      <c r="I2785" s="2"/>
      <c r="J2785" s="4">
        <v>0</v>
      </c>
      <c r="K2785" t="str">
        <f>IF((LEN(relatorio_Ananindeua[[#This Row],[CIF/CPF/CNPJ]])=14),relatorio_Ananindeua[[#This Row],[CIF/CPF/CNPJ]],relatorio_Ananindeua[[#This Row],[Coluna2]])</f>
        <v>51211857000191</v>
      </c>
      <c r="L2785" t="str">
        <f t="shared" si="44"/>
        <v>512******91</v>
      </c>
    </row>
    <row r="2786" spans="1:12" x14ac:dyDescent="0.25">
      <c r="A2786" t="s">
        <v>9350</v>
      </c>
      <c r="B2786" t="s">
        <v>9351</v>
      </c>
      <c r="C2786" t="s">
        <v>17</v>
      </c>
      <c r="D2786" s="1">
        <v>45299.892222222225</v>
      </c>
      <c r="E2786" s="18" t="s">
        <v>11</v>
      </c>
      <c r="F2786" s="13" t="s">
        <v>16</v>
      </c>
      <c r="G2786" t="s">
        <v>14</v>
      </c>
      <c r="H2786">
        <v>0</v>
      </c>
      <c r="I2786" s="2"/>
      <c r="J2786" s="4">
        <v>0</v>
      </c>
      <c r="K2786" t="str">
        <f>IF((LEN(relatorio_Ananindeua[[#This Row],[CIF/CPF/CNPJ]])=14),relatorio_Ananindeua[[#This Row],[CIF/CPF/CNPJ]],relatorio_Ananindeua[[#This Row],[Coluna2]])</f>
        <v>51217819000146</v>
      </c>
      <c r="L2786" t="str">
        <f t="shared" si="44"/>
        <v>512******46</v>
      </c>
    </row>
    <row r="2787" spans="1:12" x14ac:dyDescent="0.25">
      <c r="A2787" t="s">
        <v>9332</v>
      </c>
      <c r="B2787" t="s">
        <v>9333</v>
      </c>
      <c r="C2787" t="s">
        <v>17</v>
      </c>
      <c r="D2787" s="1">
        <v>45299.892233796294</v>
      </c>
      <c r="E2787" s="18" t="s">
        <v>11</v>
      </c>
      <c r="F2787" s="13" t="s">
        <v>16</v>
      </c>
      <c r="G2787" t="s">
        <v>14</v>
      </c>
      <c r="H2787">
        <v>0</v>
      </c>
      <c r="I2787" s="2"/>
      <c r="J2787" s="4">
        <v>0</v>
      </c>
      <c r="K2787" t="str">
        <f>IF((LEN(relatorio_Ananindeua[[#This Row],[CIF/CPF/CNPJ]])=14),relatorio_Ananindeua[[#This Row],[CIF/CPF/CNPJ]],relatorio_Ananindeua[[#This Row],[Coluna2]])</f>
        <v>51195299000118</v>
      </c>
      <c r="L2787" t="str">
        <f t="shared" si="44"/>
        <v>511******18</v>
      </c>
    </row>
    <row r="2788" spans="1:12" x14ac:dyDescent="0.25">
      <c r="A2788" t="s">
        <v>9342</v>
      </c>
      <c r="B2788" t="s">
        <v>9343</v>
      </c>
      <c r="C2788" t="s">
        <v>17</v>
      </c>
      <c r="D2788" s="1">
        <v>45299.892233796294</v>
      </c>
      <c r="E2788" s="18" t="s">
        <v>11</v>
      </c>
      <c r="F2788" s="13" t="s">
        <v>16</v>
      </c>
      <c r="G2788" t="s">
        <v>14</v>
      </c>
      <c r="H2788">
        <v>0</v>
      </c>
      <c r="I2788" s="2"/>
      <c r="J2788" s="4">
        <v>0</v>
      </c>
      <c r="K2788" t="str">
        <f>IF((LEN(relatorio_Ananindeua[[#This Row],[CIF/CPF/CNPJ]])=14),relatorio_Ananindeua[[#This Row],[CIF/CPF/CNPJ]],relatorio_Ananindeua[[#This Row],[Coluna2]])</f>
        <v>51210511000179</v>
      </c>
      <c r="L2788" t="str">
        <f t="shared" si="44"/>
        <v>512******79</v>
      </c>
    </row>
    <row r="2789" spans="1:12" x14ac:dyDescent="0.25">
      <c r="A2789" t="s">
        <v>9324</v>
      </c>
      <c r="B2789" t="s">
        <v>9325</v>
      </c>
      <c r="C2789" t="s">
        <v>17</v>
      </c>
      <c r="D2789" s="1">
        <v>45299.892256944448</v>
      </c>
      <c r="E2789" s="18" t="s">
        <v>11</v>
      </c>
      <c r="F2789" s="13" t="s">
        <v>16</v>
      </c>
      <c r="G2789" t="s">
        <v>14</v>
      </c>
      <c r="H2789">
        <v>0</v>
      </c>
      <c r="I2789" s="2"/>
      <c r="J2789" s="4">
        <v>0</v>
      </c>
      <c r="K2789" t="str">
        <f>IF((LEN(relatorio_Ananindeua[[#This Row],[CIF/CPF/CNPJ]])=14),relatorio_Ananindeua[[#This Row],[CIF/CPF/CNPJ]],relatorio_Ananindeua[[#This Row],[Coluna2]])</f>
        <v>51191687000120</v>
      </c>
      <c r="L2789" t="str">
        <f t="shared" si="44"/>
        <v>511******20</v>
      </c>
    </row>
    <row r="2790" spans="1:12" x14ac:dyDescent="0.25">
      <c r="A2790" t="s">
        <v>9326</v>
      </c>
      <c r="B2790" t="s">
        <v>9327</v>
      </c>
      <c r="C2790" t="s">
        <v>17</v>
      </c>
      <c r="D2790" s="1">
        <v>45299.892256944448</v>
      </c>
      <c r="E2790" s="18" t="s">
        <v>11</v>
      </c>
      <c r="F2790" s="13" t="s">
        <v>16</v>
      </c>
      <c r="G2790" t="s">
        <v>14</v>
      </c>
      <c r="H2790">
        <v>0</v>
      </c>
      <c r="I2790" s="2"/>
      <c r="J2790" s="4">
        <v>0</v>
      </c>
      <c r="K2790" t="str">
        <f>IF((LEN(relatorio_Ananindeua[[#This Row],[CIF/CPF/CNPJ]])=14),relatorio_Ananindeua[[#This Row],[CIF/CPF/CNPJ]],relatorio_Ananindeua[[#This Row],[Coluna2]])</f>
        <v>51191691000199</v>
      </c>
      <c r="L2790" t="str">
        <f t="shared" si="44"/>
        <v>511******99</v>
      </c>
    </row>
    <row r="2791" spans="1:12" x14ac:dyDescent="0.25">
      <c r="A2791" t="s">
        <v>9328</v>
      </c>
      <c r="B2791" t="s">
        <v>9329</v>
      </c>
      <c r="C2791" t="s">
        <v>17</v>
      </c>
      <c r="D2791" s="1">
        <v>45299.892256944448</v>
      </c>
      <c r="E2791" s="18" t="s">
        <v>11</v>
      </c>
      <c r="F2791" s="13" t="s">
        <v>16</v>
      </c>
      <c r="G2791" t="s">
        <v>14</v>
      </c>
      <c r="H2791">
        <v>0</v>
      </c>
      <c r="I2791" s="2"/>
      <c r="J2791" s="4">
        <v>0</v>
      </c>
      <c r="K2791" t="str">
        <f>IF((LEN(relatorio_Ananindeua[[#This Row],[CIF/CPF/CNPJ]])=14),relatorio_Ananindeua[[#This Row],[CIF/CPF/CNPJ]],relatorio_Ananindeua[[#This Row],[Coluna2]])</f>
        <v>51193570000186</v>
      </c>
      <c r="L2791" t="str">
        <f t="shared" si="44"/>
        <v>511******86</v>
      </c>
    </row>
    <row r="2792" spans="1:12" x14ac:dyDescent="0.25">
      <c r="A2792" t="s">
        <v>9282</v>
      </c>
      <c r="B2792" t="s">
        <v>9283</v>
      </c>
      <c r="C2792" t="s">
        <v>17</v>
      </c>
      <c r="D2792" s="1">
        <v>45299.892268518517</v>
      </c>
      <c r="E2792" s="18" t="s">
        <v>11</v>
      </c>
      <c r="F2792" s="13" t="s">
        <v>16</v>
      </c>
      <c r="G2792" t="s">
        <v>14</v>
      </c>
      <c r="H2792">
        <v>0</v>
      </c>
      <c r="I2792" s="2"/>
      <c r="J2792" s="4">
        <v>0</v>
      </c>
      <c r="K2792" t="str">
        <f>IF((LEN(relatorio_Ananindeua[[#This Row],[CIF/CPF/CNPJ]])=14),relatorio_Ananindeua[[#This Row],[CIF/CPF/CNPJ]],relatorio_Ananindeua[[#This Row],[Coluna2]])</f>
        <v>51127871000101</v>
      </c>
      <c r="L2792" t="str">
        <f t="shared" si="44"/>
        <v>511******01</v>
      </c>
    </row>
    <row r="2793" spans="1:12" x14ac:dyDescent="0.25">
      <c r="A2793" t="s">
        <v>9284</v>
      </c>
      <c r="B2793" t="s">
        <v>9285</v>
      </c>
      <c r="C2793" t="s">
        <v>17</v>
      </c>
      <c r="D2793" s="1">
        <v>45299.892268518517</v>
      </c>
      <c r="E2793" s="18" t="s">
        <v>11</v>
      </c>
      <c r="F2793" s="13" t="s">
        <v>16</v>
      </c>
      <c r="G2793" t="s">
        <v>14</v>
      </c>
      <c r="H2793">
        <v>0</v>
      </c>
      <c r="I2793" s="2"/>
      <c r="J2793" s="4">
        <v>0</v>
      </c>
      <c r="K2793" t="str">
        <f>IF((LEN(relatorio_Ananindeua[[#This Row],[CIF/CPF/CNPJ]])=14),relatorio_Ananindeua[[#This Row],[CIF/CPF/CNPJ]],relatorio_Ananindeua[[#This Row],[Coluna2]])</f>
        <v>51129676000110</v>
      </c>
      <c r="L2793" t="str">
        <f t="shared" si="44"/>
        <v>511******10</v>
      </c>
    </row>
    <row r="2794" spans="1:12" x14ac:dyDescent="0.25">
      <c r="A2794" t="s">
        <v>9288</v>
      </c>
      <c r="B2794" t="s">
        <v>9289</v>
      </c>
      <c r="C2794" t="s">
        <v>17</v>
      </c>
      <c r="D2794" s="1">
        <v>45299.892268518517</v>
      </c>
      <c r="E2794" s="18" t="s">
        <v>11</v>
      </c>
      <c r="F2794" s="13" t="s">
        <v>16</v>
      </c>
      <c r="G2794" t="s">
        <v>14</v>
      </c>
      <c r="H2794">
        <v>0</v>
      </c>
      <c r="I2794" s="2"/>
      <c r="J2794" s="4">
        <v>0</v>
      </c>
      <c r="K2794" t="str">
        <f>IF((LEN(relatorio_Ananindeua[[#This Row],[CIF/CPF/CNPJ]])=14),relatorio_Ananindeua[[#This Row],[CIF/CPF/CNPJ]],relatorio_Ananindeua[[#This Row],[Coluna2]])</f>
        <v>51129752000198</v>
      </c>
      <c r="L2794" t="str">
        <f t="shared" si="44"/>
        <v>511******98</v>
      </c>
    </row>
    <row r="2795" spans="1:12" x14ac:dyDescent="0.25">
      <c r="A2795" t="s">
        <v>9296</v>
      </c>
      <c r="B2795" t="s">
        <v>9297</v>
      </c>
      <c r="C2795" t="s">
        <v>17</v>
      </c>
      <c r="D2795" s="1">
        <v>45299.892268518517</v>
      </c>
      <c r="E2795" s="18" t="s">
        <v>11</v>
      </c>
      <c r="F2795" s="13" t="s">
        <v>16</v>
      </c>
      <c r="G2795" t="s">
        <v>14</v>
      </c>
      <c r="H2795">
        <v>0</v>
      </c>
      <c r="I2795" s="2"/>
      <c r="J2795" s="4">
        <v>0</v>
      </c>
      <c r="K2795" t="str">
        <f>IF((LEN(relatorio_Ananindeua[[#This Row],[CIF/CPF/CNPJ]])=14),relatorio_Ananindeua[[#This Row],[CIF/CPF/CNPJ]],relatorio_Ananindeua[[#This Row],[Coluna2]])</f>
        <v>51144405000134</v>
      </c>
      <c r="L2795" t="str">
        <f t="shared" si="44"/>
        <v>511******34</v>
      </c>
    </row>
    <row r="2796" spans="1:12" x14ac:dyDescent="0.25">
      <c r="A2796" t="s">
        <v>9278</v>
      </c>
      <c r="B2796" t="s">
        <v>9279</v>
      </c>
      <c r="C2796" t="s">
        <v>17</v>
      </c>
      <c r="D2796" s="1">
        <v>45299.892280092594</v>
      </c>
      <c r="E2796" s="18" t="s">
        <v>11</v>
      </c>
      <c r="F2796" s="13" t="s">
        <v>16</v>
      </c>
      <c r="G2796" t="s">
        <v>14</v>
      </c>
      <c r="H2796">
        <v>0</v>
      </c>
      <c r="I2796" s="2"/>
      <c r="J2796" s="4">
        <v>0</v>
      </c>
      <c r="K2796" t="str">
        <f>IF((LEN(relatorio_Ananindeua[[#This Row],[CIF/CPF/CNPJ]])=14),relatorio_Ananindeua[[#This Row],[CIF/CPF/CNPJ]],relatorio_Ananindeua[[#This Row],[Coluna2]])</f>
        <v>51110261000103</v>
      </c>
      <c r="L2796" t="str">
        <f t="shared" si="44"/>
        <v>511******03</v>
      </c>
    </row>
    <row r="2797" spans="1:12" x14ac:dyDescent="0.25">
      <c r="A2797" t="s">
        <v>9280</v>
      </c>
      <c r="B2797" t="s">
        <v>9281</v>
      </c>
      <c r="C2797" t="s">
        <v>17</v>
      </c>
      <c r="D2797" s="1">
        <v>45299.892280092594</v>
      </c>
      <c r="E2797" s="18" t="s">
        <v>11</v>
      </c>
      <c r="F2797" s="13" t="s">
        <v>16</v>
      </c>
      <c r="G2797" t="s">
        <v>14</v>
      </c>
      <c r="H2797">
        <v>0</v>
      </c>
      <c r="I2797" s="2"/>
      <c r="J2797" s="4">
        <v>0</v>
      </c>
      <c r="K2797" t="str">
        <f>IF((LEN(relatorio_Ananindeua[[#This Row],[CIF/CPF/CNPJ]])=14),relatorio_Ananindeua[[#This Row],[CIF/CPF/CNPJ]],relatorio_Ananindeua[[#This Row],[Coluna2]])</f>
        <v>51113952000152</v>
      </c>
      <c r="L2797" t="str">
        <f t="shared" si="44"/>
        <v>511******52</v>
      </c>
    </row>
    <row r="2798" spans="1:12" x14ac:dyDescent="0.25">
      <c r="A2798" t="s">
        <v>3195</v>
      </c>
      <c r="B2798" t="s">
        <v>3196</v>
      </c>
      <c r="C2798" t="s">
        <v>17</v>
      </c>
      <c r="D2798" s="1">
        <v>45299.892291666663</v>
      </c>
      <c r="E2798" s="18" t="s">
        <v>11</v>
      </c>
      <c r="F2798" s="13" t="s">
        <v>16</v>
      </c>
      <c r="G2798" t="s">
        <v>14</v>
      </c>
      <c r="H2798">
        <v>0</v>
      </c>
      <c r="I2798" s="2"/>
      <c r="J2798" s="4">
        <v>0</v>
      </c>
      <c r="K2798" t="str">
        <f>IF((LEN(relatorio_Ananindeua[[#This Row],[CIF/CPF/CNPJ]])=14),relatorio_Ananindeua[[#This Row],[CIF/CPF/CNPJ]],relatorio_Ananindeua[[#This Row],[Coluna2]])</f>
        <v>32544339000145</v>
      </c>
      <c r="L2798" t="str">
        <f t="shared" si="44"/>
        <v>325******45</v>
      </c>
    </row>
    <row r="2799" spans="1:12" x14ac:dyDescent="0.25">
      <c r="A2799" t="s">
        <v>9272</v>
      </c>
      <c r="B2799" t="s">
        <v>9273</v>
      </c>
      <c r="C2799" t="s">
        <v>17</v>
      </c>
      <c r="D2799" s="1">
        <v>45299.89230324074</v>
      </c>
      <c r="E2799" s="18" t="s">
        <v>11</v>
      </c>
      <c r="F2799" s="13" t="s">
        <v>16</v>
      </c>
      <c r="G2799" t="s">
        <v>14</v>
      </c>
      <c r="H2799">
        <v>0</v>
      </c>
      <c r="I2799" s="2"/>
      <c r="J2799" s="4">
        <v>0</v>
      </c>
      <c r="K2799" t="str">
        <f>IF((LEN(relatorio_Ananindeua[[#This Row],[CIF/CPF/CNPJ]])=14),relatorio_Ananindeua[[#This Row],[CIF/CPF/CNPJ]],relatorio_Ananindeua[[#This Row],[Coluna2]])</f>
        <v>51088259000177</v>
      </c>
      <c r="L2799" t="str">
        <f t="shared" si="44"/>
        <v>510******77</v>
      </c>
    </row>
    <row r="2800" spans="1:12" x14ac:dyDescent="0.25">
      <c r="A2800" t="s">
        <v>9276</v>
      </c>
      <c r="B2800" t="s">
        <v>9277</v>
      </c>
      <c r="C2800" t="s">
        <v>17</v>
      </c>
      <c r="D2800" s="1">
        <v>45299.89230324074</v>
      </c>
      <c r="E2800" s="18" t="s">
        <v>11</v>
      </c>
      <c r="F2800" s="13" t="s">
        <v>16</v>
      </c>
      <c r="G2800" t="s">
        <v>14</v>
      </c>
      <c r="H2800">
        <v>0</v>
      </c>
      <c r="I2800" s="2"/>
      <c r="J2800" s="4">
        <v>0</v>
      </c>
      <c r="K2800" t="str">
        <f>IF((LEN(relatorio_Ananindeua[[#This Row],[CIF/CPF/CNPJ]])=14),relatorio_Ananindeua[[#This Row],[CIF/CPF/CNPJ]],relatorio_Ananindeua[[#This Row],[Coluna2]])</f>
        <v>51106269000198</v>
      </c>
      <c r="L2800" t="str">
        <f t="shared" si="44"/>
        <v>511******98</v>
      </c>
    </row>
    <row r="2801" spans="1:12" x14ac:dyDescent="0.25">
      <c r="A2801" t="s">
        <v>9260</v>
      </c>
      <c r="B2801" t="s">
        <v>9261</v>
      </c>
      <c r="C2801" t="s">
        <v>17</v>
      </c>
      <c r="D2801" s="1">
        <v>45299.892314814817</v>
      </c>
      <c r="E2801" s="18" t="s">
        <v>11</v>
      </c>
      <c r="F2801" s="13" t="s">
        <v>16</v>
      </c>
      <c r="G2801" t="s">
        <v>14</v>
      </c>
      <c r="H2801">
        <v>0</v>
      </c>
      <c r="I2801" s="2"/>
      <c r="J2801" s="4">
        <v>0</v>
      </c>
      <c r="K2801" t="str">
        <f>IF((LEN(relatorio_Ananindeua[[#This Row],[CIF/CPF/CNPJ]])=14),relatorio_Ananindeua[[#This Row],[CIF/CPF/CNPJ]],relatorio_Ananindeua[[#This Row],[Coluna2]])</f>
        <v>51076083000133</v>
      </c>
      <c r="L2801" t="str">
        <f t="shared" si="44"/>
        <v>510******33</v>
      </c>
    </row>
    <row r="2802" spans="1:12" x14ac:dyDescent="0.25">
      <c r="A2802" t="s">
        <v>9268</v>
      </c>
      <c r="B2802" t="s">
        <v>9269</v>
      </c>
      <c r="C2802" t="s">
        <v>17</v>
      </c>
      <c r="D2802" s="1">
        <v>45299.892314814817</v>
      </c>
      <c r="E2802" s="18" t="s">
        <v>11</v>
      </c>
      <c r="F2802" s="13" t="s">
        <v>16</v>
      </c>
      <c r="G2802" t="s">
        <v>14</v>
      </c>
      <c r="H2802">
        <v>0</v>
      </c>
      <c r="I2802" s="2"/>
      <c r="J2802" s="4">
        <v>0</v>
      </c>
      <c r="K2802" t="str">
        <f>IF((LEN(relatorio_Ananindeua[[#This Row],[CIF/CPF/CNPJ]])=14),relatorio_Ananindeua[[#This Row],[CIF/CPF/CNPJ]],relatorio_Ananindeua[[#This Row],[Coluna2]])</f>
        <v>51085453000107</v>
      </c>
      <c r="L2802" t="str">
        <f t="shared" si="44"/>
        <v>510******07</v>
      </c>
    </row>
    <row r="2803" spans="1:12" x14ac:dyDescent="0.25">
      <c r="A2803" t="s">
        <v>9270</v>
      </c>
      <c r="B2803" t="s">
        <v>9271</v>
      </c>
      <c r="C2803" t="s">
        <v>17</v>
      </c>
      <c r="D2803" s="1">
        <v>45299.892314814817</v>
      </c>
      <c r="E2803" s="18" t="s">
        <v>11</v>
      </c>
      <c r="F2803" s="13" t="s">
        <v>16</v>
      </c>
      <c r="G2803" t="s">
        <v>14</v>
      </c>
      <c r="H2803">
        <v>0</v>
      </c>
      <c r="I2803" s="2"/>
      <c r="J2803" s="4">
        <v>0</v>
      </c>
      <c r="K2803" t="str">
        <f>IF((LEN(relatorio_Ananindeua[[#This Row],[CIF/CPF/CNPJ]])=14),relatorio_Ananindeua[[#This Row],[CIF/CPF/CNPJ]],relatorio_Ananindeua[[#This Row],[Coluna2]])</f>
        <v>51086589000123</v>
      </c>
      <c r="L2803" t="str">
        <f t="shared" si="44"/>
        <v>510******23</v>
      </c>
    </row>
    <row r="2804" spans="1:12" x14ac:dyDescent="0.25">
      <c r="A2804" t="s">
        <v>9252</v>
      </c>
      <c r="B2804" t="s">
        <v>9253</v>
      </c>
      <c r="C2804" t="s">
        <v>17</v>
      </c>
      <c r="D2804" s="1">
        <v>45299.892326388886</v>
      </c>
      <c r="E2804" s="18" t="s">
        <v>11</v>
      </c>
      <c r="F2804" s="13" t="s">
        <v>16</v>
      </c>
      <c r="G2804" t="s">
        <v>14</v>
      </c>
      <c r="H2804">
        <v>0</v>
      </c>
      <c r="I2804" s="2"/>
      <c r="J2804" s="4">
        <v>0</v>
      </c>
      <c r="K2804" t="str">
        <f>IF((LEN(relatorio_Ananindeua[[#This Row],[CIF/CPF/CNPJ]])=14),relatorio_Ananindeua[[#This Row],[CIF/CPF/CNPJ]],relatorio_Ananindeua[[#This Row],[Coluna2]])</f>
        <v>51056790000168</v>
      </c>
      <c r="L2804" t="str">
        <f t="shared" si="44"/>
        <v>510******68</v>
      </c>
    </row>
    <row r="2805" spans="1:12" x14ac:dyDescent="0.25">
      <c r="A2805" t="s">
        <v>2096</v>
      </c>
      <c r="B2805" t="s">
        <v>2097</v>
      </c>
      <c r="C2805" t="s">
        <v>17</v>
      </c>
      <c r="D2805" s="1">
        <v>45299.89234953704</v>
      </c>
      <c r="E2805" s="18" t="s">
        <v>11</v>
      </c>
      <c r="F2805" s="13" t="s">
        <v>16</v>
      </c>
      <c r="G2805" t="s">
        <v>14</v>
      </c>
      <c r="H2805">
        <v>0</v>
      </c>
      <c r="I2805" s="2"/>
      <c r="J2805" s="4">
        <v>0</v>
      </c>
      <c r="K2805" t="str">
        <f>IF((LEN(relatorio_Ananindeua[[#This Row],[CIF/CPF/CNPJ]])=14),relatorio_Ananindeua[[#This Row],[CIF/CPF/CNPJ]],relatorio_Ananindeua[[#This Row],[Coluna2]])</f>
        <v>26988183000199</v>
      </c>
      <c r="L2805" t="str">
        <f t="shared" si="44"/>
        <v>269******99</v>
      </c>
    </row>
    <row r="2806" spans="1:12" x14ac:dyDescent="0.25">
      <c r="A2806" t="s">
        <v>9236</v>
      </c>
      <c r="B2806" t="s">
        <v>9237</v>
      </c>
      <c r="C2806" t="s">
        <v>17</v>
      </c>
      <c r="D2806" s="1">
        <v>45299.89234953704</v>
      </c>
      <c r="E2806" s="18" t="s">
        <v>11</v>
      </c>
      <c r="F2806" s="13" t="s">
        <v>16</v>
      </c>
      <c r="G2806" t="s">
        <v>14</v>
      </c>
      <c r="H2806">
        <v>0</v>
      </c>
      <c r="I2806" s="2"/>
      <c r="J2806" s="4">
        <v>0</v>
      </c>
      <c r="K2806" t="str">
        <f>IF((LEN(relatorio_Ananindeua[[#This Row],[CIF/CPF/CNPJ]])=14),relatorio_Ananindeua[[#This Row],[CIF/CPF/CNPJ]],relatorio_Ananindeua[[#This Row],[Coluna2]])</f>
        <v>51042223000152</v>
      </c>
      <c r="L2806" t="str">
        <f t="shared" si="44"/>
        <v>510******52</v>
      </c>
    </row>
    <row r="2807" spans="1:12" x14ac:dyDescent="0.25">
      <c r="A2807" t="s">
        <v>6653</v>
      </c>
      <c r="B2807" t="s">
        <v>6654</v>
      </c>
      <c r="C2807" t="s">
        <v>17</v>
      </c>
      <c r="D2807" s="1">
        <v>45299.892372685186</v>
      </c>
      <c r="E2807" s="18" t="s">
        <v>11</v>
      </c>
      <c r="F2807" s="13" t="s">
        <v>16</v>
      </c>
      <c r="G2807" t="s">
        <v>14</v>
      </c>
      <c r="H2807">
        <v>0</v>
      </c>
      <c r="I2807" s="2"/>
      <c r="J2807" s="4">
        <v>0</v>
      </c>
      <c r="K2807" t="str">
        <f>IF((LEN(relatorio_Ananindeua[[#This Row],[CIF/CPF/CNPJ]])=14),relatorio_Ananindeua[[#This Row],[CIF/CPF/CNPJ]],relatorio_Ananindeua[[#This Row],[Coluna2]])</f>
        <v>45525379000191</v>
      </c>
      <c r="L2807" t="str">
        <f t="shared" si="44"/>
        <v>455******91</v>
      </c>
    </row>
    <row r="2808" spans="1:12" x14ac:dyDescent="0.25">
      <c r="A2808" t="s">
        <v>9232</v>
      </c>
      <c r="B2808" t="s">
        <v>9233</v>
      </c>
      <c r="C2808" t="s">
        <v>17</v>
      </c>
      <c r="D2808" s="1">
        <v>45299.892372685186</v>
      </c>
      <c r="E2808" s="18" t="s">
        <v>11</v>
      </c>
      <c r="F2808" s="13" t="s">
        <v>16</v>
      </c>
      <c r="G2808" t="s">
        <v>14</v>
      </c>
      <c r="H2808">
        <v>0</v>
      </c>
      <c r="I2808" s="2"/>
      <c r="J2808" s="4">
        <v>0</v>
      </c>
      <c r="K2808" t="str">
        <f>IF((LEN(relatorio_Ananindeua[[#This Row],[CIF/CPF/CNPJ]])=14),relatorio_Ananindeua[[#This Row],[CIF/CPF/CNPJ]],relatorio_Ananindeua[[#This Row],[Coluna2]])</f>
        <v>51021474000150</v>
      </c>
      <c r="L2808" t="str">
        <f t="shared" si="44"/>
        <v>510******50</v>
      </c>
    </row>
    <row r="2809" spans="1:12" x14ac:dyDescent="0.25">
      <c r="A2809" t="s">
        <v>9234</v>
      </c>
      <c r="B2809" t="s">
        <v>9235</v>
      </c>
      <c r="C2809" t="s">
        <v>17</v>
      </c>
      <c r="D2809" s="1">
        <v>45299.892372685186</v>
      </c>
      <c r="E2809" s="18" t="s">
        <v>11</v>
      </c>
      <c r="F2809" s="13" t="s">
        <v>16</v>
      </c>
      <c r="G2809" t="s">
        <v>14</v>
      </c>
      <c r="H2809">
        <v>0</v>
      </c>
      <c r="I2809" s="2"/>
      <c r="J2809" s="4">
        <v>0</v>
      </c>
      <c r="K2809" t="str">
        <f>IF((LEN(relatorio_Ananindeua[[#This Row],[CIF/CPF/CNPJ]])=14),relatorio_Ananindeua[[#This Row],[CIF/CPF/CNPJ]],relatorio_Ananindeua[[#This Row],[Coluna2]])</f>
        <v>51023579000149</v>
      </c>
      <c r="L2809" t="str">
        <f t="shared" si="44"/>
        <v>510******49</v>
      </c>
    </row>
    <row r="2810" spans="1:12" x14ac:dyDescent="0.25">
      <c r="A2810" t="s">
        <v>3035</v>
      </c>
      <c r="B2810" t="s">
        <v>3036</v>
      </c>
      <c r="C2810" t="s">
        <v>17</v>
      </c>
      <c r="D2810" s="1">
        <v>45299.892407407409</v>
      </c>
      <c r="E2810" s="18" t="s">
        <v>11</v>
      </c>
      <c r="F2810" s="13" t="s">
        <v>16</v>
      </c>
      <c r="G2810" t="s">
        <v>14</v>
      </c>
      <c r="H2810">
        <v>0</v>
      </c>
      <c r="I2810" s="2"/>
      <c r="J2810" s="4">
        <v>0</v>
      </c>
      <c r="K2810" t="str">
        <f>IF((LEN(relatorio_Ananindeua[[#This Row],[CIF/CPF/CNPJ]])=14),relatorio_Ananindeua[[#This Row],[CIF/CPF/CNPJ]],relatorio_Ananindeua[[#This Row],[Coluna2]])</f>
        <v>31630389000182</v>
      </c>
      <c r="L2810" t="str">
        <f t="shared" si="44"/>
        <v>316******82</v>
      </c>
    </row>
    <row r="2811" spans="1:12" x14ac:dyDescent="0.25">
      <c r="A2811" t="s">
        <v>9230</v>
      </c>
      <c r="B2811" t="s">
        <v>9231</v>
      </c>
      <c r="C2811" t="s">
        <v>17</v>
      </c>
      <c r="D2811" s="1">
        <v>45299.892418981479</v>
      </c>
      <c r="E2811" s="18" t="s">
        <v>11</v>
      </c>
      <c r="F2811" s="13" t="s">
        <v>16</v>
      </c>
      <c r="G2811" t="s">
        <v>14</v>
      </c>
      <c r="H2811">
        <v>0</v>
      </c>
      <c r="I2811" s="2"/>
      <c r="J2811" s="4">
        <v>0</v>
      </c>
      <c r="K2811" t="str">
        <f>IF((LEN(relatorio_Ananindeua[[#This Row],[CIF/CPF/CNPJ]])=14),relatorio_Ananindeua[[#This Row],[CIF/CPF/CNPJ]],relatorio_Ananindeua[[#This Row],[Coluna2]])</f>
        <v>51010329000174</v>
      </c>
      <c r="L2811" t="str">
        <f t="shared" si="44"/>
        <v>510******74</v>
      </c>
    </row>
    <row r="2812" spans="1:12" x14ac:dyDescent="0.25">
      <c r="A2812" t="s">
        <v>9228</v>
      </c>
      <c r="B2812" t="s">
        <v>9229</v>
      </c>
      <c r="C2812" t="s">
        <v>17</v>
      </c>
      <c r="D2812" s="1">
        <v>45299.892430555556</v>
      </c>
      <c r="E2812" s="18" t="s">
        <v>11</v>
      </c>
      <c r="F2812" s="13" t="s">
        <v>16</v>
      </c>
      <c r="G2812" t="s">
        <v>14</v>
      </c>
      <c r="H2812">
        <v>0</v>
      </c>
      <c r="I2812" s="2"/>
      <c r="J2812" s="4">
        <v>0</v>
      </c>
      <c r="K2812" t="str">
        <f>IF((LEN(relatorio_Ananindeua[[#This Row],[CIF/CPF/CNPJ]])=14),relatorio_Ananindeua[[#This Row],[CIF/CPF/CNPJ]],relatorio_Ananindeua[[#This Row],[Coluna2]])</f>
        <v>51006614000111</v>
      </c>
      <c r="L2812" t="str">
        <f t="shared" si="44"/>
        <v>510******11</v>
      </c>
    </row>
    <row r="2813" spans="1:12" x14ac:dyDescent="0.25">
      <c r="A2813" t="s">
        <v>1394</v>
      </c>
      <c r="B2813" t="s">
        <v>1395</v>
      </c>
      <c r="C2813" t="s">
        <v>17</v>
      </c>
      <c r="D2813" s="1">
        <v>45299.892453703702</v>
      </c>
      <c r="E2813" s="18" t="s">
        <v>11</v>
      </c>
      <c r="F2813" s="13" t="s">
        <v>16</v>
      </c>
      <c r="G2813" t="s">
        <v>14</v>
      </c>
      <c r="H2813">
        <v>0</v>
      </c>
      <c r="I2813" s="2"/>
      <c r="J2813" s="4">
        <v>0</v>
      </c>
      <c r="K2813" t="str">
        <f>IF((LEN(relatorio_Ananindeua[[#This Row],[CIF/CPF/CNPJ]])=14),relatorio_Ananindeua[[#This Row],[CIF/CPF/CNPJ]],relatorio_Ananindeua[[#This Row],[Coluna2]])</f>
        <v>21150879000128</v>
      </c>
      <c r="L2813" t="str">
        <f t="shared" si="44"/>
        <v>211******28</v>
      </c>
    </row>
    <row r="2814" spans="1:12" x14ac:dyDescent="0.25">
      <c r="A2814" t="s">
        <v>9182</v>
      </c>
      <c r="B2814" t="s">
        <v>9183</v>
      </c>
      <c r="C2814" t="s">
        <v>17</v>
      </c>
      <c r="D2814" s="1">
        <v>45299.892465277779</v>
      </c>
      <c r="E2814" s="18" t="s">
        <v>11</v>
      </c>
      <c r="F2814" s="13" t="s">
        <v>16</v>
      </c>
      <c r="G2814" t="s">
        <v>14</v>
      </c>
      <c r="H2814">
        <v>0</v>
      </c>
      <c r="I2814" s="2"/>
      <c r="J2814" s="4">
        <v>0</v>
      </c>
      <c r="K2814" t="str">
        <f>IF((LEN(relatorio_Ananindeua[[#This Row],[CIF/CPF/CNPJ]])=14),relatorio_Ananindeua[[#This Row],[CIF/CPF/CNPJ]],relatorio_Ananindeua[[#This Row],[Coluna2]])</f>
        <v>50941401000114</v>
      </c>
      <c r="L2814" t="str">
        <f t="shared" si="44"/>
        <v>509******14</v>
      </c>
    </row>
    <row r="2815" spans="1:12" x14ac:dyDescent="0.25">
      <c r="A2815" t="s">
        <v>9200</v>
      </c>
      <c r="B2815" t="s">
        <v>9201</v>
      </c>
      <c r="C2815" t="s">
        <v>17</v>
      </c>
      <c r="D2815" s="1">
        <v>45299.892465277779</v>
      </c>
      <c r="E2815" s="18" t="s">
        <v>11</v>
      </c>
      <c r="F2815" s="13" t="s">
        <v>16</v>
      </c>
      <c r="G2815" t="s">
        <v>14</v>
      </c>
      <c r="H2815">
        <v>0</v>
      </c>
      <c r="I2815" s="2"/>
      <c r="J2815" s="4">
        <v>0</v>
      </c>
      <c r="K2815" t="str">
        <f>IF((LEN(relatorio_Ananindeua[[#This Row],[CIF/CPF/CNPJ]])=14),relatorio_Ananindeua[[#This Row],[CIF/CPF/CNPJ]],relatorio_Ananindeua[[#This Row],[Coluna2]])</f>
        <v>50976663000114</v>
      </c>
      <c r="L2815" t="str">
        <f t="shared" si="44"/>
        <v>509******14</v>
      </c>
    </row>
    <row r="2816" spans="1:12" x14ac:dyDescent="0.25">
      <c r="A2816" t="s">
        <v>9208</v>
      </c>
      <c r="B2816" t="s">
        <v>9209</v>
      </c>
      <c r="C2816" t="s">
        <v>17</v>
      </c>
      <c r="D2816" s="1">
        <v>45299.892465277779</v>
      </c>
      <c r="E2816" s="18" t="s">
        <v>11</v>
      </c>
      <c r="F2816" s="13" t="s">
        <v>16</v>
      </c>
      <c r="G2816" t="s">
        <v>14</v>
      </c>
      <c r="H2816">
        <v>0</v>
      </c>
      <c r="I2816" s="2"/>
      <c r="J2816" s="4">
        <v>0</v>
      </c>
      <c r="K2816" t="str">
        <f>IF((LEN(relatorio_Ananindeua[[#This Row],[CIF/CPF/CNPJ]])=14),relatorio_Ananindeua[[#This Row],[CIF/CPF/CNPJ]],relatorio_Ananindeua[[#This Row],[Coluna2]])</f>
        <v>50982708000163</v>
      </c>
      <c r="L2816" t="str">
        <f t="shared" si="44"/>
        <v>509******63</v>
      </c>
    </row>
    <row r="2817" spans="1:12" x14ac:dyDescent="0.25">
      <c r="A2817" t="s">
        <v>9210</v>
      </c>
      <c r="B2817" t="s">
        <v>9211</v>
      </c>
      <c r="C2817" t="s">
        <v>17</v>
      </c>
      <c r="D2817" s="1">
        <v>45299.892465277779</v>
      </c>
      <c r="E2817" s="18" t="s">
        <v>11</v>
      </c>
      <c r="F2817" s="13" t="s">
        <v>16</v>
      </c>
      <c r="G2817" t="s">
        <v>14</v>
      </c>
      <c r="H2817">
        <v>0</v>
      </c>
      <c r="I2817" s="2"/>
      <c r="J2817" s="4">
        <v>0</v>
      </c>
      <c r="K2817" t="str">
        <f>IF((LEN(relatorio_Ananindeua[[#This Row],[CIF/CPF/CNPJ]])=14),relatorio_Ananindeua[[#This Row],[CIF/CPF/CNPJ]],relatorio_Ananindeua[[#This Row],[Coluna2]])</f>
        <v>50982898000119</v>
      </c>
      <c r="L2817" t="str">
        <f t="shared" si="44"/>
        <v>509******19</v>
      </c>
    </row>
    <row r="2818" spans="1:12" x14ac:dyDescent="0.25">
      <c r="A2818" t="s">
        <v>9162</v>
      </c>
      <c r="B2818" t="s">
        <v>9163</v>
      </c>
      <c r="C2818" t="s">
        <v>17</v>
      </c>
      <c r="D2818" s="1">
        <v>45299.892488425925</v>
      </c>
      <c r="E2818" s="18" t="s">
        <v>11</v>
      </c>
      <c r="F2818" s="13" t="s">
        <v>16</v>
      </c>
      <c r="G2818" t="s">
        <v>14</v>
      </c>
      <c r="H2818">
        <v>0</v>
      </c>
      <c r="I2818" s="2"/>
      <c r="J2818" s="4">
        <v>0</v>
      </c>
      <c r="K2818" t="str">
        <f>IF((LEN(relatorio_Ananindeua[[#This Row],[CIF/CPF/CNPJ]])=14),relatorio_Ananindeua[[#This Row],[CIF/CPF/CNPJ]],relatorio_Ananindeua[[#This Row],[Coluna2]])</f>
        <v>50920322000127</v>
      </c>
      <c r="L2818" t="str">
        <f t="shared" si="44"/>
        <v>509******27</v>
      </c>
    </row>
    <row r="2819" spans="1:12" x14ac:dyDescent="0.25">
      <c r="A2819" t="s">
        <v>9166</v>
      </c>
      <c r="B2819" t="s">
        <v>9167</v>
      </c>
      <c r="C2819" t="s">
        <v>17</v>
      </c>
      <c r="D2819" s="1">
        <v>45299.892488425925</v>
      </c>
      <c r="E2819" s="18" t="s">
        <v>11</v>
      </c>
      <c r="F2819" s="13" t="s">
        <v>16</v>
      </c>
      <c r="G2819" t="s">
        <v>14</v>
      </c>
      <c r="H2819">
        <v>0</v>
      </c>
      <c r="I2819" s="2"/>
      <c r="J2819" s="4">
        <v>0</v>
      </c>
      <c r="K2819" t="str">
        <f>IF((LEN(relatorio_Ananindeua[[#This Row],[CIF/CPF/CNPJ]])=14),relatorio_Ananindeua[[#This Row],[CIF/CPF/CNPJ]],relatorio_Ananindeua[[#This Row],[Coluna2]])</f>
        <v>50923620000170</v>
      </c>
      <c r="L2819" t="str">
        <f t="shared" si="44"/>
        <v>509******70</v>
      </c>
    </row>
    <row r="2820" spans="1:12" x14ac:dyDescent="0.25">
      <c r="A2820" t="s">
        <v>9168</v>
      </c>
      <c r="B2820" t="s">
        <v>9169</v>
      </c>
      <c r="C2820" t="s">
        <v>17</v>
      </c>
      <c r="D2820" s="1">
        <v>45299.892488425925</v>
      </c>
      <c r="E2820" s="18" t="s">
        <v>11</v>
      </c>
      <c r="F2820" s="13" t="s">
        <v>16</v>
      </c>
      <c r="G2820" t="s">
        <v>14</v>
      </c>
      <c r="H2820">
        <v>0</v>
      </c>
      <c r="I2820" s="2"/>
      <c r="J2820" s="4">
        <v>0</v>
      </c>
      <c r="K2820" t="str">
        <f>IF((LEN(relatorio_Ananindeua[[#This Row],[CIF/CPF/CNPJ]])=14),relatorio_Ananindeua[[#This Row],[CIF/CPF/CNPJ]],relatorio_Ananindeua[[#This Row],[Coluna2]])</f>
        <v>50926887000111</v>
      </c>
      <c r="L2820" t="str">
        <f t="shared" si="44"/>
        <v>509******11</v>
      </c>
    </row>
    <row r="2821" spans="1:12" x14ac:dyDescent="0.25">
      <c r="A2821" t="s">
        <v>9170</v>
      </c>
      <c r="B2821" t="s">
        <v>9171</v>
      </c>
      <c r="C2821" t="s">
        <v>17</v>
      </c>
      <c r="D2821" s="1">
        <v>45299.892488425925</v>
      </c>
      <c r="E2821" s="18" t="s">
        <v>11</v>
      </c>
      <c r="F2821" s="13" t="s">
        <v>16</v>
      </c>
      <c r="G2821" t="s">
        <v>14</v>
      </c>
      <c r="H2821">
        <v>0</v>
      </c>
      <c r="I2821" s="2"/>
      <c r="J2821" s="4">
        <v>0</v>
      </c>
      <c r="K2821" t="str">
        <f>IF((LEN(relatorio_Ananindeua[[#This Row],[CIF/CPF/CNPJ]])=14),relatorio_Ananindeua[[#This Row],[CIF/CPF/CNPJ]],relatorio_Ananindeua[[#This Row],[Coluna2]])</f>
        <v>50927861000198</v>
      </c>
      <c r="L2821" t="str">
        <f t="shared" si="44"/>
        <v>509******98</v>
      </c>
    </row>
    <row r="2822" spans="1:12" x14ac:dyDescent="0.25">
      <c r="A2822" t="s">
        <v>9202</v>
      </c>
      <c r="B2822" t="s">
        <v>9203</v>
      </c>
      <c r="C2822" t="s">
        <v>17</v>
      </c>
      <c r="D2822" s="1">
        <v>45299.892488425925</v>
      </c>
      <c r="E2822" s="18" t="s">
        <v>11</v>
      </c>
      <c r="F2822" s="13" t="s">
        <v>16</v>
      </c>
      <c r="G2822" t="s">
        <v>14</v>
      </c>
      <c r="H2822">
        <v>0</v>
      </c>
      <c r="I2822" s="2"/>
      <c r="J2822" s="4">
        <v>0</v>
      </c>
      <c r="K2822" t="str">
        <f>IF((LEN(relatorio_Ananindeua[[#This Row],[CIF/CPF/CNPJ]])=14),relatorio_Ananindeua[[#This Row],[CIF/CPF/CNPJ]],relatorio_Ananindeua[[#This Row],[Coluna2]])</f>
        <v>50978643000182</v>
      </c>
      <c r="L2822" t="str">
        <f t="shared" si="44"/>
        <v>509******82</v>
      </c>
    </row>
    <row r="2823" spans="1:12" x14ac:dyDescent="0.25">
      <c r="A2823" t="s">
        <v>4922</v>
      </c>
      <c r="B2823" t="s">
        <v>4923</v>
      </c>
      <c r="C2823" t="s">
        <v>17</v>
      </c>
      <c r="D2823" s="1">
        <v>45299.892500000002</v>
      </c>
      <c r="E2823" s="18" t="s">
        <v>11</v>
      </c>
      <c r="F2823" s="13" t="s">
        <v>16</v>
      </c>
      <c r="G2823" t="s">
        <v>14</v>
      </c>
      <c r="H2823">
        <v>0</v>
      </c>
      <c r="I2823" s="2"/>
      <c r="J2823" s="4">
        <v>0</v>
      </c>
      <c r="K2823" t="str">
        <f>IF((LEN(relatorio_Ananindeua[[#This Row],[CIF/CPF/CNPJ]])=14),relatorio_Ananindeua[[#This Row],[CIF/CPF/CNPJ]],relatorio_Ananindeua[[#This Row],[Coluna2]])</f>
        <v>39982782000147</v>
      </c>
      <c r="L2823" t="str">
        <f t="shared" si="44"/>
        <v>399******47</v>
      </c>
    </row>
    <row r="2824" spans="1:12" x14ac:dyDescent="0.25">
      <c r="A2824" t="s">
        <v>9144</v>
      </c>
      <c r="B2824" t="s">
        <v>9145</v>
      </c>
      <c r="C2824" t="s">
        <v>17</v>
      </c>
      <c r="D2824" s="1">
        <v>45299.892500000002</v>
      </c>
      <c r="E2824" s="18" t="s">
        <v>11</v>
      </c>
      <c r="F2824" s="13" t="s">
        <v>16</v>
      </c>
      <c r="G2824" t="s">
        <v>14</v>
      </c>
      <c r="H2824">
        <v>0</v>
      </c>
      <c r="I2824" s="2"/>
      <c r="J2824" s="4">
        <v>0</v>
      </c>
      <c r="K2824" t="str">
        <f>IF((LEN(relatorio_Ananindeua[[#This Row],[CIF/CPF/CNPJ]])=14),relatorio_Ananindeua[[#This Row],[CIF/CPF/CNPJ]],relatorio_Ananindeua[[#This Row],[Coluna2]])</f>
        <v>50876706000190</v>
      </c>
      <c r="L2824" t="str">
        <f t="shared" si="44"/>
        <v>508******90</v>
      </c>
    </row>
    <row r="2825" spans="1:12" x14ac:dyDescent="0.25">
      <c r="A2825" t="s">
        <v>9158</v>
      </c>
      <c r="B2825" t="s">
        <v>9159</v>
      </c>
      <c r="C2825" t="s">
        <v>17</v>
      </c>
      <c r="D2825" s="1">
        <v>45299.892500000002</v>
      </c>
      <c r="E2825" s="18" t="s">
        <v>11</v>
      </c>
      <c r="F2825" s="13" t="s">
        <v>16</v>
      </c>
      <c r="G2825" t="s">
        <v>14</v>
      </c>
      <c r="H2825">
        <v>0</v>
      </c>
      <c r="I2825" s="2"/>
      <c r="J2825" s="4">
        <v>0</v>
      </c>
      <c r="K2825" t="str">
        <f>IF((LEN(relatorio_Ananindeua[[#This Row],[CIF/CPF/CNPJ]])=14),relatorio_Ananindeua[[#This Row],[CIF/CPF/CNPJ]],relatorio_Ananindeua[[#This Row],[Coluna2]])</f>
        <v>50912374000151</v>
      </c>
      <c r="L2825" t="str">
        <f t="shared" si="44"/>
        <v>509******51</v>
      </c>
    </row>
    <row r="2826" spans="1:12" x14ac:dyDescent="0.25">
      <c r="A2826" t="s">
        <v>9164</v>
      </c>
      <c r="B2826" t="s">
        <v>9165</v>
      </c>
      <c r="C2826" t="s">
        <v>17</v>
      </c>
      <c r="D2826" s="1">
        <v>45299.892500000002</v>
      </c>
      <c r="E2826" s="18" t="s">
        <v>11</v>
      </c>
      <c r="F2826" s="13" t="s">
        <v>16</v>
      </c>
      <c r="G2826" t="s">
        <v>14</v>
      </c>
      <c r="H2826">
        <v>0</v>
      </c>
      <c r="I2826" s="2"/>
      <c r="J2826" s="4">
        <v>0</v>
      </c>
      <c r="K2826" t="str">
        <f>IF((LEN(relatorio_Ananindeua[[#This Row],[CIF/CPF/CNPJ]])=14),relatorio_Ananindeua[[#This Row],[CIF/CPF/CNPJ]],relatorio_Ananindeua[[#This Row],[Coluna2]])</f>
        <v>50922539000176</v>
      </c>
      <c r="L2826" t="str">
        <f t="shared" si="44"/>
        <v>509******76</v>
      </c>
    </row>
    <row r="2827" spans="1:12" x14ac:dyDescent="0.25">
      <c r="A2827" t="s">
        <v>2824</v>
      </c>
      <c r="B2827" t="s">
        <v>2825</v>
      </c>
      <c r="C2827" t="s">
        <v>17</v>
      </c>
      <c r="D2827" s="1">
        <v>45299.892511574071</v>
      </c>
      <c r="E2827" s="18" t="s">
        <v>11</v>
      </c>
      <c r="F2827" s="13" t="s">
        <v>16</v>
      </c>
      <c r="G2827" t="s">
        <v>14</v>
      </c>
      <c r="H2827">
        <v>0</v>
      </c>
      <c r="I2827" s="2"/>
      <c r="J2827" s="4">
        <v>0</v>
      </c>
      <c r="K2827" t="str">
        <f>IF((LEN(relatorio_Ananindeua[[#This Row],[CIF/CPF/CNPJ]])=14),relatorio_Ananindeua[[#This Row],[CIF/CPF/CNPJ]],relatorio_Ananindeua[[#This Row],[Coluna2]])</f>
        <v>30503082000158</v>
      </c>
      <c r="L2827" t="str">
        <f t="shared" si="44"/>
        <v>305******58</v>
      </c>
    </row>
    <row r="2828" spans="1:12" x14ac:dyDescent="0.25">
      <c r="A2828" t="s">
        <v>9148</v>
      </c>
      <c r="B2828" t="s">
        <v>9149</v>
      </c>
      <c r="C2828" t="s">
        <v>17</v>
      </c>
      <c r="D2828" s="1">
        <v>45299.892511574071</v>
      </c>
      <c r="E2828" s="18" t="s">
        <v>11</v>
      </c>
      <c r="F2828" s="13" t="s">
        <v>16</v>
      </c>
      <c r="G2828" t="s">
        <v>14</v>
      </c>
      <c r="H2828">
        <v>0</v>
      </c>
      <c r="I2828" s="2"/>
      <c r="J2828" s="4">
        <v>0</v>
      </c>
      <c r="K2828" t="str">
        <f>IF((LEN(relatorio_Ananindeua[[#This Row],[CIF/CPF/CNPJ]])=14),relatorio_Ananindeua[[#This Row],[CIF/CPF/CNPJ]],relatorio_Ananindeua[[#This Row],[Coluna2]])</f>
        <v>50890205000168</v>
      </c>
      <c r="L2828" t="str">
        <f t="shared" si="44"/>
        <v>508******68</v>
      </c>
    </row>
    <row r="2829" spans="1:12" x14ac:dyDescent="0.25">
      <c r="A2829" t="s">
        <v>9186</v>
      </c>
      <c r="B2829" t="s">
        <v>9187</v>
      </c>
      <c r="C2829" t="s">
        <v>17</v>
      </c>
      <c r="D2829" s="1">
        <v>45299.892534722225</v>
      </c>
      <c r="E2829" s="18" t="s">
        <v>11</v>
      </c>
      <c r="F2829" s="13" t="s">
        <v>16</v>
      </c>
      <c r="G2829" t="s">
        <v>14</v>
      </c>
      <c r="H2829">
        <v>0</v>
      </c>
      <c r="I2829" s="2"/>
      <c r="J2829" s="4">
        <v>0</v>
      </c>
      <c r="K2829" t="str">
        <f>IF((LEN(relatorio_Ananindeua[[#This Row],[CIF/CPF/CNPJ]])=14),relatorio_Ananindeua[[#This Row],[CIF/CPF/CNPJ]],relatorio_Ananindeua[[#This Row],[Coluna2]])</f>
        <v>50945067000177</v>
      </c>
      <c r="L2829" t="str">
        <f t="shared" si="44"/>
        <v>509******77</v>
      </c>
    </row>
    <row r="2830" spans="1:12" x14ac:dyDescent="0.25">
      <c r="A2830" t="s">
        <v>9134</v>
      </c>
      <c r="B2830" t="s">
        <v>9135</v>
      </c>
      <c r="C2830" t="s">
        <v>17</v>
      </c>
      <c r="D2830" s="1">
        <v>45299.892581018517</v>
      </c>
      <c r="E2830" s="18" t="s">
        <v>11</v>
      </c>
      <c r="F2830" s="13" t="s">
        <v>16</v>
      </c>
      <c r="G2830" t="s">
        <v>14</v>
      </c>
      <c r="H2830">
        <v>0</v>
      </c>
      <c r="I2830" s="2"/>
      <c r="J2830" s="4">
        <v>0</v>
      </c>
      <c r="K2830" t="str">
        <f>IF((LEN(relatorio_Ananindeua[[#This Row],[CIF/CPF/CNPJ]])=14),relatorio_Ananindeua[[#This Row],[CIF/CPF/CNPJ]],relatorio_Ananindeua[[#This Row],[Coluna2]])</f>
        <v>50859996000163</v>
      </c>
      <c r="L2830" t="str">
        <f t="shared" si="44"/>
        <v>508******63</v>
      </c>
    </row>
    <row r="2831" spans="1:12" x14ac:dyDescent="0.25">
      <c r="A2831" t="s">
        <v>9128</v>
      </c>
      <c r="B2831" t="s">
        <v>9129</v>
      </c>
      <c r="C2831" t="s">
        <v>17</v>
      </c>
      <c r="D2831" s="1">
        <v>45299.892592592594</v>
      </c>
      <c r="E2831" s="18" t="s">
        <v>11</v>
      </c>
      <c r="F2831" s="13" t="s">
        <v>16</v>
      </c>
      <c r="G2831" t="s">
        <v>14</v>
      </c>
      <c r="H2831">
        <v>0</v>
      </c>
      <c r="I2831" s="2"/>
      <c r="J2831" s="4">
        <v>0</v>
      </c>
      <c r="K2831" t="str">
        <f>IF((LEN(relatorio_Ananindeua[[#This Row],[CIF/CPF/CNPJ]])=14),relatorio_Ananindeua[[#This Row],[CIF/CPF/CNPJ]],relatorio_Ananindeua[[#This Row],[Coluna2]])</f>
        <v>50854860000160</v>
      </c>
      <c r="L2831" t="str">
        <f t="shared" si="44"/>
        <v>508******60</v>
      </c>
    </row>
    <row r="2832" spans="1:12" x14ac:dyDescent="0.25">
      <c r="A2832" t="s">
        <v>9140</v>
      </c>
      <c r="B2832" t="s">
        <v>9141</v>
      </c>
      <c r="C2832" t="s">
        <v>17</v>
      </c>
      <c r="D2832" s="1">
        <v>45299.892592592594</v>
      </c>
      <c r="E2832" s="18" t="s">
        <v>11</v>
      </c>
      <c r="F2832" s="13" t="s">
        <v>16</v>
      </c>
      <c r="G2832" t="s">
        <v>14</v>
      </c>
      <c r="H2832">
        <v>0</v>
      </c>
      <c r="I2832" s="2"/>
      <c r="J2832" s="4">
        <v>0</v>
      </c>
      <c r="K2832" t="str">
        <f>IF((LEN(relatorio_Ananindeua[[#This Row],[CIF/CPF/CNPJ]])=14),relatorio_Ananindeua[[#This Row],[CIF/CPF/CNPJ]],relatorio_Ananindeua[[#This Row],[Coluna2]])</f>
        <v>50875928000198</v>
      </c>
      <c r="L2832" t="str">
        <f t="shared" si="44"/>
        <v>508******98</v>
      </c>
    </row>
    <row r="2833" spans="1:12" x14ac:dyDescent="0.25">
      <c r="A2833" t="s">
        <v>7688</v>
      </c>
      <c r="B2833" t="s">
        <v>7689</v>
      </c>
      <c r="C2833" t="s">
        <v>17</v>
      </c>
      <c r="D2833" s="1">
        <v>45299.892604166664</v>
      </c>
      <c r="E2833" s="18" t="s">
        <v>11</v>
      </c>
      <c r="F2833" s="13" t="s">
        <v>16</v>
      </c>
      <c r="G2833" t="s">
        <v>14</v>
      </c>
      <c r="H2833">
        <v>0</v>
      </c>
      <c r="I2833" s="2"/>
      <c r="J2833" s="4">
        <v>0</v>
      </c>
      <c r="K2833" t="str">
        <f>IF((LEN(relatorio_Ananindeua[[#This Row],[CIF/CPF/CNPJ]])=14),relatorio_Ananindeua[[#This Row],[CIF/CPF/CNPJ]],relatorio_Ananindeua[[#This Row],[Coluna2]])</f>
        <v>48195616000191</v>
      </c>
      <c r="L2833" t="str">
        <f t="shared" si="44"/>
        <v>481******91</v>
      </c>
    </row>
    <row r="2834" spans="1:12" x14ac:dyDescent="0.25">
      <c r="A2834" t="s">
        <v>9124</v>
      </c>
      <c r="B2834" t="s">
        <v>9125</v>
      </c>
      <c r="C2834" t="s">
        <v>17</v>
      </c>
      <c r="D2834" s="1">
        <v>45299.892604166664</v>
      </c>
      <c r="E2834" s="18" t="s">
        <v>11</v>
      </c>
      <c r="F2834" s="13" t="s">
        <v>16</v>
      </c>
      <c r="G2834" t="s">
        <v>14</v>
      </c>
      <c r="H2834">
        <v>0</v>
      </c>
      <c r="I2834" s="2"/>
      <c r="J2834" s="4">
        <v>0</v>
      </c>
      <c r="K2834" t="str">
        <f>IF((LEN(relatorio_Ananindeua[[#This Row],[CIF/CPF/CNPJ]])=14),relatorio_Ananindeua[[#This Row],[CIF/CPF/CNPJ]],relatorio_Ananindeua[[#This Row],[Coluna2]])</f>
        <v>50850436000148</v>
      </c>
      <c r="L2834" t="str">
        <f t="shared" ref="L2834:L2897" si="45">_xlfn.CONCAT(LEFT(A2834,3),REPT("*",6),RIGHT(A2834,2))</f>
        <v>508******48</v>
      </c>
    </row>
    <row r="2835" spans="1:12" x14ac:dyDescent="0.25">
      <c r="A2835" t="s">
        <v>1427</v>
      </c>
      <c r="B2835" t="s">
        <v>1428</v>
      </c>
      <c r="C2835" t="s">
        <v>17</v>
      </c>
      <c r="D2835" s="1">
        <v>45299.89261574074</v>
      </c>
      <c r="E2835" s="18" t="s">
        <v>11</v>
      </c>
      <c r="F2835" s="13" t="s">
        <v>16</v>
      </c>
      <c r="G2835" t="s">
        <v>14</v>
      </c>
      <c r="H2835">
        <v>0</v>
      </c>
      <c r="I2835" s="2"/>
      <c r="J2835" s="4">
        <v>0</v>
      </c>
      <c r="K2835" t="str">
        <f>IF((LEN(relatorio_Ananindeua[[#This Row],[CIF/CPF/CNPJ]])=14),relatorio_Ananindeua[[#This Row],[CIF/CPF/CNPJ]],relatorio_Ananindeua[[#This Row],[Coluna2]])</f>
        <v>21457164000112</v>
      </c>
      <c r="L2835" t="str">
        <f t="shared" si="45"/>
        <v>214******12</v>
      </c>
    </row>
    <row r="2836" spans="1:12" x14ac:dyDescent="0.25">
      <c r="A2836" t="s">
        <v>9118</v>
      </c>
      <c r="B2836" t="s">
        <v>9119</v>
      </c>
      <c r="C2836" t="s">
        <v>17</v>
      </c>
      <c r="D2836" s="1">
        <v>45299.89261574074</v>
      </c>
      <c r="E2836" s="18" t="s">
        <v>11</v>
      </c>
      <c r="F2836" s="13" t="s">
        <v>16</v>
      </c>
      <c r="G2836" t="s">
        <v>14</v>
      </c>
      <c r="H2836">
        <v>0</v>
      </c>
      <c r="I2836" s="2"/>
      <c r="J2836" s="4">
        <v>0</v>
      </c>
      <c r="K2836" t="str">
        <f>IF((LEN(relatorio_Ananindeua[[#This Row],[CIF/CPF/CNPJ]])=14),relatorio_Ananindeua[[#This Row],[CIF/CPF/CNPJ]],relatorio_Ananindeua[[#This Row],[Coluna2]])</f>
        <v>50832824000104</v>
      </c>
      <c r="L2836" t="str">
        <f t="shared" si="45"/>
        <v>508******04</v>
      </c>
    </row>
    <row r="2837" spans="1:12" x14ac:dyDescent="0.25">
      <c r="A2837" t="s">
        <v>9122</v>
      </c>
      <c r="B2837" t="s">
        <v>9123</v>
      </c>
      <c r="C2837" t="s">
        <v>17</v>
      </c>
      <c r="D2837" s="1">
        <v>45299.89261574074</v>
      </c>
      <c r="E2837" s="18" t="s">
        <v>11</v>
      </c>
      <c r="F2837" s="13" t="s">
        <v>16</v>
      </c>
      <c r="G2837" t="s">
        <v>14</v>
      </c>
      <c r="H2837">
        <v>0</v>
      </c>
      <c r="I2837" s="2"/>
      <c r="J2837" s="4">
        <v>0</v>
      </c>
      <c r="K2837" t="str">
        <f>IF((LEN(relatorio_Ananindeua[[#This Row],[CIF/CPF/CNPJ]])=14),relatorio_Ananindeua[[#This Row],[CIF/CPF/CNPJ]],relatorio_Ananindeua[[#This Row],[Coluna2]])</f>
        <v>50849571000173</v>
      </c>
      <c r="L2837" t="str">
        <f t="shared" si="45"/>
        <v>508******73</v>
      </c>
    </row>
    <row r="2838" spans="1:12" x14ac:dyDescent="0.25">
      <c r="A2838" t="s">
        <v>9116</v>
      </c>
      <c r="B2838" t="s">
        <v>9117</v>
      </c>
      <c r="C2838" t="s">
        <v>17</v>
      </c>
      <c r="D2838" s="1">
        <v>45299.892638888887</v>
      </c>
      <c r="E2838" s="18" t="s">
        <v>11</v>
      </c>
      <c r="F2838" s="13" t="s">
        <v>16</v>
      </c>
      <c r="G2838" t="s">
        <v>14</v>
      </c>
      <c r="H2838">
        <v>0</v>
      </c>
      <c r="I2838" s="2"/>
      <c r="J2838" s="4">
        <v>0</v>
      </c>
      <c r="K2838" t="str">
        <f>IF((LEN(relatorio_Ananindeua[[#This Row],[CIF/CPF/CNPJ]])=14),relatorio_Ananindeua[[#This Row],[CIF/CPF/CNPJ]],relatorio_Ananindeua[[#This Row],[Coluna2]])</f>
        <v>50830354000131</v>
      </c>
      <c r="L2838" t="str">
        <f t="shared" si="45"/>
        <v>508******31</v>
      </c>
    </row>
    <row r="2839" spans="1:12" x14ac:dyDescent="0.25">
      <c r="A2839" t="s">
        <v>9110</v>
      </c>
      <c r="B2839" t="s">
        <v>9111</v>
      </c>
      <c r="C2839" t="s">
        <v>17</v>
      </c>
      <c r="D2839" s="1">
        <v>45299.892650462964</v>
      </c>
      <c r="E2839" s="18" t="s">
        <v>11</v>
      </c>
      <c r="F2839" s="13" t="s">
        <v>16</v>
      </c>
      <c r="G2839" t="s">
        <v>14</v>
      </c>
      <c r="H2839">
        <v>0</v>
      </c>
      <c r="I2839" s="2"/>
      <c r="J2839" s="4">
        <v>0</v>
      </c>
      <c r="K2839" t="str">
        <f>IF((LEN(relatorio_Ananindeua[[#This Row],[CIF/CPF/CNPJ]])=14),relatorio_Ananindeua[[#This Row],[CIF/CPF/CNPJ]],relatorio_Ananindeua[[#This Row],[Coluna2]])</f>
        <v>50814808000180</v>
      </c>
      <c r="L2839" t="str">
        <f t="shared" si="45"/>
        <v>508******80</v>
      </c>
    </row>
    <row r="2840" spans="1:12" x14ac:dyDescent="0.25">
      <c r="A2840" t="s">
        <v>9104</v>
      </c>
      <c r="B2840" t="s">
        <v>9105</v>
      </c>
      <c r="C2840" t="s">
        <v>17</v>
      </c>
      <c r="D2840" s="1">
        <v>45299.89266203704</v>
      </c>
      <c r="E2840" s="18" t="s">
        <v>11</v>
      </c>
      <c r="F2840" s="13" t="s">
        <v>16</v>
      </c>
      <c r="G2840" t="s">
        <v>14</v>
      </c>
      <c r="H2840">
        <v>0</v>
      </c>
      <c r="I2840" s="2"/>
      <c r="J2840" s="4">
        <v>0</v>
      </c>
      <c r="K2840" t="str">
        <f>IF((LEN(relatorio_Ananindeua[[#This Row],[CIF/CPF/CNPJ]])=14),relatorio_Ananindeua[[#This Row],[CIF/CPF/CNPJ]],relatorio_Ananindeua[[#This Row],[Coluna2]])</f>
        <v>50809812000150</v>
      </c>
      <c r="L2840" t="str">
        <f t="shared" si="45"/>
        <v>508******50</v>
      </c>
    </row>
    <row r="2841" spans="1:12" x14ac:dyDescent="0.25">
      <c r="A2841" t="s">
        <v>9096</v>
      </c>
      <c r="B2841" t="s">
        <v>9097</v>
      </c>
      <c r="C2841" t="s">
        <v>17</v>
      </c>
      <c r="D2841" s="1">
        <v>45299.89267361111</v>
      </c>
      <c r="E2841" s="18" t="s">
        <v>11</v>
      </c>
      <c r="F2841" s="13" t="s">
        <v>16</v>
      </c>
      <c r="G2841" t="s">
        <v>14</v>
      </c>
      <c r="H2841">
        <v>0</v>
      </c>
      <c r="I2841" s="2"/>
      <c r="J2841" s="4">
        <v>0</v>
      </c>
      <c r="K2841" t="str">
        <f>IF((LEN(relatorio_Ananindeua[[#This Row],[CIF/CPF/CNPJ]])=14),relatorio_Ananindeua[[#This Row],[CIF/CPF/CNPJ]],relatorio_Ananindeua[[#This Row],[Coluna2]])</f>
        <v>50799242000165</v>
      </c>
      <c r="L2841" t="str">
        <f t="shared" si="45"/>
        <v>507******65</v>
      </c>
    </row>
    <row r="2842" spans="1:12" x14ac:dyDescent="0.25">
      <c r="A2842" t="s">
        <v>9098</v>
      </c>
      <c r="B2842" t="s">
        <v>9099</v>
      </c>
      <c r="C2842" t="s">
        <v>17</v>
      </c>
      <c r="D2842" s="1">
        <v>45299.89267361111</v>
      </c>
      <c r="E2842" s="18" t="s">
        <v>11</v>
      </c>
      <c r="F2842" s="13" t="s">
        <v>16</v>
      </c>
      <c r="G2842" t="s">
        <v>14</v>
      </c>
      <c r="H2842">
        <v>0</v>
      </c>
      <c r="I2842" s="2"/>
      <c r="J2842" s="4">
        <v>0</v>
      </c>
      <c r="K2842" t="str">
        <f>IF((LEN(relatorio_Ananindeua[[#This Row],[CIF/CPF/CNPJ]])=14),relatorio_Ananindeua[[#This Row],[CIF/CPF/CNPJ]],relatorio_Ananindeua[[#This Row],[Coluna2]])</f>
        <v>50800776000164</v>
      </c>
      <c r="L2842" t="str">
        <f t="shared" si="45"/>
        <v>508******64</v>
      </c>
    </row>
    <row r="2843" spans="1:12" x14ac:dyDescent="0.25">
      <c r="A2843" t="s">
        <v>9084</v>
      </c>
      <c r="B2843" t="s">
        <v>9085</v>
      </c>
      <c r="C2843" t="s">
        <v>17</v>
      </c>
      <c r="D2843" s="1">
        <v>45299.892685185187</v>
      </c>
      <c r="E2843" s="18" t="s">
        <v>11</v>
      </c>
      <c r="F2843" s="13" t="s">
        <v>16</v>
      </c>
      <c r="G2843" t="s">
        <v>14</v>
      </c>
      <c r="H2843">
        <v>0</v>
      </c>
      <c r="I2843" s="2"/>
      <c r="J2843" s="4">
        <v>0</v>
      </c>
      <c r="K2843" t="str">
        <f>IF((LEN(relatorio_Ananindeua[[#This Row],[CIF/CPF/CNPJ]])=14),relatorio_Ananindeua[[#This Row],[CIF/CPF/CNPJ]],relatorio_Ananindeua[[#This Row],[Coluna2]])</f>
        <v>50778494000108</v>
      </c>
      <c r="L2843" t="str">
        <f t="shared" si="45"/>
        <v>507******08</v>
      </c>
    </row>
    <row r="2844" spans="1:12" x14ac:dyDescent="0.25">
      <c r="A2844" t="s">
        <v>9080</v>
      </c>
      <c r="B2844" t="s">
        <v>9081</v>
      </c>
      <c r="C2844" t="s">
        <v>17</v>
      </c>
      <c r="D2844" s="1">
        <v>45299.892696759256</v>
      </c>
      <c r="E2844" s="18" t="s">
        <v>11</v>
      </c>
      <c r="F2844" s="13" t="s">
        <v>16</v>
      </c>
      <c r="G2844" t="s">
        <v>14</v>
      </c>
      <c r="H2844">
        <v>0</v>
      </c>
      <c r="I2844" s="2"/>
      <c r="J2844" s="4">
        <v>0</v>
      </c>
      <c r="K2844" t="str">
        <f>IF((LEN(relatorio_Ananindeua[[#This Row],[CIF/CPF/CNPJ]])=14),relatorio_Ananindeua[[#This Row],[CIF/CPF/CNPJ]],relatorio_Ananindeua[[#This Row],[Coluna2]])</f>
        <v>50763882000115</v>
      </c>
      <c r="L2844" t="str">
        <f t="shared" si="45"/>
        <v>507******15</v>
      </c>
    </row>
    <row r="2845" spans="1:12" x14ac:dyDescent="0.25">
      <c r="A2845" t="s">
        <v>9090</v>
      </c>
      <c r="B2845" t="s">
        <v>9091</v>
      </c>
      <c r="C2845" t="s">
        <v>17</v>
      </c>
      <c r="D2845" s="1">
        <v>45299.892696759256</v>
      </c>
      <c r="E2845" s="18" t="s">
        <v>11</v>
      </c>
      <c r="F2845" s="13" t="s">
        <v>16</v>
      </c>
      <c r="G2845" t="s">
        <v>14</v>
      </c>
      <c r="H2845">
        <v>0</v>
      </c>
      <c r="I2845" s="2"/>
      <c r="J2845" s="4">
        <v>0</v>
      </c>
      <c r="K2845" t="str">
        <f>IF((LEN(relatorio_Ananindeua[[#This Row],[CIF/CPF/CNPJ]])=14),relatorio_Ananindeua[[#This Row],[CIF/CPF/CNPJ]],relatorio_Ananindeua[[#This Row],[Coluna2]])</f>
        <v>50784043000183</v>
      </c>
      <c r="L2845" t="str">
        <f t="shared" si="45"/>
        <v>507******83</v>
      </c>
    </row>
    <row r="2846" spans="1:12" x14ac:dyDescent="0.25">
      <c r="A2846" t="s">
        <v>9070</v>
      </c>
      <c r="B2846" t="s">
        <v>9071</v>
      </c>
      <c r="C2846" t="s">
        <v>17</v>
      </c>
      <c r="D2846" s="1">
        <v>45299.892708333333</v>
      </c>
      <c r="E2846" s="18" t="s">
        <v>11</v>
      </c>
      <c r="F2846" s="13" t="s">
        <v>16</v>
      </c>
      <c r="G2846" t="s">
        <v>14</v>
      </c>
      <c r="H2846">
        <v>0</v>
      </c>
      <c r="I2846" s="2"/>
      <c r="J2846" s="4">
        <v>0</v>
      </c>
      <c r="K2846" t="str">
        <f>IF((LEN(relatorio_Ananindeua[[#This Row],[CIF/CPF/CNPJ]])=14),relatorio_Ananindeua[[#This Row],[CIF/CPF/CNPJ]],relatorio_Ananindeua[[#This Row],[Coluna2]])</f>
        <v>50759105000105</v>
      </c>
      <c r="L2846" t="str">
        <f t="shared" si="45"/>
        <v>507******05</v>
      </c>
    </row>
    <row r="2847" spans="1:12" x14ac:dyDescent="0.25">
      <c r="A2847" t="s">
        <v>9072</v>
      </c>
      <c r="B2847" t="s">
        <v>9073</v>
      </c>
      <c r="C2847" t="s">
        <v>17</v>
      </c>
      <c r="D2847" s="1">
        <v>45299.892708333333</v>
      </c>
      <c r="E2847" s="18" t="s">
        <v>11</v>
      </c>
      <c r="F2847" s="13" t="s">
        <v>16</v>
      </c>
      <c r="G2847" t="s">
        <v>14</v>
      </c>
      <c r="H2847">
        <v>0</v>
      </c>
      <c r="I2847" s="2"/>
      <c r="J2847" s="4">
        <v>0</v>
      </c>
      <c r="K2847" t="str">
        <f>IF((LEN(relatorio_Ananindeua[[#This Row],[CIF/CPF/CNPJ]])=14),relatorio_Ananindeua[[#This Row],[CIF/CPF/CNPJ]],relatorio_Ananindeua[[#This Row],[Coluna2]])</f>
        <v>50760246000130</v>
      </c>
      <c r="L2847" t="str">
        <f t="shared" si="45"/>
        <v>507******30</v>
      </c>
    </row>
    <row r="2848" spans="1:12" x14ac:dyDescent="0.25">
      <c r="A2848" t="s">
        <v>9074</v>
      </c>
      <c r="B2848" t="s">
        <v>9075</v>
      </c>
      <c r="C2848" t="s">
        <v>17</v>
      </c>
      <c r="D2848" s="1">
        <v>45299.892731481479</v>
      </c>
      <c r="E2848" s="18" t="s">
        <v>11</v>
      </c>
      <c r="F2848" s="13" t="s">
        <v>16</v>
      </c>
      <c r="G2848" t="s">
        <v>14</v>
      </c>
      <c r="H2848">
        <v>0</v>
      </c>
      <c r="I2848" s="2"/>
      <c r="J2848" s="4">
        <v>0</v>
      </c>
      <c r="K2848" t="str">
        <f>IF((LEN(relatorio_Ananindeua[[#This Row],[CIF/CPF/CNPJ]])=14),relatorio_Ananindeua[[#This Row],[CIF/CPF/CNPJ]],relatorio_Ananindeua[[#This Row],[Coluna2]])</f>
        <v>50762157000122</v>
      </c>
      <c r="L2848" t="str">
        <f t="shared" si="45"/>
        <v>507******22</v>
      </c>
    </row>
    <row r="2849" spans="1:12" x14ac:dyDescent="0.25">
      <c r="A2849" t="s">
        <v>9056</v>
      </c>
      <c r="B2849" t="s">
        <v>9057</v>
      </c>
      <c r="C2849" t="s">
        <v>17</v>
      </c>
      <c r="D2849" s="1">
        <v>45299.892754629633</v>
      </c>
      <c r="E2849" s="18" t="s">
        <v>11</v>
      </c>
      <c r="F2849" s="13" t="s">
        <v>16</v>
      </c>
      <c r="G2849" t="s">
        <v>14</v>
      </c>
      <c r="H2849">
        <v>0</v>
      </c>
      <c r="I2849" s="2"/>
      <c r="J2849" s="4">
        <v>0</v>
      </c>
      <c r="K2849" t="str">
        <f>IF((LEN(relatorio_Ananindeua[[#This Row],[CIF/CPF/CNPJ]])=14),relatorio_Ananindeua[[#This Row],[CIF/CPF/CNPJ]],relatorio_Ananindeua[[#This Row],[Coluna2]])</f>
        <v>50753493000109</v>
      </c>
      <c r="L2849" t="str">
        <f t="shared" si="45"/>
        <v>507******09</v>
      </c>
    </row>
    <row r="2850" spans="1:12" x14ac:dyDescent="0.25">
      <c r="A2850" t="s">
        <v>9058</v>
      </c>
      <c r="B2850" t="s">
        <v>9059</v>
      </c>
      <c r="C2850" t="s">
        <v>17</v>
      </c>
      <c r="D2850" s="1">
        <v>45299.892754629633</v>
      </c>
      <c r="E2850" s="18" t="s">
        <v>11</v>
      </c>
      <c r="F2850" s="13" t="s">
        <v>16</v>
      </c>
      <c r="G2850" t="s">
        <v>14</v>
      </c>
      <c r="H2850">
        <v>0</v>
      </c>
      <c r="I2850" s="2"/>
      <c r="J2850" s="4">
        <v>0</v>
      </c>
      <c r="K2850" t="str">
        <f>IF((LEN(relatorio_Ananindeua[[#This Row],[CIF/CPF/CNPJ]])=14),relatorio_Ananindeua[[#This Row],[CIF/CPF/CNPJ]],relatorio_Ananindeua[[#This Row],[Coluna2]])</f>
        <v>50754346000153</v>
      </c>
      <c r="L2850" t="str">
        <f t="shared" si="45"/>
        <v>507******53</v>
      </c>
    </row>
    <row r="2851" spans="1:12" x14ac:dyDescent="0.25">
      <c r="A2851" t="s">
        <v>9050</v>
      </c>
      <c r="B2851" t="s">
        <v>9051</v>
      </c>
      <c r="C2851" t="s">
        <v>17</v>
      </c>
      <c r="D2851" s="1">
        <v>45299.892766203702</v>
      </c>
      <c r="E2851" s="18" t="s">
        <v>11</v>
      </c>
      <c r="F2851" s="13" t="s">
        <v>16</v>
      </c>
      <c r="G2851" t="s">
        <v>14</v>
      </c>
      <c r="H2851">
        <v>0</v>
      </c>
      <c r="I2851" s="2"/>
      <c r="J2851" s="4">
        <v>0</v>
      </c>
      <c r="K2851" t="str">
        <f>IF((LEN(relatorio_Ananindeua[[#This Row],[CIF/CPF/CNPJ]])=14),relatorio_Ananindeua[[#This Row],[CIF/CPF/CNPJ]],relatorio_Ananindeua[[#This Row],[Coluna2]])</f>
        <v>50750315000124</v>
      </c>
      <c r="L2851" t="str">
        <f t="shared" si="45"/>
        <v>507******24</v>
      </c>
    </row>
    <row r="2852" spans="1:12" x14ac:dyDescent="0.25">
      <c r="A2852" t="s">
        <v>9052</v>
      </c>
      <c r="B2852" t="s">
        <v>9053</v>
      </c>
      <c r="C2852" t="s">
        <v>17</v>
      </c>
      <c r="D2852" s="1">
        <v>45299.892766203702</v>
      </c>
      <c r="E2852" s="18" t="s">
        <v>11</v>
      </c>
      <c r="F2852" s="13" t="s">
        <v>16</v>
      </c>
      <c r="G2852" t="s">
        <v>14</v>
      </c>
      <c r="H2852">
        <v>0</v>
      </c>
      <c r="I2852" s="2"/>
      <c r="J2852" s="4">
        <v>0</v>
      </c>
      <c r="K2852" t="str">
        <f>IF((LEN(relatorio_Ananindeua[[#This Row],[CIF/CPF/CNPJ]])=14),relatorio_Ananindeua[[#This Row],[CIF/CPF/CNPJ]],relatorio_Ananindeua[[#This Row],[Coluna2]])</f>
        <v>50750909000135</v>
      </c>
      <c r="L2852" t="str">
        <f t="shared" si="45"/>
        <v>507******35</v>
      </c>
    </row>
    <row r="2853" spans="1:12" x14ac:dyDescent="0.25">
      <c r="A2853" t="s">
        <v>8998</v>
      </c>
      <c r="B2853" t="s">
        <v>8999</v>
      </c>
      <c r="C2853" t="s">
        <v>17</v>
      </c>
      <c r="D2853" s="1">
        <v>45299.892812500002</v>
      </c>
      <c r="E2853" s="18" t="s">
        <v>11</v>
      </c>
      <c r="F2853" s="13" t="s">
        <v>16</v>
      </c>
      <c r="G2853" t="s">
        <v>14</v>
      </c>
      <c r="H2853">
        <v>0</v>
      </c>
      <c r="I2853" s="2"/>
      <c r="J2853" s="4">
        <v>0</v>
      </c>
      <c r="K2853" t="str">
        <f>IF((LEN(relatorio_Ananindeua[[#This Row],[CIF/CPF/CNPJ]])=14),relatorio_Ananindeua[[#This Row],[CIF/CPF/CNPJ]],relatorio_Ananindeua[[#This Row],[Coluna2]])</f>
        <v>50667685000100</v>
      </c>
      <c r="L2853" t="str">
        <f t="shared" si="45"/>
        <v>506******00</v>
      </c>
    </row>
    <row r="2854" spans="1:12" x14ac:dyDescent="0.25">
      <c r="A2854" t="s">
        <v>9012</v>
      </c>
      <c r="B2854" t="s">
        <v>9013</v>
      </c>
      <c r="C2854" t="s">
        <v>17</v>
      </c>
      <c r="D2854" s="1">
        <v>45299.892812500002</v>
      </c>
      <c r="E2854" s="18" t="s">
        <v>11</v>
      </c>
      <c r="F2854" s="13" t="s">
        <v>16</v>
      </c>
      <c r="G2854" t="s">
        <v>14</v>
      </c>
      <c r="H2854">
        <v>0</v>
      </c>
      <c r="I2854" s="2"/>
      <c r="J2854" s="4">
        <v>0</v>
      </c>
      <c r="K2854" t="str">
        <f>IF((LEN(relatorio_Ananindeua[[#This Row],[CIF/CPF/CNPJ]])=14),relatorio_Ananindeua[[#This Row],[CIF/CPF/CNPJ]],relatorio_Ananindeua[[#This Row],[Coluna2]])</f>
        <v>50692155000104</v>
      </c>
      <c r="L2854" t="str">
        <f t="shared" si="45"/>
        <v>506******04</v>
      </c>
    </row>
    <row r="2855" spans="1:12" x14ac:dyDescent="0.25">
      <c r="A2855" t="s">
        <v>9006</v>
      </c>
      <c r="B2855" t="s">
        <v>9007</v>
      </c>
      <c r="C2855" t="s">
        <v>17</v>
      </c>
      <c r="D2855" s="1">
        <v>45299.892824074072</v>
      </c>
      <c r="E2855" s="18" t="s">
        <v>11</v>
      </c>
      <c r="F2855" s="13" t="s">
        <v>16</v>
      </c>
      <c r="G2855" t="s">
        <v>14</v>
      </c>
      <c r="H2855">
        <v>0</v>
      </c>
      <c r="I2855" s="2"/>
      <c r="J2855" s="4">
        <v>0</v>
      </c>
      <c r="K2855" t="str">
        <f>IF((LEN(relatorio_Ananindeua[[#This Row],[CIF/CPF/CNPJ]])=14),relatorio_Ananindeua[[#This Row],[CIF/CPF/CNPJ]],relatorio_Ananindeua[[#This Row],[Coluna2]])</f>
        <v>50678500000155</v>
      </c>
      <c r="L2855" t="str">
        <f t="shared" si="45"/>
        <v>506******55</v>
      </c>
    </row>
    <row r="2856" spans="1:12" x14ac:dyDescent="0.25">
      <c r="A2856" t="s">
        <v>8992</v>
      </c>
      <c r="B2856" t="s">
        <v>8993</v>
      </c>
      <c r="C2856" t="s">
        <v>17</v>
      </c>
      <c r="D2856" s="1">
        <v>45299.892835648148</v>
      </c>
      <c r="E2856" s="18" t="s">
        <v>11</v>
      </c>
      <c r="F2856" s="13" t="s">
        <v>16</v>
      </c>
      <c r="G2856" t="s">
        <v>14</v>
      </c>
      <c r="H2856">
        <v>0</v>
      </c>
      <c r="I2856" s="2"/>
      <c r="J2856" s="4">
        <v>0</v>
      </c>
      <c r="K2856" t="str">
        <f>IF((LEN(relatorio_Ananindeua[[#This Row],[CIF/CPF/CNPJ]])=14),relatorio_Ananindeua[[#This Row],[CIF/CPF/CNPJ]],relatorio_Ananindeua[[#This Row],[Coluna2]])</f>
        <v>50664331000102</v>
      </c>
      <c r="L2856" t="str">
        <f t="shared" si="45"/>
        <v>506******02</v>
      </c>
    </row>
    <row r="2857" spans="1:12" x14ac:dyDescent="0.25">
      <c r="A2857" t="s">
        <v>8990</v>
      </c>
      <c r="B2857" t="s">
        <v>8991</v>
      </c>
      <c r="C2857" t="s">
        <v>17</v>
      </c>
      <c r="D2857" s="1">
        <v>45299.892858796295</v>
      </c>
      <c r="E2857" s="18" t="s">
        <v>11</v>
      </c>
      <c r="F2857" s="13" t="s">
        <v>16</v>
      </c>
      <c r="G2857" t="s">
        <v>14</v>
      </c>
      <c r="H2857">
        <v>0</v>
      </c>
      <c r="I2857" s="2"/>
      <c r="J2857" s="4">
        <v>0</v>
      </c>
      <c r="K2857" t="str">
        <f>IF((LEN(relatorio_Ananindeua[[#This Row],[CIF/CPF/CNPJ]])=14),relatorio_Ananindeua[[#This Row],[CIF/CPF/CNPJ]],relatorio_Ananindeua[[#This Row],[Coluna2]])</f>
        <v>50663650000195</v>
      </c>
      <c r="L2857" t="str">
        <f t="shared" si="45"/>
        <v>506******95</v>
      </c>
    </row>
    <row r="2858" spans="1:12" x14ac:dyDescent="0.25">
      <c r="A2858" t="s">
        <v>8988</v>
      </c>
      <c r="B2858" t="s">
        <v>8989</v>
      </c>
      <c r="C2858" t="s">
        <v>17</v>
      </c>
      <c r="D2858" s="1">
        <v>45299.892870370371</v>
      </c>
      <c r="E2858" s="18" t="s">
        <v>11</v>
      </c>
      <c r="F2858" s="13" t="s">
        <v>16</v>
      </c>
      <c r="G2858" t="s">
        <v>14</v>
      </c>
      <c r="H2858">
        <v>0</v>
      </c>
      <c r="I2858" s="2"/>
      <c r="J2858" s="4">
        <v>0</v>
      </c>
      <c r="K2858" t="str">
        <f>IF((LEN(relatorio_Ananindeua[[#This Row],[CIF/CPF/CNPJ]])=14),relatorio_Ananindeua[[#This Row],[CIF/CPF/CNPJ]],relatorio_Ananindeua[[#This Row],[Coluna2]])</f>
        <v>50662128000199</v>
      </c>
      <c r="L2858" t="str">
        <f t="shared" si="45"/>
        <v>506******99</v>
      </c>
    </row>
    <row r="2859" spans="1:12" x14ac:dyDescent="0.25">
      <c r="A2859" t="s">
        <v>8966</v>
      </c>
      <c r="B2859" t="s">
        <v>8967</v>
      </c>
      <c r="C2859" t="s">
        <v>17</v>
      </c>
      <c r="D2859" s="1">
        <v>45299.892893518518</v>
      </c>
      <c r="E2859" s="18" t="s">
        <v>11</v>
      </c>
      <c r="F2859" s="13" t="s">
        <v>16</v>
      </c>
      <c r="G2859" t="s">
        <v>14</v>
      </c>
      <c r="H2859">
        <v>0</v>
      </c>
      <c r="I2859" s="2"/>
      <c r="J2859" s="4">
        <v>0</v>
      </c>
      <c r="K2859" t="str">
        <f>IF((LEN(relatorio_Ananindeua[[#This Row],[CIF/CPF/CNPJ]])=14),relatorio_Ananindeua[[#This Row],[CIF/CPF/CNPJ]],relatorio_Ananindeua[[#This Row],[Coluna2]])</f>
        <v>50628331000149</v>
      </c>
      <c r="L2859" t="str">
        <f t="shared" si="45"/>
        <v>506******49</v>
      </c>
    </row>
    <row r="2860" spans="1:12" x14ac:dyDescent="0.25">
      <c r="A2860" t="s">
        <v>8976</v>
      </c>
      <c r="B2860" t="s">
        <v>8977</v>
      </c>
      <c r="C2860" t="s">
        <v>17</v>
      </c>
      <c r="D2860" s="1">
        <v>45299.892893518518</v>
      </c>
      <c r="E2860" s="18" t="s">
        <v>11</v>
      </c>
      <c r="F2860" s="13" t="s">
        <v>16</v>
      </c>
      <c r="G2860" t="s">
        <v>14</v>
      </c>
      <c r="H2860">
        <v>0</v>
      </c>
      <c r="I2860" s="2"/>
      <c r="J2860" s="4">
        <v>0</v>
      </c>
      <c r="K2860" t="str">
        <f>IF((LEN(relatorio_Ananindeua[[#This Row],[CIF/CPF/CNPJ]])=14),relatorio_Ananindeua[[#This Row],[CIF/CPF/CNPJ]],relatorio_Ananindeua[[#This Row],[Coluna2]])</f>
        <v>50644569000168</v>
      </c>
      <c r="L2860" t="str">
        <f t="shared" si="45"/>
        <v>506******68</v>
      </c>
    </row>
    <row r="2861" spans="1:12" x14ac:dyDescent="0.25">
      <c r="A2861" t="s">
        <v>8986</v>
      </c>
      <c r="B2861" t="s">
        <v>8987</v>
      </c>
      <c r="C2861" t="s">
        <v>17</v>
      </c>
      <c r="D2861" s="1">
        <v>45299.892893518518</v>
      </c>
      <c r="E2861" s="18" t="s">
        <v>11</v>
      </c>
      <c r="F2861" s="13" t="s">
        <v>16</v>
      </c>
      <c r="G2861" t="s">
        <v>14</v>
      </c>
      <c r="H2861">
        <v>0</v>
      </c>
      <c r="I2861" s="2"/>
      <c r="J2861" s="4">
        <v>0</v>
      </c>
      <c r="K2861" t="str">
        <f>IF((LEN(relatorio_Ananindeua[[#This Row],[CIF/CPF/CNPJ]])=14),relatorio_Ananindeua[[#This Row],[CIF/CPF/CNPJ]],relatorio_Ananindeua[[#This Row],[Coluna2]])</f>
        <v>50660279000108</v>
      </c>
      <c r="L2861" t="str">
        <f t="shared" si="45"/>
        <v>506******08</v>
      </c>
    </row>
    <row r="2862" spans="1:12" x14ac:dyDescent="0.25">
      <c r="A2862" t="s">
        <v>3898</v>
      </c>
      <c r="B2862" t="s">
        <v>3899</v>
      </c>
      <c r="C2862" t="s">
        <v>17</v>
      </c>
      <c r="D2862" s="1">
        <v>45299.892916666664</v>
      </c>
      <c r="E2862" s="18" t="s">
        <v>11</v>
      </c>
      <c r="F2862" s="13" t="s">
        <v>16</v>
      </c>
      <c r="G2862" t="s">
        <v>14</v>
      </c>
      <c r="H2862">
        <v>0</v>
      </c>
      <c r="I2862" s="2"/>
      <c r="J2862" s="4">
        <v>0</v>
      </c>
      <c r="K2862" t="str">
        <f>IF((LEN(relatorio_Ananindeua[[#This Row],[CIF/CPF/CNPJ]])=14),relatorio_Ananindeua[[#This Row],[CIF/CPF/CNPJ]],relatorio_Ananindeua[[#This Row],[Coluna2]])</f>
        <v>35330482000122</v>
      </c>
      <c r="L2862" t="str">
        <f t="shared" si="45"/>
        <v>353******22</v>
      </c>
    </row>
    <row r="2863" spans="1:12" x14ac:dyDescent="0.25">
      <c r="A2863" t="s">
        <v>8962</v>
      </c>
      <c r="B2863" t="s">
        <v>8963</v>
      </c>
      <c r="C2863" t="s">
        <v>17</v>
      </c>
      <c r="D2863" s="1">
        <v>45299.892916666664</v>
      </c>
      <c r="E2863" s="18" t="s">
        <v>11</v>
      </c>
      <c r="F2863" s="13" t="s">
        <v>16</v>
      </c>
      <c r="G2863" t="s">
        <v>14</v>
      </c>
      <c r="H2863">
        <v>0</v>
      </c>
      <c r="I2863" s="2"/>
      <c r="J2863" s="4">
        <v>0</v>
      </c>
      <c r="K2863" t="str">
        <f>IF((LEN(relatorio_Ananindeua[[#This Row],[CIF/CPF/CNPJ]])=14),relatorio_Ananindeua[[#This Row],[CIF/CPF/CNPJ]],relatorio_Ananindeua[[#This Row],[Coluna2]])</f>
        <v>50613235000127</v>
      </c>
      <c r="L2863" t="str">
        <f t="shared" si="45"/>
        <v>506******27</v>
      </c>
    </row>
    <row r="2864" spans="1:12" x14ac:dyDescent="0.25">
      <c r="A2864" t="s">
        <v>8950</v>
      </c>
      <c r="B2864" t="s">
        <v>8951</v>
      </c>
      <c r="C2864" t="s">
        <v>17</v>
      </c>
      <c r="D2864" s="1">
        <v>45299.892928240741</v>
      </c>
      <c r="E2864" s="18" t="s">
        <v>11</v>
      </c>
      <c r="F2864" s="13" t="s">
        <v>16</v>
      </c>
      <c r="G2864" t="s">
        <v>14</v>
      </c>
      <c r="H2864">
        <v>0</v>
      </c>
      <c r="I2864" s="2"/>
      <c r="J2864" s="4">
        <v>0</v>
      </c>
      <c r="K2864" t="str">
        <f>IF((LEN(relatorio_Ananindeua[[#This Row],[CIF/CPF/CNPJ]])=14),relatorio_Ananindeua[[#This Row],[CIF/CPF/CNPJ]],relatorio_Ananindeua[[#This Row],[Coluna2]])</f>
        <v>50592521000153</v>
      </c>
      <c r="L2864" t="str">
        <f t="shared" si="45"/>
        <v>505******53</v>
      </c>
    </row>
    <row r="2865" spans="1:12" x14ac:dyDescent="0.25">
      <c r="A2865" t="s">
        <v>8952</v>
      </c>
      <c r="B2865" t="s">
        <v>8953</v>
      </c>
      <c r="C2865" t="s">
        <v>17</v>
      </c>
      <c r="D2865" s="1">
        <v>45299.892928240741</v>
      </c>
      <c r="E2865" s="18" t="s">
        <v>11</v>
      </c>
      <c r="F2865" s="13" t="s">
        <v>16</v>
      </c>
      <c r="G2865" t="s">
        <v>14</v>
      </c>
      <c r="H2865">
        <v>0</v>
      </c>
      <c r="I2865" s="2"/>
      <c r="J2865" s="4">
        <v>0</v>
      </c>
      <c r="K2865" t="str">
        <f>IF((LEN(relatorio_Ananindeua[[#This Row],[CIF/CPF/CNPJ]])=14),relatorio_Ananindeua[[#This Row],[CIF/CPF/CNPJ]],relatorio_Ananindeua[[#This Row],[Coluna2]])</f>
        <v>50594364000115</v>
      </c>
      <c r="L2865" t="str">
        <f t="shared" si="45"/>
        <v>505******15</v>
      </c>
    </row>
    <row r="2866" spans="1:12" x14ac:dyDescent="0.25">
      <c r="A2866" t="s">
        <v>8954</v>
      </c>
      <c r="B2866" t="s">
        <v>8955</v>
      </c>
      <c r="C2866" t="s">
        <v>17</v>
      </c>
      <c r="D2866" s="1">
        <v>45299.892928240741</v>
      </c>
      <c r="E2866" s="18" t="s">
        <v>11</v>
      </c>
      <c r="F2866" s="13" t="s">
        <v>16</v>
      </c>
      <c r="G2866" t="s">
        <v>14</v>
      </c>
      <c r="H2866">
        <v>0</v>
      </c>
      <c r="I2866" s="2"/>
      <c r="J2866" s="4">
        <v>0</v>
      </c>
      <c r="K2866" t="str">
        <f>IF((LEN(relatorio_Ananindeua[[#This Row],[CIF/CPF/CNPJ]])=14),relatorio_Ananindeua[[#This Row],[CIF/CPF/CNPJ]],relatorio_Ananindeua[[#This Row],[Coluna2]])</f>
        <v>50594537000103</v>
      </c>
      <c r="L2866" t="str">
        <f t="shared" si="45"/>
        <v>505******03</v>
      </c>
    </row>
    <row r="2867" spans="1:12" x14ac:dyDescent="0.25">
      <c r="A2867" t="s">
        <v>8956</v>
      </c>
      <c r="B2867" t="s">
        <v>8957</v>
      </c>
      <c r="C2867" t="s">
        <v>17</v>
      </c>
      <c r="D2867" s="1">
        <v>45299.892928240741</v>
      </c>
      <c r="E2867" s="18" t="s">
        <v>11</v>
      </c>
      <c r="F2867" s="13" t="s">
        <v>16</v>
      </c>
      <c r="G2867" t="s">
        <v>14</v>
      </c>
      <c r="H2867">
        <v>0</v>
      </c>
      <c r="I2867" s="2"/>
      <c r="J2867" s="4">
        <v>0</v>
      </c>
      <c r="K2867" t="str">
        <f>IF((LEN(relatorio_Ananindeua[[#This Row],[CIF/CPF/CNPJ]])=14),relatorio_Ananindeua[[#This Row],[CIF/CPF/CNPJ]],relatorio_Ananindeua[[#This Row],[Coluna2]])</f>
        <v>50594874000192</v>
      </c>
      <c r="L2867" t="str">
        <f t="shared" si="45"/>
        <v>505******92</v>
      </c>
    </row>
    <row r="2868" spans="1:12" x14ac:dyDescent="0.25">
      <c r="A2868" t="s">
        <v>8940</v>
      </c>
      <c r="B2868" t="s">
        <v>8941</v>
      </c>
      <c r="C2868" t="s">
        <v>17</v>
      </c>
      <c r="D2868" s="1">
        <v>45299.892951388887</v>
      </c>
      <c r="E2868" s="18" t="s">
        <v>11</v>
      </c>
      <c r="F2868" s="13" t="s">
        <v>16</v>
      </c>
      <c r="G2868" t="s">
        <v>14</v>
      </c>
      <c r="H2868">
        <v>0</v>
      </c>
      <c r="I2868" s="2"/>
      <c r="J2868" s="4">
        <v>0</v>
      </c>
      <c r="K2868" t="str">
        <f>IF((LEN(relatorio_Ananindeua[[#This Row],[CIF/CPF/CNPJ]])=14),relatorio_Ananindeua[[#This Row],[CIF/CPF/CNPJ]],relatorio_Ananindeua[[#This Row],[Coluna2]])</f>
        <v>50573453000185</v>
      </c>
      <c r="L2868" t="str">
        <f t="shared" si="45"/>
        <v>505******85</v>
      </c>
    </row>
    <row r="2869" spans="1:12" x14ac:dyDescent="0.25">
      <c r="A2869" t="s">
        <v>8942</v>
      </c>
      <c r="B2869" t="s">
        <v>8943</v>
      </c>
      <c r="C2869" t="s">
        <v>17</v>
      </c>
      <c r="D2869" s="1">
        <v>45299.892962962964</v>
      </c>
      <c r="E2869" s="18" t="s">
        <v>11</v>
      </c>
      <c r="F2869" s="13" t="s">
        <v>16</v>
      </c>
      <c r="G2869" t="s">
        <v>14</v>
      </c>
      <c r="H2869">
        <v>0</v>
      </c>
      <c r="I2869" s="2"/>
      <c r="J2869" s="4">
        <v>0</v>
      </c>
      <c r="K2869" t="str">
        <f>IF((LEN(relatorio_Ananindeua[[#This Row],[CIF/CPF/CNPJ]])=14),relatorio_Ananindeua[[#This Row],[CIF/CPF/CNPJ]],relatorio_Ananindeua[[#This Row],[Coluna2]])</f>
        <v>50574944000140</v>
      </c>
      <c r="L2869" t="str">
        <f t="shared" si="45"/>
        <v>505******40</v>
      </c>
    </row>
    <row r="2870" spans="1:12" x14ac:dyDescent="0.25">
      <c r="A2870" t="s">
        <v>8920</v>
      </c>
      <c r="B2870" t="s">
        <v>8921</v>
      </c>
      <c r="C2870" t="s">
        <v>17</v>
      </c>
      <c r="D2870" s="1">
        <v>45299.892974537041</v>
      </c>
      <c r="E2870" s="18" t="s">
        <v>11</v>
      </c>
      <c r="F2870" s="13" t="s">
        <v>16</v>
      </c>
      <c r="G2870" t="s">
        <v>14</v>
      </c>
      <c r="H2870">
        <v>0</v>
      </c>
      <c r="I2870" s="2"/>
      <c r="J2870" s="4">
        <v>0</v>
      </c>
      <c r="K2870" t="str">
        <f>IF((LEN(relatorio_Ananindeua[[#This Row],[CIF/CPF/CNPJ]])=14),relatorio_Ananindeua[[#This Row],[CIF/CPF/CNPJ]],relatorio_Ananindeua[[#This Row],[Coluna2]])</f>
        <v>50524249000174</v>
      </c>
      <c r="L2870" t="str">
        <f t="shared" si="45"/>
        <v>505******74</v>
      </c>
    </row>
    <row r="2871" spans="1:12" x14ac:dyDescent="0.25">
      <c r="A2871" t="s">
        <v>8922</v>
      </c>
      <c r="B2871" t="s">
        <v>8923</v>
      </c>
      <c r="C2871" t="s">
        <v>17</v>
      </c>
      <c r="D2871" s="1">
        <v>45299.892974537041</v>
      </c>
      <c r="E2871" s="18" t="s">
        <v>11</v>
      </c>
      <c r="F2871" s="13" t="s">
        <v>16</v>
      </c>
      <c r="G2871" t="s">
        <v>14</v>
      </c>
      <c r="H2871">
        <v>0</v>
      </c>
      <c r="I2871" s="2"/>
      <c r="J2871" s="4">
        <v>0</v>
      </c>
      <c r="K2871" t="str">
        <f>IF((LEN(relatorio_Ananindeua[[#This Row],[CIF/CPF/CNPJ]])=14),relatorio_Ananindeua[[#This Row],[CIF/CPF/CNPJ]],relatorio_Ananindeua[[#This Row],[Coluna2]])</f>
        <v>50530870000140</v>
      </c>
      <c r="L2871" t="str">
        <f t="shared" si="45"/>
        <v>505******40</v>
      </c>
    </row>
    <row r="2872" spans="1:12" x14ac:dyDescent="0.25">
      <c r="A2872" t="s">
        <v>8928</v>
      </c>
      <c r="B2872" t="s">
        <v>8929</v>
      </c>
      <c r="C2872" t="s">
        <v>17</v>
      </c>
      <c r="D2872" s="1">
        <v>45299.892974537041</v>
      </c>
      <c r="E2872" s="18" t="s">
        <v>11</v>
      </c>
      <c r="F2872" s="13" t="s">
        <v>16</v>
      </c>
      <c r="G2872" t="s">
        <v>14</v>
      </c>
      <c r="H2872">
        <v>0</v>
      </c>
      <c r="I2872" s="2"/>
      <c r="J2872" s="4">
        <v>0</v>
      </c>
      <c r="K2872" t="str">
        <f>IF((LEN(relatorio_Ananindeua[[#This Row],[CIF/CPF/CNPJ]])=14),relatorio_Ananindeua[[#This Row],[CIF/CPF/CNPJ]],relatorio_Ananindeua[[#This Row],[Coluna2]])</f>
        <v>50551554000155</v>
      </c>
      <c r="L2872" t="str">
        <f t="shared" si="45"/>
        <v>505******55</v>
      </c>
    </row>
    <row r="2873" spans="1:12" x14ac:dyDescent="0.25">
      <c r="A2873" t="s">
        <v>8934</v>
      </c>
      <c r="B2873" t="s">
        <v>8935</v>
      </c>
      <c r="C2873" t="s">
        <v>17</v>
      </c>
      <c r="D2873" s="1">
        <v>45299.892974537041</v>
      </c>
      <c r="E2873" s="18" t="s">
        <v>11</v>
      </c>
      <c r="F2873" s="13" t="s">
        <v>16</v>
      </c>
      <c r="G2873" t="s">
        <v>14</v>
      </c>
      <c r="H2873">
        <v>0</v>
      </c>
      <c r="I2873" s="2"/>
      <c r="J2873" s="4">
        <v>0</v>
      </c>
      <c r="K2873" t="str">
        <f>IF((LEN(relatorio_Ananindeua[[#This Row],[CIF/CPF/CNPJ]])=14),relatorio_Ananindeua[[#This Row],[CIF/CPF/CNPJ]],relatorio_Ananindeua[[#This Row],[Coluna2]])</f>
        <v>50556175000158</v>
      </c>
      <c r="L2873" t="str">
        <f t="shared" si="45"/>
        <v>505******58</v>
      </c>
    </row>
    <row r="2874" spans="1:12" x14ac:dyDescent="0.25">
      <c r="A2874" t="s">
        <v>8938</v>
      </c>
      <c r="B2874" t="s">
        <v>8939</v>
      </c>
      <c r="C2874" t="s">
        <v>17</v>
      </c>
      <c r="D2874" s="1">
        <v>45299.892974537041</v>
      </c>
      <c r="E2874" s="18" t="s">
        <v>11</v>
      </c>
      <c r="F2874" s="13" t="s">
        <v>16</v>
      </c>
      <c r="G2874" t="s">
        <v>14</v>
      </c>
      <c r="H2874">
        <v>0</v>
      </c>
      <c r="I2874" s="2"/>
      <c r="J2874" s="4">
        <v>0</v>
      </c>
      <c r="K2874" t="str">
        <f>IF((LEN(relatorio_Ananindeua[[#This Row],[CIF/CPF/CNPJ]])=14),relatorio_Ananindeua[[#This Row],[CIF/CPF/CNPJ]],relatorio_Ananindeua[[#This Row],[Coluna2]])</f>
        <v>50560913000130</v>
      </c>
      <c r="L2874" t="str">
        <f t="shared" si="45"/>
        <v>505******30</v>
      </c>
    </row>
    <row r="2875" spans="1:12" x14ac:dyDescent="0.25">
      <c r="A2875" t="s">
        <v>8888</v>
      </c>
      <c r="B2875" t="s">
        <v>8889</v>
      </c>
      <c r="C2875" t="s">
        <v>17</v>
      </c>
      <c r="D2875" s="1">
        <v>45299.892997685187</v>
      </c>
      <c r="E2875" s="18" t="s">
        <v>11</v>
      </c>
      <c r="F2875" s="13" t="s">
        <v>16</v>
      </c>
      <c r="G2875" t="s">
        <v>14</v>
      </c>
      <c r="H2875">
        <v>0</v>
      </c>
      <c r="I2875" s="2"/>
      <c r="J2875" s="4">
        <v>0</v>
      </c>
      <c r="K2875" t="str">
        <f>IF((LEN(relatorio_Ananindeua[[#This Row],[CIF/CPF/CNPJ]])=14),relatorio_Ananindeua[[#This Row],[CIF/CPF/CNPJ]],relatorio_Ananindeua[[#This Row],[Coluna2]])</f>
        <v>50496852000190</v>
      </c>
      <c r="L2875" t="str">
        <f t="shared" si="45"/>
        <v>504******90</v>
      </c>
    </row>
    <row r="2876" spans="1:12" x14ac:dyDescent="0.25">
      <c r="A2876" t="s">
        <v>8906</v>
      </c>
      <c r="B2876" t="s">
        <v>8907</v>
      </c>
      <c r="C2876" t="s">
        <v>17</v>
      </c>
      <c r="D2876" s="1">
        <v>45299.892997685187</v>
      </c>
      <c r="E2876" s="18" t="s">
        <v>11</v>
      </c>
      <c r="F2876" s="13" t="s">
        <v>16</v>
      </c>
      <c r="G2876" t="s">
        <v>14</v>
      </c>
      <c r="H2876">
        <v>0</v>
      </c>
      <c r="I2876" s="2"/>
      <c r="J2876" s="4">
        <v>0</v>
      </c>
      <c r="K2876" t="str">
        <f>IF((LEN(relatorio_Ananindeua[[#This Row],[CIF/CPF/CNPJ]])=14),relatorio_Ananindeua[[#This Row],[CIF/CPF/CNPJ]],relatorio_Ananindeua[[#This Row],[Coluna2]])</f>
        <v>50513140000131</v>
      </c>
      <c r="L2876" t="str">
        <f t="shared" si="45"/>
        <v>505******31</v>
      </c>
    </row>
    <row r="2877" spans="1:12" x14ac:dyDescent="0.25">
      <c r="A2877" t="s">
        <v>8908</v>
      </c>
      <c r="B2877" t="s">
        <v>8909</v>
      </c>
      <c r="C2877" t="s">
        <v>17</v>
      </c>
      <c r="D2877" s="1">
        <v>45299.892997685187</v>
      </c>
      <c r="E2877" s="18" t="s">
        <v>11</v>
      </c>
      <c r="F2877" s="13" t="s">
        <v>16</v>
      </c>
      <c r="G2877" t="s">
        <v>14</v>
      </c>
      <c r="H2877">
        <v>0</v>
      </c>
      <c r="I2877" s="2"/>
      <c r="J2877" s="4">
        <v>0</v>
      </c>
      <c r="K2877" t="str">
        <f>IF((LEN(relatorio_Ananindeua[[#This Row],[CIF/CPF/CNPJ]])=14),relatorio_Ananindeua[[#This Row],[CIF/CPF/CNPJ]],relatorio_Ananindeua[[#This Row],[Coluna2]])</f>
        <v>50513549000158</v>
      </c>
      <c r="L2877" t="str">
        <f t="shared" si="45"/>
        <v>505******58</v>
      </c>
    </row>
    <row r="2878" spans="1:12" x14ac:dyDescent="0.25">
      <c r="A2878" t="s">
        <v>8870</v>
      </c>
      <c r="B2878" t="s">
        <v>8871</v>
      </c>
      <c r="C2878" t="s">
        <v>17</v>
      </c>
      <c r="D2878" s="1">
        <v>45299.89303240741</v>
      </c>
      <c r="E2878" s="18" t="s">
        <v>11</v>
      </c>
      <c r="F2878" s="13" t="s">
        <v>16</v>
      </c>
      <c r="G2878" t="s">
        <v>14</v>
      </c>
      <c r="H2878">
        <v>0</v>
      </c>
      <c r="I2878" s="2"/>
      <c r="J2878" s="4">
        <v>0</v>
      </c>
      <c r="K2878" t="str">
        <f>IF((LEN(relatorio_Ananindeua[[#This Row],[CIF/CPF/CNPJ]])=14),relatorio_Ananindeua[[#This Row],[CIF/CPF/CNPJ]],relatorio_Ananindeua[[#This Row],[Coluna2]])</f>
        <v>50472089000167</v>
      </c>
      <c r="L2878" t="str">
        <f t="shared" si="45"/>
        <v>504******67</v>
      </c>
    </row>
    <row r="2879" spans="1:12" x14ac:dyDescent="0.25">
      <c r="A2879" t="s">
        <v>8894</v>
      </c>
      <c r="B2879" t="s">
        <v>8895</v>
      </c>
      <c r="C2879" t="s">
        <v>17</v>
      </c>
      <c r="D2879" s="1">
        <v>45299.89303240741</v>
      </c>
      <c r="E2879" s="18" t="s">
        <v>11</v>
      </c>
      <c r="F2879" s="13" t="s">
        <v>16</v>
      </c>
      <c r="G2879" t="s">
        <v>14</v>
      </c>
      <c r="H2879">
        <v>0</v>
      </c>
      <c r="I2879" s="2"/>
      <c r="J2879" s="4">
        <v>0</v>
      </c>
      <c r="K2879" t="str">
        <f>IF((LEN(relatorio_Ananindeua[[#This Row],[CIF/CPF/CNPJ]])=14),relatorio_Ananindeua[[#This Row],[CIF/CPF/CNPJ]],relatorio_Ananindeua[[#This Row],[Coluna2]])</f>
        <v>50500858000193</v>
      </c>
      <c r="L2879" t="str">
        <f t="shared" si="45"/>
        <v>505******93</v>
      </c>
    </row>
    <row r="2880" spans="1:12" x14ac:dyDescent="0.25">
      <c r="A2880" t="s">
        <v>8904</v>
      </c>
      <c r="B2880" t="s">
        <v>8905</v>
      </c>
      <c r="C2880" t="s">
        <v>17</v>
      </c>
      <c r="D2880" s="1">
        <v>45299.89303240741</v>
      </c>
      <c r="E2880" s="18" t="s">
        <v>11</v>
      </c>
      <c r="F2880" s="13" t="s">
        <v>16</v>
      </c>
      <c r="G2880" t="s">
        <v>14</v>
      </c>
      <c r="H2880">
        <v>0</v>
      </c>
      <c r="I2880" s="2"/>
      <c r="J2880" s="4">
        <v>0</v>
      </c>
      <c r="K2880" t="str">
        <f>IF((LEN(relatorio_Ananindeua[[#This Row],[CIF/CPF/CNPJ]])=14),relatorio_Ananindeua[[#This Row],[CIF/CPF/CNPJ]],relatorio_Ananindeua[[#This Row],[Coluna2]])</f>
        <v>50509704000162</v>
      </c>
      <c r="L2880" t="str">
        <f t="shared" si="45"/>
        <v>505******62</v>
      </c>
    </row>
    <row r="2881" spans="1:12" x14ac:dyDescent="0.25">
      <c r="A2881" t="s">
        <v>857</v>
      </c>
      <c r="B2881" t="s">
        <v>858</v>
      </c>
      <c r="C2881" t="s">
        <v>17</v>
      </c>
      <c r="D2881" s="1">
        <v>45299.893043981479</v>
      </c>
      <c r="E2881" s="18" t="s">
        <v>11</v>
      </c>
      <c r="F2881" s="13" t="s">
        <v>16</v>
      </c>
      <c r="G2881" t="s">
        <v>14</v>
      </c>
      <c r="H2881">
        <v>0</v>
      </c>
      <c r="I2881" s="2"/>
      <c r="J2881" s="4">
        <v>0</v>
      </c>
      <c r="K2881" t="str">
        <f>IF((LEN(relatorio_Ananindeua[[#This Row],[CIF/CPF/CNPJ]])=14),relatorio_Ananindeua[[#This Row],[CIF/CPF/CNPJ]],relatorio_Ananindeua[[#This Row],[Coluna2]])</f>
        <v>16672045000142</v>
      </c>
      <c r="L2881" t="str">
        <f t="shared" si="45"/>
        <v>166******42</v>
      </c>
    </row>
    <row r="2882" spans="1:12" x14ac:dyDescent="0.25">
      <c r="A2882" t="s">
        <v>8864</v>
      </c>
      <c r="B2882" t="s">
        <v>8865</v>
      </c>
      <c r="C2882" t="s">
        <v>17</v>
      </c>
      <c r="D2882" s="1">
        <v>45299.893043981479</v>
      </c>
      <c r="E2882" s="18" t="s">
        <v>11</v>
      </c>
      <c r="F2882" s="13" t="s">
        <v>16</v>
      </c>
      <c r="G2882" t="s">
        <v>14</v>
      </c>
      <c r="H2882">
        <v>0</v>
      </c>
      <c r="I2882" s="2"/>
      <c r="J2882" s="4">
        <v>0</v>
      </c>
      <c r="K2882" t="str">
        <f>IF((LEN(relatorio_Ananindeua[[#This Row],[CIF/CPF/CNPJ]])=14),relatorio_Ananindeua[[#This Row],[CIF/CPF/CNPJ]],relatorio_Ananindeua[[#This Row],[Coluna2]])</f>
        <v>50467683000160</v>
      </c>
      <c r="L2882" t="str">
        <f t="shared" si="45"/>
        <v>504******60</v>
      </c>
    </row>
    <row r="2883" spans="1:12" x14ac:dyDescent="0.25">
      <c r="A2883" t="s">
        <v>8876</v>
      </c>
      <c r="B2883" t="s">
        <v>8877</v>
      </c>
      <c r="C2883" t="s">
        <v>17</v>
      </c>
      <c r="D2883" s="1">
        <v>45299.893043981479</v>
      </c>
      <c r="E2883" s="18" t="s">
        <v>11</v>
      </c>
      <c r="F2883" s="13" t="s">
        <v>16</v>
      </c>
      <c r="G2883" t="s">
        <v>14</v>
      </c>
      <c r="H2883">
        <v>0</v>
      </c>
      <c r="I2883" s="2"/>
      <c r="J2883" s="4">
        <v>0</v>
      </c>
      <c r="K2883" t="str">
        <f>IF((LEN(relatorio_Ananindeua[[#This Row],[CIF/CPF/CNPJ]])=14),relatorio_Ananindeua[[#This Row],[CIF/CPF/CNPJ]],relatorio_Ananindeua[[#This Row],[Coluna2]])</f>
        <v>50482381000160</v>
      </c>
      <c r="L2883" t="str">
        <f t="shared" si="45"/>
        <v>504******60</v>
      </c>
    </row>
    <row r="2884" spans="1:12" x14ac:dyDescent="0.25">
      <c r="A2884" t="s">
        <v>8796</v>
      </c>
      <c r="B2884" t="s">
        <v>8797</v>
      </c>
      <c r="C2884" t="s">
        <v>17</v>
      </c>
      <c r="D2884" s="1">
        <v>45299.893055555556</v>
      </c>
      <c r="E2884" s="18" t="s">
        <v>11</v>
      </c>
      <c r="F2884" s="13" t="s">
        <v>16</v>
      </c>
      <c r="G2884" t="s">
        <v>14</v>
      </c>
      <c r="H2884">
        <v>0</v>
      </c>
      <c r="I2884" s="2"/>
      <c r="J2884" s="4">
        <v>0</v>
      </c>
      <c r="K2884" t="str">
        <f>IF((LEN(relatorio_Ananindeua[[#This Row],[CIF/CPF/CNPJ]])=14),relatorio_Ananindeua[[#This Row],[CIF/CPF/CNPJ]],relatorio_Ananindeua[[#This Row],[Coluna2]])</f>
        <v>50342598000175</v>
      </c>
      <c r="L2884" t="str">
        <f t="shared" si="45"/>
        <v>503******75</v>
      </c>
    </row>
    <row r="2885" spans="1:12" x14ac:dyDescent="0.25">
      <c r="A2885" t="s">
        <v>8830</v>
      </c>
      <c r="B2885" t="s">
        <v>8831</v>
      </c>
      <c r="C2885" t="s">
        <v>17</v>
      </c>
      <c r="D2885" s="1">
        <v>45299.893055555556</v>
      </c>
      <c r="E2885" s="18" t="s">
        <v>11</v>
      </c>
      <c r="F2885" s="13" t="s">
        <v>16</v>
      </c>
      <c r="G2885" t="s">
        <v>14</v>
      </c>
      <c r="H2885">
        <v>0</v>
      </c>
      <c r="I2885" s="2"/>
      <c r="J2885" s="4">
        <v>0</v>
      </c>
      <c r="K2885" t="str">
        <f>IF((LEN(relatorio_Ananindeua[[#This Row],[CIF/CPF/CNPJ]])=14),relatorio_Ananindeua[[#This Row],[CIF/CPF/CNPJ]],relatorio_Ananindeua[[#This Row],[Coluna2]])</f>
        <v>50402143000106</v>
      </c>
      <c r="L2885" t="str">
        <f t="shared" si="45"/>
        <v>504******06</v>
      </c>
    </row>
    <row r="2886" spans="1:12" x14ac:dyDescent="0.25">
      <c r="A2886" t="s">
        <v>8872</v>
      </c>
      <c r="B2886" t="s">
        <v>8873</v>
      </c>
      <c r="C2886" t="s">
        <v>17</v>
      </c>
      <c r="D2886" s="1">
        <v>45299.893055555556</v>
      </c>
      <c r="E2886" s="18" t="s">
        <v>11</v>
      </c>
      <c r="F2886" s="13" t="s">
        <v>16</v>
      </c>
      <c r="G2886" t="s">
        <v>14</v>
      </c>
      <c r="H2886">
        <v>0</v>
      </c>
      <c r="I2886" s="2"/>
      <c r="J2886" s="4">
        <v>0</v>
      </c>
      <c r="K2886" t="str">
        <f>IF((LEN(relatorio_Ananindeua[[#This Row],[CIF/CPF/CNPJ]])=14),relatorio_Ananindeua[[#This Row],[CIF/CPF/CNPJ]],relatorio_Ananindeua[[#This Row],[Coluna2]])</f>
        <v>50478286000193</v>
      </c>
      <c r="L2886" t="str">
        <f t="shared" si="45"/>
        <v>504******93</v>
      </c>
    </row>
    <row r="2887" spans="1:12" x14ac:dyDescent="0.25">
      <c r="A2887" t="s">
        <v>8848</v>
      </c>
      <c r="B2887" t="s">
        <v>8849</v>
      </c>
      <c r="C2887" t="s">
        <v>17</v>
      </c>
      <c r="D2887" s="1">
        <v>45299.893067129633</v>
      </c>
      <c r="E2887" s="18" t="s">
        <v>11</v>
      </c>
      <c r="F2887" s="13" t="s">
        <v>16</v>
      </c>
      <c r="G2887" t="s">
        <v>14</v>
      </c>
      <c r="H2887">
        <v>0</v>
      </c>
      <c r="I2887" s="2"/>
      <c r="J2887" s="4">
        <v>0</v>
      </c>
      <c r="K2887" t="str">
        <f>IF((LEN(relatorio_Ananindeua[[#This Row],[CIF/CPF/CNPJ]])=14),relatorio_Ananindeua[[#This Row],[CIF/CPF/CNPJ]],relatorio_Ananindeua[[#This Row],[Coluna2]])</f>
        <v>50427995000140</v>
      </c>
      <c r="L2887" t="str">
        <f t="shared" si="45"/>
        <v>504******40</v>
      </c>
    </row>
    <row r="2888" spans="1:12" x14ac:dyDescent="0.25">
      <c r="A2888" t="s">
        <v>8820</v>
      </c>
      <c r="B2888" t="s">
        <v>8821</v>
      </c>
      <c r="C2888" t="s">
        <v>17</v>
      </c>
      <c r="D2888" s="1">
        <v>45299.893078703702</v>
      </c>
      <c r="E2888" s="18" t="s">
        <v>11</v>
      </c>
      <c r="F2888" s="13" t="s">
        <v>16</v>
      </c>
      <c r="G2888" t="s">
        <v>14</v>
      </c>
      <c r="H2888">
        <v>0</v>
      </c>
      <c r="I2888" s="2"/>
      <c r="J2888" s="4">
        <v>0</v>
      </c>
      <c r="K2888" t="str">
        <f>IF((LEN(relatorio_Ananindeua[[#This Row],[CIF/CPF/CNPJ]])=14),relatorio_Ananindeua[[#This Row],[CIF/CPF/CNPJ]],relatorio_Ananindeua[[#This Row],[Coluna2]])</f>
        <v>50392354000105</v>
      </c>
      <c r="L2888" t="str">
        <f t="shared" si="45"/>
        <v>503******05</v>
      </c>
    </row>
    <row r="2889" spans="1:12" x14ac:dyDescent="0.25">
      <c r="A2889" t="s">
        <v>8826</v>
      </c>
      <c r="B2889" t="s">
        <v>8827</v>
      </c>
      <c r="C2889" t="s">
        <v>17</v>
      </c>
      <c r="D2889" s="1">
        <v>45299.893078703702</v>
      </c>
      <c r="E2889" s="18" t="s">
        <v>11</v>
      </c>
      <c r="F2889" s="13" t="s">
        <v>16</v>
      </c>
      <c r="G2889" t="s">
        <v>14</v>
      </c>
      <c r="H2889">
        <v>0</v>
      </c>
      <c r="I2889" s="2"/>
      <c r="J2889" s="4">
        <v>0</v>
      </c>
      <c r="K2889" t="str">
        <f>IF((LEN(relatorio_Ananindeua[[#This Row],[CIF/CPF/CNPJ]])=14),relatorio_Ananindeua[[#This Row],[CIF/CPF/CNPJ]],relatorio_Ananindeua[[#This Row],[Coluna2]])</f>
        <v>50400893000130</v>
      </c>
      <c r="L2889" t="str">
        <f t="shared" si="45"/>
        <v>504******30</v>
      </c>
    </row>
    <row r="2890" spans="1:12" x14ac:dyDescent="0.25">
      <c r="A2890" t="s">
        <v>8828</v>
      </c>
      <c r="B2890" t="s">
        <v>8829</v>
      </c>
      <c r="C2890" t="s">
        <v>17</v>
      </c>
      <c r="D2890" s="1">
        <v>45299.893078703702</v>
      </c>
      <c r="E2890" s="18" t="s">
        <v>11</v>
      </c>
      <c r="F2890" s="13" t="s">
        <v>16</v>
      </c>
      <c r="G2890" t="s">
        <v>14</v>
      </c>
      <c r="H2890">
        <v>0</v>
      </c>
      <c r="I2890" s="2"/>
      <c r="J2890" s="4">
        <v>0</v>
      </c>
      <c r="K2890" t="str">
        <f>IF((LEN(relatorio_Ananindeua[[#This Row],[CIF/CPF/CNPJ]])=14),relatorio_Ananindeua[[#This Row],[CIF/CPF/CNPJ]],relatorio_Ananindeua[[#This Row],[Coluna2]])</f>
        <v>50401284000104</v>
      </c>
      <c r="L2890" t="str">
        <f t="shared" si="45"/>
        <v>504******04</v>
      </c>
    </row>
    <row r="2891" spans="1:12" x14ac:dyDescent="0.25">
      <c r="A2891" t="s">
        <v>8840</v>
      </c>
      <c r="B2891" t="s">
        <v>8841</v>
      </c>
      <c r="C2891" t="s">
        <v>17</v>
      </c>
      <c r="D2891" s="1">
        <v>45299.893078703702</v>
      </c>
      <c r="E2891" s="18" t="s">
        <v>11</v>
      </c>
      <c r="F2891" s="13" t="s">
        <v>16</v>
      </c>
      <c r="G2891" t="s">
        <v>14</v>
      </c>
      <c r="H2891">
        <v>0</v>
      </c>
      <c r="I2891" s="2"/>
      <c r="J2891" s="4">
        <v>0</v>
      </c>
      <c r="K2891" t="str">
        <f>IF((LEN(relatorio_Ananindeua[[#This Row],[CIF/CPF/CNPJ]])=14),relatorio_Ananindeua[[#This Row],[CIF/CPF/CNPJ]],relatorio_Ananindeua[[#This Row],[Coluna2]])</f>
        <v>50425333000130</v>
      </c>
      <c r="L2891" t="str">
        <f t="shared" si="45"/>
        <v>504******30</v>
      </c>
    </row>
    <row r="2892" spans="1:12" x14ac:dyDescent="0.25">
      <c r="A2892" t="s">
        <v>8860</v>
      </c>
      <c r="B2892" t="s">
        <v>8861</v>
      </c>
      <c r="C2892" t="s">
        <v>17</v>
      </c>
      <c r="D2892" s="1">
        <v>45299.893078703702</v>
      </c>
      <c r="E2892" s="18" t="s">
        <v>11</v>
      </c>
      <c r="F2892" s="13" t="s">
        <v>16</v>
      </c>
      <c r="G2892" t="s">
        <v>14</v>
      </c>
      <c r="H2892">
        <v>0</v>
      </c>
      <c r="I2892" s="2"/>
      <c r="J2892" s="4">
        <v>0</v>
      </c>
      <c r="K2892" t="str">
        <f>IF((LEN(relatorio_Ananindeua[[#This Row],[CIF/CPF/CNPJ]])=14),relatorio_Ananindeua[[#This Row],[CIF/CPF/CNPJ]],relatorio_Ananindeua[[#This Row],[Coluna2]])</f>
        <v>50448540000100</v>
      </c>
      <c r="L2892" t="str">
        <f t="shared" si="45"/>
        <v>504******00</v>
      </c>
    </row>
    <row r="2893" spans="1:12" x14ac:dyDescent="0.25">
      <c r="A2893" t="s">
        <v>8804</v>
      </c>
      <c r="B2893" t="s">
        <v>8805</v>
      </c>
      <c r="C2893" t="s">
        <v>17</v>
      </c>
      <c r="D2893" s="1">
        <v>45299.893090277779</v>
      </c>
      <c r="E2893" s="18" t="s">
        <v>11</v>
      </c>
      <c r="F2893" s="13" t="s">
        <v>16</v>
      </c>
      <c r="G2893" t="s">
        <v>14</v>
      </c>
      <c r="H2893">
        <v>0</v>
      </c>
      <c r="I2893" s="2"/>
      <c r="J2893" s="4">
        <v>0</v>
      </c>
      <c r="K2893" t="str">
        <f>IF((LEN(relatorio_Ananindeua[[#This Row],[CIF/CPF/CNPJ]])=14),relatorio_Ananindeua[[#This Row],[CIF/CPF/CNPJ]],relatorio_Ananindeua[[#This Row],[Coluna2]])</f>
        <v>50359433000106</v>
      </c>
      <c r="L2893" t="str">
        <f t="shared" si="45"/>
        <v>503******06</v>
      </c>
    </row>
    <row r="2894" spans="1:12" x14ac:dyDescent="0.25">
      <c r="A2894" t="s">
        <v>8832</v>
      </c>
      <c r="B2894" t="s">
        <v>8833</v>
      </c>
      <c r="C2894" t="s">
        <v>17</v>
      </c>
      <c r="D2894" s="1">
        <v>45299.893090277779</v>
      </c>
      <c r="E2894" s="18" t="s">
        <v>11</v>
      </c>
      <c r="F2894" s="13" t="s">
        <v>16</v>
      </c>
      <c r="G2894" t="s">
        <v>14</v>
      </c>
      <c r="H2894">
        <v>0</v>
      </c>
      <c r="I2894" s="2"/>
      <c r="J2894" s="4">
        <v>0</v>
      </c>
      <c r="K2894" t="str">
        <f>IF((LEN(relatorio_Ananindeua[[#This Row],[CIF/CPF/CNPJ]])=14),relatorio_Ananindeua[[#This Row],[CIF/CPF/CNPJ]],relatorio_Ananindeua[[#This Row],[Coluna2]])</f>
        <v>50404818000148</v>
      </c>
      <c r="L2894" t="str">
        <f t="shared" si="45"/>
        <v>504******48</v>
      </c>
    </row>
    <row r="2895" spans="1:12" x14ac:dyDescent="0.25">
      <c r="A2895" t="s">
        <v>8800</v>
      </c>
      <c r="B2895" t="s">
        <v>8801</v>
      </c>
      <c r="C2895" t="s">
        <v>17</v>
      </c>
      <c r="D2895" s="1">
        <v>45299.893101851849</v>
      </c>
      <c r="E2895" s="18" t="s">
        <v>11</v>
      </c>
      <c r="F2895" s="13" t="s">
        <v>16</v>
      </c>
      <c r="G2895" t="s">
        <v>14</v>
      </c>
      <c r="H2895">
        <v>0</v>
      </c>
      <c r="I2895" s="2"/>
      <c r="J2895" s="4">
        <v>0</v>
      </c>
      <c r="K2895" t="str">
        <f>IF((LEN(relatorio_Ananindeua[[#This Row],[CIF/CPF/CNPJ]])=14),relatorio_Ananindeua[[#This Row],[CIF/CPF/CNPJ]],relatorio_Ananindeua[[#This Row],[Coluna2]])</f>
        <v>50352207000101</v>
      </c>
      <c r="L2895" t="str">
        <f t="shared" si="45"/>
        <v>503******01</v>
      </c>
    </row>
    <row r="2896" spans="1:12" x14ac:dyDescent="0.25">
      <c r="A2896" t="s">
        <v>8816</v>
      </c>
      <c r="B2896" t="s">
        <v>8817</v>
      </c>
      <c r="C2896" t="s">
        <v>17</v>
      </c>
      <c r="D2896" s="1">
        <v>45299.893101851849</v>
      </c>
      <c r="E2896" s="18" t="s">
        <v>11</v>
      </c>
      <c r="F2896" s="13" t="s">
        <v>16</v>
      </c>
      <c r="G2896" t="s">
        <v>14</v>
      </c>
      <c r="H2896">
        <v>0</v>
      </c>
      <c r="I2896" s="2"/>
      <c r="J2896" s="4">
        <v>0</v>
      </c>
      <c r="K2896" t="str">
        <f>IF((LEN(relatorio_Ananindeua[[#This Row],[CIF/CPF/CNPJ]])=14),relatorio_Ananindeua[[#This Row],[CIF/CPF/CNPJ]],relatorio_Ananindeua[[#This Row],[Coluna2]])</f>
        <v>50385823000150</v>
      </c>
      <c r="L2896" t="str">
        <f t="shared" si="45"/>
        <v>503******50</v>
      </c>
    </row>
    <row r="2897" spans="1:12" x14ac:dyDescent="0.25">
      <c r="A2897" t="s">
        <v>8838</v>
      </c>
      <c r="B2897" t="s">
        <v>8839</v>
      </c>
      <c r="C2897" t="s">
        <v>17</v>
      </c>
      <c r="D2897" s="1">
        <v>45299.893101851849</v>
      </c>
      <c r="E2897" s="18" t="s">
        <v>11</v>
      </c>
      <c r="F2897" s="13" t="s">
        <v>16</v>
      </c>
      <c r="G2897" t="s">
        <v>14</v>
      </c>
      <c r="H2897">
        <v>0</v>
      </c>
      <c r="I2897" s="2"/>
      <c r="J2897" s="4">
        <v>0</v>
      </c>
      <c r="K2897" t="str">
        <f>IF((LEN(relatorio_Ananindeua[[#This Row],[CIF/CPF/CNPJ]])=14),relatorio_Ananindeua[[#This Row],[CIF/CPF/CNPJ]],relatorio_Ananindeua[[#This Row],[Coluna2]])</f>
        <v>50406625000126</v>
      </c>
      <c r="L2897" t="str">
        <f t="shared" si="45"/>
        <v>504******26</v>
      </c>
    </row>
    <row r="2898" spans="1:12" x14ac:dyDescent="0.25">
      <c r="A2898" t="s">
        <v>8808</v>
      </c>
      <c r="B2898" t="s">
        <v>8809</v>
      </c>
      <c r="C2898" t="s">
        <v>17</v>
      </c>
      <c r="D2898" s="1">
        <v>45299.893113425926</v>
      </c>
      <c r="E2898" s="18" t="s">
        <v>11</v>
      </c>
      <c r="F2898" s="13" t="s">
        <v>16</v>
      </c>
      <c r="G2898" t="s">
        <v>14</v>
      </c>
      <c r="H2898">
        <v>0</v>
      </c>
      <c r="I2898" s="2"/>
      <c r="J2898" s="4">
        <v>0</v>
      </c>
      <c r="K2898" t="str">
        <f>IF((LEN(relatorio_Ananindeua[[#This Row],[CIF/CPF/CNPJ]])=14),relatorio_Ananindeua[[#This Row],[CIF/CPF/CNPJ]],relatorio_Ananindeua[[#This Row],[Coluna2]])</f>
        <v>50376063000115</v>
      </c>
      <c r="L2898" t="str">
        <f t="shared" ref="L2898:L2961" si="46">_xlfn.CONCAT(LEFT(A2898,3),REPT("*",6),RIGHT(A2898,2))</f>
        <v>503******15</v>
      </c>
    </row>
    <row r="2899" spans="1:12" x14ac:dyDescent="0.25">
      <c r="A2899" t="s">
        <v>8824</v>
      </c>
      <c r="B2899" t="s">
        <v>8825</v>
      </c>
      <c r="C2899" t="s">
        <v>17</v>
      </c>
      <c r="D2899" s="1">
        <v>45299.893113425926</v>
      </c>
      <c r="E2899" s="18" t="s">
        <v>11</v>
      </c>
      <c r="F2899" s="13" t="s">
        <v>16</v>
      </c>
      <c r="G2899" t="s">
        <v>14</v>
      </c>
      <c r="H2899">
        <v>0</v>
      </c>
      <c r="I2899" s="2"/>
      <c r="J2899" s="4">
        <v>0</v>
      </c>
      <c r="K2899" t="str">
        <f>IF((LEN(relatorio_Ananindeua[[#This Row],[CIF/CPF/CNPJ]])=14),relatorio_Ananindeua[[#This Row],[CIF/CPF/CNPJ]],relatorio_Ananindeua[[#This Row],[Coluna2]])</f>
        <v>50400434000157</v>
      </c>
      <c r="L2899" t="str">
        <f t="shared" si="46"/>
        <v>504******57</v>
      </c>
    </row>
    <row r="2900" spans="1:12" x14ac:dyDescent="0.25">
      <c r="A2900" t="s">
        <v>8862</v>
      </c>
      <c r="B2900" t="s">
        <v>8863</v>
      </c>
      <c r="C2900" t="s">
        <v>17</v>
      </c>
      <c r="D2900" s="1">
        <v>45299.893125000002</v>
      </c>
      <c r="E2900" s="18" t="s">
        <v>11</v>
      </c>
      <c r="F2900" s="13" t="s">
        <v>16</v>
      </c>
      <c r="G2900" t="s">
        <v>14</v>
      </c>
      <c r="H2900">
        <v>0</v>
      </c>
      <c r="I2900" s="2"/>
      <c r="J2900" s="4">
        <v>0</v>
      </c>
      <c r="K2900" t="str">
        <f>IF((LEN(relatorio_Ananindeua[[#This Row],[CIF/CPF/CNPJ]])=14),relatorio_Ananindeua[[#This Row],[CIF/CPF/CNPJ]],relatorio_Ananindeua[[#This Row],[Coluna2]])</f>
        <v>50451298000124</v>
      </c>
      <c r="L2900" t="str">
        <f t="shared" si="46"/>
        <v>504******24</v>
      </c>
    </row>
    <row r="2901" spans="1:12" x14ac:dyDescent="0.25">
      <c r="A2901" t="s">
        <v>8850</v>
      </c>
      <c r="B2901" t="s">
        <v>8851</v>
      </c>
      <c r="C2901" t="s">
        <v>17</v>
      </c>
      <c r="D2901" s="1">
        <v>45299.893136574072</v>
      </c>
      <c r="E2901" s="18" t="s">
        <v>11</v>
      </c>
      <c r="F2901" s="13" t="s">
        <v>16</v>
      </c>
      <c r="G2901" t="s">
        <v>13496</v>
      </c>
      <c r="H2901">
        <v>0</v>
      </c>
      <c r="I2901" s="2"/>
      <c r="J2901" s="4">
        <v>513.63</v>
      </c>
      <c r="K2901" t="str">
        <f>IF((LEN(relatorio_Ananindeua[[#This Row],[CIF/CPF/CNPJ]])=14),relatorio_Ananindeua[[#This Row],[CIF/CPF/CNPJ]],relatorio_Ananindeua[[#This Row],[Coluna2]])</f>
        <v>50433243000191</v>
      </c>
      <c r="L2901" t="str">
        <f t="shared" si="46"/>
        <v>504******91</v>
      </c>
    </row>
    <row r="2902" spans="1:12" x14ac:dyDescent="0.25">
      <c r="A2902" t="s">
        <v>8822</v>
      </c>
      <c r="B2902" t="s">
        <v>8823</v>
      </c>
      <c r="C2902" t="s">
        <v>17</v>
      </c>
      <c r="D2902" s="1">
        <v>45299.893148148149</v>
      </c>
      <c r="E2902" s="18" t="s">
        <v>11</v>
      </c>
      <c r="F2902" s="13" t="s">
        <v>16</v>
      </c>
      <c r="G2902" t="s">
        <v>14</v>
      </c>
      <c r="H2902">
        <v>0</v>
      </c>
      <c r="I2902" s="2"/>
      <c r="J2902" s="4">
        <v>0</v>
      </c>
      <c r="K2902" t="str">
        <f>IF((LEN(relatorio_Ananindeua[[#This Row],[CIF/CPF/CNPJ]])=14),relatorio_Ananindeua[[#This Row],[CIF/CPF/CNPJ]],relatorio_Ananindeua[[#This Row],[Coluna2]])</f>
        <v>50399873000197</v>
      </c>
      <c r="L2902" t="str">
        <f t="shared" si="46"/>
        <v>503******97</v>
      </c>
    </row>
    <row r="2903" spans="1:12" x14ac:dyDescent="0.25">
      <c r="A2903" t="s">
        <v>8844</v>
      </c>
      <c r="B2903" t="s">
        <v>8845</v>
      </c>
      <c r="C2903" t="s">
        <v>17</v>
      </c>
      <c r="D2903" s="1">
        <v>45299.893148148149</v>
      </c>
      <c r="E2903" s="18" t="s">
        <v>11</v>
      </c>
      <c r="F2903" s="13" t="s">
        <v>16</v>
      </c>
      <c r="G2903" t="s">
        <v>14</v>
      </c>
      <c r="H2903">
        <v>0</v>
      </c>
      <c r="I2903" s="2"/>
      <c r="J2903" s="4">
        <v>0</v>
      </c>
      <c r="K2903" t="str">
        <f>IF((LEN(relatorio_Ananindeua[[#This Row],[CIF/CPF/CNPJ]])=14),relatorio_Ananindeua[[#This Row],[CIF/CPF/CNPJ]],relatorio_Ananindeua[[#This Row],[Coluna2]])</f>
        <v>50427214000117</v>
      </c>
      <c r="L2903" t="str">
        <f t="shared" si="46"/>
        <v>504******17</v>
      </c>
    </row>
    <row r="2904" spans="1:12" x14ac:dyDescent="0.25">
      <c r="A2904" t="s">
        <v>8810</v>
      </c>
      <c r="B2904" t="s">
        <v>8811</v>
      </c>
      <c r="C2904" t="s">
        <v>17</v>
      </c>
      <c r="D2904" s="1">
        <v>45299.893159722225</v>
      </c>
      <c r="E2904" s="18" t="s">
        <v>11</v>
      </c>
      <c r="F2904" s="13" t="s">
        <v>16</v>
      </c>
      <c r="G2904" t="s">
        <v>14</v>
      </c>
      <c r="H2904">
        <v>0</v>
      </c>
      <c r="I2904" s="2"/>
      <c r="J2904" s="4">
        <v>0</v>
      </c>
      <c r="K2904" t="str">
        <f>IF((LEN(relatorio_Ananindeua[[#This Row],[CIF/CPF/CNPJ]])=14),relatorio_Ananindeua[[#This Row],[CIF/CPF/CNPJ]],relatorio_Ananindeua[[#This Row],[Coluna2]])</f>
        <v>50379596000150</v>
      </c>
      <c r="L2904" t="str">
        <f t="shared" si="46"/>
        <v>503******50</v>
      </c>
    </row>
    <row r="2905" spans="1:12" x14ac:dyDescent="0.25">
      <c r="A2905" t="s">
        <v>8806</v>
      </c>
      <c r="B2905" t="s">
        <v>8807</v>
      </c>
      <c r="C2905" t="s">
        <v>17</v>
      </c>
      <c r="D2905" s="1">
        <v>45299.893171296295</v>
      </c>
      <c r="E2905" s="18" t="s">
        <v>11</v>
      </c>
      <c r="F2905" s="13" t="s">
        <v>16</v>
      </c>
      <c r="G2905" t="s">
        <v>14</v>
      </c>
      <c r="H2905">
        <v>0</v>
      </c>
      <c r="I2905" s="2"/>
      <c r="J2905" s="4">
        <v>0</v>
      </c>
      <c r="K2905" t="str">
        <f>IF((LEN(relatorio_Ananindeua[[#This Row],[CIF/CPF/CNPJ]])=14),relatorio_Ananindeua[[#This Row],[CIF/CPF/CNPJ]],relatorio_Ananindeua[[#This Row],[Coluna2]])</f>
        <v>50365308000109</v>
      </c>
      <c r="L2905" t="str">
        <f t="shared" si="46"/>
        <v>503******09</v>
      </c>
    </row>
    <row r="2906" spans="1:12" x14ac:dyDescent="0.25">
      <c r="A2906" t="s">
        <v>8772</v>
      </c>
      <c r="B2906" t="s">
        <v>8773</v>
      </c>
      <c r="C2906" t="s">
        <v>17</v>
      </c>
      <c r="D2906" s="1">
        <v>45299.893194444441</v>
      </c>
      <c r="E2906" s="18" t="s">
        <v>11</v>
      </c>
      <c r="F2906" s="13" t="s">
        <v>16</v>
      </c>
      <c r="G2906" t="s">
        <v>14</v>
      </c>
      <c r="H2906">
        <v>0</v>
      </c>
      <c r="I2906" s="2"/>
      <c r="J2906" s="4">
        <v>0</v>
      </c>
      <c r="K2906" t="str">
        <f>IF((LEN(relatorio_Ananindeua[[#This Row],[CIF/CPF/CNPJ]])=14),relatorio_Ananindeua[[#This Row],[CIF/CPF/CNPJ]],relatorio_Ananindeua[[#This Row],[Coluna2]])</f>
        <v>50313149000107</v>
      </c>
      <c r="L2906" t="str">
        <f t="shared" si="46"/>
        <v>503******07</v>
      </c>
    </row>
    <row r="2907" spans="1:12" x14ac:dyDescent="0.25">
      <c r="A2907" t="s">
        <v>8780</v>
      </c>
      <c r="B2907" t="s">
        <v>8781</v>
      </c>
      <c r="C2907" t="s">
        <v>17</v>
      </c>
      <c r="D2907" s="1">
        <v>45299.893194444441</v>
      </c>
      <c r="E2907" s="18" t="s">
        <v>11</v>
      </c>
      <c r="F2907" s="13" t="s">
        <v>16</v>
      </c>
      <c r="G2907" t="s">
        <v>14</v>
      </c>
      <c r="H2907">
        <v>0</v>
      </c>
      <c r="I2907" s="2"/>
      <c r="J2907" s="4">
        <v>0</v>
      </c>
      <c r="K2907" t="str">
        <f>IF((LEN(relatorio_Ananindeua[[#This Row],[CIF/CPF/CNPJ]])=14),relatorio_Ananindeua[[#This Row],[CIF/CPF/CNPJ]],relatorio_Ananindeua[[#This Row],[Coluna2]])</f>
        <v>50319343000191</v>
      </c>
      <c r="L2907" t="str">
        <f t="shared" si="46"/>
        <v>503******91</v>
      </c>
    </row>
    <row r="2908" spans="1:12" x14ac:dyDescent="0.25">
      <c r="A2908" t="s">
        <v>8790</v>
      </c>
      <c r="B2908" t="s">
        <v>8791</v>
      </c>
      <c r="C2908" t="s">
        <v>17</v>
      </c>
      <c r="D2908" s="1">
        <v>45299.893194444441</v>
      </c>
      <c r="E2908" s="18" t="s">
        <v>11</v>
      </c>
      <c r="F2908" s="13" t="s">
        <v>16</v>
      </c>
      <c r="G2908" t="s">
        <v>14</v>
      </c>
      <c r="H2908">
        <v>0</v>
      </c>
      <c r="I2908" s="2"/>
      <c r="J2908" s="4">
        <v>0</v>
      </c>
      <c r="K2908" t="str">
        <f>IF((LEN(relatorio_Ananindeua[[#This Row],[CIF/CPF/CNPJ]])=14),relatorio_Ananindeua[[#This Row],[CIF/CPF/CNPJ]],relatorio_Ananindeua[[#This Row],[Coluna2]])</f>
        <v>50334206000126</v>
      </c>
      <c r="L2908" t="str">
        <f t="shared" si="46"/>
        <v>503******26</v>
      </c>
    </row>
    <row r="2909" spans="1:12" x14ac:dyDescent="0.25">
      <c r="A2909" t="s">
        <v>8776</v>
      </c>
      <c r="B2909" t="s">
        <v>8777</v>
      </c>
      <c r="C2909" t="s">
        <v>17</v>
      </c>
      <c r="D2909" s="1">
        <v>45299.893206018518</v>
      </c>
      <c r="E2909" s="18" t="s">
        <v>11</v>
      </c>
      <c r="F2909" s="13" t="s">
        <v>16</v>
      </c>
      <c r="G2909" t="s">
        <v>14</v>
      </c>
      <c r="H2909">
        <v>0</v>
      </c>
      <c r="I2909" s="2"/>
      <c r="J2909" s="4">
        <v>0</v>
      </c>
      <c r="K2909" t="str">
        <f>IF((LEN(relatorio_Ananindeua[[#This Row],[CIF/CPF/CNPJ]])=14),relatorio_Ananindeua[[#This Row],[CIF/CPF/CNPJ]],relatorio_Ananindeua[[#This Row],[Coluna2]])</f>
        <v>50315257000100</v>
      </c>
      <c r="L2909" t="str">
        <f t="shared" si="46"/>
        <v>503******00</v>
      </c>
    </row>
    <row r="2910" spans="1:12" x14ac:dyDescent="0.25">
      <c r="A2910" t="s">
        <v>8762</v>
      </c>
      <c r="B2910" t="s">
        <v>8763</v>
      </c>
      <c r="C2910" t="s">
        <v>17</v>
      </c>
      <c r="D2910" s="1">
        <v>45299.893217592595</v>
      </c>
      <c r="E2910" s="18" t="s">
        <v>11</v>
      </c>
      <c r="F2910" s="13" t="s">
        <v>16</v>
      </c>
      <c r="G2910" t="s">
        <v>14</v>
      </c>
      <c r="H2910">
        <v>0</v>
      </c>
      <c r="I2910" s="2"/>
      <c r="J2910" s="4">
        <v>0</v>
      </c>
      <c r="K2910" t="str">
        <f>IF((LEN(relatorio_Ananindeua[[#This Row],[CIF/CPF/CNPJ]])=14),relatorio_Ananindeua[[#This Row],[CIF/CPF/CNPJ]],relatorio_Ananindeua[[#This Row],[Coluna2]])</f>
        <v>50295141000157</v>
      </c>
      <c r="L2910" t="str">
        <f t="shared" si="46"/>
        <v>502******57</v>
      </c>
    </row>
    <row r="2911" spans="1:12" x14ac:dyDescent="0.25">
      <c r="A2911" t="s">
        <v>8764</v>
      </c>
      <c r="B2911" t="s">
        <v>8765</v>
      </c>
      <c r="C2911" t="s">
        <v>17</v>
      </c>
      <c r="D2911" s="1">
        <v>45299.893217592595</v>
      </c>
      <c r="E2911" s="18" t="s">
        <v>11</v>
      </c>
      <c r="F2911" s="13" t="s">
        <v>16</v>
      </c>
      <c r="G2911" t="s">
        <v>14</v>
      </c>
      <c r="H2911">
        <v>0</v>
      </c>
      <c r="I2911" s="2"/>
      <c r="J2911" s="4">
        <v>0</v>
      </c>
      <c r="K2911" t="str">
        <f>IF((LEN(relatorio_Ananindeua[[#This Row],[CIF/CPF/CNPJ]])=14),relatorio_Ananindeua[[#This Row],[CIF/CPF/CNPJ]],relatorio_Ananindeua[[#This Row],[Coluna2]])</f>
        <v>50297111000180</v>
      </c>
      <c r="L2911" t="str">
        <f t="shared" si="46"/>
        <v>502******80</v>
      </c>
    </row>
    <row r="2912" spans="1:12" x14ac:dyDescent="0.25">
      <c r="A2912" t="s">
        <v>8766</v>
      </c>
      <c r="B2912" t="s">
        <v>8767</v>
      </c>
      <c r="C2912" t="s">
        <v>17</v>
      </c>
      <c r="D2912" s="1">
        <v>45299.893217592595</v>
      </c>
      <c r="E2912" s="18" t="s">
        <v>11</v>
      </c>
      <c r="F2912" s="13" t="s">
        <v>16</v>
      </c>
      <c r="G2912" t="s">
        <v>14</v>
      </c>
      <c r="H2912">
        <v>0</v>
      </c>
      <c r="I2912" s="2"/>
      <c r="J2912" s="4">
        <v>0</v>
      </c>
      <c r="K2912" t="str">
        <f>IF((LEN(relatorio_Ananindeua[[#This Row],[CIF/CPF/CNPJ]])=14),relatorio_Ananindeua[[#This Row],[CIF/CPF/CNPJ]],relatorio_Ananindeua[[#This Row],[Coluna2]])</f>
        <v>50308472000184</v>
      </c>
      <c r="L2912" t="str">
        <f t="shared" si="46"/>
        <v>503******84</v>
      </c>
    </row>
    <row r="2913" spans="1:12" x14ac:dyDescent="0.25">
      <c r="A2913" t="s">
        <v>8770</v>
      </c>
      <c r="B2913" t="s">
        <v>8771</v>
      </c>
      <c r="C2913" t="s">
        <v>17</v>
      </c>
      <c r="D2913" s="1">
        <v>45299.893217592595</v>
      </c>
      <c r="E2913" s="18" t="s">
        <v>11</v>
      </c>
      <c r="F2913" s="13" t="s">
        <v>16</v>
      </c>
      <c r="G2913" t="s">
        <v>14</v>
      </c>
      <c r="H2913">
        <v>0</v>
      </c>
      <c r="I2913" s="2"/>
      <c r="J2913" s="4">
        <v>0</v>
      </c>
      <c r="K2913" t="str">
        <f>IF((LEN(relatorio_Ananindeua[[#This Row],[CIF/CPF/CNPJ]])=14),relatorio_Ananindeua[[#This Row],[CIF/CPF/CNPJ]],relatorio_Ananindeua[[#This Row],[Coluna2]])</f>
        <v>50312416000113</v>
      </c>
      <c r="L2913" t="str">
        <f t="shared" si="46"/>
        <v>503******13</v>
      </c>
    </row>
    <row r="2914" spans="1:12" x14ac:dyDescent="0.25">
      <c r="A2914" t="s">
        <v>8756</v>
      </c>
      <c r="B2914" t="s">
        <v>8757</v>
      </c>
      <c r="C2914" t="s">
        <v>17</v>
      </c>
      <c r="D2914" s="1">
        <v>45299.893229166664</v>
      </c>
      <c r="E2914" s="18" t="s">
        <v>11</v>
      </c>
      <c r="F2914" s="13" t="s">
        <v>16</v>
      </c>
      <c r="G2914" t="s">
        <v>14</v>
      </c>
      <c r="H2914">
        <v>0</v>
      </c>
      <c r="I2914" s="2"/>
      <c r="J2914" s="4">
        <v>0</v>
      </c>
      <c r="K2914" t="str">
        <f>IF((LEN(relatorio_Ananindeua[[#This Row],[CIF/CPF/CNPJ]])=14),relatorio_Ananindeua[[#This Row],[CIF/CPF/CNPJ]],relatorio_Ananindeua[[#This Row],[Coluna2]])</f>
        <v>50284395000170</v>
      </c>
      <c r="L2914" t="str">
        <f t="shared" si="46"/>
        <v>502******70</v>
      </c>
    </row>
    <row r="2915" spans="1:12" x14ac:dyDescent="0.25">
      <c r="A2915" t="s">
        <v>8760</v>
      </c>
      <c r="B2915" t="s">
        <v>8761</v>
      </c>
      <c r="C2915" t="s">
        <v>17</v>
      </c>
      <c r="D2915" s="1">
        <v>45299.893229166664</v>
      </c>
      <c r="E2915" s="18" t="s">
        <v>11</v>
      </c>
      <c r="F2915" s="13" t="s">
        <v>16</v>
      </c>
      <c r="G2915" t="s">
        <v>14</v>
      </c>
      <c r="H2915">
        <v>0</v>
      </c>
      <c r="I2915" s="2"/>
      <c r="J2915" s="4">
        <v>0</v>
      </c>
      <c r="K2915" t="str">
        <f>IF((LEN(relatorio_Ananindeua[[#This Row],[CIF/CPF/CNPJ]])=14),relatorio_Ananindeua[[#This Row],[CIF/CPF/CNPJ]],relatorio_Ananindeua[[#This Row],[Coluna2]])</f>
        <v>50291084000138</v>
      </c>
      <c r="L2915" t="str">
        <f t="shared" si="46"/>
        <v>502******38</v>
      </c>
    </row>
    <row r="2916" spans="1:12" x14ac:dyDescent="0.25">
      <c r="A2916" t="s">
        <v>8746</v>
      </c>
      <c r="B2916" t="s">
        <v>8747</v>
      </c>
      <c r="C2916" t="s">
        <v>17</v>
      </c>
      <c r="D2916" s="1">
        <v>45299.893240740741</v>
      </c>
      <c r="E2916" s="18" t="s">
        <v>11</v>
      </c>
      <c r="F2916" s="13" t="s">
        <v>16</v>
      </c>
      <c r="G2916" t="s">
        <v>14</v>
      </c>
      <c r="H2916">
        <v>0</v>
      </c>
      <c r="I2916" s="2"/>
      <c r="J2916" s="4">
        <v>0</v>
      </c>
      <c r="K2916" t="str">
        <f>IF((LEN(relatorio_Ananindeua[[#This Row],[CIF/CPF/CNPJ]])=14),relatorio_Ananindeua[[#This Row],[CIF/CPF/CNPJ]],relatorio_Ananindeua[[#This Row],[Coluna2]])</f>
        <v>50274318000139</v>
      </c>
      <c r="L2916" t="str">
        <f t="shared" si="46"/>
        <v>502******39</v>
      </c>
    </row>
    <row r="2917" spans="1:12" x14ac:dyDescent="0.25">
      <c r="A2917" t="s">
        <v>8754</v>
      </c>
      <c r="B2917" t="s">
        <v>8755</v>
      </c>
      <c r="C2917" t="s">
        <v>17</v>
      </c>
      <c r="D2917" s="1">
        <v>45299.893240740741</v>
      </c>
      <c r="E2917" s="18" t="s">
        <v>11</v>
      </c>
      <c r="F2917" s="13" t="s">
        <v>16</v>
      </c>
      <c r="G2917" t="s">
        <v>14</v>
      </c>
      <c r="H2917">
        <v>0</v>
      </c>
      <c r="I2917" s="2"/>
      <c r="J2917" s="4">
        <v>0</v>
      </c>
      <c r="K2917" t="str">
        <f>IF((LEN(relatorio_Ananindeua[[#This Row],[CIF/CPF/CNPJ]])=14),relatorio_Ananindeua[[#This Row],[CIF/CPF/CNPJ]],relatorio_Ananindeua[[#This Row],[Coluna2]])</f>
        <v>50284001000183</v>
      </c>
      <c r="L2917" t="str">
        <f t="shared" si="46"/>
        <v>502******83</v>
      </c>
    </row>
    <row r="2918" spans="1:12" x14ac:dyDescent="0.25">
      <c r="A2918" t="s">
        <v>8758</v>
      </c>
      <c r="B2918" t="s">
        <v>8759</v>
      </c>
      <c r="C2918" t="s">
        <v>17</v>
      </c>
      <c r="D2918" s="1">
        <v>45299.893240740741</v>
      </c>
      <c r="E2918" s="18" t="s">
        <v>11</v>
      </c>
      <c r="F2918" s="13" t="s">
        <v>16</v>
      </c>
      <c r="G2918" t="s">
        <v>14</v>
      </c>
      <c r="H2918">
        <v>0</v>
      </c>
      <c r="I2918" s="2"/>
      <c r="J2918" s="4">
        <v>0</v>
      </c>
      <c r="K2918" t="str">
        <f>IF((LEN(relatorio_Ananindeua[[#This Row],[CIF/CPF/CNPJ]])=14),relatorio_Ananindeua[[#This Row],[CIF/CPF/CNPJ]],relatorio_Ananindeua[[#This Row],[Coluna2]])</f>
        <v>50287579000193</v>
      </c>
      <c r="L2918" t="str">
        <f t="shared" si="46"/>
        <v>502******93</v>
      </c>
    </row>
    <row r="2919" spans="1:12" x14ac:dyDescent="0.25">
      <c r="A2919" t="s">
        <v>8740</v>
      </c>
      <c r="B2919" t="s">
        <v>8741</v>
      </c>
      <c r="C2919" t="s">
        <v>17</v>
      </c>
      <c r="D2919" s="1">
        <v>45299.893252314818</v>
      </c>
      <c r="E2919" s="18" t="s">
        <v>11</v>
      </c>
      <c r="F2919" s="13" t="s">
        <v>16</v>
      </c>
      <c r="G2919" t="s">
        <v>14</v>
      </c>
      <c r="H2919">
        <v>0</v>
      </c>
      <c r="I2919" s="2"/>
      <c r="J2919" s="4">
        <v>0</v>
      </c>
      <c r="K2919" t="str">
        <f>IF((LEN(relatorio_Ananindeua[[#This Row],[CIF/CPF/CNPJ]])=14),relatorio_Ananindeua[[#This Row],[CIF/CPF/CNPJ]],relatorio_Ananindeua[[#This Row],[Coluna2]])</f>
        <v>50267220000154</v>
      </c>
      <c r="L2919" t="str">
        <f t="shared" si="46"/>
        <v>502******54</v>
      </c>
    </row>
    <row r="2920" spans="1:12" x14ac:dyDescent="0.25">
      <c r="A2920" t="s">
        <v>8750</v>
      </c>
      <c r="B2920" t="s">
        <v>8751</v>
      </c>
      <c r="C2920" t="s">
        <v>17</v>
      </c>
      <c r="D2920" s="1">
        <v>45299.893252314818</v>
      </c>
      <c r="E2920" s="18" t="s">
        <v>11</v>
      </c>
      <c r="F2920" s="13" t="s">
        <v>16</v>
      </c>
      <c r="G2920" t="s">
        <v>14</v>
      </c>
      <c r="H2920">
        <v>0</v>
      </c>
      <c r="I2920" s="2"/>
      <c r="J2920" s="4">
        <v>0</v>
      </c>
      <c r="K2920" t="str">
        <f>IF((LEN(relatorio_Ananindeua[[#This Row],[CIF/CPF/CNPJ]])=14),relatorio_Ananindeua[[#This Row],[CIF/CPF/CNPJ]],relatorio_Ananindeua[[#This Row],[Coluna2]])</f>
        <v>50278336000199</v>
      </c>
      <c r="L2920" t="str">
        <f t="shared" si="46"/>
        <v>502******99</v>
      </c>
    </row>
    <row r="2921" spans="1:12" x14ac:dyDescent="0.25">
      <c r="A2921" t="s">
        <v>8732</v>
      </c>
      <c r="B2921" t="s">
        <v>8733</v>
      </c>
      <c r="C2921" t="s">
        <v>17</v>
      </c>
      <c r="D2921" s="1">
        <v>45299.893263888887</v>
      </c>
      <c r="E2921" s="18" t="s">
        <v>11</v>
      </c>
      <c r="F2921" s="13" t="s">
        <v>16</v>
      </c>
      <c r="G2921" t="s">
        <v>14</v>
      </c>
      <c r="H2921">
        <v>0</v>
      </c>
      <c r="I2921" s="2"/>
      <c r="J2921" s="4">
        <v>0</v>
      </c>
      <c r="K2921" t="str">
        <f>IF((LEN(relatorio_Ananindeua[[#This Row],[CIF/CPF/CNPJ]])=14),relatorio_Ananindeua[[#This Row],[CIF/CPF/CNPJ]],relatorio_Ananindeua[[#This Row],[Coluna2]])</f>
        <v>50249652000132</v>
      </c>
      <c r="L2921" t="str">
        <f t="shared" si="46"/>
        <v>502******32</v>
      </c>
    </row>
    <row r="2922" spans="1:12" x14ac:dyDescent="0.25">
      <c r="A2922" t="s">
        <v>8744</v>
      </c>
      <c r="B2922" t="s">
        <v>8745</v>
      </c>
      <c r="C2922" t="s">
        <v>17</v>
      </c>
      <c r="D2922" s="1">
        <v>45299.893263888887</v>
      </c>
      <c r="E2922" s="18" t="s">
        <v>11</v>
      </c>
      <c r="F2922" s="13" t="s">
        <v>16</v>
      </c>
      <c r="G2922" t="s">
        <v>14</v>
      </c>
      <c r="H2922">
        <v>0</v>
      </c>
      <c r="I2922" s="2"/>
      <c r="J2922" s="4">
        <v>0</v>
      </c>
      <c r="K2922" t="str">
        <f>IF((LEN(relatorio_Ananindeua[[#This Row],[CIF/CPF/CNPJ]])=14),relatorio_Ananindeua[[#This Row],[CIF/CPF/CNPJ]],relatorio_Ananindeua[[#This Row],[Coluna2]])</f>
        <v>50271153000141</v>
      </c>
      <c r="L2922" t="str">
        <f t="shared" si="46"/>
        <v>502******41</v>
      </c>
    </row>
    <row r="2923" spans="1:12" x14ac:dyDescent="0.25">
      <c r="A2923" t="s">
        <v>8748</v>
      </c>
      <c r="B2923" t="s">
        <v>8749</v>
      </c>
      <c r="C2923" t="s">
        <v>17</v>
      </c>
      <c r="D2923" s="1">
        <v>45299.893263888887</v>
      </c>
      <c r="E2923" s="18" t="s">
        <v>11</v>
      </c>
      <c r="F2923" s="13" t="s">
        <v>16</v>
      </c>
      <c r="G2923" t="s">
        <v>14</v>
      </c>
      <c r="H2923">
        <v>0</v>
      </c>
      <c r="I2923" s="2"/>
      <c r="J2923" s="4">
        <v>0</v>
      </c>
      <c r="K2923" t="str">
        <f>IF((LEN(relatorio_Ananindeua[[#This Row],[CIF/CPF/CNPJ]])=14),relatorio_Ananindeua[[#This Row],[CIF/CPF/CNPJ]],relatorio_Ananindeua[[#This Row],[Coluna2]])</f>
        <v>50275857000192</v>
      </c>
      <c r="L2923" t="str">
        <f t="shared" si="46"/>
        <v>502******92</v>
      </c>
    </row>
    <row r="2924" spans="1:12" x14ac:dyDescent="0.25">
      <c r="A2924" t="s">
        <v>8734</v>
      </c>
      <c r="B2924" t="s">
        <v>8735</v>
      </c>
      <c r="C2924" t="s">
        <v>17</v>
      </c>
      <c r="D2924" s="1">
        <v>45299.893287037034</v>
      </c>
      <c r="E2924" s="18" t="s">
        <v>11</v>
      </c>
      <c r="F2924" s="13" t="s">
        <v>16</v>
      </c>
      <c r="G2924" t="s">
        <v>14</v>
      </c>
      <c r="H2924">
        <v>0</v>
      </c>
      <c r="I2924" s="2"/>
      <c r="J2924" s="4">
        <v>0</v>
      </c>
      <c r="K2924" t="str">
        <f>IF((LEN(relatorio_Ananindeua[[#This Row],[CIF/CPF/CNPJ]])=14),relatorio_Ananindeua[[#This Row],[CIF/CPF/CNPJ]],relatorio_Ananindeua[[#This Row],[Coluna2]])</f>
        <v>50254301000110</v>
      </c>
      <c r="L2924" t="str">
        <f t="shared" si="46"/>
        <v>502******10</v>
      </c>
    </row>
    <row r="2925" spans="1:12" x14ac:dyDescent="0.25">
      <c r="A2925" t="s">
        <v>8736</v>
      </c>
      <c r="B2925" t="s">
        <v>8737</v>
      </c>
      <c r="C2925" t="s">
        <v>17</v>
      </c>
      <c r="D2925" s="1">
        <v>45299.893287037034</v>
      </c>
      <c r="E2925" s="18" t="s">
        <v>11</v>
      </c>
      <c r="F2925" s="13" t="s">
        <v>16</v>
      </c>
      <c r="G2925" t="s">
        <v>14</v>
      </c>
      <c r="H2925">
        <v>0</v>
      </c>
      <c r="I2925" s="2"/>
      <c r="J2925" s="4">
        <v>0</v>
      </c>
      <c r="K2925" t="str">
        <f>IF((LEN(relatorio_Ananindeua[[#This Row],[CIF/CPF/CNPJ]])=14),relatorio_Ananindeua[[#This Row],[CIF/CPF/CNPJ]],relatorio_Ananindeua[[#This Row],[Coluna2]])</f>
        <v>50254678000179</v>
      </c>
      <c r="L2925" t="str">
        <f t="shared" si="46"/>
        <v>502******79</v>
      </c>
    </row>
    <row r="2926" spans="1:12" x14ac:dyDescent="0.25">
      <c r="A2926" t="s">
        <v>8730</v>
      </c>
      <c r="B2926" t="s">
        <v>8731</v>
      </c>
      <c r="C2926" t="s">
        <v>17</v>
      </c>
      <c r="D2926" s="1">
        <v>45299.893321759257</v>
      </c>
      <c r="E2926" s="18" t="s">
        <v>11</v>
      </c>
      <c r="F2926" s="13" t="s">
        <v>16</v>
      </c>
      <c r="G2926" t="s">
        <v>14</v>
      </c>
      <c r="H2926">
        <v>0</v>
      </c>
      <c r="I2926" s="2"/>
      <c r="J2926" s="4">
        <v>0</v>
      </c>
      <c r="K2926" t="str">
        <f>IF((LEN(relatorio_Ananindeua[[#This Row],[CIF/CPF/CNPJ]])=14),relatorio_Ananindeua[[#This Row],[CIF/CPF/CNPJ]],relatorio_Ananindeua[[#This Row],[Coluna2]])</f>
        <v>50248881000132</v>
      </c>
      <c r="L2926" t="str">
        <f t="shared" si="46"/>
        <v>502******32</v>
      </c>
    </row>
    <row r="2927" spans="1:12" x14ac:dyDescent="0.25">
      <c r="A2927" t="s">
        <v>8738</v>
      </c>
      <c r="B2927" t="s">
        <v>8739</v>
      </c>
      <c r="C2927" t="s">
        <v>17</v>
      </c>
      <c r="D2927" s="1">
        <v>45299.893321759257</v>
      </c>
      <c r="E2927" s="18" t="s">
        <v>11</v>
      </c>
      <c r="F2927" s="13" t="s">
        <v>16</v>
      </c>
      <c r="G2927" t="s">
        <v>14</v>
      </c>
      <c r="H2927">
        <v>0</v>
      </c>
      <c r="I2927" s="2"/>
      <c r="J2927" s="4">
        <v>0</v>
      </c>
      <c r="K2927" t="str">
        <f>IF((LEN(relatorio_Ananindeua[[#This Row],[CIF/CPF/CNPJ]])=14),relatorio_Ananindeua[[#This Row],[CIF/CPF/CNPJ]],relatorio_Ananindeua[[#This Row],[Coluna2]])</f>
        <v>50257680000100</v>
      </c>
      <c r="L2927" t="str">
        <f t="shared" si="46"/>
        <v>502******00</v>
      </c>
    </row>
    <row r="2928" spans="1:12" x14ac:dyDescent="0.25">
      <c r="A2928" t="s">
        <v>1867</v>
      </c>
      <c r="B2928" t="s">
        <v>1868</v>
      </c>
      <c r="C2928" t="s">
        <v>17</v>
      </c>
      <c r="D2928" s="1">
        <v>45299.893333333333</v>
      </c>
      <c r="E2928" s="18" t="s">
        <v>11</v>
      </c>
      <c r="F2928" s="13" t="s">
        <v>16</v>
      </c>
      <c r="G2928" t="s">
        <v>14</v>
      </c>
      <c r="H2928">
        <v>0</v>
      </c>
      <c r="I2928" s="2"/>
      <c r="J2928" s="4">
        <v>0</v>
      </c>
      <c r="K2928" t="str">
        <f>IF((LEN(relatorio_Ananindeua[[#This Row],[CIF/CPF/CNPJ]])=14),relatorio_Ananindeua[[#This Row],[CIF/CPF/CNPJ]],relatorio_Ananindeua[[#This Row],[Coluna2]])</f>
        <v>24886831000170</v>
      </c>
      <c r="L2928" t="str">
        <f t="shared" si="46"/>
        <v>248******70</v>
      </c>
    </row>
    <row r="2929" spans="1:12" x14ac:dyDescent="0.25">
      <c r="A2929" t="s">
        <v>8724</v>
      </c>
      <c r="B2929" t="s">
        <v>8725</v>
      </c>
      <c r="C2929" t="s">
        <v>17</v>
      </c>
      <c r="D2929" s="1">
        <v>45299.893333333333</v>
      </c>
      <c r="E2929" s="18" t="s">
        <v>11</v>
      </c>
      <c r="F2929" s="13" t="s">
        <v>16</v>
      </c>
      <c r="G2929" t="s">
        <v>14</v>
      </c>
      <c r="H2929">
        <v>0</v>
      </c>
      <c r="I2929" s="2"/>
      <c r="J2929" s="4">
        <v>0</v>
      </c>
      <c r="K2929" t="str">
        <f>IF((LEN(relatorio_Ananindeua[[#This Row],[CIF/CPF/CNPJ]])=14),relatorio_Ananindeua[[#This Row],[CIF/CPF/CNPJ]],relatorio_Ananindeua[[#This Row],[Coluna2]])</f>
        <v>50238342000112</v>
      </c>
      <c r="L2929" t="str">
        <f t="shared" si="46"/>
        <v>502******12</v>
      </c>
    </row>
    <row r="2930" spans="1:12" x14ac:dyDescent="0.25">
      <c r="A2930" t="s">
        <v>8726</v>
      </c>
      <c r="B2930" t="s">
        <v>8727</v>
      </c>
      <c r="C2930" t="s">
        <v>17</v>
      </c>
      <c r="D2930" s="1">
        <v>45299.893333333333</v>
      </c>
      <c r="E2930" s="18" t="s">
        <v>11</v>
      </c>
      <c r="F2930" s="13" t="s">
        <v>16</v>
      </c>
      <c r="G2930" t="s">
        <v>14</v>
      </c>
      <c r="H2930">
        <v>0</v>
      </c>
      <c r="I2930" s="2"/>
      <c r="J2930" s="4">
        <v>0</v>
      </c>
      <c r="K2930" t="str">
        <f>IF((LEN(relatorio_Ananindeua[[#This Row],[CIF/CPF/CNPJ]])=14),relatorio_Ananindeua[[#This Row],[CIF/CPF/CNPJ]],relatorio_Ananindeua[[#This Row],[Coluna2]])</f>
        <v>50241756000109</v>
      </c>
      <c r="L2930" t="str">
        <f t="shared" si="46"/>
        <v>502******09</v>
      </c>
    </row>
    <row r="2931" spans="1:12" x14ac:dyDescent="0.25">
      <c r="A2931" t="s">
        <v>8728</v>
      </c>
      <c r="B2931" t="s">
        <v>8729</v>
      </c>
      <c r="C2931" t="s">
        <v>17</v>
      </c>
      <c r="D2931" s="1">
        <v>45299.893333333333</v>
      </c>
      <c r="E2931" s="18" t="s">
        <v>11</v>
      </c>
      <c r="F2931" s="13" t="s">
        <v>16</v>
      </c>
      <c r="G2931" t="s">
        <v>14</v>
      </c>
      <c r="H2931">
        <v>0</v>
      </c>
      <c r="I2931" s="2"/>
      <c r="J2931" s="4">
        <v>0</v>
      </c>
      <c r="K2931" t="str">
        <f>IF((LEN(relatorio_Ananindeua[[#This Row],[CIF/CPF/CNPJ]])=14),relatorio_Ananindeua[[#This Row],[CIF/CPF/CNPJ]],relatorio_Ananindeua[[#This Row],[Coluna2]])</f>
        <v>50244064000106</v>
      </c>
      <c r="L2931" t="str">
        <f t="shared" si="46"/>
        <v>502******06</v>
      </c>
    </row>
    <row r="2932" spans="1:12" x14ac:dyDescent="0.25">
      <c r="A2932" t="s">
        <v>8718</v>
      </c>
      <c r="B2932" t="s">
        <v>8719</v>
      </c>
      <c r="C2932" t="s">
        <v>17</v>
      </c>
      <c r="D2932" s="1">
        <v>45299.89334490741</v>
      </c>
      <c r="E2932" s="18" t="s">
        <v>11</v>
      </c>
      <c r="F2932" s="13" t="s">
        <v>16</v>
      </c>
      <c r="G2932" t="s">
        <v>14</v>
      </c>
      <c r="H2932">
        <v>0</v>
      </c>
      <c r="I2932" s="2"/>
      <c r="J2932" s="4">
        <v>0</v>
      </c>
      <c r="K2932" t="str">
        <f>IF((LEN(relatorio_Ananindeua[[#This Row],[CIF/CPF/CNPJ]])=14),relatorio_Ananindeua[[#This Row],[CIF/CPF/CNPJ]],relatorio_Ananindeua[[#This Row],[Coluna2]])</f>
        <v>50227855000128</v>
      </c>
      <c r="L2932" t="str">
        <f t="shared" si="46"/>
        <v>502******28</v>
      </c>
    </row>
    <row r="2933" spans="1:12" x14ac:dyDescent="0.25">
      <c r="A2933" t="s">
        <v>8708</v>
      </c>
      <c r="B2933" t="s">
        <v>8709</v>
      </c>
      <c r="C2933" t="s">
        <v>17</v>
      </c>
      <c r="D2933" s="1">
        <v>45299.89335648148</v>
      </c>
      <c r="E2933" s="18" t="s">
        <v>11</v>
      </c>
      <c r="F2933" s="13" t="s">
        <v>16</v>
      </c>
      <c r="G2933" t="s">
        <v>14</v>
      </c>
      <c r="H2933">
        <v>0</v>
      </c>
      <c r="I2933" s="2"/>
      <c r="J2933" s="4">
        <v>0</v>
      </c>
      <c r="K2933" t="str">
        <f>IF((LEN(relatorio_Ananindeua[[#This Row],[CIF/CPF/CNPJ]])=14),relatorio_Ananindeua[[#This Row],[CIF/CPF/CNPJ]],relatorio_Ananindeua[[#This Row],[Coluna2]])</f>
        <v>50215571000111</v>
      </c>
      <c r="L2933" t="str">
        <f t="shared" si="46"/>
        <v>502******11</v>
      </c>
    </row>
    <row r="2934" spans="1:12" x14ac:dyDescent="0.25">
      <c r="A2934" t="s">
        <v>8712</v>
      </c>
      <c r="B2934" t="s">
        <v>8713</v>
      </c>
      <c r="C2934" t="s">
        <v>17</v>
      </c>
      <c r="D2934" s="1">
        <v>45299.89335648148</v>
      </c>
      <c r="E2934" s="18" t="s">
        <v>11</v>
      </c>
      <c r="F2934" s="13" t="s">
        <v>16</v>
      </c>
      <c r="G2934" t="s">
        <v>14</v>
      </c>
      <c r="H2934">
        <v>0</v>
      </c>
      <c r="I2934" s="2"/>
      <c r="J2934" s="4">
        <v>0</v>
      </c>
      <c r="K2934" t="str">
        <f>IF((LEN(relatorio_Ananindeua[[#This Row],[CIF/CPF/CNPJ]])=14),relatorio_Ananindeua[[#This Row],[CIF/CPF/CNPJ]],relatorio_Ananindeua[[#This Row],[Coluna2]])</f>
        <v>50220921000138</v>
      </c>
      <c r="L2934" t="str">
        <f t="shared" si="46"/>
        <v>502******38</v>
      </c>
    </row>
    <row r="2935" spans="1:12" x14ac:dyDescent="0.25">
      <c r="A2935" t="s">
        <v>8706</v>
      </c>
      <c r="B2935" t="s">
        <v>8707</v>
      </c>
      <c r="C2935" t="s">
        <v>17</v>
      </c>
      <c r="D2935" s="1">
        <v>45299.893368055556</v>
      </c>
      <c r="E2935" s="18" t="s">
        <v>11</v>
      </c>
      <c r="F2935" s="13" t="s">
        <v>16</v>
      </c>
      <c r="G2935" t="s">
        <v>14</v>
      </c>
      <c r="H2935">
        <v>0</v>
      </c>
      <c r="I2935" s="2"/>
      <c r="J2935" s="4">
        <v>0</v>
      </c>
      <c r="K2935" t="str">
        <f>IF((LEN(relatorio_Ananindeua[[#This Row],[CIF/CPF/CNPJ]])=14),relatorio_Ananindeua[[#This Row],[CIF/CPF/CNPJ]],relatorio_Ananindeua[[#This Row],[Coluna2]])</f>
        <v>50212769000141</v>
      </c>
      <c r="L2935" t="str">
        <f t="shared" si="46"/>
        <v>502******41</v>
      </c>
    </row>
    <row r="2936" spans="1:12" x14ac:dyDescent="0.25">
      <c r="A2936" t="s">
        <v>8716</v>
      </c>
      <c r="B2936" t="s">
        <v>8717</v>
      </c>
      <c r="C2936" t="s">
        <v>17</v>
      </c>
      <c r="D2936" s="1">
        <v>45299.893368055556</v>
      </c>
      <c r="E2936" s="18" t="s">
        <v>11</v>
      </c>
      <c r="F2936" s="13" t="s">
        <v>16</v>
      </c>
      <c r="G2936" t="s">
        <v>14</v>
      </c>
      <c r="H2936">
        <v>0</v>
      </c>
      <c r="I2936" s="2"/>
      <c r="J2936" s="4">
        <v>0</v>
      </c>
      <c r="K2936" t="str">
        <f>IF((LEN(relatorio_Ananindeua[[#This Row],[CIF/CPF/CNPJ]])=14),relatorio_Ananindeua[[#This Row],[CIF/CPF/CNPJ]],relatorio_Ananindeua[[#This Row],[Coluna2]])</f>
        <v>50226277000105</v>
      </c>
      <c r="L2936" t="str">
        <f t="shared" si="46"/>
        <v>502******05</v>
      </c>
    </row>
    <row r="2937" spans="1:12" x14ac:dyDescent="0.25">
      <c r="A2937" t="s">
        <v>8722</v>
      </c>
      <c r="B2937" t="s">
        <v>8723</v>
      </c>
      <c r="C2937" t="s">
        <v>17</v>
      </c>
      <c r="D2937" s="1">
        <v>45299.893368055556</v>
      </c>
      <c r="E2937" s="18" t="s">
        <v>11</v>
      </c>
      <c r="F2937" s="13" t="s">
        <v>16</v>
      </c>
      <c r="G2937" t="s">
        <v>14</v>
      </c>
      <c r="H2937">
        <v>0</v>
      </c>
      <c r="I2937" s="2"/>
      <c r="J2937" s="4">
        <v>0</v>
      </c>
      <c r="K2937" t="str">
        <f>IF((LEN(relatorio_Ananindeua[[#This Row],[CIF/CPF/CNPJ]])=14),relatorio_Ananindeua[[#This Row],[CIF/CPF/CNPJ]],relatorio_Ananindeua[[#This Row],[Coluna2]])</f>
        <v>50238066000192</v>
      </c>
      <c r="L2937" t="str">
        <f t="shared" si="46"/>
        <v>502******92</v>
      </c>
    </row>
    <row r="2938" spans="1:12" x14ac:dyDescent="0.25">
      <c r="A2938" t="s">
        <v>1540</v>
      </c>
      <c r="B2938" t="s">
        <v>1541</v>
      </c>
      <c r="C2938" t="s">
        <v>17</v>
      </c>
      <c r="D2938" s="1">
        <v>45299.893379629626</v>
      </c>
      <c r="E2938" s="18" t="s">
        <v>11</v>
      </c>
      <c r="F2938" s="13" t="s">
        <v>16</v>
      </c>
      <c r="G2938" t="s">
        <v>14</v>
      </c>
      <c r="H2938">
        <v>0</v>
      </c>
      <c r="I2938" s="2"/>
      <c r="J2938" s="4">
        <v>0</v>
      </c>
      <c r="K2938" t="str">
        <f>IF((LEN(relatorio_Ananindeua[[#This Row],[CIF/CPF/CNPJ]])=14),relatorio_Ananindeua[[#This Row],[CIF/CPF/CNPJ]],relatorio_Ananindeua[[#This Row],[Coluna2]])</f>
        <v>22532018000177</v>
      </c>
      <c r="L2938" t="str">
        <f t="shared" si="46"/>
        <v>225******77</v>
      </c>
    </row>
    <row r="2939" spans="1:12" x14ac:dyDescent="0.25">
      <c r="A2939" t="s">
        <v>8696</v>
      </c>
      <c r="B2939" t="s">
        <v>8697</v>
      </c>
      <c r="C2939" t="s">
        <v>17</v>
      </c>
      <c r="D2939" s="1">
        <v>45299.893379629626</v>
      </c>
      <c r="E2939" s="18" t="s">
        <v>11</v>
      </c>
      <c r="F2939" s="13" t="s">
        <v>16</v>
      </c>
      <c r="G2939" t="s">
        <v>14</v>
      </c>
      <c r="H2939">
        <v>0</v>
      </c>
      <c r="I2939" s="2"/>
      <c r="J2939" s="4">
        <v>0</v>
      </c>
      <c r="K2939" t="str">
        <f>IF((LEN(relatorio_Ananindeua[[#This Row],[CIF/CPF/CNPJ]])=14),relatorio_Ananindeua[[#This Row],[CIF/CPF/CNPJ]],relatorio_Ananindeua[[#This Row],[Coluna2]])</f>
        <v>50197880000106</v>
      </c>
      <c r="L2939" t="str">
        <f t="shared" si="46"/>
        <v>501******06</v>
      </c>
    </row>
    <row r="2940" spans="1:12" x14ac:dyDescent="0.25">
      <c r="A2940" t="s">
        <v>8714</v>
      </c>
      <c r="B2940" t="s">
        <v>8715</v>
      </c>
      <c r="C2940" t="s">
        <v>17</v>
      </c>
      <c r="D2940" s="1">
        <v>45299.893379629626</v>
      </c>
      <c r="E2940" s="18" t="s">
        <v>11</v>
      </c>
      <c r="F2940" s="13" t="s">
        <v>16</v>
      </c>
      <c r="G2940" t="s">
        <v>14</v>
      </c>
      <c r="H2940">
        <v>0</v>
      </c>
      <c r="I2940" s="2"/>
      <c r="J2940" s="4">
        <v>0</v>
      </c>
      <c r="K2940" t="str">
        <f>IF((LEN(relatorio_Ananindeua[[#This Row],[CIF/CPF/CNPJ]])=14),relatorio_Ananindeua[[#This Row],[CIF/CPF/CNPJ]],relatorio_Ananindeua[[#This Row],[Coluna2]])</f>
        <v>50223088000189</v>
      </c>
      <c r="L2940" t="str">
        <f t="shared" si="46"/>
        <v>502******89</v>
      </c>
    </row>
    <row r="2941" spans="1:12" x14ac:dyDescent="0.25">
      <c r="A2941" t="s">
        <v>1614</v>
      </c>
      <c r="B2941" t="s">
        <v>1615</v>
      </c>
      <c r="C2941" t="s">
        <v>17</v>
      </c>
      <c r="D2941" s="1">
        <v>45299.893391203703</v>
      </c>
      <c r="E2941" s="18" t="s">
        <v>11</v>
      </c>
      <c r="F2941" s="13" t="s">
        <v>16</v>
      </c>
      <c r="G2941" t="s">
        <v>14</v>
      </c>
      <c r="H2941">
        <v>0</v>
      </c>
      <c r="I2941" s="2"/>
      <c r="J2941" s="4">
        <v>0</v>
      </c>
      <c r="K2941" t="str">
        <f>IF((LEN(relatorio_Ananindeua[[#This Row],[CIF/CPF/CNPJ]])=14),relatorio_Ananindeua[[#This Row],[CIF/CPF/CNPJ]],relatorio_Ananindeua[[#This Row],[Coluna2]])</f>
        <v>23081363000102</v>
      </c>
      <c r="L2941" t="str">
        <f t="shared" si="46"/>
        <v>230******02</v>
      </c>
    </row>
    <row r="2942" spans="1:12" x14ac:dyDescent="0.25">
      <c r="A2942" t="s">
        <v>8694</v>
      </c>
      <c r="B2942" t="s">
        <v>8695</v>
      </c>
      <c r="C2942" t="s">
        <v>17</v>
      </c>
      <c r="D2942" s="1">
        <v>45299.893391203703</v>
      </c>
      <c r="E2942" s="18" t="s">
        <v>11</v>
      </c>
      <c r="F2942" s="13" t="s">
        <v>16</v>
      </c>
      <c r="G2942" t="s">
        <v>14</v>
      </c>
      <c r="H2942">
        <v>0</v>
      </c>
      <c r="I2942" s="2"/>
      <c r="J2942" s="4">
        <v>0</v>
      </c>
      <c r="K2942" t="str">
        <f>IF((LEN(relatorio_Ananindeua[[#This Row],[CIF/CPF/CNPJ]])=14),relatorio_Ananindeua[[#This Row],[CIF/CPF/CNPJ]],relatorio_Ananindeua[[#This Row],[Coluna2]])</f>
        <v>50196314000180</v>
      </c>
      <c r="L2942" t="str">
        <f t="shared" si="46"/>
        <v>501******80</v>
      </c>
    </row>
    <row r="2943" spans="1:12" x14ac:dyDescent="0.25">
      <c r="A2943" t="s">
        <v>8702</v>
      </c>
      <c r="B2943" t="s">
        <v>8703</v>
      </c>
      <c r="C2943" t="s">
        <v>17</v>
      </c>
      <c r="D2943" s="1">
        <v>45299.893391203703</v>
      </c>
      <c r="E2943" s="18" t="s">
        <v>11</v>
      </c>
      <c r="F2943" s="13" t="s">
        <v>16</v>
      </c>
      <c r="G2943" t="s">
        <v>14</v>
      </c>
      <c r="H2943">
        <v>0</v>
      </c>
      <c r="I2943" s="2"/>
      <c r="J2943" s="4">
        <v>0</v>
      </c>
      <c r="K2943" t="str">
        <f>IF((LEN(relatorio_Ananindeua[[#This Row],[CIF/CPF/CNPJ]])=14),relatorio_Ananindeua[[#This Row],[CIF/CPF/CNPJ]],relatorio_Ananindeua[[#This Row],[Coluna2]])</f>
        <v>50201004000106</v>
      </c>
      <c r="L2943" t="str">
        <f t="shared" si="46"/>
        <v>502******06</v>
      </c>
    </row>
    <row r="2944" spans="1:12" x14ac:dyDescent="0.25">
      <c r="A2944" t="s">
        <v>8710</v>
      </c>
      <c r="B2944" t="s">
        <v>8711</v>
      </c>
      <c r="C2944" t="s">
        <v>17</v>
      </c>
      <c r="D2944" s="1">
        <v>45299.893391203703</v>
      </c>
      <c r="E2944" s="18" t="s">
        <v>11</v>
      </c>
      <c r="F2944" s="13" t="s">
        <v>16</v>
      </c>
      <c r="G2944" t="s">
        <v>14</v>
      </c>
      <c r="H2944">
        <v>0</v>
      </c>
      <c r="I2944" s="2"/>
      <c r="J2944" s="4">
        <v>0</v>
      </c>
      <c r="K2944" t="str">
        <f>IF((LEN(relatorio_Ananindeua[[#This Row],[CIF/CPF/CNPJ]])=14),relatorio_Ananindeua[[#This Row],[CIF/CPF/CNPJ]],relatorio_Ananindeua[[#This Row],[Coluna2]])</f>
        <v>50220160000114</v>
      </c>
      <c r="L2944" t="str">
        <f t="shared" si="46"/>
        <v>502******14</v>
      </c>
    </row>
    <row r="2945" spans="1:12" x14ac:dyDescent="0.25">
      <c r="A2945" t="s">
        <v>7173</v>
      </c>
      <c r="B2945" t="s">
        <v>7174</v>
      </c>
      <c r="C2945" t="s">
        <v>17</v>
      </c>
      <c r="D2945" s="1">
        <v>45299.89340277778</v>
      </c>
      <c r="E2945" s="18" t="s">
        <v>11</v>
      </c>
      <c r="F2945" s="13" t="s">
        <v>16</v>
      </c>
      <c r="G2945" t="s">
        <v>14</v>
      </c>
      <c r="H2945">
        <v>0</v>
      </c>
      <c r="I2945" s="2"/>
      <c r="J2945" s="4">
        <v>0</v>
      </c>
      <c r="K2945" t="str">
        <f>IF((LEN(relatorio_Ananindeua[[#This Row],[CIF/CPF/CNPJ]])=14),relatorio_Ananindeua[[#This Row],[CIF/CPF/CNPJ]],relatorio_Ananindeua[[#This Row],[Coluna2]])</f>
        <v>46856904000114</v>
      </c>
      <c r="L2945" t="str">
        <f t="shared" si="46"/>
        <v>468******14</v>
      </c>
    </row>
    <row r="2946" spans="1:12" x14ac:dyDescent="0.25">
      <c r="A2946" t="s">
        <v>8444</v>
      </c>
      <c r="B2946" t="s">
        <v>8445</v>
      </c>
      <c r="C2946" t="s">
        <v>17</v>
      </c>
      <c r="D2946" s="1">
        <v>45299.89340277778</v>
      </c>
      <c r="E2946" s="18" t="s">
        <v>11</v>
      </c>
      <c r="F2946" s="13" t="s">
        <v>16</v>
      </c>
      <c r="G2946" t="s">
        <v>14</v>
      </c>
      <c r="H2946">
        <v>0</v>
      </c>
      <c r="I2946" s="2"/>
      <c r="J2946" s="4">
        <v>0</v>
      </c>
      <c r="K2946" t="str">
        <f>IF((LEN(relatorio_Ananindeua[[#This Row],[CIF/CPF/CNPJ]])=14),relatorio_Ananindeua[[#This Row],[CIF/CPF/CNPJ]],relatorio_Ananindeua[[#This Row],[Coluna2]])</f>
        <v>49815584000142</v>
      </c>
      <c r="L2946" t="str">
        <f t="shared" si="46"/>
        <v>498******42</v>
      </c>
    </row>
    <row r="2947" spans="1:12" x14ac:dyDescent="0.25">
      <c r="A2947" t="s">
        <v>8690</v>
      </c>
      <c r="B2947" t="s">
        <v>8691</v>
      </c>
      <c r="C2947" t="s">
        <v>17</v>
      </c>
      <c r="D2947" s="1">
        <v>45299.89340277778</v>
      </c>
      <c r="E2947" s="18" t="s">
        <v>11</v>
      </c>
      <c r="F2947" s="13" t="s">
        <v>16</v>
      </c>
      <c r="G2947" t="s">
        <v>14</v>
      </c>
      <c r="H2947">
        <v>0</v>
      </c>
      <c r="I2947" s="2"/>
      <c r="J2947" s="4">
        <v>0</v>
      </c>
      <c r="K2947" t="str">
        <f>IF((LEN(relatorio_Ananindeua[[#This Row],[CIF/CPF/CNPJ]])=14),relatorio_Ananindeua[[#This Row],[CIF/CPF/CNPJ]],relatorio_Ananindeua[[#This Row],[Coluna2]])</f>
        <v>50191426000148</v>
      </c>
      <c r="L2947" t="str">
        <f t="shared" si="46"/>
        <v>501******48</v>
      </c>
    </row>
    <row r="2948" spans="1:12" x14ac:dyDescent="0.25">
      <c r="A2948" t="s">
        <v>8698</v>
      </c>
      <c r="B2948" t="s">
        <v>8699</v>
      </c>
      <c r="C2948" t="s">
        <v>17</v>
      </c>
      <c r="D2948" s="1">
        <v>45299.89340277778</v>
      </c>
      <c r="E2948" s="18" t="s">
        <v>11</v>
      </c>
      <c r="F2948" s="13" t="s">
        <v>16</v>
      </c>
      <c r="G2948" t="s">
        <v>14</v>
      </c>
      <c r="H2948">
        <v>0</v>
      </c>
      <c r="I2948" s="2"/>
      <c r="J2948" s="4">
        <v>0</v>
      </c>
      <c r="K2948" t="str">
        <f>IF((LEN(relatorio_Ananindeua[[#This Row],[CIF/CPF/CNPJ]])=14),relatorio_Ananindeua[[#This Row],[CIF/CPF/CNPJ]],relatorio_Ananindeua[[#This Row],[Coluna2]])</f>
        <v>50198485000148</v>
      </c>
      <c r="L2948" t="str">
        <f t="shared" si="46"/>
        <v>501******48</v>
      </c>
    </row>
    <row r="2949" spans="1:12" x14ac:dyDescent="0.25">
      <c r="A2949" t="s">
        <v>8700</v>
      </c>
      <c r="B2949" t="s">
        <v>8701</v>
      </c>
      <c r="C2949" t="s">
        <v>17</v>
      </c>
      <c r="D2949" s="1">
        <v>45299.893414351849</v>
      </c>
      <c r="E2949" s="18" t="s">
        <v>11</v>
      </c>
      <c r="F2949" s="13" t="s">
        <v>16</v>
      </c>
      <c r="G2949" t="s">
        <v>14</v>
      </c>
      <c r="H2949">
        <v>0</v>
      </c>
      <c r="I2949" s="2"/>
      <c r="J2949" s="4">
        <v>0</v>
      </c>
      <c r="K2949" t="str">
        <f>IF((LEN(relatorio_Ananindeua[[#This Row],[CIF/CPF/CNPJ]])=14),relatorio_Ananindeua[[#This Row],[CIF/CPF/CNPJ]],relatorio_Ananindeua[[#This Row],[Coluna2]])</f>
        <v>50199978000100</v>
      </c>
      <c r="L2949" t="str">
        <f t="shared" si="46"/>
        <v>501******00</v>
      </c>
    </row>
    <row r="2950" spans="1:12" x14ac:dyDescent="0.25">
      <c r="A2950" t="s">
        <v>8704</v>
      </c>
      <c r="B2950" t="s">
        <v>8705</v>
      </c>
      <c r="C2950" t="s">
        <v>17</v>
      </c>
      <c r="D2950" s="1">
        <v>45299.893414351849</v>
      </c>
      <c r="E2950" s="18" t="s">
        <v>11</v>
      </c>
      <c r="F2950" s="13" t="s">
        <v>16</v>
      </c>
      <c r="G2950" t="s">
        <v>14</v>
      </c>
      <c r="H2950">
        <v>0</v>
      </c>
      <c r="I2950" s="2"/>
      <c r="J2950" s="4">
        <v>0</v>
      </c>
      <c r="K2950" t="str">
        <f>IF((LEN(relatorio_Ananindeua[[#This Row],[CIF/CPF/CNPJ]])=14),relatorio_Ananindeua[[#This Row],[CIF/CPF/CNPJ]],relatorio_Ananindeua[[#This Row],[Coluna2]])</f>
        <v>50204333000100</v>
      </c>
      <c r="L2950" t="str">
        <f t="shared" si="46"/>
        <v>502******00</v>
      </c>
    </row>
    <row r="2951" spans="1:12" x14ac:dyDescent="0.25">
      <c r="A2951" t="s">
        <v>8676</v>
      </c>
      <c r="B2951" t="s">
        <v>8677</v>
      </c>
      <c r="C2951" t="s">
        <v>17</v>
      </c>
      <c r="D2951" s="1">
        <v>45299.893437500003</v>
      </c>
      <c r="E2951" s="18" t="s">
        <v>11</v>
      </c>
      <c r="F2951" s="13" t="s">
        <v>16</v>
      </c>
      <c r="G2951" t="s">
        <v>14</v>
      </c>
      <c r="H2951">
        <v>0</v>
      </c>
      <c r="I2951" s="2"/>
      <c r="J2951" s="4">
        <v>0</v>
      </c>
      <c r="K2951" t="str">
        <f>IF((LEN(relatorio_Ananindeua[[#This Row],[CIF/CPF/CNPJ]])=14),relatorio_Ananindeua[[#This Row],[CIF/CPF/CNPJ]],relatorio_Ananindeua[[#This Row],[Coluna2]])</f>
        <v>50170806000104</v>
      </c>
      <c r="L2951" t="str">
        <f t="shared" si="46"/>
        <v>501******04</v>
      </c>
    </row>
    <row r="2952" spans="1:12" x14ac:dyDescent="0.25">
      <c r="A2952" t="s">
        <v>8678</v>
      </c>
      <c r="B2952" t="s">
        <v>8679</v>
      </c>
      <c r="C2952" t="s">
        <v>17</v>
      </c>
      <c r="D2952" s="1">
        <v>45299.893437500003</v>
      </c>
      <c r="E2952" s="18" t="s">
        <v>11</v>
      </c>
      <c r="F2952" s="13" t="s">
        <v>16</v>
      </c>
      <c r="G2952" t="s">
        <v>14</v>
      </c>
      <c r="H2952">
        <v>0</v>
      </c>
      <c r="I2952" s="2"/>
      <c r="J2952" s="4">
        <v>0</v>
      </c>
      <c r="K2952" t="str">
        <f>IF((LEN(relatorio_Ananindeua[[#This Row],[CIF/CPF/CNPJ]])=14),relatorio_Ananindeua[[#This Row],[CIF/CPF/CNPJ]],relatorio_Ananindeua[[#This Row],[Coluna2]])</f>
        <v>50172452000129</v>
      </c>
      <c r="L2952" t="str">
        <f t="shared" si="46"/>
        <v>501******29</v>
      </c>
    </row>
    <row r="2953" spans="1:12" x14ac:dyDescent="0.25">
      <c r="A2953" t="s">
        <v>8682</v>
      </c>
      <c r="B2953" t="s">
        <v>8683</v>
      </c>
      <c r="C2953" t="s">
        <v>17</v>
      </c>
      <c r="D2953" s="1">
        <v>45299.893437500003</v>
      </c>
      <c r="E2953" s="18" t="s">
        <v>11</v>
      </c>
      <c r="F2953" s="13" t="s">
        <v>16</v>
      </c>
      <c r="G2953" t="s">
        <v>14</v>
      </c>
      <c r="H2953">
        <v>0</v>
      </c>
      <c r="I2953" s="2"/>
      <c r="J2953" s="4">
        <v>0</v>
      </c>
      <c r="K2953" t="str">
        <f>IF((LEN(relatorio_Ananindeua[[#This Row],[CIF/CPF/CNPJ]])=14),relatorio_Ananindeua[[#This Row],[CIF/CPF/CNPJ]],relatorio_Ananindeua[[#This Row],[Coluna2]])</f>
        <v>50173931000160</v>
      </c>
      <c r="L2953" t="str">
        <f t="shared" si="46"/>
        <v>501******60</v>
      </c>
    </row>
    <row r="2954" spans="1:12" x14ac:dyDescent="0.25">
      <c r="A2954" t="s">
        <v>8684</v>
      </c>
      <c r="B2954" t="s">
        <v>8685</v>
      </c>
      <c r="C2954" t="s">
        <v>17</v>
      </c>
      <c r="D2954" s="1">
        <v>45299.893437500003</v>
      </c>
      <c r="E2954" s="18" t="s">
        <v>11</v>
      </c>
      <c r="F2954" s="13" t="s">
        <v>16</v>
      </c>
      <c r="G2954" t="s">
        <v>14</v>
      </c>
      <c r="H2954">
        <v>0</v>
      </c>
      <c r="I2954" s="2"/>
      <c r="J2954" s="4">
        <v>0</v>
      </c>
      <c r="K2954" t="str">
        <f>IF((LEN(relatorio_Ananindeua[[#This Row],[CIF/CPF/CNPJ]])=14),relatorio_Ananindeua[[#This Row],[CIF/CPF/CNPJ]],relatorio_Ananindeua[[#This Row],[Coluna2]])</f>
        <v>50175175000108</v>
      </c>
      <c r="L2954" t="str">
        <f t="shared" si="46"/>
        <v>501******08</v>
      </c>
    </row>
    <row r="2955" spans="1:12" x14ac:dyDescent="0.25">
      <c r="A2955" t="s">
        <v>8664</v>
      </c>
      <c r="B2955" t="s">
        <v>8665</v>
      </c>
      <c r="C2955" t="s">
        <v>17</v>
      </c>
      <c r="D2955" s="1">
        <v>45299.893449074072</v>
      </c>
      <c r="E2955" s="18" t="s">
        <v>11</v>
      </c>
      <c r="F2955" s="13" t="s">
        <v>16</v>
      </c>
      <c r="G2955" t="s">
        <v>14</v>
      </c>
      <c r="H2955">
        <v>0</v>
      </c>
      <c r="I2955" s="2"/>
      <c r="J2955" s="4">
        <v>0</v>
      </c>
      <c r="K2955" t="str">
        <f>IF((LEN(relatorio_Ananindeua[[#This Row],[CIF/CPF/CNPJ]])=14),relatorio_Ananindeua[[#This Row],[CIF/CPF/CNPJ]],relatorio_Ananindeua[[#This Row],[Coluna2]])</f>
        <v>50157066000168</v>
      </c>
      <c r="L2955" t="str">
        <f t="shared" si="46"/>
        <v>501******68</v>
      </c>
    </row>
    <row r="2956" spans="1:12" x14ac:dyDescent="0.25">
      <c r="A2956" t="s">
        <v>8668</v>
      </c>
      <c r="B2956" t="s">
        <v>8669</v>
      </c>
      <c r="C2956" t="s">
        <v>17</v>
      </c>
      <c r="D2956" s="1">
        <v>45299.893449074072</v>
      </c>
      <c r="E2956" s="18" t="s">
        <v>11</v>
      </c>
      <c r="F2956" s="13" t="s">
        <v>16</v>
      </c>
      <c r="G2956" t="s">
        <v>14</v>
      </c>
      <c r="H2956">
        <v>0</v>
      </c>
      <c r="I2956" s="2"/>
      <c r="J2956" s="4">
        <v>0</v>
      </c>
      <c r="K2956" t="str">
        <f>IF((LEN(relatorio_Ananindeua[[#This Row],[CIF/CPF/CNPJ]])=14),relatorio_Ananindeua[[#This Row],[CIF/CPF/CNPJ]],relatorio_Ananindeua[[#This Row],[Coluna2]])</f>
        <v>50163267000178</v>
      </c>
      <c r="L2956" t="str">
        <f t="shared" si="46"/>
        <v>501******78</v>
      </c>
    </row>
    <row r="2957" spans="1:12" x14ac:dyDescent="0.25">
      <c r="A2957" t="s">
        <v>8674</v>
      </c>
      <c r="B2957" t="s">
        <v>8675</v>
      </c>
      <c r="C2957" t="s">
        <v>17</v>
      </c>
      <c r="D2957" s="1">
        <v>45299.893449074072</v>
      </c>
      <c r="E2957" s="18" t="s">
        <v>11</v>
      </c>
      <c r="F2957" s="13" t="s">
        <v>16</v>
      </c>
      <c r="G2957" t="s">
        <v>14</v>
      </c>
      <c r="H2957">
        <v>0</v>
      </c>
      <c r="I2957" s="2"/>
      <c r="J2957" s="4">
        <v>0</v>
      </c>
      <c r="K2957" t="str">
        <f>IF((LEN(relatorio_Ananindeua[[#This Row],[CIF/CPF/CNPJ]])=14),relatorio_Ananindeua[[#This Row],[CIF/CPF/CNPJ]],relatorio_Ananindeua[[#This Row],[Coluna2]])</f>
        <v>50170383000114</v>
      </c>
      <c r="L2957" t="str">
        <f t="shared" si="46"/>
        <v>501******14</v>
      </c>
    </row>
    <row r="2958" spans="1:12" x14ac:dyDescent="0.25">
      <c r="A2958" t="s">
        <v>8680</v>
      </c>
      <c r="B2958" t="s">
        <v>8681</v>
      </c>
      <c r="C2958" t="s">
        <v>17</v>
      </c>
      <c r="D2958" s="1">
        <v>45299.893449074072</v>
      </c>
      <c r="E2958" s="18" t="s">
        <v>11</v>
      </c>
      <c r="F2958" s="13" t="s">
        <v>16</v>
      </c>
      <c r="G2958" t="s">
        <v>14</v>
      </c>
      <c r="H2958">
        <v>0</v>
      </c>
      <c r="I2958" s="2"/>
      <c r="J2958" s="4">
        <v>0</v>
      </c>
      <c r="K2958" t="str">
        <f>IF((LEN(relatorio_Ananindeua[[#This Row],[CIF/CPF/CNPJ]])=14),relatorio_Ananindeua[[#This Row],[CIF/CPF/CNPJ]],relatorio_Ananindeua[[#This Row],[Coluna2]])</f>
        <v>50172483000180</v>
      </c>
      <c r="L2958" t="str">
        <f t="shared" si="46"/>
        <v>501******80</v>
      </c>
    </row>
    <row r="2959" spans="1:12" x14ac:dyDescent="0.25">
      <c r="A2959" t="s">
        <v>8670</v>
      </c>
      <c r="B2959" t="s">
        <v>8671</v>
      </c>
      <c r="C2959" t="s">
        <v>17</v>
      </c>
      <c r="D2959" s="1">
        <v>45299.893483796295</v>
      </c>
      <c r="E2959" s="18" t="s">
        <v>11</v>
      </c>
      <c r="F2959" s="13" t="s">
        <v>16</v>
      </c>
      <c r="G2959" t="s">
        <v>14</v>
      </c>
      <c r="H2959">
        <v>0</v>
      </c>
      <c r="I2959" s="2"/>
      <c r="J2959" s="4">
        <v>0</v>
      </c>
      <c r="K2959" t="str">
        <f>IF((LEN(relatorio_Ananindeua[[#This Row],[CIF/CPF/CNPJ]])=14),relatorio_Ananindeua[[#This Row],[CIF/CPF/CNPJ]],relatorio_Ananindeua[[#This Row],[Coluna2]])</f>
        <v>50170031000169</v>
      </c>
      <c r="L2959" t="str">
        <f t="shared" si="46"/>
        <v>501******69</v>
      </c>
    </row>
    <row r="2960" spans="1:12" x14ac:dyDescent="0.25">
      <c r="A2960" t="s">
        <v>8652</v>
      </c>
      <c r="B2960" t="s">
        <v>8653</v>
      </c>
      <c r="C2960" t="s">
        <v>17</v>
      </c>
      <c r="D2960" s="1">
        <v>45299.893495370372</v>
      </c>
      <c r="E2960" s="18" t="s">
        <v>11</v>
      </c>
      <c r="F2960" s="13" t="s">
        <v>16</v>
      </c>
      <c r="G2960" t="s">
        <v>14</v>
      </c>
      <c r="H2960">
        <v>0</v>
      </c>
      <c r="I2960" s="2"/>
      <c r="J2960" s="4">
        <v>0</v>
      </c>
      <c r="K2960" t="str">
        <f>IF((LEN(relatorio_Ananindeua[[#This Row],[CIF/CPF/CNPJ]])=14),relatorio_Ananindeua[[#This Row],[CIF/CPF/CNPJ]],relatorio_Ananindeua[[#This Row],[Coluna2]])</f>
        <v>50145534000184</v>
      </c>
      <c r="L2960" t="str">
        <f t="shared" si="46"/>
        <v>501******84</v>
      </c>
    </row>
    <row r="2961" spans="1:12" x14ac:dyDescent="0.25">
      <c r="A2961" t="s">
        <v>8654</v>
      </c>
      <c r="B2961" t="s">
        <v>8655</v>
      </c>
      <c r="C2961" t="s">
        <v>17</v>
      </c>
      <c r="D2961" s="1">
        <v>45299.893495370372</v>
      </c>
      <c r="E2961" s="18" t="s">
        <v>11</v>
      </c>
      <c r="F2961" s="13" t="s">
        <v>16</v>
      </c>
      <c r="G2961" t="s">
        <v>14</v>
      </c>
      <c r="H2961">
        <v>0</v>
      </c>
      <c r="I2961" s="2"/>
      <c r="J2961" s="4">
        <v>0</v>
      </c>
      <c r="K2961" t="str">
        <f>IF((LEN(relatorio_Ananindeua[[#This Row],[CIF/CPF/CNPJ]])=14),relatorio_Ananindeua[[#This Row],[CIF/CPF/CNPJ]],relatorio_Ananindeua[[#This Row],[Coluna2]])</f>
        <v>50149666000184</v>
      </c>
      <c r="L2961" t="str">
        <f t="shared" si="46"/>
        <v>501******84</v>
      </c>
    </row>
    <row r="2962" spans="1:12" x14ac:dyDescent="0.25">
      <c r="A2962" t="s">
        <v>8656</v>
      </c>
      <c r="B2962" t="s">
        <v>8657</v>
      </c>
      <c r="C2962" t="s">
        <v>17</v>
      </c>
      <c r="D2962" s="1">
        <v>45299.893495370372</v>
      </c>
      <c r="E2962" s="18" t="s">
        <v>11</v>
      </c>
      <c r="F2962" s="13" t="s">
        <v>16</v>
      </c>
      <c r="G2962" t="s">
        <v>14</v>
      </c>
      <c r="H2962">
        <v>0</v>
      </c>
      <c r="I2962" s="2"/>
      <c r="J2962" s="4">
        <v>0</v>
      </c>
      <c r="K2962" t="str">
        <f>IF((LEN(relatorio_Ananindeua[[#This Row],[CIF/CPF/CNPJ]])=14),relatorio_Ananindeua[[#This Row],[CIF/CPF/CNPJ]],relatorio_Ananindeua[[#This Row],[Coluna2]])</f>
        <v>50150621000120</v>
      </c>
      <c r="L2962" t="str">
        <f t="shared" ref="L2962:L3025" si="47">_xlfn.CONCAT(LEFT(A2962,3),REPT("*",6),RIGHT(A2962,2))</f>
        <v>501******20</v>
      </c>
    </row>
    <row r="2963" spans="1:12" x14ac:dyDescent="0.25">
      <c r="A2963" t="s">
        <v>8658</v>
      </c>
      <c r="B2963" t="s">
        <v>8659</v>
      </c>
      <c r="C2963" t="s">
        <v>17</v>
      </c>
      <c r="D2963" s="1">
        <v>45299.893495370372</v>
      </c>
      <c r="E2963" s="18" t="s">
        <v>11</v>
      </c>
      <c r="F2963" s="13" t="s">
        <v>16</v>
      </c>
      <c r="G2963" t="s">
        <v>14</v>
      </c>
      <c r="H2963">
        <v>0</v>
      </c>
      <c r="I2963" s="2"/>
      <c r="J2963" s="4">
        <v>0</v>
      </c>
      <c r="K2963" t="str">
        <f>IF((LEN(relatorio_Ananindeua[[#This Row],[CIF/CPF/CNPJ]])=14),relatorio_Ananindeua[[#This Row],[CIF/CPF/CNPJ]],relatorio_Ananindeua[[#This Row],[Coluna2]])</f>
        <v>50151262000125</v>
      </c>
      <c r="L2963" t="str">
        <f t="shared" si="47"/>
        <v>501******25</v>
      </c>
    </row>
    <row r="2964" spans="1:12" x14ac:dyDescent="0.25">
      <c r="A2964" t="s">
        <v>8660</v>
      </c>
      <c r="B2964" t="s">
        <v>8661</v>
      </c>
      <c r="C2964" t="s">
        <v>17</v>
      </c>
      <c r="D2964" s="1">
        <v>45299.893495370372</v>
      </c>
      <c r="E2964" s="18" t="s">
        <v>11</v>
      </c>
      <c r="F2964" s="13" t="s">
        <v>16</v>
      </c>
      <c r="G2964" t="s">
        <v>14</v>
      </c>
      <c r="H2964">
        <v>0</v>
      </c>
      <c r="I2964" s="2"/>
      <c r="J2964" s="4">
        <v>0</v>
      </c>
      <c r="K2964" t="str">
        <f>IF((LEN(relatorio_Ananindeua[[#This Row],[CIF/CPF/CNPJ]])=14),relatorio_Ananindeua[[#This Row],[CIF/CPF/CNPJ]],relatorio_Ananindeua[[#This Row],[Coluna2]])</f>
        <v>50153091000173</v>
      </c>
      <c r="L2964" t="str">
        <f t="shared" si="47"/>
        <v>501******73</v>
      </c>
    </row>
    <row r="2965" spans="1:12" x14ac:dyDescent="0.25">
      <c r="A2965" t="s">
        <v>8666</v>
      </c>
      <c r="B2965" t="s">
        <v>8667</v>
      </c>
      <c r="C2965" t="s">
        <v>17</v>
      </c>
      <c r="D2965" s="1">
        <v>45299.893495370372</v>
      </c>
      <c r="E2965" s="18" t="s">
        <v>11</v>
      </c>
      <c r="F2965" s="13" t="s">
        <v>16</v>
      </c>
      <c r="G2965" t="s">
        <v>14</v>
      </c>
      <c r="H2965">
        <v>0</v>
      </c>
      <c r="I2965" s="2"/>
      <c r="J2965" s="4">
        <v>0</v>
      </c>
      <c r="K2965" t="str">
        <f>IF((LEN(relatorio_Ananindeua[[#This Row],[CIF/CPF/CNPJ]])=14),relatorio_Ananindeua[[#This Row],[CIF/CPF/CNPJ]],relatorio_Ananindeua[[#This Row],[Coluna2]])</f>
        <v>50158522000194</v>
      </c>
      <c r="L2965" t="str">
        <f t="shared" si="47"/>
        <v>501******94</v>
      </c>
    </row>
    <row r="2966" spans="1:12" x14ac:dyDescent="0.25">
      <c r="A2966" t="s">
        <v>7799</v>
      </c>
      <c r="B2966" t="s">
        <v>7800</v>
      </c>
      <c r="C2966" t="s">
        <v>17</v>
      </c>
      <c r="D2966" s="1">
        <v>45299.893506944441</v>
      </c>
      <c r="E2966" s="18" t="s">
        <v>11</v>
      </c>
      <c r="F2966" s="13" t="s">
        <v>16</v>
      </c>
      <c r="G2966" t="s">
        <v>14</v>
      </c>
      <c r="H2966">
        <v>0</v>
      </c>
      <c r="I2966" s="2"/>
      <c r="J2966" s="4">
        <v>0</v>
      </c>
      <c r="K2966" t="str">
        <f>IF((LEN(relatorio_Ananindeua[[#This Row],[CIF/CPF/CNPJ]])=14),relatorio_Ananindeua[[#This Row],[CIF/CPF/CNPJ]],relatorio_Ananindeua[[#This Row],[Coluna2]])</f>
        <v>48464729000145</v>
      </c>
      <c r="L2966" t="str">
        <f t="shared" si="47"/>
        <v>484******45</v>
      </c>
    </row>
    <row r="2967" spans="1:12" x14ac:dyDescent="0.25">
      <c r="A2967" t="s">
        <v>8646</v>
      </c>
      <c r="B2967" t="s">
        <v>8647</v>
      </c>
      <c r="C2967" t="s">
        <v>17</v>
      </c>
      <c r="D2967" s="1">
        <v>45299.893506944441</v>
      </c>
      <c r="E2967" s="18" t="s">
        <v>11</v>
      </c>
      <c r="F2967" s="13" t="s">
        <v>16</v>
      </c>
      <c r="G2967" t="s">
        <v>14</v>
      </c>
      <c r="H2967">
        <v>0</v>
      </c>
      <c r="I2967" s="2"/>
      <c r="J2967" s="4">
        <v>0</v>
      </c>
      <c r="K2967" t="str">
        <f>IF((LEN(relatorio_Ananindeua[[#This Row],[CIF/CPF/CNPJ]])=14),relatorio_Ananindeua[[#This Row],[CIF/CPF/CNPJ]],relatorio_Ananindeua[[#This Row],[Coluna2]])</f>
        <v>50125656000109</v>
      </c>
      <c r="L2967" t="str">
        <f t="shared" si="47"/>
        <v>501******09</v>
      </c>
    </row>
    <row r="2968" spans="1:12" x14ac:dyDescent="0.25">
      <c r="A2968" t="s">
        <v>8648</v>
      </c>
      <c r="B2968" t="s">
        <v>8649</v>
      </c>
      <c r="C2968" t="s">
        <v>17</v>
      </c>
      <c r="D2968" s="1">
        <v>45299.893506944441</v>
      </c>
      <c r="E2968" s="18" t="s">
        <v>11</v>
      </c>
      <c r="F2968" s="13" t="s">
        <v>16</v>
      </c>
      <c r="G2968" t="s">
        <v>14</v>
      </c>
      <c r="H2968">
        <v>0</v>
      </c>
      <c r="I2968" s="2"/>
      <c r="J2968" s="4">
        <v>0</v>
      </c>
      <c r="K2968" t="str">
        <f>IF((LEN(relatorio_Ananindeua[[#This Row],[CIF/CPF/CNPJ]])=14),relatorio_Ananindeua[[#This Row],[CIF/CPF/CNPJ]],relatorio_Ananindeua[[#This Row],[Coluna2]])</f>
        <v>50136362000182</v>
      </c>
      <c r="L2968" t="str">
        <f t="shared" si="47"/>
        <v>501******82</v>
      </c>
    </row>
    <row r="2969" spans="1:12" x14ac:dyDescent="0.25">
      <c r="A2969" t="s">
        <v>8672</v>
      </c>
      <c r="B2969" t="s">
        <v>8673</v>
      </c>
      <c r="C2969" t="s">
        <v>17</v>
      </c>
      <c r="D2969" s="1">
        <v>45299.893506944441</v>
      </c>
      <c r="E2969" s="18" t="s">
        <v>11</v>
      </c>
      <c r="F2969" s="13" t="s">
        <v>16</v>
      </c>
      <c r="G2969" t="s">
        <v>14</v>
      </c>
      <c r="H2969">
        <v>0</v>
      </c>
      <c r="I2969" s="2"/>
      <c r="J2969" s="4">
        <v>0</v>
      </c>
      <c r="K2969" t="str">
        <f>IF((LEN(relatorio_Ananindeua[[#This Row],[CIF/CPF/CNPJ]])=14),relatorio_Ananindeua[[#This Row],[CIF/CPF/CNPJ]],relatorio_Ananindeua[[#This Row],[Coluna2]])</f>
        <v>50170267000103</v>
      </c>
      <c r="L2969" t="str">
        <f t="shared" si="47"/>
        <v>501******03</v>
      </c>
    </row>
    <row r="2970" spans="1:12" x14ac:dyDescent="0.25">
      <c r="A2970" t="s">
        <v>8650</v>
      </c>
      <c r="B2970" t="s">
        <v>8651</v>
      </c>
      <c r="C2970" t="s">
        <v>17</v>
      </c>
      <c r="D2970" s="1">
        <v>45299.893518518518</v>
      </c>
      <c r="E2970" s="18" t="s">
        <v>11</v>
      </c>
      <c r="F2970" s="13" t="s">
        <v>16</v>
      </c>
      <c r="G2970" t="s">
        <v>14</v>
      </c>
      <c r="H2970">
        <v>0</v>
      </c>
      <c r="I2970" s="2"/>
      <c r="J2970" s="4">
        <v>0</v>
      </c>
      <c r="K2970" t="str">
        <f>IF((LEN(relatorio_Ananindeua[[#This Row],[CIF/CPF/CNPJ]])=14),relatorio_Ananindeua[[#This Row],[CIF/CPF/CNPJ]],relatorio_Ananindeua[[#This Row],[Coluna2]])</f>
        <v>50138863000106</v>
      </c>
      <c r="L2970" t="str">
        <f t="shared" si="47"/>
        <v>501******06</v>
      </c>
    </row>
    <row r="2971" spans="1:12" x14ac:dyDescent="0.25">
      <c r="A2971" t="s">
        <v>8640</v>
      </c>
      <c r="B2971" t="s">
        <v>8641</v>
      </c>
      <c r="C2971" t="s">
        <v>17</v>
      </c>
      <c r="D2971" s="1">
        <v>45299.893541666665</v>
      </c>
      <c r="E2971" s="18" t="s">
        <v>11</v>
      </c>
      <c r="F2971" s="13" t="s">
        <v>16</v>
      </c>
      <c r="G2971" t="s">
        <v>14</v>
      </c>
      <c r="H2971">
        <v>0</v>
      </c>
      <c r="I2971" s="2"/>
      <c r="J2971" s="4">
        <v>0</v>
      </c>
      <c r="K2971" t="str">
        <f>IF((LEN(relatorio_Ananindeua[[#This Row],[CIF/CPF/CNPJ]])=14),relatorio_Ananindeua[[#This Row],[CIF/CPF/CNPJ]],relatorio_Ananindeua[[#This Row],[Coluna2]])</f>
        <v>50119970000189</v>
      </c>
      <c r="L2971" t="str">
        <f t="shared" si="47"/>
        <v>501******89</v>
      </c>
    </row>
    <row r="2972" spans="1:12" x14ac:dyDescent="0.25">
      <c r="A2972" t="s">
        <v>8642</v>
      </c>
      <c r="B2972" t="s">
        <v>8643</v>
      </c>
      <c r="C2972" t="s">
        <v>17</v>
      </c>
      <c r="D2972" s="1">
        <v>45299.893541666665</v>
      </c>
      <c r="E2972" s="18" t="s">
        <v>11</v>
      </c>
      <c r="F2972" s="13" t="s">
        <v>16</v>
      </c>
      <c r="G2972" t="s">
        <v>14</v>
      </c>
      <c r="H2972">
        <v>0</v>
      </c>
      <c r="I2972" s="2"/>
      <c r="J2972" s="4">
        <v>0</v>
      </c>
      <c r="K2972" t="str">
        <f>IF((LEN(relatorio_Ananindeua[[#This Row],[CIF/CPF/CNPJ]])=14),relatorio_Ananindeua[[#This Row],[CIF/CPF/CNPJ]],relatorio_Ananindeua[[#This Row],[Coluna2]])</f>
        <v>50119995000182</v>
      </c>
      <c r="L2972" t="str">
        <f t="shared" si="47"/>
        <v>501******82</v>
      </c>
    </row>
    <row r="2973" spans="1:12" x14ac:dyDescent="0.25">
      <c r="A2973" t="s">
        <v>8644</v>
      </c>
      <c r="B2973" t="s">
        <v>8645</v>
      </c>
      <c r="C2973" t="s">
        <v>17</v>
      </c>
      <c r="D2973" s="1">
        <v>45299.893541666665</v>
      </c>
      <c r="E2973" s="18" t="s">
        <v>11</v>
      </c>
      <c r="F2973" s="13" t="s">
        <v>16</v>
      </c>
      <c r="G2973" t="s">
        <v>14</v>
      </c>
      <c r="H2973">
        <v>0</v>
      </c>
      <c r="I2973" s="2"/>
      <c r="J2973" s="4">
        <v>0</v>
      </c>
      <c r="K2973" t="str">
        <f>IF((LEN(relatorio_Ananindeua[[#This Row],[CIF/CPF/CNPJ]])=14),relatorio_Ananindeua[[#This Row],[CIF/CPF/CNPJ]],relatorio_Ananindeua[[#This Row],[Coluna2]])</f>
        <v>50122410000183</v>
      </c>
      <c r="L2973" t="str">
        <f t="shared" si="47"/>
        <v>501******83</v>
      </c>
    </row>
    <row r="2974" spans="1:12" x14ac:dyDescent="0.25">
      <c r="A2974" t="s">
        <v>8638</v>
      </c>
      <c r="B2974" t="s">
        <v>8639</v>
      </c>
      <c r="C2974" t="s">
        <v>17</v>
      </c>
      <c r="D2974" s="1">
        <v>45299.893553240741</v>
      </c>
      <c r="E2974" s="18" t="s">
        <v>11</v>
      </c>
      <c r="F2974" s="13" t="s">
        <v>16</v>
      </c>
      <c r="G2974" t="s">
        <v>14</v>
      </c>
      <c r="H2974">
        <v>0</v>
      </c>
      <c r="I2974" s="2"/>
      <c r="J2974" s="4">
        <v>0</v>
      </c>
      <c r="K2974" t="str">
        <f>IF((LEN(relatorio_Ananindeua[[#This Row],[CIF/CPF/CNPJ]])=14),relatorio_Ananindeua[[#This Row],[CIF/CPF/CNPJ]],relatorio_Ananindeua[[#This Row],[Coluna2]])</f>
        <v>50118014000182</v>
      </c>
      <c r="L2974" t="str">
        <f t="shared" si="47"/>
        <v>501******82</v>
      </c>
    </row>
    <row r="2975" spans="1:12" x14ac:dyDescent="0.25">
      <c r="A2975" t="s">
        <v>8624</v>
      </c>
      <c r="B2975" t="s">
        <v>8625</v>
      </c>
      <c r="C2975" t="s">
        <v>17</v>
      </c>
      <c r="D2975" s="1">
        <v>45299.893564814818</v>
      </c>
      <c r="E2975" s="18" t="s">
        <v>11</v>
      </c>
      <c r="F2975" s="13" t="s">
        <v>16</v>
      </c>
      <c r="G2975" t="s">
        <v>14</v>
      </c>
      <c r="H2975">
        <v>0</v>
      </c>
      <c r="I2975" s="2"/>
      <c r="J2975" s="4">
        <v>0</v>
      </c>
      <c r="K2975" t="str">
        <f>IF((LEN(relatorio_Ananindeua[[#This Row],[CIF/CPF/CNPJ]])=14),relatorio_Ananindeua[[#This Row],[CIF/CPF/CNPJ]],relatorio_Ananindeua[[#This Row],[Coluna2]])</f>
        <v>50093719000192</v>
      </c>
      <c r="L2975" t="str">
        <f t="shared" si="47"/>
        <v>500******92</v>
      </c>
    </row>
    <row r="2976" spans="1:12" x14ac:dyDescent="0.25">
      <c r="A2976" t="s">
        <v>8636</v>
      </c>
      <c r="B2976" t="s">
        <v>8637</v>
      </c>
      <c r="C2976" t="s">
        <v>17</v>
      </c>
      <c r="D2976" s="1">
        <v>45299.893564814818</v>
      </c>
      <c r="E2976" s="18" t="s">
        <v>11</v>
      </c>
      <c r="F2976" s="13" t="s">
        <v>16</v>
      </c>
      <c r="G2976" t="s">
        <v>14</v>
      </c>
      <c r="H2976">
        <v>0</v>
      </c>
      <c r="I2976" s="2"/>
      <c r="J2976" s="4">
        <v>0</v>
      </c>
      <c r="K2976" t="str">
        <f>IF((LEN(relatorio_Ananindeua[[#This Row],[CIF/CPF/CNPJ]])=14),relatorio_Ananindeua[[#This Row],[CIF/CPF/CNPJ]],relatorio_Ananindeua[[#This Row],[Coluna2]])</f>
        <v>50104856000185</v>
      </c>
      <c r="L2976" t="str">
        <f t="shared" si="47"/>
        <v>501******85</v>
      </c>
    </row>
    <row r="2977" spans="1:12" x14ac:dyDescent="0.25">
      <c r="A2977" t="s">
        <v>8622</v>
      </c>
      <c r="B2977" t="s">
        <v>8623</v>
      </c>
      <c r="C2977" t="s">
        <v>17</v>
      </c>
      <c r="D2977" s="1">
        <v>45299.893576388888</v>
      </c>
      <c r="E2977" s="18" t="s">
        <v>11</v>
      </c>
      <c r="F2977" s="13" t="s">
        <v>16</v>
      </c>
      <c r="G2977" t="s">
        <v>14</v>
      </c>
      <c r="H2977">
        <v>0</v>
      </c>
      <c r="I2977" s="2"/>
      <c r="J2977" s="4">
        <v>0</v>
      </c>
      <c r="K2977" t="str">
        <f>IF((LEN(relatorio_Ananindeua[[#This Row],[CIF/CPF/CNPJ]])=14),relatorio_Ananindeua[[#This Row],[CIF/CPF/CNPJ]],relatorio_Ananindeua[[#This Row],[Coluna2]])</f>
        <v>50092864000159</v>
      </c>
      <c r="L2977" t="str">
        <f t="shared" si="47"/>
        <v>500******59</v>
      </c>
    </row>
    <row r="2978" spans="1:12" x14ac:dyDescent="0.25">
      <c r="A2978" t="s">
        <v>8628</v>
      </c>
      <c r="B2978" t="s">
        <v>8629</v>
      </c>
      <c r="C2978" t="s">
        <v>17</v>
      </c>
      <c r="D2978" s="1">
        <v>45299.893576388888</v>
      </c>
      <c r="E2978" s="18" t="s">
        <v>11</v>
      </c>
      <c r="F2978" s="13" t="s">
        <v>16</v>
      </c>
      <c r="G2978" t="s">
        <v>14</v>
      </c>
      <c r="H2978">
        <v>0</v>
      </c>
      <c r="I2978" s="2"/>
      <c r="J2978" s="4">
        <v>0</v>
      </c>
      <c r="K2978" t="str">
        <f>IF((LEN(relatorio_Ananindeua[[#This Row],[CIF/CPF/CNPJ]])=14),relatorio_Ananindeua[[#This Row],[CIF/CPF/CNPJ]],relatorio_Ananindeua[[#This Row],[Coluna2]])</f>
        <v>50099161000152</v>
      </c>
      <c r="L2978" t="str">
        <f t="shared" si="47"/>
        <v>500******52</v>
      </c>
    </row>
    <row r="2979" spans="1:12" x14ac:dyDescent="0.25">
      <c r="A2979" t="s">
        <v>8630</v>
      </c>
      <c r="B2979" t="s">
        <v>8631</v>
      </c>
      <c r="C2979" t="s">
        <v>17</v>
      </c>
      <c r="D2979" s="1">
        <v>45299.893576388888</v>
      </c>
      <c r="E2979" s="18" t="s">
        <v>11</v>
      </c>
      <c r="F2979" s="13" t="s">
        <v>16</v>
      </c>
      <c r="G2979" t="s">
        <v>14</v>
      </c>
      <c r="H2979">
        <v>0</v>
      </c>
      <c r="I2979" s="2"/>
      <c r="J2979" s="4">
        <v>0</v>
      </c>
      <c r="K2979" t="str">
        <f>IF((LEN(relatorio_Ananindeua[[#This Row],[CIF/CPF/CNPJ]])=14),relatorio_Ananindeua[[#This Row],[CIF/CPF/CNPJ]],relatorio_Ananindeua[[#This Row],[Coluna2]])</f>
        <v>50099526000149</v>
      </c>
      <c r="L2979" t="str">
        <f t="shared" si="47"/>
        <v>500******49</v>
      </c>
    </row>
    <row r="2980" spans="1:12" x14ac:dyDescent="0.25">
      <c r="A2980" t="s">
        <v>8634</v>
      </c>
      <c r="B2980" t="s">
        <v>8635</v>
      </c>
      <c r="C2980" t="s">
        <v>17</v>
      </c>
      <c r="D2980" s="1">
        <v>45299.893576388888</v>
      </c>
      <c r="E2980" s="18" t="s">
        <v>11</v>
      </c>
      <c r="F2980" s="13" t="s">
        <v>16</v>
      </c>
      <c r="G2980" t="s">
        <v>14</v>
      </c>
      <c r="H2980">
        <v>0</v>
      </c>
      <c r="I2980" s="2"/>
      <c r="J2980" s="4">
        <v>0</v>
      </c>
      <c r="K2980" t="str">
        <f>IF((LEN(relatorio_Ananindeua[[#This Row],[CIF/CPF/CNPJ]])=14),relatorio_Ananindeua[[#This Row],[CIF/CPF/CNPJ]],relatorio_Ananindeua[[#This Row],[Coluna2]])</f>
        <v>50101279000178</v>
      </c>
      <c r="L2980" t="str">
        <f t="shared" si="47"/>
        <v>501******78</v>
      </c>
    </row>
    <row r="2981" spans="1:12" x14ac:dyDescent="0.25">
      <c r="A2981" t="s">
        <v>8618</v>
      </c>
      <c r="B2981" t="s">
        <v>8619</v>
      </c>
      <c r="C2981" t="s">
        <v>17</v>
      </c>
      <c r="D2981" s="1">
        <v>45299.893587962964</v>
      </c>
      <c r="E2981" s="18" t="s">
        <v>11</v>
      </c>
      <c r="F2981" s="13" t="s">
        <v>16</v>
      </c>
      <c r="G2981" t="s">
        <v>14</v>
      </c>
      <c r="H2981">
        <v>0</v>
      </c>
      <c r="I2981" s="2"/>
      <c r="J2981" s="4">
        <v>0</v>
      </c>
      <c r="K2981" t="str">
        <f>IF((LEN(relatorio_Ananindeua[[#This Row],[CIF/CPF/CNPJ]])=14),relatorio_Ananindeua[[#This Row],[CIF/CPF/CNPJ]],relatorio_Ananindeua[[#This Row],[Coluna2]])</f>
        <v>50088532000109</v>
      </c>
      <c r="L2981" t="str">
        <f t="shared" si="47"/>
        <v>500******09</v>
      </c>
    </row>
    <row r="2982" spans="1:12" x14ac:dyDescent="0.25">
      <c r="A2982" t="s">
        <v>8620</v>
      </c>
      <c r="B2982" t="s">
        <v>8621</v>
      </c>
      <c r="C2982" t="s">
        <v>17</v>
      </c>
      <c r="D2982" s="1">
        <v>45299.893587962964</v>
      </c>
      <c r="E2982" s="18" t="s">
        <v>11</v>
      </c>
      <c r="F2982" s="13" t="s">
        <v>16</v>
      </c>
      <c r="G2982" t="s">
        <v>14</v>
      </c>
      <c r="H2982">
        <v>0</v>
      </c>
      <c r="I2982" s="2"/>
      <c r="J2982" s="4">
        <v>0</v>
      </c>
      <c r="K2982" t="str">
        <f>IF((LEN(relatorio_Ananindeua[[#This Row],[CIF/CPF/CNPJ]])=14),relatorio_Ananindeua[[#This Row],[CIF/CPF/CNPJ]],relatorio_Ananindeua[[#This Row],[Coluna2]])</f>
        <v>50091241000161</v>
      </c>
      <c r="L2982" t="str">
        <f t="shared" si="47"/>
        <v>500******61</v>
      </c>
    </row>
    <row r="2983" spans="1:12" x14ac:dyDescent="0.25">
      <c r="A2983" t="s">
        <v>8632</v>
      </c>
      <c r="B2983" t="s">
        <v>8633</v>
      </c>
      <c r="C2983" t="s">
        <v>17</v>
      </c>
      <c r="D2983" s="1">
        <v>45299.893587962964</v>
      </c>
      <c r="E2983" s="18" t="s">
        <v>11</v>
      </c>
      <c r="F2983" s="13" t="s">
        <v>16</v>
      </c>
      <c r="G2983" t="s">
        <v>14</v>
      </c>
      <c r="H2983">
        <v>0</v>
      </c>
      <c r="I2983" s="2"/>
      <c r="J2983" s="4">
        <v>0</v>
      </c>
      <c r="K2983" t="str">
        <f>IF((LEN(relatorio_Ananindeua[[#This Row],[CIF/CPF/CNPJ]])=14),relatorio_Ananindeua[[#This Row],[CIF/CPF/CNPJ]],relatorio_Ananindeua[[#This Row],[Coluna2]])</f>
        <v>50101024000105</v>
      </c>
      <c r="L2983" t="str">
        <f t="shared" si="47"/>
        <v>501******05</v>
      </c>
    </row>
    <row r="2984" spans="1:12" x14ac:dyDescent="0.25">
      <c r="A2984" t="s">
        <v>8626</v>
      </c>
      <c r="B2984" t="s">
        <v>8627</v>
      </c>
      <c r="C2984" t="s">
        <v>17</v>
      </c>
      <c r="D2984" s="1">
        <v>45299.893611111111</v>
      </c>
      <c r="E2984" s="18" t="s">
        <v>11</v>
      </c>
      <c r="F2984" s="13" t="s">
        <v>16</v>
      </c>
      <c r="G2984" t="s">
        <v>14</v>
      </c>
      <c r="H2984">
        <v>0</v>
      </c>
      <c r="I2984" s="2"/>
      <c r="J2984" s="4">
        <v>0</v>
      </c>
      <c r="K2984" t="str">
        <f>IF((LEN(relatorio_Ananindeua[[#This Row],[CIF/CPF/CNPJ]])=14),relatorio_Ananindeua[[#This Row],[CIF/CPF/CNPJ]],relatorio_Ananindeua[[#This Row],[Coluna2]])</f>
        <v>50096474000157</v>
      </c>
      <c r="L2984" t="str">
        <f t="shared" si="47"/>
        <v>500******57</v>
      </c>
    </row>
    <row r="2985" spans="1:12" x14ac:dyDescent="0.25">
      <c r="A2985" t="s">
        <v>4505</v>
      </c>
      <c r="B2985" t="s">
        <v>4506</v>
      </c>
      <c r="C2985" t="s">
        <v>17</v>
      </c>
      <c r="D2985" s="1">
        <v>45299.893622685187</v>
      </c>
      <c r="E2985" s="18" t="s">
        <v>11</v>
      </c>
      <c r="F2985" s="13" t="s">
        <v>16</v>
      </c>
      <c r="G2985" t="s">
        <v>14</v>
      </c>
      <c r="H2985">
        <v>0</v>
      </c>
      <c r="I2985" s="2"/>
      <c r="J2985" s="4">
        <v>0</v>
      </c>
      <c r="K2985" t="str">
        <f>IF((LEN(relatorio_Ananindeua[[#This Row],[CIF/CPF/CNPJ]])=14),relatorio_Ananindeua[[#This Row],[CIF/CPF/CNPJ]],relatorio_Ananindeua[[#This Row],[Coluna2]])</f>
        <v>37784811000130</v>
      </c>
      <c r="L2985" t="str">
        <f t="shared" si="47"/>
        <v>377******30</v>
      </c>
    </row>
    <row r="2986" spans="1:12" x14ac:dyDescent="0.25">
      <c r="A2986" t="s">
        <v>8616</v>
      </c>
      <c r="B2986" t="s">
        <v>8617</v>
      </c>
      <c r="C2986" t="s">
        <v>17</v>
      </c>
      <c r="D2986" s="1">
        <v>45299.893622685187</v>
      </c>
      <c r="E2986" s="18" t="s">
        <v>11</v>
      </c>
      <c r="F2986" s="13" t="s">
        <v>16</v>
      </c>
      <c r="G2986" t="s">
        <v>14</v>
      </c>
      <c r="H2986">
        <v>0</v>
      </c>
      <c r="I2986" s="2"/>
      <c r="J2986" s="4">
        <v>0</v>
      </c>
      <c r="K2986" t="str">
        <f>IF((LEN(relatorio_Ananindeua[[#This Row],[CIF/CPF/CNPJ]])=14),relatorio_Ananindeua[[#This Row],[CIF/CPF/CNPJ]],relatorio_Ananindeua[[#This Row],[Coluna2]])</f>
        <v>50081596000170</v>
      </c>
      <c r="L2986" t="str">
        <f t="shared" si="47"/>
        <v>500******70</v>
      </c>
    </row>
    <row r="2987" spans="1:12" x14ac:dyDescent="0.25">
      <c r="A2987" t="s">
        <v>8610</v>
      </c>
      <c r="B2987" t="s">
        <v>8611</v>
      </c>
      <c r="C2987" t="s">
        <v>17</v>
      </c>
      <c r="D2987" s="1">
        <v>45299.893634259257</v>
      </c>
      <c r="E2987" s="18" t="s">
        <v>11</v>
      </c>
      <c r="F2987" s="13" t="s">
        <v>16</v>
      </c>
      <c r="G2987" t="s">
        <v>14</v>
      </c>
      <c r="H2987">
        <v>0</v>
      </c>
      <c r="I2987" s="2"/>
      <c r="J2987" s="4">
        <v>0</v>
      </c>
      <c r="K2987" t="str">
        <f>IF((LEN(relatorio_Ananindeua[[#This Row],[CIF/CPF/CNPJ]])=14),relatorio_Ananindeua[[#This Row],[CIF/CPF/CNPJ]],relatorio_Ananindeua[[#This Row],[Coluna2]])</f>
        <v>50073701000129</v>
      </c>
      <c r="L2987" t="str">
        <f t="shared" si="47"/>
        <v>500******29</v>
      </c>
    </row>
    <row r="2988" spans="1:12" x14ac:dyDescent="0.25">
      <c r="A2988" t="s">
        <v>8612</v>
      </c>
      <c r="B2988" t="s">
        <v>8613</v>
      </c>
      <c r="C2988" t="s">
        <v>17</v>
      </c>
      <c r="D2988" s="1">
        <v>45299.893634259257</v>
      </c>
      <c r="E2988" s="18" t="s">
        <v>11</v>
      </c>
      <c r="F2988" s="13" t="s">
        <v>16</v>
      </c>
      <c r="G2988" t="s">
        <v>14</v>
      </c>
      <c r="H2988">
        <v>0</v>
      </c>
      <c r="I2988" s="2"/>
      <c r="J2988" s="4">
        <v>0</v>
      </c>
      <c r="K2988" t="str">
        <f>IF((LEN(relatorio_Ananindeua[[#This Row],[CIF/CPF/CNPJ]])=14),relatorio_Ananindeua[[#This Row],[CIF/CPF/CNPJ]],relatorio_Ananindeua[[#This Row],[Coluna2]])</f>
        <v>50075420000105</v>
      </c>
      <c r="L2988" t="str">
        <f t="shared" si="47"/>
        <v>500******05</v>
      </c>
    </row>
    <row r="2989" spans="1:12" x14ac:dyDescent="0.25">
      <c r="A2989" t="s">
        <v>8614</v>
      </c>
      <c r="B2989" t="s">
        <v>8615</v>
      </c>
      <c r="C2989" t="s">
        <v>17</v>
      </c>
      <c r="D2989" s="1">
        <v>45299.893634259257</v>
      </c>
      <c r="E2989" s="18" t="s">
        <v>11</v>
      </c>
      <c r="F2989" s="13" t="s">
        <v>16</v>
      </c>
      <c r="G2989" t="s">
        <v>14</v>
      </c>
      <c r="H2989">
        <v>0</v>
      </c>
      <c r="I2989" s="2"/>
      <c r="J2989" s="4">
        <v>0</v>
      </c>
      <c r="K2989" t="str">
        <f>IF((LEN(relatorio_Ananindeua[[#This Row],[CIF/CPF/CNPJ]])=14),relatorio_Ananindeua[[#This Row],[CIF/CPF/CNPJ]],relatorio_Ananindeua[[#This Row],[Coluna2]])</f>
        <v>50077941000100</v>
      </c>
      <c r="L2989" t="str">
        <f t="shared" si="47"/>
        <v>500******00</v>
      </c>
    </row>
    <row r="2990" spans="1:12" x14ac:dyDescent="0.25">
      <c r="A2990" t="s">
        <v>8602</v>
      </c>
      <c r="B2990" t="s">
        <v>8603</v>
      </c>
      <c r="C2990" t="s">
        <v>17</v>
      </c>
      <c r="D2990" s="1">
        <v>45299.893657407411</v>
      </c>
      <c r="E2990" s="18" t="s">
        <v>11</v>
      </c>
      <c r="F2990" s="13" t="s">
        <v>16</v>
      </c>
      <c r="G2990" t="s">
        <v>14</v>
      </c>
      <c r="H2990">
        <v>0</v>
      </c>
      <c r="I2990" s="2"/>
      <c r="J2990" s="4">
        <v>0</v>
      </c>
      <c r="K2990" t="str">
        <f>IF((LEN(relatorio_Ananindeua[[#This Row],[CIF/CPF/CNPJ]])=14),relatorio_Ananindeua[[#This Row],[CIF/CPF/CNPJ]],relatorio_Ananindeua[[#This Row],[Coluna2]])</f>
        <v>50051435000133</v>
      </c>
      <c r="L2990" t="str">
        <f t="shared" si="47"/>
        <v>500******33</v>
      </c>
    </row>
    <row r="2991" spans="1:12" x14ac:dyDescent="0.25">
      <c r="A2991" t="s">
        <v>8600</v>
      </c>
      <c r="B2991" t="s">
        <v>8601</v>
      </c>
      <c r="C2991" t="s">
        <v>17</v>
      </c>
      <c r="D2991" s="1">
        <v>45299.89366898148</v>
      </c>
      <c r="E2991" s="18" t="s">
        <v>11</v>
      </c>
      <c r="F2991" s="13" t="s">
        <v>16</v>
      </c>
      <c r="G2991" t="s">
        <v>14</v>
      </c>
      <c r="H2991">
        <v>0</v>
      </c>
      <c r="I2991" s="2"/>
      <c r="J2991" s="4">
        <v>0</v>
      </c>
      <c r="K2991" t="str">
        <f>IF((LEN(relatorio_Ananindeua[[#This Row],[CIF/CPF/CNPJ]])=14),relatorio_Ananindeua[[#This Row],[CIF/CPF/CNPJ]],relatorio_Ananindeua[[#This Row],[Coluna2]])</f>
        <v>50049815000133</v>
      </c>
      <c r="L2991" t="str">
        <f t="shared" si="47"/>
        <v>500******33</v>
      </c>
    </row>
    <row r="2992" spans="1:12" x14ac:dyDescent="0.25">
      <c r="A2992" t="s">
        <v>8606</v>
      </c>
      <c r="B2992" t="s">
        <v>8607</v>
      </c>
      <c r="C2992" t="s">
        <v>17</v>
      </c>
      <c r="D2992" s="1">
        <v>45299.89366898148</v>
      </c>
      <c r="E2992" s="18" t="s">
        <v>11</v>
      </c>
      <c r="F2992" s="13" t="s">
        <v>16</v>
      </c>
      <c r="G2992" t="s">
        <v>14</v>
      </c>
      <c r="H2992">
        <v>0</v>
      </c>
      <c r="I2992" s="2"/>
      <c r="J2992" s="4">
        <v>0</v>
      </c>
      <c r="K2992" t="str">
        <f>IF((LEN(relatorio_Ananindeua[[#This Row],[CIF/CPF/CNPJ]])=14),relatorio_Ananindeua[[#This Row],[CIF/CPF/CNPJ]],relatorio_Ananindeua[[#This Row],[Coluna2]])</f>
        <v>50062044000114</v>
      </c>
      <c r="L2992" t="str">
        <f t="shared" si="47"/>
        <v>500******14</v>
      </c>
    </row>
    <row r="2993" spans="1:12" x14ac:dyDescent="0.25">
      <c r="A2993" t="s">
        <v>8608</v>
      </c>
      <c r="B2993" t="s">
        <v>8609</v>
      </c>
      <c r="C2993" t="s">
        <v>17</v>
      </c>
      <c r="D2993" s="1">
        <v>45299.89366898148</v>
      </c>
      <c r="E2993" s="18" t="s">
        <v>11</v>
      </c>
      <c r="F2993" s="13" t="s">
        <v>16</v>
      </c>
      <c r="G2993" t="s">
        <v>14</v>
      </c>
      <c r="H2993">
        <v>0</v>
      </c>
      <c r="I2993" s="2"/>
      <c r="J2993" s="4">
        <v>0</v>
      </c>
      <c r="K2993" t="str">
        <f>IF((LEN(relatorio_Ananindeua[[#This Row],[CIF/CPF/CNPJ]])=14),relatorio_Ananindeua[[#This Row],[CIF/CPF/CNPJ]],relatorio_Ananindeua[[#This Row],[Coluna2]])</f>
        <v>50066504000182</v>
      </c>
      <c r="L2993" t="str">
        <f t="shared" si="47"/>
        <v>500******82</v>
      </c>
    </row>
    <row r="2994" spans="1:12" x14ac:dyDescent="0.25">
      <c r="A2994" t="s">
        <v>8586</v>
      </c>
      <c r="B2994" t="s">
        <v>8587</v>
      </c>
      <c r="C2994" t="s">
        <v>17</v>
      </c>
      <c r="D2994" s="1">
        <v>45299.893680555557</v>
      </c>
      <c r="E2994" s="18" t="s">
        <v>11</v>
      </c>
      <c r="F2994" s="13" t="s">
        <v>16</v>
      </c>
      <c r="G2994" t="s">
        <v>14</v>
      </c>
      <c r="H2994">
        <v>0</v>
      </c>
      <c r="I2994" s="2"/>
      <c r="J2994" s="4">
        <v>0</v>
      </c>
      <c r="K2994" t="str">
        <f>IF((LEN(relatorio_Ananindeua[[#This Row],[CIF/CPF/CNPJ]])=14),relatorio_Ananindeua[[#This Row],[CIF/CPF/CNPJ]],relatorio_Ananindeua[[#This Row],[Coluna2]])</f>
        <v>50030308000158</v>
      </c>
      <c r="L2994" t="str">
        <f t="shared" si="47"/>
        <v>500******58</v>
      </c>
    </row>
    <row r="2995" spans="1:12" x14ac:dyDescent="0.25">
      <c r="A2995" t="s">
        <v>8604</v>
      </c>
      <c r="B2995" t="s">
        <v>8605</v>
      </c>
      <c r="C2995" t="s">
        <v>17</v>
      </c>
      <c r="D2995" s="1">
        <v>45299.893680555557</v>
      </c>
      <c r="E2995" s="18" t="s">
        <v>11</v>
      </c>
      <c r="F2995" s="13" t="s">
        <v>16</v>
      </c>
      <c r="G2995" t="s">
        <v>14</v>
      </c>
      <c r="H2995">
        <v>0</v>
      </c>
      <c r="I2995" s="2"/>
      <c r="J2995" s="4">
        <v>0</v>
      </c>
      <c r="K2995" t="str">
        <f>IF((LEN(relatorio_Ananindeua[[#This Row],[CIF/CPF/CNPJ]])=14),relatorio_Ananindeua[[#This Row],[CIF/CPF/CNPJ]],relatorio_Ananindeua[[#This Row],[Coluna2]])</f>
        <v>50060152000158</v>
      </c>
      <c r="L2995" t="str">
        <f t="shared" si="47"/>
        <v>500******58</v>
      </c>
    </row>
    <row r="2996" spans="1:12" x14ac:dyDescent="0.25">
      <c r="A2996" t="s">
        <v>1813</v>
      </c>
      <c r="B2996" t="s">
        <v>1814</v>
      </c>
      <c r="C2996" t="s">
        <v>17</v>
      </c>
      <c r="D2996" s="1">
        <v>45299.893692129626</v>
      </c>
      <c r="E2996" s="18" t="s">
        <v>11</v>
      </c>
      <c r="F2996" s="13" t="s">
        <v>16</v>
      </c>
      <c r="G2996" t="s">
        <v>14</v>
      </c>
      <c r="H2996">
        <v>0</v>
      </c>
      <c r="I2996" s="2"/>
      <c r="J2996" s="4">
        <v>0</v>
      </c>
      <c r="K2996" t="str">
        <f>IF((LEN(relatorio_Ananindeua[[#This Row],[CIF/CPF/CNPJ]])=14),relatorio_Ananindeua[[#This Row],[CIF/CPF/CNPJ]],relatorio_Ananindeua[[#This Row],[Coluna2]])</f>
        <v>24611722000140</v>
      </c>
      <c r="L2996" t="str">
        <f t="shared" si="47"/>
        <v>246******40</v>
      </c>
    </row>
    <row r="2997" spans="1:12" x14ac:dyDescent="0.25">
      <c r="A2997" t="s">
        <v>8590</v>
      </c>
      <c r="B2997" t="s">
        <v>8591</v>
      </c>
      <c r="C2997" t="s">
        <v>17</v>
      </c>
      <c r="D2997" s="1">
        <v>45299.893692129626</v>
      </c>
      <c r="E2997" s="18" t="s">
        <v>11</v>
      </c>
      <c r="F2997" s="13" t="s">
        <v>16</v>
      </c>
      <c r="G2997" t="s">
        <v>14</v>
      </c>
      <c r="H2997">
        <v>0</v>
      </c>
      <c r="I2997" s="2"/>
      <c r="J2997" s="4">
        <v>0</v>
      </c>
      <c r="K2997" t="str">
        <f>IF((LEN(relatorio_Ananindeua[[#This Row],[CIF/CPF/CNPJ]])=14),relatorio_Ananindeua[[#This Row],[CIF/CPF/CNPJ]],relatorio_Ananindeua[[#This Row],[Coluna2]])</f>
        <v>50036682000160</v>
      </c>
      <c r="L2997" t="str">
        <f t="shared" si="47"/>
        <v>500******60</v>
      </c>
    </row>
    <row r="2998" spans="1:12" x14ac:dyDescent="0.25">
      <c r="A2998" t="s">
        <v>8592</v>
      </c>
      <c r="B2998" t="s">
        <v>8593</v>
      </c>
      <c r="C2998" t="s">
        <v>17</v>
      </c>
      <c r="D2998" s="1">
        <v>45299.893692129626</v>
      </c>
      <c r="E2998" s="18" t="s">
        <v>11</v>
      </c>
      <c r="F2998" s="13" t="s">
        <v>16</v>
      </c>
      <c r="G2998" t="s">
        <v>14</v>
      </c>
      <c r="H2998">
        <v>0</v>
      </c>
      <c r="I2998" s="2"/>
      <c r="J2998" s="4">
        <v>0</v>
      </c>
      <c r="K2998" t="str">
        <f>IF((LEN(relatorio_Ananindeua[[#This Row],[CIF/CPF/CNPJ]])=14),relatorio_Ananindeua[[#This Row],[CIF/CPF/CNPJ]],relatorio_Ananindeua[[#This Row],[Coluna2]])</f>
        <v>50040326000110</v>
      </c>
      <c r="L2998" t="str">
        <f t="shared" si="47"/>
        <v>500******10</v>
      </c>
    </row>
    <row r="2999" spans="1:12" x14ac:dyDescent="0.25">
      <c r="A2999" t="s">
        <v>8566</v>
      </c>
      <c r="B2999" t="s">
        <v>8567</v>
      </c>
      <c r="C2999" t="s">
        <v>17</v>
      </c>
      <c r="D2999" s="1">
        <v>45299.893703703703</v>
      </c>
      <c r="E2999" s="18" t="s">
        <v>11</v>
      </c>
      <c r="F2999" s="13" t="s">
        <v>16</v>
      </c>
      <c r="G2999" t="s">
        <v>14</v>
      </c>
      <c r="H2999">
        <v>0</v>
      </c>
      <c r="I2999" s="2"/>
      <c r="J2999" s="4">
        <v>0</v>
      </c>
      <c r="K2999" t="str">
        <f>IF((LEN(relatorio_Ananindeua[[#This Row],[CIF/CPF/CNPJ]])=14),relatorio_Ananindeua[[#This Row],[CIF/CPF/CNPJ]],relatorio_Ananindeua[[#This Row],[Coluna2]])</f>
        <v>50007724000135</v>
      </c>
      <c r="L2999" t="str">
        <f t="shared" si="47"/>
        <v>500******35</v>
      </c>
    </row>
    <row r="3000" spans="1:12" x14ac:dyDescent="0.25">
      <c r="A3000" t="s">
        <v>8588</v>
      </c>
      <c r="B3000" t="s">
        <v>8589</v>
      </c>
      <c r="C3000" t="s">
        <v>17</v>
      </c>
      <c r="D3000" s="1">
        <v>45299.893703703703</v>
      </c>
      <c r="E3000" s="18" t="s">
        <v>11</v>
      </c>
      <c r="F3000" s="13" t="s">
        <v>16</v>
      </c>
      <c r="G3000" t="s">
        <v>14</v>
      </c>
      <c r="H3000">
        <v>0</v>
      </c>
      <c r="I3000" s="2"/>
      <c r="J3000" s="4">
        <v>0</v>
      </c>
      <c r="K3000" t="str">
        <f>IF((LEN(relatorio_Ananindeua[[#This Row],[CIF/CPF/CNPJ]])=14),relatorio_Ananindeua[[#This Row],[CIF/CPF/CNPJ]],relatorio_Ananindeua[[#This Row],[Coluna2]])</f>
        <v>50031943000150</v>
      </c>
      <c r="L3000" t="str">
        <f t="shared" si="47"/>
        <v>500******50</v>
      </c>
    </row>
    <row r="3001" spans="1:12" x14ac:dyDescent="0.25">
      <c r="A3001" t="s">
        <v>8594</v>
      </c>
      <c r="B3001" t="s">
        <v>8595</v>
      </c>
      <c r="C3001" t="s">
        <v>17</v>
      </c>
      <c r="D3001" s="1">
        <v>45299.893703703703</v>
      </c>
      <c r="E3001" s="18" t="s">
        <v>11</v>
      </c>
      <c r="F3001" s="13" t="s">
        <v>16</v>
      </c>
      <c r="G3001" t="s">
        <v>14</v>
      </c>
      <c r="H3001">
        <v>0</v>
      </c>
      <c r="I3001" s="2"/>
      <c r="J3001" s="4">
        <v>0</v>
      </c>
      <c r="K3001" t="str">
        <f>IF((LEN(relatorio_Ananindeua[[#This Row],[CIF/CPF/CNPJ]])=14),relatorio_Ananindeua[[#This Row],[CIF/CPF/CNPJ]],relatorio_Ananindeua[[#This Row],[Coluna2]])</f>
        <v>50041368000176</v>
      </c>
      <c r="L3001" t="str">
        <f t="shared" si="47"/>
        <v>500******76</v>
      </c>
    </row>
    <row r="3002" spans="1:12" x14ac:dyDescent="0.25">
      <c r="A3002" t="s">
        <v>8596</v>
      </c>
      <c r="B3002" t="s">
        <v>8597</v>
      </c>
      <c r="C3002" t="s">
        <v>17</v>
      </c>
      <c r="D3002" s="1">
        <v>45299.893703703703</v>
      </c>
      <c r="E3002" s="18" t="s">
        <v>11</v>
      </c>
      <c r="F3002" s="13" t="s">
        <v>16</v>
      </c>
      <c r="G3002" t="s">
        <v>14</v>
      </c>
      <c r="H3002">
        <v>0</v>
      </c>
      <c r="I3002" s="2"/>
      <c r="J3002" s="4">
        <v>0</v>
      </c>
      <c r="K3002" t="str">
        <f>IF((LEN(relatorio_Ananindeua[[#This Row],[CIF/CPF/CNPJ]])=14),relatorio_Ananindeua[[#This Row],[CIF/CPF/CNPJ]],relatorio_Ananindeua[[#This Row],[Coluna2]])</f>
        <v>50043848000176</v>
      </c>
      <c r="L3002" t="str">
        <f t="shared" si="47"/>
        <v>500******76</v>
      </c>
    </row>
    <row r="3003" spans="1:12" x14ac:dyDescent="0.25">
      <c r="A3003" t="s">
        <v>8598</v>
      </c>
      <c r="B3003" t="s">
        <v>8599</v>
      </c>
      <c r="C3003" t="s">
        <v>17</v>
      </c>
      <c r="D3003" s="1">
        <v>45299.893703703703</v>
      </c>
      <c r="E3003" s="18" t="s">
        <v>11</v>
      </c>
      <c r="F3003" s="13" t="s">
        <v>16</v>
      </c>
      <c r="G3003" t="s">
        <v>14</v>
      </c>
      <c r="H3003">
        <v>0</v>
      </c>
      <c r="I3003" s="2"/>
      <c r="J3003" s="4">
        <v>0</v>
      </c>
      <c r="K3003" t="str">
        <f>IF((LEN(relatorio_Ananindeua[[#This Row],[CIF/CPF/CNPJ]])=14),relatorio_Ananindeua[[#This Row],[CIF/CPF/CNPJ]],relatorio_Ananindeua[[#This Row],[Coluna2]])</f>
        <v>50043952000160</v>
      </c>
      <c r="L3003" t="str">
        <f t="shared" si="47"/>
        <v>500******60</v>
      </c>
    </row>
    <row r="3004" spans="1:12" x14ac:dyDescent="0.25">
      <c r="A3004" t="s">
        <v>8506</v>
      </c>
      <c r="B3004" t="s">
        <v>8507</v>
      </c>
      <c r="C3004" t="s">
        <v>17</v>
      </c>
      <c r="D3004" s="1">
        <v>45299.89371527778</v>
      </c>
      <c r="E3004" s="18" t="s">
        <v>11</v>
      </c>
      <c r="F3004" s="13" t="s">
        <v>16</v>
      </c>
      <c r="G3004" t="s">
        <v>14</v>
      </c>
      <c r="H3004">
        <v>0</v>
      </c>
      <c r="I3004" s="2"/>
      <c r="J3004" s="4">
        <v>0</v>
      </c>
      <c r="K3004" t="str">
        <f>IF((LEN(relatorio_Ananindeua[[#This Row],[CIF/CPF/CNPJ]])=14),relatorio_Ananindeua[[#This Row],[CIF/CPF/CNPJ]],relatorio_Ananindeua[[#This Row],[Coluna2]])</f>
        <v>49911144000199</v>
      </c>
      <c r="L3004" t="str">
        <f t="shared" si="47"/>
        <v>499******99</v>
      </c>
    </row>
    <row r="3005" spans="1:12" x14ac:dyDescent="0.25">
      <c r="A3005" t="s">
        <v>8578</v>
      </c>
      <c r="B3005" t="s">
        <v>8579</v>
      </c>
      <c r="C3005" t="s">
        <v>17</v>
      </c>
      <c r="D3005" s="1">
        <v>45299.89371527778</v>
      </c>
      <c r="E3005" s="18" t="s">
        <v>11</v>
      </c>
      <c r="F3005" s="13" t="s">
        <v>16</v>
      </c>
      <c r="G3005" t="s">
        <v>14</v>
      </c>
      <c r="H3005">
        <v>0</v>
      </c>
      <c r="I3005" s="2"/>
      <c r="J3005" s="4">
        <v>0</v>
      </c>
      <c r="K3005" t="str">
        <f>IF((LEN(relatorio_Ananindeua[[#This Row],[CIF/CPF/CNPJ]])=14),relatorio_Ananindeua[[#This Row],[CIF/CPF/CNPJ]],relatorio_Ananindeua[[#This Row],[Coluna2]])</f>
        <v>50021820000138</v>
      </c>
      <c r="L3005" t="str">
        <f t="shared" si="47"/>
        <v>500******38</v>
      </c>
    </row>
    <row r="3006" spans="1:12" x14ac:dyDescent="0.25">
      <c r="A3006" t="s">
        <v>8570</v>
      </c>
      <c r="B3006" t="s">
        <v>8571</v>
      </c>
      <c r="C3006" t="s">
        <v>17</v>
      </c>
      <c r="D3006" s="1">
        <v>45299.893726851849</v>
      </c>
      <c r="E3006" s="18" t="s">
        <v>11</v>
      </c>
      <c r="F3006" s="13" t="s">
        <v>16</v>
      </c>
      <c r="G3006" t="s">
        <v>14</v>
      </c>
      <c r="H3006">
        <v>0</v>
      </c>
      <c r="I3006" s="2"/>
      <c r="J3006" s="4">
        <v>0</v>
      </c>
      <c r="K3006" t="str">
        <f>IF((LEN(relatorio_Ananindeua[[#This Row],[CIF/CPF/CNPJ]])=14),relatorio_Ananindeua[[#This Row],[CIF/CPF/CNPJ]],relatorio_Ananindeua[[#This Row],[Coluna2]])</f>
        <v>50015424000106</v>
      </c>
      <c r="L3006" t="str">
        <f t="shared" si="47"/>
        <v>500******06</v>
      </c>
    </row>
    <row r="3007" spans="1:12" x14ac:dyDescent="0.25">
      <c r="A3007" t="s">
        <v>8568</v>
      </c>
      <c r="B3007" t="s">
        <v>8569</v>
      </c>
      <c r="C3007" t="s">
        <v>17</v>
      </c>
      <c r="D3007" s="1">
        <v>45299.893750000003</v>
      </c>
      <c r="E3007" s="18" t="s">
        <v>11</v>
      </c>
      <c r="F3007" s="13" t="s">
        <v>16</v>
      </c>
      <c r="G3007" t="s">
        <v>14</v>
      </c>
      <c r="H3007">
        <v>0</v>
      </c>
      <c r="I3007" s="2"/>
      <c r="J3007" s="4">
        <v>0</v>
      </c>
      <c r="K3007" t="str">
        <f>IF((LEN(relatorio_Ananindeua[[#This Row],[CIF/CPF/CNPJ]])=14),relatorio_Ananindeua[[#This Row],[CIF/CPF/CNPJ]],relatorio_Ananindeua[[#This Row],[Coluna2]])</f>
        <v>50012628000185</v>
      </c>
      <c r="L3007" t="str">
        <f t="shared" si="47"/>
        <v>500******85</v>
      </c>
    </row>
    <row r="3008" spans="1:12" x14ac:dyDescent="0.25">
      <c r="A3008" t="s">
        <v>8576</v>
      </c>
      <c r="B3008" t="s">
        <v>8577</v>
      </c>
      <c r="C3008" t="s">
        <v>17</v>
      </c>
      <c r="D3008" s="1">
        <v>45299.893750000003</v>
      </c>
      <c r="E3008" s="18" t="s">
        <v>11</v>
      </c>
      <c r="F3008" s="13" t="s">
        <v>16</v>
      </c>
      <c r="G3008" t="s">
        <v>14</v>
      </c>
      <c r="H3008">
        <v>0</v>
      </c>
      <c r="I3008" s="2"/>
      <c r="J3008" s="4">
        <v>0</v>
      </c>
      <c r="K3008" t="str">
        <f>IF((LEN(relatorio_Ananindeua[[#This Row],[CIF/CPF/CNPJ]])=14),relatorio_Ananindeua[[#This Row],[CIF/CPF/CNPJ]],relatorio_Ananindeua[[#This Row],[Coluna2]])</f>
        <v>50020904000157</v>
      </c>
      <c r="L3008" t="str">
        <f t="shared" si="47"/>
        <v>500******57</v>
      </c>
    </row>
    <row r="3009" spans="1:12" x14ac:dyDescent="0.25">
      <c r="A3009" t="s">
        <v>8584</v>
      </c>
      <c r="B3009" t="s">
        <v>8585</v>
      </c>
      <c r="C3009" t="s">
        <v>17</v>
      </c>
      <c r="D3009" s="1">
        <v>45299.893750000003</v>
      </c>
      <c r="E3009" s="18" t="s">
        <v>11</v>
      </c>
      <c r="F3009" s="13" t="s">
        <v>16</v>
      </c>
      <c r="G3009" t="s">
        <v>14</v>
      </c>
      <c r="H3009">
        <v>0</v>
      </c>
      <c r="I3009" s="2"/>
      <c r="J3009" s="4">
        <v>0</v>
      </c>
      <c r="K3009" t="str">
        <f>IF((LEN(relatorio_Ananindeua[[#This Row],[CIF/CPF/CNPJ]])=14),relatorio_Ananindeua[[#This Row],[CIF/CPF/CNPJ]],relatorio_Ananindeua[[#This Row],[Coluna2]])</f>
        <v>50024159000114</v>
      </c>
      <c r="L3009" t="str">
        <f t="shared" si="47"/>
        <v>500******14</v>
      </c>
    </row>
    <row r="3010" spans="1:12" x14ac:dyDescent="0.25">
      <c r="A3010" t="s">
        <v>8580</v>
      </c>
      <c r="B3010" t="s">
        <v>8581</v>
      </c>
      <c r="C3010" t="s">
        <v>17</v>
      </c>
      <c r="D3010" s="1">
        <v>45299.893761574072</v>
      </c>
      <c r="E3010" s="18" t="s">
        <v>11</v>
      </c>
      <c r="F3010" s="13" t="s">
        <v>16</v>
      </c>
      <c r="G3010" t="s">
        <v>14</v>
      </c>
      <c r="H3010">
        <v>0</v>
      </c>
      <c r="I3010" s="2"/>
      <c r="J3010" s="4">
        <v>0</v>
      </c>
      <c r="K3010" t="str">
        <f>IF((LEN(relatorio_Ananindeua[[#This Row],[CIF/CPF/CNPJ]])=14),relatorio_Ananindeua[[#This Row],[CIF/CPF/CNPJ]],relatorio_Ananindeua[[#This Row],[Coluna2]])</f>
        <v>50022986000179</v>
      </c>
      <c r="L3010" t="str">
        <f t="shared" si="47"/>
        <v>500******79</v>
      </c>
    </row>
    <row r="3011" spans="1:12" x14ac:dyDescent="0.25">
      <c r="A3011" t="s">
        <v>8560</v>
      </c>
      <c r="B3011" t="s">
        <v>8561</v>
      </c>
      <c r="C3011" t="s">
        <v>17</v>
      </c>
      <c r="D3011" s="1">
        <v>45299.893773148149</v>
      </c>
      <c r="E3011" s="18" t="s">
        <v>11</v>
      </c>
      <c r="F3011" s="13" t="s">
        <v>16</v>
      </c>
      <c r="G3011" t="s">
        <v>14</v>
      </c>
      <c r="H3011">
        <v>0</v>
      </c>
      <c r="I3011" s="2"/>
      <c r="J3011" s="4">
        <v>0</v>
      </c>
      <c r="K3011" t="str">
        <f>IF((LEN(relatorio_Ananindeua[[#This Row],[CIF/CPF/CNPJ]])=14),relatorio_Ananindeua[[#This Row],[CIF/CPF/CNPJ]],relatorio_Ananindeua[[#This Row],[Coluna2]])</f>
        <v>50001409000109</v>
      </c>
      <c r="L3011" t="str">
        <f t="shared" si="47"/>
        <v>500******09</v>
      </c>
    </row>
    <row r="3012" spans="1:12" x14ac:dyDescent="0.25">
      <c r="A3012" t="s">
        <v>8562</v>
      </c>
      <c r="B3012" t="s">
        <v>8563</v>
      </c>
      <c r="C3012" t="s">
        <v>17</v>
      </c>
      <c r="D3012" s="1">
        <v>45299.893773148149</v>
      </c>
      <c r="E3012" s="18" t="s">
        <v>11</v>
      </c>
      <c r="F3012" s="13" t="s">
        <v>16</v>
      </c>
      <c r="G3012" t="s">
        <v>14</v>
      </c>
      <c r="H3012">
        <v>0</v>
      </c>
      <c r="I3012" s="2"/>
      <c r="J3012" s="4">
        <v>0</v>
      </c>
      <c r="K3012" t="str">
        <f>IF((LEN(relatorio_Ananindeua[[#This Row],[CIF/CPF/CNPJ]])=14),relatorio_Ananindeua[[#This Row],[CIF/CPF/CNPJ]],relatorio_Ananindeua[[#This Row],[Coluna2]])</f>
        <v>50001771000171</v>
      </c>
      <c r="L3012" t="str">
        <f t="shared" si="47"/>
        <v>500******71</v>
      </c>
    </row>
    <row r="3013" spans="1:12" x14ac:dyDescent="0.25">
      <c r="A3013" t="s">
        <v>8564</v>
      </c>
      <c r="B3013" t="s">
        <v>8565</v>
      </c>
      <c r="C3013" t="s">
        <v>17</v>
      </c>
      <c r="D3013" s="1">
        <v>45299.893773148149</v>
      </c>
      <c r="E3013" s="18" t="s">
        <v>11</v>
      </c>
      <c r="F3013" s="13" t="s">
        <v>16</v>
      </c>
      <c r="G3013" t="s">
        <v>14</v>
      </c>
      <c r="H3013">
        <v>0</v>
      </c>
      <c r="I3013" s="2"/>
      <c r="J3013" s="4">
        <v>0</v>
      </c>
      <c r="K3013" t="str">
        <f>IF((LEN(relatorio_Ananindeua[[#This Row],[CIF/CPF/CNPJ]])=14),relatorio_Ananindeua[[#This Row],[CIF/CPF/CNPJ]],relatorio_Ananindeua[[#This Row],[Coluna2]])</f>
        <v>50002519000187</v>
      </c>
      <c r="L3013" t="str">
        <f t="shared" si="47"/>
        <v>500******87</v>
      </c>
    </row>
    <row r="3014" spans="1:12" x14ac:dyDescent="0.25">
      <c r="A3014" t="s">
        <v>8572</v>
      </c>
      <c r="B3014" t="s">
        <v>8573</v>
      </c>
      <c r="C3014" t="s">
        <v>17</v>
      </c>
      <c r="D3014" s="1">
        <v>45299.893773148149</v>
      </c>
      <c r="E3014" s="18" t="s">
        <v>11</v>
      </c>
      <c r="F3014" s="13" t="s">
        <v>16</v>
      </c>
      <c r="G3014" t="s">
        <v>14</v>
      </c>
      <c r="H3014">
        <v>0</v>
      </c>
      <c r="I3014" s="2"/>
      <c r="J3014" s="4">
        <v>0</v>
      </c>
      <c r="K3014" t="str">
        <f>IF((LEN(relatorio_Ananindeua[[#This Row],[CIF/CPF/CNPJ]])=14),relatorio_Ananindeua[[#This Row],[CIF/CPF/CNPJ]],relatorio_Ananindeua[[#This Row],[Coluna2]])</f>
        <v>50017419000124</v>
      </c>
      <c r="L3014" t="str">
        <f t="shared" si="47"/>
        <v>500******24</v>
      </c>
    </row>
    <row r="3015" spans="1:12" x14ac:dyDescent="0.25">
      <c r="A3015" t="s">
        <v>8574</v>
      </c>
      <c r="B3015" t="s">
        <v>8575</v>
      </c>
      <c r="C3015" t="s">
        <v>17</v>
      </c>
      <c r="D3015" s="1">
        <v>45299.893773148149</v>
      </c>
      <c r="E3015" s="18" t="s">
        <v>11</v>
      </c>
      <c r="F3015" s="13" t="s">
        <v>16</v>
      </c>
      <c r="G3015" t="s">
        <v>14</v>
      </c>
      <c r="H3015">
        <v>0</v>
      </c>
      <c r="I3015" s="2"/>
      <c r="J3015" s="4">
        <v>0</v>
      </c>
      <c r="K3015" t="str">
        <f>IF((LEN(relatorio_Ananindeua[[#This Row],[CIF/CPF/CNPJ]])=14),relatorio_Ananindeua[[#This Row],[CIF/CPF/CNPJ]],relatorio_Ananindeua[[#This Row],[Coluna2]])</f>
        <v>50019395000142</v>
      </c>
      <c r="L3015" t="str">
        <f t="shared" si="47"/>
        <v>500******42</v>
      </c>
    </row>
    <row r="3016" spans="1:12" x14ac:dyDescent="0.25">
      <c r="A3016" t="s">
        <v>8558</v>
      </c>
      <c r="B3016" t="s">
        <v>8559</v>
      </c>
      <c r="C3016" t="s">
        <v>17</v>
      </c>
      <c r="D3016" s="1">
        <v>45299.893807870372</v>
      </c>
      <c r="E3016" s="18" t="s">
        <v>11</v>
      </c>
      <c r="F3016" s="13" t="s">
        <v>16</v>
      </c>
      <c r="G3016" t="s">
        <v>14</v>
      </c>
      <c r="H3016">
        <v>0</v>
      </c>
      <c r="I3016" s="2"/>
      <c r="J3016" s="4">
        <v>0</v>
      </c>
      <c r="K3016" t="str">
        <f>IF((LEN(relatorio_Ananindeua[[#This Row],[CIF/CPF/CNPJ]])=14),relatorio_Ananindeua[[#This Row],[CIF/CPF/CNPJ]],relatorio_Ananindeua[[#This Row],[Coluna2]])</f>
        <v>49990661000109</v>
      </c>
      <c r="L3016" t="str">
        <f t="shared" si="47"/>
        <v>499******09</v>
      </c>
    </row>
    <row r="3017" spans="1:12" x14ac:dyDescent="0.25">
      <c r="A3017" t="s">
        <v>8552</v>
      </c>
      <c r="B3017" t="s">
        <v>8553</v>
      </c>
      <c r="C3017" t="s">
        <v>17</v>
      </c>
      <c r="D3017" s="1">
        <v>45299.893819444442</v>
      </c>
      <c r="E3017" s="18" t="s">
        <v>11</v>
      </c>
      <c r="F3017" s="13" t="s">
        <v>16</v>
      </c>
      <c r="G3017" t="s">
        <v>14</v>
      </c>
      <c r="H3017">
        <v>0</v>
      </c>
      <c r="I3017" s="2"/>
      <c r="J3017" s="4">
        <v>0</v>
      </c>
      <c r="K3017" t="str">
        <f>IF((LEN(relatorio_Ananindeua[[#This Row],[CIF/CPF/CNPJ]])=14),relatorio_Ananindeua[[#This Row],[CIF/CPF/CNPJ]],relatorio_Ananindeua[[#This Row],[Coluna2]])</f>
        <v>49987323000100</v>
      </c>
      <c r="L3017" t="str">
        <f t="shared" si="47"/>
        <v>499******00</v>
      </c>
    </row>
    <row r="3018" spans="1:12" x14ac:dyDescent="0.25">
      <c r="A3018" t="s">
        <v>8542</v>
      </c>
      <c r="B3018" t="s">
        <v>8543</v>
      </c>
      <c r="C3018" t="s">
        <v>17</v>
      </c>
      <c r="D3018" s="1">
        <v>45299.893831018519</v>
      </c>
      <c r="E3018" s="18" t="s">
        <v>11</v>
      </c>
      <c r="F3018" s="13" t="s">
        <v>16</v>
      </c>
      <c r="G3018" t="s">
        <v>14</v>
      </c>
      <c r="H3018">
        <v>0</v>
      </c>
      <c r="I3018" s="2"/>
      <c r="J3018" s="4">
        <v>0</v>
      </c>
      <c r="K3018" t="str">
        <f>IF((LEN(relatorio_Ananindeua[[#This Row],[CIF/CPF/CNPJ]])=14),relatorio_Ananindeua[[#This Row],[CIF/CPF/CNPJ]],relatorio_Ananindeua[[#This Row],[Coluna2]])</f>
        <v>49977733000170</v>
      </c>
      <c r="L3018" t="str">
        <f t="shared" si="47"/>
        <v>499******70</v>
      </c>
    </row>
    <row r="3019" spans="1:12" x14ac:dyDescent="0.25">
      <c r="A3019" t="s">
        <v>8550</v>
      </c>
      <c r="B3019" t="s">
        <v>8551</v>
      </c>
      <c r="C3019" t="s">
        <v>17</v>
      </c>
      <c r="D3019" s="1">
        <v>45299.893831018519</v>
      </c>
      <c r="E3019" s="18" t="s">
        <v>11</v>
      </c>
      <c r="F3019" s="13" t="s">
        <v>16</v>
      </c>
      <c r="G3019" t="s">
        <v>14</v>
      </c>
      <c r="H3019">
        <v>0</v>
      </c>
      <c r="I3019" s="2"/>
      <c r="J3019" s="4">
        <v>0</v>
      </c>
      <c r="K3019" t="str">
        <f>IF((LEN(relatorio_Ananindeua[[#This Row],[CIF/CPF/CNPJ]])=14),relatorio_Ananindeua[[#This Row],[CIF/CPF/CNPJ]],relatorio_Ananindeua[[#This Row],[Coluna2]])</f>
        <v>49986846000131</v>
      </c>
      <c r="L3019" t="str">
        <f t="shared" si="47"/>
        <v>499******31</v>
      </c>
    </row>
    <row r="3020" spans="1:12" x14ac:dyDescent="0.25">
      <c r="A3020" t="s">
        <v>8554</v>
      </c>
      <c r="B3020" t="s">
        <v>8555</v>
      </c>
      <c r="C3020" t="s">
        <v>17</v>
      </c>
      <c r="D3020" s="1">
        <v>45299.893831018519</v>
      </c>
      <c r="E3020" s="18" t="s">
        <v>11</v>
      </c>
      <c r="F3020" s="13" t="s">
        <v>16</v>
      </c>
      <c r="G3020" t="s">
        <v>14</v>
      </c>
      <c r="H3020">
        <v>0</v>
      </c>
      <c r="I3020" s="2"/>
      <c r="J3020" s="4">
        <v>0</v>
      </c>
      <c r="K3020" t="str">
        <f>IF((LEN(relatorio_Ananindeua[[#This Row],[CIF/CPF/CNPJ]])=14),relatorio_Ananindeua[[#This Row],[CIF/CPF/CNPJ]],relatorio_Ananindeua[[#This Row],[Coluna2]])</f>
        <v>49987543000133</v>
      </c>
      <c r="L3020" t="str">
        <f t="shared" si="47"/>
        <v>499******33</v>
      </c>
    </row>
    <row r="3021" spans="1:12" x14ac:dyDescent="0.25">
      <c r="A3021" t="s">
        <v>8556</v>
      </c>
      <c r="B3021" t="s">
        <v>8557</v>
      </c>
      <c r="C3021" t="s">
        <v>17</v>
      </c>
      <c r="D3021" s="1">
        <v>45299.893831018519</v>
      </c>
      <c r="E3021" s="18" t="s">
        <v>11</v>
      </c>
      <c r="F3021" s="13" t="s">
        <v>16</v>
      </c>
      <c r="G3021" t="s">
        <v>14</v>
      </c>
      <c r="H3021">
        <v>0</v>
      </c>
      <c r="I3021" s="2"/>
      <c r="J3021" s="4">
        <v>0</v>
      </c>
      <c r="K3021" t="str">
        <f>IF((LEN(relatorio_Ananindeua[[#This Row],[CIF/CPF/CNPJ]])=14),relatorio_Ananindeua[[#This Row],[CIF/CPF/CNPJ]],relatorio_Ananindeua[[#This Row],[Coluna2]])</f>
        <v>49988808000118</v>
      </c>
      <c r="L3021" t="str">
        <f t="shared" si="47"/>
        <v>499******18</v>
      </c>
    </row>
    <row r="3022" spans="1:12" x14ac:dyDescent="0.25">
      <c r="A3022" t="s">
        <v>8546</v>
      </c>
      <c r="B3022" t="s">
        <v>8547</v>
      </c>
      <c r="C3022" t="s">
        <v>17</v>
      </c>
      <c r="D3022" s="1">
        <v>45299.893842592595</v>
      </c>
      <c r="E3022" s="18" t="s">
        <v>11</v>
      </c>
      <c r="F3022" s="13" t="s">
        <v>16</v>
      </c>
      <c r="G3022" t="s">
        <v>14</v>
      </c>
      <c r="H3022">
        <v>0</v>
      </c>
      <c r="I3022" s="2"/>
      <c r="J3022" s="4">
        <v>0</v>
      </c>
      <c r="K3022" t="str">
        <f>IF((LEN(relatorio_Ananindeua[[#This Row],[CIF/CPF/CNPJ]])=14),relatorio_Ananindeua[[#This Row],[CIF/CPF/CNPJ]],relatorio_Ananindeua[[#This Row],[Coluna2]])</f>
        <v>49982257000185</v>
      </c>
      <c r="L3022" t="str">
        <f t="shared" si="47"/>
        <v>499******85</v>
      </c>
    </row>
    <row r="3023" spans="1:12" x14ac:dyDescent="0.25">
      <c r="A3023" t="s">
        <v>8548</v>
      </c>
      <c r="B3023" t="s">
        <v>8549</v>
      </c>
      <c r="C3023" t="s">
        <v>17</v>
      </c>
      <c r="D3023" s="1">
        <v>45299.893842592595</v>
      </c>
      <c r="E3023" s="18" t="s">
        <v>11</v>
      </c>
      <c r="F3023" s="13" t="s">
        <v>16</v>
      </c>
      <c r="G3023" t="s">
        <v>14</v>
      </c>
      <c r="H3023">
        <v>0</v>
      </c>
      <c r="I3023" s="2"/>
      <c r="J3023" s="4">
        <v>0</v>
      </c>
      <c r="K3023" t="str">
        <f>IF((LEN(relatorio_Ananindeua[[#This Row],[CIF/CPF/CNPJ]])=14),relatorio_Ananindeua[[#This Row],[CIF/CPF/CNPJ]],relatorio_Ananindeua[[#This Row],[Coluna2]])</f>
        <v>49984146000108</v>
      </c>
      <c r="L3023" t="str">
        <f t="shared" si="47"/>
        <v>499******08</v>
      </c>
    </row>
    <row r="3024" spans="1:12" x14ac:dyDescent="0.25">
      <c r="A3024" t="s">
        <v>8536</v>
      </c>
      <c r="B3024" t="s">
        <v>8537</v>
      </c>
      <c r="C3024" t="s">
        <v>17</v>
      </c>
      <c r="D3024" s="1">
        <v>45299.893854166665</v>
      </c>
      <c r="E3024" s="18" t="s">
        <v>11</v>
      </c>
      <c r="F3024" s="13" t="s">
        <v>16</v>
      </c>
      <c r="G3024" t="s">
        <v>14</v>
      </c>
      <c r="H3024">
        <v>0</v>
      </c>
      <c r="I3024" s="2"/>
      <c r="J3024" s="4">
        <v>0</v>
      </c>
      <c r="K3024" t="str">
        <f>IF((LEN(relatorio_Ananindeua[[#This Row],[CIF/CPF/CNPJ]])=14),relatorio_Ananindeua[[#This Row],[CIF/CPF/CNPJ]],relatorio_Ananindeua[[#This Row],[Coluna2]])</f>
        <v>49960937000106</v>
      </c>
      <c r="L3024" t="str">
        <f t="shared" si="47"/>
        <v>499******06</v>
      </c>
    </row>
    <row r="3025" spans="1:12" x14ac:dyDescent="0.25">
      <c r="A3025" t="s">
        <v>8538</v>
      </c>
      <c r="B3025" t="s">
        <v>8539</v>
      </c>
      <c r="C3025" t="s">
        <v>17</v>
      </c>
      <c r="D3025" s="1">
        <v>45299.893854166665</v>
      </c>
      <c r="E3025" s="18" t="s">
        <v>11</v>
      </c>
      <c r="F3025" s="13" t="s">
        <v>16</v>
      </c>
      <c r="G3025" t="s">
        <v>14</v>
      </c>
      <c r="H3025">
        <v>0</v>
      </c>
      <c r="I3025" s="2"/>
      <c r="J3025" s="4">
        <v>0</v>
      </c>
      <c r="K3025" t="str">
        <f>IF((LEN(relatorio_Ananindeua[[#This Row],[CIF/CPF/CNPJ]])=14),relatorio_Ananindeua[[#This Row],[CIF/CPF/CNPJ]],relatorio_Ananindeua[[#This Row],[Coluna2]])</f>
        <v>49965721000125</v>
      </c>
      <c r="L3025" t="str">
        <f t="shared" si="47"/>
        <v>499******25</v>
      </c>
    </row>
    <row r="3026" spans="1:12" x14ac:dyDescent="0.25">
      <c r="A3026" t="s">
        <v>8544</v>
      </c>
      <c r="B3026" t="s">
        <v>8545</v>
      </c>
      <c r="C3026" t="s">
        <v>17</v>
      </c>
      <c r="D3026" s="1">
        <v>45299.893854166665</v>
      </c>
      <c r="E3026" s="18" t="s">
        <v>11</v>
      </c>
      <c r="F3026" s="13" t="s">
        <v>16</v>
      </c>
      <c r="G3026" t="s">
        <v>14</v>
      </c>
      <c r="H3026">
        <v>0</v>
      </c>
      <c r="I3026" s="2"/>
      <c r="J3026" s="4">
        <v>0</v>
      </c>
      <c r="K3026" t="str">
        <f>IF((LEN(relatorio_Ananindeua[[#This Row],[CIF/CPF/CNPJ]])=14),relatorio_Ananindeua[[#This Row],[CIF/CPF/CNPJ]],relatorio_Ananindeua[[#This Row],[Coluna2]])</f>
        <v>49978979000166</v>
      </c>
      <c r="L3026" t="str">
        <f t="shared" ref="L3026:L3089" si="48">_xlfn.CONCAT(LEFT(A3026,3),REPT("*",6),RIGHT(A3026,2))</f>
        <v>499******66</v>
      </c>
    </row>
    <row r="3027" spans="1:12" x14ac:dyDescent="0.25">
      <c r="A3027" t="s">
        <v>6227</v>
      </c>
      <c r="B3027" t="s">
        <v>6228</v>
      </c>
      <c r="C3027" t="s">
        <v>17</v>
      </c>
      <c r="D3027" s="1">
        <v>45299.893865740742</v>
      </c>
      <c r="E3027" s="18" t="s">
        <v>11</v>
      </c>
      <c r="F3027" s="13" t="s">
        <v>16</v>
      </c>
      <c r="G3027" t="s">
        <v>14</v>
      </c>
      <c r="H3027">
        <v>0</v>
      </c>
      <c r="I3027" s="2"/>
      <c r="J3027" s="4">
        <v>0</v>
      </c>
      <c r="K3027" t="str">
        <f>IF((LEN(relatorio_Ananindeua[[#This Row],[CIF/CPF/CNPJ]])=14),relatorio_Ananindeua[[#This Row],[CIF/CPF/CNPJ]],relatorio_Ananindeua[[#This Row],[Coluna2]])</f>
        <v>44304323000144</v>
      </c>
      <c r="L3027" t="str">
        <f t="shared" si="48"/>
        <v>443******44</v>
      </c>
    </row>
    <row r="3028" spans="1:12" x14ac:dyDescent="0.25">
      <c r="A3028" t="s">
        <v>8534</v>
      </c>
      <c r="B3028" t="s">
        <v>8535</v>
      </c>
      <c r="C3028" t="s">
        <v>17</v>
      </c>
      <c r="D3028" s="1">
        <v>45299.893865740742</v>
      </c>
      <c r="E3028" s="18" t="s">
        <v>11</v>
      </c>
      <c r="F3028" s="13" t="s">
        <v>16</v>
      </c>
      <c r="G3028" t="s">
        <v>14</v>
      </c>
      <c r="H3028">
        <v>0</v>
      </c>
      <c r="I3028" s="2"/>
      <c r="J3028" s="4">
        <v>0</v>
      </c>
      <c r="K3028" t="str">
        <f>IF((LEN(relatorio_Ananindeua[[#This Row],[CIF/CPF/CNPJ]])=14),relatorio_Ananindeua[[#This Row],[CIF/CPF/CNPJ]],relatorio_Ananindeua[[#This Row],[Coluna2]])</f>
        <v>49958730000199</v>
      </c>
      <c r="L3028" t="str">
        <f t="shared" si="48"/>
        <v>499******99</v>
      </c>
    </row>
    <row r="3029" spans="1:12" x14ac:dyDescent="0.25">
      <c r="A3029" t="s">
        <v>8540</v>
      </c>
      <c r="B3029" t="s">
        <v>8541</v>
      </c>
      <c r="C3029" t="s">
        <v>17</v>
      </c>
      <c r="D3029" s="1">
        <v>45299.893865740742</v>
      </c>
      <c r="E3029" s="18" t="s">
        <v>11</v>
      </c>
      <c r="F3029" s="13" t="s">
        <v>16</v>
      </c>
      <c r="G3029" t="s">
        <v>14</v>
      </c>
      <c r="H3029">
        <v>0</v>
      </c>
      <c r="I3029" s="2"/>
      <c r="J3029" s="4">
        <v>0</v>
      </c>
      <c r="K3029" t="str">
        <f>IF((LEN(relatorio_Ananindeua[[#This Row],[CIF/CPF/CNPJ]])=14),relatorio_Ananindeua[[#This Row],[CIF/CPF/CNPJ]],relatorio_Ananindeua[[#This Row],[Coluna2]])</f>
        <v>49976015000189</v>
      </c>
      <c r="L3029" t="str">
        <f t="shared" si="48"/>
        <v>499******89</v>
      </c>
    </row>
    <row r="3030" spans="1:12" x14ac:dyDescent="0.25">
      <c r="A3030" t="s">
        <v>8526</v>
      </c>
      <c r="B3030" t="s">
        <v>8527</v>
      </c>
      <c r="C3030" t="s">
        <v>17</v>
      </c>
      <c r="D3030" s="1">
        <v>45299.893888888888</v>
      </c>
      <c r="E3030" s="18" t="s">
        <v>11</v>
      </c>
      <c r="F3030" s="13" t="s">
        <v>16</v>
      </c>
      <c r="G3030" t="s">
        <v>14</v>
      </c>
      <c r="H3030">
        <v>0</v>
      </c>
      <c r="I3030" s="2"/>
      <c r="J3030" s="4">
        <v>0</v>
      </c>
      <c r="K3030" t="str">
        <f>IF((LEN(relatorio_Ananindeua[[#This Row],[CIF/CPF/CNPJ]])=14),relatorio_Ananindeua[[#This Row],[CIF/CPF/CNPJ]],relatorio_Ananindeua[[#This Row],[Coluna2]])</f>
        <v>49950873000154</v>
      </c>
      <c r="L3030" t="str">
        <f t="shared" si="48"/>
        <v>499******54</v>
      </c>
    </row>
    <row r="3031" spans="1:12" x14ac:dyDescent="0.25">
      <c r="A3031" t="s">
        <v>8528</v>
      </c>
      <c r="B3031" t="s">
        <v>8529</v>
      </c>
      <c r="C3031" t="s">
        <v>17</v>
      </c>
      <c r="D3031" s="1">
        <v>45299.893888888888</v>
      </c>
      <c r="E3031" s="18" t="s">
        <v>11</v>
      </c>
      <c r="F3031" s="13" t="s">
        <v>16</v>
      </c>
      <c r="G3031" t="s">
        <v>14</v>
      </c>
      <c r="H3031">
        <v>0</v>
      </c>
      <c r="I3031" s="2"/>
      <c r="J3031" s="4">
        <v>0</v>
      </c>
      <c r="K3031" t="str">
        <f>IF((LEN(relatorio_Ananindeua[[#This Row],[CIF/CPF/CNPJ]])=14),relatorio_Ananindeua[[#This Row],[CIF/CPF/CNPJ]],relatorio_Ananindeua[[#This Row],[Coluna2]])</f>
        <v>49953410000146</v>
      </c>
      <c r="L3031" t="str">
        <f t="shared" si="48"/>
        <v>499******46</v>
      </c>
    </row>
    <row r="3032" spans="1:12" x14ac:dyDescent="0.25">
      <c r="A3032" t="s">
        <v>8530</v>
      </c>
      <c r="B3032" t="s">
        <v>8531</v>
      </c>
      <c r="C3032" t="s">
        <v>17</v>
      </c>
      <c r="D3032" s="1">
        <v>45299.893888888888</v>
      </c>
      <c r="E3032" s="18" t="s">
        <v>11</v>
      </c>
      <c r="F3032" s="13" t="s">
        <v>16</v>
      </c>
      <c r="G3032" t="s">
        <v>14</v>
      </c>
      <c r="H3032">
        <v>0</v>
      </c>
      <c r="I3032" s="2"/>
      <c r="J3032" s="4">
        <v>0</v>
      </c>
      <c r="K3032" t="str">
        <f>IF((LEN(relatorio_Ananindeua[[#This Row],[CIF/CPF/CNPJ]])=14),relatorio_Ananindeua[[#This Row],[CIF/CPF/CNPJ]],relatorio_Ananindeua[[#This Row],[Coluna2]])</f>
        <v>49954440000177</v>
      </c>
      <c r="L3032" t="str">
        <f t="shared" si="48"/>
        <v>499******77</v>
      </c>
    </row>
    <row r="3033" spans="1:12" x14ac:dyDescent="0.25">
      <c r="A3033" t="s">
        <v>8522</v>
      </c>
      <c r="B3033" t="s">
        <v>8523</v>
      </c>
      <c r="C3033" t="s">
        <v>17</v>
      </c>
      <c r="D3033" s="1">
        <v>45299.893900462965</v>
      </c>
      <c r="E3033" s="18" t="s">
        <v>11</v>
      </c>
      <c r="F3033" s="13" t="s">
        <v>16</v>
      </c>
      <c r="G3033" t="s">
        <v>14</v>
      </c>
      <c r="H3033">
        <v>0</v>
      </c>
      <c r="I3033" s="2"/>
      <c r="J3033" s="4">
        <v>0</v>
      </c>
      <c r="K3033" t="str">
        <f>IF((LEN(relatorio_Ananindeua[[#This Row],[CIF/CPF/CNPJ]])=14),relatorio_Ananindeua[[#This Row],[CIF/CPF/CNPJ]],relatorio_Ananindeua[[#This Row],[Coluna2]])</f>
        <v>49939052000117</v>
      </c>
      <c r="L3033" t="str">
        <f t="shared" si="48"/>
        <v>499******17</v>
      </c>
    </row>
    <row r="3034" spans="1:12" x14ac:dyDescent="0.25">
      <c r="A3034" t="s">
        <v>8500</v>
      </c>
      <c r="B3034" t="s">
        <v>8501</v>
      </c>
      <c r="C3034" t="s">
        <v>17</v>
      </c>
      <c r="D3034" s="1">
        <v>45299.893912037034</v>
      </c>
      <c r="E3034" s="18" t="s">
        <v>11</v>
      </c>
      <c r="F3034" s="13" t="s">
        <v>16</v>
      </c>
      <c r="G3034" t="s">
        <v>14</v>
      </c>
      <c r="H3034">
        <v>0</v>
      </c>
      <c r="I3034" s="2"/>
      <c r="J3034" s="4">
        <v>0</v>
      </c>
      <c r="K3034" t="str">
        <f>IF((LEN(relatorio_Ananindeua[[#This Row],[CIF/CPF/CNPJ]])=14),relatorio_Ananindeua[[#This Row],[CIF/CPF/CNPJ]],relatorio_Ananindeua[[#This Row],[Coluna2]])</f>
        <v>49906484000121</v>
      </c>
      <c r="L3034" t="str">
        <f t="shared" si="48"/>
        <v>499******21</v>
      </c>
    </row>
    <row r="3035" spans="1:12" x14ac:dyDescent="0.25">
      <c r="A3035" t="s">
        <v>8524</v>
      </c>
      <c r="B3035" t="s">
        <v>8525</v>
      </c>
      <c r="C3035" t="s">
        <v>17</v>
      </c>
      <c r="D3035" s="1">
        <v>45299.893912037034</v>
      </c>
      <c r="E3035" s="18" t="s">
        <v>11</v>
      </c>
      <c r="F3035" s="13" t="s">
        <v>16</v>
      </c>
      <c r="G3035" t="s">
        <v>14</v>
      </c>
      <c r="H3035">
        <v>0</v>
      </c>
      <c r="I3035" s="2"/>
      <c r="J3035" s="4">
        <v>0</v>
      </c>
      <c r="K3035" t="str">
        <f>IF((LEN(relatorio_Ananindeua[[#This Row],[CIF/CPF/CNPJ]])=14),relatorio_Ananindeua[[#This Row],[CIF/CPF/CNPJ]],relatorio_Ananindeua[[#This Row],[Coluna2]])</f>
        <v>49941532000112</v>
      </c>
      <c r="L3035" t="str">
        <f t="shared" si="48"/>
        <v>499******12</v>
      </c>
    </row>
    <row r="3036" spans="1:12" x14ac:dyDescent="0.25">
      <c r="A3036" t="s">
        <v>8512</v>
      </c>
      <c r="B3036" t="s">
        <v>8513</v>
      </c>
      <c r="C3036" t="s">
        <v>17</v>
      </c>
      <c r="D3036" s="1">
        <v>45299.893923611111</v>
      </c>
      <c r="E3036" s="18" t="s">
        <v>11</v>
      </c>
      <c r="F3036" s="13" t="s">
        <v>16</v>
      </c>
      <c r="G3036" t="s">
        <v>14</v>
      </c>
      <c r="H3036">
        <v>0</v>
      </c>
      <c r="I3036" s="2"/>
      <c r="J3036" s="4">
        <v>0</v>
      </c>
      <c r="K3036" t="str">
        <f>IF((LEN(relatorio_Ananindeua[[#This Row],[CIF/CPF/CNPJ]])=14),relatorio_Ananindeua[[#This Row],[CIF/CPF/CNPJ]],relatorio_Ananindeua[[#This Row],[Coluna2]])</f>
        <v>49918488000120</v>
      </c>
      <c r="L3036" t="str">
        <f t="shared" si="48"/>
        <v>499******20</v>
      </c>
    </row>
    <row r="3037" spans="1:12" x14ac:dyDescent="0.25">
      <c r="A3037" t="s">
        <v>8504</v>
      </c>
      <c r="B3037" t="s">
        <v>8505</v>
      </c>
      <c r="C3037" t="s">
        <v>17</v>
      </c>
      <c r="D3037" s="1">
        <v>45299.893935185188</v>
      </c>
      <c r="E3037" s="18" t="s">
        <v>11</v>
      </c>
      <c r="F3037" s="13" t="s">
        <v>16</v>
      </c>
      <c r="G3037" t="s">
        <v>14</v>
      </c>
      <c r="H3037">
        <v>0</v>
      </c>
      <c r="I3037" s="2"/>
      <c r="J3037" s="4">
        <v>0</v>
      </c>
      <c r="K3037" t="str">
        <f>IF((LEN(relatorio_Ananindeua[[#This Row],[CIF/CPF/CNPJ]])=14),relatorio_Ananindeua[[#This Row],[CIF/CPF/CNPJ]],relatorio_Ananindeua[[#This Row],[Coluna2]])</f>
        <v>49910293000133</v>
      </c>
      <c r="L3037" t="str">
        <f t="shared" si="48"/>
        <v>499******33</v>
      </c>
    </row>
    <row r="3038" spans="1:12" x14ac:dyDescent="0.25">
      <c r="A3038" t="s">
        <v>8508</v>
      </c>
      <c r="B3038" t="s">
        <v>8509</v>
      </c>
      <c r="C3038" t="s">
        <v>17</v>
      </c>
      <c r="D3038" s="1">
        <v>45299.893935185188</v>
      </c>
      <c r="E3038" s="18" t="s">
        <v>11</v>
      </c>
      <c r="F3038" s="13" t="s">
        <v>16</v>
      </c>
      <c r="G3038" t="s">
        <v>14</v>
      </c>
      <c r="H3038">
        <v>0</v>
      </c>
      <c r="I3038" s="2"/>
      <c r="J3038" s="4">
        <v>0</v>
      </c>
      <c r="K3038" t="str">
        <f>IF((LEN(relatorio_Ananindeua[[#This Row],[CIF/CPF/CNPJ]])=14),relatorio_Ananindeua[[#This Row],[CIF/CPF/CNPJ]],relatorio_Ananindeua[[#This Row],[Coluna2]])</f>
        <v>49913259000112</v>
      </c>
      <c r="L3038" t="str">
        <f t="shared" si="48"/>
        <v>499******12</v>
      </c>
    </row>
    <row r="3039" spans="1:12" x14ac:dyDescent="0.25">
      <c r="A3039" t="s">
        <v>8514</v>
      </c>
      <c r="B3039" t="s">
        <v>8515</v>
      </c>
      <c r="C3039" t="s">
        <v>17</v>
      </c>
      <c r="D3039" s="1">
        <v>45299.893935185188</v>
      </c>
      <c r="E3039" s="18" t="s">
        <v>11</v>
      </c>
      <c r="F3039" s="13" t="s">
        <v>16</v>
      </c>
      <c r="G3039" t="s">
        <v>14</v>
      </c>
      <c r="H3039">
        <v>0</v>
      </c>
      <c r="I3039" s="2"/>
      <c r="J3039" s="4">
        <v>0</v>
      </c>
      <c r="K3039" t="str">
        <f>IF((LEN(relatorio_Ananindeua[[#This Row],[CIF/CPF/CNPJ]])=14),relatorio_Ananindeua[[#This Row],[CIF/CPF/CNPJ]],relatorio_Ananindeua[[#This Row],[Coluna2]])</f>
        <v>49919727000166</v>
      </c>
      <c r="L3039" t="str">
        <f t="shared" si="48"/>
        <v>499******66</v>
      </c>
    </row>
    <row r="3040" spans="1:12" x14ac:dyDescent="0.25">
      <c r="A3040" t="s">
        <v>8518</v>
      </c>
      <c r="B3040" t="s">
        <v>8519</v>
      </c>
      <c r="C3040" t="s">
        <v>17</v>
      </c>
      <c r="D3040" s="1">
        <v>45299.893935185188</v>
      </c>
      <c r="E3040" s="18" t="s">
        <v>11</v>
      </c>
      <c r="F3040" s="13" t="s">
        <v>16</v>
      </c>
      <c r="G3040" t="s">
        <v>14</v>
      </c>
      <c r="H3040">
        <v>0</v>
      </c>
      <c r="I3040" s="2"/>
      <c r="J3040" s="4">
        <v>0</v>
      </c>
      <c r="K3040" t="str">
        <f>IF((LEN(relatorio_Ananindeua[[#This Row],[CIF/CPF/CNPJ]])=14),relatorio_Ananindeua[[#This Row],[CIF/CPF/CNPJ]],relatorio_Ananindeua[[#This Row],[Coluna2]])</f>
        <v>49927242000114</v>
      </c>
      <c r="L3040" t="str">
        <f t="shared" si="48"/>
        <v>499******14</v>
      </c>
    </row>
    <row r="3041" spans="1:12" x14ac:dyDescent="0.25">
      <c r="A3041" t="s">
        <v>8263</v>
      </c>
      <c r="B3041" t="s">
        <v>8264</v>
      </c>
      <c r="C3041" t="s">
        <v>17</v>
      </c>
      <c r="D3041" s="1">
        <v>45299.893946759257</v>
      </c>
      <c r="E3041" s="18" t="s">
        <v>11</v>
      </c>
      <c r="F3041" s="13" t="s">
        <v>16</v>
      </c>
      <c r="G3041" t="s">
        <v>14</v>
      </c>
      <c r="H3041">
        <v>0</v>
      </c>
      <c r="I3041" s="2"/>
      <c r="J3041" s="4">
        <v>0</v>
      </c>
      <c r="K3041" t="str">
        <f>IF((LEN(relatorio_Ananindeua[[#This Row],[CIF/CPF/CNPJ]])=14),relatorio_Ananindeua[[#This Row],[CIF/CPF/CNPJ]],relatorio_Ananindeua[[#This Row],[Coluna2]])</f>
        <v>49480456000195</v>
      </c>
      <c r="L3041" t="str">
        <f t="shared" si="48"/>
        <v>494******95</v>
      </c>
    </row>
    <row r="3042" spans="1:12" x14ac:dyDescent="0.25">
      <c r="A3042" t="s">
        <v>8488</v>
      </c>
      <c r="B3042" t="s">
        <v>8489</v>
      </c>
      <c r="C3042" t="s">
        <v>17</v>
      </c>
      <c r="D3042" s="1">
        <v>45299.893946759257</v>
      </c>
      <c r="E3042" s="18" t="s">
        <v>11</v>
      </c>
      <c r="F3042" s="13" t="s">
        <v>16</v>
      </c>
      <c r="G3042" t="s">
        <v>14</v>
      </c>
      <c r="H3042">
        <v>0</v>
      </c>
      <c r="I3042" s="2"/>
      <c r="J3042" s="4">
        <v>0</v>
      </c>
      <c r="K3042" t="str">
        <f>IF((LEN(relatorio_Ananindeua[[#This Row],[CIF/CPF/CNPJ]])=14),relatorio_Ananindeua[[#This Row],[CIF/CPF/CNPJ]],relatorio_Ananindeua[[#This Row],[Coluna2]])</f>
        <v>49891966000155</v>
      </c>
      <c r="L3042" t="str">
        <f t="shared" si="48"/>
        <v>498******55</v>
      </c>
    </row>
    <row r="3043" spans="1:12" x14ac:dyDescent="0.25">
      <c r="A3043" t="s">
        <v>8498</v>
      </c>
      <c r="B3043" t="s">
        <v>8499</v>
      </c>
      <c r="C3043" t="s">
        <v>17</v>
      </c>
      <c r="D3043" s="1">
        <v>45299.893946759257</v>
      </c>
      <c r="E3043" s="18" t="s">
        <v>11</v>
      </c>
      <c r="F3043" s="13" t="s">
        <v>16</v>
      </c>
      <c r="G3043" t="s">
        <v>14</v>
      </c>
      <c r="H3043">
        <v>0</v>
      </c>
      <c r="I3043" s="2"/>
      <c r="J3043" s="4">
        <v>0</v>
      </c>
      <c r="K3043" t="str">
        <f>IF((LEN(relatorio_Ananindeua[[#This Row],[CIF/CPF/CNPJ]])=14),relatorio_Ananindeua[[#This Row],[CIF/CPF/CNPJ]],relatorio_Ananindeua[[#This Row],[Coluna2]])</f>
        <v>49904004000193</v>
      </c>
      <c r="L3043" t="str">
        <f t="shared" si="48"/>
        <v>499******93</v>
      </c>
    </row>
    <row r="3044" spans="1:12" x14ac:dyDescent="0.25">
      <c r="A3044" t="s">
        <v>8510</v>
      </c>
      <c r="B3044" t="s">
        <v>8511</v>
      </c>
      <c r="C3044" t="s">
        <v>17</v>
      </c>
      <c r="D3044" s="1">
        <v>45299.893946759257</v>
      </c>
      <c r="E3044" s="18" t="s">
        <v>11</v>
      </c>
      <c r="F3044" s="13" t="s">
        <v>16</v>
      </c>
      <c r="G3044" t="s">
        <v>14</v>
      </c>
      <c r="H3044">
        <v>0</v>
      </c>
      <c r="I3044" s="2"/>
      <c r="J3044" s="4">
        <v>0</v>
      </c>
      <c r="K3044" t="str">
        <f>IF((LEN(relatorio_Ananindeua[[#This Row],[CIF/CPF/CNPJ]])=14),relatorio_Ananindeua[[#This Row],[CIF/CPF/CNPJ]],relatorio_Ananindeua[[#This Row],[Coluna2]])</f>
        <v>49915467000150</v>
      </c>
      <c r="L3044" t="str">
        <f t="shared" si="48"/>
        <v>499******50</v>
      </c>
    </row>
    <row r="3045" spans="1:12" x14ac:dyDescent="0.25">
      <c r="A3045" t="s">
        <v>8490</v>
      </c>
      <c r="B3045" t="s">
        <v>8491</v>
      </c>
      <c r="C3045" t="s">
        <v>17</v>
      </c>
      <c r="D3045" s="1">
        <v>45299.893958333334</v>
      </c>
      <c r="E3045" s="18" t="s">
        <v>11</v>
      </c>
      <c r="F3045" s="13" t="s">
        <v>16</v>
      </c>
      <c r="G3045" t="s">
        <v>14</v>
      </c>
      <c r="H3045">
        <v>0</v>
      </c>
      <c r="I3045" s="2"/>
      <c r="J3045" s="4">
        <v>0</v>
      </c>
      <c r="K3045" t="str">
        <f>IF((LEN(relatorio_Ananindeua[[#This Row],[CIF/CPF/CNPJ]])=14),relatorio_Ananindeua[[#This Row],[CIF/CPF/CNPJ]],relatorio_Ananindeua[[#This Row],[Coluna2]])</f>
        <v>49892898000149</v>
      </c>
      <c r="L3045" t="str">
        <f t="shared" si="48"/>
        <v>498******49</v>
      </c>
    </row>
    <row r="3046" spans="1:12" x14ac:dyDescent="0.25">
      <c r="A3046" t="s">
        <v>8476</v>
      </c>
      <c r="B3046" t="s">
        <v>8477</v>
      </c>
      <c r="C3046" t="s">
        <v>17</v>
      </c>
      <c r="D3046" s="1">
        <v>45299.893969907411</v>
      </c>
      <c r="E3046" s="18" t="s">
        <v>11</v>
      </c>
      <c r="F3046" s="13" t="s">
        <v>16</v>
      </c>
      <c r="G3046" t="s">
        <v>14</v>
      </c>
      <c r="H3046">
        <v>0</v>
      </c>
      <c r="I3046" s="2"/>
      <c r="J3046" s="4">
        <v>0</v>
      </c>
      <c r="K3046" t="str">
        <f>IF((LEN(relatorio_Ananindeua[[#This Row],[CIF/CPF/CNPJ]])=14),relatorio_Ananindeua[[#This Row],[CIF/CPF/CNPJ]],relatorio_Ananindeua[[#This Row],[Coluna2]])</f>
        <v>49880444000158</v>
      </c>
      <c r="L3046" t="str">
        <f t="shared" si="48"/>
        <v>498******58</v>
      </c>
    </row>
    <row r="3047" spans="1:12" x14ac:dyDescent="0.25">
      <c r="A3047" t="s">
        <v>8482</v>
      </c>
      <c r="B3047" t="s">
        <v>8483</v>
      </c>
      <c r="C3047" t="s">
        <v>17</v>
      </c>
      <c r="D3047" s="1">
        <v>45299.893969907411</v>
      </c>
      <c r="E3047" s="18" t="s">
        <v>11</v>
      </c>
      <c r="F3047" s="13" t="s">
        <v>16</v>
      </c>
      <c r="G3047" t="s">
        <v>14</v>
      </c>
      <c r="H3047">
        <v>0</v>
      </c>
      <c r="I3047" s="2"/>
      <c r="J3047" s="4">
        <v>0</v>
      </c>
      <c r="K3047" t="str">
        <f>IF((LEN(relatorio_Ananindeua[[#This Row],[CIF/CPF/CNPJ]])=14),relatorio_Ananindeua[[#This Row],[CIF/CPF/CNPJ]],relatorio_Ananindeua[[#This Row],[Coluna2]])</f>
        <v>49886359000105</v>
      </c>
      <c r="L3047" t="str">
        <f t="shared" si="48"/>
        <v>498******05</v>
      </c>
    </row>
    <row r="3048" spans="1:12" x14ac:dyDescent="0.25">
      <c r="A3048" t="s">
        <v>8486</v>
      </c>
      <c r="B3048" t="s">
        <v>8487</v>
      </c>
      <c r="C3048" t="s">
        <v>17</v>
      </c>
      <c r="D3048" s="1">
        <v>45299.893969907411</v>
      </c>
      <c r="E3048" s="18" t="s">
        <v>11</v>
      </c>
      <c r="F3048" s="13" t="s">
        <v>16</v>
      </c>
      <c r="G3048" t="s">
        <v>14</v>
      </c>
      <c r="H3048">
        <v>0</v>
      </c>
      <c r="I3048" s="2"/>
      <c r="J3048" s="4">
        <v>0</v>
      </c>
      <c r="K3048" t="str">
        <f>IF((LEN(relatorio_Ananindeua[[#This Row],[CIF/CPF/CNPJ]])=14),relatorio_Ananindeua[[#This Row],[CIF/CPF/CNPJ]],relatorio_Ananindeua[[#This Row],[Coluna2]])</f>
        <v>49888990000135</v>
      </c>
      <c r="L3048" t="str">
        <f t="shared" si="48"/>
        <v>498******35</v>
      </c>
    </row>
    <row r="3049" spans="1:12" x14ac:dyDescent="0.25">
      <c r="A3049" t="s">
        <v>8470</v>
      </c>
      <c r="B3049" t="s">
        <v>8471</v>
      </c>
      <c r="C3049" t="s">
        <v>17</v>
      </c>
      <c r="D3049" s="1">
        <v>45299.89398148148</v>
      </c>
      <c r="E3049" s="18" t="s">
        <v>11</v>
      </c>
      <c r="F3049" s="13" t="s">
        <v>16</v>
      </c>
      <c r="G3049" t="s">
        <v>14</v>
      </c>
      <c r="H3049">
        <v>0</v>
      </c>
      <c r="I3049" s="2"/>
      <c r="J3049" s="4">
        <v>0</v>
      </c>
      <c r="K3049" t="str">
        <f>IF((LEN(relatorio_Ananindeua[[#This Row],[CIF/CPF/CNPJ]])=14),relatorio_Ananindeua[[#This Row],[CIF/CPF/CNPJ]],relatorio_Ananindeua[[#This Row],[Coluna2]])</f>
        <v>49872073000162</v>
      </c>
      <c r="L3049" t="str">
        <f t="shared" si="48"/>
        <v>498******62</v>
      </c>
    </row>
    <row r="3050" spans="1:12" x14ac:dyDescent="0.25">
      <c r="A3050" t="s">
        <v>8472</v>
      </c>
      <c r="B3050" t="s">
        <v>8473</v>
      </c>
      <c r="C3050" t="s">
        <v>17</v>
      </c>
      <c r="D3050" s="1">
        <v>45299.89398148148</v>
      </c>
      <c r="E3050" s="18" t="s">
        <v>11</v>
      </c>
      <c r="F3050" s="13" t="s">
        <v>16</v>
      </c>
      <c r="G3050" t="s">
        <v>14</v>
      </c>
      <c r="H3050">
        <v>0</v>
      </c>
      <c r="I3050" s="2"/>
      <c r="J3050" s="4">
        <v>0</v>
      </c>
      <c r="K3050" t="str">
        <f>IF((LEN(relatorio_Ananindeua[[#This Row],[CIF/CPF/CNPJ]])=14),relatorio_Ananindeua[[#This Row],[CIF/CPF/CNPJ]],relatorio_Ananindeua[[#This Row],[Coluna2]])</f>
        <v>49872488000136</v>
      </c>
      <c r="L3050" t="str">
        <f t="shared" si="48"/>
        <v>498******36</v>
      </c>
    </row>
    <row r="3051" spans="1:12" x14ac:dyDescent="0.25">
      <c r="A3051" t="s">
        <v>8494</v>
      </c>
      <c r="B3051" t="s">
        <v>8495</v>
      </c>
      <c r="C3051" t="s">
        <v>17</v>
      </c>
      <c r="D3051" s="1">
        <v>45299.89398148148</v>
      </c>
      <c r="E3051" s="18" t="s">
        <v>11</v>
      </c>
      <c r="F3051" s="13" t="s">
        <v>16</v>
      </c>
      <c r="G3051" t="s">
        <v>14</v>
      </c>
      <c r="H3051">
        <v>0</v>
      </c>
      <c r="I3051" s="2"/>
      <c r="J3051" s="4">
        <v>0</v>
      </c>
      <c r="K3051" t="str">
        <f>IF((LEN(relatorio_Ananindeua[[#This Row],[CIF/CPF/CNPJ]])=14),relatorio_Ananindeua[[#This Row],[CIF/CPF/CNPJ]],relatorio_Ananindeua[[#This Row],[Coluna2]])</f>
        <v>49896777000175</v>
      </c>
      <c r="L3051" t="str">
        <f t="shared" si="48"/>
        <v>498******75</v>
      </c>
    </row>
    <row r="3052" spans="1:12" x14ac:dyDescent="0.25">
      <c r="A3052" t="s">
        <v>8466</v>
      </c>
      <c r="B3052" t="s">
        <v>8467</v>
      </c>
      <c r="C3052" t="s">
        <v>17</v>
      </c>
      <c r="D3052" s="1">
        <v>45299.893993055557</v>
      </c>
      <c r="E3052" s="18" t="s">
        <v>11</v>
      </c>
      <c r="F3052" s="13" t="s">
        <v>16</v>
      </c>
      <c r="G3052" t="s">
        <v>14</v>
      </c>
      <c r="H3052">
        <v>0</v>
      </c>
      <c r="I3052" s="2"/>
      <c r="J3052" s="4">
        <v>0</v>
      </c>
      <c r="K3052" t="str">
        <f>IF((LEN(relatorio_Ananindeua[[#This Row],[CIF/CPF/CNPJ]])=14),relatorio_Ananindeua[[#This Row],[CIF/CPF/CNPJ]],relatorio_Ananindeua[[#This Row],[Coluna2]])</f>
        <v>49854402000142</v>
      </c>
      <c r="L3052" t="str">
        <f t="shared" si="48"/>
        <v>498******42</v>
      </c>
    </row>
    <row r="3053" spans="1:12" x14ac:dyDescent="0.25">
      <c r="A3053" t="s">
        <v>8474</v>
      </c>
      <c r="B3053" t="s">
        <v>8475</v>
      </c>
      <c r="C3053" t="s">
        <v>17</v>
      </c>
      <c r="D3053" s="1">
        <v>45299.893993055557</v>
      </c>
      <c r="E3053" s="18" t="s">
        <v>11</v>
      </c>
      <c r="F3053" s="13" t="s">
        <v>16</v>
      </c>
      <c r="G3053" t="s">
        <v>14</v>
      </c>
      <c r="H3053">
        <v>0</v>
      </c>
      <c r="I3053" s="2"/>
      <c r="J3053" s="4">
        <v>0</v>
      </c>
      <c r="K3053" t="str">
        <f>IF((LEN(relatorio_Ananindeua[[#This Row],[CIF/CPF/CNPJ]])=14),relatorio_Ananindeua[[#This Row],[CIF/CPF/CNPJ]],relatorio_Ananindeua[[#This Row],[Coluna2]])</f>
        <v>49879980000133</v>
      </c>
      <c r="L3053" t="str">
        <f t="shared" si="48"/>
        <v>498******33</v>
      </c>
    </row>
    <row r="3054" spans="1:12" x14ac:dyDescent="0.25">
      <c r="A3054" t="s">
        <v>8492</v>
      </c>
      <c r="B3054" t="s">
        <v>8493</v>
      </c>
      <c r="C3054" t="s">
        <v>17</v>
      </c>
      <c r="D3054" s="1">
        <v>45299.893993055557</v>
      </c>
      <c r="E3054" s="18" t="s">
        <v>11</v>
      </c>
      <c r="F3054" s="13" t="s">
        <v>16</v>
      </c>
      <c r="G3054" t="s">
        <v>14</v>
      </c>
      <c r="H3054">
        <v>0</v>
      </c>
      <c r="I3054" s="2"/>
      <c r="J3054" s="4">
        <v>0</v>
      </c>
      <c r="K3054" t="str">
        <f>IF((LEN(relatorio_Ananindeua[[#This Row],[CIF/CPF/CNPJ]])=14),relatorio_Ananindeua[[#This Row],[CIF/CPF/CNPJ]],relatorio_Ananindeua[[#This Row],[Coluna2]])</f>
        <v>49896605000100</v>
      </c>
      <c r="L3054" t="str">
        <f t="shared" si="48"/>
        <v>498******00</v>
      </c>
    </row>
    <row r="3055" spans="1:12" x14ac:dyDescent="0.25">
      <c r="A3055" t="s">
        <v>8462</v>
      </c>
      <c r="B3055" t="s">
        <v>8463</v>
      </c>
      <c r="C3055" t="s">
        <v>17</v>
      </c>
      <c r="D3055" s="1">
        <v>45299.894004629627</v>
      </c>
      <c r="E3055" s="18" t="s">
        <v>11</v>
      </c>
      <c r="F3055" s="13" t="s">
        <v>16</v>
      </c>
      <c r="G3055" t="s">
        <v>14</v>
      </c>
      <c r="H3055">
        <v>0</v>
      </c>
      <c r="I3055" s="2"/>
      <c r="J3055" s="4">
        <v>0</v>
      </c>
      <c r="K3055" t="str">
        <f>IF((LEN(relatorio_Ananindeua[[#This Row],[CIF/CPF/CNPJ]])=14),relatorio_Ananindeua[[#This Row],[CIF/CPF/CNPJ]],relatorio_Ananindeua[[#This Row],[Coluna2]])</f>
        <v>49849984000179</v>
      </c>
      <c r="L3055" t="str">
        <f t="shared" si="48"/>
        <v>498******79</v>
      </c>
    </row>
    <row r="3056" spans="1:12" x14ac:dyDescent="0.25">
      <c r="A3056" t="s">
        <v>8468</v>
      </c>
      <c r="B3056" t="s">
        <v>8469</v>
      </c>
      <c r="C3056" t="s">
        <v>17</v>
      </c>
      <c r="D3056" s="1">
        <v>45299.894004629627</v>
      </c>
      <c r="E3056" s="18" t="s">
        <v>11</v>
      </c>
      <c r="F3056" s="13" t="s">
        <v>16</v>
      </c>
      <c r="G3056" t="s">
        <v>14</v>
      </c>
      <c r="H3056">
        <v>0</v>
      </c>
      <c r="I3056" s="2"/>
      <c r="J3056" s="4">
        <v>0</v>
      </c>
      <c r="K3056" t="str">
        <f>IF((LEN(relatorio_Ananindeua[[#This Row],[CIF/CPF/CNPJ]])=14),relatorio_Ananindeua[[#This Row],[CIF/CPF/CNPJ]],relatorio_Ananindeua[[#This Row],[Coluna2]])</f>
        <v>49865668000190</v>
      </c>
      <c r="L3056" t="str">
        <f t="shared" si="48"/>
        <v>498******90</v>
      </c>
    </row>
    <row r="3057" spans="1:12" x14ac:dyDescent="0.25">
      <c r="A3057" t="s">
        <v>8480</v>
      </c>
      <c r="B3057" t="s">
        <v>8481</v>
      </c>
      <c r="C3057" t="s">
        <v>17</v>
      </c>
      <c r="D3057" s="1">
        <v>45299.894004629627</v>
      </c>
      <c r="E3057" s="18" t="s">
        <v>11</v>
      </c>
      <c r="F3057" s="13" t="s">
        <v>16</v>
      </c>
      <c r="G3057" t="s">
        <v>14</v>
      </c>
      <c r="H3057">
        <v>0</v>
      </c>
      <c r="I3057" s="2"/>
      <c r="J3057" s="4">
        <v>0</v>
      </c>
      <c r="K3057" t="str">
        <f>IF((LEN(relatorio_Ananindeua[[#This Row],[CIF/CPF/CNPJ]])=14),relatorio_Ananindeua[[#This Row],[CIF/CPF/CNPJ]],relatorio_Ananindeua[[#This Row],[Coluna2]])</f>
        <v>49880570000102</v>
      </c>
      <c r="L3057" t="str">
        <f t="shared" si="48"/>
        <v>498******02</v>
      </c>
    </row>
    <row r="3058" spans="1:12" x14ac:dyDescent="0.25">
      <c r="A3058" t="s">
        <v>8464</v>
      </c>
      <c r="B3058" t="s">
        <v>8465</v>
      </c>
      <c r="C3058" t="s">
        <v>17</v>
      </c>
      <c r="D3058" s="1">
        <v>45299.894016203703</v>
      </c>
      <c r="E3058" s="18" t="s">
        <v>11</v>
      </c>
      <c r="F3058" s="13" t="s">
        <v>16</v>
      </c>
      <c r="G3058" t="s">
        <v>14</v>
      </c>
      <c r="H3058">
        <v>0</v>
      </c>
      <c r="I3058" s="2"/>
      <c r="J3058" s="4">
        <v>0</v>
      </c>
      <c r="K3058" t="str">
        <f>IF((LEN(relatorio_Ananindeua[[#This Row],[CIF/CPF/CNPJ]])=14),relatorio_Ananindeua[[#This Row],[CIF/CPF/CNPJ]],relatorio_Ananindeua[[#This Row],[Coluna2]])</f>
        <v>49851673000144</v>
      </c>
      <c r="L3058" t="str">
        <f t="shared" si="48"/>
        <v>498******44</v>
      </c>
    </row>
    <row r="3059" spans="1:12" x14ac:dyDescent="0.25">
      <c r="A3059" t="s">
        <v>8450</v>
      </c>
      <c r="B3059" t="s">
        <v>8451</v>
      </c>
      <c r="C3059" t="s">
        <v>17</v>
      </c>
      <c r="D3059" s="1">
        <v>45299.89403935185</v>
      </c>
      <c r="E3059" s="18" t="s">
        <v>11</v>
      </c>
      <c r="F3059" s="13" t="s">
        <v>16</v>
      </c>
      <c r="G3059" t="s">
        <v>14</v>
      </c>
      <c r="H3059">
        <v>0</v>
      </c>
      <c r="I3059" s="2"/>
      <c r="J3059" s="4">
        <v>0</v>
      </c>
      <c r="K3059" t="str">
        <f>IF((LEN(relatorio_Ananindeua[[#This Row],[CIF/CPF/CNPJ]])=14),relatorio_Ananindeua[[#This Row],[CIF/CPF/CNPJ]],relatorio_Ananindeua[[#This Row],[Coluna2]])</f>
        <v>49822345000110</v>
      </c>
      <c r="L3059" t="str">
        <f t="shared" si="48"/>
        <v>498******10</v>
      </c>
    </row>
    <row r="3060" spans="1:12" x14ac:dyDescent="0.25">
      <c r="A3060" t="s">
        <v>8452</v>
      </c>
      <c r="B3060" t="s">
        <v>8453</v>
      </c>
      <c r="C3060" t="s">
        <v>17</v>
      </c>
      <c r="D3060" s="1">
        <v>45299.89403935185</v>
      </c>
      <c r="E3060" s="18" t="s">
        <v>11</v>
      </c>
      <c r="F3060" s="13" t="s">
        <v>16</v>
      </c>
      <c r="G3060" t="s">
        <v>14</v>
      </c>
      <c r="H3060">
        <v>0</v>
      </c>
      <c r="I3060" s="2"/>
      <c r="J3060" s="4">
        <v>0</v>
      </c>
      <c r="K3060" t="str">
        <f>IF((LEN(relatorio_Ananindeua[[#This Row],[CIF/CPF/CNPJ]])=14),relatorio_Ananindeua[[#This Row],[CIF/CPF/CNPJ]],relatorio_Ananindeua[[#This Row],[Coluna2]])</f>
        <v>49826882000138</v>
      </c>
      <c r="L3060" t="str">
        <f t="shared" si="48"/>
        <v>498******38</v>
      </c>
    </row>
    <row r="3061" spans="1:12" x14ac:dyDescent="0.25">
      <c r="A3061" t="s">
        <v>8458</v>
      </c>
      <c r="B3061" t="s">
        <v>8459</v>
      </c>
      <c r="C3061" t="s">
        <v>17</v>
      </c>
      <c r="D3061" s="1">
        <v>45299.89403935185</v>
      </c>
      <c r="E3061" s="18" t="s">
        <v>11</v>
      </c>
      <c r="F3061" s="13" t="s">
        <v>16</v>
      </c>
      <c r="G3061" t="s">
        <v>14</v>
      </c>
      <c r="H3061">
        <v>0</v>
      </c>
      <c r="I3061" s="2"/>
      <c r="J3061" s="4">
        <v>0</v>
      </c>
      <c r="K3061" t="str">
        <f>IF((LEN(relatorio_Ananindeua[[#This Row],[CIF/CPF/CNPJ]])=14),relatorio_Ananindeua[[#This Row],[CIF/CPF/CNPJ]],relatorio_Ananindeua[[#This Row],[Coluna2]])</f>
        <v>49838231000168</v>
      </c>
      <c r="L3061" t="str">
        <f t="shared" si="48"/>
        <v>498******68</v>
      </c>
    </row>
    <row r="3062" spans="1:12" x14ac:dyDescent="0.25">
      <c r="A3062" t="s">
        <v>8460</v>
      </c>
      <c r="B3062" t="s">
        <v>8461</v>
      </c>
      <c r="C3062" t="s">
        <v>17</v>
      </c>
      <c r="D3062" s="1">
        <v>45299.89403935185</v>
      </c>
      <c r="E3062" s="18" t="s">
        <v>11</v>
      </c>
      <c r="F3062" s="13" t="s">
        <v>16</v>
      </c>
      <c r="G3062" t="s">
        <v>14</v>
      </c>
      <c r="H3062">
        <v>0</v>
      </c>
      <c r="I3062" s="2"/>
      <c r="J3062" s="4">
        <v>0</v>
      </c>
      <c r="K3062" t="str">
        <f>IF((LEN(relatorio_Ananindeua[[#This Row],[CIF/CPF/CNPJ]])=14),relatorio_Ananindeua[[#This Row],[CIF/CPF/CNPJ]],relatorio_Ananindeua[[#This Row],[Coluna2]])</f>
        <v>49844960000127</v>
      </c>
      <c r="L3062" t="str">
        <f t="shared" si="48"/>
        <v>498******27</v>
      </c>
    </row>
    <row r="3063" spans="1:12" x14ac:dyDescent="0.25">
      <c r="A3063" t="s">
        <v>8446</v>
      </c>
      <c r="B3063" t="s">
        <v>8447</v>
      </c>
      <c r="C3063" t="s">
        <v>17</v>
      </c>
      <c r="D3063" s="1">
        <v>45299.894050925926</v>
      </c>
      <c r="E3063" s="18" t="s">
        <v>11</v>
      </c>
      <c r="F3063" s="13" t="s">
        <v>16</v>
      </c>
      <c r="G3063" t="s">
        <v>14</v>
      </c>
      <c r="H3063">
        <v>0</v>
      </c>
      <c r="I3063" s="2"/>
      <c r="J3063" s="4">
        <v>0</v>
      </c>
      <c r="K3063" t="str">
        <f>IF((LEN(relatorio_Ananindeua[[#This Row],[CIF/CPF/CNPJ]])=14),relatorio_Ananindeua[[#This Row],[CIF/CPF/CNPJ]],relatorio_Ananindeua[[#This Row],[Coluna2]])</f>
        <v>49816947000164</v>
      </c>
      <c r="L3063" t="str">
        <f t="shared" si="48"/>
        <v>498******64</v>
      </c>
    </row>
    <row r="3064" spans="1:12" x14ac:dyDescent="0.25">
      <c r="A3064" t="s">
        <v>8448</v>
      </c>
      <c r="B3064" t="s">
        <v>8449</v>
      </c>
      <c r="C3064" t="s">
        <v>17</v>
      </c>
      <c r="D3064" s="1">
        <v>45299.894050925926</v>
      </c>
      <c r="E3064" s="18" t="s">
        <v>11</v>
      </c>
      <c r="F3064" s="13" t="s">
        <v>16</v>
      </c>
      <c r="G3064" t="s">
        <v>14</v>
      </c>
      <c r="H3064">
        <v>0</v>
      </c>
      <c r="I3064" s="2"/>
      <c r="J3064" s="4">
        <v>0</v>
      </c>
      <c r="K3064" t="str">
        <f>IF((LEN(relatorio_Ananindeua[[#This Row],[CIF/CPF/CNPJ]])=14),relatorio_Ananindeua[[#This Row],[CIF/CPF/CNPJ]],relatorio_Ananindeua[[#This Row],[Coluna2]])</f>
        <v>49818127000101</v>
      </c>
      <c r="L3064" t="str">
        <f t="shared" si="48"/>
        <v>498******01</v>
      </c>
    </row>
    <row r="3065" spans="1:12" x14ac:dyDescent="0.25">
      <c r="A3065" t="s">
        <v>8454</v>
      </c>
      <c r="B3065" t="s">
        <v>8455</v>
      </c>
      <c r="C3065" t="s">
        <v>17</v>
      </c>
      <c r="D3065" s="1">
        <v>45299.894050925926</v>
      </c>
      <c r="E3065" s="18" t="s">
        <v>11</v>
      </c>
      <c r="F3065" s="13" t="s">
        <v>16</v>
      </c>
      <c r="G3065" t="s">
        <v>14</v>
      </c>
      <c r="H3065">
        <v>0</v>
      </c>
      <c r="I3065" s="2"/>
      <c r="J3065" s="4">
        <v>0</v>
      </c>
      <c r="K3065" t="str">
        <f>IF((LEN(relatorio_Ananindeua[[#This Row],[CIF/CPF/CNPJ]])=14),relatorio_Ananindeua[[#This Row],[CIF/CPF/CNPJ]],relatorio_Ananindeua[[#This Row],[Coluna2]])</f>
        <v>49826912000106</v>
      </c>
      <c r="L3065" t="str">
        <f t="shared" si="48"/>
        <v>498******06</v>
      </c>
    </row>
    <row r="3066" spans="1:12" x14ac:dyDescent="0.25">
      <c r="A3066" t="s">
        <v>8440</v>
      </c>
      <c r="B3066" t="s">
        <v>8441</v>
      </c>
      <c r="C3066" t="s">
        <v>17</v>
      </c>
      <c r="D3066" s="1">
        <v>45299.894062500003</v>
      </c>
      <c r="E3066" s="18" t="s">
        <v>11</v>
      </c>
      <c r="F3066" s="13" t="s">
        <v>16</v>
      </c>
      <c r="G3066" t="s">
        <v>14</v>
      </c>
      <c r="H3066">
        <v>0</v>
      </c>
      <c r="I3066" s="2"/>
      <c r="J3066" s="4">
        <v>0</v>
      </c>
      <c r="K3066" t="str">
        <f>IF((LEN(relatorio_Ananindeua[[#This Row],[CIF/CPF/CNPJ]])=14),relatorio_Ananindeua[[#This Row],[CIF/CPF/CNPJ]],relatorio_Ananindeua[[#This Row],[Coluna2]])</f>
        <v>49812368000143</v>
      </c>
      <c r="L3066" t="str">
        <f t="shared" si="48"/>
        <v>498******43</v>
      </c>
    </row>
    <row r="3067" spans="1:12" x14ac:dyDescent="0.25">
      <c r="A3067" t="s">
        <v>8442</v>
      </c>
      <c r="B3067" t="s">
        <v>8443</v>
      </c>
      <c r="C3067" t="s">
        <v>17</v>
      </c>
      <c r="D3067" s="1">
        <v>45299.894062500003</v>
      </c>
      <c r="E3067" s="18" t="s">
        <v>11</v>
      </c>
      <c r="F3067" s="13" t="s">
        <v>16</v>
      </c>
      <c r="G3067" t="s">
        <v>14</v>
      </c>
      <c r="H3067">
        <v>0</v>
      </c>
      <c r="I3067" s="2"/>
      <c r="J3067" s="4">
        <v>0</v>
      </c>
      <c r="K3067" t="str">
        <f>IF((LEN(relatorio_Ananindeua[[#This Row],[CIF/CPF/CNPJ]])=14),relatorio_Ananindeua[[#This Row],[CIF/CPF/CNPJ]],relatorio_Ananindeua[[#This Row],[Coluna2]])</f>
        <v>49813668000147</v>
      </c>
      <c r="L3067" t="str">
        <f t="shared" si="48"/>
        <v>498******47</v>
      </c>
    </row>
    <row r="3068" spans="1:12" x14ac:dyDescent="0.25">
      <c r="A3068" t="s">
        <v>8432</v>
      </c>
      <c r="B3068" t="s">
        <v>8433</v>
      </c>
      <c r="C3068" t="s">
        <v>17</v>
      </c>
      <c r="D3068" s="1">
        <v>45299.894074074073</v>
      </c>
      <c r="E3068" s="18" t="s">
        <v>11</v>
      </c>
      <c r="F3068" s="13" t="s">
        <v>16</v>
      </c>
      <c r="G3068" t="s">
        <v>14</v>
      </c>
      <c r="H3068">
        <v>0</v>
      </c>
      <c r="I3068" s="2"/>
      <c r="J3068" s="4">
        <v>0</v>
      </c>
      <c r="K3068" t="str">
        <f>IF((LEN(relatorio_Ananindeua[[#This Row],[CIF/CPF/CNPJ]])=14),relatorio_Ananindeua[[#This Row],[CIF/CPF/CNPJ]],relatorio_Ananindeua[[#This Row],[Coluna2]])</f>
        <v>49808375000171</v>
      </c>
      <c r="L3068" t="str">
        <f t="shared" si="48"/>
        <v>498******71</v>
      </c>
    </row>
    <row r="3069" spans="1:12" x14ac:dyDescent="0.25">
      <c r="A3069" t="s">
        <v>8434</v>
      </c>
      <c r="B3069" t="s">
        <v>8435</v>
      </c>
      <c r="C3069" t="s">
        <v>17</v>
      </c>
      <c r="D3069" s="1">
        <v>45299.894074074073</v>
      </c>
      <c r="E3069" s="18" t="s">
        <v>11</v>
      </c>
      <c r="F3069" s="13" t="s">
        <v>16</v>
      </c>
      <c r="G3069" t="s">
        <v>14</v>
      </c>
      <c r="H3069">
        <v>0</v>
      </c>
      <c r="I3069" s="2"/>
      <c r="J3069" s="4">
        <v>0</v>
      </c>
      <c r="K3069" t="str">
        <f>IF((LEN(relatorio_Ananindeua[[#This Row],[CIF/CPF/CNPJ]])=14),relatorio_Ananindeua[[#This Row],[CIF/CPF/CNPJ]],relatorio_Ananindeua[[#This Row],[Coluna2]])</f>
        <v>49810194000180</v>
      </c>
      <c r="L3069" t="str">
        <f t="shared" si="48"/>
        <v>498******80</v>
      </c>
    </row>
    <row r="3070" spans="1:12" x14ac:dyDescent="0.25">
      <c r="A3070" t="s">
        <v>8436</v>
      </c>
      <c r="B3070" t="s">
        <v>8437</v>
      </c>
      <c r="C3070" t="s">
        <v>17</v>
      </c>
      <c r="D3070" s="1">
        <v>45299.894074074073</v>
      </c>
      <c r="E3070" s="18" t="s">
        <v>11</v>
      </c>
      <c r="F3070" s="13" t="s">
        <v>16</v>
      </c>
      <c r="G3070" t="s">
        <v>14</v>
      </c>
      <c r="H3070">
        <v>0</v>
      </c>
      <c r="I3070" s="2"/>
      <c r="J3070" s="4">
        <v>0</v>
      </c>
      <c r="K3070" t="str">
        <f>IF((LEN(relatorio_Ananindeua[[#This Row],[CIF/CPF/CNPJ]])=14),relatorio_Ananindeua[[#This Row],[CIF/CPF/CNPJ]],relatorio_Ananindeua[[#This Row],[Coluna2]])</f>
        <v>49810447000115</v>
      </c>
      <c r="L3070" t="str">
        <f t="shared" si="48"/>
        <v>498******15</v>
      </c>
    </row>
    <row r="3071" spans="1:12" x14ac:dyDescent="0.25">
      <c r="A3071" t="s">
        <v>8438</v>
      </c>
      <c r="B3071" t="s">
        <v>8439</v>
      </c>
      <c r="C3071" t="s">
        <v>17</v>
      </c>
      <c r="D3071" s="1">
        <v>45299.894074074073</v>
      </c>
      <c r="E3071" s="18" t="s">
        <v>11</v>
      </c>
      <c r="F3071" s="13" t="s">
        <v>16</v>
      </c>
      <c r="G3071" t="s">
        <v>14</v>
      </c>
      <c r="H3071">
        <v>0</v>
      </c>
      <c r="I3071" s="2"/>
      <c r="J3071" s="4">
        <v>0</v>
      </c>
      <c r="K3071" t="str">
        <f>IF((LEN(relatorio_Ananindeua[[#This Row],[CIF/CPF/CNPJ]])=14),relatorio_Ananindeua[[#This Row],[CIF/CPF/CNPJ]],relatorio_Ananindeua[[#This Row],[Coluna2]])</f>
        <v>49811399000180</v>
      </c>
      <c r="L3071" t="str">
        <f t="shared" si="48"/>
        <v>498******80</v>
      </c>
    </row>
    <row r="3072" spans="1:12" x14ac:dyDescent="0.25">
      <c r="A3072" t="s">
        <v>8428</v>
      </c>
      <c r="B3072" t="s">
        <v>8429</v>
      </c>
      <c r="C3072" t="s">
        <v>17</v>
      </c>
      <c r="D3072" s="1">
        <v>45299.894085648149</v>
      </c>
      <c r="E3072" s="18" t="s">
        <v>11</v>
      </c>
      <c r="F3072" s="13" t="s">
        <v>16</v>
      </c>
      <c r="G3072" t="s">
        <v>14</v>
      </c>
      <c r="H3072">
        <v>0</v>
      </c>
      <c r="I3072" s="2"/>
      <c r="J3072" s="4">
        <v>0</v>
      </c>
      <c r="K3072" t="str">
        <f>IF((LEN(relatorio_Ananindeua[[#This Row],[CIF/CPF/CNPJ]])=14),relatorio_Ananindeua[[#This Row],[CIF/CPF/CNPJ]],relatorio_Ananindeua[[#This Row],[Coluna2]])</f>
        <v>49790555000173</v>
      </c>
      <c r="L3072" t="str">
        <f t="shared" si="48"/>
        <v>497******73</v>
      </c>
    </row>
    <row r="3073" spans="1:12" x14ac:dyDescent="0.25">
      <c r="A3073" t="s">
        <v>8424</v>
      </c>
      <c r="B3073" t="s">
        <v>8425</v>
      </c>
      <c r="C3073" t="s">
        <v>17</v>
      </c>
      <c r="D3073" s="1">
        <v>45299.894097222219</v>
      </c>
      <c r="E3073" s="18" t="s">
        <v>11</v>
      </c>
      <c r="F3073" s="13" t="s">
        <v>16</v>
      </c>
      <c r="G3073" t="s">
        <v>14</v>
      </c>
      <c r="H3073">
        <v>0</v>
      </c>
      <c r="I3073" s="2"/>
      <c r="J3073" s="4">
        <v>0</v>
      </c>
      <c r="K3073" t="str">
        <f>IF((LEN(relatorio_Ananindeua[[#This Row],[CIF/CPF/CNPJ]])=14),relatorio_Ananindeua[[#This Row],[CIF/CPF/CNPJ]],relatorio_Ananindeua[[#This Row],[Coluna2]])</f>
        <v>49783935000180</v>
      </c>
      <c r="L3073" t="str">
        <f t="shared" si="48"/>
        <v>497******80</v>
      </c>
    </row>
    <row r="3074" spans="1:12" x14ac:dyDescent="0.25">
      <c r="A3074" t="s">
        <v>8426</v>
      </c>
      <c r="B3074" t="s">
        <v>8427</v>
      </c>
      <c r="C3074" t="s">
        <v>17</v>
      </c>
      <c r="D3074" s="1">
        <v>45299.894097222219</v>
      </c>
      <c r="E3074" s="18" t="s">
        <v>11</v>
      </c>
      <c r="F3074" s="13" t="s">
        <v>16</v>
      </c>
      <c r="G3074" t="s">
        <v>14</v>
      </c>
      <c r="H3074">
        <v>0</v>
      </c>
      <c r="I3074" s="2"/>
      <c r="J3074" s="4">
        <v>0</v>
      </c>
      <c r="K3074" t="str">
        <f>IF((LEN(relatorio_Ananindeua[[#This Row],[CIF/CPF/CNPJ]])=14),relatorio_Ananindeua[[#This Row],[CIF/CPF/CNPJ]],relatorio_Ananindeua[[#This Row],[Coluna2]])</f>
        <v>49786996000100</v>
      </c>
      <c r="L3074" t="str">
        <f t="shared" si="48"/>
        <v>497******00</v>
      </c>
    </row>
    <row r="3075" spans="1:12" x14ac:dyDescent="0.25">
      <c r="A3075" t="s">
        <v>8430</v>
      </c>
      <c r="B3075" t="s">
        <v>8431</v>
      </c>
      <c r="C3075" t="s">
        <v>17</v>
      </c>
      <c r="D3075" s="1">
        <v>45299.894097222219</v>
      </c>
      <c r="E3075" s="18" t="s">
        <v>11</v>
      </c>
      <c r="F3075" s="13" t="s">
        <v>16</v>
      </c>
      <c r="G3075" t="s">
        <v>14</v>
      </c>
      <c r="H3075">
        <v>0</v>
      </c>
      <c r="I3075" s="2"/>
      <c r="J3075" s="4">
        <v>0</v>
      </c>
      <c r="K3075" t="str">
        <f>IF((LEN(relatorio_Ananindeua[[#This Row],[CIF/CPF/CNPJ]])=14),relatorio_Ananindeua[[#This Row],[CIF/CPF/CNPJ]],relatorio_Ananindeua[[#This Row],[Coluna2]])</f>
        <v>49792762000167</v>
      </c>
      <c r="L3075" t="str">
        <f t="shared" si="48"/>
        <v>497******67</v>
      </c>
    </row>
    <row r="3076" spans="1:12" x14ac:dyDescent="0.25">
      <c r="A3076" t="s">
        <v>8416</v>
      </c>
      <c r="B3076" t="s">
        <v>8417</v>
      </c>
      <c r="C3076" t="s">
        <v>17</v>
      </c>
      <c r="D3076" s="1">
        <v>45299.894108796296</v>
      </c>
      <c r="E3076" s="18" t="s">
        <v>11</v>
      </c>
      <c r="F3076" s="13" t="s">
        <v>16</v>
      </c>
      <c r="G3076" t="s">
        <v>14</v>
      </c>
      <c r="H3076">
        <v>0</v>
      </c>
      <c r="I3076" s="2"/>
      <c r="J3076" s="4">
        <v>0</v>
      </c>
      <c r="K3076" t="str">
        <f>IF((LEN(relatorio_Ananindeua[[#This Row],[CIF/CPF/CNPJ]])=14),relatorio_Ananindeua[[#This Row],[CIF/CPF/CNPJ]],relatorio_Ananindeua[[#This Row],[Coluna2]])</f>
        <v>49773636000165</v>
      </c>
      <c r="L3076" t="str">
        <f t="shared" si="48"/>
        <v>497******65</v>
      </c>
    </row>
    <row r="3077" spans="1:12" x14ac:dyDescent="0.25">
      <c r="A3077" t="s">
        <v>8410</v>
      </c>
      <c r="B3077" t="s">
        <v>8411</v>
      </c>
      <c r="C3077" t="s">
        <v>17</v>
      </c>
      <c r="D3077" s="1">
        <v>45299.894120370373</v>
      </c>
      <c r="E3077" s="18" t="s">
        <v>11</v>
      </c>
      <c r="F3077" s="13" t="s">
        <v>16</v>
      </c>
      <c r="G3077" t="s">
        <v>14</v>
      </c>
      <c r="H3077">
        <v>0</v>
      </c>
      <c r="I3077" s="2"/>
      <c r="J3077" s="4">
        <v>0</v>
      </c>
      <c r="K3077" t="str">
        <f>IF((LEN(relatorio_Ananindeua[[#This Row],[CIF/CPF/CNPJ]])=14),relatorio_Ananindeua[[#This Row],[CIF/CPF/CNPJ]],relatorio_Ananindeua[[#This Row],[Coluna2]])</f>
        <v>49757139000173</v>
      </c>
      <c r="L3077" t="str">
        <f t="shared" si="48"/>
        <v>497******73</v>
      </c>
    </row>
    <row r="3078" spans="1:12" x14ac:dyDescent="0.25">
      <c r="A3078" t="s">
        <v>8412</v>
      </c>
      <c r="B3078" t="s">
        <v>8413</v>
      </c>
      <c r="C3078" t="s">
        <v>17</v>
      </c>
      <c r="D3078" s="1">
        <v>45299.894131944442</v>
      </c>
      <c r="E3078" s="18" t="s">
        <v>11</v>
      </c>
      <c r="F3078" s="13" t="s">
        <v>16</v>
      </c>
      <c r="G3078" t="s">
        <v>14</v>
      </c>
      <c r="H3078">
        <v>0</v>
      </c>
      <c r="I3078" s="2"/>
      <c r="J3078" s="4">
        <v>0</v>
      </c>
      <c r="K3078" t="str">
        <f>IF((LEN(relatorio_Ananindeua[[#This Row],[CIF/CPF/CNPJ]])=14),relatorio_Ananindeua[[#This Row],[CIF/CPF/CNPJ]],relatorio_Ananindeua[[#This Row],[Coluna2]])</f>
        <v>49758930000106</v>
      </c>
      <c r="L3078" t="str">
        <f t="shared" si="48"/>
        <v>497******06</v>
      </c>
    </row>
    <row r="3079" spans="1:12" x14ac:dyDescent="0.25">
      <c r="A3079" t="s">
        <v>8422</v>
      </c>
      <c r="B3079" t="s">
        <v>8423</v>
      </c>
      <c r="C3079" t="s">
        <v>17</v>
      </c>
      <c r="D3079" s="1">
        <v>45299.894131944442</v>
      </c>
      <c r="E3079" s="18" t="s">
        <v>11</v>
      </c>
      <c r="F3079" s="13" t="s">
        <v>16</v>
      </c>
      <c r="G3079" t="s">
        <v>14</v>
      </c>
      <c r="H3079">
        <v>0</v>
      </c>
      <c r="I3079" s="2"/>
      <c r="J3079" s="4">
        <v>0</v>
      </c>
      <c r="K3079" t="str">
        <f>IF((LEN(relatorio_Ananindeua[[#This Row],[CIF/CPF/CNPJ]])=14),relatorio_Ananindeua[[#This Row],[CIF/CPF/CNPJ]],relatorio_Ananindeua[[#This Row],[Coluna2]])</f>
        <v>49782608000104</v>
      </c>
      <c r="L3079" t="str">
        <f t="shared" si="48"/>
        <v>497******04</v>
      </c>
    </row>
    <row r="3080" spans="1:12" x14ac:dyDescent="0.25">
      <c r="A3080" t="s">
        <v>8414</v>
      </c>
      <c r="B3080" t="s">
        <v>8415</v>
      </c>
      <c r="C3080" t="s">
        <v>17</v>
      </c>
      <c r="D3080" s="1">
        <v>45299.894143518519</v>
      </c>
      <c r="E3080" s="18" t="s">
        <v>11</v>
      </c>
      <c r="F3080" s="13" t="s">
        <v>16</v>
      </c>
      <c r="G3080" t="s">
        <v>14</v>
      </c>
      <c r="H3080">
        <v>0</v>
      </c>
      <c r="I3080" s="2"/>
      <c r="J3080" s="4">
        <v>0</v>
      </c>
      <c r="K3080" t="str">
        <f>IF((LEN(relatorio_Ananindeua[[#This Row],[CIF/CPF/CNPJ]])=14),relatorio_Ananindeua[[#This Row],[CIF/CPF/CNPJ]],relatorio_Ananindeua[[#This Row],[Coluna2]])</f>
        <v>49771378000188</v>
      </c>
      <c r="L3080" t="str">
        <f t="shared" si="48"/>
        <v>497******88</v>
      </c>
    </row>
    <row r="3081" spans="1:12" x14ac:dyDescent="0.25">
      <c r="A3081" t="s">
        <v>8402</v>
      </c>
      <c r="B3081" t="s">
        <v>8403</v>
      </c>
      <c r="C3081" t="s">
        <v>17</v>
      </c>
      <c r="D3081" s="1">
        <v>45299.894155092596</v>
      </c>
      <c r="E3081" s="18" t="s">
        <v>11</v>
      </c>
      <c r="F3081" s="13" t="s">
        <v>16</v>
      </c>
      <c r="G3081" t="s">
        <v>14</v>
      </c>
      <c r="H3081">
        <v>0</v>
      </c>
      <c r="I3081" s="2"/>
      <c r="J3081" s="4">
        <v>0</v>
      </c>
      <c r="K3081" t="str">
        <f>IF((LEN(relatorio_Ananindeua[[#This Row],[CIF/CPF/CNPJ]])=14),relatorio_Ananindeua[[#This Row],[CIF/CPF/CNPJ]],relatorio_Ananindeua[[#This Row],[Coluna2]])</f>
        <v>49747749000196</v>
      </c>
      <c r="L3081" t="str">
        <f t="shared" si="48"/>
        <v>497******96</v>
      </c>
    </row>
    <row r="3082" spans="1:12" x14ac:dyDescent="0.25">
      <c r="A3082" t="s">
        <v>8408</v>
      </c>
      <c r="B3082" t="s">
        <v>8409</v>
      </c>
      <c r="C3082" t="s">
        <v>17</v>
      </c>
      <c r="D3082" s="1">
        <v>45299.894155092596</v>
      </c>
      <c r="E3082" s="18" t="s">
        <v>11</v>
      </c>
      <c r="F3082" s="13" t="s">
        <v>16</v>
      </c>
      <c r="G3082" t="s">
        <v>14</v>
      </c>
      <c r="H3082">
        <v>0</v>
      </c>
      <c r="I3082" s="2"/>
      <c r="J3082" s="4">
        <v>0</v>
      </c>
      <c r="K3082" t="str">
        <f>IF((LEN(relatorio_Ananindeua[[#This Row],[CIF/CPF/CNPJ]])=14),relatorio_Ananindeua[[#This Row],[CIF/CPF/CNPJ]],relatorio_Ananindeua[[#This Row],[Coluna2]])</f>
        <v>49756322000154</v>
      </c>
      <c r="L3082" t="str">
        <f t="shared" si="48"/>
        <v>497******54</v>
      </c>
    </row>
    <row r="3083" spans="1:12" x14ac:dyDescent="0.25">
      <c r="A3083" t="s">
        <v>8384</v>
      </c>
      <c r="B3083" t="s">
        <v>8385</v>
      </c>
      <c r="C3083" t="s">
        <v>17</v>
      </c>
      <c r="D3083" s="1">
        <v>45299.894178240742</v>
      </c>
      <c r="E3083" s="18" t="s">
        <v>11</v>
      </c>
      <c r="F3083" s="13" t="s">
        <v>16</v>
      </c>
      <c r="G3083" t="s">
        <v>14</v>
      </c>
      <c r="H3083">
        <v>0</v>
      </c>
      <c r="I3083" s="2"/>
      <c r="J3083" s="4">
        <v>0</v>
      </c>
      <c r="K3083" t="str">
        <f>IF((LEN(relatorio_Ananindeua[[#This Row],[CIF/CPF/CNPJ]])=14),relatorio_Ananindeua[[#This Row],[CIF/CPF/CNPJ]],relatorio_Ananindeua[[#This Row],[Coluna2]])</f>
        <v>49720513000166</v>
      </c>
      <c r="L3083" t="str">
        <f t="shared" si="48"/>
        <v>497******66</v>
      </c>
    </row>
    <row r="3084" spans="1:12" x14ac:dyDescent="0.25">
      <c r="A3084" t="s">
        <v>8396</v>
      </c>
      <c r="B3084" t="s">
        <v>8397</v>
      </c>
      <c r="C3084" t="s">
        <v>17</v>
      </c>
      <c r="D3084" s="1">
        <v>45299.894178240742</v>
      </c>
      <c r="E3084" s="18" t="s">
        <v>11</v>
      </c>
      <c r="F3084" s="13" t="s">
        <v>16</v>
      </c>
      <c r="G3084" t="s">
        <v>14</v>
      </c>
      <c r="H3084">
        <v>0</v>
      </c>
      <c r="I3084" s="2"/>
      <c r="J3084" s="4">
        <v>0</v>
      </c>
      <c r="K3084" t="str">
        <f>IF((LEN(relatorio_Ananindeua[[#This Row],[CIF/CPF/CNPJ]])=14),relatorio_Ananindeua[[#This Row],[CIF/CPF/CNPJ]],relatorio_Ananindeua[[#This Row],[Coluna2]])</f>
        <v>49736118000171</v>
      </c>
      <c r="L3084" t="str">
        <f t="shared" si="48"/>
        <v>497******71</v>
      </c>
    </row>
    <row r="3085" spans="1:12" x14ac:dyDescent="0.25">
      <c r="A3085" t="s">
        <v>8404</v>
      </c>
      <c r="B3085" t="s">
        <v>8405</v>
      </c>
      <c r="C3085" t="s">
        <v>17</v>
      </c>
      <c r="D3085" s="1">
        <v>45299.894178240742</v>
      </c>
      <c r="E3085" s="18" t="s">
        <v>11</v>
      </c>
      <c r="F3085" s="13" t="s">
        <v>16</v>
      </c>
      <c r="G3085" t="s">
        <v>14</v>
      </c>
      <c r="H3085">
        <v>0</v>
      </c>
      <c r="I3085" s="2"/>
      <c r="J3085" s="4">
        <v>0</v>
      </c>
      <c r="K3085" t="str">
        <f>IF((LEN(relatorio_Ananindeua[[#This Row],[CIF/CPF/CNPJ]])=14),relatorio_Ananindeua[[#This Row],[CIF/CPF/CNPJ]],relatorio_Ananindeua[[#This Row],[Coluna2]])</f>
        <v>49750558000183</v>
      </c>
      <c r="L3085" t="str">
        <f t="shared" si="48"/>
        <v>497******83</v>
      </c>
    </row>
    <row r="3086" spans="1:12" x14ac:dyDescent="0.25">
      <c r="A3086" t="s">
        <v>8386</v>
      </c>
      <c r="B3086" t="s">
        <v>8387</v>
      </c>
      <c r="C3086" t="s">
        <v>17</v>
      </c>
      <c r="D3086" s="1">
        <v>45299.894189814811</v>
      </c>
      <c r="E3086" s="18" t="s">
        <v>11</v>
      </c>
      <c r="F3086" s="13" t="s">
        <v>16</v>
      </c>
      <c r="G3086" t="s">
        <v>14</v>
      </c>
      <c r="H3086">
        <v>0</v>
      </c>
      <c r="I3086" s="2"/>
      <c r="J3086" s="4">
        <v>0</v>
      </c>
      <c r="K3086" t="str">
        <f>IF((LEN(relatorio_Ananindeua[[#This Row],[CIF/CPF/CNPJ]])=14),relatorio_Ananindeua[[#This Row],[CIF/CPF/CNPJ]],relatorio_Ananindeua[[#This Row],[Coluna2]])</f>
        <v>49727606000112</v>
      </c>
      <c r="L3086" t="str">
        <f t="shared" si="48"/>
        <v>497******12</v>
      </c>
    </row>
    <row r="3087" spans="1:12" x14ac:dyDescent="0.25">
      <c r="A3087" t="s">
        <v>8390</v>
      </c>
      <c r="B3087" t="s">
        <v>8391</v>
      </c>
      <c r="C3087" t="s">
        <v>17</v>
      </c>
      <c r="D3087" s="1">
        <v>45299.894224537034</v>
      </c>
      <c r="E3087" s="18" t="s">
        <v>11</v>
      </c>
      <c r="F3087" s="13" t="s">
        <v>16</v>
      </c>
      <c r="G3087" t="s">
        <v>14</v>
      </c>
      <c r="H3087">
        <v>0</v>
      </c>
      <c r="I3087" s="2"/>
      <c r="J3087" s="4">
        <v>0</v>
      </c>
      <c r="K3087" t="str">
        <f>IF((LEN(relatorio_Ananindeua[[#This Row],[CIF/CPF/CNPJ]])=14),relatorio_Ananindeua[[#This Row],[CIF/CPF/CNPJ]],relatorio_Ananindeua[[#This Row],[Coluna2]])</f>
        <v>49732439000106</v>
      </c>
      <c r="L3087" t="str">
        <f t="shared" si="48"/>
        <v>497******06</v>
      </c>
    </row>
    <row r="3088" spans="1:12" x14ac:dyDescent="0.25">
      <c r="A3088" t="s">
        <v>8392</v>
      </c>
      <c r="B3088" t="s">
        <v>8393</v>
      </c>
      <c r="C3088" t="s">
        <v>17</v>
      </c>
      <c r="D3088" s="1">
        <v>45299.894224537034</v>
      </c>
      <c r="E3088" s="18" t="s">
        <v>11</v>
      </c>
      <c r="F3088" s="13" t="s">
        <v>16</v>
      </c>
      <c r="G3088" t="s">
        <v>14</v>
      </c>
      <c r="H3088">
        <v>0</v>
      </c>
      <c r="I3088" s="2"/>
      <c r="J3088" s="4">
        <v>0</v>
      </c>
      <c r="K3088" t="str">
        <f>IF((LEN(relatorio_Ananindeua[[#This Row],[CIF/CPF/CNPJ]])=14),relatorio_Ananindeua[[#This Row],[CIF/CPF/CNPJ]],relatorio_Ananindeua[[#This Row],[Coluna2]])</f>
        <v>49733749000137</v>
      </c>
      <c r="L3088" t="str">
        <f t="shared" si="48"/>
        <v>497******37</v>
      </c>
    </row>
    <row r="3089" spans="1:12" x14ac:dyDescent="0.25">
      <c r="A3089" t="s">
        <v>8394</v>
      </c>
      <c r="B3089" t="s">
        <v>8395</v>
      </c>
      <c r="C3089" t="s">
        <v>17</v>
      </c>
      <c r="D3089" s="1">
        <v>45299.894224537034</v>
      </c>
      <c r="E3089" s="18" t="s">
        <v>11</v>
      </c>
      <c r="F3089" s="13" t="s">
        <v>16</v>
      </c>
      <c r="G3089" t="s">
        <v>14</v>
      </c>
      <c r="H3089">
        <v>0</v>
      </c>
      <c r="I3089" s="2"/>
      <c r="J3089" s="4">
        <v>0</v>
      </c>
      <c r="K3089" t="str">
        <f>IF((LEN(relatorio_Ananindeua[[#This Row],[CIF/CPF/CNPJ]])=14),relatorio_Ananindeua[[#This Row],[CIF/CPF/CNPJ]],relatorio_Ananindeua[[#This Row],[Coluna2]])</f>
        <v>49735568000140</v>
      </c>
      <c r="L3089" t="str">
        <f t="shared" si="48"/>
        <v>497******40</v>
      </c>
    </row>
    <row r="3090" spans="1:12" x14ac:dyDescent="0.25">
      <c r="A3090" t="s">
        <v>8398</v>
      </c>
      <c r="B3090" t="s">
        <v>8399</v>
      </c>
      <c r="C3090" t="s">
        <v>17</v>
      </c>
      <c r="D3090" s="1">
        <v>45299.894224537034</v>
      </c>
      <c r="E3090" s="18" t="s">
        <v>11</v>
      </c>
      <c r="F3090" s="13" t="s">
        <v>16</v>
      </c>
      <c r="G3090" t="s">
        <v>14</v>
      </c>
      <c r="H3090">
        <v>0</v>
      </c>
      <c r="I3090" s="2"/>
      <c r="J3090" s="4">
        <v>0</v>
      </c>
      <c r="K3090" t="str">
        <f>IF((LEN(relatorio_Ananindeua[[#This Row],[CIF/CPF/CNPJ]])=14),relatorio_Ananindeua[[#This Row],[CIF/CPF/CNPJ]],relatorio_Ananindeua[[#This Row],[Coluna2]])</f>
        <v>49742848000185</v>
      </c>
      <c r="L3090" t="str">
        <f t="shared" ref="L3090:L3153" si="49">_xlfn.CONCAT(LEFT(A3090,3),REPT("*",6),RIGHT(A3090,2))</f>
        <v>497******85</v>
      </c>
    </row>
    <row r="3091" spans="1:12" x14ac:dyDescent="0.25">
      <c r="A3091" t="s">
        <v>696</v>
      </c>
      <c r="B3091" t="s">
        <v>697</v>
      </c>
      <c r="C3091" t="s">
        <v>17</v>
      </c>
      <c r="D3091" s="1">
        <v>45299.894236111111</v>
      </c>
      <c r="E3091" s="18" t="s">
        <v>11</v>
      </c>
      <c r="F3091" s="13" t="s">
        <v>16</v>
      </c>
      <c r="G3091" t="s">
        <v>14</v>
      </c>
      <c r="H3091">
        <v>0</v>
      </c>
      <c r="I3091" s="2"/>
      <c r="J3091" s="4">
        <v>0</v>
      </c>
      <c r="K3091" t="str">
        <f>IF((LEN(relatorio_Ananindeua[[#This Row],[CIF/CPF/CNPJ]])=14),relatorio_Ananindeua[[#This Row],[CIF/CPF/CNPJ]],relatorio_Ananindeua[[#This Row],[Coluna2]])</f>
        <v>15093075000131</v>
      </c>
      <c r="L3091" t="str">
        <f t="shared" si="49"/>
        <v>150******31</v>
      </c>
    </row>
    <row r="3092" spans="1:12" x14ac:dyDescent="0.25">
      <c r="A3092" t="s">
        <v>708</v>
      </c>
      <c r="B3092" t="s">
        <v>709</v>
      </c>
      <c r="C3092" t="s">
        <v>17</v>
      </c>
      <c r="D3092" s="1">
        <v>45299.894236111111</v>
      </c>
      <c r="E3092" s="18" t="s">
        <v>11</v>
      </c>
      <c r="F3092" s="13" t="s">
        <v>16</v>
      </c>
      <c r="G3092" t="s">
        <v>14</v>
      </c>
      <c r="H3092">
        <v>0</v>
      </c>
      <c r="I3092" s="2"/>
      <c r="J3092" s="4">
        <v>0</v>
      </c>
      <c r="K3092" t="str">
        <f>IF((LEN(relatorio_Ananindeua[[#This Row],[CIF/CPF/CNPJ]])=14),relatorio_Ananindeua[[#This Row],[CIF/CPF/CNPJ]],relatorio_Ananindeua[[#This Row],[Coluna2]])</f>
        <v>15236233000165</v>
      </c>
      <c r="L3092" t="str">
        <f t="shared" si="49"/>
        <v>152******65</v>
      </c>
    </row>
    <row r="3093" spans="1:12" x14ac:dyDescent="0.25">
      <c r="A3093" t="s">
        <v>8382</v>
      </c>
      <c r="B3093" t="s">
        <v>8383</v>
      </c>
      <c r="C3093" t="s">
        <v>17</v>
      </c>
      <c r="D3093" s="1">
        <v>45299.894236111111</v>
      </c>
      <c r="E3093" s="18" t="s">
        <v>11</v>
      </c>
      <c r="F3093" s="13" t="s">
        <v>16</v>
      </c>
      <c r="G3093" t="s">
        <v>14</v>
      </c>
      <c r="H3093">
        <v>0</v>
      </c>
      <c r="I3093" s="2"/>
      <c r="J3093" s="4">
        <v>0</v>
      </c>
      <c r="K3093" t="str">
        <f>IF((LEN(relatorio_Ananindeua[[#This Row],[CIF/CPF/CNPJ]])=14),relatorio_Ananindeua[[#This Row],[CIF/CPF/CNPJ]],relatorio_Ananindeua[[#This Row],[Coluna2]])</f>
        <v>49716013000150</v>
      </c>
      <c r="L3093" t="str">
        <f t="shared" si="49"/>
        <v>497******50</v>
      </c>
    </row>
    <row r="3094" spans="1:12" x14ac:dyDescent="0.25">
      <c r="A3094" t="s">
        <v>5941</v>
      </c>
      <c r="B3094" t="s">
        <v>5942</v>
      </c>
      <c r="C3094" t="s">
        <v>17</v>
      </c>
      <c r="D3094" s="1">
        <v>45299.894247685188</v>
      </c>
      <c r="E3094" s="18" t="s">
        <v>11</v>
      </c>
      <c r="F3094" s="13" t="s">
        <v>16</v>
      </c>
      <c r="G3094" t="s">
        <v>14</v>
      </c>
      <c r="H3094">
        <v>0</v>
      </c>
      <c r="I3094" s="2"/>
      <c r="J3094" s="4">
        <v>0</v>
      </c>
      <c r="K3094" t="str">
        <f>IF((LEN(relatorio_Ananindeua[[#This Row],[CIF/CPF/CNPJ]])=14),relatorio_Ananindeua[[#This Row],[CIF/CPF/CNPJ]],relatorio_Ananindeua[[#This Row],[Coluna2]])</f>
        <v>43389038000100</v>
      </c>
      <c r="L3094" t="str">
        <f t="shared" si="49"/>
        <v>433******00</v>
      </c>
    </row>
    <row r="3095" spans="1:12" x14ac:dyDescent="0.25">
      <c r="A3095" t="s">
        <v>8376</v>
      </c>
      <c r="B3095" t="s">
        <v>8377</v>
      </c>
      <c r="C3095" t="s">
        <v>17</v>
      </c>
      <c r="D3095" s="1">
        <v>45299.894247685188</v>
      </c>
      <c r="E3095" s="18" t="s">
        <v>11</v>
      </c>
      <c r="F3095" s="13" t="s">
        <v>16</v>
      </c>
      <c r="G3095" t="s">
        <v>14</v>
      </c>
      <c r="H3095">
        <v>0</v>
      </c>
      <c r="I3095" s="2"/>
      <c r="J3095" s="4">
        <v>0</v>
      </c>
      <c r="K3095" t="str">
        <f>IF((LEN(relatorio_Ananindeua[[#This Row],[CIF/CPF/CNPJ]])=14),relatorio_Ananindeua[[#This Row],[CIF/CPF/CNPJ]],relatorio_Ananindeua[[#This Row],[Coluna2]])</f>
        <v>49712207000188</v>
      </c>
      <c r="L3095" t="str">
        <f t="shared" si="49"/>
        <v>497******88</v>
      </c>
    </row>
    <row r="3096" spans="1:12" x14ac:dyDescent="0.25">
      <c r="A3096" t="s">
        <v>1680</v>
      </c>
      <c r="B3096" t="s">
        <v>1681</v>
      </c>
      <c r="C3096" t="s">
        <v>17</v>
      </c>
      <c r="D3096" s="1">
        <v>45299.894259259258</v>
      </c>
      <c r="E3096" s="18" t="s">
        <v>11</v>
      </c>
      <c r="F3096" s="13" t="s">
        <v>16</v>
      </c>
      <c r="G3096" t="s">
        <v>14</v>
      </c>
      <c r="H3096">
        <v>0</v>
      </c>
      <c r="I3096" s="2"/>
      <c r="J3096" s="4">
        <v>0</v>
      </c>
      <c r="K3096" t="str">
        <f>IF((LEN(relatorio_Ananindeua[[#This Row],[CIF/CPF/CNPJ]])=14),relatorio_Ananindeua[[#This Row],[CIF/CPF/CNPJ]],relatorio_Ananindeua[[#This Row],[Coluna2]])</f>
        <v>23631992000150</v>
      </c>
      <c r="L3096" t="str">
        <f t="shared" si="49"/>
        <v>236******50</v>
      </c>
    </row>
    <row r="3097" spans="1:12" x14ac:dyDescent="0.25">
      <c r="A3097" t="s">
        <v>8366</v>
      </c>
      <c r="B3097" t="s">
        <v>8367</v>
      </c>
      <c r="C3097" t="s">
        <v>17</v>
      </c>
      <c r="D3097" s="1">
        <v>45299.894259259258</v>
      </c>
      <c r="E3097" s="18" t="s">
        <v>11</v>
      </c>
      <c r="F3097" s="13" t="s">
        <v>16</v>
      </c>
      <c r="G3097" t="s">
        <v>14</v>
      </c>
      <c r="H3097">
        <v>0</v>
      </c>
      <c r="I3097" s="2"/>
      <c r="J3097" s="4">
        <v>0</v>
      </c>
      <c r="K3097" t="str">
        <f>IF((LEN(relatorio_Ananindeua[[#This Row],[CIF/CPF/CNPJ]])=14),relatorio_Ananindeua[[#This Row],[CIF/CPF/CNPJ]],relatorio_Ananindeua[[#This Row],[Coluna2]])</f>
        <v>49700333000112</v>
      </c>
      <c r="L3097" t="str">
        <f t="shared" si="49"/>
        <v>497******12</v>
      </c>
    </row>
    <row r="3098" spans="1:12" x14ac:dyDescent="0.25">
      <c r="A3098" t="s">
        <v>8370</v>
      </c>
      <c r="B3098" t="s">
        <v>8371</v>
      </c>
      <c r="C3098" t="s">
        <v>17</v>
      </c>
      <c r="D3098" s="1">
        <v>45299.894259259258</v>
      </c>
      <c r="E3098" s="18" t="s">
        <v>11</v>
      </c>
      <c r="F3098" s="13" t="s">
        <v>16</v>
      </c>
      <c r="G3098" t="s">
        <v>14</v>
      </c>
      <c r="H3098">
        <v>0</v>
      </c>
      <c r="I3098" s="2"/>
      <c r="J3098" s="4">
        <v>0</v>
      </c>
      <c r="K3098" t="str">
        <f>IF((LEN(relatorio_Ananindeua[[#This Row],[CIF/CPF/CNPJ]])=14),relatorio_Ananindeua[[#This Row],[CIF/CPF/CNPJ]],relatorio_Ananindeua[[#This Row],[Coluna2]])</f>
        <v>49701178000159</v>
      </c>
      <c r="L3098" t="str">
        <f t="shared" si="49"/>
        <v>497******59</v>
      </c>
    </row>
    <row r="3099" spans="1:12" x14ac:dyDescent="0.25">
      <c r="A3099" t="s">
        <v>8372</v>
      </c>
      <c r="B3099" t="s">
        <v>8373</v>
      </c>
      <c r="C3099" t="s">
        <v>17</v>
      </c>
      <c r="D3099" s="1">
        <v>45299.894259259258</v>
      </c>
      <c r="E3099" s="18" t="s">
        <v>11</v>
      </c>
      <c r="F3099" s="13" t="s">
        <v>16</v>
      </c>
      <c r="G3099" t="s">
        <v>14</v>
      </c>
      <c r="H3099">
        <v>0</v>
      </c>
      <c r="I3099" s="2"/>
      <c r="J3099" s="4">
        <v>0</v>
      </c>
      <c r="K3099" t="str">
        <f>IF((LEN(relatorio_Ananindeua[[#This Row],[CIF/CPF/CNPJ]])=14),relatorio_Ananindeua[[#This Row],[CIF/CPF/CNPJ]],relatorio_Ananindeua[[#This Row],[Coluna2]])</f>
        <v>49701224000110</v>
      </c>
      <c r="L3099" t="str">
        <f t="shared" si="49"/>
        <v>497******10</v>
      </c>
    </row>
    <row r="3100" spans="1:12" x14ac:dyDescent="0.25">
      <c r="A3100" t="s">
        <v>8378</v>
      </c>
      <c r="B3100" t="s">
        <v>8379</v>
      </c>
      <c r="C3100" t="s">
        <v>17</v>
      </c>
      <c r="D3100" s="1">
        <v>45299.894259259258</v>
      </c>
      <c r="E3100" s="18" t="s">
        <v>11</v>
      </c>
      <c r="F3100" s="13" t="s">
        <v>16</v>
      </c>
      <c r="G3100" t="s">
        <v>14</v>
      </c>
      <c r="H3100">
        <v>0</v>
      </c>
      <c r="I3100" s="2"/>
      <c r="J3100" s="4">
        <v>0</v>
      </c>
      <c r="K3100" t="str">
        <f>IF((LEN(relatorio_Ananindeua[[#This Row],[CIF/CPF/CNPJ]])=14),relatorio_Ananindeua[[#This Row],[CIF/CPF/CNPJ]],relatorio_Ananindeua[[#This Row],[Coluna2]])</f>
        <v>49713320000188</v>
      </c>
      <c r="L3100" t="str">
        <f t="shared" si="49"/>
        <v>497******88</v>
      </c>
    </row>
    <row r="3101" spans="1:12" x14ac:dyDescent="0.25">
      <c r="A3101" t="s">
        <v>8358</v>
      </c>
      <c r="B3101" t="s">
        <v>8359</v>
      </c>
      <c r="C3101" t="s">
        <v>17</v>
      </c>
      <c r="D3101" s="1">
        <v>45299.894270833334</v>
      </c>
      <c r="E3101" s="18" t="s">
        <v>11</v>
      </c>
      <c r="F3101" s="13" t="s">
        <v>16</v>
      </c>
      <c r="G3101" t="s">
        <v>14</v>
      </c>
      <c r="H3101">
        <v>0</v>
      </c>
      <c r="I3101" s="2"/>
      <c r="J3101" s="4">
        <v>0</v>
      </c>
      <c r="K3101" t="str">
        <f>IF((LEN(relatorio_Ananindeua[[#This Row],[CIF/CPF/CNPJ]])=14),relatorio_Ananindeua[[#This Row],[CIF/CPF/CNPJ]],relatorio_Ananindeua[[#This Row],[Coluna2]])</f>
        <v>49684712000166</v>
      </c>
      <c r="L3101" t="str">
        <f t="shared" si="49"/>
        <v>496******66</v>
      </c>
    </row>
    <row r="3102" spans="1:12" x14ac:dyDescent="0.25">
      <c r="A3102" t="s">
        <v>8368</v>
      </c>
      <c r="B3102" t="s">
        <v>8369</v>
      </c>
      <c r="C3102" t="s">
        <v>17</v>
      </c>
      <c r="D3102" s="1">
        <v>45299.894270833334</v>
      </c>
      <c r="E3102" s="18" t="s">
        <v>11</v>
      </c>
      <c r="F3102" s="13" t="s">
        <v>16</v>
      </c>
      <c r="G3102" t="s">
        <v>14</v>
      </c>
      <c r="H3102">
        <v>0</v>
      </c>
      <c r="I3102" s="2"/>
      <c r="J3102" s="4">
        <v>0</v>
      </c>
      <c r="K3102" t="str">
        <f>IF((LEN(relatorio_Ananindeua[[#This Row],[CIF/CPF/CNPJ]])=14),relatorio_Ananindeua[[#This Row],[CIF/CPF/CNPJ]],relatorio_Ananindeua[[#This Row],[Coluna2]])</f>
        <v>49700810000140</v>
      </c>
      <c r="L3102" t="str">
        <f t="shared" si="49"/>
        <v>497******40</v>
      </c>
    </row>
    <row r="3103" spans="1:12" x14ac:dyDescent="0.25">
      <c r="A3103" t="s">
        <v>8374</v>
      </c>
      <c r="B3103" t="s">
        <v>8375</v>
      </c>
      <c r="C3103" t="s">
        <v>17</v>
      </c>
      <c r="D3103" s="1">
        <v>45299.894270833334</v>
      </c>
      <c r="E3103" s="18" t="s">
        <v>11</v>
      </c>
      <c r="F3103" s="13" t="s">
        <v>16</v>
      </c>
      <c r="G3103" t="s">
        <v>14</v>
      </c>
      <c r="H3103">
        <v>0</v>
      </c>
      <c r="I3103" s="2"/>
      <c r="J3103" s="4">
        <v>0</v>
      </c>
      <c r="K3103" t="str">
        <f>IF((LEN(relatorio_Ananindeua[[#This Row],[CIF/CPF/CNPJ]])=14),relatorio_Ananindeua[[#This Row],[CIF/CPF/CNPJ]],relatorio_Ananindeua[[#This Row],[Coluna2]])</f>
        <v>49701698000161</v>
      </c>
      <c r="L3103" t="str">
        <f t="shared" si="49"/>
        <v>497******61</v>
      </c>
    </row>
    <row r="3104" spans="1:12" x14ac:dyDescent="0.25">
      <c r="A3104" t="s">
        <v>8354</v>
      </c>
      <c r="B3104" t="s">
        <v>8355</v>
      </c>
      <c r="C3104" t="s">
        <v>17</v>
      </c>
      <c r="D3104" s="1">
        <v>45299.894282407404</v>
      </c>
      <c r="E3104" s="18" t="s">
        <v>11</v>
      </c>
      <c r="F3104" s="13" t="s">
        <v>16</v>
      </c>
      <c r="G3104" t="s">
        <v>14</v>
      </c>
      <c r="H3104">
        <v>0</v>
      </c>
      <c r="I3104" s="2"/>
      <c r="J3104" s="4">
        <v>0</v>
      </c>
      <c r="K3104" t="str">
        <f>IF((LEN(relatorio_Ananindeua[[#This Row],[CIF/CPF/CNPJ]])=14),relatorio_Ananindeua[[#This Row],[CIF/CPF/CNPJ]],relatorio_Ananindeua[[#This Row],[Coluna2]])</f>
        <v>49679950000183</v>
      </c>
      <c r="L3104" t="str">
        <f t="shared" si="49"/>
        <v>496******83</v>
      </c>
    </row>
    <row r="3105" spans="1:12" x14ac:dyDescent="0.25">
      <c r="A3105" t="s">
        <v>2048</v>
      </c>
      <c r="B3105" t="s">
        <v>2049</v>
      </c>
      <c r="C3105" t="s">
        <v>17</v>
      </c>
      <c r="D3105" s="1">
        <v>45299.894305555557</v>
      </c>
      <c r="E3105" s="18" t="s">
        <v>11</v>
      </c>
      <c r="F3105" s="13" t="s">
        <v>16</v>
      </c>
      <c r="G3105" t="s">
        <v>14</v>
      </c>
      <c r="H3105">
        <v>0</v>
      </c>
      <c r="I3105" s="2"/>
      <c r="J3105" s="4">
        <v>0</v>
      </c>
      <c r="K3105" t="str">
        <f>IF((LEN(relatorio_Ananindeua[[#This Row],[CIF/CPF/CNPJ]])=14),relatorio_Ananindeua[[#This Row],[CIF/CPF/CNPJ]],relatorio_Ananindeua[[#This Row],[Coluna2]])</f>
        <v>26730495000106</v>
      </c>
      <c r="L3105" t="str">
        <f t="shared" si="49"/>
        <v>267******06</v>
      </c>
    </row>
    <row r="3106" spans="1:12" x14ac:dyDescent="0.25">
      <c r="A3106" t="s">
        <v>7827</v>
      </c>
      <c r="B3106" t="s">
        <v>7828</v>
      </c>
      <c r="C3106" t="s">
        <v>17</v>
      </c>
      <c r="D3106" s="1">
        <v>45299.894305555557</v>
      </c>
      <c r="E3106" s="18" t="s">
        <v>11</v>
      </c>
      <c r="F3106" s="13" t="s">
        <v>16</v>
      </c>
      <c r="G3106" t="s">
        <v>14</v>
      </c>
      <c r="H3106">
        <v>0</v>
      </c>
      <c r="I3106" s="2"/>
      <c r="J3106" s="4">
        <v>0</v>
      </c>
      <c r="K3106" t="str">
        <f>IF((LEN(relatorio_Ananindeua[[#This Row],[CIF/CPF/CNPJ]])=14),relatorio_Ananindeua[[#This Row],[CIF/CPF/CNPJ]],relatorio_Ananindeua[[#This Row],[Coluna2]])</f>
        <v>48522178000129</v>
      </c>
      <c r="L3106" t="str">
        <f t="shared" si="49"/>
        <v>485******29</v>
      </c>
    </row>
    <row r="3107" spans="1:12" x14ac:dyDescent="0.25">
      <c r="A3107" t="s">
        <v>8356</v>
      </c>
      <c r="B3107" t="s">
        <v>8357</v>
      </c>
      <c r="C3107" t="s">
        <v>17</v>
      </c>
      <c r="D3107" s="1">
        <v>45299.894305555557</v>
      </c>
      <c r="E3107" s="18" t="s">
        <v>11</v>
      </c>
      <c r="F3107" s="13" t="s">
        <v>16</v>
      </c>
      <c r="G3107" t="s">
        <v>14</v>
      </c>
      <c r="H3107">
        <v>0</v>
      </c>
      <c r="I3107" s="2"/>
      <c r="J3107" s="4">
        <v>0</v>
      </c>
      <c r="K3107" t="str">
        <f>IF((LEN(relatorio_Ananindeua[[#This Row],[CIF/CPF/CNPJ]])=14),relatorio_Ananindeua[[#This Row],[CIF/CPF/CNPJ]],relatorio_Ananindeua[[#This Row],[Coluna2]])</f>
        <v>49680845000164</v>
      </c>
      <c r="L3107" t="str">
        <f t="shared" si="49"/>
        <v>496******64</v>
      </c>
    </row>
    <row r="3108" spans="1:12" x14ac:dyDescent="0.25">
      <c r="A3108" t="s">
        <v>8360</v>
      </c>
      <c r="B3108" t="s">
        <v>8361</v>
      </c>
      <c r="C3108" t="s">
        <v>17</v>
      </c>
      <c r="D3108" s="1">
        <v>45299.894305555557</v>
      </c>
      <c r="E3108" s="18" t="s">
        <v>11</v>
      </c>
      <c r="F3108" s="13" t="s">
        <v>16</v>
      </c>
      <c r="G3108" t="s">
        <v>14</v>
      </c>
      <c r="H3108">
        <v>0</v>
      </c>
      <c r="I3108" s="2"/>
      <c r="J3108" s="4">
        <v>0</v>
      </c>
      <c r="K3108" t="str">
        <f>IF((LEN(relatorio_Ananindeua[[#This Row],[CIF/CPF/CNPJ]])=14),relatorio_Ananindeua[[#This Row],[CIF/CPF/CNPJ]],relatorio_Ananindeua[[#This Row],[Coluna2]])</f>
        <v>49684881000104</v>
      </c>
      <c r="L3108" t="str">
        <f t="shared" si="49"/>
        <v>496******04</v>
      </c>
    </row>
    <row r="3109" spans="1:12" x14ac:dyDescent="0.25">
      <c r="A3109" t="s">
        <v>8362</v>
      </c>
      <c r="B3109" t="s">
        <v>8363</v>
      </c>
      <c r="C3109" t="s">
        <v>17</v>
      </c>
      <c r="D3109" s="1">
        <v>45299.894305555557</v>
      </c>
      <c r="E3109" s="18" t="s">
        <v>11</v>
      </c>
      <c r="F3109" s="13" t="s">
        <v>16</v>
      </c>
      <c r="G3109" t="s">
        <v>14</v>
      </c>
      <c r="H3109">
        <v>0</v>
      </c>
      <c r="I3109" s="2"/>
      <c r="J3109" s="4">
        <v>0</v>
      </c>
      <c r="K3109" t="str">
        <f>IF((LEN(relatorio_Ananindeua[[#This Row],[CIF/CPF/CNPJ]])=14),relatorio_Ananindeua[[#This Row],[CIF/CPF/CNPJ]],relatorio_Ananindeua[[#This Row],[Coluna2]])</f>
        <v>49685478000191</v>
      </c>
      <c r="L3109" t="str">
        <f t="shared" si="49"/>
        <v>496******91</v>
      </c>
    </row>
    <row r="3110" spans="1:12" x14ac:dyDescent="0.25">
      <c r="A3110" t="s">
        <v>8364</v>
      </c>
      <c r="B3110" t="s">
        <v>8365</v>
      </c>
      <c r="C3110" t="s">
        <v>17</v>
      </c>
      <c r="D3110" s="1">
        <v>45299.894305555557</v>
      </c>
      <c r="E3110" s="18" t="s">
        <v>11</v>
      </c>
      <c r="F3110" s="13" t="s">
        <v>16</v>
      </c>
      <c r="G3110" t="s">
        <v>14</v>
      </c>
      <c r="H3110">
        <v>0</v>
      </c>
      <c r="I3110" s="2"/>
      <c r="J3110" s="4">
        <v>0</v>
      </c>
      <c r="K3110" t="str">
        <f>IF((LEN(relatorio_Ananindeua[[#This Row],[CIF/CPF/CNPJ]])=14),relatorio_Ananindeua[[#This Row],[CIF/CPF/CNPJ]],relatorio_Ananindeua[[#This Row],[Coluna2]])</f>
        <v>49685834000177</v>
      </c>
      <c r="L3110" t="str">
        <f t="shared" si="49"/>
        <v>496******77</v>
      </c>
    </row>
    <row r="3111" spans="1:12" x14ac:dyDescent="0.25">
      <c r="A3111" t="s">
        <v>7076</v>
      </c>
      <c r="B3111" t="s">
        <v>7077</v>
      </c>
      <c r="C3111" t="s">
        <v>17</v>
      </c>
      <c r="D3111" s="1">
        <v>45299.894317129627</v>
      </c>
      <c r="E3111" s="18" t="s">
        <v>11</v>
      </c>
      <c r="F3111" s="13" t="s">
        <v>16</v>
      </c>
      <c r="G3111" t="s">
        <v>14</v>
      </c>
      <c r="H3111">
        <v>0</v>
      </c>
      <c r="I3111" s="2"/>
      <c r="J3111" s="4">
        <v>0</v>
      </c>
      <c r="K3111" t="str">
        <f>IF((LEN(relatorio_Ananindeua[[#This Row],[CIF/CPF/CNPJ]])=14),relatorio_Ananindeua[[#This Row],[CIF/CPF/CNPJ]],relatorio_Ananindeua[[#This Row],[Coluna2]])</f>
        <v>46571442000199</v>
      </c>
      <c r="L3111" t="str">
        <f t="shared" si="49"/>
        <v>465******99</v>
      </c>
    </row>
    <row r="3112" spans="1:12" x14ac:dyDescent="0.25">
      <c r="A3112" t="s">
        <v>8352</v>
      </c>
      <c r="B3112" t="s">
        <v>8353</v>
      </c>
      <c r="C3112" t="s">
        <v>17</v>
      </c>
      <c r="D3112" s="1">
        <v>45299.894317129627</v>
      </c>
      <c r="E3112" s="18" t="s">
        <v>11</v>
      </c>
      <c r="F3112" s="13" t="s">
        <v>16</v>
      </c>
      <c r="G3112" t="s">
        <v>14</v>
      </c>
      <c r="H3112">
        <v>0</v>
      </c>
      <c r="I3112" s="2"/>
      <c r="J3112" s="4">
        <v>0</v>
      </c>
      <c r="K3112" t="str">
        <f>IF((LEN(relatorio_Ananindeua[[#This Row],[CIF/CPF/CNPJ]])=14),relatorio_Ananindeua[[#This Row],[CIF/CPF/CNPJ]],relatorio_Ananindeua[[#This Row],[Coluna2]])</f>
        <v>49672909000185</v>
      </c>
      <c r="L3112" t="str">
        <f t="shared" si="49"/>
        <v>496******85</v>
      </c>
    </row>
    <row r="3113" spans="1:12" x14ac:dyDescent="0.25">
      <c r="A3113" t="s">
        <v>8332</v>
      </c>
      <c r="B3113" t="s">
        <v>8333</v>
      </c>
      <c r="C3113" t="s">
        <v>17</v>
      </c>
      <c r="D3113" s="1">
        <v>45299.894328703704</v>
      </c>
      <c r="E3113" s="18" t="s">
        <v>11</v>
      </c>
      <c r="F3113" s="13" t="s">
        <v>16</v>
      </c>
      <c r="G3113" t="s">
        <v>14</v>
      </c>
      <c r="H3113">
        <v>0</v>
      </c>
      <c r="I3113" s="2"/>
      <c r="J3113" s="4">
        <v>0</v>
      </c>
      <c r="K3113" t="str">
        <f>IF((LEN(relatorio_Ananindeua[[#This Row],[CIF/CPF/CNPJ]])=14),relatorio_Ananindeua[[#This Row],[CIF/CPF/CNPJ]],relatorio_Ananindeua[[#This Row],[Coluna2]])</f>
        <v>49618501000125</v>
      </c>
      <c r="L3113" t="str">
        <f t="shared" si="49"/>
        <v>496******25</v>
      </c>
    </row>
    <row r="3114" spans="1:12" x14ac:dyDescent="0.25">
      <c r="A3114" t="s">
        <v>8340</v>
      </c>
      <c r="B3114" t="s">
        <v>8341</v>
      </c>
      <c r="C3114" t="s">
        <v>17</v>
      </c>
      <c r="D3114" s="1">
        <v>45299.894328703704</v>
      </c>
      <c r="E3114" s="18" t="s">
        <v>11</v>
      </c>
      <c r="F3114" s="13" t="s">
        <v>16</v>
      </c>
      <c r="G3114" t="s">
        <v>14</v>
      </c>
      <c r="H3114">
        <v>0</v>
      </c>
      <c r="I3114" s="2"/>
      <c r="J3114" s="4">
        <v>0</v>
      </c>
      <c r="K3114" t="str">
        <f>IF((LEN(relatorio_Ananindeua[[#This Row],[CIF/CPF/CNPJ]])=14),relatorio_Ananindeua[[#This Row],[CIF/CPF/CNPJ]],relatorio_Ananindeua[[#This Row],[Coluna2]])</f>
        <v>49637573000110</v>
      </c>
      <c r="L3114" t="str">
        <f t="shared" si="49"/>
        <v>496******10</v>
      </c>
    </row>
    <row r="3115" spans="1:12" x14ac:dyDescent="0.25">
      <c r="A3115" t="s">
        <v>6059</v>
      </c>
      <c r="B3115" t="s">
        <v>6060</v>
      </c>
      <c r="C3115" t="s">
        <v>17</v>
      </c>
      <c r="D3115" s="1">
        <v>45299.89434027778</v>
      </c>
      <c r="E3115" s="18" t="s">
        <v>11</v>
      </c>
      <c r="F3115" s="13" t="s">
        <v>16</v>
      </c>
      <c r="G3115" t="s">
        <v>14</v>
      </c>
      <c r="H3115">
        <v>0</v>
      </c>
      <c r="I3115" s="2"/>
      <c r="J3115" s="4">
        <v>0</v>
      </c>
      <c r="K3115" t="str">
        <f>IF((LEN(relatorio_Ananindeua[[#This Row],[CIF/CPF/CNPJ]])=14),relatorio_Ananindeua[[#This Row],[CIF/CPF/CNPJ]],relatorio_Ananindeua[[#This Row],[Coluna2]])</f>
        <v>43747661000198</v>
      </c>
      <c r="L3115" t="str">
        <f t="shared" si="49"/>
        <v>437******98</v>
      </c>
    </row>
    <row r="3116" spans="1:12" x14ac:dyDescent="0.25">
      <c r="A3116" t="s">
        <v>8336</v>
      </c>
      <c r="B3116" t="s">
        <v>8337</v>
      </c>
      <c r="C3116" t="s">
        <v>17</v>
      </c>
      <c r="D3116" s="1">
        <v>45299.89434027778</v>
      </c>
      <c r="E3116" s="18" t="s">
        <v>11</v>
      </c>
      <c r="F3116" s="13" t="s">
        <v>16</v>
      </c>
      <c r="G3116" t="s">
        <v>14</v>
      </c>
      <c r="H3116">
        <v>0</v>
      </c>
      <c r="I3116" s="2"/>
      <c r="J3116" s="4">
        <v>0</v>
      </c>
      <c r="K3116" t="str">
        <f>IF((LEN(relatorio_Ananindeua[[#This Row],[CIF/CPF/CNPJ]])=14),relatorio_Ananindeua[[#This Row],[CIF/CPF/CNPJ]],relatorio_Ananindeua[[#This Row],[Coluna2]])</f>
        <v>49634920000150</v>
      </c>
      <c r="L3116" t="str">
        <f t="shared" si="49"/>
        <v>496******50</v>
      </c>
    </row>
    <row r="3117" spans="1:12" x14ac:dyDescent="0.25">
      <c r="A3117" t="s">
        <v>8344</v>
      </c>
      <c r="B3117" t="s">
        <v>8345</v>
      </c>
      <c r="C3117" t="s">
        <v>17</v>
      </c>
      <c r="D3117" s="1">
        <v>45299.89434027778</v>
      </c>
      <c r="E3117" s="18" t="s">
        <v>11</v>
      </c>
      <c r="F3117" s="13" t="s">
        <v>16</v>
      </c>
      <c r="G3117" t="s">
        <v>14</v>
      </c>
      <c r="H3117">
        <v>0</v>
      </c>
      <c r="I3117" s="2"/>
      <c r="J3117" s="4">
        <v>0</v>
      </c>
      <c r="K3117" t="str">
        <f>IF((LEN(relatorio_Ananindeua[[#This Row],[CIF/CPF/CNPJ]])=14),relatorio_Ananindeua[[#This Row],[CIF/CPF/CNPJ]],relatorio_Ananindeua[[#This Row],[Coluna2]])</f>
        <v>49637650000131</v>
      </c>
      <c r="L3117" t="str">
        <f t="shared" si="49"/>
        <v>496******31</v>
      </c>
    </row>
    <row r="3118" spans="1:12" x14ac:dyDescent="0.25">
      <c r="A3118" t="s">
        <v>8348</v>
      </c>
      <c r="B3118" t="s">
        <v>8349</v>
      </c>
      <c r="C3118" t="s">
        <v>17</v>
      </c>
      <c r="D3118" s="1">
        <v>45299.89434027778</v>
      </c>
      <c r="E3118" s="18" t="s">
        <v>11</v>
      </c>
      <c r="F3118" s="13" t="s">
        <v>16</v>
      </c>
      <c r="G3118" t="s">
        <v>14</v>
      </c>
      <c r="H3118">
        <v>0</v>
      </c>
      <c r="I3118" s="2"/>
      <c r="J3118" s="4">
        <v>0</v>
      </c>
      <c r="K3118" t="str">
        <f>IF((LEN(relatorio_Ananindeua[[#This Row],[CIF/CPF/CNPJ]])=14),relatorio_Ananindeua[[#This Row],[CIF/CPF/CNPJ]],relatorio_Ananindeua[[#This Row],[Coluna2]])</f>
        <v>49643652000133</v>
      </c>
      <c r="L3118" t="str">
        <f t="shared" si="49"/>
        <v>496******33</v>
      </c>
    </row>
    <row r="3119" spans="1:12" x14ac:dyDescent="0.25">
      <c r="A3119" t="s">
        <v>8334</v>
      </c>
      <c r="B3119" t="s">
        <v>8335</v>
      </c>
      <c r="C3119" t="s">
        <v>17</v>
      </c>
      <c r="D3119" s="1">
        <v>45299.894363425927</v>
      </c>
      <c r="E3119" s="18" t="s">
        <v>11</v>
      </c>
      <c r="F3119" s="13" t="s">
        <v>16</v>
      </c>
      <c r="G3119" t="s">
        <v>14</v>
      </c>
      <c r="H3119">
        <v>0</v>
      </c>
      <c r="I3119" s="2"/>
      <c r="J3119" s="4">
        <v>0</v>
      </c>
      <c r="K3119" t="str">
        <f>IF((LEN(relatorio_Ananindeua[[#This Row],[CIF/CPF/CNPJ]])=14),relatorio_Ananindeua[[#This Row],[CIF/CPF/CNPJ]],relatorio_Ananindeua[[#This Row],[Coluna2]])</f>
        <v>49629805000198</v>
      </c>
      <c r="L3119" t="str">
        <f t="shared" si="49"/>
        <v>496******98</v>
      </c>
    </row>
    <row r="3120" spans="1:12" x14ac:dyDescent="0.25">
      <c r="A3120" t="s">
        <v>8350</v>
      </c>
      <c r="B3120" t="s">
        <v>8351</v>
      </c>
      <c r="C3120" t="s">
        <v>17</v>
      </c>
      <c r="D3120" s="1">
        <v>45299.894375000003</v>
      </c>
      <c r="E3120" s="18" t="s">
        <v>11</v>
      </c>
      <c r="F3120" s="13" t="s">
        <v>16</v>
      </c>
      <c r="G3120" t="s">
        <v>14</v>
      </c>
      <c r="H3120">
        <v>0</v>
      </c>
      <c r="I3120" s="2"/>
      <c r="J3120" s="4">
        <v>0</v>
      </c>
      <c r="K3120" t="str">
        <f>IF((LEN(relatorio_Ananindeua[[#This Row],[CIF/CPF/CNPJ]])=14),relatorio_Ananindeua[[#This Row],[CIF/CPF/CNPJ]],relatorio_Ananindeua[[#This Row],[Coluna2]])</f>
        <v>49648544000153</v>
      </c>
      <c r="L3120" t="str">
        <f t="shared" si="49"/>
        <v>496******53</v>
      </c>
    </row>
    <row r="3121" spans="1:12" x14ac:dyDescent="0.25">
      <c r="A3121" t="s">
        <v>8330</v>
      </c>
      <c r="B3121" t="s">
        <v>8331</v>
      </c>
      <c r="C3121" t="s">
        <v>17</v>
      </c>
      <c r="D3121" s="1">
        <v>45299.894386574073</v>
      </c>
      <c r="E3121" s="18" t="s">
        <v>11</v>
      </c>
      <c r="F3121" s="13" t="s">
        <v>16</v>
      </c>
      <c r="G3121" t="s">
        <v>14</v>
      </c>
      <c r="H3121">
        <v>0</v>
      </c>
      <c r="I3121" s="2"/>
      <c r="J3121" s="4">
        <v>0</v>
      </c>
      <c r="K3121" t="str">
        <f>IF((LEN(relatorio_Ananindeua[[#This Row],[CIF/CPF/CNPJ]])=14),relatorio_Ananindeua[[#This Row],[CIF/CPF/CNPJ]],relatorio_Ananindeua[[#This Row],[Coluna2]])</f>
        <v>49612863000109</v>
      </c>
      <c r="L3121" t="str">
        <f t="shared" si="49"/>
        <v>496******09</v>
      </c>
    </row>
    <row r="3122" spans="1:12" x14ac:dyDescent="0.25">
      <c r="A3122" t="s">
        <v>8342</v>
      </c>
      <c r="B3122" t="s">
        <v>8343</v>
      </c>
      <c r="C3122" t="s">
        <v>17</v>
      </c>
      <c r="D3122" s="1">
        <v>45299.894386574073</v>
      </c>
      <c r="E3122" s="18" t="s">
        <v>11</v>
      </c>
      <c r="F3122" s="13" t="s">
        <v>16</v>
      </c>
      <c r="G3122" t="s">
        <v>14</v>
      </c>
      <c r="H3122">
        <v>0</v>
      </c>
      <c r="I3122" s="2"/>
      <c r="J3122" s="4">
        <v>0</v>
      </c>
      <c r="K3122" t="str">
        <f>IF((LEN(relatorio_Ananindeua[[#This Row],[CIF/CPF/CNPJ]])=14),relatorio_Ananindeua[[#This Row],[CIF/CPF/CNPJ]],relatorio_Ananindeua[[#This Row],[Coluna2]])</f>
        <v>49637640000104</v>
      </c>
      <c r="L3122" t="str">
        <f t="shared" si="49"/>
        <v>496******04</v>
      </c>
    </row>
    <row r="3123" spans="1:12" x14ac:dyDescent="0.25">
      <c r="A3123" t="s">
        <v>265</v>
      </c>
      <c r="B3123" t="s">
        <v>266</v>
      </c>
      <c r="C3123" t="s">
        <v>17</v>
      </c>
      <c r="D3123" s="1">
        <v>45299.89439814815</v>
      </c>
      <c r="E3123" s="18" t="s">
        <v>11</v>
      </c>
      <c r="F3123" s="13" t="s">
        <v>16</v>
      </c>
      <c r="G3123" t="s">
        <v>14</v>
      </c>
      <c r="H3123">
        <v>0</v>
      </c>
      <c r="I3123" s="2"/>
      <c r="J3123" s="4">
        <v>0</v>
      </c>
      <c r="K3123" t="str">
        <f>IF((LEN(relatorio_Ananindeua[[#This Row],[CIF/CPF/CNPJ]])=14),relatorio_Ananindeua[[#This Row],[CIF/CPF/CNPJ]],relatorio_Ananindeua[[#This Row],[Coluna2]])</f>
        <v>12533935000112</v>
      </c>
      <c r="L3123" t="str">
        <f t="shared" si="49"/>
        <v>125******12</v>
      </c>
    </row>
    <row r="3124" spans="1:12" x14ac:dyDescent="0.25">
      <c r="A3124" t="s">
        <v>8326</v>
      </c>
      <c r="B3124" t="s">
        <v>8327</v>
      </c>
      <c r="C3124" t="s">
        <v>17</v>
      </c>
      <c r="D3124" s="1">
        <v>45299.89439814815</v>
      </c>
      <c r="E3124" s="18" t="s">
        <v>11</v>
      </c>
      <c r="F3124" s="13" t="s">
        <v>16</v>
      </c>
      <c r="G3124" t="s">
        <v>14</v>
      </c>
      <c r="H3124">
        <v>0</v>
      </c>
      <c r="I3124" s="2"/>
      <c r="J3124" s="4">
        <v>0</v>
      </c>
      <c r="K3124" t="str">
        <f>IF((LEN(relatorio_Ananindeua[[#This Row],[CIF/CPF/CNPJ]])=14),relatorio_Ananindeua[[#This Row],[CIF/CPF/CNPJ]],relatorio_Ananindeua[[#This Row],[Coluna2]])</f>
        <v>49605266000157</v>
      </c>
      <c r="L3124" t="str">
        <f t="shared" si="49"/>
        <v>496******57</v>
      </c>
    </row>
    <row r="3125" spans="1:12" x14ac:dyDescent="0.25">
      <c r="A3125" t="s">
        <v>8314</v>
      </c>
      <c r="B3125" t="s">
        <v>8315</v>
      </c>
      <c r="C3125" t="s">
        <v>17</v>
      </c>
      <c r="D3125" s="1">
        <v>45299.894409722219</v>
      </c>
      <c r="E3125" s="18" t="s">
        <v>11</v>
      </c>
      <c r="F3125" s="13" t="s">
        <v>16</v>
      </c>
      <c r="G3125" t="s">
        <v>14</v>
      </c>
      <c r="H3125">
        <v>0</v>
      </c>
      <c r="I3125" s="2"/>
      <c r="J3125" s="4">
        <v>0</v>
      </c>
      <c r="K3125" t="str">
        <f>IF((LEN(relatorio_Ananindeua[[#This Row],[CIF/CPF/CNPJ]])=14),relatorio_Ananindeua[[#This Row],[CIF/CPF/CNPJ]],relatorio_Ananindeua[[#This Row],[Coluna2]])</f>
        <v>49587366000106</v>
      </c>
      <c r="L3125" t="str">
        <f t="shared" si="49"/>
        <v>495******06</v>
      </c>
    </row>
    <row r="3126" spans="1:12" x14ac:dyDescent="0.25">
      <c r="A3126" t="s">
        <v>8316</v>
      </c>
      <c r="B3126" t="s">
        <v>8317</v>
      </c>
      <c r="C3126" t="s">
        <v>17</v>
      </c>
      <c r="D3126" s="1">
        <v>45299.894409722219</v>
      </c>
      <c r="E3126" s="18" t="s">
        <v>11</v>
      </c>
      <c r="F3126" s="13" t="s">
        <v>16</v>
      </c>
      <c r="G3126" t="s">
        <v>14</v>
      </c>
      <c r="H3126">
        <v>0</v>
      </c>
      <c r="I3126" s="2"/>
      <c r="J3126" s="4">
        <v>0</v>
      </c>
      <c r="K3126" t="str">
        <f>IF((LEN(relatorio_Ananindeua[[#This Row],[CIF/CPF/CNPJ]])=14),relatorio_Ananindeua[[#This Row],[CIF/CPF/CNPJ]],relatorio_Ananindeua[[#This Row],[Coluna2]])</f>
        <v>49589172000131</v>
      </c>
      <c r="L3126" t="str">
        <f t="shared" si="49"/>
        <v>495******31</v>
      </c>
    </row>
    <row r="3127" spans="1:12" x14ac:dyDescent="0.25">
      <c r="A3127" t="s">
        <v>8320</v>
      </c>
      <c r="B3127" t="s">
        <v>8321</v>
      </c>
      <c r="C3127" t="s">
        <v>17</v>
      </c>
      <c r="D3127" s="1">
        <v>45299.894409722219</v>
      </c>
      <c r="E3127" s="18" t="s">
        <v>11</v>
      </c>
      <c r="F3127" s="13" t="s">
        <v>16</v>
      </c>
      <c r="G3127" t="s">
        <v>14</v>
      </c>
      <c r="H3127">
        <v>0</v>
      </c>
      <c r="I3127" s="2"/>
      <c r="J3127" s="4">
        <v>0</v>
      </c>
      <c r="K3127" t="str">
        <f>IF((LEN(relatorio_Ananindeua[[#This Row],[CIF/CPF/CNPJ]])=14),relatorio_Ananindeua[[#This Row],[CIF/CPF/CNPJ]],relatorio_Ananindeua[[#This Row],[Coluna2]])</f>
        <v>49591428000145</v>
      </c>
      <c r="L3127" t="str">
        <f t="shared" si="49"/>
        <v>495******45</v>
      </c>
    </row>
    <row r="3128" spans="1:12" x14ac:dyDescent="0.25">
      <c r="A3128" t="s">
        <v>8328</v>
      </c>
      <c r="B3128" t="s">
        <v>8329</v>
      </c>
      <c r="C3128" t="s">
        <v>17</v>
      </c>
      <c r="D3128" s="1">
        <v>45299.894409722219</v>
      </c>
      <c r="E3128" s="18" t="s">
        <v>11</v>
      </c>
      <c r="F3128" s="13" t="s">
        <v>16</v>
      </c>
      <c r="G3128" t="s">
        <v>14</v>
      </c>
      <c r="H3128">
        <v>0</v>
      </c>
      <c r="I3128" s="2"/>
      <c r="J3128" s="4">
        <v>0</v>
      </c>
      <c r="K3128" t="str">
        <f>IF((LEN(relatorio_Ananindeua[[#This Row],[CIF/CPF/CNPJ]])=14),relatorio_Ananindeua[[#This Row],[CIF/CPF/CNPJ]],relatorio_Ananindeua[[#This Row],[Coluna2]])</f>
        <v>49612158000101</v>
      </c>
      <c r="L3128" t="str">
        <f t="shared" si="49"/>
        <v>496******01</v>
      </c>
    </row>
    <row r="3129" spans="1:12" x14ac:dyDescent="0.25">
      <c r="A3129" t="s">
        <v>2422</v>
      </c>
      <c r="B3129" t="s">
        <v>2423</v>
      </c>
      <c r="C3129" t="s">
        <v>17</v>
      </c>
      <c r="D3129" s="1">
        <v>45299.894421296296</v>
      </c>
      <c r="E3129" s="18" t="s">
        <v>11</v>
      </c>
      <c r="F3129" s="13" t="s">
        <v>16</v>
      </c>
      <c r="G3129" t="s">
        <v>14</v>
      </c>
      <c r="H3129">
        <v>0</v>
      </c>
      <c r="I3129" s="2"/>
      <c r="J3129" s="4">
        <v>0</v>
      </c>
      <c r="K3129" t="str">
        <f>IF((LEN(relatorio_Ananindeua[[#This Row],[CIF/CPF/CNPJ]])=14),relatorio_Ananindeua[[#This Row],[CIF/CPF/CNPJ]],relatorio_Ananindeua[[#This Row],[Coluna2]])</f>
        <v>28727467000157</v>
      </c>
      <c r="L3129" t="str">
        <f t="shared" si="49"/>
        <v>287******57</v>
      </c>
    </row>
    <row r="3130" spans="1:12" x14ac:dyDescent="0.25">
      <c r="A3130" t="s">
        <v>8155</v>
      </c>
      <c r="B3130" t="s">
        <v>8156</v>
      </c>
      <c r="C3130" t="s">
        <v>17</v>
      </c>
      <c r="D3130" s="1">
        <v>45299.894421296296</v>
      </c>
      <c r="E3130" s="18" t="s">
        <v>11</v>
      </c>
      <c r="F3130" s="13" t="s">
        <v>16</v>
      </c>
      <c r="G3130" t="s">
        <v>14</v>
      </c>
      <c r="H3130">
        <v>0</v>
      </c>
      <c r="I3130" s="2"/>
      <c r="J3130" s="4">
        <v>0</v>
      </c>
      <c r="K3130" t="str">
        <f>IF((LEN(relatorio_Ananindeua[[#This Row],[CIF/CPF/CNPJ]])=14),relatorio_Ananindeua[[#This Row],[CIF/CPF/CNPJ]],relatorio_Ananindeua[[#This Row],[Coluna2]])</f>
        <v>49227513000129</v>
      </c>
      <c r="L3130" t="str">
        <f t="shared" si="49"/>
        <v>492******29</v>
      </c>
    </row>
    <row r="3131" spans="1:12" x14ac:dyDescent="0.25">
      <c r="A3131" t="s">
        <v>8318</v>
      </c>
      <c r="B3131" t="s">
        <v>8319</v>
      </c>
      <c r="C3131" t="s">
        <v>17</v>
      </c>
      <c r="D3131" s="1">
        <v>45299.894421296296</v>
      </c>
      <c r="E3131" s="18" t="s">
        <v>11</v>
      </c>
      <c r="F3131" s="13" t="s">
        <v>16</v>
      </c>
      <c r="G3131" t="s">
        <v>14</v>
      </c>
      <c r="H3131">
        <v>0</v>
      </c>
      <c r="I3131" s="2"/>
      <c r="J3131" s="4">
        <v>0</v>
      </c>
      <c r="K3131" t="str">
        <f>IF((LEN(relatorio_Ananindeua[[#This Row],[CIF/CPF/CNPJ]])=14),relatorio_Ananindeua[[#This Row],[CIF/CPF/CNPJ]],relatorio_Ananindeua[[#This Row],[Coluna2]])</f>
        <v>49589863000135</v>
      </c>
      <c r="L3131" t="str">
        <f t="shared" si="49"/>
        <v>495******35</v>
      </c>
    </row>
    <row r="3132" spans="1:12" x14ac:dyDescent="0.25">
      <c r="A3132" t="s">
        <v>8322</v>
      </c>
      <c r="B3132" t="s">
        <v>8323</v>
      </c>
      <c r="C3132" t="s">
        <v>17</v>
      </c>
      <c r="D3132" s="1">
        <v>45299.894421296296</v>
      </c>
      <c r="E3132" s="18" t="s">
        <v>11</v>
      </c>
      <c r="F3132" s="13" t="s">
        <v>16</v>
      </c>
      <c r="G3132" t="s">
        <v>14</v>
      </c>
      <c r="H3132">
        <v>0</v>
      </c>
      <c r="I3132" s="2"/>
      <c r="J3132" s="4">
        <v>0</v>
      </c>
      <c r="K3132" t="str">
        <f>IF((LEN(relatorio_Ananindeua[[#This Row],[CIF/CPF/CNPJ]])=14),relatorio_Ananindeua[[#This Row],[CIF/CPF/CNPJ]],relatorio_Ananindeua[[#This Row],[Coluna2]])</f>
        <v>49604295000102</v>
      </c>
      <c r="L3132" t="str">
        <f t="shared" si="49"/>
        <v>496******02</v>
      </c>
    </row>
    <row r="3133" spans="1:12" x14ac:dyDescent="0.25">
      <c r="A3133" t="s">
        <v>8324</v>
      </c>
      <c r="B3133" t="s">
        <v>8325</v>
      </c>
      <c r="C3133" t="s">
        <v>17</v>
      </c>
      <c r="D3133" s="1">
        <v>45299.894421296296</v>
      </c>
      <c r="E3133" s="18" t="s">
        <v>11</v>
      </c>
      <c r="F3133" s="13" t="s">
        <v>16</v>
      </c>
      <c r="G3133" t="s">
        <v>14</v>
      </c>
      <c r="H3133">
        <v>0</v>
      </c>
      <c r="I3133" s="2"/>
      <c r="J3133" s="4">
        <v>0</v>
      </c>
      <c r="K3133" t="str">
        <f>IF((LEN(relatorio_Ananindeua[[#This Row],[CIF/CPF/CNPJ]])=14),relatorio_Ananindeua[[#This Row],[CIF/CPF/CNPJ]],relatorio_Ananindeua[[#This Row],[Coluna2]])</f>
        <v>49604494000102</v>
      </c>
      <c r="L3133" t="str">
        <f t="shared" si="49"/>
        <v>496******02</v>
      </c>
    </row>
    <row r="3134" spans="1:12" x14ac:dyDescent="0.25">
      <c r="A3134" t="s">
        <v>6115</v>
      </c>
      <c r="B3134" t="s">
        <v>6116</v>
      </c>
      <c r="C3134" t="s">
        <v>17</v>
      </c>
      <c r="D3134" s="1">
        <v>45299.894432870373</v>
      </c>
      <c r="E3134" s="18" t="s">
        <v>11</v>
      </c>
      <c r="F3134" s="13" t="s">
        <v>16</v>
      </c>
      <c r="G3134" t="s">
        <v>14</v>
      </c>
      <c r="H3134">
        <v>0</v>
      </c>
      <c r="I3134" s="2"/>
      <c r="J3134" s="4">
        <v>0</v>
      </c>
      <c r="K3134" t="str">
        <f>IF((LEN(relatorio_Ananindeua[[#This Row],[CIF/CPF/CNPJ]])=14),relatorio_Ananindeua[[#This Row],[CIF/CPF/CNPJ]],relatorio_Ananindeua[[#This Row],[Coluna2]])</f>
        <v>43902889000105</v>
      </c>
      <c r="L3134" t="str">
        <f t="shared" si="49"/>
        <v>439******05</v>
      </c>
    </row>
    <row r="3135" spans="1:12" x14ac:dyDescent="0.25">
      <c r="A3135" t="s">
        <v>8310</v>
      </c>
      <c r="B3135" t="s">
        <v>8311</v>
      </c>
      <c r="C3135" t="s">
        <v>17</v>
      </c>
      <c r="D3135" s="1">
        <v>45299.894432870373</v>
      </c>
      <c r="E3135" s="18" t="s">
        <v>11</v>
      </c>
      <c r="F3135" s="13" t="s">
        <v>16</v>
      </c>
      <c r="G3135" t="s">
        <v>14</v>
      </c>
      <c r="H3135">
        <v>0</v>
      </c>
      <c r="I3135" s="2"/>
      <c r="J3135" s="4">
        <v>0</v>
      </c>
      <c r="K3135" t="str">
        <f>IF((LEN(relatorio_Ananindeua[[#This Row],[CIF/CPF/CNPJ]])=14),relatorio_Ananindeua[[#This Row],[CIF/CPF/CNPJ]],relatorio_Ananindeua[[#This Row],[Coluna2]])</f>
        <v>49585603000191</v>
      </c>
      <c r="L3135" t="str">
        <f t="shared" si="49"/>
        <v>495******91</v>
      </c>
    </row>
    <row r="3136" spans="1:12" x14ac:dyDescent="0.25">
      <c r="A3136" t="s">
        <v>8312</v>
      </c>
      <c r="B3136" t="s">
        <v>8313</v>
      </c>
      <c r="C3136" t="s">
        <v>17</v>
      </c>
      <c r="D3136" s="1">
        <v>45299.894432870373</v>
      </c>
      <c r="E3136" s="18" t="s">
        <v>11</v>
      </c>
      <c r="F3136" s="13" t="s">
        <v>16</v>
      </c>
      <c r="G3136" t="s">
        <v>14</v>
      </c>
      <c r="H3136">
        <v>0</v>
      </c>
      <c r="I3136" s="2"/>
      <c r="J3136" s="4">
        <v>0</v>
      </c>
      <c r="K3136" t="str">
        <f>IF((LEN(relatorio_Ananindeua[[#This Row],[CIF/CPF/CNPJ]])=14),relatorio_Ananindeua[[#This Row],[CIF/CPF/CNPJ]],relatorio_Ananindeua[[#This Row],[Coluna2]])</f>
        <v>49586716000101</v>
      </c>
      <c r="L3136" t="str">
        <f t="shared" si="49"/>
        <v>495******01</v>
      </c>
    </row>
    <row r="3137" spans="1:12" x14ac:dyDescent="0.25">
      <c r="A3137" t="s">
        <v>8296</v>
      </c>
      <c r="B3137" t="s">
        <v>8297</v>
      </c>
      <c r="C3137" t="s">
        <v>17</v>
      </c>
      <c r="D3137" s="1">
        <v>45299.894444444442</v>
      </c>
      <c r="E3137" s="18" t="s">
        <v>11</v>
      </c>
      <c r="F3137" s="13" t="s">
        <v>16</v>
      </c>
      <c r="G3137" t="s">
        <v>14</v>
      </c>
      <c r="H3137">
        <v>0</v>
      </c>
      <c r="I3137" s="2"/>
      <c r="J3137" s="4">
        <v>0</v>
      </c>
      <c r="K3137" t="str">
        <f>IF((LEN(relatorio_Ananindeua[[#This Row],[CIF/CPF/CNPJ]])=14),relatorio_Ananindeua[[#This Row],[CIF/CPF/CNPJ]],relatorio_Ananindeua[[#This Row],[Coluna2]])</f>
        <v>49571143000142</v>
      </c>
      <c r="L3137" t="str">
        <f t="shared" si="49"/>
        <v>495******42</v>
      </c>
    </row>
    <row r="3138" spans="1:12" x14ac:dyDescent="0.25">
      <c r="A3138" t="s">
        <v>8300</v>
      </c>
      <c r="B3138" t="s">
        <v>8301</v>
      </c>
      <c r="C3138" t="s">
        <v>17</v>
      </c>
      <c r="D3138" s="1">
        <v>45299.894444444442</v>
      </c>
      <c r="E3138" s="18" t="s">
        <v>11</v>
      </c>
      <c r="F3138" s="13" t="s">
        <v>16</v>
      </c>
      <c r="G3138" t="s">
        <v>14</v>
      </c>
      <c r="H3138">
        <v>0</v>
      </c>
      <c r="I3138" s="2"/>
      <c r="J3138" s="4">
        <v>0</v>
      </c>
      <c r="K3138" t="str">
        <f>IF((LEN(relatorio_Ananindeua[[#This Row],[CIF/CPF/CNPJ]])=14),relatorio_Ananindeua[[#This Row],[CIF/CPF/CNPJ]],relatorio_Ananindeua[[#This Row],[Coluna2]])</f>
        <v>49577260000113</v>
      </c>
      <c r="L3138" t="str">
        <f t="shared" si="49"/>
        <v>495******13</v>
      </c>
    </row>
    <row r="3139" spans="1:12" x14ac:dyDescent="0.25">
      <c r="A3139" t="s">
        <v>8306</v>
      </c>
      <c r="B3139" t="s">
        <v>8307</v>
      </c>
      <c r="C3139" t="s">
        <v>17</v>
      </c>
      <c r="D3139" s="1">
        <v>45299.894444444442</v>
      </c>
      <c r="E3139" s="18" t="s">
        <v>11</v>
      </c>
      <c r="F3139" s="13" t="s">
        <v>16</v>
      </c>
      <c r="G3139" t="s">
        <v>14</v>
      </c>
      <c r="H3139">
        <v>0</v>
      </c>
      <c r="I3139" s="2"/>
      <c r="J3139" s="4">
        <v>0</v>
      </c>
      <c r="K3139" t="str">
        <f>IF((LEN(relatorio_Ananindeua[[#This Row],[CIF/CPF/CNPJ]])=14),relatorio_Ananindeua[[#This Row],[CIF/CPF/CNPJ]],relatorio_Ananindeua[[#This Row],[Coluna2]])</f>
        <v>49583351000161</v>
      </c>
      <c r="L3139" t="str">
        <f t="shared" si="49"/>
        <v>495******61</v>
      </c>
    </row>
    <row r="3140" spans="1:12" x14ac:dyDescent="0.25">
      <c r="A3140" t="s">
        <v>8261</v>
      </c>
      <c r="B3140" t="s">
        <v>8262</v>
      </c>
      <c r="C3140" t="s">
        <v>17</v>
      </c>
      <c r="D3140" s="1">
        <v>45299.894456018519</v>
      </c>
      <c r="E3140" s="18" t="s">
        <v>11</v>
      </c>
      <c r="F3140" s="13" t="s">
        <v>16</v>
      </c>
      <c r="G3140" t="s">
        <v>14</v>
      </c>
      <c r="H3140">
        <v>0</v>
      </c>
      <c r="I3140" s="2"/>
      <c r="J3140" s="4">
        <v>0</v>
      </c>
      <c r="K3140" t="str">
        <f>IF((LEN(relatorio_Ananindeua[[#This Row],[CIF/CPF/CNPJ]])=14),relatorio_Ananindeua[[#This Row],[CIF/CPF/CNPJ]],relatorio_Ananindeua[[#This Row],[Coluna2]])</f>
        <v>49479267000100</v>
      </c>
      <c r="L3140" t="str">
        <f t="shared" si="49"/>
        <v>494******00</v>
      </c>
    </row>
    <row r="3141" spans="1:12" x14ac:dyDescent="0.25">
      <c r="A3141" t="s">
        <v>8290</v>
      </c>
      <c r="B3141" t="s">
        <v>8291</v>
      </c>
      <c r="C3141" t="s">
        <v>17</v>
      </c>
      <c r="D3141" s="1">
        <v>45299.894456018519</v>
      </c>
      <c r="E3141" s="18" t="s">
        <v>11</v>
      </c>
      <c r="F3141" s="13" t="s">
        <v>16</v>
      </c>
      <c r="G3141" t="s">
        <v>14</v>
      </c>
      <c r="H3141">
        <v>0</v>
      </c>
      <c r="I3141" s="2"/>
      <c r="J3141" s="4">
        <v>0</v>
      </c>
      <c r="K3141" t="str">
        <f>IF((LEN(relatorio_Ananindeua[[#This Row],[CIF/CPF/CNPJ]])=14),relatorio_Ananindeua[[#This Row],[CIF/CPF/CNPJ]],relatorio_Ananindeua[[#This Row],[Coluna2]])</f>
        <v>49559803000170</v>
      </c>
      <c r="L3141" t="str">
        <f t="shared" si="49"/>
        <v>495******70</v>
      </c>
    </row>
    <row r="3142" spans="1:12" x14ac:dyDescent="0.25">
      <c r="A3142" t="s">
        <v>8304</v>
      </c>
      <c r="B3142" t="s">
        <v>8305</v>
      </c>
      <c r="C3142" t="s">
        <v>17</v>
      </c>
      <c r="D3142" s="1">
        <v>45299.894456018519</v>
      </c>
      <c r="E3142" s="18" t="s">
        <v>11</v>
      </c>
      <c r="F3142" s="13" t="s">
        <v>16</v>
      </c>
      <c r="G3142" t="s">
        <v>14</v>
      </c>
      <c r="H3142">
        <v>0</v>
      </c>
      <c r="I3142" s="2"/>
      <c r="J3142" s="4">
        <v>0</v>
      </c>
      <c r="K3142" t="str">
        <f>IF((LEN(relatorio_Ananindeua[[#This Row],[CIF/CPF/CNPJ]])=14),relatorio_Ananindeua[[#This Row],[CIF/CPF/CNPJ]],relatorio_Ananindeua[[#This Row],[Coluna2]])</f>
        <v>49582453000162</v>
      </c>
      <c r="L3142" t="str">
        <f t="shared" si="49"/>
        <v>495******62</v>
      </c>
    </row>
    <row r="3143" spans="1:12" x14ac:dyDescent="0.25">
      <c r="A3143" t="s">
        <v>8282</v>
      </c>
      <c r="B3143" t="s">
        <v>8283</v>
      </c>
      <c r="C3143" t="s">
        <v>17</v>
      </c>
      <c r="D3143" s="1">
        <v>45299.894467592596</v>
      </c>
      <c r="E3143" s="18" t="s">
        <v>11</v>
      </c>
      <c r="F3143" s="13" t="s">
        <v>16</v>
      </c>
      <c r="G3143" t="s">
        <v>14</v>
      </c>
      <c r="H3143">
        <v>0</v>
      </c>
      <c r="I3143" s="2"/>
      <c r="J3143" s="4">
        <v>0</v>
      </c>
      <c r="K3143" t="str">
        <f>IF((LEN(relatorio_Ananindeua[[#This Row],[CIF/CPF/CNPJ]])=14),relatorio_Ananindeua[[#This Row],[CIF/CPF/CNPJ]],relatorio_Ananindeua[[#This Row],[Coluna2]])</f>
        <v>49536968000126</v>
      </c>
      <c r="L3143" t="str">
        <f t="shared" si="49"/>
        <v>495******26</v>
      </c>
    </row>
    <row r="3144" spans="1:12" x14ac:dyDescent="0.25">
      <c r="A3144" t="s">
        <v>8187</v>
      </c>
      <c r="B3144" t="s">
        <v>8188</v>
      </c>
      <c r="C3144" t="s">
        <v>17</v>
      </c>
      <c r="D3144" s="1">
        <v>45299.894479166665</v>
      </c>
      <c r="E3144" s="18" t="s">
        <v>11</v>
      </c>
      <c r="F3144" s="13" t="s">
        <v>16</v>
      </c>
      <c r="G3144" t="s">
        <v>14</v>
      </c>
      <c r="H3144">
        <v>0</v>
      </c>
      <c r="I3144" s="2"/>
      <c r="J3144" s="4">
        <v>0</v>
      </c>
      <c r="K3144" t="str">
        <f>IF((LEN(relatorio_Ananindeua[[#This Row],[CIF/CPF/CNPJ]])=14),relatorio_Ananindeua[[#This Row],[CIF/CPF/CNPJ]],relatorio_Ananindeua[[#This Row],[Coluna2]])</f>
        <v>49317769000127</v>
      </c>
      <c r="L3144" t="str">
        <f t="shared" si="49"/>
        <v>493******27</v>
      </c>
    </row>
    <row r="3145" spans="1:12" x14ac:dyDescent="0.25">
      <c r="A3145" t="s">
        <v>8265</v>
      </c>
      <c r="B3145" t="s">
        <v>8266</v>
      </c>
      <c r="C3145" t="s">
        <v>17</v>
      </c>
      <c r="D3145" s="1">
        <v>45299.894479166665</v>
      </c>
      <c r="E3145" s="18" t="s">
        <v>11</v>
      </c>
      <c r="F3145" s="13" t="s">
        <v>16</v>
      </c>
      <c r="G3145" t="s">
        <v>14</v>
      </c>
      <c r="H3145">
        <v>0</v>
      </c>
      <c r="I3145" s="2"/>
      <c r="J3145" s="4">
        <v>0</v>
      </c>
      <c r="K3145" t="str">
        <f>IF((LEN(relatorio_Ananindeua[[#This Row],[CIF/CPF/CNPJ]])=14),relatorio_Ananindeua[[#This Row],[CIF/CPF/CNPJ]],relatorio_Ananindeua[[#This Row],[Coluna2]])</f>
        <v>49480497000181</v>
      </c>
      <c r="L3145" t="str">
        <f t="shared" si="49"/>
        <v>494******81</v>
      </c>
    </row>
    <row r="3146" spans="1:12" x14ac:dyDescent="0.25">
      <c r="A3146" t="s">
        <v>8292</v>
      </c>
      <c r="B3146" t="s">
        <v>8293</v>
      </c>
      <c r="C3146" t="s">
        <v>17</v>
      </c>
      <c r="D3146" s="1">
        <v>45299.894479166665</v>
      </c>
      <c r="E3146" s="18" t="s">
        <v>11</v>
      </c>
      <c r="F3146" s="13" t="s">
        <v>16</v>
      </c>
      <c r="G3146" t="s">
        <v>14</v>
      </c>
      <c r="H3146">
        <v>0</v>
      </c>
      <c r="I3146" s="2"/>
      <c r="J3146" s="4">
        <v>0</v>
      </c>
      <c r="K3146" t="str">
        <f>IF((LEN(relatorio_Ananindeua[[#This Row],[CIF/CPF/CNPJ]])=14),relatorio_Ananindeua[[#This Row],[CIF/CPF/CNPJ]],relatorio_Ananindeua[[#This Row],[Coluna2]])</f>
        <v>49564020000184</v>
      </c>
      <c r="L3146" t="str">
        <f t="shared" si="49"/>
        <v>495******84</v>
      </c>
    </row>
    <row r="3147" spans="1:12" x14ac:dyDescent="0.25">
      <c r="A3147" t="s">
        <v>1317</v>
      </c>
      <c r="B3147" t="s">
        <v>1318</v>
      </c>
      <c r="C3147" t="s">
        <v>17</v>
      </c>
      <c r="D3147" s="1">
        <v>45299.894502314812</v>
      </c>
      <c r="E3147" s="18" t="s">
        <v>11</v>
      </c>
      <c r="F3147" s="13" t="s">
        <v>16</v>
      </c>
      <c r="G3147" t="s">
        <v>14</v>
      </c>
      <c r="H3147">
        <v>0</v>
      </c>
      <c r="I3147" s="2"/>
      <c r="J3147" s="4">
        <v>0</v>
      </c>
      <c r="K3147" t="str">
        <f>IF((LEN(relatorio_Ananindeua[[#This Row],[CIF/CPF/CNPJ]])=14),relatorio_Ananindeua[[#This Row],[CIF/CPF/CNPJ]],relatorio_Ananindeua[[#This Row],[Coluna2]])</f>
        <v>20224238000108</v>
      </c>
      <c r="L3147" t="str">
        <f t="shared" si="49"/>
        <v>202******08</v>
      </c>
    </row>
    <row r="3148" spans="1:12" x14ac:dyDescent="0.25">
      <c r="A3148" t="s">
        <v>8284</v>
      </c>
      <c r="B3148" t="s">
        <v>8285</v>
      </c>
      <c r="C3148" t="s">
        <v>17</v>
      </c>
      <c r="D3148" s="1">
        <v>45299.894525462965</v>
      </c>
      <c r="E3148" s="18" t="s">
        <v>11</v>
      </c>
      <c r="F3148" s="13" t="s">
        <v>16</v>
      </c>
      <c r="G3148" t="s">
        <v>14</v>
      </c>
      <c r="H3148">
        <v>0</v>
      </c>
      <c r="I3148" s="2"/>
      <c r="J3148" s="4">
        <v>0</v>
      </c>
      <c r="K3148" t="str">
        <f>IF((LEN(relatorio_Ananindeua[[#This Row],[CIF/CPF/CNPJ]])=14),relatorio_Ananindeua[[#This Row],[CIF/CPF/CNPJ]],relatorio_Ananindeua[[#This Row],[Coluna2]])</f>
        <v>49544230000100</v>
      </c>
      <c r="L3148" t="str">
        <f t="shared" si="49"/>
        <v>495******00</v>
      </c>
    </row>
    <row r="3149" spans="1:12" x14ac:dyDescent="0.25">
      <c r="A3149" t="s">
        <v>8286</v>
      </c>
      <c r="B3149" t="s">
        <v>8287</v>
      </c>
      <c r="C3149" t="s">
        <v>17</v>
      </c>
      <c r="D3149" s="1">
        <v>45299.894525462965</v>
      </c>
      <c r="E3149" s="18" t="s">
        <v>11</v>
      </c>
      <c r="F3149" s="13" t="s">
        <v>16</v>
      </c>
      <c r="G3149" t="s">
        <v>14</v>
      </c>
      <c r="H3149">
        <v>0</v>
      </c>
      <c r="I3149" s="2"/>
      <c r="J3149" s="4">
        <v>0</v>
      </c>
      <c r="K3149" t="str">
        <f>IF((LEN(relatorio_Ananindeua[[#This Row],[CIF/CPF/CNPJ]])=14),relatorio_Ananindeua[[#This Row],[CIF/CPF/CNPJ]],relatorio_Ananindeua[[#This Row],[Coluna2]])</f>
        <v>49544706000103</v>
      </c>
      <c r="L3149" t="str">
        <f t="shared" si="49"/>
        <v>495******03</v>
      </c>
    </row>
    <row r="3150" spans="1:12" x14ac:dyDescent="0.25">
      <c r="A3150" t="s">
        <v>8278</v>
      </c>
      <c r="B3150" t="s">
        <v>8279</v>
      </c>
      <c r="C3150" t="s">
        <v>17</v>
      </c>
      <c r="D3150" s="1">
        <v>45299.894571759258</v>
      </c>
      <c r="E3150" s="18" t="s">
        <v>11</v>
      </c>
      <c r="F3150" s="13" t="s">
        <v>16</v>
      </c>
      <c r="G3150" t="s">
        <v>14</v>
      </c>
      <c r="H3150">
        <v>0</v>
      </c>
      <c r="I3150" s="2"/>
      <c r="J3150" s="4">
        <v>0</v>
      </c>
      <c r="K3150" t="str">
        <f>IF((LEN(relatorio_Ananindeua[[#This Row],[CIF/CPF/CNPJ]])=14),relatorio_Ananindeua[[#This Row],[CIF/CPF/CNPJ]],relatorio_Ananindeua[[#This Row],[Coluna2]])</f>
        <v>49536274000199</v>
      </c>
      <c r="L3150" t="str">
        <f t="shared" si="49"/>
        <v>495******99</v>
      </c>
    </row>
    <row r="3151" spans="1:12" x14ac:dyDescent="0.25">
      <c r="A3151" t="s">
        <v>1926</v>
      </c>
      <c r="B3151" t="s">
        <v>1927</v>
      </c>
      <c r="C3151" t="s">
        <v>17</v>
      </c>
      <c r="D3151" s="1">
        <v>45299.894594907404</v>
      </c>
      <c r="E3151" s="18" t="s">
        <v>11</v>
      </c>
      <c r="F3151" s="13" t="s">
        <v>16</v>
      </c>
      <c r="G3151" t="s">
        <v>14</v>
      </c>
      <c r="H3151">
        <v>0</v>
      </c>
      <c r="I3151" s="2"/>
      <c r="J3151" s="4">
        <v>0</v>
      </c>
      <c r="K3151" t="str">
        <f>IF((LEN(relatorio_Ananindeua[[#This Row],[CIF/CPF/CNPJ]])=14),relatorio_Ananindeua[[#This Row],[CIF/CPF/CNPJ]],relatorio_Ananindeua[[#This Row],[Coluna2]])</f>
        <v>25315511000123</v>
      </c>
      <c r="L3151" t="str">
        <f t="shared" si="49"/>
        <v>253******23</v>
      </c>
    </row>
    <row r="3152" spans="1:12" x14ac:dyDescent="0.25">
      <c r="A3152" t="s">
        <v>8271</v>
      </c>
      <c r="B3152" t="s">
        <v>8272</v>
      </c>
      <c r="C3152" t="s">
        <v>17</v>
      </c>
      <c r="D3152" s="1">
        <v>45299.894618055558</v>
      </c>
      <c r="E3152" s="18" t="s">
        <v>11</v>
      </c>
      <c r="F3152" s="13" t="s">
        <v>16</v>
      </c>
      <c r="G3152" t="s">
        <v>14</v>
      </c>
      <c r="H3152">
        <v>0</v>
      </c>
      <c r="I3152" s="2"/>
      <c r="J3152" s="4">
        <v>0</v>
      </c>
      <c r="K3152" t="str">
        <f>IF((LEN(relatorio_Ananindeua[[#This Row],[CIF/CPF/CNPJ]])=14),relatorio_Ananindeua[[#This Row],[CIF/CPF/CNPJ]],relatorio_Ananindeua[[#This Row],[Coluna2]])</f>
        <v>49515657000180</v>
      </c>
      <c r="L3152" t="str">
        <f t="shared" si="49"/>
        <v>495******80</v>
      </c>
    </row>
    <row r="3153" spans="1:12" x14ac:dyDescent="0.25">
      <c r="A3153" t="s">
        <v>8273</v>
      </c>
      <c r="B3153" t="s">
        <v>6416</v>
      </c>
      <c r="C3153" t="s">
        <v>17</v>
      </c>
      <c r="D3153" s="1">
        <v>45299.894618055558</v>
      </c>
      <c r="E3153" s="18" t="s">
        <v>11</v>
      </c>
      <c r="F3153" s="13" t="s">
        <v>16</v>
      </c>
      <c r="G3153" t="s">
        <v>14</v>
      </c>
      <c r="H3153">
        <v>0</v>
      </c>
      <c r="I3153" s="2"/>
      <c r="J3153" s="4">
        <v>0</v>
      </c>
      <c r="K3153" t="str">
        <f>IF((LEN(relatorio_Ananindeua[[#This Row],[CIF/CPF/CNPJ]])=14),relatorio_Ananindeua[[#This Row],[CIF/CPF/CNPJ]],relatorio_Ananindeua[[#This Row],[Coluna2]])</f>
        <v>49521407000153</v>
      </c>
      <c r="L3153" t="str">
        <f t="shared" si="49"/>
        <v>495******53</v>
      </c>
    </row>
    <row r="3154" spans="1:12" x14ac:dyDescent="0.25">
      <c r="A3154" t="s">
        <v>8280</v>
      </c>
      <c r="B3154" t="s">
        <v>8281</v>
      </c>
      <c r="C3154" t="s">
        <v>17</v>
      </c>
      <c r="D3154" s="1">
        <v>45299.894618055558</v>
      </c>
      <c r="E3154" s="18" t="s">
        <v>11</v>
      </c>
      <c r="F3154" s="13" t="s">
        <v>16</v>
      </c>
      <c r="G3154" t="s">
        <v>14</v>
      </c>
      <c r="H3154">
        <v>0</v>
      </c>
      <c r="I3154" s="2"/>
      <c r="J3154" s="4">
        <v>0</v>
      </c>
      <c r="K3154" t="str">
        <f>IF((LEN(relatorio_Ananindeua[[#This Row],[CIF/CPF/CNPJ]])=14),relatorio_Ananindeua[[#This Row],[CIF/CPF/CNPJ]],relatorio_Ananindeua[[#This Row],[Coluna2]])</f>
        <v>49536755000102</v>
      </c>
      <c r="L3154" t="str">
        <f t="shared" ref="L3154:L3217" si="50">_xlfn.CONCAT(LEFT(A3154,3),REPT("*",6),RIGHT(A3154,2))</f>
        <v>495******02</v>
      </c>
    </row>
    <row r="3155" spans="1:12" x14ac:dyDescent="0.25">
      <c r="A3155" t="s">
        <v>8259</v>
      </c>
      <c r="B3155" t="s">
        <v>8260</v>
      </c>
      <c r="C3155" t="s">
        <v>17</v>
      </c>
      <c r="D3155" s="1">
        <v>45299.894641203704</v>
      </c>
      <c r="E3155" s="18" t="s">
        <v>11</v>
      </c>
      <c r="F3155" s="13" t="s">
        <v>16</v>
      </c>
      <c r="G3155" t="s">
        <v>14</v>
      </c>
      <c r="H3155">
        <v>0</v>
      </c>
      <c r="I3155" s="2"/>
      <c r="J3155" s="4">
        <v>0</v>
      </c>
      <c r="K3155" t="str">
        <f>IF((LEN(relatorio_Ananindeua[[#This Row],[CIF/CPF/CNPJ]])=14),relatorio_Ananindeua[[#This Row],[CIF/CPF/CNPJ]],relatorio_Ananindeua[[#This Row],[Coluna2]])</f>
        <v>49474614000102</v>
      </c>
      <c r="L3155" t="str">
        <f t="shared" si="50"/>
        <v>494******02</v>
      </c>
    </row>
    <row r="3156" spans="1:12" x14ac:dyDescent="0.25">
      <c r="A3156" t="s">
        <v>8267</v>
      </c>
      <c r="B3156" t="s">
        <v>8268</v>
      </c>
      <c r="C3156" t="s">
        <v>17</v>
      </c>
      <c r="D3156" s="1">
        <v>45299.894641203704</v>
      </c>
      <c r="E3156" s="18" t="s">
        <v>11</v>
      </c>
      <c r="F3156" s="13" t="s">
        <v>16</v>
      </c>
      <c r="G3156" t="s">
        <v>14</v>
      </c>
      <c r="H3156">
        <v>0</v>
      </c>
      <c r="I3156" s="2"/>
      <c r="J3156" s="4">
        <v>0</v>
      </c>
      <c r="K3156" t="str">
        <f>IF((LEN(relatorio_Ananindeua[[#This Row],[CIF/CPF/CNPJ]])=14),relatorio_Ananindeua[[#This Row],[CIF/CPF/CNPJ]],relatorio_Ananindeua[[#This Row],[Coluna2]])</f>
        <v>49488338000123</v>
      </c>
      <c r="L3156" t="str">
        <f t="shared" si="50"/>
        <v>494******23</v>
      </c>
    </row>
    <row r="3157" spans="1:12" x14ac:dyDescent="0.25">
      <c r="A3157" t="s">
        <v>8269</v>
      </c>
      <c r="B3157" t="s">
        <v>8270</v>
      </c>
      <c r="C3157" t="s">
        <v>17</v>
      </c>
      <c r="D3157" s="1">
        <v>45299.894652777781</v>
      </c>
      <c r="E3157" s="18" t="s">
        <v>11</v>
      </c>
      <c r="F3157" s="13" t="s">
        <v>16</v>
      </c>
      <c r="G3157" t="s">
        <v>14</v>
      </c>
      <c r="H3157">
        <v>0</v>
      </c>
      <c r="I3157" s="2"/>
      <c r="J3157" s="4">
        <v>0</v>
      </c>
      <c r="K3157" t="str">
        <f>IF((LEN(relatorio_Ananindeua[[#This Row],[CIF/CPF/CNPJ]])=14),relatorio_Ananindeua[[#This Row],[CIF/CPF/CNPJ]],relatorio_Ananindeua[[#This Row],[Coluna2]])</f>
        <v>49493114000100</v>
      </c>
      <c r="L3157" t="str">
        <f t="shared" si="50"/>
        <v>494******00</v>
      </c>
    </row>
    <row r="3158" spans="1:12" x14ac:dyDescent="0.25">
      <c r="A3158" t="s">
        <v>2156</v>
      </c>
      <c r="B3158" t="s">
        <v>2157</v>
      </c>
      <c r="C3158" t="s">
        <v>17</v>
      </c>
      <c r="D3158" s="1">
        <v>45299.89466435185</v>
      </c>
      <c r="E3158" s="18" t="s">
        <v>11</v>
      </c>
      <c r="F3158" s="13" t="s">
        <v>16</v>
      </c>
      <c r="G3158" t="s">
        <v>14</v>
      </c>
      <c r="H3158">
        <v>0</v>
      </c>
      <c r="I3158" s="2"/>
      <c r="J3158" s="4">
        <v>0</v>
      </c>
      <c r="K3158" t="str">
        <f>IF((LEN(relatorio_Ananindeua[[#This Row],[CIF/CPF/CNPJ]])=14),relatorio_Ananindeua[[#This Row],[CIF/CPF/CNPJ]],relatorio_Ananindeua[[#This Row],[Coluna2]])</f>
        <v>27386379000176</v>
      </c>
      <c r="L3158" t="str">
        <f t="shared" si="50"/>
        <v>273******76</v>
      </c>
    </row>
    <row r="3159" spans="1:12" x14ac:dyDescent="0.25">
      <c r="A3159" t="s">
        <v>8251</v>
      </c>
      <c r="B3159" t="s">
        <v>8252</v>
      </c>
      <c r="C3159" t="s">
        <v>17</v>
      </c>
      <c r="D3159" s="1">
        <v>45299.89466435185</v>
      </c>
      <c r="E3159" s="18" t="s">
        <v>11</v>
      </c>
      <c r="F3159" s="13" t="s">
        <v>16</v>
      </c>
      <c r="G3159" t="s">
        <v>14</v>
      </c>
      <c r="H3159">
        <v>0</v>
      </c>
      <c r="I3159" s="2"/>
      <c r="J3159" s="4">
        <v>0</v>
      </c>
      <c r="K3159" t="str">
        <f>IF((LEN(relatorio_Ananindeua[[#This Row],[CIF/CPF/CNPJ]])=14),relatorio_Ananindeua[[#This Row],[CIF/CPF/CNPJ]],relatorio_Ananindeua[[#This Row],[Coluna2]])</f>
        <v>49466364000150</v>
      </c>
      <c r="L3159" t="str">
        <f t="shared" si="50"/>
        <v>494******50</v>
      </c>
    </row>
    <row r="3160" spans="1:12" x14ac:dyDescent="0.25">
      <c r="A3160" t="s">
        <v>8253</v>
      </c>
      <c r="B3160" t="s">
        <v>8254</v>
      </c>
      <c r="C3160" t="s">
        <v>17</v>
      </c>
      <c r="D3160" s="1">
        <v>45299.89466435185</v>
      </c>
      <c r="E3160" s="18" t="s">
        <v>11</v>
      </c>
      <c r="F3160" s="13" t="s">
        <v>16</v>
      </c>
      <c r="G3160" t="s">
        <v>14</v>
      </c>
      <c r="H3160">
        <v>0</v>
      </c>
      <c r="I3160" s="2"/>
      <c r="J3160" s="4">
        <v>0</v>
      </c>
      <c r="K3160" t="str">
        <f>IF((LEN(relatorio_Ananindeua[[#This Row],[CIF/CPF/CNPJ]])=14),relatorio_Ananindeua[[#This Row],[CIF/CPF/CNPJ]],relatorio_Ananindeua[[#This Row],[Coluna2]])</f>
        <v>49467457000108</v>
      </c>
      <c r="L3160" t="str">
        <f t="shared" si="50"/>
        <v>494******08</v>
      </c>
    </row>
    <row r="3161" spans="1:12" x14ac:dyDescent="0.25">
      <c r="A3161" t="s">
        <v>8257</v>
      </c>
      <c r="B3161" t="s">
        <v>8258</v>
      </c>
      <c r="C3161" t="s">
        <v>17</v>
      </c>
      <c r="D3161" s="1">
        <v>45299.894675925927</v>
      </c>
      <c r="E3161" s="18" t="s">
        <v>11</v>
      </c>
      <c r="F3161" s="13" t="s">
        <v>16</v>
      </c>
      <c r="G3161" t="s">
        <v>14</v>
      </c>
      <c r="H3161">
        <v>0</v>
      </c>
      <c r="I3161" s="2"/>
      <c r="J3161" s="4">
        <v>0</v>
      </c>
      <c r="K3161" t="str">
        <f>IF((LEN(relatorio_Ananindeua[[#This Row],[CIF/CPF/CNPJ]])=14),relatorio_Ananindeua[[#This Row],[CIF/CPF/CNPJ]],relatorio_Ananindeua[[#This Row],[Coluna2]])</f>
        <v>49471975000197</v>
      </c>
      <c r="L3161" t="str">
        <f t="shared" si="50"/>
        <v>494******97</v>
      </c>
    </row>
    <row r="3162" spans="1:12" x14ac:dyDescent="0.25">
      <c r="A3162" t="s">
        <v>3286</v>
      </c>
      <c r="B3162" t="s">
        <v>3287</v>
      </c>
      <c r="C3162" t="s">
        <v>17</v>
      </c>
      <c r="D3162" s="1">
        <v>45299.894687499997</v>
      </c>
      <c r="E3162" s="18" t="s">
        <v>11</v>
      </c>
      <c r="F3162" s="13" t="s">
        <v>16</v>
      </c>
      <c r="G3162" t="s">
        <v>14</v>
      </c>
      <c r="H3162">
        <v>0</v>
      </c>
      <c r="I3162" s="2"/>
      <c r="J3162" s="4">
        <v>0</v>
      </c>
      <c r="K3162" t="str">
        <f>IF((LEN(relatorio_Ananindeua[[#This Row],[CIF/CPF/CNPJ]])=14),relatorio_Ananindeua[[#This Row],[CIF/CPF/CNPJ]],relatorio_Ananindeua[[#This Row],[Coluna2]])</f>
        <v>32903367000101</v>
      </c>
      <c r="L3162" t="str">
        <f t="shared" si="50"/>
        <v>329******01</v>
      </c>
    </row>
    <row r="3163" spans="1:12" x14ac:dyDescent="0.25">
      <c r="A3163" t="s">
        <v>8245</v>
      </c>
      <c r="B3163" t="s">
        <v>8246</v>
      </c>
      <c r="C3163" t="s">
        <v>17</v>
      </c>
      <c r="D3163" s="1">
        <v>45299.894687499997</v>
      </c>
      <c r="E3163" s="18" t="s">
        <v>11</v>
      </c>
      <c r="F3163" s="13" t="s">
        <v>16</v>
      </c>
      <c r="G3163" t="s">
        <v>14</v>
      </c>
      <c r="H3163">
        <v>0</v>
      </c>
      <c r="I3163" s="2"/>
      <c r="J3163" s="4">
        <v>0</v>
      </c>
      <c r="K3163" t="str">
        <f>IF((LEN(relatorio_Ananindeua[[#This Row],[CIF/CPF/CNPJ]])=14),relatorio_Ananindeua[[#This Row],[CIF/CPF/CNPJ]],relatorio_Ananindeua[[#This Row],[Coluna2]])</f>
        <v>49456020000160</v>
      </c>
      <c r="L3163" t="str">
        <f t="shared" si="50"/>
        <v>494******60</v>
      </c>
    </row>
    <row r="3164" spans="1:12" x14ac:dyDescent="0.25">
      <c r="A3164" t="s">
        <v>8247</v>
      </c>
      <c r="B3164" t="s">
        <v>8248</v>
      </c>
      <c r="C3164" t="s">
        <v>17</v>
      </c>
      <c r="D3164" s="1">
        <v>45299.894687499997</v>
      </c>
      <c r="E3164" s="18" t="s">
        <v>11</v>
      </c>
      <c r="F3164" s="13" t="s">
        <v>16</v>
      </c>
      <c r="G3164" t="s">
        <v>14</v>
      </c>
      <c r="H3164">
        <v>0</v>
      </c>
      <c r="I3164" s="2"/>
      <c r="J3164" s="4">
        <v>0</v>
      </c>
      <c r="K3164" t="str">
        <f>IF((LEN(relatorio_Ananindeua[[#This Row],[CIF/CPF/CNPJ]])=14),relatorio_Ananindeua[[#This Row],[CIF/CPF/CNPJ]],relatorio_Ananindeua[[#This Row],[Coluna2]])</f>
        <v>49457102000120</v>
      </c>
      <c r="L3164" t="str">
        <f t="shared" si="50"/>
        <v>494******20</v>
      </c>
    </row>
    <row r="3165" spans="1:12" x14ac:dyDescent="0.25">
      <c r="A3165" t="s">
        <v>8249</v>
      </c>
      <c r="B3165" t="s">
        <v>8250</v>
      </c>
      <c r="C3165" t="s">
        <v>17</v>
      </c>
      <c r="D3165" s="1">
        <v>45299.894687499997</v>
      </c>
      <c r="E3165" s="18" t="s">
        <v>11</v>
      </c>
      <c r="F3165" s="13" t="s">
        <v>16</v>
      </c>
      <c r="G3165" t="s">
        <v>14</v>
      </c>
      <c r="H3165">
        <v>0</v>
      </c>
      <c r="I3165" s="2"/>
      <c r="J3165" s="4">
        <v>0</v>
      </c>
      <c r="K3165" t="str">
        <f>IF((LEN(relatorio_Ananindeua[[#This Row],[CIF/CPF/CNPJ]])=14),relatorio_Ananindeua[[#This Row],[CIF/CPF/CNPJ]],relatorio_Ananindeua[[#This Row],[Coluna2]])</f>
        <v>49462173000110</v>
      </c>
      <c r="L3165" t="str">
        <f t="shared" si="50"/>
        <v>494******10</v>
      </c>
    </row>
    <row r="3166" spans="1:12" x14ac:dyDescent="0.25">
      <c r="A3166" t="s">
        <v>8255</v>
      </c>
      <c r="B3166" t="s">
        <v>8256</v>
      </c>
      <c r="C3166" t="s">
        <v>17</v>
      </c>
      <c r="D3166" s="1">
        <v>45299.894687499997</v>
      </c>
      <c r="E3166" s="18" t="s">
        <v>11</v>
      </c>
      <c r="F3166" s="13" t="s">
        <v>16</v>
      </c>
      <c r="G3166" t="s">
        <v>14</v>
      </c>
      <c r="H3166">
        <v>0</v>
      </c>
      <c r="I3166" s="2"/>
      <c r="J3166" s="4">
        <v>0</v>
      </c>
      <c r="K3166" t="str">
        <f>IF((LEN(relatorio_Ananindeua[[#This Row],[CIF/CPF/CNPJ]])=14),relatorio_Ananindeua[[#This Row],[CIF/CPF/CNPJ]],relatorio_Ananindeua[[#This Row],[Coluna2]])</f>
        <v>49471114000109</v>
      </c>
      <c r="L3166" t="str">
        <f t="shared" si="50"/>
        <v>494******09</v>
      </c>
    </row>
    <row r="3167" spans="1:12" x14ac:dyDescent="0.25">
      <c r="A3167" t="s">
        <v>748</v>
      </c>
      <c r="B3167" t="s">
        <v>749</v>
      </c>
      <c r="C3167" t="s">
        <v>17</v>
      </c>
      <c r="D3167" s="1">
        <v>45299.894699074073</v>
      </c>
      <c r="E3167" s="18" t="s">
        <v>11</v>
      </c>
      <c r="F3167" s="13" t="s">
        <v>16</v>
      </c>
      <c r="G3167" t="s">
        <v>14</v>
      </c>
      <c r="H3167">
        <v>0</v>
      </c>
      <c r="I3167" s="2"/>
      <c r="J3167" s="4">
        <v>0</v>
      </c>
      <c r="K3167" t="str">
        <f>IF((LEN(relatorio_Ananindeua[[#This Row],[CIF/CPF/CNPJ]])=14),relatorio_Ananindeua[[#This Row],[CIF/CPF/CNPJ]],relatorio_Ananindeua[[#This Row],[Coluna2]])</f>
        <v>15427626000156</v>
      </c>
      <c r="L3167" t="str">
        <f t="shared" si="50"/>
        <v>154******56</v>
      </c>
    </row>
    <row r="3168" spans="1:12" x14ac:dyDescent="0.25">
      <c r="A3168" t="s">
        <v>4743</v>
      </c>
      <c r="B3168" t="s">
        <v>4744</v>
      </c>
      <c r="C3168" t="s">
        <v>17</v>
      </c>
      <c r="D3168" s="1">
        <v>45299.894699074073</v>
      </c>
      <c r="E3168" s="18" t="s">
        <v>11</v>
      </c>
      <c r="F3168" s="13" t="s">
        <v>16</v>
      </c>
      <c r="G3168" t="s">
        <v>14</v>
      </c>
      <c r="H3168">
        <v>0</v>
      </c>
      <c r="I3168" s="2"/>
      <c r="J3168" s="4">
        <v>0</v>
      </c>
      <c r="K3168" t="str">
        <f>IF((LEN(relatorio_Ananindeua[[#This Row],[CIF/CPF/CNPJ]])=14),relatorio_Ananindeua[[#This Row],[CIF/CPF/CNPJ]],relatorio_Ananindeua[[#This Row],[Coluna2]])</f>
        <v>39335715000130</v>
      </c>
      <c r="L3168" t="str">
        <f t="shared" si="50"/>
        <v>393******30</v>
      </c>
    </row>
    <row r="3169" spans="1:12" x14ac:dyDescent="0.25">
      <c r="A3169" t="s">
        <v>8085</v>
      </c>
      <c r="B3169" t="s">
        <v>8086</v>
      </c>
      <c r="C3169" t="s">
        <v>17</v>
      </c>
      <c r="D3169" s="1">
        <v>45299.894699074073</v>
      </c>
      <c r="E3169" s="18" t="s">
        <v>11</v>
      </c>
      <c r="F3169" s="13" t="s">
        <v>16</v>
      </c>
      <c r="G3169" t="s">
        <v>14</v>
      </c>
      <c r="H3169">
        <v>0</v>
      </c>
      <c r="I3169" s="2"/>
      <c r="J3169" s="4">
        <v>0</v>
      </c>
      <c r="K3169" t="str">
        <f>IF((LEN(relatorio_Ananindeua[[#This Row],[CIF/CPF/CNPJ]])=14),relatorio_Ananindeua[[#This Row],[CIF/CPF/CNPJ]],relatorio_Ananindeua[[#This Row],[Coluna2]])</f>
        <v>49082912000149</v>
      </c>
      <c r="L3169" t="str">
        <f t="shared" si="50"/>
        <v>490******49</v>
      </c>
    </row>
    <row r="3170" spans="1:12" x14ac:dyDescent="0.25">
      <c r="A3170" t="s">
        <v>8420</v>
      </c>
      <c r="B3170" t="s">
        <v>8421</v>
      </c>
      <c r="C3170" t="s">
        <v>17</v>
      </c>
      <c r="D3170" s="1">
        <v>45299.894699074073</v>
      </c>
      <c r="E3170" s="18" t="s">
        <v>11</v>
      </c>
      <c r="F3170" s="13" t="s">
        <v>16</v>
      </c>
      <c r="G3170" t="s">
        <v>14</v>
      </c>
      <c r="H3170">
        <v>0</v>
      </c>
      <c r="I3170" s="2"/>
      <c r="J3170" s="4">
        <v>0</v>
      </c>
      <c r="K3170" t="str">
        <f>IF((LEN(relatorio_Ananindeua[[#This Row],[CIF/CPF/CNPJ]])=14),relatorio_Ananindeua[[#This Row],[CIF/CPF/CNPJ]],relatorio_Ananindeua[[#This Row],[Coluna2]])</f>
        <v>49782417000142</v>
      </c>
      <c r="L3170" t="str">
        <f t="shared" si="50"/>
        <v>497******42</v>
      </c>
    </row>
    <row r="3171" spans="1:12" x14ac:dyDescent="0.25">
      <c r="A3171" t="s">
        <v>8241</v>
      </c>
      <c r="B3171" t="s">
        <v>8242</v>
      </c>
      <c r="C3171" t="s">
        <v>17</v>
      </c>
      <c r="D3171" s="1">
        <v>45299.89471064815</v>
      </c>
      <c r="E3171" s="18" t="s">
        <v>11</v>
      </c>
      <c r="F3171" s="13" t="s">
        <v>16</v>
      </c>
      <c r="G3171" t="s">
        <v>14</v>
      </c>
      <c r="H3171">
        <v>0</v>
      </c>
      <c r="I3171" s="2"/>
      <c r="J3171" s="4">
        <v>0</v>
      </c>
      <c r="K3171" t="str">
        <f>IF((LEN(relatorio_Ananindeua[[#This Row],[CIF/CPF/CNPJ]])=14),relatorio_Ananindeua[[#This Row],[CIF/CPF/CNPJ]],relatorio_Ananindeua[[#This Row],[Coluna2]])</f>
        <v>49430385000116</v>
      </c>
      <c r="L3171" t="str">
        <f t="shared" si="50"/>
        <v>494******16</v>
      </c>
    </row>
    <row r="3172" spans="1:12" x14ac:dyDescent="0.25">
      <c r="A3172" t="s">
        <v>8243</v>
      </c>
      <c r="B3172" t="s">
        <v>8244</v>
      </c>
      <c r="C3172" t="s">
        <v>17</v>
      </c>
      <c r="D3172" s="1">
        <v>45299.89471064815</v>
      </c>
      <c r="E3172" s="18" t="s">
        <v>11</v>
      </c>
      <c r="F3172" s="13" t="s">
        <v>16</v>
      </c>
      <c r="G3172" t="s">
        <v>14</v>
      </c>
      <c r="H3172">
        <v>0</v>
      </c>
      <c r="I3172" s="2"/>
      <c r="J3172" s="4">
        <v>0</v>
      </c>
      <c r="K3172" t="str">
        <f>IF((LEN(relatorio_Ananindeua[[#This Row],[CIF/CPF/CNPJ]])=14),relatorio_Ananindeua[[#This Row],[CIF/CPF/CNPJ]],relatorio_Ananindeua[[#This Row],[Coluna2]])</f>
        <v>49438405000103</v>
      </c>
      <c r="L3172" t="str">
        <f t="shared" si="50"/>
        <v>494******03</v>
      </c>
    </row>
    <row r="3173" spans="1:12" x14ac:dyDescent="0.25">
      <c r="A3173" t="s">
        <v>1492</v>
      </c>
      <c r="B3173" t="s">
        <v>1493</v>
      </c>
      <c r="C3173" t="s">
        <v>17</v>
      </c>
      <c r="D3173" s="1">
        <v>45299.89472222222</v>
      </c>
      <c r="E3173" s="18" t="s">
        <v>11</v>
      </c>
      <c r="F3173" s="13" t="s">
        <v>16</v>
      </c>
      <c r="G3173" t="s">
        <v>14</v>
      </c>
      <c r="H3173">
        <v>0</v>
      </c>
      <c r="I3173" s="2"/>
      <c r="J3173" s="4">
        <v>0</v>
      </c>
      <c r="K3173" t="str">
        <f>IF((LEN(relatorio_Ananindeua[[#This Row],[CIF/CPF/CNPJ]])=14),relatorio_Ananindeua[[#This Row],[CIF/CPF/CNPJ]],relatorio_Ananindeua[[#This Row],[Coluna2]])</f>
        <v>22111813000191</v>
      </c>
      <c r="L3173" t="str">
        <f t="shared" si="50"/>
        <v>221******91</v>
      </c>
    </row>
    <row r="3174" spans="1:12" x14ac:dyDescent="0.25">
      <c r="A3174" t="s">
        <v>8091</v>
      </c>
      <c r="B3174" t="s">
        <v>8092</v>
      </c>
      <c r="C3174" t="s">
        <v>17</v>
      </c>
      <c r="D3174" s="1">
        <v>45299.89472222222</v>
      </c>
      <c r="E3174" s="18" t="s">
        <v>11</v>
      </c>
      <c r="F3174" s="13" t="s">
        <v>16</v>
      </c>
      <c r="G3174" t="s">
        <v>14</v>
      </c>
      <c r="H3174">
        <v>0</v>
      </c>
      <c r="I3174" s="2"/>
      <c r="J3174" s="4">
        <v>0</v>
      </c>
      <c r="K3174" t="str">
        <f>IF((LEN(relatorio_Ananindeua[[#This Row],[CIF/CPF/CNPJ]])=14),relatorio_Ananindeua[[#This Row],[CIF/CPF/CNPJ]],relatorio_Ananindeua[[#This Row],[Coluna2]])</f>
        <v>49086620000184</v>
      </c>
      <c r="L3174" t="str">
        <f t="shared" si="50"/>
        <v>490******84</v>
      </c>
    </row>
    <row r="3175" spans="1:12" x14ac:dyDescent="0.25">
      <c r="A3175" t="s">
        <v>8233</v>
      </c>
      <c r="B3175" t="s">
        <v>8234</v>
      </c>
      <c r="C3175" t="s">
        <v>17</v>
      </c>
      <c r="D3175" s="1">
        <v>45299.894733796296</v>
      </c>
      <c r="E3175" s="18" t="s">
        <v>11</v>
      </c>
      <c r="F3175" s="13" t="s">
        <v>16</v>
      </c>
      <c r="G3175" t="s">
        <v>14</v>
      </c>
      <c r="H3175">
        <v>0</v>
      </c>
      <c r="I3175" s="2"/>
      <c r="J3175" s="4">
        <v>0</v>
      </c>
      <c r="K3175" t="str">
        <f>IF((LEN(relatorio_Ananindeua[[#This Row],[CIF/CPF/CNPJ]])=14),relatorio_Ananindeua[[#This Row],[CIF/CPF/CNPJ]],relatorio_Ananindeua[[#This Row],[Coluna2]])</f>
        <v>49407574000178</v>
      </c>
      <c r="L3175" t="str">
        <f t="shared" si="50"/>
        <v>494******78</v>
      </c>
    </row>
    <row r="3176" spans="1:12" x14ac:dyDescent="0.25">
      <c r="A3176" t="s">
        <v>8227</v>
      </c>
      <c r="B3176" t="s">
        <v>8228</v>
      </c>
      <c r="C3176" t="s">
        <v>17</v>
      </c>
      <c r="D3176" s="1">
        <v>45299.894745370373</v>
      </c>
      <c r="E3176" s="18" t="s">
        <v>11</v>
      </c>
      <c r="F3176" s="13" t="s">
        <v>16</v>
      </c>
      <c r="G3176" t="s">
        <v>14</v>
      </c>
      <c r="H3176">
        <v>0</v>
      </c>
      <c r="I3176" s="2"/>
      <c r="J3176" s="4">
        <v>0</v>
      </c>
      <c r="K3176" t="str">
        <f>IF((LEN(relatorio_Ananindeua[[#This Row],[CIF/CPF/CNPJ]])=14),relatorio_Ananindeua[[#This Row],[CIF/CPF/CNPJ]],relatorio_Ananindeua[[#This Row],[Coluna2]])</f>
        <v>49383564000140</v>
      </c>
      <c r="L3176" t="str">
        <f t="shared" si="50"/>
        <v>493******40</v>
      </c>
    </row>
    <row r="3177" spans="1:12" x14ac:dyDescent="0.25">
      <c r="A3177" t="s">
        <v>8237</v>
      </c>
      <c r="B3177" t="s">
        <v>8238</v>
      </c>
      <c r="C3177" t="s">
        <v>17</v>
      </c>
      <c r="D3177" s="1">
        <v>45299.894745370373</v>
      </c>
      <c r="E3177" s="18" t="s">
        <v>11</v>
      </c>
      <c r="F3177" s="13" t="s">
        <v>16</v>
      </c>
      <c r="G3177" t="s">
        <v>14</v>
      </c>
      <c r="H3177">
        <v>0</v>
      </c>
      <c r="I3177" s="2"/>
      <c r="J3177" s="4">
        <v>0</v>
      </c>
      <c r="K3177" t="str">
        <f>IF((LEN(relatorio_Ananindeua[[#This Row],[CIF/CPF/CNPJ]])=14),relatorio_Ananindeua[[#This Row],[CIF/CPF/CNPJ]],relatorio_Ananindeua[[#This Row],[Coluna2]])</f>
        <v>49413968000139</v>
      </c>
      <c r="L3177" t="str">
        <f t="shared" si="50"/>
        <v>494******39</v>
      </c>
    </row>
    <row r="3178" spans="1:12" x14ac:dyDescent="0.25">
      <c r="A3178" t="s">
        <v>8239</v>
      </c>
      <c r="B3178" t="s">
        <v>8240</v>
      </c>
      <c r="C3178" t="s">
        <v>17</v>
      </c>
      <c r="D3178" s="1">
        <v>45299.894745370373</v>
      </c>
      <c r="E3178" s="18" t="s">
        <v>11</v>
      </c>
      <c r="F3178" s="13" t="s">
        <v>16</v>
      </c>
      <c r="G3178" t="s">
        <v>14</v>
      </c>
      <c r="H3178">
        <v>0</v>
      </c>
      <c r="I3178" s="2"/>
      <c r="J3178" s="4">
        <v>0</v>
      </c>
      <c r="K3178" t="str">
        <f>IF((LEN(relatorio_Ananindeua[[#This Row],[CIF/CPF/CNPJ]])=14),relatorio_Ananindeua[[#This Row],[CIF/CPF/CNPJ]],relatorio_Ananindeua[[#This Row],[Coluna2]])</f>
        <v>49416242000150</v>
      </c>
      <c r="L3178" t="str">
        <f t="shared" si="50"/>
        <v>494******50</v>
      </c>
    </row>
    <row r="3179" spans="1:12" x14ac:dyDescent="0.25">
      <c r="A3179" t="s">
        <v>8207</v>
      </c>
      <c r="B3179" t="s">
        <v>8208</v>
      </c>
      <c r="C3179" t="s">
        <v>17</v>
      </c>
      <c r="D3179" s="1">
        <v>45299.894756944443</v>
      </c>
      <c r="E3179" s="18" t="s">
        <v>11</v>
      </c>
      <c r="F3179" s="13" t="s">
        <v>16</v>
      </c>
      <c r="G3179" t="s">
        <v>14</v>
      </c>
      <c r="H3179">
        <v>0</v>
      </c>
      <c r="I3179" s="2"/>
      <c r="J3179" s="4">
        <v>0</v>
      </c>
      <c r="K3179" t="str">
        <f>IF((LEN(relatorio_Ananindeua[[#This Row],[CIF/CPF/CNPJ]])=14),relatorio_Ananindeua[[#This Row],[CIF/CPF/CNPJ]],relatorio_Ananindeua[[#This Row],[Coluna2]])</f>
        <v>49355663000118</v>
      </c>
      <c r="L3179" t="str">
        <f t="shared" si="50"/>
        <v>493******18</v>
      </c>
    </row>
    <row r="3180" spans="1:12" x14ac:dyDescent="0.25">
      <c r="A3180" t="s">
        <v>8221</v>
      </c>
      <c r="B3180" t="s">
        <v>8222</v>
      </c>
      <c r="C3180" t="s">
        <v>17</v>
      </c>
      <c r="D3180" s="1">
        <v>45299.894756944443</v>
      </c>
      <c r="E3180" s="18" t="s">
        <v>11</v>
      </c>
      <c r="F3180" s="13" t="s">
        <v>16</v>
      </c>
      <c r="G3180" t="s">
        <v>14</v>
      </c>
      <c r="H3180">
        <v>0</v>
      </c>
      <c r="I3180" s="2"/>
      <c r="J3180" s="4">
        <v>0</v>
      </c>
      <c r="K3180" t="str">
        <f>IF((LEN(relatorio_Ananindeua[[#This Row],[CIF/CPF/CNPJ]])=14),relatorio_Ananindeua[[#This Row],[CIF/CPF/CNPJ]],relatorio_Ananindeua[[#This Row],[Coluna2]])</f>
        <v>49381756000117</v>
      </c>
      <c r="L3180" t="str">
        <f t="shared" si="50"/>
        <v>493******17</v>
      </c>
    </row>
    <row r="3181" spans="1:12" x14ac:dyDescent="0.25">
      <c r="A3181" t="s">
        <v>8225</v>
      </c>
      <c r="B3181" t="s">
        <v>8226</v>
      </c>
      <c r="C3181" t="s">
        <v>17</v>
      </c>
      <c r="D3181" s="1">
        <v>45299.894756944443</v>
      </c>
      <c r="E3181" s="18" t="s">
        <v>11</v>
      </c>
      <c r="F3181" s="13" t="s">
        <v>16</v>
      </c>
      <c r="G3181" t="s">
        <v>14</v>
      </c>
      <c r="H3181">
        <v>0</v>
      </c>
      <c r="I3181" s="2"/>
      <c r="J3181" s="4">
        <v>0</v>
      </c>
      <c r="K3181" t="str">
        <f>IF((LEN(relatorio_Ananindeua[[#This Row],[CIF/CPF/CNPJ]])=14),relatorio_Ananindeua[[#This Row],[CIF/CPF/CNPJ]],relatorio_Ananindeua[[#This Row],[Coluna2]])</f>
        <v>49383333000136</v>
      </c>
      <c r="L3181" t="str">
        <f t="shared" si="50"/>
        <v>493******36</v>
      </c>
    </row>
    <row r="3182" spans="1:12" x14ac:dyDescent="0.25">
      <c r="A3182" t="s">
        <v>8231</v>
      </c>
      <c r="B3182" t="s">
        <v>8232</v>
      </c>
      <c r="C3182" t="s">
        <v>17</v>
      </c>
      <c r="D3182" s="1">
        <v>45299.894756944443</v>
      </c>
      <c r="E3182" s="18" t="s">
        <v>11</v>
      </c>
      <c r="F3182" s="13" t="s">
        <v>16</v>
      </c>
      <c r="G3182" t="s">
        <v>14</v>
      </c>
      <c r="H3182">
        <v>0</v>
      </c>
      <c r="I3182" s="2"/>
      <c r="J3182" s="4">
        <v>0</v>
      </c>
      <c r="K3182" t="str">
        <f>IF((LEN(relatorio_Ananindeua[[#This Row],[CIF/CPF/CNPJ]])=14),relatorio_Ananindeua[[#This Row],[CIF/CPF/CNPJ]],relatorio_Ananindeua[[#This Row],[Coluna2]])</f>
        <v>49396109000189</v>
      </c>
      <c r="L3182" t="str">
        <f t="shared" si="50"/>
        <v>493******89</v>
      </c>
    </row>
    <row r="3183" spans="1:12" x14ac:dyDescent="0.25">
      <c r="A3183" t="s">
        <v>8229</v>
      </c>
      <c r="B3183" t="s">
        <v>8230</v>
      </c>
      <c r="C3183" t="s">
        <v>17</v>
      </c>
      <c r="D3183" s="1">
        <v>45299.894768518519</v>
      </c>
      <c r="E3183" s="18" t="s">
        <v>11</v>
      </c>
      <c r="F3183" s="13" t="s">
        <v>16</v>
      </c>
      <c r="G3183" t="s">
        <v>14</v>
      </c>
      <c r="H3183">
        <v>0</v>
      </c>
      <c r="I3183" s="2"/>
      <c r="J3183" s="4">
        <v>0</v>
      </c>
      <c r="K3183" t="str">
        <f>IF((LEN(relatorio_Ananindeua[[#This Row],[CIF/CPF/CNPJ]])=14),relatorio_Ananindeua[[#This Row],[CIF/CPF/CNPJ]],relatorio_Ananindeua[[#This Row],[Coluna2]])</f>
        <v>49393314000190</v>
      </c>
      <c r="L3183" t="str">
        <f t="shared" si="50"/>
        <v>493******90</v>
      </c>
    </row>
    <row r="3184" spans="1:12" x14ac:dyDescent="0.25">
      <c r="A3184" t="s">
        <v>8209</v>
      </c>
      <c r="B3184" t="s">
        <v>8210</v>
      </c>
      <c r="C3184" t="s">
        <v>17</v>
      </c>
      <c r="D3184" s="1">
        <v>45299.894780092596</v>
      </c>
      <c r="E3184" s="18" t="s">
        <v>11</v>
      </c>
      <c r="F3184" s="13" t="s">
        <v>16</v>
      </c>
      <c r="G3184" t="s">
        <v>14</v>
      </c>
      <c r="H3184">
        <v>0</v>
      </c>
      <c r="I3184" s="2"/>
      <c r="J3184" s="4">
        <v>0</v>
      </c>
      <c r="K3184" t="str">
        <f>IF((LEN(relatorio_Ananindeua[[#This Row],[CIF/CPF/CNPJ]])=14),relatorio_Ananindeua[[#This Row],[CIF/CPF/CNPJ]],relatorio_Ananindeua[[#This Row],[Coluna2]])</f>
        <v>49360471000108</v>
      </c>
      <c r="L3184" t="str">
        <f t="shared" si="50"/>
        <v>493******08</v>
      </c>
    </row>
    <row r="3185" spans="1:12" x14ac:dyDescent="0.25">
      <c r="A3185" t="s">
        <v>8203</v>
      </c>
      <c r="B3185" t="s">
        <v>8204</v>
      </c>
      <c r="C3185" t="s">
        <v>17</v>
      </c>
      <c r="D3185" s="1">
        <v>45299.894791666666</v>
      </c>
      <c r="E3185" s="18" t="s">
        <v>11</v>
      </c>
      <c r="F3185" s="13" t="s">
        <v>16</v>
      </c>
      <c r="G3185" t="s">
        <v>14</v>
      </c>
      <c r="H3185">
        <v>0</v>
      </c>
      <c r="I3185" s="2"/>
      <c r="J3185" s="4">
        <v>0</v>
      </c>
      <c r="K3185" t="str">
        <f>IF((LEN(relatorio_Ananindeua[[#This Row],[CIF/CPF/CNPJ]])=14),relatorio_Ananindeua[[#This Row],[CIF/CPF/CNPJ]],relatorio_Ananindeua[[#This Row],[Coluna2]])</f>
        <v>49353570000154</v>
      </c>
      <c r="L3185" t="str">
        <f t="shared" si="50"/>
        <v>493******54</v>
      </c>
    </row>
    <row r="3186" spans="1:12" x14ac:dyDescent="0.25">
      <c r="A3186" t="s">
        <v>8223</v>
      </c>
      <c r="B3186" t="s">
        <v>8224</v>
      </c>
      <c r="C3186" t="s">
        <v>17</v>
      </c>
      <c r="D3186" s="1">
        <v>45299.894791666666</v>
      </c>
      <c r="E3186" s="18" t="s">
        <v>11</v>
      </c>
      <c r="F3186" s="13" t="s">
        <v>16</v>
      </c>
      <c r="G3186" t="s">
        <v>14</v>
      </c>
      <c r="H3186">
        <v>0</v>
      </c>
      <c r="I3186" s="2"/>
      <c r="J3186" s="4">
        <v>0</v>
      </c>
      <c r="K3186" t="str">
        <f>IF((LEN(relatorio_Ananindeua[[#This Row],[CIF/CPF/CNPJ]])=14),relatorio_Ananindeua[[#This Row],[CIF/CPF/CNPJ]],relatorio_Ananindeua[[#This Row],[Coluna2]])</f>
        <v>49382272000192</v>
      </c>
      <c r="L3186" t="str">
        <f t="shared" si="50"/>
        <v>493******92</v>
      </c>
    </row>
    <row r="3187" spans="1:12" x14ac:dyDescent="0.25">
      <c r="A3187" t="s">
        <v>8211</v>
      </c>
      <c r="B3187" t="s">
        <v>8212</v>
      </c>
      <c r="C3187" t="s">
        <v>17</v>
      </c>
      <c r="D3187" s="1">
        <v>45299.894814814812</v>
      </c>
      <c r="E3187" s="18" t="s">
        <v>11</v>
      </c>
      <c r="F3187" s="13" t="s">
        <v>16</v>
      </c>
      <c r="G3187" t="s">
        <v>14</v>
      </c>
      <c r="H3187">
        <v>0</v>
      </c>
      <c r="I3187" s="2"/>
      <c r="J3187" s="4">
        <v>0</v>
      </c>
      <c r="K3187" t="str">
        <f>IF((LEN(relatorio_Ananindeua[[#This Row],[CIF/CPF/CNPJ]])=14),relatorio_Ananindeua[[#This Row],[CIF/CPF/CNPJ]],relatorio_Ananindeua[[#This Row],[Coluna2]])</f>
        <v>49363466000140</v>
      </c>
      <c r="L3187" t="str">
        <f t="shared" si="50"/>
        <v>493******40</v>
      </c>
    </row>
    <row r="3188" spans="1:12" x14ac:dyDescent="0.25">
      <c r="A3188" t="s">
        <v>8215</v>
      </c>
      <c r="B3188" t="s">
        <v>8216</v>
      </c>
      <c r="C3188" t="s">
        <v>17</v>
      </c>
      <c r="D3188" s="1">
        <v>45299.894814814812</v>
      </c>
      <c r="E3188" s="18" t="s">
        <v>11</v>
      </c>
      <c r="F3188" s="13" t="s">
        <v>16</v>
      </c>
      <c r="G3188" t="s">
        <v>14</v>
      </c>
      <c r="H3188">
        <v>0</v>
      </c>
      <c r="I3188" s="2"/>
      <c r="J3188" s="4">
        <v>0</v>
      </c>
      <c r="K3188" t="str">
        <f>IF((LEN(relatorio_Ananindeua[[#This Row],[CIF/CPF/CNPJ]])=14),relatorio_Ananindeua[[#This Row],[CIF/CPF/CNPJ]],relatorio_Ananindeua[[#This Row],[Coluna2]])</f>
        <v>49370542000145</v>
      </c>
      <c r="L3188" t="str">
        <f t="shared" si="50"/>
        <v>493******45</v>
      </c>
    </row>
    <row r="3189" spans="1:12" x14ac:dyDescent="0.25">
      <c r="A3189" t="s">
        <v>8213</v>
      </c>
      <c r="B3189" t="s">
        <v>8214</v>
      </c>
      <c r="C3189" t="s">
        <v>17</v>
      </c>
      <c r="D3189" s="1">
        <v>45299.894826388889</v>
      </c>
      <c r="E3189" s="18" t="s">
        <v>11</v>
      </c>
      <c r="F3189" s="13" t="s">
        <v>16</v>
      </c>
      <c r="G3189" t="s">
        <v>14</v>
      </c>
      <c r="H3189">
        <v>0</v>
      </c>
      <c r="I3189" s="2"/>
      <c r="J3189" s="4">
        <v>0</v>
      </c>
      <c r="K3189" t="str">
        <f>IF((LEN(relatorio_Ananindeua[[#This Row],[CIF/CPF/CNPJ]])=14),relatorio_Ananindeua[[#This Row],[CIF/CPF/CNPJ]],relatorio_Ananindeua[[#This Row],[Coluna2]])</f>
        <v>49369714000160</v>
      </c>
      <c r="L3189" t="str">
        <f t="shared" si="50"/>
        <v>493******60</v>
      </c>
    </row>
    <row r="3190" spans="1:12" x14ac:dyDescent="0.25">
      <c r="A3190" t="s">
        <v>8189</v>
      </c>
      <c r="B3190" t="s">
        <v>8190</v>
      </c>
      <c r="C3190" t="s">
        <v>17</v>
      </c>
      <c r="D3190" s="1">
        <v>45299.894837962966</v>
      </c>
      <c r="E3190" s="18" t="s">
        <v>11</v>
      </c>
      <c r="F3190" s="13" t="s">
        <v>16</v>
      </c>
      <c r="G3190" t="s">
        <v>14</v>
      </c>
      <c r="H3190">
        <v>0</v>
      </c>
      <c r="I3190" s="2"/>
      <c r="J3190" s="4">
        <v>0</v>
      </c>
      <c r="K3190" t="str">
        <f>IF((LEN(relatorio_Ananindeua[[#This Row],[CIF/CPF/CNPJ]])=14),relatorio_Ananindeua[[#This Row],[CIF/CPF/CNPJ]],relatorio_Ananindeua[[#This Row],[Coluna2]])</f>
        <v>49318590000194</v>
      </c>
      <c r="L3190" t="str">
        <f t="shared" si="50"/>
        <v>493******94</v>
      </c>
    </row>
    <row r="3191" spans="1:12" x14ac:dyDescent="0.25">
      <c r="A3191" t="s">
        <v>8193</v>
      </c>
      <c r="B3191" t="s">
        <v>8194</v>
      </c>
      <c r="C3191" t="s">
        <v>17</v>
      </c>
      <c r="D3191" s="1">
        <v>45299.894837962966</v>
      </c>
      <c r="E3191" s="18" t="s">
        <v>11</v>
      </c>
      <c r="F3191" s="13" t="s">
        <v>16</v>
      </c>
      <c r="G3191" t="s">
        <v>14</v>
      </c>
      <c r="H3191">
        <v>0</v>
      </c>
      <c r="I3191" s="2"/>
      <c r="J3191" s="4">
        <v>0</v>
      </c>
      <c r="K3191" t="str">
        <f>IF((LEN(relatorio_Ananindeua[[#This Row],[CIF/CPF/CNPJ]])=14),relatorio_Ananindeua[[#This Row],[CIF/CPF/CNPJ]],relatorio_Ananindeua[[#This Row],[Coluna2]])</f>
        <v>49326375000135</v>
      </c>
      <c r="L3191" t="str">
        <f t="shared" si="50"/>
        <v>493******35</v>
      </c>
    </row>
    <row r="3192" spans="1:12" x14ac:dyDescent="0.25">
      <c r="A3192" t="s">
        <v>8197</v>
      </c>
      <c r="B3192" t="s">
        <v>8198</v>
      </c>
      <c r="C3192" t="s">
        <v>17</v>
      </c>
      <c r="D3192" s="1">
        <v>45299.894837962966</v>
      </c>
      <c r="E3192" s="18" t="s">
        <v>11</v>
      </c>
      <c r="F3192" s="13" t="s">
        <v>16</v>
      </c>
      <c r="G3192" t="s">
        <v>14</v>
      </c>
      <c r="H3192">
        <v>0</v>
      </c>
      <c r="I3192" s="2"/>
      <c r="J3192" s="4">
        <v>0</v>
      </c>
      <c r="K3192" t="str">
        <f>IF((LEN(relatorio_Ananindeua[[#This Row],[CIF/CPF/CNPJ]])=14),relatorio_Ananindeua[[#This Row],[CIF/CPF/CNPJ]],relatorio_Ananindeua[[#This Row],[Coluna2]])</f>
        <v>49333304000160</v>
      </c>
      <c r="L3192" t="str">
        <f t="shared" si="50"/>
        <v>493******60</v>
      </c>
    </row>
    <row r="3193" spans="1:12" x14ac:dyDescent="0.25">
      <c r="A3193" t="s">
        <v>8181</v>
      </c>
      <c r="B3193" t="s">
        <v>8182</v>
      </c>
      <c r="C3193" t="s">
        <v>17</v>
      </c>
      <c r="D3193" s="1">
        <v>45299.894849537035</v>
      </c>
      <c r="E3193" s="18" t="s">
        <v>11</v>
      </c>
      <c r="F3193" s="13" t="s">
        <v>16</v>
      </c>
      <c r="G3193" t="s">
        <v>14</v>
      </c>
      <c r="H3193">
        <v>0</v>
      </c>
      <c r="I3193" s="2"/>
      <c r="J3193" s="4">
        <v>0</v>
      </c>
      <c r="K3193" t="str">
        <f>IF((LEN(relatorio_Ananindeua[[#This Row],[CIF/CPF/CNPJ]])=14),relatorio_Ananindeua[[#This Row],[CIF/CPF/CNPJ]],relatorio_Ananindeua[[#This Row],[Coluna2]])</f>
        <v>49290928000147</v>
      </c>
      <c r="L3193" t="str">
        <f t="shared" si="50"/>
        <v>492******47</v>
      </c>
    </row>
    <row r="3194" spans="1:12" x14ac:dyDescent="0.25">
      <c r="A3194" t="s">
        <v>8183</v>
      </c>
      <c r="B3194" t="s">
        <v>8184</v>
      </c>
      <c r="C3194" t="s">
        <v>17</v>
      </c>
      <c r="D3194" s="1">
        <v>45299.894849537035</v>
      </c>
      <c r="E3194" s="18" t="s">
        <v>11</v>
      </c>
      <c r="F3194" s="13" t="s">
        <v>16</v>
      </c>
      <c r="G3194" t="s">
        <v>14</v>
      </c>
      <c r="H3194">
        <v>0</v>
      </c>
      <c r="I3194" s="2"/>
      <c r="J3194" s="4">
        <v>0</v>
      </c>
      <c r="K3194" t="str">
        <f>IF((LEN(relatorio_Ananindeua[[#This Row],[CIF/CPF/CNPJ]])=14),relatorio_Ananindeua[[#This Row],[CIF/CPF/CNPJ]],relatorio_Ananindeua[[#This Row],[Coluna2]])</f>
        <v>49295770000106</v>
      </c>
      <c r="L3194" t="str">
        <f t="shared" si="50"/>
        <v>492******06</v>
      </c>
    </row>
    <row r="3195" spans="1:12" x14ac:dyDescent="0.25">
      <c r="A3195" t="s">
        <v>8185</v>
      </c>
      <c r="B3195" t="s">
        <v>8186</v>
      </c>
      <c r="C3195" t="s">
        <v>17</v>
      </c>
      <c r="D3195" s="1">
        <v>45299.894849537035</v>
      </c>
      <c r="E3195" s="18" t="s">
        <v>11</v>
      </c>
      <c r="F3195" s="13" t="s">
        <v>16</v>
      </c>
      <c r="G3195" t="s">
        <v>14</v>
      </c>
      <c r="H3195">
        <v>0</v>
      </c>
      <c r="I3195" s="2"/>
      <c r="J3195" s="4">
        <v>0</v>
      </c>
      <c r="K3195" t="str">
        <f>IF((LEN(relatorio_Ananindeua[[#This Row],[CIF/CPF/CNPJ]])=14),relatorio_Ananindeua[[#This Row],[CIF/CPF/CNPJ]],relatorio_Ananindeua[[#This Row],[Coluna2]])</f>
        <v>49315473000177</v>
      </c>
      <c r="L3195" t="str">
        <f t="shared" si="50"/>
        <v>493******77</v>
      </c>
    </row>
    <row r="3196" spans="1:12" x14ac:dyDescent="0.25">
      <c r="A3196" t="s">
        <v>8205</v>
      </c>
      <c r="B3196" t="s">
        <v>8206</v>
      </c>
      <c r="C3196" t="s">
        <v>17</v>
      </c>
      <c r="D3196" s="1">
        <v>45299.894849537035</v>
      </c>
      <c r="E3196" s="18" t="s">
        <v>11</v>
      </c>
      <c r="F3196" s="13" t="s">
        <v>16</v>
      </c>
      <c r="G3196" t="s">
        <v>14</v>
      </c>
      <c r="H3196">
        <v>0</v>
      </c>
      <c r="I3196" s="2"/>
      <c r="J3196" s="4">
        <v>0</v>
      </c>
      <c r="K3196" t="str">
        <f>IF((LEN(relatorio_Ananindeua[[#This Row],[CIF/CPF/CNPJ]])=14),relatorio_Ananindeua[[#This Row],[CIF/CPF/CNPJ]],relatorio_Ananindeua[[#This Row],[Coluna2]])</f>
        <v>49354045000153</v>
      </c>
      <c r="L3196" t="str">
        <f t="shared" si="50"/>
        <v>493******53</v>
      </c>
    </row>
    <row r="3197" spans="1:12" x14ac:dyDescent="0.25">
      <c r="A3197" t="s">
        <v>2540</v>
      </c>
      <c r="B3197" t="s">
        <v>2541</v>
      </c>
      <c r="C3197" t="s">
        <v>17</v>
      </c>
      <c r="D3197" s="1">
        <v>45299.894872685189</v>
      </c>
      <c r="E3197" s="18" t="s">
        <v>11</v>
      </c>
      <c r="F3197" s="13" t="s">
        <v>16</v>
      </c>
      <c r="G3197" t="s">
        <v>14</v>
      </c>
      <c r="H3197">
        <v>0</v>
      </c>
      <c r="I3197" s="2"/>
      <c r="J3197" s="4">
        <v>0</v>
      </c>
      <c r="K3197" t="str">
        <f>IF((LEN(relatorio_Ananindeua[[#This Row],[CIF/CPF/CNPJ]])=14),relatorio_Ananindeua[[#This Row],[CIF/CPF/CNPJ]],relatorio_Ananindeua[[#This Row],[Coluna2]])</f>
        <v>29268936000180</v>
      </c>
      <c r="L3197" t="str">
        <f t="shared" si="50"/>
        <v>292******80</v>
      </c>
    </row>
    <row r="3198" spans="1:12" x14ac:dyDescent="0.25">
      <c r="A3198" t="s">
        <v>8199</v>
      </c>
      <c r="B3198" t="s">
        <v>8200</v>
      </c>
      <c r="C3198" t="s">
        <v>17</v>
      </c>
      <c r="D3198" s="1">
        <v>45299.894872685189</v>
      </c>
      <c r="E3198" s="18" t="s">
        <v>11</v>
      </c>
      <c r="F3198" s="13" t="s">
        <v>16</v>
      </c>
      <c r="G3198" t="s">
        <v>14</v>
      </c>
      <c r="H3198">
        <v>0</v>
      </c>
      <c r="I3198" s="2"/>
      <c r="J3198" s="4">
        <v>0</v>
      </c>
      <c r="K3198" t="str">
        <f>IF((LEN(relatorio_Ananindeua[[#This Row],[CIF/CPF/CNPJ]])=14),relatorio_Ananindeua[[#This Row],[CIF/CPF/CNPJ]],relatorio_Ananindeua[[#This Row],[Coluna2]])</f>
        <v>49337905000140</v>
      </c>
      <c r="L3198" t="str">
        <f t="shared" si="50"/>
        <v>493******40</v>
      </c>
    </row>
    <row r="3199" spans="1:12" x14ac:dyDescent="0.25">
      <c r="A3199" t="s">
        <v>8163</v>
      </c>
      <c r="B3199" t="s">
        <v>8164</v>
      </c>
      <c r="C3199" t="s">
        <v>17</v>
      </c>
      <c r="D3199" s="1">
        <v>45299.894884259258</v>
      </c>
      <c r="E3199" s="18" t="s">
        <v>11</v>
      </c>
      <c r="F3199" s="13" t="s">
        <v>16</v>
      </c>
      <c r="G3199" t="s">
        <v>14</v>
      </c>
      <c r="H3199">
        <v>0</v>
      </c>
      <c r="I3199" s="2"/>
      <c r="J3199" s="4">
        <v>0</v>
      </c>
      <c r="K3199" t="str">
        <f>IF((LEN(relatorio_Ananindeua[[#This Row],[CIF/CPF/CNPJ]])=14),relatorio_Ananindeua[[#This Row],[CIF/CPF/CNPJ]],relatorio_Ananindeua[[#This Row],[Coluna2]])</f>
        <v>49251297000157</v>
      </c>
      <c r="L3199" t="str">
        <f t="shared" si="50"/>
        <v>492******57</v>
      </c>
    </row>
    <row r="3200" spans="1:12" x14ac:dyDescent="0.25">
      <c r="A3200" t="s">
        <v>8169</v>
      </c>
      <c r="B3200" t="s">
        <v>8170</v>
      </c>
      <c r="C3200" t="s">
        <v>17</v>
      </c>
      <c r="D3200" s="1">
        <v>45299.894884259258</v>
      </c>
      <c r="E3200" s="18" t="s">
        <v>11</v>
      </c>
      <c r="F3200" s="13" t="s">
        <v>16</v>
      </c>
      <c r="G3200" t="s">
        <v>14</v>
      </c>
      <c r="H3200">
        <v>0</v>
      </c>
      <c r="I3200" s="2"/>
      <c r="J3200" s="4">
        <v>0</v>
      </c>
      <c r="K3200" t="str">
        <f>IF((LEN(relatorio_Ananindeua[[#This Row],[CIF/CPF/CNPJ]])=14),relatorio_Ananindeua[[#This Row],[CIF/CPF/CNPJ]],relatorio_Ananindeua[[#This Row],[Coluna2]])</f>
        <v>49254506000116</v>
      </c>
      <c r="L3200" t="str">
        <f t="shared" si="50"/>
        <v>492******16</v>
      </c>
    </row>
    <row r="3201" spans="1:12" x14ac:dyDescent="0.25">
      <c r="A3201" t="s">
        <v>8153</v>
      </c>
      <c r="B3201" t="s">
        <v>8154</v>
      </c>
      <c r="C3201" t="s">
        <v>17</v>
      </c>
      <c r="D3201" s="1">
        <v>45299.894907407404</v>
      </c>
      <c r="E3201" s="18" t="s">
        <v>11</v>
      </c>
      <c r="F3201" s="13" t="s">
        <v>16</v>
      </c>
      <c r="G3201" t="s">
        <v>14</v>
      </c>
      <c r="H3201">
        <v>0</v>
      </c>
      <c r="I3201" s="2"/>
      <c r="J3201" s="4">
        <v>0</v>
      </c>
      <c r="K3201" t="str">
        <f>IF((LEN(relatorio_Ananindeua[[#This Row],[CIF/CPF/CNPJ]])=14),relatorio_Ananindeua[[#This Row],[CIF/CPF/CNPJ]],relatorio_Ananindeua[[#This Row],[Coluna2]])</f>
        <v>49223560000102</v>
      </c>
      <c r="L3201" t="str">
        <f t="shared" si="50"/>
        <v>492******02</v>
      </c>
    </row>
    <row r="3202" spans="1:12" x14ac:dyDescent="0.25">
      <c r="A3202" t="s">
        <v>8175</v>
      </c>
      <c r="B3202" t="s">
        <v>8176</v>
      </c>
      <c r="C3202" t="s">
        <v>17</v>
      </c>
      <c r="D3202" s="1">
        <v>45299.894907407404</v>
      </c>
      <c r="E3202" s="18" t="s">
        <v>11</v>
      </c>
      <c r="F3202" s="13" t="s">
        <v>16</v>
      </c>
      <c r="G3202" t="s">
        <v>14</v>
      </c>
      <c r="H3202">
        <v>0</v>
      </c>
      <c r="I3202" s="2"/>
      <c r="J3202" s="4">
        <v>0</v>
      </c>
      <c r="K3202" t="str">
        <f>IF((LEN(relatorio_Ananindeua[[#This Row],[CIF/CPF/CNPJ]])=14),relatorio_Ananindeua[[#This Row],[CIF/CPF/CNPJ]],relatorio_Ananindeua[[#This Row],[Coluna2]])</f>
        <v>49283612000128</v>
      </c>
      <c r="L3202" t="str">
        <f t="shared" si="50"/>
        <v>492******28</v>
      </c>
    </row>
    <row r="3203" spans="1:12" x14ac:dyDescent="0.25">
      <c r="A3203" t="s">
        <v>8143</v>
      </c>
      <c r="B3203" t="s">
        <v>8144</v>
      </c>
      <c r="C3203" t="s">
        <v>17</v>
      </c>
      <c r="D3203" s="1">
        <v>45299.894918981481</v>
      </c>
      <c r="E3203" s="18" t="s">
        <v>11</v>
      </c>
      <c r="F3203" s="13" t="s">
        <v>16</v>
      </c>
      <c r="G3203" t="s">
        <v>14</v>
      </c>
      <c r="H3203">
        <v>0</v>
      </c>
      <c r="I3203" s="2"/>
      <c r="J3203" s="4">
        <v>0</v>
      </c>
      <c r="K3203" t="str">
        <f>IF((LEN(relatorio_Ananindeua[[#This Row],[CIF/CPF/CNPJ]])=14),relatorio_Ananindeua[[#This Row],[CIF/CPF/CNPJ]],relatorio_Ananindeua[[#This Row],[Coluna2]])</f>
        <v>49189930000124</v>
      </c>
      <c r="L3203" t="str">
        <f t="shared" si="50"/>
        <v>491******24</v>
      </c>
    </row>
    <row r="3204" spans="1:12" x14ac:dyDescent="0.25">
      <c r="A3204" t="s">
        <v>8139</v>
      </c>
      <c r="B3204" t="s">
        <v>8140</v>
      </c>
      <c r="C3204" t="s">
        <v>17</v>
      </c>
      <c r="D3204" s="1">
        <v>45299.894930555558</v>
      </c>
      <c r="E3204" s="18" t="s">
        <v>11</v>
      </c>
      <c r="F3204" s="13" t="s">
        <v>16</v>
      </c>
      <c r="G3204" t="s">
        <v>14</v>
      </c>
      <c r="H3204">
        <v>0</v>
      </c>
      <c r="I3204" s="2"/>
      <c r="J3204" s="4">
        <v>0</v>
      </c>
      <c r="K3204" t="str">
        <f>IF((LEN(relatorio_Ananindeua[[#This Row],[CIF/CPF/CNPJ]])=14),relatorio_Ananindeua[[#This Row],[CIF/CPF/CNPJ]],relatorio_Ananindeua[[#This Row],[Coluna2]])</f>
        <v>49187074000178</v>
      </c>
      <c r="L3204" t="str">
        <f t="shared" si="50"/>
        <v>491******78</v>
      </c>
    </row>
    <row r="3205" spans="1:12" x14ac:dyDescent="0.25">
      <c r="A3205" t="s">
        <v>8141</v>
      </c>
      <c r="B3205" t="s">
        <v>8142</v>
      </c>
      <c r="C3205" t="s">
        <v>17</v>
      </c>
      <c r="D3205" s="1">
        <v>45299.894988425927</v>
      </c>
      <c r="E3205" s="18" t="s">
        <v>11</v>
      </c>
      <c r="F3205" s="13" t="s">
        <v>16</v>
      </c>
      <c r="G3205" t="s">
        <v>14</v>
      </c>
      <c r="H3205">
        <v>0</v>
      </c>
      <c r="I3205" s="2"/>
      <c r="J3205" s="4">
        <v>0</v>
      </c>
      <c r="K3205" t="str">
        <f>IF((LEN(relatorio_Ananindeua[[#This Row],[CIF/CPF/CNPJ]])=14),relatorio_Ananindeua[[#This Row],[CIF/CPF/CNPJ]],relatorio_Ananindeua[[#This Row],[Coluna2]])</f>
        <v>49188359000123</v>
      </c>
      <c r="L3205" t="str">
        <f t="shared" si="50"/>
        <v>491******23</v>
      </c>
    </row>
    <row r="3206" spans="1:12" x14ac:dyDescent="0.25">
      <c r="A3206" t="s">
        <v>8179</v>
      </c>
      <c r="B3206" t="s">
        <v>8180</v>
      </c>
      <c r="C3206" t="s">
        <v>17</v>
      </c>
      <c r="D3206" s="1">
        <v>45299.894988425927</v>
      </c>
      <c r="E3206" s="18" t="s">
        <v>11</v>
      </c>
      <c r="F3206" s="13" t="s">
        <v>16</v>
      </c>
      <c r="G3206" t="s">
        <v>14</v>
      </c>
      <c r="H3206">
        <v>0</v>
      </c>
      <c r="I3206" s="2"/>
      <c r="J3206" s="4">
        <v>0</v>
      </c>
      <c r="K3206" t="str">
        <f>IF((LEN(relatorio_Ananindeua[[#This Row],[CIF/CPF/CNPJ]])=14),relatorio_Ananindeua[[#This Row],[CIF/CPF/CNPJ]],relatorio_Ananindeua[[#This Row],[Coluna2]])</f>
        <v>49288164000155</v>
      </c>
      <c r="L3206" t="str">
        <f t="shared" si="50"/>
        <v>492******55</v>
      </c>
    </row>
    <row r="3207" spans="1:12" x14ac:dyDescent="0.25">
      <c r="A3207" t="s">
        <v>3001</v>
      </c>
      <c r="B3207" t="s">
        <v>3002</v>
      </c>
      <c r="C3207" t="s">
        <v>17</v>
      </c>
      <c r="D3207" s="1">
        <v>45299.895011574074</v>
      </c>
      <c r="E3207" s="18" t="s">
        <v>11</v>
      </c>
      <c r="F3207" s="13" t="s">
        <v>16</v>
      </c>
      <c r="G3207" t="s">
        <v>14</v>
      </c>
      <c r="H3207">
        <v>0</v>
      </c>
      <c r="I3207" s="2"/>
      <c r="J3207" s="4">
        <v>0</v>
      </c>
      <c r="K3207" t="str">
        <f>IF((LEN(relatorio_Ananindeua[[#This Row],[CIF/CPF/CNPJ]])=14),relatorio_Ananindeua[[#This Row],[CIF/CPF/CNPJ]],relatorio_Ananindeua[[#This Row],[Coluna2]])</f>
        <v>31455275000143</v>
      </c>
      <c r="L3207" t="str">
        <f t="shared" si="50"/>
        <v>314******43</v>
      </c>
    </row>
    <row r="3208" spans="1:12" x14ac:dyDescent="0.25">
      <c r="A3208" t="s">
        <v>8157</v>
      </c>
      <c r="B3208" t="s">
        <v>8158</v>
      </c>
      <c r="C3208" t="s">
        <v>17</v>
      </c>
      <c r="D3208" s="1">
        <v>45299.895011574074</v>
      </c>
      <c r="E3208" s="18" t="s">
        <v>11</v>
      </c>
      <c r="F3208" s="13" t="s">
        <v>16</v>
      </c>
      <c r="G3208" t="s">
        <v>14</v>
      </c>
      <c r="H3208">
        <v>0</v>
      </c>
      <c r="I3208" s="2"/>
      <c r="J3208" s="4">
        <v>0</v>
      </c>
      <c r="K3208" t="str">
        <f>IF((LEN(relatorio_Ananindeua[[#This Row],[CIF/CPF/CNPJ]])=14),relatorio_Ananindeua[[#This Row],[CIF/CPF/CNPJ]],relatorio_Ananindeua[[#This Row],[Coluna2]])</f>
        <v>49241897000134</v>
      </c>
      <c r="L3208" t="str">
        <f t="shared" si="50"/>
        <v>492******34</v>
      </c>
    </row>
    <row r="3209" spans="1:12" x14ac:dyDescent="0.25">
      <c r="A3209" t="s">
        <v>8159</v>
      </c>
      <c r="B3209" t="s">
        <v>8160</v>
      </c>
      <c r="C3209" t="s">
        <v>17</v>
      </c>
      <c r="D3209" s="1">
        <v>45299.895011574074</v>
      </c>
      <c r="E3209" s="18" t="s">
        <v>11</v>
      </c>
      <c r="F3209" s="13" t="s">
        <v>16</v>
      </c>
      <c r="G3209" t="s">
        <v>14</v>
      </c>
      <c r="H3209">
        <v>0</v>
      </c>
      <c r="I3209" s="2"/>
      <c r="J3209" s="4">
        <v>0</v>
      </c>
      <c r="K3209" t="str">
        <f>IF((LEN(relatorio_Ananindeua[[#This Row],[CIF/CPF/CNPJ]])=14),relatorio_Ananindeua[[#This Row],[CIF/CPF/CNPJ]],relatorio_Ananindeua[[#This Row],[Coluna2]])</f>
        <v>49245107000199</v>
      </c>
      <c r="L3209" t="str">
        <f t="shared" si="50"/>
        <v>492******99</v>
      </c>
    </row>
    <row r="3210" spans="1:12" x14ac:dyDescent="0.25">
      <c r="A3210" t="s">
        <v>8161</v>
      </c>
      <c r="B3210" t="s">
        <v>8162</v>
      </c>
      <c r="C3210" t="s">
        <v>17</v>
      </c>
      <c r="D3210" s="1">
        <v>45299.895011574074</v>
      </c>
      <c r="E3210" s="18" t="s">
        <v>11</v>
      </c>
      <c r="F3210" s="13" t="s">
        <v>16</v>
      </c>
      <c r="G3210" t="s">
        <v>14</v>
      </c>
      <c r="H3210">
        <v>0</v>
      </c>
      <c r="I3210" s="2"/>
      <c r="J3210" s="4">
        <v>0</v>
      </c>
      <c r="K3210" t="str">
        <f>IF((LEN(relatorio_Ananindeua[[#This Row],[CIF/CPF/CNPJ]])=14),relatorio_Ananindeua[[#This Row],[CIF/CPF/CNPJ]],relatorio_Ananindeua[[#This Row],[Coluna2]])</f>
        <v>49248788000149</v>
      </c>
      <c r="L3210" t="str">
        <f t="shared" si="50"/>
        <v>492******49</v>
      </c>
    </row>
    <row r="3211" spans="1:12" x14ac:dyDescent="0.25">
      <c r="A3211" t="s">
        <v>8171</v>
      </c>
      <c r="B3211" t="s">
        <v>8172</v>
      </c>
      <c r="C3211" t="s">
        <v>17</v>
      </c>
      <c r="D3211" s="1">
        <v>45299.895011574074</v>
      </c>
      <c r="E3211" s="18" t="s">
        <v>11</v>
      </c>
      <c r="F3211" s="13" t="s">
        <v>16</v>
      </c>
      <c r="G3211" t="s">
        <v>14</v>
      </c>
      <c r="H3211">
        <v>0</v>
      </c>
      <c r="I3211" s="2"/>
      <c r="J3211" s="4">
        <v>0</v>
      </c>
      <c r="K3211" t="str">
        <f>IF((LEN(relatorio_Ananindeua[[#This Row],[CIF/CPF/CNPJ]])=14),relatorio_Ananindeua[[#This Row],[CIF/CPF/CNPJ]],relatorio_Ananindeua[[#This Row],[Coluna2]])</f>
        <v>49261804000133</v>
      </c>
      <c r="L3211" t="str">
        <f t="shared" si="50"/>
        <v>492******33</v>
      </c>
    </row>
    <row r="3212" spans="1:12" x14ac:dyDescent="0.25">
      <c r="A3212" t="s">
        <v>8145</v>
      </c>
      <c r="B3212" t="s">
        <v>8146</v>
      </c>
      <c r="C3212" t="s">
        <v>17</v>
      </c>
      <c r="D3212" s="1">
        <v>45299.89502314815</v>
      </c>
      <c r="E3212" s="18" t="s">
        <v>11</v>
      </c>
      <c r="F3212" s="13" t="s">
        <v>16</v>
      </c>
      <c r="G3212" t="s">
        <v>14</v>
      </c>
      <c r="H3212">
        <v>0</v>
      </c>
      <c r="I3212" s="2"/>
      <c r="J3212" s="4">
        <v>0</v>
      </c>
      <c r="K3212" t="str">
        <f>IF((LEN(relatorio_Ananindeua[[#This Row],[CIF/CPF/CNPJ]])=14),relatorio_Ananindeua[[#This Row],[CIF/CPF/CNPJ]],relatorio_Ananindeua[[#This Row],[Coluna2]])</f>
        <v>49194361000105</v>
      </c>
      <c r="L3212" t="str">
        <f t="shared" si="50"/>
        <v>491******05</v>
      </c>
    </row>
    <row r="3213" spans="1:12" x14ac:dyDescent="0.25">
      <c r="A3213" t="s">
        <v>8147</v>
      </c>
      <c r="B3213" t="s">
        <v>8148</v>
      </c>
      <c r="C3213" t="s">
        <v>17</v>
      </c>
      <c r="D3213" s="1">
        <v>45299.89502314815</v>
      </c>
      <c r="E3213" s="18" t="s">
        <v>11</v>
      </c>
      <c r="F3213" s="13" t="s">
        <v>16</v>
      </c>
      <c r="G3213" t="s">
        <v>14</v>
      </c>
      <c r="H3213">
        <v>0</v>
      </c>
      <c r="I3213" s="2"/>
      <c r="J3213" s="4">
        <v>0</v>
      </c>
      <c r="K3213" t="str">
        <f>IF((LEN(relatorio_Ananindeua[[#This Row],[CIF/CPF/CNPJ]])=14),relatorio_Ananindeua[[#This Row],[CIF/CPF/CNPJ]],relatorio_Ananindeua[[#This Row],[Coluna2]])</f>
        <v>49214569000149</v>
      </c>
      <c r="L3213" t="str">
        <f t="shared" si="50"/>
        <v>492******49</v>
      </c>
    </row>
    <row r="3214" spans="1:12" x14ac:dyDescent="0.25">
      <c r="A3214" t="s">
        <v>8149</v>
      </c>
      <c r="B3214" t="s">
        <v>8150</v>
      </c>
      <c r="C3214" t="s">
        <v>17</v>
      </c>
      <c r="D3214" s="1">
        <v>45299.89502314815</v>
      </c>
      <c r="E3214" s="18" t="s">
        <v>11</v>
      </c>
      <c r="F3214" s="13" t="s">
        <v>16</v>
      </c>
      <c r="G3214" t="s">
        <v>14</v>
      </c>
      <c r="H3214">
        <v>0</v>
      </c>
      <c r="I3214" s="2"/>
      <c r="J3214" s="4">
        <v>0</v>
      </c>
      <c r="K3214" t="str">
        <f>IF((LEN(relatorio_Ananindeua[[#This Row],[CIF/CPF/CNPJ]])=14),relatorio_Ananindeua[[#This Row],[CIF/CPF/CNPJ]],relatorio_Ananindeua[[#This Row],[Coluna2]])</f>
        <v>49216036000104</v>
      </c>
      <c r="L3214" t="str">
        <f t="shared" si="50"/>
        <v>492******04</v>
      </c>
    </row>
    <row r="3215" spans="1:12" x14ac:dyDescent="0.25">
      <c r="A3215" t="s">
        <v>8151</v>
      </c>
      <c r="B3215" t="s">
        <v>8152</v>
      </c>
      <c r="C3215" t="s">
        <v>17</v>
      </c>
      <c r="D3215" s="1">
        <v>45299.89502314815</v>
      </c>
      <c r="E3215" s="18" t="s">
        <v>11</v>
      </c>
      <c r="F3215" s="13" t="s">
        <v>16</v>
      </c>
      <c r="G3215" t="s">
        <v>14</v>
      </c>
      <c r="H3215">
        <v>0</v>
      </c>
      <c r="I3215" s="2"/>
      <c r="J3215" s="4">
        <v>0</v>
      </c>
      <c r="K3215" t="str">
        <f>IF((LEN(relatorio_Ananindeua[[#This Row],[CIF/CPF/CNPJ]])=14),relatorio_Ananindeua[[#This Row],[CIF/CPF/CNPJ]],relatorio_Ananindeua[[#This Row],[Coluna2]])</f>
        <v>49221939000175</v>
      </c>
      <c r="L3215" t="str">
        <f t="shared" si="50"/>
        <v>492******75</v>
      </c>
    </row>
    <row r="3216" spans="1:12" x14ac:dyDescent="0.25">
      <c r="A3216" t="s">
        <v>47</v>
      </c>
      <c r="B3216" t="s">
        <v>48</v>
      </c>
      <c r="C3216" t="s">
        <v>17</v>
      </c>
      <c r="D3216" s="1">
        <v>45299.89503472222</v>
      </c>
      <c r="E3216" s="18" t="s">
        <v>11</v>
      </c>
      <c r="F3216" s="13" t="s">
        <v>16</v>
      </c>
      <c r="G3216" t="s">
        <v>14</v>
      </c>
      <c r="H3216">
        <v>0</v>
      </c>
      <c r="I3216" s="2"/>
      <c r="J3216" s="4">
        <v>0</v>
      </c>
      <c r="K3216" t="str">
        <f>IF((LEN(relatorio_Ananindeua[[#This Row],[CIF/CPF/CNPJ]])=14),relatorio_Ananindeua[[#This Row],[CIF/CPF/CNPJ]],relatorio_Ananindeua[[#This Row],[Coluna2]])</f>
        <v>03217781000169</v>
      </c>
      <c r="L3216" t="str">
        <f t="shared" si="50"/>
        <v>032******69</v>
      </c>
    </row>
    <row r="3217" spans="1:12" x14ac:dyDescent="0.25">
      <c r="A3217" t="s">
        <v>8081</v>
      </c>
      <c r="B3217" t="s">
        <v>8082</v>
      </c>
      <c r="C3217" t="s">
        <v>17</v>
      </c>
      <c r="D3217" s="1">
        <v>45299.89503472222</v>
      </c>
      <c r="E3217" s="18" t="s">
        <v>11</v>
      </c>
      <c r="F3217" s="13" t="s">
        <v>16</v>
      </c>
      <c r="G3217" t="s">
        <v>14</v>
      </c>
      <c r="H3217">
        <v>0</v>
      </c>
      <c r="I3217" s="2"/>
      <c r="J3217" s="4">
        <v>0</v>
      </c>
      <c r="K3217" t="str">
        <f>IF((LEN(relatorio_Ananindeua[[#This Row],[CIF/CPF/CNPJ]])=14),relatorio_Ananindeua[[#This Row],[CIF/CPF/CNPJ]],relatorio_Ananindeua[[#This Row],[Coluna2]])</f>
        <v>49077280000125</v>
      </c>
      <c r="L3217" t="str">
        <f t="shared" si="50"/>
        <v>490******25</v>
      </c>
    </row>
    <row r="3218" spans="1:12" x14ac:dyDescent="0.25">
      <c r="A3218" t="s">
        <v>8131</v>
      </c>
      <c r="B3218" t="s">
        <v>8132</v>
      </c>
      <c r="C3218" t="s">
        <v>17</v>
      </c>
      <c r="D3218" s="1">
        <v>45299.89503472222</v>
      </c>
      <c r="E3218" s="18" t="s">
        <v>11</v>
      </c>
      <c r="F3218" s="13" t="s">
        <v>16</v>
      </c>
      <c r="G3218" t="s">
        <v>14</v>
      </c>
      <c r="H3218">
        <v>0</v>
      </c>
      <c r="I3218" s="2"/>
      <c r="J3218" s="4">
        <v>0</v>
      </c>
      <c r="K3218" t="str">
        <f>IF((LEN(relatorio_Ananindeua[[#This Row],[CIF/CPF/CNPJ]])=14),relatorio_Ananindeua[[#This Row],[CIF/CPF/CNPJ]],relatorio_Ananindeua[[#This Row],[Coluna2]])</f>
        <v>49165473000138</v>
      </c>
      <c r="L3218" t="str">
        <f t="shared" ref="L3218:L3281" si="51">_xlfn.CONCAT(LEFT(A3218,3),REPT("*",6),RIGHT(A3218,2))</f>
        <v>491******38</v>
      </c>
    </row>
    <row r="3219" spans="1:12" x14ac:dyDescent="0.25">
      <c r="A3219" t="s">
        <v>8133</v>
      </c>
      <c r="B3219" t="s">
        <v>8134</v>
      </c>
      <c r="C3219" t="s">
        <v>17</v>
      </c>
      <c r="D3219" s="1">
        <v>45299.89503472222</v>
      </c>
      <c r="E3219" s="18" t="s">
        <v>11</v>
      </c>
      <c r="F3219" s="13" t="s">
        <v>16</v>
      </c>
      <c r="G3219" t="s">
        <v>14</v>
      </c>
      <c r="H3219">
        <v>0</v>
      </c>
      <c r="I3219" s="2"/>
      <c r="J3219" s="4">
        <v>0</v>
      </c>
      <c r="K3219" t="str">
        <f>IF((LEN(relatorio_Ananindeua[[#This Row],[CIF/CPF/CNPJ]])=14),relatorio_Ananindeua[[#This Row],[CIF/CPF/CNPJ]],relatorio_Ananindeua[[#This Row],[Coluna2]])</f>
        <v>49172536000183</v>
      </c>
      <c r="L3219" t="str">
        <f t="shared" si="51"/>
        <v>491******83</v>
      </c>
    </row>
    <row r="3220" spans="1:12" x14ac:dyDescent="0.25">
      <c r="A3220" t="s">
        <v>8135</v>
      </c>
      <c r="B3220" t="s">
        <v>8136</v>
      </c>
      <c r="C3220" t="s">
        <v>17</v>
      </c>
      <c r="D3220" s="1">
        <v>45299.89503472222</v>
      </c>
      <c r="E3220" s="18" t="s">
        <v>11</v>
      </c>
      <c r="F3220" s="13" t="s">
        <v>16</v>
      </c>
      <c r="G3220" t="s">
        <v>14</v>
      </c>
      <c r="H3220">
        <v>0</v>
      </c>
      <c r="I3220" s="2"/>
      <c r="J3220" s="4">
        <v>0</v>
      </c>
      <c r="K3220" t="str">
        <f>IF((LEN(relatorio_Ananindeua[[#This Row],[CIF/CPF/CNPJ]])=14),relatorio_Ananindeua[[#This Row],[CIF/CPF/CNPJ]],relatorio_Ananindeua[[#This Row],[Coluna2]])</f>
        <v>49182518000182</v>
      </c>
      <c r="L3220" t="str">
        <f t="shared" si="51"/>
        <v>491******82</v>
      </c>
    </row>
    <row r="3221" spans="1:12" x14ac:dyDescent="0.25">
      <c r="A3221" t="s">
        <v>8137</v>
      </c>
      <c r="B3221" t="s">
        <v>8138</v>
      </c>
      <c r="C3221" t="s">
        <v>17</v>
      </c>
      <c r="D3221" s="1">
        <v>45299.89503472222</v>
      </c>
      <c r="E3221" s="18" t="s">
        <v>11</v>
      </c>
      <c r="F3221" s="13" t="s">
        <v>16</v>
      </c>
      <c r="G3221" t="s">
        <v>14</v>
      </c>
      <c r="H3221">
        <v>0</v>
      </c>
      <c r="I3221" s="2"/>
      <c r="J3221" s="4">
        <v>0</v>
      </c>
      <c r="K3221" t="str">
        <f>IF((LEN(relatorio_Ananindeua[[#This Row],[CIF/CPF/CNPJ]])=14),relatorio_Ananindeua[[#This Row],[CIF/CPF/CNPJ]],relatorio_Ananindeua[[#This Row],[Coluna2]])</f>
        <v>49185711000177</v>
      </c>
      <c r="L3221" t="str">
        <f t="shared" si="51"/>
        <v>491******77</v>
      </c>
    </row>
    <row r="3222" spans="1:12" x14ac:dyDescent="0.25">
      <c r="A3222" t="s">
        <v>8129</v>
      </c>
      <c r="B3222" t="s">
        <v>8130</v>
      </c>
      <c r="C3222" t="s">
        <v>17</v>
      </c>
      <c r="D3222" s="1">
        <v>45299.895057870373</v>
      </c>
      <c r="E3222" s="18" t="s">
        <v>11</v>
      </c>
      <c r="F3222" s="13" t="s">
        <v>16</v>
      </c>
      <c r="G3222" t="s">
        <v>14</v>
      </c>
      <c r="H3222">
        <v>0</v>
      </c>
      <c r="I3222" s="2"/>
      <c r="J3222" s="4">
        <v>0</v>
      </c>
      <c r="K3222" t="str">
        <f>IF((LEN(relatorio_Ananindeua[[#This Row],[CIF/CPF/CNPJ]])=14),relatorio_Ananindeua[[#This Row],[CIF/CPF/CNPJ]],relatorio_Ananindeua[[#This Row],[Coluna2]])</f>
        <v>49164894000144</v>
      </c>
      <c r="L3222" t="str">
        <f t="shared" si="51"/>
        <v>491******44</v>
      </c>
    </row>
    <row r="3223" spans="1:12" x14ac:dyDescent="0.25">
      <c r="A3223" t="s">
        <v>8113</v>
      </c>
      <c r="B3223" t="s">
        <v>8114</v>
      </c>
      <c r="C3223" t="s">
        <v>17</v>
      </c>
      <c r="D3223" s="1">
        <v>45299.895069444443</v>
      </c>
      <c r="E3223" s="18" t="s">
        <v>11</v>
      </c>
      <c r="F3223" s="13" t="s">
        <v>16</v>
      </c>
      <c r="G3223" t="s">
        <v>14</v>
      </c>
      <c r="H3223">
        <v>0</v>
      </c>
      <c r="I3223" s="2"/>
      <c r="J3223" s="4">
        <v>0</v>
      </c>
      <c r="K3223" t="str">
        <f>IF((LEN(relatorio_Ananindeua[[#This Row],[CIF/CPF/CNPJ]])=14),relatorio_Ananindeua[[#This Row],[CIF/CPF/CNPJ]],relatorio_Ananindeua[[#This Row],[Coluna2]])</f>
        <v>49124529000106</v>
      </c>
      <c r="L3223" t="str">
        <f t="shared" si="51"/>
        <v>491******06</v>
      </c>
    </row>
    <row r="3224" spans="1:12" x14ac:dyDescent="0.25">
      <c r="A3224" t="s">
        <v>8127</v>
      </c>
      <c r="B3224" t="s">
        <v>8128</v>
      </c>
      <c r="C3224" t="s">
        <v>17</v>
      </c>
      <c r="D3224" s="1">
        <v>45299.895069444443</v>
      </c>
      <c r="E3224" s="18" t="s">
        <v>11</v>
      </c>
      <c r="F3224" s="13" t="s">
        <v>16</v>
      </c>
      <c r="G3224" t="s">
        <v>14</v>
      </c>
      <c r="H3224">
        <v>0</v>
      </c>
      <c r="I3224" s="2"/>
      <c r="J3224" s="4">
        <v>0</v>
      </c>
      <c r="K3224" t="str">
        <f>IF((LEN(relatorio_Ananindeua[[#This Row],[CIF/CPF/CNPJ]])=14),relatorio_Ananindeua[[#This Row],[CIF/CPF/CNPJ]],relatorio_Ananindeua[[#This Row],[Coluna2]])</f>
        <v>49151585000130</v>
      </c>
      <c r="L3224" t="str">
        <f t="shared" si="51"/>
        <v>491******30</v>
      </c>
    </row>
    <row r="3225" spans="1:12" x14ac:dyDescent="0.25">
      <c r="A3225" t="s">
        <v>8115</v>
      </c>
      <c r="B3225" t="s">
        <v>8116</v>
      </c>
      <c r="C3225" t="s">
        <v>17</v>
      </c>
      <c r="D3225" s="1">
        <v>45299.89508101852</v>
      </c>
      <c r="E3225" s="18" t="s">
        <v>11</v>
      </c>
      <c r="F3225" s="13" t="s">
        <v>16</v>
      </c>
      <c r="G3225" t="s">
        <v>14</v>
      </c>
      <c r="H3225">
        <v>0</v>
      </c>
      <c r="I3225" s="2"/>
      <c r="J3225" s="4">
        <v>0</v>
      </c>
      <c r="K3225" t="str">
        <f>IF((LEN(relatorio_Ananindeua[[#This Row],[CIF/CPF/CNPJ]])=14),relatorio_Ananindeua[[#This Row],[CIF/CPF/CNPJ]],relatorio_Ananindeua[[#This Row],[Coluna2]])</f>
        <v>49129480000184</v>
      </c>
      <c r="L3225" t="str">
        <f t="shared" si="51"/>
        <v>491******84</v>
      </c>
    </row>
    <row r="3226" spans="1:12" x14ac:dyDescent="0.25">
      <c r="A3226" t="s">
        <v>8117</v>
      </c>
      <c r="B3226" t="s">
        <v>8118</v>
      </c>
      <c r="C3226" t="s">
        <v>17</v>
      </c>
      <c r="D3226" s="1">
        <v>45299.89508101852</v>
      </c>
      <c r="E3226" s="18" t="s">
        <v>11</v>
      </c>
      <c r="F3226" s="13" t="s">
        <v>16</v>
      </c>
      <c r="G3226" t="s">
        <v>14</v>
      </c>
      <c r="H3226">
        <v>0</v>
      </c>
      <c r="I3226" s="2"/>
      <c r="J3226" s="4">
        <v>0</v>
      </c>
      <c r="K3226" t="str">
        <f>IF((LEN(relatorio_Ananindeua[[#This Row],[CIF/CPF/CNPJ]])=14),relatorio_Ananindeua[[#This Row],[CIF/CPF/CNPJ]],relatorio_Ananindeua[[#This Row],[Coluna2]])</f>
        <v>49132286000158</v>
      </c>
      <c r="L3226" t="str">
        <f t="shared" si="51"/>
        <v>491******58</v>
      </c>
    </row>
    <row r="3227" spans="1:12" x14ac:dyDescent="0.25">
      <c r="A3227" t="s">
        <v>8119</v>
      </c>
      <c r="B3227" t="s">
        <v>8120</v>
      </c>
      <c r="C3227" t="s">
        <v>17</v>
      </c>
      <c r="D3227" s="1">
        <v>45299.89508101852</v>
      </c>
      <c r="E3227" s="18" t="s">
        <v>11</v>
      </c>
      <c r="F3227" s="13" t="s">
        <v>16</v>
      </c>
      <c r="G3227" t="s">
        <v>14</v>
      </c>
      <c r="H3227">
        <v>0</v>
      </c>
      <c r="I3227" s="2"/>
      <c r="J3227" s="4">
        <v>0</v>
      </c>
      <c r="K3227" t="str">
        <f>IF((LEN(relatorio_Ananindeua[[#This Row],[CIF/CPF/CNPJ]])=14),relatorio_Ananindeua[[#This Row],[CIF/CPF/CNPJ]],relatorio_Ananindeua[[#This Row],[Coluna2]])</f>
        <v>49133142000116</v>
      </c>
      <c r="L3227" t="str">
        <f t="shared" si="51"/>
        <v>491******16</v>
      </c>
    </row>
    <row r="3228" spans="1:12" x14ac:dyDescent="0.25">
      <c r="A3228" t="s">
        <v>8103</v>
      </c>
      <c r="B3228" t="s">
        <v>8104</v>
      </c>
      <c r="C3228" t="s">
        <v>17</v>
      </c>
      <c r="D3228" s="1">
        <v>45299.895092592589</v>
      </c>
      <c r="E3228" s="18" t="s">
        <v>11</v>
      </c>
      <c r="F3228" s="13" t="s">
        <v>16</v>
      </c>
      <c r="G3228" t="s">
        <v>14</v>
      </c>
      <c r="H3228">
        <v>0</v>
      </c>
      <c r="I3228" s="2"/>
      <c r="J3228" s="4">
        <v>0</v>
      </c>
      <c r="K3228" t="str">
        <f>IF((LEN(relatorio_Ananindeua[[#This Row],[CIF/CPF/CNPJ]])=14),relatorio_Ananindeua[[#This Row],[CIF/CPF/CNPJ]],relatorio_Ananindeua[[#This Row],[Coluna2]])</f>
        <v>49107898000190</v>
      </c>
      <c r="L3228" t="str">
        <f t="shared" si="51"/>
        <v>491******90</v>
      </c>
    </row>
    <row r="3229" spans="1:12" x14ac:dyDescent="0.25">
      <c r="A3229" t="s">
        <v>8111</v>
      </c>
      <c r="B3229" t="s">
        <v>8112</v>
      </c>
      <c r="C3229" t="s">
        <v>17</v>
      </c>
      <c r="D3229" s="1">
        <v>45299.895092592589</v>
      </c>
      <c r="E3229" s="18" t="s">
        <v>11</v>
      </c>
      <c r="F3229" s="13" t="s">
        <v>16</v>
      </c>
      <c r="G3229" t="s">
        <v>14</v>
      </c>
      <c r="H3229">
        <v>0</v>
      </c>
      <c r="I3229" s="2"/>
      <c r="J3229" s="4">
        <v>0</v>
      </c>
      <c r="K3229" t="str">
        <f>IF((LEN(relatorio_Ananindeua[[#This Row],[CIF/CPF/CNPJ]])=14),relatorio_Ananindeua[[#This Row],[CIF/CPF/CNPJ]],relatorio_Ananindeua[[#This Row],[Coluna2]])</f>
        <v>49118083000107</v>
      </c>
      <c r="L3229" t="str">
        <f t="shared" si="51"/>
        <v>491******07</v>
      </c>
    </row>
    <row r="3230" spans="1:12" x14ac:dyDescent="0.25">
      <c r="A3230" t="s">
        <v>8109</v>
      </c>
      <c r="B3230" t="s">
        <v>8110</v>
      </c>
      <c r="C3230" t="s">
        <v>17</v>
      </c>
      <c r="D3230" s="1">
        <v>45299.895104166666</v>
      </c>
      <c r="E3230" s="18" t="s">
        <v>11</v>
      </c>
      <c r="F3230" s="13" t="s">
        <v>16</v>
      </c>
      <c r="G3230" t="s">
        <v>14</v>
      </c>
      <c r="H3230">
        <v>0</v>
      </c>
      <c r="I3230" s="2"/>
      <c r="J3230" s="4">
        <v>0</v>
      </c>
      <c r="K3230" t="str">
        <f>IF((LEN(relatorio_Ananindeua[[#This Row],[CIF/CPF/CNPJ]])=14),relatorio_Ananindeua[[#This Row],[CIF/CPF/CNPJ]],relatorio_Ananindeua[[#This Row],[Coluna2]])</f>
        <v>49117746000179</v>
      </c>
      <c r="L3230" t="str">
        <f t="shared" si="51"/>
        <v>491******79</v>
      </c>
    </row>
    <row r="3231" spans="1:12" x14ac:dyDescent="0.25">
      <c r="A3231" t="s">
        <v>8097</v>
      </c>
      <c r="B3231" t="s">
        <v>8098</v>
      </c>
      <c r="C3231" t="s">
        <v>17</v>
      </c>
      <c r="D3231" s="1">
        <v>45299.895115740743</v>
      </c>
      <c r="E3231" s="18" t="s">
        <v>11</v>
      </c>
      <c r="F3231" s="13" t="s">
        <v>16</v>
      </c>
      <c r="G3231" t="s">
        <v>14</v>
      </c>
      <c r="H3231">
        <v>0</v>
      </c>
      <c r="I3231" s="2"/>
      <c r="J3231" s="4">
        <v>0</v>
      </c>
      <c r="K3231" t="str">
        <f>IF((LEN(relatorio_Ananindeua[[#This Row],[CIF/CPF/CNPJ]])=14),relatorio_Ananindeua[[#This Row],[CIF/CPF/CNPJ]],relatorio_Ananindeua[[#This Row],[Coluna2]])</f>
        <v>49099055000190</v>
      </c>
      <c r="L3231" t="str">
        <f t="shared" si="51"/>
        <v>490******90</v>
      </c>
    </row>
    <row r="3232" spans="1:12" x14ac:dyDescent="0.25">
      <c r="A3232" t="s">
        <v>8101</v>
      </c>
      <c r="B3232" t="s">
        <v>8102</v>
      </c>
      <c r="C3232" t="s">
        <v>17</v>
      </c>
      <c r="D3232" s="1">
        <v>45299.895115740743</v>
      </c>
      <c r="E3232" s="18" t="s">
        <v>11</v>
      </c>
      <c r="F3232" s="13" t="s">
        <v>16</v>
      </c>
      <c r="G3232" t="s">
        <v>14</v>
      </c>
      <c r="H3232">
        <v>0</v>
      </c>
      <c r="I3232" s="2"/>
      <c r="J3232" s="4">
        <v>0</v>
      </c>
      <c r="K3232" t="str">
        <f>IF((LEN(relatorio_Ananindeua[[#This Row],[CIF/CPF/CNPJ]])=14),relatorio_Ananindeua[[#This Row],[CIF/CPF/CNPJ]],relatorio_Ananindeua[[#This Row],[Coluna2]])</f>
        <v>49105812000190</v>
      </c>
      <c r="L3232" t="str">
        <f t="shared" si="51"/>
        <v>491******90</v>
      </c>
    </row>
    <row r="3233" spans="1:12" x14ac:dyDescent="0.25">
      <c r="A3233" t="s">
        <v>8075</v>
      </c>
      <c r="B3233" t="s">
        <v>8076</v>
      </c>
      <c r="C3233" t="s">
        <v>17</v>
      </c>
      <c r="D3233" s="1">
        <v>45299.895127314812</v>
      </c>
      <c r="E3233" s="18" t="s">
        <v>11</v>
      </c>
      <c r="F3233" s="13" t="s">
        <v>16</v>
      </c>
      <c r="G3233" t="s">
        <v>14</v>
      </c>
      <c r="H3233">
        <v>0</v>
      </c>
      <c r="I3233" s="2"/>
      <c r="J3233" s="4">
        <v>0</v>
      </c>
      <c r="K3233" t="str">
        <f>IF((LEN(relatorio_Ananindeua[[#This Row],[CIF/CPF/CNPJ]])=14),relatorio_Ananindeua[[#This Row],[CIF/CPF/CNPJ]],relatorio_Ananindeua[[#This Row],[Coluna2]])</f>
        <v>49070252000186</v>
      </c>
      <c r="L3233" t="str">
        <f t="shared" si="51"/>
        <v>490******86</v>
      </c>
    </row>
    <row r="3234" spans="1:12" x14ac:dyDescent="0.25">
      <c r="A3234" t="s">
        <v>8089</v>
      </c>
      <c r="B3234" t="s">
        <v>8090</v>
      </c>
      <c r="C3234" t="s">
        <v>17</v>
      </c>
      <c r="D3234" s="1">
        <v>45299.895127314812</v>
      </c>
      <c r="E3234" s="18" t="s">
        <v>11</v>
      </c>
      <c r="F3234" s="13" t="s">
        <v>16</v>
      </c>
      <c r="G3234" t="s">
        <v>14</v>
      </c>
      <c r="H3234">
        <v>0</v>
      </c>
      <c r="I3234" s="2"/>
      <c r="J3234" s="4">
        <v>0</v>
      </c>
      <c r="K3234" t="str">
        <f>IF((LEN(relatorio_Ananindeua[[#This Row],[CIF/CPF/CNPJ]])=14),relatorio_Ananindeua[[#This Row],[CIF/CPF/CNPJ]],relatorio_Ananindeua[[#This Row],[Coluna2]])</f>
        <v>49086117000129</v>
      </c>
      <c r="L3234" t="str">
        <f t="shared" si="51"/>
        <v>490******29</v>
      </c>
    </row>
    <row r="3235" spans="1:12" x14ac:dyDescent="0.25">
      <c r="A3235" t="s">
        <v>8099</v>
      </c>
      <c r="B3235" t="s">
        <v>8100</v>
      </c>
      <c r="C3235" t="s">
        <v>17</v>
      </c>
      <c r="D3235" s="1">
        <v>45299.895127314812</v>
      </c>
      <c r="E3235" s="18" t="s">
        <v>11</v>
      </c>
      <c r="F3235" s="13" t="s">
        <v>16</v>
      </c>
      <c r="G3235" t="s">
        <v>14</v>
      </c>
      <c r="H3235">
        <v>0</v>
      </c>
      <c r="I3235" s="2"/>
      <c r="J3235" s="4">
        <v>0</v>
      </c>
      <c r="K3235" t="str">
        <f>IF((LEN(relatorio_Ananindeua[[#This Row],[CIF/CPF/CNPJ]])=14),relatorio_Ananindeua[[#This Row],[CIF/CPF/CNPJ]],relatorio_Ananindeua[[#This Row],[Coluna2]])</f>
        <v>49100380000125</v>
      </c>
      <c r="L3235" t="str">
        <f t="shared" si="51"/>
        <v>491******25</v>
      </c>
    </row>
    <row r="3236" spans="1:12" x14ac:dyDescent="0.25">
      <c r="A3236" t="s">
        <v>8105</v>
      </c>
      <c r="B3236" t="s">
        <v>8106</v>
      </c>
      <c r="C3236" t="s">
        <v>17</v>
      </c>
      <c r="D3236" s="1">
        <v>45299.895127314812</v>
      </c>
      <c r="E3236" s="18" t="s">
        <v>11</v>
      </c>
      <c r="F3236" s="13" t="s">
        <v>16</v>
      </c>
      <c r="G3236" t="s">
        <v>14</v>
      </c>
      <c r="H3236">
        <v>0</v>
      </c>
      <c r="I3236" s="2"/>
      <c r="J3236" s="4">
        <v>0</v>
      </c>
      <c r="K3236" t="str">
        <f>IF((LEN(relatorio_Ananindeua[[#This Row],[CIF/CPF/CNPJ]])=14),relatorio_Ananindeua[[#This Row],[CIF/CPF/CNPJ]],relatorio_Ananindeua[[#This Row],[Coluna2]])</f>
        <v>49111279000170</v>
      </c>
      <c r="L3236" t="str">
        <f t="shared" si="51"/>
        <v>491******70</v>
      </c>
    </row>
    <row r="3237" spans="1:12" x14ac:dyDescent="0.25">
      <c r="A3237" t="s">
        <v>8077</v>
      </c>
      <c r="B3237" t="s">
        <v>8078</v>
      </c>
      <c r="C3237" t="s">
        <v>17</v>
      </c>
      <c r="D3237" s="1">
        <v>45299.895138888889</v>
      </c>
      <c r="E3237" s="18" t="s">
        <v>11</v>
      </c>
      <c r="F3237" s="13" t="s">
        <v>16</v>
      </c>
      <c r="G3237" t="s">
        <v>14</v>
      </c>
      <c r="H3237">
        <v>0</v>
      </c>
      <c r="I3237" s="2"/>
      <c r="J3237" s="4">
        <v>0</v>
      </c>
      <c r="K3237" t="str">
        <f>IF((LEN(relatorio_Ananindeua[[#This Row],[CIF/CPF/CNPJ]])=14),relatorio_Ananindeua[[#This Row],[CIF/CPF/CNPJ]],relatorio_Ananindeua[[#This Row],[Coluna2]])</f>
        <v>49072525000121</v>
      </c>
      <c r="L3237" t="str">
        <f t="shared" si="51"/>
        <v>490******21</v>
      </c>
    </row>
    <row r="3238" spans="1:12" x14ac:dyDescent="0.25">
      <c r="A3238" t="s">
        <v>8083</v>
      </c>
      <c r="B3238" t="s">
        <v>8084</v>
      </c>
      <c r="C3238" t="s">
        <v>17</v>
      </c>
      <c r="D3238" s="1">
        <v>45299.895162037035</v>
      </c>
      <c r="E3238" s="18" t="s">
        <v>11</v>
      </c>
      <c r="F3238" s="13" t="s">
        <v>16</v>
      </c>
      <c r="G3238" t="s">
        <v>14</v>
      </c>
      <c r="H3238">
        <v>0</v>
      </c>
      <c r="I3238" s="2"/>
      <c r="J3238" s="4">
        <v>0</v>
      </c>
      <c r="K3238" t="str">
        <f>IF((LEN(relatorio_Ananindeua[[#This Row],[CIF/CPF/CNPJ]])=14),relatorio_Ananindeua[[#This Row],[CIF/CPF/CNPJ]],relatorio_Ananindeua[[#This Row],[Coluna2]])</f>
        <v>49079535000199</v>
      </c>
      <c r="L3238" t="str">
        <f t="shared" si="51"/>
        <v>490******99</v>
      </c>
    </row>
    <row r="3239" spans="1:12" x14ac:dyDescent="0.25">
      <c r="A3239" t="s">
        <v>8087</v>
      </c>
      <c r="B3239" t="s">
        <v>8088</v>
      </c>
      <c r="C3239" t="s">
        <v>17</v>
      </c>
      <c r="D3239" s="1">
        <v>45299.895162037035</v>
      </c>
      <c r="E3239" s="18" t="s">
        <v>11</v>
      </c>
      <c r="F3239" s="13" t="s">
        <v>16</v>
      </c>
      <c r="G3239" t="s">
        <v>14</v>
      </c>
      <c r="H3239">
        <v>0</v>
      </c>
      <c r="I3239" s="2"/>
      <c r="J3239" s="4">
        <v>0</v>
      </c>
      <c r="K3239" t="str">
        <f>IF((LEN(relatorio_Ananindeua[[#This Row],[CIF/CPF/CNPJ]])=14),relatorio_Ananindeua[[#This Row],[CIF/CPF/CNPJ]],relatorio_Ananindeua[[#This Row],[Coluna2]])</f>
        <v>49084559000136</v>
      </c>
      <c r="L3239" t="str">
        <f t="shared" si="51"/>
        <v>490******36</v>
      </c>
    </row>
    <row r="3240" spans="1:12" x14ac:dyDescent="0.25">
      <c r="A3240" t="s">
        <v>692</v>
      </c>
      <c r="B3240" t="s">
        <v>693</v>
      </c>
      <c r="C3240" t="s">
        <v>17</v>
      </c>
      <c r="D3240" s="1">
        <v>45299.895173611112</v>
      </c>
      <c r="E3240" s="18" t="s">
        <v>11</v>
      </c>
      <c r="F3240" s="13" t="s">
        <v>16</v>
      </c>
      <c r="G3240" t="s">
        <v>14</v>
      </c>
      <c r="H3240">
        <v>0</v>
      </c>
      <c r="I3240" s="2"/>
      <c r="J3240" s="4">
        <v>0</v>
      </c>
      <c r="K3240" t="str">
        <f>IF((LEN(relatorio_Ananindeua[[#This Row],[CIF/CPF/CNPJ]])=14),relatorio_Ananindeua[[#This Row],[CIF/CPF/CNPJ]],relatorio_Ananindeua[[#This Row],[Coluna2]])</f>
        <v>15085676000100</v>
      </c>
      <c r="L3240" t="str">
        <f t="shared" si="51"/>
        <v>150******00</v>
      </c>
    </row>
    <row r="3241" spans="1:12" x14ac:dyDescent="0.25">
      <c r="A3241" t="s">
        <v>8067</v>
      </c>
      <c r="B3241" t="s">
        <v>8068</v>
      </c>
      <c r="C3241" t="s">
        <v>17</v>
      </c>
      <c r="D3241" s="1">
        <v>45299.895173611112</v>
      </c>
      <c r="E3241" s="18" t="s">
        <v>11</v>
      </c>
      <c r="F3241" s="13" t="s">
        <v>16</v>
      </c>
      <c r="G3241" t="s">
        <v>14</v>
      </c>
      <c r="H3241">
        <v>0</v>
      </c>
      <c r="I3241" s="2"/>
      <c r="J3241" s="4">
        <v>0</v>
      </c>
      <c r="K3241" t="str">
        <f>IF((LEN(relatorio_Ananindeua[[#This Row],[CIF/CPF/CNPJ]])=14),relatorio_Ananindeua[[#This Row],[CIF/CPF/CNPJ]],relatorio_Ananindeua[[#This Row],[Coluna2]])</f>
        <v>49067134000119</v>
      </c>
      <c r="L3241" t="str">
        <f t="shared" si="51"/>
        <v>490******19</v>
      </c>
    </row>
    <row r="3242" spans="1:12" x14ac:dyDescent="0.25">
      <c r="A3242" t="s">
        <v>8071</v>
      </c>
      <c r="B3242" t="s">
        <v>8072</v>
      </c>
      <c r="C3242" t="s">
        <v>17</v>
      </c>
      <c r="D3242" s="1">
        <v>45299.895173611112</v>
      </c>
      <c r="E3242" s="18" t="s">
        <v>11</v>
      </c>
      <c r="F3242" s="13" t="s">
        <v>16</v>
      </c>
      <c r="G3242" t="s">
        <v>14</v>
      </c>
      <c r="H3242">
        <v>0</v>
      </c>
      <c r="I3242" s="2"/>
      <c r="J3242" s="4">
        <v>0</v>
      </c>
      <c r="K3242" t="str">
        <f>IF((LEN(relatorio_Ananindeua[[#This Row],[CIF/CPF/CNPJ]])=14),relatorio_Ananindeua[[#This Row],[CIF/CPF/CNPJ]],relatorio_Ananindeua[[#This Row],[Coluna2]])</f>
        <v>49068578000179</v>
      </c>
      <c r="L3242" t="str">
        <f t="shared" si="51"/>
        <v>490******79</v>
      </c>
    </row>
    <row r="3243" spans="1:12" x14ac:dyDescent="0.25">
      <c r="A3243" t="s">
        <v>8057</v>
      </c>
      <c r="B3243" t="s">
        <v>8058</v>
      </c>
      <c r="C3243" t="s">
        <v>17</v>
      </c>
      <c r="D3243" s="1">
        <v>45299.895196759258</v>
      </c>
      <c r="E3243" s="18" t="s">
        <v>11</v>
      </c>
      <c r="F3243" s="13" t="s">
        <v>16</v>
      </c>
      <c r="G3243" t="s">
        <v>14</v>
      </c>
      <c r="H3243">
        <v>0</v>
      </c>
      <c r="I3243" s="2"/>
      <c r="J3243" s="4">
        <v>0</v>
      </c>
      <c r="K3243" t="str">
        <f>IF((LEN(relatorio_Ananindeua[[#This Row],[CIF/CPF/CNPJ]])=14),relatorio_Ananindeua[[#This Row],[CIF/CPF/CNPJ]],relatorio_Ananindeua[[#This Row],[Coluna2]])</f>
        <v>49044576000140</v>
      </c>
      <c r="L3243" t="str">
        <f t="shared" si="51"/>
        <v>490******40</v>
      </c>
    </row>
    <row r="3244" spans="1:12" x14ac:dyDescent="0.25">
      <c r="A3244" t="s">
        <v>8063</v>
      </c>
      <c r="B3244" t="s">
        <v>8064</v>
      </c>
      <c r="C3244" t="s">
        <v>17</v>
      </c>
      <c r="D3244" s="1">
        <v>45299.895196759258</v>
      </c>
      <c r="E3244" s="18" t="s">
        <v>11</v>
      </c>
      <c r="F3244" s="13" t="s">
        <v>16</v>
      </c>
      <c r="G3244" t="s">
        <v>14</v>
      </c>
      <c r="H3244">
        <v>0</v>
      </c>
      <c r="I3244" s="2"/>
      <c r="J3244" s="4">
        <v>0</v>
      </c>
      <c r="K3244" t="str">
        <f>IF((LEN(relatorio_Ananindeua[[#This Row],[CIF/CPF/CNPJ]])=14),relatorio_Ananindeua[[#This Row],[CIF/CPF/CNPJ]],relatorio_Ananindeua[[#This Row],[Coluna2]])</f>
        <v>49056119000175</v>
      </c>
      <c r="L3244" t="str">
        <f t="shared" si="51"/>
        <v>490******75</v>
      </c>
    </row>
    <row r="3245" spans="1:12" x14ac:dyDescent="0.25">
      <c r="A3245" t="s">
        <v>8053</v>
      </c>
      <c r="B3245" t="s">
        <v>8054</v>
      </c>
      <c r="C3245" t="s">
        <v>17</v>
      </c>
      <c r="D3245" s="1">
        <v>45299.895243055558</v>
      </c>
      <c r="E3245" s="18" t="s">
        <v>11</v>
      </c>
      <c r="F3245" s="13" t="s">
        <v>16</v>
      </c>
      <c r="G3245" t="s">
        <v>14</v>
      </c>
      <c r="H3245">
        <v>0</v>
      </c>
      <c r="I3245" s="2"/>
      <c r="J3245" s="4">
        <v>0</v>
      </c>
      <c r="K3245" t="str">
        <f>IF((LEN(relatorio_Ananindeua[[#This Row],[CIF/CPF/CNPJ]])=14),relatorio_Ananindeua[[#This Row],[CIF/CPF/CNPJ]],relatorio_Ananindeua[[#This Row],[Coluna2]])</f>
        <v>49013468000100</v>
      </c>
      <c r="L3245" t="str">
        <f t="shared" si="51"/>
        <v>490******00</v>
      </c>
    </row>
    <row r="3246" spans="1:12" x14ac:dyDescent="0.25">
      <c r="A3246" t="s">
        <v>8055</v>
      </c>
      <c r="B3246" t="s">
        <v>8056</v>
      </c>
      <c r="C3246" t="s">
        <v>17</v>
      </c>
      <c r="D3246" s="1">
        <v>45299.895243055558</v>
      </c>
      <c r="E3246" s="18" t="s">
        <v>11</v>
      </c>
      <c r="F3246" s="13" t="s">
        <v>16</v>
      </c>
      <c r="G3246" t="s">
        <v>14</v>
      </c>
      <c r="H3246">
        <v>0</v>
      </c>
      <c r="I3246" s="2"/>
      <c r="J3246" s="4">
        <v>0</v>
      </c>
      <c r="K3246" t="str">
        <f>IF((LEN(relatorio_Ananindeua[[#This Row],[CIF/CPF/CNPJ]])=14),relatorio_Ananindeua[[#This Row],[CIF/CPF/CNPJ]],relatorio_Ananindeua[[#This Row],[Coluna2]])</f>
        <v>49021392000164</v>
      </c>
      <c r="L3246" t="str">
        <f t="shared" si="51"/>
        <v>490******64</v>
      </c>
    </row>
    <row r="3247" spans="1:12" x14ac:dyDescent="0.25">
      <c r="A3247" t="s">
        <v>8061</v>
      </c>
      <c r="B3247" t="s">
        <v>8062</v>
      </c>
      <c r="C3247" t="s">
        <v>17</v>
      </c>
      <c r="D3247" s="1">
        <v>45299.895243055558</v>
      </c>
      <c r="E3247" s="18" t="s">
        <v>11</v>
      </c>
      <c r="F3247" s="13" t="s">
        <v>16</v>
      </c>
      <c r="G3247" t="s">
        <v>14</v>
      </c>
      <c r="H3247">
        <v>0</v>
      </c>
      <c r="I3247" s="2"/>
      <c r="J3247" s="4">
        <v>0</v>
      </c>
      <c r="K3247" t="str">
        <f>IF((LEN(relatorio_Ananindeua[[#This Row],[CIF/CPF/CNPJ]])=14),relatorio_Ananindeua[[#This Row],[CIF/CPF/CNPJ]],relatorio_Ananindeua[[#This Row],[Coluna2]])</f>
        <v>49046376000126</v>
      </c>
      <c r="L3247" t="str">
        <f t="shared" si="51"/>
        <v>490******26</v>
      </c>
    </row>
    <row r="3248" spans="1:12" x14ac:dyDescent="0.25">
      <c r="A3248" t="s">
        <v>8041</v>
      </c>
      <c r="B3248" t="s">
        <v>8042</v>
      </c>
      <c r="C3248" t="s">
        <v>17</v>
      </c>
      <c r="D3248" s="1">
        <v>45299.895300925928</v>
      </c>
      <c r="E3248" s="18" t="s">
        <v>11</v>
      </c>
      <c r="F3248" s="13" t="s">
        <v>16</v>
      </c>
      <c r="G3248" t="s">
        <v>14</v>
      </c>
      <c r="H3248">
        <v>0</v>
      </c>
      <c r="I3248" s="2"/>
      <c r="J3248" s="4">
        <v>0</v>
      </c>
      <c r="K3248" t="str">
        <f>IF((LEN(relatorio_Ananindeua[[#This Row],[CIF/CPF/CNPJ]])=14),relatorio_Ananindeua[[#This Row],[CIF/CPF/CNPJ]],relatorio_Ananindeua[[#This Row],[Coluna2]])</f>
        <v>48981048000154</v>
      </c>
      <c r="L3248" t="str">
        <f t="shared" si="51"/>
        <v>489******54</v>
      </c>
    </row>
    <row r="3249" spans="1:12" x14ac:dyDescent="0.25">
      <c r="A3249" t="s">
        <v>8027</v>
      </c>
      <c r="B3249" t="s">
        <v>8028</v>
      </c>
      <c r="C3249" t="s">
        <v>17</v>
      </c>
      <c r="D3249" s="1">
        <v>45299.895312499997</v>
      </c>
      <c r="E3249" s="18" t="s">
        <v>11</v>
      </c>
      <c r="F3249" s="13" t="s">
        <v>16</v>
      </c>
      <c r="G3249" t="s">
        <v>14</v>
      </c>
      <c r="H3249">
        <v>0</v>
      </c>
      <c r="I3249" s="2"/>
      <c r="J3249" s="4">
        <v>0</v>
      </c>
      <c r="K3249" t="str">
        <f>IF((LEN(relatorio_Ananindeua[[#This Row],[CIF/CPF/CNPJ]])=14),relatorio_Ananindeua[[#This Row],[CIF/CPF/CNPJ]],relatorio_Ananindeua[[#This Row],[Coluna2]])</f>
        <v>48925147000119</v>
      </c>
      <c r="L3249" t="str">
        <f t="shared" si="51"/>
        <v>489******19</v>
      </c>
    </row>
    <row r="3250" spans="1:12" x14ac:dyDescent="0.25">
      <c r="A3250" t="s">
        <v>8031</v>
      </c>
      <c r="B3250" t="s">
        <v>8032</v>
      </c>
      <c r="C3250" t="s">
        <v>17</v>
      </c>
      <c r="D3250" s="1">
        <v>45299.895312499997</v>
      </c>
      <c r="E3250" s="18" t="s">
        <v>11</v>
      </c>
      <c r="F3250" s="13" t="s">
        <v>16</v>
      </c>
      <c r="G3250" t="s">
        <v>14</v>
      </c>
      <c r="H3250">
        <v>0</v>
      </c>
      <c r="I3250" s="2"/>
      <c r="J3250" s="4">
        <v>0</v>
      </c>
      <c r="K3250" t="str">
        <f>IF((LEN(relatorio_Ananindeua[[#This Row],[CIF/CPF/CNPJ]])=14),relatorio_Ananindeua[[#This Row],[CIF/CPF/CNPJ]],relatorio_Ananindeua[[#This Row],[Coluna2]])</f>
        <v>48943072000107</v>
      </c>
      <c r="L3250" t="str">
        <f t="shared" si="51"/>
        <v>489******07</v>
      </c>
    </row>
    <row r="3251" spans="1:12" x14ac:dyDescent="0.25">
      <c r="A3251" t="s">
        <v>8015</v>
      </c>
      <c r="B3251" t="s">
        <v>8016</v>
      </c>
      <c r="C3251" t="s">
        <v>17</v>
      </c>
      <c r="D3251" s="1">
        <v>45299.895324074074</v>
      </c>
      <c r="E3251" s="18" t="s">
        <v>11</v>
      </c>
      <c r="F3251" s="13" t="s">
        <v>16</v>
      </c>
      <c r="G3251" t="s">
        <v>14</v>
      </c>
      <c r="H3251">
        <v>0</v>
      </c>
      <c r="I3251" s="2"/>
      <c r="J3251" s="4">
        <v>0</v>
      </c>
      <c r="K3251" t="str">
        <f>IF((LEN(relatorio_Ananindeua[[#This Row],[CIF/CPF/CNPJ]])=14),relatorio_Ananindeua[[#This Row],[CIF/CPF/CNPJ]],relatorio_Ananindeua[[#This Row],[Coluna2]])</f>
        <v>48906431000148</v>
      </c>
      <c r="L3251" t="str">
        <f t="shared" si="51"/>
        <v>489******48</v>
      </c>
    </row>
    <row r="3252" spans="1:12" x14ac:dyDescent="0.25">
      <c r="A3252" t="s">
        <v>8019</v>
      </c>
      <c r="B3252" t="s">
        <v>8020</v>
      </c>
      <c r="C3252" t="s">
        <v>17</v>
      </c>
      <c r="D3252" s="1">
        <v>45299.895324074074</v>
      </c>
      <c r="E3252" s="18" t="s">
        <v>11</v>
      </c>
      <c r="F3252" s="13" t="s">
        <v>16</v>
      </c>
      <c r="G3252" t="s">
        <v>14</v>
      </c>
      <c r="H3252">
        <v>0</v>
      </c>
      <c r="I3252" s="2"/>
      <c r="J3252" s="4">
        <v>0</v>
      </c>
      <c r="K3252" t="str">
        <f>IF((LEN(relatorio_Ananindeua[[#This Row],[CIF/CPF/CNPJ]])=14),relatorio_Ananindeua[[#This Row],[CIF/CPF/CNPJ]],relatorio_Ananindeua[[#This Row],[Coluna2]])</f>
        <v>48911665000183</v>
      </c>
      <c r="L3252" t="str">
        <f t="shared" si="51"/>
        <v>489******83</v>
      </c>
    </row>
    <row r="3253" spans="1:12" x14ac:dyDescent="0.25">
      <c r="A3253" t="s">
        <v>8023</v>
      </c>
      <c r="B3253" t="s">
        <v>8024</v>
      </c>
      <c r="C3253" t="s">
        <v>17</v>
      </c>
      <c r="D3253" s="1">
        <v>45299.895324074074</v>
      </c>
      <c r="E3253" s="18" t="s">
        <v>11</v>
      </c>
      <c r="F3253" s="13" t="s">
        <v>16</v>
      </c>
      <c r="G3253" t="s">
        <v>14</v>
      </c>
      <c r="H3253">
        <v>0</v>
      </c>
      <c r="I3253" s="2"/>
      <c r="J3253" s="4">
        <v>0</v>
      </c>
      <c r="K3253" t="str">
        <f>IF((LEN(relatorio_Ananindeua[[#This Row],[CIF/CPF/CNPJ]])=14),relatorio_Ananindeua[[#This Row],[CIF/CPF/CNPJ]],relatorio_Ananindeua[[#This Row],[Coluna2]])</f>
        <v>48917840000140</v>
      </c>
      <c r="L3253" t="str">
        <f t="shared" si="51"/>
        <v>489******40</v>
      </c>
    </row>
    <row r="3254" spans="1:12" x14ac:dyDescent="0.25">
      <c r="A3254" t="s">
        <v>8011</v>
      </c>
      <c r="B3254" t="s">
        <v>8012</v>
      </c>
      <c r="C3254" t="s">
        <v>17</v>
      </c>
      <c r="D3254" s="1">
        <v>45299.895335648151</v>
      </c>
      <c r="E3254" s="18" t="s">
        <v>11</v>
      </c>
      <c r="F3254" s="13" t="s">
        <v>16</v>
      </c>
      <c r="G3254" t="s">
        <v>14</v>
      </c>
      <c r="H3254">
        <v>0</v>
      </c>
      <c r="I3254" s="2"/>
      <c r="J3254" s="4">
        <v>0</v>
      </c>
      <c r="K3254" t="str">
        <f>IF((LEN(relatorio_Ananindeua[[#This Row],[CIF/CPF/CNPJ]])=14),relatorio_Ananindeua[[#This Row],[CIF/CPF/CNPJ]],relatorio_Ananindeua[[#This Row],[Coluna2]])</f>
        <v>48899523000148</v>
      </c>
      <c r="L3254" t="str">
        <f t="shared" si="51"/>
        <v>488******48</v>
      </c>
    </row>
    <row r="3255" spans="1:12" x14ac:dyDescent="0.25">
      <c r="A3255" t="s">
        <v>7997</v>
      </c>
      <c r="B3255" t="s">
        <v>7998</v>
      </c>
      <c r="C3255" t="s">
        <v>17</v>
      </c>
      <c r="D3255" s="1">
        <v>45299.895370370374</v>
      </c>
      <c r="E3255" s="18" t="s">
        <v>11</v>
      </c>
      <c r="F3255" s="13" t="s">
        <v>16</v>
      </c>
      <c r="G3255" t="s">
        <v>14</v>
      </c>
      <c r="H3255">
        <v>0</v>
      </c>
      <c r="I3255" s="2"/>
      <c r="J3255" s="4">
        <v>0</v>
      </c>
      <c r="K3255" t="str">
        <f>IF((LEN(relatorio_Ananindeua[[#This Row],[CIF/CPF/CNPJ]])=14),relatorio_Ananindeua[[#This Row],[CIF/CPF/CNPJ]],relatorio_Ananindeua[[#This Row],[Coluna2]])</f>
        <v>48882918000138</v>
      </c>
      <c r="L3255" t="str">
        <f t="shared" si="51"/>
        <v>488******38</v>
      </c>
    </row>
    <row r="3256" spans="1:12" x14ac:dyDescent="0.25">
      <c r="A3256" t="s">
        <v>7995</v>
      </c>
      <c r="B3256" t="s">
        <v>7996</v>
      </c>
      <c r="C3256" t="s">
        <v>17</v>
      </c>
      <c r="D3256" s="1">
        <v>45299.895381944443</v>
      </c>
      <c r="E3256" s="18" t="s">
        <v>11</v>
      </c>
      <c r="F3256" s="13" t="s">
        <v>16</v>
      </c>
      <c r="G3256" t="s">
        <v>14</v>
      </c>
      <c r="H3256">
        <v>0</v>
      </c>
      <c r="I3256" s="2"/>
      <c r="J3256" s="4">
        <v>0</v>
      </c>
      <c r="K3256" t="str">
        <f>IF((LEN(relatorio_Ananindeua[[#This Row],[CIF/CPF/CNPJ]])=14),relatorio_Ananindeua[[#This Row],[CIF/CPF/CNPJ]],relatorio_Ananindeua[[#This Row],[Coluna2]])</f>
        <v>48866762000100</v>
      </c>
      <c r="L3256" t="str">
        <f t="shared" si="51"/>
        <v>488******00</v>
      </c>
    </row>
    <row r="3257" spans="1:12" x14ac:dyDescent="0.25">
      <c r="A3257" t="s">
        <v>1766</v>
      </c>
      <c r="B3257" t="s">
        <v>1767</v>
      </c>
      <c r="C3257" t="s">
        <v>17</v>
      </c>
      <c r="D3257" s="1">
        <v>45299.895856481482</v>
      </c>
      <c r="E3257" s="18" t="s">
        <v>11</v>
      </c>
      <c r="F3257" s="13" t="s">
        <v>16</v>
      </c>
      <c r="G3257" t="s">
        <v>14</v>
      </c>
      <c r="H3257">
        <v>0</v>
      </c>
      <c r="I3257" s="2"/>
      <c r="J3257" s="4">
        <v>0</v>
      </c>
      <c r="K3257" t="str">
        <f>IF((LEN(relatorio_Ananindeua[[#This Row],[CIF/CPF/CNPJ]])=14),relatorio_Ananindeua[[#This Row],[CIF/CPF/CNPJ]],relatorio_Ananindeua[[#This Row],[Coluna2]])</f>
        <v>24228812000157</v>
      </c>
      <c r="L3257" t="str">
        <f t="shared" si="51"/>
        <v>242******57</v>
      </c>
    </row>
    <row r="3258" spans="1:12" x14ac:dyDescent="0.25">
      <c r="A3258" t="s">
        <v>7989</v>
      </c>
      <c r="B3258" t="s">
        <v>7990</v>
      </c>
      <c r="C3258" t="s">
        <v>17</v>
      </c>
      <c r="D3258" s="1">
        <v>45299.896840277775</v>
      </c>
      <c r="E3258" s="18" t="s">
        <v>11</v>
      </c>
      <c r="F3258" s="13" t="s">
        <v>16</v>
      </c>
      <c r="G3258" t="s">
        <v>14</v>
      </c>
      <c r="H3258">
        <v>0</v>
      </c>
      <c r="I3258" s="2"/>
      <c r="J3258" s="4">
        <v>0</v>
      </c>
      <c r="K3258" t="str">
        <f>IF((LEN(relatorio_Ananindeua[[#This Row],[CIF/CPF/CNPJ]])=14),relatorio_Ananindeua[[#This Row],[CIF/CPF/CNPJ]],relatorio_Ananindeua[[#This Row],[Coluna2]])</f>
        <v>48855578000156</v>
      </c>
      <c r="L3258" t="str">
        <f t="shared" si="51"/>
        <v>488******56</v>
      </c>
    </row>
    <row r="3259" spans="1:12" x14ac:dyDescent="0.25">
      <c r="A3259" t="s">
        <v>7985</v>
      </c>
      <c r="B3259" t="s">
        <v>7986</v>
      </c>
      <c r="C3259" t="s">
        <v>17</v>
      </c>
      <c r="D3259" s="1">
        <v>45299.897129629629</v>
      </c>
      <c r="E3259" s="18" t="s">
        <v>11</v>
      </c>
      <c r="F3259" s="13" t="s">
        <v>16</v>
      </c>
      <c r="G3259" t="s">
        <v>14</v>
      </c>
      <c r="H3259">
        <v>0</v>
      </c>
      <c r="I3259" s="2"/>
      <c r="J3259" s="4">
        <v>0</v>
      </c>
      <c r="K3259" t="str">
        <f>IF((LEN(relatorio_Ananindeua[[#This Row],[CIF/CPF/CNPJ]])=14),relatorio_Ananindeua[[#This Row],[CIF/CPF/CNPJ]],relatorio_Ananindeua[[#This Row],[Coluna2]])</f>
        <v>48848465000123</v>
      </c>
      <c r="L3259" t="str">
        <f t="shared" si="51"/>
        <v>488******23</v>
      </c>
    </row>
    <row r="3260" spans="1:12" x14ac:dyDescent="0.25">
      <c r="A3260" t="s">
        <v>7983</v>
      </c>
      <c r="B3260" t="s">
        <v>7984</v>
      </c>
      <c r="C3260" t="s">
        <v>17</v>
      </c>
      <c r="D3260" s="1">
        <v>45299.897337962961</v>
      </c>
      <c r="E3260" s="18" t="s">
        <v>11</v>
      </c>
      <c r="F3260" s="13" t="s">
        <v>16</v>
      </c>
      <c r="G3260" t="s">
        <v>14</v>
      </c>
      <c r="H3260">
        <v>0</v>
      </c>
      <c r="I3260" s="2"/>
      <c r="J3260" s="4">
        <v>0</v>
      </c>
      <c r="K3260" t="str">
        <f>IF((LEN(relatorio_Ananindeua[[#This Row],[CIF/CPF/CNPJ]])=14),relatorio_Ananindeua[[#This Row],[CIF/CPF/CNPJ]],relatorio_Ananindeua[[#This Row],[Coluna2]])</f>
        <v>48838287000150</v>
      </c>
      <c r="L3260" t="str">
        <f t="shared" si="51"/>
        <v>488******50</v>
      </c>
    </row>
    <row r="3261" spans="1:12" x14ac:dyDescent="0.25">
      <c r="A3261" t="s">
        <v>7979</v>
      </c>
      <c r="B3261" t="s">
        <v>7980</v>
      </c>
      <c r="C3261" t="s">
        <v>17</v>
      </c>
      <c r="D3261" s="1">
        <v>45299.897372685184</v>
      </c>
      <c r="E3261" s="18" t="s">
        <v>11</v>
      </c>
      <c r="F3261" s="13" t="s">
        <v>16</v>
      </c>
      <c r="G3261" t="s">
        <v>14</v>
      </c>
      <c r="H3261">
        <v>0</v>
      </c>
      <c r="I3261" s="2"/>
      <c r="J3261" s="4">
        <v>0</v>
      </c>
      <c r="K3261" t="str">
        <f>IF((LEN(relatorio_Ananindeua[[#This Row],[CIF/CPF/CNPJ]])=14),relatorio_Ananindeua[[#This Row],[CIF/CPF/CNPJ]],relatorio_Ananindeua[[#This Row],[Coluna2]])</f>
        <v>48821013000158</v>
      </c>
      <c r="L3261" t="str">
        <f t="shared" si="51"/>
        <v>488******58</v>
      </c>
    </row>
    <row r="3262" spans="1:12" x14ac:dyDescent="0.25">
      <c r="A3262" t="s">
        <v>7981</v>
      </c>
      <c r="B3262" t="s">
        <v>7982</v>
      </c>
      <c r="C3262" t="s">
        <v>17</v>
      </c>
      <c r="D3262" s="1">
        <v>45299.897372685184</v>
      </c>
      <c r="E3262" s="18" t="s">
        <v>11</v>
      </c>
      <c r="F3262" s="13" t="s">
        <v>16</v>
      </c>
      <c r="G3262" t="s">
        <v>14</v>
      </c>
      <c r="H3262">
        <v>0</v>
      </c>
      <c r="I3262" s="2"/>
      <c r="J3262" s="4">
        <v>0</v>
      </c>
      <c r="K3262" t="str">
        <f>IF((LEN(relatorio_Ananindeua[[#This Row],[CIF/CPF/CNPJ]])=14),relatorio_Ananindeua[[#This Row],[CIF/CPF/CNPJ]],relatorio_Ananindeua[[#This Row],[Coluna2]])</f>
        <v>48836140000120</v>
      </c>
      <c r="L3262" t="str">
        <f t="shared" si="51"/>
        <v>488******20</v>
      </c>
    </row>
    <row r="3263" spans="1:12" x14ac:dyDescent="0.25">
      <c r="A3263" t="s">
        <v>7921</v>
      </c>
      <c r="B3263" t="s">
        <v>7922</v>
      </c>
      <c r="C3263" t="s">
        <v>17</v>
      </c>
      <c r="D3263" s="1">
        <v>45299.89738425926</v>
      </c>
      <c r="E3263" s="18" t="s">
        <v>11</v>
      </c>
      <c r="F3263" s="13" t="s">
        <v>16</v>
      </c>
      <c r="G3263" t="s">
        <v>14</v>
      </c>
      <c r="H3263">
        <v>0</v>
      </c>
      <c r="I3263" s="2"/>
      <c r="J3263" s="4">
        <v>0</v>
      </c>
      <c r="K3263" t="str">
        <f>IF((LEN(relatorio_Ananindeua[[#This Row],[CIF/CPF/CNPJ]])=14),relatorio_Ananindeua[[#This Row],[CIF/CPF/CNPJ]],relatorio_Ananindeua[[#This Row],[Coluna2]])</f>
        <v>48732915000118</v>
      </c>
      <c r="L3263" t="str">
        <f t="shared" si="51"/>
        <v>487******18</v>
      </c>
    </row>
    <row r="3264" spans="1:12" x14ac:dyDescent="0.25">
      <c r="A3264" t="s">
        <v>7975</v>
      </c>
      <c r="B3264" t="s">
        <v>7976</v>
      </c>
      <c r="C3264" t="s">
        <v>17</v>
      </c>
      <c r="D3264" s="1">
        <v>45299.897488425922</v>
      </c>
      <c r="E3264" s="18" t="s">
        <v>11</v>
      </c>
      <c r="F3264" s="13" t="s">
        <v>16</v>
      </c>
      <c r="G3264" t="s">
        <v>14</v>
      </c>
      <c r="H3264">
        <v>0</v>
      </c>
      <c r="I3264" s="2"/>
      <c r="J3264" s="4">
        <v>0</v>
      </c>
      <c r="K3264" t="str">
        <f>IF((LEN(relatorio_Ananindeua[[#This Row],[CIF/CPF/CNPJ]])=14),relatorio_Ananindeua[[#This Row],[CIF/CPF/CNPJ]],relatorio_Ananindeua[[#This Row],[Coluna2]])</f>
        <v>48812102000138</v>
      </c>
      <c r="L3264" t="str">
        <f t="shared" si="51"/>
        <v>488******38</v>
      </c>
    </row>
    <row r="3265" spans="1:12" x14ac:dyDescent="0.25">
      <c r="A3265" t="s">
        <v>7973</v>
      </c>
      <c r="B3265" t="s">
        <v>7974</v>
      </c>
      <c r="C3265" t="s">
        <v>17</v>
      </c>
      <c r="D3265" s="1">
        <v>45299.897499999999</v>
      </c>
      <c r="E3265" s="18" t="s">
        <v>11</v>
      </c>
      <c r="F3265" s="13" t="s">
        <v>16</v>
      </c>
      <c r="G3265" t="s">
        <v>14</v>
      </c>
      <c r="H3265">
        <v>0</v>
      </c>
      <c r="I3265" s="2"/>
      <c r="J3265" s="4">
        <v>0</v>
      </c>
      <c r="K3265" t="str">
        <f>IF((LEN(relatorio_Ananindeua[[#This Row],[CIF/CPF/CNPJ]])=14),relatorio_Ananindeua[[#This Row],[CIF/CPF/CNPJ]],relatorio_Ananindeua[[#This Row],[Coluna2]])</f>
        <v>48798834000110</v>
      </c>
      <c r="L3265" t="str">
        <f t="shared" si="51"/>
        <v>487******10</v>
      </c>
    </row>
    <row r="3266" spans="1:12" x14ac:dyDescent="0.25">
      <c r="A3266" t="s">
        <v>3670</v>
      </c>
      <c r="B3266" t="s">
        <v>3671</v>
      </c>
      <c r="C3266" t="s">
        <v>17</v>
      </c>
      <c r="D3266" s="1">
        <v>45299.897511574076</v>
      </c>
      <c r="E3266" s="18" t="s">
        <v>11</v>
      </c>
      <c r="F3266" s="13" t="s">
        <v>16</v>
      </c>
      <c r="G3266" t="s">
        <v>14</v>
      </c>
      <c r="H3266">
        <v>0</v>
      </c>
      <c r="I3266" s="2"/>
      <c r="J3266" s="4">
        <v>0</v>
      </c>
      <c r="K3266" t="str">
        <f>IF((LEN(relatorio_Ananindeua[[#This Row],[CIF/CPF/CNPJ]])=14),relatorio_Ananindeua[[#This Row],[CIF/CPF/CNPJ]],relatorio_Ananindeua[[#This Row],[Coluna2]])</f>
        <v>34527428000109</v>
      </c>
      <c r="L3266" t="str">
        <f t="shared" si="51"/>
        <v>345******09</v>
      </c>
    </row>
    <row r="3267" spans="1:12" x14ac:dyDescent="0.25">
      <c r="A3267" t="s">
        <v>6384</v>
      </c>
      <c r="B3267" t="s">
        <v>6385</v>
      </c>
      <c r="C3267" t="s">
        <v>17</v>
      </c>
      <c r="D3267" s="1">
        <v>45299.897523148145</v>
      </c>
      <c r="E3267" s="18" t="s">
        <v>11</v>
      </c>
      <c r="F3267" s="13" t="s">
        <v>16</v>
      </c>
      <c r="G3267" t="s">
        <v>14</v>
      </c>
      <c r="H3267">
        <v>0</v>
      </c>
      <c r="I3267" s="2"/>
      <c r="J3267" s="4">
        <v>0</v>
      </c>
      <c r="K3267" t="str">
        <f>IF((LEN(relatorio_Ananindeua[[#This Row],[CIF/CPF/CNPJ]])=14),relatorio_Ananindeua[[#This Row],[CIF/CPF/CNPJ]],relatorio_Ananindeua[[#This Row],[Coluna2]])</f>
        <v>44766092000190</v>
      </c>
      <c r="L3267" t="str">
        <f t="shared" si="51"/>
        <v>447******90</v>
      </c>
    </row>
    <row r="3268" spans="1:12" x14ac:dyDescent="0.25">
      <c r="A3268" t="s">
        <v>7969</v>
      </c>
      <c r="B3268" t="s">
        <v>7970</v>
      </c>
      <c r="C3268" t="s">
        <v>17</v>
      </c>
      <c r="D3268" s="1">
        <v>45299.897523148145</v>
      </c>
      <c r="E3268" s="18" t="s">
        <v>11</v>
      </c>
      <c r="F3268" s="13" t="s">
        <v>16</v>
      </c>
      <c r="G3268" t="s">
        <v>14</v>
      </c>
      <c r="H3268">
        <v>0</v>
      </c>
      <c r="I3268" s="2"/>
      <c r="J3268" s="4">
        <v>0</v>
      </c>
      <c r="K3268" t="str">
        <f>IF((LEN(relatorio_Ananindeua[[#This Row],[CIF/CPF/CNPJ]])=14),relatorio_Ananindeua[[#This Row],[CIF/CPF/CNPJ]],relatorio_Ananindeua[[#This Row],[Coluna2]])</f>
        <v>48796142000133</v>
      </c>
      <c r="L3268" t="str">
        <f t="shared" si="51"/>
        <v>487******33</v>
      </c>
    </row>
    <row r="3269" spans="1:12" x14ac:dyDescent="0.25">
      <c r="A3269" t="s">
        <v>7971</v>
      </c>
      <c r="B3269" t="s">
        <v>7972</v>
      </c>
      <c r="C3269" t="s">
        <v>17</v>
      </c>
      <c r="D3269" s="1">
        <v>45299.897523148145</v>
      </c>
      <c r="E3269" s="18" t="s">
        <v>11</v>
      </c>
      <c r="F3269" s="13" t="s">
        <v>16</v>
      </c>
      <c r="G3269" t="s">
        <v>14</v>
      </c>
      <c r="H3269">
        <v>0</v>
      </c>
      <c r="I3269" s="2"/>
      <c r="J3269" s="4">
        <v>0</v>
      </c>
      <c r="K3269" t="str">
        <f>IF((LEN(relatorio_Ananindeua[[#This Row],[CIF/CPF/CNPJ]])=14),relatorio_Ananindeua[[#This Row],[CIF/CPF/CNPJ]],relatorio_Ananindeua[[#This Row],[Coluna2]])</f>
        <v>48796736000144</v>
      </c>
      <c r="L3269" t="str">
        <f t="shared" si="51"/>
        <v>487******44</v>
      </c>
    </row>
    <row r="3270" spans="1:12" x14ac:dyDescent="0.25">
      <c r="A3270" t="s">
        <v>122</v>
      </c>
      <c r="B3270" t="s">
        <v>123</v>
      </c>
      <c r="C3270" t="s">
        <v>17</v>
      </c>
      <c r="D3270" s="1">
        <v>45299.897534722222</v>
      </c>
      <c r="E3270" s="18" t="s">
        <v>11</v>
      </c>
      <c r="F3270" s="13" t="s">
        <v>16</v>
      </c>
      <c r="G3270" t="s">
        <v>14</v>
      </c>
      <c r="H3270">
        <v>0</v>
      </c>
      <c r="I3270" s="2"/>
      <c r="J3270" s="4">
        <v>0</v>
      </c>
      <c r="K3270" t="str">
        <f>IF((LEN(relatorio_Ananindeua[[#This Row],[CIF/CPF/CNPJ]])=14),relatorio_Ananindeua[[#This Row],[CIF/CPF/CNPJ]],relatorio_Ananindeua[[#This Row],[Coluna2]])</f>
        <v>11638250000178</v>
      </c>
      <c r="L3270" t="str">
        <f t="shared" si="51"/>
        <v>116******78</v>
      </c>
    </row>
    <row r="3271" spans="1:12" x14ac:dyDescent="0.25">
      <c r="A3271" t="s">
        <v>7955</v>
      </c>
      <c r="B3271" t="s">
        <v>7956</v>
      </c>
      <c r="C3271" t="s">
        <v>17</v>
      </c>
      <c r="D3271" s="1">
        <v>45299.897534722222</v>
      </c>
      <c r="E3271" s="18" t="s">
        <v>11</v>
      </c>
      <c r="F3271" s="13" t="s">
        <v>16</v>
      </c>
      <c r="G3271" t="s">
        <v>14</v>
      </c>
      <c r="H3271">
        <v>0</v>
      </c>
      <c r="I3271" s="2"/>
      <c r="J3271" s="4">
        <v>0</v>
      </c>
      <c r="K3271" t="str">
        <f>IF((LEN(relatorio_Ananindeua[[#This Row],[CIF/CPF/CNPJ]])=14),relatorio_Ananindeua[[#This Row],[CIF/CPF/CNPJ]],relatorio_Ananindeua[[#This Row],[Coluna2]])</f>
        <v>48778292000114</v>
      </c>
      <c r="L3271" t="str">
        <f t="shared" si="51"/>
        <v>487******14</v>
      </c>
    </row>
    <row r="3272" spans="1:12" x14ac:dyDescent="0.25">
      <c r="A3272" t="s">
        <v>7963</v>
      </c>
      <c r="B3272" t="s">
        <v>7964</v>
      </c>
      <c r="C3272" t="s">
        <v>17</v>
      </c>
      <c r="D3272" s="1">
        <v>45299.897534722222</v>
      </c>
      <c r="E3272" s="18" t="s">
        <v>11</v>
      </c>
      <c r="F3272" s="13" t="s">
        <v>16</v>
      </c>
      <c r="G3272" t="s">
        <v>14</v>
      </c>
      <c r="H3272">
        <v>0</v>
      </c>
      <c r="I3272" s="2"/>
      <c r="J3272" s="4">
        <v>0</v>
      </c>
      <c r="K3272" t="str">
        <f>IF((LEN(relatorio_Ananindeua[[#This Row],[CIF/CPF/CNPJ]])=14),relatorio_Ananindeua[[#This Row],[CIF/CPF/CNPJ]],relatorio_Ananindeua[[#This Row],[Coluna2]])</f>
        <v>48791051000105</v>
      </c>
      <c r="L3272" t="str">
        <f t="shared" si="51"/>
        <v>487******05</v>
      </c>
    </row>
    <row r="3273" spans="1:12" x14ac:dyDescent="0.25">
      <c r="A3273" t="s">
        <v>4388</v>
      </c>
      <c r="B3273" t="s">
        <v>4389</v>
      </c>
      <c r="C3273" t="s">
        <v>17</v>
      </c>
      <c r="D3273" s="1">
        <v>45299.897546296299</v>
      </c>
      <c r="E3273" s="18" t="s">
        <v>11</v>
      </c>
      <c r="F3273" s="13" t="s">
        <v>16</v>
      </c>
      <c r="G3273" t="s">
        <v>14</v>
      </c>
      <c r="H3273">
        <v>0</v>
      </c>
      <c r="I3273" s="2"/>
      <c r="J3273" s="4">
        <v>0</v>
      </c>
      <c r="K3273" t="str">
        <f>IF((LEN(relatorio_Ananindeua[[#This Row],[CIF/CPF/CNPJ]])=14),relatorio_Ananindeua[[#This Row],[CIF/CPF/CNPJ]],relatorio_Ananindeua[[#This Row],[Coluna2]])</f>
        <v>37341824000135</v>
      </c>
      <c r="L3273" t="str">
        <f t="shared" si="51"/>
        <v>373******35</v>
      </c>
    </row>
    <row r="3274" spans="1:12" x14ac:dyDescent="0.25">
      <c r="A3274" t="s">
        <v>7953</v>
      </c>
      <c r="B3274" t="s">
        <v>7954</v>
      </c>
      <c r="C3274" t="s">
        <v>17</v>
      </c>
      <c r="D3274" s="1">
        <v>45299.897546296299</v>
      </c>
      <c r="E3274" s="18" t="s">
        <v>11</v>
      </c>
      <c r="F3274" s="13" t="s">
        <v>16</v>
      </c>
      <c r="G3274" t="s">
        <v>14</v>
      </c>
      <c r="H3274">
        <v>0</v>
      </c>
      <c r="I3274" s="2"/>
      <c r="J3274" s="4">
        <v>0</v>
      </c>
      <c r="K3274" t="str">
        <f>IF((LEN(relatorio_Ananindeua[[#This Row],[CIF/CPF/CNPJ]])=14),relatorio_Ananindeua[[#This Row],[CIF/CPF/CNPJ]],relatorio_Ananindeua[[#This Row],[Coluna2]])</f>
        <v>48777129000137</v>
      </c>
      <c r="L3274" t="str">
        <f t="shared" si="51"/>
        <v>487******37</v>
      </c>
    </row>
    <row r="3275" spans="1:12" x14ac:dyDescent="0.25">
      <c r="A3275" t="s">
        <v>5140</v>
      </c>
      <c r="B3275" t="s">
        <v>5141</v>
      </c>
      <c r="C3275" t="s">
        <v>17</v>
      </c>
      <c r="D3275" s="1">
        <v>45299.897557870368</v>
      </c>
      <c r="E3275" s="18" t="s">
        <v>11</v>
      </c>
      <c r="F3275" s="13" t="s">
        <v>16</v>
      </c>
      <c r="G3275" t="s">
        <v>14</v>
      </c>
      <c r="H3275">
        <v>0</v>
      </c>
      <c r="I3275" s="2"/>
      <c r="J3275" s="4">
        <v>0</v>
      </c>
      <c r="K3275" t="str">
        <f>IF((LEN(relatorio_Ananindeua[[#This Row],[CIF/CPF/CNPJ]])=14),relatorio_Ananindeua[[#This Row],[CIF/CPF/CNPJ]],relatorio_Ananindeua[[#This Row],[Coluna2]])</f>
        <v>40748734000178</v>
      </c>
      <c r="L3275" t="str">
        <f t="shared" si="51"/>
        <v>407******78</v>
      </c>
    </row>
    <row r="3276" spans="1:12" x14ac:dyDescent="0.25">
      <c r="A3276" t="s">
        <v>7332</v>
      </c>
      <c r="B3276" t="s">
        <v>7333</v>
      </c>
      <c r="C3276" t="s">
        <v>17</v>
      </c>
      <c r="D3276" s="1">
        <v>45299.897557870368</v>
      </c>
      <c r="E3276" s="18" t="s">
        <v>11</v>
      </c>
      <c r="F3276" s="13" t="s">
        <v>16</v>
      </c>
      <c r="G3276" t="s">
        <v>14</v>
      </c>
      <c r="H3276">
        <v>0</v>
      </c>
      <c r="I3276" s="2"/>
      <c r="J3276" s="4">
        <v>0</v>
      </c>
      <c r="K3276" t="str">
        <f>IF((LEN(relatorio_Ananindeua[[#This Row],[CIF/CPF/CNPJ]])=14),relatorio_Ananindeua[[#This Row],[CIF/CPF/CNPJ]],relatorio_Ananindeua[[#This Row],[Coluna2]])</f>
        <v>47344186000160</v>
      </c>
      <c r="L3276" t="str">
        <f t="shared" si="51"/>
        <v>473******60</v>
      </c>
    </row>
    <row r="3277" spans="1:12" x14ac:dyDescent="0.25">
      <c r="A3277" t="s">
        <v>7957</v>
      </c>
      <c r="B3277" t="s">
        <v>7958</v>
      </c>
      <c r="C3277" t="s">
        <v>17</v>
      </c>
      <c r="D3277" s="1">
        <v>45299.897557870368</v>
      </c>
      <c r="E3277" s="18" t="s">
        <v>11</v>
      </c>
      <c r="F3277" s="13" t="s">
        <v>16</v>
      </c>
      <c r="G3277" t="s">
        <v>14</v>
      </c>
      <c r="H3277">
        <v>0</v>
      </c>
      <c r="I3277" s="2"/>
      <c r="J3277" s="4">
        <v>0</v>
      </c>
      <c r="K3277" t="str">
        <f>IF((LEN(relatorio_Ananindeua[[#This Row],[CIF/CPF/CNPJ]])=14),relatorio_Ananindeua[[#This Row],[CIF/CPF/CNPJ]],relatorio_Ananindeua[[#This Row],[Coluna2]])</f>
        <v>48778828000100</v>
      </c>
      <c r="L3277" t="str">
        <f t="shared" si="51"/>
        <v>487******00</v>
      </c>
    </row>
    <row r="3278" spans="1:12" x14ac:dyDescent="0.25">
      <c r="A3278" t="s">
        <v>927</v>
      </c>
      <c r="B3278" t="s">
        <v>928</v>
      </c>
      <c r="C3278" t="s">
        <v>17</v>
      </c>
      <c r="D3278" s="1">
        <v>45299.897569444445</v>
      </c>
      <c r="E3278" s="18" t="s">
        <v>11</v>
      </c>
      <c r="F3278" s="13" t="s">
        <v>16</v>
      </c>
      <c r="G3278" t="s">
        <v>14</v>
      </c>
      <c r="H3278">
        <v>0</v>
      </c>
      <c r="I3278" s="2"/>
      <c r="J3278" s="4">
        <v>0</v>
      </c>
      <c r="K3278" t="str">
        <f>IF((LEN(relatorio_Ananindeua[[#This Row],[CIF/CPF/CNPJ]])=14),relatorio_Ananindeua[[#This Row],[CIF/CPF/CNPJ]],relatorio_Ananindeua[[#This Row],[Coluna2]])</f>
        <v>17262699000160</v>
      </c>
      <c r="L3278" t="str">
        <f t="shared" si="51"/>
        <v>172******60</v>
      </c>
    </row>
    <row r="3279" spans="1:12" x14ac:dyDescent="0.25">
      <c r="A3279" t="s">
        <v>5899</v>
      </c>
      <c r="B3279" t="s">
        <v>5900</v>
      </c>
      <c r="C3279" t="s">
        <v>17</v>
      </c>
      <c r="D3279" s="1">
        <v>45299.897581018522</v>
      </c>
      <c r="E3279" s="18" t="s">
        <v>11</v>
      </c>
      <c r="F3279" s="13" t="s">
        <v>16</v>
      </c>
      <c r="G3279" t="s">
        <v>14</v>
      </c>
      <c r="H3279">
        <v>0</v>
      </c>
      <c r="I3279" s="2"/>
      <c r="J3279" s="4">
        <v>0</v>
      </c>
      <c r="K3279" t="str">
        <f>IF((LEN(relatorio_Ananindeua[[#This Row],[CIF/CPF/CNPJ]])=14),relatorio_Ananindeua[[#This Row],[CIF/CPF/CNPJ]],relatorio_Ananindeua[[#This Row],[Coluna2]])</f>
        <v>43302138000158</v>
      </c>
      <c r="L3279" t="str">
        <f t="shared" si="51"/>
        <v>433******58</v>
      </c>
    </row>
    <row r="3280" spans="1:12" x14ac:dyDescent="0.25">
      <c r="A3280" t="s">
        <v>7704</v>
      </c>
      <c r="B3280" t="s">
        <v>7705</v>
      </c>
      <c r="C3280" t="s">
        <v>17</v>
      </c>
      <c r="D3280" s="1">
        <v>45299.897581018522</v>
      </c>
      <c r="E3280" s="18" t="s">
        <v>11</v>
      </c>
      <c r="F3280" s="13" t="s">
        <v>16</v>
      </c>
      <c r="G3280" t="s">
        <v>14</v>
      </c>
      <c r="H3280">
        <v>0</v>
      </c>
      <c r="I3280" s="2"/>
      <c r="J3280" s="4">
        <v>0</v>
      </c>
      <c r="K3280" t="str">
        <f>IF((LEN(relatorio_Ananindeua[[#This Row],[CIF/CPF/CNPJ]])=14),relatorio_Ananindeua[[#This Row],[CIF/CPF/CNPJ]],relatorio_Ananindeua[[#This Row],[Coluna2]])</f>
        <v>48272724000110</v>
      </c>
      <c r="L3280" t="str">
        <f t="shared" si="51"/>
        <v>482******10</v>
      </c>
    </row>
    <row r="3281" spans="1:12" x14ac:dyDescent="0.25">
      <c r="A3281" t="s">
        <v>7949</v>
      </c>
      <c r="B3281" t="s">
        <v>7950</v>
      </c>
      <c r="C3281" t="s">
        <v>17</v>
      </c>
      <c r="D3281" s="1">
        <v>45299.897592592592</v>
      </c>
      <c r="E3281" s="18" t="s">
        <v>11</v>
      </c>
      <c r="F3281" s="13" t="s">
        <v>16</v>
      </c>
      <c r="G3281" t="s">
        <v>14</v>
      </c>
      <c r="H3281">
        <v>0</v>
      </c>
      <c r="I3281" s="2"/>
      <c r="J3281" s="4">
        <v>0</v>
      </c>
      <c r="K3281" t="str">
        <f>IF((LEN(relatorio_Ananindeua[[#This Row],[CIF/CPF/CNPJ]])=14),relatorio_Ananindeua[[#This Row],[CIF/CPF/CNPJ]],relatorio_Ananindeua[[#This Row],[Coluna2]])</f>
        <v>48774362000166</v>
      </c>
      <c r="L3281" t="str">
        <f t="shared" si="51"/>
        <v>487******66</v>
      </c>
    </row>
    <row r="3282" spans="1:12" x14ac:dyDescent="0.25">
      <c r="A3282" t="s">
        <v>7943</v>
      </c>
      <c r="B3282" t="s">
        <v>7944</v>
      </c>
      <c r="C3282" t="s">
        <v>17</v>
      </c>
      <c r="D3282" s="1">
        <v>45299.897604166668</v>
      </c>
      <c r="E3282" s="18" t="s">
        <v>11</v>
      </c>
      <c r="F3282" s="13" t="s">
        <v>16</v>
      </c>
      <c r="G3282" t="s">
        <v>14</v>
      </c>
      <c r="H3282">
        <v>0</v>
      </c>
      <c r="I3282" s="2"/>
      <c r="J3282" s="4">
        <v>0</v>
      </c>
      <c r="K3282" t="str">
        <f>IF((LEN(relatorio_Ananindeua[[#This Row],[CIF/CPF/CNPJ]])=14),relatorio_Ananindeua[[#This Row],[CIF/CPF/CNPJ]],relatorio_Ananindeua[[#This Row],[Coluna2]])</f>
        <v>48771204000152</v>
      </c>
      <c r="L3282" t="str">
        <f t="shared" ref="L3282:L3345" si="52">_xlfn.CONCAT(LEFT(A3282,3),REPT("*",6),RIGHT(A3282,2))</f>
        <v>487******52</v>
      </c>
    </row>
    <row r="3283" spans="1:12" x14ac:dyDescent="0.25">
      <c r="A3283" t="s">
        <v>7945</v>
      </c>
      <c r="B3283" t="s">
        <v>7946</v>
      </c>
      <c r="C3283" t="s">
        <v>17</v>
      </c>
      <c r="D3283" s="1">
        <v>45299.897604166668</v>
      </c>
      <c r="E3283" s="18" t="s">
        <v>11</v>
      </c>
      <c r="F3283" s="13" t="s">
        <v>16</v>
      </c>
      <c r="G3283" t="s">
        <v>14</v>
      </c>
      <c r="H3283">
        <v>0</v>
      </c>
      <c r="I3283" s="2"/>
      <c r="J3283" s="4">
        <v>0</v>
      </c>
      <c r="K3283" t="str">
        <f>IF((LEN(relatorio_Ananindeua[[#This Row],[CIF/CPF/CNPJ]])=14),relatorio_Ananindeua[[#This Row],[CIF/CPF/CNPJ]],relatorio_Ananindeua[[#This Row],[Coluna2]])</f>
        <v>48771571000156</v>
      </c>
      <c r="L3283" t="str">
        <f t="shared" si="52"/>
        <v>487******56</v>
      </c>
    </row>
    <row r="3284" spans="1:12" x14ac:dyDescent="0.25">
      <c r="A3284" t="s">
        <v>7935</v>
      </c>
      <c r="B3284" t="s">
        <v>7936</v>
      </c>
      <c r="C3284" t="s">
        <v>17</v>
      </c>
      <c r="D3284" s="1">
        <v>45299.897638888891</v>
      </c>
      <c r="E3284" s="18" t="s">
        <v>11</v>
      </c>
      <c r="F3284" s="13" t="s">
        <v>16</v>
      </c>
      <c r="G3284" t="s">
        <v>14</v>
      </c>
      <c r="H3284">
        <v>0</v>
      </c>
      <c r="I3284" s="2"/>
      <c r="J3284" s="4">
        <v>0</v>
      </c>
      <c r="K3284" t="str">
        <f>IF((LEN(relatorio_Ananindeua[[#This Row],[CIF/CPF/CNPJ]])=14),relatorio_Ananindeua[[#This Row],[CIF/CPF/CNPJ]],relatorio_Ananindeua[[#This Row],[Coluna2]])</f>
        <v>48752506000183</v>
      </c>
      <c r="L3284" t="str">
        <f t="shared" si="52"/>
        <v>487******83</v>
      </c>
    </row>
    <row r="3285" spans="1:12" x14ac:dyDescent="0.25">
      <c r="A3285" t="s">
        <v>5046</v>
      </c>
      <c r="B3285" t="s">
        <v>5047</v>
      </c>
      <c r="C3285" t="s">
        <v>17</v>
      </c>
      <c r="D3285" s="1">
        <v>45299.897650462961</v>
      </c>
      <c r="E3285" s="18" t="s">
        <v>11</v>
      </c>
      <c r="F3285" s="13" t="s">
        <v>16</v>
      </c>
      <c r="G3285" t="s">
        <v>14</v>
      </c>
      <c r="H3285">
        <v>0</v>
      </c>
      <c r="I3285" s="2"/>
      <c r="J3285" s="4">
        <v>0</v>
      </c>
      <c r="K3285" t="str">
        <f>IF((LEN(relatorio_Ananindeua[[#This Row],[CIF/CPF/CNPJ]])=14),relatorio_Ananindeua[[#This Row],[CIF/CPF/CNPJ]],relatorio_Ananindeua[[#This Row],[Coluna2]])</f>
        <v>40449321000192</v>
      </c>
      <c r="L3285" t="str">
        <f t="shared" si="52"/>
        <v>404******92</v>
      </c>
    </row>
    <row r="3286" spans="1:12" x14ac:dyDescent="0.25">
      <c r="A3286" t="s">
        <v>7929</v>
      </c>
      <c r="B3286" t="s">
        <v>7930</v>
      </c>
      <c r="C3286" t="s">
        <v>17</v>
      </c>
      <c r="D3286" s="1">
        <v>45299.897662037038</v>
      </c>
      <c r="E3286" s="18" t="s">
        <v>11</v>
      </c>
      <c r="F3286" s="13" t="s">
        <v>16</v>
      </c>
      <c r="G3286" t="s">
        <v>14</v>
      </c>
      <c r="H3286">
        <v>0</v>
      </c>
      <c r="I3286" s="2"/>
      <c r="J3286" s="4">
        <v>0</v>
      </c>
      <c r="K3286" t="str">
        <f>IF((LEN(relatorio_Ananindeua[[#This Row],[CIF/CPF/CNPJ]])=14),relatorio_Ananindeua[[#This Row],[CIF/CPF/CNPJ]],relatorio_Ananindeua[[#This Row],[Coluna2]])</f>
        <v>48748567000177</v>
      </c>
      <c r="L3286" t="str">
        <f t="shared" si="52"/>
        <v>487******77</v>
      </c>
    </row>
    <row r="3287" spans="1:12" x14ac:dyDescent="0.25">
      <c r="A3287" t="s">
        <v>7939</v>
      </c>
      <c r="B3287" t="s">
        <v>7940</v>
      </c>
      <c r="C3287" t="s">
        <v>17</v>
      </c>
      <c r="D3287" s="1">
        <v>45299.897662037038</v>
      </c>
      <c r="E3287" s="18" t="s">
        <v>11</v>
      </c>
      <c r="F3287" s="13" t="s">
        <v>16</v>
      </c>
      <c r="G3287" t="s">
        <v>14</v>
      </c>
      <c r="H3287">
        <v>0</v>
      </c>
      <c r="I3287" s="2"/>
      <c r="J3287" s="4">
        <v>0</v>
      </c>
      <c r="K3287" t="str">
        <f>IF((LEN(relatorio_Ananindeua[[#This Row],[CIF/CPF/CNPJ]])=14),relatorio_Ananindeua[[#This Row],[CIF/CPF/CNPJ]],relatorio_Ananindeua[[#This Row],[Coluna2]])</f>
        <v>48760737000139</v>
      </c>
      <c r="L3287" t="str">
        <f t="shared" si="52"/>
        <v>487******39</v>
      </c>
    </row>
    <row r="3288" spans="1:12" x14ac:dyDescent="0.25">
      <c r="A3288" t="s">
        <v>3957</v>
      </c>
      <c r="B3288" t="s">
        <v>3958</v>
      </c>
      <c r="C3288" t="s">
        <v>17</v>
      </c>
      <c r="D3288" s="1">
        <v>45299.897685185184</v>
      </c>
      <c r="E3288" s="18" t="s">
        <v>11</v>
      </c>
      <c r="F3288" s="13" t="s">
        <v>16</v>
      </c>
      <c r="G3288" t="s">
        <v>14</v>
      </c>
      <c r="H3288">
        <v>0</v>
      </c>
      <c r="I3288" s="2"/>
      <c r="J3288" s="4">
        <v>0</v>
      </c>
      <c r="K3288" t="str">
        <f>IF((LEN(relatorio_Ananindeua[[#This Row],[CIF/CPF/CNPJ]])=14),relatorio_Ananindeua[[#This Row],[CIF/CPF/CNPJ]],relatorio_Ananindeua[[#This Row],[Coluna2]])</f>
        <v>35531349000134</v>
      </c>
      <c r="L3288" t="str">
        <f t="shared" si="52"/>
        <v>355******34</v>
      </c>
    </row>
    <row r="3289" spans="1:12" x14ac:dyDescent="0.25">
      <c r="A3289" t="s">
        <v>4878</v>
      </c>
      <c r="B3289" t="s">
        <v>4879</v>
      </c>
      <c r="C3289" t="s">
        <v>17</v>
      </c>
      <c r="D3289" s="1">
        <v>45299.897777777776</v>
      </c>
      <c r="E3289" s="18" t="s">
        <v>11</v>
      </c>
      <c r="F3289" s="13" t="s">
        <v>16</v>
      </c>
      <c r="G3289" t="s">
        <v>14</v>
      </c>
      <c r="H3289">
        <v>0</v>
      </c>
      <c r="I3289" s="2"/>
      <c r="J3289" s="4">
        <v>0</v>
      </c>
      <c r="K3289" t="str">
        <f>IF((LEN(relatorio_Ananindeua[[#This Row],[CIF/CPF/CNPJ]])=14),relatorio_Ananindeua[[#This Row],[CIF/CPF/CNPJ]],relatorio_Ananindeua[[#This Row],[Coluna2]])</f>
        <v>39850653000103</v>
      </c>
      <c r="L3289" t="str">
        <f t="shared" si="52"/>
        <v>398******03</v>
      </c>
    </row>
    <row r="3290" spans="1:12" x14ac:dyDescent="0.25">
      <c r="A3290" t="s">
        <v>3838</v>
      </c>
      <c r="B3290" t="s">
        <v>3839</v>
      </c>
      <c r="C3290" t="s">
        <v>17</v>
      </c>
      <c r="D3290" s="1">
        <v>45299.897835648146</v>
      </c>
      <c r="E3290" s="18" t="s">
        <v>11</v>
      </c>
      <c r="F3290" s="13" t="s">
        <v>16</v>
      </c>
      <c r="G3290" t="s">
        <v>14</v>
      </c>
      <c r="H3290">
        <v>0</v>
      </c>
      <c r="I3290" s="2"/>
      <c r="J3290" s="4">
        <v>0</v>
      </c>
      <c r="K3290" t="str">
        <f>IF((LEN(relatorio_Ananindeua[[#This Row],[CIF/CPF/CNPJ]])=14),relatorio_Ananindeua[[#This Row],[CIF/CPF/CNPJ]],relatorio_Ananindeua[[#This Row],[Coluna2]])</f>
        <v>35091417000191</v>
      </c>
      <c r="L3290" t="str">
        <f t="shared" si="52"/>
        <v>350******91</v>
      </c>
    </row>
    <row r="3291" spans="1:12" x14ac:dyDescent="0.25">
      <c r="A3291" t="s">
        <v>7915</v>
      </c>
      <c r="B3291" t="s">
        <v>7916</v>
      </c>
      <c r="C3291" t="s">
        <v>17</v>
      </c>
      <c r="D3291" s="1">
        <v>45299.897835648146</v>
      </c>
      <c r="E3291" s="18" t="s">
        <v>11</v>
      </c>
      <c r="F3291" s="13" t="s">
        <v>16</v>
      </c>
      <c r="G3291" t="s">
        <v>14</v>
      </c>
      <c r="H3291">
        <v>0</v>
      </c>
      <c r="I3291" s="2"/>
      <c r="J3291" s="4">
        <v>0</v>
      </c>
      <c r="K3291" t="str">
        <f>IF((LEN(relatorio_Ananindeua[[#This Row],[CIF/CPF/CNPJ]])=14),relatorio_Ananindeua[[#This Row],[CIF/CPF/CNPJ]],relatorio_Ananindeua[[#This Row],[Coluna2]])</f>
        <v>48711894000154</v>
      </c>
      <c r="L3291" t="str">
        <f t="shared" si="52"/>
        <v>487******54</v>
      </c>
    </row>
    <row r="3292" spans="1:12" x14ac:dyDescent="0.25">
      <c r="A3292" t="s">
        <v>6141</v>
      </c>
      <c r="B3292" t="s">
        <v>6142</v>
      </c>
      <c r="C3292" t="s">
        <v>17</v>
      </c>
      <c r="D3292" s="1">
        <v>45299.897905092592</v>
      </c>
      <c r="E3292" s="18" t="s">
        <v>11</v>
      </c>
      <c r="F3292" s="13" t="s">
        <v>16</v>
      </c>
      <c r="G3292" t="s">
        <v>14</v>
      </c>
      <c r="H3292">
        <v>0</v>
      </c>
      <c r="I3292" s="2"/>
      <c r="J3292" s="4">
        <v>0</v>
      </c>
      <c r="K3292" t="str">
        <f>IF((LEN(relatorio_Ananindeua[[#This Row],[CIF/CPF/CNPJ]])=14),relatorio_Ananindeua[[#This Row],[CIF/CPF/CNPJ]],relatorio_Ananindeua[[#This Row],[Coluna2]])</f>
        <v>44022304000125</v>
      </c>
      <c r="L3292" t="str">
        <f t="shared" si="52"/>
        <v>440******25</v>
      </c>
    </row>
    <row r="3293" spans="1:12" x14ac:dyDescent="0.25">
      <c r="A3293" t="s">
        <v>7436</v>
      </c>
      <c r="B3293" t="s">
        <v>7437</v>
      </c>
      <c r="C3293" t="s">
        <v>17</v>
      </c>
      <c r="D3293" s="1">
        <v>45299.897974537038</v>
      </c>
      <c r="E3293" s="18" t="s">
        <v>11</v>
      </c>
      <c r="F3293" s="13" t="s">
        <v>16</v>
      </c>
      <c r="G3293" t="s">
        <v>14</v>
      </c>
      <c r="H3293">
        <v>0</v>
      </c>
      <c r="I3293" s="2"/>
      <c r="J3293" s="4">
        <v>0</v>
      </c>
      <c r="K3293" t="str">
        <f>IF((LEN(relatorio_Ananindeua[[#This Row],[CIF/CPF/CNPJ]])=14),relatorio_Ananindeua[[#This Row],[CIF/CPF/CNPJ]],relatorio_Ananindeua[[#This Row],[Coluna2]])</f>
        <v>47675675000102</v>
      </c>
      <c r="L3293" t="str">
        <f t="shared" si="52"/>
        <v>476******02</v>
      </c>
    </row>
    <row r="3294" spans="1:12" x14ac:dyDescent="0.25">
      <c r="A3294" t="s">
        <v>7903</v>
      </c>
      <c r="B3294" t="s">
        <v>7904</v>
      </c>
      <c r="C3294" t="s">
        <v>17</v>
      </c>
      <c r="D3294" s="1">
        <v>45299.898009259261</v>
      </c>
      <c r="E3294" s="18" t="s">
        <v>11</v>
      </c>
      <c r="F3294" s="13" t="s">
        <v>16</v>
      </c>
      <c r="G3294" t="s">
        <v>14</v>
      </c>
      <c r="H3294">
        <v>0</v>
      </c>
      <c r="I3294" s="2"/>
      <c r="J3294" s="4">
        <v>0</v>
      </c>
      <c r="K3294" t="str">
        <f>IF((LEN(relatorio_Ananindeua[[#This Row],[CIF/CPF/CNPJ]])=14),relatorio_Ananindeua[[#This Row],[CIF/CPF/CNPJ]],relatorio_Ananindeua[[#This Row],[Coluna2]])</f>
        <v>48682353000145</v>
      </c>
      <c r="L3294" t="str">
        <f t="shared" si="52"/>
        <v>486******45</v>
      </c>
    </row>
    <row r="3295" spans="1:12" x14ac:dyDescent="0.25">
      <c r="A3295" t="s">
        <v>4575</v>
      </c>
      <c r="B3295" t="s">
        <v>4576</v>
      </c>
      <c r="C3295" t="s">
        <v>17</v>
      </c>
      <c r="D3295" s="1">
        <v>45299.898020833331</v>
      </c>
      <c r="E3295" s="18" t="s">
        <v>11</v>
      </c>
      <c r="F3295" s="13" t="s">
        <v>16</v>
      </c>
      <c r="G3295" t="s">
        <v>14</v>
      </c>
      <c r="H3295">
        <v>0</v>
      </c>
      <c r="I3295" s="2"/>
      <c r="J3295" s="4">
        <v>0</v>
      </c>
      <c r="K3295" t="str">
        <f>IF((LEN(relatorio_Ananindeua[[#This Row],[CIF/CPF/CNPJ]])=14),relatorio_Ananindeua[[#This Row],[CIF/CPF/CNPJ]],relatorio_Ananindeua[[#This Row],[Coluna2]])</f>
        <v>38069921000183</v>
      </c>
      <c r="L3295" t="str">
        <f t="shared" si="52"/>
        <v>380******83</v>
      </c>
    </row>
    <row r="3296" spans="1:12" x14ac:dyDescent="0.25">
      <c r="A3296" t="s">
        <v>6285</v>
      </c>
      <c r="B3296" t="s">
        <v>6286</v>
      </c>
      <c r="C3296" t="s">
        <v>17</v>
      </c>
      <c r="D3296" s="1">
        <v>45299.898020833331</v>
      </c>
      <c r="E3296" s="18" t="s">
        <v>11</v>
      </c>
      <c r="F3296" s="13" t="s">
        <v>16</v>
      </c>
      <c r="G3296" t="s">
        <v>14</v>
      </c>
      <c r="H3296">
        <v>0</v>
      </c>
      <c r="I3296" s="2"/>
      <c r="J3296" s="4">
        <v>0</v>
      </c>
      <c r="K3296" t="str">
        <f>IF((LEN(relatorio_Ananindeua[[#This Row],[CIF/CPF/CNPJ]])=14),relatorio_Ananindeua[[#This Row],[CIF/CPF/CNPJ]],relatorio_Ananindeua[[#This Row],[Coluna2]])</f>
        <v>44513719000100</v>
      </c>
      <c r="L3296" t="str">
        <f t="shared" si="52"/>
        <v>445******00</v>
      </c>
    </row>
    <row r="3297" spans="1:12" x14ac:dyDescent="0.25">
      <c r="A3297" t="s">
        <v>7891</v>
      </c>
      <c r="B3297" t="s">
        <v>7892</v>
      </c>
      <c r="C3297" t="s">
        <v>17</v>
      </c>
      <c r="D3297" s="1">
        <v>45299.898055555554</v>
      </c>
      <c r="E3297" s="18" t="s">
        <v>11</v>
      </c>
      <c r="F3297" s="13" t="s">
        <v>16</v>
      </c>
      <c r="G3297" t="s">
        <v>14</v>
      </c>
      <c r="H3297">
        <v>0</v>
      </c>
      <c r="I3297" s="2"/>
      <c r="J3297" s="4">
        <v>0</v>
      </c>
      <c r="K3297" t="str">
        <f>IF((LEN(relatorio_Ananindeua[[#This Row],[CIF/CPF/CNPJ]])=14),relatorio_Ananindeua[[#This Row],[CIF/CPF/CNPJ]],relatorio_Ananindeua[[#This Row],[Coluna2]])</f>
        <v>48665594000186</v>
      </c>
      <c r="L3297" t="str">
        <f t="shared" si="52"/>
        <v>486******86</v>
      </c>
    </row>
    <row r="3298" spans="1:12" x14ac:dyDescent="0.25">
      <c r="A3298" t="s">
        <v>7660</v>
      </c>
      <c r="B3298" t="s">
        <v>7661</v>
      </c>
      <c r="C3298" t="s">
        <v>17</v>
      </c>
      <c r="D3298" s="1">
        <v>45299.89806712963</v>
      </c>
      <c r="E3298" s="18" t="s">
        <v>11</v>
      </c>
      <c r="F3298" s="13" t="s">
        <v>16</v>
      </c>
      <c r="G3298" t="s">
        <v>14</v>
      </c>
      <c r="H3298">
        <v>0</v>
      </c>
      <c r="I3298" s="2"/>
      <c r="J3298" s="4">
        <v>0</v>
      </c>
      <c r="K3298" t="str">
        <f>IF((LEN(relatorio_Ananindeua[[#This Row],[CIF/CPF/CNPJ]])=14),relatorio_Ananindeua[[#This Row],[CIF/CPF/CNPJ]],relatorio_Ananindeua[[#This Row],[Coluna2]])</f>
        <v>48150094000101</v>
      </c>
      <c r="L3298" t="str">
        <f t="shared" si="52"/>
        <v>481******01</v>
      </c>
    </row>
    <row r="3299" spans="1:12" x14ac:dyDescent="0.25">
      <c r="A3299" t="s">
        <v>4251</v>
      </c>
      <c r="B3299" t="s">
        <v>4252</v>
      </c>
      <c r="C3299" t="s">
        <v>17</v>
      </c>
      <c r="D3299" s="1">
        <v>45299.898078703707</v>
      </c>
      <c r="E3299" s="18" t="s">
        <v>11</v>
      </c>
      <c r="F3299" s="13" t="s">
        <v>16</v>
      </c>
      <c r="G3299" t="s">
        <v>14</v>
      </c>
      <c r="H3299">
        <v>0</v>
      </c>
      <c r="I3299" s="2"/>
      <c r="J3299" s="4">
        <v>0</v>
      </c>
      <c r="K3299" t="str">
        <f>IF((LEN(relatorio_Ananindeua[[#This Row],[CIF/CPF/CNPJ]])=14),relatorio_Ananindeua[[#This Row],[CIF/CPF/CNPJ]],relatorio_Ananindeua[[#This Row],[Coluna2]])</f>
        <v>36774939000150</v>
      </c>
      <c r="L3299" t="str">
        <f t="shared" si="52"/>
        <v>367******50</v>
      </c>
    </row>
    <row r="3300" spans="1:12" x14ac:dyDescent="0.25">
      <c r="A3300" t="s">
        <v>4382</v>
      </c>
      <c r="B3300" t="s">
        <v>4383</v>
      </c>
      <c r="C3300" t="s">
        <v>17</v>
      </c>
      <c r="D3300" s="1">
        <v>45299.898090277777</v>
      </c>
      <c r="E3300" s="18" t="s">
        <v>11</v>
      </c>
      <c r="F3300" s="13" t="s">
        <v>16</v>
      </c>
      <c r="G3300" t="s">
        <v>14</v>
      </c>
      <c r="H3300">
        <v>0</v>
      </c>
      <c r="I3300" s="2"/>
      <c r="J3300" s="4">
        <v>0</v>
      </c>
      <c r="K3300" t="str">
        <f>IF((LEN(relatorio_Ananindeua[[#This Row],[CIF/CPF/CNPJ]])=14),relatorio_Ananindeua[[#This Row],[CIF/CPF/CNPJ]],relatorio_Ananindeua[[#This Row],[Coluna2]])</f>
        <v>37335835000102</v>
      </c>
      <c r="L3300" t="str">
        <f t="shared" si="52"/>
        <v>373******02</v>
      </c>
    </row>
    <row r="3301" spans="1:12" x14ac:dyDescent="0.25">
      <c r="A3301" t="s">
        <v>7885</v>
      </c>
      <c r="B3301" t="s">
        <v>7886</v>
      </c>
      <c r="C3301" t="s">
        <v>17</v>
      </c>
      <c r="D3301" s="1">
        <v>45299.898101851853</v>
      </c>
      <c r="E3301" s="18" t="s">
        <v>11</v>
      </c>
      <c r="F3301" s="13" t="s">
        <v>16</v>
      </c>
      <c r="G3301" t="s">
        <v>14</v>
      </c>
      <c r="H3301">
        <v>0</v>
      </c>
      <c r="I3301" s="2"/>
      <c r="J3301" s="4">
        <v>0</v>
      </c>
      <c r="K3301" t="str">
        <f>IF((LEN(relatorio_Ananindeua[[#This Row],[CIF/CPF/CNPJ]])=14),relatorio_Ananindeua[[#This Row],[CIF/CPF/CNPJ]],relatorio_Ananindeua[[#This Row],[Coluna2]])</f>
        <v>48627364000122</v>
      </c>
      <c r="L3301" t="str">
        <f t="shared" si="52"/>
        <v>486******22</v>
      </c>
    </row>
    <row r="3302" spans="1:12" x14ac:dyDescent="0.25">
      <c r="A3302" t="s">
        <v>7889</v>
      </c>
      <c r="B3302" t="s">
        <v>7890</v>
      </c>
      <c r="C3302" t="s">
        <v>17</v>
      </c>
      <c r="D3302" s="1">
        <v>45299.898101851853</v>
      </c>
      <c r="E3302" s="18" t="s">
        <v>11</v>
      </c>
      <c r="F3302" s="13" t="s">
        <v>16</v>
      </c>
      <c r="G3302" t="s">
        <v>14</v>
      </c>
      <c r="H3302">
        <v>0</v>
      </c>
      <c r="I3302" s="2"/>
      <c r="J3302" s="4">
        <v>0</v>
      </c>
      <c r="K3302" t="str">
        <f>IF((LEN(relatorio_Ananindeua[[#This Row],[CIF/CPF/CNPJ]])=14),relatorio_Ananindeua[[#This Row],[CIF/CPF/CNPJ]],relatorio_Ananindeua[[#This Row],[Coluna2]])</f>
        <v>48647427000102</v>
      </c>
      <c r="L3302" t="str">
        <f t="shared" si="52"/>
        <v>486******02</v>
      </c>
    </row>
    <row r="3303" spans="1:12" x14ac:dyDescent="0.25">
      <c r="A3303" t="s">
        <v>7875</v>
      </c>
      <c r="B3303" t="s">
        <v>7876</v>
      </c>
      <c r="C3303" t="s">
        <v>17</v>
      </c>
      <c r="D3303" s="1">
        <v>45299.898113425923</v>
      </c>
      <c r="E3303" s="18" t="s">
        <v>11</v>
      </c>
      <c r="F3303" s="13" t="s">
        <v>16</v>
      </c>
      <c r="G3303" t="s">
        <v>14</v>
      </c>
      <c r="H3303">
        <v>0</v>
      </c>
      <c r="I3303" s="2"/>
      <c r="J3303" s="4">
        <v>0</v>
      </c>
      <c r="K3303" t="str">
        <f>IF((LEN(relatorio_Ananindeua[[#This Row],[CIF/CPF/CNPJ]])=14),relatorio_Ananindeua[[#This Row],[CIF/CPF/CNPJ]],relatorio_Ananindeua[[#This Row],[Coluna2]])</f>
        <v>48612183000122</v>
      </c>
      <c r="L3303" t="str">
        <f t="shared" si="52"/>
        <v>486******22</v>
      </c>
    </row>
    <row r="3304" spans="1:12" x14ac:dyDescent="0.25">
      <c r="A3304" t="s">
        <v>7883</v>
      </c>
      <c r="B3304" t="s">
        <v>7884</v>
      </c>
      <c r="C3304" t="s">
        <v>17</v>
      </c>
      <c r="D3304" s="1">
        <v>45299.898113425923</v>
      </c>
      <c r="E3304" s="18" t="s">
        <v>11</v>
      </c>
      <c r="F3304" s="13" t="s">
        <v>16</v>
      </c>
      <c r="G3304" t="s">
        <v>14</v>
      </c>
      <c r="H3304">
        <v>0</v>
      </c>
      <c r="I3304" s="2"/>
      <c r="J3304" s="4">
        <v>0</v>
      </c>
      <c r="K3304" t="str">
        <f>IF((LEN(relatorio_Ananindeua[[#This Row],[CIF/CPF/CNPJ]])=14),relatorio_Ananindeua[[#This Row],[CIF/CPF/CNPJ]],relatorio_Ananindeua[[#This Row],[Coluna2]])</f>
        <v>48623338000126</v>
      </c>
      <c r="L3304" t="str">
        <f t="shared" si="52"/>
        <v>486******26</v>
      </c>
    </row>
    <row r="3305" spans="1:12" x14ac:dyDescent="0.25">
      <c r="A3305" t="s">
        <v>7877</v>
      </c>
      <c r="B3305" t="s">
        <v>7878</v>
      </c>
      <c r="C3305" t="s">
        <v>17</v>
      </c>
      <c r="D3305" s="1">
        <v>45299.898125</v>
      </c>
      <c r="E3305" s="18" t="s">
        <v>11</v>
      </c>
      <c r="F3305" s="13" t="s">
        <v>16</v>
      </c>
      <c r="G3305" t="s">
        <v>14</v>
      </c>
      <c r="H3305">
        <v>0</v>
      </c>
      <c r="I3305" s="2"/>
      <c r="J3305" s="4">
        <v>0</v>
      </c>
      <c r="K3305" t="str">
        <f>IF((LEN(relatorio_Ananindeua[[#This Row],[CIF/CPF/CNPJ]])=14),relatorio_Ananindeua[[#This Row],[CIF/CPF/CNPJ]],relatorio_Ananindeua[[#This Row],[Coluna2]])</f>
        <v>48614301000131</v>
      </c>
      <c r="L3305" t="str">
        <f t="shared" si="52"/>
        <v>486******31</v>
      </c>
    </row>
    <row r="3306" spans="1:12" x14ac:dyDescent="0.25">
      <c r="A3306" t="s">
        <v>7887</v>
      </c>
      <c r="B3306" t="s">
        <v>7888</v>
      </c>
      <c r="C3306" t="s">
        <v>17</v>
      </c>
      <c r="D3306" s="1">
        <v>45299.898125</v>
      </c>
      <c r="E3306" s="18" t="s">
        <v>11</v>
      </c>
      <c r="F3306" s="13" t="s">
        <v>16</v>
      </c>
      <c r="G3306" t="s">
        <v>14</v>
      </c>
      <c r="H3306">
        <v>0</v>
      </c>
      <c r="I3306" s="2"/>
      <c r="J3306" s="4">
        <v>0</v>
      </c>
      <c r="K3306" t="str">
        <f>IF((LEN(relatorio_Ananindeua[[#This Row],[CIF/CPF/CNPJ]])=14),relatorio_Ananindeua[[#This Row],[CIF/CPF/CNPJ]],relatorio_Ananindeua[[#This Row],[Coluna2]])</f>
        <v>48637586000126</v>
      </c>
      <c r="L3306" t="str">
        <f t="shared" si="52"/>
        <v>486******26</v>
      </c>
    </row>
    <row r="3307" spans="1:12" x14ac:dyDescent="0.25">
      <c r="A3307" t="s">
        <v>7871</v>
      </c>
      <c r="B3307" t="s">
        <v>7872</v>
      </c>
      <c r="C3307" t="s">
        <v>17</v>
      </c>
      <c r="D3307" s="1">
        <v>45299.898136574076</v>
      </c>
      <c r="E3307" s="18" t="s">
        <v>11</v>
      </c>
      <c r="F3307" s="13" t="s">
        <v>16</v>
      </c>
      <c r="G3307" t="s">
        <v>14</v>
      </c>
      <c r="H3307">
        <v>0</v>
      </c>
      <c r="I3307" s="2"/>
      <c r="J3307" s="4">
        <v>0</v>
      </c>
      <c r="K3307" t="str">
        <f>IF((LEN(relatorio_Ananindeua[[#This Row],[CIF/CPF/CNPJ]])=14),relatorio_Ananindeua[[#This Row],[CIF/CPF/CNPJ]],relatorio_Ananindeua[[#This Row],[Coluna2]])</f>
        <v>48605032000147</v>
      </c>
      <c r="L3307" t="str">
        <f t="shared" si="52"/>
        <v>486******47</v>
      </c>
    </row>
    <row r="3308" spans="1:12" x14ac:dyDescent="0.25">
      <c r="A3308" t="s">
        <v>7879</v>
      </c>
      <c r="B3308" t="s">
        <v>7880</v>
      </c>
      <c r="C3308" t="s">
        <v>17</v>
      </c>
      <c r="D3308" s="1">
        <v>45299.898136574076</v>
      </c>
      <c r="E3308" s="18" t="s">
        <v>11</v>
      </c>
      <c r="F3308" s="13" t="s">
        <v>16</v>
      </c>
      <c r="G3308" t="s">
        <v>14</v>
      </c>
      <c r="H3308">
        <v>0</v>
      </c>
      <c r="I3308" s="2"/>
      <c r="J3308" s="4">
        <v>0</v>
      </c>
      <c r="K3308" t="str">
        <f>IF((LEN(relatorio_Ananindeua[[#This Row],[CIF/CPF/CNPJ]])=14),relatorio_Ananindeua[[#This Row],[CIF/CPF/CNPJ]],relatorio_Ananindeua[[#This Row],[Coluna2]])</f>
        <v>48614951000187</v>
      </c>
      <c r="L3308" t="str">
        <f t="shared" si="52"/>
        <v>486******87</v>
      </c>
    </row>
    <row r="3309" spans="1:12" x14ac:dyDescent="0.25">
      <c r="A3309" t="s">
        <v>895</v>
      </c>
      <c r="B3309" t="s">
        <v>896</v>
      </c>
      <c r="C3309" t="s">
        <v>17</v>
      </c>
      <c r="D3309" s="1">
        <v>45299.898148148146</v>
      </c>
      <c r="E3309" s="18" t="s">
        <v>11</v>
      </c>
      <c r="F3309" s="13" t="s">
        <v>16</v>
      </c>
      <c r="G3309" t="s">
        <v>14</v>
      </c>
      <c r="H3309">
        <v>0</v>
      </c>
      <c r="I3309" s="2"/>
      <c r="J3309" s="4">
        <v>0</v>
      </c>
      <c r="K3309" t="str">
        <f>IF((LEN(relatorio_Ananindeua[[#This Row],[CIF/CPF/CNPJ]])=14),relatorio_Ananindeua[[#This Row],[CIF/CPF/CNPJ]],relatorio_Ananindeua[[#This Row],[Coluna2]])</f>
        <v>16986346000140</v>
      </c>
      <c r="L3309" t="str">
        <f t="shared" si="52"/>
        <v>169******40</v>
      </c>
    </row>
    <row r="3310" spans="1:12" x14ac:dyDescent="0.25">
      <c r="A3310" t="s">
        <v>7863</v>
      </c>
      <c r="B3310" t="s">
        <v>7864</v>
      </c>
      <c r="C3310" t="s">
        <v>17</v>
      </c>
      <c r="D3310" s="1">
        <v>45299.8981712963</v>
      </c>
      <c r="E3310" s="18" t="s">
        <v>11</v>
      </c>
      <c r="F3310" s="13" t="s">
        <v>16</v>
      </c>
      <c r="G3310" t="s">
        <v>14</v>
      </c>
      <c r="H3310">
        <v>0</v>
      </c>
      <c r="I3310" s="2"/>
      <c r="J3310" s="4">
        <v>0</v>
      </c>
      <c r="K3310" t="str">
        <f>IF((LEN(relatorio_Ananindeua[[#This Row],[CIF/CPF/CNPJ]])=14),relatorio_Ananindeua[[#This Row],[CIF/CPF/CNPJ]],relatorio_Ananindeua[[#This Row],[Coluna2]])</f>
        <v>48588841000198</v>
      </c>
      <c r="L3310" t="str">
        <f t="shared" si="52"/>
        <v>485******98</v>
      </c>
    </row>
    <row r="3311" spans="1:12" x14ac:dyDescent="0.25">
      <c r="A3311" t="s">
        <v>2646</v>
      </c>
      <c r="B3311" t="s">
        <v>2647</v>
      </c>
      <c r="C3311" t="s">
        <v>17</v>
      </c>
      <c r="D3311" s="1">
        <v>45299.898182870369</v>
      </c>
      <c r="E3311" s="18" t="s">
        <v>11</v>
      </c>
      <c r="F3311" s="13" t="s">
        <v>16</v>
      </c>
      <c r="G3311" t="s">
        <v>14</v>
      </c>
      <c r="H3311">
        <v>0</v>
      </c>
      <c r="I3311" s="2"/>
      <c r="J3311" s="4">
        <v>0</v>
      </c>
      <c r="K3311" t="str">
        <f>IF((LEN(relatorio_Ananindeua[[#This Row],[CIF/CPF/CNPJ]])=14),relatorio_Ananindeua[[#This Row],[CIF/CPF/CNPJ]],relatorio_Ananindeua[[#This Row],[Coluna2]])</f>
        <v>29784456000171</v>
      </c>
      <c r="L3311" t="str">
        <f t="shared" si="52"/>
        <v>297******71</v>
      </c>
    </row>
    <row r="3312" spans="1:12" x14ac:dyDescent="0.25">
      <c r="A3312" t="s">
        <v>5412</v>
      </c>
      <c r="B3312" t="s">
        <v>5413</v>
      </c>
      <c r="C3312" t="s">
        <v>17</v>
      </c>
      <c r="D3312" s="1">
        <v>45299.898182870369</v>
      </c>
      <c r="E3312" s="18" t="s">
        <v>11</v>
      </c>
      <c r="F3312" s="13" t="s">
        <v>16</v>
      </c>
      <c r="G3312" t="s">
        <v>14</v>
      </c>
      <c r="H3312">
        <v>0</v>
      </c>
      <c r="I3312" s="2"/>
      <c r="J3312" s="4">
        <v>0</v>
      </c>
      <c r="K3312" t="str">
        <f>IF((LEN(relatorio_Ananindeua[[#This Row],[CIF/CPF/CNPJ]])=14),relatorio_Ananindeua[[#This Row],[CIF/CPF/CNPJ]],relatorio_Ananindeua[[#This Row],[Coluna2]])</f>
        <v>41636873000172</v>
      </c>
      <c r="L3312" t="str">
        <f t="shared" si="52"/>
        <v>416******72</v>
      </c>
    </row>
    <row r="3313" spans="1:12" x14ac:dyDescent="0.25">
      <c r="A3313" t="s">
        <v>7855</v>
      </c>
      <c r="B3313" t="s">
        <v>7856</v>
      </c>
      <c r="C3313" t="s">
        <v>17</v>
      </c>
      <c r="D3313" s="1">
        <v>45299.898182870369</v>
      </c>
      <c r="E3313" s="18" t="s">
        <v>11</v>
      </c>
      <c r="F3313" s="13" t="s">
        <v>16</v>
      </c>
      <c r="G3313" t="s">
        <v>14</v>
      </c>
      <c r="H3313">
        <v>0</v>
      </c>
      <c r="I3313" s="2"/>
      <c r="J3313" s="4">
        <v>0</v>
      </c>
      <c r="K3313" t="str">
        <f>IF((LEN(relatorio_Ananindeua[[#This Row],[CIF/CPF/CNPJ]])=14),relatorio_Ananindeua[[#This Row],[CIF/CPF/CNPJ]],relatorio_Ananindeua[[#This Row],[Coluna2]])</f>
        <v>48576986000179</v>
      </c>
      <c r="L3313" t="str">
        <f t="shared" si="52"/>
        <v>485******79</v>
      </c>
    </row>
    <row r="3314" spans="1:12" x14ac:dyDescent="0.25">
      <c r="A3314" t="s">
        <v>7845</v>
      </c>
      <c r="B3314" t="s">
        <v>7846</v>
      </c>
      <c r="C3314" t="s">
        <v>17</v>
      </c>
      <c r="D3314" s="1">
        <v>45299.898229166669</v>
      </c>
      <c r="E3314" s="18" t="s">
        <v>11</v>
      </c>
      <c r="F3314" s="13" t="s">
        <v>16</v>
      </c>
      <c r="G3314" t="s">
        <v>14</v>
      </c>
      <c r="H3314">
        <v>0</v>
      </c>
      <c r="I3314" s="2"/>
      <c r="J3314" s="4">
        <v>0</v>
      </c>
      <c r="K3314" t="str">
        <f>IF((LEN(relatorio_Ananindeua[[#This Row],[CIF/CPF/CNPJ]])=14),relatorio_Ananindeua[[#This Row],[CIF/CPF/CNPJ]],relatorio_Ananindeua[[#This Row],[Coluna2]])</f>
        <v>48557337000120</v>
      </c>
      <c r="L3314" t="str">
        <f t="shared" si="52"/>
        <v>485******20</v>
      </c>
    </row>
    <row r="3315" spans="1:12" x14ac:dyDescent="0.25">
      <c r="A3315" t="s">
        <v>7851</v>
      </c>
      <c r="B3315" t="s">
        <v>7852</v>
      </c>
      <c r="C3315" t="s">
        <v>17</v>
      </c>
      <c r="D3315" s="1">
        <v>45299.898263888892</v>
      </c>
      <c r="E3315" s="18" t="s">
        <v>11</v>
      </c>
      <c r="F3315" s="13" t="s">
        <v>16</v>
      </c>
      <c r="G3315" t="s">
        <v>14</v>
      </c>
      <c r="H3315">
        <v>0</v>
      </c>
      <c r="I3315" s="2"/>
      <c r="J3315" s="4">
        <v>0</v>
      </c>
      <c r="K3315" t="str">
        <f>IF((LEN(relatorio_Ananindeua[[#This Row],[CIF/CPF/CNPJ]])=14),relatorio_Ananindeua[[#This Row],[CIF/CPF/CNPJ]],relatorio_Ananindeua[[#This Row],[Coluna2]])</f>
        <v>48568732000109</v>
      </c>
      <c r="L3315" t="str">
        <f t="shared" si="52"/>
        <v>485******09</v>
      </c>
    </row>
    <row r="3316" spans="1:12" x14ac:dyDescent="0.25">
      <c r="A3316" t="s">
        <v>7853</v>
      </c>
      <c r="B3316" t="s">
        <v>7854</v>
      </c>
      <c r="C3316" t="s">
        <v>17</v>
      </c>
      <c r="D3316" s="1">
        <v>45299.898263888892</v>
      </c>
      <c r="E3316" s="18" t="s">
        <v>11</v>
      </c>
      <c r="F3316" s="13" t="s">
        <v>16</v>
      </c>
      <c r="G3316" t="s">
        <v>14</v>
      </c>
      <c r="H3316">
        <v>0</v>
      </c>
      <c r="I3316" s="2"/>
      <c r="J3316" s="4">
        <v>0</v>
      </c>
      <c r="K3316" t="str">
        <f>IF((LEN(relatorio_Ananindeua[[#This Row],[CIF/CPF/CNPJ]])=14),relatorio_Ananindeua[[#This Row],[CIF/CPF/CNPJ]],relatorio_Ananindeua[[#This Row],[Coluna2]])</f>
        <v>48570826000112</v>
      </c>
      <c r="L3316" t="str">
        <f t="shared" si="52"/>
        <v>485******12</v>
      </c>
    </row>
    <row r="3317" spans="1:12" x14ac:dyDescent="0.25">
      <c r="A3317" t="s">
        <v>7833</v>
      </c>
      <c r="B3317" t="s">
        <v>7834</v>
      </c>
      <c r="C3317" t="s">
        <v>17</v>
      </c>
      <c r="D3317" s="1">
        <v>45299.898356481484</v>
      </c>
      <c r="E3317" s="18" t="s">
        <v>11</v>
      </c>
      <c r="F3317" s="13" t="s">
        <v>16</v>
      </c>
      <c r="G3317" t="s">
        <v>14</v>
      </c>
      <c r="H3317">
        <v>0</v>
      </c>
      <c r="I3317" s="2"/>
      <c r="J3317" s="4">
        <v>0</v>
      </c>
      <c r="K3317" t="str">
        <f>IF((LEN(relatorio_Ananindeua[[#This Row],[CIF/CPF/CNPJ]])=14),relatorio_Ananindeua[[#This Row],[CIF/CPF/CNPJ]],relatorio_Ananindeua[[#This Row],[Coluna2]])</f>
        <v>48527247000197</v>
      </c>
      <c r="L3317" t="str">
        <f t="shared" si="52"/>
        <v>485******97</v>
      </c>
    </row>
    <row r="3318" spans="1:12" x14ac:dyDescent="0.25">
      <c r="A3318" t="s">
        <v>7839</v>
      </c>
      <c r="B3318" t="s">
        <v>7840</v>
      </c>
      <c r="C3318" t="s">
        <v>17</v>
      </c>
      <c r="D3318" s="1">
        <v>45299.898356481484</v>
      </c>
      <c r="E3318" s="18" t="s">
        <v>11</v>
      </c>
      <c r="F3318" s="13" t="s">
        <v>16</v>
      </c>
      <c r="G3318" t="s">
        <v>14</v>
      </c>
      <c r="H3318">
        <v>0</v>
      </c>
      <c r="I3318" s="2"/>
      <c r="J3318" s="4">
        <v>0</v>
      </c>
      <c r="K3318" t="str">
        <f>IF((LEN(relatorio_Ananindeua[[#This Row],[CIF/CPF/CNPJ]])=14),relatorio_Ananindeua[[#This Row],[CIF/CPF/CNPJ]],relatorio_Ananindeua[[#This Row],[Coluna2]])</f>
        <v>48538415000140</v>
      </c>
      <c r="L3318" t="str">
        <f t="shared" si="52"/>
        <v>485******40</v>
      </c>
    </row>
    <row r="3319" spans="1:12" x14ac:dyDescent="0.25">
      <c r="A3319" t="s">
        <v>7831</v>
      </c>
      <c r="B3319" t="s">
        <v>7832</v>
      </c>
      <c r="C3319" t="s">
        <v>17</v>
      </c>
      <c r="D3319" s="1">
        <v>45299.8983912037</v>
      </c>
      <c r="E3319" s="18" t="s">
        <v>11</v>
      </c>
      <c r="F3319" s="13" t="s">
        <v>16</v>
      </c>
      <c r="G3319" t="s">
        <v>14</v>
      </c>
      <c r="H3319">
        <v>0</v>
      </c>
      <c r="I3319" s="2"/>
      <c r="J3319" s="4">
        <v>0</v>
      </c>
      <c r="K3319" t="str">
        <f>IF((LEN(relatorio_Ananindeua[[#This Row],[CIF/CPF/CNPJ]])=14),relatorio_Ananindeua[[#This Row],[CIF/CPF/CNPJ]],relatorio_Ananindeua[[#This Row],[Coluna2]])</f>
        <v>48525401000191</v>
      </c>
      <c r="L3319" t="str">
        <f t="shared" si="52"/>
        <v>485******91</v>
      </c>
    </row>
    <row r="3320" spans="1:12" x14ac:dyDescent="0.25">
      <c r="A3320" t="s">
        <v>7835</v>
      </c>
      <c r="B3320" t="s">
        <v>7836</v>
      </c>
      <c r="C3320" t="s">
        <v>17</v>
      </c>
      <c r="D3320" s="1">
        <v>45299.8983912037</v>
      </c>
      <c r="E3320" s="18" t="s">
        <v>11</v>
      </c>
      <c r="F3320" s="13" t="s">
        <v>16</v>
      </c>
      <c r="G3320" t="s">
        <v>14</v>
      </c>
      <c r="H3320">
        <v>0</v>
      </c>
      <c r="I3320" s="2"/>
      <c r="J3320" s="4">
        <v>0</v>
      </c>
      <c r="K3320" t="str">
        <f>IF((LEN(relatorio_Ananindeua[[#This Row],[CIF/CPF/CNPJ]])=14),relatorio_Ananindeua[[#This Row],[CIF/CPF/CNPJ]],relatorio_Ananindeua[[#This Row],[Coluna2]])</f>
        <v>48532137000113</v>
      </c>
      <c r="L3320" t="str">
        <f t="shared" si="52"/>
        <v>485******13</v>
      </c>
    </row>
    <row r="3321" spans="1:12" x14ac:dyDescent="0.25">
      <c r="A3321" t="s">
        <v>7829</v>
      </c>
      <c r="B3321" t="s">
        <v>7830</v>
      </c>
      <c r="C3321" t="s">
        <v>17</v>
      </c>
      <c r="D3321" s="1">
        <v>45299.898402777777</v>
      </c>
      <c r="E3321" s="18" t="s">
        <v>11</v>
      </c>
      <c r="F3321" s="13" t="s">
        <v>16</v>
      </c>
      <c r="G3321" t="s">
        <v>14</v>
      </c>
      <c r="H3321">
        <v>0</v>
      </c>
      <c r="I3321" s="2"/>
      <c r="J3321" s="4">
        <v>0</v>
      </c>
      <c r="K3321" t="str">
        <f>IF((LEN(relatorio_Ananindeua[[#This Row],[CIF/CPF/CNPJ]])=14),relatorio_Ananindeua[[#This Row],[CIF/CPF/CNPJ]],relatorio_Ananindeua[[#This Row],[Coluna2]])</f>
        <v>48523562000146</v>
      </c>
      <c r="L3321" t="str">
        <f t="shared" si="52"/>
        <v>485******46</v>
      </c>
    </row>
    <row r="3322" spans="1:12" x14ac:dyDescent="0.25">
      <c r="A3322" t="s">
        <v>1411</v>
      </c>
      <c r="B3322" t="s">
        <v>1412</v>
      </c>
      <c r="C3322" t="s">
        <v>17</v>
      </c>
      <c r="D3322" s="1">
        <v>45299.898414351854</v>
      </c>
      <c r="E3322" s="18" t="s">
        <v>11</v>
      </c>
      <c r="F3322" s="13" t="s">
        <v>16</v>
      </c>
      <c r="G3322" t="s">
        <v>14</v>
      </c>
      <c r="H3322">
        <v>0</v>
      </c>
      <c r="I3322" s="2"/>
      <c r="J3322" s="4">
        <v>0</v>
      </c>
      <c r="K3322" t="str">
        <f>IF((LEN(relatorio_Ananindeua[[#This Row],[CIF/CPF/CNPJ]])=14),relatorio_Ananindeua[[#This Row],[CIF/CPF/CNPJ]],relatorio_Ananindeua[[#This Row],[Coluna2]])</f>
        <v>21328795000131</v>
      </c>
      <c r="L3322" t="str">
        <f t="shared" si="52"/>
        <v>213******31</v>
      </c>
    </row>
    <row r="3323" spans="1:12" x14ac:dyDescent="0.25">
      <c r="A3323" t="s">
        <v>2324</v>
      </c>
      <c r="B3323" t="s">
        <v>2325</v>
      </c>
      <c r="C3323" t="s">
        <v>17</v>
      </c>
      <c r="D3323" s="1">
        <v>45299.898414351854</v>
      </c>
      <c r="E3323" s="18" t="s">
        <v>11</v>
      </c>
      <c r="F3323" s="13" t="s">
        <v>16</v>
      </c>
      <c r="G3323" t="s">
        <v>14</v>
      </c>
      <c r="H3323">
        <v>0</v>
      </c>
      <c r="I3323" s="2"/>
      <c r="J3323" s="4">
        <v>0</v>
      </c>
      <c r="K3323" t="str">
        <f>IF((LEN(relatorio_Ananindeua[[#This Row],[CIF/CPF/CNPJ]])=14),relatorio_Ananindeua[[#This Row],[CIF/CPF/CNPJ]],relatorio_Ananindeua[[#This Row],[Coluna2]])</f>
        <v>28244045000120</v>
      </c>
      <c r="L3323" t="str">
        <f t="shared" si="52"/>
        <v>282******20</v>
      </c>
    </row>
    <row r="3324" spans="1:12" x14ac:dyDescent="0.25">
      <c r="A3324" t="s">
        <v>5689</v>
      </c>
      <c r="B3324" t="s">
        <v>5690</v>
      </c>
      <c r="C3324" t="s">
        <v>17</v>
      </c>
      <c r="D3324" s="1">
        <v>45299.898414351854</v>
      </c>
      <c r="E3324" s="18" t="s">
        <v>11</v>
      </c>
      <c r="F3324" s="13" t="s">
        <v>16</v>
      </c>
      <c r="G3324" t="s">
        <v>14</v>
      </c>
      <c r="H3324">
        <v>0</v>
      </c>
      <c r="I3324" s="2"/>
      <c r="J3324" s="4">
        <v>0</v>
      </c>
      <c r="K3324" t="str">
        <f>IF((LEN(relatorio_Ananindeua[[#This Row],[CIF/CPF/CNPJ]])=14),relatorio_Ananindeua[[#This Row],[CIF/CPF/CNPJ]],relatorio_Ananindeua[[#This Row],[Coluna2]])</f>
        <v>42518786000183</v>
      </c>
      <c r="L3324" t="str">
        <f t="shared" si="52"/>
        <v>425******83</v>
      </c>
    </row>
    <row r="3325" spans="1:12" x14ac:dyDescent="0.25">
      <c r="A3325" t="s">
        <v>6828</v>
      </c>
      <c r="B3325" t="s">
        <v>6829</v>
      </c>
      <c r="C3325" t="s">
        <v>17</v>
      </c>
      <c r="D3325" s="1">
        <v>45299.898414351854</v>
      </c>
      <c r="E3325" s="18" t="s">
        <v>11</v>
      </c>
      <c r="F3325" s="13" t="s">
        <v>16</v>
      </c>
      <c r="G3325" t="s">
        <v>14</v>
      </c>
      <c r="H3325">
        <v>0</v>
      </c>
      <c r="I3325" s="2"/>
      <c r="J3325" s="4">
        <v>0</v>
      </c>
      <c r="K3325" t="str">
        <f>IF((LEN(relatorio_Ananindeua[[#This Row],[CIF/CPF/CNPJ]])=14),relatorio_Ananindeua[[#This Row],[CIF/CPF/CNPJ]],relatorio_Ananindeua[[#This Row],[Coluna2]])</f>
        <v>45998092000189</v>
      </c>
      <c r="L3325" t="str">
        <f t="shared" si="52"/>
        <v>459******89</v>
      </c>
    </row>
    <row r="3326" spans="1:12" x14ac:dyDescent="0.25">
      <c r="A3326" t="s">
        <v>7823</v>
      </c>
      <c r="B3326" t="s">
        <v>7824</v>
      </c>
      <c r="C3326" t="s">
        <v>17</v>
      </c>
      <c r="D3326" s="1">
        <v>45299.898425925923</v>
      </c>
      <c r="E3326" s="18" t="s">
        <v>11</v>
      </c>
      <c r="F3326" s="13" t="s">
        <v>16</v>
      </c>
      <c r="G3326" t="s">
        <v>14</v>
      </c>
      <c r="H3326">
        <v>0</v>
      </c>
      <c r="I3326" s="2"/>
      <c r="J3326" s="4">
        <v>0</v>
      </c>
      <c r="K3326" t="str">
        <f>IF((LEN(relatorio_Ananindeua[[#This Row],[CIF/CPF/CNPJ]])=14),relatorio_Ananindeua[[#This Row],[CIF/CPF/CNPJ]],relatorio_Ananindeua[[#This Row],[Coluna2]])</f>
        <v>48498054000155</v>
      </c>
      <c r="L3326" t="str">
        <f t="shared" si="52"/>
        <v>484******55</v>
      </c>
    </row>
    <row r="3327" spans="1:12" x14ac:dyDescent="0.25">
      <c r="A3327" t="s">
        <v>7817</v>
      </c>
      <c r="B3327" t="s">
        <v>7818</v>
      </c>
      <c r="C3327" t="s">
        <v>17</v>
      </c>
      <c r="D3327" s="1">
        <v>45299.8984375</v>
      </c>
      <c r="E3327" s="18" t="s">
        <v>11</v>
      </c>
      <c r="F3327" s="13" t="s">
        <v>16</v>
      </c>
      <c r="G3327" t="s">
        <v>14</v>
      </c>
      <c r="H3327">
        <v>0</v>
      </c>
      <c r="I3327" s="2"/>
      <c r="J3327" s="4">
        <v>0</v>
      </c>
      <c r="K3327" t="str">
        <f>IF((LEN(relatorio_Ananindeua[[#This Row],[CIF/CPF/CNPJ]])=14),relatorio_Ananindeua[[#This Row],[CIF/CPF/CNPJ]],relatorio_Ananindeua[[#This Row],[Coluna2]])</f>
        <v>48493756000146</v>
      </c>
      <c r="L3327" t="str">
        <f t="shared" si="52"/>
        <v>484******46</v>
      </c>
    </row>
    <row r="3328" spans="1:12" x14ac:dyDescent="0.25">
      <c r="A3328" t="s">
        <v>7040</v>
      </c>
      <c r="B3328" t="s">
        <v>7041</v>
      </c>
      <c r="C3328" t="s">
        <v>17</v>
      </c>
      <c r="D3328" s="1">
        <v>45299.898460648146</v>
      </c>
      <c r="E3328" s="18" t="s">
        <v>11</v>
      </c>
      <c r="F3328" s="13" t="s">
        <v>16</v>
      </c>
      <c r="G3328" t="s">
        <v>14</v>
      </c>
      <c r="H3328">
        <v>0</v>
      </c>
      <c r="I3328" s="2"/>
      <c r="J3328" s="4">
        <v>0</v>
      </c>
      <c r="K3328" t="str">
        <f>IF((LEN(relatorio_Ananindeua[[#This Row],[CIF/CPF/CNPJ]])=14),relatorio_Ananindeua[[#This Row],[CIF/CPF/CNPJ]],relatorio_Ananindeua[[#This Row],[Coluna2]])</f>
        <v>46503674000100</v>
      </c>
      <c r="L3328" t="str">
        <f t="shared" si="52"/>
        <v>465******00</v>
      </c>
    </row>
    <row r="3329" spans="1:12" x14ac:dyDescent="0.25">
      <c r="A3329" t="s">
        <v>7744</v>
      </c>
      <c r="B3329" t="s">
        <v>7745</v>
      </c>
      <c r="C3329" t="s">
        <v>17</v>
      </c>
      <c r="D3329" s="1">
        <v>45299.898518518516</v>
      </c>
      <c r="E3329" s="18" t="s">
        <v>11</v>
      </c>
      <c r="F3329" s="13" t="s">
        <v>16</v>
      </c>
      <c r="G3329" t="s">
        <v>14</v>
      </c>
      <c r="H3329">
        <v>0</v>
      </c>
      <c r="I3329" s="2"/>
      <c r="J3329" s="4">
        <v>0</v>
      </c>
      <c r="K3329" t="str">
        <f>IF((LEN(relatorio_Ananindeua[[#This Row],[CIF/CPF/CNPJ]])=14),relatorio_Ananindeua[[#This Row],[CIF/CPF/CNPJ]],relatorio_Ananindeua[[#This Row],[Coluna2]])</f>
        <v>48345754000100</v>
      </c>
      <c r="L3329" t="str">
        <f t="shared" si="52"/>
        <v>483******00</v>
      </c>
    </row>
    <row r="3330" spans="1:12" x14ac:dyDescent="0.25">
      <c r="A3330" t="s">
        <v>7795</v>
      </c>
      <c r="B3330" t="s">
        <v>7796</v>
      </c>
      <c r="C3330" t="s">
        <v>17</v>
      </c>
      <c r="D3330" s="1">
        <v>45299.898518518516</v>
      </c>
      <c r="E3330" s="18" t="s">
        <v>11</v>
      </c>
      <c r="F3330" s="13" t="s">
        <v>16</v>
      </c>
      <c r="G3330" t="s">
        <v>14</v>
      </c>
      <c r="H3330">
        <v>0</v>
      </c>
      <c r="I3330" s="2"/>
      <c r="J3330" s="4">
        <v>0</v>
      </c>
      <c r="K3330" t="str">
        <f>IF((LEN(relatorio_Ananindeua[[#This Row],[CIF/CPF/CNPJ]])=14),relatorio_Ananindeua[[#This Row],[CIF/CPF/CNPJ]],relatorio_Ananindeua[[#This Row],[Coluna2]])</f>
        <v>48455536000128</v>
      </c>
      <c r="L3330" t="str">
        <f t="shared" si="52"/>
        <v>484******28</v>
      </c>
    </row>
    <row r="3331" spans="1:12" x14ac:dyDescent="0.25">
      <c r="A3331" t="s">
        <v>7793</v>
      </c>
      <c r="B3331" t="s">
        <v>7794</v>
      </c>
      <c r="C3331" t="s">
        <v>17</v>
      </c>
      <c r="D3331" s="1">
        <v>45299.898530092592</v>
      </c>
      <c r="E3331" s="18" t="s">
        <v>11</v>
      </c>
      <c r="F3331" s="13" t="s">
        <v>16</v>
      </c>
      <c r="G3331" t="s">
        <v>14</v>
      </c>
      <c r="H3331">
        <v>0</v>
      </c>
      <c r="I3331" s="2"/>
      <c r="J3331" s="4">
        <v>0</v>
      </c>
      <c r="K3331" t="str">
        <f>IF((LEN(relatorio_Ananindeua[[#This Row],[CIF/CPF/CNPJ]])=14),relatorio_Ananindeua[[#This Row],[CIF/CPF/CNPJ]],relatorio_Ananindeua[[#This Row],[Coluna2]])</f>
        <v>48449156000180</v>
      </c>
      <c r="L3331" t="str">
        <f t="shared" si="52"/>
        <v>484******80</v>
      </c>
    </row>
    <row r="3332" spans="1:12" x14ac:dyDescent="0.25">
      <c r="A3332" t="s">
        <v>7773</v>
      </c>
      <c r="B3332" t="s">
        <v>7774</v>
      </c>
      <c r="C3332" t="s">
        <v>17</v>
      </c>
      <c r="D3332" s="1">
        <v>45299.898576388892</v>
      </c>
      <c r="E3332" s="18" t="s">
        <v>11</v>
      </c>
      <c r="F3332" s="13" t="s">
        <v>16</v>
      </c>
      <c r="G3332" t="s">
        <v>14</v>
      </c>
      <c r="H3332">
        <v>0</v>
      </c>
      <c r="I3332" s="2"/>
      <c r="J3332" s="4">
        <v>0</v>
      </c>
      <c r="K3332" t="str">
        <f>IF((LEN(relatorio_Ananindeua[[#This Row],[CIF/CPF/CNPJ]])=14),relatorio_Ananindeua[[#This Row],[CIF/CPF/CNPJ]],relatorio_Ananindeua[[#This Row],[Coluna2]])</f>
        <v>48416878000139</v>
      </c>
      <c r="L3332" t="str">
        <f t="shared" si="52"/>
        <v>484******39</v>
      </c>
    </row>
    <row r="3333" spans="1:12" x14ac:dyDescent="0.25">
      <c r="A3333" t="s">
        <v>7779</v>
      </c>
      <c r="B3333" t="s">
        <v>7780</v>
      </c>
      <c r="C3333" t="s">
        <v>17</v>
      </c>
      <c r="D3333" s="1">
        <v>45299.898587962962</v>
      </c>
      <c r="E3333" s="18" t="s">
        <v>11</v>
      </c>
      <c r="F3333" s="13" t="s">
        <v>16</v>
      </c>
      <c r="G3333" t="s">
        <v>14</v>
      </c>
      <c r="H3333">
        <v>0</v>
      </c>
      <c r="I3333" s="2"/>
      <c r="J3333" s="4">
        <v>0</v>
      </c>
      <c r="K3333" t="str">
        <f>IF((LEN(relatorio_Ananindeua[[#This Row],[CIF/CPF/CNPJ]])=14),relatorio_Ananindeua[[#This Row],[CIF/CPF/CNPJ]],relatorio_Ananindeua[[#This Row],[Coluna2]])</f>
        <v>48429040000180</v>
      </c>
      <c r="L3333" t="str">
        <f t="shared" si="52"/>
        <v>484******80</v>
      </c>
    </row>
    <row r="3334" spans="1:12" x14ac:dyDescent="0.25">
      <c r="A3334" t="s">
        <v>966</v>
      </c>
      <c r="B3334" t="s">
        <v>967</v>
      </c>
      <c r="C3334" t="s">
        <v>17</v>
      </c>
      <c r="D3334" s="1">
        <v>45299.898622685185</v>
      </c>
      <c r="E3334" s="18" t="s">
        <v>11</v>
      </c>
      <c r="F3334" s="13" t="s">
        <v>16</v>
      </c>
      <c r="G3334" t="s">
        <v>14</v>
      </c>
      <c r="H3334">
        <v>0</v>
      </c>
      <c r="I3334" s="2"/>
      <c r="J3334" s="4">
        <v>0</v>
      </c>
      <c r="K3334" t="str">
        <f>IF((LEN(relatorio_Ananindeua[[#This Row],[CIF/CPF/CNPJ]])=14),relatorio_Ananindeua[[#This Row],[CIF/CPF/CNPJ]],relatorio_Ananindeua[[#This Row],[Coluna2]])</f>
        <v>17486963000140</v>
      </c>
      <c r="L3334" t="str">
        <f t="shared" si="52"/>
        <v>174******40</v>
      </c>
    </row>
    <row r="3335" spans="1:12" x14ac:dyDescent="0.25">
      <c r="A3335" t="s">
        <v>7771</v>
      </c>
      <c r="B3335" t="s">
        <v>7772</v>
      </c>
      <c r="C3335" t="s">
        <v>17</v>
      </c>
      <c r="D3335" s="1">
        <v>45299.898634259262</v>
      </c>
      <c r="E3335" s="18" t="s">
        <v>11</v>
      </c>
      <c r="F3335" s="13" t="s">
        <v>16</v>
      </c>
      <c r="G3335" t="s">
        <v>14</v>
      </c>
      <c r="H3335">
        <v>0</v>
      </c>
      <c r="I3335" s="2"/>
      <c r="J3335" s="4">
        <v>0</v>
      </c>
      <c r="K3335" t="str">
        <f>IF((LEN(relatorio_Ananindeua[[#This Row],[CIF/CPF/CNPJ]])=14),relatorio_Ananindeua[[#This Row],[CIF/CPF/CNPJ]],relatorio_Ananindeua[[#This Row],[Coluna2]])</f>
        <v>48402868000144</v>
      </c>
      <c r="L3335" t="str">
        <f t="shared" si="52"/>
        <v>484******44</v>
      </c>
    </row>
    <row r="3336" spans="1:12" x14ac:dyDescent="0.25">
      <c r="A3336" t="s">
        <v>7758</v>
      </c>
      <c r="B3336" t="s">
        <v>7759</v>
      </c>
      <c r="C3336" t="s">
        <v>17</v>
      </c>
      <c r="D3336" s="1">
        <v>45299.898645833331</v>
      </c>
      <c r="E3336" s="18" t="s">
        <v>11</v>
      </c>
      <c r="F3336" s="13" t="s">
        <v>16</v>
      </c>
      <c r="G3336" t="s">
        <v>14</v>
      </c>
      <c r="H3336">
        <v>0</v>
      </c>
      <c r="I3336" s="2"/>
      <c r="J3336" s="4">
        <v>0</v>
      </c>
      <c r="K3336" t="str">
        <f>IF((LEN(relatorio_Ananindeua[[#This Row],[CIF/CPF/CNPJ]])=14),relatorio_Ananindeua[[#This Row],[CIF/CPF/CNPJ]],relatorio_Ananindeua[[#This Row],[Coluna2]])</f>
        <v>48387681000119</v>
      </c>
      <c r="L3336" t="str">
        <f t="shared" si="52"/>
        <v>483******19</v>
      </c>
    </row>
    <row r="3337" spans="1:12" x14ac:dyDescent="0.25">
      <c r="A3337" t="s">
        <v>7766</v>
      </c>
      <c r="B3337" t="s">
        <v>7767</v>
      </c>
      <c r="C3337" t="s">
        <v>17</v>
      </c>
      <c r="D3337" s="1">
        <v>45299.898668981485</v>
      </c>
      <c r="E3337" s="18" t="s">
        <v>11</v>
      </c>
      <c r="F3337" s="13" t="s">
        <v>16</v>
      </c>
      <c r="G3337" t="s">
        <v>14</v>
      </c>
      <c r="H3337">
        <v>0</v>
      </c>
      <c r="I3337" s="2"/>
      <c r="J3337" s="4">
        <v>0</v>
      </c>
      <c r="K3337" t="str">
        <f>IF((LEN(relatorio_Ananindeua[[#This Row],[CIF/CPF/CNPJ]])=14),relatorio_Ananindeua[[#This Row],[CIF/CPF/CNPJ]],relatorio_Ananindeua[[#This Row],[Coluna2]])</f>
        <v>48395246000136</v>
      </c>
      <c r="L3337" t="str">
        <f t="shared" si="52"/>
        <v>483******36</v>
      </c>
    </row>
    <row r="3338" spans="1:12" x14ac:dyDescent="0.25">
      <c r="A3338" t="s">
        <v>7756</v>
      </c>
      <c r="B3338" t="s">
        <v>7757</v>
      </c>
      <c r="C3338" t="s">
        <v>17</v>
      </c>
      <c r="D3338" s="1">
        <v>45299.898680555554</v>
      </c>
      <c r="E3338" s="18" t="s">
        <v>11</v>
      </c>
      <c r="F3338" s="13" t="s">
        <v>16</v>
      </c>
      <c r="G3338" t="s">
        <v>14</v>
      </c>
      <c r="H3338">
        <v>0</v>
      </c>
      <c r="I3338" s="2"/>
      <c r="J3338" s="4">
        <v>0</v>
      </c>
      <c r="K3338" t="str">
        <f>IF((LEN(relatorio_Ananindeua[[#This Row],[CIF/CPF/CNPJ]])=14),relatorio_Ananindeua[[#This Row],[CIF/CPF/CNPJ]],relatorio_Ananindeua[[#This Row],[Coluna2]])</f>
        <v>48385012000108</v>
      </c>
      <c r="L3338" t="str">
        <f t="shared" si="52"/>
        <v>483******08</v>
      </c>
    </row>
    <row r="3339" spans="1:12" x14ac:dyDescent="0.25">
      <c r="A3339" t="s">
        <v>6854</v>
      </c>
      <c r="B3339" t="s">
        <v>6855</v>
      </c>
      <c r="C3339" t="s">
        <v>17</v>
      </c>
      <c r="D3339" s="1">
        <v>45299.8987037037</v>
      </c>
      <c r="E3339" s="18" t="s">
        <v>11</v>
      </c>
      <c r="F3339" s="13" t="s">
        <v>16</v>
      </c>
      <c r="G3339" t="s">
        <v>14</v>
      </c>
      <c r="H3339">
        <v>0</v>
      </c>
      <c r="I3339" s="2"/>
      <c r="J3339" s="4">
        <v>0</v>
      </c>
      <c r="K3339" t="str">
        <f>IF((LEN(relatorio_Ananindeua[[#This Row],[CIF/CPF/CNPJ]])=14),relatorio_Ananindeua[[#This Row],[CIF/CPF/CNPJ]],relatorio_Ananindeua[[#This Row],[Coluna2]])</f>
        <v>46100561000163</v>
      </c>
      <c r="L3339" t="str">
        <f t="shared" si="52"/>
        <v>461******63</v>
      </c>
    </row>
    <row r="3340" spans="1:12" x14ac:dyDescent="0.25">
      <c r="A3340" t="s">
        <v>7750</v>
      </c>
      <c r="B3340" t="s">
        <v>7751</v>
      </c>
      <c r="C3340" t="s">
        <v>17</v>
      </c>
      <c r="D3340" s="1">
        <v>45299.8987037037</v>
      </c>
      <c r="E3340" s="18" t="s">
        <v>11</v>
      </c>
      <c r="F3340" s="13" t="s">
        <v>16</v>
      </c>
      <c r="G3340" t="s">
        <v>14</v>
      </c>
      <c r="H3340">
        <v>0</v>
      </c>
      <c r="I3340" s="2"/>
      <c r="J3340" s="4">
        <v>0</v>
      </c>
      <c r="K3340" t="str">
        <f>IF((LEN(relatorio_Ananindeua[[#This Row],[CIF/CPF/CNPJ]])=14),relatorio_Ananindeua[[#This Row],[CIF/CPF/CNPJ]],relatorio_Ananindeua[[#This Row],[Coluna2]])</f>
        <v>48354067000150</v>
      </c>
      <c r="L3340" t="str">
        <f t="shared" si="52"/>
        <v>483******50</v>
      </c>
    </row>
    <row r="3341" spans="1:12" x14ac:dyDescent="0.25">
      <c r="A3341" t="s">
        <v>7752</v>
      </c>
      <c r="B3341" t="s">
        <v>7753</v>
      </c>
      <c r="C3341" t="s">
        <v>17</v>
      </c>
      <c r="D3341" s="1">
        <v>45299.8987037037</v>
      </c>
      <c r="E3341" s="18" t="s">
        <v>11</v>
      </c>
      <c r="F3341" s="13" t="s">
        <v>16</v>
      </c>
      <c r="G3341" t="s">
        <v>14</v>
      </c>
      <c r="H3341">
        <v>0</v>
      </c>
      <c r="I3341" s="2"/>
      <c r="J3341" s="4">
        <v>0</v>
      </c>
      <c r="K3341" t="str">
        <f>IF((LEN(relatorio_Ananindeua[[#This Row],[CIF/CPF/CNPJ]])=14),relatorio_Ananindeua[[#This Row],[CIF/CPF/CNPJ]],relatorio_Ananindeua[[#This Row],[Coluna2]])</f>
        <v>48366904000161</v>
      </c>
      <c r="L3341" t="str">
        <f t="shared" si="52"/>
        <v>483******61</v>
      </c>
    </row>
    <row r="3342" spans="1:12" x14ac:dyDescent="0.25">
      <c r="A3342" t="s">
        <v>7746</v>
      </c>
      <c r="B3342" t="s">
        <v>7747</v>
      </c>
      <c r="C3342" t="s">
        <v>17</v>
      </c>
      <c r="D3342" s="1">
        <v>45299.89875</v>
      </c>
      <c r="E3342" s="18" t="s">
        <v>11</v>
      </c>
      <c r="F3342" s="13" t="s">
        <v>16</v>
      </c>
      <c r="G3342" t="s">
        <v>14</v>
      </c>
      <c r="H3342">
        <v>0</v>
      </c>
      <c r="I3342" s="2"/>
      <c r="J3342" s="4">
        <v>0</v>
      </c>
      <c r="K3342" t="str">
        <f>IF((LEN(relatorio_Ananindeua[[#This Row],[CIF/CPF/CNPJ]])=14),relatorio_Ananindeua[[#This Row],[CIF/CPF/CNPJ]],relatorio_Ananindeua[[#This Row],[Coluna2]])</f>
        <v>48348724000157</v>
      </c>
      <c r="L3342" t="str">
        <f t="shared" si="52"/>
        <v>483******57</v>
      </c>
    </row>
    <row r="3343" spans="1:12" x14ac:dyDescent="0.25">
      <c r="A3343" t="s">
        <v>7742</v>
      </c>
      <c r="B3343" t="s">
        <v>7743</v>
      </c>
      <c r="C3343" t="s">
        <v>17</v>
      </c>
      <c r="D3343" s="1">
        <v>45299.898773148147</v>
      </c>
      <c r="E3343" s="18" t="s">
        <v>11</v>
      </c>
      <c r="F3343" s="13" t="s">
        <v>16</v>
      </c>
      <c r="G3343" t="s">
        <v>14</v>
      </c>
      <c r="H3343">
        <v>0</v>
      </c>
      <c r="I3343" s="2"/>
      <c r="J3343" s="4">
        <v>0</v>
      </c>
      <c r="K3343" t="str">
        <f>IF((LEN(relatorio_Ananindeua[[#This Row],[CIF/CPF/CNPJ]])=14),relatorio_Ananindeua[[#This Row],[CIF/CPF/CNPJ]],relatorio_Ananindeua[[#This Row],[Coluna2]])</f>
        <v>48344652000170</v>
      </c>
      <c r="L3343" t="str">
        <f t="shared" si="52"/>
        <v>483******70</v>
      </c>
    </row>
    <row r="3344" spans="1:12" x14ac:dyDescent="0.25">
      <c r="A3344" t="s">
        <v>7734</v>
      </c>
      <c r="B3344" t="s">
        <v>7735</v>
      </c>
      <c r="C3344" t="s">
        <v>17</v>
      </c>
      <c r="D3344" s="1">
        <v>45299.898842592593</v>
      </c>
      <c r="E3344" s="18" t="s">
        <v>11</v>
      </c>
      <c r="F3344" s="13" t="s">
        <v>16</v>
      </c>
      <c r="G3344" t="s">
        <v>14</v>
      </c>
      <c r="H3344">
        <v>0</v>
      </c>
      <c r="I3344" s="2"/>
      <c r="J3344" s="4">
        <v>0</v>
      </c>
      <c r="K3344" t="str">
        <f>IF((LEN(relatorio_Ananindeua[[#This Row],[CIF/CPF/CNPJ]])=14),relatorio_Ananindeua[[#This Row],[CIF/CPF/CNPJ]],relatorio_Ananindeua[[#This Row],[Coluna2]])</f>
        <v>48325247000104</v>
      </c>
      <c r="L3344" t="str">
        <f t="shared" si="52"/>
        <v>483******04</v>
      </c>
    </row>
    <row r="3345" spans="1:12" x14ac:dyDescent="0.25">
      <c r="A3345" t="s">
        <v>7732</v>
      </c>
      <c r="B3345" t="s">
        <v>7733</v>
      </c>
      <c r="C3345" t="s">
        <v>17</v>
      </c>
      <c r="D3345" s="1">
        <v>45299.898854166669</v>
      </c>
      <c r="E3345" s="18" t="s">
        <v>11</v>
      </c>
      <c r="F3345" s="13" t="s">
        <v>16</v>
      </c>
      <c r="G3345" t="s">
        <v>14</v>
      </c>
      <c r="H3345">
        <v>0</v>
      </c>
      <c r="I3345" s="2"/>
      <c r="J3345" s="4">
        <v>0</v>
      </c>
      <c r="K3345" t="str">
        <f>IF((LEN(relatorio_Ananindeua[[#This Row],[CIF/CPF/CNPJ]])=14),relatorio_Ananindeua[[#This Row],[CIF/CPF/CNPJ]],relatorio_Ananindeua[[#This Row],[Coluna2]])</f>
        <v>48325241000137</v>
      </c>
      <c r="L3345" t="str">
        <f t="shared" si="52"/>
        <v>483******37</v>
      </c>
    </row>
    <row r="3346" spans="1:12" x14ac:dyDescent="0.25">
      <c r="A3346" t="s">
        <v>2084</v>
      </c>
      <c r="B3346" t="s">
        <v>2085</v>
      </c>
      <c r="C3346" t="s">
        <v>17</v>
      </c>
      <c r="D3346" s="1">
        <v>45299.898888888885</v>
      </c>
      <c r="E3346" s="18" t="s">
        <v>11</v>
      </c>
      <c r="F3346" s="13" t="s">
        <v>16</v>
      </c>
      <c r="G3346" t="s">
        <v>14</v>
      </c>
      <c r="H3346">
        <v>0</v>
      </c>
      <c r="I3346" s="2"/>
      <c r="J3346" s="4">
        <v>0</v>
      </c>
      <c r="K3346" t="str">
        <f>IF((LEN(relatorio_Ananindeua[[#This Row],[CIF/CPF/CNPJ]])=14),relatorio_Ananindeua[[#This Row],[CIF/CPF/CNPJ]],relatorio_Ananindeua[[#This Row],[Coluna2]])</f>
        <v>26925494000109</v>
      </c>
      <c r="L3346" t="str">
        <f t="shared" ref="L3346:L3409" si="53">_xlfn.CONCAT(LEFT(A3346,3),REPT("*",6),RIGHT(A3346,2))</f>
        <v>269******09</v>
      </c>
    </row>
    <row r="3347" spans="1:12" x14ac:dyDescent="0.25">
      <c r="A3347" t="s">
        <v>2730</v>
      </c>
      <c r="B3347" t="s">
        <v>2731</v>
      </c>
      <c r="C3347" t="s">
        <v>17</v>
      </c>
      <c r="D3347" s="1">
        <v>45299.898888888885</v>
      </c>
      <c r="E3347" s="18" t="s">
        <v>11</v>
      </c>
      <c r="F3347" s="13" t="s">
        <v>16</v>
      </c>
      <c r="G3347" t="s">
        <v>14</v>
      </c>
      <c r="H3347">
        <v>0</v>
      </c>
      <c r="I3347" s="2"/>
      <c r="J3347" s="4">
        <v>0</v>
      </c>
      <c r="K3347" t="str">
        <f>IF((LEN(relatorio_Ananindeua[[#This Row],[CIF/CPF/CNPJ]])=14),relatorio_Ananindeua[[#This Row],[CIF/CPF/CNPJ]],relatorio_Ananindeua[[#This Row],[Coluna2]])</f>
        <v>30106699000130</v>
      </c>
      <c r="L3347" t="str">
        <f t="shared" si="53"/>
        <v>301******30</v>
      </c>
    </row>
    <row r="3348" spans="1:12" x14ac:dyDescent="0.25">
      <c r="A3348" t="s">
        <v>2728</v>
      </c>
      <c r="B3348" t="s">
        <v>2729</v>
      </c>
      <c r="C3348" t="s">
        <v>17</v>
      </c>
      <c r="D3348" s="1">
        <v>45299.898900462962</v>
      </c>
      <c r="E3348" s="18" t="s">
        <v>11</v>
      </c>
      <c r="F3348" s="13" t="s">
        <v>16</v>
      </c>
      <c r="G3348" t="s">
        <v>14</v>
      </c>
      <c r="H3348">
        <v>0</v>
      </c>
      <c r="I3348" s="2"/>
      <c r="J3348" s="4">
        <v>0</v>
      </c>
      <c r="K3348" t="str">
        <f>IF((LEN(relatorio_Ananindeua[[#This Row],[CIF/CPF/CNPJ]])=14),relatorio_Ananindeua[[#This Row],[CIF/CPF/CNPJ]],relatorio_Ananindeua[[#This Row],[Coluna2]])</f>
        <v>30092702000103</v>
      </c>
      <c r="L3348" t="str">
        <f t="shared" si="53"/>
        <v>300******03</v>
      </c>
    </row>
    <row r="3349" spans="1:12" x14ac:dyDescent="0.25">
      <c r="A3349" t="s">
        <v>2734</v>
      </c>
      <c r="B3349" t="s">
        <v>2735</v>
      </c>
      <c r="C3349" t="s">
        <v>17</v>
      </c>
      <c r="D3349" s="1">
        <v>45299.898912037039</v>
      </c>
      <c r="E3349" s="18" t="s">
        <v>11</v>
      </c>
      <c r="F3349" s="13" t="s">
        <v>16</v>
      </c>
      <c r="G3349" t="s">
        <v>14</v>
      </c>
      <c r="H3349">
        <v>0</v>
      </c>
      <c r="I3349" s="2"/>
      <c r="J3349" s="4">
        <v>0</v>
      </c>
      <c r="K3349" t="str">
        <f>IF((LEN(relatorio_Ananindeua[[#This Row],[CIF/CPF/CNPJ]])=14),relatorio_Ananindeua[[#This Row],[CIF/CPF/CNPJ]],relatorio_Ananindeua[[#This Row],[Coluna2]])</f>
        <v>30109028000122</v>
      </c>
      <c r="L3349" t="str">
        <f t="shared" si="53"/>
        <v>301******22</v>
      </c>
    </row>
    <row r="3350" spans="1:12" x14ac:dyDescent="0.25">
      <c r="A3350" t="s">
        <v>6842</v>
      </c>
      <c r="B3350" t="s">
        <v>6843</v>
      </c>
      <c r="C3350" t="s">
        <v>17</v>
      </c>
      <c r="D3350" s="1">
        <v>45299.898923611108</v>
      </c>
      <c r="E3350" s="18" t="s">
        <v>11</v>
      </c>
      <c r="F3350" s="13" t="s">
        <v>16</v>
      </c>
      <c r="G3350" t="s">
        <v>14</v>
      </c>
      <c r="H3350">
        <v>0</v>
      </c>
      <c r="I3350" s="2"/>
      <c r="J3350" s="4">
        <v>0</v>
      </c>
      <c r="K3350" t="str">
        <f>IF((LEN(relatorio_Ananindeua[[#This Row],[CIF/CPF/CNPJ]])=14),relatorio_Ananindeua[[#This Row],[CIF/CPF/CNPJ]],relatorio_Ananindeua[[#This Row],[Coluna2]])</f>
        <v>46048889000188</v>
      </c>
      <c r="L3350" t="str">
        <f t="shared" si="53"/>
        <v>460******88</v>
      </c>
    </row>
    <row r="3351" spans="1:12" x14ac:dyDescent="0.25">
      <c r="A3351" t="s">
        <v>2544</v>
      </c>
      <c r="B3351" t="s">
        <v>2545</v>
      </c>
      <c r="C3351" t="s">
        <v>17</v>
      </c>
      <c r="D3351" s="1">
        <v>45299.898935185185</v>
      </c>
      <c r="E3351" s="18" t="s">
        <v>11</v>
      </c>
      <c r="F3351" s="13" t="s">
        <v>16</v>
      </c>
      <c r="G3351" t="s">
        <v>14</v>
      </c>
      <c r="H3351">
        <v>0</v>
      </c>
      <c r="I3351" s="2"/>
      <c r="J3351" s="4">
        <v>0</v>
      </c>
      <c r="K3351" t="str">
        <f>IF((LEN(relatorio_Ananindeua[[#This Row],[CIF/CPF/CNPJ]])=14),relatorio_Ananindeua[[#This Row],[CIF/CPF/CNPJ]],relatorio_Ananindeua[[#This Row],[Coluna2]])</f>
        <v>29277708000176</v>
      </c>
      <c r="L3351" t="str">
        <f t="shared" si="53"/>
        <v>292******76</v>
      </c>
    </row>
    <row r="3352" spans="1:12" x14ac:dyDescent="0.25">
      <c r="A3352" t="s">
        <v>2600</v>
      </c>
      <c r="B3352" t="s">
        <v>2601</v>
      </c>
      <c r="C3352" t="s">
        <v>17</v>
      </c>
      <c r="D3352" s="1">
        <v>45299.898935185185</v>
      </c>
      <c r="E3352" s="18" t="s">
        <v>11</v>
      </c>
      <c r="F3352" s="13" t="s">
        <v>16</v>
      </c>
      <c r="G3352" t="s">
        <v>14</v>
      </c>
      <c r="H3352">
        <v>0</v>
      </c>
      <c r="I3352" s="2"/>
      <c r="J3352" s="4">
        <v>0</v>
      </c>
      <c r="K3352" t="str">
        <f>IF((LEN(relatorio_Ananindeua[[#This Row],[CIF/CPF/CNPJ]])=14),relatorio_Ananindeua[[#This Row],[CIF/CPF/CNPJ]],relatorio_Ananindeua[[#This Row],[Coluna2]])</f>
        <v>29562152000160</v>
      </c>
      <c r="L3352" t="str">
        <f t="shared" si="53"/>
        <v>295******60</v>
      </c>
    </row>
    <row r="3353" spans="1:12" x14ac:dyDescent="0.25">
      <c r="A3353" t="s">
        <v>7716</v>
      </c>
      <c r="B3353" t="s">
        <v>7717</v>
      </c>
      <c r="C3353" t="s">
        <v>17</v>
      </c>
      <c r="D3353" s="1">
        <v>45299.898958333331</v>
      </c>
      <c r="E3353" s="18" t="s">
        <v>11</v>
      </c>
      <c r="F3353" s="13" t="s">
        <v>16</v>
      </c>
      <c r="G3353" t="s">
        <v>14</v>
      </c>
      <c r="H3353">
        <v>0</v>
      </c>
      <c r="I3353" s="2"/>
      <c r="J3353" s="4">
        <v>0</v>
      </c>
      <c r="K3353" t="str">
        <f>IF((LEN(relatorio_Ananindeua[[#This Row],[CIF/CPF/CNPJ]])=14),relatorio_Ananindeua[[#This Row],[CIF/CPF/CNPJ]],relatorio_Ananindeua[[#This Row],[Coluna2]])</f>
        <v>48284494000100</v>
      </c>
      <c r="L3353" t="str">
        <f t="shared" si="53"/>
        <v>482******00</v>
      </c>
    </row>
    <row r="3354" spans="1:12" x14ac:dyDescent="0.25">
      <c r="A3354" t="s">
        <v>4434</v>
      </c>
      <c r="B3354" t="s">
        <v>4435</v>
      </c>
      <c r="C3354" t="s">
        <v>17</v>
      </c>
      <c r="D3354" s="1">
        <v>45299.898969907408</v>
      </c>
      <c r="E3354" s="18" t="s">
        <v>11</v>
      </c>
      <c r="F3354" s="13" t="s">
        <v>16</v>
      </c>
      <c r="G3354" t="s">
        <v>14</v>
      </c>
      <c r="H3354">
        <v>0</v>
      </c>
      <c r="I3354" s="2"/>
      <c r="J3354" s="4">
        <v>0</v>
      </c>
      <c r="K3354" t="str">
        <f>IF((LEN(relatorio_Ananindeua[[#This Row],[CIF/CPF/CNPJ]])=14),relatorio_Ananindeua[[#This Row],[CIF/CPF/CNPJ]],relatorio_Ananindeua[[#This Row],[Coluna2]])</f>
        <v>37491554000149</v>
      </c>
      <c r="L3354" t="str">
        <f t="shared" si="53"/>
        <v>374******49</v>
      </c>
    </row>
    <row r="3355" spans="1:12" x14ac:dyDescent="0.25">
      <c r="A3355" t="s">
        <v>7710</v>
      </c>
      <c r="B3355" t="s">
        <v>7711</v>
      </c>
      <c r="C3355" t="s">
        <v>17</v>
      </c>
      <c r="D3355" s="1">
        <v>45299.898969907408</v>
      </c>
      <c r="E3355" s="18" t="s">
        <v>11</v>
      </c>
      <c r="F3355" s="13" t="s">
        <v>16</v>
      </c>
      <c r="G3355" t="s">
        <v>14</v>
      </c>
      <c r="H3355">
        <v>0</v>
      </c>
      <c r="I3355" s="2"/>
      <c r="J3355" s="4">
        <v>0</v>
      </c>
      <c r="K3355" t="str">
        <f>IF((LEN(relatorio_Ananindeua[[#This Row],[CIF/CPF/CNPJ]])=14),relatorio_Ananindeua[[#This Row],[CIF/CPF/CNPJ]],relatorio_Ananindeua[[#This Row],[Coluna2]])</f>
        <v>48276986000153</v>
      </c>
      <c r="L3355" t="str">
        <f t="shared" si="53"/>
        <v>482******53</v>
      </c>
    </row>
    <row r="3356" spans="1:12" x14ac:dyDescent="0.25">
      <c r="A3356" t="s">
        <v>7714</v>
      </c>
      <c r="B3356" t="s">
        <v>7715</v>
      </c>
      <c r="C3356" t="s">
        <v>17</v>
      </c>
      <c r="D3356" s="1">
        <v>45299.898981481485</v>
      </c>
      <c r="E3356" s="18" t="s">
        <v>11</v>
      </c>
      <c r="F3356" s="13" t="s">
        <v>16</v>
      </c>
      <c r="G3356" t="s">
        <v>14</v>
      </c>
      <c r="H3356">
        <v>0</v>
      </c>
      <c r="I3356" s="2"/>
      <c r="J3356" s="4">
        <v>0</v>
      </c>
      <c r="K3356" t="str">
        <f>IF((LEN(relatorio_Ananindeua[[#This Row],[CIF/CPF/CNPJ]])=14),relatorio_Ananindeua[[#This Row],[CIF/CPF/CNPJ]],relatorio_Ananindeua[[#This Row],[Coluna2]])</f>
        <v>48278607000164</v>
      </c>
      <c r="L3356" t="str">
        <f t="shared" si="53"/>
        <v>482******64</v>
      </c>
    </row>
    <row r="3357" spans="1:12" x14ac:dyDescent="0.25">
      <c r="A3357" t="s">
        <v>7720</v>
      </c>
      <c r="B3357" t="s">
        <v>7721</v>
      </c>
      <c r="C3357" t="s">
        <v>17</v>
      </c>
      <c r="D3357" s="1">
        <v>45299.898993055554</v>
      </c>
      <c r="E3357" s="18" t="s">
        <v>11</v>
      </c>
      <c r="F3357" s="13" t="s">
        <v>16</v>
      </c>
      <c r="G3357" t="s">
        <v>14</v>
      </c>
      <c r="H3357">
        <v>0</v>
      </c>
      <c r="I3357" s="2"/>
      <c r="J3357" s="4">
        <v>0</v>
      </c>
      <c r="K3357" t="str">
        <f>IF((LEN(relatorio_Ananindeua[[#This Row],[CIF/CPF/CNPJ]])=14),relatorio_Ananindeua[[#This Row],[CIF/CPF/CNPJ]],relatorio_Ananindeua[[#This Row],[Coluna2]])</f>
        <v>48290988000105</v>
      </c>
      <c r="L3357" t="str">
        <f t="shared" si="53"/>
        <v>482******05</v>
      </c>
    </row>
    <row r="3358" spans="1:12" x14ac:dyDescent="0.25">
      <c r="A3358" t="s">
        <v>2396</v>
      </c>
      <c r="B3358" t="s">
        <v>2397</v>
      </c>
      <c r="C3358" t="s">
        <v>17</v>
      </c>
      <c r="D3358" s="1">
        <v>45299.899004629631</v>
      </c>
      <c r="E3358" s="18" t="s">
        <v>11</v>
      </c>
      <c r="F3358" s="13" t="s">
        <v>16</v>
      </c>
      <c r="G3358" t="s">
        <v>14</v>
      </c>
      <c r="H3358">
        <v>0</v>
      </c>
      <c r="I3358" s="2"/>
      <c r="J3358" s="4">
        <v>0</v>
      </c>
      <c r="K3358" t="str">
        <f>IF((LEN(relatorio_Ananindeua[[#This Row],[CIF/CPF/CNPJ]])=14),relatorio_Ananindeua[[#This Row],[CIF/CPF/CNPJ]],relatorio_Ananindeua[[#This Row],[Coluna2]])</f>
        <v>28629075000155</v>
      </c>
      <c r="L3358" t="str">
        <f t="shared" si="53"/>
        <v>286******55</v>
      </c>
    </row>
    <row r="3359" spans="1:12" x14ac:dyDescent="0.25">
      <c r="A3359" t="s">
        <v>1748</v>
      </c>
      <c r="B3359" t="s">
        <v>1749</v>
      </c>
      <c r="C3359" t="s">
        <v>17</v>
      </c>
      <c r="D3359" s="1">
        <v>45299.899027777778</v>
      </c>
      <c r="E3359" s="18" t="s">
        <v>11</v>
      </c>
      <c r="F3359" s="13" t="s">
        <v>16</v>
      </c>
      <c r="G3359" t="s">
        <v>14</v>
      </c>
      <c r="H3359">
        <v>0</v>
      </c>
      <c r="I3359" s="2"/>
      <c r="J3359" s="4">
        <v>0</v>
      </c>
      <c r="K3359" t="str">
        <f>IF((LEN(relatorio_Ananindeua[[#This Row],[CIF/CPF/CNPJ]])=14),relatorio_Ananindeua[[#This Row],[CIF/CPF/CNPJ]],relatorio_Ananindeua[[#This Row],[Coluna2]])</f>
        <v>24103711000150</v>
      </c>
      <c r="L3359" t="str">
        <f t="shared" si="53"/>
        <v>241******50</v>
      </c>
    </row>
    <row r="3360" spans="1:12" x14ac:dyDescent="0.25">
      <c r="A3360" t="s">
        <v>1990</v>
      </c>
      <c r="B3360" t="s">
        <v>1991</v>
      </c>
      <c r="C3360" t="s">
        <v>17</v>
      </c>
      <c r="D3360" s="1">
        <v>45299.899027777778</v>
      </c>
      <c r="E3360" s="18" t="s">
        <v>11</v>
      </c>
      <c r="F3360" s="13" t="s">
        <v>16</v>
      </c>
      <c r="G3360" t="s">
        <v>14</v>
      </c>
      <c r="H3360">
        <v>0</v>
      </c>
      <c r="I3360" s="2"/>
      <c r="J3360" s="4">
        <v>0</v>
      </c>
      <c r="K3360" t="str">
        <f>IF((LEN(relatorio_Ananindeua[[#This Row],[CIF/CPF/CNPJ]])=14),relatorio_Ananindeua[[#This Row],[CIF/CPF/CNPJ]],relatorio_Ananindeua[[#This Row],[Coluna2]])</f>
        <v>26283857000150</v>
      </c>
      <c r="L3360" t="str">
        <f t="shared" si="53"/>
        <v>262******50</v>
      </c>
    </row>
    <row r="3361" spans="1:12" x14ac:dyDescent="0.25">
      <c r="A3361" t="s">
        <v>7700</v>
      </c>
      <c r="B3361" t="s">
        <v>7701</v>
      </c>
      <c r="C3361" t="s">
        <v>17</v>
      </c>
      <c r="D3361" s="1">
        <v>45299.899027777778</v>
      </c>
      <c r="E3361" s="18" t="s">
        <v>11</v>
      </c>
      <c r="F3361" s="13" t="s">
        <v>16</v>
      </c>
      <c r="G3361" t="s">
        <v>14</v>
      </c>
      <c r="H3361">
        <v>0</v>
      </c>
      <c r="I3361" s="2"/>
      <c r="J3361" s="4">
        <v>0</v>
      </c>
      <c r="K3361" t="str">
        <f>IF((LEN(relatorio_Ananindeua[[#This Row],[CIF/CPF/CNPJ]])=14),relatorio_Ananindeua[[#This Row],[CIF/CPF/CNPJ]],relatorio_Ananindeua[[#This Row],[Coluna2]])</f>
        <v>48262437000120</v>
      </c>
      <c r="L3361" t="str">
        <f t="shared" si="53"/>
        <v>482******20</v>
      </c>
    </row>
    <row r="3362" spans="1:12" x14ac:dyDescent="0.25">
      <c r="A3362" t="s">
        <v>7694</v>
      </c>
      <c r="B3362" t="s">
        <v>7695</v>
      </c>
      <c r="C3362" t="s">
        <v>17</v>
      </c>
      <c r="D3362" s="1">
        <v>45299.899074074077</v>
      </c>
      <c r="E3362" s="18" t="s">
        <v>11</v>
      </c>
      <c r="F3362" s="13" t="s">
        <v>16</v>
      </c>
      <c r="G3362" t="s">
        <v>14</v>
      </c>
      <c r="H3362">
        <v>0</v>
      </c>
      <c r="I3362" s="2"/>
      <c r="J3362" s="4">
        <v>0</v>
      </c>
      <c r="K3362" t="str">
        <f>IF((LEN(relatorio_Ananindeua[[#This Row],[CIF/CPF/CNPJ]])=14),relatorio_Ananindeua[[#This Row],[CIF/CPF/CNPJ]],relatorio_Ananindeua[[#This Row],[Coluna2]])</f>
        <v>48246817000170</v>
      </c>
      <c r="L3362" t="str">
        <f t="shared" si="53"/>
        <v>482******70</v>
      </c>
    </row>
    <row r="3363" spans="1:12" x14ac:dyDescent="0.25">
      <c r="A3363" t="s">
        <v>7610</v>
      </c>
      <c r="B3363" t="s">
        <v>7611</v>
      </c>
      <c r="C3363" t="s">
        <v>17</v>
      </c>
      <c r="D3363" s="1">
        <v>45299.899143518516</v>
      </c>
      <c r="E3363" s="18" t="s">
        <v>11</v>
      </c>
      <c r="F3363" s="13" t="s">
        <v>16</v>
      </c>
      <c r="G3363" t="s">
        <v>14</v>
      </c>
      <c r="H3363">
        <v>0</v>
      </c>
      <c r="I3363" s="2"/>
      <c r="J3363" s="4">
        <v>0</v>
      </c>
      <c r="K3363" t="str">
        <f>IF((LEN(relatorio_Ananindeua[[#This Row],[CIF/CPF/CNPJ]])=14),relatorio_Ananindeua[[#This Row],[CIF/CPF/CNPJ]],relatorio_Ananindeua[[#This Row],[Coluna2]])</f>
        <v>48060516000158</v>
      </c>
      <c r="L3363" t="str">
        <f t="shared" si="53"/>
        <v>480******58</v>
      </c>
    </row>
    <row r="3364" spans="1:12" x14ac:dyDescent="0.25">
      <c r="A3364" t="s">
        <v>899</v>
      </c>
      <c r="B3364" t="s">
        <v>900</v>
      </c>
      <c r="C3364" t="s">
        <v>17</v>
      </c>
      <c r="D3364" s="1">
        <v>45299.899155092593</v>
      </c>
      <c r="E3364" s="18" t="s">
        <v>11</v>
      </c>
      <c r="F3364" s="13" t="s">
        <v>16</v>
      </c>
      <c r="G3364" t="s">
        <v>14</v>
      </c>
      <c r="H3364">
        <v>0</v>
      </c>
      <c r="I3364" s="2"/>
      <c r="J3364" s="4">
        <v>0</v>
      </c>
      <c r="K3364" t="str">
        <f>IF((LEN(relatorio_Ananindeua[[#This Row],[CIF/CPF/CNPJ]])=14),relatorio_Ananindeua[[#This Row],[CIF/CPF/CNPJ]],relatorio_Ananindeua[[#This Row],[Coluna2]])</f>
        <v>17034127000124</v>
      </c>
      <c r="L3364" t="str">
        <f t="shared" si="53"/>
        <v>170******24</v>
      </c>
    </row>
    <row r="3365" spans="1:12" x14ac:dyDescent="0.25">
      <c r="A3365" t="s">
        <v>7676</v>
      </c>
      <c r="B3365" t="s">
        <v>7677</v>
      </c>
      <c r="C3365" t="s">
        <v>17</v>
      </c>
      <c r="D3365" s="1">
        <v>45299.899178240739</v>
      </c>
      <c r="E3365" s="18" t="s">
        <v>11</v>
      </c>
      <c r="F3365" s="13" t="s">
        <v>16</v>
      </c>
      <c r="G3365" t="s">
        <v>14</v>
      </c>
      <c r="H3365">
        <v>0</v>
      </c>
      <c r="I3365" s="2"/>
      <c r="J3365" s="4">
        <v>0</v>
      </c>
      <c r="K3365" t="str">
        <f>IF((LEN(relatorio_Ananindeua[[#This Row],[CIF/CPF/CNPJ]])=14),relatorio_Ananindeua[[#This Row],[CIF/CPF/CNPJ]],relatorio_Ananindeua[[#This Row],[Coluna2]])</f>
        <v>48182137000130</v>
      </c>
      <c r="L3365" t="str">
        <f t="shared" si="53"/>
        <v>481******30</v>
      </c>
    </row>
    <row r="3366" spans="1:12" x14ac:dyDescent="0.25">
      <c r="A3366" t="s">
        <v>7682</v>
      </c>
      <c r="B3366" t="s">
        <v>7683</v>
      </c>
      <c r="C3366" t="s">
        <v>17</v>
      </c>
      <c r="D3366" s="1">
        <v>45299.899178240739</v>
      </c>
      <c r="E3366" s="18" t="s">
        <v>11</v>
      </c>
      <c r="F3366" s="13" t="s">
        <v>16</v>
      </c>
      <c r="G3366" t="s">
        <v>14</v>
      </c>
      <c r="H3366">
        <v>0</v>
      </c>
      <c r="I3366" s="2"/>
      <c r="J3366" s="4">
        <v>0</v>
      </c>
      <c r="K3366" t="str">
        <f>IF((LEN(relatorio_Ananindeua[[#This Row],[CIF/CPF/CNPJ]])=14),relatorio_Ananindeua[[#This Row],[CIF/CPF/CNPJ]],relatorio_Ananindeua[[#This Row],[Coluna2]])</f>
        <v>48184186000102</v>
      </c>
      <c r="L3366" t="str">
        <f t="shared" si="53"/>
        <v>481******02</v>
      </c>
    </row>
    <row r="3367" spans="1:12" x14ac:dyDescent="0.25">
      <c r="A3367" t="s">
        <v>7680</v>
      </c>
      <c r="B3367" t="s">
        <v>7681</v>
      </c>
      <c r="C3367" t="s">
        <v>17</v>
      </c>
      <c r="D3367" s="1">
        <v>45299.899201388886</v>
      </c>
      <c r="E3367" s="18" t="s">
        <v>11</v>
      </c>
      <c r="F3367" s="13" t="s">
        <v>16</v>
      </c>
      <c r="G3367" t="s">
        <v>14</v>
      </c>
      <c r="H3367">
        <v>0</v>
      </c>
      <c r="I3367" s="2"/>
      <c r="J3367" s="4">
        <v>0</v>
      </c>
      <c r="K3367" t="str">
        <f>IF((LEN(relatorio_Ananindeua[[#This Row],[CIF/CPF/CNPJ]])=14),relatorio_Ananindeua[[#This Row],[CIF/CPF/CNPJ]],relatorio_Ananindeua[[#This Row],[Coluna2]])</f>
        <v>48183352000156</v>
      </c>
      <c r="L3367" t="str">
        <f t="shared" si="53"/>
        <v>481******56</v>
      </c>
    </row>
    <row r="3368" spans="1:12" x14ac:dyDescent="0.25">
      <c r="A3368" t="s">
        <v>7686</v>
      </c>
      <c r="B3368" t="s">
        <v>7687</v>
      </c>
      <c r="C3368" t="s">
        <v>17</v>
      </c>
      <c r="D3368" s="1">
        <v>45299.899201388886</v>
      </c>
      <c r="E3368" s="18" t="s">
        <v>11</v>
      </c>
      <c r="F3368" s="13" t="s">
        <v>16</v>
      </c>
      <c r="G3368" t="s">
        <v>14</v>
      </c>
      <c r="H3368">
        <v>0</v>
      </c>
      <c r="I3368" s="2"/>
      <c r="J3368" s="4">
        <v>0</v>
      </c>
      <c r="K3368" t="str">
        <f>IF((LEN(relatorio_Ananindeua[[#This Row],[CIF/CPF/CNPJ]])=14),relatorio_Ananindeua[[#This Row],[CIF/CPF/CNPJ]],relatorio_Ananindeua[[#This Row],[Coluna2]])</f>
        <v>48187814000103</v>
      </c>
      <c r="L3368" t="str">
        <f t="shared" si="53"/>
        <v>481******03</v>
      </c>
    </row>
    <row r="3369" spans="1:12" x14ac:dyDescent="0.25">
      <c r="A3369" t="s">
        <v>7678</v>
      </c>
      <c r="B3369" t="s">
        <v>7679</v>
      </c>
      <c r="C3369" t="s">
        <v>17</v>
      </c>
      <c r="D3369" s="1">
        <v>45299.899212962962</v>
      </c>
      <c r="E3369" s="18" t="s">
        <v>11</v>
      </c>
      <c r="F3369" s="13" t="s">
        <v>16</v>
      </c>
      <c r="G3369" t="s">
        <v>14</v>
      </c>
      <c r="H3369">
        <v>0</v>
      </c>
      <c r="I3369" s="2"/>
      <c r="J3369" s="4">
        <v>0</v>
      </c>
      <c r="K3369" t="str">
        <f>IF((LEN(relatorio_Ananindeua[[#This Row],[CIF/CPF/CNPJ]])=14),relatorio_Ananindeua[[#This Row],[CIF/CPF/CNPJ]],relatorio_Ananindeua[[#This Row],[Coluna2]])</f>
        <v>48182905000156</v>
      </c>
      <c r="L3369" t="str">
        <f t="shared" si="53"/>
        <v>481******56</v>
      </c>
    </row>
    <row r="3370" spans="1:12" x14ac:dyDescent="0.25">
      <c r="A3370" t="s">
        <v>5758</v>
      </c>
      <c r="B3370" t="s">
        <v>5759</v>
      </c>
      <c r="C3370" t="s">
        <v>17</v>
      </c>
      <c r="D3370" s="1">
        <v>45299.899224537039</v>
      </c>
      <c r="E3370" s="18" t="s">
        <v>11</v>
      </c>
      <c r="F3370" s="13" t="s">
        <v>16</v>
      </c>
      <c r="G3370" t="s">
        <v>14</v>
      </c>
      <c r="H3370">
        <v>0</v>
      </c>
      <c r="I3370" s="2"/>
      <c r="J3370" s="4">
        <v>0</v>
      </c>
      <c r="K3370" t="str">
        <f>IF((LEN(relatorio_Ananindeua[[#This Row],[CIF/CPF/CNPJ]])=14),relatorio_Ananindeua[[#This Row],[CIF/CPF/CNPJ]],relatorio_Ananindeua[[#This Row],[Coluna2]])</f>
        <v>42764103000178</v>
      </c>
      <c r="L3370" t="str">
        <f t="shared" si="53"/>
        <v>427******78</v>
      </c>
    </row>
    <row r="3371" spans="1:12" x14ac:dyDescent="0.25">
      <c r="A3371" t="s">
        <v>7304</v>
      </c>
      <c r="B3371" t="s">
        <v>7305</v>
      </c>
      <c r="C3371" t="s">
        <v>17</v>
      </c>
      <c r="D3371" s="1">
        <v>45299.899282407408</v>
      </c>
      <c r="E3371" s="18" t="s">
        <v>11</v>
      </c>
      <c r="F3371" s="13" t="s">
        <v>16</v>
      </c>
      <c r="G3371" t="s">
        <v>14</v>
      </c>
      <c r="H3371">
        <v>0</v>
      </c>
      <c r="I3371" s="2"/>
      <c r="J3371" s="4">
        <v>0</v>
      </c>
      <c r="K3371" t="str">
        <f>IF((LEN(relatorio_Ananindeua[[#This Row],[CIF/CPF/CNPJ]])=14),relatorio_Ananindeua[[#This Row],[CIF/CPF/CNPJ]],relatorio_Ananindeua[[#This Row],[Coluna2]])</f>
        <v>47244059000199</v>
      </c>
      <c r="L3371" t="str">
        <f t="shared" si="53"/>
        <v>472******99</v>
      </c>
    </row>
    <row r="3372" spans="1:12" x14ac:dyDescent="0.25">
      <c r="A3372" t="s">
        <v>7642</v>
      </c>
      <c r="B3372" t="s">
        <v>7643</v>
      </c>
      <c r="C3372" t="s">
        <v>17</v>
      </c>
      <c r="D3372" s="1">
        <v>45299.899375000001</v>
      </c>
      <c r="E3372" s="18" t="s">
        <v>11</v>
      </c>
      <c r="F3372" s="13" t="s">
        <v>16</v>
      </c>
      <c r="G3372" t="s">
        <v>14</v>
      </c>
      <c r="H3372">
        <v>0</v>
      </c>
      <c r="I3372" s="2"/>
      <c r="J3372" s="4">
        <v>0</v>
      </c>
      <c r="K3372" t="str">
        <f>IF((LEN(relatorio_Ananindeua[[#This Row],[CIF/CPF/CNPJ]])=14),relatorio_Ananindeua[[#This Row],[CIF/CPF/CNPJ]],relatorio_Ananindeua[[#This Row],[Coluna2]])</f>
        <v>48119109000179</v>
      </c>
      <c r="L3372" t="str">
        <f t="shared" si="53"/>
        <v>481******79</v>
      </c>
    </row>
    <row r="3373" spans="1:12" x14ac:dyDescent="0.25">
      <c r="A3373" t="s">
        <v>7654</v>
      </c>
      <c r="B3373" t="s">
        <v>7655</v>
      </c>
      <c r="C3373" t="s">
        <v>17</v>
      </c>
      <c r="D3373" s="1">
        <v>45299.899375000001</v>
      </c>
      <c r="E3373" s="18" t="s">
        <v>11</v>
      </c>
      <c r="F3373" s="13" t="s">
        <v>16</v>
      </c>
      <c r="G3373" t="s">
        <v>14</v>
      </c>
      <c r="H3373">
        <v>0</v>
      </c>
      <c r="I3373" s="2"/>
      <c r="J3373" s="4">
        <v>0</v>
      </c>
      <c r="K3373" t="str">
        <f>IF((LEN(relatorio_Ananindeua[[#This Row],[CIF/CPF/CNPJ]])=14),relatorio_Ananindeua[[#This Row],[CIF/CPF/CNPJ]],relatorio_Ananindeua[[#This Row],[Coluna2]])</f>
        <v>48135494000148</v>
      </c>
      <c r="L3373" t="str">
        <f t="shared" si="53"/>
        <v>481******48</v>
      </c>
    </row>
    <row r="3374" spans="1:12" x14ac:dyDescent="0.25">
      <c r="A3374" t="s">
        <v>1034</v>
      </c>
      <c r="B3374" t="s">
        <v>1035</v>
      </c>
      <c r="C3374" t="s">
        <v>17</v>
      </c>
      <c r="D3374" s="1">
        <v>45299.899386574078</v>
      </c>
      <c r="E3374" s="18" t="s">
        <v>11</v>
      </c>
      <c r="F3374" s="13" t="s">
        <v>16</v>
      </c>
      <c r="G3374" t="s">
        <v>14</v>
      </c>
      <c r="H3374">
        <v>0</v>
      </c>
      <c r="I3374" s="2"/>
      <c r="J3374" s="4">
        <v>0</v>
      </c>
      <c r="K3374" t="str">
        <f>IF((LEN(relatorio_Ananindeua[[#This Row],[CIF/CPF/CNPJ]])=14),relatorio_Ananindeua[[#This Row],[CIF/CPF/CNPJ]],relatorio_Ananindeua[[#This Row],[Coluna2]])</f>
        <v>18023049000125</v>
      </c>
      <c r="L3374" t="str">
        <f t="shared" si="53"/>
        <v>180******25</v>
      </c>
    </row>
    <row r="3375" spans="1:12" x14ac:dyDescent="0.25">
      <c r="A3375" t="s">
        <v>7644</v>
      </c>
      <c r="B3375" t="s">
        <v>7645</v>
      </c>
      <c r="C3375" t="s">
        <v>17</v>
      </c>
      <c r="D3375" s="1">
        <v>45299.899386574078</v>
      </c>
      <c r="E3375" s="18" t="s">
        <v>11</v>
      </c>
      <c r="F3375" s="13" t="s">
        <v>16</v>
      </c>
      <c r="G3375" t="s">
        <v>14</v>
      </c>
      <c r="H3375">
        <v>0</v>
      </c>
      <c r="I3375" s="2"/>
      <c r="J3375" s="4">
        <v>0</v>
      </c>
      <c r="K3375" t="str">
        <f>IF((LEN(relatorio_Ananindeua[[#This Row],[CIF/CPF/CNPJ]])=14),relatorio_Ananindeua[[#This Row],[CIF/CPF/CNPJ]],relatorio_Ananindeua[[#This Row],[Coluna2]])</f>
        <v>48124993000130</v>
      </c>
      <c r="L3375" t="str">
        <f t="shared" si="53"/>
        <v>481******30</v>
      </c>
    </row>
    <row r="3376" spans="1:12" x14ac:dyDescent="0.25">
      <c r="A3376" t="s">
        <v>7646</v>
      </c>
      <c r="B3376" t="s">
        <v>7647</v>
      </c>
      <c r="C3376" t="s">
        <v>17</v>
      </c>
      <c r="D3376" s="1">
        <v>45299.899444444447</v>
      </c>
      <c r="E3376" s="18" t="s">
        <v>11</v>
      </c>
      <c r="F3376" s="13" t="s">
        <v>16</v>
      </c>
      <c r="G3376" t="s">
        <v>14</v>
      </c>
      <c r="H3376">
        <v>0</v>
      </c>
      <c r="I3376" s="2"/>
      <c r="J3376" s="4">
        <v>0</v>
      </c>
      <c r="K3376" t="str">
        <f>IF((LEN(relatorio_Ananindeua[[#This Row],[CIF/CPF/CNPJ]])=14),relatorio_Ananindeua[[#This Row],[CIF/CPF/CNPJ]],relatorio_Ananindeua[[#This Row],[Coluna2]])</f>
        <v>48125531000137</v>
      </c>
      <c r="L3376" t="str">
        <f t="shared" si="53"/>
        <v>481******37</v>
      </c>
    </row>
    <row r="3377" spans="1:12" x14ac:dyDescent="0.25">
      <c r="A3377" t="s">
        <v>7630</v>
      </c>
      <c r="B3377" t="s">
        <v>7631</v>
      </c>
      <c r="C3377" t="s">
        <v>17</v>
      </c>
      <c r="D3377" s="1">
        <v>45299.899456018517</v>
      </c>
      <c r="E3377" s="18" t="s">
        <v>11</v>
      </c>
      <c r="F3377" s="13" t="s">
        <v>16</v>
      </c>
      <c r="G3377" t="s">
        <v>14</v>
      </c>
      <c r="H3377">
        <v>0</v>
      </c>
      <c r="I3377" s="2"/>
      <c r="J3377" s="4">
        <v>0</v>
      </c>
      <c r="K3377" t="str">
        <f>IF((LEN(relatorio_Ananindeua[[#This Row],[CIF/CPF/CNPJ]])=14),relatorio_Ananindeua[[#This Row],[CIF/CPF/CNPJ]],relatorio_Ananindeua[[#This Row],[Coluna2]])</f>
        <v>48091869000115</v>
      </c>
      <c r="L3377" t="str">
        <f t="shared" si="53"/>
        <v>480******15</v>
      </c>
    </row>
    <row r="3378" spans="1:12" x14ac:dyDescent="0.25">
      <c r="A3378" t="s">
        <v>6830</v>
      </c>
      <c r="B3378" t="s">
        <v>6831</v>
      </c>
      <c r="C3378" t="s">
        <v>17</v>
      </c>
      <c r="D3378" s="1">
        <v>45299.899467592593</v>
      </c>
      <c r="E3378" s="18" t="s">
        <v>11</v>
      </c>
      <c r="F3378" s="13" t="s">
        <v>16</v>
      </c>
      <c r="G3378" t="s">
        <v>14</v>
      </c>
      <c r="H3378">
        <v>0</v>
      </c>
      <c r="I3378" s="2"/>
      <c r="J3378" s="4">
        <v>0</v>
      </c>
      <c r="K3378" t="str">
        <f>IF((LEN(relatorio_Ananindeua[[#This Row],[CIF/CPF/CNPJ]])=14),relatorio_Ananindeua[[#This Row],[CIF/CPF/CNPJ]],relatorio_Ananindeua[[#This Row],[Coluna2]])</f>
        <v>46011884000180</v>
      </c>
      <c r="L3378" t="str">
        <f t="shared" si="53"/>
        <v>460******80</v>
      </c>
    </row>
    <row r="3379" spans="1:12" x14ac:dyDescent="0.25">
      <c r="A3379" t="s">
        <v>7628</v>
      </c>
      <c r="B3379" t="s">
        <v>7629</v>
      </c>
      <c r="C3379" t="s">
        <v>17</v>
      </c>
      <c r="D3379" s="1">
        <v>45299.89947916667</v>
      </c>
      <c r="E3379" s="18" t="s">
        <v>11</v>
      </c>
      <c r="F3379" s="13" t="s">
        <v>16</v>
      </c>
      <c r="G3379" t="s">
        <v>14</v>
      </c>
      <c r="H3379">
        <v>0</v>
      </c>
      <c r="I3379" s="2"/>
      <c r="J3379" s="4">
        <v>0</v>
      </c>
      <c r="K3379" t="str">
        <f>IF((LEN(relatorio_Ananindeua[[#This Row],[CIF/CPF/CNPJ]])=14),relatorio_Ananindeua[[#This Row],[CIF/CPF/CNPJ]],relatorio_Ananindeua[[#This Row],[Coluna2]])</f>
        <v>48087855000128</v>
      </c>
      <c r="L3379" t="str">
        <f t="shared" si="53"/>
        <v>480******28</v>
      </c>
    </row>
    <row r="3380" spans="1:12" x14ac:dyDescent="0.25">
      <c r="A3380" t="s">
        <v>7624</v>
      </c>
      <c r="B3380" t="s">
        <v>7625</v>
      </c>
      <c r="C3380" t="s">
        <v>17</v>
      </c>
      <c r="D3380" s="1">
        <v>45299.899502314816</v>
      </c>
      <c r="E3380" s="18" t="s">
        <v>11</v>
      </c>
      <c r="F3380" s="13" t="s">
        <v>16</v>
      </c>
      <c r="G3380" t="s">
        <v>14</v>
      </c>
      <c r="H3380">
        <v>0</v>
      </c>
      <c r="I3380" s="2"/>
      <c r="J3380" s="4">
        <v>0</v>
      </c>
      <c r="K3380" t="str">
        <f>IF((LEN(relatorio_Ananindeua[[#This Row],[CIF/CPF/CNPJ]])=14),relatorio_Ananindeua[[#This Row],[CIF/CPF/CNPJ]],relatorio_Ananindeua[[#This Row],[Coluna2]])</f>
        <v>48079251000130</v>
      </c>
      <c r="L3380" t="str">
        <f t="shared" si="53"/>
        <v>480******30</v>
      </c>
    </row>
    <row r="3381" spans="1:12" x14ac:dyDescent="0.25">
      <c r="A3381" t="s">
        <v>7636</v>
      </c>
      <c r="B3381" t="s">
        <v>7637</v>
      </c>
      <c r="C3381" t="s">
        <v>17</v>
      </c>
      <c r="D3381" s="1">
        <v>45299.899525462963</v>
      </c>
      <c r="E3381" s="18" t="s">
        <v>11</v>
      </c>
      <c r="F3381" s="13" t="s">
        <v>16</v>
      </c>
      <c r="G3381" t="s">
        <v>14</v>
      </c>
      <c r="H3381">
        <v>0</v>
      </c>
      <c r="I3381" s="2"/>
      <c r="J3381" s="4">
        <v>0</v>
      </c>
      <c r="K3381" t="str">
        <f>IF((LEN(relatorio_Ananindeua[[#This Row],[CIF/CPF/CNPJ]])=14),relatorio_Ananindeua[[#This Row],[CIF/CPF/CNPJ]],relatorio_Ananindeua[[#This Row],[Coluna2]])</f>
        <v>48109707000167</v>
      </c>
      <c r="L3381" t="str">
        <f t="shared" si="53"/>
        <v>481******67</v>
      </c>
    </row>
    <row r="3382" spans="1:12" x14ac:dyDescent="0.25">
      <c r="A3382" t="s">
        <v>7620</v>
      </c>
      <c r="B3382" t="s">
        <v>7621</v>
      </c>
      <c r="C3382" t="s">
        <v>17</v>
      </c>
      <c r="D3382" s="1">
        <v>45299.899560185186</v>
      </c>
      <c r="E3382" s="18" t="s">
        <v>11</v>
      </c>
      <c r="F3382" s="13" t="s">
        <v>16</v>
      </c>
      <c r="G3382" t="s">
        <v>14</v>
      </c>
      <c r="H3382">
        <v>0</v>
      </c>
      <c r="I3382" s="2"/>
      <c r="J3382" s="4">
        <v>0</v>
      </c>
      <c r="K3382" t="str">
        <f>IF((LEN(relatorio_Ananindeua[[#This Row],[CIF/CPF/CNPJ]])=14),relatorio_Ananindeua[[#This Row],[CIF/CPF/CNPJ]],relatorio_Ananindeua[[#This Row],[Coluna2]])</f>
        <v>48075713000140</v>
      </c>
      <c r="L3382" t="str">
        <f t="shared" si="53"/>
        <v>480******40</v>
      </c>
    </row>
    <row r="3383" spans="1:12" x14ac:dyDescent="0.25">
      <c r="A3383" t="s">
        <v>7480</v>
      </c>
      <c r="B3383" t="s">
        <v>7481</v>
      </c>
      <c r="C3383" t="s">
        <v>17</v>
      </c>
      <c r="D3383" s="1">
        <v>45299.899571759262</v>
      </c>
      <c r="E3383" s="18" t="s">
        <v>11</v>
      </c>
      <c r="F3383" s="13" t="s">
        <v>16</v>
      </c>
      <c r="G3383" t="s">
        <v>14</v>
      </c>
      <c r="H3383">
        <v>0</v>
      </c>
      <c r="I3383" s="2"/>
      <c r="J3383" s="4">
        <v>0</v>
      </c>
      <c r="K3383" t="str">
        <f>IF((LEN(relatorio_Ananindeua[[#This Row],[CIF/CPF/CNPJ]])=14),relatorio_Ananindeua[[#This Row],[CIF/CPF/CNPJ]],relatorio_Ananindeua[[#This Row],[Coluna2]])</f>
        <v>47760198000175</v>
      </c>
      <c r="L3383" t="str">
        <f t="shared" si="53"/>
        <v>477******75</v>
      </c>
    </row>
    <row r="3384" spans="1:12" x14ac:dyDescent="0.25">
      <c r="A3384" t="s">
        <v>7616</v>
      </c>
      <c r="B3384" t="s">
        <v>7617</v>
      </c>
      <c r="C3384" t="s">
        <v>17</v>
      </c>
      <c r="D3384" s="1">
        <v>45299.899571759262</v>
      </c>
      <c r="E3384" s="18" t="s">
        <v>11</v>
      </c>
      <c r="F3384" s="13" t="s">
        <v>16</v>
      </c>
      <c r="G3384" t="s">
        <v>14</v>
      </c>
      <c r="H3384">
        <v>0</v>
      </c>
      <c r="I3384" s="2"/>
      <c r="J3384" s="4">
        <v>0</v>
      </c>
      <c r="K3384" t="str">
        <f>IF((LEN(relatorio_Ananindeua[[#This Row],[CIF/CPF/CNPJ]])=14),relatorio_Ananindeua[[#This Row],[CIF/CPF/CNPJ]],relatorio_Ananindeua[[#This Row],[Coluna2]])</f>
        <v>48065936000127</v>
      </c>
      <c r="L3384" t="str">
        <f t="shared" si="53"/>
        <v>480******27</v>
      </c>
    </row>
    <row r="3385" spans="1:12" x14ac:dyDescent="0.25">
      <c r="A3385" t="s">
        <v>7612</v>
      </c>
      <c r="B3385" t="s">
        <v>7613</v>
      </c>
      <c r="C3385" t="s">
        <v>17</v>
      </c>
      <c r="D3385" s="1">
        <v>45299.899583333332</v>
      </c>
      <c r="E3385" s="18" t="s">
        <v>11</v>
      </c>
      <c r="F3385" s="13" t="s">
        <v>16</v>
      </c>
      <c r="G3385" t="s">
        <v>14</v>
      </c>
      <c r="H3385">
        <v>0</v>
      </c>
      <c r="I3385" s="2"/>
      <c r="J3385" s="4">
        <v>0</v>
      </c>
      <c r="K3385" t="str">
        <f>IF((LEN(relatorio_Ananindeua[[#This Row],[CIF/CPF/CNPJ]])=14),relatorio_Ananindeua[[#This Row],[CIF/CPF/CNPJ]],relatorio_Ananindeua[[#This Row],[Coluna2]])</f>
        <v>48061111000134</v>
      </c>
      <c r="L3385" t="str">
        <f t="shared" si="53"/>
        <v>480******34</v>
      </c>
    </row>
    <row r="3386" spans="1:12" x14ac:dyDescent="0.25">
      <c r="A3386" t="s">
        <v>4535</v>
      </c>
      <c r="B3386" t="s">
        <v>4536</v>
      </c>
      <c r="C3386" t="s">
        <v>17</v>
      </c>
      <c r="D3386" s="1">
        <v>45299.899606481478</v>
      </c>
      <c r="E3386" s="18" t="s">
        <v>11</v>
      </c>
      <c r="F3386" s="13" t="s">
        <v>16</v>
      </c>
      <c r="G3386" t="s">
        <v>14</v>
      </c>
      <c r="H3386">
        <v>0</v>
      </c>
      <c r="I3386" s="2"/>
      <c r="J3386" s="4">
        <v>0</v>
      </c>
      <c r="K3386" t="str">
        <f>IF((LEN(relatorio_Ananindeua[[#This Row],[CIF/CPF/CNPJ]])=14),relatorio_Ananindeua[[#This Row],[CIF/CPF/CNPJ]],relatorio_Ananindeua[[#This Row],[Coluna2]])</f>
        <v>37924741000179</v>
      </c>
      <c r="L3386" t="str">
        <f t="shared" si="53"/>
        <v>379******79</v>
      </c>
    </row>
    <row r="3387" spans="1:12" x14ac:dyDescent="0.25">
      <c r="A3387" t="s">
        <v>4098</v>
      </c>
      <c r="B3387" t="s">
        <v>4099</v>
      </c>
      <c r="C3387" t="s">
        <v>17</v>
      </c>
      <c r="D3387" s="1">
        <v>45299.899641203701</v>
      </c>
      <c r="E3387" s="18" t="s">
        <v>11</v>
      </c>
      <c r="F3387" s="13" t="s">
        <v>16</v>
      </c>
      <c r="G3387" t="s">
        <v>14</v>
      </c>
      <c r="H3387">
        <v>0</v>
      </c>
      <c r="I3387" s="2"/>
      <c r="J3387" s="4">
        <v>0</v>
      </c>
      <c r="K3387" t="str">
        <f>IF((LEN(relatorio_Ananindeua[[#This Row],[CIF/CPF/CNPJ]])=14),relatorio_Ananindeua[[#This Row],[CIF/CPF/CNPJ]],relatorio_Ananindeua[[#This Row],[Coluna2]])</f>
        <v>36149909000153</v>
      </c>
      <c r="L3387" t="str">
        <f t="shared" si="53"/>
        <v>361******53</v>
      </c>
    </row>
    <row r="3388" spans="1:12" x14ac:dyDescent="0.25">
      <c r="A3388" t="s">
        <v>7600</v>
      </c>
      <c r="B3388" t="s">
        <v>7601</v>
      </c>
      <c r="C3388" t="s">
        <v>17</v>
      </c>
      <c r="D3388" s="1">
        <v>45299.899699074071</v>
      </c>
      <c r="E3388" s="18" t="s">
        <v>11</v>
      </c>
      <c r="F3388" s="13" t="s">
        <v>16</v>
      </c>
      <c r="G3388" t="s">
        <v>14</v>
      </c>
      <c r="H3388">
        <v>0</v>
      </c>
      <c r="I3388" s="2"/>
      <c r="J3388" s="4">
        <v>0</v>
      </c>
      <c r="K3388" t="str">
        <f>IF((LEN(relatorio_Ananindeua[[#This Row],[CIF/CPF/CNPJ]])=14),relatorio_Ananindeua[[#This Row],[CIF/CPF/CNPJ]],relatorio_Ananindeua[[#This Row],[Coluna2]])</f>
        <v>48036405000106</v>
      </c>
      <c r="L3388" t="str">
        <f t="shared" si="53"/>
        <v>480******06</v>
      </c>
    </row>
    <row r="3389" spans="1:12" x14ac:dyDescent="0.25">
      <c r="A3389" t="s">
        <v>7590</v>
      </c>
      <c r="B3389" t="s">
        <v>7591</v>
      </c>
      <c r="C3389" t="s">
        <v>17</v>
      </c>
      <c r="D3389" s="1">
        <v>45299.899710648147</v>
      </c>
      <c r="E3389" s="18" t="s">
        <v>11</v>
      </c>
      <c r="F3389" s="13" t="s">
        <v>16</v>
      </c>
      <c r="G3389" t="s">
        <v>14</v>
      </c>
      <c r="H3389">
        <v>0</v>
      </c>
      <c r="I3389" s="2"/>
      <c r="J3389" s="4">
        <v>0</v>
      </c>
      <c r="K3389" t="str">
        <f>IF((LEN(relatorio_Ananindeua[[#This Row],[CIF/CPF/CNPJ]])=14),relatorio_Ananindeua[[#This Row],[CIF/CPF/CNPJ]],relatorio_Ananindeua[[#This Row],[Coluna2]])</f>
        <v>48017086000191</v>
      </c>
      <c r="L3389" t="str">
        <f t="shared" si="53"/>
        <v>480******91</v>
      </c>
    </row>
    <row r="3390" spans="1:12" x14ac:dyDescent="0.25">
      <c r="A3390" t="s">
        <v>6015</v>
      </c>
      <c r="B3390" t="s">
        <v>6016</v>
      </c>
      <c r="C3390" t="s">
        <v>17</v>
      </c>
      <c r="D3390" s="1">
        <v>45299.899791666663</v>
      </c>
      <c r="E3390" s="18" t="s">
        <v>11</v>
      </c>
      <c r="F3390" s="13" t="s">
        <v>16</v>
      </c>
      <c r="G3390" t="s">
        <v>14</v>
      </c>
      <c r="H3390">
        <v>0</v>
      </c>
      <c r="I3390" s="2"/>
      <c r="J3390" s="4">
        <v>0</v>
      </c>
      <c r="K3390" t="str">
        <f>IF((LEN(relatorio_Ananindeua[[#This Row],[CIF/CPF/CNPJ]])=14),relatorio_Ananindeua[[#This Row],[CIF/CPF/CNPJ]],relatorio_Ananindeua[[#This Row],[Coluna2]])</f>
        <v>43615666000167</v>
      </c>
      <c r="L3390" t="str">
        <f t="shared" si="53"/>
        <v>436******67</v>
      </c>
    </row>
    <row r="3391" spans="1:12" x14ac:dyDescent="0.25">
      <c r="A3391" t="s">
        <v>7596</v>
      </c>
      <c r="B3391" t="s">
        <v>7597</v>
      </c>
      <c r="C3391" t="s">
        <v>17</v>
      </c>
      <c r="D3391" s="1">
        <v>45299.89980324074</v>
      </c>
      <c r="E3391" s="18" t="s">
        <v>11</v>
      </c>
      <c r="F3391" s="13" t="s">
        <v>16</v>
      </c>
      <c r="G3391" t="s">
        <v>14</v>
      </c>
      <c r="H3391">
        <v>0</v>
      </c>
      <c r="I3391" s="2"/>
      <c r="J3391" s="4">
        <v>0</v>
      </c>
      <c r="K3391" t="str">
        <f>IF((LEN(relatorio_Ananindeua[[#This Row],[CIF/CPF/CNPJ]])=14),relatorio_Ananindeua[[#This Row],[CIF/CPF/CNPJ]],relatorio_Ananindeua[[#This Row],[Coluna2]])</f>
        <v>48023732000123</v>
      </c>
      <c r="L3391" t="str">
        <f t="shared" si="53"/>
        <v>480******23</v>
      </c>
    </row>
    <row r="3392" spans="1:12" x14ac:dyDescent="0.25">
      <c r="A3392" t="s">
        <v>7578</v>
      </c>
      <c r="B3392" t="s">
        <v>7579</v>
      </c>
      <c r="C3392" t="s">
        <v>17</v>
      </c>
      <c r="D3392" s="1">
        <v>45299.899895833332</v>
      </c>
      <c r="E3392" s="18" t="s">
        <v>11</v>
      </c>
      <c r="F3392" s="13" t="s">
        <v>16</v>
      </c>
      <c r="G3392" t="s">
        <v>14</v>
      </c>
      <c r="H3392">
        <v>0</v>
      </c>
      <c r="I3392" s="2"/>
      <c r="J3392" s="4">
        <v>0</v>
      </c>
      <c r="K3392" t="str">
        <f>IF((LEN(relatorio_Ananindeua[[#This Row],[CIF/CPF/CNPJ]])=14),relatorio_Ananindeua[[#This Row],[CIF/CPF/CNPJ]],relatorio_Ananindeua[[#This Row],[Coluna2]])</f>
        <v>47990737000162</v>
      </c>
      <c r="L3392" t="str">
        <f t="shared" si="53"/>
        <v>479******62</v>
      </c>
    </row>
    <row r="3393" spans="1:12" x14ac:dyDescent="0.25">
      <c r="A3393" t="s">
        <v>7576</v>
      </c>
      <c r="B3393" t="s">
        <v>7577</v>
      </c>
      <c r="C3393" t="s">
        <v>17</v>
      </c>
      <c r="D3393" s="1">
        <v>45299.899918981479</v>
      </c>
      <c r="E3393" s="18" t="s">
        <v>11</v>
      </c>
      <c r="F3393" s="13" t="s">
        <v>16</v>
      </c>
      <c r="G3393" t="s">
        <v>14</v>
      </c>
      <c r="H3393">
        <v>0</v>
      </c>
      <c r="I3393" s="2"/>
      <c r="J3393" s="4">
        <v>0</v>
      </c>
      <c r="K3393" t="str">
        <f>IF((LEN(relatorio_Ananindeua[[#This Row],[CIF/CPF/CNPJ]])=14),relatorio_Ananindeua[[#This Row],[CIF/CPF/CNPJ]],relatorio_Ananindeua[[#This Row],[Coluna2]])</f>
        <v>47987593000195</v>
      </c>
      <c r="L3393" t="str">
        <f t="shared" si="53"/>
        <v>479******95</v>
      </c>
    </row>
    <row r="3394" spans="1:12" x14ac:dyDescent="0.25">
      <c r="A3394" t="s">
        <v>7560</v>
      </c>
      <c r="B3394" t="s">
        <v>7561</v>
      </c>
      <c r="C3394" t="s">
        <v>17</v>
      </c>
      <c r="D3394" s="1">
        <v>45299.899965277778</v>
      </c>
      <c r="E3394" s="18" t="s">
        <v>11</v>
      </c>
      <c r="F3394" s="13" t="s">
        <v>16</v>
      </c>
      <c r="G3394" t="s">
        <v>14</v>
      </c>
      <c r="H3394">
        <v>0</v>
      </c>
      <c r="I3394" s="2"/>
      <c r="J3394" s="4">
        <v>0</v>
      </c>
      <c r="K3394" t="str">
        <f>IF((LEN(relatorio_Ananindeua[[#This Row],[CIF/CPF/CNPJ]])=14),relatorio_Ananindeua[[#This Row],[CIF/CPF/CNPJ]],relatorio_Ananindeua[[#This Row],[Coluna2]])</f>
        <v>47942201000171</v>
      </c>
      <c r="L3394" t="str">
        <f t="shared" si="53"/>
        <v>479******71</v>
      </c>
    </row>
    <row r="3395" spans="1:12" x14ac:dyDescent="0.25">
      <c r="A3395" t="s">
        <v>7562</v>
      </c>
      <c r="B3395" t="s">
        <v>7563</v>
      </c>
      <c r="C3395" t="s">
        <v>17</v>
      </c>
      <c r="D3395" s="1">
        <v>45299.899976851855</v>
      </c>
      <c r="E3395" s="18" t="s">
        <v>11</v>
      </c>
      <c r="F3395" s="13" t="s">
        <v>16</v>
      </c>
      <c r="G3395" t="s">
        <v>14</v>
      </c>
      <c r="H3395">
        <v>0</v>
      </c>
      <c r="I3395" s="2"/>
      <c r="J3395" s="4">
        <v>0</v>
      </c>
      <c r="K3395" t="str">
        <f>IF((LEN(relatorio_Ananindeua[[#This Row],[CIF/CPF/CNPJ]])=14),relatorio_Ananindeua[[#This Row],[CIF/CPF/CNPJ]],relatorio_Ananindeua[[#This Row],[Coluna2]])</f>
        <v>47948262000146</v>
      </c>
      <c r="L3395" t="str">
        <f t="shared" si="53"/>
        <v>479******46</v>
      </c>
    </row>
    <row r="3396" spans="1:12" x14ac:dyDescent="0.25">
      <c r="A3396" t="s">
        <v>7554</v>
      </c>
      <c r="B3396" t="s">
        <v>7555</v>
      </c>
      <c r="C3396" t="s">
        <v>17</v>
      </c>
      <c r="D3396" s="1">
        <v>45299.9</v>
      </c>
      <c r="E3396" s="18" t="s">
        <v>11</v>
      </c>
      <c r="F3396" s="13" t="s">
        <v>16</v>
      </c>
      <c r="G3396" t="s">
        <v>14</v>
      </c>
      <c r="H3396">
        <v>0</v>
      </c>
      <c r="I3396" s="2"/>
      <c r="J3396" s="4">
        <v>0</v>
      </c>
      <c r="K3396" t="str">
        <f>IF((LEN(relatorio_Ananindeua[[#This Row],[CIF/CPF/CNPJ]])=14),relatorio_Ananindeua[[#This Row],[CIF/CPF/CNPJ]],relatorio_Ananindeua[[#This Row],[Coluna2]])</f>
        <v>47937758000114</v>
      </c>
      <c r="L3396" t="str">
        <f t="shared" si="53"/>
        <v>479******14</v>
      </c>
    </row>
    <row r="3397" spans="1:12" x14ac:dyDescent="0.25">
      <c r="A3397" t="s">
        <v>7428</v>
      </c>
      <c r="B3397" t="s">
        <v>7429</v>
      </c>
      <c r="C3397" t="s">
        <v>17</v>
      </c>
      <c r="D3397" s="1">
        <v>45299.900011574071</v>
      </c>
      <c r="E3397" s="18" t="s">
        <v>11</v>
      </c>
      <c r="F3397" s="13" t="s">
        <v>16</v>
      </c>
      <c r="G3397" t="s">
        <v>14</v>
      </c>
      <c r="H3397">
        <v>0</v>
      </c>
      <c r="I3397" s="2"/>
      <c r="J3397" s="4">
        <v>0</v>
      </c>
      <c r="K3397" t="str">
        <f>IF((LEN(relatorio_Ananindeua[[#This Row],[CIF/CPF/CNPJ]])=14),relatorio_Ananindeua[[#This Row],[CIF/CPF/CNPJ]],relatorio_Ananindeua[[#This Row],[Coluna2]])</f>
        <v>47641977000151</v>
      </c>
      <c r="L3397" t="str">
        <f t="shared" si="53"/>
        <v>476******51</v>
      </c>
    </row>
    <row r="3398" spans="1:12" x14ac:dyDescent="0.25">
      <c r="A3398" t="s">
        <v>7486</v>
      </c>
      <c r="B3398" t="s">
        <v>7487</v>
      </c>
      <c r="C3398" t="s">
        <v>17</v>
      </c>
      <c r="D3398" s="1">
        <v>45299.900046296294</v>
      </c>
      <c r="E3398" s="18" t="s">
        <v>11</v>
      </c>
      <c r="F3398" s="13" t="s">
        <v>16</v>
      </c>
      <c r="G3398" t="s">
        <v>14</v>
      </c>
      <c r="H3398">
        <v>0</v>
      </c>
      <c r="I3398" s="2"/>
      <c r="J3398" s="4">
        <v>0</v>
      </c>
      <c r="K3398" t="str">
        <f>IF((LEN(relatorio_Ananindeua[[#This Row],[CIF/CPF/CNPJ]])=14),relatorio_Ananindeua[[#This Row],[CIF/CPF/CNPJ]],relatorio_Ananindeua[[#This Row],[Coluna2]])</f>
        <v>47763007000129</v>
      </c>
      <c r="L3398" t="str">
        <f t="shared" si="53"/>
        <v>477******29</v>
      </c>
    </row>
    <row r="3399" spans="1:12" x14ac:dyDescent="0.25">
      <c r="A3399" t="s">
        <v>6189</v>
      </c>
      <c r="B3399" t="s">
        <v>6190</v>
      </c>
      <c r="C3399" t="s">
        <v>17</v>
      </c>
      <c r="D3399" s="1">
        <v>45299.900057870371</v>
      </c>
      <c r="E3399" s="18" t="s">
        <v>11</v>
      </c>
      <c r="F3399" s="13" t="s">
        <v>16</v>
      </c>
      <c r="G3399" t="s">
        <v>14</v>
      </c>
      <c r="H3399">
        <v>0</v>
      </c>
      <c r="I3399" s="2"/>
      <c r="J3399" s="4">
        <v>0</v>
      </c>
      <c r="K3399" t="str">
        <f>IF((LEN(relatorio_Ananindeua[[#This Row],[CIF/CPF/CNPJ]])=14),relatorio_Ananindeua[[#This Row],[CIF/CPF/CNPJ]],relatorio_Ananindeua[[#This Row],[Coluna2]])</f>
        <v>44207846000172</v>
      </c>
      <c r="L3399" t="str">
        <f t="shared" si="53"/>
        <v>442******72</v>
      </c>
    </row>
    <row r="3400" spans="1:12" x14ac:dyDescent="0.25">
      <c r="A3400" t="s">
        <v>7546</v>
      </c>
      <c r="B3400" t="s">
        <v>7547</v>
      </c>
      <c r="C3400" t="s">
        <v>17</v>
      </c>
      <c r="D3400" s="1">
        <v>45299.900057870371</v>
      </c>
      <c r="E3400" s="18" t="s">
        <v>11</v>
      </c>
      <c r="F3400" s="13" t="s">
        <v>16</v>
      </c>
      <c r="G3400" t="s">
        <v>14</v>
      </c>
      <c r="H3400">
        <v>0</v>
      </c>
      <c r="I3400" s="2"/>
      <c r="J3400" s="4">
        <v>0</v>
      </c>
      <c r="K3400" t="str">
        <f>IF((LEN(relatorio_Ananindeua[[#This Row],[CIF/CPF/CNPJ]])=14),relatorio_Ananindeua[[#This Row],[CIF/CPF/CNPJ]],relatorio_Ananindeua[[#This Row],[Coluna2]])</f>
        <v>47930442000109</v>
      </c>
      <c r="L3400" t="str">
        <f t="shared" si="53"/>
        <v>479******09</v>
      </c>
    </row>
    <row r="3401" spans="1:12" x14ac:dyDescent="0.25">
      <c r="A3401" t="s">
        <v>7542</v>
      </c>
      <c r="B3401" t="s">
        <v>7543</v>
      </c>
      <c r="C3401" t="s">
        <v>17</v>
      </c>
      <c r="D3401" s="1">
        <v>45299.900069444448</v>
      </c>
      <c r="E3401" s="18" t="s">
        <v>11</v>
      </c>
      <c r="F3401" s="13" t="s">
        <v>16</v>
      </c>
      <c r="G3401" t="s">
        <v>14</v>
      </c>
      <c r="H3401">
        <v>0</v>
      </c>
      <c r="I3401" s="2"/>
      <c r="J3401" s="4">
        <v>0</v>
      </c>
      <c r="K3401" t="str">
        <f>IF((LEN(relatorio_Ananindeua[[#This Row],[CIF/CPF/CNPJ]])=14),relatorio_Ananindeua[[#This Row],[CIF/CPF/CNPJ]],relatorio_Ananindeua[[#This Row],[Coluna2]])</f>
        <v>47920476000104</v>
      </c>
      <c r="L3401" t="str">
        <f t="shared" si="53"/>
        <v>479******04</v>
      </c>
    </row>
    <row r="3402" spans="1:12" x14ac:dyDescent="0.25">
      <c r="A3402" t="s">
        <v>7552</v>
      </c>
      <c r="B3402" t="s">
        <v>7553</v>
      </c>
      <c r="C3402" t="s">
        <v>17</v>
      </c>
      <c r="D3402" s="1">
        <v>45299.900069444448</v>
      </c>
      <c r="E3402" s="18" t="s">
        <v>11</v>
      </c>
      <c r="F3402" s="13" t="s">
        <v>16</v>
      </c>
      <c r="G3402" t="s">
        <v>14</v>
      </c>
      <c r="H3402">
        <v>0</v>
      </c>
      <c r="I3402" s="2"/>
      <c r="J3402" s="4">
        <v>0</v>
      </c>
      <c r="K3402" t="str">
        <f>IF((LEN(relatorio_Ananindeua[[#This Row],[CIF/CPF/CNPJ]])=14),relatorio_Ananindeua[[#This Row],[CIF/CPF/CNPJ]],relatorio_Ananindeua[[#This Row],[Coluna2]])</f>
        <v>47936685000146</v>
      </c>
      <c r="L3402" t="str">
        <f t="shared" si="53"/>
        <v>479******46</v>
      </c>
    </row>
    <row r="3403" spans="1:12" x14ac:dyDescent="0.25">
      <c r="A3403" t="s">
        <v>7538</v>
      </c>
      <c r="B3403" t="s">
        <v>7539</v>
      </c>
      <c r="C3403" t="s">
        <v>17</v>
      </c>
      <c r="D3403" s="1">
        <v>45299.900081018517</v>
      </c>
      <c r="E3403" s="18" t="s">
        <v>11</v>
      </c>
      <c r="F3403" s="13" t="s">
        <v>16</v>
      </c>
      <c r="G3403" t="s">
        <v>14</v>
      </c>
      <c r="H3403">
        <v>0</v>
      </c>
      <c r="I3403" s="2"/>
      <c r="J3403" s="4">
        <v>0</v>
      </c>
      <c r="K3403" t="str">
        <f>IF((LEN(relatorio_Ananindeua[[#This Row],[CIF/CPF/CNPJ]])=14),relatorio_Ananindeua[[#This Row],[CIF/CPF/CNPJ]],relatorio_Ananindeua[[#This Row],[Coluna2]])</f>
        <v>47916958000190</v>
      </c>
      <c r="L3403" t="str">
        <f t="shared" si="53"/>
        <v>479******90</v>
      </c>
    </row>
    <row r="3404" spans="1:12" x14ac:dyDescent="0.25">
      <c r="A3404" t="s">
        <v>6878</v>
      </c>
      <c r="B3404" t="s">
        <v>6879</v>
      </c>
      <c r="C3404" t="s">
        <v>17</v>
      </c>
      <c r="D3404" s="1">
        <v>45299.90011574074</v>
      </c>
      <c r="E3404" s="18" t="s">
        <v>11</v>
      </c>
      <c r="F3404" s="13" t="s">
        <v>16</v>
      </c>
      <c r="G3404" t="s">
        <v>14</v>
      </c>
      <c r="H3404">
        <v>0</v>
      </c>
      <c r="I3404" s="2"/>
      <c r="J3404" s="4">
        <v>0</v>
      </c>
      <c r="K3404" t="str">
        <f>IF((LEN(relatorio_Ananindeua[[#This Row],[CIF/CPF/CNPJ]])=14),relatorio_Ananindeua[[#This Row],[CIF/CPF/CNPJ]],relatorio_Ananindeua[[#This Row],[Coluna2]])</f>
        <v>46152115000100</v>
      </c>
      <c r="L3404" t="str">
        <f t="shared" si="53"/>
        <v>461******00</v>
      </c>
    </row>
    <row r="3405" spans="1:12" x14ac:dyDescent="0.25">
      <c r="A3405" t="s">
        <v>5376</v>
      </c>
      <c r="B3405" t="s">
        <v>5377</v>
      </c>
      <c r="C3405" t="s">
        <v>17</v>
      </c>
      <c r="D3405" s="1">
        <v>45299.90016203704</v>
      </c>
      <c r="E3405" s="18" t="s">
        <v>11</v>
      </c>
      <c r="F3405" s="13" t="s">
        <v>16</v>
      </c>
      <c r="G3405" t="s">
        <v>14</v>
      </c>
      <c r="H3405">
        <v>0</v>
      </c>
      <c r="I3405" s="2"/>
      <c r="J3405" s="4">
        <v>0</v>
      </c>
      <c r="K3405" t="str">
        <f>IF((LEN(relatorio_Ananindeua[[#This Row],[CIF/CPF/CNPJ]])=14),relatorio_Ananindeua[[#This Row],[CIF/CPF/CNPJ]],relatorio_Ananindeua[[#This Row],[Coluna2]])</f>
        <v>41535112000124</v>
      </c>
      <c r="L3405" t="str">
        <f t="shared" si="53"/>
        <v>415******24</v>
      </c>
    </row>
    <row r="3406" spans="1:12" x14ac:dyDescent="0.25">
      <c r="A3406" t="s">
        <v>7524</v>
      </c>
      <c r="B3406" t="s">
        <v>7525</v>
      </c>
      <c r="C3406" t="s">
        <v>17</v>
      </c>
      <c r="D3406" s="1">
        <v>45299.900173611109</v>
      </c>
      <c r="E3406" s="18" t="s">
        <v>11</v>
      </c>
      <c r="F3406" s="13" t="s">
        <v>16</v>
      </c>
      <c r="G3406" t="s">
        <v>14</v>
      </c>
      <c r="H3406">
        <v>0</v>
      </c>
      <c r="I3406" s="2"/>
      <c r="J3406" s="4">
        <v>0</v>
      </c>
      <c r="K3406" t="str">
        <f>IF((LEN(relatorio_Ananindeua[[#This Row],[CIF/CPF/CNPJ]])=14),relatorio_Ananindeua[[#This Row],[CIF/CPF/CNPJ]],relatorio_Ananindeua[[#This Row],[Coluna2]])</f>
        <v>47867709000152</v>
      </c>
      <c r="L3406" t="str">
        <f t="shared" si="53"/>
        <v>478******52</v>
      </c>
    </row>
    <row r="3407" spans="1:12" x14ac:dyDescent="0.25">
      <c r="A3407" t="s">
        <v>5947</v>
      </c>
      <c r="B3407" t="s">
        <v>5948</v>
      </c>
      <c r="C3407" t="s">
        <v>17</v>
      </c>
      <c r="D3407" s="1">
        <v>45299.900185185186</v>
      </c>
      <c r="E3407" s="18" t="s">
        <v>11</v>
      </c>
      <c r="F3407" s="13" t="s">
        <v>16</v>
      </c>
      <c r="G3407" t="s">
        <v>14</v>
      </c>
      <c r="H3407">
        <v>0</v>
      </c>
      <c r="I3407" s="2"/>
      <c r="J3407" s="4">
        <v>0</v>
      </c>
      <c r="K3407" t="str">
        <f>IF((LEN(relatorio_Ananindeua[[#This Row],[CIF/CPF/CNPJ]])=14),relatorio_Ananindeua[[#This Row],[CIF/CPF/CNPJ]],relatorio_Ananindeua[[#This Row],[Coluna2]])</f>
        <v>43414527000175</v>
      </c>
      <c r="L3407" t="str">
        <f t="shared" si="53"/>
        <v>434******75</v>
      </c>
    </row>
    <row r="3408" spans="1:12" x14ac:dyDescent="0.25">
      <c r="A3408" t="s">
        <v>5392</v>
      </c>
      <c r="B3408" t="s">
        <v>5393</v>
      </c>
      <c r="C3408" t="s">
        <v>17</v>
      </c>
      <c r="D3408" s="1">
        <v>45299.900196759256</v>
      </c>
      <c r="E3408" s="18" t="s">
        <v>11</v>
      </c>
      <c r="F3408" s="13" t="s">
        <v>16</v>
      </c>
      <c r="G3408" t="s">
        <v>14</v>
      </c>
      <c r="H3408">
        <v>0</v>
      </c>
      <c r="I3408" s="2"/>
      <c r="J3408" s="4">
        <v>0</v>
      </c>
      <c r="K3408" t="str">
        <f>IF((LEN(relatorio_Ananindeua[[#This Row],[CIF/CPF/CNPJ]])=14),relatorio_Ananindeua[[#This Row],[CIF/CPF/CNPJ]],relatorio_Ananindeua[[#This Row],[Coluna2]])</f>
        <v>41593552000138</v>
      </c>
      <c r="L3408" t="str">
        <f t="shared" si="53"/>
        <v>415******38</v>
      </c>
    </row>
    <row r="3409" spans="1:12" x14ac:dyDescent="0.25">
      <c r="A3409" t="s">
        <v>6577</v>
      </c>
      <c r="B3409" t="s">
        <v>6578</v>
      </c>
      <c r="C3409" t="s">
        <v>17</v>
      </c>
      <c r="D3409" s="1">
        <v>45299.900196759256</v>
      </c>
      <c r="E3409" s="18" t="s">
        <v>11</v>
      </c>
      <c r="F3409" s="13" t="s">
        <v>16</v>
      </c>
      <c r="G3409" t="s">
        <v>14</v>
      </c>
      <c r="H3409">
        <v>0</v>
      </c>
      <c r="I3409" s="2"/>
      <c r="J3409" s="4">
        <v>0</v>
      </c>
      <c r="K3409" t="str">
        <f>IF((LEN(relatorio_Ananindeua[[#This Row],[CIF/CPF/CNPJ]])=14),relatorio_Ananindeua[[#This Row],[CIF/CPF/CNPJ]],relatorio_Ananindeua[[#This Row],[Coluna2]])</f>
        <v>45356514000112</v>
      </c>
      <c r="L3409" t="str">
        <f t="shared" si="53"/>
        <v>453******12</v>
      </c>
    </row>
    <row r="3410" spans="1:12" x14ac:dyDescent="0.25">
      <c r="A3410" t="s">
        <v>6719</v>
      </c>
      <c r="B3410" t="s">
        <v>6720</v>
      </c>
      <c r="C3410" t="s">
        <v>17</v>
      </c>
      <c r="D3410" s="1">
        <v>45299.900196759256</v>
      </c>
      <c r="E3410" s="18" t="s">
        <v>11</v>
      </c>
      <c r="F3410" s="13" t="s">
        <v>16</v>
      </c>
      <c r="G3410" t="s">
        <v>14</v>
      </c>
      <c r="H3410">
        <v>0</v>
      </c>
      <c r="I3410" s="2"/>
      <c r="J3410" s="4">
        <v>0</v>
      </c>
      <c r="K3410" t="str">
        <f>IF((LEN(relatorio_Ananindeua[[#This Row],[CIF/CPF/CNPJ]])=14),relatorio_Ananindeua[[#This Row],[CIF/CPF/CNPJ]],relatorio_Ananindeua[[#This Row],[Coluna2]])</f>
        <v>45684655000164</v>
      </c>
      <c r="L3410" t="str">
        <f t="shared" ref="L3410:L3473" si="54">_xlfn.CONCAT(LEFT(A3410,3),REPT("*",6),RIGHT(A3410,2))</f>
        <v>456******64</v>
      </c>
    </row>
    <row r="3411" spans="1:12" x14ac:dyDescent="0.25">
      <c r="A3411" t="s">
        <v>7522</v>
      </c>
      <c r="B3411" t="s">
        <v>7523</v>
      </c>
      <c r="C3411" t="s">
        <v>17</v>
      </c>
      <c r="D3411" s="1">
        <v>45299.900208333333</v>
      </c>
      <c r="E3411" s="18" t="s">
        <v>11</v>
      </c>
      <c r="F3411" s="13" t="s">
        <v>16</v>
      </c>
      <c r="G3411" t="s">
        <v>14</v>
      </c>
      <c r="H3411">
        <v>0</v>
      </c>
      <c r="I3411" s="2"/>
      <c r="J3411" s="4">
        <v>0</v>
      </c>
      <c r="K3411" t="str">
        <f>IF((LEN(relatorio_Ananindeua[[#This Row],[CIF/CPF/CNPJ]])=14),relatorio_Ananindeua[[#This Row],[CIF/CPF/CNPJ]],relatorio_Ananindeua[[#This Row],[Coluna2]])</f>
        <v>47866040000184</v>
      </c>
      <c r="L3411" t="str">
        <f t="shared" si="54"/>
        <v>478******84</v>
      </c>
    </row>
    <row r="3412" spans="1:12" x14ac:dyDescent="0.25">
      <c r="A3412" t="s">
        <v>2124</v>
      </c>
      <c r="B3412" t="s">
        <v>2125</v>
      </c>
      <c r="C3412" t="s">
        <v>17</v>
      </c>
      <c r="D3412" s="1">
        <v>45299.900231481479</v>
      </c>
      <c r="E3412" s="18" t="s">
        <v>11</v>
      </c>
      <c r="F3412" s="13" t="s">
        <v>16</v>
      </c>
      <c r="G3412" t="s">
        <v>14</v>
      </c>
      <c r="H3412">
        <v>0</v>
      </c>
      <c r="I3412" s="2"/>
      <c r="J3412" s="4">
        <v>0</v>
      </c>
      <c r="K3412" t="str">
        <f>IF((LEN(relatorio_Ananindeua[[#This Row],[CIF/CPF/CNPJ]])=14),relatorio_Ananindeua[[#This Row],[CIF/CPF/CNPJ]],relatorio_Ananindeua[[#This Row],[Coluna2]])</f>
        <v>27179805000109</v>
      </c>
      <c r="L3412" t="str">
        <f t="shared" si="54"/>
        <v>271******09</v>
      </c>
    </row>
    <row r="3413" spans="1:12" x14ac:dyDescent="0.25">
      <c r="A3413" t="s">
        <v>4964</v>
      </c>
      <c r="B3413" t="s">
        <v>4965</v>
      </c>
      <c r="C3413" t="s">
        <v>17</v>
      </c>
      <c r="D3413" s="1">
        <v>45299.900231481479</v>
      </c>
      <c r="E3413" s="18" t="s">
        <v>11</v>
      </c>
      <c r="F3413" s="13" t="s">
        <v>16</v>
      </c>
      <c r="G3413" t="s">
        <v>14</v>
      </c>
      <c r="H3413">
        <v>0</v>
      </c>
      <c r="I3413" s="2"/>
      <c r="J3413" s="4">
        <v>0</v>
      </c>
      <c r="K3413" t="str">
        <f>IF((LEN(relatorio_Ananindeua[[#This Row],[CIF/CPF/CNPJ]])=14),relatorio_Ananindeua[[#This Row],[CIF/CPF/CNPJ]],relatorio_Ananindeua[[#This Row],[Coluna2]])</f>
        <v>40212575000192</v>
      </c>
      <c r="L3413" t="str">
        <f t="shared" si="54"/>
        <v>402******92</v>
      </c>
    </row>
    <row r="3414" spans="1:12" x14ac:dyDescent="0.25">
      <c r="A3414" t="s">
        <v>5036</v>
      </c>
      <c r="B3414" t="s">
        <v>5037</v>
      </c>
      <c r="C3414" t="s">
        <v>17</v>
      </c>
      <c r="D3414" s="1">
        <v>45299.900231481479</v>
      </c>
      <c r="E3414" s="18" t="s">
        <v>11</v>
      </c>
      <c r="F3414" s="13" t="s">
        <v>16</v>
      </c>
      <c r="G3414" t="s">
        <v>14</v>
      </c>
      <c r="H3414">
        <v>0</v>
      </c>
      <c r="I3414" s="2"/>
      <c r="J3414" s="4">
        <v>0</v>
      </c>
      <c r="K3414" t="str">
        <f>IF((LEN(relatorio_Ananindeua[[#This Row],[CIF/CPF/CNPJ]])=14),relatorio_Ananindeua[[#This Row],[CIF/CPF/CNPJ]],relatorio_Ananindeua[[#This Row],[Coluna2]])</f>
        <v>40429016000139</v>
      </c>
      <c r="L3414" t="str">
        <f t="shared" si="54"/>
        <v>404******39</v>
      </c>
    </row>
    <row r="3415" spans="1:12" x14ac:dyDescent="0.25">
      <c r="A3415" t="s">
        <v>2686</v>
      </c>
      <c r="B3415" t="s">
        <v>2687</v>
      </c>
      <c r="C3415" t="s">
        <v>17</v>
      </c>
      <c r="D3415" s="1">
        <v>45299.900243055556</v>
      </c>
      <c r="E3415" s="18" t="s">
        <v>11</v>
      </c>
      <c r="F3415" s="13" t="s">
        <v>16</v>
      </c>
      <c r="G3415" t="s">
        <v>14</v>
      </c>
      <c r="H3415">
        <v>0</v>
      </c>
      <c r="I3415" s="2"/>
      <c r="J3415" s="4">
        <v>0</v>
      </c>
      <c r="K3415" t="str">
        <f>IF((LEN(relatorio_Ananindeua[[#This Row],[CIF/CPF/CNPJ]])=14),relatorio_Ananindeua[[#This Row],[CIF/CPF/CNPJ]],relatorio_Ananindeua[[#This Row],[Coluna2]])</f>
        <v>29919125000100</v>
      </c>
      <c r="L3415" t="str">
        <f t="shared" si="54"/>
        <v>299******00</v>
      </c>
    </row>
    <row r="3416" spans="1:12" x14ac:dyDescent="0.25">
      <c r="A3416" t="s">
        <v>4533</v>
      </c>
      <c r="B3416" t="s">
        <v>4534</v>
      </c>
      <c r="C3416" t="s">
        <v>17</v>
      </c>
      <c r="D3416" s="1">
        <v>45299.900254629632</v>
      </c>
      <c r="E3416" s="18" t="s">
        <v>11</v>
      </c>
      <c r="F3416" s="13" t="s">
        <v>16</v>
      </c>
      <c r="G3416" t="s">
        <v>14</v>
      </c>
      <c r="H3416">
        <v>0</v>
      </c>
      <c r="I3416" s="2"/>
      <c r="J3416" s="4">
        <v>0</v>
      </c>
      <c r="K3416" t="str">
        <f>IF((LEN(relatorio_Ananindeua[[#This Row],[CIF/CPF/CNPJ]])=14),relatorio_Ananindeua[[#This Row],[CIF/CPF/CNPJ]],relatorio_Ananindeua[[#This Row],[Coluna2]])</f>
        <v>37920831000191</v>
      </c>
      <c r="L3416" t="str">
        <f t="shared" si="54"/>
        <v>379******91</v>
      </c>
    </row>
    <row r="3417" spans="1:12" x14ac:dyDescent="0.25">
      <c r="A3417" t="s">
        <v>7508</v>
      </c>
      <c r="B3417" t="s">
        <v>7509</v>
      </c>
      <c r="C3417" t="s">
        <v>17</v>
      </c>
      <c r="D3417" s="1">
        <v>45299.900277777779</v>
      </c>
      <c r="E3417" s="18" t="s">
        <v>11</v>
      </c>
      <c r="F3417" s="13" t="s">
        <v>16</v>
      </c>
      <c r="G3417" t="s">
        <v>14</v>
      </c>
      <c r="H3417">
        <v>0</v>
      </c>
      <c r="I3417" s="2"/>
      <c r="J3417" s="4">
        <v>0</v>
      </c>
      <c r="K3417" t="str">
        <f>IF((LEN(relatorio_Ananindeua[[#This Row],[CIF/CPF/CNPJ]])=14),relatorio_Ananindeua[[#This Row],[CIF/CPF/CNPJ]],relatorio_Ananindeua[[#This Row],[Coluna2]])</f>
        <v>47830176000134</v>
      </c>
      <c r="L3417" t="str">
        <f t="shared" si="54"/>
        <v>478******34</v>
      </c>
    </row>
    <row r="3418" spans="1:12" x14ac:dyDescent="0.25">
      <c r="A3418" t="s">
        <v>7514</v>
      </c>
      <c r="B3418" t="s">
        <v>7515</v>
      </c>
      <c r="C3418" t="s">
        <v>17</v>
      </c>
      <c r="D3418" s="1">
        <v>45299.900277777779</v>
      </c>
      <c r="E3418" s="18" t="s">
        <v>11</v>
      </c>
      <c r="F3418" s="13" t="s">
        <v>16</v>
      </c>
      <c r="G3418" t="s">
        <v>14</v>
      </c>
      <c r="H3418">
        <v>0</v>
      </c>
      <c r="I3418" s="2"/>
      <c r="J3418" s="4">
        <v>0</v>
      </c>
      <c r="K3418" t="str">
        <f>IF((LEN(relatorio_Ananindeua[[#This Row],[CIF/CPF/CNPJ]])=14),relatorio_Ananindeua[[#This Row],[CIF/CPF/CNPJ]],relatorio_Ananindeua[[#This Row],[Coluna2]])</f>
        <v>47841055000198</v>
      </c>
      <c r="L3418" t="str">
        <f t="shared" si="54"/>
        <v>478******98</v>
      </c>
    </row>
    <row r="3419" spans="1:12" x14ac:dyDescent="0.25">
      <c r="A3419" t="s">
        <v>4239</v>
      </c>
      <c r="B3419" t="s">
        <v>4240</v>
      </c>
      <c r="C3419" t="s">
        <v>17</v>
      </c>
      <c r="D3419" s="1">
        <v>45299.900289351855</v>
      </c>
      <c r="E3419" s="18" t="s">
        <v>11</v>
      </c>
      <c r="F3419" s="13" t="s">
        <v>16</v>
      </c>
      <c r="G3419" t="s">
        <v>14</v>
      </c>
      <c r="H3419">
        <v>0</v>
      </c>
      <c r="I3419" s="2"/>
      <c r="J3419" s="4">
        <v>0</v>
      </c>
      <c r="K3419" t="str">
        <f>IF((LEN(relatorio_Ananindeua[[#This Row],[CIF/CPF/CNPJ]])=14),relatorio_Ananindeua[[#This Row],[CIF/CPF/CNPJ]],relatorio_Ananindeua[[#This Row],[Coluna2]])</f>
        <v>36743269000105</v>
      </c>
      <c r="L3419" t="str">
        <f t="shared" si="54"/>
        <v>367******05</v>
      </c>
    </row>
    <row r="3420" spans="1:12" x14ac:dyDescent="0.25">
      <c r="A3420" t="s">
        <v>7516</v>
      </c>
      <c r="B3420" t="s">
        <v>7517</v>
      </c>
      <c r="C3420" t="s">
        <v>17</v>
      </c>
      <c r="D3420" s="1">
        <v>45299.900289351855</v>
      </c>
      <c r="E3420" s="18" t="s">
        <v>11</v>
      </c>
      <c r="F3420" s="13" t="s">
        <v>16</v>
      </c>
      <c r="G3420" t="s">
        <v>14</v>
      </c>
      <c r="H3420">
        <v>0</v>
      </c>
      <c r="I3420" s="2"/>
      <c r="J3420" s="4">
        <v>0</v>
      </c>
      <c r="K3420" t="str">
        <f>IF((LEN(relatorio_Ananindeua[[#This Row],[CIF/CPF/CNPJ]])=14),relatorio_Ananindeua[[#This Row],[CIF/CPF/CNPJ]],relatorio_Ananindeua[[#This Row],[Coluna2]])</f>
        <v>47849436000113</v>
      </c>
      <c r="L3420" t="str">
        <f t="shared" si="54"/>
        <v>478******13</v>
      </c>
    </row>
    <row r="3421" spans="1:12" x14ac:dyDescent="0.25">
      <c r="A3421" t="s">
        <v>1656</v>
      </c>
      <c r="B3421" t="s">
        <v>1657</v>
      </c>
      <c r="C3421" t="s">
        <v>17</v>
      </c>
      <c r="D3421" s="1">
        <v>45299.900347222225</v>
      </c>
      <c r="E3421" s="18" t="s">
        <v>11</v>
      </c>
      <c r="F3421" s="13" t="s">
        <v>16</v>
      </c>
      <c r="G3421" t="s">
        <v>14</v>
      </c>
      <c r="H3421">
        <v>0</v>
      </c>
      <c r="I3421" s="2"/>
      <c r="J3421" s="4">
        <v>0</v>
      </c>
      <c r="K3421" t="str">
        <f>IF((LEN(relatorio_Ananindeua[[#This Row],[CIF/CPF/CNPJ]])=14),relatorio_Ananindeua[[#This Row],[CIF/CPF/CNPJ]],relatorio_Ananindeua[[#This Row],[Coluna2]])</f>
        <v>23477864000102</v>
      </c>
      <c r="L3421" t="str">
        <f t="shared" si="54"/>
        <v>234******02</v>
      </c>
    </row>
    <row r="3422" spans="1:12" x14ac:dyDescent="0.25">
      <c r="A3422" t="s">
        <v>3047</v>
      </c>
      <c r="B3422" t="s">
        <v>3048</v>
      </c>
      <c r="C3422" t="s">
        <v>17</v>
      </c>
      <c r="D3422" s="1">
        <v>45299.900347222225</v>
      </c>
      <c r="E3422" s="18" t="s">
        <v>11</v>
      </c>
      <c r="F3422" s="13" t="s">
        <v>16</v>
      </c>
      <c r="G3422" t="s">
        <v>14</v>
      </c>
      <c r="H3422">
        <v>0</v>
      </c>
      <c r="I3422" s="2"/>
      <c r="J3422" s="4">
        <v>0</v>
      </c>
      <c r="K3422" t="str">
        <f>IF((LEN(relatorio_Ananindeua[[#This Row],[CIF/CPF/CNPJ]])=14),relatorio_Ananindeua[[#This Row],[CIF/CPF/CNPJ]],relatorio_Ananindeua[[#This Row],[Coluna2]])</f>
        <v>31704020000177</v>
      </c>
      <c r="L3422" t="str">
        <f t="shared" si="54"/>
        <v>317******77</v>
      </c>
    </row>
    <row r="3423" spans="1:12" x14ac:dyDescent="0.25">
      <c r="A3423" t="s">
        <v>7512</v>
      </c>
      <c r="B3423" t="s">
        <v>7513</v>
      </c>
      <c r="C3423" t="s">
        <v>17</v>
      </c>
      <c r="D3423" s="1">
        <v>45299.900347222225</v>
      </c>
      <c r="E3423" s="18" t="s">
        <v>11</v>
      </c>
      <c r="F3423" s="13" t="s">
        <v>16</v>
      </c>
      <c r="G3423" t="s">
        <v>14</v>
      </c>
      <c r="H3423">
        <v>0</v>
      </c>
      <c r="I3423" s="2"/>
      <c r="J3423" s="4">
        <v>0</v>
      </c>
      <c r="K3423" t="str">
        <f>IF((LEN(relatorio_Ananindeua[[#This Row],[CIF/CPF/CNPJ]])=14),relatorio_Ananindeua[[#This Row],[CIF/CPF/CNPJ]],relatorio_Ananindeua[[#This Row],[Coluna2]])</f>
        <v>47831259000148</v>
      </c>
      <c r="L3423" t="str">
        <f t="shared" si="54"/>
        <v>478******48</v>
      </c>
    </row>
    <row r="3424" spans="1:12" x14ac:dyDescent="0.25">
      <c r="A3424" t="s">
        <v>6273</v>
      </c>
      <c r="B3424" t="s">
        <v>6274</v>
      </c>
      <c r="C3424" t="s">
        <v>17</v>
      </c>
      <c r="D3424" s="1">
        <v>45299.900358796294</v>
      </c>
      <c r="E3424" s="18" t="s">
        <v>11</v>
      </c>
      <c r="F3424" s="13" t="s">
        <v>16</v>
      </c>
      <c r="G3424" t="s">
        <v>14</v>
      </c>
      <c r="H3424">
        <v>0</v>
      </c>
      <c r="I3424" s="2"/>
      <c r="J3424" s="4">
        <v>0</v>
      </c>
      <c r="K3424" t="str">
        <f>IF((LEN(relatorio_Ananindeua[[#This Row],[CIF/CPF/CNPJ]])=14),relatorio_Ananindeua[[#This Row],[CIF/CPF/CNPJ]],relatorio_Ananindeua[[#This Row],[Coluna2]])</f>
        <v>44452768000171</v>
      </c>
      <c r="L3424" t="str">
        <f t="shared" si="54"/>
        <v>444******71</v>
      </c>
    </row>
    <row r="3425" spans="1:12" x14ac:dyDescent="0.25">
      <c r="A3425" t="s">
        <v>7496</v>
      </c>
      <c r="B3425" t="s">
        <v>7497</v>
      </c>
      <c r="C3425" t="s">
        <v>17</v>
      </c>
      <c r="D3425" s="1">
        <v>45299.900381944448</v>
      </c>
      <c r="E3425" s="18" t="s">
        <v>11</v>
      </c>
      <c r="F3425" s="13" t="s">
        <v>16</v>
      </c>
      <c r="G3425" t="s">
        <v>14</v>
      </c>
      <c r="H3425">
        <v>0</v>
      </c>
      <c r="I3425" s="2"/>
      <c r="J3425" s="4">
        <v>0</v>
      </c>
      <c r="K3425" t="str">
        <f>IF((LEN(relatorio_Ananindeua[[#This Row],[CIF/CPF/CNPJ]])=14),relatorio_Ananindeua[[#This Row],[CIF/CPF/CNPJ]],relatorio_Ananindeua[[#This Row],[Coluna2]])</f>
        <v>47797159000142</v>
      </c>
      <c r="L3425" t="str">
        <f t="shared" si="54"/>
        <v>477******42</v>
      </c>
    </row>
    <row r="3426" spans="1:12" x14ac:dyDescent="0.25">
      <c r="A3426" t="s">
        <v>7506</v>
      </c>
      <c r="B3426" t="s">
        <v>7507</v>
      </c>
      <c r="C3426" t="s">
        <v>17</v>
      </c>
      <c r="D3426" s="1">
        <v>45299.900393518517</v>
      </c>
      <c r="E3426" s="18" t="s">
        <v>11</v>
      </c>
      <c r="F3426" s="13" t="s">
        <v>16</v>
      </c>
      <c r="G3426" t="s">
        <v>14</v>
      </c>
      <c r="H3426">
        <v>0</v>
      </c>
      <c r="I3426" s="2"/>
      <c r="J3426" s="4">
        <v>0</v>
      </c>
      <c r="K3426" t="str">
        <f>IF((LEN(relatorio_Ananindeua[[#This Row],[CIF/CPF/CNPJ]])=14),relatorio_Ananindeua[[#This Row],[CIF/CPF/CNPJ]],relatorio_Ananindeua[[#This Row],[Coluna2]])</f>
        <v>47828040000190</v>
      </c>
      <c r="L3426" t="str">
        <f t="shared" si="54"/>
        <v>478******90</v>
      </c>
    </row>
    <row r="3427" spans="1:12" x14ac:dyDescent="0.25">
      <c r="A3427" t="s">
        <v>7494</v>
      </c>
      <c r="B3427" t="s">
        <v>7495</v>
      </c>
      <c r="C3427" t="s">
        <v>17</v>
      </c>
      <c r="D3427" s="1">
        <v>45299.900405092594</v>
      </c>
      <c r="E3427" s="18" t="s">
        <v>11</v>
      </c>
      <c r="F3427" s="13" t="s">
        <v>16</v>
      </c>
      <c r="G3427" t="s">
        <v>14</v>
      </c>
      <c r="H3427">
        <v>0</v>
      </c>
      <c r="I3427" s="2"/>
      <c r="J3427" s="4">
        <v>0</v>
      </c>
      <c r="K3427" t="str">
        <f>IF((LEN(relatorio_Ananindeua[[#This Row],[CIF/CPF/CNPJ]])=14),relatorio_Ananindeua[[#This Row],[CIF/CPF/CNPJ]],relatorio_Ananindeua[[#This Row],[Coluna2]])</f>
        <v>47796654000137</v>
      </c>
      <c r="L3427" t="str">
        <f t="shared" si="54"/>
        <v>477******37</v>
      </c>
    </row>
    <row r="3428" spans="1:12" x14ac:dyDescent="0.25">
      <c r="A3428" t="s">
        <v>453</v>
      </c>
      <c r="B3428" t="s">
        <v>454</v>
      </c>
      <c r="C3428" t="s">
        <v>17</v>
      </c>
      <c r="D3428" s="1">
        <v>45299.90042824074</v>
      </c>
      <c r="E3428" s="18" t="s">
        <v>11</v>
      </c>
      <c r="F3428" s="13" t="s">
        <v>16</v>
      </c>
      <c r="G3428" t="s">
        <v>14</v>
      </c>
      <c r="H3428">
        <v>0</v>
      </c>
      <c r="I3428" s="2"/>
      <c r="J3428" s="4">
        <v>0</v>
      </c>
      <c r="K3428" t="str">
        <f>IF((LEN(relatorio_Ananindeua[[#This Row],[CIF/CPF/CNPJ]])=14),relatorio_Ananindeua[[#This Row],[CIF/CPF/CNPJ]],relatorio_Ananindeua[[#This Row],[Coluna2]])</f>
        <v>13303960000172</v>
      </c>
      <c r="L3428" t="str">
        <f t="shared" si="54"/>
        <v>133******72</v>
      </c>
    </row>
    <row r="3429" spans="1:12" x14ac:dyDescent="0.25">
      <c r="A3429" t="s">
        <v>1562</v>
      </c>
      <c r="B3429" t="s">
        <v>1563</v>
      </c>
      <c r="C3429" t="s">
        <v>17</v>
      </c>
      <c r="D3429" s="1">
        <v>45299.90042824074</v>
      </c>
      <c r="E3429" s="18" t="s">
        <v>11</v>
      </c>
      <c r="F3429" s="13" t="s">
        <v>16</v>
      </c>
      <c r="G3429" t="s">
        <v>14</v>
      </c>
      <c r="H3429">
        <v>0</v>
      </c>
      <c r="I3429" s="2"/>
      <c r="J3429" s="4">
        <v>0</v>
      </c>
      <c r="K3429" t="str">
        <f>IF((LEN(relatorio_Ananindeua[[#This Row],[CIF/CPF/CNPJ]])=14),relatorio_Ananindeua[[#This Row],[CIF/CPF/CNPJ]],relatorio_Ananindeua[[#This Row],[Coluna2]])</f>
        <v>22701732000141</v>
      </c>
      <c r="L3429" t="str">
        <f t="shared" si="54"/>
        <v>227******41</v>
      </c>
    </row>
    <row r="3430" spans="1:12" x14ac:dyDescent="0.25">
      <c r="A3430" t="s">
        <v>6213</v>
      </c>
      <c r="B3430" t="s">
        <v>6214</v>
      </c>
      <c r="C3430" t="s">
        <v>17</v>
      </c>
      <c r="D3430" s="1">
        <v>45299.90042824074</v>
      </c>
      <c r="E3430" s="18" t="s">
        <v>11</v>
      </c>
      <c r="F3430" s="13" t="s">
        <v>16</v>
      </c>
      <c r="G3430" t="s">
        <v>14</v>
      </c>
      <c r="H3430">
        <v>0</v>
      </c>
      <c r="I3430" s="2"/>
      <c r="J3430" s="4">
        <v>0</v>
      </c>
      <c r="K3430" t="str">
        <f>IF((LEN(relatorio_Ananindeua[[#This Row],[CIF/CPF/CNPJ]])=14),relatorio_Ananindeua[[#This Row],[CIF/CPF/CNPJ]],relatorio_Ananindeua[[#This Row],[Coluna2]])</f>
        <v>44271908000105</v>
      </c>
      <c r="L3430" t="str">
        <f t="shared" si="54"/>
        <v>442******05</v>
      </c>
    </row>
    <row r="3431" spans="1:12" x14ac:dyDescent="0.25">
      <c r="A3431" t="s">
        <v>7500</v>
      </c>
      <c r="B3431" t="s">
        <v>7501</v>
      </c>
      <c r="C3431" t="s">
        <v>17</v>
      </c>
      <c r="D3431" s="1">
        <v>45299.90042824074</v>
      </c>
      <c r="E3431" s="18" t="s">
        <v>11</v>
      </c>
      <c r="F3431" s="13" t="s">
        <v>16</v>
      </c>
      <c r="G3431" t="s">
        <v>14</v>
      </c>
      <c r="H3431">
        <v>0</v>
      </c>
      <c r="I3431" s="2"/>
      <c r="J3431" s="4">
        <v>0</v>
      </c>
      <c r="K3431" t="str">
        <f>IF((LEN(relatorio_Ananindeua[[#This Row],[CIF/CPF/CNPJ]])=14),relatorio_Ananindeua[[#This Row],[CIF/CPF/CNPJ]],relatorio_Ananindeua[[#This Row],[Coluna2]])</f>
        <v>47812369000162</v>
      </c>
      <c r="L3431" t="str">
        <f t="shared" si="54"/>
        <v>478******62</v>
      </c>
    </row>
    <row r="3432" spans="1:12" x14ac:dyDescent="0.25">
      <c r="A3432" t="s">
        <v>7492</v>
      </c>
      <c r="B3432" t="s">
        <v>7493</v>
      </c>
      <c r="C3432" t="s">
        <v>17</v>
      </c>
      <c r="D3432" s="1">
        <v>45299.900451388887</v>
      </c>
      <c r="E3432" s="18" t="s">
        <v>11</v>
      </c>
      <c r="F3432" s="13" t="s">
        <v>16</v>
      </c>
      <c r="G3432" t="s">
        <v>14</v>
      </c>
      <c r="H3432">
        <v>0</v>
      </c>
      <c r="I3432" s="2"/>
      <c r="J3432" s="4">
        <v>0</v>
      </c>
      <c r="K3432" t="str">
        <f>IF((LEN(relatorio_Ananindeua[[#This Row],[CIF/CPF/CNPJ]])=14),relatorio_Ananindeua[[#This Row],[CIF/CPF/CNPJ]],relatorio_Ananindeua[[#This Row],[Coluna2]])</f>
        <v>47787497000101</v>
      </c>
      <c r="L3432" t="str">
        <f t="shared" si="54"/>
        <v>477******01</v>
      </c>
    </row>
    <row r="3433" spans="1:12" x14ac:dyDescent="0.25">
      <c r="A3433" t="s">
        <v>7484</v>
      </c>
      <c r="B3433" t="s">
        <v>7485</v>
      </c>
      <c r="C3433" t="s">
        <v>17</v>
      </c>
      <c r="D3433" s="1">
        <v>45299.90053240741</v>
      </c>
      <c r="E3433" s="18" t="s">
        <v>11</v>
      </c>
      <c r="F3433" s="13" t="s">
        <v>16</v>
      </c>
      <c r="G3433" t="s">
        <v>14</v>
      </c>
      <c r="H3433">
        <v>0</v>
      </c>
      <c r="I3433" s="2"/>
      <c r="J3433" s="4">
        <v>0</v>
      </c>
      <c r="K3433" t="str">
        <f>IF((LEN(relatorio_Ananindeua[[#This Row],[CIF/CPF/CNPJ]])=14),relatorio_Ananindeua[[#This Row],[CIF/CPF/CNPJ]],relatorio_Ananindeua[[#This Row],[Coluna2]])</f>
        <v>47762577000102</v>
      </c>
      <c r="L3433" t="str">
        <f t="shared" si="54"/>
        <v>477******02</v>
      </c>
    </row>
    <row r="3434" spans="1:12" x14ac:dyDescent="0.25">
      <c r="A3434" t="s">
        <v>5226</v>
      </c>
      <c r="B3434" t="s">
        <v>5227</v>
      </c>
      <c r="C3434" t="s">
        <v>17</v>
      </c>
      <c r="D3434" s="1">
        <v>45299.900578703702</v>
      </c>
      <c r="E3434" s="18" t="s">
        <v>11</v>
      </c>
      <c r="F3434" s="13" t="s">
        <v>16</v>
      </c>
      <c r="G3434" t="s">
        <v>14</v>
      </c>
      <c r="H3434">
        <v>0</v>
      </c>
      <c r="I3434" s="2"/>
      <c r="J3434" s="4">
        <v>0</v>
      </c>
      <c r="K3434" t="str">
        <f>IF((LEN(relatorio_Ananindeua[[#This Row],[CIF/CPF/CNPJ]])=14),relatorio_Ananindeua[[#This Row],[CIF/CPF/CNPJ]],relatorio_Ananindeua[[#This Row],[Coluna2]])</f>
        <v>41054674000156</v>
      </c>
      <c r="L3434" t="str">
        <f t="shared" si="54"/>
        <v>410******56</v>
      </c>
    </row>
    <row r="3435" spans="1:12" x14ac:dyDescent="0.25">
      <c r="A3435" t="s">
        <v>7464</v>
      </c>
      <c r="B3435" t="s">
        <v>7465</v>
      </c>
      <c r="C3435" t="s">
        <v>17</v>
      </c>
      <c r="D3435" s="1">
        <v>45299.900578703702</v>
      </c>
      <c r="E3435" s="18" t="s">
        <v>11</v>
      </c>
      <c r="F3435" s="13" t="s">
        <v>16</v>
      </c>
      <c r="G3435" t="s">
        <v>14</v>
      </c>
      <c r="H3435">
        <v>0</v>
      </c>
      <c r="I3435" s="2"/>
      <c r="J3435" s="4">
        <v>0</v>
      </c>
      <c r="K3435" t="str">
        <f>IF((LEN(relatorio_Ananindeua[[#This Row],[CIF/CPF/CNPJ]])=14),relatorio_Ananindeua[[#This Row],[CIF/CPF/CNPJ]],relatorio_Ananindeua[[#This Row],[Coluna2]])</f>
        <v>47740368000150</v>
      </c>
      <c r="L3435" t="str">
        <f t="shared" si="54"/>
        <v>477******50</v>
      </c>
    </row>
    <row r="3436" spans="1:12" x14ac:dyDescent="0.25">
      <c r="A3436" t="s">
        <v>4591</v>
      </c>
      <c r="B3436" t="s">
        <v>4592</v>
      </c>
      <c r="C3436" t="s">
        <v>17</v>
      </c>
      <c r="D3436" s="1">
        <v>45299.900590277779</v>
      </c>
      <c r="E3436" s="18" t="s">
        <v>11</v>
      </c>
      <c r="F3436" s="13" t="s">
        <v>16</v>
      </c>
      <c r="G3436" t="s">
        <v>14</v>
      </c>
      <c r="H3436">
        <v>0</v>
      </c>
      <c r="I3436" s="2"/>
      <c r="J3436" s="4">
        <v>0</v>
      </c>
      <c r="K3436" t="str">
        <f>IF((LEN(relatorio_Ananindeua[[#This Row],[CIF/CPF/CNPJ]])=14),relatorio_Ananindeua[[#This Row],[CIF/CPF/CNPJ]],relatorio_Ananindeua[[#This Row],[Coluna2]])</f>
        <v>38123095000103</v>
      </c>
      <c r="L3436" t="str">
        <f t="shared" si="54"/>
        <v>381******03</v>
      </c>
    </row>
    <row r="3437" spans="1:12" x14ac:dyDescent="0.25">
      <c r="A3437" t="s">
        <v>7438</v>
      </c>
      <c r="B3437" t="s">
        <v>7439</v>
      </c>
      <c r="C3437" t="s">
        <v>17</v>
      </c>
      <c r="D3437" s="1">
        <v>45299.900590277779</v>
      </c>
      <c r="E3437" s="18" t="s">
        <v>11</v>
      </c>
      <c r="F3437" s="13" t="s">
        <v>16</v>
      </c>
      <c r="G3437" t="s">
        <v>14</v>
      </c>
      <c r="H3437">
        <v>0</v>
      </c>
      <c r="I3437" s="2"/>
      <c r="J3437" s="4">
        <v>0</v>
      </c>
      <c r="K3437" t="str">
        <f>IF((LEN(relatorio_Ananindeua[[#This Row],[CIF/CPF/CNPJ]])=14),relatorio_Ananindeua[[#This Row],[CIF/CPF/CNPJ]],relatorio_Ananindeua[[#This Row],[Coluna2]])</f>
        <v>47682640000192</v>
      </c>
      <c r="L3437" t="str">
        <f t="shared" si="54"/>
        <v>476******92</v>
      </c>
    </row>
    <row r="3438" spans="1:12" x14ac:dyDescent="0.25">
      <c r="A3438" t="s">
        <v>7460</v>
      </c>
      <c r="B3438" t="s">
        <v>7461</v>
      </c>
      <c r="C3438" t="s">
        <v>17</v>
      </c>
      <c r="D3438" s="1">
        <v>45299.900590277779</v>
      </c>
      <c r="E3438" s="18" t="s">
        <v>11</v>
      </c>
      <c r="F3438" s="13" t="s">
        <v>16</v>
      </c>
      <c r="G3438" t="s">
        <v>14</v>
      </c>
      <c r="H3438">
        <v>0</v>
      </c>
      <c r="I3438" s="2"/>
      <c r="J3438" s="4">
        <v>0</v>
      </c>
      <c r="K3438" t="str">
        <f>IF((LEN(relatorio_Ananindeua[[#This Row],[CIF/CPF/CNPJ]])=14),relatorio_Ananindeua[[#This Row],[CIF/CPF/CNPJ]],relatorio_Ananindeua[[#This Row],[Coluna2]])</f>
        <v>47727924000158</v>
      </c>
      <c r="L3438" t="str">
        <f t="shared" si="54"/>
        <v>477******58</v>
      </c>
    </row>
    <row r="3439" spans="1:12" x14ac:dyDescent="0.25">
      <c r="A3439" t="s">
        <v>5512</v>
      </c>
      <c r="B3439" t="s">
        <v>5513</v>
      </c>
      <c r="C3439" t="s">
        <v>17</v>
      </c>
      <c r="D3439" s="1">
        <v>45299.900601851848</v>
      </c>
      <c r="E3439" s="18" t="s">
        <v>11</v>
      </c>
      <c r="F3439" s="13" t="s">
        <v>16</v>
      </c>
      <c r="G3439" t="s">
        <v>14</v>
      </c>
      <c r="H3439">
        <v>0</v>
      </c>
      <c r="I3439" s="2"/>
      <c r="J3439" s="4">
        <v>0</v>
      </c>
      <c r="K3439" t="str">
        <f>IF((LEN(relatorio_Ananindeua[[#This Row],[CIF/CPF/CNPJ]])=14),relatorio_Ananindeua[[#This Row],[CIF/CPF/CNPJ]],relatorio_Ananindeua[[#This Row],[Coluna2]])</f>
        <v>41962117000133</v>
      </c>
      <c r="L3439" t="str">
        <f t="shared" si="54"/>
        <v>419******33</v>
      </c>
    </row>
    <row r="3440" spans="1:12" x14ac:dyDescent="0.25">
      <c r="A3440" t="s">
        <v>5124</v>
      </c>
      <c r="B3440" t="s">
        <v>5125</v>
      </c>
      <c r="C3440" t="s">
        <v>17</v>
      </c>
      <c r="D3440" s="1">
        <v>45299.900613425925</v>
      </c>
      <c r="E3440" s="18" t="s">
        <v>11</v>
      </c>
      <c r="F3440" s="13" t="s">
        <v>16</v>
      </c>
      <c r="G3440" t="s">
        <v>14</v>
      </c>
      <c r="H3440">
        <v>0</v>
      </c>
      <c r="I3440" s="2"/>
      <c r="J3440" s="4">
        <v>0</v>
      </c>
      <c r="K3440" t="str">
        <f>IF((LEN(relatorio_Ananindeua[[#This Row],[CIF/CPF/CNPJ]])=14),relatorio_Ananindeua[[#This Row],[CIF/CPF/CNPJ]],relatorio_Ananindeua[[#This Row],[Coluna2]])</f>
        <v>40685033000137</v>
      </c>
      <c r="L3440" t="str">
        <f t="shared" si="54"/>
        <v>406******37</v>
      </c>
    </row>
    <row r="3441" spans="1:12" x14ac:dyDescent="0.25">
      <c r="A3441" t="s">
        <v>7446</v>
      </c>
      <c r="B3441" t="s">
        <v>7447</v>
      </c>
      <c r="C3441" t="s">
        <v>17</v>
      </c>
      <c r="D3441" s="1">
        <v>45299.900671296295</v>
      </c>
      <c r="E3441" s="18" t="s">
        <v>11</v>
      </c>
      <c r="F3441" s="13" t="s">
        <v>16</v>
      </c>
      <c r="G3441" t="s">
        <v>14</v>
      </c>
      <c r="H3441">
        <v>0</v>
      </c>
      <c r="I3441" s="2"/>
      <c r="J3441" s="4">
        <v>0</v>
      </c>
      <c r="K3441" t="str">
        <f>IF((LEN(relatorio_Ananindeua[[#This Row],[CIF/CPF/CNPJ]])=14),relatorio_Ananindeua[[#This Row],[CIF/CPF/CNPJ]],relatorio_Ananindeua[[#This Row],[Coluna2]])</f>
        <v>47692668000100</v>
      </c>
      <c r="L3441" t="str">
        <f t="shared" si="54"/>
        <v>476******00</v>
      </c>
    </row>
    <row r="3442" spans="1:12" x14ac:dyDescent="0.25">
      <c r="A3442" t="s">
        <v>7440</v>
      </c>
      <c r="B3442" t="s">
        <v>7441</v>
      </c>
      <c r="C3442" t="s">
        <v>17</v>
      </c>
      <c r="D3442" s="1">
        <v>45299.900682870371</v>
      </c>
      <c r="E3442" s="18" t="s">
        <v>11</v>
      </c>
      <c r="F3442" s="13" t="s">
        <v>16</v>
      </c>
      <c r="G3442" t="s">
        <v>14</v>
      </c>
      <c r="H3442">
        <v>0</v>
      </c>
      <c r="I3442" s="2"/>
      <c r="J3442" s="4">
        <v>0</v>
      </c>
      <c r="K3442" t="str">
        <f>IF((LEN(relatorio_Ananindeua[[#This Row],[CIF/CPF/CNPJ]])=14),relatorio_Ananindeua[[#This Row],[CIF/CPF/CNPJ]],relatorio_Ananindeua[[#This Row],[Coluna2]])</f>
        <v>47683924000101</v>
      </c>
      <c r="L3442" t="str">
        <f t="shared" si="54"/>
        <v>476******01</v>
      </c>
    </row>
    <row r="3443" spans="1:12" x14ac:dyDescent="0.25">
      <c r="A3443" t="s">
        <v>4763</v>
      </c>
      <c r="B3443" t="s">
        <v>4764</v>
      </c>
      <c r="C3443" t="s">
        <v>17</v>
      </c>
      <c r="D3443" s="1">
        <v>45299.900694444441</v>
      </c>
      <c r="E3443" s="18" t="s">
        <v>11</v>
      </c>
      <c r="F3443" s="13" t="s">
        <v>16</v>
      </c>
      <c r="G3443" t="s">
        <v>14</v>
      </c>
      <c r="H3443">
        <v>0</v>
      </c>
      <c r="I3443" s="2"/>
      <c r="J3443" s="4">
        <v>0</v>
      </c>
      <c r="K3443" t="str">
        <f>IF((LEN(relatorio_Ananindeua[[#This Row],[CIF/CPF/CNPJ]])=14),relatorio_Ananindeua[[#This Row],[CIF/CPF/CNPJ]],relatorio_Ananindeua[[#This Row],[Coluna2]])</f>
        <v>39384439000109</v>
      </c>
      <c r="L3443" t="str">
        <f t="shared" si="54"/>
        <v>393******09</v>
      </c>
    </row>
    <row r="3444" spans="1:12" x14ac:dyDescent="0.25">
      <c r="A3444" t="s">
        <v>7444</v>
      </c>
      <c r="B3444" t="s">
        <v>7445</v>
      </c>
      <c r="C3444" t="s">
        <v>17</v>
      </c>
      <c r="D3444" s="1">
        <v>45299.900694444441</v>
      </c>
      <c r="E3444" s="18" t="s">
        <v>11</v>
      </c>
      <c r="F3444" s="13" t="s">
        <v>16</v>
      </c>
      <c r="G3444" t="s">
        <v>14</v>
      </c>
      <c r="H3444">
        <v>0</v>
      </c>
      <c r="I3444" s="2"/>
      <c r="J3444" s="4">
        <v>0</v>
      </c>
      <c r="K3444" t="str">
        <f>IF((LEN(relatorio_Ananindeua[[#This Row],[CIF/CPF/CNPJ]])=14),relatorio_Ananindeua[[#This Row],[CIF/CPF/CNPJ]],relatorio_Ananindeua[[#This Row],[Coluna2]])</f>
        <v>47691457000153</v>
      </c>
      <c r="L3444" t="str">
        <f t="shared" si="54"/>
        <v>476******53</v>
      </c>
    </row>
    <row r="3445" spans="1:12" x14ac:dyDescent="0.25">
      <c r="A3445" t="s">
        <v>7434</v>
      </c>
      <c r="B3445" t="s">
        <v>7435</v>
      </c>
      <c r="C3445" t="s">
        <v>17</v>
      </c>
      <c r="D3445" s="1">
        <v>45299.900706018518</v>
      </c>
      <c r="E3445" s="18" t="s">
        <v>11</v>
      </c>
      <c r="F3445" s="13" t="s">
        <v>16</v>
      </c>
      <c r="G3445" t="s">
        <v>14</v>
      </c>
      <c r="H3445">
        <v>0</v>
      </c>
      <c r="I3445" s="2"/>
      <c r="J3445" s="4">
        <v>0</v>
      </c>
      <c r="K3445" t="str">
        <f>IF((LEN(relatorio_Ananindeua[[#This Row],[CIF/CPF/CNPJ]])=14),relatorio_Ananindeua[[#This Row],[CIF/CPF/CNPJ]],relatorio_Ananindeua[[#This Row],[Coluna2]])</f>
        <v>47655746000105</v>
      </c>
      <c r="L3445" t="str">
        <f t="shared" si="54"/>
        <v>476******05</v>
      </c>
    </row>
    <row r="3446" spans="1:12" x14ac:dyDescent="0.25">
      <c r="A3446" t="s">
        <v>2142</v>
      </c>
      <c r="B3446" t="s">
        <v>2143</v>
      </c>
      <c r="C3446" t="s">
        <v>17</v>
      </c>
      <c r="D3446" s="1">
        <v>45299.900740740741</v>
      </c>
      <c r="E3446" s="18" t="s">
        <v>11</v>
      </c>
      <c r="F3446" s="13" t="s">
        <v>16</v>
      </c>
      <c r="G3446" t="s">
        <v>14</v>
      </c>
      <c r="H3446">
        <v>0</v>
      </c>
      <c r="I3446" s="2"/>
      <c r="J3446" s="4">
        <v>0</v>
      </c>
      <c r="K3446" t="str">
        <f>IF((LEN(relatorio_Ananindeua[[#This Row],[CIF/CPF/CNPJ]])=14),relatorio_Ananindeua[[#This Row],[CIF/CPF/CNPJ]],relatorio_Ananindeua[[#This Row],[Coluna2]])</f>
        <v>27311568000180</v>
      </c>
      <c r="L3446" t="str">
        <f t="shared" si="54"/>
        <v>273******80</v>
      </c>
    </row>
    <row r="3447" spans="1:12" x14ac:dyDescent="0.25">
      <c r="A3447" t="s">
        <v>5352</v>
      </c>
      <c r="B3447" t="s">
        <v>5353</v>
      </c>
      <c r="C3447" t="s">
        <v>17</v>
      </c>
      <c r="D3447" s="1">
        <v>45299.900775462964</v>
      </c>
      <c r="E3447" s="18" t="s">
        <v>11</v>
      </c>
      <c r="F3447" s="13" t="s">
        <v>16</v>
      </c>
      <c r="G3447" t="s">
        <v>14</v>
      </c>
      <c r="H3447">
        <v>0</v>
      </c>
      <c r="I3447" s="2"/>
      <c r="J3447" s="4">
        <v>0</v>
      </c>
      <c r="K3447" t="str">
        <f>IF((LEN(relatorio_Ananindeua[[#This Row],[CIF/CPF/CNPJ]])=14),relatorio_Ananindeua[[#This Row],[CIF/CPF/CNPJ]],relatorio_Ananindeua[[#This Row],[Coluna2]])</f>
        <v>41438782000122</v>
      </c>
      <c r="L3447" t="str">
        <f t="shared" si="54"/>
        <v>414******22</v>
      </c>
    </row>
    <row r="3448" spans="1:12" x14ac:dyDescent="0.25">
      <c r="A3448" t="s">
        <v>285</v>
      </c>
      <c r="B3448" t="s">
        <v>286</v>
      </c>
      <c r="C3448" t="s">
        <v>17</v>
      </c>
      <c r="D3448" s="1">
        <v>45299.90079861111</v>
      </c>
      <c r="E3448" s="18" t="s">
        <v>11</v>
      </c>
      <c r="F3448" s="13" t="s">
        <v>16</v>
      </c>
      <c r="G3448" t="s">
        <v>14</v>
      </c>
      <c r="H3448">
        <v>0</v>
      </c>
      <c r="I3448" s="2"/>
      <c r="J3448" s="4">
        <v>0</v>
      </c>
      <c r="K3448" t="str">
        <f>IF((LEN(relatorio_Ananindeua[[#This Row],[CIF/CPF/CNPJ]])=14),relatorio_Ananindeua[[#This Row],[CIF/CPF/CNPJ]],relatorio_Ananindeua[[#This Row],[Coluna2]])</f>
        <v>12659428000120</v>
      </c>
      <c r="L3448" t="str">
        <f t="shared" si="54"/>
        <v>126******20</v>
      </c>
    </row>
    <row r="3449" spans="1:12" x14ac:dyDescent="0.25">
      <c r="A3449" t="s">
        <v>7432</v>
      </c>
      <c r="B3449" t="s">
        <v>7433</v>
      </c>
      <c r="C3449" t="s">
        <v>17</v>
      </c>
      <c r="D3449" s="1">
        <v>45299.90079861111</v>
      </c>
      <c r="E3449" s="18" t="s">
        <v>11</v>
      </c>
      <c r="F3449" s="13" t="s">
        <v>16</v>
      </c>
      <c r="G3449" t="s">
        <v>14</v>
      </c>
      <c r="H3449">
        <v>0</v>
      </c>
      <c r="I3449" s="2"/>
      <c r="J3449" s="4">
        <v>0</v>
      </c>
      <c r="K3449" t="str">
        <f>IF((LEN(relatorio_Ananindeua[[#This Row],[CIF/CPF/CNPJ]])=14),relatorio_Ananindeua[[#This Row],[CIF/CPF/CNPJ]],relatorio_Ananindeua[[#This Row],[Coluna2]])</f>
        <v>47647897000103</v>
      </c>
      <c r="L3449" t="str">
        <f t="shared" si="54"/>
        <v>476******03</v>
      </c>
    </row>
    <row r="3450" spans="1:12" x14ac:dyDescent="0.25">
      <c r="A3450" t="s">
        <v>7426</v>
      </c>
      <c r="B3450" t="s">
        <v>7427</v>
      </c>
      <c r="C3450" t="s">
        <v>17</v>
      </c>
      <c r="D3450" s="1">
        <v>45299.900810185187</v>
      </c>
      <c r="E3450" s="18" t="s">
        <v>11</v>
      </c>
      <c r="F3450" s="13" t="s">
        <v>16</v>
      </c>
      <c r="G3450" t="s">
        <v>14</v>
      </c>
      <c r="H3450">
        <v>0</v>
      </c>
      <c r="I3450" s="2"/>
      <c r="J3450" s="4">
        <v>0</v>
      </c>
      <c r="K3450" t="str">
        <f>IF((LEN(relatorio_Ananindeua[[#This Row],[CIF/CPF/CNPJ]])=14),relatorio_Ananindeua[[#This Row],[CIF/CPF/CNPJ]],relatorio_Ananindeua[[#This Row],[Coluna2]])</f>
        <v>47639016000102</v>
      </c>
      <c r="L3450" t="str">
        <f t="shared" si="54"/>
        <v>476******02</v>
      </c>
    </row>
    <row r="3451" spans="1:12" x14ac:dyDescent="0.25">
      <c r="A3451" t="s">
        <v>5422</v>
      </c>
      <c r="B3451" t="s">
        <v>5423</v>
      </c>
      <c r="C3451" t="s">
        <v>17</v>
      </c>
      <c r="D3451" s="1">
        <v>45299.900821759256</v>
      </c>
      <c r="E3451" s="18" t="s">
        <v>11</v>
      </c>
      <c r="F3451" s="13" t="s">
        <v>16</v>
      </c>
      <c r="G3451" t="s">
        <v>14</v>
      </c>
      <c r="H3451">
        <v>0</v>
      </c>
      <c r="I3451" s="2"/>
      <c r="J3451" s="4">
        <v>0</v>
      </c>
      <c r="K3451" t="str">
        <f>IF((LEN(relatorio_Ananindeua[[#This Row],[CIF/CPF/CNPJ]])=14),relatorio_Ananindeua[[#This Row],[CIF/CPF/CNPJ]],relatorio_Ananindeua[[#This Row],[Coluna2]])</f>
        <v>41701679000123</v>
      </c>
      <c r="L3451" t="str">
        <f t="shared" si="54"/>
        <v>417******23</v>
      </c>
    </row>
    <row r="3452" spans="1:12" x14ac:dyDescent="0.25">
      <c r="A3452" t="s">
        <v>7422</v>
      </c>
      <c r="B3452" t="s">
        <v>7423</v>
      </c>
      <c r="C3452" t="s">
        <v>17</v>
      </c>
      <c r="D3452" s="1">
        <v>45299.900821759256</v>
      </c>
      <c r="E3452" s="18" t="s">
        <v>11</v>
      </c>
      <c r="F3452" s="13" t="s">
        <v>16</v>
      </c>
      <c r="G3452" t="s">
        <v>14</v>
      </c>
      <c r="H3452">
        <v>0</v>
      </c>
      <c r="I3452" s="2"/>
      <c r="J3452" s="4">
        <v>0</v>
      </c>
      <c r="K3452" t="str">
        <f>IF((LEN(relatorio_Ananindeua[[#This Row],[CIF/CPF/CNPJ]])=14),relatorio_Ananindeua[[#This Row],[CIF/CPF/CNPJ]],relatorio_Ananindeua[[#This Row],[Coluna2]])</f>
        <v>47633764000188</v>
      </c>
      <c r="L3452" t="str">
        <f t="shared" si="54"/>
        <v>476******88</v>
      </c>
    </row>
    <row r="3453" spans="1:12" x14ac:dyDescent="0.25">
      <c r="A3453" t="s">
        <v>7078</v>
      </c>
      <c r="B3453" t="s">
        <v>7079</v>
      </c>
      <c r="C3453" t="s">
        <v>17</v>
      </c>
      <c r="D3453" s="1">
        <v>45299.900833333333</v>
      </c>
      <c r="E3453" s="18" t="s">
        <v>11</v>
      </c>
      <c r="F3453" s="13" t="s">
        <v>16</v>
      </c>
      <c r="G3453" t="s">
        <v>14</v>
      </c>
      <c r="H3453">
        <v>0</v>
      </c>
      <c r="I3453" s="2"/>
      <c r="J3453" s="4">
        <v>0</v>
      </c>
      <c r="K3453" t="str">
        <f>IF((LEN(relatorio_Ananindeua[[#This Row],[CIF/CPF/CNPJ]])=14),relatorio_Ananindeua[[#This Row],[CIF/CPF/CNPJ]],relatorio_Ananindeua[[#This Row],[Coluna2]])</f>
        <v>46575614000100</v>
      </c>
      <c r="L3453" t="str">
        <f t="shared" si="54"/>
        <v>465******00</v>
      </c>
    </row>
    <row r="3454" spans="1:12" x14ac:dyDescent="0.25">
      <c r="A3454" t="s">
        <v>7416</v>
      </c>
      <c r="B3454" t="s">
        <v>7417</v>
      </c>
      <c r="C3454" t="s">
        <v>17</v>
      </c>
      <c r="D3454" s="1">
        <v>45299.900925925926</v>
      </c>
      <c r="E3454" s="18" t="s">
        <v>11</v>
      </c>
      <c r="F3454" s="13" t="s">
        <v>16</v>
      </c>
      <c r="G3454" t="s">
        <v>14</v>
      </c>
      <c r="H3454">
        <v>0</v>
      </c>
      <c r="I3454" s="2"/>
      <c r="J3454" s="4">
        <v>0</v>
      </c>
      <c r="K3454" t="str">
        <f>IF((LEN(relatorio_Ananindeua[[#This Row],[CIF/CPF/CNPJ]])=14),relatorio_Ananindeua[[#This Row],[CIF/CPF/CNPJ]],relatorio_Ananindeua[[#This Row],[Coluna2]])</f>
        <v>47602968000151</v>
      </c>
      <c r="L3454" t="str">
        <f t="shared" si="54"/>
        <v>476******51</v>
      </c>
    </row>
    <row r="3455" spans="1:12" x14ac:dyDescent="0.25">
      <c r="A3455" t="s">
        <v>7086</v>
      </c>
      <c r="B3455" t="s">
        <v>7087</v>
      </c>
      <c r="C3455" t="s">
        <v>17</v>
      </c>
      <c r="D3455" s="1">
        <v>45299.900937500002</v>
      </c>
      <c r="E3455" s="18" t="s">
        <v>11</v>
      </c>
      <c r="F3455" s="13" t="s">
        <v>16</v>
      </c>
      <c r="G3455" t="s">
        <v>14</v>
      </c>
      <c r="H3455">
        <v>0</v>
      </c>
      <c r="I3455" s="2"/>
      <c r="J3455" s="4">
        <v>0</v>
      </c>
      <c r="K3455" t="str">
        <f>IF((LEN(relatorio_Ananindeua[[#This Row],[CIF/CPF/CNPJ]])=14),relatorio_Ananindeua[[#This Row],[CIF/CPF/CNPJ]],relatorio_Ananindeua[[#This Row],[Coluna2]])</f>
        <v>46590082000172</v>
      </c>
      <c r="L3455" t="str">
        <f t="shared" si="54"/>
        <v>465******72</v>
      </c>
    </row>
    <row r="3456" spans="1:12" x14ac:dyDescent="0.25">
      <c r="A3456" t="s">
        <v>7300</v>
      </c>
      <c r="B3456" t="s">
        <v>7301</v>
      </c>
      <c r="C3456" t="s">
        <v>17</v>
      </c>
      <c r="D3456" s="1">
        <v>45299.900937500002</v>
      </c>
      <c r="E3456" s="18" t="s">
        <v>11</v>
      </c>
      <c r="F3456" s="13" t="s">
        <v>16</v>
      </c>
      <c r="G3456" t="s">
        <v>14</v>
      </c>
      <c r="H3456">
        <v>0</v>
      </c>
      <c r="I3456" s="2"/>
      <c r="J3456" s="4">
        <v>0</v>
      </c>
      <c r="K3456" t="str">
        <f>IF((LEN(relatorio_Ananindeua[[#This Row],[CIF/CPF/CNPJ]])=14),relatorio_Ananindeua[[#This Row],[CIF/CPF/CNPJ]],relatorio_Ananindeua[[#This Row],[Coluna2]])</f>
        <v>47206746000110</v>
      </c>
      <c r="L3456" t="str">
        <f t="shared" si="54"/>
        <v>472******10</v>
      </c>
    </row>
    <row r="3457" spans="1:12" x14ac:dyDescent="0.25">
      <c r="A3457" t="s">
        <v>7418</v>
      </c>
      <c r="B3457" t="s">
        <v>7419</v>
      </c>
      <c r="C3457" t="s">
        <v>17</v>
      </c>
      <c r="D3457" s="1">
        <v>45299.900937500002</v>
      </c>
      <c r="E3457" s="18" t="s">
        <v>11</v>
      </c>
      <c r="F3457" s="13" t="s">
        <v>16</v>
      </c>
      <c r="G3457" t="s">
        <v>14</v>
      </c>
      <c r="H3457">
        <v>0</v>
      </c>
      <c r="I3457" s="2"/>
      <c r="J3457" s="4">
        <v>0</v>
      </c>
      <c r="K3457" t="str">
        <f>IF((LEN(relatorio_Ananindeua[[#This Row],[CIF/CPF/CNPJ]])=14),relatorio_Ananindeua[[#This Row],[CIF/CPF/CNPJ]],relatorio_Ananindeua[[#This Row],[Coluna2]])</f>
        <v>47612935000192</v>
      </c>
      <c r="L3457" t="str">
        <f t="shared" si="54"/>
        <v>476******92</v>
      </c>
    </row>
    <row r="3458" spans="1:12" x14ac:dyDescent="0.25">
      <c r="A3458" t="s">
        <v>7392</v>
      </c>
      <c r="B3458" t="s">
        <v>7393</v>
      </c>
      <c r="C3458" t="s">
        <v>17</v>
      </c>
      <c r="D3458" s="1">
        <v>45299.900972222225</v>
      </c>
      <c r="E3458" s="18" t="s">
        <v>11</v>
      </c>
      <c r="F3458" s="13" t="s">
        <v>16</v>
      </c>
      <c r="G3458" t="s">
        <v>14</v>
      </c>
      <c r="H3458">
        <v>0</v>
      </c>
      <c r="I3458" s="2"/>
      <c r="J3458" s="4">
        <v>0</v>
      </c>
      <c r="K3458" t="str">
        <f>IF((LEN(relatorio_Ananindeua[[#This Row],[CIF/CPF/CNPJ]])=14),relatorio_Ananindeua[[#This Row],[CIF/CPF/CNPJ]],relatorio_Ananindeua[[#This Row],[Coluna2]])</f>
        <v>47502949000153</v>
      </c>
      <c r="L3458" t="str">
        <f t="shared" si="54"/>
        <v>475******53</v>
      </c>
    </row>
    <row r="3459" spans="1:12" x14ac:dyDescent="0.25">
      <c r="A3459" t="s">
        <v>6331</v>
      </c>
      <c r="B3459" t="s">
        <v>6332</v>
      </c>
      <c r="C3459" t="s">
        <v>17</v>
      </c>
      <c r="D3459" s="1">
        <v>45299.901006944441</v>
      </c>
      <c r="E3459" s="18" t="s">
        <v>11</v>
      </c>
      <c r="F3459" s="13" t="s">
        <v>16</v>
      </c>
      <c r="G3459" t="s">
        <v>14</v>
      </c>
      <c r="H3459">
        <v>0</v>
      </c>
      <c r="I3459" s="2"/>
      <c r="J3459" s="4">
        <v>0</v>
      </c>
      <c r="K3459" t="str">
        <f>IF((LEN(relatorio_Ananindeua[[#This Row],[CIF/CPF/CNPJ]])=14),relatorio_Ananindeua[[#This Row],[CIF/CPF/CNPJ]],relatorio_Ananindeua[[#This Row],[Coluna2]])</f>
        <v>44675888000138</v>
      </c>
      <c r="L3459" t="str">
        <f t="shared" si="54"/>
        <v>446******38</v>
      </c>
    </row>
    <row r="3460" spans="1:12" x14ac:dyDescent="0.25">
      <c r="A3460" t="s">
        <v>7251</v>
      </c>
      <c r="B3460" t="s">
        <v>7252</v>
      </c>
      <c r="C3460" t="s">
        <v>17</v>
      </c>
      <c r="D3460" s="1">
        <v>45299.901006944441</v>
      </c>
      <c r="E3460" s="18" t="s">
        <v>11</v>
      </c>
      <c r="F3460" s="13" t="s">
        <v>16</v>
      </c>
      <c r="G3460" t="s">
        <v>14</v>
      </c>
      <c r="H3460">
        <v>0</v>
      </c>
      <c r="I3460" s="2"/>
      <c r="J3460" s="4">
        <v>0</v>
      </c>
      <c r="K3460" t="str">
        <f>IF((LEN(relatorio_Ananindeua[[#This Row],[CIF/CPF/CNPJ]])=14),relatorio_Ananindeua[[#This Row],[CIF/CPF/CNPJ]],relatorio_Ananindeua[[#This Row],[Coluna2]])</f>
        <v>47062150000193</v>
      </c>
      <c r="L3460" t="str">
        <f t="shared" si="54"/>
        <v>470******93</v>
      </c>
    </row>
    <row r="3461" spans="1:12" x14ac:dyDescent="0.25">
      <c r="A3461" t="s">
        <v>7398</v>
      </c>
      <c r="B3461" t="s">
        <v>7399</v>
      </c>
      <c r="C3461" t="s">
        <v>17</v>
      </c>
      <c r="D3461" s="1">
        <v>45299.901030092595</v>
      </c>
      <c r="E3461" s="18" t="s">
        <v>11</v>
      </c>
      <c r="F3461" s="13" t="s">
        <v>16</v>
      </c>
      <c r="G3461" t="s">
        <v>14</v>
      </c>
      <c r="H3461">
        <v>0</v>
      </c>
      <c r="I3461" s="2"/>
      <c r="J3461" s="4">
        <v>0</v>
      </c>
      <c r="K3461" t="str">
        <f>IF((LEN(relatorio_Ananindeua[[#This Row],[CIF/CPF/CNPJ]])=14),relatorio_Ananindeua[[#This Row],[CIF/CPF/CNPJ]],relatorio_Ananindeua[[#This Row],[Coluna2]])</f>
        <v>47519770000109</v>
      </c>
      <c r="L3461" t="str">
        <f t="shared" si="54"/>
        <v>475******09</v>
      </c>
    </row>
    <row r="3462" spans="1:12" x14ac:dyDescent="0.25">
      <c r="A3462" t="s">
        <v>7396</v>
      </c>
      <c r="B3462" t="s">
        <v>7397</v>
      </c>
      <c r="C3462" t="s">
        <v>17</v>
      </c>
      <c r="D3462" s="1">
        <v>45299.901053240741</v>
      </c>
      <c r="E3462" s="18" t="s">
        <v>11</v>
      </c>
      <c r="F3462" s="13" t="s">
        <v>16</v>
      </c>
      <c r="G3462" t="s">
        <v>14</v>
      </c>
      <c r="H3462">
        <v>0</v>
      </c>
      <c r="I3462" s="2"/>
      <c r="J3462" s="4">
        <v>0</v>
      </c>
      <c r="K3462" t="str">
        <f>IF((LEN(relatorio_Ananindeua[[#This Row],[CIF/CPF/CNPJ]])=14),relatorio_Ananindeua[[#This Row],[CIF/CPF/CNPJ]],relatorio_Ananindeua[[#This Row],[Coluna2]])</f>
        <v>47518680000101</v>
      </c>
      <c r="L3462" t="str">
        <f t="shared" si="54"/>
        <v>475******01</v>
      </c>
    </row>
    <row r="3463" spans="1:12" x14ac:dyDescent="0.25">
      <c r="A3463" t="s">
        <v>7380</v>
      </c>
      <c r="B3463" t="s">
        <v>7381</v>
      </c>
      <c r="C3463" t="s">
        <v>17</v>
      </c>
      <c r="D3463" s="1">
        <v>45299.901122685187</v>
      </c>
      <c r="E3463" s="18" t="s">
        <v>11</v>
      </c>
      <c r="F3463" s="13" t="s">
        <v>16</v>
      </c>
      <c r="G3463" t="s">
        <v>14</v>
      </c>
      <c r="H3463">
        <v>0</v>
      </c>
      <c r="I3463" s="2"/>
      <c r="J3463" s="4">
        <v>0</v>
      </c>
      <c r="K3463" t="str">
        <f>IF((LEN(relatorio_Ananindeua[[#This Row],[CIF/CPF/CNPJ]])=14),relatorio_Ananindeua[[#This Row],[CIF/CPF/CNPJ]],relatorio_Ananindeua[[#This Row],[Coluna2]])</f>
        <v>47479330000175</v>
      </c>
      <c r="L3463" t="str">
        <f t="shared" si="54"/>
        <v>474******75</v>
      </c>
    </row>
    <row r="3464" spans="1:12" x14ac:dyDescent="0.25">
      <c r="A3464" t="s">
        <v>7384</v>
      </c>
      <c r="B3464" t="s">
        <v>7385</v>
      </c>
      <c r="C3464" t="s">
        <v>17</v>
      </c>
      <c r="D3464" s="1">
        <v>45299.901122685187</v>
      </c>
      <c r="E3464" s="18" t="s">
        <v>11</v>
      </c>
      <c r="F3464" s="13" t="s">
        <v>16</v>
      </c>
      <c r="G3464" t="s">
        <v>14</v>
      </c>
      <c r="H3464">
        <v>0</v>
      </c>
      <c r="I3464" s="2"/>
      <c r="J3464" s="4">
        <v>0</v>
      </c>
      <c r="K3464" t="str">
        <f>IF((LEN(relatorio_Ananindeua[[#This Row],[CIF/CPF/CNPJ]])=14),relatorio_Ananindeua[[#This Row],[CIF/CPF/CNPJ]],relatorio_Ananindeua[[#This Row],[Coluna2]])</f>
        <v>47482683000124</v>
      </c>
      <c r="L3464" t="str">
        <f t="shared" si="54"/>
        <v>474******24</v>
      </c>
    </row>
    <row r="3465" spans="1:12" x14ac:dyDescent="0.25">
      <c r="A3465" t="s">
        <v>7382</v>
      </c>
      <c r="B3465" t="s">
        <v>7383</v>
      </c>
      <c r="C3465" t="s">
        <v>17</v>
      </c>
      <c r="D3465" s="1">
        <v>45299.90115740741</v>
      </c>
      <c r="E3465" s="18" t="s">
        <v>11</v>
      </c>
      <c r="F3465" s="13" t="s">
        <v>16</v>
      </c>
      <c r="G3465" t="s">
        <v>14</v>
      </c>
      <c r="H3465">
        <v>0</v>
      </c>
      <c r="I3465" s="2"/>
      <c r="J3465" s="4">
        <v>0</v>
      </c>
      <c r="K3465" t="str">
        <f>IF((LEN(relatorio_Ananindeua[[#This Row],[CIF/CPF/CNPJ]])=14),relatorio_Ananindeua[[#This Row],[CIF/CPF/CNPJ]],relatorio_Ananindeua[[#This Row],[Coluna2]])</f>
        <v>47481324000152</v>
      </c>
      <c r="L3465" t="str">
        <f t="shared" si="54"/>
        <v>474******52</v>
      </c>
    </row>
    <row r="3466" spans="1:12" x14ac:dyDescent="0.25">
      <c r="A3466" t="s">
        <v>7388</v>
      </c>
      <c r="B3466" t="s">
        <v>7389</v>
      </c>
      <c r="C3466" t="s">
        <v>17</v>
      </c>
      <c r="D3466" s="1">
        <v>45299.901192129626</v>
      </c>
      <c r="E3466" s="18" t="s">
        <v>11</v>
      </c>
      <c r="F3466" s="13" t="s">
        <v>16</v>
      </c>
      <c r="G3466" t="s">
        <v>14</v>
      </c>
      <c r="H3466">
        <v>0</v>
      </c>
      <c r="I3466" s="2"/>
      <c r="J3466" s="4">
        <v>0</v>
      </c>
      <c r="K3466" t="str">
        <f>IF((LEN(relatorio_Ananindeua[[#This Row],[CIF/CPF/CNPJ]])=14),relatorio_Ananindeua[[#This Row],[CIF/CPF/CNPJ]],relatorio_Ananindeua[[#This Row],[Coluna2]])</f>
        <v>47492329000180</v>
      </c>
      <c r="L3466" t="str">
        <f t="shared" si="54"/>
        <v>474******80</v>
      </c>
    </row>
    <row r="3467" spans="1:12" x14ac:dyDescent="0.25">
      <c r="A3467" t="s">
        <v>7376</v>
      </c>
      <c r="B3467" t="s">
        <v>7377</v>
      </c>
      <c r="C3467" t="s">
        <v>17</v>
      </c>
      <c r="D3467" s="1">
        <v>45299.90121527778</v>
      </c>
      <c r="E3467" s="18" t="s">
        <v>11</v>
      </c>
      <c r="F3467" s="13" t="s">
        <v>16</v>
      </c>
      <c r="G3467" t="s">
        <v>14</v>
      </c>
      <c r="H3467">
        <v>0</v>
      </c>
      <c r="I3467" s="2"/>
      <c r="J3467" s="4">
        <v>0</v>
      </c>
      <c r="K3467" t="str">
        <f>IF((LEN(relatorio_Ananindeua[[#This Row],[CIF/CPF/CNPJ]])=14),relatorio_Ananindeua[[#This Row],[CIF/CPF/CNPJ]],relatorio_Ananindeua[[#This Row],[Coluna2]])</f>
        <v>47459462000135</v>
      </c>
      <c r="L3467" t="str">
        <f t="shared" si="54"/>
        <v>474******35</v>
      </c>
    </row>
    <row r="3468" spans="1:12" x14ac:dyDescent="0.25">
      <c r="A3468" t="s">
        <v>7016</v>
      </c>
      <c r="B3468" t="s">
        <v>7017</v>
      </c>
      <c r="C3468" t="s">
        <v>17</v>
      </c>
      <c r="D3468" s="1">
        <v>45299.901226851849</v>
      </c>
      <c r="E3468" s="18" t="s">
        <v>11</v>
      </c>
      <c r="F3468" s="13" t="s">
        <v>16</v>
      </c>
      <c r="G3468" t="s">
        <v>14</v>
      </c>
      <c r="H3468">
        <v>0</v>
      </c>
      <c r="I3468" s="2"/>
      <c r="J3468" s="4">
        <v>0</v>
      </c>
      <c r="K3468" t="str">
        <f>IF((LEN(relatorio_Ananindeua[[#This Row],[CIF/CPF/CNPJ]])=14),relatorio_Ananindeua[[#This Row],[CIF/CPF/CNPJ]],relatorio_Ananindeua[[#This Row],[Coluna2]])</f>
        <v>46453224000150</v>
      </c>
      <c r="L3468" t="str">
        <f t="shared" si="54"/>
        <v>464******50</v>
      </c>
    </row>
    <row r="3469" spans="1:12" x14ac:dyDescent="0.25">
      <c r="A3469" t="s">
        <v>7370</v>
      </c>
      <c r="B3469" t="s">
        <v>7371</v>
      </c>
      <c r="C3469" t="s">
        <v>17</v>
      </c>
      <c r="D3469" s="1">
        <v>45299.901261574072</v>
      </c>
      <c r="E3469" s="18" t="s">
        <v>11</v>
      </c>
      <c r="F3469" s="13" t="s">
        <v>16</v>
      </c>
      <c r="G3469" t="s">
        <v>14</v>
      </c>
      <c r="H3469">
        <v>0</v>
      </c>
      <c r="I3469" s="2"/>
      <c r="J3469" s="4">
        <v>0</v>
      </c>
      <c r="K3469" t="str">
        <f>IF((LEN(relatorio_Ananindeua[[#This Row],[CIF/CPF/CNPJ]])=14),relatorio_Ananindeua[[#This Row],[CIF/CPF/CNPJ]],relatorio_Ananindeua[[#This Row],[Coluna2]])</f>
        <v>47446188000160</v>
      </c>
      <c r="L3469" t="str">
        <f t="shared" si="54"/>
        <v>474******60</v>
      </c>
    </row>
    <row r="3470" spans="1:12" x14ac:dyDescent="0.25">
      <c r="A3470" t="s">
        <v>7372</v>
      </c>
      <c r="B3470" t="s">
        <v>7373</v>
      </c>
      <c r="C3470" t="s">
        <v>17</v>
      </c>
      <c r="D3470" s="1">
        <v>45299.901261574072</v>
      </c>
      <c r="E3470" s="18" t="s">
        <v>11</v>
      </c>
      <c r="F3470" s="13" t="s">
        <v>16</v>
      </c>
      <c r="G3470" t="s">
        <v>14</v>
      </c>
      <c r="H3470">
        <v>0</v>
      </c>
      <c r="I3470" s="2"/>
      <c r="J3470" s="4">
        <v>0</v>
      </c>
      <c r="K3470" t="str">
        <f>IF((LEN(relatorio_Ananindeua[[#This Row],[CIF/CPF/CNPJ]])=14),relatorio_Ananindeua[[#This Row],[CIF/CPF/CNPJ]],relatorio_Ananindeua[[#This Row],[Coluna2]])</f>
        <v>47448879000100</v>
      </c>
      <c r="L3470" t="str">
        <f t="shared" si="54"/>
        <v>474******00</v>
      </c>
    </row>
    <row r="3471" spans="1:12" x14ac:dyDescent="0.25">
      <c r="A3471" t="s">
        <v>7374</v>
      </c>
      <c r="B3471" t="s">
        <v>7375</v>
      </c>
      <c r="C3471" t="s">
        <v>17</v>
      </c>
      <c r="D3471" s="1">
        <v>45299.901261574072</v>
      </c>
      <c r="E3471" s="18" t="s">
        <v>11</v>
      </c>
      <c r="F3471" s="13" t="s">
        <v>16</v>
      </c>
      <c r="G3471" t="s">
        <v>14</v>
      </c>
      <c r="H3471">
        <v>0</v>
      </c>
      <c r="I3471" s="2"/>
      <c r="J3471" s="4">
        <v>0</v>
      </c>
      <c r="K3471" t="str">
        <f>IF((LEN(relatorio_Ananindeua[[#This Row],[CIF/CPF/CNPJ]])=14),relatorio_Ananindeua[[#This Row],[CIF/CPF/CNPJ]],relatorio_Ananindeua[[#This Row],[Coluna2]])</f>
        <v>47454063000181</v>
      </c>
      <c r="L3471" t="str">
        <f t="shared" si="54"/>
        <v>474******81</v>
      </c>
    </row>
    <row r="3472" spans="1:12" x14ac:dyDescent="0.25">
      <c r="A3472" t="s">
        <v>7366</v>
      </c>
      <c r="B3472" t="s">
        <v>7367</v>
      </c>
      <c r="C3472" t="s">
        <v>17</v>
      </c>
      <c r="D3472" s="1">
        <v>45299.901273148149</v>
      </c>
      <c r="E3472" s="18" t="s">
        <v>11</v>
      </c>
      <c r="F3472" s="13" t="s">
        <v>16</v>
      </c>
      <c r="G3472" t="s">
        <v>14</v>
      </c>
      <c r="H3472">
        <v>0</v>
      </c>
      <c r="I3472" s="2"/>
      <c r="J3472" s="4">
        <v>0</v>
      </c>
      <c r="K3472" t="str">
        <f>IF((LEN(relatorio_Ananindeua[[#This Row],[CIF/CPF/CNPJ]])=14),relatorio_Ananindeua[[#This Row],[CIF/CPF/CNPJ]],relatorio_Ananindeua[[#This Row],[Coluna2]])</f>
        <v>47430051000117</v>
      </c>
      <c r="L3472" t="str">
        <f t="shared" si="54"/>
        <v>474******17</v>
      </c>
    </row>
    <row r="3473" spans="1:12" x14ac:dyDescent="0.25">
      <c r="A3473" t="s">
        <v>7112</v>
      </c>
      <c r="B3473" t="s">
        <v>7113</v>
      </c>
      <c r="C3473" t="s">
        <v>17</v>
      </c>
      <c r="D3473" s="1">
        <v>45299.901296296295</v>
      </c>
      <c r="E3473" s="18" t="s">
        <v>11</v>
      </c>
      <c r="F3473" s="13" t="s">
        <v>16</v>
      </c>
      <c r="G3473" t="s">
        <v>14</v>
      </c>
      <c r="H3473">
        <v>0</v>
      </c>
      <c r="I3473" s="2"/>
      <c r="J3473" s="4">
        <v>0</v>
      </c>
      <c r="K3473" t="str">
        <f>IF((LEN(relatorio_Ananindeua[[#This Row],[CIF/CPF/CNPJ]])=14),relatorio_Ananindeua[[#This Row],[CIF/CPF/CNPJ]],relatorio_Ananindeua[[#This Row],[Coluna2]])</f>
        <v>46673626000160</v>
      </c>
      <c r="L3473" t="str">
        <f t="shared" si="54"/>
        <v>466******60</v>
      </c>
    </row>
    <row r="3474" spans="1:12" x14ac:dyDescent="0.25">
      <c r="A3474" t="s">
        <v>7358</v>
      </c>
      <c r="B3474" t="s">
        <v>7359</v>
      </c>
      <c r="C3474" t="s">
        <v>17</v>
      </c>
      <c r="D3474" s="1">
        <v>45299.901331018518</v>
      </c>
      <c r="E3474" s="18" t="s">
        <v>11</v>
      </c>
      <c r="F3474" s="13" t="s">
        <v>16</v>
      </c>
      <c r="G3474" t="s">
        <v>14</v>
      </c>
      <c r="H3474">
        <v>0</v>
      </c>
      <c r="I3474" s="2"/>
      <c r="J3474" s="4">
        <v>0</v>
      </c>
      <c r="K3474" t="str">
        <f>IF((LEN(relatorio_Ananindeua[[#This Row],[CIF/CPF/CNPJ]])=14),relatorio_Ananindeua[[#This Row],[CIF/CPF/CNPJ]],relatorio_Ananindeua[[#This Row],[Coluna2]])</f>
        <v>47411211000180</v>
      </c>
      <c r="L3474" t="str">
        <f t="shared" ref="L3474:L3537" si="55">_xlfn.CONCAT(LEFT(A3474,3),REPT("*",6),RIGHT(A3474,2))</f>
        <v>474******80</v>
      </c>
    </row>
    <row r="3475" spans="1:12" x14ac:dyDescent="0.25">
      <c r="A3475" t="s">
        <v>1646</v>
      </c>
      <c r="B3475" t="s">
        <v>1647</v>
      </c>
      <c r="C3475" t="s">
        <v>17</v>
      </c>
      <c r="D3475" s="1">
        <v>45299.901342592595</v>
      </c>
      <c r="E3475" s="18" t="s">
        <v>11</v>
      </c>
      <c r="F3475" s="13" t="s">
        <v>16</v>
      </c>
      <c r="G3475" t="s">
        <v>14</v>
      </c>
      <c r="H3475">
        <v>0</v>
      </c>
      <c r="I3475" s="2"/>
      <c r="J3475" s="4">
        <v>0</v>
      </c>
      <c r="K3475" t="str">
        <f>IF((LEN(relatorio_Ananindeua[[#This Row],[CIF/CPF/CNPJ]])=14),relatorio_Ananindeua[[#This Row],[CIF/CPF/CNPJ]],relatorio_Ananindeua[[#This Row],[Coluna2]])</f>
        <v>23388592000166</v>
      </c>
      <c r="L3475" t="str">
        <f t="shared" si="55"/>
        <v>233******66</v>
      </c>
    </row>
    <row r="3476" spans="1:12" x14ac:dyDescent="0.25">
      <c r="A3476" t="s">
        <v>7297</v>
      </c>
      <c r="B3476" t="s">
        <v>7298</v>
      </c>
      <c r="C3476" t="s">
        <v>17</v>
      </c>
      <c r="D3476" s="1">
        <v>45299.901342592595</v>
      </c>
      <c r="E3476" s="18" t="s">
        <v>11</v>
      </c>
      <c r="F3476" s="13" t="s">
        <v>16</v>
      </c>
      <c r="G3476" t="s">
        <v>14</v>
      </c>
      <c r="H3476">
        <v>0</v>
      </c>
      <c r="I3476" s="2"/>
      <c r="J3476" s="4">
        <v>0</v>
      </c>
      <c r="K3476" t="str">
        <f>IF((LEN(relatorio_Ananindeua[[#This Row],[CIF/CPF/CNPJ]])=14),relatorio_Ananindeua[[#This Row],[CIF/CPF/CNPJ]],relatorio_Ananindeua[[#This Row],[Coluna2]])</f>
        <v>47177011000105</v>
      </c>
      <c r="L3476" t="str">
        <f t="shared" si="55"/>
        <v>471******05</v>
      </c>
    </row>
    <row r="3477" spans="1:12" x14ac:dyDescent="0.25">
      <c r="A3477" t="s">
        <v>4675</v>
      </c>
      <c r="B3477" t="s">
        <v>4676</v>
      </c>
      <c r="C3477" t="s">
        <v>17</v>
      </c>
      <c r="D3477" s="1">
        <v>45299.901377314818</v>
      </c>
      <c r="E3477" s="18" t="s">
        <v>11</v>
      </c>
      <c r="F3477" s="13" t="s">
        <v>16</v>
      </c>
      <c r="G3477" t="s">
        <v>14</v>
      </c>
      <c r="H3477">
        <v>0</v>
      </c>
      <c r="I3477" s="2"/>
      <c r="J3477" s="4">
        <v>0</v>
      </c>
      <c r="K3477" t="str">
        <f>IF((LEN(relatorio_Ananindeua[[#This Row],[CIF/CPF/CNPJ]])=14),relatorio_Ananindeua[[#This Row],[CIF/CPF/CNPJ]],relatorio_Ananindeua[[#This Row],[Coluna2]])</f>
        <v>38474283000186</v>
      </c>
      <c r="L3477" t="str">
        <f t="shared" si="55"/>
        <v>384******86</v>
      </c>
    </row>
    <row r="3478" spans="1:12" x14ac:dyDescent="0.25">
      <c r="A3478" t="s">
        <v>6803</v>
      </c>
      <c r="B3478" t="s">
        <v>6804</v>
      </c>
      <c r="C3478" t="s">
        <v>17</v>
      </c>
      <c r="D3478" s="1">
        <v>45299.901400462964</v>
      </c>
      <c r="E3478" s="18" t="s">
        <v>11</v>
      </c>
      <c r="F3478" s="13" t="s">
        <v>16</v>
      </c>
      <c r="G3478" t="s">
        <v>14</v>
      </c>
      <c r="H3478">
        <v>0</v>
      </c>
      <c r="I3478" s="2"/>
      <c r="J3478" s="4">
        <v>0</v>
      </c>
      <c r="K3478" t="str">
        <f>IF((LEN(relatorio_Ananindeua[[#This Row],[CIF/CPF/CNPJ]])=14),relatorio_Ananindeua[[#This Row],[CIF/CPF/CNPJ]],relatorio_Ananindeua[[#This Row],[Coluna2]])</f>
        <v>45928224000104</v>
      </c>
      <c r="L3478" t="str">
        <f t="shared" si="55"/>
        <v>459******04</v>
      </c>
    </row>
    <row r="3479" spans="1:12" x14ac:dyDescent="0.25">
      <c r="A3479" t="s">
        <v>5056</v>
      </c>
      <c r="B3479" t="s">
        <v>5057</v>
      </c>
      <c r="C3479" t="s">
        <v>17</v>
      </c>
      <c r="D3479" s="1">
        <v>45299.901412037034</v>
      </c>
      <c r="E3479" s="18" t="s">
        <v>11</v>
      </c>
      <c r="F3479" s="13" t="s">
        <v>16</v>
      </c>
      <c r="G3479" t="s">
        <v>14</v>
      </c>
      <c r="H3479">
        <v>0</v>
      </c>
      <c r="I3479" s="2"/>
      <c r="J3479" s="4">
        <v>0</v>
      </c>
      <c r="K3479" t="str">
        <f>IF((LEN(relatorio_Ananindeua[[#This Row],[CIF/CPF/CNPJ]])=14),relatorio_Ananindeua[[#This Row],[CIF/CPF/CNPJ]],relatorio_Ananindeua[[#This Row],[Coluna2]])</f>
        <v>40485272000143</v>
      </c>
      <c r="L3479" t="str">
        <f t="shared" si="55"/>
        <v>404******43</v>
      </c>
    </row>
    <row r="3480" spans="1:12" x14ac:dyDescent="0.25">
      <c r="A3480" t="s">
        <v>7338</v>
      </c>
      <c r="B3480" t="s">
        <v>7339</v>
      </c>
      <c r="C3480" t="s">
        <v>17</v>
      </c>
      <c r="D3480" s="1">
        <v>45299.901412037034</v>
      </c>
      <c r="E3480" s="18" t="s">
        <v>11</v>
      </c>
      <c r="F3480" s="13" t="s">
        <v>16</v>
      </c>
      <c r="G3480" t="s">
        <v>14</v>
      </c>
      <c r="H3480">
        <v>0</v>
      </c>
      <c r="I3480" s="2"/>
      <c r="J3480" s="4">
        <v>0</v>
      </c>
      <c r="K3480" t="str">
        <f>IF((LEN(relatorio_Ananindeua[[#This Row],[CIF/CPF/CNPJ]])=14),relatorio_Ananindeua[[#This Row],[CIF/CPF/CNPJ]],relatorio_Ananindeua[[#This Row],[Coluna2]])</f>
        <v>47364027000127</v>
      </c>
      <c r="L3480" t="str">
        <f t="shared" si="55"/>
        <v>473******27</v>
      </c>
    </row>
    <row r="3481" spans="1:12" x14ac:dyDescent="0.25">
      <c r="A3481" t="s">
        <v>7340</v>
      </c>
      <c r="B3481" t="s">
        <v>7341</v>
      </c>
      <c r="C3481" t="s">
        <v>17</v>
      </c>
      <c r="D3481" s="1">
        <v>45299.901435185187</v>
      </c>
      <c r="E3481" s="18" t="s">
        <v>11</v>
      </c>
      <c r="F3481" s="13" t="s">
        <v>16</v>
      </c>
      <c r="G3481" t="s">
        <v>14</v>
      </c>
      <c r="H3481">
        <v>0</v>
      </c>
      <c r="I3481" s="2"/>
      <c r="J3481" s="4">
        <v>0</v>
      </c>
      <c r="K3481" t="str">
        <f>IF((LEN(relatorio_Ananindeua[[#This Row],[CIF/CPF/CNPJ]])=14),relatorio_Ananindeua[[#This Row],[CIF/CPF/CNPJ]],relatorio_Ananindeua[[#This Row],[Coluna2]])</f>
        <v>47365029000130</v>
      </c>
      <c r="L3481" t="str">
        <f t="shared" si="55"/>
        <v>473******30</v>
      </c>
    </row>
    <row r="3482" spans="1:12" x14ac:dyDescent="0.25">
      <c r="A3482" t="s">
        <v>7342</v>
      </c>
      <c r="B3482" t="s">
        <v>7343</v>
      </c>
      <c r="C3482" t="s">
        <v>17</v>
      </c>
      <c r="D3482" s="1">
        <v>45299.90148148148</v>
      </c>
      <c r="E3482" s="18" t="s">
        <v>11</v>
      </c>
      <c r="F3482" s="13" t="s">
        <v>16</v>
      </c>
      <c r="G3482" t="s">
        <v>14</v>
      </c>
      <c r="H3482">
        <v>0</v>
      </c>
      <c r="I3482" s="2"/>
      <c r="J3482" s="4">
        <v>0</v>
      </c>
      <c r="K3482" t="str">
        <f>IF((LEN(relatorio_Ananindeua[[#This Row],[CIF/CPF/CNPJ]])=14),relatorio_Ananindeua[[#This Row],[CIF/CPF/CNPJ]],relatorio_Ananindeua[[#This Row],[Coluna2]])</f>
        <v>47369953000195</v>
      </c>
      <c r="L3482" t="str">
        <f t="shared" si="55"/>
        <v>473******95</v>
      </c>
    </row>
    <row r="3483" spans="1:12" x14ac:dyDescent="0.25">
      <c r="A3483" t="s">
        <v>7318</v>
      </c>
      <c r="B3483" t="s">
        <v>7319</v>
      </c>
      <c r="C3483" t="s">
        <v>17</v>
      </c>
      <c r="D3483" s="1">
        <v>45299.901504629626</v>
      </c>
      <c r="E3483" s="18" t="s">
        <v>11</v>
      </c>
      <c r="F3483" s="13" t="s">
        <v>16</v>
      </c>
      <c r="G3483" t="s">
        <v>14</v>
      </c>
      <c r="H3483">
        <v>0</v>
      </c>
      <c r="I3483" s="2"/>
      <c r="J3483" s="4">
        <v>0</v>
      </c>
      <c r="K3483" t="str">
        <f>IF((LEN(relatorio_Ananindeua[[#This Row],[CIF/CPF/CNPJ]])=14),relatorio_Ananindeua[[#This Row],[CIF/CPF/CNPJ]],relatorio_Ananindeua[[#This Row],[Coluna2]])</f>
        <v>47301060000108</v>
      </c>
      <c r="L3483" t="str">
        <f t="shared" si="55"/>
        <v>473******08</v>
      </c>
    </row>
    <row r="3484" spans="1:12" x14ac:dyDescent="0.25">
      <c r="A3484" t="s">
        <v>7336</v>
      </c>
      <c r="B3484" t="s">
        <v>7337</v>
      </c>
      <c r="C3484" t="s">
        <v>17</v>
      </c>
      <c r="D3484" s="1">
        <v>45299.901504629626</v>
      </c>
      <c r="E3484" s="18" t="s">
        <v>11</v>
      </c>
      <c r="F3484" s="13" t="s">
        <v>16</v>
      </c>
      <c r="G3484" t="s">
        <v>14</v>
      </c>
      <c r="H3484">
        <v>0</v>
      </c>
      <c r="I3484" s="2"/>
      <c r="J3484" s="4">
        <v>0</v>
      </c>
      <c r="K3484" t="str">
        <f>IF((LEN(relatorio_Ananindeua[[#This Row],[CIF/CPF/CNPJ]])=14),relatorio_Ananindeua[[#This Row],[CIF/CPF/CNPJ]],relatorio_Ananindeua[[#This Row],[Coluna2]])</f>
        <v>47352857000134</v>
      </c>
      <c r="L3484" t="str">
        <f t="shared" si="55"/>
        <v>473******34</v>
      </c>
    </row>
    <row r="3485" spans="1:12" x14ac:dyDescent="0.25">
      <c r="A3485" t="s">
        <v>7316</v>
      </c>
      <c r="B3485" t="s">
        <v>7317</v>
      </c>
      <c r="C3485" t="s">
        <v>17</v>
      </c>
      <c r="D3485" s="1">
        <v>45299.901550925926</v>
      </c>
      <c r="E3485" s="18" t="s">
        <v>11</v>
      </c>
      <c r="F3485" s="13" t="s">
        <v>16</v>
      </c>
      <c r="G3485" t="s">
        <v>14</v>
      </c>
      <c r="H3485">
        <v>0</v>
      </c>
      <c r="I3485" s="2"/>
      <c r="J3485" s="4">
        <v>0</v>
      </c>
      <c r="K3485" t="str">
        <f>IF((LEN(relatorio_Ananindeua[[#This Row],[CIF/CPF/CNPJ]])=14),relatorio_Ananindeua[[#This Row],[CIF/CPF/CNPJ]],relatorio_Ananindeua[[#This Row],[Coluna2]])</f>
        <v>47287864000108</v>
      </c>
      <c r="L3485" t="str">
        <f t="shared" si="55"/>
        <v>472******08</v>
      </c>
    </row>
    <row r="3486" spans="1:12" x14ac:dyDescent="0.25">
      <c r="A3486" t="s">
        <v>6703</v>
      </c>
      <c r="B3486" t="s">
        <v>6704</v>
      </c>
      <c r="C3486" t="s">
        <v>17</v>
      </c>
      <c r="D3486" s="1">
        <v>45299.901574074072</v>
      </c>
      <c r="E3486" s="18" t="s">
        <v>11</v>
      </c>
      <c r="F3486" s="13" t="s">
        <v>16</v>
      </c>
      <c r="G3486" t="s">
        <v>14</v>
      </c>
      <c r="H3486">
        <v>0</v>
      </c>
      <c r="I3486" s="2"/>
      <c r="J3486" s="4">
        <v>0</v>
      </c>
      <c r="K3486" t="str">
        <f>IF((LEN(relatorio_Ananindeua[[#This Row],[CIF/CPF/CNPJ]])=14),relatorio_Ananindeua[[#This Row],[CIF/CPF/CNPJ]],relatorio_Ananindeua[[#This Row],[Coluna2]])</f>
        <v>45661313000129</v>
      </c>
      <c r="L3486" t="str">
        <f t="shared" si="55"/>
        <v>456******29</v>
      </c>
    </row>
    <row r="3487" spans="1:12" x14ac:dyDescent="0.25">
      <c r="A3487" t="s">
        <v>7314</v>
      </c>
      <c r="B3487" t="s">
        <v>7315</v>
      </c>
      <c r="C3487" t="s">
        <v>17</v>
      </c>
      <c r="D3487" s="1">
        <v>45299.901585648149</v>
      </c>
      <c r="E3487" s="18" t="s">
        <v>11</v>
      </c>
      <c r="F3487" s="13" t="s">
        <v>16</v>
      </c>
      <c r="G3487" t="s">
        <v>14</v>
      </c>
      <c r="H3487">
        <v>0</v>
      </c>
      <c r="I3487" s="2"/>
      <c r="J3487" s="4">
        <v>0</v>
      </c>
      <c r="K3487" t="str">
        <f>IF((LEN(relatorio_Ananindeua[[#This Row],[CIF/CPF/CNPJ]])=14),relatorio_Ananindeua[[#This Row],[CIF/CPF/CNPJ]],relatorio_Ananindeua[[#This Row],[Coluna2]])</f>
        <v>47276162000110</v>
      </c>
      <c r="L3487" t="str">
        <f t="shared" si="55"/>
        <v>472******10</v>
      </c>
    </row>
    <row r="3488" spans="1:12" x14ac:dyDescent="0.25">
      <c r="A3488" t="s">
        <v>7265</v>
      </c>
      <c r="B3488" t="s">
        <v>7266</v>
      </c>
      <c r="C3488" t="s">
        <v>17</v>
      </c>
      <c r="D3488" s="1">
        <v>45299.901655092595</v>
      </c>
      <c r="E3488" s="18" t="s">
        <v>11</v>
      </c>
      <c r="F3488" s="13" t="s">
        <v>16</v>
      </c>
      <c r="G3488" t="s">
        <v>14</v>
      </c>
      <c r="H3488">
        <v>0</v>
      </c>
      <c r="I3488" s="2"/>
      <c r="J3488" s="4">
        <v>0</v>
      </c>
      <c r="K3488" t="str">
        <f>IF((LEN(relatorio_Ananindeua[[#This Row],[CIF/CPF/CNPJ]])=14),relatorio_Ananindeua[[#This Row],[CIF/CPF/CNPJ]],relatorio_Ananindeua[[#This Row],[Coluna2]])</f>
        <v>47088626000165</v>
      </c>
      <c r="L3488" t="str">
        <f t="shared" si="55"/>
        <v>470******65</v>
      </c>
    </row>
    <row r="3489" spans="1:12" x14ac:dyDescent="0.25">
      <c r="A3489" t="s">
        <v>7291</v>
      </c>
      <c r="B3489" t="s">
        <v>7292</v>
      </c>
      <c r="C3489" t="s">
        <v>17</v>
      </c>
      <c r="D3489" s="1">
        <v>45299.90179398148</v>
      </c>
      <c r="E3489" s="18" t="s">
        <v>11</v>
      </c>
      <c r="F3489" s="13" t="s">
        <v>16</v>
      </c>
      <c r="G3489" t="s">
        <v>14</v>
      </c>
      <c r="H3489">
        <v>0</v>
      </c>
      <c r="I3489" s="2"/>
      <c r="J3489" s="4">
        <v>0</v>
      </c>
      <c r="K3489" t="str">
        <f>IF((LEN(relatorio_Ananindeua[[#This Row],[CIF/CPF/CNPJ]])=14),relatorio_Ananindeua[[#This Row],[CIF/CPF/CNPJ]],relatorio_Ananindeua[[#This Row],[Coluna2]])</f>
        <v>47143132000136</v>
      </c>
      <c r="L3489" t="str">
        <f t="shared" si="55"/>
        <v>471******36</v>
      </c>
    </row>
    <row r="3490" spans="1:12" x14ac:dyDescent="0.25">
      <c r="A3490" t="s">
        <v>5949</v>
      </c>
      <c r="B3490" t="s">
        <v>5950</v>
      </c>
      <c r="C3490" t="s">
        <v>17</v>
      </c>
      <c r="D3490" s="1">
        <v>45299.901817129627</v>
      </c>
      <c r="E3490" s="18" t="s">
        <v>11</v>
      </c>
      <c r="F3490" s="13" t="s">
        <v>16</v>
      </c>
      <c r="G3490" t="s">
        <v>14</v>
      </c>
      <c r="H3490">
        <v>0</v>
      </c>
      <c r="I3490" s="2"/>
      <c r="J3490" s="4">
        <v>0</v>
      </c>
      <c r="K3490" t="str">
        <f>IF((LEN(relatorio_Ananindeua[[#This Row],[CIF/CPF/CNPJ]])=14),relatorio_Ananindeua[[#This Row],[CIF/CPF/CNPJ]],relatorio_Ananindeua[[#This Row],[Coluna2]])</f>
        <v>43429610000118</v>
      </c>
      <c r="L3490" t="str">
        <f t="shared" si="55"/>
        <v>434******18</v>
      </c>
    </row>
    <row r="3491" spans="1:12" x14ac:dyDescent="0.25">
      <c r="A3491" t="s">
        <v>7289</v>
      </c>
      <c r="B3491" t="s">
        <v>7290</v>
      </c>
      <c r="C3491" t="s">
        <v>17</v>
      </c>
      <c r="D3491" s="1">
        <v>45299.901875000003</v>
      </c>
      <c r="E3491" s="18" t="s">
        <v>11</v>
      </c>
      <c r="F3491" s="13" t="s">
        <v>16</v>
      </c>
      <c r="G3491" t="s">
        <v>14</v>
      </c>
      <c r="H3491">
        <v>0</v>
      </c>
      <c r="I3491" s="2"/>
      <c r="J3491" s="4">
        <v>0</v>
      </c>
      <c r="K3491" t="str">
        <f>IF((LEN(relatorio_Ananindeua[[#This Row],[CIF/CPF/CNPJ]])=14),relatorio_Ananindeua[[#This Row],[CIF/CPF/CNPJ]],relatorio_Ananindeua[[#This Row],[Coluna2]])</f>
        <v>47141424000130</v>
      </c>
      <c r="L3491" t="str">
        <f t="shared" si="55"/>
        <v>471******30</v>
      </c>
    </row>
    <row r="3492" spans="1:12" x14ac:dyDescent="0.25">
      <c r="A3492" t="s">
        <v>4471</v>
      </c>
      <c r="B3492" t="s">
        <v>4472</v>
      </c>
      <c r="C3492" t="s">
        <v>17</v>
      </c>
      <c r="D3492" s="1">
        <v>45299.901898148149</v>
      </c>
      <c r="E3492" s="18" t="s">
        <v>11</v>
      </c>
      <c r="F3492" s="13" t="s">
        <v>16</v>
      </c>
      <c r="G3492" t="s">
        <v>14</v>
      </c>
      <c r="H3492">
        <v>0</v>
      </c>
      <c r="I3492" s="2"/>
      <c r="J3492" s="4">
        <v>0</v>
      </c>
      <c r="K3492" t="str">
        <f>IF((LEN(relatorio_Ananindeua[[#This Row],[CIF/CPF/CNPJ]])=14),relatorio_Ananindeua[[#This Row],[CIF/CPF/CNPJ]],relatorio_Ananindeua[[#This Row],[Coluna2]])</f>
        <v>37614069000115</v>
      </c>
      <c r="L3492" t="str">
        <f t="shared" si="55"/>
        <v>376******15</v>
      </c>
    </row>
    <row r="3493" spans="1:12" x14ac:dyDescent="0.25">
      <c r="A3493" t="s">
        <v>1498</v>
      </c>
      <c r="B3493" t="s">
        <v>1499</v>
      </c>
      <c r="C3493" t="s">
        <v>17</v>
      </c>
      <c r="D3493" s="1">
        <v>45299.901944444442</v>
      </c>
      <c r="E3493" s="18" t="s">
        <v>11</v>
      </c>
      <c r="F3493" s="13" t="s">
        <v>16</v>
      </c>
      <c r="G3493" t="s">
        <v>14</v>
      </c>
      <c r="H3493">
        <v>0</v>
      </c>
      <c r="I3493" s="2"/>
      <c r="J3493" s="4">
        <v>0</v>
      </c>
      <c r="K3493" t="str">
        <f>IF((LEN(relatorio_Ananindeua[[#This Row],[CIF/CPF/CNPJ]])=14),relatorio_Ananindeua[[#This Row],[CIF/CPF/CNPJ]],relatorio_Ananindeua[[#This Row],[Coluna2]])</f>
        <v>22161984000125</v>
      </c>
      <c r="L3493" t="str">
        <f t="shared" si="55"/>
        <v>221******25</v>
      </c>
    </row>
    <row r="3494" spans="1:12" x14ac:dyDescent="0.25">
      <c r="A3494" t="s">
        <v>5927</v>
      </c>
      <c r="B3494" t="s">
        <v>5928</v>
      </c>
      <c r="C3494" t="s">
        <v>17</v>
      </c>
      <c r="D3494" s="1">
        <v>45299.901944444442</v>
      </c>
      <c r="E3494" s="18" t="s">
        <v>11</v>
      </c>
      <c r="F3494" s="13" t="s">
        <v>16</v>
      </c>
      <c r="G3494" t="s">
        <v>14</v>
      </c>
      <c r="H3494">
        <v>0</v>
      </c>
      <c r="I3494" s="2"/>
      <c r="J3494" s="4">
        <v>0</v>
      </c>
      <c r="K3494" t="str">
        <f>IF((LEN(relatorio_Ananindeua[[#This Row],[CIF/CPF/CNPJ]])=14),relatorio_Ananindeua[[#This Row],[CIF/CPF/CNPJ]],relatorio_Ananindeua[[#This Row],[Coluna2]])</f>
        <v>43372916000185</v>
      </c>
      <c r="L3494" t="str">
        <f t="shared" si="55"/>
        <v>433******85</v>
      </c>
    </row>
    <row r="3495" spans="1:12" x14ac:dyDescent="0.25">
      <c r="A3495" t="s">
        <v>7277</v>
      </c>
      <c r="B3495" t="s">
        <v>7278</v>
      </c>
      <c r="C3495" t="s">
        <v>17</v>
      </c>
      <c r="D3495" s="1">
        <v>45299.901979166665</v>
      </c>
      <c r="E3495" s="18" t="s">
        <v>11</v>
      </c>
      <c r="F3495" s="13" t="s">
        <v>16</v>
      </c>
      <c r="G3495" t="s">
        <v>14</v>
      </c>
      <c r="H3495">
        <v>0</v>
      </c>
      <c r="I3495" s="2"/>
      <c r="J3495" s="4">
        <v>0</v>
      </c>
      <c r="K3495" t="str">
        <f>IF((LEN(relatorio_Ananindeua[[#This Row],[CIF/CPF/CNPJ]])=14),relatorio_Ananindeua[[#This Row],[CIF/CPF/CNPJ]],relatorio_Ananindeua[[#This Row],[Coluna2]])</f>
        <v>47111974000106</v>
      </c>
      <c r="L3495" t="str">
        <f t="shared" si="55"/>
        <v>471******06</v>
      </c>
    </row>
    <row r="3496" spans="1:12" x14ac:dyDescent="0.25">
      <c r="A3496" t="s">
        <v>7271</v>
      </c>
      <c r="B3496" t="s">
        <v>7272</v>
      </c>
      <c r="C3496" t="s">
        <v>17</v>
      </c>
      <c r="D3496" s="1">
        <v>45299.901990740742</v>
      </c>
      <c r="E3496" s="18" t="s">
        <v>11</v>
      </c>
      <c r="F3496" s="13" t="s">
        <v>16</v>
      </c>
      <c r="G3496" t="s">
        <v>14</v>
      </c>
      <c r="H3496">
        <v>0</v>
      </c>
      <c r="I3496" s="2"/>
      <c r="J3496" s="4">
        <v>0</v>
      </c>
      <c r="K3496" t="str">
        <f>IF((LEN(relatorio_Ananindeua[[#This Row],[CIF/CPF/CNPJ]])=14),relatorio_Ananindeua[[#This Row],[CIF/CPF/CNPJ]],relatorio_Ananindeua[[#This Row],[Coluna2]])</f>
        <v>47107996000100</v>
      </c>
      <c r="L3496" t="str">
        <f t="shared" si="55"/>
        <v>471******00</v>
      </c>
    </row>
    <row r="3497" spans="1:12" x14ac:dyDescent="0.25">
      <c r="A3497" t="s">
        <v>7275</v>
      </c>
      <c r="B3497" t="s">
        <v>7276</v>
      </c>
      <c r="C3497" t="s">
        <v>17</v>
      </c>
      <c r="D3497" s="1">
        <v>45299.902025462965</v>
      </c>
      <c r="E3497" s="18" t="s">
        <v>11</v>
      </c>
      <c r="F3497" s="13" t="s">
        <v>16</v>
      </c>
      <c r="G3497" t="s">
        <v>14</v>
      </c>
      <c r="H3497">
        <v>0</v>
      </c>
      <c r="I3497" s="2"/>
      <c r="J3497" s="4">
        <v>0</v>
      </c>
      <c r="K3497" t="str">
        <f>IF((LEN(relatorio_Ananindeua[[#This Row],[CIF/CPF/CNPJ]])=14),relatorio_Ananindeua[[#This Row],[CIF/CPF/CNPJ]],relatorio_Ananindeua[[#This Row],[Coluna2]])</f>
        <v>47109638000129</v>
      </c>
      <c r="L3497" t="str">
        <f t="shared" si="55"/>
        <v>471******29</v>
      </c>
    </row>
    <row r="3498" spans="1:12" x14ac:dyDescent="0.25">
      <c r="A3498" t="s">
        <v>7263</v>
      </c>
      <c r="B3498" t="s">
        <v>7264</v>
      </c>
      <c r="C3498" t="s">
        <v>17</v>
      </c>
      <c r="D3498" s="1">
        <v>45299.902037037034</v>
      </c>
      <c r="E3498" s="18" t="s">
        <v>11</v>
      </c>
      <c r="F3498" s="13" t="s">
        <v>16</v>
      </c>
      <c r="G3498" t="s">
        <v>14</v>
      </c>
      <c r="H3498">
        <v>0</v>
      </c>
      <c r="I3498" s="2"/>
      <c r="J3498" s="4">
        <v>0</v>
      </c>
      <c r="K3498" t="str">
        <f>IF((LEN(relatorio_Ananindeua[[#This Row],[CIF/CPF/CNPJ]])=14),relatorio_Ananindeua[[#This Row],[CIF/CPF/CNPJ]],relatorio_Ananindeua[[#This Row],[Coluna2]])</f>
        <v>47087049000197</v>
      </c>
      <c r="L3498" t="str">
        <f t="shared" si="55"/>
        <v>470******97</v>
      </c>
    </row>
    <row r="3499" spans="1:12" x14ac:dyDescent="0.25">
      <c r="A3499" t="s">
        <v>7267</v>
      </c>
      <c r="B3499" t="s">
        <v>7268</v>
      </c>
      <c r="C3499" t="s">
        <v>17</v>
      </c>
      <c r="D3499" s="1">
        <v>45299.902037037034</v>
      </c>
      <c r="E3499" s="18" t="s">
        <v>11</v>
      </c>
      <c r="F3499" s="13" t="s">
        <v>16</v>
      </c>
      <c r="G3499" t="s">
        <v>14</v>
      </c>
      <c r="H3499">
        <v>0</v>
      </c>
      <c r="I3499" s="2"/>
      <c r="J3499" s="4">
        <v>0</v>
      </c>
      <c r="K3499" t="str">
        <f>IF((LEN(relatorio_Ananindeua[[#This Row],[CIF/CPF/CNPJ]])=14),relatorio_Ananindeua[[#This Row],[CIF/CPF/CNPJ]],relatorio_Ananindeua[[#This Row],[Coluna2]])</f>
        <v>47089553000126</v>
      </c>
      <c r="L3499" t="str">
        <f t="shared" si="55"/>
        <v>470******26</v>
      </c>
    </row>
    <row r="3500" spans="1:12" x14ac:dyDescent="0.25">
      <c r="A3500" t="s">
        <v>7269</v>
      </c>
      <c r="B3500" t="s">
        <v>7270</v>
      </c>
      <c r="C3500" t="s">
        <v>17</v>
      </c>
      <c r="D3500" s="1">
        <v>45299.902037037034</v>
      </c>
      <c r="E3500" s="18" t="s">
        <v>11</v>
      </c>
      <c r="F3500" s="13" t="s">
        <v>16</v>
      </c>
      <c r="G3500" t="s">
        <v>14</v>
      </c>
      <c r="H3500">
        <v>0</v>
      </c>
      <c r="I3500" s="2"/>
      <c r="J3500" s="4">
        <v>0</v>
      </c>
      <c r="K3500" t="str">
        <f>IF((LEN(relatorio_Ananindeua[[#This Row],[CIF/CPF/CNPJ]])=14),relatorio_Ananindeua[[#This Row],[CIF/CPF/CNPJ]],relatorio_Ananindeua[[#This Row],[Coluna2]])</f>
        <v>47090274000182</v>
      </c>
      <c r="L3500" t="str">
        <f t="shared" si="55"/>
        <v>470******82</v>
      </c>
    </row>
    <row r="3501" spans="1:12" x14ac:dyDescent="0.25">
      <c r="A3501" t="s">
        <v>4747</v>
      </c>
      <c r="B3501" t="s">
        <v>4748</v>
      </c>
      <c r="C3501" t="s">
        <v>17</v>
      </c>
      <c r="D3501" s="1">
        <v>45299.902048611111</v>
      </c>
      <c r="E3501" s="18" t="s">
        <v>11</v>
      </c>
      <c r="F3501" s="13" t="s">
        <v>16</v>
      </c>
      <c r="G3501" t="s">
        <v>14</v>
      </c>
      <c r="H3501">
        <v>0</v>
      </c>
      <c r="I3501" s="2"/>
      <c r="J3501" s="4">
        <v>0</v>
      </c>
      <c r="K3501" t="str">
        <f>IF((LEN(relatorio_Ananindeua[[#This Row],[CIF/CPF/CNPJ]])=14),relatorio_Ananindeua[[#This Row],[CIF/CPF/CNPJ]],relatorio_Ananindeua[[#This Row],[Coluna2]])</f>
        <v>39341312000102</v>
      </c>
      <c r="L3501" t="str">
        <f t="shared" si="55"/>
        <v>393******02</v>
      </c>
    </row>
    <row r="3502" spans="1:12" x14ac:dyDescent="0.25">
      <c r="A3502" t="s">
        <v>7247</v>
      </c>
      <c r="B3502" t="s">
        <v>7248</v>
      </c>
      <c r="C3502" t="s">
        <v>17</v>
      </c>
      <c r="D3502" s="1">
        <v>45299.902141203704</v>
      </c>
      <c r="E3502" s="18" t="s">
        <v>11</v>
      </c>
      <c r="F3502" s="13" t="s">
        <v>16</v>
      </c>
      <c r="G3502" t="s">
        <v>14</v>
      </c>
      <c r="H3502">
        <v>0</v>
      </c>
      <c r="I3502" s="2"/>
      <c r="J3502" s="4">
        <v>0</v>
      </c>
      <c r="K3502" t="str">
        <f>IF((LEN(relatorio_Ananindeua[[#This Row],[CIF/CPF/CNPJ]])=14),relatorio_Ananindeua[[#This Row],[CIF/CPF/CNPJ]],relatorio_Ananindeua[[#This Row],[Coluna2]])</f>
        <v>47048946000191</v>
      </c>
      <c r="L3502" t="str">
        <f t="shared" si="55"/>
        <v>470******91</v>
      </c>
    </row>
    <row r="3503" spans="1:12" x14ac:dyDescent="0.25">
      <c r="A3503" t="s">
        <v>7253</v>
      </c>
      <c r="B3503" t="s">
        <v>7254</v>
      </c>
      <c r="C3503" t="s">
        <v>17</v>
      </c>
      <c r="D3503" s="1">
        <v>45299.90216435185</v>
      </c>
      <c r="E3503" s="18" t="s">
        <v>11</v>
      </c>
      <c r="F3503" s="13" t="s">
        <v>16</v>
      </c>
      <c r="G3503" t="s">
        <v>14</v>
      </c>
      <c r="H3503">
        <v>0</v>
      </c>
      <c r="I3503" s="2"/>
      <c r="J3503" s="4">
        <v>0</v>
      </c>
      <c r="K3503" t="str">
        <f>IF((LEN(relatorio_Ananindeua[[#This Row],[CIF/CPF/CNPJ]])=14),relatorio_Ananindeua[[#This Row],[CIF/CPF/CNPJ]],relatorio_Ananindeua[[#This Row],[Coluna2]])</f>
        <v>47065808000110</v>
      </c>
      <c r="L3503" t="str">
        <f t="shared" si="55"/>
        <v>470******10</v>
      </c>
    </row>
    <row r="3504" spans="1:12" x14ac:dyDescent="0.25">
      <c r="A3504" t="s">
        <v>2342</v>
      </c>
      <c r="B3504" t="s">
        <v>2343</v>
      </c>
      <c r="C3504" t="s">
        <v>17</v>
      </c>
      <c r="D3504" s="1">
        <v>45299.902187500003</v>
      </c>
      <c r="E3504" s="18" t="s">
        <v>11</v>
      </c>
      <c r="F3504" s="13" t="s">
        <v>16</v>
      </c>
      <c r="G3504" t="s">
        <v>14</v>
      </c>
      <c r="H3504">
        <v>0</v>
      </c>
      <c r="I3504" s="2"/>
      <c r="J3504" s="4">
        <v>0</v>
      </c>
      <c r="K3504" t="str">
        <f>IF((LEN(relatorio_Ananindeua[[#This Row],[CIF/CPF/CNPJ]])=14),relatorio_Ananindeua[[#This Row],[CIF/CPF/CNPJ]],relatorio_Ananindeua[[#This Row],[Coluna2]])</f>
        <v>28345350000109</v>
      </c>
      <c r="L3504" t="str">
        <f t="shared" si="55"/>
        <v>283******09</v>
      </c>
    </row>
    <row r="3505" spans="1:12" x14ac:dyDescent="0.25">
      <c r="A3505" t="s">
        <v>729</v>
      </c>
      <c r="B3505" t="s">
        <v>730</v>
      </c>
      <c r="C3505" t="s">
        <v>17</v>
      </c>
      <c r="D3505" s="1">
        <v>45299.902222222219</v>
      </c>
      <c r="E3505" s="18" t="s">
        <v>11</v>
      </c>
      <c r="F3505" s="13" t="s">
        <v>16</v>
      </c>
      <c r="G3505" t="s">
        <v>14</v>
      </c>
      <c r="H3505">
        <v>0</v>
      </c>
      <c r="I3505" s="2"/>
      <c r="J3505" s="4">
        <v>0</v>
      </c>
      <c r="K3505" t="str">
        <f>IF((LEN(relatorio_Ananindeua[[#This Row],[CIF/CPF/CNPJ]])=14),relatorio_Ananindeua[[#This Row],[CIF/CPF/CNPJ]],relatorio_Ananindeua[[#This Row],[Coluna2]])</f>
        <v>15309699000143</v>
      </c>
      <c r="L3505" t="str">
        <f t="shared" si="55"/>
        <v>153******43</v>
      </c>
    </row>
    <row r="3506" spans="1:12" x14ac:dyDescent="0.25">
      <c r="A3506" t="s">
        <v>7217</v>
      </c>
      <c r="B3506" t="s">
        <v>7218</v>
      </c>
      <c r="C3506" t="s">
        <v>17</v>
      </c>
      <c r="D3506" s="1">
        <v>45299.902222222219</v>
      </c>
      <c r="E3506" s="18" t="s">
        <v>11</v>
      </c>
      <c r="F3506" s="13" t="s">
        <v>16</v>
      </c>
      <c r="G3506" t="s">
        <v>14</v>
      </c>
      <c r="H3506">
        <v>0</v>
      </c>
      <c r="I3506" s="2"/>
      <c r="J3506" s="4">
        <v>0</v>
      </c>
      <c r="K3506" t="str">
        <f>IF((LEN(relatorio_Ananindeua[[#This Row],[CIF/CPF/CNPJ]])=14),relatorio_Ananindeua[[#This Row],[CIF/CPF/CNPJ]],relatorio_Ananindeua[[#This Row],[Coluna2]])</f>
        <v>46950935000130</v>
      </c>
      <c r="L3506" t="str">
        <f t="shared" si="55"/>
        <v>469******30</v>
      </c>
    </row>
    <row r="3507" spans="1:12" x14ac:dyDescent="0.25">
      <c r="A3507" t="s">
        <v>7243</v>
      </c>
      <c r="B3507" t="s">
        <v>7244</v>
      </c>
      <c r="C3507" t="s">
        <v>17</v>
      </c>
      <c r="D3507" s="1">
        <v>45299.902222222219</v>
      </c>
      <c r="E3507" s="18" t="s">
        <v>11</v>
      </c>
      <c r="F3507" s="13" t="s">
        <v>16</v>
      </c>
      <c r="G3507" t="s">
        <v>14</v>
      </c>
      <c r="H3507">
        <v>0</v>
      </c>
      <c r="I3507" s="2"/>
      <c r="J3507" s="4">
        <v>0</v>
      </c>
      <c r="K3507" t="str">
        <f>IF((LEN(relatorio_Ananindeua[[#This Row],[CIF/CPF/CNPJ]])=14),relatorio_Ananindeua[[#This Row],[CIF/CPF/CNPJ]],relatorio_Ananindeua[[#This Row],[Coluna2]])</f>
        <v>47034115000160</v>
      </c>
      <c r="L3507" t="str">
        <f t="shared" si="55"/>
        <v>470******60</v>
      </c>
    </row>
    <row r="3508" spans="1:12" x14ac:dyDescent="0.25">
      <c r="A3508" t="s">
        <v>6747</v>
      </c>
      <c r="B3508" t="s">
        <v>6748</v>
      </c>
      <c r="C3508" t="s">
        <v>17</v>
      </c>
      <c r="D3508" s="1">
        <v>45299.902280092596</v>
      </c>
      <c r="E3508" s="18" t="s">
        <v>11</v>
      </c>
      <c r="F3508" s="13" t="s">
        <v>16</v>
      </c>
      <c r="G3508" t="s">
        <v>14</v>
      </c>
      <c r="H3508">
        <v>0</v>
      </c>
      <c r="I3508" s="2"/>
      <c r="J3508" s="4">
        <v>0</v>
      </c>
      <c r="K3508" t="str">
        <f>IF((LEN(relatorio_Ananindeua[[#This Row],[CIF/CPF/CNPJ]])=14),relatorio_Ananindeua[[#This Row],[CIF/CPF/CNPJ]],relatorio_Ananindeua[[#This Row],[Coluna2]])</f>
        <v>45760783000140</v>
      </c>
      <c r="L3508" t="str">
        <f t="shared" si="55"/>
        <v>457******40</v>
      </c>
    </row>
    <row r="3509" spans="1:12" x14ac:dyDescent="0.25">
      <c r="A3509" t="s">
        <v>5812</v>
      </c>
      <c r="B3509" t="s">
        <v>5813</v>
      </c>
      <c r="C3509" t="s">
        <v>17</v>
      </c>
      <c r="D3509" s="1">
        <v>45299.902349537035</v>
      </c>
      <c r="E3509" s="18" t="s">
        <v>11</v>
      </c>
      <c r="F3509" s="13" t="s">
        <v>16</v>
      </c>
      <c r="G3509" t="s">
        <v>14</v>
      </c>
      <c r="H3509">
        <v>0</v>
      </c>
      <c r="I3509" s="2"/>
      <c r="J3509" s="4">
        <v>0</v>
      </c>
      <c r="K3509" t="str">
        <f>IF((LEN(relatorio_Ananindeua[[#This Row],[CIF/CPF/CNPJ]])=14),relatorio_Ananindeua[[#This Row],[CIF/CPF/CNPJ]],relatorio_Ananindeua[[#This Row],[Coluna2]])</f>
        <v>42987440000124</v>
      </c>
      <c r="L3509" t="str">
        <f t="shared" si="55"/>
        <v>429******24</v>
      </c>
    </row>
    <row r="3510" spans="1:12" x14ac:dyDescent="0.25">
      <c r="A3510" t="s">
        <v>7229</v>
      </c>
      <c r="B3510" t="s">
        <v>7230</v>
      </c>
      <c r="C3510" t="s">
        <v>17</v>
      </c>
      <c r="D3510" s="1">
        <v>45299.902349537035</v>
      </c>
      <c r="E3510" s="18" t="s">
        <v>11</v>
      </c>
      <c r="F3510" s="13" t="s">
        <v>16</v>
      </c>
      <c r="G3510" t="s">
        <v>14</v>
      </c>
      <c r="H3510">
        <v>0</v>
      </c>
      <c r="I3510" s="2"/>
      <c r="J3510" s="4">
        <v>0</v>
      </c>
      <c r="K3510" t="str">
        <f>IF((LEN(relatorio_Ananindeua[[#This Row],[CIF/CPF/CNPJ]])=14),relatorio_Ananindeua[[#This Row],[CIF/CPF/CNPJ]],relatorio_Ananindeua[[#This Row],[Coluna2]])</f>
        <v>46992373000197</v>
      </c>
      <c r="L3510" t="str">
        <f t="shared" si="55"/>
        <v>469******97</v>
      </c>
    </row>
    <row r="3511" spans="1:12" x14ac:dyDescent="0.25">
      <c r="A3511" t="s">
        <v>7233</v>
      </c>
      <c r="B3511" t="s">
        <v>7234</v>
      </c>
      <c r="C3511" t="s">
        <v>17</v>
      </c>
      <c r="D3511" s="1">
        <v>45299.902349537035</v>
      </c>
      <c r="E3511" s="18" t="s">
        <v>11</v>
      </c>
      <c r="F3511" s="13" t="s">
        <v>16</v>
      </c>
      <c r="G3511" t="s">
        <v>14</v>
      </c>
      <c r="H3511">
        <v>0</v>
      </c>
      <c r="I3511" s="2"/>
      <c r="J3511" s="4">
        <v>0</v>
      </c>
      <c r="K3511" t="str">
        <f>IF((LEN(relatorio_Ananindeua[[#This Row],[CIF/CPF/CNPJ]])=14),relatorio_Ananindeua[[#This Row],[CIF/CPF/CNPJ]],relatorio_Ananindeua[[#This Row],[Coluna2]])</f>
        <v>46995044000108</v>
      </c>
      <c r="L3511" t="str">
        <f t="shared" si="55"/>
        <v>469******08</v>
      </c>
    </row>
    <row r="3512" spans="1:12" x14ac:dyDescent="0.25">
      <c r="A3512" t="s">
        <v>7227</v>
      </c>
      <c r="B3512" t="s">
        <v>7228</v>
      </c>
      <c r="C3512" t="s">
        <v>17</v>
      </c>
      <c r="D3512" s="1">
        <v>45299.902361111112</v>
      </c>
      <c r="E3512" s="18" t="s">
        <v>11</v>
      </c>
      <c r="F3512" s="13" t="s">
        <v>16</v>
      </c>
      <c r="G3512" t="s">
        <v>14</v>
      </c>
      <c r="H3512">
        <v>0</v>
      </c>
      <c r="I3512" s="2"/>
      <c r="J3512" s="4">
        <v>0</v>
      </c>
      <c r="K3512" t="str">
        <f>IF((LEN(relatorio_Ananindeua[[#This Row],[CIF/CPF/CNPJ]])=14),relatorio_Ananindeua[[#This Row],[CIF/CPF/CNPJ]],relatorio_Ananindeua[[#This Row],[Coluna2]])</f>
        <v>46984507000128</v>
      </c>
      <c r="L3512" t="str">
        <f t="shared" si="55"/>
        <v>469******28</v>
      </c>
    </row>
    <row r="3513" spans="1:12" x14ac:dyDescent="0.25">
      <c r="A3513" t="s">
        <v>7235</v>
      </c>
      <c r="B3513" t="s">
        <v>7236</v>
      </c>
      <c r="C3513" t="s">
        <v>17</v>
      </c>
      <c r="D3513" s="1">
        <v>45299.902361111112</v>
      </c>
      <c r="E3513" s="18" t="s">
        <v>11</v>
      </c>
      <c r="F3513" s="13" t="s">
        <v>16</v>
      </c>
      <c r="G3513" t="s">
        <v>14</v>
      </c>
      <c r="H3513">
        <v>0</v>
      </c>
      <c r="I3513" s="2"/>
      <c r="J3513" s="4">
        <v>0</v>
      </c>
      <c r="K3513" t="str">
        <f>IF((LEN(relatorio_Ananindeua[[#This Row],[CIF/CPF/CNPJ]])=14),relatorio_Ananindeua[[#This Row],[CIF/CPF/CNPJ]],relatorio_Ananindeua[[#This Row],[Coluna2]])</f>
        <v>46996190000140</v>
      </c>
      <c r="L3513" t="str">
        <f t="shared" si="55"/>
        <v>469******40</v>
      </c>
    </row>
    <row r="3514" spans="1:12" x14ac:dyDescent="0.25">
      <c r="A3514" t="s">
        <v>2120</v>
      </c>
      <c r="B3514" t="s">
        <v>2121</v>
      </c>
      <c r="C3514" t="s">
        <v>17</v>
      </c>
      <c r="D3514" s="1">
        <v>45299.902384259258</v>
      </c>
      <c r="E3514" s="18" t="s">
        <v>11</v>
      </c>
      <c r="F3514" s="13" t="s">
        <v>16</v>
      </c>
      <c r="G3514" t="s">
        <v>14</v>
      </c>
      <c r="H3514">
        <v>0</v>
      </c>
      <c r="I3514" s="2"/>
      <c r="J3514" s="4">
        <v>0</v>
      </c>
      <c r="K3514" t="str">
        <f>IF((LEN(relatorio_Ananindeua[[#This Row],[CIF/CPF/CNPJ]])=14),relatorio_Ananindeua[[#This Row],[CIF/CPF/CNPJ]],relatorio_Ananindeua[[#This Row],[Coluna2]])</f>
        <v>27153250000118</v>
      </c>
      <c r="L3514" t="str">
        <f t="shared" si="55"/>
        <v>271******18</v>
      </c>
    </row>
    <row r="3515" spans="1:12" x14ac:dyDescent="0.25">
      <c r="A3515" t="s">
        <v>4852</v>
      </c>
      <c r="B3515" t="s">
        <v>4853</v>
      </c>
      <c r="C3515" t="s">
        <v>17</v>
      </c>
      <c r="D3515" s="1">
        <v>45299.902442129627</v>
      </c>
      <c r="E3515" s="18" t="s">
        <v>11</v>
      </c>
      <c r="F3515" s="13" t="s">
        <v>16</v>
      </c>
      <c r="G3515" t="s">
        <v>14</v>
      </c>
      <c r="H3515">
        <v>0</v>
      </c>
      <c r="I3515" s="2"/>
      <c r="J3515" s="4">
        <v>0</v>
      </c>
      <c r="K3515" t="str">
        <f>IF((LEN(relatorio_Ananindeua[[#This Row],[CIF/CPF/CNPJ]])=14),relatorio_Ananindeua[[#This Row],[CIF/CPF/CNPJ]],relatorio_Ananindeua[[#This Row],[Coluna2]])</f>
        <v>39790923000120</v>
      </c>
      <c r="L3515" t="str">
        <f t="shared" si="55"/>
        <v>397******20</v>
      </c>
    </row>
    <row r="3516" spans="1:12" x14ac:dyDescent="0.25">
      <c r="A3516" t="s">
        <v>7219</v>
      </c>
      <c r="B3516" t="s">
        <v>7220</v>
      </c>
      <c r="C3516" t="s">
        <v>17</v>
      </c>
      <c r="D3516" s="1">
        <v>45299.902442129627</v>
      </c>
      <c r="E3516" s="18" t="s">
        <v>11</v>
      </c>
      <c r="F3516" s="13" t="s">
        <v>16</v>
      </c>
      <c r="G3516" t="s">
        <v>14</v>
      </c>
      <c r="H3516">
        <v>0</v>
      </c>
      <c r="I3516" s="2"/>
      <c r="J3516" s="4">
        <v>0</v>
      </c>
      <c r="K3516" t="str">
        <f>IF((LEN(relatorio_Ananindeua[[#This Row],[CIF/CPF/CNPJ]])=14),relatorio_Ananindeua[[#This Row],[CIF/CPF/CNPJ]],relatorio_Ananindeua[[#This Row],[Coluna2]])</f>
        <v>46952918000131</v>
      </c>
      <c r="L3516" t="str">
        <f t="shared" si="55"/>
        <v>469******31</v>
      </c>
    </row>
    <row r="3517" spans="1:12" x14ac:dyDescent="0.25">
      <c r="A3517" t="s">
        <v>4455</v>
      </c>
      <c r="B3517" t="s">
        <v>4456</v>
      </c>
      <c r="C3517" t="s">
        <v>17</v>
      </c>
      <c r="D3517" s="1">
        <v>45299.902453703704</v>
      </c>
      <c r="E3517" s="18" t="s">
        <v>11</v>
      </c>
      <c r="F3517" s="13" t="s">
        <v>16</v>
      </c>
      <c r="G3517" t="s">
        <v>14</v>
      </c>
      <c r="H3517">
        <v>0</v>
      </c>
      <c r="I3517" s="2"/>
      <c r="J3517" s="4">
        <v>0</v>
      </c>
      <c r="K3517" t="str">
        <f>IF((LEN(relatorio_Ananindeua[[#This Row],[CIF/CPF/CNPJ]])=14),relatorio_Ananindeua[[#This Row],[CIF/CPF/CNPJ]],relatorio_Ananindeua[[#This Row],[Coluna2]])</f>
        <v>37567629000128</v>
      </c>
      <c r="L3517" t="str">
        <f t="shared" si="55"/>
        <v>375******28</v>
      </c>
    </row>
    <row r="3518" spans="1:12" x14ac:dyDescent="0.25">
      <c r="A3518" t="s">
        <v>4571</v>
      </c>
      <c r="B3518" t="s">
        <v>4572</v>
      </c>
      <c r="C3518" t="s">
        <v>17</v>
      </c>
      <c r="D3518" s="1">
        <v>45299.902453703704</v>
      </c>
      <c r="E3518" s="18" t="s">
        <v>11</v>
      </c>
      <c r="F3518" s="13" t="s">
        <v>16</v>
      </c>
      <c r="G3518" t="s">
        <v>14</v>
      </c>
      <c r="H3518">
        <v>0</v>
      </c>
      <c r="I3518" s="2"/>
      <c r="J3518" s="4">
        <v>0</v>
      </c>
      <c r="K3518" t="str">
        <f>IF((LEN(relatorio_Ananindeua[[#This Row],[CIF/CPF/CNPJ]])=14),relatorio_Ananindeua[[#This Row],[CIF/CPF/CNPJ]],relatorio_Ananindeua[[#This Row],[Coluna2]])</f>
        <v>38055937000137</v>
      </c>
      <c r="L3518" t="str">
        <f t="shared" si="55"/>
        <v>380******37</v>
      </c>
    </row>
    <row r="3519" spans="1:12" x14ac:dyDescent="0.25">
      <c r="A3519" t="s">
        <v>7211</v>
      </c>
      <c r="B3519" t="s">
        <v>7212</v>
      </c>
      <c r="C3519" t="s">
        <v>17</v>
      </c>
      <c r="D3519" s="1">
        <v>45299.902465277781</v>
      </c>
      <c r="E3519" s="18" t="s">
        <v>11</v>
      </c>
      <c r="F3519" s="13" t="s">
        <v>16</v>
      </c>
      <c r="G3519" t="s">
        <v>14</v>
      </c>
      <c r="H3519">
        <v>0</v>
      </c>
      <c r="I3519" s="2"/>
      <c r="J3519" s="4">
        <v>0</v>
      </c>
      <c r="K3519" t="str">
        <f>IF((LEN(relatorio_Ananindeua[[#This Row],[CIF/CPF/CNPJ]])=14),relatorio_Ananindeua[[#This Row],[CIF/CPF/CNPJ]],relatorio_Ananindeua[[#This Row],[Coluna2]])</f>
        <v>46934348000157</v>
      </c>
      <c r="L3519" t="str">
        <f t="shared" si="55"/>
        <v>469******57</v>
      </c>
    </row>
    <row r="3520" spans="1:12" x14ac:dyDescent="0.25">
      <c r="A3520" t="s">
        <v>7213</v>
      </c>
      <c r="B3520" t="s">
        <v>7214</v>
      </c>
      <c r="C3520" t="s">
        <v>17</v>
      </c>
      <c r="D3520" s="1">
        <v>45299.902465277781</v>
      </c>
      <c r="E3520" s="18" t="s">
        <v>11</v>
      </c>
      <c r="F3520" s="13" t="s">
        <v>16</v>
      </c>
      <c r="G3520" t="s">
        <v>14</v>
      </c>
      <c r="H3520">
        <v>0</v>
      </c>
      <c r="I3520" s="2"/>
      <c r="J3520" s="4">
        <v>0</v>
      </c>
      <c r="K3520" t="str">
        <f>IF((LEN(relatorio_Ananindeua[[#This Row],[CIF/CPF/CNPJ]])=14),relatorio_Ananindeua[[#This Row],[CIF/CPF/CNPJ]],relatorio_Ananindeua[[#This Row],[Coluna2]])</f>
        <v>46945539000114</v>
      </c>
      <c r="L3520" t="str">
        <f t="shared" si="55"/>
        <v>469******14</v>
      </c>
    </row>
    <row r="3521" spans="1:12" x14ac:dyDescent="0.25">
      <c r="A3521" t="s">
        <v>5372</v>
      </c>
      <c r="B3521" t="s">
        <v>5373</v>
      </c>
      <c r="C3521" t="s">
        <v>17</v>
      </c>
      <c r="D3521" s="1">
        <v>45299.902488425927</v>
      </c>
      <c r="E3521" s="18" t="s">
        <v>11</v>
      </c>
      <c r="F3521" s="13" t="s">
        <v>16</v>
      </c>
      <c r="G3521" t="s">
        <v>14</v>
      </c>
      <c r="H3521">
        <v>0</v>
      </c>
      <c r="I3521" s="2"/>
      <c r="J3521" s="4">
        <v>0</v>
      </c>
      <c r="K3521" t="str">
        <f>IF((LEN(relatorio_Ananindeua[[#This Row],[CIF/CPF/CNPJ]])=14),relatorio_Ananindeua[[#This Row],[CIF/CPF/CNPJ]],relatorio_Ananindeua[[#This Row],[Coluna2]])</f>
        <v>41495640000105</v>
      </c>
      <c r="L3521" t="str">
        <f t="shared" si="55"/>
        <v>414******05</v>
      </c>
    </row>
    <row r="3522" spans="1:12" x14ac:dyDescent="0.25">
      <c r="A3522" t="s">
        <v>772</v>
      </c>
      <c r="B3522" t="s">
        <v>773</v>
      </c>
      <c r="C3522" t="s">
        <v>17</v>
      </c>
      <c r="D3522" s="1">
        <v>45299.902499999997</v>
      </c>
      <c r="E3522" s="18" t="s">
        <v>11</v>
      </c>
      <c r="F3522" s="13" t="s">
        <v>16</v>
      </c>
      <c r="G3522" t="s">
        <v>14</v>
      </c>
      <c r="H3522">
        <v>0</v>
      </c>
      <c r="I3522" s="2"/>
      <c r="J3522" s="4">
        <v>0</v>
      </c>
      <c r="K3522" t="str">
        <f>IF((LEN(relatorio_Ananindeua[[#This Row],[CIF/CPF/CNPJ]])=14),relatorio_Ananindeua[[#This Row],[CIF/CPF/CNPJ]],relatorio_Ananindeua[[#This Row],[Coluna2]])</f>
        <v>15584833000114</v>
      </c>
      <c r="L3522" t="str">
        <f t="shared" si="55"/>
        <v>155******14</v>
      </c>
    </row>
    <row r="3523" spans="1:12" x14ac:dyDescent="0.25">
      <c r="A3523" t="s">
        <v>7205</v>
      </c>
      <c r="B3523" t="s">
        <v>7206</v>
      </c>
      <c r="C3523" t="s">
        <v>17</v>
      </c>
      <c r="D3523" s="1">
        <v>45299.90252314815</v>
      </c>
      <c r="E3523" s="18" t="s">
        <v>11</v>
      </c>
      <c r="F3523" s="13" t="s">
        <v>16</v>
      </c>
      <c r="G3523" t="s">
        <v>14</v>
      </c>
      <c r="H3523">
        <v>0</v>
      </c>
      <c r="I3523" s="2"/>
      <c r="J3523" s="4">
        <v>0</v>
      </c>
      <c r="K3523" t="str">
        <f>IF((LEN(relatorio_Ananindeua[[#This Row],[CIF/CPF/CNPJ]])=14),relatorio_Ananindeua[[#This Row],[CIF/CPF/CNPJ]],relatorio_Ananindeua[[#This Row],[Coluna2]])</f>
        <v>46928801000112</v>
      </c>
      <c r="L3523" t="str">
        <f t="shared" si="55"/>
        <v>469******12</v>
      </c>
    </row>
    <row r="3524" spans="1:12" x14ac:dyDescent="0.25">
      <c r="A3524" t="s">
        <v>4898</v>
      </c>
      <c r="B3524" t="s">
        <v>4899</v>
      </c>
      <c r="C3524" t="s">
        <v>17</v>
      </c>
      <c r="D3524" s="1">
        <v>45299.902546296296</v>
      </c>
      <c r="E3524" s="18" t="s">
        <v>11</v>
      </c>
      <c r="F3524" s="13" t="s">
        <v>16</v>
      </c>
      <c r="G3524" t="s">
        <v>14</v>
      </c>
      <c r="H3524">
        <v>0</v>
      </c>
      <c r="I3524" s="2"/>
      <c r="J3524" s="4">
        <v>0</v>
      </c>
      <c r="K3524" t="str">
        <f>IF((LEN(relatorio_Ananindeua[[#This Row],[CIF/CPF/CNPJ]])=14),relatorio_Ananindeua[[#This Row],[CIF/CPF/CNPJ]],relatorio_Ananindeua[[#This Row],[Coluna2]])</f>
        <v>39924108000106</v>
      </c>
      <c r="L3524" t="str">
        <f t="shared" si="55"/>
        <v>399******06</v>
      </c>
    </row>
    <row r="3525" spans="1:12" x14ac:dyDescent="0.25">
      <c r="A3525" t="s">
        <v>7203</v>
      </c>
      <c r="B3525" t="s">
        <v>7204</v>
      </c>
      <c r="C3525" t="s">
        <v>17</v>
      </c>
      <c r="D3525" s="1">
        <v>45299.902546296296</v>
      </c>
      <c r="E3525" s="18" t="s">
        <v>11</v>
      </c>
      <c r="F3525" s="13" t="s">
        <v>16</v>
      </c>
      <c r="G3525" t="s">
        <v>14</v>
      </c>
      <c r="H3525">
        <v>0</v>
      </c>
      <c r="I3525" s="2"/>
      <c r="J3525" s="4">
        <v>0</v>
      </c>
      <c r="K3525" t="str">
        <f>IF((LEN(relatorio_Ananindeua[[#This Row],[CIF/CPF/CNPJ]])=14),relatorio_Ananindeua[[#This Row],[CIF/CPF/CNPJ]],relatorio_Ananindeua[[#This Row],[Coluna2]])</f>
        <v>46922315000197</v>
      </c>
      <c r="L3525" t="str">
        <f t="shared" si="55"/>
        <v>469******97</v>
      </c>
    </row>
    <row r="3526" spans="1:12" x14ac:dyDescent="0.25">
      <c r="A3526" t="s">
        <v>7193</v>
      </c>
      <c r="B3526" t="s">
        <v>7194</v>
      </c>
      <c r="C3526" t="s">
        <v>17</v>
      </c>
      <c r="D3526" s="1">
        <v>45299.902650462966</v>
      </c>
      <c r="E3526" s="18" t="s">
        <v>11</v>
      </c>
      <c r="F3526" s="13" t="s">
        <v>16</v>
      </c>
      <c r="G3526" t="s">
        <v>14</v>
      </c>
      <c r="H3526">
        <v>0</v>
      </c>
      <c r="I3526" s="2"/>
      <c r="J3526" s="4">
        <v>0</v>
      </c>
      <c r="K3526" t="str">
        <f>IF((LEN(relatorio_Ananindeua[[#This Row],[CIF/CPF/CNPJ]])=14),relatorio_Ananindeua[[#This Row],[CIF/CPF/CNPJ]],relatorio_Ananindeua[[#This Row],[Coluna2]])</f>
        <v>46914121000140</v>
      </c>
      <c r="L3526" t="str">
        <f t="shared" si="55"/>
        <v>469******40</v>
      </c>
    </row>
    <row r="3527" spans="1:12" x14ac:dyDescent="0.25">
      <c r="A3527" t="s">
        <v>7191</v>
      </c>
      <c r="B3527" t="s">
        <v>7192</v>
      </c>
      <c r="C3527" t="s">
        <v>17</v>
      </c>
      <c r="D3527" s="1">
        <v>45299.902673611112</v>
      </c>
      <c r="E3527" s="18" t="s">
        <v>11</v>
      </c>
      <c r="F3527" s="13" t="s">
        <v>16</v>
      </c>
      <c r="G3527" t="s">
        <v>14</v>
      </c>
      <c r="H3527">
        <v>0</v>
      </c>
      <c r="I3527" s="2"/>
      <c r="J3527" s="4">
        <v>0</v>
      </c>
      <c r="K3527" t="str">
        <f>IF((LEN(relatorio_Ananindeua[[#This Row],[CIF/CPF/CNPJ]])=14),relatorio_Ananindeua[[#This Row],[CIF/CPF/CNPJ]],relatorio_Ananindeua[[#This Row],[Coluna2]])</f>
        <v>46890633000113</v>
      </c>
      <c r="L3527" t="str">
        <f t="shared" si="55"/>
        <v>468******13</v>
      </c>
    </row>
    <row r="3528" spans="1:12" x14ac:dyDescent="0.25">
      <c r="A3528" t="s">
        <v>5460</v>
      </c>
      <c r="B3528" t="s">
        <v>5461</v>
      </c>
      <c r="C3528" t="s">
        <v>17</v>
      </c>
      <c r="D3528" s="1">
        <v>45299.902696759258</v>
      </c>
      <c r="E3528" s="18" t="s">
        <v>11</v>
      </c>
      <c r="F3528" s="13" t="s">
        <v>16</v>
      </c>
      <c r="G3528" t="s">
        <v>14</v>
      </c>
      <c r="H3528">
        <v>0</v>
      </c>
      <c r="I3528" s="2"/>
      <c r="J3528" s="4">
        <v>0</v>
      </c>
      <c r="K3528" t="str">
        <f>IF((LEN(relatorio_Ananindeua[[#This Row],[CIF/CPF/CNPJ]])=14),relatorio_Ananindeua[[#This Row],[CIF/CPF/CNPJ]],relatorio_Ananindeua[[#This Row],[Coluna2]])</f>
        <v>41853940000100</v>
      </c>
      <c r="L3528" t="str">
        <f t="shared" si="55"/>
        <v>418******00</v>
      </c>
    </row>
    <row r="3529" spans="1:12" x14ac:dyDescent="0.25">
      <c r="A3529" t="s">
        <v>7189</v>
      </c>
      <c r="B3529" t="s">
        <v>7190</v>
      </c>
      <c r="C3529" t="s">
        <v>17</v>
      </c>
      <c r="D3529" s="1">
        <v>45299.902696759258</v>
      </c>
      <c r="E3529" s="18" t="s">
        <v>11</v>
      </c>
      <c r="F3529" s="13" t="s">
        <v>16</v>
      </c>
      <c r="G3529" t="s">
        <v>14</v>
      </c>
      <c r="H3529">
        <v>0</v>
      </c>
      <c r="I3529" s="2"/>
      <c r="J3529" s="4">
        <v>0</v>
      </c>
      <c r="K3529" t="str">
        <f>IF((LEN(relatorio_Ananindeua[[#This Row],[CIF/CPF/CNPJ]])=14),relatorio_Ananindeua[[#This Row],[CIF/CPF/CNPJ]],relatorio_Ananindeua[[#This Row],[Coluna2]])</f>
        <v>46886828000190</v>
      </c>
      <c r="L3529" t="str">
        <f t="shared" si="55"/>
        <v>468******90</v>
      </c>
    </row>
    <row r="3530" spans="1:12" x14ac:dyDescent="0.25">
      <c r="A3530" t="s">
        <v>7179</v>
      </c>
      <c r="B3530" t="s">
        <v>7180</v>
      </c>
      <c r="C3530" t="s">
        <v>17</v>
      </c>
      <c r="D3530" s="1">
        <v>45299.902766203704</v>
      </c>
      <c r="E3530" s="18" t="s">
        <v>11</v>
      </c>
      <c r="F3530" s="13" t="s">
        <v>16</v>
      </c>
      <c r="G3530" t="s">
        <v>14</v>
      </c>
      <c r="H3530">
        <v>0</v>
      </c>
      <c r="I3530" s="2"/>
      <c r="J3530" s="4">
        <v>0</v>
      </c>
      <c r="K3530" t="str">
        <f>IF((LEN(relatorio_Ananindeua[[#This Row],[CIF/CPF/CNPJ]])=14),relatorio_Ananindeua[[#This Row],[CIF/CPF/CNPJ]],relatorio_Ananindeua[[#This Row],[Coluna2]])</f>
        <v>46865753000160</v>
      </c>
      <c r="L3530" t="str">
        <f t="shared" si="55"/>
        <v>468******60</v>
      </c>
    </row>
    <row r="3531" spans="1:12" x14ac:dyDescent="0.25">
      <c r="A3531" t="s">
        <v>7177</v>
      </c>
      <c r="B3531" t="s">
        <v>7178</v>
      </c>
      <c r="C3531" t="s">
        <v>17</v>
      </c>
      <c r="D3531" s="1">
        <v>45299.902824074074</v>
      </c>
      <c r="E3531" s="18" t="s">
        <v>11</v>
      </c>
      <c r="F3531" s="13" t="s">
        <v>16</v>
      </c>
      <c r="G3531" t="s">
        <v>14</v>
      </c>
      <c r="H3531">
        <v>0</v>
      </c>
      <c r="I3531" s="2"/>
      <c r="J3531" s="4">
        <v>0</v>
      </c>
      <c r="K3531" t="str">
        <f>IF((LEN(relatorio_Ananindeua[[#This Row],[CIF/CPF/CNPJ]])=14),relatorio_Ananindeua[[#This Row],[CIF/CPF/CNPJ]],relatorio_Ananindeua[[#This Row],[Coluna2]])</f>
        <v>46864399000150</v>
      </c>
      <c r="L3531" t="str">
        <f t="shared" si="55"/>
        <v>468******50</v>
      </c>
    </row>
    <row r="3532" spans="1:12" x14ac:dyDescent="0.25">
      <c r="A3532" t="s">
        <v>7169</v>
      </c>
      <c r="B3532" t="s">
        <v>7170</v>
      </c>
      <c r="C3532" t="s">
        <v>17</v>
      </c>
      <c r="D3532" s="1">
        <v>45299.90283564815</v>
      </c>
      <c r="E3532" s="18" t="s">
        <v>11</v>
      </c>
      <c r="F3532" s="13" t="s">
        <v>16</v>
      </c>
      <c r="G3532" t="s">
        <v>14</v>
      </c>
      <c r="H3532">
        <v>0</v>
      </c>
      <c r="I3532" s="2"/>
      <c r="J3532" s="4">
        <v>0</v>
      </c>
      <c r="K3532" t="str">
        <f>IF((LEN(relatorio_Ananindeua[[#This Row],[CIF/CPF/CNPJ]])=14),relatorio_Ananindeua[[#This Row],[CIF/CPF/CNPJ]],relatorio_Ananindeua[[#This Row],[Coluna2]])</f>
        <v>46845022000153</v>
      </c>
      <c r="L3532" t="str">
        <f t="shared" si="55"/>
        <v>468******53</v>
      </c>
    </row>
    <row r="3533" spans="1:12" x14ac:dyDescent="0.25">
      <c r="A3533" t="s">
        <v>7175</v>
      </c>
      <c r="B3533" t="s">
        <v>7176</v>
      </c>
      <c r="C3533" t="s">
        <v>17</v>
      </c>
      <c r="D3533" s="1">
        <v>45299.90284722222</v>
      </c>
      <c r="E3533" s="18" t="s">
        <v>11</v>
      </c>
      <c r="F3533" s="13" t="s">
        <v>16</v>
      </c>
      <c r="G3533" t="s">
        <v>14</v>
      </c>
      <c r="H3533">
        <v>0</v>
      </c>
      <c r="I3533" s="2"/>
      <c r="J3533" s="4">
        <v>0</v>
      </c>
      <c r="K3533" t="str">
        <f>IF((LEN(relatorio_Ananindeua[[#This Row],[CIF/CPF/CNPJ]])=14),relatorio_Ananindeua[[#This Row],[CIF/CPF/CNPJ]],relatorio_Ananindeua[[#This Row],[Coluna2]])</f>
        <v>46858230000197</v>
      </c>
      <c r="L3533" t="str">
        <f t="shared" si="55"/>
        <v>468******97</v>
      </c>
    </row>
    <row r="3534" spans="1:12" x14ac:dyDescent="0.25">
      <c r="A3534" t="s">
        <v>7024</v>
      </c>
      <c r="B3534" t="s">
        <v>7025</v>
      </c>
      <c r="C3534" t="s">
        <v>17</v>
      </c>
      <c r="D3534" s="1">
        <v>45299.902858796297</v>
      </c>
      <c r="E3534" s="18" t="s">
        <v>11</v>
      </c>
      <c r="F3534" s="13" t="s">
        <v>16</v>
      </c>
      <c r="G3534" t="s">
        <v>14</v>
      </c>
      <c r="H3534">
        <v>0</v>
      </c>
      <c r="I3534" s="2"/>
      <c r="J3534" s="4">
        <v>0</v>
      </c>
      <c r="K3534" t="str">
        <f>IF((LEN(relatorio_Ananindeua[[#This Row],[CIF/CPF/CNPJ]])=14),relatorio_Ananindeua[[#This Row],[CIF/CPF/CNPJ]],relatorio_Ananindeua[[#This Row],[Coluna2]])</f>
        <v>46471119000143</v>
      </c>
      <c r="L3534" t="str">
        <f t="shared" si="55"/>
        <v>464******43</v>
      </c>
    </row>
    <row r="3535" spans="1:12" x14ac:dyDescent="0.25">
      <c r="A3535" t="s">
        <v>4924</v>
      </c>
      <c r="B3535" t="s">
        <v>4925</v>
      </c>
      <c r="C3535" t="s">
        <v>17</v>
      </c>
      <c r="D3535" s="1">
        <v>45299.90289351852</v>
      </c>
      <c r="E3535" s="18" t="s">
        <v>11</v>
      </c>
      <c r="F3535" s="13" t="s">
        <v>16</v>
      </c>
      <c r="G3535" t="s">
        <v>14</v>
      </c>
      <c r="H3535">
        <v>0</v>
      </c>
      <c r="I3535" s="2"/>
      <c r="J3535" s="4">
        <v>0</v>
      </c>
      <c r="K3535" t="str">
        <f>IF((LEN(relatorio_Ananindeua[[#This Row],[CIF/CPF/CNPJ]])=14),relatorio_Ananindeua[[#This Row],[CIF/CPF/CNPJ]],relatorio_Ananindeua[[#This Row],[Coluna2]])</f>
        <v>39998288000170</v>
      </c>
      <c r="L3535" t="str">
        <f t="shared" si="55"/>
        <v>399******70</v>
      </c>
    </row>
    <row r="3536" spans="1:12" x14ac:dyDescent="0.25">
      <c r="A3536" t="s">
        <v>7167</v>
      </c>
      <c r="B3536" t="s">
        <v>7168</v>
      </c>
      <c r="C3536" t="s">
        <v>17</v>
      </c>
      <c r="D3536" s="1">
        <v>45299.902905092589</v>
      </c>
      <c r="E3536" s="18" t="s">
        <v>11</v>
      </c>
      <c r="F3536" s="13" t="s">
        <v>16</v>
      </c>
      <c r="G3536" t="s">
        <v>14</v>
      </c>
      <c r="H3536">
        <v>0</v>
      </c>
      <c r="I3536" s="2"/>
      <c r="J3536" s="4">
        <v>0</v>
      </c>
      <c r="K3536" t="str">
        <f>IF((LEN(relatorio_Ananindeua[[#This Row],[CIF/CPF/CNPJ]])=14),relatorio_Ananindeua[[#This Row],[CIF/CPF/CNPJ]],relatorio_Ananindeua[[#This Row],[Coluna2]])</f>
        <v>46837504000161</v>
      </c>
      <c r="L3536" t="str">
        <f t="shared" si="55"/>
        <v>468******61</v>
      </c>
    </row>
    <row r="3537" spans="1:12" x14ac:dyDescent="0.25">
      <c r="A3537" t="s">
        <v>7158</v>
      </c>
      <c r="B3537" t="s">
        <v>7159</v>
      </c>
      <c r="C3537" t="s">
        <v>17</v>
      </c>
      <c r="D3537" s="1">
        <v>45299.903020833335</v>
      </c>
      <c r="E3537" s="18" t="s">
        <v>11</v>
      </c>
      <c r="F3537" s="13" t="s">
        <v>16</v>
      </c>
      <c r="G3537" t="s">
        <v>14</v>
      </c>
      <c r="H3537">
        <v>0</v>
      </c>
      <c r="I3537" s="2"/>
      <c r="J3537" s="4">
        <v>0</v>
      </c>
      <c r="K3537" t="str">
        <f>IF((LEN(relatorio_Ananindeua[[#This Row],[CIF/CPF/CNPJ]])=14),relatorio_Ananindeua[[#This Row],[CIF/CPF/CNPJ]],relatorio_Ananindeua[[#This Row],[Coluna2]])</f>
        <v>46820042000170</v>
      </c>
      <c r="L3537" t="str">
        <f t="shared" si="55"/>
        <v>468******70</v>
      </c>
    </row>
    <row r="3538" spans="1:12" x14ac:dyDescent="0.25">
      <c r="A3538" t="s">
        <v>7162</v>
      </c>
      <c r="B3538" t="s">
        <v>7163</v>
      </c>
      <c r="C3538" t="s">
        <v>17</v>
      </c>
      <c r="D3538" s="1">
        <v>45299.903020833335</v>
      </c>
      <c r="E3538" s="18" t="s">
        <v>11</v>
      </c>
      <c r="F3538" s="13" t="s">
        <v>16</v>
      </c>
      <c r="G3538" t="s">
        <v>14</v>
      </c>
      <c r="H3538">
        <v>0</v>
      </c>
      <c r="I3538" s="2"/>
      <c r="J3538" s="4">
        <v>0</v>
      </c>
      <c r="K3538" t="str">
        <f>IF((LEN(relatorio_Ananindeua[[#This Row],[CIF/CPF/CNPJ]])=14),relatorio_Ananindeua[[#This Row],[CIF/CPF/CNPJ]],relatorio_Ananindeua[[#This Row],[Coluna2]])</f>
        <v>46822307000179</v>
      </c>
      <c r="L3538" t="str">
        <f t="shared" ref="L3538:L3601" si="56">_xlfn.CONCAT(LEFT(A3538,3),REPT("*",6),RIGHT(A3538,2))</f>
        <v>468******79</v>
      </c>
    </row>
    <row r="3539" spans="1:12" x14ac:dyDescent="0.25">
      <c r="A3539" t="s">
        <v>7164</v>
      </c>
      <c r="B3539" t="s">
        <v>7165</v>
      </c>
      <c r="C3539" t="s">
        <v>17</v>
      </c>
      <c r="D3539" s="1">
        <v>45299.903020833335</v>
      </c>
      <c r="E3539" s="18" t="s">
        <v>11</v>
      </c>
      <c r="F3539" s="13" t="s">
        <v>16</v>
      </c>
      <c r="G3539" t="s">
        <v>14</v>
      </c>
      <c r="H3539">
        <v>0</v>
      </c>
      <c r="I3539" s="2"/>
      <c r="J3539" s="4">
        <v>0</v>
      </c>
      <c r="K3539" t="str">
        <f>IF((LEN(relatorio_Ananindeua[[#This Row],[CIF/CPF/CNPJ]])=14),relatorio_Ananindeua[[#This Row],[CIF/CPF/CNPJ]],relatorio_Ananindeua[[#This Row],[Coluna2]])</f>
        <v>46822410000119</v>
      </c>
      <c r="L3539" t="str">
        <f t="shared" si="56"/>
        <v>468******19</v>
      </c>
    </row>
    <row r="3540" spans="1:12" x14ac:dyDescent="0.25">
      <c r="A3540" t="s">
        <v>889</v>
      </c>
      <c r="B3540" t="s">
        <v>890</v>
      </c>
      <c r="C3540" t="s">
        <v>17</v>
      </c>
      <c r="D3540" s="1">
        <v>45299.903032407405</v>
      </c>
      <c r="E3540" s="18" t="s">
        <v>11</v>
      </c>
      <c r="F3540" s="13" t="s">
        <v>16</v>
      </c>
      <c r="G3540" t="s">
        <v>14</v>
      </c>
      <c r="H3540">
        <v>0</v>
      </c>
      <c r="I3540" s="2"/>
      <c r="J3540" s="4">
        <v>0</v>
      </c>
      <c r="K3540" t="str">
        <f>IF((LEN(relatorio_Ananindeua[[#This Row],[CIF/CPF/CNPJ]])=14),relatorio_Ananindeua[[#This Row],[CIF/CPF/CNPJ]],relatorio_Ananindeua[[#This Row],[Coluna2]])</f>
        <v>16936309000128</v>
      </c>
      <c r="L3540" t="str">
        <f t="shared" si="56"/>
        <v>169******28</v>
      </c>
    </row>
    <row r="3541" spans="1:12" x14ac:dyDescent="0.25">
      <c r="A3541" t="s">
        <v>7152</v>
      </c>
      <c r="B3541" t="s">
        <v>7153</v>
      </c>
      <c r="C3541" t="s">
        <v>17</v>
      </c>
      <c r="D3541" s="1">
        <v>45299.903032407405</v>
      </c>
      <c r="E3541" s="18" t="s">
        <v>11</v>
      </c>
      <c r="F3541" s="13" t="s">
        <v>16</v>
      </c>
      <c r="G3541" t="s">
        <v>14</v>
      </c>
      <c r="H3541">
        <v>0</v>
      </c>
      <c r="I3541" s="2"/>
      <c r="J3541" s="4">
        <v>0</v>
      </c>
      <c r="K3541" t="str">
        <f>IF((LEN(relatorio_Ananindeua[[#This Row],[CIF/CPF/CNPJ]])=14),relatorio_Ananindeua[[#This Row],[CIF/CPF/CNPJ]],relatorio_Ananindeua[[#This Row],[Coluna2]])</f>
        <v>46804294000105</v>
      </c>
      <c r="L3541" t="str">
        <f t="shared" si="56"/>
        <v>468******05</v>
      </c>
    </row>
    <row r="3542" spans="1:12" x14ac:dyDescent="0.25">
      <c r="A3542" t="s">
        <v>1239</v>
      </c>
      <c r="B3542" t="s">
        <v>1240</v>
      </c>
      <c r="C3542" t="s">
        <v>17</v>
      </c>
      <c r="D3542" s="1">
        <v>45299.903055555558</v>
      </c>
      <c r="E3542" s="18" t="s">
        <v>11</v>
      </c>
      <c r="F3542" s="13" t="s">
        <v>16</v>
      </c>
      <c r="G3542" t="s">
        <v>14</v>
      </c>
      <c r="H3542">
        <v>0</v>
      </c>
      <c r="I3542" s="2"/>
      <c r="J3542" s="4">
        <v>0</v>
      </c>
      <c r="K3542" t="str">
        <f>IF((LEN(relatorio_Ananindeua[[#This Row],[CIF/CPF/CNPJ]])=14),relatorio_Ananindeua[[#This Row],[CIF/CPF/CNPJ]],relatorio_Ananindeua[[#This Row],[Coluna2]])</f>
        <v>19724112000113</v>
      </c>
      <c r="L3542" t="str">
        <f t="shared" si="56"/>
        <v>197******13</v>
      </c>
    </row>
    <row r="3543" spans="1:12" x14ac:dyDescent="0.25">
      <c r="A3543" t="s">
        <v>7150</v>
      </c>
      <c r="B3543" t="s">
        <v>7151</v>
      </c>
      <c r="C3543" t="s">
        <v>17</v>
      </c>
      <c r="D3543" s="1">
        <v>45299.903090277781</v>
      </c>
      <c r="E3543" s="18" t="s">
        <v>11</v>
      </c>
      <c r="F3543" s="13" t="s">
        <v>16</v>
      </c>
      <c r="G3543" t="s">
        <v>14</v>
      </c>
      <c r="H3543">
        <v>0</v>
      </c>
      <c r="I3543" s="2"/>
      <c r="J3543" s="4">
        <v>0</v>
      </c>
      <c r="K3543" t="str">
        <f>IF((LEN(relatorio_Ananindeua[[#This Row],[CIF/CPF/CNPJ]])=14),relatorio_Ananindeua[[#This Row],[CIF/CPF/CNPJ]],relatorio_Ananindeua[[#This Row],[Coluna2]])</f>
        <v>46789539000172</v>
      </c>
      <c r="L3543" t="str">
        <f t="shared" si="56"/>
        <v>467******72</v>
      </c>
    </row>
    <row r="3544" spans="1:12" x14ac:dyDescent="0.25">
      <c r="A3544" t="s">
        <v>7130</v>
      </c>
      <c r="B3544" t="s">
        <v>7131</v>
      </c>
      <c r="C3544" t="s">
        <v>17</v>
      </c>
      <c r="D3544" s="1">
        <v>45299.903182870374</v>
      </c>
      <c r="E3544" s="18" t="s">
        <v>11</v>
      </c>
      <c r="F3544" s="13" t="s">
        <v>16</v>
      </c>
      <c r="G3544" t="s">
        <v>14</v>
      </c>
      <c r="H3544">
        <v>0</v>
      </c>
      <c r="I3544" s="2"/>
      <c r="J3544" s="4">
        <v>0</v>
      </c>
      <c r="K3544" t="str">
        <f>IF((LEN(relatorio_Ananindeua[[#This Row],[CIF/CPF/CNPJ]])=14),relatorio_Ananindeua[[#This Row],[CIF/CPF/CNPJ]],relatorio_Ananindeua[[#This Row],[Coluna2]])</f>
        <v>46734801000181</v>
      </c>
      <c r="L3544" t="str">
        <f t="shared" si="56"/>
        <v>467******81</v>
      </c>
    </row>
    <row r="3545" spans="1:12" x14ac:dyDescent="0.25">
      <c r="A3545" t="s">
        <v>7132</v>
      </c>
      <c r="B3545" t="s">
        <v>7133</v>
      </c>
      <c r="C3545" t="s">
        <v>17</v>
      </c>
      <c r="D3545" s="1">
        <v>45299.903217592589</v>
      </c>
      <c r="E3545" s="18" t="s">
        <v>11</v>
      </c>
      <c r="F3545" s="13" t="s">
        <v>16</v>
      </c>
      <c r="G3545" t="s">
        <v>14</v>
      </c>
      <c r="H3545">
        <v>0</v>
      </c>
      <c r="I3545" s="2"/>
      <c r="J3545" s="4">
        <v>0</v>
      </c>
      <c r="K3545" t="str">
        <f>IF((LEN(relatorio_Ananindeua[[#This Row],[CIF/CPF/CNPJ]])=14),relatorio_Ananindeua[[#This Row],[CIF/CPF/CNPJ]],relatorio_Ananindeua[[#This Row],[Coluna2]])</f>
        <v>46735392000138</v>
      </c>
      <c r="L3545" t="str">
        <f t="shared" si="56"/>
        <v>467******38</v>
      </c>
    </row>
    <row r="3546" spans="1:12" x14ac:dyDescent="0.25">
      <c r="A3546" t="s">
        <v>7126</v>
      </c>
      <c r="B3546" t="s">
        <v>7127</v>
      </c>
      <c r="C3546" t="s">
        <v>17</v>
      </c>
      <c r="D3546" s="1">
        <v>45299.903240740743</v>
      </c>
      <c r="E3546" s="18" t="s">
        <v>11</v>
      </c>
      <c r="F3546" s="13" t="s">
        <v>16</v>
      </c>
      <c r="G3546" t="s">
        <v>14</v>
      </c>
      <c r="H3546">
        <v>0</v>
      </c>
      <c r="I3546" s="2"/>
      <c r="J3546" s="4">
        <v>0</v>
      </c>
      <c r="K3546" t="str">
        <f>IF((LEN(relatorio_Ananindeua[[#This Row],[CIF/CPF/CNPJ]])=14),relatorio_Ananindeua[[#This Row],[CIF/CPF/CNPJ]],relatorio_Ananindeua[[#This Row],[Coluna2]])</f>
        <v>46711245000128</v>
      </c>
      <c r="L3546" t="str">
        <f t="shared" si="56"/>
        <v>467******28</v>
      </c>
    </row>
    <row r="3547" spans="1:12" x14ac:dyDescent="0.25">
      <c r="A3547" t="s">
        <v>5228</v>
      </c>
      <c r="B3547" t="s">
        <v>5229</v>
      </c>
      <c r="C3547" t="s">
        <v>17</v>
      </c>
      <c r="D3547" s="1">
        <v>45299.903275462966</v>
      </c>
      <c r="E3547" s="18" t="s">
        <v>11</v>
      </c>
      <c r="F3547" s="13" t="s">
        <v>16</v>
      </c>
      <c r="G3547" t="s">
        <v>14</v>
      </c>
      <c r="H3547">
        <v>0</v>
      </c>
      <c r="I3547" s="2"/>
      <c r="J3547" s="4">
        <v>0</v>
      </c>
      <c r="K3547" t="str">
        <f>IF((LEN(relatorio_Ananindeua[[#This Row],[CIF/CPF/CNPJ]])=14),relatorio_Ananindeua[[#This Row],[CIF/CPF/CNPJ]],relatorio_Ananindeua[[#This Row],[Coluna2]])</f>
        <v>41056364000170</v>
      </c>
      <c r="L3547" t="str">
        <f t="shared" si="56"/>
        <v>410******70</v>
      </c>
    </row>
    <row r="3548" spans="1:12" x14ac:dyDescent="0.25">
      <c r="A3548" t="s">
        <v>7124</v>
      </c>
      <c r="B3548" t="s">
        <v>7125</v>
      </c>
      <c r="C3548" t="s">
        <v>17</v>
      </c>
      <c r="D3548" s="1">
        <v>45299.903310185182</v>
      </c>
      <c r="E3548" s="18" t="s">
        <v>11</v>
      </c>
      <c r="F3548" s="13" t="s">
        <v>16</v>
      </c>
      <c r="G3548" t="s">
        <v>14</v>
      </c>
      <c r="H3548">
        <v>0</v>
      </c>
      <c r="I3548" s="2"/>
      <c r="J3548" s="4">
        <v>0</v>
      </c>
      <c r="K3548" t="str">
        <f>IF((LEN(relatorio_Ananindeua[[#This Row],[CIF/CPF/CNPJ]])=14),relatorio_Ananindeua[[#This Row],[CIF/CPF/CNPJ]],relatorio_Ananindeua[[#This Row],[Coluna2]])</f>
        <v>46697458000142</v>
      </c>
      <c r="L3548" t="str">
        <f t="shared" si="56"/>
        <v>466******42</v>
      </c>
    </row>
    <row r="3549" spans="1:12" x14ac:dyDescent="0.25">
      <c r="A3549" t="s">
        <v>6625</v>
      </c>
      <c r="B3549" t="s">
        <v>6626</v>
      </c>
      <c r="C3549" t="s">
        <v>17</v>
      </c>
      <c r="D3549" s="1">
        <v>45299.903333333335</v>
      </c>
      <c r="E3549" s="18" t="s">
        <v>11</v>
      </c>
      <c r="F3549" s="13" t="s">
        <v>16</v>
      </c>
      <c r="G3549" t="s">
        <v>14</v>
      </c>
      <c r="H3549">
        <v>0</v>
      </c>
      <c r="I3549" s="2"/>
      <c r="J3549" s="4">
        <v>0</v>
      </c>
      <c r="K3549" t="str">
        <f>IF((LEN(relatorio_Ananindeua[[#This Row],[CIF/CPF/CNPJ]])=14),relatorio_Ananindeua[[#This Row],[CIF/CPF/CNPJ]],relatorio_Ananindeua[[#This Row],[Coluna2]])</f>
        <v>45455386000164</v>
      </c>
      <c r="L3549" t="str">
        <f t="shared" si="56"/>
        <v>454******64</v>
      </c>
    </row>
    <row r="3550" spans="1:12" x14ac:dyDescent="0.25">
      <c r="A3550" t="s">
        <v>5803</v>
      </c>
      <c r="B3550" t="s">
        <v>5804</v>
      </c>
      <c r="C3550" t="s">
        <v>17</v>
      </c>
      <c r="D3550" s="1">
        <v>45299.903344907405</v>
      </c>
      <c r="E3550" s="18" t="s">
        <v>11</v>
      </c>
      <c r="F3550" s="13" t="s">
        <v>16</v>
      </c>
      <c r="G3550" t="s">
        <v>14</v>
      </c>
      <c r="H3550">
        <v>0</v>
      </c>
      <c r="I3550" s="2"/>
      <c r="J3550" s="4">
        <v>0</v>
      </c>
      <c r="K3550" t="str">
        <f>IF((LEN(relatorio_Ananindeua[[#This Row],[CIF/CPF/CNPJ]])=14),relatorio_Ananindeua[[#This Row],[CIF/CPF/CNPJ]],relatorio_Ananindeua[[#This Row],[Coluna2]])</f>
        <v>42962483000155</v>
      </c>
      <c r="L3550" t="str">
        <f t="shared" si="56"/>
        <v>429******55</v>
      </c>
    </row>
    <row r="3551" spans="1:12" x14ac:dyDescent="0.25">
      <c r="A3551" t="s">
        <v>4029</v>
      </c>
      <c r="B3551" t="s">
        <v>4030</v>
      </c>
      <c r="C3551" t="s">
        <v>17</v>
      </c>
      <c r="D3551" s="1">
        <v>45299.903356481482</v>
      </c>
      <c r="E3551" s="18" t="s">
        <v>11</v>
      </c>
      <c r="F3551" s="13" t="s">
        <v>16</v>
      </c>
      <c r="G3551" t="s">
        <v>14</v>
      </c>
      <c r="H3551">
        <v>0</v>
      </c>
      <c r="I3551" s="2"/>
      <c r="J3551" s="4">
        <v>0</v>
      </c>
      <c r="K3551" t="str">
        <f>IF((LEN(relatorio_Ananindeua[[#This Row],[CIF/CPF/CNPJ]])=14),relatorio_Ananindeua[[#This Row],[CIF/CPF/CNPJ]],relatorio_Ananindeua[[#This Row],[Coluna2]])</f>
        <v>35874490000130</v>
      </c>
      <c r="L3551" t="str">
        <f t="shared" si="56"/>
        <v>358******30</v>
      </c>
    </row>
    <row r="3552" spans="1:12" x14ac:dyDescent="0.25">
      <c r="A3552" t="s">
        <v>7110</v>
      </c>
      <c r="B3552" t="s">
        <v>7111</v>
      </c>
      <c r="C3552" t="s">
        <v>17</v>
      </c>
      <c r="D3552" s="1">
        <v>45299.903356481482</v>
      </c>
      <c r="E3552" s="18" t="s">
        <v>11</v>
      </c>
      <c r="F3552" s="13" t="s">
        <v>16</v>
      </c>
      <c r="G3552" t="s">
        <v>14</v>
      </c>
      <c r="H3552">
        <v>0</v>
      </c>
      <c r="I3552" s="2"/>
      <c r="J3552" s="4">
        <v>0</v>
      </c>
      <c r="K3552" t="str">
        <f>IF((LEN(relatorio_Ananindeua[[#This Row],[CIF/CPF/CNPJ]])=14),relatorio_Ananindeua[[#This Row],[CIF/CPF/CNPJ]],relatorio_Ananindeua[[#This Row],[Coluna2]])</f>
        <v>46673123000194</v>
      </c>
      <c r="L3552" t="str">
        <f t="shared" si="56"/>
        <v>466******94</v>
      </c>
    </row>
    <row r="3553" spans="1:12" x14ac:dyDescent="0.25">
      <c r="A3553" t="s">
        <v>7118</v>
      </c>
      <c r="B3553" t="s">
        <v>7119</v>
      </c>
      <c r="C3553" t="s">
        <v>17</v>
      </c>
      <c r="D3553" s="1">
        <v>45299.903356481482</v>
      </c>
      <c r="E3553" s="18" t="s">
        <v>11</v>
      </c>
      <c r="F3553" s="13" t="s">
        <v>16</v>
      </c>
      <c r="G3553" t="s">
        <v>14</v>
      </c>
      <c r="H3553">
        <v>0</v>
      </c>
      <c r="I3553" s="2"/>
      <c r="J3553" s="4">
        <v>0</v>
      </c>
      <c r="K3553" t="str">
        <f>IF((LEN(relatorio_Ananindeua[[#This Row],[CIF/CPF/CNPJ]])=14),relatorio_Ananindeua[[#This Row],[CIF/CPF/CNPJ]],relatorio_Ananindeua[[#This Row],[Coluna2]])</f>
        <v>46686514000143</v>
      </c>
      <c r="L3553" t="str">
        <f t="shared" si="56"/>
        <v>466******43</v>
      </c>
    </row>
    <row r="3554" spans="1:12" x14ac:dyDescent="0.25">
      <c r="A3554" t="s">
        <v>5911</v>
      </c>
      <c r="B3554" t="s">
        <v>5912</v>
      </c>
      <c r="C3554" t="s">
        <v>17</v>
      </c>
      <c r="D3554" s="1">
        <v>45299.903414351851</v>
      </c>
      <c r="E3554" s="18" t="s">
        <v>11</v>
      </c>
      <c r="F3554" s="13" t="s">
        <v>16</v>
      </c>
      <c r="G3554" t="s">
        <v>14</v>
      </c>
      <c r="H3554">
        <v>0</v>
      </c>
      <c r="I3554" s="2"/>
      <c r="J3554" s="4">
        <v>0</v>
      </c>
      <c r="K3554" t="str">
        <f>IF((LEN(relatorio_Ananindeua[[#This Row],[CIF/CPF/CNPJ]])=14),relatorio_Ananindeua[[#This Row],[CIF/CPF/CNPJ]],relatorio_Ananindeua[[#This Row],[Coluna2]])</f>
        <v>43335400000160</v>
      </c>
      <c r="L3554" t="str">
        <f t="shared" si="56"/>
        <v>433******60</v>
      </c>
    </row>
    <row r="3555" spans="1:12" x14ac:dyDescent="0.25">
      <c r="A3555" t="s">
        <v>7104</v>
      </c>
      <c r="B3555" t="s">
        <v>7105</v>
      </c>
      <c r="C3555" t="s">
        <v>17</v>
      </c>
      <c r="D3555" s="1">
        <v>45299.90347222222</v>
      </c>
      <c r="E3555" s="18" t="s">
        <v>11</v>
      </c>
      <c r="F3555" s="13" t="s">
        <v>16</v>
      </c>
      <c r="G3555" t="s">
        <v>14</v>
      </c>
      <c r="H3555">
        <v>0</v>
      </c>
      <c r="I3555" s="2"/>
      <c r="J3555" s="4">
        <v>0</v>
      </c>
      <c r="K3555" t="str">
        <f>IF((LEN(relatorio_Ananindeua[[#This Row],[CIF/CPF/CNPJ]])=14),relatorio_Ananindeua[[#This Row],[CIF/CPF/CNPJ]],relatorio_Ananindeua[[#This Row],[Coluna2]])</f>
        <v>46650322000187</v>
      </c>
      <c r="L3555" t="str">
        <f t="shared" si="56"/>
        <v>466******87</v>
      </c>
    </row>
    <row r="3556" spans="1:12" x14ac:dyDescent="0.25">
      <c r="A3556" t="s">
        <v>7098</v>
      </c>
      <c r="B3556" t="s">
        <v>7099</v>
      </c>
      <c r="C3556" t="s">
        <v>17</v>
      </c>
      <c r="D3556" s="1">
        <v>45299.90351851852</v>
      </c>
      <c r="E3556" s="18" t="s">
        <v>11</v>
      </c>
      <c r="F3556" s="13" t="s">
        <v>16</v>
      </c>
      <c r="G3556" t="s">
        <v>14</v>
      </c>
      <c r="H3556">
        <v>0</v>
      </c>
      <c r="I3556" s="2"/>
      <c r="J3556" s="4">
        <v>0</v>
      </c>
      <c r="K3556" t="str">
        <f>IF((LEN(relatorio_Ananindeua[[#This Row],[CIF/CPF/CNPJ]])=14),relatorio_Ananindeua[[#This Row],[CIF/CPF/CNPJ]],relatorio_Ananindeua[[#This Row],[Coluna2]])</f>
        <v>46631170000175</v>
      </c>
      <c r="L3556" t="str">
        <f t="shared" si="56"/>
        <v>466******75</v>
      </c>
    </row>
    <row r="3557" spans="1:12" x14ac:dyDescent="0.25">
      <c r="A3557" t="s">
        <v>3468</v>
      </c>
      <c r="B3557" t="s">
        <v>3469</v>
      </c>
      <c r="C3557" t="s">
        <v>17</v>
      </c>
      <c r="D3557" s="1">
        <v>45299.903553240743</v>
      </c>
      <c r="E3557" s="18" t="s">
        <v>11</v>
      </c>
      <c r="F3557" s="13" t="s">
        <v>16</v>
      </c>
      <c r="G3557" t="s">
        <v>14</v>
      </c>
      <c r="H3557">
        <v>0</v>
      </c>
      <c r="I3557" s="2"/>
      <c r="J3557" s="4">
        <v>0</v>
      </c>
      <c r="K3557" t="str">
        <f>IF((LEN(relatorio_Ananindeua[[#This Row],[CIF/CPF/CNPJ]])=14),relatorio_Ananindeua[[#This Row],[CIF/CPF/CNPJ]],relatorio_Ananindeua[[#This Row],[Coluna2]])</f>
        <v>33761694000139</v>
      </c>
      <c r="L3557" t="str">
        <f t="shared" si="56"/>
        <v>337******39</v>
      </c>
    </row>
    <row r="3558" spans="1:12" x14ac:dyDescent="0.25">
      <c r="A3558" t="s">
        <v>7094</v>
      </c>
      <c r="B3558" t="s">
        <v>7095</v>
      </c>
      <c r="C3558" t="s">
        <v>17</v>
      </c>
      <c r="D3558" s="1">
        <v>45299.903564814813</v>
      </c>
      <c r="E3558" s="18" t="s">
        <v>11</v>
      </c>
      <c r="F3558" s="13" t="s">
        <v>16</v>
      </c>
      <c r="G3558" t="s">
        <v>14</v>
      </c>
      <c r="H3558">
        <v>0</v>
      </c>
      <c r="I3558" s="2"/>
      <c r="J3558" s="4">
        <v>0</v>
      </c>
      <c r="K3558" t="str">
        <f>IF((LEN(relatorio_Ananindeua[[#This Row],[CIF/CPF/CNPJ]])=14),relatorio_Ananindeua[[#This Row],[CIF/CPF/CNPJ]],relatorio_Ananindeua[[#This Row],[Coluna2]])</f>
        <v>46624917000168</v>
      </c>
      <c r="L3558" t="str">
        <f t="shared" si="56"/>
        <v>466******68</v>
      </c>
    </row>
    <row r="3559" spans="1:12" x14ac:dyDescent="0.25">
      <c r="A3559" t="s">
        <v>5508</v>
      </c>
      <c r="B3559" t="s">
        <v>5509</v>
      </c>
      <c r="C3559" t="s">
        <v>17</v>
      </c>
      <c r="D3559" s="1">
        <v>45299.903599537036</v>
      </c>
      <c r="E3559" s="18" t="s">
        <v>11</v>
      </c>
      <c r="F3559" s="13" t="s">
        <v>16</v>
      </c>
      <c r="G3559" t="s">
        <v>14</v>
      </c>
      <c r="H3559">
        <v>0</v>
      </c>
      <c r="I3559" s="2"/>
      <c r="J3559" s="4">
        <v>0</v>
      </c>
      <c r="K3559" t="str">
        <f>IF((LEN(relatorio_Ananindeua[[#This Row],[CIF/CPF/CNPJ]])=14),relatorio_Ananindeua[[#This Row],[CIF/CPF/CNPJ]],relatorio_Ananindeua[[#This Row],[Coluna2]])</f>
        <v>41956760000154</v>
      </c>
      <c r="L3559" t="str">
        <f t="shared" si="56"/>
        <v>419******54</v>
      </c>
    </row>
    <row r="3560" spans="1:12" x14ac:dyDescent="0.25">
      <c r="A3560" t="s">
        <v>7092</v>
      </c>
      <c r="B3560" t="s">
        <v>7093</v>
      </c>
      <c r="C3560" t="s">
        <v>17</v>
      </c>
      <c r="D3560" s="1">
        <v>45299.903611111113</v>
      </c>
      <c r="E3560" s="18" t="s">
        <v>11</v>
      </c>
      <c r="F3560" s="13" t="s">
        <v>16</v>
      </c>
      <c r="G3560" t="s">
        <v>14</v>
      </c>
      <c r="H3560">
        <v>0</v>
      </c>
      <c r="I3560" s="2"/>
      <c r="J3560" s="4">
        <v>0</v>
      </c>
      <c r="K3560" t="str">
        <f>IF((LEN(relatorio_Ananindeua[[#This Row],[CIF/CPF/CNPJ]])=14),relatorio_Ananindeua[[#This Row],[CIF/CPF/CNPJ]],relatorio_Ananindeua[[#This Row],[Coluna2]])</f>
        <v>46610682000155</v>
      </c>
      <c r="L3560" t="str">
        <f t="shared" si="56"/>
        <v>466******55</v>
      </c>
    </row>
    <row r="3561" spans="1:12" x14ac:dyDescent="0.25">
      <c r="A3561" t="s">
        <v>7090</v>
      </c>
      <c r="B3561" t="s">
        <v>7091</v>
      </c>
      <c r="C3561" t="s">
        <v>17</v>
      </c>
      <c r="D3561" s="1">
        <v>45299.903634259259</v>
      </c>
      <c r="E3561" s="18" t="s">
        <v>11</v>
      </c>
      <c r="F3561" s="13" t="s">
        <v>16</v>
      </c>
      <c r="G3561" t="s">
        <v>14</v>
      </c>
      <c r="H3561">
        <v>0</v>
      </c>
      <c r="I3561" s="2"/>
      <c r="J3561" s="4">
        <v>0</v>
      </c>
      <c r="K3561" t="str">
        <f>IF((LEN(relatorio_Ananindeua[[#This Row],[CIF/CPF/CNPJ]])=14),relatorio_Ananindeua[[#This Row],[CIF/CPF/CNPJ]],relatorio_Ananindeua[[#This Row],[Coluna2]])</f>
        <v>46598912000108</v>
      </c>
      <c r="L3561" t="str">
        <f t="shared" si="56"/>
        <v>465******08</v>
      </c>
    </row>
    <row r="3562" spans="1:12" x14ac:dyDescent="0.25">
      <c r="A3562" t="s">
        <v>7080</v>
      </c>
      <c r="B3562" t="s">
        <v>7081</v>
      </c>
      <c r="C3562" t="s">
        <v>17</v>
      </c>
      <c r="D3562" s="1">
        <v>45299.903703703705</v>
      </c>
      <c r="E3562" s="18" t="s">
        <v>11</v>
      </c>
      <c r="F3562" s="13" t="s">
        <v>16</v>
      </c>
      <c r="G3562" t="s">
        <v>14</v>
      </c>
      <c r="H3562">
        <v>0</v>
      </c>
      <c r="I3562" s="2"/>
      <c r="J3562" s="4">
        <v>0</v>
      </c>
      <c r="K3562" t="str">
        <f>IF((LEN(relatorio_Ananindeua[[#This Row],[CIF/CPF/CNPJ]])=14),relatorio_Ananindeua[[#This Row],[CIF/CPF/CNPJ]],relatorio_Ananindeua[[#This Row],[Coluna2]])</f>
        <v>46576216000109</v>
      </c>
      <c r="L3562" t="str">
        <f t="shared" si="56"/>
        <v>465******09</v>
      </c>
    </row>
    <row r="3563" spans="1:12" x14ac:dyDescent="0.25">
      <c r="A3563" t="s">
        <v>7064</v>
      </c>
      <c r="B3563" t="s">
        <v>7065</v>
      </c>
      <c r="C3563" t="s">
        <v>17</v>
      </c>
      <c r="D3563" s="1">
        <v>45299.903715277775</v>
      </c>
      <c r="E3563" s="18" t="s">
        <v>11</v>
      </c>
      <c r="F3563" s="13" t="s">
        <v>16</v>
      </c>
      <c r="G3563" t="s">
        <v>14</v>
      </c>
      <c r="H3563">
        <v>0</v>
      </c>
      <c r="I3563" s="2"/>
      <c r="J3563" s="4">
        <v>0</v>
      </c>
      <c r="K3563" t="str">
        <f>IF((LEN(relatorio_Ananindeua[[#This Row],[CIF/CPF/CNPJ]])=14),relatorio_Ananindeua[[#This Row],[CIF/CPF/CNPJ]],relatorio_Ananindeua[[#This Row],[Coluna2]])</f>
        <v>46558098000106</v>
      </c>
      <c r="L3563" t="str">
        <f t="shared" si="56"/>
        <v>465******06</v>
      </c>
    </row>
    <row r="3564" spans="1:12" x14ac:dyDescent="0.25">
      <c r="A3564" t="s">
        <v>7070</v>
      </c>
      <c r="B3564" t="s">
        <v>7071</v>
      </c>
      <c r="C3564" t="s">
        <v>17</v>
      </c>
      <c r="D3564" s="1">
        <v>45299.903715277775</v>
      </c>
      <c r="E3564" s="18" t="s">
        <v>11</v>
      </c>
      <c r="F3564" s="13" t="s">
        <v>16</v>
      </c>
      <c r="G3564" t="s">
        <v>14</v>
      </c>
      <c r="H3564">
        <v>0</v>
      </c>
      <c r="I3564" s="2"/>
      <c r="J3564" s="4">
        <v>0</v>
      </c>
      <c r="K3564" t="str">
        <f>IF((LEN(relatorio_Ananindeua[[#This Row],[CIF/CPF/CNPJ]])=14),relatorio_Ananindeua[[#This Row],[CIF/CPF/CNPJ]],relatorio_Ananindeua[[#This Row],[Coluna2]])</f>
        <v>46564008000181</v>
      </c>
      <c r="L3564" t="str">
        <f t="shared" si="56"/>
        <v>465******81</v>
      </c>
    </row>
    <row r="3565" spans="1:12" x14ac:dyDescent="0.25">
      <c r="A3565" t="s">
        <v>7072</v>
      </c>
      <c r="B3565" t="s">
        <v>7073</v>
      </c>
      <c r="C3565" t="s">
        <v>17</v>
      </c>
      <c r="D3565" s="1">
        <v>45299.903715277775</v>
      </c>
      <c r="E3565" s="18" t="s">
        <v>11</v>
      </c>
      <c r="F3565" s="13" t="s">
        <v>16</v>
      </c>
      <c r="G3565" t="s">
        <v>14</v>
      </c>
      <c r="H3565">
        <v>0</v>
      </c>
      <c r="I3565" s="2"/>
      <c r="J3565" s="4">
        <v>0</v>
      </c>
      <c r="K3565" t="str">
        <f>IF((LEN(relatorio_Ananindeua[[#This Row],[CIF/CPF/CNPJ]])=14),relatorio_Ananindeua[[#This Row],[CIF/CPF/CNPJ]],relatorio_Ananindeua[[#This Row],[Coluna2]])</f>
        <v>46564132000147</v>
      </c>
      <c r="L3565" t="str">
        <f t="shared" si="56"/>
        <v>465******47</v>
      </c>
    </row>
    <row r="3566" spans="1:12" x14ac:dyDescent="0.25">
      <c r="A3566" t="s">
        <v>1221</v>
      </c>
      <c r="B3566" t="s">
        <v>1222</v>
      </c>
      <c r="C3566" t="s">
        <v>17</v>
      </c>
      <c r="D3566" s="1">
        <v>45299.903738425928</v>
      </c>
      <c r="E3566" s="18" t="s">
        <v>11</v>
      </c>
      <c r="F3566" s="13" t="s">
        <v>16</v>
      </c>
      <c r="G3566" t="s">
        <v>14</v>
      </c>
      <c r="H3566">
        <v>0</v>
      </c>
      <c r="I3566" s="2"/>
      <c r="J3566" s="4">
        <v>0</v>
      </c>
      <c r="K3566" t="str">
        <f>IF((LEN(relatorio_Ananindeua[[#This Row],[CIF/CPF/CNPJ]])=14),relatorio_Ananindeua[[#This Row],[CIF/CPF/CNPJ]],relatorio_Ananindeua[[#This Row],[Coluna2]])</f>
        <v>19609655000190</v>
      </c>
      <c r="L3566" t="str">
        <f t="shared" si="56"/>
        <v>196******90</v>
      </c>
    </row>
    <row r="3567" spans="1:12" x14ac:dyDescent="0.25">
      <c r="A3567" t="s">
        <v>6081</v>
      </c>
      <c r="B3567" t="s">
        <v>6082</v>
      </c>
      <c r="C3567" t="s">
        <v>17</v>
      </c>
      <c r="D3567" s="1">
        <v>45299.903738425928</v>
      </c>
      <c r="E3567" s="18" t="s">
        <v>11</v>
      </c>
      <c r="F3567" s="13" t="s">
        <v>16</v>
      </c>
      <c r="G3567" t="s">
        <v>14</v>
      </c>
      <c r="H3567">
        <v>0</v>
      </c>
      <c r="I3567" s="2"/>
      <c r="J3567" s="4">
        <v>0</v>
      </c>
      <c r="K3567" t="str">
        <f>IF((LEN(relatorio_Ananindeua[[#This Row],[CIF/CPF/CNPJ]])=14),relatorio_Ananindeua[[#This Row],[CIF/CPF/CNPJ]],relatorio_Ananindeua[[#This Row],[Coluna2]])</f>
        <v>43809381000167</v>
      </c>
      <c r="L3567" t="str">
        <f t="shared" si="56"/>
        <v>438******67</v>
      </c>
    </row>
    <row r="3568" spans="1:12" x14ac:dyDescent="0.25">
      <c r="A3568" t="s">
        <v>1594</v>
      </c>
      <c r="B3568" t="s">
        <v>1595</v>
      </c>
      <c r="C3568" t="s">
        <v>17</v>
      </c>
      <c r="D3568" s="1">
        <v>45299.903749999998</v>
      </c>
      <c r="E3568" s="18" t="s">
        <v>11</v>
      </c>
      <c r="F3568" s="13" t="s">
        <v>16</v>
      </c>
      <c r="G3568" t="s">
        <v>14</v>
      </c>
      <c r="H3568">
        <v>0</v>
      </c>
      <c r="I3568" s="2"/>
      <c r="J3568" s="4">
        <v>0</v>
      </c>
      <c r="K3568" t="str">
        <f>IF((LEN(relatorio_Ananindeua[[#This Row],[CIF/CPF/CNPJ]])=14),relatorio_Ananindeua[[#This Row],[CIF/CPF/CNPJ]],relatorio_Ananindeua[[#This Row],[Coluna2]])</f>
        <v>22947034000120</v>
      </c>
      <c r="L3568" t="str">
        <f t="shared" si="56"/>
        <v>229******20</v>
      </c>
    </row>
    <row r="3569" spans="1:12" x14ac:dyDescent="0.25">
      <c r="A3569" t="s">
        <v>1694</v>
      </c>
      <c r="B3569" t="s">
        <v>1695</v>
      </c>
      <c r="C3569" t="s">
        <v>17</v>
      </c>
      <c r="D3569" s="1">
        <v>45299.903761574074</v>
      </c>
      <c r="E3569" s="18" t="s">
        <v>11</v>
      </c>
      <c r="F3569" s="13" t="s">
        <v>16</v>
      </c>
      <c r="G3569" t="s">
        <v>14</v>
      </c>
      <c r="H3569">
        <v>0</v>
      </c>
      <c r="I3569" s="2"/>
      <c r="J3569" s="4">
        <v>0</v>
      </c>
      <c r="K3569" t="str">
        <f>IF((LEN(relatorio_Ananindeua[[#This Row],[CIF/CPF/CNPJ]])=14),relatorio_Ananindeua[[#This Row],[CIF/CPF/CNPJ]],relatorio_Ananindeua[[#This Row],[Coluna2]])</f>
        <v>23746018000132</v>
      </c>
      <c r="L3569" t="str">
        <f t="shared" si="56"/>
        <v>237******32</v>
      </c>
    </row>
    <row r="3570" spans="1:12" x14ac:dyDescent="0.25">
      <c r="A3570" t="s">
        <v>7052</v>
      </c>
      <c r="B3570" t="s">
        <v>7053</v>
      </c>
      <c r="C3570" t="s">
        <v>17</v>
      </c>
      <c r="D3570" s="1">
        <v>45299.903761574074</v>
      </c>
      <c r="E3570" s="18" t="s">
        <v>11</v>
      </c>
      <c r="F3570" s="13" t="s">
        <v>16</v>
      </c>
      <c r="G3570" t="s">
        <v>14</v>
      </c>
      <c r="H3570">
        <v>0</v>
      </c>
      <c r="I3570" s="2"/>
      <c r="J3570" s="4">
        <v>0</v>
      </c>
      <c r="K3570" t="str">
        <f>IF((LEN(relatorio_Ananindeua[[#This Row],[CIF/CPF/CNPJ]])=14),relatorio_Ananindeua[[#This Row],[CIF/CPF/CNPJ]],relatorio_Ananindeua[[#This Row],[Coluna2]])</f>
        <v>46527029000127</v>
      </c>
      <c r="L3570" t="str">
        <f t="shared" si="56"/>
        <v>465******27</v>
      </c>
    </row>
    <row r="3571" spans="1:12" x14ac:dyDescent="0.25">
      <c r="A3571" t="s">
        <v>7054</v>
      </c>
      <c r="B3571" t="s">
        <v>7055</v>
      </c>
      <c r="C3571" t="s">
        <v>17</v>
      </c>
      <c r="D3571" s="1">
        <v>45299.903761574074</v>
      </c>
      <c r="E3571" s="18" t="s">
        <v>11</v>
      </c>
      <c r="F3571" s="13" t="s">
        <v>16</v>
      </c>
      <c r="G3571" t="s">
        <v>14</v>
      </c>
      <c r="H3571">
        <v>0</v>
      </c>
      <c r="I3571" s="2"/>
      <c r="J3571" s="4">
        <v>0</v>
      </c>
      <c r="K3571" t="str">
        <f>IF((LEN(relatorio_Ananindeua[[#This Row],[CIF/CPF/CNPJ]])=14),relatorio_Ananindeua[[#This Row],[CIF/CPF/CNPJ]],relatorio_Ananindeua[[#This Row],[Coluna2]])</f>
        <v>46529635000181</v>
      </c>
      <c r="L3571" t="str">
        <f t="shared" si="56"/>
        <v>465******81</v>
      </c>
    </row>
    <row r="3572" spans="1:12" x14ac:dyDescent="0.25">
      <c r="A3572" t="s">
        <v>7048</v>
      </c>
      <c r="B3572" t="s">
        <v>7049</v>
      </c>
      <c r="C3572" t="s">
        <v>17</v>
      </c>
      <c r="D3572" s="1">
        <v>45299.903807870367</v>
      </c>
      <c r="E3572" s="18" t="s">
        <v>11</v>
      </c>
      <c r="F3572" s="13" t="s">
        <v>16</v>
      </c>
      <c r="G3572" t="s">
        <v>14</v>
      </c>
      <c r="H3572">
        <v>0</v>
      </c>
      <c r="I3572" s="2"/>
      <c r="J3572" s="4">
        <v>0</v>
      </c>
      <c r="K3572" t="str">
        <f>IF((LEN(relatorio_Ananindeua[[#This Row],[CIF/CPF/CNPJ]])=14),relatorio_Ananindeua[[#This Row],[CIF/CPF/CNPJ]],relatorio_Ananindeua[[#This Row],[Coluna2]])</f>
        <v>46525175000113</v>
      </c>
      <c r="L3572" t="str">
        <f t="shared" si="56"/>
        <v>465******13</v>
      </c>
    </row>
    <row r="3573" spans="1:12" x14ac:dyDescent="0.25">
      <c r="A3573" t="s">
        <v>4521</v>
      </c>
      <c r="B3573" t="s">
        <v>4522</v>
      </c>
      <c r="C3573" t="s">
        <v>17</v>
      </c>
      <c r="D3573" s="1">
        <v>45299.903831018521</v>
      </c>
      <c r="E3573" s="18" t="s">
        <v>11</v>
      </c>
      <c r="F3573" s="13" t="s">
        <v>16</v>
      </c>
      <c r="G3573" t="s">
        <v>14</v>
      </c>
      <c r="H3573">
        <v>0</v>
      </c>
      <c r="I3573" s="2"/>
      <c r="J3573" s="4">
        <v>0</v>
      </c>
      <c r="K3573" t="str">
        <f>IF((LEN(relatorio_Ananindeua[[#This Row],[CIF/CPF/CNPJ]])=14),relatorio_Ananindeua[[#This Row],[CIF/CPF/CNPJ]],relatorio_Ananindeua[[#This Row],[Coluna2]])</f>
        <v>37888151000138</v>
      </c>
      <c r="L3573" t="str">
        <f t="shared" si="56"/>
        <v>378******38</v>
      </c>
    </row>
    <row r="3574" spans="1:12" x14ac:dyDescent="0.25">
      <c r="A3574" t="s">
        <v>7036</v>
      </c>
      <c r="B3574" t="s">
        <v>7037</v>
      </c>
      <c r="C3574" t="s">
        <v>17</v>
      </c>
      <c r="D3574" s="1">
        <v>45299.90384259259</v>
      </c>
      <c r="E3574" s="18" t="s">
        <v>11</v>
      </c>
      <c r="F3574" s="13" t="s">
        <v>16</v>
      </c>
      <c r="G3574" t="s">
        <v>14</v>
      </c>
      <c r="H3574">
        <v>0</v>
      </c>
      <c r="I3574" s="2"/>
      <c r="J3574" s="4">
        <v>0</v>
      </c>
      <c r="K3574" t="str">
        <f>IF((LEN(relatorio_Ananindeua[[#This Row],[CIF/CPF/CNPJ]])=14),relatorio_Ananindeua[[#This Row],[CIF/CPF/CNPJ]],relatorio_Ananindeua[[#This Row],[Coluna2]])</f>
        <v>46490707000124</v>
      </c>
      <c r="L3574" t="str">
        <f t="shared" si="56"/>
        <v>464******24</v>
      </c>
    </row>
    <row r="3575" spans="1:12" x14ac:dyDescent="0.25">
      <c r="A3575" t="s">
        <v>7028</v>
      </c>
      <c r="B3575" t="s">
        <v>7029</v>
      </c>
      <c r="C3575" t="s">
        <v>17</v>
      </c>
      <c r="D3575" s="1">
        <v>45299.903854166667</v>
      </c>
      <c r="E3575" s="18" t="s">
        <v>11</v>
      </c>
      <c r="F3575" s="13" t="s">
        <v>16</v>
      </c>
      <c r="G3575" t="s">
        <v>14</v>
      </c>
      <c r="H3575">
        <v>0</v>
      </c>
      <c r="I3575" s="2"/>
      <c r="J3575" s="4">
        <v>0</v>
      </c>
      <c r="K3575" t="str">
        <f>IF((LEN(relatorio_Ananindeua[[#This Row],[CIF/CPF/CNPJ]])=14),relatorio_Ananindeua[[#This Row],[CIF/CPF/CNPJ]],relatorio_Ananindeua[[#This Row],[Coluna2]])</f>
        <v>46475106000142</v>
      </c>
      <c r="L3575" t="str">
        <f t="shared" si="56"/>
        <v>464******42</v>
      </c>
    </row>
    <row r="3576" spans="1:12" x14ac:dyDescent="0.25">
      <c r="A3576" t="s">
        <v>7032</v>
      </c>
      <c r="B3576" t="s">
        <v>7033</v>
      </c>
      <c r="C3576" t="s">
        <v>17</v>
      </c>
      <c r="D3576" s="1">
        <v>45299.903854166667</v>
      </c>
      <c r="E3576" s="18" t="s">
        <v>11</v>
      </c>
      <c r="F3576" s="13" t="s">
        <v>16</v>
      </c>
      <c r="G3576" t="s">
        <v>14</v>
      </c>
      <c r="H3576">
        <v>0</v>
      </c>
      <c r="I3576" s="2"/>
      <c r="J3576" s="4">
        <v>0</v>
      </c>
      <c r="K3576" t="str">
        <f>IF((LEN(relatorio_Ananindeua[[#This Row],[CIF/CPF/CNPJ]])=14),relatorio_Ananindeua[[#This Row],[CIF/CPF/CNPJ]],relatorio_Ananindeua[[#This Row],[Coluna2]])</f>
        <v>46482872000134</v>
      </c>
      <c r="L3576" t="str">
        <f t="shared" si="56"/>
        <v>464******34</v>
      </c>
    </row>
    <row r="3577" spans="1:12" x14ac:dyDescent="0.25">
      <c r="A3577" t="s">
        <v>7034</v>
      </c>
      <c r="B3577" t="s">
        <v>7035</v>
      </c>
      <c r="C3577" t="s">
        <v>17</v>
      </c>
      <c r="D3577" s="1">
        <v>45299.903854166667</v>
      </c>
      <c r="E3577" s="18" t="s">
        <v>11</v>
      </c>
      <c r="F3577" s="13" t="s">
        <v>16</v>
      </c>
      <c r="G3577" t="s">
        <v>14</v>
      </c>
      <c r="H3577">
        <v>0</v>
      </c>
      <c r="I3577" s="2"/>
      <c r="J3577" s="4">
        <v>0</v>
      </c>
      <c r="K3577" t="str">
        <f>IF((LEN(relatorio_Ananindeua[[#This Row],[CIF/CPF/CNPJ]])=14),relatorio_Ananindeua[[#This Row],[CIF/CPF/CNPJ]],relatorio_Ananindeua[[#This Row],[Coluna2]])</f>
        <v>46484783000127</v>
      </c>
      <c r="L3577" t="str">
        <f t="shared" si="56"/>
        <v>464******27</v>
      </c>
    </row>
    <row r="3578" spans="1:12" x14ac:dyDescent="0.25">
      <c r="A3578" t="s">
        <v>7020</v>
      </c>
      <c r="B3578" t="s">
        <v>7021</v>
      </c>
      <c r="C3578" t="s">
        <v>17</v>
      </c>
      <c r="D3578" s="1">
        <v>45299.903900462959</v>
      </c>
      <c r="E3578" s="18" t="s">
        <v>11</v>
      </c>
      <c r="F3578" s="13" t="s">
        <v>16</v>
      </c>
      <c r="G3578" t="s">
        <v>14</v>
      </c>
      <c r="H3578">
        <v>0</v>
      </c>
      <c r="I3578" s="2"/>
      <c r="J3578" s="4">
        <v>0</v>
      </c>
      <c r="K3578" t="str">
        <f>IF((LEN(relatorio_Ananindeua[[#This Row],[CIF/CPF/CNPJ]])=14),relatorio_Ananindeua[[#This Row],[CIF/CPF/CNPJ]],relatorio_Ananindeua[[#This Row],[Coluna2]])</f>
        <v>46465971000108</v>
      </c>
      <c r="L3578" t="str">
        <f t="shared" si="56"/>
        <v>464******08</v>
      </c>
    </row>
    <row r="3579" spans="1:12" x14ac:dyDescent="0.25">
      <c r="A3579" t="s">
        <v>7004</v>
      </c>
      <c r="B3579" t="s">
        <v>7005</v>
      </c>
      <c r="C3579" t="s">
        <v>17</v>
      </c>
      <c r="D3579" s="1">
        <v>45299.903923611113</v>
      </c>
      <c r="E3579" s="18" t="s">
        <v>11</v>
      </c>
      <c r="F3579" s="13" t="s">
        <v>16</v>
      </c>
      <c r="G3579" t="s">
        <v>14</v>
      </c>
      <c r="H3579">
        <v>0</v>
      </c>
      <c r="I3579" s="2"/>
      <c r="J3579" s="4">
        <v>0</v>
      </c>
      <c r="K3579" t="str">
        <f>IF((LEN(relatorio_Ananindeua[[#This Row],[CIF/CPF/CNPJ]])=14),relatorio_Ananindeua[[#This Row],[CIF/CPF/CNPJ]],relatorio_Ananindeua[[#This Row],[Coluna2]])</f>
        <v>46440199000170</v>
      </c>
      <c r="L3579" t="str">
        <f t="shared" si="56"/>
        <v>464******70</v>
      </c>
    </row>
    <row r="3580" spans="1:12" x14ac:dyDescent="0.25">
      <c r="A3580" t="s">
        <v>5110</v>
      </c>
      <c r="B3580" t="s">
        <v>5111</v>
      </c>
      <c r="C3580" t="s">
        <v>17</v>
      </c>
      <c r="D3580" s="1">
        <v>45299.903981481482</v>
      </c>
      <c r="E3580" s="18" t="s">
        <v>11</v>
      </c>
      <c r="F3580" s="13" t="s">
        <v>16</v>
      </c>
      <c r="G3580" t="s">
        <v>14</v>
      </c>
      <c r="H3580">
        <v>0</v>
      </c>
      <c r="I3580" s="2"/>
      <c r="J3580" s="4">
        <v>0</v>
      </c>
      <c r="K3580" t="str">
        <f>IF((LEN(relatorio_Ananindeua[[#This Row],[CIF/CPF/CNPJ]])=14),relatorio_Ananindeua[[#This Row],[CIF/CPF/CNPJ]],relatorio_Ananindeua[[#This Row],[Coluna2]])</f>
        <v>40645055000173</v>
      </c>
      <c r="L3580" t="str">
        <f t="shared" si="56"/>
        <v>406******73</v>
      </c>
    </row>
    <row r="3581" spans="1:12" x14ac:dyDescent="0.25">
      <c r="A3581" t="s">
        <v>6984</v>
      </c>
      <c r="B3581" t="s">
        <v>6985</v>
      </c>
      <c r="C3581" t="s">
        <v>17</v>
      </c>
      <c r="D3581" s="1">
        <v>45299.904027777775</v>
      </c>
      <c r="E3581" s="18" t="s">
        <v>11</v>
      </c>
      <c r="F3581" s="13" t="s">
        <v>16</v>
      </c>
      <c r="G3581" t="s">
        <v>14</v>
      </c>
      <c r="H3581">
        <v>0</v>
      </c>
      <c r="I3581" s="2"/>
      <c r="J3581" s="4">
        <v>0</v>
      </c>
      <c r="K3581" t="str">
        <f>IF((LEN(relatorio_Ananindeua[[#This Row],[CIF/CPF/CNPJ]])=14),relatorio_Ananindeua[[#This Row],[CIF/CPF/CNPJ]],relatorio_Ananindeua[[#This Row],[Coluna2]])</f>
        <v>46400234000127</v>
      </c>
      <c r="L3581" t="str">
        <f t="shared" si="56"/>
        <v>464******27</v>
      </c>
    </row>
    <row r="3582" spans="1:12" x14ac:dyDescent="0.25">
      <c r="A3582" t="s">
        <v>6986</v>
      </c>
      <c r="B3582" t="s">
        <v>6987</v>
      </c>
      <c r="C3582" t="s">
        <v>17</v>
      </c>
      <c r="D3582" s="1">
        <v>45299.904027777775</v>
      </c>
      <c r="E3582" s="18" t="s">
        <v>11</v>
      </c>
      <c r="F3582" s="13" t="s">
        <v>16</v>
      </c>
      <c r="G3582" t="s">
        <v>14</v>
      </c>
      <c r="H3582">
        <v>0</v>
      </c>
      <c r="I3582" s="2"/>
      <c r="J3582" s="4">
        <v>0</v>
      </c>
      <c r="K3582" t="str">
        <f>IF((LEN(relatorio_Ananindeua[[#This Row],[CIF/CPF/CNPJ]])=14),relatorio_Ananindeua[[#This Row],[CIF/CPF/CNPJ]],relatorio_Ananindeua[[#This Row],[Coluna2]])</f>
        <v>46400981000165</v>
      </c>
      <c r="L3582" t="str">
        <f t="shared" si="56"/>
        <v>464******65</v>
      </c>
    </row>
    <row r="3583" spans="1:12" x14ac:dyDescent="0.25">
      <c r="A3583" t="s">
        <v>6998</v>
      </c>
      <c r="B3583" t="s">
        <v>6999</v>
      </c>
      <c r="C3583" t="s">
        <v>17</v>
      </c>
      <c r="D3583" s="1">
        <v>45299.904027777775</v>
      </c>
      <c r="E3583" s="18" t="s">
        <v>11</v>
      </c>
      <c r="F3583" s="13" t="s">
        <v>16</v>
      </c>
      <c r="G3583" t="s">
        <v>14</v>
      </c>
      <c r="H3583">
        <v>0</v>
      </c>
      <c r="I3583" s="2"/>
      <c r="J3583" s="4">
        <v>0</v>
      </c>
      <c r="K3583" t="str">
        <f>IF((LEN(relatorio_Ananindeua[[#This Row],[CIF/CPF/CNPJ]])=14),relatorio_Ananindeua[[#This Row],[CIF/CPF/CNPJ]],relatorio_Ananindeua[[#This Row],[Coluna2]])</f>
        <v>46421760000173</v>
      </c>
      <c r="L3583" t="str">
        <f t="shared" si="56"/>
        <v>464******73</v>
      </c>
    </row>
    <row r="3584" spans="1:12" x14ac:dyDescent="0.25">
      <c r="A3584" t="s">
        <v>6924</v>
      </c>
      <c r="B3584" t="s">
        <v>6925</v>
      </c>
      <c r="C3584" t="s">
        <v>17</v>
      </c>
      <c r="D3584" s="1">
        <v>45299.904074074075</v>
      </c>
      <c r="E3584" s="18" t="s">
        <v>11</v>
      </c>
      <c r="F3584" s="13" t="s">
        <v>16</v>
      </c>
      <c r="G3584" t="s">
        <v>14</v>
      </c>
      <c r="H3584">
        <v>0</v>
      </c>
      <c r="I3584" s="2"/>
      <c r="J3584" s="4">
        <v>0</v>
      </c>
      <c r="K3584" t="str">
        <f>IF((LEN(relatorio_Ananindeua[[#This Row],[CIF/CPF/CNPJ]])=14),relatorio_Ananindeua[[#This Row],[CIF/CPF/CNPJ]],relatorio_Ananindeua[[#This Row],[Coluna2]])</f>
        <v>46264113000103</v>
      </c>
      <c r="L3584" t="str">
        <f t="shared" si="56"/>
        <v>462******03</v>
      </c>
    </row>
    <row r="3585" spans="1:12" x14ac:dyDescent="0.25">
      <c r="A3585" t="s">
        <v>6982</v>
      </c>
      <c r="B3585" t="s">
        <v>6983</v>
      </c>
      <c r="C3585" t="s">
        <v>17</v>
      </c>
      <c r="D3585" s="1">
        <v>45299.904074074075</v>
      </c>
      <c r="E3585" s="18" t="s">
        <v>11</v>
      </c>
      <c r="F3585" s="13" t="s">
        <v>16</v>
      </c>
      <c r="G3585" t="s">
        <v>14</v>
      </c>
      <c r="H3585">
        <v>0</v>
      </c>
      <c r="I3585" s="2"/>
      <c r="J3585" s="4">
        <v>0</v>
      </c>
      <c r="K3585" t="str">
        <f>IF((LEN(relatorio_Ananindeua[[#This Row],[CIF/CPF/CNPJ]])=14),relatorio_Ananindeua[[#This Row],[CIF/CPF/CNPJ]],relatorio_Ananindeua[[#This Row],[Coluna2]])</f>
        <v>46389475000112</v>
      </c>
      <c r="L3585" t="str">
        <f t="shared" si="56"/>
        <v>463******12</v>
      </c>
    </row>
    <row r="3586" spans="1:12" x14ac:dyDescent="0.25">
      <c r="A3586" t="s">
        <v>449</v>
      </c>
      <c r="B3586" t="s">
        <v>450</v>
      </c>
      <c r="C3586" t="s">
        <v>17</v>
      </c>
      <c r="D3586" s="1">
        <v>45299.904085648152</v>
      </c>
      <c r="E3586" s="18" t="s">
        <v>11</v>
      </c>
      <c r="F3586" s="13" t="s">
        <v>16</v>
      </c>
      <c r="G3586" t="s">
        <v>14</v>
      </c>
      <c r="H3586">
        <v>0</v>
      </c>
      <c r="I3586" s="2"/>
      <c r="J3586" s="4">
        <v>0</v>
      </c>
      <c r="K3586" t="str">
        <f>IF((LEN(relatorio_Ananindeua[[#This Row],[CIF/CPF/CNPJ]])=14),relatorio_Ananindeua[[#This Row],[CIF/CPF/CNPJ]],relatorio_Ananindeua[[#This Row],[Coluna2]])</f>
        <v>13271852000165</v>
      </c>
      <c r="L3586" t="str">
        <f t="shared" si="56"/>
        <v>132******65</v>
      </c>
    </row>
    <row r="3587" spans="1:12" x14ac:dyDescent="0.25">
      <c r="A3587" t="s">
        <v>6155</v>
      </c>
      <c r="B3587" t="s">
        <v>6156</v>
      </c>
      <c r="C3587" t="s">
        <v>17</v>
      </c>
      <c r="D3587" s="1">
        <v>45299.904097222221</v>
      </c>
      <c r="E3587" s="18" t="s">
        <v>11</v>
      </c>
      <c r="F3587" s="13" t="s">
        <v>16</v>
      </c>
      <c r="G3587" t="s">
        <v>14</v>
      </c>
      <c r="H3587">
        <v>0</v>
      </c>
      <c r="I3587" s="2"/>
      <c r="J3587" s="4">
        <v>0</v>
      </c>
      <c r="K3587" t="str">
        <f>IF((LEN(relatorio_Ananindeua[[#This Row],[CIF/CPF/CNPJ]])=14),relatorio_Ananindeua[[#This Row],[CIF/CPF/CNPJ]],relatorio_Ananindeua[[#This Row],[Coluna2]])</f>
        <v>44064013000108</v>
      </c>
      <c r="L3587" t="str">
        <f t="shared" si="56"/>
        <v>440******08</v>
      </c>
    </row>
    <row r="3588" spans="1:12" x14ac:dyDescent="0.25">
      <c r="A3588" t="s">
        <v>6976</v>
      </c>
      <c r="B3588" t="s">
        <v>6977</v>
      </c>
      <c r="C3588" t="s">
        <v>17</v>
      </c>
      <c r="D3588" s="1">
        <v>45299.904131944444</v>
      </c>
      <c r="E3588" s="18" t="s">
        <v>11</v>
      </c>
      <c r="F3588" s="13" t="s">
        <v>16</v>
      </c>
      <c r="G3588" t="s">
        <v>14</v>
      </c>
      <c r="H3588">
        <v>0</v>
      </c>
      <c r="I3588" s="2"/>
      <c r="J3588" s="4">
        <v>0</v>
      </c>
      <c r="K3588" t="str">
        <f>IF((LEN(relatorio_Ananindeua[[#This Row],[CIF/CPF/CNPJ]])=14),relatorio_Ananindeua[[#This Row],[CIF/CPF/CNPJ]],relatorio_Ananindeua[[#This Row],[Coluna2]])</f>
        <v>46360776000113</v>
      </c>
      <c r="L3588" t="str">
        <f t="shared" si="56"/>
        <v>463******13</v>
      </c>
    </row>
    <row r="3589" spans="1:12" x14ac:dyDescent="0.25">
      <c r="A3589" t="s">
        <v>6952</v>
      </c>
      <c r="B3589" t="s">
        <v>6953</v>
      </c>
      <c r="C3589" t="s">
        <v>17</v>
      </c>
      <c r="D3589" s="1">
        <v>45299.90415509259</v>
      </c>
      <c r="E3589" s="18" t="s">
        <v>11</v>
      </c>
      <c r="F3589" s="13" t="s">
        <v>16</v>
      </c>
      <c r="G3589" t="s">
        <v>14</v>
      </c>
      <c r="H3589">
        <v>0</v>
      </c>
      <c r="I3589" s="2"/>
      <c r="J3589" s="4">
        <v>0</v>
      </c>
      <c r="K3589" t="str">
        <f>IF((LEN(relatorio_Ananindeua[[#This Row],[CIF/CPF/CNPJ]])=14),relatorio_Ananindeua[[#This Row],[CIF/CPF/CNPJ]],relatorio_Ananindeua[[#This Row],[Coluna2]])</f>
        <v>46327849000175</v>
      </c>
      <c r="L3589" t="str">
        <f t="shared" si="56"/>
        <v>463******75</v>
      </c>
    </row>
    <row r="3590" spans="1:12" x14ac:dyDescent="0.25">
      <c r="A3590" t="s">
        <v>2762</v>
      </c>
      <c r="B3590" t="s">
        <v>2763</v>
      </c>
      <c r="C3590" t="s">
        <v>17</v>
      </c>
      <c r="D3590" s="1">
        <v>45299.904189814813</v>
      </c>
      <c r="E3590" s="18" t="s">
        <v>11</v>
      </c>
      <c r="F3590" s="13" t="s">
        <v>16</v>
      </c>
      <c r="G3590" t="s">
        <v>14</v>
      </c>
      <c r="H3590">
        <v>0</v>
      </c>
      <c r="I3590" s="2"/>
      <c r="J3590" s="4">
        <v>0</v>
      </c>
      <c r="K3590" t="str">
        <f>IF((LEN(relatorio_Ananindeua[[#This Row],[CIF/CPF/CNPJ]])=14),relatorio_Ananindeua[[#This Row],[CIF/CPF/CNPJ]],relatorio_Ananindeua[[#This Row],[Coluna2]])</f>
        <v>30291531000141</v>
      </c>
      <c r="L3590" t="str">
        <f t="shared" si="56"/>
        <v>302******41</v>
      </c>
    </row>
    <row r="3591" spans="1:12" x14ac:dyDescent="0.25">
      <c r="A3591" t="s">
        <v>6938</v>
      </c>
      <c r="B3591" t="s">
        <v>6939</v>
      </c>
      <c r="C3591" t="s">
        <v>17</v>
      </c>
      <c r="D3591" s="1">
        <v>45299.904270833336</v>
      </c>
      <c r="E3591" s="18" t="s">
        <v>11</v>
      </c>
      <c r="F3591" s="13" t="s">
        <v>16</v>
      </c>
      <c r="G3591" t="s">
        <v>14</v>
      </c>
      <c r="H3591">
        <v>0</v>
      </c>
      <c r="I3591" s="2"/>
      <c r="J3591" s="4">
        <v>0</v>
      </c>
      <c r="K3591" t="str">
        <f>IF((LEN(relatorio_Ananindeua[[#This Row],[CIF/CPF/CNPJ]])=14),relatorio_Ananindeua[[#This Row],[CIF/CPF/CNPJ]],relatorio_Ananindeua[[#This Row],[Coluna2]])</f>
        <v>46301162000160</v>
      </c>
      <c r="L3591" t="str">
        <f t="shared" si="56"/>
        <v>463******60</v>
      </c>
    </row>
    <row r="3592" spans="1:12" x14ac:dyDescent="0.25">
      <c r="A3592" t="s">
        <v>6930</v>
      </c>
      <c r="B3592" t="s">
        <v>6931</v>
      </c>
      <c r="C3592" t="s">
        <v>17</v>
      </c>
      <c r="D3592" s="1">
        <v>45299.904293981483</v>
      </c>
      <c r="E3592" s="18" t="s">
        <v>11</v>
      </c>
      <c r="F3592" s="13" t="s">
        <v>16</v>
      </c>
      <c r="G3592" t="s">
        <v>14</v>
      </c>
      <c r="H3592">
        <v>0</v>
      </c>
      <c r="I3592" s="2"/>
      <c r="J3592" s="4">
        <v>0</v>
      </c>
      <c r="K3592" t="str">
        <f>IF((LEN(relatorio_Ananindeua[[#This Row],[CIF/CPF/CNPJ]])=14),relatorio_Ananindeua[[#This Row],[CIF/CPF/CNPJ]],relatorio_Ananindeua[[#This Row],[Coluna2]])</f>
        <v>46284712000180</v>
      </c>
      <c r="L3592" t="str">
        <f t="shared" si="56"/>
        <v>462******80</v>
      </c>
    </row>
    <row r="3593" spans="1:12" x14ac:dyDescent="0.25">
      <c r="A3593" t="s">
        <v>1736</v>
      </c>
      <c r="B3593" t="s">
        <v>1737</v>
      </c>
      <c r="C3593" t="s">
        <v>17</v>
      </c>
      <c r="D3593" s="1">
        <v>45299.904305555552</v>
      </c>
      <c r="E3593" s="18" t="s">
        <v>11</v>
      </c>
      <c r="F3593" s="13" t="s">
        <v>16</v>
      </c>
      <c r="G3593" t="s">
        <v>14</v>
      </c>
      <c r="H3593">
        <v>0</v>
      </c>
      <c r="I3593" s="2"/>
      <c r="J3593" s="4">
        <v>0</v>
      </c>
      <c r="K3593" t="str">
        <f>IF((LEN(relatorio_Ananindeua[[#This Row],[CIF/CPF/CNPJ]])=14),relatorio_Ananindeua[[#This Row],[CIF/CPF/CNPJ]],relatorio_Ananindeua[[#This Row],[Coluna2]])</f>
        <v>24035283000175</v>
      </c>
      <c r="L3593" t="str">
        <f t="shared" si="56"/>
        <v>240******75</v>
      </c>
    </row>
    <row r="3594" spans="1:12" x14ac:dyDescent="0.25">
      <c r="A3594" t="s">
        <v>6922</v>
      </c>
      <c r="B3594" t="s">
        <v>6923</v>
      </c>
      <c r="C3594" t="s">
        <v>17</v>
      </c>
      <c r="D3594" s="1">
        <v>45299.904386574075</v>
      </c>
      <c r="E3594" s="18" t="s">
        <v>11</v>
      </c>
      <c r="F3594" s="13" t="s">
        <v>16</v>
      </c>
      <c r="G3594" t="s">
        <v>14</v>
      </c>
      <c r="H3594">
        <v>0</v>
      </c>
      <c r="I3594" s="2"/>
      <c r="J3594" s="4">
        <v>0</v>
      </c>
      <c r="K3594" t="str">
        <f>IF((LEN(relatorio_Ananindeua[[#This Row],[CIF/CPF/CNPJ]])=14),relatorio_Ananindeua[[#This Row],[CIF/CPF/CNPJ]],relatorio_Ananindeua[[#This Row],[Coluna2]])</f>
        <v>46250382000102</v>
      </c>
      <c r="L3594" t="str">
        <f t="shared" si="56"/>
        <v>462******02</v>
      </c>
    </row>
    <row r="3595" spans="1:12" x14ac:dyDescent="0.25">
      <c r="A3595" t="s">
        <v>6918</v>
      </c>
      <c r="B3595" t="s">
        <v>6919</v>
      </c>
      <c r="C3595" t="s">
        <v>17</v>
      </c>
      <c r="D3595" s="1">
        <v>45299.904398148145</v>
      </c>
      <c r="E3595" s="18" t="s">
        <v>11</v>
      </c>
      <c r="F3595" s="13" t="s">
        <v>16</v>
      </c>
      <c r="G3595" t="s">
        <v>14</v>
      </c>
      <c r="H3595">
        <v>0</v>
      </c>
      <c r="I3595" s="2"/>
      <c r="J3595" s="4">
        <v>0</v>
      </c>
      <c r="K3595" t="str">
        <f>IF((LEN(relatorio_Ananindeua[[#This Row],[CIF/CPF/CNPJ]])=14),relatorio_Ananindeua[[#This Row],[CIF/CPF/CNPJ]],relatorio_Ananindeua[[#This Row],[Coluna2]])</f>
        <v>46236085000102</v>
      </c>
      <c r="L3595" t="str">
        <f t="shared" si="56"/>
        <v>462******02</v>
      </c>
    </row>
    <row r="3596" spans="1:12" x14ac:dyDescent="0.25">
      <c r="A3596" t="s">
        <v>6041</v>
      </c>
      <c r="B3596" t="s">
        <v>6042</v>
      </c>
      <c r="C3596" t="s">
        <v>17</v>
      </c>
      <c r="D3596" s="1">
        <v>45299.904548611114</v>
      </c>
      <c r="E3596" s="18" t="s">
        <v>11</v>
      </c>
      <c r="F3596" s="13" t="s">
        <v>16</v>
      </c>
      <c r="G3596" t="s">
        <v>14</v>
      </c>
      <c r="H3596">
        <v>0</v>
      </c>
      <c r="I3596" s="2"/>
      <c r="J3596" s="4">
        <v>0</v>
      </c>
      <c r="K3596" t="str">
        <f>IF((LEN(relatorio_Ananindeua[[#This Row],[CIF/CPF/CNPJ]])=14),relatorio_Ananindeua[[#This Row],[CIF/CPF/CNPJ]],relatorio_Ananindeua[[#This Row],[Coluna2]])</f>
        <v>43718712000153</v>
      </c>
      <c r="L3596" t="str">
        <f t="shared" si="56"/>
        <v>437******53</v>
      </c>
    </row>
    <row r="3597" spans="1:12" x14ac:dyDescent="0.25">
      <c r="A3597" t="s">
        <v>6896</v>
      </c>
      <c r="B3597" t="s">
        <v>6897</v>
      </c>
      <c r="C3597" t="s">
        <v>17</v>
      </c>
      <c r="D3597" s="1">
        <v>45299.904560185183</v>
      </c>
      <c r="E3597" s="18" t="s">
        <v>11</v>
      </c>
      <c r="F3597" s="13" t="s">
        <v>16</v>
      </c>
      <c r="G3597" t="s">
        <v>14</v>
      </c>
      <c r="H3597">
        <v>0</v>
      </c>
      <c r="I3597" s="2"/>
      <c r="J3597" s="4">
        <v>0</v>
      </c>
      <c r="K3597" t="str">
        <f>IF((LEN(relatorio_Ananindeua[[#This Row],[CIF/CPF/CNPJ]])=14),relatorio_Ananindeua[[#This Row],[CIF/CPF/CNPJ]],relatorio_Ananindeua[[#This Row],[Coluna2]])</f>
        <v>46184361000136</v>
      </c>
      <c r="L3597" t="str">
        <f t="shared" si="56"/>
        <v>461******36</v>
      </c>
    </row>
    <row r="3598" spans="1:12" x14ac:dyDescent="0.25">
      <c r="A3598" t="s">
        <v>4315</v>
      </c>
      <c r="B3598" t="s">
        <v>4316</v>
      </c>
      <c r="C3598" t="s">
        <v>17</v>
      </c>
      <c r="D3598" s="1">
        <v>45299.904583333337</v>
      </c>
      <c r="E3598" s="18" t="s">
        <v>11</v>
      </c>
      <c r="F3598" s="13" t="s">
        <v>16</v>
      </c>
      <c r="G3598" t="s">
        <v>14</v>
      </c>
      <c r="H3598">
        <v>0</v>
      </c>
      <c r="I3598" s="2"/>
      <c r="J3598" s="4">
        <v>0</v>
      </c>
      <c r="K3598" t="str">
        <f>IF((LEN(relatorio_Ananindeua[[#This Row],[CIF/CPF/CNPJ]])=14),relatorio_Ananindeua[[#This Row],[CIF/CPF/CNPJ]],relatorio_Ananindeua[[#This Row],[Coluna2]])</f>
        <v>36951030000120</v>
      </c>
      <c r="L3598" t="str">
        <f t="shared" si="56"/>
        <v>369******20</v>
      </c>
    </row>
    <row r="3599" spans="1:12" x14ac:dyDescent="0.25">
      <c r="A3599" t="s">
        <v>6884</v>
      </c>
      <c r="B3599" t="s">
        <v>6885</v>
      </c>
      <c r="C3599" t="s">
        <v>17</v>
      </c>
      <c r="D3599" s="1">
        <v>45299.904652777775</v>
      </c>
      <c r="E3599" s="18" t="s">
        <v>11</v>
      </c>
      <c r="F3599" s="13" t="s">
        <v>16</v>
      </c>
      <c r="G3599" t="s">
        <v>14</v>
      </c>
      <c r="H3599">
        <v>0</v>
      </c>
      <c r="I3599" s="2"/>
      <c r="J3599" s="4">
        <v>0</v>
      </c>
      <c r="K3599" t="str">
        <f>IF((LEN(relatorio_Ananindeua[[#This Row],[CIF/CPF/CNPJ]])=14),relatorio_Ananindeua[[#This Row],[CIF/CPF/CNPJ]],relatorio_Ananindeua[[#This Row],[Coluna2]])</f>
        <v>46165873000155</v>
      </c>
      <c r="L3599" t="str">
        <f t="shared" si="56"/>
        <v>461******55</v>
      </c>
    </row>
    <row r="3600" spans="1:12" x14ac:dyDescent="0.25">
      <c r="A3600" t="s">
        <v>6099</v>
      </c>
      <c r="B3600" t="s">
        <v>6100</v>
      </c>
      <c r="C3600" t="s">
        <v>17</v>
      </c>
      <c r="D3600" s="1">
        <v>45299.904675925929</v>
      </c>
      <c r="E3600" s="18" t="s">
        <v>11</v>
      </c>
      <c r="F3600" s="13" t="s">
        <v>16</v>
      </c>
      <c r="G3600" t="s">
        <v>14</v>
      </c>
      <c r="H3600">
        <v>0</v>
      </c>
      <c r="I3600" s="2"/>
      <c r="J3600" s="4">
        <v>0</v>
      </c>
      <c r="K3600" t="str">
        <f>IF((LEN(relatorio_Ananindeua[[#This Row],[CIF/CPF/CNPJ]])=14),relatorio_Ananindeua[[#This Row],[CIF/CPF/CNPJ]],relatorio_Ananindeua[[#This Row],[Coluna2]])</f>
        <v>43861676000182</v>
      </c>
      <c r="L3600" t="str">
        <f t="shared" si="56"/>
        <v>438******82</v>
      </c>
    </row>
    <row r="3601" spans="1:12" x14ac:dyDescent="0.25">
      <c r="A3601" t="s">
        <v>6882</v>
      </c>
      <c r="B3601" t="s">
        <v>6883</v>
      </c>
      <c r="C3601" t="s">
        <v>17</v>
      </c>
      <c r="D3601" s="1">
        <v>45299.904675925929</v>
      </c>
      <c r="E3601" s="18" t="s">
        <v>11</v>
      </c>
      <c r="F3601" s="13" t="s">
        <v>16</v>
      </c>
      <c r="G3601" t="s">
        <v>14</v>
      </c>
      <c r="H3601">
        <v>0</v>
      </c>
      <c r="I3601" s="2"/>
      <c r="J3601" s="4">
        <v>0</v>
      </c>
      <c r="K3601" t="str">
        <f>IF((LEN(relatorio_Ananindeua[[#This Row],[CIF/CPF/CNPJ]])=14),relatorio_Ananindeua[[#This Row],[CIF/CPF/CNPJ]],relatorio_Ananindeua[[#This Row],[Coluna2]])</f>
        <v>46159228000120</v>
      </c>
      <c r="L3601" t="str">
        <f t="shared" si="56"/>
        <v>461******20</v>
      </c>
    </row>
    <row r="3602" spans="1:12" x14ac:dyDescent="0.25">
      <c r="A3602" t="s">
        <v>6890</v>
      </c>
      <c r="B3602" t="s">
        <v>6891</v>
      </c>
      <c r="C3602" t="s">
        <v>17</v>
      </c>
      <c r="D3602" s="1">
        <v>45299.904675925929</v>
      </c>
      <c r="E3602" s="18" t="s">
        <v>11</v>
      </c>
      <c r="F3602" s="13" t="s">
        <v>16</v>
      </c>
      <c r="G3602" t="s">
        <v>14</v>
      </c>
      <c r="H3602">
        <v>0</v>
      </c>
      <c r="I3602" s="2"/>
      <c r="J3602" s="4">
        <v>0</v>
      </c>
      <c r="K3602" t="str">
        <f>IF((LEN(relatorio_Ananindeua[[#This Row],[CIF/CPF/CNPJ]])=14),relatorio_Ananindeua[[#This Row],[CIF/CPF/CNPJ]],relatorio_Ananindeua[[#This Row],[Coluna2]])</f>
        <v>46170854000117</v>
      </c>
      <c r="L3602" t="str">
        <f t="shared" ref="L3602:L3665" si="57">_xlfn.CONCAT(LEFT(A3602,3),REPT("*",6),RIGHT(A3602,2))</f>
        <v>461******17</v>
      </c>
    </row>
    <row r="3603" spans="1:12" x14ac:dyDescent="0.25">
      <c r="A3603" t="s">
        <v>4345</v>
      </c>
      <c r="B3603" t="s">
        <v>4346</v>
      </c>
      <c r="C3603" t="s">
        <v>17</v>
      </c>
      <c r="D3603" s="1">
        <v>45299.904699074075</v>
      </c>
      <c r="E3603" s="18" t="s">
        <v>11</v>
      </c>
      <c r="F3603" s="13" t="s">
        <v>16</v>
      </c>
      <c r="G3603" t="s">
        <v>14</v>
      </c>
      <c r="H3603">
        <v>0</v>
      </c>
      <c r="I3603" s="2"/>
      <c r="J3603" s="4">
        <v>0</v>
      </c>
      <c r="K3603" t="str">
        <f>IF((LEN(relatorio_Ananindeua[[#This Row],[CIF/CPF/CNPJ]])=14),relatorio_Ananindeua[[#This Row],[CIF/CPF/CNPJ]],relatorio_Ananindeua[[#This Row],[Coluna2]])</f>
        <v>37129991000117</v>
      </c>
      <c r="L3603" t="str">
        <f t="shared" si="57"/>
        <v>371******17</v>
      </c>
    </row>
    <row r="3604" spans="1:12" x14ac:dyDescent="0.25">
      <c r="A3604" t="s">
        <v>6866</v>
      </c>
      <c r="B3604" t="s">
        <v>6867</v>
      </c>
      <c r="C3604" t="s">
        <v>17</v>
      </c>
      <c r="D3604" s="1">
        <v>45299.904780092591</v>
      </c>
      <c r="E3604" s="18" t="s">
        <v>11</v>
      </c>
      <c r="F3604" s="13" t="s">
        <v>16</v>
      </c>
      <c r="G3604" t="s">
        <v>14</v>
      </c>
      <c r="H3604">
        <v>0</v>
      </c>
      <c r="I3604" s="2"/>
      <c r="J3604" s="4">
        <v>0</v>
      </c>
      <c r="K3604" t="str">
        <f>IF((LEN(relatorio_Ananindeua[[#This Row],[CIF/CPF/CNPJ]])=14),relatorio_Ananindeua[[#This Row],[CIF/CPF/CNPJ]],relatorio_Ananindeua[[#This Row],[Coluna2]])</f>
        <v>46118529000105</v>
      </c>
      <c r="L3604" t="str">
        <f t="shared" si="57"/>
        <v>461******05</v>
      </c>
    </row>
    <row r="3605" spans="1:12" x14ac:dyDescent="0.25">
      <c r="A3605" t="s">
        <v>1859</v>
      </c>
      <c r="B3605" t="s">
        <v>1860</v>
      </c>
      <c r="C3605" t="s">
        <v>17</v>
      </c>
      <c r="D3605" s="1">
        <v>45299.904791666668</v>
      </c>
      <c r="E3605" s="18" t="s">
        <v>11</v>
      </c>
      <c r="F3605" s="13" t="s">
        <v>16</v>
      </c>
      <c r="G3605" t="s">
        <v>14</v>
      </c>
      <c r="H3605">
        <v>0</v>
      </c>
      <c r="I3605" s="2"/>
      <c r="J3605" s="4">
        <v>0</v>
      </c>
      <c r="K3605" t="str">
        <f>IF((LEN(relatorio_Ananindeua[[#This Row],[CIF/CPF/CNPJ]])=14),relatorio_Ananindeua[[#This Row],[CIF/CPF/CNPJ]],relatorio_Ananindeua[[#This Row],[Coluna2]])</f>
        <v>24836208000103</v>
      </c>
      <c r="L3605" t="str">
        <f t="shared" si="57"/>
        <v>248******03</v>
      </c>
    </row>
    <row r="3606" spans="1:12" x14ac:dyDescent="0.25">
      <c r="A3606" t="s">
        <v>6848</v>
      </c>
      <c r="B3606" t="s">
        <v>6849</v>
      </c>
      <c r="C3606" t="s">
        <v>17</v>
      </c>
      <c r="D3606" s="1">
        <v>45299.904803240737</v>
      </c>
      <c r="E3606" s="18" t="s">
        <v>11</v>
      </c>
      <c r="F3606" s="13" t="s">
        <v>16</v>
      </c>
      <c r="G3606" t="s">
        <v>14</v>
      </c>
      <c r="H3606">
        <v>0</v>
      </c>
      <c r="I3606" s="2"/>
      <c r="J3606" s="4">
        <v>0</v>
      </c>
      <c r="K3606" t="str">
        <f>IF((LEN(relatorio_Ananindeua[[#This Row],[CIF/CPF/CNPJ]])=14),relatorio_Ananindeua[[#This Row],[CIF/CPF/CNPJ]],relatorio_Ananindeua[[#This Row],[Coluna2]])</f>
        <v>46079633000138</v>
      </c>
      <c r="L3606" t="str">
        <f t="shared" si="57"/>
        <v>460******38</v>
      </c>
    </row>
    <row r="3607" spans="1:12" x14ac:dyDescent="0.25">
      <c r="A3607" t="s">
        <v>6844</v>
      </c>
      <c r="B3607" t="s">
        <v>6845</v>
      </c>
      <c r="C3607" t="s">
        <v>17</v>
      </c>
      <c r="D3607" s="1">
        <v>45299.90488425926</v>
      </c>
      <c r="E3607" s="18" t="s">
        <v>11</v>
      </c>
      <c r="F3607" s="13" t="s">
        <v>16</v>
      </c>
      <c r="G3607" t="s">
        <v>14</v>
      </c>
      <c r="H3607">
        <v>0</v>
      </c>
      <c r="I3607" s="2"/>
      <c r="J3607" s="4">
        <v>0</v>
      </c>
      <c r="K3607" t="str">
        <f>IF((LEN(relatorio_Ananindeua[[#This Row],[CIF/CPF/CNPJ]])=14),relatorio_Ananindeua[[#This Row],[CIF/CPF/CNPJ]],relatorio_Ananindeua[[#This Row],[Coluna2]])</f>
        <v>46067494000122</v>
      </c>
      <c r="L3607" t="str">
        <f t="shared" si="57"/>
        <v>460******22</v>
      </c>
    </row>
    <row r="3608" spans="1:12" x14ac:dyDescent="0.25">
      <c r="A3608" t="s">
        <v>2490</v>
      </c>
      <c r="B3608" t="s">
        <v>2491</v>
      </c>
      <c r="C3608" t="s">
        <v>17</v>
      </c>
      <c r="D3608" s="1">
        <v>45299.904907407406</v>
      </c>
      <c r="E3608" s="18" t="s">
        <v>11</v>
      </c>
      <c r="F3608" s="13" t="s">
        <v>16</v>
      </c>
      <c r="G3608" t="s">
        <v>14</v>
      </c>
      <c r="H3608">
        <v>0</v>
      </c>
      <c r="I3608" s="2"/>
      <c r="J3608" s="4">
        <v>0</v>
      </c>
      <c r="K3608" t="str">
        <f>IF((LEN(relatorio_Ananindeua[[#This Row],[CIF/CPF/CNPJ]])=14),relatorio_Ananindeua[[#This Row],[CIF/CPF/CNPJ]],relatorio_Ananindeua[[#This Row],[Coluna2]])</f>
        <v>29006456000140</v>
      </c>
      <c r="L3608" t="str">
        <f t="shared" si="57"/>
        <v>290******40</v>
      </c>
    </row>
    <row r="3609" spans="1:12" x14ac:dyDescent="0.25">
      <c r="A3609" t="s">
        <v>6840</v>
      </c>
      <c r="B3609" t="s">
        <v>6841</v>
      </c>
      <c r="C3609" t="s">
        <v>17</v>
      </c>
      <c r="D3609" s="1">
        <v>45299.904918981483</v>
      </c>
      <c r="E3609" s="18" t="s">
        <v>11</v>
      </c>
      <c r="F3609" s="13" t="s">
        <v>16</v>
      </c>
      <c r="G3609" t="s">
        <v>14</v>
      </c>
      <c r="H3609">
        <v>0</v>
      </c>
      <c r="I3609" s="2"/>
      <c r="J3609" s="4">
        <v>0</v>
      </c>
      <c r="K3609" t="str">
        <f>IF((LEN(relatorio_Ananindeua[[#This Row],[CIF/CPF/CNPJ]])=14),relatorio_Ananindeua[[#This Row],[CIF/CPF/CNPJ]],relatorio_Ananindeua[[#This Row],[Coluna2]])</f>
        <v>46045672000114</v>
      </c>
      <c r="L3609" t="str">
        <f t="shared" si="57"/>
        <v>460******14</v>
      </c>
    </row>
    <row r="3610" spans="1:12" x14ac:dyDescent="0.25">
      <c r="A3610" t="s">
        <v>6838</v>
      </c>
      <c r="B3610" t="s">
        <v>6839</v>
      </c>
      <c r="C3610" t="s">
        <v>17</v>
      </c>
      <c r="D3610" s="1">
        <v>45299.904930555553</v>
      </c>
      <c r="E3610" s="18" t="s">
        <v>11</v>
      </c>
      <c r="F3610" s="13" t="s">
        <v>16</v>
      </c>
      <c r="G3610" t="s">
        <v>14</v>
      </c>
      <c r="H3610">
        <v>0</v>
      </c>
      <c r="I3610" s="2"/>
      <c r="J3610" s="4">
        <v>0</v>
      </c>
      <c r="K3610" t="str">
        <f>IF((LEN(relatorio_Ananindeua[[#This Row],[CIF/CPF/CNPJ]])=14),relatorio_Ananindeua[[#This Row],[CIF/CPF/CNPJ]],relatorio_Ananindeua[[#This Row],[Coluna2]])</f>
        <v>46038335000108</v>
      </c>
      <c r="L3610" t="str">
        <f t="shared" si="57"/>
        <v>460******08</v>
      </c>
    </row>
    <row r="3611" spans="1:12" x14ac:dyDescent="0.25">
      <c r="A3611" t="s">
        <v>6832</v>
      </c>
      <c r="B3611" t="s">
        <v>6833</v>
      </c>
      <c r="C3611" t="s">
        <v>17</v>
      </c>
      <c r="D3611" s="1">
        <v>45299.904942129629</v>
      </c>
      <c r="E3611" s="18" t="s">
        <v>11</v>
      </c>
      <c r="F3611" s="13" t="s">
        <v>16</v>
      </c>
      <c r="G3611" t="s">
        <v>14</v>
      </c>
      <c r="H3611">
        <v>0</v>
      </c>
      <c r="I3611" s="2"/>
      <c r="J3611" s="4">
        <v>0</v>
      </c>
      <c r="K3611" t="str">
        <f>IF((LEN(relatorio_Ananindeua[[#This Row],[CIF/CPF/CNPJ]])=14),relatorio_Ananindeua[[#This Row],[CIF/CPF/CNPJ]],relatorio_Ananindeua[[#This Row],[Coluna2]])</f>
        <v>46021296000128</v>
      </c>
      <c r="L3611" t="str">
        <f t="shared" si="57"/>
        <v>460******28</v>
      </c>
    </row>
    <row r="3612" spans="1:12" x14ac:dyDescent="0.25">
      <c r="A3612" t="s">
        <v>723</v>
      </c>
      <c r="B3612" t="s">
        <v>724</v>
      </c>
      <c r="C3612" t="s">
        <v>17</v>
      </c>
      <c r="D3612" s="1">
        <v>45299.904953703706</v>
      </c>
      <c r="E3612" s="18" t="s">
        <v>11</v>
      </c>
      <c r="F3612" s="13" t="s">
        <v>16</v>
      </c>
      <c r="G3612" t="s">
        <v>14</v>
      </c>
      <c r="H3612">
        <v>0</v>
      </c>
      <c r="I3612" s="2"/>
      <c r="J3612" s="4">
        <v>0</v>
      </c>
      <c r="K3612" t="str">
        <f>IF((LEN(relatorio_Ananindeua[[#This Row],[CIF/CPF/CNPJ]])=14),relatorio_Ananindeua[[#This Row],[CIF/CPF/CNPJ]],relatorio_Ananindeua[[#This Row],[Coluna2]])</f>
        <v>15298248000158</v>
      </c>
      <c r="L3612" t="str">
        <f t="shared" si="57"/>
        <v>152******58</v>
      </c>
    </row>
    <row r="3613" spans="1:12" x14ac:dyDescent="0.25">
      <c r="A3613" t="s">
        <v>3826</v>
      </c>
      <c r="B3613" t="s">
        <v>3827</v>
      </c>
      <c r="C3613" t="s">
        <v>17</v>
      </c>
      <c r="D3613" s="1">
        <v>45299.904965277776</v>
      </c>
      <c r="E3613" s="18" t="s">
        <v>11</v>
      </c>
      <c r="F3613" s="13" t="s">
        <v>16</v>
      </c>
      <c r="G3613" t="s">
        <v>14</v>
      </c>
      <c r="H3613">
        <v>0</v>
      </c>
      <c r="I3613" s="2"/>
      <c r="J3613" s="4">
        <v>0</v>
      </c>
      <c r="K3613" t="str">
        <f>IF((LEN(relatorio_Ananindeua[[#This Row],[CIF/CPF/CNPJ]])=14),relatorio_Ananindeua[[#This Row],[CIF/CPF/CNPJ]],relatorio_Ananindeua[[#This Row],[Coluna2]])</f>
        <v>35023877000182</v>
      </c>
      <c r="L3613" t="str">
        <f t="shared" si="57"/>
        <v>350******82</v>
      </c>
    </row>
    <row r="3614" spans="1:12" x14ac:dyDescent="0.25">
      <c r="A3614" t="s">
        <v>3676</v>
      </c>
      <c r="B3614" t="s">
        <v>3677</v>
      </c>
      <c r="C3614" t="s">
        <v>17</v>
      </c>
      <c r="D3614" s="1">
        <v>45299.904999999999</v>
      </c>
      <c r="E3614" s="18" t="s">
        <v>11</v>
      </c>
      <c r="F3614" s="13" t="s">
        <v>16</v>
      </c>
      <c r="G3614" t="s">
        <v>14</v>
      </c>
      <c r="H3614">
        <v>0</v>
      </c>
      <c r="I3614" s="2"/>
      <c r="J3614" s="4">
        <v>0</v>
      </c>
      <c r="K3614" t="str">
        <f>IF((LEN(relatorio_Ananindeua[[#This Row],[CIF/CPF/CNPJ]])=14),relatorio_Ananindeua[[#This Row],[CIF/CPF/CNPJ]],relatorio_Ananindeua[[#This Row],[Coluna2]])</f>
        <v>34533401000129</v>
      </c>
      <c r="L3614" t="str">
        <f t="shared" si="57"/>
        <v>345******29</v>
      </c>
    </row>
    <row r="3615" spans="1:12" x14ac:dyDescent="0.25">
      <c r="A3615" t="s">
        <v>6067</v>
      </c>
      <c r="B3615" t="s">
        <v>6068</v>
      </c>
      <c r="C3615" t="s">
        <v>17</v>
      </c>
      <c r="D3615" s="1">
        <v>45299.905034722222</v>
      </c>
      <c r="E3615" s="18" t="s">
        <v>11</v>
      </c>
      <c r="F3615" s="13" t="s">
        <v>16</v>
      </c>
      <c r="G3615" t="s">
        <v>14</v>
      </c>
      <c r="H3615">
        <v>0</v>
      </c>
      <c r="I3615" s="2"/>
      <c r="J3615" s="4">
        <v>0</v>
      </c>
      <c r="K3615" t="str">
        <f>IF((LEN(relatorio_Ananindeua[[#This Row],[CIF/CPF/CNPJ]])=14),relatorio_Ananindeua[[#This Row],[CIF/CPF/CNPJ]],relatorio_Ananindeua[[#This Row],[Coluna2]])</f>
        <v>43762943000164</v>
      </c>
      <c r="L3615" t="str">
        <f t="shared" si="57"/>
        <v>437******64</v>
      </c>
    </row>
    <row r="3616" spans="1:12" x14ac:dyDescent="0.25">
      <c r="A3616" t="s">
        <v>6818</v>
      </c>
      <c r="B3616" t="s">
        <v>6819</v>
      </c>
      <c r="C3616" t="s">
        <v>17</v>
      </c>
      <c r="D3616" s="1">
        <v>45299.905115740738</v>
      </c>
      <c r="E3616" s="18" t="s">
        <v>11</v>
      </c>
      <c r="F3616" s="13" t="s">
        <v>16</v>
      </c>
      <c r="G3616" t="s">
        <v>14</v>
      </c>
      <c r="H3616">
        <v>0</v>
      </c>
      <c r="I3616" s="2"/>
      <c r="J3616" s="4">
        <v>0</v>
      </c>
      <c r="K3616" t="str">
        <f>IF((LEN(relatorio_Ananindeua[[#This Row],[CIF/CPF/CNPJ]])=14),relatorio_Ananindeua[[#This Row],[CIF/CPF/CNPJ]],relatorio_Ananindeua[[#This Row],[Coluna2]])</f>
        <v>45977173000100</v>
      </c>
      <c r="L3616" t="str">
        <f t="shared" si="57"/>
        <v>459******00</v>
      </c>
    </row>
    <row r="3617" spans="1:12" x14ac:dyDescent="0.25">
      <c r="A3617" t="s">
        <v>6814</v>
      </c>
      <c r="B3617" t="s">
        <v>6815</v>
      </c>
      <c r="C3617" t="s">
        <v>17</v>
      </c>
      <c r="D3617" s="1">
        <v>45299.905138888891</v>
      </c>
      <c r="E3617" s="18" t="s">
        <v>11</v>
      </c>
      <c r="F3617" s="13" t="s">
        <v>16</v>
      </c>
      <c r="G3617" t="s">
        <v>14</v>
      </c>
      <c r="H3617">
        <v>0</v>
      </c>
      <c r="I3617" s="2"/>
      <c r="J3617" s="4">
        <v>0</v>
      </c>
      <c r="K3617" t="str">
        <f>IF((LEN(relatorio_Ananindeua[[#This Row],[CIF/CPF/CNPJ]])=14),relatorio_Ananindeua[[#This Row],[CIF/CPF/CNPJ]],relatorio_Ananindeua[[#This Row],[Coluna2]])</f>
        <v>45976282000103</v>
      </c>
      <c r="L3617" t="str">
        <f t="shared" si="57"/>
        <v>459******03</v>
      </c>
    </row>
    <row r="3618" spans="1:12" x14ac:dyDescent="0.25">
      <c r="A3618" t="s">
        <v>6816</v>
      </c>
      <c r="B3618" t="s">
        <v>6817</v>
      </c>
      <c r="C3618" t="s">
        <v>17</v>
      </c>
      <c r="D3618" s="1">
        <v>45299.905138888891</v>
      </c>
      <c r="E3618" s="18" t="s">
        <v>11</v>
      </c>
      <c r="F3618" s="13" t="s">
        <v>16</v>
      </c>
      <c r="G3618" t="s">
        <v>14</v>
      </c>
      <c r="H3618">
        <v>0</v>
      </c>
      <c r="I3618" s="2"/>
      <c r="J3618" s="4">
        <v>0</v>
      </c>
      <c r="K3618" t="str">
        <f>IF((LEN(relatorio_Ananindeua[[#This Row],[CIF/CPF/CNPJ]])=14),relatorio_Ananindeua[[#This Row],[CIF/CPF/CNPJ]],relatorio_Ananindeua[[#This Row],[Coluna2]])</f>
        <v>45976434000160</v>
      </c>
      <c r="L3618" t="str">
        <f t="shared" si="57"/>
        <v>459******60</v>
      </c>
    </row>
    <row r="3619" spans="1:12" x14ac:dyDescent="0.25">
      <c r="A3619" t="s">
        <v>6541</v>
      </c>
      <c r="B3619" t="s">
        <v>6542</v>
      </c>
      <c r="C3619" t="s">
        <v>17</v>
      </c>
      <c r="D3619" s="1">
        <v>45299.905150462961</v>
      </c>
      <c r="E3619" s="18" t="s">
        <v>11</v>
      </c>
      <c r="F3619" s="13" t="s">
        <v>16</v>
      </c>
      <c r="G3619" t="s">
        <v>14</v>
      </c>
      <c r="H3619">
        <v>0</v>
      </c>
      <c r="I3619" s="2"/>
      <c r="J3619" s="4">
        <v>0</v>
      </c>
      <c r="K3619" t="str">
        <f>IF((LEN(relatorio_Ananindeua[[#This Row],[CIF/CPF/CNPJ]])=14),relatorio_Ananindeua[[#This Row],[CIF/CPF/CNPJ]],relatorio_Ananindeua[[#This Row],[Coluna2]])</f>
        <v>45245128000153</v>
      </c>
      <c r="L3619" t="str">
        <f t="shared" si="57"/>
        <v>452******53</v>
      </c>
    </row>
    <row r="3620" spans="1:12" x14ac:dyDescent="0.25">
      <c r="A3620" t="s">
        <v>6799</v>
      </c>
      <c r="B3620" t="s">
        <v>6800</v>
      </c>
      <c r="C3620" t="s">
        <v>17</v>
      </c>
      <c r="D3620" s="1">
        <v>45299.905231481483</v>
      </c>
      <c r="E3620" s="18" t="s">
        <v>11</v>
      </c>
      <c r="F3620" s="13" t="s">
        <v>16</v>
      </c>
      <c r="G3620" t="s">
        <v>14</v>
      </c>
      <c r="H3620">
        <v>0</v>
      </c>
      <c r="I3620" s="2"/>
      <c r="J3620" s="4">
        <v>0</v>
      </c>
      <c r="K3620" t="str">
        <f>IF((LEN(relatorio_Ananindeua[[#This Row],[CIF/CPF/CNPJ]])=14),relatorio_Ananindeua[[#This Row],[CIF/CPF/CNPJ]],relatorio_Ananindeua[[#This Row],[Coluna2]])</f>
        <v>45923157000127</v>
      </c>
      <c r="L3620" t="str">
        <f t="shared" si="57"/>
        <v>459******27</v>
      </c>
    </row>
    <row r="3621" spans="1:12" x14ac:dyDescent="0.25">
      <c r="A3621" t="s">
        <v>4341</v>
      </c>
      <c r="B3621" t="s">
        <v>4342</v>
      </c>
      <c r="C3621" t="s">
        <v>17</v>
      </c>
      <c r="D3621" s="1">
        <v>45299.90525462963</v>
      </c>
      <c r="E3621" s="18" t="s">
        <v>11</v>
      </c>
      <c r="F3621" s="13" t="s">
        <v>16</v>
      </c>
      <c r="G3621" t="s">
        <v>14</v>
      </c>
      <c r="H3621">
        <v>0</v>
      </c>
      <c r="I3621" s="2"/>
      <c r="J3621" s="4">
        <v>0</v>
      </c>
      <c r="K3621" t="str">
        <f>IF((LEN(relatorio_Ananindeua[[#This Row],[CIF/CPF/CNPJ]])=14),relatorio_Ananindeua[[#This Row],[CIF/CPF/CNPJ]],relatorio_Ananindeua[[#This Row],[Coluna2]])</f>
        <v>37123313000147</v>
      </c>
      <c r="L3621" t="str">
        <f t="shared" si="57"/>
        <v>371******47</v>
      </c>
    </row>
    <row r="3622" spans="1:12" x14ac:dyDescent="0.25">
      <c r="A3622" t="s">
        <v>4327</v>
      </c>
      <c r="B3622" t="s">
        <v>4328</v>
      </c>
      <c r="C3622" t="s">
        <v>17</v>
      </c>
      <c r="D3622" s="1">
        <v>45299.905289351853</v>
      </c>
      <c r="E3622" s="18" t="s">
        <v>11</v>
      </c>
      <c r="F3622" s="13" t="s">
        <v>16</v>
      </c>
      <c r="G3622" t="s">
        <v>14</v>
      </c>
      <c r="H3622">
        <v>0</v>
      </c>
      <c r="I3622" s="2"/>
      <c r="J3622" s="4">
        <v>0</v>
      </c>
      <c r="K3622" t="str">
        <f>IF((LEN(relatorio_Ananindeua[[#This Row],[CIF/CPF/CNPJ]])=14),relatorio_Ananindeua[[#This Row],[CIF/CPF/CNPJ]],relatorio_Ananindeua[[#This Row],[Coluna2]])</f>
        <v>37048434000171</v>
      </c>
      <c r="L3622" t="str">
        <f t="shared" si="57"/>
        <v>370******71</v>
      </c>
    </row>
    <row r="3623" spans="1:12" x14ac:dyDescent="0.25">
      <c r="A3623" t="s">
        <v>6801</v>
      </c>
      <c r="B3623" t="s">
        <v>6802</v>
      </c>
      <c r="C3623" t="s">
        <v>17</v>
      </c>
      <c r="D3623" s="1">
        <v>45299.905300925922</v>
      </c>
      <c r="E3623" s="18" t="s">
        <v>11</v>
      </c>
      <c r="F3623" s="13" t="s">
        <v>16</v>
      </c>
      <c r="G3623" t="s">
        <v>14</v>
      </c>
      <c r="H3623">
        <v>0</v>
      </c>
      <c r="I3623" s="2"/>
      <c r="J3623" s="4">
        <v>0</v>
      </c>
      <c r="K3623" t="str">
        <f>IF((LEN(relatorio_Ananindeua[[#This Row],[CIF/CPF/CNPJ]])=14),relatorio_Ananindeua[[#This Row],[CIF/CPF/CNPJ]],relatorio_Ananindeua[[#This Row],[Coluna2]])</f>
        <v>45924780000102</v>
      </c>
      <c r="L3623" t="str">
        <f t="shared" si="57"/>
        <v>459******02</v>
      </c>
    </row>
    <row r="3624" spans="1:12" x14ac:dyDescent="0.25">
      <c r="A3624" t="s">
        <v>4392</v>
      </c>
      <c r="B3624" t="s">
        <v>4393</v>
      </c>
      <c r="C3624" t="s">
        <v>17</v>
      </c>
      <c r="D3624" s="1">
        <v>45299.905312499999</v>
      </c>
      <c r="E3624" s="18" t="s">
        <v>11</v>
      </c>
      <c r="F3624" s="13" t="s">
        <v>16</v>
      </c>
      <c r="G3624" t="s">
        <v>14</v>
      </c>
      <c r="H3624">
        <v>0</v>
      </c>
      <c r="I3624" s="2"/>
      <c r="J3624" s="4">
        <v>0</v>
      </c>
      <c r="K3624" t="str">
        <f>IF((LEN(relatorio_Ananindeua[[#This Row],[CIF/CPF/CNPJ]])=14),relatorio_Ananindeua[[#This Row],[CIF/CPF/CNPJ]],relatorio_Ananindeua[[#This Row],[Coluna2]])</f>
        <v>37345746000147</v>
      </c>
      <c r="L3624" t="str">
        <f t="shared" si="57"/>
        <v>373******47</v>
      </c>
    </row>
    <row r="3625" spans="1:12" x14ac:dyDescent="0.25">
      <c r="A3625" t="s">
        <v>5841</v>
      </c>
      <c r="B3625" t="s">
        <v>5842</v>
      </c>
      <c r="C3625" t="s">
        <v>17</v>
      </c>
      <c r="D3625" s="1">
        <v>45299.905335648145</v>
      </c>
      <c r="E3625" s="18" t="s">
        <v>11</v>
      </c>
      <c r="F3625" s="13" t="s">
        <v>16</v>
      </c>
      <c r="G3625" t="s">
        <v>14</v>
      </c>
      <c r="H3625">
        <v>0</v>
      </c>
      <c r="I3625" s="2"/>
      <c r="J3625" s="4">
        <v>0</v>
      </c>
      <c r="K3625" t="str">
        <f>IF((LEN(relatorio_Ananindeua[[#This Row],[CIF/CPF/CNPJ]])=14),relatorio_Ananindeua[[#This Row],[CIF/CPF/CNPJ]],relatorio_Ananindeua[[#This Row],[Coluna2]])</f>
        <v>43129003000132</v>
      </c>
      <c r="L3625" t="str">
        <f t="shared" si="57"/>
        <v>431******32</v>
      </c>
    </row>
    <row r="3626" spans="1:12" x14ac:dyDescent="0.25">
      <c r="A3626" t="s">
        <v>6791</v>
      </c>
      <c r="B3626" t="s">
        <v>6792</v>
      </c>
      <c r="C3626" t="s">
        <v>17</v>
      </c>
      <c r="D3626" s="1">
        <v>45299.905347222222</v>
      </c>
      <c r="E3626" s="18" t="s">
        <v>11</v>
      </c>
      <c r="F3626" s="13" t="s">
        <v>16</v>
      </c>
      <c r="G3626" t="s">
        <v>14</v>
      </c>
      <c r="H3626">
        <v>0</v>
      </c>
      <c r="I3626" s="2"/>
      <c r="J3626" s="4">
        <v>0</v>
      </c>
      <c r="K3626" t="str">
        <f>IF((LEN(relatorio_Ananindeua[[#This Row],[CIF/CPF/CNPJ]])=14),relatorio_Ananindeua[[#This Row],[CIF/CPF/CNPJ]],relatorio_Ananindeua[[#This Row],[Coluna2]])</f>
        <v>45895403000184</v>
      </c>
      <c r="L3626" t="str">
        <f t="shared" si="57"/>
        <v>458******84</v>
      </c>
    </row>
    <row r="3627" spans="1:12" x14ac:dyDescent="0.25">
      <c r="A3627" t="s">
        <v>6795</v>
      </c>
      <c r="B3627" t="s">
        <v>6796</v>
      </c>
      <c r="C3627" t="s">
        <v>17</v>
      </c>
      <c r="D3627" s="1">
        <v>45299.905347222222</v>
      </c>
      <c r="E3627" s="18" t="s">
        <v>11</v>
      </c>
      <c r="F3627" s="13" t="s">
        <v>16</v>
      </c>
      <c r="G3627" t="s">
        <v>14</v>
      </c>
      <c r="H3627">
        <v>0</v>
      </c>
      <c r="I3627" s="2"/>
      <c r="J3627" s="4">
        <v>0</v>
      </c>
      <c r="K3627" t="str">
        <f>IF((LEN(relatorio_Ananindeua[[#This Row],[CIF/CPF/CNPJ]])=14),relatorio_Ananindeua[[#This Row],[CIF/CPF/CNPJ]],relatorio_Ananindeua[[#This Row],[Coluna2]])</f>
        <v>45912861000184</v>
      </c>
      <c r="L3627" t="str">
        <f t="shared" si="57"/>
        <v>459******84</v>
      </c>
    </row>
    <row r="3628" spans="1:12" x14ac:dyDescent="0.25">
      <c r="A3628" t="s">
        <v>6089</v>
      </c>
      <c r="B3628" t="s">
        <v>6090</v>
      </c>
      <c r="C3628" t="s">
        <v>17</v>
      </c>
      <c r="D3628" s="1">
        <v>45299.907048611109</v>
      </c>
      <c r="E3628" s="18" t="s">
        <v>11</v>
      </c>
      <c r="F3628" s="13" t="s">
        <v>16</v>
      </c>
      <c r="G3628" t="s">
        <v>14</v>
      </c>
      <c r="H3628">
        <v>0</v>
      </c>
      <c r="I3628" s="2"/>
      <c r="J3628" s="4">
        <v>0</v>
      </c>
      <c r="K3628" t="str">
        <f>IF((LEN(relatorio_Ananindeua[[#This Row],[CIF/CPF/CNPJ]])=14),relatorio_Ananindeua[[#This Row],[CIF/CPF/CNPJ]],relatorio_Ananindeua[[#This Row],[Coluna2]])</f>
        <v>43832667000163</v>
      </c>
      <c r="L3628" t="str">
        <f t="shared" si="57"/>
        <v>438******63</v>
      </c>
    </row>
    <row r="3629" spans="1:12" x14ac:dyDescent="0.25">
      <c r="A3629" t="s">
        <v>6783</v>
      </c>
      <c r="B3629" t="s">
        <v>6784</v>
      </c>
      <c r="C3629" t="s">
        <v>17</v>
      </c>
      <c r="D3629" s="1">
        <v>45299.907048611109</v>
      </c>
      <c r="E3629" s="18" t="s">
        <v>11</v>
      </c>
      <c r="F3629" s="13" t="s">
        <v>16</v>
      </c>
      <c r="G3629" t="s">
        <v>14</v>
      </c>
      <c r="H3629">
        <v>0</v>
      </c>
      <c r="I3629" s="2"/>
      <c r="J3629" s="4">
        <v>0</v>
      </c>
      <c r="K3629" t="str">
        <f>IF((LEN(relatorio_Ananindeua[[#This Row],[CIF/CPF/CNPJ]])=14),relatorio_Ananindeua[[#This Row],[CIF/CPF/CNPJ]],relatorio_Ananindeua[[#This Row],[Coluna2]])</f>
        <v>45883481000169</v>
      </c>
      <c r="L3629" t="str">
        <f t="shared" si="57"/>
        <v>458******69</v>
      </c>
    </row>
    <row r="3630" spans="1:12" x14ac:dyDescent="0.25">
      <c r="A3630" t="s">
        <v>6785</v>
      </c>
      <c r="B3630" t="s">
        <v>6786</v>
      </c>
      <c r="C3630" t="s">
        <v>17</v>
      </c>
      <c r="D3630" s="1">
        <v>45299.907048611109</v>
      </c>
      <c r="E3630" s="18" t="s">
        <v>11</v>
      </c>
      <c r="F3630" s="13" t="s">
        <v>16</v>
      </c>
      <c r="G3630" t="s">
        <v>14</v>
      </c>
      <c r="H3630">
        <v>0</v>
      </c>
      <c r="I3630" s="2"/>
      <c r="J3630" s="4">
        <v>0</v>
      </c>
      <c r="K3630" t="str">
        <f>IF((LEN(relatorio_Ananindeua[[#This Row],[CIF/CPF/CNPJ]])=14),relatorio_Ananindeua[[#This Row],[CIF/CPF/CNPJ]],relatorio_Ananindeua[[#This Row],[Coluna2]])</f>
        <v>45885517000143</v>
      </c>
      <c r="L3630" t="str">
        <f t="shared" si="57"/>
        <v>458******43</v>
      </c>
    </row>
    <row r="3631" spans="1:12" x14ac:dyDescent="0.25">
      <c r="A3631" t="s">
        <v>2758</v>
      </c>
      <c r="B3631" t="s">
        <v>2759</v>
      </c>
      <c r="C3631" t="s">
        <v>17</v>
      </c>
      <c r="D3631" s="1">
        <v>45299.907060185185</v>
      </c>
      <c r="E3631" s="18" t="s">
        <v>11</v>
      </c>
      <c r="F3631" s="13" t="s">
        <v>16</v>
      </c>
      <c r="G3631" t="s">
        <v>14</v>
      </c>
      <c r="H3631">
        <v>0</v>
      </c>
      <c r="I3631" s="2"/>
      <c r="J3631" s="4">
        <v>0</v>
      </c>
      <c r="K3631" t="str">
        <f>IF((LEN(relatorio_Ananindeua[[#This Row],[CIF/CPF/CNPJ]])=14),relatorio_Ananindeua[[#This Row],[CIF/CPF/CNPJ]],relatorio_Ananindeua[[#This Row],[Coluna2]])</f>
        <v>30248073000168</v>
      </c>
      <c r="L3631" t="str">
        <f t="shared" si="57"/>
        <v>302******68</v>
      </c>
    </row>
    <row r="3632" spans="1:12" x14ac:dyDescent="0.25">
      <c r="A3632" t="s">
        <v>6777</v>
      </c>
      <c r="B3632" t="s">
        <v>6778</v>
      </c>
      <c r="C3632" t="s">
        <v>17</v>
      </c>
      <c r="D3632" s="1">
        <v>45299.907094907408</v>
      </c>
      <c r="E3632" s="18" t="s">
        <v>11</v>
      </c>
      <c r="F3632" s="13" t="s">
        <v>16</v>
      </c>
      <c r="G3632" t="s">
        <v>14</v>
      </c>
      <c r="H3632">
        <v>0</v>
      </c>
      <c r="I3632" s="2"/>
      <c r="J3632" s="4">
        <v>0</v>
      </c>
      <c r="K3632" t="str">
        <f>IF((LEN(relatorio_Ananindeua[[#This Row],[CIF/CPF/CNPJ]])=14),relatorio_Ananindeua[[#This Row],[CIF/CPF/CNPJ]],relatorio_Ananindeua[[#This Row],[Coluna2]])</f>
        <v>45858358000198</v>
      </c>
      <c r="L3632" t="str">
        <f t="shared" si="57"/>
        <v>458******98</v>
      </c>
    </row>
    <row r="3633" spans="1:12" x14ac:dyDescent="0.25">
      <c r="A3633" t="s">
        <v>6241</v>
      </c>
      <c r="B3633" t="s">
        <v>6242</v>
      </c>
      <c r="C3633" t="s">
        <v>17</v>
      </c>
      <c r="D3633" s="1">
        <v>45299.907106481478</v>
      </c>
      <c r="E3633" s="18" t="s">
        <v>11</v>
      </c>
      <c r="F3633" s="13" t="s">
        <v>16</v>
      </c>
      <c r="G3633" t="s">
        <v>14</v>
      </c>
      <c r="H3633">
        <v>0</v>
      </c>
      <c r="I3633" s="2"/>
      <c r="J3633" s="4">
        <v>0</v>
      </c>
      <c r="K3633" t="str">
        <f>IF((LEN(relatorio_Ananindeua[[#This Row],[CIF/CPF/CNPJ]])=14),relatorio_Ananindeua[[#This Row],[CIF/CPF/CNPJ]],relatorio_Ananindeua[[#This Row],[Coluna2]])</f>
        <v>44337094000164</v>
      </c>
      <c r="L3633" t="str">
        <f t="shared" si="57"/>
        <v>443******64</v>
      </c>
    </row>
    <row r="3634" spans="1:12" x14ac:dyDescent="0.25">
      <c r="A3634" t="s">
        <v>6775</v>
      </c>
      <c r="B3634" t="s">
        <v>6776</v>
      </c>
      <c r="C3634" t="s">
        <v>17</v>
      </c>
      <c r="D3634" s="1">
        <v>45299.907118055555</v>
      </c>
      <c r="E3634" s="18" t="s">
        <v>11</v>
      </c>
      <c r="F3634" s="13" t="s">
        <v>16</v>
      </c>
      <c r="G3634" t="s">
        <v>14</v>
      </c>
      <c r="H3634">
        <v>0</v>
      </c>
      <c r="I3634" s="2"/>
      <c r="J3634" s="4">
        <v>0</v>
      </c>
      <c r="K3634" t="str">
        <f>IF((LEN(relatorio_Ananindeua[[#This Row],[CIF/CPF/CNPJ]])=14),relatorio_Ananindeua[[#This Row],[CIF/CPF/CNPJ]],relatorio_Ananindeua[[#This Row],[Coluna2]])</f>
        <v>45846129000153</v>
      </c>
      <c r="L3634" t="str">
        <f t="shared" si="57"/>
        <v>458******53</v>
      </c>
    </row>
    <row r="3635" spans="1:12" x14ac:dyDescent="0.25">
      <c r="A3635" t="s">
        <v>6773</v>
      </c>
      <c r="B3635" t="s">
        <v>6774</v>
      </c>
      <c r="C3635" t="s">
        <v>17</v>
      </c>
      <c r="D3635" s="1">
        <v>45299.907152777778</v>
      </c>
      <c r="E3635" s="18" t="s">
        <v>11</v>
      </c>
      <c r="F3635" s="13" t="s">
        <v>16</v>
      </c>
      <c r="G3635" t="s">
        <v>14</v>
      </c>
      <c r="H3635">
        <v>0</v>
      </c>
      <c r="I3635" s="2"/>
      <c r="J3635" s="4">
        <v>0</v>
      </c>
      <c r="K3635" t="str">
        <f>IF((LEN(relatorio_Ananindeua[[#This Row],[CIF/CPF/CNPJ]])=14),relatorio_Ananindeua[[#This Row],[CIF/CPF/CNPJ]],relatorio_Ananindeua[[#This Row],[Coluna2]])</f>
        <v>45837793000136</v>
      </c>
      <c r="L3635" t="str">
        <f t="shared" si="57"/>
        <v>458******36</v>
      </c>
    </row>
    <row r="3636" spans="1:12" x14ac:dyDescent="0.25">
      <c r="A3636" t="s">
        <v>4565</v>
      </c>
      <c r="B3636" t="s">
        <v>4566</v>
      </c>
      <c r="C3636" t="s">
        <v>17</v>
      </c>
      <c r="D3636" s="1">
        <v>45299.907175925924</v>
      </c>
      <c r="E3636" s="18" t="s">
        <v>11</v>
      </c>
      <c r="F3636" s="13" t="s">
        <v>16</v>
      </c>
      <c r="G3636" t="s">
        <v>14</v>
      </c>
      <c r="H3636">
        <v>0</v>
      </c>
      <c r="I3636" s="2"/>
      <c r="J3636" s="4">
        <v>0</v>
      </c>
      <c r="K3636" t="str">
        <f>IF((LEN(relatorio_Ananindeua[[#This Row],[CIF/CPF/CNPJ]])=14),relatorio_Ananindeua[[#This Row],[CIF/CPF/CNPJ]],relatorio_Ananindeua[[#This Row],[Coluna2]])</f>
        <v>38043315000199</v>
      </c>
      <c r="L3636" t="str">
        <f t="shared" si="57"/>
        <v>380******99</v>
      </c>
    </row>
    <row r="3637" spans="1:12" x14ac:dyDescent="0.25">
      <c r="A3637" t="s">
        <v>6771</v>
      </c>
      <c r="B3637" t="s">
        <v>6772</v>
      </c>
      <c r="C3637" t="s">
        <v>17</v>
      </c>
      <c r="D3637" s="1">
        <v>45299.907210648147</v>
      </c>
      <c r="E3637" s="18" t="s">
        <v>11</v>
      </c>
      <c r="F3637" s="13" t="s">
        <v>16</v>
      </c>
      <c r="G3637" t="s">
        <v>14</v>
      </c>
      <c r="H3637">
        <v>0</v>
      </c>
      <c r="I3637" s="2"/>
      <c r="J3637" s="4">
        <v>0</v>
      </c>
      <c r="K3637" t="str">
        <f>IF((LEN(relatorio_Ananindeua[[#This Row],[CIF/CPF/CNPJ]])=14),relatorio_Ananindeua[[#This Row],[CIF/CPF/CNPJ]],relatorio_Ananindeua[[#This Row],[Coluna2]])</f>
        <v>45833954000113</v>
      </c>
      <c r="L3637" t="str">
        <f t="shared" si="57"/>
        <v>458******13</v>
      </c>
    </row>
    <row r="3638" spans="1:12" x14ac:dyDescent="0.25">
      <c r="A3638" t="s">
        <v>6765</v>
      </c>
      <c r="B3638" t="s">
        <v>6766</v>
      </c>
      <c r="C3638" t="s">
        <v>17</v>
      </c>
      <c r="D3638" s="1">
        <v>45299.90724537037</v>
      </c>
      <c r="E3638" s="18" t="s">
        <v>11</v>
      </c>
      <c r="F3638" s="13" t="s">
        <v>16</v>
      </c>
      <c r="G3638" t="s">
        <v>14</v>
      </c>
      <c r="H3638">
        <v>0</v>
      </c>
      <c r="I3638" s="2"/>
      <c r="J3638" s="4">
        <v>0</v>
      </c>
      <c r="K3638" t="str">
        <f>IF((LEN(relatorio_Ananindeua[[#This Row],[CIF/CPF/CNPJ]])=14),relatorio_Ananindeua[[#This Row],[CIF/CPF/CNPJ]],relatorio_Ananindeua[[#This Row],[Coluna2]])</f>
        <v>45804329000143</v>
      </c>
      <c r="L3638" t="str">
        <f t="shared" si="57"/>
        <v>458******43</v>
      </c>
    </row>
    <row r="3639" spans="1:12" x14ac:dyDescent="0.25">
      <c r="A3639" t="s">
        <v>3217</v>
      </c>
      <c r="B3639" t="s">
        <v>3218</v>
      </c>
      <c r="C3639" t="s">
        <v>17</v>
      </c>
      <c r="D3639" s="1">
        <v>45299.907256944447</v>
      </c>
      <c r="E3639" s="18" t="s">
        <v>11</v>
      </c>
      <c r="F3639" s="13" t="s">
        <v>16</v>
      </c>
      <c r="G3639" t="s">
        <v>14</v>
      </c>
      <c r="H3639">
        <v>0</v>
      </c>
      <c r="I3639" s="2"/>
      <c r="J3639" s="4">
        <v>0</v>
      </c>
      <c r="K3639" t="str">
        <f>IF((LEN(relatorio_Ananindeua[[#This Row],[CIF/CPF/CNPJ]])=14),relatorio_Ananindeua[[#This Row],[CIF/CPF/CNPJ]],relatorio_Ananindeua[[#This Row],[Coluna2]])</f>
        <v>32652005000195</v>
      </c>
      <c r="L3639" t="str">
        <f t="shared" si="57"/>
        <v>326******95</v>
      </c>
    </row>
    <row r="3640" spans="1:12" x14ac:dyDescent="0.25">
      <c r="A3640" t="s">
        <v>6619</v>
      </c>
      <c r="B3640" t="s">
        <v>6620</v>
      </c>
      <c r="C3640" t="s">
        <v>17</v>
      </c>
      <c r="D3640" s="1">
        <v>45299.907280092593</v>
      </c>
      <c r="E3640" s="18" t="s">
        <v>11</v>
      </c>
      <c r="F3640" s="13" t="s">
        <v>16</v>
      </c>
      <c r="G3640" t="s">
        <v>14</v>
      </c>
      <c r="H3640">
        <v>0</v>
      </c>
      <c r="I3640" s="2"/>
      <c r="J3640" s="4">
        <v>0</v>
      </c>
      <c r="K3640" t="str">
        <f>IF((LEN(relatorio_Ananindeua[[#This Row],[CIF/CPF/CNPJ]])=14),relatorio_Ananindeua[[#This Row],[CIF/CPF/CNPJ]],relatorio_Ananindeua[[#This Row],[Coluna2]])</f>
        <v>45441744000180</v>
      </c>
      <c r="L3640" t="str">
        <f t="shared" si="57"/>
        <v>454******80</v>
      </c>
    </row>
    <row r="3641" spans="1:12" x14ac:dyDescent="0.25">
      <c r="A3641" t="s">
        <v>5176</v>
      </c>
      <c r="B3641" t="s">
        <v>5177</v>
      </c>
      <c r="C3641" t="s">
        <v>17</v>
      </c>
      <c r="D3641" s="1">
        <v>45299.907326388886</v>
      </c>
      <c r="E3641" s="18" t="s">
        <v>11</v>
      </c>
      <c r="F3641" s="13" t="s">
        <v>16</v>
      </c>
      <c r="G3641" t="s">
        <v>14</v>
      </c>
      <c r="H3641">
        <v>0</v>
      </c>
      <c r="I3641" s="2"/>
      <c r="J3641" s="4">
        <v>0</v>
      </c>
      <c r="K3641" t="str">
        <f>IF((LEN(relatorio_Ananindeua[[#This Row],[CIF/CPF/CNPJ]])=14),relatorio_Ananindeua[[#This Row],[CIF/CPF/CNPJ]],relatorio_Ananindeua[[#This Row],[Coluna2]])</f>
        <v>40884062000128</v>
      </c>
      <c r="L3641" t="str">
        <f t="shared" si="57"/>
        <v>408******28</v>
      </c>
    </row>
    <row r="3642" spans="1:12" x14ac:dyDescent="0.25">
      <c r="A3642" t="s">
        <v>909</v>
      </c>
      <c r="B3642" t="s">
        <v>910</v>
      </c>
      <c r="C3642" t="s">
        <v>17</v>
      </c>
      <c r="D3642" s="1">
        <v>45299.907349537039</v>
      </c>
      <c r="E3642" s="18" t="s">
        <v>11</v>
      </c>
      <c r="F3642" s="13" t="s">
        <v>16</v>
      </c>
      <c r="G3642" t="s">
        <v>14</v>
      </c>
      <c r="H3642">
        <v>0</v>
      </c>
      <c r="I3642" s="2"/>
      <c r="J3642" s="4">
        <v>0</v>
      </c>
      <c r="K3642" t="str">
        <f>IF((LEN(relatorio_Ananindeua[[#This Row],[CIF/CPF/CNPJ]])=14),relatorio_Ananindeua[[#This Row],[CIF/CPF/CNPJ]],relatorio_Ananindeua[[#This Row],[Coluna2]])</f>
        <v>17145618000142</v>
      </c>
      <c r="L3642" t="str">
        <f t="shared" si="57"/>
        <v>171******42</v>
      </c>
    </row>
    <row r="3643" spans="1:12" x14ac:dyDescent="0.25">
      <c r="A3643" t="s">
        <v>4517</v>
      </c>
      <c r="B3643" t="s">
        <v>4518</v>
      </c>
      <c r="C3643" t="s">
        <v>17</v>
      </c>
      <c r="D3643" s="1">
        <v>45299.907372685186</v>
      </c>
      <c r="E3643" s="18" t="s">
        <v>11</v>
      </c>
      <c r="F3643" s="13" t="s">
        <v>16</v>
      </c>
      <c r="G3643" t="s">
        <v>14</v>
      </c>
      <c r="H3643">
        <v>0</v>
      </c>
      <c r="I3643" s="2"/>
      <c r="J3643" s="4">
        <v>0</v>
      </c>
      <c r="K3643" t="str">
        <f>IF((LEN(relatorio_Ananindeua[[#This Row],[CIF/CPF/CNPJ]])=14),relatorio_Ananindeua[[#This Row],[CIF/CPF/CNPJ]],relatorio_Ananindeua[[#This Row],[Coluna2]])</f>
        <v>37881835000108</v>
      </c>
      <c r="L3643" t="str">
        <f t="shared" si="57"/>
        <v>378******08</v>
      </c>
    </row>
    <row r="3644" spans="1:12" x14ac:dyDescent="0.25">
      <c r="A3644" t="s">
        <v>6749</v>
      </c>
      <c r="B3644" t="s">
        <v>6750</v>
      </c>
      <c r="C3644" t="s">
        <v>17</v>
      </c>
      <c r="D3644" s="1">
        <v>45299.907372685186</v>
      </c>
      <c r="E3644" s="18" t="s">
        <v>11</v>
      </c>
      <c r="F3644" s="13" t="s">
        <v>16</v>
      </c>
      <c r="G3644" t="s">
        <v>14</v>
      </c>
      <c r="H3644">
        <v>0</v>
      </c>
      <c r="I3644" s="2"/>
      <c r="J3644" s="4">
        <v>0</v>
      </c>
      <c r="K3644" t="str">
        <f>IF((LEN(relatorio_Ananindeua[[#This Row],[CIF/CPF/CNPJ]])=14),relatorio_Ananindeua[[#This Row],[CIF/CPF/CNPJ]],relatorio_Ananindeua[[#This Row],[Coluna2]])</f>
        <v>45765558000104</v>
      </c>
      <c r="L3644" t="str">
        <f t="shared" si="57"/>
        <v>457******04</v>
      </c>
    </row>
    <row r="3645" spans="1:12" x14ac:dyDescent="0.25">
      <c r="A3645" t="s">
        <v>567</v>
      </c>
      <c r="B3645" t="s">
        <v>568</v>
      </c>
      <c r="C3645" t="s">
        <v>17</v>
      </c>
      <c r="D3645" s="1">
        <v>45299.907384259262</v>
      </c>
      <c r="E3645" s="18" t="s">
        <v>11</v>
      </c>
      <c r="F3645" s="13" t="s">
        <v>16</v>
      </c>
      <c r="G3645" t="s">
        <v>14</v>
      </c>
      <c r="H3645">
        <v>0</v>
      </c>
      <c r="I3645" s="2"/>
      <c r="J3645" s="4">
        <v>0</v>
      </c>
      <c r="K3645" t="str">
        <f>IF((LEN(relatorio_Ananindeua[[#This Row],[CIF/CPF/CNPJ]])=14),relatorio_Ananindeua[[#This Row],[CIF/CPF/CNPJ]],relatorio_Ananindeua[[#This Row],[Coluna2]])</f>
        <v>13990672000133</v>
      </c>
      <c r="L3645" t="str">
        <f t="shared" si="57"/>
        <v>139******33</v>
      </c>
    </row>
    <row r="3646" spans="1:12" x14ac:dyDescent="0.25">
      <c r="A3646" t="s">
        <v>5338</v>
      </c>
      <c r="B3646" t="s">
        <v>5339</v>
      </c>
      <c r="C3646" t="s">
        <v>17</v>
      </c>
      <c r="D3646" s="1">
        <v>45299.907384259262</v>
      </c>
      <c r="E3646" s="18" t="s">
        <v>11</v>
      </c>
      <c r="F3646" s="13" t="s">
        <v>16</v>
      </c>
      <c r="G3646" t="s">
        <v>14</v>
      </c>
      <c r="H3646">
        <v>0</v>
      </c>
      <c r="I3646" s="2"/>
      <c r="J3646" s="4">
        <v>0</v>
      </c>
      <c r="K3646" t="str">
        <f>IF((LEN(relatorio_Ananindeua[[#This Row],[CIF/CPF/CNPJ]])=14),relatorio_Ananindeua[[#This Row],[CIF/CPF/CNPJ]],relatorio_Ananindeua[[#This Row],[Coluna2]])</f>
        <v>41392378000165</v>
      </c>
      <c r="L3646" t="str">
        <f t="shared" si="57"/>
        <v>413******65</v>
      </c>
    </row>
    <row r="3647" spans="1:12" x14ac:dyDescent="0.25">
      <c r="A3647" t="s">
        <v>6737</v>
      </c>
      <c r="B3647" t="s">
        <v>6738</v>
      </c>
      <c r="C3647" t="s">
        <v>17</v>
      </c>
      <c r="D3647" s="1">
        <v>45299.907395833332</v>
      </c>
      <c r="E3647" s="18" t="s">
        <v>11</v>
      </c>
      <c r="F3647" s="13" t="s">
        <v>16</v>
      </c>
      <c r="G3647" t="s">
        <v>14</v>
      </c>
      <c r="H3647">
        <v>0</v>
      </c>
      <c r="I3647" s="2"/>
      <c r="J3647" s="4">
        <v>0</v>
      </c>
      <c r="K3647" t="str">
        <f>IF((LEN(relatorio_Ananindeua[[#This Row],[CIF/CPF/CNPJ]])=14),relatorio_Ananindeua[[#This Row],[CIF/CPF/CNPJ]],relatorio_Ananindeua[[#This Row],[Coluna2]])</f>
        <v>45745404000142</v>
      </c>
      <c r="L3647" t="str">
        <f t="shared" si="57"/>
        <v>457******42</v>
      </c>
    </row>
    <row r="3648" spans="1:12" x14ac:dyDescent="0.25">
      <c r="A3648" t="s">
        <v>6743</v>
      </c>
      <c r="B3648" t="s">
        <v>6744</v>
      </c>
      <c r="C3648" t="s">
        <v>17</v>
      </c>
      <c r="D3648" s="1">
        <v>45299.907407407409</v>
      </c>
      <c r="E3648" s="18" t="s">
        <v>11</v>
      </c>
      <c r="F3648" s="13" t="s">
        <v>16</v>
      </c>
      <c r="G3648" t="s">
        <v>14</v>
      </c>
      <c r="H3648">
        <v>0</v>
      </c>
      <c r="I3648" s="2"/>
      <c r="J3648" s="4">
        <v>0</v>
      </c>
      <c r="K3648" t="str">
        <f>IF((LEN(relatorio_Ananindeua[[#This Row],[CIF/CPF/CNPJ]])=14),relatorio_Ananindeua[[#This Row],[CIF/CPF/CNPJ]],relatorio_Ananindeua[[#This Row],[Coluna2]])</f>
        <v>45749745000196</v>
      </c>
      <c r="L3648" t="str">
        <f t="shared" si="57"/>
        <v>457******96</v>
      </c>
    </row>
    <row r="3649" spans="1:12" x14ac:dyDescent="0.25">
      <c r="A3649" t="s">
        <v>6394</v>
      </c>
      <c r="B3649" t="s">
        <v>6395</v>
      </c>
      <c r="C3649" t="s">
        <v>17</v>
      </c>
      <c r="D3649" s="1">
        <v>45299.907418981478</v>
      </c>
      <c r="E3649" s="18" t="s">
        <v>11</v>
      </c>
      <c r="F3649" s="13" t="s">
        <v>16</v>
      </c>
      <c r="G3649" t="s">
        <v>14</v>
      </c>
      <c r="H3649">
        <v>0</v>
      </c>
      <c r="I3649" s="2"/>
      <c r="J3649" s="4">
        <v>0</v>
      </c>
      <c r="K3649" t="str">
        <f>IF((LEN(relatorio_Ananindeua[[#This Row],[CIF/CPF/CNPJ]])=14),relatorio_Ananindeua[[#This Row],[CIF/CPF/CNPJ]],relatorio_Ananindeua[[#This Row],[Coluna2]])</f>
        <v>44783770000123</v>
      </c>
      <c r="L3649" t="str">
        <f t="shared" si="57"/>
        <v>447******23</v>
      </c>
    </row>
    <row r="3650" spans="1:12" x14ac:dyDescent="0.25">
      <c r="A3650" t="s">
        <v>4235</v>
      </c>
      <c r="B3650" t="s">
        <v>4236</v>
      </c>
      <c r="C3650" t="s">
        <v>17</v>
      </c>
      <c r="D3650" s="1">
        <v>45299.907430555555</v>
      </c>
      <c r="E3650" s="18" t="s">
        <v>11</v>
      </c>
      <c r="F3650" s="13" t="s">
        <v>16</v>
      </c>
      <c r="G3650" t="s">
        <v>14</v>
      </c>
      <c r="H3650">
        <v>0</v>
      </c>
      <c r="I3650" s="2"/>
      <c r="J3650" s="4">
        <v>0</v>
      </c>
      <c r="K3650" t="str">
        <f>IF((LEN(relatorio_Ananindeua[[#This Row],[CIF/CPF/CNPJ]])=14),relatorio_Ananindeua[[#This Row],[CIF/CPF/CNPJ]],relatorio_Ananindeua[[#This Row],[Coluna2]])</f>
        <v>36726520000123</v>
      </c>
      <c r="L3650" t="str">
        <f t="shared" si="57"/>
        <v>367******23</v>
      </c>
    </row>
    <row r="3651" spans="1:12" x14ac:dyDescent="0.25">
      <c r="A3651" t="s">
        <v>5060</v>
      </c>
      <c r="B3651" t="s">
        <v>5061</v>
      </c>
      <c r="C3651" t="s">
        <v>17</v>
      </c>
      <c r="D3651" s="1">
        <v>45299.907430555555</v>
      </c>
      <c r="E3651" s="18" t="s">
        <v>11</v>
      </c>
      <c r="F3651" s="13" t="s">
        <v>16</v>
      </c>
      <c r="G3651" t="s">
        <v>14</v>
      </c>
      <c r="H3651">
        <v>0</v>
      </c>
      <c r="I3651" s="2"/>
      <c r="J3651" s="4">
        <v>0</v>
      </c>
      <c r="K3651" t="str">
        <f>IF((LEN(relatorio_Ananindeua[[#This Row],[CIF/CPF/CNPJ]])=14),relatorio_Ananindeua[[#This Row],[CIF/CPF/CNPJ]],relatorio_Ananindeua[[#This Row],[Coluna2]])</f>
        <v>40498122000174</v>
      </c>
      <c r="L3651" t="str">
        <f t="shared" si="57"/>
        <v>404******74</v>
      </c>
    </row>
    <row r="3652" spans="1:12" x14ac:dyDescent="0.25">
      <c r="A3652" t="s">
        <v>6721</v>
      </c>
      <c r="B3652" t="s">
        <v>6722</v>
      </c>
      <c r="C3652" t="s">
        <v>17</v>
      </c>
      <c r="D3652" s="1">
        <v>45299.907442129632</v>
      </c>
      <c r="E3652" s="18" t="s">
        <v>11</v>
      </c>
      <c r="F3652" s="13" t="s">
        <v>16</v>
      </c>
      <c r="G3652" t="s">
        <v>14</v>
      </c>
      <c r="H3652">
        <v>0</v>
      </c>
      <c r="I3652" s="2"/>
      <c r="J3652" s="4">
        <v>0</v>
      </c>
      <c r="K3652" t="str">
        <f>IF((LEN(relatorio_Ananindeua[[#This Row],[CIF/CPF/CNPJ]])=14),relatorio_Ananindeua[[#This Row],[CIF/CPF/CNPJ]],relatorio_Ananindeua[[#This Row],[Coluna2]])</f>
        <v>45688813000154</v>
      </c>
      <c r="L3652" t="str">
        <f t="shared" si="57"/>
        <v>456******54</v>
      </c>
    </row>
    <row r="3653" spans="1:12" x14ac:dyDescent="0.25">
      <c r="A3653" t="s">
        <v>6709</v>
      </c>
      <c r="B3653" t="s">
        <v>6710</v>
      </c>
      <c r="C3653" t="s">
        <v>17</v>
      </c>
      <c r="D3653" s="1">
        <v>45299.907488425924</v>
      </c>
      <c r="E3653" s="18" t="s">
        <v>11</v>
      </c>
      <c r="F3653" s="13" t="s">
        <v>16</v>
      </c>
      <c r="G3653" t="s">
        <v>14</v>
      </c>
      <c r="H3653">
        <v>0</v>
      </c>
      <c r="I3653" s="2"/>
      <c r="J3653" s="4">
        <v>0</v>
      </c>
      <c r="K3653" t="str">
        <f>IF((LEN(relatorio_Ananindeua[[#This Row],[CIF/CPF/CNPJ]])=14),relatorio_Ananindeua[[#This Row],[CIF/CPF/CNPJ]],relatorio_Ananindeua[[#This Row],[Coluna2]])</f>
        <v>45670141000150</v>
      </c>
      <c r="L3653" t="str">
        <f t="shared" si="57"/>
        <v>456******50</v>
      </c>
    </row>
    <row r="3654" spans="1:12" x14ac:dyDescent="0.25">
      <c r="A3654" t="s">
        <v>6073</v>
      </c>
      <c r="B3654" t="s">
        <v>6074</v>
      </c>
      <c r="C3654" t="s">
        <v>17</v>
      </c>
      <c r="D3654" s="1">
        <v>45299.907557870371</v>
      </c>
      <c r="E3654" s="18" t="s">
        <v>11</v>
      </c>
      <c r="F3654" s="13" t="s">
        <v>16</v>
      </c>
      <c r="G3654" t="s">
        <v>14</v>
      </c>
      <c r="H3654">
        <v>0</v>
      </c>
      <c r="I3654" s="2"/>
      <c r="J3654" s="4">
        <v>0</v>
      </c>
      <c r="K3654" t="str">
        <f>IF((LEN(relatorio_Ananindeua[[#This Row],[CIF/CPF/CNPJ]])=14),relatorio_Ananindeua[[#This Row],[CIF/CPF/CNPJ]],relatorio_Ananindeua[[#This Row],[Coluna2]])</f>
        <v>43781503000154</v>
      </c>
      <c r="L3654" t="str">
        <f t="shared" si="57"/>
        <v>437******54</v>
      </c>
    </row>
    <row r="3655" spans="1:12" x14ac:dyDescent="0.25">
      <c r="A3655" t="s">
        <v>6697</v>
      </c>
      <c r="B3655" t="s">
        <v>6698</v>
      </c>
      <c r="C3655" t="s">
        <v>17</v>
      </c>
      <c r="D3655" s="1">
        <v>45299.907569444447</v>
      </c>
      <c r="E3655" s="18" t="s">
        <v>11</v>
      </c>
      <c r="F3655" s="13" t="s">
        <v>16</v>
      </c>
      <c r="G3655" t="s">
        <v>14</v>
      </c>
      <c r="H3655">
        <v>0</v>
      </c>
      <c r="I3655" s="2"/>
      <c r="J3655" s="4">
        <v>0</v>
      </c>
      <c r="K3655" t="str">
        <f>IF((LEN(relatorio_Ananindeua[[#This Row],[CIF/CPF/CNPJ]])=14),relatorio_Ananindeua[[#This Row],[CIF/CPF/CNPJ]],relatorio_Ananindeua[[#This Row],[Coluna2]])</f>
        <v>45646847000186</v>
      </c>
      <c r="L3655" t="str">
        <f t="shared" si="57"/>
        <v>456******86</v>
      </c>
    </row>
    <row r="3656" spans="1:12" x14ac:dyDescent="0.25">
      <c r="A3656" t="s">
        <v>6691</v>
      </c>
      <c r="B3656" t="s">
        <v>6692</v>
      </c>
      <c r="C3656" t="s">
        <v>17</v>
      </c>
      <c r="D3656" s="1">
        <v>45299.907650462963</v>
      </c>
      <c r="E3656" s="18" t="s">
        <v>11</v>
      </c>
      <c r="F3656" s="13" t="s">
        <v>16</v>
      </c>
      <c r="G3656" t="s">
        <v>14</v>
      </c>
      <c r="H3656">
        <v>0</v>
      </c>
      <c r="I3656" s="2"/>
      <c r="J3656" s="4">
        <v>0</v>
      </c>
      <c r="K3656" t="str">
        <f>IF((LEN(relatorio_Ananindeua[[#This Row],[CIF/CPF/CNPJ]])=14),relatorio_Ananindeua[[#This Row],[CIF/CPF/CNPJ]],relatorio_Ananindeua[[#This Row],[Coluna2]])</f>
        <v>45626783000151</v>
      </c>
      <c r="L3656" t="str">
        <f t="shared" si="57"/>
        <v>456******51</v>
      </c>
    </row>
    <row r="3657" spans="1:12" x14ac:dyDescent="0.25">
      <c r="A3657" t="s">
        <v>1596</v>
      </c>
      <c r="B3657" t="s">
        <v>1597</v>
      </c>
      <c r="C3657" t="s">
        <v>17</v>
      </c>
      <c r="D3657" s="1">
        <v>45299.907673611109</v>
      </c>
      <c r="E3657" s="18" t="s">
        <v>11</v>
      </c>
      <c r="F3657" s="13" t="s">
        <v>16</v>
      </c>
      <c r="G3657" t="s">
        <v>14</v>
      </c>
      <c r="H3657">
        <v>0</v>
      </c>
      <c r="I3657" s="2"/>
      <c r="J3657" s="4">
        <v>0</v>
      </c>
      <c r="K3657" t="str">
        <f>IF((LEN(relatorio_Ananindeua[[#This Row],[CIF/CPF/CNPJ]])=14),relatorio_Ananindeua[[#This Row],[CIF/CPF/CNPJ]],relatorio_Ananindeua[[#This Row],[Coluna2]])</f>
        <v>22966836000188</v>
      </c>
      <c r="L3657" t="str">
        <f t="shared" si="57"/>
        <v>229******88</v>
      </c>
    </row>
    <row r="3658" spans="1:12" x14ac:dyDescent="0.25">
      <c r="A3658" t="s">
        <v>6689</v>
      </c>
      <c r="B3658" t="s">
        <v>6690</v>
      </c>
      <c r="C3658" t="s">
        <v>17</v>
      </c>
      <c r="D3658" s="1">
        <v>45299.907673611109</v>
      </c>
      <c r="E3658" s="18" t="s">
        <v>11</v>
      </c>
      <c r="F3658" s="13" t="s">
        <v>16</v>
      </c>
      <c r="G3658" t="s">
        <v>14</v>
      </c>
      <c r="H3658">
        <v>0</v>
      </c>
      <c r="I3658" s="2"/>
      <c r="J3658" s="4">
        <v>0</v>
      </c>
      <c r="K3658" t="str">
        <f>IF((LEN(relatorio_Ananindeua[[#This Row],[CIF/CPF/CNPJ]])=14),relatorio_Ananindeua[[#This Row],[CIF/CPF/CNPJ]],relatorio_Ananindeua[[#This Row],[Coluna2]])</f>
        <v>45621771000134</v>
      </c>
      <c r="L3658" t="str">
        <f t="shared" si="57"/>
        <v>456******34</v>
      </c>
    </row>
    <row r="3659" spans="1:12" x14ac:dyDescent="0.25">
      <c r="A3659" t="s">
        <v>6049</v>
      </c>
      <c r="B3659" t="s">
        <v>6050</v>
      </c>
      <c r="C3659" t="s">
        <v>17</v>
      </c>
      <c r="D3659" s="1">
        <v>45299.907696759263</v>
      </c>
      <c r="E3659" s="18" t="s">
        <v>11</v>
      </c>
      <c r="F3659" s="13" t="s">
        <v>16</v>
      </c>
      <c r="G3659" t="s">
        <v>14</v>
      </c>
      <c r="H3659">
        <v>0</v>
      </c>
      <c r="I3659" s="2"/>
      <c r="J3659" s="4">
        <v>0</v>
      </c>
      <c r="K3659" t="str">
        <f>IF((LEN(relatorio_Ananindeua[[#This Row],[CIF/CPF/CNPJ]])=14),relatorio_Ananindeua[[#This Row],[CIF/CPF/CNPJ]],relatorio_Ananindeua[[#This Row],[Coluna2]])</f>
        <v>43743220000118</v>
      </c>
      <c r="L3659" t="str">
        <f t="shared" si="57"/>
        <v>437******18</v>
      </c>
    </row>
    <row r="3660" spans="1:12" x14ac:dyDescent="0.25">
      <c r="A3660" t="s">
        <v>4948</v>
      </c>
      <c r="B3660" t="s">
        <v>4949</v>
      </c>
      <c r="C3660" t="s">
        <v>17</v>
      </c>
      <c r="D3660" s="1">
        <v>45299.907743055555</v>
      </c>
      <c r="E3660" s="18" t="s">
        <v>11</v>
      </c>
      <c r="F3660" s="13" t="s">
        <v>16</v>
      </c>
      <c r="G3660" t="s">
        <v>14</v>
      </c>
      <c r="H3660">
        <v>0</v>
      </c>
      <c r="I3660" s="2"/>
      <c r="J3660" s="4">
        <v>0</v>
      </c>
      <c r="K3660" t="str">
        <f>IF((LEN(relatorio_Ananindeua[[#This Row],[CIF/CPF/CNPJ]])=14),relatorio_Ananindeua[[#This Row],[CIF/CPF/CNPJ]],relatorio_Ananindeua[[#This Row],[Coluna2]])</f>
        <v>40156212000187</v>
      </c>
      <c r="L3660" t="str">
        <f t="shared" si="57"/>
        <v>401******87</v>
      </c>
    </row>
    <row r="3661" spans="1:12" x14ac:dyDescent="0.25">
      <c r="A3661" t="s">
        <v>6677</v>
      </c>
      <c r="B3661" t="s">
        <v>6678</v>
      </c>
      <c r="C3661" t="s">
        <v>17</v>
      </c>
      <c r="D3661" s="1">
        <v>45299.907743055555</v>
      </c>
      <c r="E3661" s="18" t="s">
        <v>11</v>
      </c>
      <c r="F3661" s="13" t="s">
        <v>16</v>
      </c>
      <c r="G3661" t="s">
        <v>14</v>
      </c>
      <c r="H3661">
        <v>0</v>
      </c>
      <c r="I3661" s="2"/>
      <c r="J3661" s="4">
        <v>0</v>
      </c>
      <c r="K3661" t="str">
        <f>IF((LEN(relatorio_Ananindeua[[#This Row],[CIF/CPF/CNPJ]])=14),relatorio_Ananindeua[[#This Row],[CIF/CPF/CNPJ]],relatorio_Ananindeua[[#This Row],[Coluna2]])</f>
        <v>45590891000111</v>
      </c>
      <c r="L3661" t="str">
        <f t="shared" si="57"/>
        <v>455******11</v>
      </c>
    </row>
    <row r="3662" spans="1:12" x14ac:dyDescent="0.25">
      <c r="A3662" t="s">
        <v>6675</v>
      </c>
      <c r="B3662" t="s">
        <v>6676</v>
      </c>
      <c r="C3662" t="s">
        <v>17</v>
      </c>
      <c r="D3662" s="1">
        <v>45299.907754629632</v>
      </c>
      <c r="E3662" s="18" t="s">
        <v>11</v>
      </c>
      <c r="F3662" s="13" t="s">
        <v>16</v>
      </c>
      <c r="G3662" t="s">
        <v>14</v>
      </c>
      <c r="H3662">
        <v>0</v>
      </c>
      <c r="I3662" s="2"/>
      <c r="J3662" s="4">
        <v>0</v>
      </c>
      <c r="K3662" t="str">
        <f>IF((LEN(relatorio_Ananindeua[[#This Row],[CIF/CPF/CNPJ]])=14),relatorio_Ananindeua[[#This Row],[CIF/CPF/CNPJ]],relatorio_Ananindeua[[#This Row],[Coluna2]])</f>
        <v>45585804000138</v>
      </c>
      <c r="L3662" t="str">
        <f t="shared" si="57"/>
        <v>455******38</v>
      </c>
    </row>
    <row r="3663" spans="1:12" x14ac:dyDescent="0.25">
      <c r="A3663" t="s">
        <v>6663</v>
      </c>
      <c r="B3663" t="s">
        <v>6664</v>
      </c>
      <c r="C3663" t="s">
        <v>17</v>
      </c>
      <c r="D3663" s="1">
        <v>45299.907766203702</v>
      </c>
      <c r="E3663" s="18" t="s">
        <v>11</v>
      </c>
      <c r="F3663" s="13" t="s">
        <v>16</v>
      </c>
      <c r="G3663" t="s">
        <v>14</v>
      </c>
      <c r="H3663">
        <v>0</v>
      </c>
      <c r="I3663" s="2"/>
      <c r="J3663" s="4">
        <v>0</v>
      </c>
      <c r="K3663" t="str">
        <f>IF((LEN(relatorio_Ananindeua[[#This Row],[CIF/CPF/CNPJ]])=14),relatorio_Ananindeua[[#This Row],[CIF/CPF/CNPJ]],relatorio_Ananindeua[[#This Row],[Coluna2]])</f>
        <v>45560930000138</v>
      </c>
      <c r="L3663" t="str">
        <f t="shared" si="57"/>
        <v>455******38</v>
      </c>
    </row>
    <row r="3664" spans="1:12" x14ac:dyDescent="0.25">
      <c r="A3664" t="s">
        <v>6673</v>
      </c>
      <c r="B3664" t="s">
        <v>6674</v>
      </c>
      <c r="C3664" t="s">
        <v>17</v>
      </c>
      <c r="D3664" s="1">
        <v>45299.907766203702</v>
      </c>
      <c r="E3664" s="18" t="s">
        <v>11</v>
      </c>
      <c r="F3664" s="13" t="s">
        <v>16</v>
      </c>
      <c r="G3664" t="s">
        <v>14</v>
      </c>
      <c r="H3664">
        <v>0</v>
      </c>
      <c r="I3664" s="2"/>
      <c r="J3664" s="4">
        <v>0</v>
      </c>
      <c r="K3664" t="str">
        <f>IF((LEN(relatorio_Ananindeua[[#This Row],[CIF/CPF/CNPJ]])=14),relatorio_Ananindeua[[#This Row],[CIF/CPF/CNPJ]],relatorio_Ananindeua[[#This Row],[Coluna2]])</f>
        <v>45584691000156</v>
      </c>
      <c r="L3664" t="str">
        <f t="shared" si="57"/>
        <v>455******56</v>
      </c>
    </row>
    <row r="3665" spans="1:12" x14ac:dyDescent="0.25">
      <c r="A3665" t="s">
        <v>6665</v>
      </c>
      <c r="B3665" t="s">
        <v>6666</v>
      </c>
      <c r="C3665" t="s">
        <v>17</v>
      </c>
      <c r="D3665" s="1">
        <v>45299.907789351855</v>
      </c>
      <c r="E3665" s="18" t="s">
        <v>11</v>
      </c>
      <c r="F3665" s="13" t="s">
        <v>16</v>
      </c>
      <c r="G3665" t="s">
        <v>14</v>
      </c>
      <c r="H3665">
        <v>0</v>
      </c>
      <c r="I3665" s="2"/>
      <c r="J3665" s="4">
        <v>0</v>
      </c>
      <c r="K3665" t="str">
        <f>IF((LEN(relatorio_Ananindeua[[#This Row],[CIF/CPF/CNPJ]])=14),relatorio_Ananindeua[[#This Row],[CIF/CPF/CNPJ]],relatorio_Ananindeua[[#This Row],[Coluna2]])</f>
        <v>45566307000192</v>
      </c>
      <c r="L3665" t="str">
        <f t="shared" si="57"/>
        <v>455******92</v>
      </c>
    </row>
    <row r="3666" spans="1:12" x14ac:dyDescent="0.25">
      <c r="A3666" t="s">
        <v>6657</v>
      </c>
      <c r="B3666" t="s">
        <v>6658</v>
      </c>
      <c r="C3666" t="s">
        <v>17</v>
      </c>
      <c r="D3666" s="1">
        <v>45299.907858796294</v>
      </c>
      <c r="E3666" s="18" t="s">
        <v>11</v>
      </c>
      <c r="F3666" s="13" t="s">
        <v>16</v>
      </c>
      <c r="G3666" t="s">
        <v>14</v>
      </c>
      <c r="H3666">
        <v>0</v>
      </c>
      <c r="I3666" s="2"/>
      <c r="J3666" s="4">
        <v>0</v>
      </c>
      <c r="K3666" t="str">
        <f>IF((LEN(relatorio_Ananindeua[[#This Row],[CIF/CPF/CNPJ]])=14),relatorio_Ananindeua[[#This Row],[CIF/CPF/CNPJ]],relatorio_Ananindeua[[#This Row],[Coluna2]])</f>
        <v>45533174000158</v>
      </c>
      <c r="L3666" t="str">
        <f t="shared" ref="L3666:L3729" si="58">_xlfn.CONCAT(LEFT(A3666,3),REPT("*",6),RIGHT(A3666,2))</f>
        <v>455******58</v>
      </c>
    </row>
    <row r="3667" spans="1:12" x14ac:dyDescent="0.25">
      <c r="A3667" t="s">
        <v>6567</v>
      </c>
      <c r="B3667" t="s">
        <v>6568</v>
      </c>
      <c r="C3667" t="s">
        <v>17</v>
      </c>
      <c r="D3667" s="1">
        <v>45299.907939814817</v>
      </c>
      <c r="E3667" s="18" t="s">
        <v>11</v>
      </c>
      <c r="F3667" s="13" t="s">
        <v>16</v>
      </c>
      <c r="G3667" t="s">
        <v>14</v>
      </c>
      <c r="H3667">
        <v>0</v>
      </c>
      <c r="I3667" s="2"/>
      <c r="J3667" s="4">
        <v>0</v>
      </c>
      <c r="K3667" t="str">
        <f>IF((LEN(relatorio_Ananindeua[[#This Row],[CIF/CPF/CNPJ]])=14),relatorio_Ananindeua[[#This Row],[CIF/CPF/CNPJ]],relatorio_Ananindeua[[#This Row],[Coluna2]])</f>
        <v>45332861000105</v>
      </c>
      <c r="L3667" t="str">
        <f t="shared" si="58"/>
        <v>453******05</v>
      </c>
    </row>
    <row r="3668" spans="1:12" x14ac:dyDescent="0.25">
      <c r="A3668" t="s">
        <v>1786</v>
      </c>
      <c r="B3668" t="s">
        <v>1787</v>
      </c>
      <c r="C3668" t="s">
        <v>17</v>
      </c>
      <c r="D3668" s="1">
        <v>45299.908020833333</v>
      </c>
      <c r="E3668" s="18" t="s">
        <v>11</v>
      </c>
      <c r="F3668" s="13" t="s">
        <v>16</v>
      </c>
      <c r="G3668" t="s">
        <v>14</v>
      </c>
      <c r="H3668">
        <v>0</v>
      </c>
      <c r="I3668" s="2"/>
      <c r="J3668" s="4">
        <v>0</v>
      </c>
      <c r="K3668" t="str">
        <f>IF((LEN(relatorio_Ananindeua[[#This Row],[CIF/CPF/CNPJ]])=14),relatorio_Ananindeua[[#This Row],[CIF/CPF/CNPJ]],relatorio_Ananindeua[[#This Row],[Coluna2]])</f>
        <v>24384706000162</v>
      </c>
      <c r="L3668" t="str">
        <f t="shared" si="58"/>
        <v>243******62</v>
      </c>
    </row>
    <row r="3669" spans="1:12" x14ac:dyDescent="0.25">
      <c r="A3669" t="s">
        <v>6633</v>
      </c>
      <c r="B3669" t="s">
        <v>6634</v>
      </c>
      <c r="C3669" t="s">
        <v>17</v>
      </c>
      <c r="D3669" s="1">
        <v>45299.908020833333</v>
      </c>
      <c r="E3669" s="18" t="s">
        <v>11</v>
      </c>
      <c r="F3669" s="13" t="s">
        <v>16</v>
      </c>
      <c r="G3669" t="s">
        <v>14</v>
      </c>
      <c r="H3669">
        <v>0</v>
      </c>
      <c r="I3669" s="2"/>
      <c r="J3669" s="4">
        <v>0</v>
      </c>
      <c r="K3669" t="str">
        <f>IF((LEN(relatorio_Ananindeua[[#This Row],[CIF/CPF/CNPJ]])=14),relatorio_Ananindeua[[#This Row],[CIF/CPF/CNPJ]],relatorio_Ananindeua[[#This Row],[Coluna2]])</f>
        <v>45472102000148</v>
      </c>
      <c r="L3669" t="str">
        <f t="shared" si="58"/>
        <v>454******48</v>
      </c>
    </row>
    <row r="3670" spans="1:12" x14ac:dyDescent="0.25">
      <c r="A3670" t="s">
        <v>6627</v>
      </c>
      <c r="B3670" t="s">
        <v>6628</v>
      </c>
      <c r="C3670" t="s">
        <v>17</v>
      </c>
      <c r="D3670" s="1">
        <v>45299.908032407409</v>
      </c>
      <c r="E3670" s="18" t="s">
        <v>11</v>
      </c>
      <c r="F3670" s="13" t="s">
        <v>16</v>
      </c>
      <c r="G3670" t="s">
        <v>14</v>
      </c>
      <c r="H3670">
        <v>0</v>
      </c>
      <c r="I3670" s="2"/>
      <c r="J3670" s="4">
        <v>0</v>
      </c>
      <c r="K3670" t="str">
        <f>IF((LEN(relatorio_Ananindeua[[#This Row],[CIF/CPF/CNPJ]])=14),relatorio_Ananindeua[[#This Row],[CIF/CPF/CNPJ]],relatorio_Ananindeua[[#This Row],[Coluna2]])</f>
        <v>45460031000163</v>
      </c>
      <c r="L3670" t="str">
        <f t="shared" si="58"/>
        <v>454******63</v>
      </c>
    </row>
    <row r="3671" spans="1:12" x14ac:dyDescent="0.25">
      <c r="A3671" t="s">
        <v>6631</v>
      </c>
      <c r="B3671" t="s">
        <v>6632</v>
      </c>
      <c r="C3671" t="s">
        <v>17</v>
      </c>
      <c r="D3671" s="1">
        <v>45299.908032407409</v>
      </c>
      <c r="E3671" s="18" t="s">
        <v>11</v>
      </c>
      <c r="F3671" s="13" t="s">
        <v>16</v>
      </c>
      <c r="G3671" t="s">
        <v>14</v>
      </c>
      <c r="H3671">
        <v>0</v>
      </c>
      <c r="I3671" s="2"/>
      <c r="J3671" s="4">
        <v>0</v>
      </c>
      <c r="K3671" t="str">
        <f>IF((LEN(relatorio_Ananindeua[[#This Row],[CIF/CPF/CNPJ]])=14),relatorio_Ananindeua[[#This Row],[CIF/CPF/CNPJ]],relatorio_Ananindeua[[#This Row],[Coluna2]])</f>
        <v>45467572000113</v>
      </c>
      <c r="L3671" t="str">
        <f t="shared" si="58"/>
        <v>454******13</v>
      </c>
    </row>
    <row r="3672" spans="1:12" x14ac:dyDescent="0.25">
      <c r="A3672" t="s">
        <v>6617</v>
      </c>
      <c r="B3672" t="s">
        <v>6618</v>
      </c>
      <c r="C3672" t="s">
        <v>17</v>
      </c>
      <c r="D3672" s="1">
        <v>45299.908067129632</v>
      </c>
      <c r="E3672" s="18" t="s">
        <v>11</v>
      </c>
      <c r="F3672" s="13" t="s">
        <v>16</v>
      </c>
      <c r="G3672" t="s">
        <v>14</v>
      </c>
      <c r="H3672">
        <v>0</v>
      </c>
      <c r="I3672" s="2"/>
      <c r="J3672" s="4">
        <v>0</v>
      </c>
      <c r="K3672" t="str">
        <f>IF((LEN(relatorio_Ananindeua[[#This Row],[CIF/CPF/CNPJ]])=14),relatorio_Ananindeua[[#This Row],[CIF/CPF/CNPJ]],relatorio_Ananindeua[[#This Row],[Coluna2]])</f>
        <v>45438609000185</v>
      </c>
      <c r="L3672" t="str">
        <f t="shared" si="58"/>
        <v>454******85</v>
      </c>
    </row>
    <row r="3673" spans="1:12" x14ac:dyDescent="0.25">
      <c r="A3673" t="s">
        <v>6601</v>
      </c>
      <c r="B3673" t="s">
        <v>6602</v>
      </c>
      <c r="C3673" t="s">
        <v>17</v>
      </c>
      <c r="D3673" s="1">
        <v>45299.908101851855</v>
      </c>
      <c r="E3673" s="18" t="s">
        <v>11</v>
      </c>
      <c r="F3673" s="13" t="s">
        <v>16</v>
      </c>
      <c r="G3673" t="s">
        <v>14</v>
      </c>
      <c r="H3673">
        <v>0</v>
      </c>
      <c r="I3673" s="2"/>
      <c r="J3673" s="4">
        <v>0</v>
      </c>
      <c r="K3673" t="str">
        <f>IF((LEN(relatorio_Ananindeua[[#This Row],[CIF/CPF/CNPJ]])=14),relatorio_Ananindeua[[#This Row],[CIF/CPF/CNPJ]],relatorio_Ananindeua[[#This Row],[Coluna2]])</f>
        <v>45403426000124</v>
      </c>
      <c r="L3673" t="str">
        <f t="shared" si="58"/>
        <v>454******24</v>
      </c>
    </row>
    <row r="3674" spans="1:12" x14ac:dyDescent="0.25">
      <c r="A3674" t="s">
        <v>913</v>
      </c>
      <c r="B3674" t="s">
        <v>914</v>
      </c>
      <c r="C3674" t="s">
        <v>17</v>
      </c>
      <c r="D3674" s="1">
        <v>45299.908113425925</v>
      </c>
      <c r="E3674" s="18" t="s">
        <v>11</v>
      </c>
      <c r="F3674" s="13" t="s">
        <v>16</v>
      </c>
      <c r="G3674" t="s">
        <v>14</v>
      </c>
      <c r="H3674">
        <v>0</v>
      </c>
      <c r="I3674" s="2"/>
      <c r="J3674" s="4">
        <v>0</v>
      </c>
      <c r="K3674" t="str">
        <f>IF((LEN(relatorio_Ananindeua[[#This Row],[CIF/CPF/CNPJ]])=14),relatorio_Ananindeua[[#This Row],[CIF/CPF/CNPJ]],relatorio_Ananindeua[[#This Row],[Coluna2]])</f>
        <v>17194920000190</v>
      </c>
      <c r="L3674" t="str">
        <f t="shared" si="58"/>
        <v>171******90</v>
      </c>
    </row>
    <row r="3675" spans="1:12" x14ac:dyDescent="0.25">
      <c r="A3675" t="s">
        <v>6593</v>
      </c>
      <c r="B3675" t="s">
        <v>6594</v>
      </c>
      <c r="C3675" t="s">
        <v>17</v>
      </c>
      <c r="D3675" s="1">
        <v>45299.908171296294</v>
      </c>
      <c r="E3675" s="18" t="s">
        <v>11</v>
      </c>
      <c r="F3675" s="13" t="s">
        <v>16</v>
      </c>
      <c r="G3675" t="s">
        <v>14</v>
      </c>
      <c r="H3675">
        <v>0</v>
      </c>
      <c r="I3675" s="2"/>
      <c r="J3675" s="4">
        <v>0</v>
      </c>
      <c r="K3675" t="str">
        <f>IF((LEN(relatorio_Ananindeua[[#This Row],[CIF/CPF/CNPJ]])=14),relatorio_Ananindeua[[#This Row],[CIF/CPF/CNPJ]],relatorio_Ananindeua[[#This Row],[Coluna2]])</f>
        <v>45389537000123</v>
      </c>
      <c r="L3675" t="str">
        <f t="shared" si="58"/>
        <v>453******23</v>
      </c>
    </row>
    <row r="3676" spans="1:12" x14ac:dyDescent="0.25">
      <c r="A3676" t="s">
        <v>6029</v>
      </c>
      <c r="B3676" t="s">
        <v>6030</v>
      </c>
      <c r="C3676" t="s">
        <v>17</v>
      </c>
      <c r="D3676" s="1">
        <v>45299.908252314817</v>
      </c>
      <c r="E3676" s="18" t="s">
        <v>11</v>
      </c>
      <c r="F3676" s="13" t="s">
        <v>16</v>
      </c>
      <c r="G3676" t="s">
        <v>14</v>
      </c>
      <c r="H3676">
        <v>0</v>
      </c>
      <c r="I3676" s="2"/>
      <c r="J3676" s="4">
        <v>0</v>
      </c>
      <c r="K3676" t="str">
        <f>IF((LEN(relatorio_Ananindeua[[#This Row],[CIF/CPF/CNPJ]])=14),relatorio_Ananindeua[[#This Row],[CIF/CPF/CNPJ]],relatorio_Ananindeua[[#This Row],[Coluna2]])</f>
        <v>43682935000108</v>
      </c>
      <c r="L3676" t="str">
        <f t="shared" si="58"/>
        <v>436******08</v>
      </c>
    </row>
    <row r="3677" spans="1:12" x14ac:dyDescent="0.25">
      <c r="A3677" t="s">
        <v>6571</v>
      </c>
      <c r="B3677" t="s">
        <v>6572</v>
      </c>
      <c r="C3677" t="s">
        <v>17</v>
      </c>
      <c r="D3677" s="1">
        <v>45299.908252314817</v>
      </c>
      <c r="E3677" s="18" t="s">
        <v>11</v>
      </c>
      <c r="F3677" s="13" t="s">
        <v>16</v>
      </c>
      <c r="G3677" t="s">
        <v>14</v>
      </c>
      <c r="H3677">
        <v>0</v>
      </c>
      <c r="I3677" s="2"/>
      <c r="J3677" s="4">
        <v>0</v>
      </c>
      <c r="K3677" t="str">
        <f>IF((LEN(relatorio_Ananindeua[[#This Row],[CIF/CPF/CNPJ]])=14),relatorio_Ananindeua[[#This Row],[CIF/CPF/CNPJ]],relatorio_Ananindeua[[#This Row],[Coluna2]])</f>
        <v>45343335000140</v>
      </c>
      <c r="L3677" t="str">
        <f t="shared" si="58"/>
        <v>453******40</v>
      </c>
    </row>
    <row r="3678" spans="1:12" x14ac:dyDescent="0.25">
      <c r="A3678" t="s">
        <v>6573</v>
      </c>
      <c r="B3678" t="s">
        <v>6574</v>
      </c>
      <c r="C3678" t="s">
        <v>17</v>
      </c>
      <c r="D3678" s="1">
        <v>45299.908252314817</v>
      </c>
      <c r="E3678" s="18" t="s">
        <v>11</v>
      </c>
      <c r="F3678" s="13" t="s">
        <v>16</v>
      </c>
      <c r="G3678" t="s">
        <v>14</v>
      </c>
      <c r="H3678">
        <v>0</v>
      </c>
      <c r="I3678" s="2"/>
      <c r="J3678" s="4">
        <v>0</v>
      </c>
      <c r="K3678" t="str">
        <f>IF((LEN(relatorio_Ananindeua[[#This Row],[CIF/CPF/CNPJ]])=14),relatorio_Ananindeua[[#This Row],[CIF/CPF/CNPJ]],relatorio_Ananindeua[[#This Row],[Coluna2]])</f>
        <v>45350564000192</v>
      </c>
      <c r="L3678" t="str">
        <f t="shared" si="58"/>
        <v>453******92</v>
      </c>
    </row>
    <row r="3679" spans="1:12" x14ac:dyDescent="0.25">
      <c r="A3679" t="s">
        <v>6575</v>
      </c>
      <c r="B3679" t="s">
        <v>6576</v>
      </c>
      <c r="C3679" t="s">
        <v>17</v>
      </c>
      <c r="D3679" s="1">
        <v>45299.908252314817</v>
      </c>
      <c r="E3679" s="18" t="s">
        <v>11</v>
      </c>
      <c r="F3679" s="13" t="s">
        <v>16</v>
      </c>
      <c r="G3679" t="s">
        <v>14</v>
      </c>
      <c r="H3679">
        <v>0</v>
      </c>
      <c r="I3679" s="2"/>
      <c r="J3679" s="4">
        <v>0</v>
      </c>
      <c r="K3679" t="str">
        <f>IF((LEN(relatorio_Ananindeua[[#This Row],[CIF/CPF/CNPJ]])=14),relatorio_Ananindeua[[#This Row],[CIF/CPF/CNPJ]],relatorio_Ananindeua[[#This Row],[Coluna2]])</f>
        <v>45351900000111</v>
      </c>
      <c r="L3679" t="str">
        <f t="shared" si="58"/>
        <v>453******11</v>
      </c>
    </row>
    <row r="3680" spans="1:12" x14ac:dyDescent="0.25">
      <c r="A3680" t="s">
        <v>6555</v>
      </c>
      <c r="B3680" t="s">
        <v>6556</v>
      </c>
      <c r="C3680" t="s">
        <v>17</v>
      </c>
      <c r="D3680" s="1">
        <v>45299.90828703704</v>
      </c>
      <c r="E3680" s="18" t="s">
        <v>11</v>
      </c>
      <c r="F3680" s="13" t="s">
        <v>16</v>
      </c>
      <c r="G3680" t="s">
        <v>14</v>
      </c>
      <c r="H3680">
        <v>0</v>
      </c>
      <c r="I3680" s="2"/>
      <c r="J3680" s="4">
        <v>0</v>
      </c>
      <c r="K3680" t="str">
        <f>IF((LEN(relatorio_Ananindeua[[#This Row],[CIF/CPF/CNPJ]])=14),relatorio_Ananindeua[[#This Row],[CIF/CPF/CNPJ]],relatorio_Ananindeua[[#This Row],[Coluna2]])</f>
        <v>45291828000184</v>
      </c>
      <c r="L3680" t="str">
        <f t="shared" si="58"/>
        <v>452******84</v>
      </c>
    </row>
    <row r="3681" spans="1:12" x14ac:dyDescent="0.25">
      <c r="A3681" t="s">
        <v>4932</v>
      </c>
      <c r="B3681" t="s">
        <v>4933</v>
      </c>
      <c r="C3681" t="s">
        <v>17</v>
      </c>
      <c r="D3681" s="1">
        <v>45299.908310185187</v>
      </c>
      <c r="E3681" s="18" t="s">
        <v>11</v>
      </c>
      <c r="F3681" s="13" t="s">
        <v>16</v>
      </c>
      <c r="G3681" t="s">
        <v>14</v>
      </c>
      <c r="H3681">
        <v>0</v>
      </c>
      <c r="I3681" s="2"/>
      <c r="J3681" s="4">
        <v>0</v>
      </c>
      <c r="K3681" t="str">
        <f>IF((LEN(relatorio_Ananindeua[[#This Row],[CIF/CPF/CNPJ]])=14),relatorio_Ananindeua[[#This Row],[CIF/CPF/CNPJ]],relatorio_Ananindeua[[#This Row],[Coluna2]])</f>
        <v>40054112000140</v>
      </c>
      <c r="L3681" t="str">
        <f t="shared" si="58"/>
        <v>400******40</v>
      </c>
    </row>
    <row r="3682" spans="1:12" x14ac:dyDescent="0.25">
      <c r="A3682" t="s">
        <v>6557</v>
      </c>
      <c r="B3682" t="s">
        <v>6558</v>
      </c>
      <c r="C3682" t="s">
        <v>17</v>
      </c>
      <c r="D3682" s="1">
        <v>45299.908310185187</v>
      </c>
      <c r="E3682" s="18" t="s">
        <v>11</v>
      </c>
      <c r="F3682" s="13" t="s">
        <v>16</v>
      </c>
      <c r="G3682" t="s">
        <v>14</v>
      </c>
      <c r="H3682">
        <v>0</v>
      </c>
      <c r="I3682" s="2"/>
      <c r="J3682" s="4">
        <v>0</v>
      </c>
      <c r="K3682" t="str">
        <f>IF((LEN(relatorio_Ananindeua[[#This Row],[CIF/CPF/CNPJ]])=14),relatorio_Ananindeua[[#This Row],[CIF/CPF/CNPJ]],relatorio_Ananindeua[[#This Row],[Coluna2]])</f>
        <v>45295061000161</v>
      </c>
      <c r="L3682" t="str">
        <f t="shared" si="58"/>
        <v>452******61</v>
      </c>
    </row>
    <row r="3683" spans="1:12" x14ac:dyDescent="0.25">
      <c r="A3683" t="s">
        <v>6378</v>
      </c>
      <c r="B3683" t="s">
        <v>6379</v>
      </c>
      <c r="C3683" t="s">
        <v>17</v>
      </c>
      <c r="D3683" s="1">
        <v>45299.90834490741</v>
      </c>
      <c r="E3683" s="18" t="s">
        <v>11</v>
      </c>
      <c r="F3683" s="13" t="s">
        <v>16</v>
      </c>
      <c r="G3683" t="s">
        <v>14</v>
      </c>
      <c r="H3683">
        <v>0</v>
      </c>
      <c r="I3683" s="2"/>
      <c r="J3683" s="4">
        <v>0</v>
      </c>
      <c r="K3683" t="str">
        <f>IF((LEN(relatorio_Ananindeua[[#This Row],[CIF/CPF/CNPJ]])=14),relatorio_Ananindeua[[#This Row],[CIF/CPF/CNPJ]],relatorio_Ananindeua[[#This Row],[Coluna2]])</f>
        <v>44756333000110</v>
      </c>
      <c r="L3683" t="str">
        <f t="shared" si="58"/>
        <v>447******10</v>
      </c>
    </row>
    <row r="3684" spans="1:12" x14ac:dyDescent="0.25">
      <c r="A3684" t="s">
        <v>1006</v>
      </c>
      <c r="B3684" t="s">
        <v>1007</v>
      </c>
      <c r="C3684" t="s">
        <v>17</v>
      </c>
      <c r="D3684" s="1">
        <v>45299.908391203702</v>
      </c>
      <c r="E3684" s="18" t="s">
        <v>11</v>
      </c>
      <c r="F3684" s="13" t="s">
        <v>16</v>
      </c>
      <c r="G3684" t="s">
        <v>14</v>
      </c>
      <c r="H3684">
        <v>0</v>
      </c>
      <c r="I3684" s="2"/>
      <c r="J3684" s="4">
        <v>0</v>
      </c>
      <c r="K3684" t="str">
        <f>IF((LEN(relatorio_Ananindeua[[#This Row],[CIF/CPF/CNPJ]])=14),relatorio_Ananindeua[[#This Row],[CIF/CPF/CNPJ]],relatorio_Ananindeua[[#This Row],[Coluna2]])</f>
        <v>17723437000156</v>
      </c>
      <c r="L3684" t="str">
        <f t="shared" si="58"/>
        <v>177******56</v>
      </c>
    </row>
    <row r="3685" spans="1:12" x14ac:dyDescent="0.25">
      <c r="A3685" t="s">
        <v>1245</v>
      </c>
      <c r="B3685" t="s">
        <v>1246</v>
      </c>
      <c r="C3685" t="s">
        <v>17</v>
      </c>
      <c r="D3685" s="1">
        <v>45299.908460648148</v>
      </c>
      <c r="E3685" s="18" t="s">
        <v>11</v>
      </c>
      <c r="F3685" s="13" t="s">
        <v>16</v>
      </c>
      <c r="G3685" t="s">
        <v>14</v>
      </c>
      <c r="H3685">
        <v>0</v>
      </c>
      <c r="I3685" s="2"/>
      <c r="J3685" s="4">
        <v>0</v>
      </c>
      <c r="K3685" t="str">
        <f>IF((LEN(relatorio_Ananindeua[[#This Row],[CIF/CPF/CNPJ]])=14),relatorio_Ananindeua[[#This Row],[CIF/CPF/CNPJ]],relatorio_Ananindeua[[#This Row],[Coluna2]])</f>
        <v>19801152000111</v>
      </c>
      <c r="L3685" t="str">
        <f t="shared" si="58"/>
        <v>198******11</v>
      </c>
    </row>
    <row r="3686" spans="1:12" x14ac:dyDescent="0.25">
      <c r="A3686" t="s">
        <v>6235</v>
      </c>
      <c r="B3686" t="s">
        <v>6236</v>
      </c>
      <c r="C3686" t="s">
        <v>17</v>
      </c>
      <c r="D3686" s="1">
        <v>45299.908495370371</v>
      </c>
      <c r="E3686" s="18" t="s">
        <v>11</v>
      </c>
      <c r="F3686" s="13" t="s">
        <v>16</v>
      </c>
      <c r="G3686" t="s">
        <v>14</v>
      </c>
      <c r="H3686">
        <v>0</v>
      </c>
      <c r="I3686" s="2"/>
      <c r="J3686" s="4">
        <v>0</v>
      </c>
      <c r="K3686" t="str">
        <f>IF((LEN(relatorio_Ananindeua[[#This Row],[CIF/CPF/CNPJ]])=14),relatorio_Ananindeua[[#This Row],[CIF/CPF/CNPJ]],relatorio_Ananindeua[[#This Row],[Coluna2]])</f>
        <v>44320624000161</v>
      </c>
      <c r="L3686" t="str">
        <f t="shared" si="58"/>
        <v>443******61</v>
      </c>
    </row>
    <row r="3687" spans="1:12" x14ac:dyDescent="0.25">
      <c r="A3687" t="s">
        <v>6533</v>
      </c>
      <c r="B3687" t="s">
        <v>6534</v>
      </c>
      <c r="C3687" t="s">
        <v>17</v>
      </c>
      <c r="D3687" s="1">
        <v>45299.908518518518</v>
      </c>
      <c r="E3687" s="18" t="s">
        <v>11</v>
      </c>
      <c r="F3687" s="13" t="s">
        <v>16</v>
      </c>
      <c r="G3687" t="s">
        <v>14</v>
      </c>
      <c r="H3687">
        <v>0</v>
      </c>
      <c r="I3687" s="2"/>
      <c r="J3687" s="4">
        <v>0</v>
      </c>
      <c r="K3687" t="str">
        <f>IF((LEN(relatorio_Ananindeua[[#This Row],[CIF/CPF/CNPJ]])=14),relatorio_Ananindeua[[#This Row],[CIF/CPF/CNPJ]],relatorio_Ananindeua[[#This Row],[Coluna2]])</f>
        <v>45208355000109</v>
      </c>
      <c r="L3687" t="str">
        <f t="shared" si="58"/>
        <v>452******09</v>
      </c>
    </row>
    <row r="3688" spans="1:12" x14ac:dyDescent="0.25">
      <c r="A3688" t="s">
        <v>5592</v>
      </c>
      <c r="B3688" t="s">
        <v>5593</v>
      </c>
      <c r="C3688" t="s">
        <v>17</v>
      </c>
      <c r="D3688" s="1">
        <v>45299.908553240741</v>
      </c>
      <c r="E3688" s="18" t="s">
        <v>11</v>
      </c>
      <c r="F3688" s="13" t="s">
        <v>16</v>
      </c>
      <c r="G3688" t="s">
        <v>14</v>
      </c>
      <c r="H3688">
        <v>0</v>
      </c>
      <c r="I3688" s="2"/>
      <c r="J3688" s="4">
        <v>0</v>
      </c>
      <c r="K3688" t="str">
        <f>IF((LEN(relatorio_Ananindeua[[#This Row],[CIF/CPF/CNPJ]])=14),relatorio_Ananindeua[[#This Row],[CIF/CPF/CNPJ]],relatorio_Ananindeua[[#This Row],[Coluna2]])</f>
        <v>42191565000143</v>
      </c>
      <c r="L3688" t="str">
        <f t="shared" si="58"/>
        <v>421******43</v>
      </c>
    </row>
    <row r="3689" spans="1:12" x14ac:dyDescent="0.25">
      <c r="A3689" t="s">
        <v>6521</v>
      </c>
      <c r="B3689" t="s">
        <v>6522</v>
      </c>
      <c r="C3689" t="s">
        <v>17</v>
      </c>
      <c r="D3689" s="1">
        <v>45299.908553240741</v>
      </c>
      <c r="E3689" s="18" t="s">
        <v>11</v>
      </c>
      <c r="F3689" s="13" t="s">
        <v>16</v>
      </c>
      <c r="G3689" t="s">
        <v>14</v>
      </c>
      <c r="H3689">
        <v>0</v>
      </c>
      <c r="I3689" s="2"/>
      <c r="J3689" s="4">
        <v>0</v>
      </c>
      <c r="K3689" t="str">
        <f>IF((LEN(relatorio_Ananindeua[[#This Row],[CIF/CPF/CNPJ]])=14),relatorio_Ananindeua[[#This Row],[CIF/CPF/CNPJ]],relatorio_Ananindeua[[#This Row],[Coluna2]])</f>
        <v>45184960000197</v>
      </c>
      <c r="L3689" t="str">
        <f t="shared" si="58"/>
        <v>451******97</v>
      </c>
    </row>
    <row r="3690" spans="1:12" x14ac:dyDescent="0.25">
      <c r="A3690" t="s">
        <v>545</v>
      </c>
      <c r="B3690" t="s">
        <v>546</v>
      </c>
      <c r="C3690" t="s">
        <v>17</v>
      </c>
      <c r="D3690" s="1">
        <v>45299.908726851849</v>
      </c>
      <c r="E3690" s="18" t="s">
        <v>11</v>
      </c>
      <c r="F3690" s="13" t="s">
        <v>16</v>
      </c>
      <c r="G3690" t="s">
        <v>14</v>
      </c>
      <c r="H3690">
        <v>0</v>
      </c>
      <c r="I3690" s="2"/>
      <c r="J3690" s="4">
        <v>0</v>
      </c>
      <c r="K3690" t="str">
        <f>IF((LEN(relatorio_Ananindeua[[#This Row],[CIF/CPF/CNPJ]])=14),relatorio_Ananindeua[[#This Row],[CIF/CPF/CNPJ]],relatorio_Ananindeua[[#This Row],[Coluna2]])</f>
        <v>13872350000190</v>
      </c>
      <c r="L3690" t="str">
        <f t="shared" si="58"/>
        <v>138******90</v>
      </c>
    </row>
    <row r="3691" spans="1:12" x14ac:dyDescent="0.25">
      <c r="A3691" t="s">
        <v>1281</v>
      </c>
      <c r="B3691" t="s">
        <v>1282</v>
      </c>
      <c r="C3691" t="s">
        <v>17</v>
      </c>
      <c r="D3691" s="1">
        <v>45299.908726851849</v>
      </c>
      <c r="E3691" s="18" t="s">
        <v>11</v>
      </c>
      <c r="F3691" s="13" t="s">
        <v>16</v>
      </c>
      <c r="G3691" t="s">
        <v>14</v>
      </c>
      <c r="H3691">
        <v>0</v>
      </c>
      <c r="I3691" s="2"/>
      <c r="J3691" s="4">
        <v>0</v>
      </c>
      <c r="K3691" t="str">
        <f>IF((LEN(relatorio_Ananindeua[[#This Row],[CIF/CPF/CNPJ]])=14),relatorio_Ananindeua[[#This Row],[CIF/CPF/CNPJ]],relatorio_Ananindeua[[#This Row],[Coluna2]])</f>
        <v>20001264000177</v>
      </c>
      <c r="L3691" t="str">
        <f t="shared" si="58"/>
        <v>200******77</v>
      </c>
    </row>
    <row r="3692" spans="1:12" x14ac:dyDescent="0.25">
      <c r="A3692" t="s">
        <v>5793</v>
      </c>
      <c r="B3692" t="s">
        <v>5794</v>
      </c>
      <c r="C3692" t="s">
        <v>17</v>
      </c>
      <c r="D3692" s="1">
        <v>45299.908726851849</v>
      </c>
      <c r="E3692" s="18" t="s">
        <v>11</v>
      </c>
      <c r="F3692" s="13" t="s">
        <v>16</v>
      </c>
      <c r="G3692" t="s">
        <v>14</v>
      </c>
      <c r="H3692">
        <v>0</v>
      </c>
      <c r="I3692" s="2"/>
      <c r="J3692" s="4">
        <v>0</v>
      </c>
      <c r="K3692" t="str">
        <f>IF((LEN(relatorio_Ananindeua[[#This Row],[CIF/CPF/CNPJ]])=14),relatorio_Ananindeua[[#This Row],[CIF/CPF/CNPJ]],relatorio_Ananindeua[[#This Row],[Coluna2]])</f>
        <v>42918940000104</v>
      </c>
      <c r="L3692" t="str">
        <f t="shared" si="58"/>
        <v>429******04</v>
      </c>
    </row>
    <row r="3693" spans="1:12" x14ac:dyDescent="0.25">
      <c r="A3693" t="s">
        <v>6505</v>
      </c>
      <c r="B3693" t="s">
        <v>6506</v>
      </c>
      <c r="C3693" t="s">
        <v>17</v>
      </c>
      <c r="D3693" s="1">
        <v>45299.908726851849</v>
      </c>
      <c r="E3693" s="18" t="s">
        <v>11</v>
      </c>
      <c r="F3693" s="13" t="s">
        <v>16</v>
      </c>
      <c r="G3693" t="s">
        <v>14</v>
      </c>
      <c r="H3693">
        <v>0</v>
      </c>
      <c r="I3693" s="2"/>
      <c r="J3693" s="4">
        <v>0</v>
      </c>
      <c r="K3693" t="str">
        <f>IF((LEN(relatorio_Ananindeua[[#This Row],[CIF/CPF/CNPJ]])=14),relatorio_Ananindeua[[#This Row],[CIF/CPF/CNPJ]],relatorio_Ananindeua[[#This Row],[Coluna2]])</f>
        <v>45144392000109</v>
      </c>
      <c r="L3693" t="str">
        <f t="shared" si="58"/>
        <v>451******09</v>
      </c>
    </row>
    <row r="3694" spans="1:12" x14ac:dyDescent="0.25">
      <c r="A3694" t="s">
        <v>6499</v>
      </c>
      <c r="B3694" t="s">
        <v>6500</v>
      </c>
      <c r="C3694" t="s">
        <v>17</v>
      </c>
      <c r="D3694" s="1">
        <v>45299.908761574072</v>
      </c>
      <c r="E3694" s="18" t="s">
        <v>11</v>
      </c>
      <c r="F3694" s="13" t="s">
        <v>16</v>
      </c>
      <c r="G3694" t="s">
        <v>14</v>
      </c>
      <c r="H3694">
        <v>0</v>
      </c>
      <c r="I3694" s="2"/>
      <c r="J3694" s="4">
        <v>0</v>
      </c>
      <c r="K3694" t="str">
        <f>IF((LEN(relatorio_Ananindeua[[#This Row],[CIF/CPF/CNPJ]])=14),relatorio_Ananindeua[[#This Row],[CIF/CPF/CNPJ]],relatorio_Ananindeua[[#This Row],[Coluna2]])</f>
        <v>45112220000145</v>
      </c>
      <c r="L3694" t="str">
        <f t="shared" si="58"/>
        <v>451******45</v>
      </c>
    </row>
    <row r="3695" spans="1:12" x14ac:dyDescent="0.25">
      <c r="A3695" t="s">
        <v>58</v>
      </c>
      <c r="B3695" t="s">
        <v>59</v>
      </c>
      <c r="C3695" t="s">
        <v>17</v>
      </c>
      <c r="D3695" s="1">
        <v>45299.908842592595</v>
      </c>
      <c r="E3695" s="18" t="s">
        <v>11</v>
      </c>
      <c r="F3695" s="13" t="s">
        <v>16</v>
      </c>
      <c r="G3695" t="s">
        <v>14</v>
      </c>
      <c r="H3695">
        <v>0</v>
      </c>
      <c r="I3695" s="2"/>
      <c r="J3695" s="4">
        <v>0</v>
      </c>
      <c r="K3695" t="str">
        <f>IF((LEN(relatorio_Ananindeua[[#This Row],[CIF/CPF/CNPJ]])=14),relatorio_Ananindeua[[#This Row],[CIF/CPF/CNPJ]],relatorio_Ananindeua[[#This Row],[Coluna2]])</f>
        <v>04996181000109</v>
      </c>
      <c r="L3695" t="str">
        <f t="shared" si="58"/>
        <v>049******09</v>
      </c>
    </row>
    <row r="3696" spans="1:12" x14ac:dyDescent="0.25">
      <c r="A3696" t="s">
        <v>766</v>
      </c>
      <c r="B3696" t="s">
        <v>767</v>
      </c>
      <c r="C3696" t="s">
        <v>17</v>
      </c>
      <c r="D3696" s="1">
        <v>45299.908946759257</v>
      </c>
      <c r="E3696" s="18" t="s">
        <v>11</v>
      </c>
      <c r="F3696" s="13" t="s">
        <v>16</v>
      </c>
      <c r="G3696" t="s">
        <v>14</v>
      </c>
      <c r="H3696">
        <v>0</v>
      </c>
      <c r="I3696" s="2"/>
      <c r="J3696" s="4">
        <v>0</v>
      </c>
      <c r="K3696" t="str">
        <f>IF((LEN(relatorio_Ananindeua[[#This Row],[CIF/CPF/CNPJ]])=14),relatorio_Ananindeua[[#This Row],[CIF/CPF/CNPJ]],relatorio_Ananindeua[[#This Row],[Coluna2]])</f>
        <v>15528525000171</v>
      </c>
      <c r="L3696" t="str">
        <f t="shared" si="58"/>
        <v>155******71</v>
      </c>
    </row>
    <row r="3697" spans="1:12" x14ac:dyDescent="0.25">
      <c r="A3697" t="s">
        <v>6481</v>
      </c>
      <c r="B3697" t="s">
        <v>6482</v>
      </c>
      <c r="C3697" t="s">
        <v>17</v>
      </c>
      <c r="D3697" s="1">
        <v>45299.908958333333</v>
      </c>
      <c r="E3697" s="18" t="s">
        <v>11</v>
      </c>
      <c r="F3697" s="13" t="s">
        <v>16</v>
      </c>
      <c r="G3697" t="s">
        <v>14</v>
      </c>
      <c r="H3697">
        <v>0</v>
      </c>
      <c r="I3697" s="2"/>
      <c r="J3697" s="4">
        <v>0</v>
      </c>
      <c r="K3697" t="str">
        <f>IF((LEN(relatorio_Ananindeua[[#This Row],[CIF/CPF/CNPJ]])=14),relatorio_Ananindeua[[#This Row],[CIF/CPF/CNPJ]],relatorio_Ananindeua[[#This Row],[Coluna2]])</f>
        <v>45023139000199</v>
      </c>
      <c r="L3697" t="str">
        <f t="shared" si="58"/>
        <v>450******99</v>
      </c>
    </row>
    <row r="3698" spans="1:12" x14ac:dyDescent="0.25">
      <c r="A3698" t="s">
        <v>6491</v>
      </c>
      <c r="B3698" t="s">
        <v>6492</v>
      </c>
      <c r="C3698" t="s">
        <v>17</v>
      </c>
      <c r="D3698" s="1">
        <v>45299.908958333333</v>
      </c>
      <c r="E3698" s="18" t="s">
        <v>11</v>
      </c>
      <c r="F3698" s="13" t="s">
        <v>16</v>
      </c>
      <c r="G3698" t="s">
        <v>14</v>
      </c>
      <c r="H3698">
        <v>0</v>
      </c>
      <c r="I3698" s="2"/>
      <c r="J3698" s="4">
        <v>0</v>
      </c>
      <c r="K3698" t="str">
        <f>IF((LEN(relatorio_Ananindeua[[#This Row],[CIF/CPF/CNPJ]])=14),relatorio_Ananindeua[[#This Row],[CIF/CPF/CNPJ]],relatorio_Ananindeua[[#This Row],[Coluna2]])</f>
        <v>45066286000146</v>
      </c>
      <c r="L3698" t="str">
        <f t="shared" si="58"/>
        <v>450******46</v>
      </c>
    </row>
    <row r="3699" spans="1:12" x14ac:dyDescent="0.25">
      <c r="A3699" t="s">
        <v>383</v>
      </c>
      <c r="B3699" t="s">
        <v>384</v>
      </c>
      <c r="C3699" t="s">
        <v>17</v>
      </c>
      <c r="D3699" s="1">
        <v>45299.90898148148</v>
      </c>
      <c r="E3699" s="18" t="s">
        <v>11</v>
      </c>
      <c r="F3699" s="13" t="s">
        <v>16</v>
      </c>
      <c r="G3699" t="s">
        <v>14</v>
      </c>
      <c r="H3699">
        <v>0</v>
      </c>
      <c r="I3699" s="2"/>
      <c r="J3699" s="4">
        <v>0</v>
      </c>
      <c r="K3699" t="str">
        <f>IF((LEN(relatorio_Ananindeua[[#This Row],[CIF/CPF/CNPJ]])=14),relatorio_Ananindeua[[#This Row],[CIF/CPF/CNPJ]],relatorio_Ananindeua[[#This Row],[Coluna2]])</f>
        <v>12909763000139</v>
      </c>
      <c r="L3699" t="str">
        <f t="shared" si="58"/>
        <v>129******39</v>
      </c>
    </row>
    <row r="3700" spans="1:12" x14ac:dyDescent="0.25">
      <c r="A3700" t="s">
        <v>6483</v>
      </c>
      <c r="B3700" t="s">
        <v>6484</v>
      </c>
      <c r="C3700" t="s">
        <v>17</v>
      </c>
      <c r="D3700" s="1">
        <v>45299.90898148148</v>
      </c>
      <c r="E3700" s="18" t="s">
        <v>11</v>
      </c>
      <c r="F3700" s="13" t="s">
        <v>16</v>
      </c>
      <c r="G3700" t="s">
        <v>14</v>
      </c>
      <c r="H3700">
        <v>0</v>
      </c>
      <c r="I3700" s="2"/>
      <c r="J3700" s="4">
        <v>0</v>
      </c>
      <c r="K3700" t="str">
        <f>IF((LEN(relatorio_Ananindeua[[#This Row],[CIF/CPF/CNPJ]])=14),relatorio_Ananindeua[[#This Row],[CIF/CPF/CNPJ]],relatorio_Ananindeua[[#This Row],[Coluna2]])</f>
        <v>45024663000184</v>
      </c>
      <c r="L3700" t="str">
        <f t="shared" si="58"/>
        <v>450******84</v>
      </c>
    </row>
    <row r="3701" spans="1:12" x14ac:dyDescent="0.25">
      <c r="A3701" t="s">
        <v>555</v>
      </c>
      <c r="B3701" t="s">
        <v>556</v>
      </c>
      <c r="C3701" t="s">
        <v>17</v>
      </c>
      <c r="D3701" s="1">
        <v>45299.909016203703</v>
      </c>
      <c r="E3701" s="18" t="s">
        <v>11</v>
      </c>
      <c r="F3701" s="13" t="s">
        <v>16</v>
      </c>
      <c r="G3701" t="s">
        <v>14</v>
      </c>
      <c r="H3701">
        <v>0</v>
      </c>
      <c r="I3701" s="2"/>
      <c r="J3701" s="4">
        <v>0</v>
      </c>
      <c r="K3701" t="str">
        <f>IF((LEN(relatorio_Ananindeua[[#This Row],[CIF/CPF/CNPJ]])=14),relatorio_Ananindeua[[#This Row],[CIF/CPF/CNPJ]],relatorio_Ananindeua[[#This Row],[Coluna2]])</f>
        <v>13918787000117</v>
      </c>
      <c r="L3701" t="str">
        <f t="shared" si="58"/>
        <v>139******17</v>
      </c>
    </row>
    <row r="3702" spans="1:12" x14ac:dyDescent="0.25">
      <c r="A3702" t="s">
        <v>6479</v>
      </c>
      <c r="B3702" t="s">
        <v>6480</v>
      </c>
      <c r="C3702" t="s">
        <v>17</v>
      </c>
      <c r="D3702" s="1">
        <v>45299.909039351849</v>
      </c>
      <c r="E3702" s="18" t="s">
        <v>11</v>
      </c>
      <c r="F3702" s="13" t="s">
        <v>16</v>
      </c>
      <c r="G3702" t="s">
        <v>14</v>
      </c>
      <c r="H3702">
        <v>0</v>
      </c>
      <c r="I3702" s="2"/>
      <c r="J3702" s="4">
        <v>0</v>
      </c>
      <c r="K3702" t="str">
        <f>IF((LEN(relatorio_Ananindeua[[#This Row],[CIF/CPF/CNPJ]])=14),relatorio_Ananindeua[[#This Row],[CIF/CPF/CNPJ]],relatorio_Ananindeua[[#This Row],[Coluna2]])</f>
        <v>45010623000183</v>
      </c>
      <c r="L3702" t="str">
        <f t="shared" si="58"/>
        <v>450******83</v>
      </c>
    </row>
    <row r="3703" spans="1:12" x14ac:dyDescent="0.25">
      <c r="A3703" t="s">
        <v>5000</v>
      </c>
      <c r="B3703" t="s">
        <v>5001</v>
      </c>
      <c r="C3703" t="s">
        <v>17</v>
      </c>
      <c r="D3703" s="1">
        <v>45299.909050925926</v>
      </c>
      <c r="E3703" s="18" t="s">
        <v>11</v>
      </c>
      <c r="F3703" s="13" t="s">
        <v>16</v>
      </c>
      <c r="G3703" t="s">
        <v>14</v>
      </c>
      <c r="H3703">
        <v>0</v>
      </c>
      <c r="I3703" s="2"/>
      <c r="J3703" s="4">
        <v>0</v>
      </c>
      <c r="K3703" t="str">
        <f>IF((LEN(relatorio_Ananindeua[[#This Row],[CIF/CPF/CNPJ]])=14),relatorio_Ananindeua[[#This Row],[CIF/CPF/CNPJ]],relatorio_Ananindeua[[#This Row],[Coluna2]])</f>
        <v>40301874000101</v>
      </c>
      <c r="L3703" t="str">
        <f t="shared" si="58"/>
        <v>403******01</v>
      </c>
    </row>
    <row r="3704" spans="1:12" x14ac:dyDescent="0.25">
      <c r="A3704" t="s">
        <v>6475</v>
      </c>
      <c r="B3704" t="s">
        <v>6476</v>
      </c>
      <c r="C3704" t="s">
        <v>17</v>
      </c>
      <c r="D3704" s="1">
        <v>45299.909050925926</v>
      </c>
      <c r="E3704" s="18" t="s">
        <v>11</v>
      </c>
      <c r="F3704" s="13" t="s">
        <v>16</v>
      </c>
      <c r="G3704" t="s">
        <v>14</v>
      </c>
      <c r="H3704">
        <v>0</v>
      </c>
      <c r="I3704" s="2"/>
      <c r="J3704" s="4">
        <v>0</v>
      </c>
      <c r="K3704" t="str">
        <f>IF((LEN(relatorio_Ananindeua[[#This Row],[CIF/CPF/CNPJ]])=14),relatorio_Ananindeua[[#This Row],[CIF/CPF/CNPJ]],relatorio_Ananindeua[[#This Row],[Coluna2]])</f>
        <v>45002716000166</v>
      </c>
      <c r="L3704" t="str">
        <f t="shared" si="58"/>
        <v>450******66</v>
      </c>
    </row>
    <row r="3705" spans="1:12" x14ac:dyDescent="0.25">
      <c r="A3705" t="s">
        <v>4866</v>
      </c>
      <c r="B3705" t="s">
        <v>4867</v>
      </c>
      <c r="C3705" t="s">
        <v>17</v>
      </c>
      <c r="D3705" s="1">
        <v>45299.909062500003</v>
      </c>
      <c r="E3705" s="18" t="s">
        <v>11</v>
      </c>
      <c r="F3705" s="13" t="s">
        <v>16</v>
      </c>
      <c r="G3705" t="s">
        <v>14</v>
      </c>
      <c r="H3705">
        <v>0</v>
      </c>
      <c r="I3705" s="2"/>
      <c r="J3705" s="4">
        <v>0</v>
      </c>
      <c r="K3705" t="str">
        <f>IF((LEN(relatorio_Ananindeua[[#This Row],[CIF/CPF/CNPJ]])=14),relatorio_Ananindeua[[#This Row],[CIF/CPF/CNPJ]],relatorio_Ananindeua[[#This Row],[Coluna2]])</f>
        <v>39824599000113</v>
      </c>
      <c r="L3705" t="str">
        <f t="shared" si="58"/>
        <v>398******13</v>
      </c>
    </row>
    <row r="3706" spans="1:12" x14ac:dyDescent="0.25">
      <c r="A3706" t="s">
        <v>5242</v>
      </c>
      <c r="B3706" t="s">
        <v>5243</v>
      </c>
      <c r="C3706" t="s">
        <v>17</v>
      </c>
      <c r="D3706" s="1">
        <v>45299.909108796295</v>
      </c>
      <c r="E3706" s="18" t="s">
        <v>11</v>
      </c>
      <c r="F3706" s="13" t="s">
        <v>16</v>
      </c>
      <c r="G3706" t="s">
        <v>14</v>
      </c>
      <c r="H3706">
        <v>0</v>
      </c>
      <c r="I3706" s="2"/>
      <c r="J3706" s="4">
        <v>0</v>
      </c>
      <c r="K3706" t="str">
        <f>IF((LEN(relatorio_Ananindeua[[#This Row],[CIF/CPF/CNPJ]])=14),relatorio_Ananindeua[[#This Row],[CIF/CPF/CNPJ]],relatorio_Ananindeua[[#This Row],[Coluna2]])</f>
        <v>41114032000103</v>
      </c>
      <c r="L3706" t="str">
        <f t="shared" si="58"/>
        <v>411******03</v>
      </c>
    </row>
    <row r="3707" spans="1:12" x14ac:dyDescent="0.25">
      <c r="A3707" t="s">
        <v>1291</v>
      </c>
      <c r="B3707" t="s">
        <v>1292</v>
      </c>
      <c r="C3707" t="s">
        <v>17</v>
      </c>
      <c r="D3707" s="1">
        <v>45299.909143518518</v>
      </c>
      <c r="E3707" s="18" t="s">
        <v>11</v>
      </c>
      <c r="F3707" s="13" t="s">
        <v>16</v>
      </c>
      <c r="G3707" t="s">
        <v>14</v>
      </c>
      <c r="H3707">
        <v>0</v>
      </c>
      <c r="I3707" s="2"/>
      <c r="J3707" s="4">
        <v>0</v>
      </c>
      <c r="K3707" t="str">
        <f>IF((LEN(relatorio_Ananindeua[[#This Row],[CIF/CPF/CNPJ]])=14),relatorio_Ananindeua[[#This Row],[CIF/CPF/CNPJ]],relatorio_Ananindeua[[#This Row],[Coluna2]])</f>
        <v>20100834000186</v>
      </c>
      <c r="L3707" t="str">
        <f t="shared" si="58"/>
        <v>201******86</v>
      </c>
    </row>
    <row r="3708" spans="1:12" x14ac:dyDescent="0.25">
      <c r="A3708" t="s">
        <v>6463</v>
      </c>
      <c r="B3708" t="s">
        <v>6464</v>
      </c>
      <c r="C3708" t="s">
        <v>17</v>
      </c>
      <c r="D3708" s="1">
        <v>45299.909166666665</v>
      </c>
      <c r="E3708" s="18" t="s">
        <v>11</v>
      </c>
      <c r="F3708" s="13" t="s">
        <v>16</v>
      </c>
      <c r="G3708" t="s">
        <v>14</v>
      </c>
      <c r="H3708">
        <v>0</v>
      </c>
      <c r="I3708" s="2"/>
      <c r="J3708" s="4">
        <v>0</v>
      </c>
      <c r="K3708" t="str">
        <f>IF((LEN(relatorio_Ananindeua[[#This Row],[CIF/CPF/CNPJ]])=14),relatorio_Ananindeua[[#This Row],[CIF/CPF/CNPJ]],relatorio_Ananindeua[[#This Row],[Coluna2]])</f>
        <v>44968103000115</v>
      </c>
      <c r="L3708" t="str">
        <f t="shared" si="58"/>
        <v>449******15</v>
      </c>
    </row>
    <row r="3709" spans="1:12" x14ac:dyDescent="0.25">
      <c r="A3709" t="s">
        <v>827</v>
      </c>
      <c r="B3709" t="s">
        <v>828</v>
      </c>
      <c r="C3709" t="s">
        <v>17</v>
      </c>
      <c r="D3709" s="1">
        <v>45299.909212962964</v>
      </c>
      <c r="E3709" s="18" t="s">
        <v>11</v>
      </c>
      <c r="F3709" s="13" t="s">
        <v>16</v>
      </c>
      <c r="G3709" t="s">
        <v>14</v>
      </c>
      <c r="H3709">
        <v>0</v>
      </c>
      <c r="I3709" s="2"/>
      <c r="J3709" s="4">
        <v>0</v>
      </c>
      <c r="K3709" t="str">
        <f>IF((LEN(relatorio_Ananindeua[[#This Row],[CIF/CPF/CNPJ]])=14),relatorio_Ananindeua[[#This Row],[CIF/CPF/CNPJ]],relatorio_Ananindeua[[#This Row],[Coluna2]])</f>
        <v>15914636000116</v>
      </c>
      <c r="L3709" t="str">
        <f t="shared" si="58"/>
        <v>159******16</v>
      </c>
    </row>
    <row r="3710" spans="1:12" x14ac:dyDescent="0.25">
      <c r="A3710" t="s">
        <v>4465</v>
      </c>
      <c r="B3710" t="s">
        <v>4466</v>
      </c>
      <c r="C3710" t="s">
        <v>17</v>
      </c>
      <c r="D3710" s="1">
        <v>45299.909212962964</v>
      </c>
      <c r="E3710" s="18" t="s">
        <v>11</v>
      </c>
      <c r="F3710" s="13" t="s">
        <v>16</v>
      </c>
      <c r="G3710" t="s">
        <v>14</v>
      </c>
      <c r="H3710">
        <v>0</v>
      </c>
      <c r="I3710" s="2"/>
      <c r="J3710" s="4">
        <v>0</v>
      </c>
      <c r="K3710" t="str">
        <f>IF((LEN(relatorio_Ananindeua[[#This Row],[CIF/CPF/CNPJ]])=14),relatorio_Ananindeua[[#This Row],[CIF/CPF/CNPJ]],relatorio_Ananindeua[[#This Row],[Coluna2]])</f>
        <v>37607487000185</v>
      </c>
      <c r="L3710" t="str">
        <f t="shared" si="58"/>
        <v>376******85</v>
      </c>
    </row>
    <row r="3711" spans="1:12" x14ac:dyDescent="0.25">
      <c r="A3711" t="s">
        <v>6451</v>
      </c>
      <c r="B3711" t="s">
        <v>6452</v>
      </c>
      <c r="C3711" t="s">
        <v>17</v>
      </c>
      <c r="D3711" s="1">
        <v>45299.909212962964</v>
      </c>
      <c r="E3711" s="18" t="s">
        <v>11</v>
      </c>
      <c r="F3711" s="13" t="s">
        <v>16</v>
      </c>
      <c r="G3711" t="s">
        <v>14</v>
      </c>
      <c r="H3711">
        <v>0</v>
      </c>
      <c r="I3711" s="2"/>
      <c r="J3711" s="4">
        <v>0</v>
      </c>
      <c r="K3711" t="str">
        <f>IF((LEN(relatorio_Ananindeua[[#This Row],[CIF/CPF/CNPJ]])=14),relatorio_Ananindeua[[#This Row],[CIF/CPF/CNPJ]],relatorio_Ananindeua[[#This Row],[Coluna2]])</f>
        <v>44945968000166</v>
      </c>
      <c r="L3711" t="str">
        <f t="shared" si="58"/>
        <v>449******66</v>
      </c>
    </row>
    <row r="3712" spans="1:12" x14ac:dyDescent="0.25">
      <c r="A3712" t="s">
        <v>6453</v>
      </c>
      <c r="B3712" t="s">
        <v>6454</v>
      </c>
      <c r="C3712" t="s">
        <v>17</v>
      </c>
      <c r="D3712" s="1">
        <v>45299.909212962964</v>
      </c>
      <c r="E3712" s="18" t="s">
        <v>11</v>
      </c>
      <c r="F3712" s="13" t="s">
        <v>16</v>
      </c>
      <c r="G3712" t="s">
        <v>14</v>
      </c>
      <c r="H3712">
        <v>0</v>
      </c>
      <c r="I3712" s="2"/>
      <c r="J3712" s="4">
        <v>0</v>
      </c>
      <c r="K3712" t="str">
        <f>IF((LEN(relatorio_Ananindeua[[#This Row],[CIF/CPF/CNPJ]])=14),relatorio_Ananindeua[[#This Row],[CIF/CPF/CNPJ]],relatorio_Ananindeua[[#This Row],[Coluna2]])</f>
        <v>44946708000105</v>
      </c>
      <c r="L3712" t="str">
        <f t="shared" si="58"/>
        <v>449******05</v>
      </c>
    </row>
    <row r="3713" spans="1:12" x14ac:dyDescent="0.25">
      <c r="A3713" t="s">
        <v>6455</v>
      </c>
      <c r="B3713" t="s">
        <v>6456</v>
      </c>
      <c r="C3713" t="s">
        <v>17</v>
      </c>
      <c r="D3713" s="1">
        <v>45299.909317129626</v>
      </c>
      <c r="E3713" s="18" t="s">
        <v>11</v>
      </c>
      <c r="F3713" s="13" t="s">
        <v>16</v>
      </c>
      <c r="G3713" t="s">
        <v>14</v>
      </c>
      <c r="H3713">
        <v>0</v>
      </c>
      <c r="I3713" s="2"/>
      <c r="J3713" s="4">
        <v>0</v>
      </c>
      <c r="K3713" t="str">
        <f>IF((LEN(relatorio_Ananindeua[[#This Row],[CIF/CPF/CNPJ]])=14),relatorio_Ananindeua[[#This Row],[CIF/CPF/CNPJ]],relatorio_Ananindeua[[#This Row],[Coluna2]])</f>
        <v>44950406000100</v>
      </c>
      <c r="L3713" t="str">
        <f t="shared" si="58"/>
        <v>449******00</v>
      </c>
    </row>
    <row r="3714" spans="1:12" x14ac:dyDescent="0.25">
      <c r="A3714" t="s">
        <v>6447</v>
      </c>
      <c r="B3714" t="s">
        <v>6448</v>
      </c>
      <c r="C3714" t="s">
        <v>17</v>
      </c>
      <c r="D3714" s="1">
        <v>45299.90934027778</v>
      </c>
      <c r="E3714" s="18" t="s">
        <v>11</v>
      </c>
      <c r="F3714" s="13" t="s">
        <v>16</v>
      </c>
      <c r="G3714" t="s">
        <v>14</v>
      </c>
      <c r="H3714">
        <v>0</v>
      </c>
      <c r="I3714" s="2"/>
      <c r="J3714" s="4">
        <v>0</v>
      </c>
      <c r="K3714" t="str">
        <f>IF((LEN(relatorio_Ananindeua[[#This Row],[CIF/CPF/CNPJ]])=14),relatorio_Ananindeua[[#This Row],[CIF/CPF/CNPJ]],relatorio_Ananindeua[[#This Row],[Coluna2]])</f>
        <v>44909490000119</v>
      </c>
      <c r="L3714" t="str">
        <f t="shared" si="58"/>
        <v>449******19</v>
      </c>
    </row>
    <row r="3715" spans="1:12" x14ac:dyDescent="0.25">
      <c r="A3715" t="s">
        <v>1451</v>
      </c>
      <c r="B3715" t="s">
        <v>28</v>
      </c>
      <c r="C3715" t="s">
        <v>17</v>
      </c>
      <c r="D3715" s="1">
        <v>45299.909479166665</v>
      </c>
      <c r="E3715" s="18" t="s">
        <v>11</v>
      </c>
      <c r="F3715" s="13" t="s">
        <v>16</v>
      </c>
      <c r="G3715" t="s">
        <v>14</v>
      </c>
      <c r="H3715">
        <v>0</v>
      </c>
      <c r="I3715" s="2"/>
      <c r="J3715" s="4">
        <v>0</v>
      </c>
      <c r="K3715" t="str">
        <f>IF((LEN(relatorio_Ananindeua[[#This Row],[CIF/CPF/CNPJ]])=14),relatorio_Ananindeua[[#This Row],[CIF/CPF/CNPJ]],relatorio_Ananindeua[[#This Row],[Coluna2]])</f>
        <v>21704228000132</v>
      </c>
      <c r="L3715" t="str">
        <f t="shared" si="58"/>
        <v>217******32</v>
      </c>
    </row>
    <row r="3716" spans="1:12" x14ac:dyDescent="0.25">
      <c r="A3716" t="s">
        <v>6431</v>
      </c>
      <c r="B3716" t="s">
        <v>6432</v>
      </c>
      <c r="C3716" t="s">
        <v>17</v>
      </c>
      <c r="D3716" s="1">
        <v>45299.909479166665</v>
      </c>
      <c r="E3716" s="18" t="s">
        <v>11</v>
      </c>
      <c r="F3716" s="13" t="s">
        <v>16</v>
      </c>
      <c r="G3716" t="s">
        <v>14</v>
      </c>
      <c r="H3716">
        <v>0</v>
      </c>
      <c r="I3716" s="2"/>
      <c r="J3716" s="4">
        <v>0</v>
      </c>
      <c r="K3716" t="str">
        <f>IF((LEN(relatorio_Ananindeua[[#This Row],[CIF/CPF/CNPJ]])=14),relatorio_Ananindeua[[#This Row],[CIF/CPF/CNPJ]],relatorio_Ananindeua[[#This Row],[Coluna2]])</f>
        <v>44862686000103</v>
      </c>
      <c r="L3716" t="str">
        <f t="shared" si="58"/>
        <v>448******03</v>
      </c>
    </row>
    <row r="3717" spans="1:12" x14ac:dyDescent="0.25">
      <c r="A3717" t="s">
        <v>1404</v>
      </c>
      <c r="B3717" t="s">
        <v>1405</v>
      </c>
      <c r="C3717" t="s">
        <v>17</v>
      </c>
      <c r="D3717" s="1">
        <v>45299.909490740742</v>
      </c>
      <c r="E3717" s="18" t="s">
        <v>11</v>
      </c>
      <c r="F3717" s="13" t="s">
        <v>16</v>
      </c>
      <c r="G3717" t="s">
        <v>14</v>
      </c>
      <c r="H3717">
        <v>0</v>
      </c>
      <c r="I3717" s="2"/>
      <c r="J3717" s="4">
        <v>0</v>
      </c>
      <c r="K3717" t="str">
        <f>IF((LEN(relatorio_Ananindeua[[#This Row],[CIF/CPF/CNPJ]])=14),relatorio_Ananindeua[[#This Row],[CIF/CPF/CNPJ]],relatorio_Ananindeua[[#This Row],[Coluna2]])</f>
        <v>21259497000137</v>
      </c>
      <c r="L3717" t="str">
        <f t="shared" si="58"/>
        <v>212******37</v>
      </c>
    </row>
    <row r="3718" spans="1:12" x14ac:dyDescent="0.25">
      <c r="A3718" t="s">
        <v>5560</v>
      </c>
      <c r="B3718" t="s">
        <v>5561</v>
      </c>
      <c r="C3718" t="s">
        <v>17</v>
      </c>
      <c r="D3718" s="1">
        <v>45299.909490740742</v>
      </c>
      <c r="E3718" s="18" t="s">
        <v>11</v>
      </c>
      <c r="F3718" s="13" t="s">
        <v>16</v>
      </c>
      <c r="G3718" t="s">
        <v>14</v>
      </c>
      <c r="H3718">
        <v>0</v>
      </c>
      <c r="I3718" s="2"/>
      <c r="J3718" s="4">
        <v>0</v>
      </c>
      <c r="K3718" t="str">
        <f>IF((LEN(relatorio_Ananindeua[[#This Row],[CIF/CPF/CNPJ]])=14),relatorio_Ananindeua[[#This Row],[CIF/CPF/CNPJ]],relatorio_Ananindeua[[#This Row],[Coluna2]])</f>
        <v>42135171000178</v>
      </c>
      <c r="L3718" t="str">
        <f t="shared" si="58"/>
        <v>421******78</v>
      </c>
    </row>
    <row r="3719" spans="1:12" x14ac:dyDescent="0.25">
      <c r="A3719" t="s">
        <v>790</v>
      </c>
      <c r="B3719" t="s">
        <v>791</v>
      </c>
      <c r="C3719" t="s">
        <v>17</v>
      </c>
      <c r="D3719" s="1">
        <v>45299.909513888888</v>
      </c>
      <c r="E3719" s="18" t="s">
        <v>11</v>
      </c>
      <c r="F3719" s="13" t="s">
        <v>16</v>
      </c>
      <c r="G3719" t="s">
        <v>14</v>
      </c>
      <c r="H3719">
        <v>0</v>
      </c>
      <c r="I3719" s="2"/>
      <c r="J3719" s="4">
        <v>0</v>
      </c>
      <c r="K3719" t="str">
        <f>IF((LEN(relatorio_Ananindeua[[#This Row],[CIF/CPF/CNPJ]])=14),relatorio_Ananindeua[[#This Row],[CIF/CPF/CNPJ]],relatorio_Ananindeua[[#This Row],[Coluna2]])</f>
        <v>15737834000151</v>
      </c>
      <c r="L3719" t="str">
        <f t="shared" si="58"/>
        <v>157******51</v>
      </c>
    </row>
    <row r="3720" spans="1:12" x14ac:dyDescent="0.25">
      <c r="A3720" t="s">
        <v>6412</v>
      </c>
      <c r="B3720" t="s">
        <v>6413</v>
      </c>
      <c r="C3720" t="s">
        <v>17</v>
      </c>
      <c r="D3720" s="1">
        <v>45299.909513888888</v>
      </c>
      <c r="E3720" s="18" t="s">
        <v>11</v>
      </c>
      <c r="F3720" s="13" t="s">
        <v>16</v>
      </c>
      <c r="G3720" t="s">
        <v>14</v>
      </c>
      <c r="H3720">
        <v>0</v>
      </c>
      <c r="I3720" s="2"/>
      <c r="J3720" s="4">
        <v>0</v>
      </c>
      <c r="K3720" t="str">
        <f>IF((LEN(relatorio_Ananindeua[[#This Row],[CIF/CPF/CNPJ]])=14),relatorio_Ananindeua[[#This Row],[CIF/CPF/CNPJ]],relatorio_Ananindeua[[#This Row],[Coluna2]])</f>
        <v>44819315000130</v>
      </c>
      <c r="L3720" t="str">
        <f t="shared" si="58"/>
        <v>448******30</v>
      </c>
    </row>
    <row r="3721" spans="1:12" x14ac:dyDescent="0.25">
      <c r="A3721" t="s">
        <v>6419</v>
      </c>
      <c r="B3721" t="s">
        <v>6420</v>
      </c>
      <c r="C3721" t="s">
        <v>17</v>
      </c>
      <c r="D3721" s="1">
        <v>45299.909513888888</v>
      </c>
      <c r="E3721" s="18" t="s">
        <v>11</v>
      </c>
      <c r="F3721" s="13" t="s">
        <v>16</v>
      </c>
      <c r="G3721" t="s">
        <v>14</v>
      </c>
      <c r="H3721">
        <v>0</v>
      </c>
      <c r="I3721" s="2"/>
      <c r="J3721" s="4">
        <v>0</v>
      </c>
      <c r="K3721" t="str">
        <f>IF((LEN(relatorio_Ananindeua[[#This Row],[CIF/CPF/CNPJ]])=14),relatorio_Ananindeua[[#This Row],[CIF/CPF/CNPJ]],relatorio_Ananindeua[[#This Row],[Coluna2]])</f>
        <v>44833493000116</v>
      </c>
      <c r="L3721" t="str">
        <f t="shared" si="58"/>
        <v>448******16</v>
      </c>
    </row>
    <row r="3722" spans="1:12" x14ac:dyDescent="0.25">
      <c r="A3722" t="s">
        <v>5428</v>
      </c>
      <c r="B3722" t="s">
        <v>5429</v>
      </c>
      <c r="C3722" t="s">
        <v>17</v>
      </c>
      <c r="D3722" s="1">
        <v>45299.909537037034</v>
      </c>
      <c r="E3722" s="18" t="s">
        <v>11</v>
      </c>
      <c r="F3722" s="13" t="s">
        <v>16</v>
      </c>
      <c r="G3722" t="s">
        <v>14</v>
      </c>
      <c r="H3722">
        <v>0</v>
      </c>
      <c r="I3722" s="2"/>
      <c r="J3722" s="4">
        <v>0</v>
      </c>
      <c r="K3722" t="str">
        <f>IF((LEN(relatorio_Ananindeua[[#This Row],[CIF/CPF/CNPJ]])=14),relatorio_Ananindeua[[#This Row],[CIF/CPF/CNPJ]],relatorio_Ananindeua[[#This Row],[Coluna2]])</f>
        <v>41716212000157</v>
      </c>
      <c r="L3722" t="str">
        <f t="shared" si="58"/>
        <v>417******57</v>
      </c>
    </row>
    <row r="3723" spans="1:12" x14ac:dyDescent="0.25">
      <c r="A3723" t="s">
        <v>6406</v>
      </c>
      <c r="B3723" t="s">
        <v>6407</v>
      </c>
      <c r="C3723" t="s">
        <v>17</v>
      </c>
      <c r="D3723" s="1">
        <v>45299.909548611111</v>
      </c>
      <c r="E3723" s="18" t="s">
        <v>11</v>
      </c>
      <c r="F3723" s="13" t="s">
        <v>16</v>
      </c>
      <c r="G3723" t="s">
        <v>14</v>
      </c>
      <c r="H3723">
        <v>0</v>
      </c>
      <c r="I3723" s="2"/>
      <c r="J3723" s="4">
        <v>0</v>
      </c>
      <c r="K3723" t="str">
        <f>IF((LEN(relatorio_Ananindeua[[#This Row],[CIF/CPF/CNPJ]])=14),relatorio_Ananindeua[[#This Row],[CIF/CPF/CNPJ]],relatorio_Ananindeua[[#This Row],[Coluna2]])</f>
        <v>44812366000130</v>
      </c>
      <c r="L3723" t="str">
        <f t="shared" si="58"/>
        <v>448******30</v>
      </c>
    </row>
    <row r="3724" spans="1:12" x14ac:dyDescent="0.25">
      <c r="A3724" t="s">
        <v>6414</v>
      </c>
      <c r="B3724" t="s">
        <v>6415</v>
      </c>
      <c r="C3724" t="s">
        <v>17</v>
      </c>
      <c r="D3724" s="1">
        <v>45299.909548611111</v>
      </c>
      <c r="E3724" s="18" t="s">
        <v>11</v>
      </c>
      <c r="F3724" s="13" t="s">
        <v>16</v>
      </c>
      <c r="G3724" t="s">
        <v>14</v>
      </c>
      <c r="H3724">
        <v>0</v>
      </c>
      <c r="I3724" s="2"/>
      <c r="J3724" s="4">
        <v>0</v>
      </c>
      <c r="K3724" t="str">
        <f>IF((LEN(relatorio_Ananindeua[[#This Row],[CIF/CPF/CNPJ]])=14),relatorio_Ananindeua[[#This Row],[CIF/CPF/CNPJ]],relatorio_Ananindeua[[#This Row],[Coluna2]])</f>
        <v>44826189000141</v>
      </c>
      <c r="L3724" t="str">
        <f t="shared" si="58"/>
        <v>448******41</v>
      </c>
    </row>
    <row r="3725" spans="1:12" x14ac:dyDescent="0.25">
      <c r="A3725" t="s">
        <v>1628</v>
      </c>
      <c r="B3725" t="s">
        <v>1629</v>
      </c>
      <c r="C3725" t="s">
        <v>17</v>
      </c>
      <c r="D3725" s="1">
        <v>45299.909560185188</v>
      </c>
      <c r="E3725" s="18" t="s">
        <v>11</v>
      </c>
      <c r="F3725" s="13" t="s">
        <v>16</v>
      </c>
      <c r="G3725" t="s">
        <v>14</v>
      </c>
      <c r="H3725">
        <v>0</v>
      </c>
      <c r="I3725" s="2"/>
      <c r="J3725" s="4">
        <v>0</v>
      </c>
      <c r="K3725" t="str">
        <f>IF((LEN(relatorio_Ananindeua[[#This Row],[CIF/CPF/CNPJ]])=14),relatorio_Ananindeua[[#This Row],[CIF/CPF/CNPJ]],relatorio_Ananindeua[[#This Row],[Coluna2]])</f>
        <v>23247785000105</v>
      </c>
      <c r="L3725" t="str">
        <f t="shared" si="58"/>
        <v>232******05</v>
      </c>
    </row>
    <row r="3726" spans="1:12" x14ac:dyDescent="0.25">
      <c r="A3726" t="s">
        <v>6402</v>
      </c>
      <c r="B3726" t="s">
        <v>6403</v>
      </c>
      <c r="C3726" t="s">
        <v>17</v>
      </c>
      <c r="D3726" s="1">
        <v>45299.909560185188</v>
      </c>
      <c r="E3726" s="18" t="s">
        <v>11</v>
      </c>
      <c r="F3726" s="13" t="s">
        <v>16</v>
      </c>
      <c r="G3726" t="s">
        <v>14</v>
      </c>
      <c r="H3726">
        <v>0</v>
      </c>
      <c r="I3726" s="2"/>
      <c r="J3726" s="4">
        <v>0</v>
      </c>
      <c r="K3726" t="str">
        <f>IF((LEN(relatorio_Ananindeua[[#This Row],[CIF/CPF/CNPJ]])=14),relatorio_Ananindeua[[#This Row],[CIF/CPF/CNPJ]],relatorio_Ananindeua[[#This Row],[Coluna2]])</f>
        <v>44807677000101</v>
      </c>
      <c r="L3726" t="str">
        <f t="shared" si="58"/>
        <v>448******01</v>
      </c>
    </row>
    <row r="3727" spans="1:12" x14ac:dyDescent="0.25">
      <c r="A3727" t="s">
        <v>1000</v>
      </c>
      <c r="B3727" t="s">
        <v>1001</v>
      </c>
      <c r="C3727" t="s">
        <v>17</v>
      </c>
      <c r="D3727" s="1">
        <v>45299.909583333334</v>
      </c>
      <c r="E3727" s="18" t="s">
        <v>11</v>
      </c>
      <c r="F3727" s="13" t="s">
        <v>16</v>
      </c>
      <c r="G3727" t="s">
        <v>14</v>
      </c>
      <c r="H3727">
        <v>0</v>
      </c>
      <c r="I3727" s="2"/>
      <c r="J3727" s="4">
        <v>0</v>
      </c>
      <c r="K3727" t="str">
        <f>IF((LEN(relatorio_Ananindeua[[#This Row],[CIF/CPF/CNPJ]])=14),relatorio_Ananindeua[[#This Row],[CIF/CPF/CNPJ]],relatorio_Ananindeua[[#This Row],[Coluna2]])</f>
        <v>17664903000170</v>
      </c>
      <c r="L3727" t="str">
        <f t="shared" si="58"/>
        <v>176******70</v>
      </c>
    </row>
    <row r="3728" spans="1:12" x14ac:dyDescent="0.25">
      <c r="A3728" t="s">
        <v>6400</v>
      </c>
      <c r="B3728" t="s">
        <v>6401</v>
      </c>
      <c r="C3728" t="s">
        <v>17</v>
      </c>
      <c r="D3728" s="1">
        <v>45299.909583333334</v>
      </c>
      <c r="E3728" s="18" t="s">
        <v>11</v>
      </c>
      <c r="F3728" s="13" t="s">
        <v>16</v>
      </c>
      <c r="G3728" t="s">
        <v>14</v>
      </c>
      <c r="H3728">
        <v>0</v>
      </c>
      <c r="I3728" s="2"/>
      <c r="J3728" s="4">
        <v>0</v>
      </c>
      <c r="K3728" t="str">
        <f>IF((LEN(relatorio_Ananindeua[[#This Row],[CIF/CPF/CNPJ]])=14),relatorio_Ananindeua[[#This Row],[CIF/CPF/CNPJ]],relatorio_Ananindeua[[#This Row],[Coluna2]])</f>
        <v>44793425000170</v>
      </c>
      <c r="L3728" t="str">
        <f t="shared" si="58"/>
        <v>447******70</v>
      </c>
    </row>
    <row r="3729" spans="1:12" x14ac:dyDescent="0.25">
      <c r="A3729" t="s">
        <v>6398</v>
      </c>
      <c r="B3729" t="s">
        <v>6399</v>
      </c>
      <c r="C3729" t="s">
        <v>17</v>
      </c>
      <c r="D3729" s="1">
        <v>45299.909618055557</v>
      </c>
      <c r="E3729" s="18" t="s">
        <v>11</v>
      </c>
      <c r="F3729" s="13" t="s">
        <v>16</v>
      </c>
      <c r="G3729" t="s">
        <v>14</v>
      </c>
      <c r="H3729">
        <v>0</v>
      </c>
      <c r="I3729" s="2"/>
      <c r="J3729" s="4">
        <v>0</v>
      </c>
      <c r="K3729" t="str">
        <f>IF((LEN(relatorio_Ananindeua[[#This Row],[CIF/CPF/CNPJ]])=14),relatorio_Ananindeua[[#This Row],[CIF/CPF/CNPJ]],relatorio_Ananindeua[[#This Row],[Coluna2]])</f>
        <v>44792228000137</v>
      </c>
      <c r="L3729" t="str">
        <f t="shared" si="58"/>
        <v>447******37</v>
      </c>
    </row>
    <row r="3730" spans="1:12" x14ac:dyDescent="0.25">
      <c r="A3730" t="s">
        <v>1598</v>
      </c>
      <c r="B3730" t="s">
        <v>1599</v>
      </c>
      <c r="C3730" t="s">
        <v>17</v>
      </c>
      <c r="D3730" s="1">
        <v>45299.909629629627</v>
      </c>
      <c r="E3730" s="18" t="s">
        <v>11</v>
      </c>
      <c r="F3730" s="13" t="s">
        <v>16</v>
      </c>
      <c r="G3730" t="s">
        <v>14</v>
      </c>
      <c r="H3730">
        <v>0</v>
      </c>
      <c r="I3730" s="2"/>
      <c r="J3730" s="4">
        <v>0</v>
      </c>
      <c r="K3730" t="str">
        <f>IF((LEN(relatorio_Ananindeua[[#This Row],[CIF/CPF/CNPJ]])=14),relatorio_Ananindeua[[#This Row],[CIF/CPF/CNPJ]],relatorio_Ananindeua[[#This Row],[Coluna2]])</f>
        <v>22968473000110</v>
      </c>
      <c r="L3730" t="str">
        <f t="shared" ref="L3730:L3793" si="59">_xlfn.CONCAT(LEFT(A3730,3),REPT("*",6),RIGHT(A3730,2))</f>
        <v>229******10</v>
      </c>
    </row>
    <row r="3731" spans="1:12" x14ac:dyDescent="0.25">
      <c r="A3731" t="s">
        <v>6408</v>
      </c>
      <c r="B3731" t="s">
        <v>6409</v>
      </c>
      <c r="C3731" t="s">
        <v>17</v>
      </c>
      <c r="D3731" s="1">
        <v>45299.909629629627</v>
      </c>
      <c r="E3731" s="18" t="s">
        <v>11</v>
      </c>
      <c r="F3731" s="13" t="s">
        <v>16</v>
      </c>
      <c r="G3731" t="s">
        <v>14</v>
      </c>
      <c r="H3731">
        <v>0</v>
      </c>
      <c r="I3731" s="2"/>
      <c r="J3731" s="4">
        <v>0</v>
      </c>
      <c r="K3731" t="str">
        <f>IF((LEN(relatorio_Ananindeua[[#This Row],[CIF/CPF/CNPJ]])=14),relatorio_Ananindeua[[#This Row],[CIF/CPF/CNPJ]],relatorio_Ananindeua[[#This Row],[Coluna2]])</f>
        <v>44818213000109</v>
      </c>
      <c r="L3731" t="str">
        <f t="shared" si="59"/>
        <v>448******09</v>
      </c>
    </row>
    <row r="3732" spans="1:12" x14ac:dyDescent="0.25">
      <c r="A3732" t="s">
        <v>1115</v>
      </c>
      <c r="B3732" t="s">
        <v>1116</v>
      </c>
      <c r="C3732" t="s">
        <v>17</v>
      </c>
      <c r="D3732" s="1">
        <v>45299.909675925926</v>
      </c>
      <c r="E3732" s="18" t="s">
        <v>11</v>
      </c>
      <c r="F3732" s="13" t="s">
        <v>16</v>
      </c>
      <c r="G3732" t="s">
        <v>14</v>
      </c>
      <c r="H3732">
        <v>0</v>
      </c>
      <c r="I3732" s="2"/>
      <c r="J3732" s="4">
        <v>0</v>
      </c>
      <c r="K3732" t="str">
        <f>IF((LEN(relatorio_Ananindeua[[#This Row],[CIF/CPF/CNPJ]])=14),relatorio_Ananindeua[[#This Row],[CIF/CPF/CNPJ]],relatorio_Ananindeua[[#This Row],[Coluna2]])</f>
        <v>18598844000141</v>
      </c>
      <c r="L3732" t="str">
        <f t="shared" si="59"/>
        <v>185******41</v>
      </c>
    </row>
    <row r="3733" spans="1:12" x14ac:dyDescent="0.25">
      <c r="A3733" t="s">
        <v>1640</v>
      </c>
      <c r="B3733" t="s">
        <v>1641</v>
      </c>
      <c r="C3733" t="s">
        <v>17</v>
      </c>
      <c r="D3733" s="1">
        <v>45299.909675925926</v>
      </c>
      <c r="E3733" s="18" t="s">
        <v>11</v>
      </c>
      <c r="F3733" s="13" t="s">
        <v>16</v>
      </c>
      <c r="G3733" t="s">
        <v>14</v>
      </c>
      <c r="H3733">
        <v>0</v>
      </c>
      <c r="I3733" s="2"/>
      <c r="J3733" s="4">
        <v>0</v>
      </c>
      <c r="K3733" t="str">
        <f>IF((LEN(relatorio_Ananindeua[[#This Row],[CIF/CPF/CNPJ]])=14),relatorio_Ananindeua[[#This Row],[CIF/CPF/CNPJ]],relatorio_Ananindeua[[#This Row],[Coluna2]])</f>
        <v>23375930000125</v>
      </c>
      <c r="L3733" t="str">
        <f t="shared" si="59"/>
        <v>233******25</v>
      </c>
    </row>
    <row r="3734" spans="1:12" x14ac:dyDescent="0.25">
      <c r="A3734" t="s">
        <v>4976</v>
      </c>
      <c r="B3734" t="s">
        <v>4977</v>
      </c>
      <c r="C3734" t="s">
        <v>17</v>
      </c>
      <c r="D3734" s="1">
        <v>45299.909687500003</v>
      </c>
      <c r="E3734" s="18" t="s">
        <v>11</v>
      </c>
      <c r="F3734" s="13" t="s">
        <v>16</v>
      </c>
      <c r="G3734" t="s">
        <v>14</v>
      </c>
      <c r="H3734">
        <v>0</v>
      </c>
      <c r="I3734" s="2"/>
      <c r="J3734" s="4">
        <v>0</v>
      </c>
      <c r="K3734" t="str">
        <f>IF((LEN(relatorio_Ananindeua[[#This Row],[CIF/CPF/CNPJ]])=14),relatorio_Ananindeua[[#This Row],[CIF/CPF/CNPJ]],relatorio_Ananindeua[[#This Row],[Coluna2]])</f>
        <v>40241169000158</v>
      </c>
      <c r="L3734" t="str">
        <f t="shared" si="59"/>
        <v>402******58</v>
      </c>
    </row>
    <row r="3735" spans="1:12" x14ac:dyDescent="0.25">
      <c r="A3735" t="s">
        <v>6368</v>
      </c>
      <c r="B3735" t="s">
        <v>6369</v>
      </c>
      <c r="C3735" t="s">
        <v>17</v>
      </c>
      <c r="D3735" s="1">
        <v>45299.909687500003</v>
      </c>
      <c r="E3735" s="18" t="s">
        <v>11</v>
      </c>
      <c r="F3735" s="13" t="s">
        <v>16</v>
      </c>
      <c r="G3735" t="s">
        <v>14</v>
      </c>
      <c r="H3735">
        <v>0</v>
      </c>
      <c r="I3735" s="2"/>
      <c r="J3735" s="4">
        <v>0</v>
      </c>
      <c r="K3735" t="str">
        <f>IF((LEN(relatorio_Ananindeua[[#This Row],[CIF/CPF/CNPJ]])=14),relatorio_Ananindeua[[#This Row],[CIF/CPF/CNPJ]],relatorio_Ananindeua[[#This Row],[Coluna2]])</f>
        <v>44745901000188</v>
      </c>
      <c r="L3735" t="str">
        <f t="shared" si="59"/>
        <v>447******88</v>
      </c>
    </row>
    <row r="3736" spans="1:12" x14ac:dyDescent="0.25">
      <c r="A3736" t="s">
        <v>6372</v>
      </c>
      <c r="B3736" t="s">
        <v>6373</v>
      </c>
      <c r="C3736" t="s">
        <v>17</v>
      </c>
      <c r="D3736" s="1">
        <v>45299.909687500003</v>
      </c>
      <c r="E3736" s="18" t="s">
        <v>11</v>
      </c>
      <c r="F3736" s="13" t="s">
        <v>16</v>
      </c>
      <c r="G3736" t="s">
        <v>14</v>
      </c>
      <c r="H3736">
        <v>0</v>
      </c>
      <c r="I3736" s="2"/>
      <c r="J3736" s="4">
        <v>0</v>
      </c>
      <c r="K3736" t="str">
        <f>IF((LEN(relatorio_Ananindeua[[#This Row],[CIF/CPF/CNPJ]])=14),relatorio_Ananindeua[[#This Row],[CIF/CPF/CNPJ]],relatorio_Ananindeua[[#This Row],[Coluna2]])</f>
        <v>44748131000127</v>
      </c>
      <c r="L3736" t="str">
        <f t="shared" si="59"/>
        <v>447******27</v>
      </c>
    </row>
    <row r="3737" spans="1:12" x14ac:dyDescent="0.25">
      <c r="A3737" t="s">
        <v>6376</v>
      </c>
      <c r="B3737" t="s">
        <v>6377</v>
      </c>
      <c r="C3737" t="s">
        <v>17</v>
      </c>
      <c r="D3737" s="1">
        <v>45299.909687500003</v>
      </c>
      <c r="E3737" s="18" t="s">
        <v>11</v>
      </c>
      <c r="F3737" s="13" t="s">
        <v>16</v>
      </c>
      <c r="G3737" t="s">
        <v>14</v>
      </c>
      <c r="H3737">
        <v>0</v>
      </c>
      <c r="I3737" s="2"/>
      <c r="J3737" s="4">
        <v>0</v>
      </c>
      <c r="K3737" t="str">
        <f>IF((LEN(relatorio_Ananindeua[[#This Row],[CIF/CPF/CNPJ]])=14),relatorio_Ananindeua[[#This Row],[CIF/CPF/CNPJ]],relatorio_Ananindeua[[#This Row],[Coluna2]])</f>
        <v>44750788000129</v>
      </c>
      <c r="L3737" t="str">
        <f t="shared" si="59"/>
        <v>447******29</v>
      </c>
    </row>
    <row r="3738" spans="1:12" x14ac:dyDescent="0.25">
      <c r="A3738" t="s">
        <v>6386</v>
      </c>
      <c r="B3738" t="s">
        <v>6387</v>
      </c>
      <c r="C3738" t="s">
        <v>17</v>
      </c>
      <c r="D3738" s="1">
        <v>45299.909710648149</v>
      </c>
      <c r="E3738" s="18" t="s">
        <v>11</v>
      </c>
      <c r="F3738" s="13" t="s">
        <v>16</v>
      </c>
      <c r="G3738" t="s">
        <v>14</v>
      </c>
      <c r="H3738">
        <v>0</v>
      </c>
      <c r="I3738" s="2"/>
      <c r="J3738" s="4">
        <v>0</v>
      </c>
      <c r="K3738" t="str">
        <f>IF((LEN(relatorio_Ananindeua[[#This Row],[CIF/CPF/CNPJ]])=14),relatorio_Ananindeua[[#This Row],[CIF/CPF/CNPJ]],relatorio_Ananindeua[[#This Row],[Coluna2]])</f>
        <v>44769509000179</v>
      </c>
      <c r="L3738" t="str">
        <f t="shared" si="59"/>
        <v>447******79</v>
      </c>
    </row>
    <row r="3739" spans="1:12" x14ac:dyDescent="0.25">
      <c r="A3739" t="s">
        <v>6366</v>
      </c>
      <c r="B3739" t="s">
        <v>6367</v>
      </c>
      <c r="C3739" t="s">
        <v>17</v>
      </c>
      <c r="D3739" s="1">
        <v>45299.909745370373</v>
      </c>
      <c r="E3739" s="18" t="s">
        <v>11</v>
      </c>
      <c r="F3739" s="13" t="s">
        <v>16</v>
      </c>
      <c r="G3739" t="s">
        <v>14</v>
      </c>
      <c r="H3739">
        <v>0</v>
      </c>
      <c r="I3739" s="2"/>
      <c r="J3739" s="4">
        <v>0</v>
      </c>
      <c r="K3739" t="str">
        <f>IF((LEN(relatorio_Ananindeua[[#This Row],[CIF/CPF/CNPJ]])=14),relatorio_Ananindeua[[#This Row],[CIF/CPF/CNPJ]],relatorio_Ananindeua[[#This Row],[Coluna2]])</f>
        <v>44735408000187</v>
      </c>
      <c r="L3739" t="str">
        <f t="shared" si="59"/>
        <v>447******87</v>
      </c>
    </row>
    <row r="3740" spans="1:12" x14ac:dyDescent="0.25">
      <c r="A3740" t="s">
        <v>6359</v>
      </c>
      <c r="B3740" t="s">
        <v>6360</v>
      </c>
      <c r="C3740" t="s">
        <v>17</v>
      </c>
      <c r="D3740" s="1">
        <v>45299.909768518519</v>
      </c>
      <c r="E3740" s="18" t="s">
        <v>11</v>
      </c>
      <c r="F3740" s="13" t="s">
        <v>16</v>
      </c>
      <c r="G3740" t="s">
        <v>14</v>
      </c>
      <c r="H3740">
        <v>0</v>
      </c>
      <c r="I3740" s="2"/>
      <c r="J3740" s="4">
        <v>0</v>
      </c>
      <c r="K3740" t="str">
        <f>IF((LEN(relatorio_Ananindeua[[#This Row],[CIF/CPF/CNPJ]])=14),relatorio_Ananindeua[[#This Row],[CIF/CPF/CNPJ]],relatorio_Ananindeua[[#This Row],[Coluna2]])</f>
        <v>44726007000160</v>
      </c>
      <c r="L3740" t="str">
        <f t="shared" si="59"/>
        <v>447******60</v>
      </c>
    </row>
    <row r="3741" spans="1:12" x14ac:dyDescent="0.25">
      <c r="A3741" t="s">
        <v>6343</v>
      </c>
      <c r="B3741" t="s">
        <v>6344</v>
      </c>
      <c r="C3741" t="s">
        <v>17</v>
      </c>
      <c r="D3741" s="1">
        <v>45299.909953703704</v>
      </c>
      <c r="E3741" s="18" t="s">
        <v>11</v>
      </c>
      <c r="F3741" s="13" t="s">
        <v>16</v>
      </c>
      <c r="G3741" t="s">
        <v>14</v>
      </c>
      <c r="H3741">
        <v>0</v>
      </c>
      <c r="I3741" s="2"/>
      <c r="J3741" s="4">
        <v>0</v>
      </c>
      <c r="K3741" t="str">
        <f>IF((LEN(relatorio_Ananindeua[[#This Row],[CIF/CPF/CNPJ]])=14),relatorio_Ananindeua[[#This Row],[CIF/CPF/CNPJ]],relatorio_Ananindeua[[#This Row],[Coluna2]])</f>
        <v>44692779000129</v>
      </c>
      <c r="L3741" t="str">
        <f t="shared" si="59"/>
        <v>446******29</v>
      </c>
    </row>
    <row r="3742" spans="1:12" x14ac:dyDescent="0.25">
      <c r="A3742" t="s">
        <v>5182</v>
      </c>
      <c r="B3742" t="s">
        <v>5183</v>
      </c>
      <c r="C3742" t="s">
        <v>17</v>
      </c>
      <c r="D3742" s="1">
        <v>45299.90997685185</v>
      </c>
      <c r="E3742" s="18" t="s">
        <v>11</v>
      </c>
      <c r="F3742" s="13" t="s">
        <v>16</v>
      </c>
      <c r="G3742" t="s">
        <v>14</v>
      </c>
      <c r="H3742">
        <v>0</v>
      </c>
      <c r="I3742" s="2"/>
      <c r="J3742" s="4">
        <v>0</v>
      </c>
      <c r="K3742" t="str">
        <f>IF((LEN(relatorio_Ananindeua[[#This Row],[CIF/CPF/CNPJ]])=14),relatorio_Ananindeua[[#This Row],[CIF/CPF/CNPJ]],relatorio_Ananindeua[[#This Row],[Coluna2]])</f>
        <v>40907590000155</v>
      </c>
      <c r="L3742" t="str">
        <f t="shared" si="59"/>
        <v>409******55</v>
      </c>
    </row>
    <row r="3743" spans="1:12" x14ac:dyDescent="0.25">
      <c r="A3743" t="s">
        <v>6335</v>
      </c>
      <c r="B3743" t="s">
        <v>6336</v>
      </c>
      <c r="C3743" t="s">
        <v>17</v>
      </c>
      <c r="D3743" s="1">
        <v>45299.90997685185</v>
      </c>
      <c r="E3743" s="18" t="s">
        <v>11</v>
      </c>
      <c r="F3743" s="13" t="s">
        <v>16</v>
      </c>
      <c r="G3743" t="s">
        <v>14</v>
      </c>
      <c r="H3743">
        <v>0</v>
      </c>
      <c r="I3743" s="2"/>
      <c r="J3743" s="4">
        <v>0</v>
      </c>
      <c r="K3743" t="str">
        <f>IF((LEN(relatorio_Ananindeua[[#This Row],[CIF/CPF/CNPJ]])=14),relatorio_Ananindeua[[#This Row],[CIF/CPF/CNPJ]],relatorio_Ananindeua[[#This Row],[Coluna2]])</f>
        <v>44682129000100</v>
      </c>
      <c r="L3743" t="str">
        <f t="shared" si="59"/>
        <v>446******00</v>
      </c>
    </row>
    <row r="3744" spans="1:12" x14ac:dyDescent="0.25">
      <c r="A3744" t="s">
        <v>6327</v>
      </c>
      <c r="B3744" t="s">
        <v>6328</v>
      </c>
      <c r="C3744" t="s">
        <v>17</v>
      </c>
      <c r="D3744" s="1">
        <v>45299.91002314815</v>
      </c>
      <c r="E3744" s="18" t="s">
        <v>11</v>
      </c>
      <c r="F3744" s="13" t="s">
        <v>16</v>
      </c>
      <c r="G3744" t="s">
        <v>14</v>
      </c>
      <c r="H3744">
        <v>0</v>
      </c>
      <c r="I3744" s="2"/>
      <c r="J3744" s="4">
        <v>0</v>
      </c>
      <c r="K3744" t="str">
        <f>IF((LEN(relatorio_Ananindeua[[#This Row],[CIF/CPF/CNPJ]])=14),relatorio_Ananindeua[[#This Row],[CIF/CPF/CNPJ]],relatorio_Ananindeua[[#This Row],[Coluna2]])</f>
        <v>44670837000113</v>
      </c>
      <c r="L3744" t="str">
        <f t="shared" si="59"/>
        <v>446******13</v>
      </c>
    </row>
    <row r="3745" spans="1:12" x14ac:dyDescent="0.25">
      <c r="A3745" t="s">
        <v>6333</v>
      </c>
      <c r="B3745" t="s">
        <v>6334</v>
      </c>
      <c r="C3745" t="s">
        <v>17</v>
      </c>
      <c r="D3745" s="1">
        <v>45299.91002314815</v>
      </c>
      <c r="E3745" s="18" t="s">
        <v>11</v>
      </c>
      <c r="F3745" s="13" t="s">
        <v>16</v>
      </c>
      <c r="G3745" t="s">
        <v>14</v>
      </c>
      <c r="H3745">
        <v>0</v>
      </c>
      <c r="I3745" s="2"/>
      <c r="J3745" s="4">
        <v>0</v>
      </c>
      <c r="K3745" t="str">
        <f>IF((LEN(relatorio_Ananindeua[[#This Row],[CIF/CPF/CNPJ]])=14),relatorio_Ananindeua[[#This Row],[CIF/CPF/CNPJ]],relatorio_Ananindeua[[#This Row],[Coluna2]])</f>
        <v>44676718000178</v>
      </c>
      <c r="L3745" t="str">
        <f t="shared" si="59"/>
        <v>446******78</v>
      </c>
    </row>
    <row r="3746" spans="1:12" x14ac:dyDescent="0.25">
      <c r="A3746" t="s">
        <v>1464</v>
      </c>
      <c r="B3746" t="s">
        <v>1465</v>
      </c>
      <c r="C3746" t="s">
        <v>17</v>
      </c>
      <c r="D3746" s="1">
        <v>45299.910057870373</v>
      </c>
      <c r="E3746" s="18" t="s">
        <v>11</v>
      </c>
      <c r="F3746" s="13" t="s">
        <v>16</v>
      </c>
      <c r="G3746" t="s">
        <v>14</v>
      </c>
      <c r="H3746">
        <v>0</v>
      </c>
      <c r="I3746" s="2"/>
      <c r="J3746" s="4">
        <v>0</v>
      </c>
      <c r="K3746" t="str">
        <f>IF((LEN(relatorio_Ananindeua[[#This Row],[CIF/CPF/CNPJ]])=14),relatorio_Ananindeua[[#This Row],[CIF/CPF/CNPJ]],relatorio_Ananindeua[[#This Row],[Coluna2]])</f>
        <v>21809445000197</v>
      </c>
      <c r="L3746" t="str">
        <f t="shared" si="59"/>
        <v>218******97</v>
      </c>
    </row>
    <row r="3747" spans="1:12" x14ac:dyDescent="0.25">
      <c r="A3747" t="s">
        <v>4329</v>
      </c>
      <c r="B3747" t="s">
        <v>4330</v>
      </c>
      <c r="C3747" t="s">
        <v>17</v>
      </c>
      <c r="D3747" s="1">
        <v>45299.910057870373</v>
      </c>
      <c r="E3747" s="18" t="s">
        <v>11</v>
      </c>
      <c r="F3747" s="13" t="s">
        <v>16</v>
      </c>
      <c r="G3747" t="s">
        <v>14</v>
      </c>
      <c r="H3747">
        <v>0</v>
      </c>
      <c r="I3747" s="2"/>
      <c r="J3747" s="4">
        <v>0</v>
      </c>
      <c r="K3747" t="str">
        <f>IF((LEN(relatorio_Ananindeua[[#This Row],[CIF/CPF/CNPJ]])=14),relatorio_Ananindeua[[#This Row],[CIF/CPF/CNPJ]],relatorio_Ananindeua[[#This Row],[Coluna2]])</f>
        <v>37062244000109</v>
      </c>
      <c r="L3747" t="str">
        <f t="shared" si="59"/>
        <v>370******09</v>
      </c>
    </row>
    <row r="3748" spans="1:12" x14ac:dyDescent="0.25">
      <c r="A3748" t="s">
        <v>1452</v>
      </c>
      <c r="B3748" t="s">
        <v>1453</v>
      </c>
      <c r="C3748" t="s">
        <v>17</v>
      </c>
      <c r="D3748" s="1">
        <v>45299.910196759258</v>
      </c>
      <c r="E3748" s="18" t="s">
        <v>11</v>
      </c>
      <c r="F3748" s="13" t="s">
        <v>16</v>
      </c>
      <c r="G3748" t="s">
        <v>14</v>
      </c>
      <c r="H3748">
        <v>0</v>
      </c>
      <c r="I3748" s="2"/>
      <c r="J3748" s="4">
        <v>0</v>
      </c>
      <c r="K3748" t="str">
        <f>IF((LEN(relatorio_Ananindeua[[#This Row],[CIF/CPF/CNPJ]])=14),relatorio_Ananindeua[[#This Row],[CIF/CPF/CNPJ]],relatorio_Ananindeua[[#This Row],[Coluna2]])</f>
        <v>21705086000128</v>
      </c>
      <c r="L3748" t="str">
        <f t="shared" si="59"/>
        <v>217******28</v>
      </c>
    </row>
    <row r="3749" spans="1:12" x14ac:dyDescent="0.25">
      <c r="A3749" t="s">
        <v>6311</v>
      </c>
      <c r="B3749" t="s">
        <v>6312</v>
      </c>
      <c r="C3749" t="s">
        <v>17</v>
      </c>
      <c r="D3749" s="1">
        <v>45299.910196759258</v>
      </c>
      <c r="E3749" s="18" t="s">
        <v>11</v>
      </c>
      <c r="F3749" s="13" t="s">
        <v>16</v>
      </c>
      <c r="G3749" t="s">
        <v>14</v>
      </c>
      <c r="H3749">
        <v>0</v>
      </c>
      <c r="I3749" s="2"/>
      <c r="J3749" s="4">
        <v>0</v>
      </c>
      <c r="K3749" t="str">
        <f>IF((LEN(relatorio_Ananindeua[[#This Row],[CIF/CPF/CNPJ]])=14),relatorio_Ananindeua[[#This Row],[CIF/CPF/CNPJ]],relatorio_Ananindeua[[#This Row],[Coluna2]])</f>
        <v>44613439000165</v>
      </c>
      <c r="L3749" t="str">
        <f t="shared" si="59"/>
        <v>446******65</v>
      </c>
    </row>
    <row r="3750" spans="1:12" x14ac:dyDescent="0.25">
      <c r="A3750" t="s">
        <v>4463</v>
      </c>
      <c r="B3750" t="s">
        <v>4464</v>
      </c>
      <c r="C3750" t="s">
        <v>17</v>
      </c>
      <c r="D3750" s="1">
        <v>45299.910208333335</v>
      </c>
      <c r="E3750" s="18" t="s">
        <v>11</v>
      </c>
      <c r="F3750" s="13" t="s">
        <v>16</v>
      </c>
      <c r="G3750" t="s">
        <v>14</v>
      </c>
      <c r="H3750">
        <v>0</v>
      </c>
      <c r="I3750" s="2"/>
      <c r="J3750" s="4">
        <v>0</v>
      </c>
      <c r="K3750" t="str">
        <f>IF((LEN(relatorio_Ananindeua[[#This Row],[CIF/CPF/CNPJ]])=14),relatorio_Ananindeua[[#This Row],[CIF/CPF/CNPJ]],relatorio_Ananindeua[[#This Row],[Coluna2]])</f>
        <v>37586496000137</v>
      </c>
      <c r="L3750" t="str">
        <f t="shared" si="59"/>
        <v>375******37</v>
      </c>
    </row>
    <row r="3751" spans="1:12" x14ac:dyDescent="0.25">
      <c r="A3751" t="s">
        <v>6295</v>
      </c>
      <c r="B3751" t="s">
        <v>6296</v>
      </c>
      <c r="C3751" t="s">
        <v>17</v>
      </c>
      <c r="D3751" s="1">
        <v>45299.910219907404</v>
      </c>
      <c r="E3751" s="18" t="s">
        <v>11</v>
      </c>
      <c r="F3751" s="13" t="s">
        <v>16</v>
      </c>
      <c r="G3751" t="s">
        <v>14</v>
      </c>
      <c r="H3751">
        <v>0</v>
      </c>
      <c r="I3751" s="2"/>
      <c r="J3751" s="4">
        <v>0</v>
      </c>
      <c r="K3751" t="str">
        <f>IF((LEN(relatorio_Ananindeua[[#This Row],[CIF/CPF/CNPJ]])=14),relatorio_Ananindeua[[#This Row],[CIF/CPF/CNPJ]],relatorio_Ananindeua[[#This Row],[Coluna2]])</f>
        <v>44565643000158</v>
      </c>
      <c r="L3751" t="str">
        <f t="shared" si="59"/>
        <v>445******58</v>
      </c>
    </row>
    <row r="3752" spans="1:12" x14ac:dyDescent="0.25">
      <c r="A3752" t="s">
        <v>6297</v>
      </c>
      <c r="B3752" t="s">
        <v>6298</v>
      </c>
      <c r="C3752" t="s">
        <v>17</v>
      </c>
      <c r="D3752" s="1">
        <v>45299.910277777781</v>
      </c>
      <c r="E3752" s="18" t="s">
        <v>11</v>
      </c>
      <c r="F3752" s="13" t="s">
        <v>16</v>
      </c>
      <c r="G3752" t="s">
        <v>14</v>
      </c>
      <c r="H3752">
        <v>0</v>
      </c>
      <c r="I3752" s="2"/>
      <c r="J3752" s="4">
        <v>0</v>
      </c>
      <c r="K3752" t="str">
        <f>IF((LEN(relatorio_Ananindeua[[#This Row],[CIF/CPF/CNPJ]])=14),relatorio_Ananindeua[[#This Row],[CIF/CPF/CNPJ]],relatorio_Ananindeua[[#This Row],[Coluna2]])</f>
        <v>44570553000155</v>
      </c>
      <c r="L3752" t="str">
        <f t="shared" si="59"/>
        <v>445******55</v>
      </c>
    </row>
    <row r="3753" spans="1:12" x14ac:dyDescent="0.25">
      <c r="A3753" t="s">
        <v>5106</v>
      </c>
      <c r="B3753" t="s">
        <v>5107</v>
      </c>
      <c r="C3753" t="s">
        <v>17</v>
      </c>
      <c r="D3753" s="1">
        <v>45299.91034722222</v>
      </c>
      <c r="E3753" s="18" t="s">
        <v>11</v>
      </c>
      <c r="F3753" s="13" t="s">
        <v>16</v>
      </c>
      <c r="G3753" t="s">
        <v>14</v>
      </c>
      <c r="H3753">
        <v>0</v>
      </c>
      <c r="I3753" s="2"/>
      <c r="J3753" s="4">
        <v>0</v>
      </c>
      <c r="K3753" t="str">
        <f>IF((LEN(relatorio_Ananindeua[[#This Row],[CIF/CPF/CNPJ]])=14),relatorio_Ananindeua[[#This Row],[CIF/CPF/CNPJ]],relatorio_Ananindeua[[#This Row],[Coluna2]])</f>
        <v>40643098000110</v>
      </c>
      <c r="L3753" t="str">
        <f t="shared" si="59"/>
        <v>406******10</v>
      </c>
    </row>
    <row r="3754" spans="1:12" x14ac:dyDescent="0.25">
      <c r="A3754" t="s">
        <v>4108</v>
      </c>
      <c r="B3754" t="s">
        <v>4109</v>
      </c>
      <c r="C3754" t="s">
        <v>17</v>
      </c>
      <c r="D3754" s="1">
        <v>45299.910393518519</v>
      </c>
      <c r="E3754" s="18" t="s">
        <v>11</v>
      </c>
      <c r="F3754" s="13" t="s">
        <v>16</v>
      </c>
      <c r="G3754" t="s">
        <v>14</v>
      </c>
      <c r="H3754">
        <v>0</v>
      </c>
      <c r="I3754" s="2"/>
      <c r="J3754" s="4">
        <v>0</v>
      </c>
      <c r="K3754" t="str">
        <f>IF((LEN(relatorio_Ananindeua[[#This Row],[CIF/CPF/CNPJ]])=14),relatorio_Ananindeua[[#This Row],[CIF/CPF/CNPJ]],relatorio_Ananindeua[[#This Row],[Coluna2]])</f>
        <v>36201161000190</v>
      </c>
      <c r="L3754" t="str">
        <f t="shared" si="59"/>
        <v>362******90</v>
      </c>
    </row>
    <row r="3755" spans="1:12" x14ac:dyDescent="0.25">
      <c r="A3755" t="s">
        <v>5574</v>
      </c>
      <c r="B3755" t="s">
        <v>5575</v>
      </c>
      <c r="C3755" t="s">
        <v>17</v>
      </c>
      <c r="D3755" s="1">
        <v>45299.910462962966</v>
      </c>
      <c r="E3755" s="18" t="s">
        <v>11</v>
      </c>
      <c r="F3755" s="13" t="s">
        <v>16</v>
      </c>
      <c r="G3755" t="s">
        <v>14</v>
      </c>
      <c r="H3755">
        <v>0</v>
      </c>
      <c r="I3755" s="2"/>
      <c r="J3755" s="4">
        <v>0</v>
      </c>
      <c r="K3755" t="str">
        <f>IF((LEN(relatorio_Ananindeua[[#This Row],[CIF/CPF/CNPJ]])=14),relatorio_Ananindeua[[#This Row],[CIF/CPF/CNPJ]],relatorio_Ananindeua[[#This Row],[Coluna2]])</f>
        <v>42167926000116</v>
      </c>
      <c r="L3755" t="str">
        <f t="shared" si="59"/>
        <v>421******16</v>
      </c>
    </row>
    <row r="3756" spans="1:12" x14ac:dyDescent="0.25">
      <c r="A3756" t="s">
        <v>6277</v>
      </c>
      <c r="B3756" t="s">
        <v>6278</v>
      </c>
      <c r="C3756" t="s">
        <v>17</v>
      </c>
      <c r="D3756" s="1">
        <v>45299.910474537035</v>
      </c>
      <c r="E3756" s="18" t="s">
        <v>11</v>
      </c>
      <c r="F3756" s="13" t="s">
        <v>16</v>
      </c>
      <c r="G3756" t="s">
        <v>14</v>
      </c>
      <c r="H3756">
        <v>0</v>
      </c>
      <c r="I3756" s="2"/>
      <c r="J3756" s="4">
        <v>0</v>
      </c>
      <c r="K3756" t="str">
        <f>IF((LEN(relatorio_Ananindeua[[#This Row],[CIF/CPF/CNPJ]])=14),relatorio_Ananindeua[[#This Row],[CIF/CPF/CNPJ]],relatorio_Ananindeua[[#This Row],[Coluna2]])</f>
        <v>44487343000106</v>
      </c>
      <c r="L3756" t="str">
        <f t="shared" si="59"/>
        <v>444******06</v>
      </c>
    </row>
    <row r="3757" spans="1:12" x14ac:dyDescent="0.25">
      <c r="A3757" t="s">
        <v>863</v>
      </c>
      <c r="B3757" t="s">
        <v>864</v>
      </c>
      <c r="C3757" t="s">
        <v>17</v>
      </c>
      <c r="D3757" s="1">
        <v>45299.910520833335</v>
      </c>
      <c r="E3757" s="18" t="s">
        <v>11</v>
      </c>
      <c r="F3757" s="13" t="s">
        <v>16</v>
      </c>
      <c r="G3757" t="s">
        <v>14</v>
      </c>
      <c r="H3757">
        <v>0</v>
      </c>
      <c r="I3757" s="2"/>
      <c r="J3757" s="4">
        <v>0</v>
      </c>
      <c r="K3757" t="str">
        <f>IF((LEN(relatorio_Ananindeua[[#This Row],[CIF/CPF/CNPJ]])=14),relatorio_Ananindeua[[#This Row],[CIF/CPF/CNPJ]],relatorio_Ananindeua[[#This Row],[Coluna2]])</f>
        <v>16714849000167</v>
      </c>
      <c r="L3757" t="str">
        <f t="shared" si="59"/>
        <v>167******67</v>
      </c>
    </row>
    <row r="3758" spans="1:12" x14ac:dyDescent="0.25">
      <c r="A3758" t="s">
        <v>6197</v>
      </c>
      <c r="B3758" t="s">
        <v>6198</v>
      </c>
      <c r="C3758" t="s">
        <v>17</v>
      </c>
      <c r="D3758" s="1">
        <v>45299.910578703704</v>
      </c>
      <c r="E3758" s="18" t="s">
        <v>11</v>
      </c>
      <c r="F3758" s="13" t="s">
        <v>16</v>
      </c>
      <c r="G3758" t="s">
        <v>14</v>
      </c>
      <c r="H3758">
        <v>0</v>
      </c>
      <c r="I3758" s="2"/>
      <c r="J3758" s="4">
        <v>0</v>
      </c>
      <c r="K3758" t="str">
        <f>IF((LEN(relatorio_Ananindeua[[#This Row],[CIF/CPF/CNPJ]])=14),relatorio_Ananindeua[[#This Row],[CIF/CPF/CNPJ]],relatorio_Ananindeua[[#This Row],[Coluna2]])</f>
        <v>44235534000172</v>
      </c>
      <c r="L3758" t="str">
        <f t="shared" si="59"/>
        <v>442******72</v>
      </c>
    </row>
    <row r="3759" spans="1:12" x14ac:dyDescent="0.25">
      <c r="A3759" t="s">
        <v>6271</v>
      </c>
      <c r="B3759" t="s">
        <v>6272</v>
      </c>
      <c r="C3759" t="s">
        <v>17</v>
      </c>
      <c r="D3759" s="1">
        <v>45299.910613425927</v>
      </c>
      <c r="E3759" s="18" t="s">
        <v>11</v>
      </c>
      <c r="F3759" s="13" t="s">
        <v>16</v>
      </c>
      <c r="G3759" t="s">
        <v>14</v>
      </c>
      <c r="H3759">
        <v>0</v>
      </c>
      <c r="I3759" s="2"/>
      <c r="J3759" s="4">
        <v>0</v>
      </c>
      <c r="K3759" t="str">
        <f>IF((LEN(relatorio_Ananindeua[[#This Row],[CIF/CPF/CNPJ]])=14),relatorio_Ananindeua[[#This Row],[CIF/CPF/CNPJ]],relatorio_Ananindeua[[#This Row],[Coluna2]])</f>
        <v>44450712000188</v>
      </c>
      <c r="L3759" t="str">
        <f t="shared" si="59"/>
        <v>444******88</v>
      </c>
    </row>
    <row r="3760" spans="1:12" x14ac:dyDescent="0.25">
      <c r="A3760" t="s">
        <v>5264</v>
      </c>
      <c r="B3760" t="s">
        <v>5265</v>
      </c>
      <c r="C3760" t="s">
        <v>17</v>
      </c>
      <c r="D3760" s="1">
        <v>45299.910682870373</v>
      </c>
      <c r="E3760" s="18" t="s">
        <v>11</v>
      </c>
      <c r="F3760" s="13" t="s">
        <v>16</v>
      </c>
      <c r="G3760" t="s">
        <v>14</v>
      </c>
      <c r="H3760">
        <v>0</v>
      </c>
      <c r="I3760" s="2"/>
      <c r="J3760" s="4">
        <v>0</v>
      </c>
      <c r="K3760" t="str">
        <f>IF((LEN(relatorio_Ananindeua[[#This Row],[CIF/CPF/CNPJ]])=14),relatorio_Ananindeua[[#This Row],[CIF/CPF/CNPJ]],relatorio_Ananindeua[[#This Row],[Coluna2]])</f>
        <v>41224451000190</v>
      </c>
      <c r="L3760" t="str">
        <f t="shared" si="59"/>
        <v>412******90</v>
      </c>
    </row>
    <row r="3761" spans="1:12" x14ac:dyDescent="0.25">
      <c r="A3761" t="s">
        <v>6257</v>
      </c>
      <c r="B3761" t="s">
        <v>6258</v>
      </c>
      <c r="C3761" t="s">
        <v>17</v>
      </c>
      <c r="D3761" s="1">
        <v>45299.910833333335</v>
      </c>
      <c r="E3761" s="18" t="s">
        <v>11</v>
      </c>
      <c r="F3761" s="13" t="s">
        <v>16</v>
      </c>
      <c r="G3761" t="s">
        <v>14</v>
      </c>
      <c r="H3761">
        <v>0</v>
      </c>
      <c r="I3761" s="2"/>
      <c r="J3761" s="4">
        <v>0</v>
      </c>
      <c r="K3761" t="str">
        <f>IF((LEN(relatorio_Ananindeua[[#This Row],[CIF/CPF/CNPJ]])=14),relatorio_Ananindeua[[#This Row],[CIF/CPF/CNPJ]],relatorio_Ananindeua[[#This Row],[Coluna2]])</f>
        <v>44368396000108</v>
      </c>
      <c r="L3761" t="str">
        <f t="shared" si="59"/>
        <v>443******08</v>
      </c>
    </row>
    <row r="3762" spans="1:12" x14ac:dyDescent="0.25">
      <c r="A3762" t="s">
        <v>6249</v>
      </c>
      <c r="B3762" t="s">
        <v>6250</v>
      </c>
      <c r="C3762" t="s">
        <v>17</v>
      </c>
      <c r="D3762" s="1">
        <v>45299.910844907405</v>
      </c>
      <c r="E3762" s="18" t="s">
        <v>11</v>
      </c>
      <c r="F3762" s="13" t="s">
        <v>16</v>
      </c>
      <c r="G3762" t="s">
        <v>14</v>
      </c>
      <c r="H3762">
        <v>0</v>
      </c>
      <c r="I3762" s="2"/>
      <c r="J3762" s="4">
        <v>0</v>
      </c>
      <c r="K3762" t="str">
        <f>IF((LEN(relatorio_Ananindeua[[#This Row],[CIF/CPF/CNPJ]])=14),relatorio_Ananindeua[[#This Row],[CIF/CPF/CNPJ]],relatorio_Ananindeua[[#This Row],[Coluna2]])</f>
        <v>44355138000189</v>
      </c>
      <c r="L3762" t="str">
        <f t="shared" si="59"/>
        <v>443******89</v>
      </c>
    </row>
    <row r="3763" spans="1:12" x14ac:dyDescent="0.25">
      <c r="A3763" t="s">
        <v>6237</v>
      </c>
      <c r="B3763" t="s">
        <v>6238</v>
      </c>
      <c r="C3763" t="s">
        <v>17</v>
      </c>
      <c r="D3763" s="1">
        <v>45299.910914351851</v>
      </c>
      <c r="E3763" s="18" t="s">
        <v>11</v>
      </c>
      <c r="F3763" s="13" t="s">
        <v>16</v>
      </c>
      <c r="G3763" t="s">
        <v>14</v>
      </c>
      <c r="H3763">
        <v>0</v>
      </c>
      <c r="I3763" s="2"/>
      <c r="J3763" s="4">
        <v>0</v>
      </c>
      <c r="K3763" t="str">
        <f>IF((LEN(relatorio_Ananindeua[[#This Row],[CIF/CPF/CNPJ]])=14),relatorio_Ananindeua[[#This Row],[CIF/CPF/CNPJ]],relatorio_Ananindeua[[#This Row],[Coluna2]])</f>
        <v>44323619000102</v>
      </c>
      <c r="L3763" t="str">
        <f t="shared" si="59"/>
        <v>443******02</v>
      </c>
    </row>
    <row r="3764" spans="1:12" x14ac:dyDescent="0.25">
      <c r="A3764" t="s">
        <v>6231</v>
      </c>
      <c r="B3764" t="s">
        <v>6232</v>
      </c>
      <c r="C3764" t="s">
        <v>17</v>
      </c>
      <c r="D3764" s="1">
        <v>45299.910949074074</v>
      </c>
      <c r="E3764" s="18" t="s">
        <v>11</v>
      </c>
      <c r="F3764" s="13" t="s">
        <v>16</v>
      </c>
      <c r="G3764" t="s">
        <v>14</v>
      </c>
      <c r="H3764">
        <v>0</v>
      </c>
      <c r="I3764" s="2"/>
      <c r="J3764" s="4">
        <v>0</v>
      </c>
      <c r="K3764" t="str">
        <f>IF((LEN(relatorio_Ananindeua[[#This Row],[CIF/CPF/CNPJ]])=14),relatorio_Ananindeua[[#This Row],[CIF/CPF/CNPJ]],relatorio_Ananindeua[[#This Row],[Coluna2]])</f>
        <v>44316688000199</v>
      </c>
      <c r="L3764" t="str">
        <f t="shared" si="59"/>
        <v>443******99</v>
      </c>
    </row>
    <row r="3765" spans="1:12" x14ac:dyDescent="0.25">
      <c r="A3765" t="s">
        <v>4926</v>
      </c>
      <c r="B3765" t="s">
        <v>4927</v>
      </c>
      <c r="C3765" t="s">
        <v>17</v>
      </c>
      <c r="D3765" s="1">
        <v>45299.91097222222</v>
      </c>
      <c r="E3765" s="18" t="s">
        <v>11</v>
      </c>
      <c r="F3765" s="13" t="s">
        <v>16</v>
      </c>
      <c r="G3765" t="s">
        <v>14</v>
      </c>
      <c r="H3765">
        <v>0</v>
      </c>
      <c r="I3765" s="2"/>
      <c r="J3765" s="4">
        <v>0</v>
      </c>
      <c r="K3765" t="str">
        <f>IF((LEN(relatorio_Ananindeua[[#This Row],[CIF/CPF/CNPJ]])=14),relatorio_Ananindeua[[#This Row],[CIF/CPF/CNPJ]],relatorio_Ananindeua[[#This Row],[Coluna2]])</f>
        <v>40012479000109</v>
      </c>
      <c r="L3765" t="str">
        <f t="shared" si="59"/>
        <v>400******09</v>
      </c>
    </row>
    <row r="3766" spans="1:12" x14ac:dyDescent="0.25">
      <c r="A3766" t="s">
        <v>6069</v>
      </c>
      <c r="B3766" t="s">
        <v>6070</v>
      </c>
      <c r="C3766" t="s">
        <v>17</v>
      </c>
      <c r="D3766" s="1">
        <v>45299.91097222222</v>
      </c>
      <c r="E3766" s="18" t="s">
        <v>11</v>
      </c>
      <c r="F3766" s="13" t="s">
        <v>16</v>
      </c>
      <c r="G3766" t="s">
        <v>14</v>
      </c>
      <c r="H3766">
        <v>0</v>
      </c>
      <c r="I3766" s="2"/>
      <c r="J3766" s="4">
        <v>0</v>
      </c>
      <c r="K3766" t="str">
        <f>IF((LEN(relatorio_Ananindeua[[#This Row],[CIF/CPF/CNPJ]])=14),relatorio_Ananindeua[[#This Row],[CIF/CPF/CNPJ]],relatorio_Ananindeua[[#This Row],[Coluna2]])</f>
        <v>43776484000178</v>
      </c>
      <c r="L3766" t="str">
        <f t="shared" si="59"/>
        <v>437******78</v>
      </c>
    </row>
    <row r="3767" spans="1:12" x14ac:dyDescent="0.25">
      <c r="A3767" t="s">
        <v>6215</v>
      </c>
      <c r="B3767" t="s">
        <v>6216</v>
      </c>
      <c r="C3767" t="s">
        <v>17</v>
      </c>
      <c r="D3767" s="1">
        <v>45299.910983796297</v>
      </c>
      <c r="E3767" s="18" t="s">
        <v>11</v>
      </c>
      <c r="F3767" s="13" t="s">
        <v>16</v>
      </c>
      <c r="G3767" t="s">
        <v>14</v>
      </c>
      <c r="H3767">
        <v>0</v>
      </c>
      <c r="I3767" s="2"/>
      <c r="J3767" s="4">
        <v>0</v>
      </c>
      <c r="K3767" t="str">
        <f>IF((LEN(relatorio_Ananindeua[[#This Row],[CIF/CPF/CNPJ]])=14),relatorio_Ananindeua[[#This Row],[CIF/CPF/CNPJ]],relatorio_Ananindeua[[#This Row],[Coluna2]])</f>
        <v>44284319000161</v>
      </c>
      <c r="L3767" t="str">
        <f t="shared" si="59"/>
        <v>442******61</v>
      </c>
    </row>
    <row r="3768" spans="1:12" x14ac:dyDescent="0.25">
      <c r="A3768" t="s">
        <v>6211</v>
      </c>
      <c r="B3768" t="s">
        <v>6212</v>
      </c>
      <c r="C3768" t="s">
        <v>17</v>
      </c>
      <c r="D3768" s="1">
        <v>45299.911006944443</v>
      </c>
      <c r="E3768" s="18" t="s">
        <v>11</v>
      </c>
      <c r="F3768" s="13" t="s">
        <v>16</v>
      </c>
      <c r="G3768" t="s">
        <v>14</v>
      </c>
      <c r="H3768">
        <v>0</v>
      </c>
      <c r="I3768" s="2"/>
      <c r="J3768" s="4">
        <v>0</v>
      </c>
      <c r="K3768" t="str">
        <f>IF((LEN(relatorio_Ananindeua[[#This Row],[CIF/CPF/CNPJ]])=14),relatorio_Ananindeua[[#This Row],[CIF/CPF/CNPJ]],relatorio_Ananindeua[[#This Row],[Coluna2]])</f>
        <v>44264573000106</v>
      </c>
      <c r="L3768" t="str">
        <f t="shared" si="59"/>
        <v>442******06</v>
      </c>
    </row>
    <row r="3769" spans="1:12" x14ac:dyDescent="0.25">
      <c r="A3769" t="s">
        <v>6199</v>
      </c>
      <c r="B3769" t="s">
        <v>6200</v>
      </c>
      <c r="C3769" t="s">
        <v>17</v>
      </c>
      <c r="D3769" s="1">
        <v>45299.911099537036</v>
      </c>
      <c r="E3769" s="18" t="s">
        <v>11</v>
      </c>
      <c r="F3769" s="13" t="s">
        <v>16</v>
      </c>
      <c r="G3769" t="s">
        <v>14</v>
      </c>
      <c r="H3769">
        <v>0</v>
      </c>
      <c r="I3769" s="2"/>
      <c r="J3769" s="4">
        <v>0</v>
      </c>
      <c r="K3769" t="str">
        <f>IF((LEN(relatorio_Ananindeua[[#This Row],[CIF/CPF/CNPJ]])=14),relatorio_Ananindeua[[#This Row],[CIF/CPF/CNPJ]],relatorio_Ananindeua[[#This Row],[Coluna2]])</f>
        <v>44239116000153</v>
      </c>
      <c r="L3769" t="str">
        <f t="shared" si="59"/>
        <v>442******53</v>
      </c>
    </row>
    <row r="3770" spans="1:12" x14ac:dyDescent="0.25">
      <c r="A3770" t="s">
        <v>988</v>
      </c>
      <c r="B3770" t="s">
        <v>989</v>
      </c>
      <c r="C3770" t="s">
        <v>17</v>
      </c>
      <c r="D3770" s="1">
        <v>45299.911157407405</v>
      </c>
      <c r="E3770" s="18" t="s">
        <v>11</v>
      </c>
      <c r="F3770" s="13" t="s">
        <v>16</v>
      </c>
      <c r="G3770" t="s">
        <v>14</v>
      </c>
      <c r="H3770">
        <v>0</v>
      </c>
      <c r="I3770" s="2"/>
      <c r="J3770" s="4">
        <v>0</v>
      </c>
      <c r="K3770" t="str">
        <f>IF((LEN(relatorio_Ananindeua[[#This Row],[CIF/CPF/CNPJ]])=14),relatorio_Ananindeua[[#This Row],[CIF/CPF/CNPJ]],relatorio_Ananindeua[[#This Row],[Coluna2]])</f>
        <v>17605507000171</v>
      </c>
      <c r="L3770" t="str">
        <f t="shared" si="59"/>
        <v>176******71</v>
      </c>
    </row>
    <row r="3771" spans="1:12" x14ac:dyDescent="0.25">
      <c r="A3771" t="s">
        <v>4040</v>
      </c>
      <c r="B3771" t="s">
        <v>4041</v>
      </c>
      <c r="C3771" t="s">
        <v>17</v>
      </c>
      <c r="D3771" s="1">
        <v>45299.911157407405</v>
      </c>
      <c r="E3771" s="18" t="s">
        <v>11</v>
      </c>
      <c r="F3771" s="13" t="s">
        <v>16</v>
      </c>
      <c r="G3771" t="s">
        <v>14</v>
      </c>
      <c r="H3771">
        <v>0</v>
      </c>
      <c r="I3771" s="2"/>
      <c r="J3771" s="4">
        <v>0</v>
      </c>
      <c r="K3771" t="str">
        <f>IF((LEN(relatorio_Ananindeua[[#This Row],[CIF/CPF/CNPJ]])=14),relatorio_Ananindeua[[#This Row],[CIF/CPF/CNPJ]],relatorio_Ananindeua[[#This Row],[Coluna2]])</f>
        <v>35964210000184</v>
      </c>
      <c r="L3771" t="str">
        <f t="shared" si="59"/>
        <v>359******84</v>
      </c>
    </row>
    <row r="3772" spans="1:12" x14ac:dyDescent="0.25">
      <c r="A3772" t="s">
        <v>5518</v>
      </c>
      <c r="B3772" t="s">
        <v>5519</v>
      </c>
      <c r="C3772" t="s">
        <v>17</v>
      </c>
      <c r="D3772" s="1">
        <v>45299.911157407405</v>
      </c>
      <c r="E3772" s="18" t="s">
        <v>11</v>
      </c>
      <c r="F3772" s="13" t="s">
        <v>16</v>
      </c>
      <c r="G3772" t="s">
        <v>14</v>
      </c>
      <c r="H3772">
        <v>0</v>
      </c>
      <c r="I3772" s="2"/>
      <c r="J3772" s="4">
        <v>0</v>
      </c>
      <c r="K3772" t="str">
        <f>IF((LEN(relatorio_Ananindeua[[#This Row],[CIF/CPF/CNPJ]])=14),relatorio_Ananindeua[[#This Row],[CIF/CPF/CNPJ]],relatorio_Ananindeua[[#This Row],[Coluna2]])</f>
        <v>42009618000162</v>
      </c>
      <c r="L3772" t="str">
        <f t="shared" si="59"/>
        <v>420******62</v>
      </c>
    </row>
    <row r="3773" spans="1:12" x14ac:dyDescent="0.25">
      <c r="A3773" t="s">
        <v>6187</v>
      </c>
      <c r="B3773" t="s">
        <v>6188</v>
      </c>
      <c r="C3773" t="s">
        <v>17</v>
      </c>
      <c r="D3773" s="1">
        <v>45299.911157407405</v>
      </c>
      <c r="E3773" s="18" t="s">
        <v>11</v>
      </c>
      <c r="F3773" s="13" t="s">
        <v>16</v>
      </c>
      <c r="G3773" t="s">
        <v>14</v>
      </c>
      <c r="H3773">
        <v>0</v>
      </c>
      <c r="I3773" s="2"/>
      <c r="J3773" s="4">
        <v>0</v>
      </c>
      <c r="K3773" t="str">
        <f>IF((LEN(relatorio_Ananindeua[[#This Row],[CIF/CPF/CNPJ]])=14),relatorio_Ananindeua[[#This Row],[CIF/CPF/CNPJ]],relatorio_Ananindeua[[#This Row],[Coluna2]])</f>
        <v>44202843000146</v>
      </c>
      <c r="L3773" t="str">
        <f t="shared" si="59"/>
        <v>442******46</v>
      </c>
    </row>
    <row r="3774" spans="1:12" x14ac:dyDescent="0.25">
      <c r="A3774" t="s">
        <v>4936</v>
      </c>
      <c r="B3774" t="s">
        <v>4937</v>
      </c>
      <c r="C3774" t="s">
        <v>17</v>
      </c>
      <c r="D3774" s="1">
        <v>45299.911168981482</v>
      </c>
      <c r="E3774" s="18" t="s">
        <v>11</v>
      </c>
      <c r="F3774" s="13" t="s">
        <v>16</v>
      </c>
      <c r="G3774" t="s">
        <v>14</v>
      </c>
      <c r="H3774">
        <v>0</v>
      </c>
      <c r="I3774" s="2"/>
      <c r="J3774" s="4">
        <v>0</v>
      </c>
      <c r="K3774" t="str">
        <f>IF((LEN(relatorio_Ananindeua[[#This Row],[CIF/CPF/CNPJ]])=14),relatorio_Ananindeua[[#This Row],[CIF/CPF/CNPJ]],relatorio_Ananindeua[[#This Row],[Coluna2]])</f>
        <v>40124212000103</v>
      </c>
      <c r="L3774" t="str">
        <f t="shared" si="59"/>
        <v>401******03</v>
      </c>
    </row>
    <row r="3775" spans="1:12" x14ac:dyDescent="0.25">
      <c r="A3775" t="s">
        <v>6183</v>
      </c>
      <c r="B3775" t="s">
        <v>6184</v>
      </c>
      <c r="C3775" t="s">
        <v>17</v>
      </c>
      <c r="D3775" s="1">
        <v>45299.911168981482</v>
      </c>
      <c r="E3775" s="18" t="s">
        <v>11</v>
      </c>
      <c r="F3775" s="13" t="s">
        <v>16</v>
      </c>
      <c r="G3775" t="s">
        <v>14</v>
      </c>
      <c r="H3775">
        <v>0</v>
      </c>
      <c r="I3775" s="2"/>
      <c r="J3775" s="4">
        <v>0</v>
      </c>
      <c r="K3775" t="str">
        <f>IF((LEN(relatorio_Ananindeua[[#This Row],[CIF/CPF/CNPJ]])=14),relatorio_Ananindeua[[#This Row],[CIF/CPF/CNPJ]],relatorio_Ananindeua[[#This Row],[Coluna2]])</f>
        <v>44198933000100</v>
      </c>
      <c r="L3775" t="str">
        <f t="shared" si="59"/>
        <v>441******00</v>
      </c>
    </row>
    <row r="3776" spans="1:12" x14ac:dyDescent="0.25">
      <c r="A3776" t="s">
        <v>6175</v>
      </c>
      <c r="B3776" t="s">
        <v>6176</v>
      </c>
      <c r="C3776" t="s">
        <v>17</v>
      </c>
      <c r="D3776" s="1">
        <v>45299.911192129628</v>
      </c>
      <c r="E3776" s="18" t="s">
        <v>11</v>
      </c>
      <c r="F3776" s="13" t="s">
        <v>16</v>
      </c>
      <c r="G3776" t="s">
        <v>14</v>
      </c>
      <c r="H3776">
        <v>0</v>
      </c>
      <c r="I3776" s="2"/>
      <c r="J3776" s="4">
        <v>0</v>
      </c>
      <c r="K3776" t="str">
        <f>IF((LEN(relatorio_Ananindeua[[#This Row],[CIF/CPF/CNPJ]])=14),relatorio_Ananindeua[[#This Row],[CIF/CPF/CNPJ]],relatorio_Ananindeua[[#This Row],[Coluna2]])</f>
        <v>44179994000120</v>
      </c>
      <c r="L3776" t="str">
        <f t="shared" si="59"/>
        <v>441******20</v>
      </c>
    </row>
    <row r="3777" spans="1:12" x14ac:dyDescent="0.25">
      <c r="A3777" t="s">
        <v>5112</v>
      </c>
      <c r="B3777" t="s">
        <v>5113</v>
      </c>
      <c r="C3777" t="s">
        <v>17</v>
      </c>
      <c r="D3777" s="1">
        <v>45299.911203703705</v>
      </c>
      <c r="E3777" s="18" t="s">
        <v>11</v>
      </c>
      <c r="F3777" s="13" t="s">
        <v>16</v>
      </c>
      <c r="G3777" t="s">
        <v>14</v>
      </c>
      <c r="H3777">
        <v>0</v>
      </c>
      <c r="I3777" s="2"/>
      <c r="J3777" s="4">
        <v>0</v>
      </c>
      <c r="K3777" t="str">
        <f>IF((LEN(relatorio_Ananindeua[[#This Row],[CIF/CPF/CNPJ]])=14),relatorio_Ananindeua[[#This Row],[CIF/CPF/CNPJ]],relatorio_Ananindeua[[#This Row],[Coluna2]])</f>
        <v>40653633000113</v>
      </c>
      <c r="L3777" t="str">
        <f t="shared" si="59"/>
        <v>406******13</v>
      </c>
    </row>
    <row r="3778" spans="1:12" x14ac:dyDescent="0.25">
      <c r="A3778" t="s">
        <v>803</v>
      </c>
      <c r="B3778" t="s">
        <v>804</v>
      </c>
      <c r="C3778" t="s">
        <v>17</v>
      </c>
      <c r="D3778" s="1">
        <v>45299.911238425928</v>
      </c>
      <c r="E3778" s="18" t="s">
        <v>11</v>
      </c>
      <c r="F3778" s="13" t="s">
        <v>16</v>
      </c>
      <c r="G3778" t="s">
        <v>14</v>
      </c>
      <c r="H3778">
        <v>0</v>
      </c>
      <c r="I3778" s="2"/>
      <c r="J3778" s="4">
        <v>0</v>
      </c>
      <c r="K3778" t="str">
        <f>IF((LEN(relatorio_Ananindeua[[#This Row],[CIF/CPF/CNPJ]])=14),relatorio_Ananindeua[[#This Row],[CIF/CPF/CNPJ]],relatorio_Ananindeua[[#This Row],[Coluna2]])</f>
        <v>15827740000173</v>
      </c>
      <c r="L3778" t="str">
        <f t="shared" si="59"/>
        <v>158******73</v>
      </c>
    </row>
    <row r="3779" spans="1:12" x14ac:dyDescent="0.25">
      <c r="A3779" t="s">
        <v>6171</v>
      </c>
      <c r="B3779" t="s">
        <v>6172</v>
      </c>
      <c r="C3779" t="s">
        <v>17</v>
      </c>
      <c r="D3779" s="1">
        <v>45299.91134259259</v>
      </c>
      <c r="E3779" s="18" t="s">
        <v>11</v>
      </c>
      <c r="F3779" s="13" t="s">
        <v>16</v>
      </c>
      <c r="G3779" t="s">
        <v>14</v>
      </c>
      <c r="H3779">
        <v>0</v>
      </c>
      <c r="I3779" s="2"/>
      <c r="J3779" s="4">
        <v>0</v>
      </c>
      <c r="K3779" t="str">
        <f>IF((LEN(relatorio_Ananindeua[[#This Row],[CIF/CPF/CNPJ]])=14),relatorio_Ananindeua[[#This Row],[CIF/CPF/CNPJ]],relatorio_Ananindeua[[#This Row],[Coluna2]])</f>
        <v>44161928000123</v>
      </c>
      <c r="L3779" t="str">
        <f t="shared" si="59"/>
        <v>441******23</v>
      </c>
    </row>
    <row r="3780" spans="1:12" x14ac:dyDescent="0.25">
      <c r="A3780" t="s">
        <v>5298</v>
      </c>
      <c r="B3780" t="s">
        <v>5299</v>
      </c>
      <c r="C3780" t="s">
        <v>17</v>
      </c>
      <c r="D3780" s="1">
        <v>45299.911354166667</v>
      </c>
      <c r="E3780" s="18" t="s">
        <v>11</v>
      </c>
      <c r="F3780" s="13" t="s">
        <v>16</v>
      </c>
      <c r="G3780" t="s">
        <v>14</v>
      </c>
      <c r="H3780">
        <v>0</v>
      </c>
      <c r="I3780" s="2"/>
      <c r="J3780" s="4">
        <v>0</v>
      </c>
      <c r="K3780" t="str">
        <f>IF((LEN(relatorio_Ananindeua[[#This Row],[CIF/CPF/CNPJ]])=14),relatorio_Ananindeua[[#This Row],[CIF/CPF/CNPJ]],relatorio_Ananindeua[[#This Row],[Coluna2]])</f>
        <v>41301312000112</v>
      </c>
      <c r="L3780" t="str">
        <f t="shared" si="59"/>
        <v>413******12</v>
      </c>
    </row>
    <row r="3781" spans="1:12" x14ac:dyDescent="0.25">
      <c r="A3781" t="s">
        <v>6167</v>
      </c>
      <c r="B3781" t="s">
        <v>6168</v>
      </c>
      <c r="C3781" t="s">
        <v>17</v>
      </c>
      <c r="D3781" s="1">
        <v>45299.91138888889</v>
      </c>
      <c r="E3781" s="18" t="s">
        <v>11</v>
      </c>
      <c r="F3781" s="13" t="s">
        <v>16</v>
      </c>
      <c r="G3781" t="s">
        <v>14</v>
      </c>
      <c r="H3781">
        <v>0</v>
      </c>
      <c r="I3781" s="2"/>
      <c r="J3781" s="4">
        <v>0</v>
      </c>
      <c r="K3781" t="str">
        <f>IF((LEN(relatorio_Ananindeua[[#This Row],[CIF/CPF/CNPJ]])=14),relatorio_Ananindeua[[#This Row],[CIF/CPF/CNPJ]],relatorio_Ananindeua[[#This Row],[Coluna2]])</f>
        <v>44144456000109</v>
      </c>
      <c r="L3781" t="str">
        <f t="shared" si="59"/>
        <v>441******09</v>
      </c>
    </row>
    <row r="3782" spans="1:12" x14ac:dyDescent="0.25">
      <c r="A3782" t="s">
        <v>6157</v>
      </c>
      <c r="B3782" t="s">
        <v>6158</v>
      </c>
      <c r="C3782" t="s">
        <v>17</v>
      </c>
      <c r="D3782" s="1">
        <v>45299.911493055559</v>
      </c>
      <c r="E3782" s="18" t="s">
        <v>11</v>
      </c>
      <c r="F3782" s="13" t="s">
        <v>16</v>
      </c>
      <c r="G3782" t="s">
        <v>14</v>
      </c>
      <c r="H3782">
        <v>0</v>
      </c>
      <c r="I3782" s="2"/>
      <c r="J3782" s="4">
        <v>0</v>
      </c>
      <c r="K3782" t="str">
        <f>IF((LEN(relatorio_Ananindeua[[#This Row],[CIF/CPF/CNPJ]])=14),relatorio_Ananindeua[[#This Row],[CIF/CPF/CNPJ]],relatorio_Ananindeua[[#This Row],[Coluna2]])</f>
        <v>44065614000127</v>
      </c>
      <c r="L3782" t="str">
        <f t="shared" si="59"/>
        <v>440******27</v>
      </c>
    </row>
    <row r="3783" spans="1:12" x14ac:dyDescent="0.25">
      <c r="A3783" t="s">
        <v>1815</v>
      </c>
      <c r="B3783" t="s">
        <v>1816</v>
      </c>
      <c r="C3783" t="s">
        <v>17</v>
      </c>
      <c r="D3783" s="1">
        <v>45299.911504629628</v>
      </c>
      <c r="E3783" s="18" t="s">
        <v>11</v>
      </c>
      <c r="F3783" s="13" t="s">
        <v>16</v>
      </c>
      <c r="G3783" t="s">
        <v>14</v>
      </c>
      <c r="H3783">
        <v>0</v>
      </c>
      <c r="I3783" s="2"/>
      <c r="J3783" s="4">
        <v>0</v>
      </c>
      <c r="K3783" t="str">
        <f>IF((LEN(relatorio_Ananindeua[[#This Row],[CIF/CPF/CNPJ]])=14),relatorio_Ananindeua[[#This Row],[CIF/CPF/CNPJ]],relatorio_Ananindeua[[#This Row],[Coluna2]])</f>
        <v>24620640000162</v>
      </c>
      <c r="L3783" t="str">
        <f t="shared" si="59"/>
        <v>246******62</v>
      </c>
    </row>
    <row r="3784" spans="1:12" x14ac:dyDescent="0.25">
      <c r="A3784" t="s">
        <v>4199</v>
      </c>
      <c r="B3784" t="s">
        <v>4200</v>
      </c>
      <c r="C3784" t="s">
        <v>17</v>
      </c>
      <c r="D3784" s="1">
        <v>45299.911504629628</v>
      </c>
      <c r="E3784" s="18" t="s">
        <v>11</v>
      </c>
      <c r="F3784" s="13" t="s">
        <v>16</v>
      </c>
      <c r="G3784" t="s">
        <v>14</v>
      </c>
      <c r="H3784">
        <v>0</v>
      </c>
      <c r="I3784" s="2"/>
      <c r="J3784" s="4">
        <v>0</v>
      </c>
      <c r="K3784" t="str">
        <f>IF((LEN(relatorio_Ananindeua[[#This Row],[CIF/CPF/CNPJ]])=14),relatorio_Ananindeua[[#This Row],[CIF/CPF/CNPJ]],relatorio_Ananindeua[[#This Row],[Coluna2]])</f>
        <v>36630273000167</v>
      </c>
      <c r="L3784" t="str">
        <f t="shared" si="59"/>
        <v>366******67</v>
      </c>
    </row>
    <row r="3785" spans="1:12" x14ac:dyDescent="0.25">
      <c r="A3785" t="s">
        <v>6147</v>
      </c>
      <c r="B3785" t="s">
        <v>6148</v>
      </c>
      <c r="C3785" t="s">
        <v>17</v>
      </c>
      <c r="D3785" s="1">
        <v>45299.911504629628</v>
      </c>
      <c r="E3785" s="18" t="s">
        <v>11</v>
      </c>
      <c r="F3785" s="13" t="s">
        <v>16</v>
      </c>
      <c r="G3785" t="s">
        <v>14</v>
      </c>
      <c r="H3785">
        <v>0</v>
      </c>
      <c r="I3785" s="2"/>
      <c r="J3785" s="4">
        <v>0</v>
      </c>
      <c r="K3785" t="str">
        <f>IF((LEN(relatorio_Ananindeua[[#This Row],[CIF/CPF/CNPJ]])=14),relatorio_Ananindeua[[#This Row],[CIF/CPF/CNPJ]],relatorio_Ananindeua[[#This Row],[Coluna2]])</f>
        <v>44052837000150</v>
      </c>
      <c r="L3785" t="str">
        <f t="shared" si="59"/>
        <v>440******50</v>
      </c>
    </row>
    <row r="3786" spans="1:12" x14ac:dyDescent="0.25">
      <c r="A3786" t="s">
        <v>6151</v>
      </c>
      <c r="B3786" t="s">
        <v>6152</v>
      </c>
      <c r="C3786" t="s">
        <v>17</v>
      </c>
      <c r="D3786" s="1">
        <v>45299.911504629628</v>
      </c>
      <c r="E3786" s="18" t="s">
        <v>11</v>
      </c>
      <c r="F3786" s="13" t="s">
        <v>16</v>
      </c>
      <c r="G3786" t="s">
        <v>14</v>
      </c>
      <c r="H3786">
        <v>0</v>
      </c>
      <c r="I3786" s="2"/>
      <c r="J3786" s="4">
        <v>0</v>
      </c>
      <c r="K3786" t="str">
        <f>IF((LEN(relatorio_Ananindeua[[#This Row],[CIF/CPF/CNPJ]])=14),relatorio_Ananindeua[[#This Row],[CIF/CPF/CNPJ]],relatorio_Ananindeua[[#This Row],[Coluna2]])</f>
        <v>44061534000101</v>
      </c>
      <c r="L3786" t="str">
        <f t="shared" si="59"/>
        <v>440******01</v>
      </c>
    </row>
    <row r="3787" spans="1:12" x14ac:dyDescent="0.25">
      <c r="A3787" t="s">
        <v>5821</v>
      </c>
      <c r="B3787" t="s">
        <v>5822</v>
      </c>
      <c r="C3787" t="s">
        <v>17</v>
      </c>
      <c r="D3787" s="1">
        <v>45299.911643518521</v>
      </c>
      <c r="E3787" s="18" t="s">
        <v>11</v>
      </c>
      <c r="F3787" s="13" t="s">
        <v>16</v>
      </c>
      <c r="G3787" t="s">
        <v>14</v>
      </c>
      <c r="H3787">
        <v>0</v>
      </c>
      <c r="I3787" s="2"/>
      <c r="J3787" s="4">
        <v>0</v>
      </c>
      <c r="K3787" t="str">
        <f>IF((LEN(relatorio_Ananindeua[[#This Row],[CIF/CPF/CNPJ]])=14),relatorio_Ananindeua[[#This Row],[CIF/CPF/CNPJ]],relatorio_Ananindeua[[#This Row],[Coluna2]])</f>
        <v>43026347000116</v>
      </c>
      <c r="L3787" t="str">
        <f t="shared" si="59"/>
        <v>430******16</v>
      </c>
    </row>
    <row r="3788" spans="1:12" x14ac:dyDescent="0.25">
      <c r="A3788" t="s">
        <v>6131</v>
      </c>
      <c r="B3788" t="s">
        <v>6132</v>
      </c>
      <c r="C3788" t="s">
        <v>17</v>
      </c>
      <c r="D3788" s="1">
        <v>45299.911643518521</v>
      </c>
      <c r="E3788" s="18" t="s">
        <v>11</v>
      </c>
      <c r="F3788" s="13" t="s">
        <v>16</v>
      </c>
      <c r="G3788" t="s">
        <v>14</v>
      </c>
      <c r="H3788">
        <v>0</v>
      </c>
      <c r="I3788" s="2"/>
      <c r="J3788" s="4">
        <v>0</v>
      </c>
      <c r="K3788" t="str">
        <f>IF((LEN(relatorio_Ananindeua[[#This Row],[CIF/CPF/CNPJ]])=14),relatorio_Ananindeua[[#This Row],[CIF/CPF/CNPJ]],relatorio_Ananindeua[[#This Row],[Coluna2]])</f>
        <v>43964651000104</v>
      </c>
      <c r="L3788" t="str">
        <f t="shared" si="59"/>
        <v>439******04</v>
      </c>
    </row>
    <row r="3789" spans="1:12" x14ac:dyDescent="0.25">
      <c r="A3789" t="s">
        <v>6123</v>
      </c>
      <c r="B3789" t="s">
        <v>6124</v>
      </c>
      <c r="C3789" t="s">
        <v>17</v>
      </c>
      <c r="D3789" s="1">
        <v>45299.911678240744</v>
      </c>
      <c r="E3789" s="18" t="s">
        <v>11</v>
      </c>
      <c r="F3789" s="13" t="s">
        <v>16</v>
      </c>
      <c r="G3789" t="s">
        <v>14</v>
      </c>
      <c r="H3789">
        <v>0</v>
      </c>
      <c r="I3789" s="2"/>
      <c r="J3789" s="4">
        <v>0</v>
      </c>
      <c r="K3789" t="str">
        <f>IF((LEN(relatorio_Ananindeua[[#This Row],[CIF/CPF/CNPJ]])=14),relatorio_Ananindeua[[#This Row],[CIF/CPF/CNPJ]],relatorio_Ananindeua[[#This Row],[Coluna2]])</f>
        <v>43919988000108</v>
      </c>
      <c r="L3789" t="str">
        <f t="shared" si="59"/>
        <v>439******08</v>
      </c>
    </row>
    <row r="3790" spans="1:12" x14ac:dyDescent="0.25">
      <c r="A3790" t="s">
        <v>6113</v>
      </c>
      <c r="B3790" t="s">
        <v>6114</v>
      </c>
      <c r="C3790" t="s">
        <v>17</v>
      </c>
      <c r="D3790" s="1">
        <v>45299.911747685182</v>
      </c>
      <c r="E3790" s="18" t="s">
        <v>11</v>
      </c>
      <c r="F3790" s="13" t="s">
        <v>16</v>
      </c>
      <c r="G3790" t="s">
        <v>14</v>
      </c>
      <c r="H3790">
        <v>0</v>
      </c>
      <c r="I3790" s="2"/>
      <c r="J3790" s="4">
        <v>0</v>
      </c>
      <c r="K3790" t="str">
        <f>IF((LEN(relatorio_Ananindeua[[#This Row],[CIF/CPF/CNPJ]])=14),relatorio_Ananindeua[[#This Row],[CIF/CPF/CNPJ]],relatorio_Ananindeua[[#This Row],[Coluna2]])</f>
        <v>43902164000117</v>
      </c>
      <c r="L3790" t="str">
        <f t="shared" si="59"/>
        <v>439******17</v>
      </c>
    </row>
    <row r="3791" spans="1:12" x14ac:dyDescent="0.25">
      <c r="A3791" t="s">
        <v>1920</v>
      </c>
      <c r="B3791" t="s">
        <v>1921</v>
      </c>
      <c r="C3791" t="s">
        <v>17</v>
      </c>
      <c r="D3791" s="1">
        <v>45299.911805555559</v>
      </c>
      <c r="E3791" s="18" t="s">
        <v>11</v>
      </c>
      <c r="F3791" s="13" t="s">
        <v>16</v>
      </c>
      <c r="G3791" t="s">
        <v>14</v>
      </c>
      <c r="H3791">
        <v>0</v>
      </c>
      <c r="I3791" s="2"/>
      <c r="J3791" s="4">
        <v>0</v>
      </c>
      <c r="K3791" t="str">
        <f>IF((LEN(relatorio_Ananindeua[[#This Row],[CIF/CPF/CNPJ]])=14),relatorio_Ananindeua[[#This Row],[CIF/CPF/CNPJ]],relatorio_Ananindeua[[#This Row],[Coluna2]])</f>
        <v>25256881000137</v>
      </c>
      <c r="L3791" t="str">
        <f t="shared" si="59"/>
        <v>252******37</v>
      </c>
    </row>
    <row r="3792" spans="1:12" x14ac:dyDescent="0.25">
      <c r="A3792" t="s">
        <v>6093</v>
      </c>
      <c r="B3792" t="s">
        <v>6094</v>
      </c>
      <c r="C3792" t="s">
        <v>17</v>
      </c>
      <c r="D3792" s="1">
        <v>45299.911909722221</v>
      </c>
      <c r="E3792" s="18" t="s">
        <v>11</v>
      </c>
      <c r="F3792" s="13" t="s">
        <v>16</v>
      </c>
      <c r="G3792" t="s">
        <v>14</v>
      </c>
      <c r="H3792">
        <v>0</v>
      </c>
      <c r="I3792" s="2"/>
      <c r="J3792" s="4">
        <v>0</v>
      </c>
      <c r="K3792" t="str">
        <f>IF((LEN(relatorio_Ananindeua[[#This Row],[CIF/CPF/CNPJ]])=14),relatorio_Ananindeua[[#This Row],[CIF/CPF/CNPJ]],relatorio_Ananindeua[[#This Row],[Coluna2]])</f>
        <v>43846280000166</v>
      </c>
      <c r="L3792" t="str">
        <f t="shared" si="59"/>
        <v>438******66</v>
      </c>
    </row>
    <row r="3793" spans="1:12" x14ac:dyDescent="0.25">
      <c r="A3793" t="s">
        <v>6085</v>
      </c>
      <c r="B3793" t="s">
        <v>6086</v>
      </c>
      <c r="C3793" t="s">
        <v>17</v>
      </c>
      <c r="D3793" s="1">
        <v>45299.91196759259</v>
      </c>
      <c r="E3793" s="18" t="s">
        <v>11</v>
      </c>
      <c r="F3793" s="13" t="s">
        <v>16</v>
      </c>
      <c r="G3793" t="s">
        <v>14</v>
      </c>
      <c r="H3793">
        <v>0</v>
      </c>
      <c r="I3793" s="2"/>
      <c r="J3793" s="4">
        <v>0</v>
      </c>
      <c r="K3793" t="str">
        <f>IF((LEN(relatorio_Ananindeua[[#This Row],[CIF/CPF/CNPJ]])=14),relatorio_Ananindeua[[#This Row],[CIF/CPF/CNPJ]],relatorio_Ananindeua[[#This Row],[Coluna2]])</f>
        <v>43821898000171</v>
      </c>
      <c r="L3793" t="str">
        <f t="shared" si="59"/>
        <v>438******71</v>
      </c>
    </row>
    <row r="3794" spans="1:12" x14ac:dyDescent="0.25">
      <c r="A3794" t="s">
        <v>6079</v>
      </c>
      <c r="B3794" t="s">
        <v>6080</v>
      </c>
      <c r="C3794" t="s">
        <v>17</v>
      </c>
      <c r="D3794" s="1">
        <v>45299.911979166667</v>
      </c>
      <c r="E3794" s="18" t="s">
        <v>11</v>
      </c>
      <c r="F3794" s="13" t="s">
        <v>16</v>
      </c>
      <c r="G3794" t="s">
        <v>14</v>
      </c>
      <c r="H3794">
        <v>0</v>
      </c>
      <c r="I3794" s="2"/>
      <c r="J3794" s="4">
        <v>0</v>
      </c>
      <c r="K3794" t="str">
        <f>IF((LEN(relatorio_Ananindeua[[#This Row],[CIF/CPF/CNPJ]])=14),relatorio_Ananindeua[[#This Row],[CIF/CPF/CNPJ]],relatorio_Ananindeua[[#This Row],[Coluna2]])</f>
        <v>43789769000143</v>
      </c>
      <c r="L3794" t="str">
        <f t="shared" ref="L3794:L3857" si="60">_xlfn.CONCAT(LEFT(A3794,3),REPT("*",6),RIGHT(A3794,2))</f>
        <v>437******43</v>
      </c>
    </row>
    <row r="3795" spans="1:12" x14ac:dyDescent="0.25">
      <c r="A3795" t="s">
        <v>5104</v>
      </c>
      <c r="B3795" t="s">
        <v>5105</v>
      </c>
      <c r="C3795" t="s">
        <v>17</v>
      </c>
      <c r="D3795" s="1">
        <v>45299.911990740744</v>
      </c>
      <c r="E3795" s="18" t="s">
        <v>11</v>
      </c>
      <c r="F3795" s="13" t="s">
        <v>16</v>
      </c>
      <c r="G3795" t="s">
        <v>14</v>
      </c>
      <c r="H3795">
        <v>0</v>
      </c>
      <c r="I3795" s="2"/>
      <c r="J3795" s="4">
        <v>0</v>
      </c>
      <c r="K3795" t="str">
        <f>IF((LEN(relatorio_Ananindeua[[#This Row],[CIF/CPF/CNPJ]])=14),relatorio_Ananindeua[[#This Row],[CIF/CPF/CNPJ]],relatorio_Ananindeua[[#This Row],[Coluna2]])</f>
        <v>40641555000137</v>
      </c>
      <c r="L3795" t="str">
        <f t="shared" si="60"/>
        <v>406******37</v>
      </c>
    </row>
    <row r="3796" spans="1:12" x14ac:dyDescent="0.25">
      <c r="A3796" t="s">
        <v>6061</v>
      </c>
      <c r="B3796" t="s">
        <v>6062</v>
      </c>
      <c r="C3796" t="s">
        <v>17</v>
      </c>
      <c r="D3796" s="1">
        <v>45299.912094907406</v>
      </c>
      <c r="E3796" s="18" t="s">
        <v>11</v>
      </c>
      <c r="F3796" s="13" t="s">
        <v>16</v>
      </c>
      <c r="G3796" t="s">
        <v>14</v>
      </c>
      <c r="H3796">
        <v>0</v>
      </c>
      <c r="I3796" s="2"/>
      <c r="J3796" s="4">
        <v>0</v>
      </c>
      <c r="K3796" t="str">
        <f>IF((LEN(relatorio_Ananindeua[[#This Row],[CIF/CPF/CNPJ]])=14),relatorio_Ananindeua[[#This Row],[CIF/CPF/CNPJ]],relatorio_Ananindeua[[#This Row],[Coluna2]])</f>
        <v>43750266000164</v>
      </c>
      <c r="L3796" t="str">
        <f t="shared" si="60"/>
        <v>437******64</v>
      </c>
    </row>
    <row r="3797" spans="1:12" x14ac:dyDescent="0.25">
      <c r="A3797" t="s">
        <v>6065</v>
      </c>
      <c r="B3797" t="s">
        <v>6066</v>
      </c>
      <c r="C3797" t="s">
        <v>17</v>
      </c>
      <c r="D3797" s="1">
        <v>45299.912094907406</v>
      </c>
      <c r="E3797" s="18" t="s">
        <v>11</v>
      </c>
      <c r="F3797" s="13" t="s">
        <v>16</v>
      </c>
      <c r="G3797" t="s">
        <v>14</v>
      </c>
      <c r="H3797">
        <v>0</v>
      </c>
      <c r="I3797" s="2"/>
      <c r="J3797" s="4">
        <v>0</v>
      </c>
      <c r="K3797" t="str">
        <f>IF((LEN(relatorio_Ananindeua[[#This Row],[CIF/CPF/CNPJ]])=14),relatorio_Ananindeua[[#This Row],[CIF/CPF/CNPJ]],relatorio_Ananindeua[[#This Row],[Coluna2]])</f>
        <v>43762765000171</v>
      </c>
      <c r="L3797" t="str">
        <f t="shared" si="60"/>
        <v>437******71</v>
      </c>
    </row>
    <row r="3798" spans="1:12" x14ac:dyDescent="0.25">
      <c r="A3798" t="s">
        <v>5378</v>
      </c>
      <c r="B3798" t="s">
        <v>5379</v>
      </c>
      <c r="C3798" t="s">
        <v>17</v>
      </c>
      <c r="D3798" s="1">
        <v>45299.912106481483</v>
      </c>
      <c r="E3798" s="18" t="s">
        <v>11</v>
      </c>
      <c r="F3798" s="13" t="s">
        <v>16</v>
      </c>
      <c r="G3798" t="s">
        <v>14</v>
      </c>
      <c r="H3798">
        <v>0</v>
      </c>
      <c r="I3798" s="2"/>
      <c r="J3798" s="4">
        <v>0</v>
      </c>
      <c r="K3798" t="str">
        <f>IF((LEN(relatorio_Ananindeua[[#This Row],[CIF/CPF/CNPJ]])=14),relatorio_Ananindeua[[#This Row],[CIF/CPF/CNPJ]],relatorio_Ananindeua[[#This Row],[Coluna2]])</f>
        <v>41544080000123</v>
      </c>
      <c r="L3798" t="str">
        <f t="shared" si="60"/>
        <v>415******23</v>
      </c>
    </row>
    <row r="3799" spans="1:12" x14ac:dyDescent="0.25">
      <c r="A3799" t="s">
        <v>6055</v>
      </c>
      <c r="B3799" t="s">
        <v>6056</v>
      </c>
      <c r="C3799" t="s">
        <v>17</v>
      </c>
      <c r="D3799" s="1">
        <v>45299.912164351852</v>
      </c>
      <c r="E3799" s="18" t="s">
        <v>11</v>
      </c>
      <c r="F3799" s="13" t="s">
        <v>16</v>
      </c>
      <c r="G3799" t="s">
        <v>14</v>
      </c>
      <c r="H3799">
        <v>0</v>
      </c>
      <c r="I3799" s="2"/>
      <c r="J3799" s="4">
        <v>0</v>
      </c>
      <c r="K3799" t="str">
        <f>IF((LEN(relatorio_Ananindeua[[#This Row],[CIF/CPF/CNPJ]])=14),relatorio_Ananindeua[[#This Row],[CIF/CPF/CNPJ]],relatorio_Ananindeua[[#This Row],[Coluna2]])</f>
        <v>43744613000146</v>
      </c>
      <c r="L3799" t="str">
        <f t="shared" si="60"/>
        <v>437******46</v>
      </c>
    </row>
    <row r="3800" spans="1:12" x14ac:dyDescent="0.25">
      <c r="A3800" t="s">
        <v>2776</v>
      </c>
      <c r="B3800" t="s">
        <v>2777</v>
      </c>
      <c r="C3800" t="s">
        <v>17</v>
      </c>
      <c r="D3800" s="1">
        <v>45299.912245370368</v>
      </c>
      <c r="E3800" s="18" t="s">
        <v>11</v>
      </c>
      <c r="F3800" s="13" t="s">
        <v>16</v>
      </c>
      <c r="G3800" t="s">
        <v>14</v>
      </c>
      <c r="H3800">
        <v>0</v>
      </c>
      <c r="I3800" s="2"/>
      <c r="J3800" s="4">
        <v>0</v>
      </c>
      <c r="K3800" t="str">
        <f>IF((LEN(relatorio_Ananindeua[[#This Row],[CIF/CPF/CNPJ]])=14),relatorio_Ananindeua[[#This Row],[CIF/CPF/CNPJ]],relatorio_Ananindeua[[#This Row],[Coluna2]])</f>
        <v>30374233000115</v>
      </c>
      <c r="L3800" t="str">
        <f t="shared" si="60"/>
        <v>303******15</v>
      </c>
    </row>
    <row r="3801" spans="1:12" x14ac:dyDescent="0.25">
      <c r="A3801" t="s">
        <v>4607</v>
      </c>
      <c r="B3801" t="s">
        <v>4608</v>
      </c>
      <c r="C3801" t="s">
        <v>17</v>
      </c>
      <c r="D3801" s="1">
        <v>45299.912256944444</v>
      </c>
      <c r="E3801" s="18" t="s">
        <v>11</v>
      </c>
      <c r="F3801" s="13" t="s">
        <v>16</v>
      </c>
      <c r="G3801" t="s">
        <v>14</v>
      </c>
      <c r="H3801">
        <v>0</v>
      </c>
      <c r="I3801" s="2"/>
      <c r="J3801" s="4">
        <v>0</v>
      </c>
      <c r="K3801" t="str">
        <f>IF((LEN(relatorio_Ananindeua[[#This Row],[CIF/CPF/CNPJ]])=14),relatorio_Ananindeua[[#This Row],[CIF/CPF/CNPJ]],relatorio_Ananindeua[[#This Row],[Coluna2]])</f>
        <v>38178314000151</v>
      </c>
      <c r="L3801" t="str">
        <f t="shared" si="60"/>
        <v>381******51</v>
      </c>
    </row>
    <row r="3802" spans="1:12" x14ac:dyDescent="0.25">
      <c r="A3802" t="s">
        <v>4398</v>
      </c>
      <c r="B3802" t="s">
        <v>4399</v>
      </c>
      <c r="C3802" t="s">
        <v>17</v>
      </c>
      <c r="D3802" s="1">
        <v>45299.912349537037</v>
      </c>
      <c r="E3802" s="18" t="s">
        <v>11</v>
      </c>
      <c r="F3802" s="13" t="s">
        <v>16</v>
      </c>
      <c r="G3802" t="s">
        <v>14</v>
      </c>
      <c r="H3802">
        <v>0</v>
      </c>
      <c r="I3802" s="2"/>
      <c r="J3802" s="4">
        <v>0</v>
      </c>
      <c r="K3802" t="str">
        <f>IF((LEN(relatorio_Ananindeua[[#This Row],[CIF/CPF/CNPJ]])=14),relatorio_Ananindeua[[#This Row],[CIF/CPF/CNPJ]],relatorio_Ananindeua[[#This Row],[Coluna2]])</f>
        <v>37367739000146</v>
      </c>
      <c r="L3802" t="str">
        <f t="shared" si="60"/>
        <v>373******46</v>
      </c>
    </row>
    <row r="3803" spans="1:12" x14ac:dyDescent="0.25">
      <c r="A3803" t="s">
        <v>6003</v>
      </c>
      <c r="B3803" t="s">
        <v>6004</v>
      </c>
      <c r="C3803" t="s">
        <v>17</v>
      </c>
      <c r="D3803" s="1">
        <v>45299.91238425926</v>
      </c>
      <c r="E3803" s="18" t="s">
        <v>11</v>
      </c>
      <c r="F3803" s="13" t="s">
        <v>16</v>
      </c>
      <c r="G3803" t="s">
        <v>14</v>
      </c>
      <c r="H3803">
        <v>0</v>
      </c>
      <c r="I3803" s="2"/>
      <c r="J3803" s="4">
        <v>0</v>
      </c>
      <c r="K3803" t="str">
        <f>IF((LEN(relatorio_Ananindeua[[#This Row],[CIF/CPF/CNPJ]])=14),relatorio_Ananindeua[[#This Row],[CIF/CPF/CNPJ]],relatorio_Ananindeua[[#This Row],[Coluna2]])</f>
        <v>43586538000132</v>
      </c>
      <c r="L3803" t="str">
        <f t="shared" si="60"/>
        <v>435******32</v>
      </c>
    </row>
    <row r="3804" spans="1:12" x14ac:dyDescent="0.25">
      <c r="A3804" t="s">
        <v>6011</v>
      </c>
      <c r="B3804" t="s">
        <v>6012</v>
      </c>
      <c r="C3804" t="s">
        <v>17</v>
      </c>
      <c r="D3804" s="1">
        <v>45299.91238425926</v>
      </c>
      <c r="E3804" s="18" t="s">
        <v>11</v>
      </c>
      <c r="F3804" s="13" t="s">
        <v>16</v>
      </c>
      <c r="G3804" t="s">
        <v>14</v>
      </c>
      <c r="H3804">
        <v>0</v>
      </c>
      <c r="I3804" s="2"/>
      <c r="J3804" s="4">
        <v>0</v>
      </c>
      <c r="K3804" t="str">
        <f>IF((LEN(relatorio_Ananindeua[[#This Row],[CIF/CPF/CNPJ]])=14),relatorio_Ananindeua[[#This Row],[CIF/CPF/CNPJ]],relatorio_Ananindeua[[#This Row],[Coluna2]])</f>
        <v>43609568000117</v>
      </c>
      <c r="L3804" t="str">
        <f t="shared" si="60"/>
        <v>436******17</v>
      </c>
    </row>
    <row r="3805" spans="1:12" x14ac:dyDescent="0.25">
      <c r="A3805" t="s">
        <v>5550</v>
      </c>
      <c r="B3805" t="s">
        <v>5551</v>
      </c>
      <c r="C3805" t="s">
        <v>17</v>
      </c>
      <c r="D3805" s="1">
        <v>45299.912430555552</v>
      </c>
      <c r="E3805" s="18" t="s">
        <v>11</v>
      </c>
      <c r="F3805" s="13" t="s">
        <v>16</v>
      </c>
      <c r="G3805" t="s">
        <v>14</v>
      </c>
      <c r="H3805">
        <v>0</v>
      </c>
      <c r="I3805" s="2"/>
      <c r="J3805" s="4">
        <v>0</v>
      </c>
      <c r="K3805" t="str">
        <f>IF((LEN(relatorio_Ananindeua[[#This Row],[CIF/CPF/CNPJ]])=14),relatorio_Ananindeua[[#This Row],[CIF/CPF/CNPJ]],relatorio_Ananindeua[[#This Row],[Coluna2]])</f>
        <v>42124722000106</v>
      </c>
      <c r="L3805" t="str">
        <f t="shared" si="60"/>
        <v>421******06</v>
      </c>
    </row>
    <row r="3806" spans="1:12" x14ac:dyDescent="0.25">
      <c r="A3806" t="s">
        <v>1930</v>
      </c>
      <c r="B3806" t="s">
        <v>1931</v>
      </c>
      <c r="C3806" t="s">
        <v>17</v>
      </c>
      <c r="D3806" s="1">
        <v>45299.912534722222</v>
      </c>
      <c r="E3806" s="18" t="s">
        <v>11</v>
      </c>
      <c r="F3806" s="13" t="s">
        <v>16</v>
      </c>
      <c r="G3806" t="s">
        <v>14</v>
      </c>
      <c r="H3806">
        <v>0</v>
      </c>
      <c r="I3806" s="2"/>
      <c r="J3806" s="4">
        <v>0</v>
      </c>
      <c r="K3806" t="str">
        <f>IF((LEN(relatorio_Ananindeua[[#This Row],[CIF/CPF/CNPJ]])=14),relatorio_Ananindeua[[#This Row],[CIF/CPF/CNPJ]],relatorio_Ananindeua[[#This Row],[Coluna2]])</f>
        <v>25382242000118</v>
      </c>
      <c r="L3806" t="str">
        <f t="shared" si="60"/>
        <v>253******18</v>
      </c>
    </row>
    <row r="3807" spans="1:12" x14ac:dyDescent="0.25">
      <c r="A3807" t="s">
        <v>5995</v>
      </c>
      <c r="B3807" t="s">
        <v>5996</v>
      </c>
      <c r="C3807" t="s">
        <v>17</v>
      </c>
      <c r="D3807" s="1">
        <v>45299.912534722222</v>
      </c>
      <c r="E3807" s="18" t="s">
        <v>11</v>
      </c>
      <c r="F3807" s="13" t="s">
        <v>16</v>
      </c>
      <c r="G3807" t="s">
        <v>14</v>
      </c>
      <c r="H3807">
        <v>0</v>
      </c>
      <c r="I3807" s="2"/>
      <c r="J3807" s="4">
        <v>0</v>
      </c>
      <c r="K3807" t="str">
        <f>IF((LEN(relatorio_Ananindeua[[#This Row],[CIF/CPF/CNPJ]])=14),relatorio_Ananindeua[[#This Row],[CIF/CPF/CNPJ]],relatorio_Ananindeua[[#This Row],[Coluna2]])</f>
        <v>43556293000109</v>
      </c>
      <c r="L3807" t="str">
        <f t="shared" si="60"/>
        <v>435******09</v>
      </c>
    </row>
    <row r="3808" spans="1:12" x14ac:dyDescent="0.25">
      <c r="A3808" t="s">
        <v>3542</v>
      </c>
      <c r="B3808" t="s">
        <v>3543</v>
      </c>
      <c r="C3808" t="s">
        <v>17</v>
      </c>
      <c r="D3808" s="1">
        <v>45299.912581018521</v>
      </c>
      <c r="E3808" s="18" t="s">
        <v>11</v>
      </c>
      <c r="F3808" s="13" t="s">
        <v>16</v>
      </c>
      <c r="G3808" t="s">
        <v>14</v>
      </c>
      <c r="H3808">
        <v>0</v>
      </c>
      <c r="I3808" s="2"/>
      <c r="J3808" s="4">
        <v>0</v>
      </c>
      <c r="K3808" t="str">
        <f>IF((LEN(relatorio_Ananindeua[[#This Row],[CIF/CPF/CNPJ]])=14),relatorio_Ananindeua[[#This Row],[CIF/CPF/CNPJ]],relatorio_Ananindeua[[#This Row],[Coluna2]])</f>
        <v>33994235000103</v>
      </c>
      <c r="L3808" t="str">
        <f t="shared" si="60"/>
        <v>339******03</v>
      </c>
    </row>
    <row r="3809" spans="1:12" x14ac:dyDescent="0.25">
      <c r="A3809" t="s">
        <v>5989</v>
      </c>
      <c r="B3809" t="s">
        <v>5990</v>
      </c>
      <c r="C3809" t="s">
        <v>17</v>
      </c>
      <c r="D3809" s="1">
        <v>45299.912581018521</v>
      </c>
      <c r="E3809" s="18" t="s">
        <v>11</v>
      </c>
      <c r="F3809" s="13" t="s">
        <v>16</v>
      </c>
      <c r="G3809" t="s">
        <v>14</v>
      </c>
      <c r="H3809">
        <v>0</v>
      </c>
      <c r="I3809" s="2"/>
      <c r="J3809" s="4">
        <v>0</v>
      </c>
      <c r="K3809" t="str">
        <f>IF((LEN(relatorio_Ananindeua[[#This Row],[CIF/CPF/CNPJ]])=14),relatorio_Ananindeua[[#This Row],[CIF/CPF/CNPJ]],relatorio_Ananindeua[[#This Row],[Coluna2]])</f>
        <v>43546216000160</v>
      </c>
      <c r="L3809" t="str">
        <f t="shared" si="60"/>
        <v>435******60</v>
      </c>
    </row>
    <row r="3810" spans="1:12" x14ac:dyDescent="0.25">
      <c r="A3810" t="s">
        <v>5993</v>
      </c>
      <c r="B3810" t="s">
        <v>5994</v>
      </c>
      <c r="C3810" t="s">
        <v>17</v>
      </c>
      <c r="D3810" s="1">
        <v>45299.912581018521</v>
      </c>
      <c r="E3810" s="18" t="s">
        <v>11</v>
      </c>
      <c r="F3810" s="13" t="s">
        <v>16</v>
      </c>
      <c r="G3810" t="s">
        <v>14</v>
      </c>
      <c r="H3810">
        <v>0</v>
      </c>
      <c r="I3810" s="2"/>
      <c r="J3810" s="4">
        <v>0</v>
      </c>
      <c r="K3810" t="str">
        <f>IF((LEN(relatorio_Ananindeua[[#This Row],[CIF/CPF/CNPJ]])=14),relatorio_Ananindeua[[#This Row],[CIF/CPF/CNPJ]],relatorio_Ananindeua[[#This Row],[Coluna2]])</f>
        <v>43555174000123</v>
      </c>
      <c r="L3810" t="str">
        <f t="shared" si="60"/>
        <v>435******23</v>
      </c>
    </row>
    <row r="3811" spans="1:12" x14ac:dyDescent="0.25">
      <c r="A3811" t="s">
        <v>5997</v>
      </c>
      <c r="B3811" t="s">
        <v>5998</v>
      </c>
      <c r="C3811" t="s">
        <v>17</v>
      </c>
      <c r="D3811" s="1">
        <v>45299.912581018521</v>
      </c>
      <c r="E3811" s="18" t="s">
        <v>11</v>
      </c>
      <c r="F3811" s="13" t="s">
        <v>16</v>
      </c>
      <c r="G3811" t="s">
        <v>14</v>
      </c>
      <c r="H3811">
        <v>0</v>
      </c>
      <c r="I3811" s="2"/>
      <c r="J3811" s="4">
        <v>0</v>
      </c>
      <c r="K3811" t="str">
        <f>IF((LEN(relatorio_Ananindeua[[#This Row],[CIF/CPF/CNPJ]])=14),relatorio_Ananindeua[[#This Row],[CIF/CPF/CNPJ]],relatorio_Ananindeua[[#This Row],[Coluna2]])</f>
        <v>43569249000125</v>
      </c>
      <c r="L3811" t="str">
        <f t="shared" si="60"/>
        <v>435******25</v>
      </c>
    </row>
    <row r="3812" spans="1:12" x14ac:dyDescent="0.25">
      <c r="A3812" t="s">
        <v>5983</v>
      </c>
      <c r="B3812" t="s">
        <v>5984</v>
      </c>
      <c r="C3812" t="s">
        <v>17</v>
      </c>
      <c r="D3812" s="1">
        <v>45299.912592592591</v>
      </c>
      <c r="E3812" s="18" t="s">
        <v>11</v>
      </c>
      <c r="F3812" s="13" t="s">
        <v>16</v>
      </c>
      <c r="G3812" t="s">
        <v>14</v>
      </c>
      <c r="H3812">
        <v>0</v>
      </c>
      <c r="I3812" s="2"/>
      <c r="J3812" s="4">
        <v>0</v>
      </c>
      <c r="K3812" t="str">
        <f>IF((LEN(relatorio_Ananindeua[[#This Row],[CIF/CPF/CNPJ]])=14),relatorio_Ananindeua[[#This Row],[CIF/CPF/CNPJ]],relatorio_Ananindeua[[#This Row],[Coluna2]])</f>
        <v>43536240000118</v>
      </c>
      <c r="L3812" t="str">
        <f t="shared" si="60"/>
        <v>435******18</v>
      </c>
    </row>
    <row r="3813" spans="1:12" x14ac:dyDescent="0.25">
      <c r="A3813" t="s">
        <v>1620</v>
      </c>
      <c r="B3813" t="s">
        <v>1621</v>
      </c>
      <c r="C3813" t="s">
        <v>17</v>
      </c>
      <c r="D3813" s="1">
        <v>45299.912615740737</v>
      </c>
      <c r="E3813" s="18" t="s">
        <v>11</v>
      </c>
      <c r="F3813" s="13" t="s">
        <v>16</v>
      </c>
      <c r="G3813" t="s">
        <v>14</v>
      </c>
      <c r="H3813">
        <v>0</v>
      </c>
      <c r="I3813" s="2"/>
      <c r="J3813" s="4">
        <v>0</v>
      </c>
      <c r="K3813" t="str">
        <f>IF((LEN(relatorio_Ananindeua[[#This Row],[CIF/CPF/CNPJ]])=14),relatorio_Ananindeua[[#This Row],[CIF/CPF/CNPJ]],relatorio_Ananindeua[[#This Row],[Coluna2]])</f>
        <v>23159461000107</v>
      </c>
      <c r="L3813" t="str">
        <f t="shared" si="60"/>
        <v>231******07</v>
      </c>
    </row>
    <row r="3814" spans="1:12" x14ac:dyDescent="0.25">
      <c r="A3814" t="s">
        <v>935</v>
      </c>
      <c r="B3814" t="s">
        <v>936</v>
      </c>
      <c r="C3814" t="s">
        <v>17</v>
      </c>
      <c r="D3814" s="1">
        <v>45299.912638888891</v>
      </c>
      <c r="E3814" s="18" t="s">
        <v>11</v>
      </c>
      <c r="F3814" s="13" t="s">
        <v>16</v>
      </c>
      <c r="G3814" t="s">
        <v>14</v>
      </c>
      <c r="H3814">
        <v>0</v>
      </c>
      <c r="I3814" s="2"/>
      <c r="J3814" s="4">
        <v>0</v>
      </c>
      <c r="K3814" t="str">
        <f>IF((LEN(relatorio_Ananindeua[[#This Row],[CIF/CPF/CNPJ]])=14),relatorio_Ananindeua[[#This Row],[CIF/CPF/CNPJ]],relatorio_Ananindeua[[#This Row],[Coluna2]])</f>
        <v>17306454000198</v>
      </c>
      <c r="L3814" t="str">
        <f t="shared" si="60"/>
        <v>173******98</v>
      </c>
    </row>
    <row r="3815" spans="1:12" x14ac:dyDescent="0.25">
      <c r="A3815" t="s">
        <v>5889</v>
      </c>
      <c r="B3815" t="s">
        <v>5890</v>
      </c>
      <c r="C3815" t="s">
        <v>17</v>
      </c>
      <c r="D3815" s="1">
        <v>45299.912638888891</v>
      </c>
      <c r="E3815" s="18" t="s">
        <v>11</v>
      </c>
      <c r="F3815" s="13" t="s">
        <v>16</v>
      </c>
      <c r="G3815" t="s">
        <v>14</v>
      </c>
      <c r="H3815">
        <v>0</v>
      </c>
      <c r="I3815" s="2"/>
      <c r="J3815" s="4">
        <v>0</v>
      </c>
      <c r="K3815" t="str">
        <f>IF((LEN(relatorio_Ananindeua[[#This Row],[CIF/CPF/CNPJ]])=14),relatorio_Ananindeua[[#This Row],[CIF/CPF/CNPJ]],relatorio_Ananindeua[[#This Row],[Coluna2]])</f>
        <v>43246764000174</v>
      </c>
      <c r="L3815" t="str">
        <f t="shared" si="60"/>
        <v>432******74</v>
      </c>
    </row>
    <row r="3816" spans="1:12" x14ac:dyDescent="0.25">
      <c r="A3816" t="s">
        <v>1644</v>
      </c>
      <c r="B3816" t="s">
        <v>1645</v>
      </c>
      <c r="C3816" t="s">
        <v>17</v>
      </c>
      <c r="D3816" s="1">
        <v>45299.912685185183</v>
      </c>
      <c r="E3816" s="18" t="s">
        <v>11</v>
      </c>
      <c r="F3816" s="13" t="s">
        <v>16</v>
      </c>
      <c r="G3816" t="s">
        <v>14</v>
      </c>
      <c r="H3816">
        <v>0</v>
      </c>
      <c r="I3816" s="2"/>
      <c r="J3816" s="4">
        <v>0</v>
      </c>
      <c r="K3816" t="str">
        <f>IF((LEN(relatorio_Ananindeua[[#This Row],[CIF/CPF/CNPJ]])=14),relatorio_Ananindeua[[#This Row],[CIF/CPF/CNPJ]],relatorio_Ananindeua[[#This Row],[Coluna2]])</f>
        <v>23385106000156</v>
      </c>
      <c r="L3816" t="str">
        <f t="shared" si="60"/>
        <v>233******56</v>
      </c>
    </row>
    <row r="3817" spans="1:12" x14ac:dyDescent="0.25">
      <c r="A3817" t="s">
        <v>1109</v>
      </c>
      <c r="B3817" t="s">
        <v>1110</v>
      </c>
      <c r="C3817" t="s">
        <v>17</v>
      </c>
      <c r="D3817" s="1">
        <v>45299.91269675926</v>
      </c>
      <c r="E3817" s="18" t="s">
        <v>11</v>
      </c>
      <c r="F3817" s="13" t="s">
        <v>16</v>
      </c>
      <c r="G3817" t="s">
        <v>14</v>
      </c>
      <c r="H3817">
        <v>0</v>
      </c>
      <c r="I3817" s="2"/>
      <c r="J3817" s="4">
        <v>0</v>
      </c>
      <c r="K3817" t="str">
        <f>IF((LEN(relatorio_Ananindeua[[#This Row],[CIF/CPF/CNPJ]])=14),relatorio_Ananindeua[[#This Row],[CIF/CPF/CNPJ]],relatorio_Ananindeua[[#This Row],[Coluna2]])</f>
        <v>18564499000125</v>
      </c>
      <c r="L3817" t="str">
        <f t="shared" si="60"/>
        <v>185******25</v>
      </c>
    </row>
    <row r="3818" spans="1:12" x14ac:dyDescent="0.25">
      <c r="A3818" t="s">
        <v>5951</v>
      </c>
      <c r="B3818" t="s">
        <v>5952</v>
      </c>
      <c r="C3818" t="s">
        <v>17</v>
      </c>
      <c r="D3818" s="1">
        <v>45299.91269675926</v>
      </c>
      <c r="E3818" s="18" t="s">
        <v>11</v>
      </c>
      <c r="F3818" s="13" t="s">
        <v>16</v>
      </c>
      <c r="G3818" t="s">
        <v>14</v>
      </c>
      <c r="H3818">
        <v>0</v>
      </c>
      <c r="I3818" s="2"/>
      <c r="J3818" s="4">
        <v>0</v>
      </c>
      <c r="K3818" t="str">
        <f>IF((LEN(relatorio_Ananindeua[[#This Row],[CIF/CPF/CNPJ]])=14),relatorio_Ananindeua[[#This Row],[CIF/CPF/CNPJ]],relatorio_Ananindeua[[#This Row],[Coluna2]])</f>
        <v>43437165000138</v>
      </c>
      <c r="L3818" t="str">
        <f t="shared" si="60"/>
        <v>434******38</v>
      </c>
    </row>
    <row r="3819" spans="1:12" x14ac:dyDescent="0.25">
      <c r="A3819" t="s">
        <v>5883</v>
      </c>
      <c r="B3819" t="s">
        <v>5884</v>
      </c>
      <c r="C3819" t="s">
        <v>17</v>
      </c>
      <c r="D3819" s="1">
        <v>45299.912777777776</v>
      </c>
      <c r="E3819" s="18" t="s">
        <v>11</v>
      </c>
      <c r="F3819" s="13" t="s">
        <v>16</v>
      </c>
      <c r="G3819" t="s">
        <v>14</v>
      </c>
      <c r="H3819">
        <v>0</v>
      </c>
      <c r="I3819" s="2"/>
      <c r="J3819" s="4">
        <v>0</v>
      </c>
      <c r="K3819" t="str">
        <f>IF((LEN(relatorio_Ananindeua[[#This Row],[CIF/CPF/CNPJ]])=14),relatorio_Ananindeua[[#This Row],[CIF/CPF/CNPJ]],relatorio_Ananindeua[[#This Row],[Coluna2]])</f>
        <v>43239214000128</v>
      </c>
      <c r="L3819" t="str">
        <f t="shared" si="60"/>
        <v>432******28</v>
      </c>
    </row>
    <row r="3820" spans="1:12" x14ac:dyDescent="0.25">
      <c r="A3820" t="s">
        <v>805</v>
      </c>
      <c r="B3820" t="s">
        <v>806</v>
      </c>
      <c r="C3820" t="s">
        <v>17</v>
      </c>
      <c r="D3820" s="1">
        <v>45299.912789351853</v>
      </c>
      <c r="E3820" s="18" t="s">
        <v>11</v>
      </c>
      <c r="F3820" s="13" t="s">
        <v>16</v>
      </c>
      <c r="G3820" t="s">
        <v>14</v>
      </c>
      <c r="H3820">
        <v>0</v>
      </c>
      <c r="I3820" s="2"/>
      <c r="J3820" s="4">
        <v>0</v>
      </c>
      <c r="K3820" t="str">
        <f>IF((LEN(relatorio_Ananindeua[[#This Row],[CIF/CPF/CNPJ]])=14),relatorio_Ananindeua[[#This Row],[CIF/CPF/CNPJ]],relatorio_Ananindeua[[#This Row],[Coluna2]])</f>
        <v>15839063000103</v>
      </c>
      <c r="L3820" t="str">
        <f t="shared" si="60"/>
        <v>158******03</v>
      </c>
    </row>
    <row r="3821" spans="1:12" x14ac:dyDescent="0.25">
      <c r="A3821" t="s">
        <v>5921</v>
      </c>
      <c r="B3821" t="s">
        <v>5922</v>
      </c>
      <c r="C3821" t="s">
        <v>17</v>
      </c>
      <c r="D3821" s="1">
        <v>45299.912789351853</v>
      </c>
      <c r="E3821" s="18" t="s">
        <v>11</v>
      </c>
      <c r="F3821" s="13" t="s">
        <v>16</v>
      </c>
      <c r="G3821" t="s">
        <v>14</v>
      </c>
      <c r="H3821">
        <v>0</v>
      </c>
      <c r="I3821" s="2"/>
      <c r="J3821" s="4">
        <v>0</v>
      </c>
      <c r="K3821" t="str">
        <f>IF((LEN(relatorio_Ananindeua[[#This Row],[CIF/CPF/CNPJ]])=14),relatorio_Ananindeua[[#This Row],[CIF/CPF/CNPJ]],relatorio_Ananindeua[[#This Row],[Coluna2]])</f>
        <v>43361768000101</v>
      </c>
      <c r="L3821" t="str">
        <f t="shared" si="60"/>
        <v>433******01</v>
      </c>
    </row>
    <row r="3822" spans="1:12" x14ac:dyDescent="0.25">
      <c r="A3822" t="s">
        <v>5919</v>
      </c>
      <c r="B3822" t="s">
        <v>5920</v>
      </c>
      <c r="C3822" t="s">
        <v>17</v>
      </c>
      <c r="D3822" s="1">
        <v>45299.912800925929</v>
      </c>
      <c r="E3822" s="18" t="s">
        <v>11</v>
      </c>
      <c r="F3822" s="13" t="s">
        <v>16</v>
      </c>
      <c r="G3822" t="s">
        <v>14</v>
      </c>
      <c r="H3822">
        <v>0</v>
      </c>
      <c r="I3822" s="2"/>
      <c r="J3822" s="4">
        <v>0</v>
      </c>
      <c r="K3822" t="str">
        <f>IF((LEN(relatorio_Ananindeua[[#This Row],[CIF/CPF/CNPJ]])=14),relatorio_Ananindeua[[#This Row],[CIF/CPF/CNPJ]],relatorio_Ananindeua[[#This Row],[Coluna2]])</f>
        <v>43359928000170</v>
      </c>
      <c r="L3822" t="str">
        <f t="shared" si="60"/>
        <v>433******70</v>
      </c>
    </row>
    <row r="3823" spans="1:12" x14ac:dyDescent="0.25">
      <c r="A3823" t="s">
        <v>5913</v>
      </c>
      <c r="B3823" t="s">
        <v>5914</v>
      </c>
      <c r="C3823" t="s">
        <v>17</v>
      </c>
      <c r="D3823" s="1">
        <v>45299.912858796299</v>
      </c>
      <c r="E3823" s="18" t="s">
        <v>11</v>
      </c>
      <c r="F3823" s="13" t="s">
        <v>16</v>
      </c>
      <c r="G3823" t="s">
        <v>14</v>
      </c>
      <c r="H3823">
        <v>0</v>
      </c>
      <c r="I3823" s="2"/>
      <c r="J3823" s="4">
        <v>0</v>
      </c>
      <c r="K3823" t="str">
        <f>IF((LEN(relatorio_Ananindeua[[#This Row],[CIF/CPF/CNPJ]])=14),relatorio_Ananindeua[[#This Row],[CIF/CPF/CNPJ]],relatorio_Ananindeua[[#This Row],[Coluna2]])</f>
        <v>43349385000100</v>
      </c>
      <c r="L3823" t="str">
        <f t="shared" si="60"/>
        <v>433******00</v>
      </c>
    </row>
    <row r="3824" spans="1:12" x14ac:dyDescent="0.25">
      <c r="A3824" t="s">
        <v>5935</v>
      </c>
      <c r="B3824" t="s">
        <v>5936</v>
      </c>
      <c r="C3824" t="s">
        <v>17</v>
      </c>
      <c r="D3824" s="1">
        <v>45299.912870370368</v>
      </c>
      <c r="E3824" s="18" t="s">
        <v>11</v>
      </c>
      <c r="F3824" s="13" t="s">
        <v>16</v>
      </c>
      <c r="G3824" t="s">
        <v>14</v>
      </c>
      <c r="H3824">
        <v>0</v>
      </c>
      <c r="I3824" s="2"/>
      <c r="J3824" s="4">
        <v>0</v>
      </c>
      <c r="K3824" t="str">
        <f>IF((LEN(relatorio_Ananindeua[[#This Row],[CIF/CPF/CNPJ]])=14),relatorio_Ananindeua[[#This Row],[CIF/CPF/CNPJ]],relatorio_Ananindeua[[#This Row],[Coluna2]])</f>
        <v>43379294000117</v>
      </c>
      <c r="L3824" t="str">
        <f t="shared" si="60"/>
        <v>433******17</v>
      </c>
    </row>
    <row r="3825" spans="1:12" x14ac:dyDescent="0.25">
      <c r="A3825" t="s">
        <v>5897</v>
      </c>
      <c r="B3825" t="s">
        <v>5898</v>
      </c>
      <c r="C3825" t="s">
        <v>17</v>
      </c>
      <c r="D3825" s="1">
        <v>45299.912916666668</v>
      </c>
      <c r="E3825" s="18" t="s">
        <v>11</v>
      </c>
      <c r="F3825" s="13" t="s">
        <v>16</v>
      </c>
      <c r="G3825" t="s">
        <v>14</v>
      </c>
      <c r="H3825">
        <v>0</v>
      </c>
      <c r="I3825" s="2"/>
      <c r="J3825" s="4">
        <v>0</v>
      </c>
      <c r="K3825" t="str">
        <f>IF((LEN(relatorio_Ananindeua[[#This Row],[CIF/CPF/CNPJ]])=14),relatorio_Ananindeua[[#This Row],[CIF/CPF/CNPJ]],relatorio_Ananindeua[[#This Row],[Coluna2]])</f>
        <v>43299358000170</v>
      </c>
      <c r="L3825" t="str">
        <f t="shared" si="60"/>
        <v>432******70</v>
      </c>
    </row>
    <row r="3826" spans="1:12" x14ac:dyDescent="0.25">
      <c r="A3826" t="s">
        <v>5901</v>
      </c>
      <c r="B3826" t="s">
        <v>5902</v>
      </c>
      <c r="C3826" t="s">
        <v>17</v>
      </c>
      <c r="D3826" s="1">
        <v>45299.912916666668</v>
      </c>
      <c r="E3826" s="18" t="s">
        <v>11</v>
      </c>
      <c r="F3826" s="13" t="s">
        <v>16</v>
      </c>
      <c r="G3826" t="s">
        <v>14</v>
      </c>
      <c r="H3826">
        <v>0</v>
      </c>
      <c r="I3826" s="2"/>
      <c r="J3826" s="4">
        <v>0</v>
      </c>
      <c r="K3826" t="str">
        <f>IF((LEN(relatorio_Ananindeua[[#This Row],[CIF/CPF/CNPJ]])=14),relatorio_Ananindeua[[#This Row],[CIF/CPF/CNPJ]],relatorio_Ananindeua[[#This Row],[Coluna2]])</f>
        <v>43310214000177</v>
      </c>
      <c r="L3826" t="str">
        <f t="shared" si="60"/>
        <v>433******77</v>
      </c>
    </row>
    <row r="3827" spans="1:12" x14ac:dyDescent="0.25">
      <c r="A3827" t="s">
        <v>5905</v>
      </c>
      <c r="B3827" t="s">
        <v>5906</v>
      </c>
      <c r="C3827" t="s">
        <v>17</v>
      </c>
      <c r="D3827" s="1">
        <v>45299.912916666668</v>
      </c>
      <c r="E3827" s="18" t="s">
        <v>11</v>
      </c>
      <c r="F3827" s="13" t="s">
        <v>16</v>
      </c>
      <c r="G3827" t="s">
        <v>14</v>
      </c>
      <c r="H3827">
        <v>0</v>
      </c>
      <c r="I3827" s="2"/>
      <c r="J3827" s="4">
        <v>0</v>
      </c>
      <c r="K3827" t="str">
        <f>IF((LEN(relatorio_Ananindeua[[#This Row],[CIF/CPF/CNPJ]])=14),relatorio_Ananindeua[[#This Row],[CIF/CPF/CNPJ]],relatorio_Ananindeua[[#This Row],[Coluna2]])</f>
        <v>43317563000110</v>
      </c>
      <c r="L3827" t="str">
        <f t="shared" si="60"/>
        <v>433******10</v>
      </c>
    </row>
    <row r="3828" spans="1:12" x14ac:dyDescent="0.25">
      <c r="A3828" t="s">
        <v>5578</v>
      </c>
      <c r="B3828" t="s">
        <v>5579</v>
      </c>
      <c r="C3828" t="s">
        <v>17</v>
      </c>
      <c r="D3828" s="1">
        <v>45299.912939814814</v>
      </c>
      <c r="E3828" s="18" t="s">
        <v>11</v>
      </c>
      <c r="F3828" s="13" t="s">
        <v>16</v>
      </c>
      <c r="G3828" t="s">
        <v>14</v>
      </c>
      <c r="H3828">
        <v>0</v>
      </c>
      <c r="I3828" s="2"/>
      <c r="J3828" s="4">
        <v>0</v>
      </c>
      <c r="K3828" t="str">
        <f>IF((LEN(relatorio_Ananindeua[[#This Row],[CIF/CPF/CNPJ]])=14),relatorio_Ananindeua[[#This Row],[CIF/CPF/CNPJ]],relatorio_Ananindeua[[#This Row],[Coluna2]])</f>
        <v>42173132000165</v>
      </c>
      <c r="L3828" t="str">
        <f t="shared" si="60"/>
        <v>421******65</v>
      </c>
    </row>
    <row r="3829" spans="1:12" x14ac:dyDescent="0.25">
      <c r="A3829" t="s">
        <v>1368</v>
      </c>
      <c r="B3829" t="s">
        <v>1369</v>
      </c>
      <c r="C3829" t="s">
        <v>17</v>
      </c>
      <c r="D3829" s="1">
        <v>45299.912951388891</v>
      </c>
      <c r="E3829" s="18" t="s">
        <v>11</v>
      </c>
      <c r="F3829" s="13" t="s">
        <v>16</v>
      </c>
      <c r="G3829" t="s">
        <v>14</v>
      </c>
      <c r="H3829">
        <v>0</v>
      </c>
      <c r="I3829" s="2"/>
      <c r="J3829" s="4">
        <v>0</v>
      </c>
      <c r="K3829" t="str">
        <f>IF((LEN(relatorio_Ananindeua[[#This Row],[CIF/CPF/CNPJ]])=14),relatorio_Ananindeua[[#This Row],[CIF/CPF/CNPJ]],relatorio_Ananindeua[[#This Row],[Coluna2]])</f>
        <v>20945542000144</v>
      </c>
      <c r="L3829" t="str">
        <f t="shared" si="60"/>
        <v>209******44</v>
      </c>
    </row>
    <row r="3830" spans="1:12" x14ac:dyDescent="0.25">
      <c r="A3830" t="s">
        <v>5887</v>
      </c>
      <c r="B3830" t="s">
        <v>5888</v>
      </c>
      <c r="C3830" t="s">
        <v>17</v>
      </c>
      <c r="D3830" s="1">
        <v>45299.913124999999</v>
      </c>
      <c r="E3830" s="18" t="s">
        <v>11</v>
      </c>
      <c r="F3830" s="13" t="s">
        <v>16</v>
      </c>
      <c r="G3830" t="s">
        <v>14</v>
      </c>
      <c r="H3830">
        <v>0</v>
      </c>
      <c r="I3830" s="2"/>
      <c r="J3830" s="4">
        <v>0</v>
      </c>
      <c r="K3830" t="str">
        <f>IF((LEN(relatorio_Ananindeua[[#This Row],[CIF/CPF/CNPJ]])=14),relatorio_Ananindeua[[#This Row],[CIF/CPF/CNPJ]],relatorio_Ananindeua[[#This Row],[Coluna2]])</f>
        <v>43243837000174</v>
      </c>
      <c r="L3830" t="str">
        <f t="shared" si="60"/>
        <v>432******74</v>
      </c>
    </row>
    <row r="3831" spans="1:12" x14ac:dyDescent="0.25">
      <c r="A3831" t="s">
        <v>1835</v>
      </c>
      <c r="B3831" t="s">
        <v>1836</v>
      </c>
      <c r="C3831" t="s">
        <v>17</v>
      </c>
      <c r="D3831" s="1">
        <v>45299.913171296299</v>
      </c>
      <c r="E3831" s="18" t="s">
        <v>11</v>
      </c>
      <c r="F3831" s="13" t="s">
        <v>16</v>
      </c>
      <c r="G3831" t="s">
        <v>14</v>
      </c>
      <c r="H3831">
        <v>0</v>
      </c>
      <c r="I3831" s="2"/>
      <c r="J3831" s="4">
        <v>0</v>
      </c>
      <c r="K3831" t="str">
        <f>IF((LEN(relatorio_Ananindeua[[#This Row],[CIF/CPF/CNPJ]])=14),relatorio_Ananindeua[[#This Row],[CIF/CPF/CNPJ]],relatorio_Ananindeua[[#This Row],[Coluna2]])</f>
        <v>24711638000107</v>
      </c>
      <c r="L3831" t="str">
        <f t="shared" si="60"/>
        <v>247******07</v>
      </c>
    </row>
    <row r="3832" spans="1:12" x14ac:dyDescent="0.25">
      <c r="A3832" t="s">
        <v>5867</v>
      </c>
      <c r="B3832" t="s">
        <v>5868</v>
      </c>
      <c r="C3832" t="s">
        <v>17</v>
      </c>
      <c r="D3832" s="1">
        <v>45299.913182870368</v>
      </c>
      <c r="E3832" s="18" t="s">
        <v>11</v>
      </c>
      <c r="F3832" s="13" t="s">
        <v>16</v>
      </c>
      <c r="G3832" t="s">
        <v>14</v>
      </c>
      <c r="H3832">
        <v>0</v>
      </c>
      <c r="I3832" s="2"/>
      <c r="J3832" s="4">
        <v>0</v>
      </c>
      <c r="K3832" t="str">
        <f>IF((LEN(relatorio_Ananindeua[[#This Row],[CIF/CPF/CNPJ]])=14),relatorio_Ananindeua[[#This Row],[CIF/CPF/CNPJ]],relatorio_Ananindeua[[#This Row],[Coluna2]])</f>
        <v>43208184000192</v>
      </c>
      <c r="L3832" t="str">
        <f t="shared" si="60"/>
        <v>432******92</v>
      </c>
    </row>
    <row r="3833" spans="1:12" x14ac:dyDescent="0.25">
      <c r="A3833" t="s">
        <v>5855</v>
      </c>
      <c r="B3833" t="s">
        <v>5856</v>
      </c>
      <c r="C3833" t="s">
        <v>17</v>
      </c>
      <c r="D3833" s="1">
        <v>45299.913252314815</v>
      </c>
      <c r="E3833" s="18" t="s">
        <v>11</v>
      </c>
      <c r="F3833" s="13" t="s">
        <v>16</v>
      </c>
      <c r="G3833" t="s">
        <v>14</v>
      </c>
      <c r="H3833">
        <v>0</v>
      </c>
      <c r="I3833" s="2"/>
      <c r="J3833" s="4">
        <v>0</v>
      </c>
      <c r="K3833" t="str">
        <f>IF((LEN(relatorio_Ananindeua[[#This Row],[CIF/CPF/CNPJ]])=14),relatorio_Ananindeua[[#This Row],[CIF/CPF/CNPJ]],relatorio_Ananindeua[[#This Row],[Coluna2]])</f>
        <v>43165781000187</v>
      </c>
      <c r="L3833" t="str">
        <f t="shared" si="60"/>
        <v>431******87</v>
      </c>
    </row>
    <row r="3834" spans="1:12" x14ac:dyDescent="0.25">
      <c r="A3834" t="s">
        <v>5843</v>
      </c>
      <c r="B3834" t="s">
        <v>5844</v>
      </c>
      <c r="C3834" t="s">
        <v>17</v>
      </c>
      <c r="D3834" s="1">
        <v>45299.913275462961</v>
      </c>
      <c r="E3834" s="18" t="s">
        <v>11</v>
      </c>
      <c r="F3834" s="13" t="s">
        <v>16</v>
      </c>
      <c r="G3834" t="s">
        <v>14</v>
      </c>
      <c r="H3834">
        <v>0</v>
      </c>
      <c r="I3834" s="2"/>
      <c r="J3834" s="4">
        <v>0</v>
      </c>
      <c r="K3834" t="str">
        <f>IF((LEN(relatorio_Ananindeua[[#This Row],[CIF/CPF/CNPJ]])=14),relatorio_Ananindeua[[#This Row],[CIF/CPF/CNPJ]],relatorio_Ananindeua[[#This Row],[Coluna2]])</f>
        <v>43141547000110</v>
      </c>
      <c r="L3834" t="str">
        <f t="shared" si="60"/>
        <v>431******10</v>
      </c>
    </row>
    <row r="3835" spans="1:12" x14ac:dyDescent="0.25">
      <c r="A3835" t="s">
        <v>5845</v>
      </c>
      <c r="B3835" t="s">
        <v>5846</v>
      </c>
      <c r="C3835" t="s">
        <v>17</v>
      </c>
      <c r="D3835" s="1">
        <v>45299.913275462961</v>
      </c>
      <c r="E3835" s="18" t="s">
        <v>11</v>
      </c>
      <c r="F3835" s="13" t="s">
        <v>16</v>
      </c>
      <c r="G3835" t="s">
        <v>14</v>
      </c>
      <c r="H3835">
        <v>0</v>
      </c>
      <c r="I3835" s="2"/>
      <c r="J3835" s="4">
        <v>0</v>
      </c>
      <c r="K3835" t="str">
        <f>IF((LEN(relatorio_Ananindeua[[#This Row],[CIF/CPF/CNPJ]])=14),relatorio_Ananindeua[[#This Row],[CIF/CPF/CNPJ]],relatorio_Ananindeua[[#This Row],[Coluna2]])</f>
        <v>43144298000116</v>
      </c>
      <c r="L3835" t="str">
        <f t="shared" si="60"/>
        <v>431******16</v>
      </c>
    </row>
    <row r="3836" spans="1:12" x14ac:dyDescent="0.25">
      <c r="A3836" t="s">
        <v>5839</v>
      </c>
      <c r="B3836" t="s">
        <v>5840</v>
      </c>
      <c r="C3836" t="s">
        <v>17</v>
      </c>
      <c r="D3836" s="1">
        <v>45299.91333333333</v>
      </c>
      <c r="E3836" s="18" t="s">
        <v>11</v>
      </c>
      <c r="F3836" s="13" t="s">
        <v>16</v>
      </c>
      <c r="G3836" t="s">
        <v>14</v>
      </c>
      <c r="H3836">
        <v>0</v>
      </c>
      <c r="I3836" s="2"/>
      <c r="J3836" s="4">
        <v>0</v>
      </c>
      <c r="K3836" t="str">
        <f>IF((LEN(relatorio_Ananindeua[[#This Row],[CIF/CPF/CNPJ]])=14),relatorio_Ananindeua[[#This Row],[CIF/CPF/CNPJ]],relatorio_Ananindeua[[#This Row],[Coluna2]])</f>
        <v>43124503000181</v>
      </c>
      <c r="L3836" t="str">
        <f t="shared" si="60"/>
        <v>431******81</v>
      </c>
    </row>
    <row r="3837" spans="1:12" x14ac:dyDescent="0.25">
      <c r="A3837" t="s">
        <v>2076</v>
      </c>
      <c r="B3837" t="s">
        <v>2077</v>
      </c>
      <c r="C3837" t="s">
        <v>17</v>
      </c>
      <c r="D3837" s="1">
        <v>45299.913391203707</v>
      </c>
      <c r="E3837" s="18" t="s">
        <v>11</v>
      </c>
      <c r="F3837" s="13" t="s">
        <v>16</v>
      </c>
      <c r="G3837" t="s">
        <v>14</v>
      </c>
      <c r="H3837">
        <v>0</v>
      </c>
      <c r="I3837" s="2"/>
      <c r="J3837" s="4">
        <v>0</v>
      </c>
      <c r="K3837" t="str">
        <f>IF((LEN(relatorio_Ananindeua[[#This Row],[CIF/CPF/CNPJ]])=14),relatorio_Ananindeua[[#This Row],[CIF/CPF/CNPJ]],relatorio_Ananindeua[[#This Row],[Coluna2]])</f>
        <v>26866827000176</v>
      </c>
      <c r="L3837" t="str">
        <f t="shared" si="60"/>
        <v>268******76</v>
      </c>
    </row>
    <row r="3838" spans="1:12" x14ac:dyDescent="0.25">
      <c r="A3838" t="s">
        <v>4573</v>
      </c>
      <c r="B3838" t="s">
        <v>4574</v>
      </c>
      <c r="C3838" t="s">
        <v>17</v>
      </c>
      <c r="D3838" s="1">
        <v>45299.913391203707</v>
      </c>
      <c r="E3838" s="18" t="s">
        <v>11</v>
      </c>
      <c r="F3838" s="13" t="s">
        <v>16</v>
      </c>
      <c r="G3838" t="s">
        <v>14</v>
      </c>
      <c r="H3838">
        <v>0</v>
      </c>
      <c r="I3838" s="2"/>
      <c r="J3838" s="4">
        <v>0</v>
      </c>
      <c r="K3838" t="str">
        <f>IF((LEN(relatorio_Ananindeua[[#This Row],[CIF/CPF/CNPJ]])=14),relatorio_Ananindeua[[#This Row],[CIF/CPF/CNPJ]],relatorio_Ananindeua[[#This Row],[Coluna2]])</f>
        <v>38058670000131</v>
      </c>
      <c r="L3838" t="str">
        <f t="shared" si="60"/>
        <v>380******31</v>
      </c>
    </row>
    <row r="3839" spans="1:12" x14ac:dyDescent="0.25">
      <c r="A3839" t="s">
        <v>733</v>
      </c>
      <c r="B3839" t="s">
        <v>734</v>
      </c>
      <c r="C3839" t="s">
        <v>17</v>
      </c>
      <c r="D3839" s="1">
        <v>45299.913402777776</v>
      </c>
      <c r="E3839" s="18" t="s">
        <v>11</v>
      </c>
      <c r="F3839" s="13" t="s">
        <v>16</v>
      </c>
      <c r="G3839" t="s">
        <v>14</v>
      </c>
      <c r="H3839">
        <v>0</v>
      </c>
      <c r="I3839" s="2"/>
      <c r="J3839" s="4">
        <v>0</v>
      </c>
      <c r="K3839" t="str">
        <f>IF((LEN(relatorio_Ananindeua[[#This Row],[CIF/CPF/CNPJ]])=14),relatorio_Ananindeua[[#This Row],[CIF/CPF/CNPJ]],relatorio_Ananindeua[[#This Row],[Coluna2]])</f>
        <v>15334966000132</v>
      </c>
      <c r="L3839" t="str">
        <f t="shared" si="60"/>
        <v>153******32</v>
      </c>
    </row>
    <row r="3840" spans="1:12" x14ac:dyDescent="0.25">
      <c r="A3840" t="s">
        <v>5829</v>
      </c>
      <c r="B3840" t="s">
        <v>5830</v>
      </c>
      <c r="C3840" t="s">
        <v>17</v>
      </c>
      <c r="D3840" s="1">
        <v>45299.913402777776</v>
      </c>
      <c r="E3840" s="18" t="s">
        <v>11</v>
      </c>
      <c r="F3840" s="13" t="s">
        <v>16</v>
      </c>
      <c r="G3840" t="s">
        <v>14</v>
      </c>
      <c r="H3840">
        <v>0</v>
      </c>
      <c r="I3840" s="2"/>
      <c r="J3840" s="4">
        <v>0</v>
      </c>
      <c r="K3840" t="str">
        <f>IF((LEN(relatorio_Ananindeua[[#This Row],[CIF/CPF/CNPJ]])=14),relatorio_Ananindeua[[#This Row],[CIF/CPF/CNPJ]],relatorio_Ananindeua[[#This Row],[Coluna2]])</f>
        <v>43064595000151</v>
      </c>
      <c r="L3840" t="str">
        <f t="shared" si="60"/>
        <v>430******51</v>
      </c>
    </row>
    <row r="3841" spans="1:12" x14ac:dyDescent="0.25">
      <c r="A3841" t="s">
        <v>5700</v>
      </c>
      <c r="B3841" t="s">
        <v>5701</v>
      </c>
      <c r="C3841" t="s">
        <v>17</v>
      </c>
      <c r="D3841" s="1">
        <v>45299.913437499999</v>
      </c>
      <c r="E3841" s="18" t="s">
        <v>11</v>
      </c>
      <c r="F3841" s="13" t="s">
        <v>16</v>
      </c>
      <c r="G3841" t="s">
        <v>14</v>
      </c>
      <c r="H3841">
        <v>0</v>
      </c>
      <c r="I3841" s="2"/>
      <c r="J3841" s="4">
        <v>0</v>
      </c>
      <c r="K3841" t="str">
        <f>IF((LEN(relatorio_Ananindeua[[#This Row],[CIF/CPF/CNPJ]])=14),relatorio_Ananindeua[[#This Row],[CIF/CPF/CNPJ]],relatorio_Ananindeua[[#This Row],[Coluna2]])</f>
        <v>42545928000100</v>
      </c>
      <c r="L3841" t="str">
        <f t="shared" si="60"/>
        <v>425******00</v>
      </c>
    </row>
    <row r="3842" spans="1:12" x14ac:dyDescent="0.25">
      <c r="A3842" t="s">
        <v>5825</v>
      </c>
      <c r="B3842" t="s">
        <v>5826</v>
      </c>
      <c r="C3842" t="s">
        <v>17</v>
      </c>
      <c r="D3842" s="1">
        <v>45299.913437499999</v>
      </c>
      <c r="E3842" s="18" t="s">
        <v>11</v>
      </c>
      <c r="F3842" s="13" t="s">
        <v>16</v>
      </c>
      <c r="G3842" t="s">
        <v>14</v>
      </c>
      <c r="H3842">
        <v>0</v>
      </c>
      <c r="I3842" s="2"/>
      <c r="J3842" s="4">
        <v>0</v>
      </c>
      <c r="K3842" t="str">
        <f>IF((LEN(relatorio_Ananindeua[[#This Row],[CIF/CPF/CNPJ]])=14),relatorio_Ananindeua[[#This Row],[CIF/CPF/CNPJ]],relatorio_Ananindeua[[#This Row],[Coluna2]])</f>
        <v>43046742000160</v>
      </c>
      <c r="L3842" t="str">
        <f t="shared" si="60"/>
        <v>430******60</v>
      </c>
    </row>
    <row r="3843" spans="1:12" x14ac:dyDescent="0.25">
      <c r="A3843" t="s">
        <v>5823</v>
      </c>
      <c r="B3843" t="s">
        <v>5824</v>
      </c>
      <c r="C3843" t="s">
        <v>17</v>
      </c>
      <c r="D3843" s="1">
        <v>45299.913472222222</v>
      </c>
      <c r="E3843" s="18" t="s">
        <v>11</v>
      </c>
      <c r="F3843" s="13" t="s">
        <v>16</v>
      </c>
      <c r="G3843" t="s">
        <v>14</v>
      </c>
      <c r="H3843">
        <v>0</v>
      </c>
      <c r="I3843" s="2"/>
      <c r="J3843" s="4">
        <v>0</v>
      </c>
      <c r="K3843" t="str">
        <f>IF((LEN(relatorio_Ananindeua[[#This Row],[CIF/CPF/CNPJ]])=14),relatorio_Ananindeua[[#This Row],[CIF/CPF/CNPJ]],relatorio_Ananindeua[[#This Row],[Coluna2]])</f>
        <v>43043184000180</v>
      </c>
      <c r="L3843" t="str">
        <f t="shared" si="60"/>
        <v>430******80</v>
      </c>
    </row>
    <row r="3844" spans="1:12" x14ac:dyDescent="0.25">
      <c r="A3844" t="s">
        <v>501</v>
      </c>
      <c r="B3844" t="s">
        <v>502</v>
      </c>
      <c r="C3844" t="s">
        <v>17</v>
      </c>
      <c r="D3844" s="1">
        <v>45299.913483796299</v>
      </c>
      <c r="E3844" s="18" t="s">
        <v>11</v>
      </c>
      <c r="F3844" s="13" t="s">
        <v>16</v>
      </c>
      <c r="G3844" t="s">
        <v>14</v>
      </c>
      <c r="H3844">
        <v>0</v>
      </c>
      <c r="I3844" s="2"/>
      <c r="J3844" s="4">
        <v>0</v>
      </c>
      <c r="K3844" t="str">
        <f>IF((LEN(relatorio_Ananindeua[[#This Row],[CIF/CPF/CNPJ]])=14),relatorio_Ananindeua[[#This Row],[CIF/CPF/CNPJ]],relatorio_Ananindeua[[#This Row],[Coluna2]])</f>
        <v>13638329000124</v>
      </c>
      <c r="L3844" t="str">
        <f t="shared" si="60"/>
        <v>136******24</v>
      </c>
    </row>
    <row r="3845" spans="1:12" x14ac:dyDescent="0.25">
      <c r="A3845" t="s">
        <v>2270</v>
      </c>
      <c r="B3845" t="s">
        <v>2271</v>
      </c>
      <c r="C3845" t="s">
        <v>17</v>
      </c>
      <c r="D3845" s="1">
        <v>45299.913483796299</v>
      </c>
      <c r="E3845" s="18" t="s">
        <v>11</v>
      </c>
      <c r="F3845" s="13" t="s">
        <v>16</v>
      </c>
      <c r="G3845" t="s">
        <v>14</v>
      </c>
      <c r="H3845">
        <v>0</v>
      </c>
      <c r="I3845" s="2"/>
      <c r="J3845" s="4">
        <v>0</v>
      </c>
      <c r="K3845" t="str">
        <f>IF((LEN(relatorio_Ananindeua[[#This Row],[CIF/CPF/CNPJ]])=14),relatorio_Ananindeua[[#This Row],[CIF/CPF/CNPJ]],relatorio_Ananindeua[[#This Row],[Coluna2]])</f>
        <v>27903534000184</v>
      </c>
      <c r="L3845" t="str">
        <f t="shared" si="60"/>
        <v>279******84</v>
      </c>
    </row>
    <row r="3846" spans="1:12" x14ac:dyDescent="0.25">
      <c r="A3846" t="s">
        <v>5819</v>
      </c>
      <c r="B3846" t="s">
        <v>5820</v>
      </c>
      <c r="C3846" t="s">
        <v>17</v>
      </c>
      <c r="D3846" s="1">
        <v>45299.913530092592</v>
      </c>
      <c r="E3846" s="18" t="s">
        <v>11</v>
      </c>
      <c r="F3846" s="13" t="s">
        <v>16</v>
      </c>
      <c r="G3846" t="s">
        <v>14</v>
      </c>
      <c r="H3846">
        <v>0</v>
      </c>
      <c r="I3846" s="2"/>
      <c r="J3846" s="4">
        <v>0</v>
      </c>
      <c r="K3846" t="str">
        <f>IF((LEN(relatorio_Ananindeua[[#This Row],[CIF/CPF/CNPJ]])=14),relatorio_Ananindeua[[#This Row],[CIF/CPF/CNPJ]],relatorio_Ananindeua[[#This Row],[Coluna2]])</f>
        <v>43014052000120</v>
      </c>
      <c r="L3846" t="str">
        <f t="shared" si="60"/>
        <v>430******20</v>
      </c>
    </row>
    <row r="3847" spans="1:12" x14ac:dyDescent="0.25">
      <c r="A3847" t="s">
        <v>5817</v>
      </c>
      <c r="B3847" t="s">
        <v>5818</v>
      </c>
      <c r="C3847" t="s">
        <v>17</v>
      </c>
      <c r="D3847" s="1">
        <v>45299.913541666669</v>
      </c>
      <c r="E3847" s="18" t="s">
        <v>11</v>
      </c>
      <c r="F3847" s="13" t="s">
        <v>16</v>
      </c>
      <c r="G3847" t="s">
        <v>14</v>
      </c>
      <c r="H3847">
        <v>0</v>
      </c>
      <c r="I3847" s="2"/>
      <c r="J3847" s="4">
        <v>0</v>
      </c>
      <c r="K3847" t="str">
        <f>IF((LEN(relatorio_Ananindeua[[#This Row],[CIF/CPF/CNPJ]])=14),relatorio_Ananindeua[[#This Row],[CIF/CPF/CNPJ]],relatorio_Ananindeua[[#This Row],[Coluna2]])</f>
        <v>43012026000162</v>
      </c>
      <c r="L3847" t="str">
        <f t="shared" si="60"/>
        <v>430******62</v>
      </c>
    </row>
    <row r="3848" spans="1:12" x14ac:dyDescent="0.25">
      <c r="A3848" t="s">
        <v>5152</v>
      </c>
      <c r="B3848" t="s">
        <v>5153</v>
      </c>
      <c r="C3848" t="s">
        <v>17</v>
      </c>
      <c r="D3848" s="1">
        <v>45299.913587962961</v>
      </c>
      <c r="E3848" s="18" t="s">
        <v>11</v>
      </c>
      <c r="F3848" s="13" t="s">
        <v>16</v>
      </c>
      <c r="G3848" t="s">
        <v>14</v>
      </c>
      <c r="H3848">
        <v>0</v>
      </c>
      <c r="I3848" s="2"/>
      <c r="J3848" s="4">
        <v>0</v>
      </c>
      <c r="K3848" t="str">
        <f>IF((LEN(relatorio_Ananindeua[[#This Row],[CIF/CPF/CNPJ]])=14),relatorio_Ananindeua[[#This Row],[CIF/CPF/CNPJ]],relatorio_Ananindeua[[#This Row],[Coluna2]])</f>
        <v>40781109000128</v>
      </c>
      <c r="L3848" t="str">
        <f t="shared" si="60"/>
        <v>407******28</v>
      </c>
    </row>
    <row r="3849" spans="1:12" x14ac:dyDescent="0.25">
      <c r="A3849" t="s">
        <v>5638</v>
      </c>
      <c r="B3849" t="s">
        <v>5639</v>
      </c>
      <c r="C3849" t="s">
        <v>17</v>
      </c>
      <c r="D3849" s="1">
        <v>45299.913784722223</v>
      </c>
      <c r="E3849" s="18" t="s">
        <v>11</v>
      </c>
      <c r="F3849" s="13" t="s">
        <v>16</v>
      </c>
      <c r="G3849" t="s">
        <v>14</v>
      </c>
      <c r="H3849">
        <v>0</v>
      </c>
      <c r="I3849" s="2"/>
      <c r="J3849" s="4">
        <v>0</v>
      </c>
      <c r="K3849" t="str">
        <f>IF((LEN(relatorio_Ananindeua[[#This Row],[CIF/CPF/CNPJ]])=14),relatorio_Ananindeua[[#This Row],[CIF/CPF/CNPJ]],relatorio_Ananindeua[[#This Row],[Coluna2]])</f>
        <v>42321515000133</v>
      </c>
      <c r="L3849" t="str">
        <f t="shared" si="60"/>
        <v>423******33</v>
      </c>
    </row>
    <row r="3850" spans="1:12" x14ac:dyDescent="0.25">
      <c r="A3850" t="s">
        <v>1417</v>
      </c>
      <c r="B3850" t="s">
        <v>1418</v>
      </c>
      <c r="C3850" t="s">
        <v>17</v>
      </c>
      <c r="D3850" s="1">
        <v>45299.913807870369</v>
      </c>
      <c r="E3850" s="18" t="s">
        <v>11</v>
      </c>
      <c r="F3850" s="13" t="s">
        <v>16</v>
      </c>
      <c r="G3850" t="s">
        <v>14</v>
      </c>
      <c r="H3850">
        <v>0</v>
      </c>
      <c r="I3850" s="2"/>
      <c r="J3850" s="4">
        <v>0</v>
      </c>
      <c r="K3850" t="str">
        <f>IF((LEN(relatorio_Ananindeua[[#This Row],[CIF/CPF/CNPJ]])=14),relatorio_Ananindeua[[#This Row],[CIF/CPF/CNPJ]],relatorio_Ananindeua[[#This Row],[Coluna2]])</f>
        <v>21417863000139</v>
      </c>
      <c r="L3850" t="str">
        <f t="shared" si="60"/>
        <v>214******39</v>
      </c>
    </row>
    <row r="3851" spans="1:12" x14ac:dyDescent="0.25">
      <c r="A3851" t="s">
        <v>5787</v>
      </c>
      <c r="B3851" t="s">
        <v>5788</v>
      </c>
      <c r="C3851" t="s">
        <v>17</v>
      </c>
      <c r="D3851" s="1">
        <v>45299.913807870369</v>
      </c>
      <c r="E3851" s="18" t="s">
        <v>11</v>
      </c>
      <c r="F3851" s="13" t="s">
        <v>16</v>
      </c>
      <c r="G3851" t="s">
        <v>14</v>
      </c>
      <c r="H3851">
        <v>0</v>
      </c>
      <c r="I3851" s="2"/>
      <c r="J3851" s="4">
        <v>0</v>
      </c>
      <c r="K3851" t="str">
        <f>IF((LEN(relatorio_Ananindeua[[#This Row],[CIF/CPF/CNPJ]])=14),relatorio_Ananindeua[[#This Row],[CIF/CPF/CNPJ]],relatorio_Ananindeua[[#This Row],[Coluna2]])</f>
        <v>42872161000115</v>
      </c>
      <c r="L3851" t="str">
        <f t="shared" si="60"/>
        <v>428******15</v>
      </c>
    </row>
    <row r="3852" spans="1:12" x14ac:dyDescent="0.25">
      <c r="A3852" t="s">
        <v>4515</v>
      </c>
      <c r="B3852" t="s">
        <v>4516</v>
      </c>
      <c r="C3852" t="s">
        <v>17</v>
      </c>
      <c r="D3852" s="1">
        <v>45299.913854166669</v>
      </c>
      <c r="E3852" s="18" t="s">
        <v>11</v>
      </c>
      <c r="F3852" s="13" t="s">
        <v>16</v>
      </c>
      <c r="G3852" t="s">
        <v>14</v>
      </c>
      <c r="H3852">
        <v>0</v>
      </c>
      <c r="I3852" s="2"/>
      <c r="J3852" s="4">
        <v>0</v>
      </c>
      <c r="K3852" t="str">
        <f>IF((LEN(relatorio_Ananindeua[[#This Row],[CIF/CPF/CNPJ]])=14),relatorio_Ananindeua[[#This Row],[CIF/CPF/CNPJ]],relatorio_Ananindeua[[#This Row],[Coluna2]])</f>
        <v>37872128000155</v>
      </c>
      <c r="L3852" t="str">
        <f t="shared" si="60"/>
        <v>378******55</v>
      </c>
    </row>
    <row r="3853" spans="1:12" x14ac:dyDescent="0.25">
      <c r="A3853" t="s">
        <v>5572</v>
      </c>
      <c r="B3853" t="s">
        <v>5573</v>
      </c>
      <c r="C3853" t="s">
        <v>17</v>
      </c>
      <c r="D3853" s="1">
        <v>45299.913854166669</v>
      </c>
      <c r="E3853" s="18" t="s">
        <v>11</v>
      </c>
      <c r="F3853" s="13" t="s">
        <v>16</v>
      </c>
      <c r="G3853" t="s">
        <v>14</v>
      </c>
      <c r="H3853">
        <v>0</v>
      </c>
      <c r="I3853" s="2"/>
      <c r="J3853" s="4">
        <v>0</v>
      </c>
      <c r="K3853" t="str">
        <f>IF((LEN(relatorio_Ananindeua[[#This Row],[CIF/CPF/CNPJ]])=14),relatorio_Ananindeua[[#This Row],[CIF/CPF/CNPJ]],relatorio_Ananindeua[[#This Row],[Coluna2]])</f>
        <v>42166803000160</v>
      </c>
      <c r="L3853" t="str">
        <f t="shared" si="60"/>
        <v>421******60</v>
      </c>
    </row>
    <row r="3854" spans="1:12" x14ac:dyDescent="0.25">
      <c r="A3854" t="s">
        <v>780</v>
      </c>
      <c r="B3854" t="s">
        <v>781</v>
      </c>
      <c r="C3854" t="s">
        <v>17</v>
      </c>
      <c r="D3854" s="1">
        <v>45299.913865740738</v>
      </c>
      <c r="E3854" s="18" t="s">
        <v>11</v>
      </c>
      <c r="F3854" s="13" t="s">
        <v>16</v>
      </c>
      <c r="G3854" t="s">
        <v>14</v>
      </c>
      <c r="H3854">
        <v>0</v>
      </c>
      <c r="I3854" s="2"/>
      <c r="J3854" s="4">
        <v>0</v>
      </c>
      <c r="K3854" t="str">
        <f>IF((LEN(relatorio_Ananindeua[[#This Row],[CIF/CPF/CNPJ]])=14),relatorio_Ananindeua[[#This Row],[CIF/CPF/CNPJ]],relatorio_Ananindeua[[#This Row],[Coluna2]])</f>
        <v>15655725000195</v>
      </c>
      <c r="L3854" t="str">
        <f t="shared" si="60"/>
        <v>156******95</v>
      </c>
    </row>
    <row r="3855" spans="1:12" x14ac:dyDescent="0.25">
      <c r="A3855" t="s">
        <v>5768</v>
      </c>
      <c r="B3855" t="s">
        <v>5769</v>
      </c>
      <c r="C3855" t="s">
        <v>17</v>
      </c>
      <c r="D3855" s="1">
        <v>45299.913888888892</v>
      </c>
      <c r="E3855" s="18" t="s">
        <v>11</v>
      </c>
      <c r="F3855" s="13" t="s">
        <v>16</v>
      </c>
      <c r="G3855" t="s">
        <v>14</v>
      </c>
      <c r="H3855">
        <v>0</v>
      </c>
      <c r="I3855" s="2"/>
      <c r="J3855" s="4">
        <v>0</v>
      </c>
      <c r="K3855" t="str">
        <f>IF((LEN(relatorio_Ananindeua[[#This Row],[CIF/CPF/CNPJ]])=14),relatorio_Ananindeua[[#This Row],[CIF/CPF/CNPJ]],relatorio_Ananindeua[[#This Row],[Coluna2]])</f>
        <v>42785875000196</v>
      </c>
      <c r="L3855" t="str">
        <f t="shared" si="60"/>
        <v>427******96</v>
      </c>
    </row>
    <row r="3856" spans="1:12" x14ac:dyDescent="0.25">
      <c r="A3856" t="s">
        <v>5762</v>
      </c>
      <c r="B3856" t="s">
        <v>5763</v>
      </c>
      <c r="C3856" t="s">
        <v>17</v>
      </c>
      <c r="D3856" s="1">
        <v>45299.913900462961</v>
      </c>
      <c r="E3856" s="18" t="s">
        <v>11</v>
      </c>
      <c r="F3856" s="13" t="s">
        <v>16</v>
      </c>
      <c r="G3856" t="s">
        <v>14</v>
      </c>
      <c r="H3856">
        <v>0</v>
      </c>
      <c r="I3856" s="2"/>
      <c r="J3856" s="4">
        <v>0</v>
      </c>
      <c r="K3856" t="str">
        <f>IF((LEN(relatorio_Ananindeua[[#This Row],[CIF/CPF/CNPJ]])=14),relatorio_Ananindeua[[#This Row],[CIF/CPF/CNPJ]],relatorio_Ananindeua[[#This Row],[Coluna2]])</f>
        <v>42775419000165</v>
      </c>
      <c r="L3856" t="str">
        <f t="shared" si="60"/>
        <v>427******65</v>
      </c>
    </row>
    <row r="3857" spans="1:12" x14ac:dyDescent="0.25">
      <c r="A3857" t="s">
        <v>4112</v>
      </c>
      <c r="B3857" t="s">
        <v>4113</v>
      </c>
      <c r="C3857" t="s">
        <v>17</v>
      </c>
      <c r="D3857" s="1">
        <v>45299.913912037038</v>
      </c>
      <c r="E3857" s="18" t="s">
        <v>11</v>
      </c>
      <c r="F3857" s="13" t="s">
        <v>16</v>
      </c>
      <c r="G3857" t="s">
        <v>14</v>
      </c>
      <c r="H3857">
        <v>0</v>
      </c>
      <c r="I3857" s="2"/>
      <c r="J3857" s="4">
        <v>0</v>
      </c>
      <c r="K3857" t="str">
        <f>IF((LEN(relatorio_Ananindeua[[#This Row],[CIF/CPF/CNPJ]])=14),relatorio_Ananindeua[[#This Row],[CIF/CPF/CNPJ]],relatorio_Ananindeua[[#This Row],[Coluna2]])</f>
        <v>36227147000166</v>
      </c>
      <c r="L3857" t="str">
        <f t="shared" si="60"/>
        <v>362******66</v>
      </c>
    </row>
    <row r="3858" spans="1:12" x14ac:dyDescent="0.25">
      <c r="A3858" t="s">
        <v>5760</v>
      </c>
      <c r="B3858" t="s">
        <v>5761</v>
      </c>
      <c r="C3858" t="s">
        <v>17</v>
      </c>
      <c r="D3858" s="1">
        <v>45299.913923611108</v>
      </c>
      <c r="E3858" s="18" t="s">
        <v>11</v>
      </c>
      <c r="F3858" s="13" t="s">
        <v>16</v>
      </c>
      <c r="G3858" t="s">
        <v>14</v>
      </c>
      <c r="H3858">
        <v>0</v>
      </c>
      <c r="I3858" s="2"/>
      <c r="J3858" s="4">
        <v>0</v>
      </c>
      <c r="K3858" t="str">
        <f>IF((LEN(relatorio_Ananindeua[[#This Row],[CIF/CPF/CNPJ]])=14),relatorio_Ananindeua[[#This Row],[CIF/CPF/CNPJ]],relatorio_Ananindeua[[#This Row],[Coluna2]])</f>
        <v>42769520000103</v>
      </c>
      <c r="L3858" t="str">
        <f t="shared" ref="L3858:L3921" si="61">_xlfn.CONCAT(LEFT(A3858,3),REPT("*",6),RIGHT(A3858,2))</f>
        <v>427******03</v>
      </c>
    </row>
    <row r="3859" spans="1:12" x14ac:dyDescent="0.25">
      <c r="A3859" t="s">
        <v>5756</v>
      </c>
      <c r="B3859" t="s">
        <v>5757</v>
      </c>
      <c r="C3859" t="s">
        <v>17</v>
      </c>
      <c r="D3859" s="1">
        <v>45299.913969907408</v>
      </c>
      <c r="E3859" s="18" t="s">
        <v>11</v>
      </c>
      <c r="F3859" s="13" t="s">
        <v>16</v>
      </c>
      <c r="G3859" t="s">
        <v>14</v>
      </c>
      <c r="H3859">
        <v>0</v>
      </c>
      <c r="I3859" s="2"/>
      <c r="J3859" s="4">
        <v>0</v>
      </c>
      <c r="K3859" t="str">
        <f>IF((LEN(relatorio_Ananindeua[[#This Row],[CIF/CPF/CNPJ]])=14),relatorio_Ananindeua[[#This Row],[CIF/CPF/CNPJ]],relatorio_Ananindeua[[#This Row],[Coluna2]])</f>
        <v>42748838000108</v>
      </c>
      <c r="L3859" t="str">
        <f t="shared" si="61"/>
        <v>427******08</v>
      </c>
    </row>
    <row r="3860" spans="1:12" x14ac:dyDescent="0.25">
      <c r="A3860" t="s">
        <v>5750</v>
      </c>
      <c r="B3860" t="s">
        <v>5751</v>
      </c>
      <c r="C3860" t="s">
        <v>17</v>
      </c>
      <c r="D3860" s="1">
        <v>45299.913993055554</v>
      </c>
      <c r="E3860" s="18" t="s">
        <v>11</v>
      </c>
      <c r="F3860" s="13" t="s">
        <v>16</v>
      </c>
      <c r="G3860" t="s">
        <v>14</v>
      </c>
      <c r="H3860">
        <v>0</v>
      </c>
      <c r="I3860" s="2"/>
      <c r="J3860" s="4">
        <v>0</v>
      </c>
      <c r="K3860" t="str">
        <f>IF((LEN(relatorio_Ananindeua[[#This Row],[CIF/CPF/CNPJ]])=14),relatorio_Ananindeua[[#This Row],[CIF/CPF/CNPJ]],relatorio_Ananindeua[[#This Row],[Coluna2]])</f>
        <v>42739428000109</v>
      </c>
      <c r="L3860" t="str">
        <f t="shared" si="61"/>
        <v>427******09</v>
      </c>
    </row>
    <row r="3861" spans="1:12" x14ac:dyDescent="0.25">
      <c r="A3861" t="s">
        <v>786</v>
      </c>
      <c r="B3861" t="s">
        <v>787</v>
      </c>
      <c r="C3861" t="s">
        <v>17</v>
      </c>
      <c r="D3861" s="1">
        <v>45299.914027777777</v>
      </c>
      <c r="E3861" s="18" t="s">
        <v>11</v>
      </c>
      <c r="F3861" s="13" t="s">
        <v>16</v>
      </c>
      <c r="G3861" t="s">
        <v>14</v>
      </c>
      <c r="H3861">
        <v>0</v>
      </c>
      <c r="I3861" s="2"/>
      <c r="J3861" s="4">
        <v>0</v>
      </c>
      <c r="K3861" t="str">
        <f>IF((LEN(relatorio_Ananindeua[[#This Row],[CIF/CPF/CNPJ]])=14),relatorio_Ananindeua[[#This Row],[CIF/CPF/CNPJ]],relatorio_Ananindeua[[#This Row],[Coluna2]])</f>
        <v>15719733000158</v>
      </c>
      <c r="L3861" t="str">
        <f t="shared" si="61"/>
        <v>157******58</v>
      </c>
    </row>
    <row r="3862" spans="1:12" x14ac:dyDescent="0.25">
      <c r="A3862" t="s">
        <v>5742</v>
      </c>
      <c r="B3862" t="s">
        <v>5743</v>
      </c>
      <c r="C3862" t="s">
        <v>17</v>
      </c>
      <c r="D3862" s="1">
        <v>45299.914027777777</v>
      </c>
      <c r="E3862" s="18" t="s">
        <v>11</v>
      </c>
      <c r="F3862" s="13" t="s">
        <v>16</v>
      </c>
      <c r="G3862" t="s">
        <v>14</v>
      </c>
      <c r="H3862">
        <v>0</v>
      </c>
      <c r="I3862" s="2"/>
      <c r="J3862" s="4">
        <v>0</v>
      </c>
      <c r="K3862" t="str">
        <f>IF((LEN(relatorio_Ananindeua[[#This Row],[CIF/CPF/CNPJ]])=14),relatorio_Ananindeua[[#This Row],[CIF/CPF/CNPJ]],relatorio_Ananindeua[[#This Row],[Coluna2]])</f>
        <v>42682255000121</v>
      </c>
      <c r="L3862" t="str">
        <f t="shared" si="61"/>
        <v>426******21</v>
      </c>
    </row>
    <row r="3863" spans="1:12" x14ac:dyDescent="0.25">
      <c r="A3863" t="s">
        <v>5734</v>
      </c>
      <c r="B3863" t="s">
        <v>5735</v>
      </c>
      <c r="C3863" t="s">
        <v>17</v>
      </c>
      <c r="D3863" s="1">
        <v>45299.914074074077</v>
      </c>
      <c r="E3863" s="18" t="s">
        <v>11</v>
      </c>
      <c r="F3863" s="13" t="s">
        <v>16</v>
      </c>
      <c r="G3863" t="s">
        <v>14</v>
      </c>
      <c r="H3863">
        <v>0</v>
      </c>
      <c r="I3863" s="2"/>
      <c r="J3863" s="4">
        <v>0</v>
      </c>
      <c r="K3863" t="str">
        <f>IF((LEN(relatorio_Ananindeua[[#This Row],[CIF/CPF/CNPJ]])=14),relatorio_Ananindeua[[#This Row],[CIF/CPF/CNPJ]],relatorio_Ananindeua[[#This Row],[Coluna2]])</f>
        <v>42662348000194</v>
      </c>
      <c r="L3863" t="str">
        <f t="shared" si="61"/>
        <v>426******94</v>
      </c>
    </row>
    <row r="3864" spans="1:12" x14ac:dyDescent="0.25">
      <c r="A3864" t="s">
        <v>489</v>
      </c>
      <c r="B3864" t="s">
        <v>490</v>
      </c>
      <c r="C3864" t="s">
        <v>17</v>
      </c>
      <c r="D3864" s="1">
        <v>45299.914097222223</v>
      </c>
      <c r="E3864" s="18" t="s">
        <v>11</v>
      </c>
      <c r="F3864" s="13" t="s">
        <v>16</v>
      </c>
      <c r="G3864" t="s">
        <v>14</v>
      </c>
      <c r="H3864">
        <v>0</v>
      </c>
      <c r="I3864" s="2"/>
      <c r="J3864" s="4">
        <v>0</v>
      </c>
      <c r="K3864" t="str">
        <f>IF((LEN(relatorio_Ananindeua[[#This Row],[CIF/CPF/CNPJ]])=14),relatorio_Ananindeua[[#This Row],[CIF/CPF/CNPJ]],relatorio_Ananindeua[[#This Row],[Coluna2]])</f>
        <v>13563483000184</v>
      </c>
      <c r="L3864" t="str">
        <f t="shared" si="61"/>
        <v>135******84</v>
      </c>
    </row>
    <row r="3865" spans="1:12" x14ac:dyDescent="0.25">
      <c r="A3865" t="s">
        <v>5722</v>
      </c>
      <c r="B3865" t="s">
        <v>5723</v>
      </c>
      <c r="C3865" t="s">
        <v>17</v>
      </c>
      <c r="D3865" s="1">
        <v>45299.914097222223</v>
      </c>
      <c r="E3865" s="18" t="s">
        <v>11</v>
      </c>
      <c r="F3865" s="13" t="s">
        <v>16</v>
      </c>
      <c r="G3865" t="s">
        <v>14</v>
      </c>
      <c r="H3865">
        <v>0</v>
      </c>
      <c r="I3865" s="2"/>
      <c r="J3865" s="4">
        <v>0</v>
      </c>
      <c r="K3865" t="str">
        <f>IF((LEN(relatorio_Ananindeua[[#This Row],[CIF/CPF/CNPJ]])=14),relatorio_Ananindeua[[#This Row],[CIF/CPF/CNPJ]],relatorio_Ananindeua[[#This Row],[Coluna2]])</f>
        <v>42624881000161</v>
      </c>
      <c r="L3865" t="str">
        <f t="shared" si="61"/>
        <v>426******61</v>
      </c>
    </row>
    <row r="3866" spans="1:12" x14ac:dyDescent="0.25">
      <c r="A3866" t="s">
        <v>929</v>
      </c>
      <c r="B3866" t="s">
        <v>930</v>
      </c>
      <c r="C3866" t="s">
        <v>17</v>
      </c>
      <c r="D3866" s="1">
        <v>45299.914120370369</v>
      </c>
      <c r="E3866" s="18" t="s">
        <v>11</v>
      </c>
      <c r="F3866" s="13" t="s">
        <v>16</v>
      </c>
      <c r="G3866" t="s">
        <v>14</v>
      </c>
      <c r="H3866">
        <v>0</v>
      </c>
      <c r="I3866" s="2"/>
      <c r="J3866" s="4">
        <v>0</v>
      </c>
      <c r="K3866" t="str">
        <f>IF((LEN(relatorio_Ananindeua[[#This Row],[CIF/CPF/CNPJ]])=14),relatorio_Ananindeua[[#This Row],[CIF/CPF/CNPJ]],relatorio_Ananindeua[[#This Row],[Coluna2]])</f>
        <v>17263797000112</v>
      </c>
      <c r="L3866" t="str">
        <f t="shared" si="61"/>
        <v>172******12</v>
      </c>
    </row>
    <row r="3867" spans="1:12" x14ac:dyDescent="0.25">
      <c r="A3867" t="s">
        <v>5720</v>
      </c>
      <c r="B3867" t="s">
        <v>5721</v>
      </c>
      <c r="C3867" t="s">
        <v>17</v>
      </c>
      <c r="D3867" s="1">
        <v>45299.914143518516</v>
      </c>
      <c r="E3867" s="18" t="s">
        <v>11</v>
      </c>
      <c r="F3867" s="13" t="s">
        <v>16</v>
      </c>
      <c r="G3867" t="s">
        <v>14</v>
      </c>
      <c r="H3867">
        <v>0</v>
      </c>
      <c r="I3867" s="2"/>
      <c r="J3867" s="4">
        <v>0</v>
      </c>
      <c r="K3867" t="str">
        <f>IF((LEN(relatorio_Ananindeua[[#This Row],[CIF/CPF/CNPJ]])=14),relatorio_Ananindeua[[#This Row],[CIF/CPF/CNPJ]],relatorio_Ananindeua[[#This Row],[Coluna2]])</f>
        <v>42620213000166</v>
      </c>
      <c r="L3867" t="str">
        <f t="shared" si="61"/>
        <v>426******66</v>
      </c>
    </row>
    <row r="3868" spans="1:12" x14ac:dyDescent="0.25">
      <c r="A3868" t="s">
        <v>5296</v>
      </c>
      <c r="B3868" t="s">
        <v>5297</v>
      </c>
      <c r="C3868" t="s">
        <v>17</v>
      </c>
      <c r="D3868" s="1">
        <v>45299.914155092592</v>
      </c>
      <c r="E3868" s="18" t="s">
        <v>11</v>
      </c>
      <c r="F3868" s="13" t="s">
        <v>16</v>
      </c>
      <c r="G3868" t="s">
        <v>14</v>
      </c>
      <c r="H3868">
        <v>0</v>
      </c>
      <c r="I3868" s="2"/>
      <c r="J3868" s="4">
        <v>0</v>
      </c>
      <c r="K3868" t="str">
        <f>IF((LEN(relatorio_Ananindeua[[#This Row],[CIF/CPF/CNPJ]])=14),relatorio_Ananindeua[[#This Row],[CIF/CPF/CNPJ]],relatorio_Ananindeua[[#This Row],[Coluna2]])</f>
        <v>41298353000105</v>
      </c>
      <c r="L3868" t="str">
        <f t="shared" si="61"/>
        <v>412******05</v>
      </c>
    </row>
    <row r="3869" spans="1:12" x14ac:dyDescent="0.25">
      <c r="A3869" t="s">
        <v>5708</v>
      </c>
      <c r="B3869" t="s">
        <v>5709</v>
      </c>
      <c r="C3869" t="s">
        <v>17</v>
      </c>
      <c r="D3869" s="1">
        <v>45299.914305555554</v>
      </c>
      <c r="E3869" s="18" t="s">
        <v>11</v>
      </c>
      <c r="F3869" s="13" t="s">
        <v>16</v>
      </c>
      <c r="G3869" t="s">
        <v>14</v>
      </c>
      <c r="H3869">
        <v>0</v>
      </c>
      <c r="I3869" s="2"/>
      <c r="J3869" s="4">
        <v>0</v>
      </c>
      <c r="K3869" t="str">
        <f>IF((LEN(relatorio_Ananindeua[[#This Row],[CIF/CPF/CNPJ]])=14),relatorio_Ananindeua[[#This Row],[CIF/CPF/CNPJ]],relatorio_Ananindeua[[#This Row],[Coluna2]])</f>
        <v>42555265000104</v>
      </c>
      <c r="L3869" t="str">
        <f t="shared" si="61"/>
        <v>425******04</v>
      </c>
    </row>
    <row r="3870" spans="1:12" x14ac:dyDescent="0.25">
      <c r="A3870" t="s">
        <v>5691</v>
      </c>
      <c r="B3870" t="s">
        <v>5692</v>
      </c>
      <c r="C3870" t="s">
        <v>17</v>
      </c>
      <c r="D3870" s="1">
        <v>45299.914351851854</v>
      </c>
      <c r="E3870" s="18" t="s">
        <v>11</v>
      </c>
      <c r="F3870" s="13" t="s">
        <v>16</v>
      </c>
      <c r="G3870" t="s">
        <v>14</v>
      </c>
      <c r="H3870">
        <v>0</v>
      </c>
      <c r="I3870" s="2"/>
      <c r="J3870" s="4">
        <v>0</v>
      </c>
      <c r="K3870" t="str">
        <f>IF((LEN(relatorio_Ananindeua[[#This Row],[CIF/CPF/CNPJ]])=14),relatorio_Ananindeua[[#This Row],[CIF/CPF/CNPJ]],relatorio_Ananindeua[[#This Row],[Coluna2]])</f>
        <v>42519086000103</v>
      </c>
      <c r="L3870" t="str">
        <f t="shared" si="61"/>
        <v>425******03</v>
      </c>
    </row>
    <row r="3871" spans="1:12" x14ac:dyDescent="0.25">
      <c r="A3871" t="s">
        <v>5659</v>
      </c>
      <c r="B3871" t="s">
        <v>5660</v>
      </c>
      <c r="C3871" t="s">
        <v>17</v>
      </c>
      <c r="D3871" s="1">
        <v>45299.91443287037</v>
      </c>
      <c r="E3871" s="18" t="s">
        <v>11</v>
      </c>
      <c r="F3871" s="13" t="s">
        <v>16</v>
      </c>
      <c r="G3871" t="s">
        <v>14</v>
      </c>
      <c r="H3871">
        <v>0</v>
      </c>
      <c r="I3871" s="2"/>
      <c r="J3871" s="4">
        <v>0</v>
      </c>
      <c r="K3871" t="str">
        <f>IF((LEN(relatorio_Ananindeua[[#This Row],[CIF/CPF/CNPJ]])=14),relatorio_Ananindeua[[#This Row],[CIF/CPF/CNPJ]],relatorio_Ananindeua[[#This Row],[Coluna2]])</f>
        <v>42388647000182</v>
      </c>
      <c r="L3871" t="str">
        <f t="shared" si="61"/>
        <v>423******82</v>
      </c>
    </row>
    <row r="3872" spans="1:12" x14ac:dyDescent="0.25">
      <c r="A3872" t="s">
        <v>5673</v>
      </c>
      <c r="B3872" t="s">
        <v>5674</v>
      </c>
      <c r="C3872" t="s">
        <v>17</v>
      </c>
      <c r="D3872" s="1">
        <v>45299.914456018516</v>
      </c>
      <c r="E3872" s="18" t="s">
        <v>11</v>
      </c>
      <c r="F3872" s="13" t="s">
        <v>16</v>
      </c>
      <c r="G3872" t="s">
        <v>14</v>
      </c>
      <c r="H3872">
        <v>0</v>
      </c>
      <c r="I3872" s="2"/>
      <c r="J3872" s="4">
        <v>0</v>
      </c>
      <c r="K3872" t="str">
        <f>IF((LEN(relatorio_Ananindeua[[#This Row],[CIF/CPF/CNPJ]])=14),relatorio_Ananindeua[[#This Row],[CIF/CPF/CNPJ]],relatorio_Ananindeua[[#This Row],[Coluna2]])</f>
        <v>42447834000190</v>
      </c>
      <c r="L3872" t="str">
        <f t="shared" si="61"/>
        <v>424******90</v>
      </c>
    </row>
    <row r="3873" spans="1:12" x14ac:dyDescent="0.25">
      <c r="A3873" t="s">
        <v>5671</v>
      </c>
      <c r="B3873" t="s">
        <v>5672</v>
      </c>
      <c r="C3873" t="s">
        <v>17</v>
      </c>
      <c r="D3873" s="1">
        <v>45299.914490740739</v>
      </c>
      <c r="E3873" s="18" t="s">
        <v>11</v>
      </c>
      <c r="F3873" s="13" t="s">
        <v>16</v>
      </c>
      <c r="G3873" t="s">
        <v>14</v>
      </c>
      <c r="H3873">
        <v>0</v>
      </c>
      <c r="I3873" s="2"/>
      <c r="J3873" s="4">
        <v>0</v>
      </c>
      <c r="K3873" t="str">
        <f>IF((LEN(relatorio_Ananindeua[[#This Row],[CIF/CPF/CNPJ]])=14),relatorio_Ananindeua[[#This Row],[CIF/CPF/CNPJ]],relatorio_Ananindeua[[#This Row],[Coluna2]])</f>
        <v>42446030000176</v>
      </c>
      <c r="L3873" t="str">
        <f t="shared" si="61"/>
        <v>424******76</v>
      </c>
    </row>
    <row r="3874" spans="1:12" x14ac:dyDescent="0.25">
      <c r="A3874" t="s">
        <v>5657</v>
      </c>
      <c r="B3874" t="s">
        <v>5658</v>
      </c>
      <c r="C3874" t="s">
        <v>17</v>
      </c>
      <c r="D3874" s="1">
        <v>45299.914664351854</v>
      </c>
      <c r="E3874" s="18" t="s">
        <v>11</v>
      </c>
      <c r="F3874" s="13" t="s">
        <v>16</v>
      </c>
      <c r="G3874" t="s">
        <v>14</v>
      </c>
      <c r="H3874">
        <v>0</v>
      </c>
      <c r="I3874" s="2"/>
      <c r="J3874" s="4">
        <v>0</v>
      </c>
      <c r="K3874" t="str">
        <f>IF((LEN(relatorio_Ananindeua[[#This Row],[CIF/CPF/CNPJ]])=14),relatorio_Ananindeua[[#This Row],[CIF/CPF/CNPJ]],relatorio_Ananindeua[[#This Row],[Coluna2]])</f>
        <v>42380195000192</v>
      </c>
      <c r="L3874" t="str">
        <f t="shared" si="61"/>
        <v>423******92</v>
      </c>
    </row>
    <row r="3875" spans="1:12" x14ac:dyDescent="0.25">
      <c r="A3875" t="s">
        <v>5663</v>
      </c>
      <c r="B3875" t="s">
        <v>5664</v>
      </c>
      <c r="C3875" t="s">
        <v>17</v>
      </c>
      <c r="D3875" s="1">
        <v>45299.914664351854</v>
      </c>
      <c r="E3875" s="18" t="s">
        <v>11</v>
      </c>
      <c r="F3875" s="13" t="s">
        <v>16</v>
      </c>
      <c r="G3875" t="s">
        <v>14</v>
      </c>
      <c r="H3875">
        <v>0</v>
      </c>
      <c r="I3875" s="2"/>
      <c r="J3875" s="4">
        <v>0</v>
      </c>
      <c r="K3875" t="str">
        <f>IF((LEN(relatorio_Ananindeua[[#This Row],[CIF/CPF/CNPJ]])=14),relatorio_Ananindeua[[#This Row],[CIF/CPF/CNPJ]],relatorio_Ananindeua[[#This Row],[Coluna2]])</f>
        <v>42407961000165</v>
      </c>
      <c r="L3875" t="str">
        <f t="shared" si="61"/>
        <v>424******65</v>
      </c>
    </row>
    <row r="3876" spans="1:12" x14ac:dyDescent="0.25">
      <c r="A3876" t="s">
        <v>5661</v>
      </c>
      <c r="B3876" t="s">
        <v>5662</v>
      </c>
      <c r="C3876" t="s">
        <v>17</v>
      </c>
      <c r="D3876" s="1">
        <v>45299.914675925924</v>
      </c>
      <c r="E3876" s="18" t="s">
        <v>11</v>
      </c>
      <c r="F3876" s="13" t="s">
        <v>16</v>
      </c>
      <c r="G3876" t="s">
        <v>14</v>
      </c>
      <c r="H3876">
        <v>0</v>
      </c>
      <c r="I3876" s="2"/>
      <c r="J3876" s="4">
        <v>0</v>
      </c>
      <c r="K3876" t="str">
        <f>IF((LEN(relatorio_Ananindeua[[#This Row],[CIF/CPF/CNPJ]])=14),relatorio_Ananindeua[[#This Row],[CIF/CPF/CNPJ]],relatorio_Ananindeua[[#This Row],[Coluna2]])</f>
        <v>42390814000120</v>
      </c>
      <c r="L3876" t="str">
        <f t="shared" si="61"/>
        <v>423******20</v>
      </c>
    </row>
    <row r="3877" spans="1:12" x14ac:dyDescent="0.25">
      <c r="A3877" t="s">
        <v>5653</v>
      </c>
      <c r="B3877" t="s">
        <v>5654</v>
      </c>
      <c r="C3877" t="s">
        <v>17</v>
      </c>
      <c r="D3877" s="1">
        <v>45299.914710648147</v>
      </c>
      <c r="E3877" s="18" t="s">
        <v>11</v>
      </c>
      <c r="F3877" s="13" t="s">
        <v>16</v>
      </c>
      <c r="G3877" t="s">
        <v>14</v>
      </c>
      <c r="H3877">
        <v>0</v>
      </c>
      <c r="I3877" s="2"/>
      <c r="J3877" s="4">
        <v>0</v>
      </c>
      <c r="K3877" t="str">
        <f>IF((LEN(relatorio_Ananindeua[[#This Row],[CIF/CPF/CNPJ]])=14),relatorio_Ananindeua[[#This Row],[CIF/CPF/CNPJ]],relatorio_Ananindeua[[#This Row],[Coluna2]])</f>
        <v>42375381000133</v>
      </c>
      <c r="L3877" t="str">
        <f t="shared" si="61"/>
        <v>423******33</v>
      </c>
    </row>
    <row r="3878" spans="1:12" x14ac:dyDescent="0.25">
      <c r="A3878" t="s">
        <v>5634</v>
      </c>
      <c r="B3878" t="s">
        <v>5635</v>
      </c>
      <c r="C3878" t="s">
        <v>17</v>
      </c>
      <c r="D3878" s="1">
        <v>45299.914722222224</v>
      </c>
      <c r="E3878" s="18" t="s">
        <v>11</v>
      </c>
      <c r="F3878" s="13" t="s">
        <v>16</v>
      </c>
      <c r="G3878" t="s">
        <v>14</v>
      </c>
      <c r="H3878">
        <v>0</v>
      </c>
      <c r="I3878" s="2"/>
      <c r="J3878" s="4">
        <v>0</v>
      </c>
      <c r="K3878" t="str">
        <f>IF((LEN(relatorio_Ananindeua[[#This Row],[CIF/CPF/CNPJ]])=14),relatorio_Ananindeua[[#This Row],[CIF/CPF/CNPJ]],relatorio_Ananindeua[[#This Row],[Coluna2]])</f>
        <v>42311854000139</v>
      </c>
      <c r="L3878" t="str">
        <f t="shared" si="61"/>
        <v>423******39</v>
      </c>
    </row>
    <row r="3879" spans="1:12" x14ac:dyDescent="0.25">
      <c r="A3879" t="s">
        <v>5626</v>
      </c>
      <c r="B3879" t="s">
        <v>5627</v>
      </c>
      <c r="C3879" t="s">
        <v>17</v>
      </c>
      <c r="D3879" s="1">
        <v>45299.914837962962</v>
      </c>
      <c r="E3879" s="18" t="s">
        <v>11</v>
      </c>
      <c r="F3879" s="13" t="s">
        <v>16</v>
      </c>
      <c r="G3879" t="s">
        <v>14</v>
      </c>
      <c r="H3879">
        <v>0</v>
      </c>
      <c r="I3879" s="2"/>
      <c r="J3879" s="4">
        <v>0</v>
      </c>
      <c r="K3879" t="str">
        <f>IF((LEN(relatorio_Ananindeua[[#This Row],[CIF/CPF/CNPJ]])=14),relatorio_Ananindeua[[#This Row],[CIF/CPF/CNPJ]],relatorio_Ananindeua[[#This Row],[Coluna2]])</f>
        <v>42276613000104</v>
      </c>
      <c r="L3879" t="str">
        <f t="shared" si="61"/>
        <v>422******04</v>
      </c>
    </row>
    <row r="3880" spans="1:12" x14ac:dyDescent="0.25">
      <c r="A3880" t="s">
        <v>4207</v>
      </c>
      <c r="B3880" t="s">
        <v>4208</v>
      </c>
      <c r="C3880" t="s">
        <v>17</v>
      </c>
      <c r="D3880" s="1">
        <v>45299.914849537039</v>
      </c>
      <c r="E3880" s="18" t="s">
        <v>11</v>
      </c>
      <c r="F3880" s="13" t="s">
        <v>16</v>
      </c>
      <c r="G3880" t="s">
        <v>14</v>
      </c>
      <c r="H3880">
        <v>0</v>
      </c>
      <c r="I3880" s="2"/>
      <c r="J3880" s="4">
        <v>0</v>
      </c>
      <c r="K3880" t="str">
        <f>IF((LEN(relatorio_Ananindeua[[#This Row],[CIF/CPF/CNPJ]])=14),relatorio_Ananindeua[[#This Row],[CIF/CPF/CNPJ]],relatorio_Ananindeua[[#This Row],[Coluna2]])</f>
        <v>36640131000180</v>
      </c>
      <c r="L3880" t="str">
        <f t="shared" si="61"/>
        <v>366******80</v>
      </c>
    </row>
    <row r="3881" spans="1:12" x14ac:dyDescent="0.25">
      <c r="A3881" t="s">
        <v>4725</v>
      </c>
      <c r="B3881" t="s">
        <v>4726</v>
      </c>
      <c r="C3881" t="s">
        <v>17</v>
      </c>
      <c r="D3881" s="1">
        <v>45299.914849537039</v>
      </c>
      <c r="E3881" s="18" t="s">
        <v>11</v>
      </c>
      <c r="F3881" s="13" t="s">
        <v>16</v>
      </c>
      <c r="G3881" t="s">
        <v>14</v>
      </c>
      <c r="H3881">
        <v>0</v>
      </c>
      <c r="I3881" s="2"/>
      <c r="J3881" s="4">
        <v>0</v>
      </c>
      <c r="K3881" t="str">
        <f>IF((LEN(relatorio_Ananindeua[[#This Row],[CIF/CPF/CNPJ]])=14),relatorio_Ananindeua[[#This Row],[CIF/CPF/CNPJ]],relatorio_Ananindeua[[#This Row],[Coluna2]])</f>
        <v>39268160000151</v>
      </c>
      <c r="L3881" t="str">
        <f t="shared" si="61"/>
        <v>392******51</v>
      </c>
    </row>
    <row r="3882" spans="1:12" x14ac:dyDescent="0.25">
      <c r="A3882" t="s">
        <v>5618</v>
      </c>
      <c r="B3882" t="s">
        <v>5619</v>
      </c>
      <c r="C3882" t="s">
        <v>17</v>
      </c>
      <c r="D3882" s="1">
        <v>45299.914861111109</v>
      </c>
      <c r="E3882" s="18" t="s">
        <v>11</v>
      </c>
      <c r="F3882" s="13" t="s">
        <v>16</v>
      </c>
      <c r="G3882" t="s">
        <v>14</v>
      </c>
      <c r="H3882">
        <v>0</v>
      </c>
      <c r="I3882" s="2"/>
      <c r="J3882" s="4">
        <v>0</v>
      </c>
      <c r="K3882" t="str">
        <f>IF((LEN(relatorio_Ananindeua[[#This Row],[CIF/CPF/CNPJ]])=14),relatorio_Ananindeua[[#This Row],[CIF/CPF/CNPJ]],relatorio_Ananindeua[[#This Row],[Coluna2]])</f>
        <v>42250990000166</v>
      </c>
      <c r="L3882" t="str">
        <f t="shared" si="61"/>
        <v>422******66</v>
      </c>
    </row>
    <row r="3883" spans="1:12" x14ac:dyDescent="0.25">
      <c r="A3883" t="s">
        <v>4062</v>
      </c>
      <c r="B3883" t="s">
        <v>4063</v>
      </c>
      <c r="C3883" t="s">
        <v>17</v>
      </c>
      <c r="D3883" s="1">
        <v>45299.914872685185</v>
      </c>
      <c r="E3883" s="18" t="s">
        <v>11</v>
      </c>
      <c r="F3883" s="13" t="s">
        <v>16</v>
      </c>
      <c r="G3883" t="s">
        <v>14</v>
      </c>
      <c r="H3883">
        <v>0</v>
      </c>
      <c r="I3883" s="2"/>
      <c r="J3883" s="4">
        <v>0</v>
      </c>
      <c r="K3883" t="str">
        <f>IF((LEN(relatorio_Ananindeua[[#This Row],[CIF/CPF/CNPJ]])=14),relatorio_Ananindeua[[#This Row],[CIF/CPF/CNPJ]],relatorio_Ananindeua[[#This Row],[Coluna2]])</f>
        <v>36021135000180</v>
      </c>
      <c r="L3883" t="str">
        <f t="shared" si="61"/>
        <v>360******80</v>
      </c>
    </row>
    <row r="3884" spans="1:12" x14ac:dyDescent="0.25">
      <c r="A3884" t="s">
        <v>5616</v>
      </c>
      <c r="B3884" t="s">
        <v>5617</v>
      </c>
      <c r="C3884" t="s">
        <v>17</v>
      </c>
      <c r="D3884" s="1">
        <v>45299.914884259262</v>
      </c>
      <c r="E3884" s="18" t="s">
        <v>11</v>
      </c>
      <c r="F3884" s="13" t="s">
        <v>16</v>
      </c>
      <c r="G3884" t="s">
        <v>14</v>
      </c>
      <c r="H3884">
        <v>0</v>
      </c>
      <c r="I3884" s="2"/>
      <c r="J3884" s="4">
        <v>0</v>
      </c>
      <c r="K3884" t="str">
        <f>IF((LEN(relatorio_Ananindeua[[#This Row],[CIF/CPF/CNPJ]])=14),relatorio_Ananindeua[[#This Row],[CIF/CPF/CNPJ]],relatorio_Ananindeua[[#This Row],[Coluna2]])</f>
        <v>42247867000196</v>
      </c>
      <c r="L3884" t="str">
        <f t="shared" si="61"/>
        <v>422******96</v>
      </c>
    </row>
    <row r="3885" spans="1:12" x14ac:dyDescent="0.25">
      <c r="A3885" t="s">
        <v>5608</v>
      </c>
      <c r="B3885" t="s">
        <v>5609</v>
      </c>
      <c r="C3885" t="s">
        <v>17</v>
      </c>
      <c r="D3885" s="1">
        <v>45299.914895833332</v>
      </c>
      <c r="E3885" s="18" t="s">
        <v>11</v>
      </c>
      <c r="F3885" s="13" t="s">
        <v>16</v>
      </c>
      <c r="G3885" t="s">
        <v>14</v>
      </c>
      <c r="H3885">
        <v>0</v>
      </c>
      <c r="I3885" s="2"/>
      <c r="J3885" s="4">
        <v>0</v>
      </c>
      <c r="K3885" t="str">
        <f>IF((LEN(relatorio_Ananindeua[[#This Row],[CIF/CPF/CNPJ]])=14),relatorio_Ananindeua[[#This Row],[CIF/CPF/CNPJ]],relatorio_Ananindeua[[#This Row],[Coluna2]])</f>
        <v>42221681000168</v>
      </c>
      <c r="L3885" t="str">
        <f t="shared" si="61"/>
        <v>422******68</v>
      </c>
    </row>
    <row r="3886" spans="1:12" x14ac:dyDescent="0.25">
      <c r="A3886" t="s">
        <v>5610</v>
      </c>
      <c r="B3886" t="s">
        <v>5611</v>
      </c>
      <c r="C3886" t="s">
        <v>17</v>
      </c>
      <c r="D3886" s="1">
        <v>45299.914895833332</v>
      </c>
      <c r="E3886" s="18" t="s">
        <v>11</v>
      </c>
      <c r="F3886" s="13" t="s">
        <v>16</v>
      </c>
      <c r="G3886" t="s">
        <v>14</v>
      </c>
      <c r="H3886">
        <v>0</v>
      </c>
      <c r="I3886" s="2"/>
      <c r="J3886" s="4">
        <v>0</v>
      </c>
      <c r="K3886" t="str">
        <f>IF((LEN(relatorio_Ananindeua[[#This Row],[CIF/CPF/CNPJ]])=14),relatorio_Ananindeua[[#This Row],[CIF/CPF/CNPJ]],relatorio_Ananindeua[[#This Row],[Coluna2]])</f>
        <v>42226616000125</v>
      </c>
      <c r="L3886" t="str">
        <f t="shared" si="61"/>
        <v>422******25</v>
      </c>
    </row>
    <row r="3887" spans="1:12" x14ac:dyDescent="0.25">
      <c r="A3887" t="s">
        <v>5606</v>
      </c>
      <c r="B3887" t="s">
        <v>5607</v>
      </c>
      <c r="C3887" t="s">
        <v>17</v>
      </c>
      <c r="D3887" s="1">
        <v>45299.914942129632</v>
      </c>
      <c r="E3887" s="18" t="s">
        <v>11</v>
      </c>
      <c r="F3887" s="13" t="s">
        <v>16</v>
      </c>
      <c r="G3887" t="s">
        <v>14</v>
      </c>
      <c r="H3887">
        <v>0</v>
      </c>
      <c r="I3887" s="2"/>
      <c r="J3887" s="4">
        <v>0</v>
      </c>
      <c r="K3887" t="str">
        <f>IF((LEN(relatorio_Ananindeua[[#This Row],[CIF/CPF/CNPJ]])=14),relatorio_Ananindeua[[#This Row],[CIF/CPF/CNPJ]],relatorio_Ananindeua[[#This Row],[Coluna2]])</f>
        <v>42218524000101</v>
      </c>
      <c r="L3887" t="str">
        <f t="shared" si="61"/>
        <v>422******01</v>
      </c>
    </row>
    <row r="3888" spans="1:12" x14ac:dyDescent="0.25">
      <c r="A3888" t="s">
        <v>5622</v>
      </c>
      <c r="B3888" t="s">
        <v>5623</v>
      </c>
      <c r="C3888" t="s">
        <v>17</v>
      </c>
      <c r="D3888" s="1">
        <v>45299.914953703701</v>
      </c>
      <c r="E3888" s="18" t="s">
        <v>11</v>
      </c>
      <c r="F3888" s="13" t="s">
        <v>16</v>
      </c>
      <c r="G3888" t="s">
        <v>14</v>
      </c>
      <c r="H3888">
        <v>0</v>
      </c>
      <c r="I3888" s="2"/>
      <c r="J3888" s="4">
        <v>0</v>
      </c>
      <c r="K3888" t="str">
        <f>IF((LEN(relatorio_Ananindeua[[#This Row],[CIF/CPF/CNPJ]])=14),relatorio_Ananindeua[[#This Row],[CIF/CPF/CNPJ]],relatorio_Ananindeua[[#This Row],[Coluna2]])</f>
        <v>42266035000117</v>
      </c>
      <c r="L3888" t="str">
        <f t="shared" si="61"/>
        <v>422******17</v>
      </c>
    </row>
    <row r="3889" spans="1:12" x14ac:dyDescent="0.25">
      <c r="A3889" t="s">
        <v>5600</v>
      </c>
      <c r="B3889" t="s">
        <v>5601</v>
      </c>
      <c r="C3889" t="s">
        <v>17</v>
      </c>
      <c r="D3889" s="1">
        <v>45299.914965277778</v>
      </c>
      <c r="E3889" s="18" t="s">
        <v>11</v>
      </c>
      <c r="F3889" s="13" t="s">
        <v>16</v>
      </c>
      <c r="G3889" t="s">
        <v>14</v>
      </c>
      <c r="H3889">
        <v>0</v>
      </c>
      <c r="I3889" s="2"/>
      <c r="J3889" s="4">
        <v>0</v>
      </c>
      <c r="K3889" t="str">
        <f>IF((LEN(relatorio_Ananindeua[[#This Row],[CIF/CPF/CNPJ]])=14),relatorio_Ananindeua[[#This Row],[CIF/CPF/CNPJ]],relatorio_Ananindeua[[#This Row],[Coluna2]])</f>
        <v>42214291000160</v>
      </c>
      <c r="L3889" t="str">
        <f t="shared" si="61"/>
        <v>422******60</v>
      </c>
    </row>
    <row r="3890" spans="1:12" x14ac:dyDescent="0.25">
      <c r="A3890" t="s">
        <v>5596</v>
      </c>
      <c r="B3890" t="s">
        <v>5597</v>
      </c>
      <c r="C3890" t="s">
        <v>17</v>
      </c>
      <c r="D3890" s="1">
        <v>45299.915000000001</v>
      </c>
      <c r="E3890" s="18" t="s">
        <v>11</v>
      </c>
      <c r="F3890" s="13" t="s">
        <v>16</v>
      </c>
      <c r="G3890" t="s">
        <v>14</v>
      </c>
      <c r="H3890">
        <v>0</v>
      </c>
      <c r="I3890" s="2"/>
      <c r="J3890" s="4">
        <v>0</v>
      </c>
      <c r="K3890" t="str">
        <f>IF((LEN(relatorio_Ananindeua[[#This Row],[CIF/CPF/CNPJ]])=14),relatorio_Ananindeua[[#This Row],[CIF/CPF/CNPJ]],relatorio_Ananindeua[[#This Row],[Coluna2]])</f>
        <v>42202980000155</v>
      </c>
      <c r="L3890" t="str">
        <f t="shared" si="61"/>
        <v>422******55</v>
      </c>
    </row>
    <row r="3891" spans="1:12" x14ac:dyDescent="0.25">
      <c r="A3891" t="s">
        <v>5598</v>
      </c>
      <c r="B3891" t="s">
        <v>5599</v>
      </c>
      <c r="C3891" t="s">
        <v>17</v>
      </c>
      <c r="D3891" s="1">
        <v>45299.915000000001</v>
      </c>
      <c r="E3891" s="18" t="s">
        <v>11</v>
      </c>
      <c r="F3891" s="13" t="s">
        <v>16</v>
      </c>
      <c r="G3891" t="s">
        <v>14</v>
      </c>
      <c r="H3891">
        <v>0</v>
      </c>
      <c r="I3891" s="2"/>
      <c r="J3891" s="4">
        <v>0</v>
      </c>
      <c r="K3891" t="str">
        <f>IF((LEN(relatorio_Ananindeua[[#This Row],[CIF/CPF/CNPJ]])=14),relatorio_Ananindeua[[#This Row],[CIF/CPF/CNPJ]],relatorio_Ananindeua[[#This Row],[Coluna2]])</f>
        <v>42207987000160</v>
      </c>
      <c r="L3891" t="str">
        <f t="shared" si="61"/>
        <v>422******60</v>
      </c>
    </row>
    <row r="3892" spans="1:12" x14ac:dyDescent="0.25">
      <c r="A3892" t="s">
        <v>5570</v>
      </c>
      <c r="B3892" t="s">
        <v>5571</v>
      </c>
      <c r="C3892" t="s">
        <v>17</v>
      </c>
      <c r="D3892" s="1">
        <v>45299.915023148147</v>
      </c>
      <c r="E3892" s="18" t="s">
        <v>11</v>
      </c>
      <c r="F3892" s="13" t="s">
        <v>16</v>
      </c>
      <c r="G3892" t="s">
        <v>14</v>
      </c>
      <c r="H3892">
        <v>0</v>
      </c>
      <c r="I3892" s="2"/>
      <c r="J3892" s="4">
        <v>0</v>
      </c>
      <c r="K3892" t="str">
        <f>IF((LEN(relatorio_Ananindeua[[#This Row],[CIF/CPF/CNPJ]])=14),relatorio_Ananindeua[[#This Row],[CIF/CPF/CNPJ]],relatorio_Ananindeua[[#This Row],[Coluna2]])</f>
        <v>42165754000141</v>
      </c>
      <c r="L3892" t="str">
        <f t="shared" si="61"/>
        <v>421******41</v>
      </c>
    </row>
    <row r="3893" spans="1:12" x14ac:dyDescent="0.25">
      <c r="A3893" t="s">
        <v>5580</v>
      </c>
      <c r="B3893" t="s">
        <v>5581</v>
      </c>
      <c r="C3893" t="s">
        <v>17</v>
      </c>
      <c r="D3893" s="1">
        <v>45299.915034722224</v>
      </c>
      <c r="E3893" s="18" t="s">
        <v>11</v>
      </c>
      <c r="F3893" s="13" t="s">
        <v>16</v>
      </c>
      <c r="G3893" t="s">
        <v>14</v>
      </c>
      <c r="H3893">
        <v>0</v>
      </c>
      <c r="I3893" s="2"/>
      <c r="J3893" s="4">
        <v>0</v>
      </c>
      <c r="K3893" t="str">
        <f>IF((LEN(relatorio_Ananindeua[[#This Row],[CIF/CPF/CNPJ]])=14),relatorio_Ananindeua[[#This Row],[CIF/CPF/CNPJ]],relatorio_Ananindeua[[#This Row],[Coluna2]])</f>
        <v>42175051000102</v>
      </c>
      <c r="L3893" t="str">
        <f t="shared" si="61"/>
        <v>421******02</v>
      </c>
    </row>
    <row r="3894" spans="1:12" x14ac:dyDescent="0.25">
      <c r="A3894" t="s">
        <v>5564</v>
      </c>
      <c r="B3894" t="s">
        <v>5565</v>
      </c>
      <c r="C3894" t="s">
        <v>17</v>
      </c>
      <c r="D3894" s="1">
        <v>45299.915081018517</v>
      </c>
      <c r="E3894" s="18" t="s">
        <v>11</v>
      </c>
      <c r="F3894" s="13" t="s">
        <v>16</v>
      </c>
      <c r="G3894" t="s">
        <v>14</v>
      </c>
      <c r="H3894">
        <v>0</v>
      </c>
      <c r="I3894" s="2"/>
      <c r="J3894" s="4">
        <v>0</v>
      </c>
      <c r="K3894" t="str">
        <f>IF((LEN(relatorio_Ananindeua[[#This Row],[CIF/CPF/CNPJ]])=14),relatorio_Ananindeua[[#This Row],[CIF/CPF/CNPJ]],relatorio_Ananindeua[[#This Row],[Coluna2]])</f>
        <v>42140341000102</v>
      </c>
      <c r="L3894" t="str">
        <f t="shared" si="61"/>
        <v>421******02</v>
      </c>
    </row>
    <row r="3895" spans="1:12" x14ac:dyDescent="0.25">
      <c r="A3895" t="s">
        <v>4547</v>
      </c>
      <c r="B3895" t="s">
        <v>4548</v>
      </c>
      <c r="C3895" t="s">
        <v>17</v>
      </c>
      <c r="D3895" s="1">
        <v>45299.915127314816</v>
      </c>
      <c r="E3895" s="18" t="s">
        <v>11</v>
      </c>
      <c r="F3895" s="13" t="s">
        <v>16</v>
      </c>
      <c r="G3895" t="s">
        <v>14</v>
      </c>
      <c r="H3895">
        <v>0</v>
      </c>
      <c r="I3895" s="2"/>
      <c r="J3895" s="4">
        <v>0</v>
      </c>
      <c r="K3895" t="str">
        <f>IF((LEN(relatorio_Ananindeua[[#This Row],[CIF/CPF/CNPJ]])=14),relatorio_Ananindeua[[#This Row],[CIF/CPF/CNPJ]],relatorio_Ananindeua[[#This Row],[Coluna2]])</f>
        <v>37935989000135</v>
      </c>
      <c r="L3895" t="str">
        <f t="shared" si="61"/>
        <v>379******35</v>
      </c>
    </row>
    <row r="3896" spans="1:12" x14ac:dyDescent="0.25">
      <c r="A3896" t="s">
        <v>5406</v>
      </c>
      <c r="B3896" t="s">
        <v>5407</v>
      </c>
      <c r="C3896" t="s">
        <v>17</v>
      </c>
      <c r="D3896" s="1">
        <v>45299.915127314816</v>
      </c>
      <c r="E3896" s="18" t="s">
        <v>11</v>
      </c>
      <c r="F3896" s="13" t="s">
        <v>16</v>
      </c>
      <c r="G3896" t="s">
        <v>14</v>
      </c>
      <c r="H3896">
        <v>0</v>
      </c>
      <c r="I3896" s="2"/>
      <c r="J3896" s="4">
        <v>0</v>
      </c>
      <c r="K3896" t="str">
        <f>IF((LEN(relatorio_Ananindeua[[#This Row],[CIF/CPF/CNPJ]])=14),relatorio_Ananindeua[[#This Row],[CIF/CPF/CNPJ]],relatorio_Ananindeua[[#This Row],[Coluna2]])</f>
        <v>41615166000108</v>
      </c>
      <c r="L3896" t="str">
        <f t="shared" si="61"/>
        <v>416******08</v>
      </c>
    </row>
    <row r="3897" spans="1:12" x14ac:dyDescent="0.25">
      <c r="A3897" t="s">
        <v>5558</v>
      </c>
      <c r="B3897" t="s">
        <v>5559</v>
      </c>
      <c r="C3897" t="s">
        <v>17</v>
      </c>
      <c r="D3897" s="1">
        <v>45299.915127314816</v>
      </c>
      <c r="E3897" s="18" t="s">
        <v>11</v>
      </c>
      <c r="F3897" s="13" t="s">
        <v>16</v>
      </c>
      <c r="G3897" t="s">
        <v>14</v>
      </c>
      <c r="H3897">
        <v>0</v>
      </c>
      <c r="I3897" s="2"/>
      <c r="J3897" s="4">
        <v>0</v>
      </c>
      <c r="K3897" t="str">
        <f>IF((LEN(relatorio_Ananindeua[[#This Row],[CIF/CPF/CNPJ]])=14),relatorio_Ananindeua[[#This Row],[CIF/CPF/CNPJ]],relatorio_Ananindeua[[#This Row],[Coluna2]])</f>
        <v>42130604000100</v>
      </c>
      <c r="L3897" t="str">
        <f t="shared" si="61"/>
        <v>421******00</v>
      </c>
    </row>
    <row r="3898" spans="1:12" x14ac:dyDescent="0.25">
      <c r="A3898" t="s">
        <v>5562</v>
      </c>
      <c r="B3898" t="s">
        <v>5563</v>
      </c>
      <c r="C3898" t="s">
        <v>17</v>
      </c>
      <c r="D3898" s="1">
        <v>45299.915127314816</v>
      </c>
      <c r="E3898" s="18" t="s">
        <v>11</v>
      </c>
      <c r="F3898" s="13" t="s">
        <v>16</v>
      </c>
      <c r="G3898" t="s">
        <v>14</v>
      </c>
      <c r="H3898">
        <v>0</v>
      </c>
      <c r="I3898" s="2"/>
      <c r="J3898" s="4">
        <v>0</v>
      </c>
      <c r="K3898" t="str">
        <f>IF((LEN(relatorio_Ananindeua[[#This Row],[CIF/CPF/CNPJ]])=14),relatorio_Ananindeua[[#This Row],[CIF/CPF/CNPJ]],relatorio_Ananindeua[[#This Row],[Coluna2]])</f>
        <v>42135575000161</v>
      </c>
      <c r="L3898" t="str">
        <f t="shared" si="61"/>
        <v>421******61</v>
      </c>
    </row>
    <row r="3899" spans="1:12" x14ac:dyDescent="0.25">
      <c r="A3899" t="s">
        <v>4807</v>
      </c>
      <c r="B3899" t="s">
        <v>4808</v>
      </c>
      <c r="C3899" t="s">
        <v>17</v>
      </c>
      <c r="D3899" s="1">
        <v>45299.915138888886</v>
      </c>
      <c r="E3899" s="18" t="s">
        <v>11</v>
      </c>
      <c r="F3899" s="13" t="s">
        <v>16</v>
      </c>
      <c r="G3899" t="s">
        <v>14</v>
      </c>
      <c r="H3899">
        <v>0</v>
      </c>
      <c r="I3899" s="2"/>
      <c r="J3899" s="4">
        <v>0</v>
      </c>
      <c r="K3899" t="str">
        <f>IF((LEN(relatorio_Ananindeua[[#This Row],[CIF/CPF/CNPJ]])=14),relatorio_Ananindeua[[#This Row],[CIF/CPF/CNPJ]],relatorio_Ananindeua[[#This Row],[Coluna2]])</f>
        <v>39638209000110</v>
      </c>
      <c r="L3899" t="str">
        <f t="shared" si="61"/>
        <v>396******10</v>
      </c>
    </row>
    <row r="3900" spans="1:12" x14ac:dyDescent="0.25">
      <c r="A3900" t="s">
        <v>5552</v>
      </c>
      <c r="B3900" t="s">
        <v>5553</v>
      </c>
      <c r="C3900" t="s">
        <v>17</v>
      </c>
      <c r="D3900" s="1">
        <v>45299.915138888886</v>
      </c>
      <c r="E3900" s="18" t="s">
        <v>11</v>
      </c>
      <c r="F3900" s="13" t="s">
        <v>16</v>
      </c>
      <c r="G3900" t="s">
        <v>14</v>
      </c>
      <c r="H3900">
        <v>0</v>
      </c>
      <c r="I3900" s="2"/>
      <c r="J3900" s="4">
        <v>0</v>
      </c>
      <c r="K3900" t="str">
        <f>IF((LEN(relatorio_Ananindeua[[#This Row],[CIF/CPF/CNPJ]])=14),relatorio_Ananindeua[[#This Row],[CIF/CPF/CNPJ]],relatorio_Ananindeua[[#This Row],[Coluna2]])</f>
        <v>42124950000178</v>
      </c>
      <c r="L3900" t="str">
        <f t="shared" si="61"/>
        <v>421******78</v>
      </c>
    </row>
    <row r="3901" spans="1:12" x14ac:dyDescent="0.25">
      <c r="A3901" t="s">
        <v>5544</v>
      </c>
      <c r="B3901" t="s">
        <v>5545</v>
      </c>
      <c r="C3901" t="s">
        <v>17</v>
      </c>
      <c r="D3901" s="1">
        <v>45299.915150462963</v>
      </c>
      <c r="E3901" s="18" t="s">
        <v>11</v>
      </c>
      <c r="F3901" s="13" t="s">
        <v>16</v>
      </c>
      <c r="G3901" t="s">
        <v>14</v>
      </c>
      <c r="H3901">
        <v>0</v>
      </c>
      <c r="I3901" s="2"/>
      <c r="J3901" s="4">
        <v>0</v>
      </c>
      <c r="K3901" t="str">
        <f>IF((LEN(relatorio_Ananindeua[[#This Row],[CIF/CPF/CNPJ]])=14),relatorio_Ananindeua[[#This Row],[CIF/CPF/CNPJ]],relatorio_Ananindeua[[#This Row],[Coluna2]])</f>
        <v>42101160000177</v>
      </c>
      <c r="L3901" t="str">
        <f t="shared" si="61"/>
        <v>421******77</v>
      </c>
    </row>
    <row r="3902" spans="1:12" x14ac:dyDescent="0.25">
      <c r="A3902" t="s">
        <v>5546</v>
      </c>
      <c r="B3902" t="s">
        <v>5547</v>
      </c>
      <c r="C3902" t="s">
        <v>17</v>
      </c>
      <c r="D3902" s="1">
        <v>45299.915150462963</v>
      </c>
      <c r="E3902" s="18" t="s">
        <v>11</v>
      </c>
      <c r="F3902" s="13" t="s">
        <v>16</v>
      </c>
      <c r="G3902" t="s">
        <v>14</v>
      </c>
      <c r="H3902">
        <v>0</v>
      </c>
      <c r="I3902" s="2"/>
      <c r="J3902" s="4">
        <v>0</v>
      </c>
      <c r="K3902" t="str">
        <f>IF((LEN(relatorio_Ananindeua[[#This Row],[CIF/CPF/CNPJ]])=14),relatorio_Ananindeua[[#This Row],[CIF/CPF/CNPJ]],relatorio_Ananindeua[[#This Row],[Coluna2]])</f>
        <v>42102031000101</v>
      </c>
      <c r="L3902" t="str">
        <f t="shared" si="61"/>
        <v>421******01</v>
      </c>
    </row>
    <row r="3903" spans="1:12" x14ac:dyDescent="0.25">
      <c r="A3903" t="s">
        <v>813</v>
      </c>
      <c r="B3903" t="s">
        <v>814</v>
      </c>
      <c r="C3903" t="s">
        <v>17</v>
      </c>
      <c r="D3903" s="1">
        <v>45299.915208333332</v>
      </c>
      <c r="E3903" s="18" t="s">
        <v>11</v>
      </c>
      <c r="F3903" s="13" t="s">
        <v>16</v>
      </c>
      <c r="G3903" t="s">
        <v>14</v>
      </c>
      <c r="H3903">
        <v>0</v>
      </c>
      <c r="I3903" s="2"/>
      <c r="J3903" s="4">
        <v>0</v>
      </c>
      <c r="K3903" t="str">
        <f>IF((LEN(relatorio_Ananindeua[[#This Row],[CIF/CPF/CNPJ]])=14),relatorio_Ananindeua[[#This Row],[CIF/CPF/CNPJ]],relatorio_Ananindeua[[#This Row],[Coluna2]])</f>
        <v>15862721000188</v>
      </c>
      <c r="L3903" t="str">
        <f t="shared" si="61"/>
        <v>158******88</v>
      </c>
    </row>
    <row r="3904" spans="1:12" x14ac:dyDescent="0.25">
      <c r="A3904" t="s">
        <v>5535</v>
      </c>
      <c r="B3904" t="s">
        <v>5536</v>
      </c>
      <c r="C3904" t="s">
        <v>17</v>
      </c>
      <c r="D3904" s="1">
        <v>45299.915219907409</v>
      </c>
      <c r="E3904" s="18" t="s">
        <v>11</v>
      </c>
      <c r="F3904" s="13" t="s">
        <v>16</v>
      </c>
      <c r="G3904" t="s">
        <v>14</v>
      </c>
      <c r="H3904">
        <v>0</v>
      </c>
      <c r="I3904" s="2"/>
      <c r="J3904" s="4">
        <v>0</v>
      </c>
      <c r="K3904" t="str">
        <f>IF((LEN(relatorio_Ananindeua[[#This Row],[CIF/CPF/CNPJ]])=14),relatorio_Ananindeua[[#This Row],[CIF/CPF/CNPJ]],relatorio_Ananindeua[[#This Row],[Coluna2]])</f>
        <v>42058179000188</v>
      </c>
      <c r="L3904" t="str">
        <f t="shared" si="61"/>
        <v>420******88</v>
      </c>
    </row>
    <row r="3905" spans="1:12" x14ac:dyDescent="0.25">
      <c r="A3905" t="s">
        <v>5532</v>
      </c>
      <c r="B3905" t="s">
        <v>5533</v>
      </c>
      <c r="C3905" t="s">
        <v>17</v>
      </c>
      <c r="D3905" s="1">
        <v>45299.915277777778</v>
      </c>
      <c r="E3905" s="18" t="s">
        <v>11</v>
      </c>
      <c r="F3905" s="13" t="s">
        <v>16</v>
      </c>
      <c r="G3905" t="s">
        <v>14</v>
      </c>
      <c r="H3905">
        <v>0</v>
      </c>
      <c r="I3905" s="2"/>
      <c r="J3905" s="4">
        <v>0</v>
      </c>
      <c r="K3905" t="str">
        <f>IF((LEN(relatorio_Ananindeua[[#This Row],[CIF/CPF/CNPJ]])=14),relatorio_Ananindeua[[#This Row],[CIF/CPF/CNPJ]],relatorio_Ananindeua[[#This Row],[Coluna2]])</f>
        <v>42049678000109</v>
      </c>
      <c r="L3905" t="str">
        <f t="shared" si="61"/>
        <v>420******09</v>
      </c>
    </row>
    <row r="3906" spans="1:12" x14ac:dyDescent="0.25">
      <c r="A3906" t="s">
        <v>1197</v>
      </c>
      <c r="B3906" t="s">
        <v>1198</v>
      </c>
      <c r="C3906" t="s">
        <v>17</v>
      </c>
      <c r="D3906" s="1">
        <v>45299.915289351855</v>
      </c>
      <c r="E3906" s="18" t="s">
        <v>11</v>
      </c>
      <c r="F3906" s="13" t="s">
        <v>16</v>
      </c>
      <c r="G3906" t="s">
        <v>14</v>
      </c>
      <c r="H3906">
        <v>0</v>
      </c>
      <c r="I3906" s="2"/>
      <c r="J3906" s="4">
        <v>0</v>
      </c>
      <c r="K3906" t="str">
        <f>IF((LEN(relatorio_Ananindeua[[#This Row],[CIF/CPF/CNPJ]])=14),relatorio_Ananindeua[[#This Row],[CIF/CPF/CNPJ]],relatorio_Ananindeua[[#This Row],[Coluna2]])</f>
        <v>19495490000172</v>
      </c>
      <c r="L3906" t="str">
        <f t="shared" si="61"/>
        <v>194******72</v>
      </c>
    </row>
    <row r="3907" spans="1:12" x14ac:dyDescent="0.25">
      <c r="A3907" t="s">
        <v>5528</v>
      </c>
      <c r="B3907" t="s">
        <v>5529</v>
      </c>
      <c r="C3907" t="s">
        <v>17</v>
      </c>
      <c r="D3907" s="1">
        <v>45299.915289351855</v>
      </c>
      <c r="E3907" s="18" t="s">
        <v>11</v>
      </c>
      <c r="F3907" s="13" t="s">
        <v>16</v>
      </c>
      <c r="G3907" t="s">
        <v>14</v>
      </c>
      <c r="H3907">
        <v>0</v>
      </c>
      <c r="I3907" s="2"/>
      <c r="J3907" s="4">
        <v>0</v>
      </c>
      <c r="K3907" t="str">
        <f>IF((LEN(relatorio_Ananindeua[[#This Row],[CIF/CPF/CNPJ]])=14),relatorio_Ananindeua[[#This Row],[CIF/CPF/CNPJ]],relatorio_Ananindeua[[#This Row],[Coluna2]])</f>
        <v>42038959000166</v>
      </c>
      <c r="L3907" t="str">
        <f t="shared" si="61"/>
        <v>420******66</v>
      </c>
    </row>
    <row r="3908" spans="1:12" x14ac:dyDescent="0.25">
      <c r="A3908" t="s">
        <v>4833</v>
      </c>
      <c r="B3908" t="s">
        <v>714</v>
      </c>
      <c r="C3908" t="s">
        <v>17</v>
      </c>
      <c r="D3908" s="1">
        <v>45299.915370370371</v>
      </c>
      <c r="E3908" s="18" t="s">
        <v>11</v>
      </c>
      <c r="F3908" s="13" t="s">
        <v>16</v>
      </c>
      <c r="G3908" t="s">
        <v>14</v>
      </c>
      <c r="H3908">
        <v>0</v>
      </c>
      <c r="I3908" s="2"/>
      <c r="J3908" s="4">
        <v>0</v>
      </c>
      <c r="K3908" t="str">
        <f>IF((LEN(relatorio_Ananindeua[[#This Row],[CIF/CPF/CNPJ]])=14),relatorio_Ananindeua[[#This Row],[CIF/CPF/CNPJ]],relatorio_Ananindeua[[#This Row],[Coluna2]])</f>
        <v>39731874000154</v>
      </c>
      <c r="L3908" t="str">
        <f t="shared" si="61"/>
        <v>397******54</v>
      </c>
    </row>
    <row r="3909" spans="1:12" x14ac:dyDescent="0.25">
      <c r="A3909" t="s">
        <v>5500</v>
      </c>
      <c r="B3909" t="s">
        <v>5501</v>
      </c>
      <c r="C3909" t="s">
        <v>17</v>
      </c>
      <c r="D3909" s="1">
        <v>45299.915370370371</v>
      </c>
      <c r="E3909" s="18" t="s">
        <v>11</v>
      </c>
      <c r="F3909" s="13" t="s">
        <v>16</v>
      </c>
      <c r="G3909" t="s">
        <v>14</v>
      </c>
      <c r="H3909">
        <v>0</v>
      </c>
      <c r="I3909" s="2"/>
      <c r="J3909" s="4">
        <v>0</v>
      </c>
      <c r="K3909" t="str">
        <f>IF((LEN(relatorio_Ananindeua[[#This Row],[CIF/CPF/CNPJ]])=14),relatorio_Ananindeua[[#This Row],[CIF/CPF/CNPJ]],relatorio_Ananindeua[[#This Row],[Coluna2]])</f>
        <v>41945730000142</v>
      </c>
      <c r="L3909" t="str">
        <f t="shared" si="61"/>
        <v>419******42</v>
      </c>
    </row>
    <row r="3910" spans="1:12" x14ac:dyDescent="0.25">
      <c r="A3910" t="s">
        <v>5510</v>
      </c>
      <c r="B3910" t="s">
        <v>5511</v>
      </c>
      <c r="C3910" t="s">
        <v>17</v>
      </c>
      <c r="D3910" s="1">
        <v>45299.915370370371</v>
      </c>
      <c r="E3910" s="18" t="s">
        <v>11</v>
      </c>
      <c r="F3910" s="13" t="s">
        <v>16</v>
      </c>
      <c r="G3910" t="s">
        <v>14</v>
      </c>
      <c r="H3910">
        <v>0</v>
      </c>
      <c r="I3910" s="2"/>
      <c r="J3910" s="4">
        <v>0</v>
      </c>
      <c r="K3910" t="str">
        <f>IF((LEN(relatorio_Ananindeua[[#This Row],[CIF/CPF/CNPJ]])=14),relatorio_Ananindeua[[#This Row],[CIF/CPF/CNPJ]],relatorio_Ananindeua[[#This Row],[Coluna2]])</f>
        <v>41960750000192</v>
      </c>
      <c r="L3910" t="str">
        <f t="shared" si="61"/>
        <v>419******92</v>
      </c>
    </row>
    <row r="3911" spans="1:12" x14ac:dyDescent="0.25">
      <c r="A3911" t="s">
        <v>5496</v>
      </c>
      <c r="B3911" t="s">
        <v>5497</v>
      </c>
      <c r="C3911" t="s">
        <v>17</v>
      </c>
      <c r="D3911" s="1">
        <v>45299.915393518517</v>
      </c>
      <c r="E3911" s="18" t="s">
        <v>11</v>
      </c>
      <c r="F3911" s="13" t="s">
        <v>16</v>
      </c>
      <c r="G3911" t="s">
        <v>14</v>
      </c>
      <c r="H3911">
        <v>0</v>
      </c>
      <c r="I3911" s="2"/>
      <c r="J3911" s="4">
        <v>0</v>
      </c>
      <c r="K3911" t="str">
        <f>IF((LEN(relatorio_Ananindeua[[#This Row],[CIF/CPF/CNPJ]])=14),relatorio_Ananindeua[[#This Row],[CIF/CPF/CNPJ]],relatorio_Ananindeua[[#This Row],[Coluna2]])</f>
        <v>41945319000177</v>
      </c>
      <c r="L3911" t="str">
        <f t="shared" si="61"/>
        <v>419******77</v>
      </c>
    </row>
    <row r="3912" spans="1:12" x14ac:dyDescent="0.25">
      <c r="A3912" t="s">
        <v>5486</v>
      </c>
      <c r="B3912" t="s">
        <v>5487</v>
      </c>
      <c r="C3912" t="s">
        <v>17</v>
      </c>
      <c r="D3912" s="1">
        <v>45299.915416666663</v>
      </c>
      <c r="E3912" s="18" t="s">
        <v>11</v>
      </c>
      <c r="F3912" s="13" t="s">
        <v>16</v>
      </c>
      <c r="G3912" t="s">
        <v>14</v>
      </c>
      <c r="H3912">
        <v>0</v>
      </c>
      <c r="I3912" s="2"/>
      <c r="J3912" s="4">
        <v>0</v>
      </c>
      <c r="K3912" t="str">
        <f>IF((LEN(relatorio_Ananindeua[[#This Row],[CIF/CPF/CNPJ]])=14),relatorio_Ananindeua[[#This Row],[CIF/CPF/CNPJ]],relatorio_Ananindeua[[#This Row],[Coluna2]])</f>
        <v>41931552000109</v>
      </c>
      <c r="L3912" t="str">
        <f t="shared" si="61"/>
        <v>419******09</v>
      </c>
    </row>
    <row r="3913" spans="1:12" x14ac:dyDescent="0.25">
      <c r="A3913" t="s">
        <v>5506</v>
      </c>
      <c r="B3913" t="s">
        <v>5507</v>
      </c>
      <c r="C3913" t="s">
        <v>17</v>
      </c>
      <c r="D3913" s="1">
        <v>45299.915451388886</v>
      </c>
      <c r="E3913" s="18" t="s">
        <v>11</v>
      </c>
      <c r="F3913" s="13" t="s">
        <v>16</v>
      </c>
      <c r="G3913" t="s">
        <v>14</v>
      </c>
      <c r="H3913">
        <v>0</v>
      </c>
      <c r="I3913" s="2"/>
      <c r="J3913" s="4">
        <v>0</v>
      </c>
      <c r="K3913" t="str">
        <f>IF((LEN(relatorio_Ananindeua[[#This Row],[CIF/CPF/CNPJ]])=14),relatorio_Ananindeua[[#This Row],[CIF/CPF/CNPJ]],relatorio_Ananindeua[[#This Row],[Coluna2]])</f>
        <v>41956397000177</v>
      </c>
      <c r="L3913" t="str">
        <f t="shared" si="61"/>
        <v>419******77</v>
      </c>
    </row>
    <row r="3914" spans="1:12" x14ac:dyDescent="0.25">
      <c r="A3914" t="s">
        <v>5478</v>
      </c>
      <c r="B3914" t="s">
        <v>5479</v>
      </c>
      <c r="C3914" t="s">
        <v>17</v>
      </c>
      <c r="D3914" s="1">
        <v>45299.915462962963</v>
      </c>
      <c r="E3914" s="18" t="s">
        <v>11</v>
      </c>
      <c r="F3914" s="13" t="s">
        <v>16</v>
      </c>
      <c r="G3914" t="s">
        <v>14</v>
      </c>
      <c r="H3914">
        <v>0</v>
      </c>
      <c r="I3914" s="2"/>
      <c r="J3914" s="4">
        <v>0</v>
      </c>
      <c r="K3914" t="str">
        <f>IF((LEN(relatorio_Ananindeua[[#This Row],[CIF/CPF/CNPJ]])=14),relatorio_Ananindeua[[#This Row],[CIF/CPF/CNPJ]],relatorio_Ananindeua[[#This Row],[Coluna2]])</f>
        <v>41916084000195</v>
      </c>
      <c r="L3914" t="str">
        <f t="shared" si="61"/>
        <v>419******95</v>
      </c>
    </row>
    <row r="3915" spans="1:12" x14ac:dyDescent="0.25">
      <c r="A3915" t="s">
        <v>5484</v>
      </c>
      <c r="B3915" t="s">
        <v>5485</v>
      </c>
      <c r="C3915" t="s">
        <v>17</v>
      </c>
      <c r="D3915" s="1">
        <v>45299.915462962963</v>
      </c>
      <c r="E3915" s="18" t="s">
        <v>11</v>
      </c>
      <c r="F3915" s="13" t="s">
        <v>16</v>
      </c>
      <c r="G3915" t="s">
        <v>14</v>
      </c>
      <c r="H3915">
        <v>0</v>
      </c>
      <c r="I3915" s="2"/>
      <c r="J3915" s="4">
        <v>0</v>
      </c>
      <c r="K3915" t="str">
        <f>IF((LEN(relatorio_Ananindeua[[#This Row],[CIF/CPF/CNPJ]])=14),relatorio_Ananindeua[[#This Row],[CIF/CPF/CNPJ]],relatorio_Ananindeua[[#This Row],[Coluna2]])</f>
        <v>41926849000178</v>
      </c>
      <c r="L3915" t="str">
        <f t="shared" si="61"/>
        <v>419******78</v>
      </c>
    </row>
    <row r="3916" spans="1:12" x14ac:dyDescent="0.25">
      <c r="A3916" t="s">
        <v>5468</v>
      </c>
      <c r="B3916" t="s">
        <v>5469</v>
      </c>
      <c r="C3916" t="s">
        <v>17</v>
      </c>
      <c r="D3916" s="1">
        <v>45299.915590277778</v>
      </c>
      <c r="E3916" s="18" t="s">
        <v>11</v>
      </c>
      <c r="F3916" s="13" t="s">
        <v>16</v>
      </c>
      <c r="G3916" t="s">
        <v>14</v>
      </c>
      <c r="H3916">
        <v>0</v>
      </c>
      <c r="I3916" s="2"/>
      <c r="J3916" s="4">
        <v>0</v>
      </c>
      <c r="K3916" t="str">
        <f>IF((LEN(relatorio_Ananindeua[[#This Row],[CIF/CPF/CNPJ]])=14),relatorio_Ananindeua[[#This Row],[CIF/CPF/CNPJ]],relatorio_Ananindeua[[#This Row],[Coluna2]])</f>
        <v>41884775000154</v>
      </c>
      <c r="L3916" t="str">
        <f t="shared" si="61"/>
        <v>418******54</v>
      </c>
    </row>
    <row r="3917" spans="1:12" x14ac:dyDescent="0.25">
      <c r="A3917" t="s">
        <v>5464</v>
      </c>
      <c r="B3917" t="s">
        <v>5465</v>
      </c>
      <c r="C3917" t="s">
        <v>17</v>
      </c>
      <c r="D3917" s="1">
        <v>45299.915706018517</v>
      </c>
      <c r="E3917" s="18" t="s">
        <v>11</v>
      </c>
      <c r="F3917" s="13" t="s">
        <v>16</v>
      </c>
      <c r="G3917" t="s">
        <v>14</v>
      </c>
      <c r="H3917">
        <v>0</v>
      </c>
      <c r="I3917" s="2"/>
      <c r="J3917" s="4">
        <v>0</v>
      </c>
      <c r="K3917" t="str">
        <f>IF((LEN(relatorio_Ananindeua[[#This Row],[CIF/CPF/CNPJ]])=14),relatorio_Ananindeua[[#This Row],[CIF/CPF/CNPJ]],relatorio_Ananindeua[[#This Row],[Coluna2]])</f>
        <v>41864162000155</v>
      </c>
      <c r="L3917" t="str">
        <f t="shared" si="61"/>
        <v>418******55</v>
      </c>
    </row>
    <row r="3918" spans="1:12" x14ac:dyDescent="0.25">
      <c r="A3918" t="s">
        <v>5456</v>
      </c>
      <c r="B3918" t="s">
        <v>5457</v>
      </c>
      <c r="C3918" t="s">
        <v>17</v>
      </c>
      <c r="D3918" s="1">
        <v>45299.915717592594</v>
      </c>
      <c r="E3918" s="18" t="s">
        <v>11</v>
      </c>
      <c r="F3918" s="13" t="s">
        <v>16</v>
      </c>
      <c r="G3918" t="s">
        <v>14</v>
      </c>
      <c r="H3918">
        <v>0</v>
      </c>
      <c r="I3918" s="2"/>
      <c r="J3918" s="4">
        <v>0</v>
      </c>
      <c r="K3918" t="str">
        <f>IF((LEN(relatorio_Ananindeua[[#This Row],[CIF/CPF/CNPJ]])=14),relatorio_Ananindeua[[#This Row],[CIF/CPF/CNPJ]],relatorio_Ananindeua[[#This Row],[Coluna2]])</f>
        <v>41849831000110</v>
      </c>
      <c r="L3918" t="str">
        <f t="shared" si="61"/>
        <v>418******10</v>
      </c>
    </row>
    <row r="3919" spans="1:12" x14ac:dyDescent="0.25">
      <c r="A3919" t="s">
        <v>5458</v>
      </c>
      <c r="B3919" t="s">
        <v>5459</v>
      </c>
      <c r="C3919" t="s">
        <v>17</v>
      </c>
      <c r="D3919" s="1">
        <v>45299.915717592594</v>
      </c>
      <c r="E3919" s="18" t="s">
        <v>11</v>
      </c>
      <c r="F3919" s="13" t="s">
        <v>16</v>
      </c>
      <c r="G3919" t="s">
        <v>14</v>
      </c>
      <c r="H3919">
        <v>0</v>
      </c>
      <c r="I3919" s="2"/>
      <c r="J3919" s="4">
        <v>0</v>
      </c>
      <c r="K3919" t="str">
        <f>IF((LEN(relatorio_Ananindeua[[#This Row],[CIF/CPF/CNPJ]])=14),relatorio_Ananindeua[[#This Row],[CIF/CPF/CNPJ]],relatorio_Ananindeua[[#This Row],[Coluna2]])</f>
        <v>41851474000124</v>
      </c>
      <c r="L3919" t="str">
        <f t="shared" si="61"/>
        <v>418******24</v>
      </c>
    </row>
    <row r="3920" spans="1:12" x14ac:dyDescent="0.25">
      <c r="A3920" t="s">
        <v>5462</v>
      </c>
      <c r="B3920" t="s">
        <v>5463</v>
      </c>
      <c r="C3920" t="s">
        <v>17</v>
      </c>
      <c r="D3920" s="1">
        <v>45299.915717592594</v>
      </c>
      <c r="E3920" s="18" t="s">
        <v>11</v>
      </c>
      <c r="F3920" s="13" t="s">
        <v>16</v>
      </c>
      <c r="G3920" t="s">
        <v>14</v>
      </c>
      <c r="H3920">
        <v>0</v>
      </c>
      <c r="I3920" s="2"/>
      <c r="J3920" s="4">
        <v>0</v>
      </c>
      <c r="K3920" t="str">
        <f>IF((LEN(relatorio_Ananindeua[[#This Row],[CIF/CPF/CNPJ]])=14),relatorio_Ananindeua[[#This Row],[CIF/CPF/CNPJ]],relatorio_Ananindeua[[#This Row],[Coluna2]])</f>
        <v>41862260000153</v>
      </c>
      <c r="L3920" t="str">
        <f t="shared" si="61"/>
        <v>418******53</v>
      </c>
    </row>
    <row r="3921" spans="1:12" x14ac:dyDescent="0.25">
      <c r="A3921" t="s">
        <v>5454</v>
      </c>
      <c r="B3921" t="s">
        <v>5455</v>
      </c>
      <c r="C3921" t="s">
        <v>17</v>
      </c>
      <c r="D3921" s="1">
        <v>45299.915729166663</v>
      </c>
      <c r="E3921" s="18" t="s">
        <v>11</v>
      </c>
      <c r="F3921" s="13" t="s">
        <v>16</v>
      </c>
      <c r="G3921" t="s">
        <v>14</v>
      </c>
      <c r="H3921">
        <v>0</v>
      </c>
      <c r="I3921" s="2"/>
      <c r="J3921" s="4">
        <v>0</v>
      </c>
      <c r="K3921" t="str">
        <f>IF((LEN(relatorio_Ananindeua[[#This Row],[CIF/CPF/CNPJ]])=14),relatorio_Ananindeua[[#This Row],[CIF/CPF/CNPJ]],relatorio_Ananindeua[[#This Row],[Coluna2]])</f>
        <v>41840308000122</v>
      </c>
      <c r="L3921" t="str">
        <f t="shared" si="61"/>
        <v>418******22</v>
      </c>
    </row>
    <row r="3922" spans="1:12" x14ac:dyDescent="0.25">
      <c r="A3922" t="s">
        <v>5080</v>
      </c>
      <c r="B3922" t="s">
        <v>5081</v>
      </c>
      <c r="C3922" t="s">
        <v>17</v>
      </c>
      <c r="D3922" s="1">
        <v>45299.915856481479</v>
      </c>
      <c r="E3922" s="18" t="s">
        <v>11</v>
      </c>
      <c r="F3922" s="13" t="s">
        <v>16</v>
      </c>
      <c r="G3922" t="s">
        <v>14</v>
      </c>
      <c r="H3922">
        <v>0</v>
      </c>
      <c r="I3922" s="2"/>
      <c r="J3922" s="4">
        <v>0</v>
      </c>
      <c r="K3922" t="str">
        <f>IF((LEN(relatorio_Ananindeua[[#This Row],[CIF/CPF/CNPJ]])=14),relatorio_Ananindeua[[#This Row],[CIF/CPF/CNPJ]],relatorio_Ananindeua[[#This Row],[Coluna2]])</f>
        <v>40539895000151</v>
      </c>
      <c r="L3922" t="str">
        <f t="shared" ref="L3922:L3985" si="62">_xlfn.CONCAT(LEFT(A3922,3),REPT("*",6),RIGHT(A3922,2))</f>
        <v>405******51</v>
      </c>
    </row>
    <row r="3923" spans="1:12" x14ac:dyDescent="0.25">
      <c r="A3923" t="s">
        <v>5444</v>
      </c>
      <c r="B3923" t="s">
        <v>5445</v>
      </c>
      <c r="C3923" t="s">
        <v>17</v>
      </c>
      <c r="D3923" s="1">
        <v>45299.915856481479</v>
      </c>
      <c r="E3923" s="18" t="s">
        <v>11</v>
      </c>
      <c r="F3923" s="13" t="s">
        <v>16</v>
      </c>
      <c r="G3923" t="s">
        <v>14</v>
      </c>
      <c r="H3923">
        <v>0</v>
      </c>
      <c r="I3923" s="2"/>
      <c r="J3923" s="4">
        <v>0</v>
      </c>
      <c r="K3923" t="str">
        <f>IF((LEN(relatorio_Ananindeua[[#This Row],[CIF/CPF/CNPJ]])=14),relatorio_Ananindeua[[#This Row],[CIF/CPF/CNPJ]],relatorio_Ananindeua[[#This Row],[Coluna2]])</f>
        <v>41768708000174</v>
      </c>
      <c r="L3923" t="str">
        <f t="shared" si="62"/>
        <v>417******74</v>
      </c>
    </row>
    <row r="3924" spans="1:12" x14ac:dyDescent="0.25">
      <c r="A3924" t="s">
        <v>5446</v>
      </c>
      <c r="B3924" t="s">
        <v>5447</v>
      </c>
      <c r="C3924" t="s">
        <v>17</v>
      </c>
      <c r="D3924" s="1">
        <v>45299.915856481479</v>
      </c>
      <c r="E3924" s="18" t="s">
        <v>11</v>
      </c>
      <c r="F3924" s="13" t="s">
        <v>16</v>
      </c>
      <c r="G3924" t="s">
        <v>14</v>
      </c>
      <c r="H3924">
        <v>0</v>
      </c>
      <c r="I3924" s="2"/>
      <c r="J3924" s="4">
        <v>0</v>
      </c>
      <c r="K3924" t="str">
        <f>IF((LEN(relatorio_Ananindeua[[#This Row],[CIF/CPF/CNPJ]])=14),relatorio_Ananindeua[[#This Row],[CIF/CPF/CNPJ]],relatorio_Ananindeua[[#This Row],[Coluna2]])</f>
        <v>41772194000120</v>
      </c>
      <c r="L3924" t="str">
        <f t="shared" si="62"/>
        <v>417******20</v>
      </c>
    </row>
    <row r="3925" spans="1:12" x14ac:dyDescent="0.25">
      <c r="A3925" t="s">
        <v>5398</v>
      </c>
      <c r="B3925" t="s">
        <v>5399</v>
      </c>
      <c r="C3925" t="s">
        <v>17</v>
      </c>
      <c r="D3925" s="1">
        <v>45299.915868055556</v>
      </c>
      <c r="E3925" s="18" t="s">
        <v>11</v>
      </c>
      <c r="F3925" s="13" t="s">
        <v>16</v>
      </c>
      <c r="G3925" t="s">
        <v>14</v>
      </c>
      <c r="H3925">
        <v>0</v>
      </c>
      <c r="I3925" s="2"/>
      <c r="J3925" s="4">
        <v>0</v>
      </c>
      <c r="K3925" t="str">
        <f>IF((LEN(relatorio_Ananindeua[[#This Row],[CIF/CPF/CNPJ]])=14),relatorio_Ananindeua[[#This Row],[CIF/CPF/CNPJ]],relatorio_Ananindeua[[#This Row],[Coluna2]])</f>
        <v>41610883000139</v>
      </c>
      <c r="L3925" t="str">
        <f t="shared" si="62"/>
        <v>416******39</v>
      </c>
    </row>
    <row r="3926" spans="1:12" x14ac:dyDescent="0.25">
      <c r="A3926" t="s">
        <v>5442</v>
      </c>
      <c r="B3926" t="s">
        <v>5443</v>
      </c>
      <c r="C3926" t="s">
        <v>17</v>
      </c>
      <c r="D3926" s="1">
        <v>45299.915868055556</v>
      </c>
      <c r="E3926" s="18" t="s">
        <v>11</v>
      </c>
      <c r="F3926" s="13" t="s">
        <v>16</v>
      </c>
      <c r="G3926" t="s">
        <v>14</v>
      </c>
      <c r="H3926">
        <v>0</v>
      </c>
      <c r="I3926" s="2"/>
      <c r="J3926" s="4">
        <v>0</v>
      </c>
      <c r="K3926" t="str">
        <f>IF((LEN(relatorio_Ananindeua[[#This Row],[CIF/CPF/CNPJ]])=14),relatorio_Ananindeua[[#This Row],[CIF/CPF/CNPJ]],relatorio_Ananindeua[[#This Row],[Coluna2]])</f>
        <v>41762392000103</v>
      </c>
      <c r="L3926" t="str">
        <f t="shared" si="62"/>
        <v>417******03</v>
      </c>
    </row>
    <row r="3927" spans="1:12" x14ac:dyDescent="0.25">
      <c r="A3927" t="s">
        <v>5430</v>
      </c>
      <c r="B3927" t="s">
        <v>5431</v>
      </c>
      <c r="C3927" t="s">
        <v>17</v>
      </c>
      <c r="D3927" s="1">
        <v>45299.915925925925</v>
      </c>
      <c r="E3927" s="18" t="s">
        <v>11</v>
      </c>
      <c r="F3927" s="13" t="s">
        <v>16</v>
      </c>
      <c r="G3927" t="s">
        <v>14</v>
      </c>
      <c r="H3927">
        <v>0</v>
      </c>
      <c r="I3927" s="2"/>
      <c r="J3927" s="4">
        <v>0</v>
      </c>
      <c r="K3927" t="str">
        <f>IF((LEN(relatorio_Ananindeua[[#This Row],[CIF/CPF/CNPJ]])=14),relatorio_Ananindeua[[#This Row],[CIF/CPF/CNPJ]],relatorio_Ananindeua[[#This Row],[Coluna2]])</f>
        <v>41721030000174</v>
      </c>
      <c r="L3927" t="str">
        <f t="shared" si="62"/>
        <v>417******74</v>
      </c>
    </row>
    <row r="3928" spans="1:12" x14ac:dyDescent="0.25">
      <c r="A3928" t="s">
        <v>5418</v>
      </c>
      <c r="B3928" t="s">
        <v>5419</v>
      </c>
      <c r="C3928" t="s">
        <v>17</v>
      </c>
      <c r="D3928" s="1">
        <v>45299.915995370371</v>
      </c>
      <c r="E3928" s="18" t="s">
        <v>11</v>
      </c>
      <c r="F3928" s="13" t="s">
        <v>16</v>
      </c>
      <c r="G3928" t="s">
        <v>14</v>
      </c>
      <c r="H3928">
        <v>0</v>
      </c>
      <c r="I3928" s="2"/>
      <c r="J3928" s="4">
        <v>0</v>
      </c>
      <c r="K3928" t="str">
        <f>IF((LEN(relatorio_Ananindeua[[#This Row],[CIF/CPF/CNPJ]])=14),relatorio_Ananindeua[[#This Row],[CIF/CPF/CNPJ]],relatorio_Ananindeua[[#This Row],[Coluna2]])</f>
        <v>41668239000111</v>
      </c>
      <c r="L3928" t="str">
        <f t="shared" si="62"/>
        <v>416******11</v>
      </c>
    </row>
    <row r="3929" spans="1:12" x14ac:dyDescent="0.25">
      <c r="A3929" t="s">
        <v>5410</v>
      </c>
      <c r="B3929" t="s">
        <v>5411</v>
      </c>
      <c r="C3929" t="s">
        <v>17</v>
      </c>
      <c r="D3929" s="1">
        <v>45299.916087962964</v>
      </c>
      <c r="E3929" s="18" t="s">
        <v>11</v>
      </c>
      <c r="F3929" s="13" t="s">
        <v>16</v>
      </c>
      <c r="G3929" t="s">
        <v>14</v>
      </c>
      <c r="H3929">
        <v>0</v>
      </c>
      <c r="I3929" s="2"/>
      <c r="J3929" s="4">
        <v>0</v>
      </c>
      <c r="K3929" t="str">
        <f>IF((LEN(relatorio_Ananindeua[[#This Row],[CIF/CPF/CNPJ]])=14),relatorio_Ananindeua[[#This Row],[CIF/CPF/CNPJ]],relatorio_Ananindeua[[#This Row],[Coluna2]])</f>
        <v>41619178000100</v>
      </c>
      <c r="L3929" t="str">
        <f t="shared" si="62"/>
        <v>416******00</v>
      </c>
    </row>
    <row r="3930" spans="1:12" x14ac:dyDescent="0.25">
      <c r="A3930" t="s">
        <v>5414</v>
      </c>
      <c r="B3930" t="s">
        <v>5415</v>
      </c>
      <c r="C3930" t="s">
        <v>17</v>
      </c>
      <c r="D3930" s="1">
        <v>45299.916087962964</v>
      </c>
      <c r="E3930" s="18" t="s">
        <v>11</v>
      </c>
      <c r="F3930" s="13" t="s">
        <v>16</v>
      </c>
      <c r="G3930" t="s">
        <v>14</v>
      </c>
      <c r="H3930">
        <v>0</v>
      </c>
      <c r="I3930" s="2"/>
      <c r="J3930" s="4">
        <v>0</v>
      </c>
      <c r="K3930" t="str">
        <f>IF((LEN(relatorio_Ananindeua[[#This Row],[CIF/CPF/CNPJ]])=14),relatorio_Ananindeua[[#This Row],[CIF/CPF/CNPJ]],relatorio_Ananindeua[[#This Row],[Coluna2]])</f>
        <v>41650408000196</v>
      </c>
      <c r="L3930" t="str">
        <f t="shared" si="62"/>
        <v>416******96</v>
      </c>
    </row>
    <row r="3931" spans="1:12" x14ac:dyDescent="0.25">
      <c r="A3931" t="s">
        <v>5402</v>
      </c>
      <c r="B3931" t="s">
        <v>5403</v>
      </c>
      <c r="C3931" t="s">
        <v>17</v>
      </c>
      <c r="D3931" s="1">
        <v>45299.916145833333</v>
      </c>
      <c r="E3931" s="18" t="s">
        <v>11</v>
      </c>
      <c r="F3931" s="13" t="s">
        <v>16</v>
      </c>
      <c r="G3931" t="s">
        <v>14</v>
      </c>
      <c r="H3931">
        <v>0</v>
      </c>
      <c r="I3931" s="2"/>
      <c r="J3931" s="4">
        <v>0</v>
      </c>
      <c r="K3931" t="str">
        <f>IF((LEN(relatorio_Ananindeua[[#This Row],[CIF/CPF/CNPJ]])=14),relatorio_Ananindeua[[#This Row],[CIF/CPF/CNPJ]],relatorio_Ananindeua[[#This Row],[Coluna2]])</f>
        <v>41613651000134</v>
      </c>
      <c r="L3931" t="str">
        <f t="shared" si="62"/>
        <v>416******34</v>
      </c>
    </row>
    <row r="3932" spans="1:12" x14ac:dyDescent="0.25">
      <c r="A3932" t="s">
        <v>4581</v>
      </c>
      <c r="B3932" t="s">
        <v>4582</v>
      </c>
      <c r="C3932" t="s">
        <v>17</v>
      </c>
      <c r="D3932" s="1">
        <v>45299.916203703702</v>
      </c>
      <c r="E3932" s="18" t="s">
        <v>11</v>
      </c>
      <c r="F3932" s="13" t="s">
        <v>16</v>
      </c>
      <c r="G3932" t="s">
        <v>14</v>
      </c>
      <c r="H3932">
        <v>0</v>
      </c>
      <c r="I3932" s="2"/>
      <c r="J3932" s="4">
        <v>0</v>
      </c>
      <c r="K3932" t="str">
        <f>IF((LEN(relatorio_Ananindeua[[#This Row],[CIF/CPF/CNPJ]])=14),relatorio_Ananindeua[[#This Row],[CIF/CPF/CNPJ]],relatorio_Ananindeua[[#This Row],[Coluna2]])</f>
        <v>38091220000140</v>
      </c>
      <c r="L3932" t="str">
        <f t="shared" si="62"/>
        <v>380******40</v>
      </c>
    </row>
    <row r="3933" spans="1:12" x14ac:dyDescent="0.25">
      <c r="A3933" t="s">
        <v>4323</v>
      </c>
      <c r="B3933" t="s">
        <v>4324</v>
      </c>
      <c r="C3933" t="s">
        <v>17</v>
      </c>
      <c r="D3933" s="1">
        <v>45299.916261574072</v>
      </c>
      <c r="E3933" s="18" t="s">
        <v>11</v>
      </c>
      <c r="F3933" s="13" t="s">
        <v>16</v>
      </c>
      <c r="G3933" t="s">
        <v>14</v>
      </c>
      <c r="H3933">
        <v>0</v>
      </c>
      <c r="I3933" s="2"/>
      <c r="J3933" s="4">
        <v>0</v>
      </c>
      <c r="K3933" t="str">
        <f>IF((LEN(relatorio_Ananindeua[[#This Row],[CIF/CPF/CNPJ]])=14),relatorio_Ananindeua[[#This Row],[CIF/CPF/CNPJ]],relatorio_Ananindeua[[#This Row],[Coluna2]])</f>
        <v>36983943000129</v>
      </c>
      <c r="L3933" t="str">
        <f t="shared" si="62"/>
        <v>369******29</v>
      </c>
    </row>
    <row r="3934" spans="1:12" x14ac:dyDescent="0.25">
      <c r="A3934" t="s">
        <v>5384</v>
      </c>
      <c r="B3934" t="s">
        <v>5385</v>
      </c>
      <c r="C3934" t="s">
        <v>17</v>
      </c>
      <c r="D3934" s="1">
        <v>45299.916261574072</v>
      </c>
      <c r="E3934" s="18" t="s">
        <v>11</v>
      </c>
      <c r="F3934" s="13" t="s">
        <v>16</v>
      </c>
      <c r="G3934" t="s">
        <v>14</v>
      </c>
      <c r="H3934">
        <v>0</v>
      </c>
      <c r="I3934" s="2"/>
      <c r="J3934" s="4">
        <v>0</v>
      </c>
      <c r="K3934" t="str">
        <f>IF((LEN(relatorio_Ananindeua[[#This Row],[CIF/CPF/CNPJ]])=14),relatorio_Ananindeua[[#This Row],[CIF/CPF/CNPJ]],relatorio_Ananindeua[[#This Row],[Coluna2]])</f>
        <v>41573039000185</v>
      </c>
      <c r="L3934" t="str">
        <f t="shared" si="62"/>
        <v>415******85</v>
      </c>
    </row>
    <row r="3935" spans="1:12" x14ac:dyDescent="0.25">
      <c r="A3935" t="s">
        <v>5364</v>
      </c>
      <c r="B3935" t="s">
        <v>5365</v>
      </c>
      <c r="C3935" t="s">
        <v>17</v>
      </c>
      <c r="D3935" s="1">
        <v>45299.916296296295</v>
      </c>
      <c r="E3935" s="18" t="s">
        <v>11</v>
      </c>
      <c r="F3935" s="13" t="s">
        <v>16</v>
      </c>
      <c r="G3935" t="s">
        <v>14</v>
      </c>
      <c r="H3935">
        <v>0</v>
      </c>
      <c r="I3935" s="2"/>
      <c r="J3935" s="4">
        <v>0</v>
      </c>
      <c r="K3935" t="str">
        <f>IF((LEN(relatorio_Ananindeua[[#This Row],[CIF/CPF/CNPJ]])=14),relatorio_Ananindeua[[#This Row],[CIF/CPF/CNPJ]],relatorio_Ananindeua[[#This Row],[Coluna2]])</f>
        <v>41481387000122</v>
      </c>
      <c r="L3935" t="str">
        <f t="shared" si="62"/>
        <v>414******22</v>
      </c>
    </row>
    <row r="3936" spans="1:12" x14ac:dyDescent="0.25">
      <c r="A3936" t="s">
        <v>5368</v>
      </c>
      <c r="B3936" t="s">
        <v>5369</v>
      </c>
      <c r="C3936" t="s">
        <v>17</v>
      </c>
      <c r="D3936" s="1">
        <v>45299.916296296295</v>
      </c>
      <c r="E3936" s="18" t="s">
        <v>11</v>
      </c>
      <c r="F3936" s="13" t="s">
        <v>16</v>
      </c>
      <c r="G3936" t="s">
        <v>14</v>
      </c>
      <c r="H3936">
        <v>0</v>
      </c>
      <c r="I3936" s="2"/>
      <c r="J3936" s="4">
        <v>0</v>
      </c>
      <c r="K3936" t="str">
        <f>IF((LEN(relatorio_Ananindeua[[#This Row],[CIF/CPF/CNPJ]])=14),relatorio_Ananindeua[[#This Row],[CIF/CPF/CNPJ]],relatorio_Ananindeua[[#This Row],[Coluna2]])</f>
        <v>41492114000183</v>
      </c>
      <c r="L3936" t="str">
        <f t="shared" si="62"/>
        <v>414******83</v>
      </c>
    </row>
    <row r="3937" spans="1:12" x14ac:dyDescent="0.25">
      <c r="A3937" t="s">
        <v>5370</v>
      </c>
      <c r="B3937" t="s">
        <v>5371</v>
      </c>
      <c r="C3937" t="s">
        <v>17</v>
      </c>
      <c r="D3937" s="1">
        <v>45299.916296296295</v>
      </c>
      <c r="E3937" s="18" t="s">
        <v>11</v>
      </c>
      <c r="F3937" s="13" t="s">
        <v>16</v>
      </c>
      <c r="G3937" t="s">
        <v>14</v>
      </c>
      <c r="H3937">
        <v>0</v>
      </c>
      <c r="I3937" s="2"/>
      <c r="J3937" s="4">
        <v>0</v>
      </c>
      <c r="K3937" t="str">
        <f>IF((LEN(relatorio_Ananindeua[[#This Row],[CIF/CPF/CNPJ]])=14),relatorio_Ananindeua[[#This Row],[CIF/CPF/CNPJ]],relatorio_Ananindeua[[#This Row],[Coluna2]])</f>
        <v>41492486000100</v>
      </c>
      <c r="L3937" t="str">
        <f t="shared" si="62"/>
        <v>414******00</v>
      </c>
    </row>
    <row r="3938" spans="1:12" x14ac:dyDescent="0.25">
      <c r="A3938" t="s">
        <v>5366</v>
      </c>
      <c r="B3938" t="s">
        <v>5367</v>
      </c>
      <c r="C3938" t="s">
        <v>17</v>
      </c>
      <c r="D3938" s="1">
        <v>45299.916307870371</v>
      </c>
      <c r="E3938" s="18" t="s">
        <v>11</v>
      </c>
      <c r="F3938" s="13" t="s">
        <v>16</v>
      </c>
      <c r="G3938" t="s">
        <v>14</v>
      </c>
      <c r="H3938">
        <v>0</v>
      </c>
      <c r="I3938" s="2"/>
      <c r="J3938" s="4">
        <v>0</v>
      </c>
      <c r="K3938" t="str">
        <f>IF((LEN(relatorio_Ananindeua[[#This Row],[CIF/CPF/CNPJ]])=14),relatorio_Ananindeua[[#This Row],[CIF/CPF/CNPJ]],relatorio_Ananindeua[[#This Row],[Coluna2]])</f>
        <v>41482008000119</v>
      </c>
      <c r="L3938" t="str">
        <f t="shared" si="62"/>
        <v>414******19</v>
      </c>
    </row>
    <row r="3939" spans="1:12" x14ac:dyDescent="0.25">
      <c r="A3939" t="s">
        <v>5362</v>
      </c>
      <c r="B3939" t="s">
        <v>5363</v>
      </c>
      <c r="C3939" t="s">
        <v>17</v>
      </c>
      <c r="D3939" s="1">
        <v>45299.916365740741</v>
      </c>
      <c r="E3939" s="18" t="s">
        <v>11</v>
      </c>
      <c r="F3939" s="13" t="s">
        <v>16</v>
      </c>
      <c r="G3939" t="s">
        <v>14</v>
      </c>
      <c r="H3939">
        <v>0</v>
      </c>
      <c r="I3939" s="2"/>
      <c r="J3939" s="4">
        <v>0</v>
      </c>
      <c r="K3939" t="str">
        <f>IF((LEN(relatorio_Ananindeua[[#This Row],[CIF/CPF/CNPJ]])=14),relatorio_Ananindeua[[#This Row],[CIF/CPF/CNPJ]],relatorio_Ananindeua[[#This Row],[Coluna2]])</f>
        <v>41478406000161</v>
      </c>
      <c r="L3939" t="str">
        <f t="shared" si="62"/>
        <v>414******61</v>
      </c>
    </row>
    <row r="3940" spans="1:12" x14ac:dyDescent="0.25">
      <c r="A3940" t="s">
        <v>5354</v>
      </c>
      <c r="B3940" t="s">
        <v>5355</v>
      </c>
      <c r="C3940" t="s">
        <v>17</v>
      </c>
      <c r="D3940" s="1">
        <v>45299.916388888887</v>
      </c>
      <c r="E3940" s="18" t="s">
        <v>11</v>
      </c>
      <c r="F3940" s="13" t="s">
        <v>16</v>
      </c>
      <c r="G3940" t="s">
        <v>14</v>
      </c>
      <c r="H3940">
        <v>0</v>
      </c>
      <c r="I3940" s="2"/>
      <c r="J3940" s="4">
        <v>0</v>
      </c>
      <c r="K3940" t="str">
        <f>IF((LEN(relatorio_Ananindeua[[#This Row],[CIF/CPF/CNPJ]])=14),relatorio_Ananindeua[[#This Row],[CIF/CPF/CNPJ]],relatorio_Ananindeua[[#This Row],[Coluna2]])</f>
        <v>41451822000176</v>
      </c>
      <c r="L3940" t="str">
        <f t="shared" si="62"/>
        <v>414******76</v>
      </c>
    </row>
    <row r="3941" spans="1:12" x14ac:dyDescent="0.25">
      <c r="A3941" t="s">
        <v>4635</v>
      </c>
      <c r="B3941" t="s">
        <v>4636</v>
      </c>
      <c r="C3941" t="s">
        <v>17</v>
      </c>
      <c r="D3941" s="1">
        <v>45299.916412037041</v>
      </c>
      <c r="E3941" s="18" t="s">
        <v>11</v>
      </c>
      <c r="F3941" s="13" t="s">
        <v>16</v>
      </c>
      <c r="G3941" t="s">
        <v>14</v>
      </c>
      <c r="H3941">
        <v>0</v>
      </c>
      <c r="I3941" s="2"/>
      <c r="J3941" s="4">
        <v>0</v>
      </c>
      <c r="K3941" t="str">
        <f>IF((LEN(relatorio_Ananindeua[[#This Row],[CIF/CPF/CNPJ]])=14),relatorio_Ananindeua[[#This Row],[CIF/CPF/CNPJ]],relatorio_Ananindeua[[#This Row],[Coluna2]])</f>
        <v>38311271000130</v>
      </c>
      <c r="L3941" t="str">
        <f t="shared" si="62"/>
        <v>383******30</v>
      </c>
    </row>
    <row r="3942" spans="1:12" x14ac:dyDescent="0.25">
      <c r="A3942" t="s">
        <v>1074</v>
      </c>
      <c r="B3942" t="s">
        <v>1075</v>
      </c>
      <c r="C3942" t="s">
        <v>17</v>
      </c>
      <c r="D3942" s="1">
        <v>45299.916435185187</v>
      </c>
      <c r="E3942" s="18" t="s">
        <v>11</v>
      </c>
      <c r="F3942" s="13" t="s">
        <v>16</v>
      </c>
      <c r="G3942" t="s">
        <v>14</v>
      </c>
      <c r="H3942">
        <v>0</v>
      </c>
      <c r="I3942" s="2"/>
      <c r="J3942" s="4">
        <v>0</v>
      </c>
      <c r="K3942" t="str">
        <f>IF((LEN(relatorio_Ananindeua[[#This Row],[CIF/CPF/CNPJ]])=14),relatorio_Ananindeua[[#This Row],[CIF/CPF/CNPJ]],relatorio_Ananindeua[[#This Row],[Coluna2]])</f>
        <v>18289103000189</v>
      </c>
      <c r="L3942" t="str">
        <f t="shared" si="62"/>
        <v>182******89</v>
      </c>
    </row>
    <row r="3943" spans="1:12" x14ac:dyDescent="0.25">
      <c r="A3943" t="s">
        <v>4769</v>
      </c>
      <c r="B3943" t="s">
        <v>4770</v>
      </c>
      <c r="C3943" t="s">
        <v>17</v>
      </c>
      <c r="D3943" s="1">
        <v>45299.916458333333</v>
      </c>
      <c r="E3943" s="18" t="s">
        <v>11</v>
      </c>
      <c r="F3943" s="13" t="s">
        <v>16</v>
      </c>
      <c r="G3943" t="s">
        <v>14</v>
      </c>
      <c r="H3943">
        <v>0</v>
      </c>
      <c r="I3943" s="2"/>
      <c r="J3943" s="4">
        <v>0</v>
      </c>
      <c r="K3943" t="str">
        <f>IF((LEN(relatorio_Ananindeua[[#This Row],[CIF/CPF/CNPJ]])=14),relatorio_Ananindeua[[#This Row],[CIF/CPF/CNPJ]],relatorio_Ananindeua[[#This Row],[Coluna2]])</f>
        <v>39463793000110</v>
      </c>
      <c r="L3943" t="str">
        <f t="shared" si="62"/>
        <v>394******10</v>
      </c>
    </row>
    <row r="3944" spans="1:12" x14ac:dyDescent="0.25">
      <c r="A3944" t="s">
        <v>2030</v>
      </c>
      <c r="B3944" t="s">
        <v>2031</v>
      </c>
      <c r="C3944" t="s">
        <v>17</v>
      </c>
      <c r="D3944" s="1">
        <v>45299.916481481479</v>
      </c>
      <c r="E3944" s="18" t="s">
        <v>11</v>
      </c>
      <c r="F3944" s="13" t="s">
        <v>16</v>
      </c>
      <c r="G3944" t="s">
        <v>14</v>
      </c>
      <c r="H3944">
        <v>0</v>
      </c>
      <c r="I3944" s="2"/>
      <c r="J3944" s="4">
        <v>0</v>
      </c>
      <c r="K3944" t="str">
        <f>IF((LEN(relatorio_Ananindeua[[#This Row],[CIF/CPF/CNPJ]])=14),relatorio_Ananindeua[[#This Row],[CIF/CPF/CNPJ]],relatorio_Ananindeua[[#This Row],[Coluna2]])</f>
        <v>26630209000122</v>
      </c>
      <c r="L3944" t="str">
        <f t="shared" si="62"/>
        <v>266******22</v>
      </c>
    </row>
    <row r="3945" spans="1:12" x14ac:dyDescent="0.25">
      <c r="A3945" t="s">
        <v>4669</v>
      </c>
      <c r="B3945" t="s">
        <v>4670</v>
      </c>
      <c r="C3945" t="s">
        <v>17</v>
      </c>
      <c r="D3945" s="1">
        <v>45299.916481481479</v>
      </c>
      <c r="E3945" s="18" t="s">
        <v>11</v>
      </c>
      <c r="F3945" s="13" t="s">
        <v>16</v>
      </c>
      <c r="G3945" t="s">
        <v>14</v>
      </c>
      <c r="H3945">
        <v>0</v>
      </c>
      <c r="I3945" s="2"/>
      <c r="J3945" s="4">
        <v>0</v>
      </c>
      <c r="K3945" t="str">
        <f>IF((LEN(relatorio_Ananindeua[[#This Row],[CIF/CPF/CNPJ]])=14),relatorio_Ananindeua[[#This Row],[CIF/CPF/CNPJ]],relatorio_Ananindeua[[#This Row],[Coluna2]])</f>
        <v>38458312000116</v>
      </c>
      <c r="L3945" t="str">
        <f t="shared" si="62"/>
        <v>384******16</v>
      </c>
    </row>
    <row r="3946" spans="1:12" x14ac:dyDescent="0.25">
      <c r="A3946" t="s">
        <v>5342</v>
      </c>
      <c r="B3946" t="s">
        <v>5343</v>
      </c>
      <c r="C3946" t="s">
        <v>17</v>
      </c>
      <c r="D3946" s="1">
        <v>45299.916493055556</v>
      </c>
      <c r="E3946" s="18" t="s">
        <v>11</v>
      </c>
      <c r="F3946" s="13" t="s">
        <v>16</v>
      </c>
      <c r="G3946" t="s">
        <v>14</v>
      </c>
      <c r="H3946">
        <v>0</v>
      </c>
      <c r="I3946" s="2"/>
      <c r="J3946" s="4">
        <v>0</v>
      </c>
      <c r="K3946" t="str">
        <f>IF((LEN(relatorio_Ananindeua[[#This Row],[CIF/CPF/CNPJ]])=14),relatorio_Ananindeua[[#This Row],[CIF/CPF/CNPJ]],relatorio_Ananindeua[[#This Row],[Coluna2]])</f>
        <v>41397060000177</v>
      </c>
      <c r="L3946" t="str">
        <f t="shared" si="62"/>
        <v>413******77</v>
      </c>
    </row>
    <row r="3947" spans="1:12" x14ac:dyDescent="0.25">
      <c r="A3947" t="s">
        <v>823</v>
      </c>
      <c r="B3947" t="s">
        <v>824</v>
      </c>
      <c r="C3947" t="s">
        <v>17</v>
      </c>
      <c r="D3947" s="1">
        <v>45299.916504629633</v>
      </c>
      <c r="E3947" s="18" t="s">
        <v>11</v>
      </c>
      <c r="F3947" s="13" t="s">
        <v>16</v>
      </c>
      <c r="G3947" t="s">
        <v>14</v>
      </c>
      <c r="H3947">
        <v>0</v>
      </c>
      <c r="I3947" s="2"/>
      <c r="J3947" s="4">
        <v>0</v>
      </c>
      <c r="K3947" t="str">
        <f>IF((LEN(relatorio_Ananindeua[[#This Row],[CIF/CPF/CNPJ]])=14),relatorio_Ananindeua[[#This Row],[CIF/CPF/CNPJ]],relatorio_Ananindeua[[#This Row],[Coluna2]])</f>
        <v>15873601000186</v>
      </c>
      <c r="L3947" t="str">
        <f t="shared" si="62"/>
        <v>158******86</v>
      </c>
    </row>
    <row r="3948" spans="1:12" x14ac:dyDescent="0.25">
      <c r="A3948" t="s">
        <v>575</v>
      </c>
      <c r="B3948" t="s">
        <v>576</v>
      </c>
      <c r="C3948" t="s">
        <v>17</v>
      </c>
      <c r="D3948" s="1">
        <v>45299.916550925926</v>
      </c>
      <c r="E3948" s="18" t="s">
        <v>11</v>
      </c>
      <c r="F3948" s="13" t="s">
        <v>16</v>
      </c>
      <c r="G3948" t="s">
        <v>14</v>
      </c>
      <c r="H3948">
        <v>0</v>
      </c>
      <c r="I3948" s="2"/>
      <c r="J3948" s="4">
        <v>0</v>
      </c>
      <c r="K3948" t="str">
        <f>IF((LEN(relatorio_Ananindeua[[#This Row],[CIF/CPF/CNPJ]])=14),relatorio_Ananindeua[[#This Row],[CIF/CPF/CNPJ]],relatorio_Ananindeua[[#This Row],[Coluna2]])</f>
        <v>14095077000105</v>
      </c>
      <c r="L3948" t="str">
        <f t="shared" si="62"/>
        <v>140******05</v>
      </c>
    </row>
    <row r="3949" spans="1:12" x14ac:dyDescent="0.25">
      <c r="A3949" t="s">
        <v>4139</v>
      </c>
      <c r="B3949" t="s">
        <v>4140</v>
      </c>
      <c r="C3949" t="s">
        <v>17</v>
      </c>
      <c r="D3949" s="1">
        <v>45299.916550925926</v>
      </c>
      <c r="E3949" s="18" t="s">
        <v>11</v>
      </c>
      <c r="F3949" s="13" t="s">
        <v>16</v>
      </c>
      <c r="G3949" t="s">
        <v>14</v>
      </c>
      <c r="H3949">
        <v>0</v>
      </c>
      <c r="I3949" s="2"/>
      <c r="J3949" s="4">
        <v>0</v>
      </c>
      <c r="K3949" t="str">
        <f>IF((LEN(relatorio_Ananindeua[[#This Row],[CIF/CPF/CNPJ]])=14),relatorio_Ananindeua[[#This Row],[CIF/CPF/CNPJ]],relatorio_Ananindeua[[#This Row],[Coluna2]])</f>
        <v>36343255000102</v>
      </c>
      <c r="L3949" t="str">
        <f t="shared" si="62"/>
        <v>363******02</v>
      </c>
    </row>
    <row r="3950" spans="1:12" x14ac:dyDescent="0.25">
      <c r="A3950" t="s">
        <v>5340</v>
      </c>
      <c r="B3950" t="s">
        <v>5341</v>
      </c>
      <c r="C3950" t="s">
        <v>17</v>
      </c>
      <c r="D3950" s="1">
        <v>45299.916550925926</v>
      </c>
      <c r="E3950" s="18" t="s">
        <v>11</v>
      </c>
      <c r="F3950" s="13" t="s">
        <v>16</v>
      </c>
      <c r="G3950" t="s">
        <v>14</v>
      </c>
      <c r="H3950">
        <v>0</v>
      </c>
      <c r="I3950" s="2"/>
      <c r="J3950" s="4">
        <v>0</v>
      </c>
      <c r="K3950" t="str">
        <f>IF((LEN(relatorio_Ananindeua[[#This Row],[CIF/CPF/CNPJ]])=14),relatorio_Ananindeua[[#This Row],[CIF/CPF/CNPJ]],relatorio_Ananindeua[[#This Row],[Coluna2]])</f>
        <v>41395109000152</v>
      </c>
      <c r="L3950" t="str">
        <f t="shared" si="62"/>
        <v>413******52</v>
      </c>
    </row>
    <row r="3951" spans="1:12" x14ac:dyDescent="0.25">
      <c r="A3951" t="s">
        <v>5332</v>
      </c>
      <c r="B3951" t="s">
        <v>5333</v>
      </c>
      <c r="C3951" t="s">
        <v>17</v>
      </c>
      <c r="D3951" s="1">
        <v>45299.916562500002</v>
      </c>
      <c r="E3951" s="18" t="s">
        <v>11</v>
      </c>
      <c r="F3951" s="13" t="s">
        <v>16</v>
      </c>
      <c r="G3951" t="s">
        <v>14</v>
      </c>
      <c r="H3951">
        <v>0</v>
      </c>
      <c r="I3951" s="2"/>
      <c r="J3951" s="4">
        <v>0</v>
      </c>
      <c r="K3951" t="str">
        <f>IF((LEN(relatorio_Ananindeua[[#This Row],[CIF/CPF/CNPJ]])=14),relatorio_Ananindeua[[#This Row],[CIF/CPF/CNPJ]],relatorio_Ananindeua[[#This Row],[Coluna2]])</f>
        <v>41387646000150</v>
      </c>
      <c r="L3951" t="str">
        <f t="shared" si="62"/>
        <v>413******50</v>
      </c>
    </row>
    <row r="3952" spans="1:12" x14ac:dyDescent="0.25">
      <c r="A3952" t="s">
        <v>1782</v>
      </c>
      <c r="B3952" t="s">
        <v>1783</v>
      </c>
      <c r="C3952" t="s">
        <v>17</v>
      </c>
      <c r="D3952" s="1">
        <v>45299.916585648149</v>
      </c>
      <c r="E3952" s="18" t="s">
        <v>11</v>
      </c>
      <c r="F3952" s="13" t="s">
        <v>16</v>
      </c>
      <c r="G3952" t="s">
        <v>14</v>
      </c>
      <c r="H3952">
        <v>0</v>
      </c>
      <c r="I3952" s="2"/>
      <c r="J3952" s="4">
        <v>0</v>
      </c>
      <c r="K3952" t="str">
        <f>IF((LEN(relatorio_Ananindeua[[#This Row],[CIF/CPF/CNPJ]])=14),relatorio_Ananindeua[[#This Row],[CIF/CPF/CNPJ]],relatorio_Ananindeua[[#This Row],[Coluna2]])</f>
        <v>24360691000100</v>
      </c>
      <c r="L3952" t="str">
        <f t="shared" si="62"/>
        <v>243******00</v>
      </c>
    </row>
    <row r="3953" spans="1:12" x14ac:dyDescent="0.25">
      <c r="A3953" t="s">
        <v>5314</v>
      </c>
      <c r="B3953" t="s">
        <v>5315</v>
      </c>
      <c r="C3953" t="s">
        <v>17</v>
      </c>
      <c r="D3953" s="1">
        <v>45299.916585648149</v>
      </c>
      <c r="E3953" s="18" t="s">
        <v>11</v>
      </c>
      <c r="F3953" s="13" t="s">
        <v>16</v>
      </c>
      <c r="G3953" t="s">
        <v>14</v>
      </c>
      <c r="H3953">
        <v>0</v>
      </c>
      <c r="I3953" s="2"/>
      <c r="J3953" s="4">
        <v>0</v>
      </c>
      <c r="K3953" t="str">
        <f>IF((LEN(relatorio_Ananindeua[[#This Row],[CIF/CPF/CNPJ]])=14),relatorio_Ananindeua[[#This Row],[CIF/CPF/CNPJ]],relatorio_Ananindeua[[#This Row],[Coluna2]])</f>
        <v>41353704000125</v>
      </c>
      <c r="L3953" t="str">
        <f t="shared" si="62"/>
        <v>413******25</v>
      </c>
    </row>
    <row r="3954" spans="1:12" x14ac:dyDescent="0.25">
      <c r="A3954" t="s">
        <v>5320</v>
      </c>
      <c r="B3954" t="s">
        <v>5321</v>
      </c>
      <c r="C3954" t="s">
        <v>17</v>
      </c>
      <c r="D3954" s="1">
        <v>45299.916585648149</v>
      </c>
      <c r="E3954" s="18" t="s">
        <v>11</v>
      </c>
      <c r="F3954" s="13" t="s">
        <v>16</v>
      </c>
      <c r="G3954" t="s">
        <v>14</v>
      </c>
      <c r="H3954">
        <v>0</v>
      </c>
      <c r="I3954" s="2"/>
      <c r="J3954" s="4">
        <v>0</v>
      </c>
      <c r="K3954" t="str">
        <f>IF((LEN(relatorio_Ananindeua[[#This Row],[CIF/CPF/CNPJ]])=14),relatorio_Ananindeua[[#This Row],[CIF/CPF/CNPJ]],relatorio_Ananindeua[[#This Row],[Coluna2]])</f>
        <v>41360812000125</v>
      </c>
      <c r="L3954" t="str">
        <f t="shared" si="62"/>
        <v>413******25</v>
      </c>
    </row>
    <row r="3955" spans="1:12" x14ac:dyDescent="0.25">
      <c r="A3955" t="s">
        <v>5308</v>
      </c>
      <c r="B3955" t="s">
        <v>5309</v>
      </c>
      <c r="C3955" t="s">
        <v>17</v>
      </c>
      <c r="D3955" s="1">
        <v>45299.916689814818</v>
      </c>
      <c r="E3955" s="18" t="s">
        <v>11</v>
      </c>
      <c r="F3955" s="13" t="s">
        <v>16</v>
      </c>
      <c r="G3955" t="s">
        <v>14</v>
      </c>
      <c r="H3955">
        <v>0</v>
      </c>
      <c r="I3955" s="2"/>
      <c r="J3955" s="4">
        <v>0</v>
      </c>
      <c r="K3955" t="str">
        <f>IF((LEN(relatorio_Ananindeua[[#This Row],[CIF/CPF/CNPJ]])=14),relatorio_Ananindeua[[#This Row],[CIF/CPF/CNPJ]],relatorio_Ananindeua[[#This Row],[Coluna2]])</f>
        <v>41326219000162</v>
      </c>
      <c r="L3955" t="str">
        <f t="shared" si="62"/>
        <v>413******62</v>
      </c>
    </row>
    <row r="3956" spans="1:12" x14ac:dyDescent="0.25">
      <c r="A3956" t="s">
        <v>5306</v>
      </c>
      <c r="B3956" t="s">
        <v>5307</v>
      </c>
      <c r="C3956" t="s">
        <v>17</v>
      </c>
      <c r="D3956" s="1">
        <v>45299.916724537034</v>
      </c>
      <c r="E3956" s="18" t="s">
        <v>11</v>
      </c>
      <c r="F3956" s="13" t="s">
        <v>16</v>
      </c>
      <c r="G3956" t="s">
        <v>14</v>
      </c>
      <c r="H3956">
        <v>0</v>
      </c>
      <c r="I3956" s="2"/>
      <c r="J3956" s="4">
        <v>0</v>
      </c>
      <c r="K3956" t="str">
        <f>IF((LEN(relatorio_Ananindeua[[#This Row],[CIF/CPF/CNPJ]])=14),relatorio_Ananindeua[[#This Row],[CIF/CPF/CNPJ]],relatorio_Ananindeua[[#This Row],[Coluna2]])</f>
        <v>41321859000180</v>
      </c>
      <c r="L3956" t="str">
        <f t="shared" si="62"/>
        <v>413******80</v>
      </c>
    </row>
    <row r="3957" spans="1:12" x14ac:dyDescent="0.25">
      <c r="A3957" t="s">
        <v>5280</v>
      </c>
      <c r="B3957" t="s">
        <v>5281</v>
      </c>
      <c r="C3957" t="s">
        <v>17</v>
      </c>
      <c r="D3957" s="1">
        <v>45299.916759259257</v>
      </c>
      <c r="E3957" s="18" t="s">
        <v>11</v>
      </c>
      <c r="F3957" s="13" t="s">
        <v>16</v>
      </c>
      <c r="G3957" t="s">
        <v>14</v>
      </c>
      <c r="H3957">
        <v>0</v>
      </c>
      <c r="I3957" s="2"/>
      <c r="J3957" s="4">
        <v>0</v>
      </c>
      <c r="K3957" t="str">
        <f>IF((LEN(relatorio_Ananindeua[[#This Row],[CIF/CPF/CNPJ]])=14),relatorio_Ananindeua[[#This Row],[CIF/CPF/CNPJ]],relatorio_Ananindeua[[#This Row],[Coluna2]])</f>
        <v>41270453000115</v>
      </c>
      <c r="L3957" t="str">
        <f t="shared" si="62"/>
        <v>412******15</v>
      </c>
    </row>
    <row r="3958" spans="1:12" x14ac:dyDescent="0.25">
      <c r="A3958" t="s">
        <v>5294</v>
      </c>
      <c r="B3958" t="s">
        <v>5295</v>
      </c>
      <c r="C3958" t="s">
        <v>17</v>
      </c>
      <c r="D3958" s="1">
        <v>45299.91678240741</v>
      </c>
      <c r="E3958" s="18" t="s">
        <v>11</v>
      </c>
      <c r="F3958" s="13" t="s">
        <v>16</v>
      </c>
      <c r="G3958" t="s">
        <v>14</v>
      </c>
      <c r="H3958">
        <v>0</v>
      </c>
      <c r="I3958" s="2"/>
      <c r="J3958" s="4">
        <v>0</v>
      </c>
      <c r="K3958" t="str">
        <f>IF((LEN(relatorio_Ananindeua[[#This Row],[CIF/CPF/CNPJ]])=14),relatorio_Ananindeua[[#This Row],[CIF/CPF/CNPJ]],relatorio_Ananindeua[[#This Row],[Coluna2]])</f>
        <v>41292969000160</v>
      </c>
      <c r="L3958" t="str">
        <f t="shared" si="62"/>
        <v>412******60</v>
      </c>
    </row>
    <row r="3959" spans="1:12" x14ac:dyDescent="0.25">
      <c r="A3959" t="s">
        <v>5282</v>
      </c>
      <c r="B3959" t="s">
        <v>5283</v>
      </c>
      <c r="C3959" t="s">
        <v>17</v>
      </c>
      <c r="D3959" s="1">
        <v>45299.916817129626</v>
      </c>
      <c r="E3959" s="18" t="s">
        <v>11</v>
      </c>
      <c r="F3959" s="13" t="s">
        <v>16</v>
      </c>
      <c r="G3959" t="s">
        <v>14</v>
      </c>
      <c r="H3959">
        <v>0</v>
      </c>
      <c r="I3959" s="2"/>
      <c r="J3959" s="4">
        <v>0</v>
      </c>
      <c r="K3959" t="str">
        <f>IF((LEN(relatorio_Ananindeua[[#This Row],[CIF/CPF/CNPJ]])=14),relatorio_Ananindeua[[#This Row],[CIF/CPF/CNPJ]],relatorio_Ananindeua[[#This Row],[Coluna2]])</f>
        <v>41286472000130</v>
      </c>
      <c r="L3959" t="str">
        <f t="shared" si="62"/>
        <v>412******30</v>
      </c>
    </row>
    <row r="3960" spans="1:12" x14ac:dyDescent="0.25">
      <c r="A3960" t="s">
        <v>5288</v>
      </c>
      <c r="B3960" t="s">
        <v>5289</v>
      </c>
      <c r="C3960" t="s">
        <v>17</v>
      </c>
      <c r="D3960" s="1">
        <v>45299.916817129626</v>
      </c>
      <c r="E3960" s="18" t="s">
        <v>11</v>
      </c>
      <c r="F3960" s="13" t="s">
        <v>16</v>
      </c>
      <c r="G3960" t="s">
        <v>14</v>
      </c>
      <c r="H3960">
        <v>0</v>
      </c>
      <c r="I3960" s="2"/>
      <c r="J3960" s="4">
        <v>0</v>
      </c>
      <c r="K3960" t="str">
        <f>IF((LEN(relatorio_Ananindeua[[#This Row],[CIF/CPF/CNPJ]])=14),relatorio_Ananindeua[[#This Row],[CIF/CPF/CNPJ]],relatorio_Ananindeua[[#This Row],[Coluna2]])</f>
        <v>41288971000166</v>
      </c>
      <c r="L3960" t="str">
        <f t="shared" si="62"/>
        <v>412******66</v>
      </c>
    </row>
    <row r="3961" spans="1:12" x14ac:dyDescent="0.25">
      <c r="A3961" t="s">
        <v>5276</v>
      </c>
      <c r="B3961" t="s">
        <v>5277</v>
      </c>
      <c r="C3961" t="s">
        <v>17</v>
      </c>
      <c r="D3961" s="1">
        <v>45299.916828703703</v>
      </c>
      <c r="E3961" s="18" t="s">
        <v>11</v>
      </c>
      <c r="F3961" s="13" t="s">
        <v>16</v>
      </c>
      <c r="G3961" t="s">
        <v>14</v>
      </c>
      <c r="H3961">
        <v>0</v>
      </c>
      <c r="I3961" s="2"/>
      <c r="J3961" s="4">
        <v>0</v>
      </c>
      <c r="K3961" t="str">
        <f>IF((LEN(relatorio_Ananindeua[[#This Row],[CIF/CPF/CNPJ]])=14),relatorio_Ananindeua[[#This Row],[CIF/CPF/CNPJ]],relatorio_Ananindeua[[#This Row],[Coluna2]])</f>
        <v>41257949000159</v>
      </c>
      <c r="L3961" t="str">
        <f t="shared" si="62"/>
        <v>412******59</v>
      </c>
    </row>
    <row r="3962" spans="1:12" x14ac:dyDescent="0.25">
      <c r="A3962" t="s">
        <v>5268</v>
      </c>
      <c r="B3962" t="s">
        <v>5269</v>
      </c>
      <c r="C3962" t="s">
        <v>17</v>
      </c>
      <c r="D3962" s="1">
        <v>45299.91684027778</v>
      </c>
      <c r="E3962" s="18" t="s">
        <v>11</v>
      </c>
      <c r="F3962" s="13" t="s">
        <v>16</v>
      </c>
      <c r="G3962" t="s">
        <v>14</v>
      </c>
      <c r="H3962">
        <v>0</v>
      </c>
      <c r="I3962" s="2"/>
      <c r="J3962" s="4">
        <v>0</v>
      </c>
      <c r="K3962" t="str">
        <f>IF((LEN(relatorio_Ananindeua[[#This Row],[CIF/CPF/CNPJ]])=14),relatorio_Ananindeua[[#This Row],[CIF/CPF/CNPJ]],relatorio_Ananindeua[[#This Row],[Coluna2]])</f>
        <v>41236610000176</v>
      </c>
      <c r="L3962" t="str">
        <f t="shared" si="62"/>
        <v>412******76</v>
      </c>
    </row>
    <row r="3963" spans="1:12" x14ac:dyDescent="0.25">
      <c r="A3963" t="s">
        <v>5278</v>
      </c>
      <c r="B3963" t="s">
        <v>5279</v>
      </c>
      <c r="C3963" t="s">
        <v>17</v>
      </c>
      <c r="D3963" s="1">
        <v>45299.91684027778</v>
      </c>
      <c r="E3963" s="18" t="s">
        <v>11</v>
      </c>
      <c r="F3963" s="13" t="s">
        <v>16</v>
      </c>
      <c r="G3963" t="s">
        <v>14</v>
      </c>
      <c r="H3963">
        <v>0</v>
      </c>
      <c r="I3963" s="2"/>
      <c r="J3963" s="4">
        <v>0</v>
      </c>
      <c r="K3963" t="str">
        <f>IF((LEN(relatorio_Ananindeua[[#This Row],[CIF/CPF/CNPJ]])=14),relatorio_Ananindeua[[#This Row],[CIF/CPF/CNPJ]],relatorio_Ananindeua[[#This Row],[Coluna2]])</f>
        <v>41258415000147</v>
      </c>
      <c r="L3963" t="str">
        <f t="shared" si="62"/>
        <v>412******47</v>
      </c>
    </row>
    <row r="3964" spans="1:12" x14ac:dyDescent="0.25">
      <c r="A3964" t="s">
        <v>5270</v>
      </c>
      <c r="B3964" t="s">
        <v>5271</v>
      </c>
      <c r="C3964" t="s">
        <v>17</v>
      </c>
      <c r="D3964" s="1">
        <v>45299.916851851849</v>
      </c>
      <c r="E3964" s="18" t="s">
        <v>11</v>
      </c>
      <c r="F3964" s="13" t="s">
        <v>16</v>
      </c>
      <c r="G3964" t="s">
        <v>14</v>
      </c>
      <c r="H3964">
        <v>0</v>
      </c>
      <c r="I3964" s="2"/>
      <c r="J3964" s="4">
        <v>0</v>
      </c>
      <c r="K3964" t="str">
        <f>IF((LEN(relatorio_Ananindeua[[#This Row],[CIF/CPF/CNPJ]])=14),relatorio_Ananindeua[[#This Row],[CIF/CPF/CNPJ]],relatorio_Ananindeua[[#This Row],[Coluna2]])</f>
        <v>41241269000147</v>
      </c>
      <c r="L3964" t="str">
        <f t="shared" si="62"/>
        <v>412******47</v>
      </c>
    </row>
    <row r="3965" spans="1:12" x14ac:dyDescent="0.25">
      <c r="A3965" t="s">
        <v>5258</v>
      </c>
      <c r="B3965" t="s">
        <v>5259</v>
      </c>
      <c r="C3965" t="s">
        <v>17</v>
      </c>
      <c r="D3965" s="1">
        <v>45299.916932870372</v>
      </c>
      <c r="E3965" s="18" t="s">
        <v>11</v>
      </c>
      <c r="F3965" s="13" t="s">
        <v>16</v>
      </c>
      <c r="G3965" t="s">
        <v>14</v>
      </c>
      <c r="H3965">
        <v>0</v>
      </c>
      <c r="I3965" s="2"/>
      <c r="J3965" s="4">
        <v>0</v>
      </c>
      <c r="K3965" t="str">
        <f>IF((LEN(relatorio_Ananindeua[[#This Row],[CIF/CPF/CNPJ]])=14),relatorio_Ananindeua[[#This Row],[CIF/CPF/CNPJ]],relatorio_Ananindeua[[#This Row],[Coluna2]])</f>
        <v>41207053000165</v>
      </c>
      <c r="L3965" t="str">
        <f t="shared" si="62"/>
        <v>412******65</v>
      </c>
    </row>
    <row r="3966" spans="1:12" x14ac:dyDescent="0.25">
      <c r="A3966" t="s">
        <v>5062</v>
      </c>
      <c r="B3966" t="s">
        <v>5063</v>
      </c>
      <c r="C3966" t="s">
        <v>17</v>
      </c>
      <c r="D3966" s="1">
        <v>45299.917002314818</v>
      </c>
      <c r="E3966" s="18" t="s">
        <v>11</v>
      </c>
      <c r="F3966" s="13" t="s">
        <v>16</v>
      </c>
      <c r="G3966" t="s">
        <v>14</v>
      </c>
      <c r="H3966">
        <v>0</v>
      </c>
      <c r="I3966" s="2"/>
      <c r="J3966" s="4">
        <v>0</v>
      </c>
      <c r="K3966" t="str">
        <f>IF((LEN(relatorio_Ananindeua[[#This Row],[CIF/CPF/CNPJ]])=14),relatorio_Ananindeua[[#This Row],[CIF/CPF/CNPJ]],relatorio_Ananindeua[[#This Row],[Coluna2]])</f>
        <v>40501349000121</v>
      </c>
      <c r="L3966" t="str">
        <f t="shared" si="62"/>
        <v>405******21</v>
      </c>
    </row>
    <row r="3967" spans="1:12" x14ac:dyDescent="0.25">
      <c r="A3967" t="s">
        <v>5254</v>
      </c>
      <c r="B3967" t="s">
        <v>5255</v>
      </c>
      <c r="C3967" t="s">
        <v>17</v>
      </c>
      <c r="D3967" s="1">
        <v>45299.917002314818</v>
      </c>
      <c r="E3967" s="18" t="s">
        <v>11</v>
      </c>
      <c r="F3967" s="13" t="s">
        <v>16</v>
      </c>
      <c r="G3967" t="s">
        <v>14</v>
      </c>
      <c r="H3967">
        <v>0</v>
      </c>
      <c r="I3967" s="2"/>
      <c r="J3967" s="4">
        <v>0</v>
      </c>
      <c r="K3967" t="str">
        <f>IF((LEN(relatorio_Ananindeua[[#This Row],[CIF/CPF/CNPJ]])=14),relatorio_Ananindeua[[#This Row],[CIF/CPF/CNPJ]],relatorio_Ananindeua[[#This Row],[Coluna2]])</f>
        <v>41196626000100</v>
      </c>
      <c r="L3967" t="str">
        <f t="shared" si="62"/>
        <v>411******00</v>
      </c>
    </row>
    <row r="3968" spans="1:12" x14ac:dyDescent="0.25">
      <c r="A3968" t="s">
        <v>5250</v>
      </c>
      <c r="B3968" t="s">
        <v>5251</v>
      </c>
      <c r="C3968" t="s">
        <v>17</v>
      </c>
      <c r="D3968" s="1">
        <v>45299.917037037034</v>
      </c>
      <c r="E3968" s="18" t="s">
        <v>11</v>
      </c>
      <c r="F3968" s="13" t="s">
        <v>16</v>
      </c>
      <c r="G3968" t="s">
        <v>14</v>
      </c>
      <c r="H3968">
        <v>0</v>
      </c>
      <c r="I3968" s="2"/>
      <c r="J3968" s="4">
        <v>0</v>
      </c>
      <c r="K3968" t="str">
        <f>IF((LEN(relatorio_Ananindeua[[#This Row],[CIF/CPF/CNPJ]])=14),relatorio_Ananindeua[[#This Row],[CIF/CPF/CNPJ]],relatorio_Ananindeua[[#This Row],[Coluna2]])</f>
        <v>41149380000108</v>
      </c>
      <c r="L3968" t="str">
        <f t="shared" si="62"/>
        <v>411******08</v>
      </c>
    </row>
    <row r="3969" spans="1:12" x14ac:dyDescent="0.25">
      <c r="A3969" t="s">
        <v>5252</v>
      </c>
      <c r="B3969" t="s">
        <v>5253</v>
      </c>
      <c r="C3969" t="s">
        <v>17</v>
      </c>
      <c r="D3969" s="1">
        <v>45299.917037037034</v>
      </c>
      <c r="E3969" s="18" t="s">
        <v>11</v>
      </c>
      <c r="F3969" s="13" t="s">
        <v>16</v>
      </c>
      <c r="G3969" t="s">
        <v>14</v>
      </c>
      <c r="H3969">
        <v>0</v>
      </c>
      <c r="I3969" s="2"/>
      <c r="J3969" s="4">
        <v>0</v>
      </c>
      <c r="K3969" t="str">
        <f>IF((LEN(relatorio_Ananindeua[[#This Row],[CIF/CPF/CNPJ]])=14),relatorio_Ananindeua[[#This Row],[CIF/CPF/CNPJ]],relatorio_Ananindeua[[#This Row],[Coluna2]])</f>
        <v>41181110000184</v>
      </c>
      <c r="L3969" t="str">
        <f t="shared" si="62"/>
        <v>411******84</v>
      </c>
    </row>
    <row r="3970" spans="1:12" x14ac:dyDescent="0.25">
      <c r="A3970" t="s">
        <v>2146</v>
      </c>
      <c r="B3970" t="s">
        <v>2147</v>
      </c>
      <c r="C3970" t="s">
        <v>17</v>
      </c>
      <c r="D3970" s="1">
        <v>45299.917118055557</v>
      </c>
      <c r="E3970" s="18" t="s">
        <v>11</v>
      </c>
      <c r="F3970" s="13" t="s">
        <v>16</v>
      </c>
      <c r="G3970" t="s">
        <v>14</v>
      </c>
      <c r="H3970">
        <v>0</v>
      </c>
      <c r="I3970" s="2"/>
      <c r="J3970" s="4">
        <v>0</v>
      </c>
      <c r="K3970" t="str">
        <f>IF((LEN(relatorio_Ananindeua[[#This Row],[CIF/CPF/CNPJ]])=14),relatorio_Ananindeua[[#This Row],[CIF/CPF/CNPJ]],relatorio_Ananindeua[[#This Row],[Coluna2]])</f>
        <v>27342866000137</v>
      </c>
      <c r="L3970" t="str">
        <f t="shared" si="62"/>
        <v>273******37</v>
      </c>
    </row>
    <row r="3971" spans="1:12" x14ac:dyDescent="0.25">
      <c r="A3971" t="s">
        <v>5244</v>
      </c>
      <c r="B3971" t="s">
        <v>5245</v>
      </c>
      <c r="C3971" t="s">
        <v>17</v>
      </c>
      <c r="D3971" s="1">
        <v>45299.917118055557</v>
      </c>
      <c r="E3971" s="18" t="s">
        <v>11</v>
      </c>
      <c r="F3971" s="13" t="s">
        <v>16</v>
      </c>
      <c r="G3971" t="s">
        <v>14</v>
      </c>
      <c r="H3971">
        <v>0</v>
      </c>
      <c r="I3971" s="2"/>
      <c r="J3971" s="4">
        <v>0</v>
      </c>
      <c r="K3971" t="str">
        <f>IF((LEN(relatorio_Ananindeua[[#This Row],[CIF/CPF/CNPJ]])=14),relatorio_Ananindeua[[#This Row],[CIF/CPF/CNPJ]],relatorio_Ananindeua[[#This Row],[Coluna2]])</f>
        <v>41114735000123</v>
      </c>
      <c r="L3971" t="str">
        <f t="shared" si="62"/>
        <v>411******23</v>
      </c>
    </row>
    <row r="3972" spans="1:12" x14ac:dyDescent="0.25">
      <c r="A3972" t="s">
        <v>5218</v>
      </c>
      <c r="B3972" t="s">
        <v>5219</v>
      </c>
      <c r="C3972" t="s">
        <v>17</v>
      </c>
      <c r="D3972" s="1">
        <v>45299.917164351849</v>
      </c>
      <c r="E3972" s="18" t="s">
        <v>11</v>
      </c>
      <c r="F3972" s="13" t="s">
        <v>16</v>
      </c>
      <c r="G3972" t="s">
        <v>14</v>
      </c>
      <c r="H3972">
        <v>0</v>
      </c>
      <c r="I3972" s="2"/>
      <c r="J3972" s="4">
        <v>0</v>
      </c>
      <c r="K3972" t="str">
        <f>IF((LEN(relatorio_Ananindeua[[#This Row],[CIF/CPF/CNPJ]])=14),relatorio_Ananindeua[[#This Row],[CIF/CPF/CNPJ]],relatorio_Ananindeua[[#This Row],[Coluna2]])</f>
        <v>41038992000123</v>
      </c>
      <c r="L3972" t="str">
        <f t="shared" si="62"/>
        <v>410******23</v>
      </c>
    </row>
    <row r="3973" spans="1:12" x14ac:dyDescent="0.25">
      <c r="A3973" t="s">
        <v>5206</v>
      </c>
      <c r="B3973" t="s">
        <v>5207</v>
      </c>
      <c r="C3973" t="s">
        <v>17</v>
      </c>
      <c r="D3973" s="1">
        <v>45299.917199074072</v>
      </c>
      <c r="E3973" s="18" t="s">
        <v>11</v>
      </c>
      <c r="F3973" s="13" t="s">
        <v>16</v>
      </c>
      <c r="G3973" t="s">
        <v>14</v>
      </c>
      <c r="H3973">
        <v>0</v>
      </c>
      <c r="I3973" s="2"/>
      <c r="J3973" s="4">
        <v>0</v>
      </c>
      <c r="K3973" t="str">
        <f>IF((LEN(relatorio_Ananindeua[[#This Row],[CIF/CPF/CNPJ]])=14),relatorio_Ananindeua[[#This Row],[CIF/CPF/CNPJ]],relatorio_Ananindeua[[#This Row],[Coluna2]])</f>
        <v>41007195000189</v>
      </c>
      <c r="L3973" t="str">
        <f t="shared" si="62"/>
        <v>410******89</v>
      </c>
    </row>
    <row r="3974" spans="1:12" x14ac:dyDescent="0.25">
      <c r="A3974" t="s">
        <v>5212</v>
      </c>
      <c r="B3974" t="s">
        <v>5213</v>
      </c>
      <c r="C3974" t="s">
        <v>17</v>
      </c>
      <c r="D3974" s="1">
        <v>45299.917199074072</v>
      </c>
      <c r="E3974" s="18" t="s">
        <v>11</v>
      </c>
      <c r="F3974" s="13" t="s">
        <v>16</v>
      </c>
      <c r="G3974" t="s">
        <v>14</v>
      </c>
      <c r="H3974">
        <v>0</v>
      </c>
      <c r="I3974" s="2"/>
      <c r="J3974" s="4">
        <v>0</v>
      </c>
      <c r="K3974" t="str">
        <f>IF((LEN(relatorio_Ananindeua[[#This Row],[CIF/CPF/CNPJ]])=14),relatorio_Ananindeua[[#This Row],[CIF/CPF/CNPJ]],relatorio_Ananindeua[[#This Row],[Coluna2]])</f>
        <v>41023124000170</v>
      </c>
      <c r="L3974" t="str">
        <f t="shared" si="62"/>
        <v>410******70</v>
      </c>
    </row>
    <row r="3975" spans="1:12" x14ac:dyDescent="0.25">
      <c r="A3975" t="s">
        <v>5198</v>
      </c>
      <c r="B3975" t="s">
        <v>5199</v>
      </c>
      <c r="C3975" t="s">
        <v>17</v>
      </c>
      <c r="D3975" s="1">
        <v>45299.917256944442</v>
      </c>
      <c r="E3975" s="18" t="s">
        <v>11</v>
      </c>
      <c r="F3975" s="13" t="s">
        <v>16</v>
      </c>
      <c r="G3975" t="s">
        <v>14</v>
      </c>
      <c r="H3975">
        <v>0</v>
      </c>
      <c r="I3975" s="2"/>
      <c r="J3975" s="4">
        <v>0</v>
      </c>
      <c r="K3975" t="str">
        <f>IF((LEN(relatorio_Ananindeua[[#This Row],[CIF/CPF/CNPJ]])=14),relatorio_Ananindeua[[#This Row],[CIF/CPF/CNPJ]],relatorio_Ananindeua[[#This Row],[Coluna2]])</f>
        <v>40972703000104</v>
      </c>
      <c r="L3975" t="str">
        <f t="shared" si="62"/>
        <v>409******04</v>
      </c>
    </row>
    <row r="3976" spans="1:12" x14ac:dyDescent="0.25">
      <c r="A3976" t="s">
        <v>5194</v>
      </c>
      <c r="B3976" t="s">
        <v>5195</v>
      </c>
      <c r="C3976" t="s">
        <v>17</v>
      </c>
      <c r="D3976" s="1">
        <v>45299.917268518519</v>
      </c>
      <c r="E3976" s="18" t="s">
        <v>11</v>
      </c>
      <c r="F3976" s="13" t="s">
        <v>16</v>
      </c>
      <c r="G3976" t="s">
        <v>14</v>
      </c>
      <c r="H3976">
        <v>0</v>
      </c>
      <c r="I3976" s="2"/>
      <c r="J3976" s="4">
        <v>0</v>
      </c>
      <c r="K3976" t="str">
        <f>IF((LEN(relatorio_Ananindeua[[#This Row],[CIF/CPF/CNPJ]])=14),relatorio_Ananindeua[[#This Row],[CIF/CPF/CNPJ]],relatorio_Ananindeua[[#This Row],[Coluna2]])</f>
        <v>40955868000160</v>
      </c>
      <c r="L3976" t="str">
        <f t="shared" si="62"/>
        <v>409******60</v>
      </c>
    </row>
    <row r="3977" spans="1:12" x14ac:dyDescent="0.25">
      <c r="A3977" t="s">
        <v>5192</v>
      </c>
      <c r="B3977" t="s">
        <v>5193</v>
      </c>
      <c r="C3977" t="s">
        <v>17</v>
      </c>
      <c r="D3977" s="1">
        <v>45299.917280092595</v>
      </c>
      <c r="E3977" s="18" t="s">
        <v>11</v>
      </c>
      <c r="F3977" s="13" t="s">
        <v>16</v>
      </c>
      <c r="G3977" t="s">
        <v>14</v>
      </c>
      <c r="H3977">
        <v>0</v>
      </c>
      <c r="I3977" s="2"/>
      <c r="J3977" s="4">
        <v>0</v>
      </c>
      <c r="K3977" t="str">
        <f>IF((LEN(relatorio_Ananindeua[[#This Row],[CIF/CPF/CNPJ]])=14),relatorio_Ananindeua[[#This Row],[CIF/CPF/CNPJ]],relatorio_Ananindeua[[#This Row],[Coluna2]])</f>
        <v>40939732000166</v>
      </c>
      <c r="L3977" t="str">
        <f t="shared" si="62"/>
        <v>409******66</v>
      </c>
    </row>
    <row r="3978" spans="1:12" x14ac:dyDescent="0.25">
      <c r="A3978" t="s">
        <v>5188</v>
      </c>
      <c r="B3978" t="s">
        <v>5189</v>
      </c>
      <c r="C3978" t="s">
        <v>17</v>
      </c>
      <c r="D3978" s="1">
        <v>45299.917291666665</v>
      </c>
      <c r="E3978" s="18" t="s">
        <v>11</v>
      </c>
      <c r="F3978" s="13" t="s">
        <v>16</v>
      </c>
      <c r="G3978" t="s">
        <v>14</v>
      </c>
      <c r="H3978">
        <v>0</v>
      </c>
      <c r="I3978" s="2"/>
      <c r="J3978" s="4">
        <v>0</v>
      </c>
      <c r="K3978" t="str">
        <f>IF((LEN(relatorio_Ananindeua[[#This Row],[CIF/CPF/CNPJ]])=14),relatorio_Ananindeua[[#This Row],[CIF/CPF/CNPJ]],relatorio_Ananindeua[[#This Row],[Coluna2]])</f>
        <v>40936681000119</v>
      </c>
      <c r="L3978" t="str">
        <f t="shared" si="62"/>
        <v>409******19</v>
      </c>
    </row>
    <row r="3979" spans="1:12" x14ac:dyDescent="0.25">
      <c r="A3979" t="s">
        <v>5190</v>
      </c>
      <c r="B3979" t="s">
        <v>5191</v>
      </c>
      <c r="C3979" t="s">
        <v>17</v>
      </c>
      <c r="D3979" s="1">
        <v>45299.917326388888</v>
      </c>
      <c r="E3979" s="18" t="s">
        <v>11</v>
      </c>
      <c r="F3979" s="13" t="s">
        <v>16</v>
      </c>
      <c r="G3979" t="s">
        <v>14</v>
      </c>
      <c r="H3979">
        <v>0</v>
      </c>
      <c r="I3979" s="2"/>
      <c r="J3979" s="4">
        <v>0</v>
      </c>
      <c r="K3979" t="str">
        <f>IF((LEN(relatorio_Ananindeua[[#This Row],[CIF/CPF/CNPJ]])=14),relatorio_Ananindeua[[#This Row],[CIF/CPF/CNPJ]],relatorio_Ananindeua[[#This Row],[Coluna2]])</f>
        <v>40937866000148</v>
      </c>
      <c r="L3979" t="str">
        <f t="shared" si="62"/>
        <v>409******48</v>
      </c>
    </row>
    <row r="3980" spans="1:12" x14ac:dyDescent="0.25">
      <c r="A3980" t="s">
        <v>5180</v>
      </c>
      <c r="B3980" t="s">
        <v>5181</v>
      </c>
      <c r="C3980" t="s">
        <v>17</v>
      </c>
      <c r="D3980" s="1">
        <v>45299.917337962965</v>
      </c>
      <c r="E3980" s="18" t="s">
        <v>11</v>
      </c>
      <c r="F3980" s="13" t="s">
        <v>16</v>
      </c>
      <c r="G3980" t="s">
        <v>14</v>
      </c>
      <c r="H3980">
        <v>0</v>
      </c>
      <c r="I3980" s="2"/>
      <c r="J3980" s="4">
        <v>0</v>
      </c>
      <c r="K3980" t="str">
        <f>IF((LEN(relatorio_Ananindeua[[#This Row],[CIF/CPF/CNPJ]])=14),relatorio_Ananindeua[[#This Row],[CIF/CPF/CNPJ]],relatorio_Ananindeua[[#This Row],[Coluna2]])</f>
        <v>40895713000185</v>
      </c>
      <c r="L3980" t="str">
        <f t="shared" si="62"/>
        <v>408******85</v>
      </c>
    </row>
    <row r="3981" spans="1:12" x14ac:dyDescent="0.25">
      <c r="A3981" t="s">
        <v>5166</v>
      </c>
      <c r="B3981" t="s">
        <v>5167</v>
      </c>
      <c r="C3981" t="s">
        <v>17</v>
      </c>
      <c r="D3981" s="1">
        <v>45299.91747685185</v>
      </c>
      <c r="E3981" s="18" t="s">
        <v>11</v>
      </c>
      <c r="F3981" s="13" t="s">
        <v>16</v>
      </c>
      <c r="G3981" t="s">
        <v>14</v>
      </c>
      <c r="H3981">
        <v>0</v>
      </c>
      <c r="I3981" s="2"/>
      <c r="J3981" s="4">
        <v>0</v>
      </c>
      <c r="K3981" t="str">
        <f>IF((LEN(relatorio_Ananindeua[[#This Row],[CIF/CPF/CNPJ]])=14),relatorio_Ananindeua[[#This Row],[CIF/CPF/CNPJ]],relatorio_Ananindeua[[#This Row],[Coluna2]])</f>
        <v>40840206000144</v>
      </c>
      <c r="L3981" t="str">
        <f t="shared" si="62"/>
        <v>408******44</v>
      </c>
    </row>
    <row r="3982" spans="1:12" x14ac:dyDescent="0.25">
      <c r="A3982" t="s">
        <v>5170</v>
      </c>
      <c r="B3982" t="s">
        <v>5171</v>
      </c>
      <c r="C3982" t="s">
        <v>17</v>
      </c>
      <c r="D3982" s="1">
        <v>45299.91747685185</v>
      </c>
      <c r="E3982" s="18" t="s">
        <v>11</v>
      </c>
      <c r="F3982" s="13" t="s">
        <v>16</v>
      </c>
      <c r="G3982" t="s">
        <v>14</v>
      </c>
      <c r="H3982">
        <v>0</v>
      </c>
      <c r="I3982" s="2"/>
      <c r="J3982" s="4">
        <v>0</v>
      </c>
      <c r="K3982" t="str">
        <f>IF((LEN(relatorio_Ananindeua[[#This Row],[CIF/CPF/CNPJ]])=14),relatorio_Ananindeua[[#This Row],[CIF/CPF/CNPJ]],relatorio_Ananindeua[[#This Row],[Coluna2]])</f>
        <v>40844668000130</v>
      </c>
      <c r="L3982" t="str">
        <f t="shared" si="62"/>
        <v>408******30</v>
      </c>
    </row>
    <row r="3983" spans="1:12" x14ac:dyDescent="0.25">
      <c r="A3983" t="s">
        <v>3548</v>
      </c>
      <c r="B3983" t="s">
        <v>3549</v>
      </c>
      <c r="C3983" t="s">
        <v>17</v>
      </c>
      <c r="D3983" s="1">
        <v>45299.917719907404</v>
      </c>
      <c r="E3983" s="18" t="s">
        <v>11</v>
      </c>
      <c r="F3983" s="13" t="s">
        <v>16</v>
      </c>
      <c r="G3983" t="s">
        <v>14</v>
      </c>
      <c r="H3983">
        <v>0</v>
      </c>
      <c r="I3983" s="2"/>
      <c r="J3983" s="4">
        <v>0</v>
      </c>
      <c r="K3983" t="str">
        <f>IF((LEN(relatorio_Ananindeua[[#This Row],[CIF/CPF/CNPJ]])=14),relatorio_Ananindeua[[#This Row],[CIF/CPF/CNPJ]],relatorio_Ananindeua[[#This Row],[Coluna2]])</f>
        <v>33997755000161</v>
      </c>
      <c r="L3983" t="str">
        <f t="shared" si="62"/>
        <v>339******61</v>
      </c>
    </row>
    <row r="3984" spans="1:12" x14ac:dyDescent="0.25">
      <c r="A3984" t="s">
        <v>678</v>
      </c>
      <c r="B3984" t="s">
        <v>679</v>
      </c>
      <c r="C3984" t="s">
        <v>17</v>
      </c>
      <c r="D3984" s="1">
        <v>45299.917743055557</v>
      </c>
      <c r="E3984" s="18" t="s">
        <v>11</v>
      </c>
      <c r="F3984" s="13" t="s">
        <v>16</v>
      </c>
      <c r="G3984" t="s">
        <v>14</v>
      </c>
      <c r="H3984">
        <v>0</v>
      </c>
      <c r="I3984" s="2"/>
      <c r="J3984" s="4">
        <v>0</v>
      </c>
      <c r="K3984" t="str">
        <f>IF((LEN(relatorio_Ananindeua[[#This Row],[CIF/CPF/CNPJ]])=14),relatorio_Ananindeua[[#This Row],[CIF/CPF/CNPJ]],relatorio_Ananindeua[[#This Row],[Coluna2]])</f>
        <v>14959390000136</v>
      </c>
      <c r="L3984" t="str">
        <f t="shared" si="62"/>
        <v>149******36</v>
      </c>
    </row>
    <row r="3985" spans="1:12" x14ac:dyDescent="0.25">
      <c r="A3985" t="s">
        <v>1297</v>
      </c>
      <c r="B3985" t="s">
        <v>1298</v>
      </c>
      <c r="C3985" t="s">
        <v>17</v>
      </c>
      <c r="D3985" s="1">
        <v>45299.917743055557</v>
      </c>
      <c r="E3985" s="18" t="s">
        <v>11</v>
      </c>
      <c r="F3985" s="13" t="s">
        <v>16</v>
      </c>
      <c r="G3985" t="s">
        <v>14</v>
      </c>
      <c r="H3985">
        <v>0</v>
      </c>
      <c r="I3985" s="2"/>
      <c r="J3985" s="4">
        <v>0</v>
      </c>
      <c r="K3985" t="str">
        <f>IF((LEN(relatorio_Ananindeua[[#This Row],[CIF/CPF/CNPJ]])=14),relatorio_Ananindeua[[#This Row],[CIF/CPF/CNPJ]],relatorio_Ananindeua[[#This Row],[Coluna2]])</f>
        <v>20137421000176</v>
      </c>
      <c r="L3985" t="str">
        <f t="shared" si="62"/>
        <v>201******76</v>
      </c>
    </row>
    <row r="3986" spans="1:12" x14ac:dyDescent="0.25">
      <c r="A3986" t="s">
        <v>5126</v>
      </c>
      <c r="B3986" t="s">
        <v>5127</v>
      </c>
      <c r="C3986" t="s">
        <v>17</v>
      </c>
      <c r="D3986" s="1">
        <v>45299.917766203704</v>
      </c>
      <c r="E3986" s="18" t="s">
        <v>11</v>
      </c>
      <c r="F3986" s="13" t="s">
        <v>16</v>
      </c>
      <c r="G3986" t="s">
        <v>14</v>
      </c>
      <c r="H3986">
        <v>0</v>
      </c>
      <c r="I3986" s="2"/>
      <c r="J3986" s="4">
        <v>0</v>
      </c>
      <c r="K3986" t="str">
        <f>IF((LEN(relatorio_Ananindeua[[#This Row],[CIF/CPF/CNPJ]])=14),relatorio_Ananindeua[[#This Row],[CIF/CPF/CNPJ]],relatorio_Ananindeua[[#This Row],[Coluna2]])</f>
        <v>40689829000168</v>
      </c>
      <c r="L3986" t="str">
        <f t="shared" ref="L3986:L4049" si="63">_xlfn.CONCAT(LEFT(A3986,3),REPT("*",6),RIGHT(A3986,2))</f>
        <v>406******68</v>
      </c>
    </row>
    <row r="3987" spans="1:12" x14ac:dyDescent="0.25">
      <c r="A3987" t="s">
        <v>5128</v>
      </c>
      <c r="B3987" t="s">
        <v>5129</v>
      </c>
      <c r="C3987" t="s">
        <v>17</v>
      </c>
      <c r="D3987" s="1">
        <v>45299.91777777778</v>
      </c>
      <c r="E3987" s="18" t="s">
        <v>11</v>
      </c>
      <c r="F3987" s="13" t="s">
        <v>16</v>
      </c>
      <c r="G3987" t="s">
        <v>14</v>
      </c>
      <c r="H3987">
        <v>0</v>
      </c>
      <c r="I3987" s="2"/>
      <c r="J3987" s="4">
        <v>0</v>
      </c>
      <c r="K3987" t="str">
        <f>IF((LEN(relatorio_Ananindeua[[#This Row],[CIF/CPF/CNPJ]])=14),relatorio_Ananindeua[[#This Row],[CIF/CPF/CNPJ]],relatorio_Ananindeua[[#This Row],[Coluna2]])</f>
        <v>40699049000107</v>
      </c>
      <c r="L3987" t="str">
        <f t="shared" si="63"/>
        <v>406******07</v>
      </c>
    </row>
    <row r="3988" spans="1:12" x14ac:dyDescent="0.25">
      <c r="A3988" t="s">
        <v>1839</v>
      </c>
      <c r="B3988" t="s">
        <v>1840</v>
      </c>
      <c r="C3988" t="s">
        <v>17</v>
      </c>
      <c r="D3988" s="1">
        <v>45299.91778935185</v>
      </c>
      <c r="E3988" s="18" t="s">
        <v>11</v>
      </c>
      <c r="F3988" s="13" t="s">
        <v>16</v>
      </c>
      <c r="G3988" t="s">
        <v>14</v>
      </c>
      <c r="H3988">
        <v>0</v>
      </c>
      <c r="I3988" s="2"/>
      <c r="J3988" s="4">
        <v>0</v>
      </c>
      <c r="K3988" t="str">
        <f>IF((LEN(relatorio_Ananindeua[[#This Row],[CIF/CPF/CNPJ]])=14),relatorio_Ananindeua[[#This Row],[CIF/CPF/CNPJ]],relatorio_Ananindeua[[#This Row],[Coluna2]])</f>
        <v>24747542000190</v>
      </c>
      <c r="L3988" t="str">
        <f t="shared" si="63"/>
        <v>247******90</v>
      </c>
    </row>
    <row r="3989" spans="1:12" x14ac:dyDescent="0.25">
      <c r="A3989" t="s">
        <v>1962</v>
      </c>
      <c r="B3989" t="s">
        <v>1963</v>
      </c>
      <c r="C3989" t="s">
        <v>17</v>
      </c>
      <c r="D3989" s="1">
        <v>45299.91778935185</v>
      </c>
      <c r="E3989" s="18" t="s">
        <v>11</v>
      </c>
      <c r="F3989" s="13" t="s">
        <v>16</v>
      </c>
      <c r="G3989" t="s">
        <v>14</v>
      </c>
      <c r="H3989">
        <v>0</v>
      </c>
      <c r="I3989" s="2"/>
      <c r="J3989" s="4">
        <v>0</v>
      </c>
      <c r="K3989" t="str">
        <f>IF((LEN(relatorio_Ananindeua[[#This Row],[CIF/CPF/CNPJ]])=14),relatorio_Ananindeua[[#This Row],[CIF/CPF/CNPJ]],relatorio_Ananindeua[[#This Row],[Coluna2]])</f>
        <v>26177607000135</v>
      </c>
      <c r="L3989" t="str">
        <f t="shared" si="63"/>
        <v>261******35</v>
      </c>
    </row>
    <row r="3990" spans="1:12" x14ac:dyDescent="0.25">
      <c r="A3990" t="s">
        <v>5132</v>
      </c>
      <c r="B3990" t="s">
        <v>5133</v>
      </c>
      <c r="C3990" t="s">
        <v>17</v>
      </c>
      <c r="D3990" s="1">
        <v>45299.91778935185</v>
      </c>
      <c r="E3990" s="18" t="s">
        <v>11</v>
      </c>
      <c r="F3990" s="13" t="s">
        <v>16</v>
      </c>
      <c r="G3990" t="s">
        <v>14</v>
      </c>
      <c r="H3990">
        <v>0</v>
      </c>
      <c r="I3990" s="2"/>
      <c r="J3990" s="4">
        <v>0</v>
      </c>
      <c r="K3990" t="str">
        <f>IF((LEN(relatorio_Ananindeua[[#This Row],[CIF/CPF/CNPJ]])=14),relatorio_Ananindeua[[#This Row],[CIF/CPF/CNPJ]],relatorio_Ananindeua[[#This Row],[Coluna2]])</f>
        <v>40710203000196</v>
      </c>
      <c r="L3990" t="str">
        <f t="shared" si="63"/>
        <v>407******96</v>
      </c>
    </row>
    <row r="3991" spans="1:12" x14ac:dyDescent="0.25">
      <c r="A3991" t="s">
        <v>5114</v>
      </c>
      <c r="B3991" t="s">
        <v>5115</v>
      </c>
      <c r="C3991" t="s">
        <v>17</v>
      </c>
      <c r="D3991" s="1">
        <v>45299.917800925927</v>
      </c>
      <c r="E3991" s="18" t="s">
        <v>11</v>
      </c>
      <c r="F3991" s="13" t="s">
        <v>16</v>
      </c>
      <c r="G3991" t="s">
        <v>14</v>
      </c>
      <c r="H3991">
        <v>0</v>
      </c>
      <c r="I3991" s="2"/>
      <c r="J3991" s="4">
        <v>0</v>
      </c>
      <c r="K3991" t="str">
        <f>IF((LEN(relatorio_Ananindeua[[#This Row],[CIF/CPF/CNPJ]])=14),relatorio_Ananindeua[[#This Row],[CIF/CPF/CNPJ]],relatorio_Ananindeua[[#This Row],[Coluna2]])</f>
        <v>40654828000188</v>
      </c>
      <c r="L3991" t="str">
        <f t="shared" si="63"/>
        <v>406******88</v>
      </c>
    </row>
    <row r="3992" spans="1:12" x14ac:dyDescent="0.25">
      <c r="A3992" t="s">
        <v>5120</v>
      </c>
      <c r="B3992" t="s">
        <v>5121</v>
      </c>
      <c r="C3992" t="s">
        <v>17</v>
      </c>
      <c r="D3992" s="1">
        <v>45299.917812500003</v>
      </c>
      <c r="E3992" s="18" t="s">
        <v>11</v>
      </c>
      <c r="F3992" s="13" t="s">
        <v>16</v>
      </c>
      <c r="G3992" t="s">
        <v>14</v>
      </c>
      <c r="H3992">
        <v>0</v>
      </c>
      <c r="I3992" s="2"/>
      <c r="J3992" s="4">
        <v>0</v>
      </c>
      <c r="K3992" t="str">
        <f>IF((LEN(relatorio_Ananindeua[[#This Row],[CIF/CPF/CNPJ]])=14),relatorio_Ananindeua[[#This Row],[CIF/CPF/CNPJ]],relatorio_Ananindeua[[#This Row],[Coluna2]])</f>
        <v>40683845000143</v>
      </c>
      <c r="L3992" t="str">
        <f t="shared" si="63"/>
        <v>406******43</v>
      </c>
    </row>
    <row r="3993" spans="1:12" x14ac:dyDescent="0.25">
      <c r="A3993" t="s">
        <v>547</v>
      </c>
      <c r="B3993" t="s">
        <v>548</v>
      </c>
      <c r="C3993" t="s">
        <v>17</v>
      </c>
      <c r="D3993" s="1">
        <v>45299.917847222219</v>
      </c>
      <c r="E3993" s="18" t="s">
        <v>11</v>
      </c>
      <c r="F3993" s="13" t="s">
        <v>16</v>
      </c>
      <c r="G3993" t="s">
        <v>14</v>
      </c>
      <c r="H3993">
        <v>0</v>
      </c>
      <c r="I3993" s="2"/>
      <c r="J3993" s="4">
        <v>0</v>
      </c>
      <c r="K3993" t="str">
        <f>IF((LEN(relatorio_Ananindeua[[#This Row],[CIF/CPF/CNPJ]])=14),relatorio_Ananindeua[[#This Row],[CIF/CPF/CNPJ]],relatorio_Ananindeua[[#This Row],[Coluna2]])</f>
        <v>13887073000199</v>
      </c>
      <c r="L3993" t="str">
        <f t="shared" si="63"/>
        <v>138******99</v>
      </c>
    </row>
    <row r="3994" spans="1:12" x14ac:dyDescent="0.25">
      <c r="A3994" t="s">
        <v>267</v>
      </c>
      <c r="B3994" t="s">
        <v>268</v>
      </c>
      <c r="C3994" t="s">
        <v>17</v>
      </c>
      <c r="D3994" s="1">
        <v>45299.917893518519</v>
      </c>
      <c r="E3994" s="18" t="s">
        <v>11</v>
      </c>
      <c r="F3994" s="13" t="s">
        <v>16</v>
      </c>
      <c r="G3994" t="s">
        <v>14</v>
      </c>
      <c r="H3994">
        <v>0</v>
      </c>
      <c r="I3994" s="2"/>
      <c r="J3994" s="4">
        <v>0</v>
      </c>
      <c r="K3994" t="str">
        <f>IF((LEN(relatorio_Ananindeua[[#This Row],[CIF/CPF/CNPJ]])=14),relatorio_Ananindeua[[#This Row],[CIF/CPF/CNPJ]],relatorio_Ananindeua[[#This Row],[Coluna2]])</f>
        <v>12562082000147</v>
      </c>
      <c r="L3994" t="str">
        <f t="shared" si="63"/>
        <v>125******47</v>
      </c>
    </row>
    <row r="3995" spans="1:12" x14ac:dyDescent="0.25">
      <c r="A3995" t="s">
        <v>5040</v>
      </c>
      <c r="B3995" t="s">
        <v>5041</v>
      </c>
      <c r="C3995" t="s">
        <v>17</v>
      </c>
      <c r="D3995" s="1">
        <v>45299.91810185185</v>
      </c>
      <c r="E3995" s="18" t="s">
        <v>11</v>
      </c>
      <c r="F3995" s="13" t="s">
        <v>16</v>
      </c>
      <c r="G3995" t="s">
        <v>14</v>
      </c>
      <c r="H3995">
        <v>0</v>
      </c>
      <c r="I3995" s="2"/>
      <c r="J3995" s="4">
        <v>0</v>
      </c>
      <c r="K3995" t="str">
        <f>IF((LEN(relatorio_Ananindeua[[#This Row],[CIF/CPF/CNPJ]])=14),relatorio_Ananindeua[[#This Row],[CIF/CPF/CNPJ]],relatorio_Ananindeua[[#This Row],[Coluna2]])</f>
        <v>40440317000163</v>
      </c>
      <c r="L3995" t="str">
        <f t="shared" si="63"/>
        <v>404******63</v>
      </c>
    </row>
    <row r="3996" spans="1:12" x14ac:dyDescent="0.25">
      <c r="A3996" t="s">
        <v>5072</v>
      </c>
      <c r="B3996" t="s">
        <v>5073</v>
      </c>
      <c r="C3996" t="s">
        <v>17</v>
      </c>
      <c r="D3996" s="1">
        <v>45299.918124999997</v>
      </c>
      <c r="E3996" s="18" t="s">
        <v>11</v>
      </c>
      <c r="F3996" s="13" t="s">
        <v>16</v>
      </c>
      <c r="G3996" t="s">
        <v>14</v>
      </c>
      <c r="H3996">
        <v>0</v>
      </c>
      <c r="I3996" s="2"/>
      <c r="J3996" s="4">
        <v>0</v>
      </c>
      <c r="K3996" t="str">
        <f>IF((LEN(relatorio_Ananindeua[[#This Row],[CIF/CPF/CNPJ]])=14),relatorio_Ananindeua[[#This Row],[CIF/CPF/CNPJ]],relatorio_Ananindeua[[#This Row],[Coluna2]])</f>
        <v>40520948000192</v>
      </c>
      <c r="L3996" t="str">
        <f t="shared" si="63"/>
        <v>405******92</v>
      </c>
    </row>
    <row r="3997" spans="1:12" x14ac:dyDescent="0.25">
      <c r="A3997" t="s">
        <v>585</v>
      </c>
      <c r="B3997" t="s">
        <v>586</v>
      </c>
      <c r="C3997" t="s">
        <v>17</v>
      </c>
      <c r="D3997" s="1">
        <v>45299.91814814815</v>
      </c>
      <c r="E3997" s="18" t="s">
        <v>11</v>
      </c>
      <c r="F3997" s="13" t="s">
        <v>16</v>
      </c>
      <c r="G3997" t="s">
        <v>14</v>
      </c>
      <c r="H3997">
        <v>0</v>
      </c>
      <c r="I3997" s="2"/>
      <c r="J3997" s="4">
        <v>0</v>
      </c>
      <c r="K3997" t="str">
        <f>IF((LEN(relatorio_Ananindeua[[#This Row],[CIF/CPF/CNPJ]])=14),relatorio_Ananindeua[[#This Row],[CIF/CPF/CNPJ]],relatorio_Ananindeua[[#This Row],[Coluna2]])</f>
        <v>14220801000177</v>
      </c>
      <c r="L3997" t="str">
        <f t="shared" si="63"/>
        <v>142******77</v>
      </c>
    </row>
    <row r="3998" spans="1:12" x14ac:dyDescent="0.25">
      <c r="A3998" t="s">
        <v>690</v>
      </c>
      <c r="B3998" t="s">
        <v>691</v>
      </c>
      <c r="C3998" t="s">
        <v>17</v>
      </c>
      <c r="D3998" s="1">
        <v>45299.918171296296</v>
      </c>
      <c r="E3998" s="18" t="s">
        <v>11</v>
      </c>
      <c r="F3998" s="13" t="s">
        <v>16</v>
      </c>
      <c r="G3998" t="s">
        <v>14</v>
      </c>
      <c r="H3998">
        <v>0</v>
      </c>
      <c r="I3998" s="2"/>
      <c r="J3998" s="4">
        <v>0</v>
      </c>
      <c r="K3998" t="str">
        <f>IF((LEN(relatorio_Ananindeua[[#This Row],[CIF/CPF/CNPJ]])=14),relatorio_Ananindeua[[#This Row],[CIF/CPF/CNPJ]],relatorio_Ananindeua[[#This Row],[Coluna2]])</f>
        <v>15059222000157</v>
      </c>
      <c r="L3998" t="str">
        <f t="shared" si="63"/>
        <v>150******57</v>
      </c>
    </row>
    <row r="3999" spans="1:12" x14ac:dyDescent="0.25">
      <c r="A3999" t="s">
        <v>5034</v>
      </c>
      <c r="B3999" t="s">
        <v>5035</v>
      </c>
      <c r="C3999" t="s">
        <v>17</v>
      </c>
      <c r="D3999" s="1">
        <v>45299.918263888889</v>
      </c>
      <c r="E3999" s="18" t="s">
        <v>11</v>
      </c>
      <c r="F3999" s="13" t="s">
        <v>16</v>
      </c>
      <c r="G3999" t="s">
        <v>14</v>
      </c>
      <c r="H3999">
        <v>0</v>
      </c>
      <c r="I3999" s="2"/>
      <c r="J3999" s="4">
        <v>0</v>
      </c>
      <c r="K3999" t="str">
        <f>IF((LEN(relatorio_Ananindeua[[#This Row],[CIF/CPF/CNPJ]])=14),relatorio_Ananindeua[[#This Row],[CIF/CPF/CNPJ]],relatorio_Ananindeua[[#This Row],[Coluna2]])</f>
        <v>40424610000137</v>
      </c>
      <c r="L3999" t="str">
        <f t="shared" si="63"/>
        <v>404******37</v>
      </c>
    </row>
    <row r="4000" spans="1:12" x14ac:dyDescent="0.25">
      <c r="A4000" t="s">
        <v>5012</v>
      </c>
      <c r="B4000" t="s">
        <v>5013</v>
      </c>
      <c r="C4000" t="s">
        <v>17</v>
      </c>
      <c r="D4000" s="1">
        <v>45299.918414351851</v>
      </c>
      <c r="E4000" s="18" t="s">
        <v>11</v>
      </c>
      <c r="F4000" s="13" t="s">
        <v>16</v>
      </c>
      <c r="G4000" t="s">
        <v>14</v>
      </c>
      <c r="H4000">
        <v>0</v>
      </c>
      <c r="I4000" s="2"/>
      <c r="J4000" s="4">
        <v>0</v>
      </c>
      <c r="K4000" t="str">
        <f>IF((LEN(relatorio_Ananindeua[[#This Row],[CIF/CPF/CNPJ]])=14),relatorio_Ananindeua[[#This Row],[CIF/CPF/CNPJ]],relatorio_Ananindeua[[#This Row],[Coluna2]])</f>
        <v>40335760000174</v>
      </c>
      <c r="L4000" t="str">
        <f t="shared" si="63"/>
        <v>403******74</v>
      </c>
    </row>
    <row r="4001" spans="1:12" x14ac:dyDescent="0.25">
      <c r="A4001" t="s">
        <v>5028</v>
      </c>
      <c r="B4001" t="s">
        <v>5029</v>
      </c>
      <c r="C4001" t="s">
        <v>17</v>
      </c>
      <c r="D4001" s="1">
        <v>45299.918414351851</v>
      </c>
      <c r="E4001" s="18" t="s">
        <v>11</v>
      </c>
      <c r="F4001" s="13" t="s">
        <v>16</v>
      </c>
      <c r="G4001" t="s">
        <v>14</v>
      </c>
      <c r="H4001">
        <v>0</v>
      </c>
      <c r="I4001" s="2"/>
      <c r="J4001" s="4">
        <v>0</v>
      </c>
      <c r="K4001" t="str">
        <f>IF((LEN(relatorio_Ananindeua[[#This Row],[CIF/CPF/CNPJ]])=14),relatorio_Ananindeua[[#This Row],[CIF/CPF/CNPJ]],relatorio_Ananindeua[[#This Row],[Coluna2]])</f>
        <v>40401030000124</v>
      </c>
      <c r="L4001" t="str">
        <f t="shared" si="63"/>
        <v>404******24</v>
      </c>
    </row>
    <row r="4002" spans="1:12" x14ac:dyDescent="0.25">
      <c r="A4002" t="s">
        <v>5006</v>
      </c>
      <c r="B4002" t="s">
        <v>5007</v>
      </c>
      <c r="C4002" t="s">
        <v>17</v>
      </c>
      <c r="D4002" s="1">
        <v>45299.91847222222</v>
      </c>
      <c r="E4002" s="18" t="s">
        <v>11</v>
      </c>
      <c r="F4002" s="13" t="s">
        <v>16</v>
      </c>
      <c r="G4002" t="s">
        <v>14</v>
      </c>
      <c r="H4002">
        <v>0</v>
      </c>
      <c r="I4002" s="2"/>
      <c r="J4002" s="4">
        <v>0</v>
      </c>
      <c r="K4002" t="str">
        <f>IF((LEN(relatorio_Ananindeua[[#This Row],[CIF/CPF/CNPJ]])=14),relatorio_Ananindeua[[#This Row],[CIF/CPF/CNPJ]],relatorio_Ananindeua[[#This Row],[Coluna2]])</f>
        <v>40322592000182</v>
      </c>
      <c r="L4002" t="str">
        <f t="shared" si="63"/>
        <v>403******82</v>
      </c>
    </row>
    <row r="4003" spans="1:12" x14ac:dyDescent="0.25">
      <c r="A4003" t="s">
        <v>4998</v>
      </c>
      <c r="B4003" t="s">
        <v>4999</v>
      </c>
      <c r="C4003" t="s">
        <v>17</v>
      </c>
      <c r="D4003" s="1">
        <v>45299.918483796297</v>
      </c>
      <c r="E4003" s="18" t="s">
        <v>11</v>
      </c>
      <c r="F4003" s="13" t="s">
        <v>16</v>
      </c>
      <c r="G4003" t="s">
        <v>14</v>
      </c>
      <c r="H4003">
        <v>0</v>
      </c>
      <c r="I4003" s="2"/>
      <c r="J4003" s="4">
        <v>0</v>
      </c>
      <c r="K4003" t="str">
        <f>IF((LEN(relatorio_Ananindeua[[#This Row],[CIF/CPF/CNPJ]])=14),relatorio_Ananindeua[[#This Row],[CIF/CPF/CNPJ]],relatorio_Ananindeua[[#This Row],[Coluna2]])</f>
        <v>40300650000177</v>
      </c>
      <c r="L4003" t="str">
        <f t="shared" si="63"/>
        <v>403******77</v>
      </c>
    </row>
    <row r="4004" spans="1:12" x14ac:dyDescent="0.25">
      <c r="A4004" t="s">
        <v>1064</v>
      </c>
      <c r="B4004" t="s">
        <v>1065</v>
      </c>
      <c r="C4004" t="s">
        <v>17</v>
      </c>
      <c r="D4004" s="1">
        <v>45299.918495370373</v>
      </c>
      <c r="E4004" s="18" t="s">
        <v>11</v>
      </c>
      <c r="F4004" s="13" t="s">
        <v>16</v>
      </c>
      <c r="G4004" t="s">
        <v>14</v>
      </c>
      <c r="H4004">
        <v>0</v>
      </c>
      <c r="I4004" s="2"/>
      <c r="J4004" s="4">
        <v>0</v>
      </c>
      <c r="K4004" t="str">
        <f>IF((LEN(relatorio_Ananindeua[[#This Row],[CIF/CPF/CNPJ]])=14),relatorio_Ananindeua[[#This Row],[CIF/CPF/CNPJ]],relatorio_Ananindeua[[#This Row],[Coluna2]])</f>
        <v>18204508000177</v>
      </c>
      <c r="L4004" t="str">
        <f t="shared" si="63"/>
        <v>182******77</v>
      </c>
    </row>
    <row r="4005" spans="1:12" x14ac:dyDescent="0.25">
      <c r="A4005" t="s">
        <v>4994</v>
      </c>
      <c r="B4005" t="s">
        <v>4995</v>
      </c>
      <c r="C4005" t="s">
        <v>17</v>
      </c>
      <c r="D4005" s="1">
        <v>45299.918495370373</v>
      </c>
      <c r="E4005" s="18" t="s">
        <v>11</v>
      </c>
      <c r="F4005" s="13" t="s">
        <v>16</v>
      </c>
      <c r="G4005" t="s">
        <v>14</v>
      </c>
      <c r="H4005">
        <v>0</v>
      </c>
      <c r="I4005" s="2"/>
      <c r="J4005" s="4">
        <v>0</v>
      </c>
      <c r="K4005" t="str">
        <f>IF((LEN(relatorio_Ananindeua[[#This Row],[CIF/CPF/CNPJ]])=14),relatorio_Ananindeua[[#This Row],[CIF/CPF/CNPJ]],relatorio_Ananindeua[[#This Row],[Coluna2]])</f>
        <v>40289154000160</v>
      </c>
      <c r="L4005" t="str">
        <f t="shared" si="63"/>
        <v>402******60</v>
      </c>
    </row>
    <row r="4006" spans="1:12" x14ac:dyDescent="0.25">
      <c r="A4006" t="s">
        <v>4992</v>
      </c>
      <c r="B4006" t="s">
        <v>4993</v>
      </c>
      <c r="C4006" t="s">
        <v>17</v>
      </c>
      <c r="D4006" s="1">
        <v>45299.91851851852</v>
      </c>
      <c r="E4006" s="18" t="s">
        <v>11</v>
      </c>
      <c r="F4006" s="13" t="s">
        <v>16</v>
      </c>
      <c r="G4006" t="s">
        <v>14</v>
      </c>
      <c r="H4006">
        <v>0</v>
      </c>
      <c r="I4006" s="2"/>
      <c r="J4006" s="4">
        <v>0</v>
      </c>
      <c r="K4006" t="str">
        <f>IF((LEN(relatorio_Ananindeua[[#This Row],[CIF/CPF/CNPJ]])=14),relatorio_Ananindeua[[#This Row],[CIF/CPF/CNPJ]],relatorio_Ananindeua[[#This Row],[Coluna2]])</f>
        <v>40274213000126</v>
      </c>
      <c r="L4006" t="str">
        <f t="shared" si="63"/>
        <v>402******26</v>
      </c>
    </row>
    <row r="4007" spans="1:12" x14ac:dyDescent="0.25">
      <c r="A4007" t="s">
        <v>4980</v>
      </c>
      <c r="B4007" t="s">
        <v>4981</v>
      </c>
      <c r="C4007" t="s">
        <v>17</v>
      </c>
      <c r="D4007" s="1">
        <v>45299.918564814812</v>
      </c>
      <c r="E4007" s="18" t="s">
        <v>11</v>
      </c>
      <c r="F4007" s="13" t="s">
        <v>16</v>
      </c>
      <c r="G4007" t="s">
        <v>14</v>
      </c>
      <c r="H4007">
        <v>0</v>
      </c>
      <c r="I4007" s="2"/>
      <c r="J4007" s="4">
        <v>0</v>
      </c>
      <c r="K4007" t="str">
        <f>IF((LEN(relatorio_Ananindeua[[#This Row],[CIF/CPF/CNPJ]])=14),relatorio_Ananindeua[[#This Row],[CIF/CPF/CNPJ]],relatorio_Ananindeua[[#This Row],[Coluna2]])</f>
        <v>40248292000109</v>
      </c>
      <c r="L4007" t="str">
        <f t="shared" si="63"/>
        <v>402******09</v>
      </c>
    </row>
    <row r="4008" spans="1:12" x14ac:dyDescent="0.25">
      <c r="A4008" t="s">
        <v>4982</v>
      </c>
      <c r="B4008" t="s">
        <v>4983</v>
      </c>
      <c r="C4008" t="s">
        <v>17</v>
      </c>
      <c r="D4008" s="1">
        <v>45299.918564814812</v>
      </c>
      <c r="E4008" s="18" t="s">
        <v>11</v>
      </c>
      <c r="F4008" s="13" t="s">
        <v>16</v>
      </c>
      <c r="G4008" t="s">
        <v>14</v>
      </c>
      <c r="H4008">
        <v>0</v>
      </c>
      <c r="I4008" s="2"/>
      <c r="J4008" s="4">
        <v>0</v>
      </c>
      <c r="K4008" t="str">
        <f>IF((LEN(relatorio_Ananindeua[[#This Row],[CIF/CPF/CNPJ]])=14),relatorio_Ananindeua[[#This Row],[CIF/CPF/CNPJ]],relatorio_Ananindeua[[#This Row],[Coluna2]])</f>
        <v>40252572000182</v>
      </c>
      <c r="L4008" t="str">
        <f t="shared" si="63"/>
        <v>402******82</v>
      </c>
    </row>
    <row r="4009" spans="1:12" x14ac:dyDescent="0.25">
      <c r="A4009" t="s">
        <v>4970</v>
      </c>
      <c r="B4009" t="s">
        <v>4971</v>
      </c>
      <c r="C4009" t="s">
        <v>17</v>
      </c>
      <c r="D4009" s="1">
        <v>45299.918645833335</v>
      </c>
      <c r="E4009" s="18" t="s">
        <v>11</v>
      </c>
      <c r="F4009" s="13" t="s">
        <v>16</v>
      </c>
      <c r="G4009" t="s">
        <v>14</v>
      </c>
      <c r="H4009">
        <v>0</v>
      </c>
      <c r="I4009" s="2"/>
      <c r="J4009" s="4">
        <v>0</v>
      </c>
      <c r="K4009" t="str">
        <f>IF((LEN(relatorio_Ananindeua[[#This Row],[CIF/CPF/CNPJ]])=14),relatorio_Ananindeua[[#This Row],[CIF/CPF/CNPJ]],relatorio_Ananindeua[[#This Row],[Coluna2]])</f>
        <v>40231497000173</v>
      </c>
      <c r="L4009" t="str">
        <f t="shared" si="63"/>
        <v>402******73</v>
      </c>
    </row>
    <row r="4010" spans="1:12" x14ac:dyDescent="0.25">
      <c r="A4010" t="s">
        <v>4173</v>
      </c>
      <c r="B4010" t="s">
        <v>4174</v>
      </c>
      <c r="C4010" t="s">
        <v>17</v>
      </c>
      <c r="D4010" s="1">
        <v>45299.918877314813</v>
      </c>
      <c r="E4010" s="18" t="s">
        <v>11</v>
      </c>
      <c r="F4010" s="13" t="s">
        <v>16</v>
      </c>
      <c r="G4010" t="s">
        <v>14</v>
      </c>
      <c r="H4010">
        <v>0</v>
      </c>
      <c r="I4010" s="2"/>
      <c r="J4010" s="4">
        <v>0</v>
      </c>
      <c r="K4010" t="str">
        <f>IF((LEN(relatorio_Ananindeua[[#This Row],[CIF/CPF/CNPJ]])=14),relatorio_Ananindeua[[#This Row],[CIF/CPF/CNPJ]],relatorio_Ananindeua[[#This Row],[Coluna2]])</f>
        <v>36471455000132</v>
      </c>
      <c r="L4010" t="str">
        <f t="shared" si="63"/>
        <v>364******32</v>
      </c>
    </row>
    <row r="4011" spans="1:12" x14ac:dyDescent="0.25">
      <c r="A4011" t="s">
        <v>4930</v>
      </c>
      <c r="B4011" t="s">
        <v>4931</v>
      </c>
      <c r="C4011" t="s">
        <v>17</v>
      </c>
      <c r="D4011" s="1">
        <v>45299.919224537036</v>
      </c>
      <c r="E4011" s="18" t="s">
        <v>11</v>
      </c>
      <c r="F4011" s="13" t="s">
        <v>16</v>
      </c>
      <c r="G4011" t="s">
        <v>14</v>
      </c>
      <c r="H4011">
        <v>0</v>
      </c>
      <c r="I4011" s="2"/>
      <c r="J4011" s="4">
        <v>0</v>
      </c>
      <c r="K4011" t="str">
        <f>IF((LEN(relatorio_Ananindeua[[#This Row],[CIF/CPF/CNPJ]])=14),relatorio_Ananindeua[[#This Row],[CIF/CPF/CNPJ]],relatorio_Ananindeua[[#This Row],[Coluna2]])</f>
        <v>40024886000128</v>
      </c>
      <c r="L4011" t="str">
        <f t="shared" si="63"/>
        <v>400******28</v>
      </c>
    </row>
    <row r="4012" spans="1:12" x14ac:dyDescent="0.25">
      <c r="A4012" t="s">
        <v>4928</v>
      </c>
      <c r="B4012" t="s">
        <v>4929</v>
      </c>
      <c r="C4012" t="s">
        <v>17</v>
      </c>
      <c r="D4012" s="1">
        <v>45299.919236111113</v>
      </c>
      <c r="E4012" s="18" t="s">
        <v>11</v>
      </c>
      <c r="F4012" s="13" t="s">
        <v>16</v>
      </c>
      <c r="G4012" t="s">
        <v>14</v>
      </c>
      <c r="H4012">
        <v>0</v>
      </c>
      <c r="I4012" s="2"/>
      <c r="J4012" s="4">
        <v>0</v>
      </c>
      <c r="K4012" t="str">
        <f>IF((LEN(relatorio_Ananindeua[[#This Row],[CIF/CPF/CNPJ]])=14),relatorio_Ananindeua[[#This Row],[CIF/CPF/CNPJ]],relatorio_Ananindeua[[#This Row],[Coluna2]])</f>
        <v>40020726000100</v>
      </c>
      <c r="L4012" t="str">
        <f t="shared" si="63"/>
        <v>400******00</v>
      </c>
    </row>
    <row r="4013" spans="1:12" x14ac:dyDescent="0.25">
      <c r="A4013" t="s">
        <v>4918</v>
      </c>
      <c r="B4013" t="s">
        <v>4919</v>
      </c>
      <c r="C4013" t="s">
        <v>17</v>
      </c>
      <c r="D4013" s="1">
        <v>45299.919270833336</v>
      </c>
      <c r="E4013" s="18" t="s">
        <v>11</v>
      </c>
      <c r="F4013" s="13" t="s">
        <v>16</v>
      </c>
      <c r="G4013" t="s">
        <v>14</v>
      </c>
      <c r="H4013">
        <v>0</v>
      </c>
      <c r="I4013" s="2"/>
      <c r="J4013" s="4">
        <v>0</v>
      </c>
      <c r="K4013" t="str">
        <f>IF((LEN(relatorio_Ananindeua[[#This Row],[CIF/CPF/CNPJ]])=14),relatorio_Ananindeua[[#This Row],[CIF/CPF/CNPJ]],relatorio_Ananindeua[[#This Row],[Coluna2]])</f>
        <v>39970631000179</v>
      </c>
      <c r="L4013" t="str">
        <f t="shared" si="63"/>
        <v>399******79</v>
      </c>
    </row>
    <row r="4014" spans="1:12" x14ac:dyDescent="0.25">
      <c r="A4014" t="s">
        <v>4920</v>
      </c>
      <c r="B4014" t="s">
        <v>4921</v>
      </c>
      <c r="C4014" t="s">
        <v>17</v>
      </c>
      <c r="D4014" s="1">
        <v>45299.919293981482</v>
      </c>
      <c r="E4014" s="18" t="s">
        <v>11</v>
      </c>
      <c r="F4014" s="13" t="s">
        <v>16</v>
      </c>
      <c r="G4014" t="s">
        <v>14</v>
      </c>
      <c r="H4014">
        <v>0</v>
      </c>
      <c r="I4014" s="2"/>
      <c r="J4014" s="4">
        <v>0</v>
      </c>
      <c r="K4014" t="str">
        <f>IF((LEN(relatorio_Ananindeua[[#This Row],[CIF/CPF/CNPJ]])=14),relatorio_Ananindeua[[#This Row],[CIF/CPF/CNPJ]],relatorio_Ananindeua[[#This Row],[Coluna2]])</f>
        <v>39980136000140</v>
      </c>
      <c r="L4014" t="str">
        <f t="shared" si="63"/>
        <v>399******40</v>
      </c>
    </row>
    <row r="4015" spans="1:12" x14ac:dyDescent="0.25">
      <c r="A4015" t="s">
        <v>4910</v>
      </c>
      <c r="B4015" t="s">
        <v>4911</v>
      </c>
      <c r="C4015" t="s">
        <v>17</v>
      </c>
      <c r="D4015" s="1">
        <v>45299.919317129628</v>
      </c>
      <c r="E4015" s="18" t="s">
        <v>11</v>
      </c>
      <c r="F4015" s="13" t="s">
        <v>16</v>
      </c>
      <c r="G4015" t="s">
        <v>14</v>
      </c>
      <c r="H4015">
        <v>0</v>
      </c>
      <c r="I4015" s="2"/>
      <c r="J4015" s="4">
        <v>0</v>
      </c>
      <c r="K4015" t="str">
        <f>IF((LEN(relatorio_Ananindeua[[#This Row],[CIF/CPF/CNPJ]])=14),relatorio_Ananindeua[[#This Row],[CIF/CPF/CNPJ]],relatorio_Ananindeua[[#This Row],[Coluna2]])</f>
        <v>39958010000170</v>
      </c>
      <c r="L4015" t="str">
        <f t="shared" si="63"/>
        <v>399******70</v>
      </c>
    </row>
    <row r="4016" spans="1:12" x14ac:dyDescent="0.25">
      <c r="A4016" t="s">
        <v>4906</v>
      </c>
      <c r="B4016" t="s">
        <v>4907</v>
      </c>
      <c r="C4016" t="s">
        <v>17</v>
      </c>
      <c r="D4016" s="1">
        <v>45299.919328703705</v>
      </c>
      <c r="E4016" s="18" t="s">
        <v>11</v>
      </c>
      <c r="F4016" s="13" t="s">
        <v>16</v>
      </c>
      <c r="G4016" t="s">
        <v>14</v>
      </c>
      <c r="H4016">
        <v>0</v>
      </c>
      <c r="I4016" s="2"/>
      <c r="J4016" s="4">
        <v>0</v>
      </c>
      <c r="K4016" t="str">
        <f>IF((LEN(relatorio_Ananindeua[[#This Row],[CIF/CPF/CNPJ]])=14),relatorio_Ananindeua[[#This Row],[CIF/CPF/CNPJ]],relatorio_Ananindeua[[#This Row],[Coluna2]])</f>
        <v>39948322000100</v>
      </c>
      <c r="L4016" t="str">
        <f t="shared" si="63"/>
        <v>399******00</v>
      </c>
    </row>
    <row r="4017" spans="1:12" x14ac:dyDescent="0.25">
      <c r="A4017" t="s">
        <v>4892</v>
      </c>
      <c r="B4017" t="s">
        <v>4893</v>
      </c>
      <c r="C4017" t="s">
        <v>17</v>
      </c>
      <c r="D4017" s="1">
        <v>45299.919479166667</v>
      </c>
      <c r="E4017" s="18" t="s">
        <v>11</v>
      </c>
      <c r="F4017" s="13" t="s">
        <v>16</v>
      </c>
      <c r="G4017" t="s">
        <v>14</v>
      </c>
      <c r="H4017">
        <v>0</v>
      </c>
      <c r="I4017" s="2"/>
      <c r="J4017" s="4">
        <v>0</v>
      </c>
      <c r="K4017" t="str">
        <f>IF((LEN(relatorio_Ananindeua[[#This Row],[CIF/CPF/CNPJ]])=14),relatorio_Ananindeua[[#This Row],[CIF/CPF/CNPJ]],relatorio_Ananindeua[[#This Row],[Coluna2]])</f>
        <v>39890178000190</v>
      </c>
      <c r="L4017" t="str">
        <f t="shared" si="63"/>
        <v>398******90</v>
      </c>
    </row>
    <row r="4018" spans="1:12" x14ac:dyDescent="0.25">
      <c r="A4018" t="s">
        <v>676</v>
      </c>
      <c r="B4018" t="s">
        <v>677</v>
      </c>
      <c r="C4018" t="s">
        <v>17</v>
      </c>
      <c r="D4018" s="1">
        <v>45299.919525462959</v>
      </c>
      <c r="E4018" s="18" t="s">
        <v>11</v>
      </c>
      <c r="F4018" s="13" t="s">
        <v>16</v>
      </c>
      <c r="G4018" t="s">
        <v>14</v>
      </c>
      <c r="H4018">
        <v>0</v>
      </c>
      <c r="I4018" s="2"/>
      <c r="J4018" s="4">
        <v>0</v>
      </c>
      <c r="K4018" t="str">
        <f>IF((LEN(relatorio_Ananindeua[[#This Row],[CIF/CPF/CNPJ]])=14),relatorio_Ananindeua[[#This Row],[CIF/CPF/CNPJ]],relatorio_Ananindeua[[#This Row],[Coluna2]])</f>
        <v>14937507000180</v>
      </c>
      <c r="L4018" t="str">
        <f t="shared" si="63"/>
        <v>149******80</v>
      </c>
    </row>
    <row r="4019" spans="1:12" x14ac:dyDescent="0.25">
      <c r="A4019" t="s">
        <v>4842</v>
      </c>
      <c r="B4019" t="s">
        <v>4843</v>
      </c>
      <c r="C4019" t="s">
        <v>17</v>
      </c>
      <c r="D4019" s="1">
        <v>45299.919560185182</v>
      </c>
      <c r="E4019" s="18" t="s">
        <v>11</v>
      </c>
      <c r="F4019" s="13" t="s">
        <v>16</v>
      </c>
      <c r="G4019" t="s">
        <v>14</v>
      </c>
      <c r="H4019">
        <v>0</v>
      </c>
      <c r="I4019" s="2"/>
      <c r="J4019" s="4">
        <v>0</v>
      </c>
      <c r="K4019" t="str">
        <f>IF((LEN(relatorio_Ananindeua[[#This Row],[CIF/CPF/CNPJ]])=14),relatorio_Ananindeua[[#This Row],[CIF/CPF/CNPJ]],relatorio_Ananindeua[[#This Row],[Coluna2]])</f>
        <v>39755703000165</v>
      </c>
      <c r="L4019" t="str">
        <f t="shared" si="63"/>
        <v>397******65</v>
      </c>
    </row>
    <row r="4020" spans="1:12" x14ac:dyDescent="0.25">
      <c r="A4020" t="s">
        <v>4872</v>
      </c>
      <c r="B4020" t="s">
        <v>4873</v>
      </c>
      <c r="C4020" t="s">
        <v>17</v>
      </c>
      <c r="D4020" s="1">
        <v>45299.919560185182</v>
      </c>
      <c r="E4020" s="18" t="s">
        <v>11</v>
      </c>
      <c r="F4020" s="13" t="s">
        <v>16</v>
      </c>
      <c r="G4020" t="s">
        <v>14</v>
      </c>
      <c r="H4020">
        <v>0</v>
      </c>
      <c r="I4020" s="2"/>
      <c r="J4020" s="4">
        <v>0</v>
      </c>
      <c r="K4020" t="str">
        <f>IF((LEN(relatorio_Ananindeua[[#This Row],[CIF/CPF/CNPJ]])=14),relatorio_Ananindeua[[#This Row],[CIF/CPF/CNPJ]],relatorio_Ananindeua[[#This Row],[Coluna2]])</f>
        <v>39840164000162</v>
      </c>
      <c r="L4020" t="str">
        <f t="shared" si="63"/>
        <v>398******62</v>
      </c>
    </row>
    <row r="4021" spans="1:12" x14ac:dyDescent="0.25">
      <c r="A4021" t="s">
        <v>4884</v>
      </c>
      <c r="B4021" t="s">
        <v>4885</v>
      </c>
      <c r="C4021" t="s">
        <v>17</v>
      </c>
      <c r="D4021" s="1">
        <v>45299.919560185182</v>
      </c>
      <c r="E4021" s="18" t="s">
        <v>11</v>
      </c>
      <c r="F4021" s="13" t="s">
        <v>16</v>
      </c>
      <c r="G4021" t="s">
        <v>14</v>
      </c>
      <c r="H4021">
        <v>0</v>
      </c>
      <c r="I4021" s="2"/>
      <c r="J4021" s="4">
        <v>0</v>
      </c>
      <c r="K4021" t="str">
        <f>IF((LEN(relatorio_Ananindeua[[#This Row],[CIF/CPF/CNPJ]])=14),relatorio_Ananindeua[[#This Row],[CIF/CPF/CNPJ]],relatorio_Ananindeua[[#This Row],[Coluna2]])</f>
        <v>39856642000122</v>
      </c>
      <c r="L4021" t="str">
        <f t="shared" si="63"/>
        <v>398******22</v>
      </c>
    </row>
    <row r="4022" spans="1:12" x14ac:dyDescent="0.25">
      <c r="A4022" t="s">
        <v>4860</v>
      </c>
      <c r="B4022" t="s">
        <v>4861</v>
      </c>
      <c r="C4022" t="s">
        <v>17</v>
      </c>
      <c r="D4022" s="1">
        <v>45299.919606481482</v>
      </c>
      <c r="E4022" s="18" t="s">
        <v>11</v>
      </c>
      <c r="F4022" s="13" t="s">
        <v>16</v>
      </c>
      <c r="G4022" t="s">
        <v>14</v>
      </c>
      <c r="H4022">
        <v>0</v>
      </c>
      <c r="I4022" s="2"/>
      <c r="J4022" s="4">
        <v>0</v>
      </c>
      <c r="K4022" t="str">
        <f>IF((LEN(relatorio_Ananindeua[[#This Row],[CIF/CPF/CNPJ]])=14),relatorio_Ananindeua[[#This Row],[CIF/CPF/CNPJ]],relatorio_Ananindeua[[#This Row],[Coluna2]])</f>
        <v>39815962000134</v>
      </c>
      <c r="L4022" t="str">
        <f t="shared" si="63"/>
        <v>398******34</v>
      </c>
    </row>
    <row r="4023" spans="1:12" x14ac:dyDescent="0.25">
      <c r="A4023" t="s">
        <v>4864</v>
      </c>
      <c r="B4023" t="s">
        <v>4865</v>
      </c>
      <c r="C4023" t="s">
        <v>17</v>
      </c>
      <c r="D4023" s="1">
        <v>45299.919606481482</v>
      </c>
      <c r="E4023" s="18" t="s">
        <v>11</v>
      </c>
      <c r="F4023" s="13" t="s">
        <v>16</v>
      </c>
      <c r="G4023" t="s">
        <v>14</v>
      </c>
      <c r="H4023">
        <v>0</v>
      </c>
      <c r="I4023" s="2"/>
      <c r="J4023" s="4">
        <v>0</v>
      </c>
      <c r="K4023" t="str">
        <f>IF((LEN(relatorio_Ananindeua[[#This Row],[CIF/CPF/CNPJ]])=14),relatorio_Ananindeua[[#This Row],[CIF/CPF/CNPJ]],relatorio_Ananindeua[[#This Row],[Coluna2]])</f>
        <v>39819656000176</v>
      </c>
      <c r="L4023" t="str">
        <f t="shared" si="63"/>
        <v>398******76</v>
      </c>
    </row>
    <row r="4024" spans="1:12" x14ac:dyDescent="0.25">
      <c r="A4024" t="s">
        <v>4856</v>
      </c>
      <c r="B4024" t="s">
        <v>4857</v>
      </c>
      <c r="C4024" t="s">
        <v>17</v>
      </c>
      <c r="D4024" s="1">
        <v>45299.919618055559</v>
      </c>
      <c r="E4024" s="18" t="s">
        <v>11</v>
      </c>
      <c r="F4024" s="13" t="s">
        <v>16</v>
      </c>
      <c r="G4024" t="s">
        <v>14</v>
      </c>
      <c r="H4024">
        <v>0</v>
      </c>
      <c r="I4024" s="2"/>
      <c r="J4024" s="4">
        <v>0</v>
      </c>
      <c r="K4024" t="str">
        <f>IF((LEN(relatorio_Ananindeua[[#This Row],[CIF/CPF/CNPJ]])=14),relatorio_Ananindeua[[#This Row],[CIF/CPF/CNPJ]],relatorio_Ananindeua[[#This Row],[Coluna2]])</f>
        <v>39801787000126</v>
      </c>
      <c r="L4024" t="str">
        <f t="shared" si="63"/>
        <v>398******26</v>
      </c>
    </row>
    <row r="4025" spans="1:12" x14ac:dyDescent="0.25">
      <c r="A4025" t="s">
        <v>4854</v>
      </c>
      <c r="B4025" t="s">
        <v>4855</v>
      </c>
      <c r="C4025" t="s">
        <v>17</v>
      </c>
      <c r="D4025" s="1">
        <v>45299.919675925928</v>
      </c>
      <c r="E4025" s="18" t="s">
        <v>11</v>
      </c>
      <c r="F4025" s="13" t="s">
        <v>16</v>
      </c>
      <c r="G4025" t="s">
        <v>14</v>
      </c>
      <c r="H4025">
        <v>0</v>
      </c>
      <c r="I4025" s="2"/>
      <c r="J4025" s="4">
        <v>0</v>
      </c>
      <c r="K4025" t="str">
        <f>IF((LEN(relatorio_Ananindeua[[#This Row],[CIF/CPF/CNPJ]])=14),relatorio_Ananindeua[[#This Row],[CIF/CPF/CNPJ]],relatorio_Ananindeua[[#This Row],[Coluna2]])</f>
        <v>39796054000140</v>
      </c>
      <c r="L4025" t="str">
        <f t="shared" si="63"/>
        <v>397******40</v>
      </c>
    </row>
    <row r="4026" spans="1:12" x14ac:dyDescent="0.25">
      <c r="A4026" t="s">
        <v>4844</v>
      </c>
      <c r="B4026" t="s">
        <v>4845</v>
      </c>
      <c r="C4026" t="s">
        <v>17</v>
      </c>
      <c r="D4026" s="1">
        <v>45299.919687499998</v>
      </c>
      <c r="E4026" s="18" t="s">
        <v>11</v>
      </c>
      <c r="F4026" s="13" t="s">
        <v>16</v>
      </c>
      <c r="G4026" t="s">
        <v>14</v>
      </c>
      <c r="H4026">
        <v>0</v>
      </c>
      <c r="I4026" s="2"/>
      <c r="J4026" s="4">
        <v>0</v>
      </c>
      <c r="K4026" t="str">
        <f>IF((LEN(relatorio_Ananindeua[[#This Row],[CIF/CPF/CNPJ]])=14),relatorio_Ananindeua[[#This Row],[CIF/CPF/CNPJ]],relatorio_Ananindeua[[#This Row],[Coluna2]])</f>
        <v>39772761000105</v>
      </c>
      <c r="L4026" t="str">
        <f t="shared" si="63"/>
        <v>397******05</v>
      </c>
    </row>
    <row r="4027" spans="1:12" x14ac:dyDescent="0.25">
      <c r="A4027" t="s">
        <v>4838</v>
      </c>
      <c r="B4027" t="s">
        <v>4839</v>
      </c>
      <c r="C4027" t="s">
        <v>17</v>
      </c>
      <c r="D4027" s="1">
        <v>45299.919722222221</v>
      </c>
      <c r="E4027" s="18" t="s">
        <v>11</v>
      </c>
      <c r="F4027" s="13" t="s">
        <v>16</v>
      </c>
      <c r="G4027" t="s">
        <v>14</v>
      </c>
      <c r="H4027">
        <v>0</v>
      </c>
      <c r="I4027" s="2"/>
      <c r="J4027" s="4">
        <v>0</v>
      </c>
      <c r="K4027" t="str">
        <f>IF((LEN(relatorio_Ananindeua[[#This Row],[CIF/CPF/CNPJ]])=14),relatorio_Ananindeua[[#This Row],[CIF/CPF/CNPJ]],relatorio_Ananindeua[[#This Row],[Coluna2]])</f>
        <v>39738524000110</v>
      </c>
      <c r="L4027" t="str">
        <f t="shared" si="63"/>
        <v>397******10</v>
      </c>
    </row>
    <row r="4028" spans="1:12" x14ac:dyDescent="0.25">
      <c r="A4028" t="s">
        <v>4815</v>
      </c>
      <c r="B4028" t="s">
        <v>4816</v>
      </c>
      <c r="C4028" t="s">
        <v>17</v>
      </c>
      <c r="D4028" s="1">
        <v>45299.91983796296</v>
      </c>
      <c r="E4028" s="18" t="s">
        <v>11</v>
      </c>
      <c r="F4028" s="13" t="s">
        <v>16</v>
      </c>
      <c r="G4028" t="s">
        <v>14</v>
      </c>
      <c r="H4028">
        <v>0</v>
      </c>
      <c r="I4028" s="2"/>
      <c r="J4028" s="4">
        <v>0</v>
      </c>
      <c r="K4028" t="str">
        <f>IF((LEN(relatorio_Ananindeua[[#This Row],[CIF/CPF/CNPJ]])=14),relatorio_Ananindeua[[#This Row],[CIF/CPF/CNPJ]],relatorio_Ananindeua[[#This Row],[Coluna2]])</f>
        <v>39674402000107</v>
      </c>
      <c r="L4028" t="str">
        <f t="shared" si="63"/>
        <v>396******07</v>
      </c>
    </row>
    <row r="4029" spans="1:12" x14ac:dyDescent="0.25">
      <c r="A4029" t="s">
        <v>4797</v>
      </c>
      <c r="B4029" t="s">
        <v>4798</v>
      </c>
      <c r="C4029" t="s">
        <v>17</v>
      </c>
      <c r="D4029" s="1">
        <v>45299.919988425929</v>
      </c>
      <c r="E4029" s="18" t="s">
        <v>11</v>
      </c>
      <c r="F4029" s="13" t="s">
        <v>16</v>
      </c>
      <c r="G4029" t="s">
        <v>14</v>
      </c>
      <c r="H4029">
        <v>0</v>
      </c>
      <c r="I4029" s="2"/>
      <c r="J4029" s="4">
        <v>0</v>
      </c>
      <c r="K4029" t="str">
        <f>IF((LEN(relatorio_Ananindeua[[#This Row],[CIF/CPF/CNPJ]])=14),relatorio_Ananindeua[[#This Row],[CIF/CPF/CNPJ]],relatorio_Ananindeua[[#This Row],[Coluna2]])</f>
        <v>39578038000181</v>
      </c>
      <c r="L4029" t="str">
        <f t="shared" si="63"/>
        <v>395******81</v>
      </c>
    </row>
    <row r="4030" spans="1:12" x14ac:dyDescent="0.25">
      <c r="A4030" t="s">
        <v>4799</v>
      </c>
      <c r="B4030" t="s">
        <v>4800</v>
      </c>
      <c r="C4030" t="s">
        <v>17</v>
      </c>
      <c r="D4030" s="1">
        <v>45299.919988425929</v>
      </c>
      <c r="E4030" s="18" t="s">
        <v>11</v>
      </c>
      <c r="F4030" s="13" t="s">
        <v>16</v>
      </c>
      <c r="G4030" t="s">
        <v>14</v>
      </c>
      <c r="H4030">
        <v>0</v>
      </c>
      <c r="I4030" s="2"/>
      <c r="J4030" s="4">
        <v>0</v>
      </c>
      <c r="K4030" t="str">
        <f>IF((LEN(relatorio_Ananindeua[[#This Row],[CIF/CPF/CNPJ]])=14),relatorio_Ananindeua[[#This Row],[CIF/CPF/CNPJ]],relatorio_Ananindeua[[#This Row],[Coluna2]])</f>
        <v>39589584000118</v>
      </c>
      <c r="L4030" t="str">
        <f t="shared" si="63"/>
        <v>395******18</v>
      </c>
    </row>
    <row r="4031" spans="1:12" x14ac:dyDescent="0.25">
      <c r="A4031" t="s">
        <v>4787</v>
      </c>
      <c r="B4031" t="s">
        <v>4788</v>
      </c>
      <c r="C4031" t="s">
        <v>17</v>
      </c>
      <c r="D4031" s="1">
        <v>45299.92019675926</v>
      </c>
      <c r="E4031" s="18" t="s">
        <v>11</v>
      </c>
      <c r="F4031" s="13" t="s">
        <v>16</v>
      </c>
      <c r="G4031" t="s">
        <v>14</v>
      </c>
      <c r="H4031">
        <v>0</v>
      </c>
      <c r="I4031" s="2"/>
      <c r="J4031" s="4">
        <v>0</v>
      </c>
      <c r="K4031" t="str">
        <f>IF((LEN(relatorio_Ananindeua[[#This Row],[CIF/CPF/CNPJ]])=14),relatorio_Ananindeua[[#This Row],[CIF/CPF/CNPJ]],relatorio_Ananindeua[[#This Row],[Coluna2]])</f>
        <v>39505485000100</v>
      </c>
      <c r="L4031" t="str">
        <f t="shared" si="63"/>
        <v>395******00</v>
      </c>
    </row>
    <row r="4032" spans="1:12" x14ac:dyDescent="0.25">
      <c r="A4032" t="s">
        <v>4781</v>
      </c>
      <c r="B4032" t="s">
        <v>4782</v>
      </c>
      <c r="C4032" t="s">
        <v>17</v>
      </c>
      <c r="D4032" s="1">
        <v>45299.920231481483</v>
      </c>
      <c r="E4032" s="18" t="s">
        <v>11</v>
      </c>
      <c r="F4032" s="13" t="s">
        <v>16</v>
      </c>
      <c r="G4032" t="s">
        <v>14</v>
      </c>
      <c r="H4032">
        <v>0</v>
      </c>
      <c r="I4032" s="2"/>
      <c r="J4032" s="4">
        <v>0</v>
      </c>
      <c r="K4032" t="str">
        <f>IF((LEN(relatorio_Ananindeua[[#This Row],[CIF/CPF/CNPJ]])=14),relatorio_Ananindeua[[#This Row],[CIF/CPF/CNPJ]],relatorio_Ananindeua[[#This Row],[Coluna2]])</f>
        <v>39497887000100</v>
      </c>
      <c r="L4032" t="str">
        <f t="shared" si="63"/>
        <v>394******00</v>
      </c>
    </row>
    <row r="4033" spans="1:12" x14ac:dyDescent="0.25">
      <c r="A4033" t="s">
        <v>1165</v>
      </c>
      <c r="B4033" t="s">
        <v>1166</v>
      </c>
      <c r="C4033" t="s">
        <v>17</v>
      </c>
      <c r="D4033" s="1">
        <v>45299.920243055552</v>
      </c>
      <c r="E4033" s="18" t="s">
        <v>11</v>
      </c>
      <c r="F4033" s="13" t="s">
        <v>16</v>
      </c>
      <c r="G4033" t="s">
        <v>14</v>
      </c>
      <c r="H4033">
        <v>0</v>
      </c>
      <c r="I4033" s="2"/>
      <c r="J4033" s="4">
        <v>0</v>
      </c>
      <c r="K4033" t="str">
        <f>IF((LEN(relatorio_Ananindeua[[#This Row],[CIF/CPF/CNPJ]])=14),relatorio_Ananindeua[[#This Row],[CIF/CPF/CNPJ]],relatorio_Ananindeua[[#This Row],[Coluna2]])</f>
        <v>19252192000151</v>
      </c>
      <c r="L4033" t="str">
        <f t="shared" si="63"/>
        <v>192******51</v>
      </c>
    </row>
    <row r="4034" spans="1:12" x14ac:dyDescent="0.25">
      <c r="A4034" t="s">
        <v>4783</v>
      </c>
      <c r="B4034" t="s">
        <v>4784</v>
      </c>
      <c r="C4034" t="s">
        <v>17</v>
      </c>
      <c r="D4034" s="1">
        <v>45299.920254629629</v>
      </c>
      <c r="E4034" s="18" t="s">
        <v>11</v>
      </c>
      <c r="F4034" s="13" t="s">
        <v>16</v>
      </c>
      <c r="G4034" t="s">
        <v>14</v>
      </c>
      <c r="H4034">
        <v>0</v>
      </c>
      <c r="I4034" s="2"/>
      <c r="J4034" s="4">
        <v>0</v>
      </c>
      <c r="K4034" t="str">
        <f>IF((LEN(relatorio_Ananindeua[[#This Row],[CIF/CPF/CNPJ]])=14),relatorio_Ananindeua[[#This Row],[CIF/CPF/CNPJ]],relatorio_Ananindeua[[#This Row],[Coluna2]])</f>
        <v>39498429000196</v>
      </c>
      <c r="L4034" t="str">
        <f t="shared" si="63"/>
        <v>394******96</v>
      </c>
    </row>
    <row r="4035" spans="1:12" x14ac:dyDescent="0.25">
      <c r="A4035" t="s">
        <v>4737</v>
      </c>
      <c r="B4035" t="s">
        <v>4738</v>
      </c>
      <c r="C4035" t="s">
        <v>17</v>
      </c>
      <c r="D4035" s="1">
        <v>45299.920567129629</v>
      </c>
      <c r="E4035" s="18" t="s">
        <v>11</v>
      </c>
      <c r="F4035" s="13" t="s">
        <v>16</v>
      </c>
      <c r="G4035" t="s">
        <v>14</v>
      </c>
      <c r="H4035">
        <v>0</v>
      </c>
      <c r="I4035" s="2"/>
      <c r="J4035" s="4">
        <v>0</v>
      </c>
      <c r="K4035" t="str">
        <f>IF((LEN(relatorio_Ananindeua[[#This Row],[CIF/CPF/CNPJ]])=14),relatorio_Ananindeua[[#This Row],[CIF/CPF/CNPJ]],relatorio_Ananindeua[[#This Row],[Coluna2]])</f>
        <v>39318667000172</v>
      </c>
      <c r="L4035" t="str">
        <f t="shared" si="63"/>
        <v>393******72</v>
      </c>
    </row>
    <row r="4036" spans="1:12" x14ac:dyDescent="0.25">
      <c r="A4036" t="s">
        <v>4721</v>
      </c>
      <c r="B4036" t="s">
        <v>4722</v>
      </c>
      <c r="C4036" t="s">
        <v>17</v>
      </c>
      <c r="D4036" s="1">
        <v>45299.920694444445</v>
      </c>
      <c r="E4036" s="18" t="s">
        <v>11</v>
      </c>
      <c r="F4036" s="13" t="s">
        <v>16</v>
      </c>
      <c r="G4036" t="s">
        <v>14</v>
      </c>
      <c r="H4036">
        <v>0</v>
      </c>
      <c r="I4036" s="2"/>
      <c r="J4036" s="4">
        <v>0</v>
      </c>
      <c r="K4036" t="str">
        <f>IF((LEN(relatorio_Ananindeua[[#This Row],[CIF/CPF/CNPJ]])=14),relatorio_Ananindeua[[#This Row],[CIF/CPF/CNPJ]],relatorio_Ananindeua[[#This Row],[Coluna2]])</f>
        <v>39246880000116</v>
      </c>
      <c r="L4036" t="str">
        <f t="shared" si="63"/>
        <v>392******16</v>
      </c>
    </row>
    <row r="4037" spans="1:12" x14ac:dyDescent="0.25">
      <c r="A4037" t="s">
        <v>4713</v>
      </c>
      <c r="B4037" t="s">
        <v>4714</v>
      </c>
      <c r="C4037" t="s">
        <v>17</v>
      </c>
      <c r="D4037" s="1">
        <v>45299.920729166668</v>
      </c>
      <c r="E4037" s="18" t="s">
        <v>11</v>
      </c>
      <c r="F4037" s="13" t="s">
        <v>16</v>
      </c>
      <c r="G4037" t="s">
        <v>14</v>
      </c>
      <c r="H4037">
        <v>0</v>
      </c>
      <c r="I4037" s="2"/>
      <c r="J4037" s="4">
        <v>0</v>
      </c>
      <c r="K4037" t="str">
        <f>IF((LEN(relatorio_Ananindeua[[#This Row],[CIF/CPF/CNPJ]])=14),relatorio_Ananindeua[[#This Row],[CIF/CPF/CNPJ]],relatorio_Ananindeua[[#This Row],[Coluna2]])</f>
        <v>39144651000190</v>
      </c>
      <c r="L4037" t="str">
        <f t="shared" si="63"/>
        <v>391******90</v>
      </c>
    </row>
    <row r="4038" spans="1:12" x14ac:dyDescent="0.25">
      <c r="A4038" t="s">
        <v>4426</v>
      </c>
      <c r="B4038" t="s">
        <v>4427</v>
      </c>
      <c r="C4038" t="s">
        <v>17</v>
      </c>
      <c r="D4038" s="1">
        <v>45299.920798611114</v>
      </c>
      <c r="E4038" s="18" t="s">
        <v>11</v>
      </c>
      <c r="F4038" s="13" t="s">
        <v>16</v>
      </c>
      <c r="G4038" t="s">
        <v>14</v>
      </c>
      <c r="H4038">
        <v>0</v>
      </c>
      <c r="I4038" s="2"/>
      <c r="J4038" s="4">
        <v>0</v>
      </c>
      <c r="K4038" t="str">
        <f>IF((LEN(relatorio_Ananindeua[[#This Row],[CIF/CPF/CNPJ]])=14),relatorio_Ananindeua[[#This Row],[CIF/CPF/CNPJ]],relatorio_Ananindeua[[#This Row],[Coluna2]])</f>
        <v>37457903000106</v>
      </c>
      <c r="L4038" t="str">
        <f t="shared" si="63"/>
        <v>374******06</v>
      </c>
    </row>
    <row r="4039" spans="1:12" x14ac:dyDescent="0.25">
      <c r="A4039" t="s">
        <v>4705</v>
      </c>
      <c r="B4039" t="s">
        <v>4706</v>
      </c>
      <c r="C4039" t="s">
        <v>17</v>
      </c>
      <c r="D4039" s="1">
        <v>45299.92083333333</v>
      </c>
      <c r="E4039" s="18" t="s">
        <v>11</v>
      </c>
      <c r="F4039" s="13" t="s">
        <v>16</v>
      </c>
      <c r="G4039" t="s">
        <v>14</v>
      </c>
      <c r="H4039">
        <v>0</v>
      </c>
      <c r="I4039" s="2"/>
      <c r="J4039" s="4">
        <v>0</v>
      </c>
      <c r="K4039" t="str">
        <f>IF((LEN(relatorio_Ananindeua[[#This Row],[CIF/CPF/CNPJ]])=14),relatorio_Ananindeua[[#This Row],[CIF/CPF/CNPJ]],relatorio_Ananindeua[[#This Row],[Coluna2]])</f>
        <v>38798743000121</v>
      </c>
      <c r="L4039" t="str">
        <f t="shared" si="63"/>
        <v>387******21</v>
      </c>
    </row>
    <row r="4040" spans="1:12" x14ac:dyDescent="0.25">
      <c r="A4040" t="s">
        <v>4711</v>
      </c>
      <c r="B4040" t="s">
        <v>4712</v>
      </c>
      <c r="C4040" t="s">
        <v>17</v>
      </c>
      <c r="D4040" s="1">
        <v>45299.92083333333</v>
      </c>
      <c r="E4040" s="18" t="s">
        <v>11</v>
      </c>
      <c r="F4040" s="13" t="s">
        <v>16</v>
      </c>
      <c r="G4040" t="s">
        <v>14</v>
      </c>
      <c r="H4040">
        <v>0</v>
      </c>
      <c r="I4040" s="2"/>
      <c r="J4040" s="4">
        <v>0</v>
      </c>
      <c r="K4040" t="str">
        <f>IF((LEN(relatorio_Ananindeua[[#This Row],[CIF/CPF/CNPJ]])=14),relatorio_Ananindeua[[#This Row],[CIF/CPF/CNPJ]],relatorio_Ananindeua[[#This Row],[Coluna2]])</f>
        <v>38823219000163</v>
      </c>
      <c r="L4040" t="str">
        <f t="shared" si="63"/>
        <v>388******63</v>
      </c>
    </row>
    <row r="4041" spans="1:12" x14ac:dyDescent="0.25">
      <c r="A4041" t="s">
        <v>4695</v>
      </c>
      <c r="B4041" t="s">
        <v>4696</v>
      </c>
      <c r="C4041" t="s">
        <v>17</v>
      </c>
      <c r="D4041" s="1">
        <v>45299.920844907407</v>
      </c>
      <c r="E4041" s="18" t="s">
        <v>11</v>
      </c>
      <c r="F4041" s="13" t="s">
        <v>16</v>
      </c>
      <c r="G4041" t="s">
        <v>14</v>
      </c>
      <c r="H4041">
        <v>0</v>
      </c>
      <c r="I4041" s="2"/>
      <c r="J4041" s="4">
        <v>0</v>
      </c>
      <c r="K4041" t="str">
        <f>IF((LEN(relatorio_Ananindeua[[#This Row],[CIF/CPF/CNPJ]])=14),relatorio_Ananindeua[[#This Row],[CIF/CPF/CNPJ]],relatorio_Ananindeua[[#This Row],[Coluna2]])</f>
        <v>38636636000105</v>
      </c>
      <c r="L4041" t="str">
        <f t="shared" si="63"/>
        <v>386******05</v>
      </c>
    </row>
    <row r="4042" spans="1:12" x14ac:dyDescent="0.25">
      <c r="A4042" t="s">
        <v>4697</v>
      </c>
      <c r="B4042" t="s">
        <v>4698</v>
      </c>
      <c r="C4042" t="s">
        <v>17</v>
      </c>
      <c r="D4042" s="1">
        <v>45299.920844907407</v>
      </c>
      <c r="E4042" s="18" t="s">
        <v>11</v>
      </c>
      <c r="F4042" s="13" t="s">
        <v>16</v>
      </c>
      <c r="G4042" t="s">
        <v>14</v>
      </c>
      <c r="H4042">
        <v>0</v>
      </c>
      <c r="I4042" s="2"/>
      <c r="J4042" s="4">
        <v>0</v>
      </c>
      <c r="K4042" t="str">
        <f>IF((LEN(relatorio_Ananindeua[[#This Row],[CIF/CPF/CNPJ]])=14),relatorio_Ananindeua[[#This Row],[CIF/CPF/CNPJ]],relatorio_Ananindeua[[#This Row],[Coluna2]])</f>
        <v>38648955000122</v>
      </c>
      <c r="L4042" t="str">
        <f t="shared" si="63"/>
        <v>386******22</v>
      </c>
    </row>
    <row r="4043" spans="1:12" x14ac:dyDescent="0.25">
      <c r="A4043" t="s">
        <v>1141</v>
      </c>
      <c r="B4043" t="s">
        <v>1142</v>
      </c>
      <c r="C4043" t="s">
        <v>17</v>
      </c>
      <c r="D4043" s="1">
        <v>45299.920937499999</v>
      </c>
      <c r="E4043" s="18" t="s">
        <v>11</v>
      </c>
      <c r="F4043" s="13" t="s">
        <v>16</v>
      </c>
      <c r="G4043" t="s">
        <v>14</v>
      </c>
      <c r="H4043">
        <v>0</v>
      </c>
      <c r="I4043" s="2"/>
      <c r="J4043" s="4">
        <v>0</v>
      </c>
      <c r="K4043" t="str">
        <f>IF((LEN(relatorio_Ananindeua[[#This Row],[CIF/CPF/CNPJ]])=14),relatorio_Ananindeua[[#This Row],[CIF/CPF/CNPJ]],relatorio_Ananindeua[[#This Row],[Coluna2]])</f>
        <v>18953500000103</v>
      </c>
      <c r="L4043" t="str">
        <f t="shared" si="63"/>
        <v>189******03</v>
      </c>
    </row>
    <row r="4044" spans="1:12" x14ac:dyDescent="0.25">
      <c r="A4044" t="s">
        <v>2416</v>
      </c>
      <c r="B4044" t="s">
        <v>2417</v>
      </c>
      <c r="C4044" t="s">
        <v>17</v>
      </c>
      <c r="D4044" s="1">
        <v>45299.920937499999</v>
      </c>
      <c r="E4044" s="18" t="s">
        <v>11</v>
      </c>
      <c r="F4044" s="13" t="s">
        <v>16</v>
      </c>
      <c r="G4044" t="s">
        <v>14</v>
      </c>
      <c r="H4044">
        <v>0</v>
      </c>
      <c r="I4044" s="2"/>
      <c r="J4044" s="4">
        <v>0</v>
      </c>
      <c r="K4044" t="str">
        <f>IF((LEN(relatorio_Ananindeua[[#This Row],[CIF/CPF/CNPJ]])=14),relatorio_Ananindeua[[#This Row],[CIF/CPF/CNPJ]],relatorio_Ananindeua[[#This Row],[Coluna2]])</f>
        <v>28718407000178</v>
      </c>
      <c r="L4044" t="str">
        <f t="shared" si="63"/>
        <v>287******78</v>
      </c>
    </row>
    <row r="4045" spans="1:12" x14ac:dyDescent="0.25">
      <c r="A4045" t="s">
        <v>1301</v>
      </c>
      <c r="B4045" t="s">
        <v>1302</v>
      </c>
      <c r="C4045" t="s">
        <v>17</v>
      </c>
      <c r="D4045" s="1">
        <v>45299.920949074076</v>
      </c>
      <c r="E4045" s="18" t="s">
        <v>11</v>
      </c>
      <c r="F4045" s="13" t="s">
        <v>16</v>
      </c>
      <c r="G4045" t="s">
        <v>14</v>
      </c>
      <c r="H4045">
        <v>0</v>
      </c>
      <c r="I4045" s="2"/>
      <c r="J4045" s="4">
        <v>0</v>
      </c>
      <c r="K4045" t="str">
        <f>IF((LEN(relatorio_Ananindeua[[#This Row],[CIF/CPF/CNPJ]])=14),relatorio_Ananindeua[[#This Row],[CIF/CPF/CNPJ]],relatorio_Ananindeua[[#This Row],[Coluna2]])</f>
        <v>20154469000192</v>
      </c>
      <c r="L4045" t="str">
        <f t="shared" si="63"/>
        <v>201******92</v>
      </c>
    </row>
    <row r="4046" spans="1:12" x14ac:dyDescent="0.25">
      <c r="A4046" t="s">
        <v>4689</v>
      </c>
      <c r="B4046" t="s">
        <v>4690</v>
      </c>
      <c r="C4046" t="s">
        <v>17</v>
      </c>
      <c r="D4046" s="1">
        <v>45299.920949074076</v>
      </c>
      <c r="E4046" s="18" t="s">
        <v>11</v>
      </c>
      <c r="F4046" s="13" t="s">
        <v>16</v>
      </c>
      <c r="G4046" t="s">
        <v>14</v>
      </c>
      <c r="H4046">
        <v>0</v>
      </c>
      <c r="I4046" s="2"/>
      <c r="J4046" s="4">
        <v>0</v>
      </c>
      <c r="K4046" t="str">
        <f>IF((LEN(relatorio_Ananindeua[[#This Row],[CIF/CPF/CNPJ]])=14),relatorio_Ananindeua[[#This Row],[CIF/CPF/CNPJ]],relatorio_Ananindeua[[#This Row],[Coluna2]])</f>
        <v>38562045000122</v>
      </c>
      <c r="L4046" t="str">
        <f t="shared" si="63"/>
        <v>385******22</v>
      </c>
    </row>
    <row r="4047" spans="1:12" x14ac:dyDescent="0.25">
      <c r="A4047" t="s">
        <v>4685</v>
      </c>
      <c r="B4047" t="s">
        <v>4686</v>
      </c>
      <c r="C4047" t="s">
        <v>17</v>
      </c>
      <c r="D4047" s="1">
        <v>45299.921018518522</v>
      </c>
      <c r="E4047" s="18" t="s">
        <v>11</v>
      </c>
      <c r="F4047" s="13" t="s">
        <v>16</v>
      </c>
      <c r="G4047" t="s">
        <v>14</v>
      </c>
      <c r="H4047">
        <v>0</v>
      </c>
      <c r="I4047" s="2"/>
      <c r="J4047" s="4">
        <v>0</v>
      </c>
      <c r="K4047" t="str">
        <f>IF((LEN(relatorio_Ananindeua[[#This Row],[CIF/CPF/CNPJ]])=14),relatorio_Ananindeua[[#This Row],[CIF/CPF/CNPJ]],relatorio_Ananindeua[[#This Row],[Coluna2]])</f>
        <v>38530990000142</v>
      </c>
      <c r="L4047" t="str">
        <f t="shared" si="63"/>
        <v>385******42</v>
      </c>
    </row>
    <row r="4048" spans="1:12" x14ac:dyDescent="0.25">
      <c r="A4048" t="s">
        <v>4671</v>
      </c>
      <c r="B4048" t="s">
        <v>4672</v>
      </c>
      <c r="C4048" t="s">
        <v>17</v>
      </c>
      <c r="D4048" s="1">
        <v>45299.921053240738</v>
      </c>
      <c r="E4048" s="18" t="s">
        <v>11</v>
      </c>
      <c r="F4048" s="13" t="s">
        <v>16</v>
      </c>
      <c r="G4048" t="s">
        <v>14</v>
      </c>
      <c r="H4048">
        <v>0</v>
      </c>
      <c r="I4048" s="2"/>
      <c r="J4048" s="4">
        <v>0</v>
      </c>
      <c r="K4048" t="str">
        <f>IF((LEN(relatorio_Ananindeua[[#This Row],[CIF/CPF/CNPJ]])=14),relatorio_Ananindeua[[#This Row],[CIF/CPF/CNPJ]],relatorio_Ananindeua[[#This Row],[Coluna2]])</f>
        <v>38460786000100</v>
      </c>
      <c r="L4048" t="str">
        <f t="shared" si="63"/>
        <v>384******00</v>
      </c>
    </row>
    <row r="4049" spans="1:12" x14ac:dyDescent="0.25">
      <c r="A4049" t="s">
        <v>4649</v>
      </c>
      <c r="B4049" t="s">
        <v>4650</v>
      </c>
      <c r="C4049" t="s">
        <v>17</v>
      </c>
      <c r="D4049" s="1">
        <v>45299.921064814815</v>
      </c>
      <c r="E4049" s="18" t="s">
        <v>11</v>
      </c>
      <c r="F4049" s="13" t="s">
        <v>16</v>
      </c>
      <c r="G4049" t="s">
        <v>14</v>
      </c>
      <c r="H4049">
        <v>0</v>
      </c>
      <c r="I4049" s="2"/>
      <c r="J4049" s="4">
        <v>0</v>
      </c>
      <c r="K4049" t="str">
        <f>IF((LEN(relatorio_Ananindeua[[#This Row],[CIF/CPF/CNPJ]])=14),relatorio_Ananindeua[[#This Row],[CIF/CPF/CNPJ]],relatorio_Ananindeua[[#This Row],[Coluna2]])</f>
        <v>38392966000194</v>
      </c>
      <c r="L4049" t="str">
        <f t="shared" si="63"/>
        <v>383******94</v>
      </c>
    </row>
    <row r="4050" spans="1:12" x14ac:dyDescent="0.25">
      <c r="A4050" t="s">
        <v>4661</v>
      </c>
      <c r="B4050" t="s">
        <v>4662</v>
      </c>
      <c r="C4050" t="s">
        <v>17</v>
      </c>
      <c r="D4050" s="1">
        <v>45299.921064814815</v>
      </c>
      <c r="E4050" s="18" t="s">
        <v>11</v>
      </c>
      <c r="F4050" s="13" t="s">
        <v>16</v>
      </c>
      <c r="G4050" t="s">
        <v>14</v>
      </c>
      <c r="H4050">
        <v>0</v>
      </c>
      <c r="I4050" s="2"/>
      <c r="J4050" s="4">
        <v>0</v>
      </c>
      <c r="K4050" t="str">
        <f>IF((LEN(relatorio_Ananindeua[[#This Row],[CIF/CPF/CNPJ]])=14),relatorio_Ananindeua[[#This Row],[CIF/CPF/CNPJ]],relatorio_Ananindeua[[#This Row],[Coluna2]])</f>
        <v>38415464000131</v>
      </c>
      <c r="L4050" t="str">
        <f t="shared" ref="L4050:L4113" si="64">_xlfn.CONCAT(LEFT(A4050,3),REPT("*",6),RIGHT(A4050,2))</f>
        <v>384******31</v>
      </c>
    </row>
    <row r="4051" spans="1:12" x14ac:dyDescent="0.25">
      <c r="A4051" t="s">
        <v>4647</v>
      </c>
      <c r="B4051" t="s">
        <v>4648</v>
      </c>
      <c r="C4051" t="s">
        <v>17</v>
      </c>
      <c r="D4051" s="1">
        <v>45299.921076388891</v>
      </c>
      <c r="E4051" s="18" t="s">
        <v>11</v>
      </c>
      <c r="F4051" s="13" t="s">
        <v>16</v>
      </c>
      <c r="G4051" t="s">
        <v>14</v>
      </c>
      <c r="H4051">
        <v>0</v>
      </c>
      <c r="I4051" s="2"/>
      <c r="J4051" s="4">
        <v>0</v>
      </c>
      <c r="K4051" t="str">
        <f>IF((LEN(relatorio_Ananindeua[[#This Row],[CIF/CPF/CNPJ]])=14),relatorio_Ananindeua[[#This Row],[CIF/CPF/CNPJ]],relatorio_Ananindeua[[#This Row],[Coluna2]])</f>
        <v>38390403000167</v>
      </c>
      <c r="L4051" t="str">
        <f t="shared" si="64"/>
        <v>383******67</v>
      </c>
    </row>
    <row r="4052" spans="1:12" x14ac:dyDescent="0.25">
      <c r="A4052" t="s">
        <v>4655</v>
      </c>
      <c r="B4052" t="s">
        <v>4656</v>
      </c>
      <c r="C4052" t="s">
        <v>17</v>
      </c>
      <c r="D4052" s="1">
        <v>45299.921076388891</v>
      </c>
      <c r="E4052" s="18" t="s">
        <v>11</v>
      </c>
      <c r="F4052" s="13" t="s">
        <v>16</v>
      </c>
      <c r="G4052" t="s">
        <v>14</v>
      </c>
      <c r="H4052">
        <v>0</v>
      </c>
      <c r="I4052" s="2"/>
      <c r="J4052" s="4">
        <v>0</v>
      </c>
      <c r="K4052" t="str">
        <f>IF((LEN(relatorio_Ananindeua[[#This Row],[CIF/CPF/CNPJ]])=14),relatorio_Ananindeua[[#This Row],[CIF/CPF/CNPJ]],relatorio_Ananindeua[[#This Row],[Coluna2]])</f>
        <v>38397503000115</v>
      </c>
      <c r="L4052" t="str">
        <f t="shared" si="64"/>
        <v>383******15</v>
      </c>
    </row>
    <row r="4053" spans="1:12" x14ac:dyDescent="0.25">
      <c r="A4053" t="s">
        <v>4639</v>
      </c>
      <c r="B4053" t="s">
        <v>4640</v>
      </c>
      <c r="C4053" t="s">
        <v>17</v>
      </c>
      <c r="D4053" s="1">
        <v>45299.921157407407</v>
      </c>
      <c r="E4053" s="18" t="s">
        <v>11</v>
      </c>
      <c r="F4053" s="13" t="s">
        <v>16</v>
      </c>
      <c r="G4053" t="s">
        <v>14</v>
      </c>
      <c r="H4053">
        <v>0</v>
      </c>
      <c r="I4053" s="2"/>
      <c r="J4053" s="4">
        <v>0</v>
      </c>
      <c r="K4053" t="str">
        <f>IF((LEN(relatorio_Ananindeua[[#This Row],[CIF/CPF/CNPJ]])=14),relatorio_Ananindeua[[#This Row],[CIF/CPF/CNPJ]],relatorio_Ananindeua[[#This Row],[Coluna2]])</f>
        <v>38343277000190</v>
      </c>
      <c r="L4053" t="str">
        <f t="shared" si="64"/>
        <v>383******90</v>
      </c>
    </row>
    <row r="4054" spans="1:12" x14ac:dyDescent="0.25">
      <c r="A4054" t="s">
        <v>4637</v>
      </c>
      <c r="B4054" t="s">
        <v>4638</v>
      </c>
      <c r="C4054" t="s">
        <v>17</v>
      </c>
      <c r="D4054" s="1">
        <v>45299.921203703707</v>
      </c>
      <c r="E4054" s="18" t="s">
        <v>11</v>
      </c>
      <c r="F4054" s="13" t="s">
        <v>16</v>
      </c>
      <c r="G4054" t="s">
        <v>14</v>
      </c>
      <c r="H4054">
        <v>0</v>
      </c>
      <c r="I4054" s="2"/>
      <c r="J4054" s="4">
        <v>0</v>
      </c>
      <c r="K4054" t="str">
        <f>IF((LEN(relatorio_Ananindeua[[#This Row],[CIF/CPF/CNPJ]])=14),relatorio_Ananindeua[[#This Row],[CIF/CPF/CNPJ]],relatorio_Ananindeua[[#This Row],[Coluna2]])</f>
        <v>38330140000109</v>
      </c>
      <c r="L4054" t="str">
        <f t="shared" si="64"/>
        <v>383******09</v>
      </c>
    </row>
    <row r="4055" spans="1:12" x14ac:dyDescent="0.25">
      <c r="A4055" t="s">
        <v>4633</v>
      </c>
      <c r="B4055" t="s">
        <v>4634</v>
      </c>
      <c r="C4055" t="s">
        <v>17</v>
      </c>
      <c r="D4055" s="1">
        <v>45299.921238425923</v>
      </c>
      <c r="E4055" s="18" t="s">
        <v>11</v>
      </c>
      <c r="F4055" s="13" t="s">
        <v>16</v>
      </c>
      <c r="G4055" t="s">
        <v>14</v>
      </c>
      <c r="H4055">
        <v>0</v>
      </c>
      <c r="I4055" s="2"/>
      <c r="J4055" s="4">
        <v>0</v>
      </c>
      <c r="K4055" t="str">
        <f>IF((LEN(relatorio_Ananindeua[[#This Row],[CIF/CPF/CNPJ]])=14),relatorio_Ananindeua[[#This Row],[CIF/CPF/CNPJ]],relatorio_Ananindeua[[#This Row],[Coluna2]])</f>
        <v>38310807000101</v>
      </c>
      <c r="L4055" t="str">
        <f t="shared" si="64"/>
        <v>383******01</v>
      </c>
    </row>
    <row r="4056" spans="1:12" x14ac:dyDescent="0.25">
      <c r="A4056" t="s">
        <v>4627</v>
      </c>
      <c r="B4056" t="s">
        <v>4628</v>
      </c>
      <c r="C4056" t="s">
        <v>17</v>
      </c>
      <c r="D4056" s="1">
        <v>45299.921296296299</v>
      </c>
      <c r="E4056" s="18" t="s">
        <v>11</v>
      </c>
      <c r="F4056" s="13" t="s">
        <v>16</v>
      </c>
      <c r="G4056" t="s">
        <v>14</v>
      </c>
      <c r="H4056">
        <v>0</v>
      </c>
      <c r="I4056" s="2"/>
      <c r="J4056" s="4">
        <v>0</v>
      </c>
      <c r="K4056" t="str">
        <f>IF((LEN(relatorio_Ananindeua[[#This Row],[CIF/CPF/CNPJ]])=14),relatorio_Ananindeua[[#This Row],[CIF/CPF/CNPJ]],relatorio_Ananindeua[[#This Row],[Coluna2]])</f>
        <v>38270605000175</v>
      </c>
      <c r="L4056" t="str">
        <f t="shared" si="64"/>
        <v>382******75</v>
      </c>
    </row>
    <row r="4057" spans="1:12" x14ac:dyDescent="0.25">
      <c r="A4057" t="s">
        <v>4621</v>
      </c>
      <c r="B4057" t="s">
        <v>4622</v>
      </c>
      <c r="C4057" t="s">
        <v>17</v>
      </c>
      <c r="D4057" s="1">
        <v>45299.921342592592</v>
      </c>
      <c r="E4057" s="18" t="s">
        <v>11</v>
      </c>
      <c r="F4057" s="13" t="s">
        <v>16</v>
      </c>
      <c r="G4057" t="s">
        <v>14</v>
      </c>
      <c r="H4057">
        <v>0</v>
      </c>
      <c r="I4057" s="2"/>
      <c r="J4057" s="4">
        <v>0</v>
      </c>
      <c r="K4057" t="str">
        <f>IF((LEN(relatorio_Ananindeua[[#This Row],[CIF/CPF/CNPJ]])=14),relatorio_Ananindeua[[#This Row],[CIF/CPF/CNPJ]],relatorio_Ananindeua[[#This Row],[Coluna2]])</f>
        <v>38229512000105</v>
      </c>
      <c r="L4057" t="str">
        <f t="shared" si="64"/>
        <v>382******05</v>
      </c>
    </row>
    <row r="4058" spans="1:12" x14ac:dyDescent="0.25">
      <c r="A4058" t="s">
        <v>844</v>
      </c>
      <c r="B4058" t="s">
        <v>845</v>
      </c>
      <c r="C4058" t="s">
        <v>17</v>
      </c>
      <c r="D4058" s="1">
        <v>45299.921377314815</v>
      </c>
      <c r="E4058" s="18" t="s">
        <v>11</v>
      </c>
      <c r="F4058" s="13" t="s">
        <v>16</v>
      </c>
      <c r="G4058" t="s">
        <v>14</v>
      </c>
      <c r="H4058">
        <v>0</v>
      </c>
      <c r="I4058" s="2"/>
      <c r="J4058" s="4">
        <v>0</v>
      </c>
      <c r="K4058" t="str">
        <f>IF((LEN(relatorio_Ananindeua[[#This Row],[CIF/CPF/CNPJ]])=14),relatorio_Ananindeua[[#This Row],[CIF/CPF/CNPJ]],relatorio_Ananindeua[[#This Row],[Coluna2]])</f>
        <v>16530358000166</v>
      </c>
      <c r="L4058" t="str">
        <f t="shared" si="64"/>
        <v>165******66</v>
      </c>
    </row>
    <row r="4059" spans="1:12" x14ac:dyDescent="0.25">
      <c r="A4059" t="s">
        <v>4617</v>
      </c>
      <c r="B4059" t="s">
        <v>4618</v>
      </c>
      <c r="C4059" t="s">
        <v>17</v>
      </c>
      <c r="D4059" s="1">
        <v>45299.921597222223</v>
      </c>
      <c r="E4059" s="18" t="s">
        <v>11</v>
      </c>
      <c r="F4059" s="13" t="s">
        <v>16</v>
      </c>
      <c r="G4059" t="s">
        <v>14</v>
      </c>
      <c r="H4059">
        <v>0</v>
      </c>
      <c r="I4059" s="2"/>
      <c r="J4059" s="4">
        <v>0</v>
      </c>
      <c r="K4059" t="str">
        <f>IF((LEN(relatorio_Ananindeua[[#This Row],[CIF/CPF/CNPJ]])=14),relatorio_Ananindeua[[#This Row],[CIF/CPF/CNPJ]],relatorio_Ananindeua[[#This Row],[Coluna2]])</f>
        <v>38212710000158</v>
      </c>
      <c r="L4059" t="str">
        <f t="shared" si="64"/>
        <v>382******58</v>
      </c>
    </row>
    <row r="4060" spans="1:12" x14ac:dyDescent="0.25">
      <c r="A4060" t="s">
        <v>4597</v>
      </c>
      <c r="B4060" t="s">
        <v>4598</v>
      </c>
      <c r="C4060" t="s">
        <v>17</v>
      </c>
      <c r="D4060" s="1">
        <v>45299.921643518515</v>
      </c>
      <c r="E4060" s="18" t="s">
        <v>11</v>
      </c>
      <c r="F4060" s="13" t="s">
        <v>16</v>
      </c>
      <c r="G4060" t="s">
        <v>14</v>
      </c>
      <c r="H4060">
        <v>0</v>
      </c>
      <c r="I4060" s="2"/>
      <c r="J4060" s="4">
        <v>0</v>
      </c>
      <c r="K4060" t="str">
        <f>IF((LEN(relatorio_Ananindeua[[#This Row],[CIF/CPF/CNPJ]])=14),relatorio_Ananindeua[[#This Row],[CIF/CPF/CNPJ]],relatorio_Ananindeua[[#This Row],[Coluna2]])</f>
        <v>38140185000102</v>
      </c>
      <c r="L4060" t="str">
        <f t="shared" si="64"/>
        <v>381******02</v>
      </c>
    </row>
    <row r="4061" spans="1:12" x14ac:dyDescent="0.25">
      <c r="A4061" t="s">
        <v>4593</v>
      </c>
      <c r="B4061" t="s">
        <v>4594</v>
      </c>
      <c r="C4061" t="s">
        <v>17</v>
      </c>
      <c r="D4061" s="1">
        <v>45299.921655092592</v>
      </c>
      <c r="E4061" s="18" t="s">
        <v>11</v>
      </c>
      <c r="F4061" s="13" t="s">
        <v>16</v>
      </c>
      <c r="G4061" t="s">
        <v>14</v>
      </c>
      <c r="H4061">
        <v>0</v>
      </c>
      <c r="I4061" s="2"/>
      <c r="J4061" s="4">
        <v>0</v>
      </c>
      <c r="K4061" t="str">
        <f>IF((LEN(relatorio_Ananindeua[[#This Row],[CIF/CPF/CNPJ]])=14),relatorio_Ananindeua[[#This Row],[CIF/CPF/CNPJ]],relatorio_Ananindeua[[#This Row],[Coluna2]])</f>
        <v>38126293000120</v>
      </c>
      <c r="L4061" t="str">
        <f t="shared" si="64"/>
        <v>381******20</v>
      </c>
    </row>
    <row r="4062" spans="1:12" x14ac:dyDescent="0.25">
      <c r="A4062" t="s">
        <v>4589</v>
      </c>
      <c r="B4062" t="s">
        <v>4590</v>
      </c>
      <c r="C4062" t="s">
        <v>17</v>
      </c>
      <c r="D4062" s="1">
        <v>45299.921712962961</v>
      </c>
      <c r="E4062" s="18" t="s">
        <v>11</v>
      </c>
      <c r="F4062" s="13" t="s">
        <v>16</v>
      </c>
      <c r="G4062" t="s">
        <v>14</v>
      </c>
      <c r="H4062">
        <v>0</v>
      </c>
      <c r="I4062" s="2"/>
      <c r="J4062" s="4">
        <v>0</v>
      </c>
      <c r="K4062" t="str">
        <f>IF((LEN(relatorio_Ananindeua[[#This Row],[CIF/CPF/CNPJ]])=14),relatorio_Ananindeua[[#This Row],[CIF/CPF/CNPJ]],relatorio_Ananindeua[[#This Row],[Coluna2]])</f>
        <v>38115110000171</v>
      </c>
      <c r="L4062" t="str">
        <f t="shared" si="64"/>
        <v>381******71</v>
      </c>
    </row>
    <row r="4063" spans="1:12" x14ac:dyDescent="0.25">
      <c r="A4063" t="s">
        <v>4585</v>
      </c>
      <c r="B4063" t="s">
        <v>4586</v>
      </c>
      <c r="C4063" t="s">
        <v>17</v>
      </c>
      <c r="D4063" s="1">
        <v>45299.921736111108</v>
      </c>
      <c r="E4063" s="18" t="s">
        <v>11</v>
      </c>
      <c r="F4063" s="13" t="s">
        <v>16</v>
      </c>
      <c r="G4063" t="s">
        <v>14</v>
      </c>
      <c r="H4063">
        <v>0</v>
      </c>
      <c r="I4063" s="2"/>
      <c r="J4063" s="4">
        <v>0</v>
      </c>
      <c r="K4063" t="str">
        <f>IF((LEN(relatorio_Ananindeua[[#This Row],[CIF/CPF/CNPJ]])=14),relatorio_Ananindeua[[#This Row],[CIF/CPF/CNPJ]],relatorio_Ananindeua[[#This Row],[Coluna2]])</f>
        <v>38107028000103</v>
      </c>
      <c r="L4063" t="str">
        <f t="shared" si="64"/>
        <v>381******03</v>
      </c>
    </row>
    <row r="4064" spans="1:12" x14ac:dyDescent="0.25">
      <c r="A4064" t="s">
        <v>871</v>
      </c>
      <c r="B4064" t="s">
        <v>872</v>
      </c>
      <c r="C4064" t="s">
        <v>17</v>
      </c>
      <c r="D4064" s="1">
        <v>45299.921782407408</v>
      </c>
      <c r="E4064" s="18" t="s">
        <v>11</v>
      </c>
      <c r="F4064" s="13" t="s">
        <v>16</v>
      </c>
      <c r="G4064" t="s">
        <v>14</v>
      </c>
      <c r="H4064">
        <v>0</v>
      </c>
      <c r="I4064" s="2"/>
      <c r="J4064" s="4">
        <v>0</v>
      </c>
      <c r="K4064" t="str">
        <f>IF((LEN(relatorio_Ananindeua[[#This Row],[CIF/CPF/CNPJ]])=14),relatorio_Ananindeua[[#This Row],[CIF/CPF/CNPJ]],relatorio_Ananindeua[[#This Row],[Coluna2]])</f>
        <v>16809229000101</v>
      </c>
      <c r="L4064" t="str">
        <f t="shared" si="64"/>
        <v>168******01</v>
      </c>
    </row>
    <row r="4065" spans="1:12" x14ac:dyDescent="0.25">
      <c r="A4065" t="s">
        <v>1279</v>
      </c>
      <c r="B4065" t="s">
        <v>1280</v>
      </c>
      <c r="C4065" t="s">
        <v>17</v>
      </c>
      <c r="D4065" s="1">
        <v>45299.921817129631</v>
      </c>
      <c r="E4065" s="18" t="s">
        <v>11</v>
      </c>
      <c r="F4065" s="13" t="s">
        <v>16</v>
      </c>
      <c r="G4065" t="s">
        <v>14</v>
      </c>
      <c r="H4065">
        <v>0</v>
      </c>
      <c r="I4065" s="2"/>
      <c r="J4065" s="4">
        <v>0</v>
      </c>
      <c r="K4065" t="str">
        <f>IF((LEN(relatorio_Ananindeua[[#This Row],[CIF/CPF/CNPJ]])=14),relatorio_Ananindeua[[#This Row],[CIF/CPF/CNPJ]],relatorio_Ananindeua[[#This Row],[Coluna2]])</f>
        <v>19997759000119</v>
      </c>
      <c r="L4065" t="str">
        <f t="shared" si="64"/>
        <v>199******19</v>
      </c>
    </row>
    <row r="4066" spans="1:12" x14ac:dyDescent="0.25">
      <c r="A4066" t="s">
        <v>4569</v>
      </c>
      <c r="B4066" t="s">
        <v>4570</v>
      </c>
      <c r="C4066" t="s">
        <v>17</v>
      </c>
      <c r="D4066" s="1">
        <v>45299.921840277777</v>
      </c>
      <c r="E4066" s="18" t="s">
        <v>11</v>
      </c>
      <c r="F4066" s="13" t="s">
        <v>16</v>
      </c>
      <c r="G4066" t="s">
        <v>14</v>
      </c>
      <c r="H4066">
        <v>0</v>
      </c>
      <c r="I4066" s="2"/>
      <c r="J4066" s="4">
        <v>0</v>
      </c>
      <c r="K4066" t="str">
        <f>IF((LEN(relatorio_Ananindeua[[#This Row],[CIF/CPF/CNPJ]])=14),relatorio_Ananindeua[[#This Row],[CIF/CPF/CNPJ]],relatorio_Ananindeua[[#This Row],[Coluna2]])</f>
        <v>38052014000121</v>
      </c>
      <c r="L4066" t="str">
        <f t="shared" si="64"/>
        <v>380******21</v>
      </c>
    </row>
    <row r="4067" spans="1:12" x14ac:dyDescent="0.25">
      <c r="A4067" t="s">
        <v>4557</v>
      </c>
      <c r="B4067" t="s">
        <v>4558</v>
      </c>
      <c r="C4067" t="s">
        <v>17</v>
      </c>
      <c r="D4067" s="1">
        <v>45299.922094907408</v>
      </c>
      <c r="E4067" s="18" t="s">
        <v>11</v>
      </c>
      <c r="F4067" s="13" t="s">
        <v>16</v>
      </c>
      <c r="G4067" t="s">
        <v>14</v>
      </c>
      <c r="H4067">
        <v>0</v>
      </c>
      <c r="I4067" s="2"/>
      <c r="J4067" s="4">
        <v>0</v>
      </c>
      <c r="K4067" t="str">
        <f>IF((LEN(relatorio_Ananindeua[[#This Row],[CIF/CPF/CNPJ]])=14),relatorio_Ananindeua[[#This Row],[CIF/CPF/CNPJ]],relatorio_Ananindeua[[#This Row],[Coluna2]])</f>
        <v>37965966000173</v>
      </c>
      <c r="L4067" t="str">
        <f t="shared" si="64"/>
        <v>379******73</v>
      </c>
    </row>
    <row r="4068" spans="1:12" x14ac:dyDescent="0.25">
      <c r="A4068" t="s">
        <v>4555</v>
      </c>
      <c r="B4068" t="s">
        <v>4556</v>
      </c>
      <c r="C4068" t="s">
        <v>17</v>
      </c>
      <c r="D4068" s="1">
        <v>45299.922129629631</v>
      </c>
      <c r="E4068" s="18" t="s">
        <v>11</v>
      </c>
      <c r="F4068" s="13" t="s">
        <v>16</v>
      </c>
      <c r="G4068" t="s">
        <v>14</v>
      </c>
      <c r="H4068">
        <v>0</v>
      </c>
      <c r="I4068" s="2"/>
      <c r="J4068" s="4">
        <v>0</v>
      </c>
      <c r="K4068" t="str">
        <f>IF((LEN(relatorio_Ananindeua[[#This Row],[CIF/CPF/CNPJ]])=14),relatorio_Ananindeua[[#This Row],[CIF/CPF/CNPJ]],relatorio_Ananindeua[[#This Row],[Coluna2]])</f>
        <v>37958226000100</v>
      </c>
      <c r="L4068" t="str">
        <f t="shared" si="64"/>
        <v>379******00</v>
      </c>
    </row>
    <row r="4069" spans="1:12" x14ac:dyDescent="0.25">
      <c r="A4069" t="s">
        <v>4553</v>
      </c>
      <c r="B4069" t="s">
        <v>4554</v>
      </c>
      <c r="C4069" t="s">
        <v>17</v>
      </c>
      <c r="D4069" s="1">
        <v>45299.9221412037</v>
      </c>
      <c r="E4069" s="18" t="s">
        <v>11</v>
      </c>
      <c r="F4069" s="13" t="s">
        <v>16</v>
      </c>
      <c r="G4069" t="s">
        <v>14</v>
      </c>
      <c r="H4069">
        <v>0</v>
      </c>
      <c r="I4069" s="2"/>
      <c r="J4069" s="4">
        <v>0</v>
      </c>
      <c r="K4069" t="str">
        <f>IF((LEN(relatorio_Ananindeua[[#This Row],[CIF/CPF/CNPJ]])=14),relatorio_Ananindeua[[#This Row],[CIF/CPF/CNPJ]],relatorio_Ananindeua[[#This Row],[Coluna2]])</f>
        <v>37953393000168</v>
      </c>
      <c r="L4069" t="str">
        <f t="shared" si="64"/>
        <v>379******68</v>
      </c>
    </row>
    <row r="4070" spans="1:12" x14ac:dyDescent="0.25">
      <c r="A4070" t="s">
        <v>4406</v>
      </c>
      <c r="B4070" t="s">
        <v>4407</v>
      </c>
      <c r="C4070" t="s">
        <v>17</v>
      </c>
      <c r="D4070" s="1">
        <v>45299.922222222223</v>
      </c>
      <c r="E4070" s="18" t="s">
        <v>11</v>
      </c>
      <c r="F4070" s="13" t="s">
        <v>16</v>
      </c>
      <c r="G4070" t="s">
        <v>14</v>
      </c>
      <c r="H4070">
        <v>0</v>
      </c>
      <c r="I4070" s="2"/>
      <c r="J4070" s="4">
        <v>0</v>
      </c>
      <c r="K4070" t="str">
        <f>IF((LEN(relatorio_Ananindeua[[#This Row],[CIF/CPF/CNPJ]])=14),relatorio_Ananindeua[[#This Row],[CIF/CPF/CNPJ]],relatorio_Ananindeua[[#This Row],[Coluna2]])</f>
        <v>37384829000145</v>
      </c>
      <c r="L4070" t="str">
        <f t="shared" si="64"/>
        <v>373******45</v>
      </c>
    </row>
    <row r="4071" spans="1:12" x14ac:dyDescent="0.25">
      <c r="A4071" t="s">
        <v>4545</v>
      </c>
      <c r="B4071" t="s">
        <v>4546</v>
      </c>
      <c r="C4071" t="s">
        <v>17</v>
      </c>
      <c r="D4071" s="1">
        <v>45299.922222222223</v>
      </c>
      <c r="E4071" s="18" t="s">
        <v>11</v>
      </c>
      <c r="F4071" s="13" t="s">
        <v>16</v>
      </c>
      <c r="G4071" t="s">
        <v>14</v>
      </c>
      <c r="H4071">
        <v>0</v>
      </c>
      <c r="I4071" s="2"/>
      <c r="J4071" s="4">
        <v>0</v>
      </c>
      <c r="K4071" t="str">
        <f>IF((LEN(relatorio_Ananindeua[[#This Row],[CIF/CPF/CNPJ]])=14),relatorio_Ananindeua[[#This Row],[CIF/CPF/CNPJ]],relatorio_Ananindeua[[#This Row],[Coluna2]])</f>
        <v>37935307000194</v>
      </c>
      <c r="L4071" t="str">
        <f t="shared" si="64"/>
        <v>379******94</v>
      </c>
    </row>
    <row r="4072" spans="1:12" x14ac:dyDescent="0.25">
      <c r="A4072" t="s">
        <v>4513</v>
      </c>
      <c r="B4072" t="s">
        <v>4514</v>
      </c>
      <c r="C4072" t="s">
        <v>17</v>
      </c>
      <c r="D4072" s="1">
        <v>45299.922361111108</v>
      </c>
      <c r="E4072" s="18" t="s">
        <v>11</v>
      </c>
      <c r="F4072" s="13" t="s">
        <v>16</v>
      </c>
      <c r="G4072" t="s">
        <v>14</v>
      </c>
      <c r="H4072">
        <v>0</v>
      </c>
      <c r="I4072" s="2"/>
      <c r="J4072" s="4">
        <v>0</v>
      </c>
      <c r="K4072" t="str">
        <f>IF((LEN(relatorio_Ananindeua[[#This Row],[CIF/CPF/CNPJ]])=14),relatorio_Ananindeua[[#This Row],[CIF/CPF/CNPJ]],relatorio_Ananindeua[[#This Row],[Coluna2]])</f>
        <v>37858959000172</v>
      </c>
      <c r="L4072" t="str">
        <f t="shared" si="64"/>
        <v>378******72</v>
      </c>
    </row>
    <row r="4073" spans="1:12" x14ac:dyDescent="0.25">
      <c r="A4073" t="s">
        <v>4511</v>
      </c>
      <c r="B4073" t="s">
        <v>4512</v>
      </c>
      <c r="C4073" t="s">
        <v>17</v>
      </c>
      <c r="D4073" s="1">
        <v>45299.922430555554</v>
      </c>
      <c r="E4073" s="18" t="s">
        <v>11</v>
      </c>
      <c r="F4073" s="13" t="s">
        <v>16</v>
      </c>
      <c r="G4073" t="s">
        <v>14</v>
      </c>
      <c r="H4073">
        <v>0</v>
      </c>
      <c r="I4073" s="2"/>
      <c r="J4073" s="4">
        <v>0</v>
      </c>
      <c r="K4073" t="str">
        <f>IF((LEN(relatorio_Ananindeua[[#This Row],[CIF/CPF/CNPJ]])=14),relatorio_Ananindeua[[#This Row],[CIF/CPF/CNPJ]],relatorio_Ananindeua[[#This Row],[Coluna2]])</f>
        <v>37840138000109</v>
      </c>
      <c r="L4073" t="str">
        <f t="shared" si="64"/>
        <v>378******09</v>
      </c>
    </row>
    <row r="4074" spans="1:12" x14ac:dyDescent="0.25">
      <c r="A4074" t="s">
        <v>1722</v>
      </c>
      <c r="B4074" t="s">
        <v>1723</v>
      </c>
      <c r="C4074" t="s">
        <v>17</v>
      </c>
      <c r="D4074" s="1">
        <v>45299.922534722224</v>
      </c>
      <c r="E4074" s="18" t="s">
        <v>11</v>
      </c>
      <c r="F4074" s="13" t="s">
        <v>16</v>
      </c>
      <c r="G4074" t="s">
        <v>14</v>
      </c>
      <c r="H4074">
        <v>0</v>
      </c>
      <c r="I4074" s="2"/>
      <c r="J4074" s="4">
        <v>0</v>
      </c>
      <c r="K4074" t="str">
        <f>IF((LEN(relatorio_Ananindeua[[#This Row],[CIF/CPF/CNPJ]])=14),relatorio_Ananindeua[[#This Row],[CIF/CPF/CNPJ]],relatorio_Ananindeua[[#This Row],[Coluna2]])</f>
        <v>23954511000148</v>
      </c>
      <c r="L4074" t="str">
        <f t="shared" si="64"/>
        <v>239******48</v>
      </c>
    </row>
    <row r="4075" spans="1:12" x14ac:dyDescent="0.25">
      <c r="A4075" t="s">
        <v>4499</v>
      </c>
      <c r="B4075" t="s">
        <v>4500</v>
      </c>
      <c r="C4075" t="s">
        <v>17</v>
      </c>
      <c r="D4075" s="1">
        <v>45299.922569444447</v>
      </c>
      <c r="E4075" s="18" t="s">
        <v>11</v>
      </c>
      <c r="F4075" s="13" t="s">
        <v>16</v>
      </c>
      <c r="G4075" t="s">
        <v>14</v>
      </c>
      <c r="H4075">
        <v>0</v>
      </c>
      <c r="I4075" s="2"/>
      <c r="J4075" s="4">
        <v>0</v>
      </c>
      <c r="K4075" t="str">
        <f>IF((LEN(relatorio_Ananindeua[[#This Row],[CIF/CPF/CNPJ]])=14),relatorio_Ananindeua[[#This Row],[CIF/CPF/CNPJ]],relatorio_Ananindeua[[#This Row],[Coluna2]])</f>
        <v>37742918000116</v>
      </c>
      <c r="L4075" t="str">
        <f t="shared" si="64"/>
        <v>377******16</v>
      </c>
    </row>
    <row r="4076" spans="1:12" x14ac:dyDescent="0.25">
      <c r="A4076" t="s">
        <v>964</v>
      </c>
      <c r="B4076" t="s">
        <v>965</v>
      </c>
      <c r="C4076" t="s">
        <v>17</v>
      </c>
      <c r="D4076" s="1">
        <v>45299.922592592593</v>
      </c>
      <c r="E4076" s="18" t="s">
        <v>11</v>
      </c>
      <c r="F4076" s="13" t="s">
        <v>16</v>
      </c>
      <c r="G4076" t="s">
        <v>14</v>
      </c>
      <c r="H4076">
        <v>0</v>
      </c>
      <c r="I4076" s="2"/>
      <c r="J4076" s="4">
        <v>0</v>
      </c>
      <c r="K4076" t="str">
        <f>IF((LEN(relatorio_Ananindeua[[#This Row],[CIF/CPF/CNPJ]])=14),relatorio_Ananindeua[[#This Row],[CIF/CPF/CNPJ]],relatorio_Ananindeua[[#This Row],[Coluna2]])</f>
        <v>17481570000143</v>
      </c>
      <c r="L4076" t="str">
        <f t="shared" si="64"/>
        <v>174******43</v>
      </c>
    </row>
    <row r="4077" spans="1:12" x14ac:dyDescent="0.25">
      <c r="A4077" t="s">
        <v>4481</v>
      </c>
      <c r="B4077" t="s">
        <v>4482</v>
      </c>
      <c r="C4077" t="s">
        <v>17</v>
      </c>
      <c r="D4077" s="1">
        <v>45299.922592592593</v>
      </c>
      <c r="E4077" s="18" t="s">
        <v>11</v>
      </c>
      <c r="F4077" s="13" t="s">
        <v>16</v>
      </c>
      <c r="G4077" t="s">
        <v>14</v>
      </c>
      <c r="H4077">
        <v>0</v>
      </c>
      <c r="I4077" s="2"/>
      <c r="J4077" s="4">
        <v>0</v>
      </c>
      <c r="K4077" t="str">
        <f>IF((LEN(relatorio_Ananindeua[[#This Row],[CIF/CPF/CNPJ]])=14),relatorio_Ananindeua[[#This Row],[CIF/CPF/CNPJ]],relatorio_Ananindeua[[#This Row],[Coluna2]])</f>
        <v>37663265000180</v>
      </c>
      <c r="L4077" t="str">
        <f t="shared" si="64"/>
        <v>376******80</v>
      </c>
    </row>
    <row r="4078" spans="1:12" x14ac:dyDescent="0.25">
      <c r="A4078" t="s">
        <v>4485</v>
      </c>
      <c r="B4078" t="s">
        <v>4486</v>
      </c>
      <c r="C4078" t="s">
        <v>17</v>
      </c>
      <c r="D4078" s="1">
        <v>45299.922592592593</v>
      </c>
      <c r="E4078" s="18" t="s">
        <v>11</v>
      </c>
      <c r="F4078" s="13" t="s">
        <v>16</v>
      </c>
      <c r="G4078" t="s">
        <v>14</v>
      </c>
      <c r="H4078">
        <v>0</v>
      </c>
      <c r="I4078" s="2"/>
      <c r="J4078" s="4">
        <v>0</v>
      </c>
      <c r="K4078" t="str">
        <f>IF((LEN(relatorio_Ananindeua[[#This Row],[CIF/CPF/CNPJ]])=14),relatorio_Ananindeua[[#This Row],[CIF/CPF/CNPJ]],relatorio_Ananindeua[[#This Row],[Coluna2]])</f>
        <v>37704980000113</v>
      </c>
      <c r="L4078" t="str">
        <f t="shared" si="64"/>
        <v>377******13</v>
      </c>
    </row>
    <row r="4079" spans="1:12" x14ac:dyDescent="0.25">
      <c r="A4079" t="s">
        <v>4473</v>
      </c>
      <c r="B4079" t="s">
        <v>4474</v>
      </c>
      <c r="C4079" t="s">
        <v>17</v>
      </c>
      <c r="D4079" s="1">
        <v>45299.922627314816</v>
      </c>
      <c r="E4079" s="18" t="s">
        <v>11</v>
      </c>
      <c r="F4079" s="13" t="s">
        <v>16</v>
      </c>
      <c r="G4079" t="s">
        <v>14</v>
      </c>
      <c r="H4079">
        <v>0</v>
      </c>
      <c r="I4079" s="2"/>
      <c r="J4079" s="4">
        <v>0</v>
      </c>
      <c r="K4079" t="str">
        <f>IF((LEN(relatorio_Ananindeua[[#This Row],[CIF/CPF/CNPJ]])=14),relatorio_Ananindeua[[#This Row],[CIF/CPF/CNPJ]],relatorio_Ananindeua[[#This Row],[Coluna2]])</f>
        <v>37627785000137</v>
      </c>
      <c r="L4079" t="str">
        <f t="shared" si="64"/>
        <v>376******37</v>
      </c>
    </row>
    <row r="4080" spans="1:12" x14ac:dyDescent="0.25">
      <c r="A4080" t="s">
        <v>4467</v>
      </c>
      <c r="B4080" t="s">
        <v>4468</v>
      </c>
      <c r="C4080" t="s">
        <v>17</v>
      </c>
      <c r="D4080" s="1">
        <v>45299.922743055555</v>
      </c>
      <c r="E4080" s="18" t="s">
        <v>11</v>
      </c>
      <c r="F4080" s="13" t="s">
        <v>16</v>
      </c>
      <c r="G4080" t="s">
        <v>14</v>
      </c>
      <c r="H4080">
        <v>0</v>
      </c>
      <c r="I4080" s="2"/>
      <c r="J4080" s="4">
        <v>0</v>
      </c>
      <c r="K4080" t="str">
        <f>IF((LEN(relatorio_Ananindeua[[#This Row],[CIF/CPF/CNPJ]])=14),relatorio_Ananindeua[[#This Row],[CIF/CPF/CNPJ]],relatorio_Ananindeua[[#This Row],[Coluna2]])</f>
        <v>37608117000162</v>
      </c>
      <c r="L4080" t="str">
        <f t="shared" si="64"/>
        <v>376******62</v>
      </c>
    </row>
    <row r="4081" spans="1:12" x14ac:dyDescent="0.25">
      <c r="A4081" t="s">
        <v>4459</v>
      </c>
      <c r="B4081" t="s">
        <v>4460</v>
      </c>
      <c r="C4081" t="s">
        <v>17</v>
      </c>
      <c r="D4081" s="1">
        <v>45299.922789351855</v>
      </c>
      <c r="E4081" s="18" t="s">
        <v>11</v>
      </c>
      <c r="F4081" s="13" t="s">
        <v>16</v>
      </c>
      <c r="G4081" t="s">
        <v>14</v>
      </c>
      <c r="H4081">
        <v>0</v>
      </c>
      <c r="I4081" s="2"/>
      <c r="J4081" s="4">
        <v>0</v>
      </c>
      <c r="K4081" t="str">
        <f>IF((LEN(relatorio_Ananindeua[[#This Row],[CIF/CPF/CNPJ]])=14),relatorio_Ananindeua[[#This Row],[CIF/CPF/CNPJ]],relatorio_Ananindeua[[#This Row],[Coluna2]])</f>
        <v>37572135000131</v>
      </c>
      <c r="L4081" t="str">
        <f t="shared" si="64"/>
        <v>375******31</v>
      </c>
    </row>
    <row r="4082" spans="1:12" x14ac:dyDescent="0.25">
      <c r="A4082" t="s">
        <v>1827</v>
      </c>
      <c r="B4082" t="s">
        <v>1828</v>
      </c>
      <c r="C4082" t="s">
        <v>17</v>
      </c>
      <c r="D4082" s="1">
        <v>45299.922800925924</v>
      </c>
      <c r="E4082" s="18" t="s">
        <v>11</v>
      </c>
      <c r="F4082" s="13" t="s">
        <v>16</v>
      </c>
      <c r="G4082" t="s">
        <v>14</v>
      </c>
      <c r="H4082">
        <v>0</v>
      </c>
      <c r="I4082" s="2"/>
      <c r="J4082" s="4">
        <v>0</v>
      </c>
      <c r="K4082" t="str">
        <f>IF((LEN(relatorio_Ananindeua[[#This Row],[CIF/CPF/CNPJ]])=14),relatorio_Ananindeua[[#This Row],[CIF/CPF/CNPJ]],relatorio_Ananindeua[[#This Row],[Coluna2]])</f>
        <v>24677515000199</v>
      </c>
      <c r="L4082" t="str">
        <f t="shared" si="64"/>
        <v>246******99</v>
      </c>
    </row>
    <row r="4083" spans="1:12" x14ac:dyDescent="0.25">
      <c r="A4083" t="s">
        <v>4457</v>
      </c>
      <c r="B4083" t="s">
        <v>4458</v>
      </c>
      <c r="C4083" t="s">
        <v>17</v>
      </c>
      <c r="D4083" s="1">
        <v>45299.922800925924</v>
      </c>
      <c r="E4083" s="18" t="s">
        <v>11</v>
      </c>
      <c r="F4083" s="13" t="s">
        <v>16</v>
      </c>
      <c r="G4083" t="s">
        <v>14</v>
      </c>
      <c r="H4083">
        <v>0</v>
      </c>
      <c r="I4083" s="2"/>
      <c r="J4083" s="4">
        <v>0</v>
      </c>
      <c r="K4083" t="str">
        <f>IF((LEN(relatorio_Ananindeua[[#This Row],[CIF/CPF/CNPJ]])=14),relatorio_Ananindeua[[#This Row],[CIF/CPF/CNPJ]],relatorio_Ananindeua[[#This Row],[Coluna2]])</f>
        <v>37568476000133</v>
      </c>
      <c r="L4083" t="str">
        <f t="shared" si="64"/>
        <v>375******33</v>
      </c>
    </row>
    <row r="4084" spans="1:12" x14ac:dyDescent="0.25">
      <c r="A4084" t="s">
        <v>4449</v>
      </c>
      <c r="B4084" t="s">
        <v>4450</v>
      </c>
      <c r="C4084" t="s">
        <v>17</v>
      </c>
      <c r="D4084" s="1">
        <v>45299.922812500001</v>
      </c>
      <c r="E4084" s="18" t="s">
        <v>11</v>
      </c>
      <c r="F4084" s="13" t="s">
        <v>16</v>
      </c>
      <c r="G4084" t="s">
        <v>14</v>
      </c>
      <c r="H4084">
        <v>0</v>
      </c>
      <c r="I4084" s="2"/>
      <c r="J4084" s="4">
        <v>0</v>
      </c>
      <c r="K4084" t="str">
        <f>IF((LEN(relatorio_Ananindeua[[#This Row],[CIF/CPF/CNPJ]])=14),relatorio_Ananindeua[[#This Row],[CIF/CPF/CNPJ]],relatorio_Ananindeua[[#This Row],[Coluna2]])</f>
        <v>37550660000156</v>
      </c>
      <c r="L4084" t="str">
        <f t="shared" si="64"/>
        <v>375******56</v>
      </c>
    </row>
    <row r="4085" spans="1:12" x14ac:dyDescent="0.25">
      <c r="A4085" t="s">
        <v>4443</v>
      </c>
      <c r="B4085" t="s">
        <v>4444</v>
      </c>
      <c r="C4085" t="s">
        <v>17</v>
      </c>
      <c r="D4085" s="1">
        <v>45299.922835648147</v>
      </c>
      <c r="E4085" s="18" t="s">
        <v>11</v>
      </c>
      <c r="F4085" s="13" t="s">
        <v>16</v>
      </c>
      <c r="G4085" t="s">
        <v>14</v>
      </c>
      <c r="H4085">
        <v>0</v>
      </c>
      <c r="I4085" s="2"/>
      <c r="J4085" s="4">
        <v>0</v>
      </c>
      <c r="K4085" t="str">
        <f>IF((LEN(relatorio_Ananindeua[[#This Row],[CIF/CPF/CNPJ]])=14),relatorio_Ananindeua[[#This Row],[CIF/CPF/CNPJ]],relatorio_Ananindeua[[#This Row],[Coluna2]])</f>
        <v>37531853000160</v>
      </c>
      <c r="L4085" t="str">
        <f t="shared" si="64"/>
        <v>375******60</v>
      </c>
    </row>
    <row r="4086" spans="1:12" x14ac:dyDescent="0.25">
      <c r="A4086" t="s">
        <v>1223</v>
      </c>
      <c r="B4086" t="s">
        <v>1224</v>
      </c>
      <c r="C4086" t="s">
        <v>17</v>
      </c>
      <c r="D4086" s="1">
        <v>45299.922847222224</v>
      </c>
      <c r="E4086" s="18" t="s">
        <v>11</v>
      </c>
      <c r="F4086" s="13" t="s">
        <v>16</v>
      </c>
      <c r="G4086" t="s">
        <v>14</v>
      </c>
      <c r="H4086">
        <v>0</v>
      </c>
      <c r="I4086" s="2"/>
      <c r="J4086" s="4">
        <v>0</v>
      </c>
      <c r="K4086" t="str">
        <f>IF((LEN(relatorio_Ananindeua[[#This Row],[CIF/CPF/CNPJ]])=14),relatorio_Ananindeua[[#This Row],[CIF/CPF/CNPJ]],relatorio_Ananindeua[[#This Row],[Coluna2]])</f>
        <v>19619465000153</v>
      </c>
      <c r="L4086" t="str">
        <f t="shared" si="64"/>
        <v>196******53</v>
      </c>
    </row>
    <row r="4087" spans="1:12" x14ac:dyDescent="0.25">
      <c r="A4087" t="s">
        <v>4436</v>
      </c>
      <c r="B4087" t="s">
        <v>4437</v>
      </c>
      <c r="C4087" t="s">
        <v>17</v>
      </c>
      <c r="D4087" s="1">
        <v>45299.922858796293</v>
      </c>
      <c r="E4087" s="18" t="s">
        <v>11</v>
      </c>
      <c r="F4087" s="13" t="s">
        <v>16</v>
      </c>
      <c r="G4087" t="s">
        <v>14</v>
      </c>
      <c r="H4087">
        <v>0</v>
      </c>
      <c r="I4087" s="2"/>
      <c r="J4087" s="4">
        <v>0</v>
      </c>
      <c r="K4087" t="str">
        <f>IF((LEN(relatorio_Ananindeua[[#This Row],[CIF/CPF/CNPJ]])=14),relatorio_Ananindeua[[#This Row],[CIF/CPF/CNPJ]],relatorio_Ananindeua[[#This Row],[Coluna2]])</f>
        <v>37501902000111</v>
      </c>
      <c r="L4087" t="str">
        <f t="shared" si="64"/>
        <v>375******11</v>
      </c>
    </row>
    <row r="4088" spans="1:12" x14ac:dyDescent="0.25">
      <c r="A4088" t="s">
        <v>1370</v>
      </c>
      <c r="B4088" t="s">
        <v>1371</v>
      </c>
      <c r="C4088" t="s">
        <v>17</v>
      </c>
      <c r="D4088" s="1">
        <v>45299.92287037037</v>
      </c>
      <c r="E4088" s="18" t="s">
        <v>11</v>
      </c>
      <c r="F4088" s="13" t="s">
        <v>16</v>
      </c>
      <c r="G4088" t="s">
        <v>14</v>
      </c>
      <c r="H4088">
        <v>0</v>
      </c>
      <c r="I4088" s="2"/>
      <c r="J4088" s="4">
        <v>0</v>
      </c>
      <c r="K4088" t="str">
        <f>IF((LEN(relatorio_Ananindeua[[#This Row],[CIF/CPF/CNPJ]])=14),relatorio_Ananindeua[[#This Row],[CIF/CPF/CNPJ]],relatorio_Ananindeua[[#This Row],[Coluna2]])</f>
        <v>20988357000137</v>
      </c>
      <c r="L4088" t="str">
        <f t="shared" si="64"/>
        <v>209******37</v>
      </c>
    </row>
    <row r="4089" spans="1:12" x14ac:dyDescent="0.25">
      <c r="A4089" t="s">
        <v>4432</v>
      </c>
      <c r="B4089" t="s">
        <v>4433</v>
      </c>
      <c r="C4089" t="s">
        <v>17</v>
      </c>
      <c r="D4089" s="1">
        <v>45299.922881944447</v>
      </c>
      <c r="E4089" s="18" t="s">
        <v>11</v>
      </c>
      <c r="F4089" s="13" t="s">
        <v>16</v>
      </c>
      <c r="G4089" t="s">
        <v>14</v>
      </c>
      <c r="H4089">
        <v>0</v>
      </c>
      <c r="I4089" s="2"/>
      <c r="J4089" s="4">
        <v>0</v>
      </c>
      <c r="K4089" t="str">
        <f>IF((LEN(relatorio_Ananindeua[[#This Row],[CIF/CPF/CNPJ]])=14),relatorio_Ananindeua[[#This Row],[CIF/CPF/CNPJ]],relatorio_Ananindeua[[#This Row],[Coluna2]])</f>
        <v>37490917000121</v>
      </c>
      <c r="L4089" t="str">
        <f t="shared" si="64"/>
        <v>374******21</v>
      </c>
    </row>
    <row r="4090" spans="1:12" x14ac:dyDescent="0.25">
      <c r="A4090" t="s">
        <v>4424</v>
      </c>
      <c r="B4090" t="s">
        <v>4425</v>
      </c>
      <c r="C4090" t="s">
        <v>17</v>
      </c>
      <c r="D4090" s="1">
        <v>45299.922962962963</v>
      </c>
      <c r="E4090" s="18" t="s">
        <v>11</v>
      </c>
      <c r="F4090" s="13" t="s">
        <v>16</v>
      </c>
      <c r="G4090" t="s">
        <v>14</v>
      </c>
      <c r="H4090">
        <v>0</v>
      </c>
      <c r="I4090" s="2"/>
      <c r="J4090" s="4">
        <v>0</v>
      </c>
      <c r="K4090" t="str">
        <f>IF((LEN(relatorio_Ananindeua[[#This Row],[CIF/CPF/CNPJ]])=14),relatorio_Ananindeua[[#This Row],[CIF/CPF/CNPJ]],relatorio_Ananindeua[[#This Row],[Coluna2]])</f>
        <v>37456457000115</v>
      </c>
      <c r="L4090" t="str">
        <f t="shared" si="64"/>
        <v>374******15</v>
      </c>
    </row>
    <row r="4091" spans="1:12" x14ac:dyDescent="0.25">
      <c r="A4091" t="s">
        <v>4428</v>
      </c>
      <c r="B4091" t="s">
        <v>4429</v>
      </c>
      <c r="C4091" t="s">
        <v>17</v>
      </c>
      <c r="D4091" s="1">
        <v>45299.922986111109</v>
      </c>
      <c r="E4091" s="18" t="s">
        <v>11</v>
      </c>
      <c r="F4091" s="13" t="s">
        <v>16</v>
      </c>
      <c r="G4091" t="s">
        <v>14</v>
      </c>
      <c r="H4091">
        <v>0</v>
      </c>
      <c r="I4091" s="2"/>
      <c r="J4091" s="4">
        <v>0</v>
      </c>
      <c r="K4091" t="str">
        <f>IF((LEN(relatorio_Ananindeua[[#This Row],[CIF/CPF/CNPJ]])=14),relatorio_Ananindeua[[#This Row],[CIF/CPF/CNPJ]],relatorio_Ananindeua[[#This Row],[Coluna2]])</f>
        <v>37460590000145</v>
      </c>
      <c r="L4091" t="str">
        <f t="shared" si="64"/>
        <v>374******45</v>
      </c>
    </row>
    <row r="4092" spans="1:12" x14ac:dyDescent="0.25">
      <c r="A4092" t="s">
        <v>4227</v>
      </c>
      <c r="B4092" t="s">
        <v>4228</v>
      </c>
      <c r="C4092" t="s">
        <v>17</v>
      </c>
      <c r="D4092" s="1">
        <v>45299.922997685186</v>
      </c>
      <c r="E4092" s="18" t="s">
        <v>11</v>
      </c>
      <c r="F4092" s="13" t="s">
        <v>16</v>
      </c>
      <c r="G4092" t="s">
        <v>14</v>
      </c>
      <c r="H4092">
        <v>0</v>
      </c>
      <c r="I4092" s="2"/>
      <c r="J4092" s="4">
        <v>0</v>
      </c>
      <c r="K4092" t="str">
        <f>IF((LEN(relatorio_Ananindeua[[#This Row],[CIF/CPF/CNPJ]])=14),relatorio_Ananindeua[[#This Row],[CIF/CPF/CNPJ]],relatorio_Ananindeua[[#This Row],[Coluna2]])</f>
        <v>36695472000153</v>
      </c>
      <c r="L4092" t="str">
        <f t="shared" si="64"/>
        <v>366******53</v>
      </c>
    </row>
    <row r="4093" spans="1:12" x14ac:dyDescent="0.25">
      <c r="A4093" t="s">
        <v>4129</v>
      </c>
      <c r="B4093" t="s">
        <v>4130</v>
      </c>
      <c r="C4093" t="s">
        <v>17</v>
      </c>
      <c r="D4093" s="1">
        <v>45299.923125000001</v>
      </c>
      <c r="E4093" s="18" t="s">
        <v>11</v>
      </c>
      <c r="F4093" s="13" t="s">
        <v>16</v>
      </c>
      <c r="G4093" t="s">
        <v>14</v>
      </c>
      <c r="H4093">
        <v>0</v>
      </c>
      <c r="I4093" s="2"/>
      <c r="J4093" s="4">
        <v>0</v>
      </c>
      <c r="K4093" t="str">
        <f>IF((LEN(relatorio_Ananindeua[[#This Row],[CIF/CPF/CNPJ]])=14),relatorio_Ananindeua[[#This Row],[CIF/CPF/CNPJ]],relatorio_Ananindeua[[#This Row],[Coluna2]])</f>
        <v>36292396000135</v>
      </c>
      <c r="L4093" t="str">
        <f t="shared" si="64"/>
        <v>362******35</v>
      </c>
    </row>
    <row r="4094" spans="1:12" x14ac:dyDescent="0.25">
      <c r="A4094" t="s">
        <v>4374</v>
      </c>
      <c r="B4094" t="s">
        <v>4375</v>
      </c>
      <c r="C4094" t="s">
        <v>17</v>
      </c>
      <c r="D4094" s="1">
        <v>45299.923182870371</v>
      </c>
      <c r="E4094" s="18" t="s">
        <v>11</v>
      </c>
      <c r="F4094" s="13" t="s">
        <v>16</v>
      </c>
      <c r="G4094" t="s">
        <v>14</v>
      </c>
      <c r="H4094">
        <v>0</v>
      </c>
      <c r="I4094" s="2"/>
      <c r="J4094" s="4">
        <v>0</v>
      </c>
      <c r="K4094" t="str">
        <f>IF((LEN(relatorio_Ananindeua[[#This Row],[CIF/CPF/CNPJ]])=14),relatorio_Ananindeua[[#This Row],[CIF/CPF/CNPJ]],relatorio_Ananindeua[[#This Row],[Coluna2]])</f>
        <v>37327142000178</v>
      </c>
      <c r="L4094" t="str">
        <f t="shared" si="64"/>
        <v>373******78</v>
      </c>
    </row>
    <row r="4095" spans="1:12" x14ac:dyDescent="0.25">
      <c r="A4095" t="s">
        <v>4376</v>
      </c>
      <c r="B4095" t="s">
        <v>4377</v>
      </c>
      <c r="C4095" t="s">
        <v>17</v>
      </c>
      <c r="D4095" s="1">
        <v>45299.923182870371</v>
      </c>
      <c r="E4095" s="18" t="s">
        <v>11</v>
      </c>
      <c r="F4095" s="13" t="s">
        <v>16</v>
      </c>
      <c r="G4095" t="s">
        <v>14</v>
      </c>
      <c r="H4095">
        <v>0</v>
      </c>
      <c r="I4095" s="2"/>
      <c r="J4095" s="4">
        <v>0</v>
      </c>
      <c r="K4095" t="str">
        <f>IF((LEN(relatorio_Ananindeua[[#This Row],[CIF/CPF/CNPJ]])=14),relatorio_Ananindeua[[#This Row],[CIF/CPF/CNPJ]],relatorio_Ananindeua[[#This Row],[Coluna2]])</f>
        <v>37329882000143</v>
      </c>
      <c r="L4095" t="str">
        <f t="shared" si="64"/>
        <v>373******43</v>
      </c>
    </row>
    <row r="4096" spans="1:12" x14ac:dyDescent="0.25">
      <c r="A4096" t="s">
        <v>4366</v>
      </c>
      <c r="B4096" t="s">
        <v>4367</v>
      </c>
      <c r="C4096" t="s">
        <v>17</v>
      </c>
      <c r="D4096" s="1">
        <v>45299.923217592594</v>
      </c>
      <c r="E4096" s="18" t="s">
        <v>11</v>
      </c>
      <c r="F4096" s="13" t="s">
        <v>16</v>
      </c>
      <c r="G4096" t="s">
        <v>14</v>
      </c>
      <c r="H4096">
        <v>0</v>
      </c>
      <c r="I4096" s="2"/>
      <c r="J4096" s="4">
        <v>0</v>
      </c>
      <c r="K4096" t="str">
        <f>IF((LEN(relatorio_Ananindeua[[#This Row],[CIF/CPF/CNPJ]])=14),relatorio_Ananindeua[[#This Row],[CIF/CPF/CNPJ]],relatorio_Ananindeua[[#This Row],[Coluna2]])</f>
        <v>37302868000156</v>
      </c>
      <c r="L4096" t="str">
        <f t="shared" si="64"/>
        <v>373******56</v>
      </c>
    </row>
    <row r="4097" spans="1:12" x14ac:dyDescent="0.25">
      <c r="A4097" t="s">
        <v>4364</v>
      </c>
      <c r="B4097" t="s">
        <v>4365</v>
      </c>
      <c r="C4097" t="s">
        <v>17</v>
      </c>
      <c r="D4097" s="1">
        <v>45299.923229166663</v>
      </c>
      <c r="E4097" s="18" t="s">
        <v>11</v>
      </c>
      <c r="F4097" s="13" t="s">
        <v>16</v>
      </c>
      <c r="G4097" t="s">
        <v>14</v>
      </c>
      <c r="H4097">
        <v>0</v>
      </c>
      <c r="I4097" s="2"/>
      <c r="J4097" s="4">
        <v>0</v>
      </c>
      <c r="K4097" t="str">
        <f>IF((LEN(relatorio_Ananindeua[[#This Row],[CIF/CPF/CNPJ]])=14),relatorio_Ananindeua[[#This Row],[CIF/CPF/CNPJ]],relatorio_Ananindeua[[#This Row],[Coluna2]])</f>
        <v>37291629000148</v>
      </c>
      <c r="L4097" t="str">
        <f t="shared" si="64"/>
        <v>372******48</v>
      </c>
    </row>
    <row r="4098" spans="1:12" x14ac:dyDescent="0.25">
      <c r="A4098" t="s">
        <v>1831</v>
      </c>
      <c r="B4098" t="s">
        <v>1832</v>
      </c>
      <c r="C4098" t="s">
        <v>17</v>
      </c>
      <c r="D4098" s="1">
        <v>45299.92328703704</v>
      </c>
      <c r="E4098" s="18" t="s">
        <v>11</v>
      </c>
      <c r="F4098" s="13" t="s">
        <v>16</v>
      </c>
      <c r="G4098" t="s">
        <v>14</v>
      </c>
      <c r="H4098">
        <v>0</v>
      </c>
      <c r="I4098" s="2"/>
      <c r="J4098" s="4">
        <v>0</v>
      </c>
      <c r="K4098" t="str">
        <f>IF((LEN(relatorio_Ananindeua[[#This Row],[CIF/CPF/CNPJ]])=14),relatorio_Ananindeua[[#This Row],[CIF/CPF/CNPJ]],relatorio_Ananindeua[[#This Row],[Coluna2]])</f>
        <v>24696895000109</v>
      </c>
      <c r="L4098" t="str">
        <f t="shared" si="64"/>
        <v>246******09</v>
      </c>
    </row>
    <row r="4099" spans="1:12" x14ac:dyDescent="0.25">
      <c r="A4099" t="s">
        <v>1026</v>
      </c>
      <c r="B4099" t="s">
        <v>1027</v>
      </c>
      <c r="C4099" t="s">
        <v>17</v>
      </c>
      <c r="D4099" s="1">
        <v>45299.923402777778</v>
      </c>
      <c r="E4099" s="18" t="s">
        <v>11</v>
      </c>
      <c r="F4099" s="13" t="s">
        <v>16</v>
      </c>
      <c r="G4099" t="s">
        <v>14</v>
      </c>
      <c r="H4099">
        <v>0</v>
      </c>
      <c r="I4099" s="2"/>
      <c r="J4099" s="4">
        <v>0</v>
      </c>
      <c r="K4099" t="str">
        <f>IF((LEN(relatorio_Ananindeua[[#This Row],[CIF/CPF/CNPJ]])=14),relatorio_Ananindeua[[#This Row],[CIF/CPF/CNPJ]],relatorio_Ananindeua[[#This Row],[Coluna2]])</f>
        <v>17877091000140</v>
      </c>
      <c r="L4099" t="str">
        <f t="shared" si="64"/>
        <v>178******40</v>
      </c>
    </row>
    <row r="4100" spans="1:12" x14ac:dyDescent="0.25">
      <c r="A4100" t="s">
        <v>1903</v>
      </c>
      <c r="B4100" t="s">
        <v>1904</v>
      </c>
      <c r="C4100" t="s">
        <v>17</v>
      </c>
      <c r="D4100" s="1">
        <v>45299.92355324074</v>
      </c>
      <c r="E4100" s="18" t="s">
        <v>11</v>
      </c>
      <c r="F4100" s="13" t="s">
        <v>16</v>
      </c>
      <c r="G4100" t="s">
        <v>14</v>
      </c>
      <c r="H4100">
        <v>0</v>
      </c>
      <c r="I4100" s="2"/>
      <c r="J4100" s="4">
        <v>0</v>
      </c>
      <c r="K4100" t="str">
        <f>IF((LEN(relatorio_Ananindeua[[#This Row],[CIF/CPF/CNPJ]])=14),relatorio_Ananindeua[[#This Row],[CIF/CPF/CNPJ]],relatorio_Ananindeua[[#This Row],[Coluna2]])</f>
        <v>25150797000134</v>
      </c>
      <c r="L4100" t="str">
        <f t="shared" si="64"/>
        <v>251******34</v>
      </c>
    </row>
    <row r="4101" spans="1:12" x14ac:dyDescent="0.25">
      <c r="A4101" t="s">
        <v>4321</v>
      </c>
      <c r="B4101" t="s">
        <v>4322</v>
      </c>
      <c r="C4101" t="s">
        <v>17</v>
      </c>
      <c r="D4101" s="1">
        <v>45299.92355324074</v>
      </c>
      <c r="E4101" s="18" t="s">
        <v>11</v>
      </c>
      <c r="F4101" s="13" t="s">
        <v>16</v>
      </c>
      <c r="G4101" t="s">
        <v>14</v>
      </c>
      <c r="H4101">
        <v>0</v>
      </c>
      <c r="I4101" s="2"/>
      <c r="J4101" s="4">
        <v>0</v>
      </c>
      <c r="K4101" t="str">
        <f>IF((LEN(relatorio_Ananindeua[[#This Row],[CIF/CPF/CNPJ]])=14),relatorio_Ananindeua[[#This Row],[CIF/CPF/CNPJ]],relatorio_Ananindeua[[#This Row],[Coluna2]])</f>
        <v>36962847000102</v>
      </c>
      <c r="L4101" t="str">
        <f t="shared" si="64"/>
        <v>369******02</v>
      </c>
    </row>
    <row r="4102" spans="1:12" x14ac:dyDescent="0.25">
      <c r="A4102" t="s">
        <v>4331</v>
      </c>
      <c r="B4102" t="s">
        <v>4332</v>
      </c>
      <c r="C4102" t="s">
        <v>17</v>
      </c>
      <c r="D4102" s="1">
        <v>45299.92355324074</v>
      </c>
      <c r="E4102" s="18" t="s">
        <v>11</v>
      </c>
      <c r="F4102" s="13" t="s">
        <v>16</v>
      </c>
      <c r="G4102" t="s">
        <v>14</v>
      </c>
      <c r="H4102">
        <v>0</v>
      </c>
      <c r="I4102" s="2"/>
      <c r="J4102" s="4">
        <v>0</v>
      </c>
      <c r="K4102" t="str">
        <f>IF((LEN(relatorio_Ananindeua[[#This Row],[CIF/CPF/CNPJ]])=14),relatorio_Ananindeua[[#This Row],[CIF/CPF/CNPJ]],relatorio_Ananindeua[[#This Row],[Coluna2]])</f>
        <v>37086001000100</v>
      </c>
      <c r="L4102" t="str">
        <f t="shared" si="64"/>
        <v>370******00</v>
      </c>
    </row>
    <row r="4103" spans="1:12" x14ac:dyDescent="0.25">
      <c r="A4103" t="s">
        <v>2002</v>
      </c>
      <c r="B4103" t="s">
        <v>2003</v>
      </c>
      <c r="C4103" t="s">
        <v>17</v>
      </c>
      <c r="D4103" s="1">
        <v>45299.923587962963</v>
      </c>
      <c r="E4103" s="18" t="s">
        <v>11</v>
      </c>
      <c r="F4103" s="13" t="s">
        <v>16</v>
      </c>
      <c r="G4103" t="s">
        <v>14</v>
      </c>
      <c r="H4103">
        <v>0</v>
      </c>
      <c r="I4103" s="2"/>
      <c r="J4103" s="4">
        <v>0</v>
      </c>
      <c r="K4103" t="str">
        <f>IF((LEN(relatorio_Ananindeua[[#This Row],[CIF/CPF/CNPJ]])=14),relatorio_Ananindeua[[#This Row],[CIF/CPF/CNPJ]],relatorio_Ananindeua[[#This Row],[Coluna2]])</f>
        <v>26373827000134</v>
      </c>
      <c r="L4103" t="str">
        <f t="shared" si="64"/>
        <v>263******34</v>
      </c>
    </row>
    <row r="4104" spans="1:12" x14ac:dyDescent="0.25">
      <c r="A4104" t="s">
        <v>4289</v>
      </c>
      <c r="B4104" t="s">
        <v>4290</v>
      </c>
      <c r="C4104" t="s">
        <v>17</v>
      </c>
      <c r="D4104" s="1">
        <v>45299.92359953704</v>
      </c>
      <c r="E4104" s="18" t="s">
        <v>11</v>
      </c>
      <c r="F4104" s="13" t="s">
        <v>16</v>
      </c>
      <c r="G4104" t="s">
        <v>14</v>
      </c>
      <c r="H4104">
        <v>0</v>
      </c>
      <c r="I4104" s="2"/>
      <c r="J4104" s="4">
        <v>0</v>
      </c>
      <c r="K4104" t="str">
        <f>IF((LEN(relatorio_Ananindeua[[#This Row],[CIF/CPF/CNPJ]])=14),relatorio_Ananindeua[[#This Row],[CIF/CPF/CNPJ]],relatorio_Ananindeua[[#This Row],[Coluna2]])</f>
        <v>36880506000180</v>
      </c>
      <c r="L4104" t="str">
        <f t="shared" si="64"/>
        <v>368******80</v>
      </c>
    </row>
    <row r="4105" spans="1:12" x14ac:dyDescent="0.25">
      <c r="A4105" t="s">
        <v>4293</v>
      </c>
      <c r="B4105" t="s">
        <v>4294</v>
      </c>
      <c r="C4105" t="s">
        <v>17</v>
      </c>
      <c r="D4105" s="1">
        <v>45299.92359953704</v>
      </c>
      <c r="E4105" s="18" t="s">
        <v>11</v>
      </c>
      <c r="F4105" s="13" t="s">
        <v>16</v>
      </c>
      <c r="G4105" t="s">
        <v>14</v>
      </c>
      <c r="H4105">
        <v>0</v>
      </c>
      <c r="I4105" s="2"/>
      <c r="J4105" s="4">
        <v>0</v>
      </c>
      <c r="K4105" t="str">
        <f>IF((LEN(relatorio_Ananindeua[[#This Row],[CIF/CPF/CNPJ]])=14),relatorio_Ananindeua[[#This Row],[CIF/CPF/CNPJ]],relatorio_Ananindeua[[#This Row],[Coluna2]])</f>
        <v>36886573000101</v>
      </c>
      <c r="L4105" t="str">
        <f t="shared" si="64"/>
        <v>368******01</v>
      </c>
    </row>
    <row r="4106" spans="1:12" x14ac:dyDescent="0.25">
      <c r="A4106" t="s">
        <v>4317</v>
      </c>
      <c r="B4106" t="s">
        <v>4318</v>
      </c>
      <c r="C4106" t="s">
        <v>17</v>
      </c>
      <c r="D4106" s="1">
        <v>45299.923622685186</v>
      </c>
      <c r="E4106" s="18" t="s">
        <v>11</v>
      </c>
      <c r="F4106" s="13" t="s">
        <v>16</v>
      </c>
      <c r="G4106" t="s">
        <v>14</v>
      </c>
      <c r="H4106">
        <v>0</v>
      </c>
      <c r="I4106" s="2"/>
      <c r="J4106" s="4">
        <v>0</v>
      </c>
      <c r="K4106" t="str">
        <f>IF((LEN(relatorio_Ananindeua[[#This Row],[CIF/CPF/CNPJ]])=14),relatorio_Ananindeua[[#This Row],[CIF/CPF/CNPJ]],relatorio_Ananindeua[[#This Row],[Coluna2]])</f>
        <v>36952022000107</v>
      </c>
      <c r="L4106" t="str">
        <f t="shared" si="64"/>
        <v>369******07</v>
      </c>
    </row>
    <row r="4107" spans="1:12" x14ac:dyDescent="0.25">
      <c r="A4107" t="s">
        <v>821</v>
      </c>
      <c r="B4107" t="s">
        <v>822</v>
      </c>
      <c r="C4107" t="s">
        <v>17</v>
      </c>
      <c r="D4107" s="1">
        <v>45299.923634259256</v>
      </c>
      <c r="E4107" s="18" t="s">
        <v>11</v>
      </c>
      <c r="F4107" s="13" t="s">
        <v>16</v>
      </c>
      <c r="G4107" t="s">
        <v>14</v>
      </c>
      <c r="H4107">
        <v>0</v>
      </c>
      <c r="I4107" s="2"/>
      <c r="J4107" s="4">
        <v>0</v>
      </c>
      <c r="K4107" t="str">
        <f>IF((LEN(relatorio_Ananindeua[[#This Row],[CIF/CPF/CNPJ]])=14),relatorio_Ananindeua[[#This Row],[CIF/CPF/CNPJ]],relatorio_Ananindeua[[#This Row],[Coluna2]])</f>
        <v>15872652000193</v>
      </c>
      <c r="L4107" t="str">
        <f t="shared" si="64"/>
        <v>158******93</v>
      </c>
    </row>
    <row r="4108" spans="1:12" x14ac:dyDescent="0.25">
      <c r="A4108" t="s">
        <v>3850</v>
      </c>
      <c r="B4108" t="s">
        <v>3851</v>
      </c>
      <c r="C4108" t="s">
        <v>17</v>
      </c>
      <c r="D4108" s="1">
        <v>45299.923645833333</v>
      </c>
      <c r="E4108" s="18" t="s">
        <v>11</v>
      </c>
      <c r="F4108" s="13" t="s">
        <v>16</v>
      </c>
      <c r="G4108" t="s">
        <v>14</v>
      </c>
      <c r="H4108">
        <v>0</v>
      </c>
      <c r="I4108" s="2"/>
      <c r="J4108" s="4">
        <v>0</v>
      </c>
      <c r="K4108" t="str">
        <f>IF((LEN(relatorio_Ananindeua[[#This Row],[CIF/CPF/CNPJ]])=14),relatorio_Ananindeua[[#This Row],[CIF/CPF/CNPJ]],relatorio_Ananindeua[[#This Row],[Coluna2]])</f>
        <v>35124158000158</v>
      </c>
      <c r="L4108" t="str">
        <f t="shared" si="64"/>
        <v>351******58</v>
      </c>
    </row>
    <row r="4109" spans="1:12" x14ac:dyDescent="0.25">
      <c r="A4109" t="s">
        <v>4273</v>
      </c>
      <c r="B4109" t="s">
        <v>4274</v>
      </c>
      <c r="C4109" t="s">
        <v>17</v>
      </c>
      <c r="D4109" s="1">
        <v>45299.923645833333</v>
      </c>
      <c r="E4109" s="18" t="s">
        <v>11</v>
      </c>
      <c r="F4109" s="13" t="s">
        <v>16</v>
      </c>
      <c r="G4109" t="s">
        <v>14</v>
      </c>
      <c r="H4109">
        <v>0</v>
      </c>
      <c r="I4109" s="2"/>
      <c r="J4109" s="4">
        <v>0</v>
      </c>
      <c r="K4109" t="str">
        <f>IF((LEN(relatorio_Ananindeua[[#This Row],[CIF/CPF/CNPJ]])=14),relatorio_Ananindeua[[#This Row],[CIF/CPF/CNPJ]],relatorio_Ananindeua[[#This Row],[Coluna2]])</f>
        <v>36835720000114</v>
      </c>
      <c r="L4109" t="str">
        <f t="shared" si="64"/>
        <v>368******14</v>
      </c>
    </row>
    <row r="4110" spans="1:12" x14ac:dyDescent="0.25">
      <c r="A4110" t="s">
        <v>4249</v>
      </c>
      <c r="B4110" t="s">
        <v>4250</v>
      </c>
      <c r="C4110" t="s">
        <v>17</v>
      </c>
      <c r="D4110" s="1">
        <v>45299.923657407409</v>
      </c>
      <c r="E4110" s="18" t="s">
        <v>11</v>
      </c>
      <c r="F4110" s="13" t="s">
        <v>16</v>
      </c>
      <c r="G4110" t="s">
        <v>14</v>
      </c>
      <c r="H4110">
        <v>0</v>
      </c>
      <c r="I4110" s="2"/>
      <c r="J4110" s="4">
        <v>0</v>
      </c>
      <c r="K4110" t="str">
        <f>IF((LEN(relatorio_Ananindeua[[#This Row],[CIF/CPF/CNPJ]])=14),relatorio_Ananindeua[[#This Row],[CIF/CPF/CNPJ]],relatorio_Ananindeua[[#This Row],[Coluna2]])</f>
        <v>36770990000194</v>
      </c>
      <c r="L4110" t="str">
        <f t="shared" si="64"/>
        <v>367******94</v>
      </c>
    </row>
    <row r="4111" spans="1:12" x14ac:dyDescent="0.25">
      <c r="A4111" t="s">
        <v>4219</v>
      </c>
      <c r="B4111" t="s">
        <v>4220</v>
      </c>
      <c r="C4111" t="s">
        <v>17</v>
      </c>
      <c r="D4111" s="1">
        <v>45299.923680555556</v>
      </c>
      <c r="E4111" s="18" t="s">
        <v>11</v>
      </c>
      <c r="F4111" s="13" t="s">
        <v>16</v>
      </c>
      <c r="G4111" t="s">
        <v>14</v>
      </c>
      <c r="H4111">
        <v>0</v>
      </c>
      <c r="I4111" s="2"/>
      <c r="J4111" s="4">
        <v>0</v>
      </c>
      <c r="K4111" t="str">
        <f>IF((LEN(relatorio_Ananindeua[[#This Row],[CIF/CPF/CNPJ]])=14),relatorio_Ananindeua[[#This Row],[CIF/CPF/CNPJ]],relatorio_Ananindeua[[#This Row],[Coluna2]])</f>
        <v>36674872000182</v>
      </c>
      <c r="L4111" t="str">
        <f t="shared" si="64"/>
        <v>366******82</v>
      </c>
    </row>
    <row r="4112" spans="1:12" x14ac:dyDescent="0.25">
      <c r="A4112" t="s">
        <v>4131</v>
      </c>
      <c r="B4112" t="s">
        <v>4132</v>
      </c>
      <c r="C4112" t="s">
        <v>17</v>
      </c>
      <c r="D4112" s="1">
        <v>45299.923692129632</v>
      </c>
      <c r="E4112" s="18" t="s">
        <v>11</v>
      </c>
      <c r="F4112" s="13" t="s">
        <v>16</v>
      </c>
      <c r="G4112" t="s">
        <v>14</v>
      </c>
      <c r="H4112">
        <v>0</v>
      </c>
      <c r="I4112" s="2"/>
      <c r="J4112" s="4">
        <v>0</v>
      </c>
      <c r="K4112" t="str">
        <f>IF((LEN(relatorio_Ananindeua[[#This Row],[CIF/CPF/CNPJ]])=14),relatorio_Ananindeua[[#This Row],[CIF/CPF/CNPJ]],relatorio_Ananindeua[[#This Row],[Coluna2]])</f>
        <v>36302296000142</v>
      </c>
      <c r="L4112" t="str">
        <f t="shared" si="64"/>
        <v>363******42</v>
      </c>
    </row>
    <row r="4113" spans="1:12" x14ac:dyDescent="0.25">
      <c r="A4113" t="s">
        <v>4303</v>
      </c>
      <c r="B4113" t="s">
        <v>4304</v>
      </c>
      <c r="C4113" t="s">
        <v>17</v>
      </c>
      <c r="D4113" s="1">
        <v>45299.923831018517</v>
      </c>
      <c r="E4113" s="18" t="s">
        <v>11</v>
      </c>
      <c r="F4113" s="13" t="s">
        <v>16</v>
      </c>
      <c r="G4113" t="s">
        <v>14</v>
      </c>
      <c r="H4113">
        <v>0</v>
      </c>
      <c r="I4113" s="2"/>
      <c r="J4113" s="4">
        <v>0</v>
      </c>
      <c r="K4113" t="str">
        <f>IF((LEN(relatorio_Ananindeua[[#This Row],[CIF/CPF/CNPJ]])=14),relatorio_Ananindeua[[#This Row],[CIF/CPF/CNPJ]],relatorio_Ananindeua[[#This Row],[Coluna2]])</f>
        <v>36919498000138</v>
      </c>
      <c r="L4113" t="str">
        <f t="shared" si="64"/>
        <v>369******38</v>
      </c>
    </row>
    <row r="4114" spans="1:12" x14ac:dyDescent="0.25">
      <c r="A4114" t="s">
        <v>4223</v>
      </c>
      <c r="B4114" t="s">
        <v>4224</v>
      </c>
      <c r="C4114" t="s">
        <v>17</v>
      </c>
      <c r="D4114" s="1">
        <v>45299.924201388887</v>
      </c>
      <c r="E4114" s="18" t="s">
        <v>11</v>
      </c>
      <c r="F4114" s="13" t="s">
        <v>16</v>
      </c>
      <c r="G4114" t="s">
        <v>14</v>
      </c>
      <c r="H4114">
        <v>0</v>
      </c>
      <c r="I4114" s="2"/>
      <c r="J4114" s="4">
        <v>0</v>
      </c>
      <c r="K4114" t="str">
        <f>IF((LEN(relatorio_Ananindeua[[#This Row],[CIF/CPF/CNPJ]])=14),relatorio_Ananindeua[[#This Row],[CIF/CPF/CNPJ]],relatorio_Ananindeua[[#This Row],[Coluna2]])</f>
        <v>36675837000188</v>
      </c>
      <c r="L4114" t="str">
        <f t="shared" ref="L4114:L4177" si="65">_xlfn.CONCAT(LEFT(A4114,3),REPT("*",6),RIGHT(A4114,2))</f>
        <v>366******88</v>
      </c>
    </row>
    <row r="4115" spans="1:12" x14ac:dyDescent="0.25">
      <c r="A4115" t="s">
        <v>4165</v>
      </c>
      <c r="B4115" t="s">
        <v>4166</v>
      </c>
      <c r="C4115" t="s">
        <v>17</v>
      </c>
      <c r="D4115" s="1">
        <v>45299.92428240741</v>
      </c>
      <c r="E4115" s="18" t="s">
        <v>11</v>
      </c>
      <c r="F4115" s="13" t="s">
        <v>16</v>
      </c>
      <c r="G4115" t="s">
        <v>14</v>
      </c>
      <c r="H4115">
        <v>0</v>
      </c>
      <c r="I4115" s="2"/>
      <c r="J4115" s="4">
        <v>0</v>
      </c>
      <c r="K4115" t="str">
        <f>IF((LEN(relatorio_Ananindeua[[#This Row],[CIF/CPF/CNPJ]])=14),relatorio_Ananindeua[[#This Row],[CIF/CPF/CNPJ]],relatorio_Ananindeua[[#This Row],[Coluna2]])</f>
        <v>36449339000117</v>
      </c>
      <c r="L4115" t="str">
        <f t="shared" si="65"/>
        <v>364******17</v>
      </c>
    </row>
    <row r="4116" spans="1:12" x14ac:dyDescent="0.25">
      <c r="A4116" t="s">
        <v>4175</v>
      </c>
      <c r="B4116" t="s">
        <v>4176</v>
      </c>
      <c r="C4116" t="s">
        <v>17</v>
      </c>
      <c r="D4116" s="1">
        <v>45299.92428240741</v>
      </c>
      <c r="E4116" s="18" t="s">
        <v>11</v>
      </c>
      <c r="F4116" s="13" t="s">
        <v>16</v>
      </c>
      <c r="G4116" t="s">
        <v>14</v>
      </c>
      <c r="H4116">
        <v>0</v>
      </c>
      <c r="I4116" s="2"/>
      <c r="J4116" s="4">
        <v>0</v>
      </c>
      <c r="K4116" t="str">
        <f>IF((LEN(relatorio_Ananindeua[[#This Row],[CIF/CPF/CNPJ]])=14),relatorio_Ananindeua[[#This Row],[CIF/CPF/CNPJ]],relatorio_Ananindeua[[#This Row],[Coluna2]])</f>
        <v>36478296000106</v>
      </c>
      <c r="L4116" t="str">
        <f t="shared" si="65"/>
        <v>364******06</v>
      </c>
    </row>
    <row r="4117" spans="1:12" x14ac:dyDescent="0.25">
      <c r="A4117" t="s">
        <v>4179</v>
      </c>
      <c r="B4117" t="s">
        <v>4180</v>
      </c>
      <c r="C4117" t="s">
        <v>17</v>
      </c>
      <c r="D4117" s="1">
        <v>45299.92428240741</v>
      </c>
      <c r="E4117" s="18" t="s">
        <v>11</v>
      </c>
      <c r="F4117" s="13" t="s">
        <v>16</v>
      </c>
      <c r="G4117" t="s">
        <v>14</v>
      </c>
      <c r="H4117">
        <v>0</v>
      </c>
      <c r="I4117" s="2"/>
      <c r="J4117" s="4">
        <v>0</v>
      </c>
      <c r="K4117" t="str">
        <f>IF((LEN(relatorio_Ananindeua[[#This Row],[CIF/CPF/CNPJ]])=14),relatorio_Ananindeua[[#This Row],[CIF/CPF/CNPJ]],relatorio_Ananindeua[[#This Row],[Coluna2]])</f>
        <v>36506493000183</v>
      </c>
      <c r="L4117" t="str">
        <f t="shared" si="65"/>
        <v>365******83</v>
      </c>
    </row>
    <row r="4118" spans="1:12" x14ac:dyDescent="0.25">
      <c r="A4118" t="s">
        <v>1342</v>
      </c>
      <c r="B4118" t="s">
        <v>1343</v>
      </c>
      <c r="C4118" t="s">
        <v>17</v>
      </c>
      <c r="D4118" s="1">
        <v>45299.924293981479</v>
      </c>
      <c r="E4118" s="18" t="s">
        <v>11</v>
      </c>
      <c r="F4118" s="13" t="s">
        <v>16</v>
      </c>
      <c r="G4118" t="s">
        <v>14</v>
      </c>
      <c r="H4118">
        <v>0</v>
      </c>
      <c r="I4118" s="2"/>
      <c r="J4118" s="4">
        <v>0</v>
      </c>
      <c r="K4118" t="str">
        <f>IF((LEN(relatorio_Ananindeua[[#This Row],[CIF/CPF/CNPJ]])=14),relatorio_Ananindeua[[#This Row],[CIF/CPF/CNPJ]],relatorio_Ananindeua[[#This Row],[Coluna2]])</f>
        <v>20500629000108</v>
      </c>
      <c r="L4118" t="str">
        <f t="shared" si="65"/>
        <v>205******08</v>
      </c>
    </row>
    <row r="4119" spans="1:12" x14ac:dyDescent="0.25">
      <c r="A4119" t="s">
        <v>4169</v>
      </c>
      <c r="B4119" t="s">
        <v>4170</v>
      </c>
      <c r="C4119" t="s">
        <v>17</v>
      </c>
      <c r="D4119" s="1">
        <v>45299.924293981479</v>
      </c>
      <c r="E4119" s="18" t="s">
        <v>11</v>
      </c>
      <c r="F4119" s="13" t="s">
        <v>16</v>
      </c>
      <c r="G4119" t="s">
        <v>14</v>
      </c>
      <c r="H4119">
        <v>0</v>
      </c>
      <c r="I4119" s="2"/>
      <c r="J4119" s="4">
        <v>0</v>
      </c>
      <c r="K4119" t="str">
        <f>IF((LEN(relatorio_Ananindeua[[#This Row],[CIF/CPF/CNPJ]])=14),relatorio_Ananindeua[[#This Row],[CIF/CPF/CNPJ]],relatorio_Ananindeua[[#This Row],[Coluna2]])</f>
        <v>36465101000185</v>
      </c>
      <c r="L4119" t="str">
        <f t="shared" si="65"/>
        <v>364******85</v>
      </c>
    </row>
    <row r="4120" spans="1:12" x14ac:dyDescent="0.25">
      <c r="A4120" t="s">
        <v>4171</v>
      </c>
      <c r="B4120" t="s">
        <v>4172</v>
      </c>
      <c r="C4120" t="s">
        <v>17</v>
      </c>
      <c r="D4120" s="1">
        <v>45299.924293981479</v>
      </c>
      <c r="E4120" s="18" t="s">
        <v>11</v>
      </c>
      <c r="F4120" s="13" t="s">
        <v>16</v>
      </c>
      <c r="G4120" t="s">
        <v>14</v>
      </c>
      <c r="H4120">
        <v>0</v>
      </c>
      <c r="I4120" s="2"/>
      <c r="J4120" s="4">
        <v>0</v>
      </c>
      <c r="K4120" t="str">
        <f>IF((LEN(relatorio_Ananindeua[[#This Row],[CIF/CPF/CNPJ]])=14),relatorio_Ananindeua[[#This Row],[CIF/CPF/CNPJ]],relatorio_Ananindeua[[#This Row],[Coluna2]])</f>
        <v>36469037000100</v>
      </c>
      <c r="L4120" t="str">
        <f t="shared" si="65"/>
        <v>364******00</v>
      </c>
    </row>
    <row r="4121" spans="1:12" x14ac:dyDescent="0.25">
      <c r="A4121" t="s">
        <v>4066</v>
      </c>
      <c r="B4121" t="s">
        <v>4067</v>
      </c>
      <c r="C4121" t="s">
        <v>17</v>
      </c>
      <c r="D4121" s="1">
        <v>45299.924305555556</v>
      </c>
      <c r="E4121" s="18" t="s">
        <v>11</v>
      </c>
      <c r="F4121" s="13" t="s">
        <v>16</v>
      </c>
      <c r="G4121" t="s">
        <v>14</v>
      </c>
      <c r="H4121">
        <v>0</v>
      </c>
      <c r="I4121" s="2"/>
      <c r="J4121" s="4">
        <v>0</v>
      </c>
      <c r="K4121" t="str">
        <f>IF((LEN(relatorio_Ananindeua[[#This Row],[CIF/CPF/CNPJ]])=14),relatorio_Ananindeua[[#This Row],[CIF/CPF/CNPJ]],relatorio_Ananindeua[[#This Row],[Coluna2]])</f>
        <v>36029919000155</v>
      </c>
      <c r="L4121" t="str">
        <f t="shared" si="65"/>
        <v>360******55</v>
      </c>
    </row>
    <row r="4122" spans="1:12" x14ac:dyDescent="0.25">
      <c r="A4122" t="s">
        <v>4106</v>
      </c>
      <c r="B4122" t="s">
        <v>4107</v>
      </c>
      <c r="C4122" t="s">
        <v>17</v>
      </c>
      <c r="D4122" s="1">
        <v>45299.924305555556</v>
      </c>
      <c r="E4122" s="18" t="s">
        <v>11</v>
      </c>
      <c r="F4122" s="13" t="s">
        <v>16</v>
      </c>
      <c r="G4122" t="s">
        <v>14</v>
      </c>
      <c r="H4122">
        <v>0</v>
      </c>
      <c r="I4122" s="2"/>
      <c r="J4122" s="4">
        <v>0</v>
      </c>
      <c r="K4122" t="str">
        <f>IF((LEN(relatorio_Ananindeua[[#This Row],[CIF/CPF/CNPJ]])=14),relatorio_Ananindeua[[#This Row],[CIF/CPF/CNPJ]],relatorio_Ananindeua[[#This Row],[Coluna2]])</f>
        <v>36200974000166</v>
      </c>
      <c r="L4122" t="str">
        <f t="shared" si="65"/>
        <v>362******66</v>
      </c>
    </row>
    <row r="4123" spans="1:12" x14ac:dyDescent="0.25">
      <c r="A4123" t="s">
        <v>4163</v>
      </c>
      <c r="B4123" t="s">
        <v>4164</v>
      </c>
      <c r="C4123" t="s">
        <v>17</v>
      </c>
      <c r="D4123" s="1">
        <v>45299.924305555556</v>
      </c>
      <c r="E4123" s="18" t="s">
        <v>11</v>
      </c>
      <c r="F4123" s="13" t="s">
        <v>16</v>
      </c>
      <c r="G4123" t="s">
        <v>14</v>
      </c>
      <c r="H4123">
        <v>0</v>
      </c>
      <c r="I4123" s="2"/>
      <c r="J4123" s="4">
        <v>0</v>
      </c>
      <c r="K4123" t="str">
        <f>IF((LEN(relatorio_Ananindeua[[#This Row],[CIF/CPF/CNPJ]])=14),relatorio_Ananindeua[[#This Row],[CIF/CPF/CNPJ]],relatorio_Ananindeua[[#This Row],[Coluna2]])</f>
        <v>36423764000137</v>
      </c>
      <c r="L4123" t="str">
        <f t="shared" si="65"/>
        <v>364******37</v>
      </c>
    </row>
    <row r="4124" spans="1:12" x14ac:dyDescent="0.25">
      <c r="A4124" t="s">
        <v>4102</v>
      </c>
      <c r="B4124" t="s">
        <v>4103</v>
      </c>
      <c r="C4124" t="s">
        <v>17</v>
      </c>
      <c r="D4124" s="1">
        <v>45299.924317129633</v>
      </c>
      <c r="E4124" s="18" t="s">
        <v>11</v>
      </c>
      <c r="F4124" s="13" t="s">
        <v>16</v>
      </c>
      <c r="G4124" t="s">
        <v>14</v>
      </c>
      <c r="H4124">
        <v>0</v>
      </c>
      <c r="I4124" s="2"/>
      <c r="J4124" s="4">
        <v>0</v>
      </c>
      <c r="K4124" t="str">
        <f>IF((LEN(relatorio_Ananindeua[[#This Row],[CIF/CPF/CNPJ]])=14),relatorio_Ananindeua[[#This Row],[CIF/CPF/CNPJ]],relatorio_Ananindeua[[#This Row],[Coluna2]])</f>
        <v>36184762000132</v>
      </c>
      <c r="L4124" t="str">
        <f t="shared" si="65"/>
        <v>361******32</v>
      </c>
    </row>
    <row r="4125" spans="1:12" x14ac:dyDescent="0.25">
      <c r="A4125" t="s">
        <v>4123</v>
      </c>
      <c r="B4125" t="s">
        <v>4124</v>
      </c>
      <c r="C4125" t="s">
        <v>17</v>
      </c>
      <c r="D4125" s="1">
        <v>45299.924317129633</v>
      </c>
      <c r="E4125" s="18" t="s">
        <v>11</v>
      </c>
      <c r="F4125" s="13" t="s">
        <v>16</v>
      </c>
      <c r="G4125" t="s">
        <v>14</v>
      </c>
      <c r="H4125">
        <v>0</v>
      </c>
      <c r="I4125" s="2"/>
      <c r="J4125" s="4">
        <v>0</v>
      </c>
      <c r="K4125" t="str">
        <f>IF((LEN(relatorio_Ananindeua[[#This Row],[CIF/CPF/CNPJ]])=14),relatorio_Ananindeua[[#This Row],[CIF/CPF/CNPJ]],relatorio_Ananindeua[[#This Row],[Coluna2]])</f>
        <v>36275528000110</v>
      </c>
      <c r="L4125" t="str">
        <f t="shared" si="65"/>
        <v>362******10</v>
      </c>
    </row>
    <row r="4126" spans="1:12" x14ac:dyDescent="0.25">
      <c r="A4126" t="s">
        <v>4072</v>
      </c>
      <c r="B4126" t="s">
        <v>4073</v>
      </c>
      <c r="C4126" t="s">
        <v>17</v>
      </c>
      <c r="D4126" s="1">
        <v>45299.924340277779</v>
      </c>
      <c r="E4126" s="18" t="s">
        <v>11</v>
      </c>
      <c r="F4126" s="13" t="s">
        <v>16</v>
      </c>
      <c r="G4126" t="s">
        <v>14</v>
      </c>
      <c r="H4126">
        <v>0</v>
      </c>
      <c r="I4126" s="2"/>
      <c r="J4126" s="4">
        <v>0</v>
      </c>
      <c r="K4126" t="str">
        <f>IF((LEN(relatorio_Ananindeua[[#This Row],[CIF/CPF/CNPJ]])=14),relatorio_Ananindeua[[#This Row],[CIF/CPF/CNPJ]],relatorio_Ananindeua[[#This Row],[Coluna2]])</f>
        <v>36056352000106</v>
      </c>
      <c r="L4126" t="str">
        <f t="shared" si="65"/>
        <v>360******06</v>
      </c>
    </row>
    <row r="4127" spans="1:12" x14ac:dyDescent="0.25">
      <c r="A4127" t="s">
        <v>4058</v>
      </c>
      <c r="B4127" t="s">
        <v>4059</v>
      </c>
      <c r="C4127" t="s">
        <v>17</v>
      </c>
      <c r="D4127" s="1">
        <v>45299.924537037034</v>
      </c>
      <c r="E4127" s="18" t="s">
        <v>11</v>
      </c>
      <c r="F4127" s="13" t="s">
        <v>16</v>
      </c>
      <c r="G4127" t="s">
        <v>14</v>
      </c>
      <c r="H4127">
        <v>0</v>
      </c>
      <c r="I4127" s="2"/>
      <c r="J4127" s="4">
        <v>0</v>
      </c>
      <c r="K4127" t="str">
        <f>IF((LEN(relatorio_Ananindeua[[#This Row],[CIF/CPF/CNPJ]])=14),relatorio_Ananindeua[[#This Row],[CIF/CPF/CNPJ]],relatorio_Ananindeua[[#This Row],[Coluna2]])</f>
        <v>36019234000128</v>
      </c>
      <c r="L4127" t="str">
        <f t="shared" si="65"/>
        <v>360******28</v>
      </c>
    </row>
    <row r="4128" spans="1:12" x14ac:dyDescent="0.25">
      <c r="A4128" t="s">
        <v>4151</v>
      </c>
      <c r="B4128" t="s">
        <v>4152</v>
      </c>
      <c r="C4128" t="s">
        <v>17</v>
      </c>
      <c r="D4128" s="1">
        <v>45299.924537037034</v>
      </c>
      <c r="E4128" s="18" t="s">
        <v>11</v>
      </c>
      <c r="F4128" s="13" t="s">
        <v>16</v>
      </c>
      <c r="G4128" t="s">
        <v>14</v>
      </c>
      <c r="H4128">
        <v>0</v>
      </c>
      <c r="I4128" s="2"/>
      <c r="J4128" s="4">
        <v>0</v>
      </c>
      <c r="K4128" t="str">
        <f>IF((LEN(relatorio_Ananindeua[[#This Row],[CIF/CPF/CNPJ]])=14),relatorio_Ananindeua[[#This Row],[CIF/CPF/CNPJ]],relatorio_Ananindeua[[#This Row],[Coluna2]])</f>
        <v>36375107000161</v>
      </c>
      <c r="L4128" t="str">
        <f t="shared" si="65"/>
        <v>363******61</v>
      </c>
    </row>
    <row r="4129" spans="1:12" x14ac:dyDescent="0.25">
      <c r="A4129" t="s">
        <v>4048</v>
      </c>
      <c r="B4129" t="s">
        <v>4049</v>
      </c>
      <c r="C4129" t="s">
        <v>17</v>
      </c>
      <c r="D4129" s="1">
        <v>45299.92460648148</v>
      </c>
      <c r="E4129" s="18" t="s">
        <v>11</v>
      </c>
      <c r="F4129" s="13" t="s">
        <v>16</v>
      </c>
      <c r="G4129" t="s">
        <v>14</v>
      </c>
      <c r="H4129">
        <v>0</v>
      </c>
      <c r="I4129" s="2"/>
      <c r="J4129" s="4">
        <v>0</v>
      </c>
      <c r="K4129" t="str">
        <f>IF((LEN(relatorio_Ananindeua[[#This Row],[CIF/CPF/CNPJ]])=14),relatorio_Ananindeua[[#This Row],[CIF/CPF/CNPJ]],relatorio_Ananindeua[[#This Row],[Coluna2]])</f>
        <v>36001677000191</v>
      </c>
      <c r="L4129" t="str">
        <f t="shared" si="65"/>
        <v>360******91</v>
      </c>
    </row>
    <row r="4130" spans="1:12" x14ac:dyDescent="0.25">
      <c r="A4130" t="s">
        <v>4044</v>
      </c>
      <c r="B4130" t="s">
        <v>4045</v>
      </c>
      <c r="C4130" t="s">
        <v>17</v>
      </c>
      <c r="D4130" s="1">
        <v>45299.924664351849</v>
      </c>
      <c r="E4130" s="18" t="s">
        <v>11</v>
      </c>
      <c r="F4130" s="13" t="s">
        <v>16</v>
      </c>
      <c r="G4130" t="s">
        <v>14</v>
      </c>
      <c r="H4130">
        <v>0</v>
      </c>
      <c r="I4130" s="2"/>
      <c r="J4130" s="4">
        <v>0</v>
      </c>
      <c r="K4130" t="str">
        <f>IF((LEN(relatorio_Ananindeua[[#This Row],[CIF/CPF/CNPJ]])=14),relatorio_Ananindeua[[#This Row],[CIF/CPF/CNPJ]],relatorio_Ananindeua[[#This Row],[Coluna2]])</f>
        <v>35978160000194</v>
      </c>
      <c r="L4130" t="str">
        <f t="shared" si="65"/>
        <v>359******94</v>
      </c>
    </row>
    <row r="4131" spans="1:12" x14ac:dyDescent="0.25">
      <c r="A4131" t="s">
        <v>1462</v>
      </c>
      <c r="B4131" t="s">
        <v>1463</v>
      </c>
      <c r="C4131" t="s">
        <v>17</v>
      </c>
      <c r="D4131" s="1">
        <v>45299.924756944441</v>
      </c>
      <c r="E4131" s="18" t="s">
        <v>11</v>
      </c>
      <c r="F4131" s="13" t="s">
        <v>16</v>
      </c>
      <c r="G4131" t="s">
        <v>14</v>
      </c>
      <c r="H4131">
        <v>0</v>
      </c>
      <c r="I4131" s="2"/>
      <c r="J4131" s="4">
        <v>0</v>
      </c>
      <c r="K4131" t="str">
        <f>IF((LEN(relatorio_Ananindeua[[#This Row],[CIF/CPF/CNPJ]])=14),relatorio_Ananindeua[[#This Row],[CIF/CPF/CNPJ]],relatorio_Ananindeua[[#This Row],[Coluna2]])</f>
        <v>21799574000141</v>
      </c>
      <c r="L4131" t="str">
        <f t="shared" si="65"/>
        <v>217******41</v>
      </c>
    </row>
    <row r="4132" spans="1:12" x14ac:dyDescent="0.25">
      <c r="A4132" t="s">
        <v>4084</v>
      </c>
      <c r="B4132" t="s">
        <v>4085</v>
      </c>
      <c r="C4132" t="s">
        <v>17</v>
      </c>
      <c r="D4132" s="1">
        <v>45299.927847222221</v>
      </c>
      <c r="E4132" s="18" t="s">
        <v>11</v>
      </c>
      <c r="F4132" s="13" t="s">
        <v>16</v>
      </c>
      <c r="G4132" t="s">
        <v>14</v>
      </c>
      <c r="H4132">
        <v>0</v>
      </c>
      <c r="I4132" s="2"/>
      <c r="J4132" s="4">
        <v>0</v>
      </c>
      <c r="K4132" t="str">
        <f>IF((LEN(relatorio_Ananindeua[[#This Row],[CIF/CPF/CNPJ]])=14),relatorio_Ananindeua[[#This Row],[CIF/CPF/CNPJ]],relatorio_Ananindeua[[#This Row],[Coluna2]])</f>
        <v>36099524000129</v>
      </c>
      <c r="L4132" t="str">
        <f t="shared" si="65"/>
        <v>360******29</v>
      </c>
    </row>
    <row r="4133" spans="1:12" x14ac:dyDescent="0.25">
      <c r="A4133" t="s">
        <v>4031</v>
      </c>
      <c r="B4133" t="s">
        <v>4032</v>
      </c>
      <c r="C4133" t="s">
        <v>17</v>
      </c>
      <c r="D4133" s="1">
        <v>45299.928136574075</v>
      </c>
      <c r="E4133" s="18" t="s">
        <v>11</v>
      </c>
      <c r="F4133" s="13" t="s">
        <v>16</v>
      </c>
      <c r="G4133" t="s">
        <v>14</v>
      </c>
      <c r="H4133">
        <v>0</v>
      </c>
      <c r="I4133" s="2"/>
      <c r="J4133" s="4">
        <v>0</v>
      </c>
      <c r="K4133" t="str">
        <f>IF((LEN(relatorio_Ananindeua[[#This Row],[CIF/CPF/CNPJ]])=14),relatorio_Ananindeua[[#This Row],[CIF/CPF/CNPJ]],relatorio_Ananindeua[[#This Row],[Coluna2]])</f>
        <v>35889656000191</v>
      </c>
      <c r="L4133" t="str">
        <f t="shared" si="65"/>
        <v>358******91</v>
      </c>
    </row>
    <row r="4134" spans="1:12" x14ac:dyDescent="0.25">
      <c r="A4134" t="s">
        <v>4027</v>
      </c>
      <c r="B4134" t="s">
        <v>4028</v>
      </c>
      <c r="C4134" t="s">
        <v>17</v>
      </c>
      <c r="D4134" s="1">
        <v>45299.928159722222</v>
      </c>
      <c r="E4134" s="18" t="s">
        <v>11</v>
      </c>
      <c r="F4134" s="13" t="s">
        <v>16</v>
      </c>
      <c r="G4134" t="s">
        <v>14</v>
      </c>
      <c r="H4134">
        <v>0</v>
      </c>
      <c r="I4134" s="2"/>
      <c r="J4134" s="4">
        <v>0</v>
      </c>
      <c r="K4134" t="str">
        <f>IF((LEN(relatorio_Ananindeua[[#This Row],[CIF/CPF/CNPJ]])=14),relatorio_Ananindeua[[#This Row],[CIF/CPF/CNPJ]],relatorio_Ananindeua[[#This Row],[Coluna2]])</f>
        <v>35869225000163</v>
      </c>
      <c r="L4134" t="str">
        <f t="shared" si="65"/>
        <v>358******63</v>
      </c>
    </row>
    <row r="4135" spans="1:12" x14ac:dyDescent="0.25">
      <c r="A4135" t="s">
        <v>4025</v>
      </c>
      <c r="B4135" t="s">
        <v>4026</v>
      </c>
      <c r="C4135" t="s">
        <v>17</v>
      </c>
      <c r="D4135" s="1">
        <v>45299.928171296298</v>
      </c>
      <c r="E4135" s="18" t="s">
        <v>11</v>
      </c>
      <c r="F4135" s="13" t="s">
        <v>16</v>
      </c>
      <c r="G4135" t="s">
        <v>14</v>
      </c>
      <c r="H4135">
        <v>0</v>
      </c>
      <c r="I4135" s="2"/>
      <c r="J4135" s="4">
        <v>0</v>
      </c>
      <c r="K4135" t="str">
        <f>IF((LEN(relatorio_Ananindeua[[#This Row],[CIF/CPF/CNPJ]])=14),relatorio_Ananindeua[[#This Row],[CIF/CPF/CNPJ]],relatorio_Ananindeua[[#This Row],[Coluna2]])</f>
        <v>35868571000127</v>
      </c>
      <c r="L4135" t="str">
        <f t="shared" si="65"/>
        <v>358******27</v>
      </c>
    </row>
    <row r="4136" spans="1:12" x14ac:dyDescent="0.25">
      <c r="A4136" t="s">
        <v>4017</v>
      </c>
      <c r="B4136" t="s">
        <v>4018</v>
      </c>
      <c r="C4136" t="s">
        <v>17</v>
      </c>
      <c r="D4136" s="1">
        <v>45299.928194444445</v>
      </c>
      <c r="E4136" s="18" t="s">
        <v>11</v>
      </c>
      <c r="F4136" s="13" t="s">
        <v>16</v>
      </c>
      <c r="G4136" t="s">
        <v>14</v>
      </c>
      <c r="H4136">
        <v>0</v>
      </c>
      <c r="I4136" s="2"/>
      <c r="J4136" s="4">
        <v>0</v>
      </c>
      <c r="K4136" t="str">
        <f>IF((LEN(relatorio_Ananindeua[[#This Row],[CIF/CPF/CNPJ]])=14),relatorio_Ananindeua[[#This Row],[CIF/CPF/CNPJ]],relatorio_Ananindeua[[#This Row],[Coluna2]])</f>
        <v>35852164000121</v>
      </c>
      <c r="L4136" t="str">
        <f t="shared" si="65"/>
        <v>358******21</v>
      </c>
    </row>
    <row r="4137" spans="1:12" x14ac:dyDescent="0.25">
      <c r="A4137" t="s">
        <v>4019</v>
      </c>
      <c r="B4137" t="s">
        <v>4020</v>
      </c>
      <c r="C4137" t="s">
        <v>17</v>
      </c>
      <c r="D4137" s="1">
        <v>45299.928194444445</v>
      </c>
      <c r="E4137" s="18" t="s">
        <v>11</v>
      </c>
      <c r="F4137" s="13" t="s">
        <v>16</v>
      </c>
      <c r="G4137" t="s">
        <v>14</v>
      </c>
      <c r="H4137">
        <v>0</v>
      </c>
      <c r="I4137" s="2"/>
      <c r="J4137" s="4">
        <v>0</v>
      </c>
      <c r="K4137" t="str">
        <f>IF((LEN(relatorio_Ananindeua[[#This Row],[CIF/CPF/CNPJ]])=14),relatorio_Ananindeua[[#This Row],[CIF/CPF/CNPJ]],relatorio_Ananindeua[[#This Row],[Coluna2]])</f>
        <v>35853041000105</v>
      </c>
      <c r="L4137" t="str">
        <f t="shared" si="65"/>
        <v>358******05</v>
      </c>
    </row>
    <row r="4138" spans="1:12" x14ac:dyDescent="0.25">
      <c r="A4138" t="s">
        <v>2923</v>
      </c>
      <c r="B4138" t="s">
        <v>2924</v>
      </c>
      <c r="C4138" t="s">
        <v>17</v>
      </c>
      <c r="D4138" s="1">
        <v>45299.92827546296</v>
      </c>
      <c r="E4138" s="18" t="s">
        <v>11</v>
      </c>
      <c r="F4138" s="13" t="s">
        <v>16</v>
      </c>
      <c r="G4138" t="s">
        <v>14</v>
      </c>
      <c r="H4138">
        <v>0</v>
      </c>
      <c r="I4138" s="2"/>
      <c r="J4138" s="4">
        <v>0</v>
      </c>
      <c r="K4138" t="str">
        <f>IF((LEN(relatorio_Ananindeua[[#This Row],[CIF/CPF/CNPJ]])=14),relatorio_Ananindeua[[#This Row],[CIF/CPF/CNPJ]],relatorio_Ananindeua[[#This Row],[Coluna2]])</f>
        <v>30930745000110</v>
      </c>
      <c r="L4138" t="str">
        <f t="shared" si="65"/>
        <v>309******10</v>
      </c>
    </row>
    <row r="4139" spans="1:12" x14ac:dyDescent="0.25">
      <c r="A4139" t="s">
        <v>3961</v>
      </c>
      <c r="B4139" t="s">
        <v>3962</v>
      </c>
      <c r="C4139" t="s">
        <v>17</v>
      </c>
      <c r="D4139" s="1">
        <v>45299.928310185183</v>
      </c>
      <c r="E4139" s="18" t="s">
        <v>11</v>
      </c>
      <c r="F4139" s="13" t="s">
        <v>16</v>
      </c>
      <c r="G4139" t="s">
        <v>14</v>
      </c>
      <c r="H4139">
        <v>0</v>
      </c>
      <c r="I4139" s="2"/>
      <c r="J4139" s="4">
        <v>0</v>
      </c>
      <c r="K4139" t="str">
        <f>IF((LEN(relatorio_Ananindeua[[#This Row],[CIF/CPF/CNPJ]])=14),relatorio_Ananindeua[[#This Row],[CIF/CPF/CNPJ]],relatorio_Ananindeua[[#This Row],[Coluna2]])</f>
        <v>35545898000168</v>
      </c>
      <c r="L4139" t="str">
        <f t="shared" si="65"/>
        <v>355******68</v>
      </c>
    </row>
    <row r="4140" spans="1:12" x14ac:dyDescent="0.25">
      <c r="A4140" t="s">
        <v>4011</v>
      </c>
      <c r="B4140" t="s">
        <v>4012</v>
      </c>
      <c r="C4140" t="s">
        <v>17</v>
      </c>
      <c r="D4140" s="1">
        <v>45299.928310185183</v>
      </c>
      <c r="E4140" s="18" t="s">
        <v>11</v>
      </c>
      <c r="F4140" s="13" t="s">
        <v>16</v>
      </c>
      <c r="G4140" t="s">
        <v>14</v>
      </c>
      <c r="H4140">
        <v>0</v>
      </c>
      <c r="I4140" s="2"/>
      <c r="J4140" s="4">
        <v>0</v>
      </c>
      <c r="K4140" t="str">
        <f>IF((LEN(relatorio_Ananindeua[[#This Row],[CIF/CPF/CNPJ]])=14),relatorio_Ananindeua[[#This Row],[CIF/CPF/CNPJ]],relatorio_Ananindeua[[#This Row],[Coluna2]])</f>
        <v>35812909000129</v>
      </c>
      <c r="L4140" t="str">
        <f t="shared" si="65"/>
        <v>358******29</v>
      </c>
    </row>
    <row r="4141" spans="1:12" x14ac:dyDescent="0.25">
      <c r="A4141" t="s">
        <v>3364</v>
      </c>
      <c r="B4141" t="s">
        <v>3365</v>
      </c>
      <c r="C4141" t="s">
        <v>17</v>
      </c>
      <c r="D4141" s="1">
        <v>45299.92832175926</v>
      </c>
      <c r="E4141" s="18" t="s">
        <v>11</v>
      </c>
      <c r="F4141" s="13" t="s">
        <v>16</v>
      </c>
      <c r="G4141" t="s">
        <v>14</v>
      </c>
      <c r="H4141">
        <v>0</v>
      </c>
      <c r="I4141" s="2"/>
      <c r="J4141" s="4">
        <v>0</v>
      </c>
      <c r="K4141" t="str">
        <f>IF((LEN(relatorio_Ananindeua[[#This Row],[CIF/CPF/CNPJ]])=14),relatorio_Ananindeua[[#This Row],[CIF/CPF/CNPJ]],relatorio_Ananindeua[[#This Row],[Coluna2]])</f>
        <v>33292132000193</v>
      </c>
      <c r="L4141" t="str">
        <f t="shared" si="65"/>
        <v>332******93</v>
      </c>
    </row>
    <row r="4142" spans="1:12" x14ac:dyDescent="0.25">
      <c r="A4142" t="s">
        <v>3933</v>
      </c>
      <c r="B4142" t="s">
        <v>3934</v>
      </c>
      <c r="C4142" t="s">
        <v>17</v>
      </c>
      <c r="D4142" s="1">
        <v>45299.928368055553</v>
      </c>
      <c r="E4142" s="18" t="s">
        <v>11</v>
      </c>
      <c r="F4142" s="13" t="s">
        <v>16</v>
      </c>
      <c r="G4142" t="s">
        <v>14</v>
      </c>
      <c r="H4142">
        <v>0</v>
      </c>
      <c r="I4142" s="2"/>
      <c r="J4142" s="4">
        <v>0</v>
      </c>
      <c r="K4142" t="str">
        <f>IF((LEN(relatorio_Ananindeua[[#This Row],[CIF/CPF/CNPJ]])=14),relatorio_Ananindeua[[#This Row],[CIF/CPF/CNPJ]],relatorio_Ananindeua[[#This Row],[Coluna2]])</f>
        <v>35467056000135</v>
      </c>
      <c r="L4142" t="str">
        <f t="shared" si="65"/>
        <v>354******35</v>
      </c>
    </row>
    <row r="4143" spans="1:12" x14ac:dyDescent="0.25">
      <c r="A4143" t="s">
        <v>4005</v>
      </c>
      <c r="B4143" t="s">
        <v>4006</v>
      </c>
      <c r="C4143" t="s">
        <v>17</v>
      </c>
      <c r="D4143" s="1">
        <v>45299.928425925929</v>
      </c>
      <c r="E4143" s="18" t="s">
        <v>11</v>
      </c>
      <c r="F4143" s="13" t="s">
        <v>16</v>
      </c>
      <c r="G4143" t="s">
        <v>14</v>
      </c>
      <c r="H4143">
        <v>0</v>
      </c>
      <c r="I4143" s="2"/>
      <c r="J4143" s="4">
        <v>0</v>
      </c>
      <c r="K4143" t="str">
        <f>IF((LEN(relatorio_Ananindeua[[#This Row],[CIF/CPF/CNPJ]])=14),relatorio_Ananindeua[[#This Row],[CIF/CPF/CNPJ]],relatorio_Ananindeua[[#This Row],[Coluna2]])</f>
        <v>35770670000171</v>
      </c>
      <c r="L4143" t="str">
        <f t="shared" si="65"/>
        <v>357******71</v>
      </c>
    </row>
    <row r="4144" spans="1:12" x14ac:dyDescent="0.25">
      <c r="A4144" t="s">
        <v>3965</v>
      </c>
      <c r="B4144" t="s">
        <v>3966</v>
      </c>
      <c r="C4144" t="s">
        <v>17</v>
      </c>
      <c r="D4144" s="1">
        <v>45299.928437499999</v>
      </c>
      <c r="E4144" s="18" t="s">
        <v>11</v>
      </c>
      <c r="F4144" s="13" t="s">
        <v>16</v>
      </c>
      <c r="G4144" t="s">
        <v>14</v>
      </c>
      <c r="H4144">
        <v>0</v>
      </c>
      <c r="I4144" s="2"/>
      <c r="J4144" s="4">
        <v>0</v>
      </c>
      <c r="K4144" t="str">
        <f>IF((LEN(relatorio_Ananindeua[[#This Row],[CIF/CPF/CNPJ]])=14),relatorio_Ananindeua[[#This Row],[CIF/CPF/CNPJ]],relatorio_Ananindeua[[#This Row],[Coluna2]])</f>
        <v>35562857000180</v>
      </c>
      <c r="L4144" t="str">
        <f t="shared" si="65"/>
        <v>355******80</v>
      </c>
    </row>
    <row r="4145" spans="1:12" x14ac:dyDescent="0.25">
      <c r="A4145" t="s">
        <v>2340</v>
      </c>
      <c r="B4145" t="s">
        <v>2341</v>
      </c>
      <c r="C4145" t="s">
        <v>17</v>
      </c>
      <c r="D4145" s="1">
        <v>45299.928506944445</v>
      </c>
      <c r="E4145" s="18" t="s">
        <v>11</v>
      </c>
      <c r="F4145" s="13" t="s">
        <v>16</v>
      </c>
      <c r="G4145" t="s">
        <v>14</v>
      </c>
      <c r="H4145">
        <v>0</v>
      </c>
      <c r="I4145" s="2"/>
      <c r="J4145" s="4">
        <v>0</v>
      </c>
      <c r="K4145" t="str">
        <f>IF((LEN(relatorio_Ananindeua[[#This Row],[CIF/CPF/CNPJ]])=14),relatorio_Ananindeua[[#This Row],[CIF/CPF/CNPJ]],relatorio_Ananindeua[[#This Row],[Coluna2]])</f>
        <v>28343966000140</v>
      </c>
      <c r="L4145" t="str">
        <f t="shared" si="65"/>
        <v>283******40</v>
      </c>
    </row>
    <row r="4146" spans="1:12" x14ac:dyDescent="0.25">
      <c r="A4146" t="s">
        <v>4001</v>
      </c>
      <c r="B4146" t="s">
        <v>4002</v>
      </c>
      <c r="C4146" t="s">
        <v>17</v>
      </c>
      <c r="D4146" s="1">
        <v>45299.928506944445</v>
      </c>
      <c r="E4146" s="18" t="s">
        <v>11</v>
      </c>
      <c r="F4146" s="13" t="s">
        <v>16</v>
      </c>
      <c r="G4146" t="s">
        <v>14</v>
      </c>
      <c r="H4146">
        <v>0</v>
      </c>
      <c r="I4146" s="2"/>
      <c r="J4146" s="4">
        <v>0</v>
      </c>
      <c r="K4146" t="str">
        <f>IF((LEN(relatorio_Ananindeua[[#This Row],[CIF/CPF/CNPJ]])=14),relatorio_Ananindeua[[#This Row],[CIF/CPF/CNPJ]],relatorio_Ananindeua[[#This Row],[Coluna2]])</f>
        <v>35733761000137</v>
      </c>
      <c r="L4146" t="str">
        <f t="shared" si="65"/>
        <v>357******37</v>
      </c>
    </row>
    <row r="4147" spans="1:12" x14ac:dyDescent="0.25">
      <c r="A4147" t="s">
        <v>1823</v>
      </c>
      <c r="B4147" t="s">
        <v>1824</v>
      </c>
      <c r="C4147" t="s">
        <v>17</v>
      </c>
      <c r="D4147" s="1">
        <v>45299.928553240738</v>
      </c>
      <c r="E4147" s="18" t="s">
        <v>11</v>
      </c>
      <c r="F4147" s="13" t="s">
        <v>16</v>
      </c>
      <c r="G4147" t="s">
        <v>14</v>
      </c>
      <c r="H4147">
        <v>0</v>
      </c>
      <c r="I4147" s="2"/>
      <c r="J4147" s="4">
        <v>0</v>
      </c>
      <c r="K4147" t="str">
        <f>IF((LEN(relatorio_Ananindeua[[#This Row],[CIF/CPF/CNPJ]])=14),relatorio_Ananindeua[[#This Row],[CIF/CPF/CNPJ]],relatorio_Ananindeua[[#This Row],[Coluna2]])</f>
        <v>24673688000139</v>
      </c>
      <c r="L4147" t="str">
        <f t="shared" si="65"/>
        <v>246******39</v>
      </c>
    </row>
    <row r="4148" spans="1:12" x14ac:dyDescent="0.25">
      <c r="A4148" t="s">
        <v>3995</v>
      </c>
      <c r="B4148" t="s">
        <v>3996</v>
      </c>
      <c r="C4148" t="s">
        <v>17</v>
      </c>
      <c r="D4148" s="1">
        <v>45299.928553240738</v>
      </c>
      <c r="E4148" s="18" t="s">
        <v>11</v>
      </c>
      <c r="F4148" s="13" t="s">
        <v>16</v>
      </c>
      <c r="G4148" t="s">
        <v>14</v>
      </c>
      <c r="H4148">
        <v>0</v>
      </c>
      <c r="I4148" s="2"/>
      <c r="J4148" s="4">
        <v>0</v>
      </c>
      <c r="K4148" t="str">
        <f>IF((LEN(relatorio_Ananindeua[[#This Row],[CIF/CPF/CNPJ]])=14),relatorio_Ananindeua[[#This Row],[CIF/CPF/CNPJ]],relatorio_Ananindeua[[#This Row],[Coluna2]])</f>
        <v>35711236000110</v>
      </c>
      <c r="L4148" t="str">
        <f t="shared" si="65"/>
        <v>357******10</v>
      </c>
    </row>
    <row r="4149" spans="1:12" x14ac:dyDescent="0.25">
      <c r="A4149" t="s">
        <v>3997</v>
      </c>
      <c r="B4149" t="s">
        <v>3998</v>
      </c>
      <c r="C4149" t="s">
        <v>17</v>
      </c>
      <c r="D4149" s="1">
        <v>45299.928553240738</v>
      </c>
      <c r="E4149" s="18" t="s">
        <v>11</v>
      </c>
      <c r="F4149" s="13" t="s">
        <v>16</v>
      </c>
      <c r="G4149" t="s">
        <v>14</v>
      </c>
      <c r="H4149">
        <v>0</v>
      </c>
      <c r="I4149" s="2"/>
      <c r="J4149" s="4">
        <v>0</v>
      </c>
      <c r="K4149" t="str">
        <f>IF((LEN(relatorio_Ananindeua[[#This Row],[CIF/CPF/CNPJ]])=14),relatorio_Ananindeua[[#This Row],[CIF/CPF/CNPJ]],relatorio_Ananindeua[[#This Row],[Coluna2]])</f>
        <v>35721410000106</v>
      </c>
      <c r="L4149" t="str">
        <f t="shared" si="65"/>
        <v>357******06</v>
      </c>
    </row>
    <row r="4150" spans="1:12" x14ac:dyDescent="0.25">
      <c r="A4150" t="s">
        <v>2072</v>
      </c>
      <c r="B4150" t="s">
        <v>2073</v>
      </c>
      <c r="C4150" t="s">
        <v>17</v>
      </c>
      <c r="D4150" s="1">
        <v>45299.928576388891</v>
      </c>
      <c r="E4150" s="18" t="s">
        <v>11</v>
      </c>
      <c r="F4150" s="13" t="s">
        <v>16</v>
      </c>
      <c r="G4150" t="s">
        <v>14</v>
      </c>
      <c r="H4150">
        <v>0</v>
      </c>
      <c r="I4150" s="2"/>
      <c r="J4150" s="4">
        <v>0</v>
      </c>
      <c r="K4150" t="str">
        <f>IF((LEN(relatorio_Ananindeua[[#This Row],[CIF/CPF/CNPJ]])=14),relatorio_Ananindeua[[#This Row],[CIF/CPF/CNPJ]],relatorio_Ananindeua[[#This Row],[Coluna2]])</f>
        <v>26860910000138</v>
      </c>
      <c r="L4150" t="str">
        <f t="shared" si="65"/>
        <v>268******38</v>
      </c>
    </row>
    <row r="4151" spans="1:12" x14ac:dyDescent="0.25">
      <c r="A4151" t="s">
        <v>3909</v>
      </c>
      <c r="B4151" t="s">
        <v>3910</v>
      </c>
      <c r="C4151" t="s">
        <v>17</v>
      </c>
      <c r="D4151" s="1">
        <v>45299.928587962961</v>
      </c>
      <c r="E4151" s="18" t="s">
        <v>11</v>
      </c>
      <c r="F4151" s="13" t="s">
        <v>16</v>
      </c>
      <c r="G4151" t="s">
        <v>14</v>
      </c>
      <c r="H4151">
        <v>0</v>
      </c>
      <c r="I4151" s="2"/>
      <c r="J4151" s="4">
        <v>0</v>
      </c>
      <c r="K4151" t="str">
        <f>IF((LEN(relatorio_Ananindeua[[#This Row],[CIF/CPF/CNPJ]])=14),relatorio_Ananindeua[[#This Row],[CIF/CPF/CNPJ]],relatorio_Ananindeua[[#This Row],[Coluna2]])</f>
        <v>35381028000109</v>
      </c>
      <c r="L4151" t="str">
        <f t="shared" si="65"/>
        <v>353******09</v>
      </c>
    </row>
    <row r="4152" spans="1:12" x14ac:dyDescent="0.25">
      <c r="A4152" t="s">
        <v>3989</v>
      </c>
      <c r="B4152" t="s">
        <v>3990</v>
      </c>
      <c r="C4152" t="s">
        <v>17</v>
      </c>
      <c r="D4152" s="1">
        <v>45299.928587962961</v>
      </c>
      <c r="E4152" s="18" t="s">
        <v>11</v>
      </c>
      <c r="F4152" s="13" t="s">
        <v>16</v>
      </c>
      <c r="G4152" t="s">
        <v>14</v>
      </c>
      <c r="H4152">
        <v>0</v>
      </c>
      <c r="I4152" s="2"/>
      <c r="J4152" s="4">
        <v>0</v>
      </c>
      <c r="K4152" t="str">
        <f>IF((LEN(relatorio_Ananindeua[[#This Row],[CIF/CPF/CNPJ]])=14),relatorio_Ananindeua[[#This Row],[CIF/CPF/CNPJ]],relatorio_Ananindeua[[#This Row],[Coluna2]])</f>
        <v>35695015000104</v>
      </c>
      <c r="L4152" t="str">
        <f t="shared" si="65"/>
        <v>356******04</v>
      </c>
    </row>
    <row r="4153" spans="1:12" x14ac:dyDescent="0.25">
      <c r="A4153" t="s">
        <v>1716</v>
      </c>
      <c r="B4153" t="s">
        <v>1717</v>
      </c>
      <c r="C4153" t="s">
        <v>17</v>
      </c>
      <c r="D4153" s="1">
        <v>45299.928599537037</v>
      </c>
      <c r="E4153" s="18" t="s">
        <v>11</v>
      </c>
      <c r="F4153" s="13" t="s">
        <v>16</v>
      </c>
      <c r="G4153" t="s">
        <v>14</v>
      </c>
      <c r="H4153">
        <v>0</v>
      </c>
      <c r="I4153" s="2"/>
      <c r="J4153" s="4">
        <v>0</v>
      </c>
      <c r="K4153" t="str">
        <f>IF((LEN(relatorio_Ananindeua[[#This Row],[CIF/CPF/CNPJ]])=14),relatorio_Ananindeua[[#This Row],[CIF/CPF/CNPJ]],relatorio_Ananindeua[[#This Row],[Coluna2]])</f>
        <v>23920367000129</v>
      </c>
      <c r="L4153" t="str">
        <f t="shared" si="65"/>
        <v>239******29</v>
      </c>
    </row>
    <row r="4154" spans="1:12" x14ac:dyDescent="0.25">
      <c r="A4154" t="s">
        <v>3987</v>
      </c>
      <c r="B4154" t="s">
        <v>3988</v>
      </c>
      <c r="C4154" t="s">
        <v>17</v>
      </c>
      <c r="D4154" s="1">
        <v>45299.928599537037</v>
      </c>
      <c r="E4154" s="18" t="s">
        <v>11</v>
      </c>
      <c r="F4154" s="13" t="s">
        <v>16</v>
      </c>
      <c r="G4154" t="s">
        <v>14</v>
      </c>
      <c r="H4154">
        <v>0</v>
      </c>
      <c r="I4154" s="2"/>
      <c r="J4154" s="4">
        <v>0</v>
      </c>
      <c r="K4154" t="str">
        <f>IF((LEN(relatorio_Ananindeua[[#This Row],[CIF/CPF/CNPJ]])=14),relatorio_Ananindeua[[#This Row],[CIF/CPF/CNPJ]],relatorio_Ananindeua[[#This Row],[Coluna2]])</f>
        <v>35683975000146</v>
      </c>
      <c r="L4154" t="str">
        <f t="shared" si="65"/>
        <v>356******46</v>
      </c>
    </row>
    <row r="4155" spans="1:12" x14ac:dyDescent="0.25">
      <c r="A4155" t="s">
        <v>3985</v>
      </c>
      <c r="B4155" t="s">
        <v>3986</v>
      </c>
      <c r="C4155" t="s">
        <v>17</v>
      </c>
      <c r="D4155" s="1">
        <v>45299.928611111114</v>
      </c>
      <c r="E4155" s="18" t="s">
        <v>11</v>
      </c>
      <c r="F4155" s="13" t="s">
        <v>16</v>
      </c>
      <c r="G4155" t="s">
        <v>14</v>
      </c>
      <c r="H4155">
        <v>0</v>
      </c>
      <c r="I4155" s="2"/>
      <c r="J4155" s="4">
        <v>0</v>
      </c>
      <c r="K4155" t="str">
        <f>IF((LEN(relatorio_Ananindeua[[#This Row],[CIF/CPF/CNPJ]])=14),relatorio_Ananindeua[[#This Row],[CIF/CPF/CNPJ]],relatorio_Ananindeua[[#This Row],[Coluna2]])</f>
        <v>35676669000182</v>
      </c>
      <c r="L4155" t="str">
        <f t="shared" si="65"/>
        <v>356******82</v>
      </c>
    </row>
    <row r="4156" spans="1:12" x14ac:dyDescent="0.25">
      <c r="A4156" t="s">
        <v>738</v>
      </c>
      <c r="B4156" t="s">
        <v>739</v>
      </c>
      <c r="C4156" t="s">
        <v>17</v>
      </c>
      <c r="D4156" s="1">
        <v>45299.928657407407</v>
      </c>
      <c r="E4156" s="18" t="s">
        <v>11</v>
      </c>
      <c r="F4156" s="13" t="s">
        <v>16</v>
      </c>
      <c r="G4156" t="s">
        <v>14</v>
      </c>
      <c r="H4156">
        <v>0</v>
      </c>
      <c r="I4156" s="2"/>
      <c r="J4156" s="4">
        <v>0</v>
      </c>
      <c r="K4156" t="str">
        <f>IF((LEN(relatorio_Ananindeua[[#This Row],[CIF/CPF/CNPJ]])=14),relatorio_Ananindeua[[#This Row],[CIF/CPF/CNPJ]],relatorio_Ananindeua[[#This Row],[Coluna2]])</f>
        <v>15392233000154</v>
      </c>
      <c r="L4156" t="str">
        <f t="shared" si="65"/>
        <v>153******54</v>
      </c>
    </row>
    <row r="4157" spans="1:12" x14ac:dyDescent="0.25">
      <c r="A4157" t="s">
        <v>1794</v>
      </c>
      <c r="B4157" t="s">
        <v>1795</v>
      </c>
      <c r="C4157" t="s">
        <v>17</v>
      </c>
      <c r="D4157" s="1">
        <v>45299.928668981483</v>
      </c>
      <c r="E4157" s="18" t="s">
        <v>11</v>
      </c>
      <c r="F4157" s="13" t="s">
        <v>16</v>
      </c>
      <c r="G4157" t="s">
        <v>14</v>
      </c>
      <c r="H4157">
        <v>0</v>
      </c>
      <c r="I4157" s="2"/>
      <c r="J4157" s="4">
        <v>0</v>
      </c>
      <c r="K4157" t="str">
        <f>IF((LEN(relatorio_Ananindeua[[#This Row],[CIF/CPF/CNPJ]])=14),relatorio_Ananindeua[[#This Row],[CIF/CPF/CNPJ]],relatorio_Ananindeua[[#This Row],[Coluna2]])</f>
        <v>24497882000100</v>
      </c>
      <c r="L4157" t="str">
        <f t="shared" si="65"/>
        <v>244******00</v>
      </c>
    </row>
    <row r="4158" spans="1:12" x14ac:dyDescent="0.25">
      <c r="A4158" t="s">
        <v>1964</v>
      </c>
      <c r="B4158" t="s">
        <v>1965</v>
      </c>
      <c r="C4158" t="s">
        <v>17</v>
      </c>
      <c r="D4158" s="1">
        <v>45299.928668981483</v>
      </c>
      <c r="E4158" s="18" t="s">
        <v>11</v>
      </c>
      <c r="F4158" s="13" t="s">
        <v>16</v>
      </c>
      <c r="G4158" t="s">
        <v>14</v>
      </c>
      <c r="H4158">
        <v>0</v>
      </c>
      <c r="I4158" s="2"/>
      <c r="J4158" s="4">
        <v>0</v>
      </c>
      <c r="K4158" t="str">
        <f>IF((LEN(relatorio_Ananindeua[[#This Row],[CIF/CPF/CNPJ]])=14),relatorio_Ananindeua[[#This Row],[CIF/CPF/CNPJ]],relatorio_Ananindeua[[#This Row],[Coluna2]])</f>
        <v>26178990000146</v>
      </c>
      <c r="L4158" t="str">
        <f t="shared" si="65"/>
        <v>261******46</v>
      </c>
    </row>
    <row r="4159" spans="1:12" x14ac:dyDescent="0.25">
      <c r="A4159" t="s">
        <v>1271</v>
      </c>
      <c r="B4159" t="s">
        <v>1272</v>
      </c>
      <c r="C4159" t="s">
        <v>17</v>
      </c>
      <c r="D4159" s="1">
        <v>45299.928680555553</v>
      </c>
      <c r="E4159" s="18" t="s">
        <v>11</v>
      </c>
      <c r="F4159" s="13" t="s">
        <v>16</v>
      </c>
      <c r="G4159" t="s">
        <v>14</v>
      </c>
      <c r="H4159">
        <v>0</v>
      </c>
      <c r="I4159" s="2"/>
      <c r="J4159" s="4">
        <v>0</v>
      </c>
      <c r="K4159" t="str">
        <f>IF((LEN(relatorio_Ananindeua[[#This Row],[CIF/CPF/CNPJ]])=14),relatorio_Ananindeua[[#This Row],[CIF/CPF/CNPJ]],relatorio_Ananindeua[[#This Row],[Coluna2]])</f>
        <v>19976357000138</v>
      </c>
      <c r="L4159" t="str">
        <f t="shared" si="65"/>
        <v>199******38</v>
      </c>
    </row>
    <row r="4160" spans="1:12" x14ac:dyDescent="0.25">
      <c r="A4160" t="s">
        <v>2364</v>
      </c>
      <c r="B4160" t="s">
        <v>2365</v>
      </c>
      <c r="C4160" t="s">
        <v>17</v>
      </c>
      <c r="D4160" s="1">
        <v>45299.92869212963</v>
      </c>
      <c r="E4160" s="18" t="s">
        <v>11</v>
      </c>
      <c r="F4160" s="13" t="s">
        <v>16</v>
      </c>
      <c r="G4160" t="s">
        <v>14</v>
      </c>
      <c r="H4160">
        <v>0</v>
      </c>
      <c r="I4160" s="2"/>
      <c r="J4160" s="4">
        <v>0</v>
      </c>
      <c r="K4160" t="str">
        <f>IF((LEN(relatorio_Ananindeua[[#This Row],[CIF/CPF/CNPJ]])=14),relatorio_Ananindeua[[#This Row],[CIF/CPF/CNPJ]],relatorio_Ananindeua[[#This Row],[Coluna2]])</f>
        <v>28508412000156</v>
      </c>
      <c r="L4160" t="str">
        <f t="shared" si="65"/>
        <v>285******56</v>
      </c>
    </row>
    <row r="4161" spans="1:12" x14ac:dyDescent="0.25">
      <c r="A4161" t="s">
        <v>3977</v>
      </c>
      <c r="B4161" t="s">
        <v>3978</v>
      </c>
      <c r="C4161" t="s">
        <v>17</v>
      </c>
      <c r="D4161" s="1">
        <v>45299.92869212963</v>
      </c>
      <c r="E4161" s="18" t="s">
        <v>11</v>
      </c>
      <c r="F4161" s="13" t="s">
        <v>16</v>
      </c>
      <c r="G4161" t="s">
        <v>14</v>
      </c>
      <c r="H4161">
        <v>0</v>
      </c>
      <c r="I4161" s="2"/>
      <c r="J4161" s="4">
        <v>0</v>
      </c>
      <c r="K4161" t="str">
        <f>IF((LEN(relatorio_Ananindeua[[#This Row],[CIF/CPF/CNPJ]])=14),relatorio_Ananindeua[[#This Row],[CIF/CPF/CNPJ]],relatorio_Ananindeua[[#This Row],[Coluna2]])</f>
        <v>35619952000172</v>
      </c>
      <c r="L4161" t="str">
        <f t="shared" si="65"/>
        <v>356******72</v>
      </c>
    </row>
    <row r="4162" spans="1:12" x14ac:dyDescent="0.25">
      <c r="A4162" t="s">
        <v>620</v>
      </c>
      <c r="B4162" t="s">
        <v>621</v>
      </c>
      <c r="C4162" t="s">
        <v>17</v>
      </c>
      <c r="D4162" s="1">
        <v>45299.928703703707</v>
      </c>
      <c r="E4162" s="18" t="s">
        <v>11</v>
      </c>
      <c r="F4162" s="13" t="s">
        <v>16</v>
      </c>
      <c r="G4162" t="s">
        <v>14</v>
      </c>
      <c r="H4162">
        <v>0</v>
      </c>
      <c r="I4162" s="2"/>
      <c r="J4162" s="4">
        <v>0</v>
      </c>
      <c r="K4162" t="str">
        <f>IF((LEN(relatorio_Ananindeua[[#This Row],[CIF/CPF/CNPJ]])=14),relatorio_Ananindeua[[#This Row],[CIF/CPF/CNPJ]],relatorio_Ananindeua[[#This Row],[Coluna2]])</f>
        <v>14425922000155</v>
      </c>
      <c r="L4162" t="str">
        <f t="shared" si="65"/>
        <v>144******55</v>
      </c>
    </row>
    <row r="4163" spans="1:12" x14ac:dyDescent="0.25">
      <c r="A4163" t="s">
        <v>2068</v>
      </c>
      <c r="B4163" t="s">
        <v>2069</v>
      </c>
      <c r="C4163" t="s">
        <v>17</v>
      </c>
      <c r="D4163" s="1">
        <v>45299.928726851853</v>
      </c>
      <c r="E4163" s="18" t="s">
        <v>11</v>
      </c>
      <c r="F4163" s="13" t="s">
        <v>16</v>
      </c>
      <c r="G4163" t="s">
        <v>14</v>
      </c>
      <c r="H4163">
        <v>0</v>
      </c>
      <c r="I4163" s="2"/>
      <c r="J4163" s="4">
        <v>0</v>
      </c>
      <c r="K4163" t="str">
        <f>IF((LEN(relatorio_Ananindeua[[#This Row],[CIF/CPF/CNPJ]])=14),relatorio_Ananindeua[[#This Row],[CIF/CPF/CNPJ]],relatorio_Ananindeua[[#This Row],[Coluna2]])</f>
        <v>26846740000137</v>
      </c>
      <c r="L4163" t="str">
        <f t="shared" si="65"/>
        <v>268******37</v>
      </c>
    </row>
    <row r="4164" spans="1:12" x14ac:dyDescent="0.25">
      <c r="A4164" t="s">
        <v>3502</v>
      </c>
      <c r="B4164" t="s">
        <v>3503</v>
      </c>
      <c r="C4164" t="s">
        <v>17</v>
      </c>
      <c r="D4164" s="1">
        <v>45299.928773148145</v>
      </c>
      <c r="E4164" s="18" t="s">
        <v>11</v>
      </c>
      <c r="F4164" s="13" t="s">
        <v>16</v>
      </c>
      <c r="G4164" t="s">
        <v>14</v>
      </c>
      <c r="H4164">
        <v>0</v>
      </c>
      <c r="I4164" s="2"/>
      <c r="J4164" s="4">
        <v>0</v>
      </c>
      <c r="K4164" t="str">
        <f>IF((LEN(relatorio_Ananindeua[[#This Row],[CIF/CPF/CNPJ]])=14),relatorio_Ananindeua[[#This Row],[CIF/CPF/CNPJ]],relatorio_Ananindeua[[#This Row],[Coluna2]])</f>
        <v>33895581000126</v>
      </c>
      <c r="L4164" t="str">
        <f t="shared" si="65"/>
        <v>338******26</v>
      </c>
    </row>
    <row r="4165" spans="1:12" x14ac:dyDescent="0.25">
      <c r="A4165" t="s">
        <v>3971</v>
      </c>
      <c r="B4165" t="s">
        <v>3972</v>
      </c>
      <c r="C4165" t="s">
        <v>17</v>
      </c>
      <c r="D4165" s="1">
        <v>45299.928807870368</v>
      </c>
      <c r="E4165" s="18" t="s">
        <v>11</v>
      </c>
      <c r="F4165" s="13" t="s">
        <v>16</v>
      </c>
      <c r="G4165" t="s">
        <v>14</v>
      </c>
      <c r="H4165">
        <v>0</v>
      </c>
      <c r="I4165" s="2"/>
      <c r="J4165" s="4">
        <v>0</v>
      </c>
      <c r="K4165" t="str">
        <f>IF((LEN(relatorio_Ananindeua[[#This Row],[CIF/CPF/CNPJ]])=14),relatorio_Ananindeua[[#This Row],[CIF/CPF/CNPJ]],relatorio_Ananindeua[[#This Row],[Coluna2]])</f>
        <v>35584839000107</v>
      </c>
      <c r="L4165" t="str">
        <f t="shared" si="65"/>
        <v>355******07</v>
      </c>
    </row>
    <row r="4166" spans="1:12" x14ac:dyDescent="0.25">
      <c r="A4166" t="s">
        <v>3634</v>
      </c>
      <c r="B4166" t="s">
        <v>3635</v>
      </c>
      <c r="C4166" t="s">
        <v>17</v>
      </c>
      <c r="D4166" s="1">
        <v>45299.928831018522</v>
      </c>
      <c r="E4166" s="18" t="s">
        <v>11</v>
      </c>
      <c r="F4166" s="13" t="s">
        <v>16</v>
      </c>
      <c r="G4166" t="s">
        <v>14</v>
      </c>
      <c r="H4166">
        <v>0</v>
      </c>
      <c r="I4166" s="2"/>
      <c r="J4166" s="4">
        <v>0</v>
      </c>
      <c r="K4166" t="str">
        <f>IF((LEN(relatorio_Ananindeua[[#This Row],[CIF/CPF/CNPJ]])=14),relatorio_Ananindeua[[#This Row],[CIF/CPF/CNPJ]],relatorio_Ananindeua[[#This Row],[Coluna2]])</f>
        <v>34383861000118</v>
      </c>
      <c r="L4166" t="str">
        <f t="shared" si="65"/>
        <v>343******18</v>
      </c>
    </row>
    <row r="4167" spans="1:12" x14ac:dyDescent="0.25">
      <c r="A4167" t="s">
        <v>379</v>
      </c>
      <c r="B4167" t="s">
        <v>380</v>
      </c>
      <c r="C4167" t="s">
        <v>17</v>
      </c>
      <c r="D4167" s="1">
        <v>45299.928842592592</v>
      </c>
      <c r="E4167" s="18" t="s">
        <v>11</v>
      </c>
      <c r="F4167" s="13" t="s">
        <v>16</v>
      </c>
      <c r="G4167" t="s">
        <v>14</v>
      </c>
      <c r="H4167">
        <v>0</v>
      </c>
      <c r="I4167" s="2"/>
      <c r="J4167" s="4">
        <v>0</v>
      </c>
      <c r="K4167" t="str">
        <f>IF((LEN(relatorio_Ananindeua[[#This Row],[CIF/CPF/CNPJ]])=14),relatorio_Ananindeua[[#This Row],[CIF/CPF/CNPJ]],relatorio_Ananindeua[[#This Row],[Coluna2]])</f>
        <v>12899292000125</v>
      </c>
      <c r="L4167" t="str">
        <f t="shared" si="65"/>
        <v>128******25</v>
      </c>
    </row>
    <row r="4168" spans="1:12" x14ac:dyDescent="0.25">
      <c r="A4168" t="s">
        <v>1578</v>
      </c>
      <c r="B4168" t="s">
        <v>1579</v>
      </c>
      <c r="C4168" t="s">
        <v>17</v>
      </c>
      <c r="D4168" s="1">
        <v>45299.928865740738</v>
      </c>
      <c r="E4168" s="18" t="s">
        <v>11</v>
      </c>
      <c r="F4168" s="13" t="s">
        <v>16</v>
      </c>
      <c r="G4168" t="s">
        <v>14</v>
      </c>
      <c r="H4168">
        <v>0</v>
      </c>
      <c r="I4168" s="2"/>
      <c r="J4168" s="4">
        <v>0</v>
      </c>
      <c r="K4168" t="str">
        <f>IF((LEN(relatorio_Ananindeua[[#This Row],[CIF/CPF/CNPJ]])=14),relatorio_Ananindeua[[#This Row],[CIF/CPF/CNPJ]],relatorio_Ananindeua[[#This Row],[Coluna2]])</f>
        <v>22801075000104</v>
      </c>
      <c r="L4168" t="str">
        <f t="shared" si="65"/>
        <v>228******04</v>
      </c>
    </row>
    <row r="4169" spans="1:12" x14ac:dyDescent="0.25">
      <c r="A4169" t="s">
        <v>3728</v>
      </c>
      <c r="B4169" t="s">
        <v>3729</v>
      </c>
      <c r="C4169" t="s">
        <v>17</v>
      </c>
      <c r="D4169" s="1">
        <v>45299.928900462961</v>
      </c>
      <c r="E4169" s="18" t="s">
        <v>11</v>
      </c>
      <c r="F4169" s="13" t="s">
        <v>16</v>
      </c>
      <c r="G4169" t="s">
        <v>14</v>
      </c>
      <c r="H4169">
        <v>0</v>
      </c>
      <c r="I4169" s="2"/>
      <c r="J4169" s="4">
        <v>0</v>
      </c>
      <c r="K4169" t="str">
        <f>IF((LEN(relatorio_Ananindeua[[#This Row],[CIF/CPF/CNPJ]])=14),relatorio_Ananindeua[[#This Row],[CIF/CPF/CNPJ]],relatorio_Ananindeua[[#This Row],[Coluna2]])</f>
        <v>34696189000110</v>
      </c>
      <c r="L4169" t="str">
        <f t="shared" si="65"/>
        <v>346******10</v>
      </c>
    </row>
    <row r="4170" spans="1:12" x14ac:dyDescent="0.25">
      <c r="A4170" t="s">
        <v>2494</v>
      </c>
      <c r="B4170" t="s">
        <v>2495</v>
      </c>
      <c r="C4170" t="s">
        <v>17</v>
      </c>
      <c r="D4170" s="1">
        <v>45299.928923611114</v>
      </c>
      <c r="E4170" s="18" t="s">
        <v>11</v>
      </c>
      <c r="F4170" s="13" t="s">
        <v>16</v>
      </c>
      <c r="G4170" t="s">
        <v>14</v>
      </c>
      <c r="H4170">
        <v>0</v>
      </c>
      <c r="I4170" s="2"/>
      <c r="J4170" s="4">
        <v>0</v>
      </c>
      <c r="K4170" t="str">
        <f>IF((LEN(relatorio_Ananindeua[[#This Row],[CIF/CPF/CNPJ]])=14),relatorio_Ananindeua[[#This Row],[CIF/CPF/CNPJ]],relatorio_Ananindeua[[#This Row],[Coluna2]])</f>
        <v>29026393000194</v>
      </c>
      <c r="L4170" t="str">
        <f t="shared" si="65"/>
        <v>290******94</v>
      </c>
    </row>
    <row r="4171" spans="1:12" x14ac:dyDescent="0.25">
      <c r="A4171" t="s">
        <v>2626</v>
      </c>
      <c r="B4171" t="s">
        <v>2627</v>
      </c>
      <c r="C4171" t="s">
        <v>17</v>
      </c>
      <c r="D4171" s="1">
        <v>45299.928923611114</v>
      </c>
      <c r="E4171" s="18" t="s">
        <v>11</v>
      </c>
      <c r="F4171" s="13" t="s">
        <v>16</v>
      </c>
      <c r="G4171" t="s">
        <v>14</v>
      </c>
      <c r="H4171">
        <v>0</v>
      </c>
      <c r="I4171" s="2"/>
      <c r="J4171" s="4">
        <v>0</v>
      </c>
      <c r="K4171" t="str">
        <f>IF((LEN(relatorio_Ananindeua[[#This Row],[CIF/CPF/CNPJ]])=14),relatorio_Ananindeua[[#This Row],[CIF/CPF/CNPJ]],relatorio_Ananindeua[[#This Row],[Coluna2]])</f>
        <v>29671122000191</v>
      </c>
      <c r="L4171" t="str">
        <f t="shared" si="65"/>
        <v>296******91</v>
      </c>
    </row>
    <row r="4172" spans="1:12" x14ac:dyDescent="0.25">
      <c r="A4172" t="s">
        <v>259</v>
      </c>
      <c r="B4172" t="s">
        <v>260</v>
      </c>
      <c r="C4172" t="s">
        <v>17</v>
      </c>
      <c r="D4172" s="1">
        <v>45299.928935185184</v>
      </c>
      <c r="E4172" s="18" t="s">
        <v>11</v>
      </c>
      <c r="F4172" s="13" t="s">
        <v>16</v>
      </c>
      <c r="G4172" t="s">
        <v>14</v>
      </c>
      <c r="H4172">
        <v>0</v>
      </c>
      <c r="I4172" s="2"/>
      <c r="J4172" s="4">
        <v>0</v>
      </c>
      <c r="K4172" t="str">
        <f>IF((LEN(relatorio_Ananindeua[[#This Row],[CIF/CPF/CNPJ]])=14),relatorio_Ananindeua[[#This Row],[CIF/CPF/CNPJ]],relatorio_Ananindeua[[#This Row],[Coluna2]])</f>
        <v>12510555000162</v>
      </c>
      <c r="L4172" t="str">
        <f t="shared" si="65"/>
        <v>125******62</v>
      </c>
    </row>
    <row r="4173" spans="1:12" x14ac:dyDescent="0.25">
      <c r="A4173" t="s">
        <v>3848</v>
      </c>
      <c r="B4173" t="s">
        <v>3849</v>
      </c>
      <c r="C4173" t="s">
        <v>17</v>
      </c>
      <c r="D4173" s="1">
        <v>45299.928981481484</v>
      </c>
      <c r="E4173" s="18" t="s">
        <v>11</v>
      </c>
      <c r="F4173" s="13" t="s">
        <v>16</v>
      </c>
      <c r="G4173" t="s">
        <v>14</v>
      </c>
      <c r="H4173">
        <v>0</v>
      </c>
      <c r="I4173" s="2"/>
      <c r="J4173" s="4">
        <v>0</v>
      </c>
      <c r="K4173" t="str">
        <f>IF((LEN(relatorio_Ananindeua[[#This Row],[CIF/CPF/CNPJ]])=14),relatorio_Ananindeua[[#This Row],[CIF/CPF/CNPJ]],relatorio_Ananindeua[[#This Row],[Coluna2]])</f>
        <v>35119449000158</v>
      </c>
      <c r="L4173" t="str">
        <f t="shared" si="65"/>
        <v>351******58</v>
      </c>
    </row>
    <row r="4174" spans="1:12" x14ac:dyDescent="0.25">
      <c r="A4174" t="s">
        <v>3808</v>
      </c>
      <c r="B4174" t="s">
        <v>3809</v>
      </c>
      <c r="C4174" t="s">
        <v>17</v>
      </c>
      <c r="D4174" s="1">
        <v>45299.928993055553</v>
      </c>
      <c r="E4174" s="18" t="s">
        <v>11</v>
      </c>
      <c r="F4174" s="13" t="s">
        <v>16</v>
      </c>
      <c r="G4174" t="s">
        <v>14</v>
      </c>
      <c r="H4174">
        <v>0</v>
      </c>
      <c r="I4174" s="2"/>
      <c r="J4174" s="4">
        <v>0</v>
      </c>
      <c r="K4174" t="str">
        <f>IF((LEN(relatorio_Ananindeua[[#This Row],[CIF/CPF/CNPJ]])=14),relatorio_Ananindeua[[#This Row],[CIF/CPF/CNPJ]],relatorio_Ananindeua[[#This Row],[Coluna2]])</f>
        <v>34970786000191</v>
      </c>
      <c r="L4174" t="str">
        <f t="shared" si="65"/>
        <v>349******91</v>
      </c>
    </row>
    <row r="4175" spans="1:12" x14ac:dyDescent="0.25">
      <c r="A4175" t="s">
        <v>3949</v>
      </c>
      <c r="B4175" t="s">
        <v>3950</v>
      </c>
      <c r="C4175" t="s">
        <v>17</v>
      </c>
      <c r="D4175" s="1">
        <v>45299.928993055553</v>
      </c>
      <c r="E4175" s="18" t="s">
        <v>11</v>
      </c>
      <c r="F4175" s="13" t="s">
        <v>16</v>
      </c>
      <c r="G4175" t="s">
        <v>14</v>
      </c>
      <c r="H4175">
        <v>0</v>
      </c>
      <c r="I4175" s="2"/>
      <c r="J4175" s="4">
        <v>0</v>
      </c>
      <c r="K4175" t="str">
        <f>IF((LEN(relatorio_Ananindeua[[#This Row],[CIF/CPF/CNPJ]])=14),relatorio_Ananindeua[[#This Row],[CIF/CPF/CNPJ]],relatorio_Ananindeua[[#This Row],[Coluna2]])</f>
        <v>35512850000153</v>
      </c>
      <c r="L4175" t="str">
        <f t="shared" si="65"/>
        <v>355******53</v>
      </c>
    </row>
    <row r="4176" spans="1:12" x14ac:dyDescent="0.25">
      <c r="A4176" t="s">
        <v>3953</v>
      </c>
      <c r="B4176" t="s">
        <v>3954</v>
      </c>
      <c r="C4176" t="s">
        <v>17</v>
      </c>
      <c r="D4176" s="1">
        <v>45299.928993055553</v>
      </c>
      <c r="E4176" s="18" t="s">
        <v>11</v>
      </c>
      <c r="F4176" s="13" t="s">
        <v>16</v>
      </c>
      <c r="G4176" t="s">
        <v>14</v>
      </c>
      <c r="H4176">
        <v>0</v>
      </c>
      <c r="I4176" s="2"/>
      <c r="J4176" s="4">
        <v>0</v>
      </c>
      <c r="K4176" t="str">
        <f>IF((LEN(relatorio_Ananindeua[[#This Row],[CIF/CPF/CNPJ]])=14),relatorio_Ananindeua[[#This Row],[CIF/CPF/CNPJ]],relatorio_Ananindeua[[#This Row],[Coluna2]])</f>
        <v>35516836000128</v>
      </c>
      <c r="L4176" t="str">
        <f t="shared" si="65"/>
        <v>355******28</v>
      </c>
    </row>
    <row r="4177" spans="1:12" x14ac:dyDescent="0.25">
      <c r="A4177" t="s">
        <v>3941</v>
      </c>
      <c r="B4177" t="s">
        <v>3942</v>
      </c>
      <c r="C4177" t="s">
        <v>17</v>
      </c>
      <c r="D4177" s="1">
        <v>45299.92900462963</v>
      </c>
      <c r="E4177" s="18" t="s">
        <v>11</v>
      </c>
      <c r="F4177" s="13" t="s">
        <v>16</v>
      </c>
      <c r="G4177" t="s">
        <v>14</v>
      </c>
      <c r="H4177">
        <v>0</v>
      </c>
      <c r="I4177" s="2"/>
      <c r="J4177" s="4">
        <v>0</v>
      </c>
      <c r="K4177" t="str">
        <f>IF((LEN(relatorio_Ananindeua[[#This Row],[CIF/CPF/CNPJ]])=14),relatorio_Ananindeua[[#This Row],[CIF/CPF/CNPJ]],relatorio_Ananindeua[[#This Row],[Coluna2]])</f>
        <v>35487337000150</v>
      </c>
      <c r="L4177" t="str">
        <f t="shared" si="65"/>
        <v>354******50</v>
      </c>
    </row>
    <row r="4178" spans="1:12" x14ac:dyDescent="0.25">
      <c r="A4178" t="s">
        <v>3021</v>
      </c>
      <c r="B4178" t="s">
        <v>3022</v>
      </c>
      <c r="C4178" t="s">
        <v>17</v>
      </c>
      <c r="D4178" s="1">
        <v>45299.929050925923</v>
      </c>
      <c r="E4178" s="18" t="s">
        <v>11</v>
      </c>
      <c r="F4178" s="13" t="s">
        <v>16</v>
      </c>
      <c r="G4178" t="s">
        <v>14</v>
      </c>
      <c r="H4178">
        <v>0</v>
      </c>
      <c r="I4178" s="2"/>
      <c r="J4178" s="4">
        <v>0</v>
      </c>
      <c r="K4178" t="str">
        <f>IF((LEN(relatorio_Ananindeua[[#This Row],[CIF/CPF/CNPJ]])=14),relatorio_Ananindeua[[#This Row],[CIF/CPF/CNPJ]],relatorio_Ananindeua[[#This Row],[Coluna2]])</f>
        <v>31556084000178</v>
      </c>
      <c r="L4178" t="str">
        <f t="shared" ref="L4178:L4241" si="66">_xlfn.CONCAT(LEFT(A4178,3),REPT("*",6),RIGHT(A4178,2))</f>
        <v>315******78</v>
      </c>
    </row>
    <row r="4179" spans="1:12" x14ac:dyDescent="0.25">
      <c r="A4179" t="s">
        <v>3939</v>
      </c>
      <c r="B4179" t="s">
        <v>3940</v>
      </c>
      <c r="C4179" t="s">
        <v>17</v>
      </c>
      <c r="D4179" s="1">
        <v>45299.929062499999</v>
      </c>
      <c r="E4179" s="18" t="s">
        <v>11</v>
      </c>
      <c r="F4179" s="13" t="s">
        <v>16</v>
      </c>
      <c r="G4179" t="s">
        <v>14</v>
      </c>
      <c r="H4179">
        <v>0</v>
      </c>
      <c r="I4179" s="2"/>
      <c r="J4179" s="4">
        <v>0</v>
      </c>
      <c r="K4179" t="str">
        <f>IF((LEN(relatorio_Ananindeua[[#This Row],[CIF/CPF/CNPJ]])=14),relatorio_Ananindeua[[#This Row],[CIF/CPF/CNPJ]],relatorio_Ananindeua[[#This Row],[Coluna2]])</f>
        <v>35482364000130</v>
      </c>
      <c r="L4179" t="str">
        <f t="shared" si="66"/>
        <v>354******30</v>
      </c>
    </row>
    <row r="4180" spans="1:12" x14ac:dyDescent="0.25">
      <c r="A4180" t="s">
        <v>3111</v>
      </c>
      <c r="B4180" t="s">
        <v>3112</v>
      </c>
      <c r="C4180" t="s">
        <v>17</v>
      </c>
      <c r="D4180" s="1">
        <v>45299.929085648146</v>
      </c>
      <c r="E4180" s="18" t="s">
        <v>11</v>
      </c>
      <c r="F4180" s="13" t="s">
        <v>16</v>
      </c>
      <c r="G4180" t="s">
        <v>14</v>
      </c>
      <c r="H4180">
        <v>0</v>
      </c>
      <c r="I4180" s="2"/>
      <c r="J4180" s="4">
        <v>0</v>
      </c>
      <c r="K4180" t="str">
        <f>IF((LEN(relatorio_Ananindeua[[#This Row],[CIF/CPF/CNPJ]])=14),relatorio_Ananindeua[[#This Row],[CIF/CPF/CNPJ]],relatorio_Ananindeua[[#This Row],[Coluna2]])</f>
        <v>32030135000196</v>
      </c>
      <c r="L4180" t="str">
        <f t="shared" si="66"/>
        <v>320******96</v>
      </c>
    </row>
    <row r="4181" spans="1:12" x14ac:dyDescent="0.25">
      <c r="A4181" t="s">
        <v>1950</v>
      </c>
      <c r="B4181" t="s">
        <v>1951</v>
      </c>
      <c r="C4181" t="s">
        <v>17</v>
      </c>
      <c r="D4181" s="1">
        <v>45299.929108796299</v>
      </c>
      <c r="E4181" s="18" t="s">
        <v>11</v>
      </c>
      <c r="F4181" s="13" t="s">
        <v>16</v>
      </c>
      <c r="G4181" t="s">
        <v>14</v>
      </c>
      <c r="H4181">
        <v>0</v>
      </c>
      <c r="I4181" s="2"/>
      <c r="J4181" s="4">
        <v>0</v>
      </c>
      <c r="K4181" t="str">
        <f>IF((LEN(relatorio_Ananindeua[[#This Row],[CIF/CPF/CNPJ]])=14),relatorio_Ananindeua[[#This Row],[CIF/CPF/CNPJ]],relatorio_Ananindeua[[#This Row],[Coluna2]])</f>
        <v>26100756000104</v>
      </c>
      <c r="L4181" t="str">
        <f t="shared" si="66"/>
        <v>261******04</v>
      </c>
    </row>
    <row r="4182" spans="1:12" x14ac:dyDescent="0.25">
      <c r="A4182" t="s">
        <v>3935</v>
      </c>
      <c r="B4182" t="s">
        <v>3936</v>
      </c>
      <c r="C4182" t="s">
        <v>17</v>
      </c>
      <c r="D4182" s="1">
        <v>45299.929108796299</v>
      </c>
      <c r="E4182" s="18" t="s">
        <v>11</v>
      </c>
      <c r="F4182" s="13" t="s">
        <v>16</v>
      </c>
      <c r="G4182" t="s">
        <v>14</v>
      </c>
      <c r="H4182">
        <v>0</v>
      </c>
      <c r="I4182" s="2"/>
      <c r="J4182" s="4">
        <v>0</v>
      </c>
      <c r="K4182" t="str">
        <f>IF((LEN(relatorio_Ananindeua[[#This Row],[CIF/CPF/CNPJ]])=14),relatorio_Ananindeua[[#This Row],[CIF/CPF/CNPJ]],relatorio_Ananindeua[[#This Row],[Coluna2]])</f>
        <v>35471253000128</v>
      </c>
      <c r="L4182" t="str">
        <f t="shared" si="66"/>
        <v>354******28</v>
      </c>
    </row>
    <row r="4183" spans="1:12" x14ac:dyDescent="0.25">
      <c r="A4183" t="s">
        <v>1770</v>
      </c>
      <c r="B4183" t="s">
        <v>1771</v>
      </c>
      <c r="C4183" t="s">
        <v>17</v>
      </c>
      <c r="D4183" s="1">
        <v>45299.929120370369</v>
      </c>
      <c r="E4183" s="18" t="s">
        <v>11</v>
      </c>
      <c r="F4183" s="13" t="s">
        <v>16</v>
      </c>
      <c r="G4183" t="s">
        <v>14</v>
      </c>
      <c r="H4183">
        <v>0</v>
      </c>
      <c r="I4183" s="2"/>
      <c r="J4183" s="4">
        <v>0</v>
      </c>
      <c r="K4183" t="str">
        <f>IF((LEN(relatorio_Ananindeua[[#This Row],[CIF/CPF/CNPJ]])=14),relatorio_Ananindeua[[#This Row],[CIF/CPF/CNPJ]],relatorio_Ananindeua[[#This Row],[Coluna2]])</f>
        <v>24236199000110</v>
      </c>
      <c r="L4183" t="str">
        <f t="shared" si="66"/>
        <v>242******10</v>
      </c>
    </row>
    <row r="4184" spans="1:12" x14ac:dyDescent="0.25">
      <c r="A4184" t="s">
        <v>3698</v>
      </c>
      <c r="B4184" t="s">
        <v>3699</v>
      </c>
      <c r="C4184" t="s">
        <v>17</v>
      </c>
      <c r="D4184" s="1">
        <v>45299.929120370369</v>
      </c>
      <c r="E4184" s="18" t="s">
        <v>11</v>
      </c>
      <c r="F4184" s="13" t="s">
        <v>16</v>
      </c>
      <c r="G4184" t="s">
        <v>14</v>
      </c>
      <c r="H4184">
        <v>0</v>
      </c>
      <c r="I4184" s="2"/>
      <c r="J4184" s="4">
        <v>0</v>
      </c>
      <c r="K4184" t="str">
        <f>IF((LEN(relatorio_Ananindeua[[#This Row],[CIF/CPF/CNPJ]])=14),relatorio_Ananindeua[[#This Row],[CIF/CPF/CNPJ]],relatorio_Ananindeua[[#This Row],[Coluna2]])</f>
        <v>34619108000189</v>
      </c>
      <c r="L4184" t="str">
        <f t="shared" si="66"/>
        <v>346******89</v>
      </c>
    </row>
    <row r="4185" spans="1:12" x14ac:dyDescent="0.25">
      <c r="A4185" t="s">
        <v>3925</v>
      </c>
      <c r="B4185" t="s">
        <v>3926</v>
      </c>
      <c r="C4185" t="s">
        <v>17</v>
      </c>
      <c r="D4185" s="1">
        <v>45299.929143518515</v>
      </c>
      <c r="E4185" s="18" t="s">
        <v>11</v>
      </c>
      <c r="F4185" s="13" t="s">
        <v>16</v>
      </c>
      <c r="G4185" t="s">
        <v>14</v>
      </c>
      <c r="H4185">
        <v>0</v>
      </c>
      <c r="I4185" s="2"/>
      <c r="J4185" s="4">
        <v>0</v>
      </c>
      <c r="K4185" t="str">
        <f>IF((LEN(relatorio_Ananindeua[[#This Row],[CIF/CPF/CNPJ]])=14),relatorio_Ananindeua[[#This Row],[CIF/CPF/CNPJ]],relatorio_Ananindeua[[#This Row],[Coluna2]])</f>
        <v>35431367000144</v>
      </c>
      <c r="L4185" t="str">
        <f t="shared" si="66"/>
        <v>354******44</v>
      </c>
    </row>
    <row r="4186" spans="1:12" x14ac:dyDescent="0.25">
      <c r="A4186" t="s">
        <v>3929</v>
      </c>
      <c r="B4186" t="s">
        <v>3930</v>
      </c>
      <c r="C4186" t="s">
        <v>17</v>
      </c>
      <c r="D4186" s="1">
        <v>45299.929155092592</v>
      </c>
      <c r="E4186" s="18" t="s">
        <v>11</v>
      </c>
      <c r="F4186" s="13" t="s">
        <v>16</v>
      </c>
      <c r="G4186" t="s">
        <v>14</v>
      </c>
      <c r="H4186">
        <v>0</v>
      </c>
      <c r="I4186" s="2"/>
      <c r="J4186" s="4">
        <v>0</v>
      </c>
      <c r="K4186" t="str">
        <f>IF((LEN(relatorio_Ananindeua[[#This Row],[CIF/CPF/CNPJ]])=14),relatorio_Ananindeua[[#This Row],[CIF/CPF/CNPJ]],relatorio_Ananindeua[[#This Row],[Coluna2]])</f>
        <v>35455398000135</v>
      </c>
      <c r="L4186" t="str">
        <f t="shared" si="66"/>
        <v>354******35</v>
      </c>
    </row>
    <row r="4187" spans="1:12" x14ac:dyDescent="0.25">
      <c r="A4187" t="s">
        <v>1247</v>
      </c>
      <c r="B4187" t="s">
        <v>1248</v>
      </c>
      <c r="C4187" t="s">
        <v>17</v>
      </c>
      <c r="D4187" s="1">
        <v>45299.929166666669</v>
      </c>
      <c r="E4187" s="18" t="s">
        <v>11</v>
      </c>
      <c r="F4187" s="13" t="s">
        <v>16</v>
      </c>
      <c r="G4187" t="s">
        <v>14</v>
      </c>
      <c r="H4187">
        <v>0</v>
      </c>
      <c r="I4187" s="2"/>
      <c r="J4187" s="4">
        <v>0</v>
      </c>
      <c r="K4187" t="str">
        <f>IF((LEN(relatorio_Ananindeua[[#This Row],[CIF/CPF/CNPJ]])=14),relatorio_Ananindeua[[#This Row],[CIF/CPF/CNPJ]],relatorio_Ananindeua[[#This Row],[Coluna2]])</f>
        <v>19819243000184</v>
      </c>
      <c r="L4187" t="str">
        <f t="shared" si="66"/>
        <v>198******84</v>
      </c>
    </row>
    <row r="4188" spans="1:12" x14ac:dyDescent="0.25">
      <c r="A4188" t="s">
        <v>3252</v>
      </c>
      <c r="B4188" t="s">
        <v>3253</v>
      </c>
      <c r="C4188" t="s">
        <v>17</v>
      </c>
      <c r="D4188" s="1">
        <v>45299.929224537038</v>
      </c>
      <c r="E4188" s="18" t="s">
        <v>11</v>
      </c>
      <c r="F4188" s="13" t="s">
        <v>16</v>
      </c>
      <c r="G4188" t="s">
        <v>14</v>
      </c>
      <c r="H4188">
        <v>0</v>
      </c>
      <c r="I4188" s="2"/>
      <c r="J4188" s="4">
        <v>0</v>
      </c>
      <c r="K4188" t="str">
        <f>IF((LEN(relatorio_Ananindeua[[#This Row],[CIF/CPF/CNPJ]])=14),relatorio_Ananindeua[[#This Row],[CIF/CPF/CNPJ]],relatorio_Ananindeua[[#This Row],[Coluna2]])</f>
        <v>32802566000123</v>
      </c>
      <c r="L4188" t="str">
        <f t="shared" si="66"/>
        <v>328******23</v>
      </c>
    </row>
    <row r="4189" spans="1:12" x14ac:dyDescent="0.25">
      <c r="A4189" t="s">
        <v>3917</v>
      </c>
      <c r="B4189" t="s">
        <v>3918</v>
      </c>
      <c r="C4189" t="s">
        <v>17</v>
      </c>
      <c r="D4189" s="1">
        <v>45299.929224537038</v>
      </c>
      <c r="E4189" s="18" t="s">
        <v>11</v>
      </c>
      <c r="F4189" s="13" t="s">
        <v>16</v>
      </c>
      <c r="G4189" t="s">
        <v>14</v>
      </c>
      <c r="H4189">
        <v>0</v>
      </c>
      <c r="I4189" s="2"/>
      <c r="J4189" s="4">
        <v>0</v>
      </c>
      <c r="K4189" t="str">
        <f>IF((LEN(relatorio_Ananindeua[[#This Row],[CIF/CPF/CNPJ]])=14),relatorio_Ananindeua[[#This Row],[CIF/CPF/CNPJ]],relatorio_Ananindeua[[#This Row],[Coluna2]])</f>
        <v>35406752000131</v>
      </c>
      <c r="L4189" t="str">
        <f t="shared" si="66"/>
        <v>354******31</v>
      </c>
    </row>
    <row r="4190" spans="1:12" x14ac:dyDescent="0.25">
      <c r="A4190" t="s">
        <v>2624</v>
      </c>
      <c r="B4190" t="s">
        <v>2625</v>
      </c>
      <c r="C4190" t="s">
        <v>17</v>
      </c>
      <c r="D4190" s="1">
        <v>45299.929270833331</v>
      </c>
      <c r="E4190" s="18" t="s">
        <v>11</v>
      </c>
      <c r="F4190" s="13" t="s">
        <v>16</v>
      </c>
      <c r="G4190" t="s">
        <v>14</v>
      </c>
      <c r="H4190">
        <v>0</v>
      </c>
      <c r="I4190" s="2"/>
      <c r="J4190" s="4">
        <v>0</v>
      </c>
      <c r="K4190" t="str">
        <f>IF((LEN(relatorio_Ananindeua[[#This Row],[CIF/CPF/CNPJ]])=14),relatorio_Ananindeua[[#This Row],[CIF/CPF/CNPJ]],relatorio_Ananindeua[[#This Row],[Coluna2]])</f>
        <v>29671016000108</v>
      </c>
      <c r="L4190" t="str">
        <f t="shared" si="66"/>
        <v>296******08</v>
      </c>
    </row>
    <row r="4191" spans="1:12" x14ac:dyDescent="0.25">
      <c r="A4191" t="s">
        <v>3919</v>
      </c>
      <c r="B4191" t="s">
        <v>3920</v>
      </c>
      <c r="C4191" t="s">
        <v>17</v>
      </c>
      <c r="D4191" s="1">
        <v>45299.929282407407</v>
      </c>
      <c r="E4191" s="18" t="s">
        <v>11</v>
      </c>
      <c r="F4191" s="13" t="s">
        <v>16</v>
      </c>
      <c r="G4191" t="s">
        <v>14</v>
      </c>
      <c r="H4191">
        <v>0</v>
      </c>
      <c r="I4191" s="2"/>
      <c r="J4191" s="4">
        <v>0</v>
      </c>
      <c r="K4191" t="str">
        <f>IF((LEN(relatorio_Ananindeua[[#This Row],[CIF/CPF/CNPJ]])=14),relatorio_Ananindeua[[#This Row],[CIF/CPF/CNPJ]],relatorio_Ananindeua[[#This Row],[Coluna2]])</f>
        <v>35421883000198</v>
      </c>
      <c r="L4191" t="str">
        <f t="shared" si="66"/>
        <v>354******98</v>
      </c>
    </row>
    <row r="4192" spans="1:12" x14ac:dyDescent="0.25">
      <c r="A4192" t="s">
        <v>1790</v>
      </c>
      <c r="B4192" t="s">
        <v>1791</v>
      </c>
      <c r="C4192" t="s">
        <v>17</v>
      </c>
      <c r="D4192" s="1">
        <v>45299.929293981484</v>
      </c>
      <c r="E4192" s="18" t="s">
        <v>11</v>
      </c>
      <c r="F4192" s="13" t="s">
        <v>16</v>
      </c>
      <c r="G4192" t="s">
        <v>14</v>
      </c>
      <c r="H4192">
        <v>0</v>
      </c>
      <c r="I4192" s="2"/>
      <c r="J4192" s="4">
        <v>0</v>
      </c>
      <c r="K4192" t="str">
        <f>IF((LEN(relatorio_Ananindeua[[#This Row],[CIF/CPF/CNPJ]])=14),relatorio_Ananindeua[[#This Row],[CIF/CPF/CNPJ]],relatorio_Ananindeua[[#This Row],[Coluna2]])</f>
        <v>24464658000112</v>
      </c>
      <c r="L4192" t="str">
        <f t="shared" si="66"/>
        <v>244******12</v>
      </c>
    </row>
    <row r="4193" spans="1:12" x14ac:dyDescent="0.25">
      <c r="A4193" t="s">
        <v>3896</v>
      </c>
      <c r="B4193" t="s">
        <v>3897</v>
      </c>
      <c r="C4193" t="s">
        <v>17</v>
      </c>
      <c r="D4193" s="1">
        <v>45299.929363425923</v>
      </c>
      <c r="E4193" s="18" t="s">
        <v>11</v>
      </c>
      <c r="F4193" s="13" t="s">
        <v>16</v>
      </c>
      <c r="G4193" t="s">
        <v>14</v>
      </c>
      <c r="H4193">
        <v>0</v>
      </c>
      <c r="I4193" s="2"/>
      <c r="J4193" s="4">
        <v>0</v>
      </c>
      <c r="K4193" t="str">
        <f>IF((LEN(relatorio_Ananindeua[[#This Row],[CIF/CPF/CNPJ]])=14),relatorio_Ananindeua[[#This Row],[CIF/CPF/CNPJ]],relatorio_Ananindeua[[#This Row],[Coluna2]])</f>
        <v>35326127000180</v>
      </c>
      <c r="L4193" t="str">
        <f t="shared" si="66"/>
        <v>353******80</v>
      </c>
    </row>
    <row r="4194" spans="1:12" x14ac:dyDescent="0.25">
      <c r="A4194" t="s">
        <v>2504</v>
      </c>
      <c r="B4194" t="s">
        <v>2505</v>
      </c>
      <c r="C4194" t="s">
        <v>17</v>
      </c>
      <c r="D4194" s="1">
        <v>45299.9294212963</v>
      </c>
      <c r="E4194" s="18" t="s">
        <v>11</v>
      </c>
      <c r="F4194" s="13" t="s">
        <v>16</v>
      </c>
      <c r="G4194" t="s">
        <v>14</v>
      </c>
      <c r="H4194">
        <v>0</v>
      </c>
      <c r="I4194" s="2"/>
      <c r="J4194" s="4">
        <v>0</v>
      </c>
      <c r="K4194" t="str">
        <f>IF((LEN(relatorio_Ananindeua[[#This Row],[CIF/CPF/CNPJ]])=14),relatorio_Ananindeua[[#This Row],[CIF/CPF/CNPJ]],relatorio_Ananindeua[[#This Row],[Coluna2]])</f>
        <v>29106086000113</v>
      </c>
      <c r="L4194" t="str">
        <f t="shared" si="66"/>
        <v>291******13</v>
      </c>
    </row>
    <row r="4195" spans="1:12" x14ac:dyDescent="0.25">
      <c r="A4195" t="s">
        <v>1313</v>
      </c>
      <c r="B4195" t="s">
        <v>1314</v>
      </c>
      <c r="C4195" t="s">
        <v>17</v>
      </c>
      <c r="D4195" s="1">
        <v>45299.929444444446</v>
      </c>
      <c r="E4195" s="18" t="s">
        <v>11</v>
      </c>
      <c r="F4195" s="13" t="s">
        <v>16</v>
      </c>
      <c r="G4195" t="s">
        <v>14</v>
      </c>
      <c r="H4195">
        <v>0</v>
      </c>
      <c r="I4195" s="2"/>
      <c r="J4195" s="4">
        <v>0</v>
      </c>
      <c r="K4195" t="str">
        <f>IF((LEN(relatorio_Ananindeua[[#This Row],[CIF/CPF/CNPJ]])=14),relatorio_Ananindeua[[#This Row],[CIF/CPF/CNPJ]],relatorio_Ananindeua[[#This Row],[Coluna2]])</f>
        <v>20207169000124</v>
      </c>
      <c r="L4195" t="str">
        <f t="shared" si="66"/>
        <v>202******24</v>
      </c>
    </row>
    <row r="4196" spans="1:12" x14ac:dyDescent="0.25">
      <c r="A4196" t="s">
        <v>1837</v>
      </c>
      <c r="B4196" t="s">
        <v>1838</v>
      </c>
      <c r="C4196" t="s">
        <v>17</v>
      </c>
      <c r="D4196" s="1">
        <v>45299.929467592592</v>
      </c>
      <c r="E4196" s="18" t="s">
        <v>11</v>
      </c>
      <c r="F4196" s="13" t="s">
        <v>16</v>
      </c>
      <c r="G4196" t="s">
        <v>14</v>
      </c>
      <c r="H4196">
        <v>0</v>
      </c>
      <c r="I4196" s="2"/>
      <c r="J4196" s="4">
        <v>0</v>
      </c>
      <c r="K4196" t="str">
        <f>IF((LEN(relatorio_Ananindeua[[#This Row],[CIF/CPF/CNPJ]])=14),relatorio_Ananindeua[[#This Row],[CIF/CPF/CNPJ]],relatorio_Ananindeua[[#This Row],[Coluna2]])</f>
        <v>24736383000129</v>
      </c>
      <c r="L4196" t="str">
        <f t="shared" si="66"/>
        <v>247******29</v>
      </c>
    </row>
    <row r="4197" spans="1:12" x14ac:dyDescent="0.25">
      <c r="A4197" t="s">
        <v>305</v>
      </c>
      <c r="B4197" t="s">
        <v>306</v>
      </c>
      <c r="C4197" t="s">
        <v>17</v>
      </c>
      <c r="D4197" s="1">
        <v>45299.929479166669</v>
      </c>
      <c r="E4197" s="18" t="s">
        <v>11</v>
      </c>
      <c r="F4197" s="13" t="s">
        <v>16</v>
      </c>
      <c r="G4197" t="s">
        <v>14</v>
      </c>
      <c r="H4197">
        <v>0</v>
      </c>
      <c r="I4197" s="2"/>
      <c r="J4197" s="4">
        <v>0</v>
      </c>
      <c r="K4197" t="str">
        <f>IF((LEN(relatorio_Ananindeua[[#This Row],[CIF/CPF/CNPJ]])=14),relatorio_Ananindeua[[#This Row],[CIF/CPF/CNPJ]],relatorio_Ananindeua[[#This Row],[Coluna2]])</f>
        <v>12705985000130</v>
      </c>
      <c r="L4197" t="str">
        <f t="shared" si="66"/>
        <v>127******30</v>
      </c>
    </row>
    <row r="4198" spans="1:12" x14ac:dyDescent="0.25">
      <c r="A4198" t="s">
        <v>2975</v>
      </c>
      <c r="B4198" t="s">
        <v>2976</v>
      </c>
      <c r="C4198" t="s">
        <v>17</v>
      </c>
      <c r="D4198" s="1">
        <v>45299.929479166669</v>
      </c>
      <c r="E4198" s="18" t="s">
        <v>11</v>
      </c>
      <c r="F4198" s="13" t="s">
        <v>16</v>
      </c>
      <c r="G4198" t="s">
        <v>14</v>
      </c>
      <c r="H4198">
        <v>0</v>
      </c>
      <c r="I4198" s="2"/>
      <c r="J4198" s="4">
        <v>0</v>
      </c>
      <c r="K4198" t="str">
        <f>IF((LEN(relatorio_Ananindeua[[#This Row],[CIF/CPF/CNPJ]])=14),relatorio_Ananindeua[[#This Row],[CIF/CPF/CNPJ]],relatorio_Ananindeua[[#This Row],[Coluna2]])</f>
        <v>31285311000178</v>
      </c>
      <c r="L4198" t="str">
        <f t="shared" si="66"/>
        <v>312******78</v>
      </c>
    </row>
    <row r="4199" spans="1:12" x14ac:dyDescent="0.25">
      <c r="A4199" t="s">
        <v>2042</v>
      </c>
      <c r="B4199" t="s">
        <v>2043</v>
      </c>
      <c r="C4199" t="s">
        <v>17</v>
      </c>
      <c r="D4199" s="1">
        <v>45299.929513888892</v>
      </c>
      <c r="E4199" s="18" t="s">
        <v>11</v>
      </c>
      <c r="F4199" s="13" t="s">
        <v>16</v>
      </c>
      <c r="G4199" t="s">
        <v>14</v>
      </c>
      <c r="H4199">
        <v>0</v>
      </c>
      <c r="I4199" s="2"/>
      <c r="J4199" s="4">
        <v>0</v>
      </c>
      <c r="K4199" t="str">
        <f>IF((LEN(relatorio_Ananindeua[[#This Row],[CIF/CPF/CNPJ]])=14),relatorio_Ananindeua[[#This Row],[CIF/CPF/CNPJ]],relatorio_Ananindeua[[#This Row],[Coluna2]])</f>
        <v>26723196000136</v>
      </c>
      <c r="L4199" t="str">
        <f t="shared" si="66"/>
        <v>267******36</v>
      </c>
    </row>
    <row r="4200" spans="1:12" x14ac:dyDescent="0.25">
      <c r="A4200" t="s">
        <v>3872</v>
      </c>
      <c r="B4200" t="s">
        <v>3873</v>
      </c>
      <c r="C4200" t="s">
        <v>17</v>
      </c>
      <c r="D4200" s="1">
        <v>45299.929513888892</v>
      </c>
      <c r="E4200" s="18" t="s">
        <v>11</v>
      </c>
      <c r="F4200" s="13" t="s">
        <v>16</v>
      </c>
      <c r="G4200" t="s">
        <v>14</v>
      </c>
      <c r="H4200">
        <v>0</v>
      </c>
      <c r="I4200" s="2"/>
      <c r="J4200" s="4">
        <v>0</v>
      </c>
      <c r="K4200" t="str">
        <f>IF((LEN(relatorio_Ananindeua[[#This Row],[CIF/CPF/CNPJ]])=14),relatorio_Ananindeua[[#This Row],[CIF/CPF/CNPJ]],relatorio_Ananindeua[[#This Row],[Coluna2]])</f>
        <v>35178880000175</v>
      </c>
      <c r="L4200" t="str">
        <f t="shared" si="66"/>
        <v>351******75</v>
      </c>
    </row>
    <row r="4201" spans="1:12" x14ac:dyDescent="0.25">
      <c r="A4201" t="s">
        <v>3884</v>
      </c>
      <c r="B4201" t="s">
        <v>3885</v>
      </c>
      <c r="C4201" t="s">
        <v>17</v>
      </c>
      <c r="D4201" s="1">
        <v>45299.929513888892</v>
      </c>
      <c r="E4201" s="18" t="s">
        <v>11</v>
      </c>
      <c r="F4201" s="13" t="s">
        <v>16</v>
      </c>
      <c r="G4201" t="s">
        <v>14</v>
      </c>
      <c r="H4201">
        <v>0</v>
      </c>
      <c r="I4201" s="2"/>
      <c r="J4201" s="4">
        <v>0</v>
      </c>
      <c r="K4201" t="str">
        <f>IF((LEN(relatorio_Ananindeua[[#This Row],[CIF/CPF/CNPJ]])=14),relatorio_Ananindeua[[#This Row],[CIF/CPF/CNPJ]],relatorio_Ananindeua[[#This Row],[Coluna2]])</f>
        <v>35265577000100</v>
      </c>
      <c r="L4201" t="str">
        <f t="shared" si="66"/>
        <v>352******00</v>
      </c>
    </row>
    <row r="4202" spans="1:12" x14ac:dyDescent="0.25">
      <c r="A4202" t="s">
        <v>120</v>
      </c>
      <c r="B4202" t="s">
        <v>121</v>
      </c>
      <c r="C4202" t="s">
        <v>17</v>
      </c>
      <c r="D4202" s="1">
        <v>45299.929525462961</v>
      </c>
      <c r="E4202" s="18" t="s">
        <v>11</v>
      </c>
      <c r="F4202" s="13" t="s">
        <v>16</v>
      </c>
      <c r="G4202" t="s">
        <v>14</v>
      </c>
      <c r="H4202">
        <v>0</v>
      </c>
      <c r="I4202" s="2"/>
      <c r="J4202" s="4">
        <v>0</v>
      </c>
      <c r="K4202" t="str">
        <f>IF((LEN(relatorio_Ananindeua[[#This Row],[CIF/CPF/CNPJ]])=14),relatorio_Ananindeua[[#This Row],[CIF/CPF/CNPJ]],relatorio_Ananindeua[[#This Row],[Coluna2]])</f>
        <v>11631457000110</v>
      </c>
      <c r="L4202" t="str">
        <f t="shared" si="66"/>
        <v>116******10</v>
      </c>
    </row>
    <row r="4203" spans="1:12" x14ac:dyDescent="0.25">
      <c r="A4203" t="s">
        <v>1513</v>
      </c>
      <c r="B4203" t="s">
        <v>1514</v>
      </c>
      <c r="C4203" t="s">
        <v>17</v>
      </c>
      <c r="D4203" s="1">
        <v>45299.929525462961</v>
      </c>
      <c r="E4203" s="18" t="s">
        <v>11</v>
      </c>
      <c r="F4203" s="13" t="s">
        <v>16</v>
      </c>
      <c r="G4203" t="s">
        <v>14</v>
      </c>
      <c r="H4203">
        <v>0</v>
      </c>
      <c r="I4203" s="2"/>
      <c r="J4203" s="4">
        <v>0</v>
      </c>
      <c r="K4203" t="str">
        <f>IF((LEN(relatorio_Ananindeua[[#This Row],[CIF/CPF/CNPJ]])=14),relatorio_Ananindeua[[#This Row],[CIF/CPF/CNPJ]],relatorio_Ananindeua[[#This Row],[Coluna2]])</f>
        <v>22320341000187</v>
      </c>
      <c r="L4203" t="str">
        <f t="shared" si="66"/>
        <v>223******87</v>
      </c>
    </row>
    <row r="4204" spans="1:12" x14ac:dyDescent="0.25">
      <c r="A4204" t="s">
        <v>100</v>
      </c>
      <c r="B4204" t="s">
        <v>101</v>
      </c>
      <c r="C4204" t="s">
        <v>17</v>
      </c>
      <c r="D4204" s="1">
        <v>45299.929537037038</v>
      </c>
      <c r="E4204" s="18" t="s">
        <v>11</v>
      </c>
      <c r="F4204" s="13" t="s">
        <v>16</v>
      </c>
      <c r="G4204" t="s">
        <v>14</v>
      </c>
      <c r="H4204">
        <v>0</v>
      </c>
      <c r="I4204" s="2"/>
      <c r="J4204" s="4">
        <v>0</v>
      </c>
      <c r="K4204" t="str">
        <f>IF((LEN(relatorio_Ananindeua[[#This Row],[CIF/CPF/CNPJ]])=14),relatorio_Ananindeua[[#This Row],[CIF/CPF/CNPJ]],relatorio_Ananindeua[[#This Row],[Coluna2]])</f>
        <v>11542745000107</v>
      </c>
      <c r="L4204" t="str">
        <f t="shared" si="66"/>
        <v>115******07</v>
      </c>
    </row>
    <row r="4205" spans="1:12" x14ac:dyDescent="0.25">
      <c r="A4205" t="s">
        <v>905</v>
      </c>
      <c r="B4205" t="s">
        <v>906</v>
      </c>
      <c r="C4205" t="s">
        <v>17</v>
      </c>
      <c r="D4205" s="1">
        <v>45299.929537037038</v>
      </c>
      <c r="E4205" s="18" t="s">
        <v>11</v>
      </c>
      <c r="F4205" s="13" t="s">
        <v>16</v>
      </c>
      <c r="G4205" t="s">
        <v>14</v>
      </c>
      <c r="H4205">
        <v>0</v>
      </c>
      <c r="I4205" s="2"/>
      <c r="J4205" s="4">
        <v>0</v>
      </c>
      <c r="K4205" t="str">
        <f>IF((LEN(relatorio_Ananindeua[[#This Row],[CIF/CPF/CNPJ]])=14),relatorio_Ananindeua[[#This Row],[CIF/CPF/CNPJ]],relatorio_Ananindeua[[#This Row],[Coluna2]])</f>
        <v>17105753000164</v>
      </c>
      <c r="L4205" t="str">
        <f t="shared" si="66"/>
        <v>171******64</v>
      </c>
    </row>
    <row r="4206" spans="1:12" x14ac:dyDescent="0.25">
      <c r="A4206" t="s">
        <v>1913</v>
      </c>
      <c r="B4206" t="s">
        <v>1914</v>
      </c>
      <c r="C4206" t="s">
        <v>17</v>
      </c>
      <c r="D4206" s="1">
        <v>45299.929537037038</v>
      </c>
      <c r="E4206" s="18" t="s">
        <v>11</v>
      </c>
      <c r="F4206" s="13" t="s">
        <v>16</v>
      </c>
      <c r="G4206" t="s">
        <v>14</v>
      </c>
      <c r="H4206">
        <v>0</v>
      </c>
      <c r="I4206" s="2"/>
      <c r="J4206" s="4">
        <v>0</v>
      </c>
      <c r="K4206" t="str">
        <f>IF((LEN(relatorio_Ananindeua[[#This Row],[CIF/CPF/CNPJ]])=14),relatorio_Ananindeua[[#This Row],[CIF/CPF/CNPJ]],relatorio_Ananindeua[[#This Row],[Coluna2]])</f>
        <v>25224732000196</v>
      </c>
      <c r="L4206" t="str">
        <f t="shared" si="66"/>
        <v>252******96</v>
      </c>
    </row>
    <row r="4207" spans="1:12" x14ac:dyDescent="0.25">
      <c r="A4207" t="s">
        <v>2442</v>
      </c>
      <c r="B4207" t="s">
        <v>2443</v>
      </c>
      <c r="C4207" t="s">
        <v>17</v>
      </c>
      <c r="D4207" s="1">
        <v>45299.929537037038</v>
      </c>
      <c r="E4207" s="18" t="s">
        <v>11</v>
      </c>
      <c r="F4207" s="13" t="s">
        <v>16</v>
      </c>
      <c r="G4207" t="s">
        <v>14</v>
      </c>
      <c r="H4207">
        <v>0</v>
      </c>
      <c r="I4207" s="2"/>
      <c r="J4207" s="4">
        <v>0</v>
      </c>
      <c r="K4207" t="str">
        <f>IF((LEN(relatorio_Ananindeua[[#This Row],[CIF/CPF/CNPJ]])=14),relatorio_Ananindeua[[#This Row],[CIF/CPF/CNPJ]],relatorio_Ananindeua[[#This Row],[Coluna2]])</f>
        <v>28817487000119</v>
      </c>
      <c r="L4207" t="str">
        <f t="shared" si="66"/>
        <v>288******19</v>
      </c>
    </row>
    <row r="4208" spans="1:12" x14ac:dyDescent="0.25">
      <c r="A4208" t="s">
        <v>3890</v>
      </c>
      <c r="B4208" t="s">
        <v>3891</v>
      </c>
      <c r="C4208" t="s">
        <v>17</v>
      </c>
      <c r="D4208" s="1">
        <v>45299.929537037038</v>
      </c>
      <c r="E4208" s="18" t="s">
        <v>11</v>
      </c>
      <c r="F4208" s="13" t="s">
        <v>16</v>
      </c>
      <c r="G4208" t="s">
        <v>14</v>
      </c>
      <c r="H4208">
        <v>0</v>
      </c>
      <c r="I4208" s="2"/>
      <c r="J4208" s="4">
        <v>0</v>
      </c>
      <c r="K4208" t="str">
        <f>IF((LEN(relatorio_Ananindeua[[#This Row],[CIF/CPF/CNPJ]])=14),relatorio_Ananindeua[[#This Row],[CIF/CPF/CNPJ]],relatorio_Ananindeua[[#This Row],[Coluna2]])</f>
        <v>35303596000183</v>
      </c>
      <c r="L4208" t="str">
        <f t="shared" si="66"/>
        <v>353******83</v>
      </c>
    </row>
    <row r="4209" spans="1:12" x14ac:dyDescent="0.25">
      <c r="A4209" t="s">
        <v>2614</v>
      </c>
      <c r="B4209" t="s">
        <v>2615</v>
      </c>
      <c r="C4209" t="s">
        <v>17</v>
      </c>
      <c r="D4209" s="1">
        <v>45299.929548611108</v>
      </c>
      <c r="E4209" s="18" t="s">
        <v>11</v>
      </c>
      <c r="F4209" s="13" t="s">
        <v>16</v>
      </c>
      <c r="G4209" t="s">
        <v>14</v>
      </c>
      <c r="H4209">
        <v>0</v>
      </c>
      <c r="I4209" s="2"/>
      <c r="J4209" s="4">
        <v>0</v>
      </c>
      <c r="K4209" t="str">
        <f>IF((LEN(relatorio_Ananindeua[[#This Row],[CIF/CPF/CNPJ]])=14),relatorio_Ananindeua[[#This Row],[CIF/CPF/CNPJ]],relatorio_Ananindeua[[#This Row],[Coluna2]])</f>
        <v>29627649000119</v>
      </c>
      <c r="L4209" t="str">
        <f t="shared" si="66"/>
        <v>296******19</v>
      </c>
    </row>
    <row r="4210" spans="1:12" x14ac:dyDescent="0.25">
      <c r="A4210" t="s">
        <v>3398</v>
      </c>
      <c r="B4210" t="s">
        <v>3399</v>
      </c>
      <c r="C4210" t="s">
        <v>17</v>
      </c>
      <c r="D4210" s="1">
        <v>45299.929548611108</v>
      </c>
      <c r="E4210" s="18" t="s">
        <v>11</v>
      </c>
      <c r="F4210" s="13" t="s">
        <v>16</v>
      </c>
      <c r="G4210" t="s">
        <v>14</v>
      </c>
      <c r="H4210">
        <v>0</v>
      </c>
      <c r="I4210" s="2"/>
      <c r="J4210" s="4">
        <v>0</v>
      </c>
      <c r="K4210" t="str">
        <f>IF((LEN(relatorio_Ananindeua[[#This Row],[CIF/CPF/CNPJ]])=14),relatorio_Ananindeua[[#This Row],[CIF/CPF/CNPJ]],relatorio_Ananindeua[[#This Row],[Coluna2]])</f>
        <v>33428979000152</v>
      </c>
      <c r="L4210" t="str">
        <f t="shared" si="66"/>
        <v>334******52</v>
      </c>
    </row>
    <row r="4211" spans="1:12" x14ac:dyDescent="0.25">
      <c r="A4211" t="s">
        <v>3822</v>
      </c>
      <c r="B4211" t="s">
        <v>3823</v>
      </c>
      <c r="C4211" t="s">
        <v>17</v>
      </c>
      <c r="D4211" s="1">
        <v>45299.929548611108</v>
      </c>
      <c r="E4211" s="18" t="s">
        <v>11</v>
      </c>
      <c r="F4211" s="13" t="s">
        <v>16</v>
      </c>
      <c r="G4211" t="s">
        <v>14</v>
      </c>
      <c r="H4211">
        <v>0</v>
      </c>
      <c r="I4211" s="2"/>
      <c r="J4211" s="4">
        <v>0</v>
      </c>
      <c r="K4211" t="str">
        <f>IF((LEN(relatorio_Ananindeua[[#This Row],[CIF/CPF/CNPJ]])=14),relatorio_Ananindeua[[#This Row],[CIF/CPF/CNPJ]],relatorio_Ananindeua[[#This Row],[Coluna2]])</f>
        <v>35012469000125</v>
      </c>
      <c r="L4211" t="str">
        <f t="shared" si="66"/>
        <v>350******25</v>
      </c>
    </row>
    <row r="4212" spans="1:12" x14ac:dyDescent="0.25">
      <c r="A4212" t="s">
        <v>3880</v>
      </c>
      <c r="B4212" t="s">
        <v>3881</v>
      </c>
      <c r="C4212" t="s">
        <v>17</v>
      </c>
      <c r="D4212" s="1">
        <v>45299.929548611108</v>
      </c>
      <c r="E4212" s="18" t="s">
        <v>11</v>
      </c>
      <c r="F4212" s="13" t="s">
        <v>16</v>
      </c>
      <c r="G4212" t="s">
        <v>14</v>
      </c>
      <c r="H4212">
        <v>0</v>
      </c>
      <c r="I4212" s="2"/>
      <c r="J4212" s="4">
        <v>0</v>
      </c>
      <c r="K4212" t="str">
        <f>IF((LEN(relatorio_Ananindeua[[#This Row],[CIF/CPF/CNPJ]])=14),relatorio_Ananindeua[[#This Row],[CIF/CPF/CNPJ]],relatorio_Ananindeua[[#This Row],[Coluna2]])</f>
        <v>35219685000146</v>
      </c>
      <c r="L4212" t="str">
        <f t="shared" si="66"/>
        <v>352******46</v>
      </c>
    </row>
    <row r="4213" spans="1:12" x14ac:dyDescent="0.25">
      <c r="A4213" t="s">
        <v>3556</v>
      </c>
      <c r="B4213" t="s">
        <v>3557</v>
      </c>
      <c r="C4213" t="s">
        <v>17</v>
      </c>
      <c r="D4213" s="1">
        <v>45299.929560185185</v>
      </c>
      <c r="E4213" s="18" t="s">
        <v>11</v>
      </c>
      <c r="F4213" s="13" t="s">
        <v>16</v>
      </c>
      <c r="G4213" t="s">
        <v>14</v>
      </c>
      <c r="H4213">
        <v>0</v>
      </c>
      <c r="I4213" s="2"/>
      <c r="J4213" s="4">
        <v>0</v>
      </c>
      <c r="K4213" t="str">
        <f>IF((LEN(relatorio_Ananindeua[[#This Row],[CIF/CPF/CNPJ]])=14),relatorio_Ananindeua[[#This Row],[CIF/CPF/CNPJ]],relatorio_Ananindeua[[#This Row],[Coluna2]])</f>
        <v>34028439000144</v>
      </c>
      <c r="L4213" t="str">
        <f t="shared" si="66"/>
        <v>340******44</v>
      </c>
    </row>
    <row r="4214" spans="1:12" x14ac:dyDescent="0.25">
      <c r="A4214" t="s">
        <v>3696</v>
      </c>
      <c r="B4214" t="s">
        <v>3697</v>
      </c>
      <c r="C4214" t="s">
        <v>17</v>
      </c>
      <c r="D4214" s="1">
        <v>45299.929560185185</v>
      </c>
      <c r="E4214" s="18" t="s">
        <v>11</v>
      </c>
      <c r="F4214" s="13" t="s">
        <v>16</v>
      </c>
      <c r="G4214" t="s">
        <v>14</v>
      </c>
      <c r="H4214">
        <v>0</v>
      </c>
      <c r="I4214" s="2"/>
      <c r="J4214" s="4">
        <v>0</v>
      </c>
      <c r="K4214" t="str">
        <f>IF((LEN(relatorio_Ananindeua[[#This Row],[CIF/CPF/CNPJ]])=14),relatorio_Ananindeua[[#This Row],[CIF/CPF/CNPJ]],relatorio_Ananindeua[[#This Row],[Coluna2]])</f>
        <v>34616782000100</v>
      </c>
      <c r="L4214" t="str">
        <f t="shared" si="66"/>
        <v>346******00</v>
      </c>
    </row>
    <row r="4215" spans="1:12" x14ac:dyDescent="0.25">
      <c r="A4215" t="s">
        <v>3027</v>
      </c>
      <c r="B4215" t="s">
        <v>3028</v>
      </c>
      <c r="C4215" t="s">
        <v>17</v>
      </c>
      <c r="D4215" s="1">
        <v>45299.929803240739</v>
      </c>
      <c r="E4215" s="18" t="s">
        <v>11</v>
      </c>
      <c r="F4215" s="13" t="s">
        <v>16</v>
      </c>
      <c r="G4215" t="s">
        <v>14</v>
      </c>
      <c r="H4215">
        <v>0</v>
      </c>
      <c r="I4215" s="2"/>
      <c r="J4215" s="4">
        <v>0</v>
      </c>
      <c r="K4215" t="str">
        <f>IF((LEN(relatorio_Ananindeua[[#This Row],[CIF/CPF/CNPJ]])=14),relatorio_Ananindeua[[#This Row],[CIF/CPF/CNPJ]],relatorio_Ananindeua[[#This Row],[Coluna2]])</f>
        <v>31580739000143</v>
      </c>
      <c r="L4215" t="str">
        <f t="shared" si="66"/>
        <v>315******43</v>
      </c>
    </row>
    <row r="4216" spans="1:12" x14ac:dyDescent="0.25">
      <c r="A4216" t="s">
        <v>2963</v>
      </c>
      <c r="B4216" t="s">
        <v>2964</v>
      </c>
      <c r="C4216" t="s">
        <v>17</v>
      </c>
      <c r="D4216" s="1">
        <v>45299.929814814815</v>
      </c>
      <c r="E4216" s="18" t="s">
        <v>11</v>
      </c>
      <c r="F4216" s="13" t="s">
        <v>16</v>
      </c>
      <c r="G4216" t="s">
        <v>14</v>
      </c>
      <c r="H4216">
        <v>0</v>
      </c>
      <c r="I4216" s="2"/>
      <c r="J4216" s="4">
        <v>0</v>
      </c>
      <c r="K4216" t="str">
        <f>IF((LEN(relatorio_Ananindeua[[#This Row],[CIF/CPF/CNPJ]])=14),relatorio_Ananindeua[[#This Row],[CIF/CPF/CNPJ]],relatorio_Ananindeua[[#This Row],[Coluna2]])</f>
        <v>31168394000115</v>
      </c>
      <c r="L4216" t="str">
        <f t="shared" si="66"/>
        <v>311******15</v>
      </c>
    </row>
    <row r="4217" spans="1:12" x14ac:dyDescent="0.25">
      <c r="A4217" t="s">
        <v>3864</v>
      </c>
      <c r="B4217" t="s">
        <v>3865</v>
      </c>
      <c r="C4217" t="s">
        <v>17</v>
      </c>
      <c r="D4217" s="1">
        <v>45299.929814814815</v>
      </c>
      <c r="E4217" s="18" t="s">
        <v>11</v>
      </c>
      <c r="F4217" s="13" t="s">
        <v>16</v>
      </c>
      <c r="G4217" t="s">
        <v>14</v>
      </c>
      <c r="H4217">
        <v>0</v>
      </c>
      <c r="I4217" s="2"/>
      <c r="J4217" s="4">
        <v>0</v>
      </c>
      <c r="K4217" t="str">
        <f>IF((LEN(relatorio_Ananindeua[[#This Row],[CIF/CPF/CNPJ]])=14),relatorio_Ananindeua[[#This Row],[CIF/CPF/CNPJ]],relatorio_Ananindeua[[#This Row],[Coluna2]])</f>
        <v>35148772000150</v>
      </c>
      <c r="L4217" t="str">
        <f t="shared" si="66"/>
        <v>351******50</v>
      </c>
    </row>
    <row r="4218" spans="1:12" x14ac:dyDescent="0.25">
      <c r="A4218" t="s">
        <v>3836</v>
      </c>
      <c r="B4218" t="s">
        <v>3837</v>
      </c>
      <c r="C4218" t="s">
        <v>17</v>
      </c>
      <c r="D4218" s="1">
        <v>45299.929895833331</v>
      </c>
      <c r="E4218" s="18" t="s">
        <v>11</v>
      </c>
      <c r="F4218" s="13" t="s">
        <v>16</v>
      </c>
      <c r="G4218" t="s">
        <v>14</v>
      </c>
      <c r="H4218">
        <v>0</v>
      </c>
      <c r="I4218" s="2"/>
      <c r="J4218" s="4">
        <v>0</v>
      </c>
      <c r="K4218" t="str">
        <f>IF((LEN(relatorio_Ananindeua[[#This Row],[CIF/CPF/CNPJ]])=14),relatorio_Ananindeua[[#This Row],[CIF/CPF/CNPJ]],relatorio_Ananindeua[[#This Row],[Coluna2]])</f>
        <v>35077371000156</v>
      </c>
      <c r="L4218" t="str">
        <f t="shared" si="66"/>
        <v>350******56</v>
      </c>
    </row>
    <row r="4219" spans="1:12" x14ac:dyDescent="0.25">
      <c r="A4219" t="s">
        <v>2748</v>
      </c>
      <c r="B4219" t="s">
        <v>2749</v>
      </c>
      <c r="C4219" t="s">
        <v>17</v>
      </c>
      <c r="D4219" s="1">
        <v>45299.9299537037</v>
      </c>
      <c r="E4219" s="18" t="s">
        <v>11</v>
      </c>
      <c r="F4219" s="13" t="s">
        <v>16</v>
      </c>
      <c r="G4219" t="s">
        <v>14</v>
      </c>
      <c r="H4219">
        <v>0</v>
      </c>
      <c r="I4219" s="2"/>
      <c r="J4219" s="4">
        <v>0</v>
      </c>
      <c r="K4219" t="str">
        <f>IF((LEN(relatorio_Ananindeua[[#This Row],[CIF/CPF/CNPJ]])=14),relatorio_Ananindeua[[#This Row],[CIF/CPF/CNPJ]],relatorio_Ananindeua[[#This Row],[Coluna2]])</f>
        <v>30188469000167</v>
      </c>
      <c r="L4219" t="str">
        <f t="shared" si="66"/>
        <v>301******67</v>
      </c>
    </row>
    <row r="4220" spans="1:12" x14ac:dyDescent="0.25">
      <c r="A4220" t="s">
        <v>3097</v>
      </c>
      <c r="B4220" t="s">
        <v>3098</v>
      </c>
      <c r="C4220" t="s">
        <v>17</v>
      </c>
      <c r="D4220" s="1">
        <v>45299.929976851854</v>
      </c>
      <c r="E4220" s="18" t="s">
        <v>11</v>
      </c>
      <c r="F4220" s="13" t="s">
        <v>16</v>
      </c>
      <c r="G4220" t="s">
        <v>14</v>
      </c>
      <c r="H4220">
        <v>0</v>
      </c>
      <c r="I4220" s="2"/>
      <c r="J4220" s="4">
        <v>0</v>
      </c>
      <c r="K4220" t="str">
        <f>IF((LEN(relatorio_Ananindeua[[#This Row],[CIF/CPF/CNPJ]])=14),relatorio_Ananindeua[[#This Row],[CIF/CPF/CNPJ]],relatorio_Ananindeua[[#This Row],[Coluna2]])</f>
        <v>31935048000115</v>
      </c>
      <c r="L4220" t="str">
        <f t="shared" si="66"/>
        <v>319******15</v>
      </c>
    </row>
    <row r="4221" spans="1:12" x14ac:dyDescent="0.25">
      <c r="A4221" t="s">
        <v>3536</v>
      </c>
      <c r="B4221" t="s">
        <v>3537</v>
      </c>
      <c r="C4221" t="s">
        <v>17</v>
      </c>
      <c r="D4221" s="1">
        <v>45299.930034722223</v>
      </c>
      <c r="E4221" s="18" t="s">
        <v>11</v>
      </c>
      <c r="F4221" s="13" t="s">
        <v>16</v>
      </c>
      <c r="G4221" t="s">
        <v>14</v>
      </c>
      <c r="H4221">
        <v>0</v>
      </c>
      <c r="I4221" s="2"/>
      <c r="J4221" s="4">
        <v>0</v>
      </c>
      <c r="K4221" t="str">
        <f>IF((LEN(relatorio_Ananindeua[[#This Row],[CIF/CPF/CNPJ]])=14),relatorio_Ananindeua[[#This Row],[CIF/CPF/CNPJ]],relatorio_Ananindeua[[#This Row],[Coluna2]])</f>
        <v>33987619000190</v>
      </c>
      <c r="L4221" t="str">
        <f t="shared" si="66"/>
        <v>339******90</v>
      </c>
    </row>
    <row r="4222" spans="1:12" x14ac:dyDescent="0.25">
      <c r="A4222" t="s">
        <v>3606</v>
      </c>
      <c r="B4222" t="s">
        <v>3607</v>
      </c>
      <c r="C4222" t="s">
        <v>17</v>
      </c>
      <c r="D4222" s="1">
        <v>45299.930034722223</v>
      </c>
      <c r="E4222" s="18" t="s">
        <v>11</v>
      </c>
      <c r="F4222" s="13" t="s">
        <v>16</v>
      </c>
      <c r="G4222" t="s">
        <v>14</v>
      </c>
      <c r="H4222">
        <v>0</v>
      </c>
      <c r="I4222" s="2"/>
      <c r="J4222" s="4">
        <v>0</v>
      </c>
      <c r="K4222" t="str">
        <f>IF((LEN(relatorio_Ananindeua[[#This Row],[CIF/CPF/CNPJ]])=14),relatorio_Ananindeua[[#This Row],[CIF/CPF/CNPJ]],relatorio_Ananindeua[[#This Row],[Coluna2]])</f>
        <v>34229017000137</v>
      </c>
      <c r="L4222" t="str">
        <f t="shared" si="66"/>
        <v>342******37</v>
      </c>
    </row>
    <row r="4223" spans="1:12" x14ac:dyDescent="0.25">
      <c r="A4223" t="s">
        <v>1163</v>
      </c>
      <c r="B4223" t="s">
        <v>1164</v>
      </c>
      <c r="C4223" t="s">
        <v>17</v>
      </c>
      <c r="D4223" s="1">
        <v>45299.930046296293</v>
      </c>
      <c r="E4223" s="18" t="s">
        <v>11</v>
      </c>
      <c r="F4223" s="13" t="s">
        <v>16</v>
      </c>
      <c r="G4223" t="s">
        <v>14</v>
      </c>
      <c r="H4223">
        <v>0</v>
      </c>
      <c r="I4223" s="2"/>
      <c r="J4223" s="4">
        <v>0</v>
      </c>
      <c r="K4223" t="str">
        <f>IF((LEN(relatorio_Ananindeua[[#This Row],[CIF/CPF/CNPJ]])=14),relatorio_Ananindeua[[#This Row],[CIF/CPF/CNPJ]],relatorio_Ananindeua[[#This Row],[Coluna2]])</f>
        <v>19150401000156</v>
      </c>
      <c r="L4223" t="str">
        <f t="shared" si="66"/>
        <v>191******56</v>
      </c>
    </row>
    <row r="4224" spans="1:12" x14ac:dyDescent="0.25">
      <c r="A4224" t="s">
        <v>3183</v>
      </c>
      <c r="B4224" t="s">
        <v>3184</v>
      </c>
      <c r="C4224" t="s">
        <v>17</v>
      </c>
      <c r="D4224" s="1">
        <v>45299.930046296293</v>
      </c>
      <c r="E4224" s="18" t="s">
        <v>11</v>
      </c>
      <c r="F4224" s="13" t="s">
        <v>16</v>
      </c>
      <c r="G4224" t="s">
        <v>14</v>
      </c>
      <c r="H4224">
        <v>0</v>
      </c>
      <c r="I4224" s="2"/>
      <c r="J4224" s="4">
        <v>0</v>
      </c>
      <c r="K4224" t="str">
        <f>IF((LEN(relatorio_Ananindeua[[#This Row],[CIF/CPF/CNPJ]])=14),relatorio_Ananindeua[[#This Row],[CIF/CPF/CNPJ]],relatorio_Ananindeua[[#This Row],[Coluna2]])</f>
        <v>32459022000100</v>
      </c>
      <c r="L4224" t="str">
        <f t="shared" si="66"/>
        <v>324******00</v>
      </c>
    </row>
    <row r="4225" spans="1:12" x14ac:dyDescent="0.25">
      <c r="A4225" t="s">
        <v>3810</v>
      </c>
      <c r="B4225" t="s">
        <v>3811</v>
      </c>
      <c r="C4225" t="s">
        <v>17</v>
      </c>
      <c r="D4225" s="1">
        <v>45299.930046296293</v>
      </c>
      <c r="E4225" s="18" t="s">
        <v>11</v>
      </c>
      <c r="F4225" s="13" t="s">
        <v>16</v>
      </c>
      <c r="G4225" t="s">
        <v>14</v>
      </c>
      <c r="H4225">
        <v>0</v>
      </c>
      <c r="I4225" s="2"/>
      <c r="J4225" s="4">
        <v>0</v>
      </c>
      <c r="K4225" t="str">
        <f>IF((LEN(relatorio_Ananindeua[[#This Row],[CIF/CPF/CNPJ]])=14),relatorio_Ananindeua[[#This Row],[CIF/CPF/CNPJ]],relatorio_Ananindeua[[#This Row],[Coluna2]])</f>
        <v>34971836000155</v>
      </c>
      <c r="L4225" t="str">
        <f t="shared" si="66"/>
        <v>349******55</v>
      </c>
    </row>
    <row r="4226" spans="1:12" x14ac:dyDescent="0.25">
      <c r="A4226" t="s">
        <v>3812</v>
      </c>
      <c r="B4226" t="s">
        <v>3813</v>
      </c>
      <c r="C4226" t="s">
        <v>17</v>
      </c>
      <c r="D4226" s="1">
        <v>45299.930046296293</v>
      </c>
      <c r="E4226" s="18" t="s">
        <v>11</v>
      </c>
      <c r="F4226" s="13" t="s">
        <v>16</v>
      </c>
      <c r="G4226" t="s">
        <v>14</v>
      </c>
      <c r="H4226">
        <v>0</v>
      </c>
      <c r="I4226" s="2"/>
      <c r="J4226" s="4">
        <v>0</v>
      </c>
      <c r="K4226" t="str">
        <f>IF((LEN(relatorio_Ananindeua[[#This Row],[CIF/CPF/CNPJ]])=14),relatorio_Ananindeua[[#This Row],[CIF/CPF/CNPJ]],relatorio_Ananindeua[[#This Row],[Coluna2]])</f>
        <v>34982042000197</v>
      </c>
      <c r="L4226" t="str">
        <f t="shared" si="66"/>
        <v>349******97</v>
      </c>
    </row>
    <row r="4227" spans="1:12" x14ac:dyDescent="0.25">
      <c r="A4227" t="s">
        <v>3824</v>
      </c>
      <c r="B4227" t="s">
        <v>3825</v>
      </c>
      <c r="C4227" t="s">
        <v>17</v>
      </c>
      <c r="D4227" s="1">
        <v>45299.930046296293</v>
      </c>
      <c r="E4227" s="18" t="s">
        <v>11</v>
      </c>
      <c r="F4227" s="13" t="s">
        <v>16</v>
      </c>
      <c r="G4227" t="s">
        <v>14</v>
      </c>
      <c r="H4227">
        <v>0</v>
      </c>
      <c r="I4227" s="2"/>
      <c r="J4227" s="4">
        <v>0</v>
      </c>
      <c r="K4227" t="str">
        <f>IF((LEN(relatorio_Ananindeua[[#This Row],[CIF/CPF/CNPJ]])=14),relatorio_Ananindeua[[#This Row],[CIF/CPF/CNPJ]],relatorio_Ananindeua[[#This Row],[Coluna2]])</f>
        <v>35023136000100</v>
      </c>
      <c r="L4227" t="str">
        <f t="shared" si="66"/>
        <v>350******00</v>
      </c>
    </row>
    <row r="4228" spans="1:12" x14ac:dyDescent="0.25">
      <c r="A4228" t="s">
        <v>2452</v>
      </c>
      <c r="B4228" t="s">
        <v>2453</v>
      </c>
      <c r="C4228" t="s">
        <v>17</v>
      </c>
      <c r="D4228" s="1">
        <v>45299.93005787037</v>
      </c>
      <c r="E4228" s="18" t="s">
        <v>11</v>
      </c>
      <c r="F4228" s="13" t="s">
        <v>16</v>
      </c>
      <c r="G4228" t="s">
        <v>14</v>
      </c>
      <c r="H4228">
        <v>0</v>
      </c>
      <c r="I4228" s="2"/>
      <c r="J4228" s="4">
        <v>0</v>
      </c>
      <c r="K4228" t="str">
        <f>IF((LEN(relatorio_Ananindeua[[#This Row],[CIF/CPF/CNPJ]])=14),relatorio_Ananindeua[[#This Row],[CIF/CPF/CNPJ]],relatorio_Ananindeua[[#This Row],[Coluna2]])</f>
        <v>28852860000172</v>
      </c>
      <c r="L4228" t="str">
        <f t="shared" si="66"/>
        <v>288******72</v>
      </c>
    </row>
    <row r="4229" spans="1:12" x14ac:dyDescent="0.25">
      <c r="A4229" t="s">
        <v>3802</v>
      </c>
      <c r="B4229" t="s">
        <v>3803</v>
      </c>
      <c r="C4229" t="s">
        <v>17</v>
      </c>
      <c r="D4229" s="1">
        <v>45299.930069444446</v>
      </c>
      <c r="E4229" s="18" t="s">
        <v>11</v>
      </c>
      <c r="F4229" s="13" t="s">
        <v>16</v>
      </c>
      <c r="G4229" t="s">
        <v>14</v>
      </c>
      <c r="H4229">
        <v>0</v>
      </c>
      <c r="I4229" s="2"/>
      <c r="J4229" s="4">
        <v>0</v>
      </c>
      <c r="K4229" t="str">
        <f>IF((LEN(relatorio_Ananindeua[[#This Row],[CIF/CPF/CNPJ]])=14),relatorio_Ananindeua[[#This Row],[CIF/CPF/CNPJ]],relatorio_Ananindeua[[#This Row],[Coluna2]])</f>
        <v>34955902000101</v>
      </c>
      <c r="L4229" t="str">
        <f t="shared" si="66"/>
        <v>349******01</v>
      </c>
    </row>
    <row r="4230" spans="1:12" x14ac:dyDescent="0.25">
      <c r="A4230" t="s">
        <v>3806</v>
      </c>
      <c r="B4230" t="s">
        <v>3807</v>
      </c>
      <c r="C4230" t="s">
        <v>17</v>
      </c>
      <c r="D4230" s="1">
        <v>45299.930081018516</v>
      </c>
      <c r="E4230" s="18" t="s">
        <v>11</v>
      </c>
      <c r="F4230" s="13" t="s">
        <v>16</v>
      </c>
      <c r="G4230" t="s">
        <v>14</v>
      </c>
      <c r="H4230">
        <v>0</v>
      </c>
      <c r="I4230" s="2"/>
      <c r="J4230" s="4">
        <v>0</v>
      </c>
      <c r="K4230" t="str">
        <f>IF((LEN(relatorio_Ananindeua[[#This Row],[CIF/CPF/CNPJ]])=14),relatorio_Ananindeua[[#This Row],[CIF/CPF/CNPJ]],relatorio_Ananindeua[[#This Row],[Coluna2]])</f>
        <v>34966207000137</v>
      </c>
      <c r="L4230" t="str">
        <f t="shared" si="66"/>
        <v>349******37</v>
      </c>
    </row>
    <row r="4231" spans="1:12" x14ac:dyDescent="0.25">
      <c r="A4231" t="s">
        <v>3816</v>
      </c>
      <c r="B4231" t="s">
        <v>3817</v>
      </c>
      <c r="C4231" t="s">
        <v>17</v>
      </c>
      <c r="D4231" s="1">
        <v>45299.930081018516</v>
      </c>
      <c r="E4231" s="18" t="s">
        <v>11</v>
      </c>
      <c r="F4231" s="13" t="s">
        <v>16</v>
      </c>
      <c r="G4231" t="s">
        <v>14</v>
      </c>
      <c r="H4231">
        <v>0</v>
      </c>
      <c r="I4231" s="2"/>
      <c r="J4231" s="4">
        <v>0</v>
      </c>
      <c r="K4231" t="str">
        <f>IF((LEN(relatorio_Ananindeua[[#This Row],[CIF/CPF/CNPJ]])=14),relatorio_Ananindeua[[#This Row],[CIF/CPF/CNPJ]],relatorio_Ananindeua[[#This Row],[Coluna2]])</f>
        <v>34982854000132</v>
      </c>
      <c r="L4231" t="str">
        <f t="shared" si="66"/>
        <v>349******32</v>
      </c>
    </row>
    <row r="4232" spans="1:12" x14ac:dyDescent="0.25">
      <c r="A4232" t="s">
        <v>1738</v>
      </c>
      <c r="B4232" t="s">
        <v>1739</v>
      </c>
      <c r="C4232" t="s">
        <v>17</v>
      </c>
      <c r="D4232" s="1">
        <v>45299.930219907408</v>
      </c>
      <c r="E4232" s="18" t="s">
        <v>11</v>
      </c>
      <c r="F4232" s="13" t="s">
        <v>16</v>
      </c>
      <c r="G4232" t="s">
        <v>14</v>
      </c>
      <c r="H4232">
        <v>0</v>
      </c>
      <c r="I4232" s="2"/>
      <c r="J4232" s="4">
        <v>0</v>
      </c>
      <c r="K4232" t="str">
        <f>IF((LEN(relatorio_Ananindeua[[#This Row],[CIF/CPF/CNPJ]])=14),relatorio_Ananindeua[[#This Row],[CIF/CPF/CNPJ]],relatorio_Ananindeua[[#This Row],[Coluna2]])</f>
        <v>24056280000118</v>
      </c>
      <c r="L4232" t="str">
        <f t="shared" si="66"/>
        <v>240******18</v>
      </c>
    </row>
    <row r="4233" spans="1:12" x14ac:dyDescent="0.25">
      <c r="A4233" t="s">
        <v>3782</v>
      </c>
      <c r="B4233" t="s">
        <v>3783</v>
      </c>
      <c r="C4233" t="s">
        <v>17</v>
      </c>
      <c r="D4233" s="1">
        <v>45299.930219907408</v>
      </c>
      <c r="E4233" s="18" t="s">
        <v>11</v>
      </c>
      <c r="F4233" s="13" t="s">
        <v>16</v>
      </c>
      <c r="G4233" t="s">
        <v>14</v>
      </c>
      <c r="H4233">
        <v>0</v>
      </c>
      <c r="I4233" s="2"/>
      <c r="J4233" s="4">
        <v>0</v>
      </c>
      <c r="K4233" t="str">
        <f>IF((LEN(relatorio_Ananindeua[[#This Row],[CIF/CPF/CNPJ]])=14),relatorio_Ananindeua[[#This Row],[CIF/CPF/CNPJ]],relatorio_Ananindeua[[#This Row],[Coluna2]])</f>
        <v>34858979000155</v>
      </c>
      <c r="L4233" t="str">
        <f t="shared" si="66"/>
        <v>348******55</v>
      </c>
    </row>
    <row r="4234" spans="1:12" x14ac:dyDescent="0.25">
      <c r="A4234" t="s">
        <v>881</v>
      </c>
      <c r="B4234" t="s">
        <v>882</v>
      </c>
      <c r="C4234" t="s">
        <v>17</v>
      </c>
      <c r="D4234" s="1">
        <v>45299.930243055554</v>
      </c>
      <c r="E4234" s="18" t="s">
        <v>11</v>
      </c>
      <c r="F4234" s="13" t="s">
        <v>16</v>
      </c>
      <c r="G4234" t="s">
        <v>14</v>
      </c>
      <c r="H4234">
        <v>0</v>
      </c>
      <c r="I4234" s="2"/>
      <c r="J4234" s="4">
        <v>0</v>
      </c>
      <c r="K4234" t="str">
        <f>IF((LEN(relatorio_Ananindeua[[#This Row],[CIF/CPF/CNPJ]])=14),relatorio_Ananindeua[[#This Row],[CIF/CPF/CNPJ]],relatorio_Ananindeua[[#This Row],[Coluna2]])</f>
        <v>16843693000114</v>
      </c>
      <c r="L4234" t="str">
        <f t="shared" si="66"/>
        <v>168******14</v>
      </c>
    </row>
    <row r="4235" spans="1:12" x14ac:dyDescent="0.25">
      <c r="A4235" t="s">
        <v>3774</v>
      </c>
      <c r="B4235" t="s">
        <v>3775</v>
      </c>
      <c r="C4235" t="s">
        <v>17</v>
      </c>
      <c r="D4235" s="1">
        <v>45299.930243055554</v>
      </c>
      <c r="E4235" s="18" t="s">
        <v>11</v>
      </c>
      <c r="F4235" s="13" t="s">
        <v>16</v>
      </c>
      <c r="G4235" t="s">
        <v>14</v>
      </c>
      <c r="H4235">
        <v>0</v>
      </c>
      <c r="I4235" s="2"/>
      <c r="J4235" s="4">
        <v>0</v>
      </c>
      <c r="K4235" t="str">
        <f>IF((LEN(relatorio_Ananindeua[[#This Row],[CIF/CPF/CNPJ]])=14),relatorio_Ananindeua[[#This Row],[CIF/CPF/CNPJ]],relatorio_Ananindeua[[#This Row],[Coluna2]])</f>
        <v>34841230000103</v>
      </c>
      <c r="L4235" t="str">
        <f t="shared" si="66"/>
        <v>348******03</v>
      </c>
    </row>
    <row r="4236" spans="1:12" x14ac:dyDescent="0.25">
      <c r="A4236" t="s">
        <v>3776</v>
      </c>
      <c r="B4236" t="s">
        <v>3777</v>
      </c>
      <c r="C4236" t="s">
        <v>17</v>
      </c>
      <c r="D4236" s="1">
        <v>45299.930243055554</v>
      </c>
      <c r="E4236" s="18" t="s">
        <v>11</v>
      </c>
      <c r="F4236" s="13" t="s">
        <v>16</v>
      </c>
      <c r="G4236" t="s">
        <v>14</v>
      </c>
      <c r="H4236">
        <v>0</v>
      </c>
      <c r="I4236" s="2"/>
      <c r="J4236" s="4">
        <v>0</v>
      </c>
      <c r="K4236" t="str">
        <f>IF((LEN(relatorio_Ananindeua[[#This Row],[CIF/CPF/CNPJ]])=14),relatorio_Ananindeua[[#This Row],[CIF/CPF/CNPJ]],relatorio_Ananindeua[[#This Row],[Coluna2]])</f>
        <v>34841640000146</v>
      </c>
      <c r="L4236" t="str">
        <f t="shared" si="66"/>
        <v>348******46</v>
      </c>
    </row>
    <row r="4237" spans="1:12" x14ac:dyDescent="0.25">
      <c r="A4237" t="s">
        <v>3780</v>
      </c>
      <c r="B4237" t="s">
        <v>3781</v>
      </c>
      <c r="C4237" t="s">
        <v>17</v>
      </c>
      <c r="D4237" s="1">
        <v>45299.930243055554</v>
      </c>
      <c r="E4237" s="18" t="s">
        <v>11</v>
      </c>
      <c r="F4237" s="13" t="s">
        <v>16</v>
      </c>
      <c r="G4237" t="s">
        <v>14</v>
      </c>
      <c r="H4237">
        <v>0</v>
      </c>
      <c r="I4237" s="2"/>
      <c r="J4237" s="4">
        <v>0</v>
      </c>
      <c r="K4237" t="str">
        <f>IF((LEN(relatorio_Ananindeua[[#This Row],[CIF/CPF/CNPJ]])=14),relatorio_Ananindeua[[#This Row],[CIF/CPF/CNPJ]],relatorio_Ananindeua[[#This Row],[Coluna2]])</f>
        <v>34847650000199</v>
      </c>
      <c r="L4237" t="str">
        <f t="shared" si="66"/>
        <v>348******99</v>
      </c>
    </row>
    <row r="4238" spans="1:12" x14ac:dyDescent="0.25">
      <c r="A4238" t="s">
        <v>3758</v>
      </c>
      <c r="B4238" t="s">
        <v>3759</v>
      </c>
      <c r="C4238" t="s">
        <v>17</v>
      </c>
      <c r="D4238" s="1">
        <v>45299.930335648147</v>
      </c>
      <c r="E4238" s="18" t="s">
        <v>11</v>
      </c>
      <c r="F4238" s="13" t="s">
        <v>16</v>
      </c>
      <c r="G4238" t="s">
        <v>14</v>
      </c>
      <c r="H4238">
        <v>0</v>
      </c>
      <c r="I4238" s="2"/>
      <c r="J4238" s="4">
        <v>0</v>
      </c>
      <c r="K4238" t="str">
        <f>IF((LEN(relatorio_Ananindeua[[#This Row],[CIF/CPF/CNPJ]])=14),relatorio_Ananindeua[[#This Row],[CIF/CPF/CNPJ]],relatorio_Ananindeua[[#This Row],[Coluna2]])</f>
        <v>34798261000110</v>
      </c>
      <c r="L4238" t="str">
        <f t="shared" si="66"/>
        <v>347******10</v>
      </c>
    </row>
    <row r="4239" spans="1:12" x14ac:dyDescent="0.25">
      <c r="A4239" t="s">
        <v>3760</v>
      </c>
      <c r="B4239" t="s">
        <v>3761</v>
      </c>
      <c r="C4239" t="s">
        <v>17</v>
      </c>
      <c r="D4239" s="1">
        <v>45299.930335648147</v>
      </c>
      <c r="E4239" s="18" t="s">
        <v>11</v>
      </c>
      <c r="F4239" s="13" t="s">
        <v>16</v>
      </c>
      <c r="G4239" t="s">
        <v>14</v>
      </c>
      <c r="H4239">
        <v>0</v>
      </c>
      <c r="I4239" s="2"/>
      <c r="J4239" s="4">
        <v>0</v>
      </c>
      <c r="K4239" t="str">
        <f>IF((LEN(relatorio_Ananindeua[[#This Row],[CIF/CPF/CNPJ]])=14),relatorio_Ananindeua[[#This Row],[CIF/CPF/CNPJ]],relatorio_Ananindeua[[#This Row],[Coluna2]])</f>
        <v>34802699000125</v>
      </c>
      <c r="L4239" t="str">
        <f t="shared" si="66"/>
        <v>348******25</v>
      </c>
    </row>
    <row r="4240" spans="1:12" x14ac:dyDescent="0.25">
      <c r="A4240" t="s">
        <v>3740</v>
      </c>
      <c r="B4240" t="s">
        <v>3741</v>
      </c>
      <c r="C4240" t="s">
        <v>17</v>
      </c>
      <c r="D4240" s="1">
        <v>45299.930439814816</v>
      </c>
      <c r="E4240" s="18" t="s">
        <v>11</v>
      </c>
      <c r="F4240" s="13" t="s">
        <v>16</v>
      </c>
      <c r="G4240" t="s">
        <v>14</v>
      </c>
      <c r="H4240">
        <v>0</v>
      </c>
      <c r="I4240" s="2"/>
      <c r="J4240" s="4">
        <v>0</v>
      </c>
      <c r="K4240" t="str">
        <f>IF((LEN(relatorio_Ananindeua[[#This Row],[CIF/CPF/CNPJ]])=14),relatorio_Ananindeua[[#This Row],[CIF/CPF/CNPJ]],relatorio_Ananindeua[[#This Row],[Coluna2]])</f>
        <v>34737566000112</v>
      </c>
      <c r="L4240" t="str">
        <f t="shared" si="66"/>
        <v>347******12</v>
      </c>
    </row>
    <row r="4241" spans="1:12" x14ac:dyDescent="0.25">
      <c r="A4241" t="s">
        <v>3756</v>
      </c>
      <c r="B4241" t="s">
        <v>3757</v>
      </c>
      <c r="C4241" t="s">
        <v>17</v>
      </c>
      <c r="D4241" s="1">
        <v>45299.930439814816</v>
      </c>
      <c r="E4241" s="18" t="s">
        <v>11</v>
      </c>
      <c r="F4241" s="13" t="s">
        <v>16</v>
      </c>
      <c r="G4241" t="s">
        <v>14</v>
      </c>
      <c r="H4241">
        <v>0</v>
      </c>
      <c r="I4241" s="2"/>
      <c r="J4241" s="4">
        <v>0</v>
      </c>
      <c r="K4241" t="str">
        <f>IF((LEN(relatorio_Ananindeua[[#This Row],[CIF/CPF/CNPJ]])=14),relatorio_Ananindeua[[#This Row],[CIF/CPF/CNPJ]],relatorio_Ananindeua[[#This Row],[Coluna2]])</f>
        <v>34769985000136</v>
      </c>
      <c r="L4241" t="str">
        <f t="shared" si="66"/>
        <v>347******36</v>
      </c>
    </row>
    <row r="4242" spans="1:12" x14ac:dyDescent="0.25">
      <c r="A4242" t="s">
        <v>3750</v>
      </c>
      <c r="B4242" t="s">
        <v>3751</v>
      </c>
      <c r="C4242" t="s">
        <v>17</v>
      </c>
      <c r="D4242" s="1">
        <v>45299.930451388886</v>
      </c>
      <c r="E4242" s="18" t="s">
        <v>11</v>
      </c>
      <c r="F4242" s="13" t="s">
        <v>16</v>
      </c>
      <c r="G4242" t="s">
        <v>14</v>
      </c>
      <c r="H4242">
        <v>0</v>
      </c>
      <c r="I4242" s="2"/>
      <c r="J4242" s="4">
        <v>0</v>
      </c>
      <c r="K4242" t="str">
        <f>IF((LEN(relatorio_Ananindeua[[#This Row],[CIF/CPF/CNPJ]])=14),relatorio_Ananindeua[[#This Row],[CIF/CPF/CNPJ]],relatorio_Ananindeua[[#This Row],[Coluna2]])</f>
        <v>34761358000159</v>
      </c>
      <c r="L4242" t="str">
        <f t="shared" ref="L4242:L4305" si="67">_xlfn.CONCAT(LEFT(A4242,3),REPT("*",6),RIGHT(A4242,2))</f>
        <v>347******59</v>
      </c>
    </row>
    <row r="4243" spans="1:12" x14ac:dyDescent="0.25">
      <c r="A4243" t="s">
        <v>3752</v>
      </c>
      <c r="B4243" t="s">
        <v>3753</v>
      </c>
      <c r="C4243" t="s">
        <v>17</v>
      </c>
      <c r="D4243" s="1">
        <v>45299.930462962962</v>
      </c>
      <c r="E4243" s="18" t="s">
        <v>11</v>
      </c>
      <c r="F4243" s="13" t="s">
        <v>16</v>
      </c>
      <c r="G4243" t="s">
        <v>14</v>
      </c>
      <c r="H4243">
        <v>0</v>
      </c>
      <c r="I4243" s="2"/>
      <c r="J4243" s="4">
        <v>0</v>
      </c>
      <c r="K4243" t="str">
        <f>IF((LEN(relatorio_Ananindeua[[#This Row],[CIF/CPF/CNPJ]])=14),relatorio_Ananindeua[[#This Row],[CIF/CPF/CNPJ]],relatorio_Ananindeua[[#This Row],[Coluna2]])</f>
        <v>34766482000107</v>
      </c>
      <c r="L4243" t="str">
        <f t="shared" si="67"/>
        <v>347******07</v>
      </c>
    </row>
    <row r="4244" spans="1:12" x14ac:dyDescent="0.25">
      <c r="A4244" t="s">
        <v>3754</v>
      </c>
      <c r="B4244" t="s">
        <v>3755</v>
      </c>
      <c r="C4244" t="s">
        <v>17</v>
      </c>
      <c r="D4244" s="1">
        <v>45299.930462962962</v>
      </c>
      <c r="E4244" s="18" t="s">
        <v>11</v>
      </c>
      <c r="F4244" s="13" t="s">
        <v>16</v>
      </c>
      <c r="G4244" t="s">
        <v>14</v>
      </c>
      <c r="H4244">
        <v>0</v>
      </c>
      <c r="I4244" s="2"/>
      <c r="J4244" s="4">
        <v>0</v>
      </c>
      <c r="K4244" t="str">
        <f>IF((LEN(relatorio_Ananindeua[[#This Row],[CIF/CPF/CNPJ]])=14),relatorio_Ananindeua[[#This Row],[CIF/CPF/CNPJ]],relatorio_Ananindeua[[#This Row],[Coluna2]])</f>
        <v>34766669000100</v>
      </c>
      <c r="L4244" t="str">
        <f t="shared" si="67"/>
        <v>347******00</v>
      </c>
    </row>
    <row r="4245" spans="1:12" x14ac:dyDescent="0.25">
      <c r="A4245" t="s">
        <v>3738</v>
      </c>
      <c r="B4245" t="s">
        <v>3739</v>
      </c>
      <c r="C4245" t="s">
        <v>17</v>
      </c>
      <c r="D4245" s="1">
        <v>45299.930474537039</v>
      </c>
      <c r="E4245" s="18" t="s">
        <v>11</v>
      </c>
      <c r="F4245" s="13" t="s">
        <v>16</v>
      </c>
      <c r="G4245" t="s">
        <v>14</v>
      </c>
      <c r="H4245">
        <v>0</v>
      </c>
      <c r="I4245" s="2"/>
      <c r="J4245" s="4">
        <v>0</v>
      </c>
      <c r="K4245" t="str">
        <f>IF((LEN(relatorio_Ananindeua[[#This Row],[CIF/CPF/CNPJ]])=14),relatorio_Ananindeua[[#This Row],[CIF/CPF/CNPJ]],relatorio_Ananindeua[[#This Row],[Coluna2]])</f>
        <v>34730158000139</v>
      </c>
      <c r="L4245" t="str">
        <f t="shared" si="67"/>
        <v>347******39</v>
      </c>
    </row>
    <row r="4246" spans="1:12" x14ac:dyDescent="0.25">
      <c r="A4246" t="s">
        <v>3734</v>
      </c>
      <c r="B4246" t="s">
        <v>3735</v>
      </c>
      <c r="C4246" t="s">
        <v>17</v>
      </c>
      <c r="D4246" s="1">
        <v>45299.930497685185</v>
      </c>
      <c r="E4246" s="18" t="s">
        <v>11</v>
      </c>
      <c r="F4246" s="13" t="s">
        <v>16</v>
      </c>
      <c r="G4246" t="s">
        <v>14</v>
      </c>
      <c r="H4246">
        <v>0</v>
      </c>
      <c r="I4246" s="2"/>
      <c r="J4246" s="4">
        <v>0</v>
      </c>
      <c r="K4246" t="str">
        <f>IF((LEN(relatorio_Ananindeua[[#This Row],[CIF/CPF/CNPJ]])=14),relatorio_Ananindeua[[#This Row],[CIF/CPF/CNPJ]],relatorio_Ananindeua[[#This Row],[Coluna2]])</f>
        <v>34724495000113</v>
      </c>
      <c r="L4246" t="str">
        <f t="shared" si="67"/>
        <v>347******13</v>
      </c>
    </row>
    <row r="4247" spans="1:12" x14ac:dyDescent="0.25">
      <c r="A4247" t="s">
        <v>3506</v>
      </c>
      <c r="B4247" t="s">
        <v>3507</v>
      </c>
      <c r="C4247" t="s">
        <v>17</v>
      </c>
      <c r="D4247" s="1">
        <v>45299.930578703701</v>
      </c>
      <c r="E4247" s="18" t="s">
        <v>11</v>
      </c>
      <c r="F4247" s="13" t="s">
        <v>16</v>
      </c>
      <c r="G4247" t="s">
        <v>14</v>
      </c>
      <c r="H4247">
        <v>0</v>
      </c>
      <c r="I4247" s="2"/>
      <c r="J4247" s="4">
        <v>0</v>
      </c>
      <c r="K4247" t="str">
        <f>IF((LEN(relatorio_Ananindeua[[#This Row],[CIF/CPF/CNPJ]])=14),relatorio_Ananindeua[[#This Row],[CIF/CPF/CNPJ]],relatorio_Ananindeua[[#This Row],[Coluna2]])</f>
        <v>33906703000132</v>
      </c>
      <c r="L4247" t="str">
        <f t="shared" si="67"/>
        <v>339******32</v>
      </c>
    </row>
    <row r="4248" spans="1:12" x14ac:dyDescent="0.25">
      <c r="A4248" t="s">
        <v>3732</v>
      </c>
      <c r="B4248" t="s">
        <v>3733</v>
      </c>
      <c r="C4248" t="s">
        <v>17</v>
      </c>
      <c r="D4248" s="1">
        <v>45299.930590277778</v>
      </c>
      <c r="E4248" s="18" t="s">
        <v>11</v>
      </c>
      <c r="F4248" s="13" t="s">
        <v>16</v>
      </c>
      <c r="G4248" t="s">
        <v>14</v>
      </c>
      <c r="H4248">
        <v>0</v>
      </c>
      <c r="I4248" s="2"/>
      <c r="J4248" s="4">
        <v>0</v>
      </c>
      <c r="K4248" t="str">
        <f>IF((LEN(relatorio_Ananindeua[[#This Row],[CIF/CPF/CNPJ]])=14),relatorio_Ananindeua[[#This Row],[CIF/CPF/CNPJ]],relatorio_Ananindeua[[#This Row],[Coluna2]])</f>
        <v>34722529000130</v>
      </c>
      <c r="L4248" t="str">
        <f t="shared" si="67"/>
        <v>347******30</v>
      </c>
    </row>
    <row r="4249" spans="1:12" x14ac:dyDescent="0.25">
      <c r="A4249" t="s">
        <v>2064</v>
      </c>
      <c r="B4249" t="s">
        <v>2065</v>
      </c>
      <c r="C4249" t="s">
        <v>17</v>
      </c>
      <c r="D4249" s="1">
        <v>45299.930625000001</v>
      </c>
      <c r="E4249" s="18" t="s">
        <v>11</v>
      </c>
      <c r="F4249" s="13" t="s">
        <v>16</v>
      </c>
      <c r="G4249" t="s">
        <v>14</v>
      </c>
      <c r="H4249">
        <v>0</v>
      </c>
      <c r="I4249" s="2"/>
      <c r="J4249" s="4">
        <v>0</v>
      </c>
      <c r="K4249" t="str">
        <f>IF((LEN(relatorio_Ananindeua[[#This Row],[CIF/CPF/CNPJ]])=14),relatorio_Ananindeua[[#This Row],[CIF/CPF/CNPJ]],relatorio_Ananindeua[[#This Row],[Coluna2]])</f>
        <v>26831661000152</v>
      </c>
      <c r="L4249" t="str">
        <f t="shared" si="67"/>
        <v>268******52</v>
      </c>
    </row>
    <row r="4250" spans="1:12" x14ac:dyDescent="0.25">
      <c r="A4250" t="s">
        <v>3452</v>
      </c>
      <c r="B4250" t="s">
        <v>3453</v>
      </c>
      <c r="C4250" t="s">
        <v>17</v>
      </c>
      <c r="D4250" s="1">
        <v>45299.930625000001</v>
      </c>
      <c r="E4250" s="18" t="s">
        <v>11</v>
      </c>
      <c r="F4250" s="13" t="s">
        <v>16</v>
      </c>
      <c r="G4250" t="s">
        <v>14</v>
      </c>
      <c r="H4250">
        <v>0</v>
      </c>
      <c r="I4250" s="2"/>
      <c r="J4250" s="4">
        <v>0</v>
      </c>
      <c r="K4250" t="str">
        <f>IF((LEN(relatorio_Ananindeua[[#This Row],[CIF/CPF/CNPJ]])=14),relatorio_Ananindeua[[#This Row],[CIF/CPF/CNPJ]],relatorio_Ananindeua[[#This Row],[Coluna2]])</f>
        <v>33716367000165</v>
      </c>
      <c r="L4250" t="str">
        <f t="shared" si="67"/>
        <v>337******65</v>
      </c>
    </row>
    <row r="4251" spans="1:12" x14ac:dyDescent="0.25">
      <c r="A4251" t="s">
        <v>3730</v>
      </c>
      <c r="B4251" t="s">
        <v>3731</v>
      </c>
      <c r="C4251" t="s">
        <v>17</v>
      </c>
      <c r="D4251" s="1">
        <v>45299.930625000001</v>
      </c>
      <c r="E4251" s="18" t="s">
        <v>11</v>
      </c>
      <c r="F4251" s="13" t="s">
        <v>16</v>
      </c>
      <c r="G4251" t="s">
        <v>14</v>
      </c>
      <c r="H4251">
        <v>0</v>
      </c>
      <c r="I4251" s="2"/>
      <c r="J4251" s="4">
        <v>0</v>
      </c>
      <c r="K4251" t="str">
        <f>IF((LEN(relatorio_Ananindeua[[#This Row],[CIF/CPF/CNPJ]])=14),relatorio_Ananindeua[[#This Row],[CIF/CPF/CNPJ]],relatorio_Ananindeua[[#This Row],[Coluna2]])</f>
        <v>34706690000110</v>
      </c>
      <c r="L4251" t="str">
        <f t="shared" si="67"/>
        <v>347******10</v>
      </c>
    </row>
    <row r="4252" spans="1:12" x14ac:dyDescent="0.25">
      <c r="A4252" t="s">
        <v>2438</v>
      </c>
      <c r="B4252" t="s">
        <v>2439</v>
      </c>
      <c r="C4252" t="s">
        <v>17</v>
      </c>
      <c r="D4252" s="1">
        <v>45299.930648148147</v>
      </c>
      <c r="E4252" s="18" t="s">
        <v>11</v>
      </c>
      <c r="F4252" s="13" t="s">
        <v>16</v>
      </c>
      <c r="G4252" t="s">
        <v>14</v>
      </c>
      <c r="H4252">
        <v>0</v>
      </c>
      <c r="I4252" s="2"/>
      <c r="J4252" s="4">
        <v>0</v>
      </c>
      <c r="K4252" t="str">
        <f>IF((LEN(relatorio_Ananindeua[[#This Row],[CIF/CPF/CNPJ]])=14),relatorio_Ananindeua[[#This Row],[CIF/CPF/CNPJ]],relatorio_Ananindeua[[#This Row],[Coluna2]])</f>
        <v>28795295000159</v>
      </c>
      <c r="L4252" t="str">
        <f t="shared" si="67"/>
        <v>287******59</v>
      </c>
    </row>
    <row r="4253" spans="1:12" x14ac:dyDescent="0.25">
      <c r="A4253" t="s">
        <v>3724</v>
      </c>
      <c r="B4253" t="s">
        <v>3725</v>
      </c>
      <c r="C4253" t="s">
        <v>17</v>
      </c>
      <c r="D4253" s="1">
        <v>45299.930648148147</v>
      </c>
      <c r="E4253" s="18" t="s">
        <v>11</v>
      </c>
      <c r="F4253" s="13" t="s">
        <v>16</v>
      </c>
      <c r="G4253" t="s">
        <v>14</v>
      </c>
      <c r="H4253">
        <v>0</v>
      </c>
      <c r="I4253" s="2"/>
      <c r="J4253" s="4">
        <v>0</v>
      </c>
      <c r="K4253" t="str">
        <f>IF((LEN(relatorio_Ananindeua[[#This Row],[CIF/CPF/CNPJ]])=14),relatorio_Ananindeua[[#This Row],[CIF/CPF/CNPJ]],relatorio_Ananindeua[[#This Row],[Coluna2]])</f>
        <v>34680735000125</v>
      </c>
      <c r="L4253" t="str">
        <f t="shared" si="67"/>
        <v>346******25</v>
      </c>
    </row>
    <row r="4254" spans="1:12" x14ac:dyDescent="0.25">
      <c r="A4254" t="s">
        <v>3720</v>
      </c>
      <c r="B4254" t="s">
        <v>3721</v>
      </c>
      <c r="C4254" t="s">
        <v>17</v>
      </c>
      <c r="D4254" s="1">
        <v>45299.93068287037</v>
      </c>
      <c r="E4254" s="18" t="s">
        <v>11</v>
      </c>
      <c r="F4254" s="13" t="s">
        <v>16</v>
      </c>
      <c r="G4254" t="s">
        <v>14</v>
      </c>
      <c r="H4254">
        <v>0</v>
      </c>
      <c r="I4254" s="2"/>
      <c r="J4254" s="4">
        <v>0</v>
      </c>
      <c r="K4254" t="str">
        <f>IF((LEN(relatorio_Ananindeua[[#This Row],[CIF/CPF/CNPJ]])=14),relatorio_Ananindeua[[#This Row],[CIF/CPF/CNPJ]],relatorio_Ananindeua[[#This Row],[Coluna2]])</f>
        <v>34669414000120</v>
      </c>
      <c r="L4254" t="str">
        <f t="shared" si="67"/>
        <v>346******20</v>
      </c>
    </row>
    <row r="4255" spans="1:12" x14ac:dyDescent="0.25">
      <c r="A4255" t="s">
        <v>3682</v>
      </c>
      <c r="B4255" t="s">
        <v>3683</v>
      </c>
      <c r="C4255" t="s">
        <v>17</v>
      </c>
      <c r="D4255" s="1">
        <v>45299.930752314816</v>
      </c>
      <c r="E4255" s="18" t="s">
        <v>11</v>
      </c>
      <c r="F4255" s="13" t="s">
        <v>16</v>
      </c>
      <c r="G4255" t="s">
        <v>14</v>
      </c>
      <c r="H4255">
        <v>0</v>
      </c>
      <c r="I4255" s="2"/>
      <c r="J4255" s="4">
        <v>0</v>
      </c>
      <c r="K4255" t="str">
        <f>IF((LEN(relatorio_Ananindeua[[#This Row],[CIF/CPF/CNPJ]])=14),relatorio_Ananindeua[[#This Row],[CIF/CPF/CNPJ]],relatorio_Ananindeua[[#This Row],[Coluna2]])</f>
        <v>34556856000160</v>
      </c>
      <c r="L4255" t="str">
        <f t="shared" si="67"/>
        <v>345******60</v>
      </c>
    </row>
    <row r="4256" spans="1:12" x14ac:dyDescent="0.25">
      <c r="A4256" t="s">
        <v>3700</v>
      </c>
      <c r="B4256" t="s">
        <v>3701</v>
      </c>
      <c r="C4256" t="s">
        <v>17</v>
      </c>
      <c r="D4256" s="1">
        <v>45299.930752314816</v>
      </c>
      <c r="E4256" s="18" t="s">
        <v>11</v>
      </c>
      <c r="F4256" s="13" t="s">
        <v>16</v>
      </c>
      <c r="G4256" t="s">
        <v>14</v>
      </c>
      <c r="H4256">
        <v>0</v>
      </c>
      <c r="I4256" s="2"/>
      <c r="J4256" s="4">
        <v>0</v>
      </c>
      <c r="K4256" t="str">
        <f>IF((LEN(relatorio_Ananindeua[[#This Row],[CIF/CPF/CNPJ]])=14),relatorio_Ananindeua[[#This Row],[CIF/CPF/CNPJ]],relatorio_Ananindeua[[#This Row],[Coluna2]])</f>
        <v>34621475000117</v>
      </c>
      <c r="L4256" t="str">
        <f t="shared" si="67"/>
        <v>346******17</v>
      </c>
    </row>
    <row r="4257" spans="1:12" x14ac:dyDescent="0.25">
      <c r="A4257" t="s">
        <v>3702</v>
      </c>
      <c r="B4257" t="s">
        <v>3703</v>
      </c>
      <c r="C4257" t="s">
        <v>17</v>
      </c>
      <c r="D4257" s="1">
        <v>45299.930752314816</v>
      </c>
      <c r="E4257" s="18" t="s">
        <v>11</v>
      </c>
      <c r="F4257" s="13" t="s">
        <v>16</v>
      </c>
      <c r="G4257" t="s">
        <v>14</v>
      </c>
      <c r="H4257">
        <v>0</v>
      </c>
      <c r="I4257" s="2"/>
      <c r="J4257" s="4">
        <v>0</v>
      </c>
      <c r="K4257" t="str">
        <f>IF((LEN(relatorio_Ananindeua[[#This Row],[CIF/CPF/CNPJ]])=14),relatorio_Ananindeua[[#This Row],[CIF/CPF/CNPJ]],relatorio_Ananindeua[[#This Row],[Coluna2]])</f>
        <v>34624291000100</v>
      </c>
      <c r="L4257" t="str">
        <f t="shared" si="67"/>
        <v>346******00</v>
      </c>
    </row>
    <row r="4258" spans="1:12" x14ac:dyDescent="0.25">
      <c r="A4258" t="s">
        <v>3706</v>
      </c>
      <c r="B4258" t="s">
        <v>3707</v>
      </c>
      <c r="C4258" t="s">
        <v>17</v>
      </c>
      <c r="D4258" s="1">
        <v>45299.930752314816</v>
      </c>
      <c r="E4258" s="18" t="s">
        <v>11</v>
      </c>
      <c r="F4258" s="13" t="s">
        <v>16</v>
      </c>
      <c r="G4258" t="s">
        <v>14</v>
      </c>
      <c r="H4258">
        <v>0</v>
      </c>
      <c r="I4258" s="2"/>
      <c r="J4258" s="4">
        <v>0</v>
      </c>
      <c r="K4258" t="str">
        <f>IF((LEN(relatorio_Ananindeua[[#This Row],[CIF/CPF/CNPJ]])=14),relatorio_Ananindeua[[#This Row],[CIF/CPF/CNPJ]],relatorio_Ananindeua[[#This Row],[Coluna2]])</f>
        <v>34630571000121</v>
      </c>
      <c r="L4258" t="str">
        <f t="shared" si="67"/>
        <v>346******21</v>
      </c>
    </row>
    <row r="4259" spans="1:12" x14ac:dyDescent="0.25">
      <c r="A4259" t="s">
        <v>1486</v>
      </c>
      <c r="B4259" t="s">
        <v>1487</v>
      </c>
      <c r="C4259" t="s">
        <v>17</v>
      </c>
      <c r="D4259" s="1">
        <v>45299.930763888886</v>
      </c>
      <c r="E4259" s="18" t="s">
        <v>11</v>
      </c>
      <c r="F4259" s="13" t="s">
        <v>16</v>
      </c>
      <c r="G4259" t="s">
        <v>14</v>
      </c>
      <c r="H4259">
        <v>0</v>
      </c>
      <c r="I4259" s="2"/>
      <c r="J4259" s="4">
        <v>0</v>
      </c>
      <c r="K4259" t="str">
        <f>IF((LEN(relatorio_Ananindeua[[#This Row],[CIF/CPF/CNPJ]])=14),relatorio_Ananindeua[[#This Row],[CIF/CPF/CNPJ]],relatorio_Ananindeua[[#This Row],[Coluna2]])</f>
        <v>22025567000155</v>
      </c>
      <c r="L4259" t="str">
        <f t="shared" si="67"/>
        <v>220******55</v>
      </c>
    </row>
    <row r="4260" spans="1:12" x14ac:dyDescent="0.25">
      <c r="A4260" t="s">
        <v>3692</v>
      </c>
      <c r="B4260" t="s">
        <v>3693</v>
      </c>
      <c r="C4260" t="s">
        <v>17</v>
      </c>
      <c r="D4260" s="1">
        <v>45299.930763888886</v>
      </c>
      <c r="E4260" s="18" t="s">
        <v>11</v>
      </c>
      <c r="F4260" s="13" t="s">
        <v>16</v>
      </c>
      <c r="G4260" t="s">
        <v>14</v>
      </c>
      <c r="H4260">
        <v>0</v>
      </c>
      <c r="I4260" s="2"/>
      <c r="J4260" s="4">
        <v>0</v>
      </c>
      <c r="K4260" t="str">
        <f>IF((LEN(relatorio_Ananindeua[[#This Row],[CIF/CPF/CNPJ]])=14),relatorio_Ananindeua[[#This Row],[CIF/CPF/CNPJ]],relatorio_Ananindeua[[#This Row],[Coluna2]])</f>
        <v>34587362000142</v>
      </c>
      <c r="L4260" t="str">
        <f t="shared" si="67"/>
        <v>345******42</v>
      </c>
    </row>
    <row r="4261" spans="1:12" x14ac:dyDescent="0.25">
      <c r="A4261" t="s">
        <v>834</v>
      </c>
      <c r="B4261" t="s">
        <v>835</v>
      </c>
      <c r="C4261" t="s">
        <v>17</v>
      </c>
      <c r="D4261" s="1">
        <v>45299.930775462963</v>
      </c>
      <c r="E4261" s="18" t="s">
        <v>11</v>
      </c>
      <c r="F4261" s="13" t="s">
        <v>16</v>
      </c>
      <c r="G4261" t="s">
        <v>14</v>
      </c>
      <c r="H4261">
        <v>0</v>
      </c>
      <c r="I4261" s="2"/>
      <c r="J4261" s="4">
        <v>0</v>
      </c>
      <c r="K4261" t="str">
        <f>IF((LEN(relatorio_Ananindeua[[#This Row],[CIF/CPF/CNPJ]])=14),relatorio_Ananindeua[[#This Row],[CIF/CPF/CNPJ]],relatorio_Ananindeua[[#This Row],[Coluna2]])</f>
        <v>16099123000161</v>
      </c>
      <c r="L4261" t="str">
        <f t="shared" si="67"/>
        <v>160******61</v>
      </c>
    </row>
    <row r="4262" spans="1:12" x14ac:dyDescent="0.25">
      <c r="A4262" t="s">
        <v>3686</v>
      </c>
      <c r="B4262" t="s">
        <v>3687</v>
      </c>
      <c r="C4262" t="s">
        <v>17</v>
      </c>
      <c r="D4262" s="1">
        <v>45299.930821759262</v>
      </c>
      <c r="E4262" s="18" t="s">
        <v>11</v>
      </c>
      <c r="F4262" s="13" t="s">
        <v>16</v>
      </c>
      <c r="G4262" t="s">
        <v>14</v>
      </c>
      <c r="H4262">
        <v>0</v>
      </c>
      <c r="I4262" s="2"/>
      <c r="J4262" s="4">
        <v>0</v>
      </c>
      <c r="K4262" t="str">
        <f>IF((LEN(relatorio_Ananindeua[[#This Row],[CIF/CPF/CNPJ]])=14),relatorio_Ananindeua[[#This Row],[CIF/CPF/CNPJ]],relatorio_Ananindeua[[#This Row],[Coluna2]])</f>
        <v>34569402000123</v>
      </c>
      <c r="L4262" t="str">
        <f t="shared" si="67"/>
        <v>345******23</v>
      </c>
    </row>
    <row r="4263" spans="1:12" x14ac:dyDescent="0.25">
      <c r="A4263" t="s">
        <v>3678</v>
      </c>
      <c r="B4263" t="s">
        <v>3679</v>
      </c>
      <c r="C4263" t="s">
        <v>17</v>
      </c>
      <c r="D4263" s="1">
        <v>45299.930844907409</v>
      </c>
      <c r="E4263" s="18" t="s">
        <v>11</v>
      </c>
      <c r="F4263" s="13" t="s">
        <v>16</v>
      </c>
      <c r="G4263" t="s">
        <v>14</v>
      </c>
      <c r="H4263">
        <v>0</v>
      </c>
      <c r="I4263" s="2"/>
      <c r="J4263" s="4">
        <v>0</v>
      </c>
      <c r="K4263" t="str">
        <f>IF((LEN(relatorio_Ananindeua[[#This Row],[CIF/CPF/CNPJ]])=14),relatorio_Ananindeua[[#This Row],[CIF/CPF/CNPJ]],relatorio_Ananindeua[[#This Row],[Coluna2]])</f>
        <v>34541733000155</v>
      </c>
      <c r="L4263" t="str">
        <f t="shared" si="67"/>
        <v>345******55</v>
      </c>
    </row>
    <row r="4264" spans="1:12" x14ac:dyDescent="0.25">
      <c r="A4264" t="s">
        <v>3664</v>
      </c>
      <c r="B4264" t="s">
        <v>3665</v>
      </c>
      <c r="C4264" t="s">
        <v>17</v>
      </c>
      <c r="D4264" s="1">
        <v>45299.930856481478</v>
      </c>
      <c r="E4264" s="18" t="s">
        <v>11</v>
      </c>
      <c r="F4264" s="13" t="s">
        <v>16</v>
      </c>
      <c r="G4264" t="s">
        <v>14</v>
      </c>
      <c r="H4264">
        <v>0</v>
      </c>
      <c r="I4264" s="2"/>
      <c r="J4264" s="4">
        <v>0</v>
      </c>
      <c r="K4264" t="str">
        <f>IF((LEN(relatorio_Ananindeua[[#This Row],[CIF/CPF/CNPJ]])=14),relatorio_Ananindeua[[#This Row],[CIF/CPF/CNPJ]],relatorio_Ananindeua[[#This Row],[Coluna2]])</f>
        <v>34502170000196</v>
      </c>
      <c r="L4264" t="str">
        <f t="shared" si="67"/>
        <v>345******96</v>
      </c>
    </row>
    <row r="4265" spans="1:12" x14ac:dyDescent="0.25">
      <c r="A4265" t="s">
        <v>3680</v>
      </c>
      <c r="B4265" t="s">
        <v>3681</v>
      </c>
      <c r="C4265" t="s">
        <v>17</v>
      </c>
      <c r="D4265" s="1">
        <v>45299.930868055555</v>
      </c>
      <c r="E4265" s="18" t="s">
        <v>11</v>
      </c>
      <c r="F4265" s="13" t="s">
        <v>16</v>
      </c>
      <c r="G4265" t="s">
        <v>14</v>
      </c>
      <c r="H4265">
        <v>0</v>
      </c>
      <c r="I4265" s="2"/>
      <c r="J4265" s="4">
        <v>0</v>
      </c>
      <c r="K4265" t="str">
        <f>IF((LEN(relatorio_Ananindeua[[#This Row],[CIF/CPF/CNPJ]])=14),relatorio_Ananindeua[[#This Row],[CIF/CPF/CNPJ]],relatorio_Ananindeua[[#This Row],[Coluna2]])</f>
        <v>34543410000109</v>
      </c>
      <c r="L4265" t="str">
        <f t="shared" si="67"/>
        <v>345******09</v>
      </c>
    </row>
    <row r="4266" spans="1:12" x14ac:dyDescent="0.25">
      <c r="A4266" t="s">
        <v>1227</v>
      </c>
      <c r="B4266" t="s">
        <v>1228</v>
      </c>
      <c r="C4266" t="s">
        <v>17</v>
      </c>
      <c r="D4266" s="1">
        <v>45299.930902777778</v>
      </c>
      <c r="E4266" s="18" t="s">
        <v>11</v>
      </c>
      <c r="F4266" s="13" t="s">
        <v>16</v>
      </c>
      <c r="G4266" t="s">
        <v>14</v>
      </c>
      <c r="H4266">
        <v>0</v>
      </c>
      <c r="I4266" s="2"/>
      <c r="J4266" s="4">
        <v>0</v>
      </c>
      <c r="K4266" t="str">
        <f>IF((LEN(relatorio_Ananindeua[[#This Row],[CIF/CPF/CNPJ]])=14),relatorio_Ananindeua[[#This Row],[CIF/CPF/CNPJ]],relatorio_Ananindeua[[#This Row],[Coluna2]])</f>
        <v>19646351000100</v>
      </c>
      <c r="L4266" t="str">
        <f t="shared" si="67"/>
        <v>196******00</v>
      </c>
    </row>
    <row r="4267" spans="1:12" x14ac:dyDescent="0.25">
      <c r="A4267" t="s">
        <v>3656</v>
      </c>
      <c r="B4267" t="s">
        <v>3657</v>
      </c>
      <c r="C4267" t="s">
        <v>17</v>
      </c>
      <c r="D4267" s="1">
        <v>45299.930914351855</v>
      </c>
      <c r="E4267" s="18" t="s">
        <v>11</v>
      </c>
      <c r="F4267" s="13" t="s">
        <v>16</v>
      </c>
      <c r="G4267" t="s">
        <v>14</v>
      </c>
      <c r="H4267">
        <v>0</v>
      </c>
      <c r="I4267" s="2"/>
      <c r="J4267" s="4">
        <v>0</v>
      </c>
      <c r="K4267" t="str">
        <f>IF((LEN(relatorio_Ananindeua[[#This Row],[CIF/CPF/CNPJ]])=14),relatorio_Ananindeua[[#This Row],[CIF/CPF/CNPJ]],relatorio_Ananindeua[[#This Row],[Coluna2]])</f>
        <v>34455925000149</v>
      </c>
      <c r="L4267" t="str">
        <f t="shared" si="67"/>
        <v>344******49</v>
      </c>
    </row>
    <row r="4268" spans="1:12" x14ac:dyDescent="0.25">
      <c r="A4268" t="s">
        <v>3658</v>
      </c>
      <c r="B4268" t="s">
        <v>3659</v>
      </c>
      <c r="C4268" t="s">
        <v>17</v>
      </c>
      <c r="D4268" s="1">
        <v>45299.930914351855</v>
      </c>
      <c r="E4268" s="18" t="s">
        <v>11</v>
      </c>
      <c r="F4268" s="13" t="s">
        <v>16</v>
      </c>
      <c r="G4268" t="s">
        <v>14</v>
      </c>
      <c r="H4268">
        <v>0</v>
      </c>
      <c r="I4268" s="2"/>
      <c r="J4268" s="4">
        <v>0</v>
      </c>
      <c r="K4268" t="str">
        <f>IF((LEN(relatorio_Ananindeua[[#This Row],[CIF/CPF/CNPJ]])=14),relatorio_Ananindeua[[#This Row],[CIF/CPF/CNPJ]],relatorio_Ananindeua[[#This Row],[Coluna2]])</f>
        <v>34463447000119</v>
      </c>
      <c r="L4268" t="str">
        <f t="shared" si="67"/>
        <v>344******19</v>
      </c>
    </row>
    <row r="4269" spans="1:12" x14ac:dyDescent="0.25">
      <c r="A4269" t="s">
        <v>3660</v>
      </c>
      <c r="B4269" t="s">
        <v>3661</v>
      </c>
      <c r="C4269" t="s">
        <v>17</v>
      </c>
      <c r="D4269" s="1">
        <v>45299.930914351855</v>
      </c>
      <c r="E4269" s="18" t="s">
        <v>11</v>
      </c>
      <c r="F4269" s="13" t="s">
        <v>16</v>
      </c>
      <c r="G4269" t="s">
        <v>14</v>
      </c>
      <c r="H4269">
        <v>0</v>
      </c>
      <c r="I4269" s="2"/>
      <c r="J4269" s="4">
        <v>0</v>
      </c>
      <c r="K4269" t="str">
        <f>IF((LEN(relatorio_Ananindeua[[#This Row],[CIF/CPF/CNPJ]])=14),relatorio_Ananindeua[[#This Row],[CIF/CPF/CNPJ]],relatorio_Ananindeua[[#This Row],[Coluna2]])</f>
        <v>34475523000106</v>
      </c>
      <c r="L4269" t="str">
        <f t="shared" si="67"/>
        <v>344******06</v>
      </c>
    </row>
    <row r="4270" spans="1:12" x14ac:dyDescent="0.25">
      <c r="A4270" t="s">
        <v>2178</v>
      </c>
      <c r="B4270" t="s">
        <v>2179</v>
      </c>
      <c r="C4270" t="s">
        <v>17</v>
      </c>
      <c r="D4270" s="1">
        <v>45299.930925925924</v>
      </c>
      <c r="E4270" s="18" t="s">
        <v>11</v>
      </c>
      <c r="F4270" s="13" t="s">
        <v>16</v>
      </c>
      <c r="G4270" t="s">
        <v>14</v>
      </c>
      <c r="H4270">
        <v>0</v>
      </c>
      <c r="I4270" s="2"/>
      <c r="J4270" s="4">
        <v>0</v>
      </c>
      <c r="K4270" t="str">
        <f>IF((LEN(relatorio_Ananindeua[[#This Row],[CIF/CPF/CNPJ]])=14),relatorio_Ananindeua[[#This Row],[CIF/CPF/CNPJ]],relatorio_Ananindeua[[#This Row],[Coluna2]])</f>
        <v>27497442000141</v>
      </c>
      <c r="L4270" t="str">
        <f t="shared" si="67"/>
        <v>274******41</v>
      </c>
    </row>
    <row r="4271" spans="1:12" x14ac:dyDescent="0.25">
      <c r="A4271" t="s">
        <v>3646</v>
      </c>
      <c r="B4271" t="s">
        <v>3647</v>
      </c>
      <c r="C4271" t="s">
        <v>17</v>
      </c>
      <c r="D4271" s="1">
        <v>45299.930983796294</v>
      </c>
      <c r="E4271" s="18" t="s">
        <v>11</v>
      </c>
      <c r="F4271" s="13" t="s">
        <v>16</v>
      </c>
      <c r="G4271" t="s">
        <v>14</v>
      </c>
      <c r="H4271">
        <v>0</v>
      </c>
      <c r="I4271" s="2"/>
      <c r="J4271" s="4">
        <v>0</v>
      </c>
      <c r="K4271" t="str">
        <f>IF((LEN(relatorio_Ananindeua[[#This Row],[CIF/CPF/CNPJ]])=14),relatorio_Ananindeua[[#This Row],[CIF/CPF/CNPJ]],relatorio_Ananindeua[[#This Row],[Coluna2]])</f>
        <v>34426416000198</v>
      </c>
      <c r="L4271" t="str">
        <f t="shared" si="67"/>
        <v>344******98</v>
      </c>
    </row>
    <row r="4272" spans="1:12" x14ac:dyDescent="0.25">
      <c r="A4272" t="s">
        <v>3644</v>
      </c>
      <c r="B4272" t="s">
        <v>3645</v>
      </c>
      <c r="C4272" t="s">
        <v>17</v>
      </c>
      <c r="D4272" s="1">
        <v>45299.931018518517</v>
      </c>
      <c r="E4272" s="18" t="s">
        <v>11</v>
      </c>
      <c r="F4272" s="13" t="s">
        <v>16</v>
      </c>
      <c r="G4272" t="s">
        <v>14</v>
      </c>
      <c r="H4272">
        <v>0</v>
      </c>
      <c r="I4272" s="2"/>
      <c r="J4272" s="4">
        <v>0</v>
      </c>
      <c r="K4272" t="str">
        <f>IF((LEN(relatorio_Ananindeua[[#This Row],[CIF/CPF/CNPJ]])=14),relatorio_Ananindeua[[#This Row],[CIF/CPF/CNPJ]],relatorio_Ananindeua[[#This Row],[Coluna2]])</f>
        <v>34419216000108</v>
      </c>
      <c r="L4272" t="str">
        <f t="shared" si="67"/>
        <v>344******08</v>
      </c>
    </row>
    <row r="4273" spans="1:12" x14ac:dyDescent="0.25">
      <c r="A4273" t="s">
        <v>3642</v>
      </c>
      <c r="B4273" t="s">
        <v>3643</v>
      </c>
      <c r="C4273" t="s">
        <v>17</v>
      </c>
      <c r="D4273" s="1">
        <v>45299.931064814817</v>
      </c>
      <c r="E4273" s="18" t="s">
        <v>11</v>
      </c>
      <c r="F4273" s="13" t="s">
        <v>16</v>
      </c>
      <c r="G4273" t="s">
        <v>14</v>
      </c>
      <c r="H4273">
        <v>0</v>
      </c>
      <c r="I4273" s="2"/>
      <c r="J4273" s="4">
        <v>0</v>
      </c>
      <c r="K4273" t="str">
        <f>IF((LEN(relatorio_Ananindeua[[#This Row],[CIF/CPF/CNPJ]])=14),relatorio_Ananindeua[[#This Row],[CIF/CPF/CNPJ]],relatorio_Ananindeua[[#This Row],[Coluna2]])</f>
        <v>34411549000190</v>
      </c>
      <c r="L4273" t="str">
        <f t="shared" si="67"/>
        <v>344******90</v>
      </c>
    </row>
    <row r="4274" spans="1:12" x14ac:dyDescent="0.25">
      <c r="A4274" t="s">
        <v>3638</v>
      </c>
      <c r="B4274" t="s">
        <v>3639</v>
      </c>
      <c r="C4274" t="s">
        <v>17</v>
      </c>
      <c r="D4274" s="1">
        <v>45299.931087962963</v>
      </c>
      <c r="E4274" s="18" t="s">
        <v>11</v>
      </c>
      <c r="F4274" s="13" t="s">
        <v>16</v>
      </c>
      <c r="G4274" t="s">
        <v>14</v>
      </c>
      <c r="H4274">
        <v>0</v>
      </c>
      <c r="I4274" s="2"/>
      <c r="J4274" s="4">
        <v>0</v>
      </c>
      <c r="K4274" t="str">
        <f>IF((LEN(relatorio_Ananindeua[[#This Row],[CIF/CPF/CNPJ]])=14),relatorio_Ananindeua[[#This Row],[CIF/CPF/CNPJ]],relatorio_Ananindeua[[#This Row],[Coluna2]])</f>
        <v>34394983000100</v>
      </c>
      <c r="L4274" t="str">
        <f t="shared" si="67"/>
        <v>343******00</v>
      </c>
    </row>
    <row r="4275" spans="1:12" x14ac:dyDescent="0.25">
      <c r="A4275" t="s">
        <v>525</v>
      </c>
      <c r="B4275" t="s">
        <v>526</v>
      </c>
      <c r="C4275" t="s">
        <v>17</v>
      </c>
      <c r="D4275" s="1">
        <v>45299.93109953704</v>
      </c>
      <c r="E4275" s="18" t="s">
        <v>11</v>
      </c>
      <c r="F4275" s="13" t="s">
        <v>16</v>
      </c>
      <c r="G4275" t="s">
        <v>14</v>
      </c>
      <c r="H4275">
        <v>0</v>
      </c>
      <c r="I4275" s="2"/>
      <c r="J4275" s="4">
        <v>0</v>
      </c>
      <c r="K4275" t="str">
        <f>IF((LEN(relatorio_Ananindeua[[#This Row],[CIF/CPF/CNPJ]])=14),relatorio_Ananindeua[[#This Row],[CIF/CPF/CNPJ]],relatorio_Ananindeua[[#This Row],[Coluna2]])</f>
        <v>13777950000179</v>
      </c>
      <c r="L4275" t="str">
        <f t="shared" si="67"/>
        <v>137******79</v>
      </c>
    </row>
    <row r="4276" spans="1:12" x14ac:dyDescent="0.25">
      <c r="A4276" t="s">
        <v>2514</v>
      </c>
      <c r="B4276" t="s">
        <v>2515</v>
      </c>
      <c r="C4276" t="s">
        <v>17</v>
      </c>
      <c r="D4276" s="1">
        <v>45299.931111111109</v>
      </c>
      <c r="E4276" s="18" t="s">
        <v>11</v>
      </c>
      <c r="F4276" s="13" t="s">
        <v>16</v>
      </c>
      <c r="G4276" t="s">
        <v>14</v>
      </c>
      <c r="H4276">
        <v>0</v>
      </c>
      <c r="I4276" s="2"/>
      <c r="J4276" s="4">
        <v>0</v>
      </c>
      <c r="K4276" t="str">
        <f>IF((LEN(relatorio_Ananindeua[[#This Row],[CIF/CPF/CNPJ]])=14),relatorio_Ananindeua[[#This Row],[CIF/CPF/CNPJ]],relatorio_Ananindeua[[#This Row],[Coluna2]])</f>
        <v>29144155000183</v>
      </c>
      <c r="L4276" t="str">
        <f t="shared" si="67"/>
        <v>291******83</v>
      </c>
    </row>
    <row r="4277" spans="1:12" x14ac:dyDescent="0.25">
      <c r="A4277" t="s">
        <v>3630</v>
      </c>
      <c r="B4277" t="s">
        <v>3631</v>
      </c>
      <c r="C4277" t="s">
        <v>17</v>
      </c>
      <c r="D4277" s="1">
        <v>45299.931145833332</v>
      </c>
      <c r="E4277" s="18" t="s">
        <v>11</v>
      </c>
      <c r="F4277" s="13" t="s">
        <v>16</v>
      </c>
      <c r="G4277" t="s">
        <v>14</v>
      </c>
      <c r="H4277">
        <v>0</v>
      </c>
      <c r="I4277" s="2"/>
      <c r="J4277" s="4">
        <v>0</v>
      </c>
      <c r="K4277" t="str">
        <f>IF((LEN(relatorio_Ananindeua[[#This Row],[CIF/CPF/CNPJ]])=14),relatorio_Ananindeua[[#This Row],[CIF/CPF/CNPJ]],relatorio_Ananindeua[[#This Row],[Coluna2]])</f>
        <v>34343231000110</v>
      </c>
      <c r="L4277" t="str">
        <f t="shared" si="67"/>
        <v>343******10</v>
      </c>
    </row>
    <row r="4278" spans="1:12" x14ac:dyDescent="0.25">
      <c r="A4278" t="s">
        <v>3622</v>
      </c>
      <c r="B4278" t="s">
        <v>3623</v>
      </c>
      <c r="C4278" t="s">
        <v>17</v>
      </c>
      <c r="D4278" s="1">
        <v>45299.931250000001</v>
      </c>
      <c r="E4278" s="18" t="s">
        <v>11</v>
      </c>
      <c r="F4278" s="13" t="s">
        <v>16</v>
      </c>
      <c r="G4278" t="s">
        <v>14</v>
      </c>
      <c r="H4278">
        <v>0</v>
      </c>
      <c r="I4278" s="2"/>
      <c r="J4278" s="4">
        <v>0</v>
      </c>
      <c r="K4278" t="str">
        <f>IF((LEN(relatorio_Ananindeua[[#This Row],[CIF/CPF/CNPJ]])=14),relatorio_Ananindeua[[#This Row],[CIF/CPF/CNPJ]],relatorio_Ananindeua[[#This Row],[Coluna2]])</f>
        <v>34302035000105</v>
      </c>
      <c r="L4278" t="str">
        <f t="shared" si="67"/>
        <v>343******05</v>
      </c>
    </row>
    <row r="4279" spans="1:12" x14ac:dyDescent="0.25">
      <c r="A4279" t="s">
        <v>3616</v>
      </c>
      <c r="B4279" t="s">
        <v>3617</v>
      </c>
      <c r="C4279" t="s">
        <v>17</v>
      </c>
      <c r="D4279" s="1">
        <v>45299.931261574071</v>
      </c>
      <c r="E4279" s="18" t="s">
        <v>11</v>
      </c>
      <c r="F4279" s="13" t="s">
        <v>16</v>
      </c>
      <c r="G4279" t="s">
        <v>14</v>
      </c>
      <c r="H4279">
        <v>0</v>
      </c>
      <c r="I4279" s="2"/>
      <c r="J4279" s="4">
        <v>0</v>
      </c>
      <c r="K4279" t="str">
        <f>IF((LEN(relatorio_Ananindeua[[#This Row],[CIF/CPF/CNPJ]])=14),relatorio_Ananindeua[[#This Row],[CIF/CPF/CNPJ]],relatorio_Ananindeua[[#This Row],[Coluna2]])</f>
        <v>34278402000174</v>
      </c>
      <c r="L4279" t="str">
        <f t="shared" si="67"/>
        <v>342******74</v>
      </c>
    </row>
    <row r="4280" spans="1:12" x14ac:dyDescent="0.25">
      <c r="A4280" t="s">
        <v>3618</v>
      </c>
      <c r="B4280" t="s">
        <v>3619</v>
      </c>
      <c r="C4280" t="s">
        <v>17</v>
      </c>
      <c r="D4280" s="1">
        <v>45299.931261574071</v>
      </c>
      <c r="E4280" s="18" t="s">
        <v>11</v>
      </c>
      <c r="F4280" s="13" t="s">
        <v>16</v>
      </c>
      <c r="G4280" t="s">
        <v>14</v>
      </c>
      <c r="H4280">
        <v>0</v>
      </c>
      <c r="I4280" s="2"/>
      <c r="J4280" s="4">
        <v>0</v>
      </c>
      <c r="K4280" t="str">
        <f>IF((LEN(relatorio_Ananindeua[[#This Row],[CIF/CPF/CNPJ]])=14),relatorio_Ananindeua[[#This Row],[CIF/CPF/CNPJ]],relatorio_Ananindeua[[#This Row],[Coluna2]])</f>
        <v>34294448000187</v>
      </c>
      <c r="L4280" t="str">
        <f t="shared" si="67"/>
        <v>342******87</v>
      </c>
    </row>
    <row r="4281" spans="1:12" x14ac:dyDescent="0.25">
      <c r="A4281" t="s">
        <v>3612</v>
      </c>
      <c r="B4281" t="s">
        <v>3613</v>
      </c>
      <c r="C4281" t="s">
        <v>17</v>
      </c>
      <c r="D4281" s="1">
        <v>45299.931273148148</v>
      </c>
      <c r="E4281" s="18" t="s">
        <v>11</v>
      </c>
      <c r="F4281" s="13" t="s">
        <v>16</v>
      </c>
      <c r="G4281" t="s">
        <v>14</v>
      </c>
      <c r="H4281">
        <v>0</v>
      </c>
      <c r="I4281" s="2"/>
      <c r="J4281" s="4">
        <v>0</v>
      </c>
      <c r="K4281" t="str">
        <f>IF((LEN(relatorio_Ananindeua[[#This Row],[CIF/CPF/CNPJ]])=14),relatorio_Ananindeua[[#This Row],[CIF/CPF/CNPJ]],relatorio_Ananindeua[[#This Row],[Coluna2]])</f>
        <v>34275384000177</v>
      </c>
      <c r="L4281" t="str">
        <f t="shared" si="67"/>
        <v>342******77</v>
      </c>
    </row>
    <row r="4282" spans="1:12" x14ac:dyDescent="0.25">
      <c r="A4282" t="s">
        <v>3610</v>
      </c>
      <c r="B4282" t="s">
        <v>3611</v>
      </c>
      <c r="C4282" t="s">
        <v>17</v>
      </c>
      <c r="D4282" s="1">
        <v>45299.931284722225</v>
      </c>
      <c r="E4282" s="18" t="s">
        <v>11</v>
      </c>
      <c r="F4282" s="13" t="s">
        <v>16</v>
      </c>
      <c r="G4282" t="s">
        <v>14</v>
      </c>
      <c r="H4282">
        <v>0</v>
      </c>
      <c r="I4282" s="2"/>
      <c r="J4282" s="4">
        <v>0</v>
      </c>
      <c r="K4282" t="str">
        <f>IF((LEN(relatorio_Ananindeua[[#This Row],[CIF/CPF/CNPJ]])=14),relatorio_Ananindeua[[#This Row],[CIF/CPF/CNPJ]],relatorio_Ananindeua[[#This Row],[Coluna2]])</f>
        <v>34244874000106</v>
      </c>
      <c r="L4282" t="str">
        <f t="shared" si="67"/>
        <v>342******06</v>
      </c>
    </row>
    <row r="4283" spans="1:12" x14ac:dyDescent="0.25">
      <c r="A4283" t="s">
        <v>1944</v>
      </c>
      <c r="B4283" t="s">
        <v>1945</v>
      </c>
      <c r="C4283" t="s">
        <v>17</v>
      </c>
      <c r="D4283" s="1">
        <v>45299.931296296294</v>
      </c>
      <c r="E4283" s="18" t="s">
        <v>11</v>
      </c>
      <c r="F4283" s="13" t="s">
        <v>16</v>
      </c>
      <c r="G4283" t="s">
        <v>14</v>
      </c>
      <c r="H4283">
        <v>0</v>
      </c>
      <c r="I4283" s="2"/>
      <c r="J4283" s="4">
        <v>0</v>
      </c>
      <c r="K4283" t="str">
        <f>IF((LEN(relatorio_Ananindeua[[#This Row],[CIF/CPF/CNPJ]])=14),relatorio_Ananindeua[[#This Row],[CIF/CPF/CNPJ]],relatorio_Ananindeua[[#This Row],[Coluna2]])</f>
        <v>26048906000170</v>
      </c>
      <c r="L4283" t="str">
        <f t="shared" si="67"/>
        <v>260******70</v>
      </c>
    </row>
    <row r="4284" spans="1:12" x14ac:dyDescent="0.25">
      <c r="A4284" t="s">
        <v>3604</v>
      </c>
      <c r="B4284" t="s">
        <v>3605</v>
      </c>
      <c r="C4284" t="s">
        <v>17</v>
      </c>
      <c r="D4284" s="1">
        <v>45299.931307870371</v>
      </c>
      <c r="E4284" s="18" t="s">
        <v>11</v>
      </c>
      <c r="F4284" s="13" t="s">
        <v>16</v>
      </c>
      <c r="G4284" t="s">
        <v>14</v>
      </c>
      <c r="H4284">
        <v>0</v>
      </c>
      <c r="I4284" s="2"/>
      <c r="J4284" s="4">
        <v>0</v>
      </c>
      <c r="K4284" t="str">
        <f>IF((LEN(relatorio_Ananindeua[[#This Row],[CIF/CPF/CNPJ]])=14),relatorio_Ananindeua[[#This Row],[CIF/CPF/CNPJ]],relatorio_Ananindeua[[#This Row],[Coluna2]])</f>
        <v>34225695000121</v>
      </c>
      <c r="L4284" t="str">
        <f t="shared" si="67"/>
        <v>342******21</v>
      </c>
    </row>
    <row r="4285" spans="1:12" x14ac:dyDescent="0.25">
      <c r="A4285" t="s">
        <v>3540</v>
      </c>
      <c r="B4285" t="s">
        <v>3541</v>
      </c>
      <c r="C4285" t="s">
        <v>17</v>
      </c>
      <c r="D4285" s="1">
        <v>45299.931377314817</v>
      </c>
      <c r="E4285" s="18" t="s">
        <v>11</v>
      </c>
      <c r="F4285" s="13" t="s">
        <v>16</v>
      </c>
      <c r="G4285" t="s">
        <v>14</v>
      </c>
      <c r="H4285">
        <v>0</v>
      </c>
      <c r="I4285" s="2"/>
      <c r="J4285" s="4">
        <v>0</v>
      </c>
      <c r="K4285" t="str">
        <f>IF((LEN(relatorio_Ananindeua[[#This Row],[CIF/CPF/CNPJ]])=14),relatorio_Ananindeua[[#This Row],[CIF/CPF/CNPJ]],relatorio_Ananindeua[[#This Row],[Coluna2]])</f>
        <v>33991296000109</v>
      </c>
      <c r="L4285" t="str">
        <f t="shared" si="67"/>
        <v>339******09</v>
      </c>
    </row>
    <row r="4286" spans="1:12" x14ac:dyDescent="0.25">
      <c r="A4286" t="s">
        <v>3594</v>
      </c>
      <c r="B4286" t="s">
        <v>3595</v>
      </c>
      <c r="C4286" t="s">
        <v>17</v>
      </c>
      <c r="D4286" s="1">
        <v>45299.931400462963</v>
      </c>
      <c r="E4286" s="18" t="s">
        <v>11</v>
      </c>
      <c r="F4286" s="13" t="s">
        <v>16</v>
      </c>
      <c r="G4286" t="s">
        <v>14</v>
      </c>
      <c r="H4286">
        <v>0</v>
      </c>
      <c r="I4286" s="2"/>
      <c r="J4286" s="4">
        <v>0</v>
      </c>
      <c r="K4286" t="str">
        <f>IF((LEN(relatorio_Ananindeua[[#This Row],[CIF/CPF/CNPJ]])=14),relatorio_Ananindeua[[#This Row],[CIF/CPF/CNPJ]],relatorio_Ananindeua[[#This Row],[Coluna2]])</f>
        <v>34191487000159</v>
      </c>
      <c r="L4286" t="str">
        <f t="shared" si="67"/>
        <v>341******59</v>
      </c>
    </row>
    <row r="4287" spans="1:12" x14ac:dyDescent="0.25">
      <c r="A4287" t="s">
        <v>3590</v>
      </c>
      <c r="B4287" t="s">
        <v>3591</v>
      </c>
      <c r="C4287" t="s">
        <v>17</v>
      </c>
      <c r="D4287" s="1">
        <v>45299.931423611109</v>
      </c>
      <c r="E4287" s="18" t="s">
        <v>11</v>
      </c>
      <c r="F4287" s="13" t="s">
        <v>16</v>
      </c>
      <c r="G4287" t="s">
        <v>14</v>
      </c>
      <c r="H4287">
        <v>0</v>
      </c>
      <c r="I4287" s="2"/>
      <c r="J4287" s="4">
        <v>0</v>
      </c>
      <c r="K4287" t="str">
        <f>IF((LEN(relatorio_Ananindeua[[#This Row],[CIF/CPF/CNPJ]])=14),relatorio_Ananindeua[[#This Row],[CIF/CPF/CNPJ]],relatorio_Ananindeua[[#This Row],[Coluna2]])</f>
        <v>34159415000124</v>
      </c>
      <c r="L4287" t="str">
        <f t="shared" si="67"/>
        <v>341******24</v>
      </c>
    </row>
    <row r="4288" spans="1:12" x14ac:dyDescent="0.25">
      <c r="A4288" t="s">
        <v>3586</v>
      </c>
      <c r="B4288" t="s">
        <v>3587</v>
      </c>
      <c r="C4288" t="s">
        <v>17</v>
      </c>
      <c r="D4288" s="1">
        <v>45299.931458333333</v>
      </c>
      <c r="E4288" s="18" t="s">
        <v>11</v>
      </c>
      <c r="F4288" s="13" t="s">
        <v>16</v>
      </c>
      <c r="G4288" t="s">
        <v>14</v>
      </c>
      <c r="H4288">
        <v>0</v>
      </c>
      <c r="I4288" s="2"/>
      <c r="J4288" s="4">
        <v>0</v>
      </c>
      <c r="K4288" t="str">
        <f>IF((LEN(relatorio_Ananindeua[[#This Row],[CIF/CPF/CNPJ]])=14),relatorio_Ananindeua[[#This Row],[CIF/CPF/CNPJ]],relatorio_Ananindeua[[#This Row],[Coluna2]])</f>
        <v>34139996000132</v>
      </c>
      <c r="L4288" t="str">
        <f t="shared" si="67"/>
        <v>341******32</v>
      </c>
    </row>
    <row r="4289" spans="1:12" x14ac:dyDescent="0.25">
      <c r="A4289" t="s">
        <v>3570</v>
      </c>
      <c r="B4289" t="s">
        <v>3571</v>
      </c>
      <c r="C4289" t="s">
        <v>17</v>
      </c>
      <c r="D4289" s="1">
        <v>45299.931539351855</v>
      </c>
      <c r="E4289" s="18" t="s">
        <v>11</v>
      </c>
      <c r="F4289" s="13" t="s">
        <v>16</v>
      </c>
      <c r="G4289" t="s">
        <v>14</v>
      </c>
      <c r="H4289">
        <v>0</v>
      </c>
      <c r="I4289" s="2"/>
      <c r="J4289" s="4">
        <v>0</v>
      </c>
      <c r="K4289" t="str">
        <f>IF((LEN(relatorio_Ananindeua[[#This Row],[CIF/CPF/CNPJ]])=14),relatorio_Ananindeua[[#This Row],[CIF/CPF/CNPJ]],relatorio_Ananindeua[[#This Row],[Coluna2]])</f>
        <v>34096094000166</v>
      </c>
      <c r="L4289" t="str">
        <f t="shared" si="67"/>
        <v>340******66</v>
      </c>
    </row>
    <row r="4290" spans="1:12" x14ac:dyDescent="0.25">
      <c r="A4290" t="s">
        <v>3572</v>
      </c>
      <c r="B4290" t="s">
        <v>3573</v>
      </c>
      <c r="C4290" t="s">
        <v>17</v>
      </c>
      <c r="D4290" s="1">
        <v>45299.931539351855</v>
      </c>
      <c r="E4290" s="18" t="s">
        <v>11</v>
      </c>
      <c r="F4290" s="13" t="s">
        <v>16</v>
      </c>
      <c r="G4290" t="s">
        <v>14</v>
      </c>
      <c r="H4290">
        <v>0</v>
      </c>
      <c r="I4290" s="2"/>
      <c r="J4290" s="4">
        <v>0</v>
      </c>
      <c r="K4290" t="str">
        <f>IF((LEN(relatorio_Ananindeua[[#This Row],[CIF/CPF/CNPJ]])=14),relatorio_Ananindeua[[#This Row],[CIF/CPF/CNPJ]],relatorio_Ananindeua[[#This Row],[Coluna2]])</f>
        <v>34100293000109</v>
      </c>
      <c r="L4290" t="str">
        <f t="shared" si="67"/>
        <v>341******09</v>
      </c>
    </row>
    <row r="4291" spans="1:12" x14ac:dyDescent="0.25">
      <c r="A4291" t="s">
        <v>3578</v>
      </c>
      <c r="B4291" t="s">
        <v>3579</v>
      </c>
      <c r="C4291" t="s">
        <v>17</v>
      </c>
      <c r="D4291" s="1">
        <v>45299.931539351855</v>
      </c>
      <c r="E4291" s="18" t="s">
        <v>11</v>
      </c>
      <c r="F4291" s="13" t="s">
        <v>16</v>
      </c>
      <c r="G4291" t="s">
        <v>14</v>
      </c>
      <c r="H4291">
        <v>0</v>
      </c>
      <c r="I4291" s="2"/>
      <c r="J4291" s="4">
        <v>0</v>
      </c>
      <c r="K4291" t="str">
        <f>IF((LEN(relatorio_Ananindeua[[#This Row],[CIF/CPF/CNPJ]])=14),relatorio_Ananindeua[[#This Row],[CIF/CPF/CNPJ]],relatorio_Ananindeua[[#This Row],[Coluna2]])</f>
        <v>34111079000140</v>
      </c>
      <c r="L4291" t="str">
        <f t="shared" si="67"/>
        <v>341******40</v>
      </c>
    </row>
    <row r="4292" spans="1:12" x14ac:dyDescent="0.25">
      <c r="A4292" t="s">
        <v>3566</v>
      </c>
      <c r="B4292" t="s">
        <v>3567</v>
      </c>
      <c r="C4292" t="s">
        <v>17</v>
      </c>
      <c r="D4292" s="1">
        <v>45299.931550925925</v>
      </c>
      <c r="E4292" s="18" t="s">
        <v>11</v>
      </c>
      <c r="F4292" s="13" t="s">
        <v>16</v>
      </c>
      <c r="G4292" t="s">
        <v>14</v>
      </c>
      <c r="H4292">
        <v>0</v>
      </c>
      <c r="I4292" s="2"/>
      <c r="J4292" s="4">
        <v>0</v>
      </c>
      <c r="K4292" t="str">
        <f>IF((LEN(relatorio_Ananindeua[[#This Row],[CIF/CPF/CNPJ]])=14),relatorio_Ananindeua[[#This Row],[CIF/CPF/CNPJ]],relatorio_Ananindeua[[#This Row],[Coluna2]])</f>
        <v>34085030000160</v>
      </c>
      <c r="L4292" t="str">
        <f t="shared" si="67"/>
        <v>340******60</v>
      </c>
    </row>
    <row r="4293" spans="1:12" x14ac:dyDescent="0.25">
      <c r="A4293" t="s">
        <v>3560</v>
      </c>
      <c r="B4293" t="s">
        <v>3561</v>
      </c>
      <c r="C4293" t="s">
        <v>17</v>
      </c>
      <c r="D4293" s="1">
        <v>45299.931574074071</v>
      </c>
      <c r="E4293" s="18" t="s">
        <v>11</v>
      </c>
      <c r="F4293" s="13" t="s">
        <v>16</v>
      </c>
      <c r="G4293" t="s">
        <v>14</v>
      </c>
      <c r="H4293">
        <v>0</v>
      </c>
      <c r="I4293" s="2"/>
      <c r="J4293" s="4">
        <v>0</v>
      </c>
      <c r="K4293" t="str">
        <f>IF((LEN(relatorio_Ananindeua[[#This Row],[CIF/CPF/CNPJ]])=14),relatorio_Ananindeua[[#This Row],[CIF/CPF/CNPJ]],relatorio_Ananindeua[[#This Row],[Coluna2]])</f>
        <v>34065239000161</v>
      </c>
      <c r="L4293" t="str">
        <f t="shared" si="67"/>
        <v>340******61</v>
      </c>
    </row>
    <row r="4294" spans="1:12" x14ac:dyDescent="0.25">
      <c r="A4294" t="s">
        <v>1855</v>
      </c>
      <c r="B4294" t="s">
        <v>1856</v>
      </c>
      <c r="C4294" t="s">
        <v>17</v>
      </c>
      <c r="D4294" s="1">
        <v>45299.931689814817</v>
      </c>
      <c r="E4294" s="18" t="s">
        <v>11</v>
      </c>
      <c r="F4294" s="13" t="s">
        <v>16</v>
      </c>
      <c r="G4294" t="s">
        <v>14</v>
      </c>
      <c r="H4294">
        <v>0</v>
      </c>
      <c r="I4294" s="2"/>
      <c r="J4294" s="4">
        <v>0</v>
      </c>
      <c r="K4294" t="str">
        <f>IF((LEN(relatorio_Ananindeua[[#This Row],[CIF/CPF/CNPJ]])=14),relatorio_Ananindeua[[#This Row],[CIF/CPF/CNPJ]],relatorio_Ananindeua[[#This Row],[Coluna2]])</f>
        <v>24813970000174</v>
      </c>
      <c r="L4294" t="str">
        <f t="shared" si="67"/>
        <v>248******74</v>
      </c>
    </row>
    <row r="4295" spans="1:12" x14ac:dyDescent="0.25">
      <c r="A4295" t="s">
        <v>3554</v>
      </c>
      <c r="B4295" t="s">
        <v>3555</v>
      </c>
      <c r="C4295" t="s">
        <v>17</v>
      </c>
      <c r="D4295" s="1">
        <v>45299.931689814817</v>
      </c>
      <c r="E4295" s="18" t="s">
        <v>11</v>
      </c>
      <c r="F4295" s="13" t="s">
        <v>16</v>
      </c>
      <c r="G4295" t="s">
        <v>14</v>
      </c>
      <c r="H4295">
        <v>0</v>
      </c>
      <c r="I4295" s="2"/>
      <c r="J4295" s="4">
        <v>0</v>
      </c>
      <c r="K4295" t="str">
        <f>IF((LEN(relatorio_Ananindeua[[#This Row],[CIF/CPF/CNPJ]])=14),relatorio_Ananindeua[[#This Row],[CIF/CPF/CNPJ]],relatorio_Ananindeua[[#This Row],[Coluna2]])</f>
        <v>34024768000117</v>
      </c>
      <c r="L4295" t="str">
        <f t="shared" si="67"/>
        <v>340******17</v>
      </c>
    </row>
    <row r="4296" spans="1:12" x14ac:dyDescent="0.25">
      <c r="A4296" t="s">
        <v>2482</v>
      </c>
      <c r="B4296" t="s">
        <v>2483</v>
      </c>
      <c r="C4296" t="s">
        <v>17</v>
      </c>
      <c r="D4296" s="1">
        <v>45299.931712962964</v>
      </c>
      <c r="E4296" s="18" t="s">
        <v>11</v>
      </c>
      <c r="F4296" s="13" t="s">
        <v>16</v>
      </c>
      <c r="G4296" t="s">
        <v>14</v>
      </c>
      <c r="H4296">
        <v>0</v>
      </c>
      <c r="I4296" s="2"/>
      <c r="J4296" s="4">
        <v>0</v>
      </c>
      <c r="K4296" t="str">
        <f>IF((LEN(relatorio_Ananindeua[[#This Row],[CIF/CPF/CNPJ]])=14),relatorio_Ananindeua[[#This Row],[CIF/CPF/CNPJ]],relatorio_Ananindeua[[#This Row],[Coluna2]])</f>
        <v>29001218000142</v>
      </c>
      <c r="L4296" t="str">
        <f t="shared" si="67"/>
        <v>290******42</v>
      </c>
    </row>
    <row r="4297" spans="1:12" x14ac:dyDescent="0.25">
      <c r="A4297" t="s">
        <v>2945</v>
      </c>
      <c r="B4297" t="s">
        <v>2946</v>
      </c>
      <c r="C4297" t="s">
        <v>17</v>
      </c>
      <c r="D4297" s="1">
        <v>45299.931712962964</v>
      </c>
      <c r="E4297" s="18" t="s">
        <v>11</v>
      </c>
      <c r="F4297" s="13" t="s">
        <v>16</v>
      </c>
      <c r="G4297" t="s">
        <v>14</v>
      </c>
      <c r="H4297">
        <v>0</v>
      </c>
      <c r="I4297" s="2"/>
      <c r="J4297" s="4">
        <v>0</v>
      </c>
      <c r="K4297" t="str">
        <f>IF((LEN(relatorio_Ananindeua[[#This Row],[CIF/CPF/CNPJ]])=14),relatorio_Ananindeua[[#This Row],[CIF/CPF/CNPJ]],relatorio_Ananindeua[[#This Row],[Coluna2]])</f>
        <v>31077572000100</v>
      </c>
      <c r="L4297" t="str">
        <f t="shared" si="67"/>
        <v>310******00</v>
      </c>
    </row>
    <row r="4298" spans="1:12" x14ac:dyDescent="0.25">
      <c r="A4298" t="s">
        <v>3420</v>
      </c>
      <c r="B4298" t="s">
        <v>3421</v>
      </c>
      <c r="C4298" t="s">
        <v>17</v>
      </c>
      <c r="D4298" s="1">
        <v>45299.93172453704</v>
      </c>
      <c r="E4298" s="18" t="s">
        <v>11</v>
      </c>
      <c r="F4298" s="13" t="s">
        <v>16</v>
      </c>
      <c r="G4298" t="s">
        <v>14</v>
      </c>
      <c r="H4298">
        <v>0</v>
      </c>
      <c r="I4298" s="2"/>
      <c r="J4298" s="4">
        <v>0</v>
      </c>
      <c r="K4298" t="str">
        <f>IF((LEN(relatorio_Ananindeua[[#This Row],[CIF/CPF/CNPJ]])=14),relatorio_Ananindeua[[#This Row],[CIF/CPF/CNPJ]],relatorio_Ananindeua[[#This Row],[Coluna2]])</f>
        <v>33568256000159</v>
      </c>
      <c r="L4298" t="str">
        <f t="shared" si="67"/>
        <v>335******59</v>
      </c>
    </row>
    <row r="4299" spans="1:12" x14ac:dyDescent="0.25">
      <c r="A4299" t="s">
        <v>1050</v>
      </c>
      <c r="B4299" t="s">
        <v>1051</v>
      </c>
      <c r="C4299" t="s">
        <v>17</v>
      </c>
      <c r="D4299" s="1">
        <v>45299.93173611111</v>
      </c>
      <c r="E4299" s="18" t="s">
        <v>11</v>
      </c>
      <c r="F4299" s="13" t="s">
        <v>16</v>
      </c>
      <c r="G4299" t="s">
        <v>14</v>
      </c>
      <c r="H4299">
        <v>0</v>
      </c>
      <c r="I4299" s="2"/>
      <c r="J4299" s="4">
        <v>0</v>
      </c>
      <c r="K4299" t="str">
        <f>IF((LEN(relatorio_Ananindeua[[#This Row],[CIF/CPF/CNPJ]])=14),relatorio_Ananindeua[[#This Row],[CIF/CPF/CNPJ]],relatorio_Ananindeua[[#This Row],[Coluna2]])</f>
        <v>18098997000120</v>
      </c>
      <c r="L4299" t="str">
        <f t="shared" si="67"/>
        <v>180******20</v>
      </c>
    </row>
    <row r="4300" spans="1:12" x14ac:dyDescent="0.25">
      <c r="A4300" t="s">
        <v>3550</v>
      </c>
      <c r="B4300" t="s">
        <v>3551</v>
      </c>
      <c r="C4300" t="s">
        <v>17</v>
      </c>
      <c r="D4300" s="1">
        <v>45299.93173611111</v>
      </c>
      <c r="E4300" s="18" t="s">
        <v>11</v>
      </c>
      <c r="F4300" s="13" t="s">
        <v>16</v>
      </c>
      <c r="G4300" t="s">
        <v>14</v>
      </c>
      <c r="H4300">
        <v>0</v>
      </c>
      <c r="I4300" s="2"/>
      <c r="J4300" s="4">
        <v>0</v>
      </c>
      <c r="K4300" t="str">
        <f>IF((LEN(relatorio_Ananindeua[[#This Row],[CIF/CPF/CNPJ]])=14),relatorio_Ananindeua[[#This Row],[CIF/CPF/CNPJ]],relatorio_Ananindeua[[#This Row],[Coluna2]])</f>
        <v>34002927000182</v>
      </c>
      <c r="L4300" t="str">
        <f t="shared" si="67"/>
        <v>340******82</v>
      </c>
    </row>
    <row r="4301" spans="1:12" x14ac:dyDescent="0.25">
      <c r="A4301" t="s">
        <v>3546</v>
      </c>
      <c r="B4301" t="s">
        <v>3547</v>
      </c>
      <c r="C4301" t="s">
        <v>17</v>
      </c>
      <c r="D4301" s="1">
        <v>45299.931747685187</v>
      </c>
      <c r="E4301" s="18" t="s">
        <v>11</v>
      </c>
      <c r="F4301" s="13" t="s">
        <v>16</v>
      </c>
      <c r="G4301" t="s">
        <v>14</v>
      </c>
      <c r="H4301">
        <v>0</v>
      </c>
      <c r="I4301" s="2"/>
      <c r="J4301" s="4">
        <v>0</v>
      </c>
      <c r="K4301" t="str">
        <f>IF((LEN(relatorio_Ananindeua[[#This Row],[CIF/CPF/CNPJ]])=14),relatorio_Ananindeua[[#This Row],[CIF/CPF/CNPJ]],relatorio_Ananindeua[[#This Row],[Coluna2]])</f>
        <v>33997676000150</v>
      </c>
      <c r="L4301" t="str">
        <f t="shared" si="67"/>
        <v>339******50</v>
      </c>
    </row>
    <row r="4302" spans="1:12" x14ac:dyDescent="0.25">
      <c r="A4302" t="s">
        <v>3538</v>
      </c>
      <c r="B4302" t="s">
        <v>3539</v>
      </c>
      <c r="C4302" t="s">
        <v>17</v>
      </c>
      <c r="D4302" s="1">
        <v>45299.931793981479</v>
      </c>
      <c r="E4302" s="18" t="s">
        <v>11</v>
      </c>
      <c r="F4302" s="13" t="s">
        <v>16</v>
      </c>
      <c r="G4302" t="s">
        <v>14</v>
      </c>
      <c r="H4302">
        <v>0</v>
      </c>
      <c r="I4302" s="2"/>
      <c r="J4302" s="4">
        <v>0</v>
      </c>
      <c r="K4302" t="str">
        <f>IF((LEN(relatorio_Ananindeua[[#This Row],[CIF/CPF/CNPJ]])=14),relatorio_Ananindeua[[#This Row],[CIF/CPF/CNPJ]],relatorio_Ananindeua[[#This Row],[Coluna2]])</f>
        <v>33989181000180</v>
      </c>
      <c r="L4302" t="str">
        <f t="shared" si="67"/>
        <v>339******80</v>
      </c>
    </row>
    <row r="4303" spans="1:12" x14ac:dyDescent="0.25">
      <c r="A4303" t="s">
        <v>768</v>
      </c>
      <c r="B4303" t="s">
        <v>769</v>
      </c>
      <c r="C4303" t="s">
        <v>17</v>
      </c>
      <c r="D4303" s="1">
        <v>45299.931805555556</v>
      </c>
      <c r="E4303" s="18" t="s">
        <v>11</v>
      </c>
      <c r="F4303" s="13" t="s">
        <v>16</v>
      </c>
      <c r="G4303" t="s">
        <v>14</v>
      </c>
      <c r="H4303">
        <v>0</v>
      </c>
      <c r="I4303" s="2"/>
      <c r="J4303" s="4">
        <v>0</v>
      </c>
      <c r="K4303" t="str">
        <f>IF((LEN(relatorio_Ananindeua[[#This Row],[CIF/CPF/CNPJ]])=14),relatorio_Ananindeua[[#This Row],[CIF/CPF/CNPJ]],relatorio_Ananindeua[[#This Row],[Coluna2]])</f>
        <v>15539357000110</v>
      </c>
      <c r="L4303" t="str">
        <f t="shared" si="67"/>
        <v>155******10</v>
      </c>
    </row>
    <row r="4304" spans="1:12" x14ac:dyDescent="0.25">
      <c r="A4304" t="s">
        <v>3528</v>
      </c>
      <c r="B4304" t="s">
        <v>3529</v>
      </c>
      <c r="C4304" t="s">
        <v>17</v>
      </c>
      <c r="D4304" s="1">
        <v>45299.931805555556</v>
      </c>
      <c r="E4304" s="18" t="s">
        <v>11</v>
      </c>
      <c r="F4304" s="13" t="s">
        <v>16</v>
      </c>
      <c r="G4304" t="s">
        <v>14</v>
      </c>
      <c r="H4304">
        <v>0</v>
      </c>
      <c r="I4304" s="2"/>
      <c r="J4304" s="4">
        <v>0</v>
      </c>
      <c r="K4304" t="str">
        <f>IF((LEN(relatorio_Ananindeua[[#This Row],[CIF/CPF/CNPJ]])=14),relatorio_Ananindeua[[#This Row],[CIF/CPF/CNPJ]],relatorio_Ananindeua[[#This Row],[Coluna2]])</f>
        <v>33982256000109</v>
      </c>
      <c r="L4304" t="str">
        <f t="shared" si="67"/>
        <v>339******09</v>
      </c>
    </row>
    <row r="4305" spans="1:12" x14ac:dyDescent="0.25">
      <c r="A4305" t="s">
        <v>885</v>
      </c>
      <c r="B4305" t="s">
        <v>886</v>
      </c>
      <c r="C4305" t="s">
        <v>17</v>
      </c>
      <c r="D4305" s="1">
        <v>45299.931817129633</v>
      </c>
      <c r="E4305" s="18" t="s">
        <v>11</v>
      </c>
      <c r="F4305" s="13" t="s">
        <v>16</v>
      </c>
      <c r="G4305" t="s">
        <v>14</v>
      </c>
      <c r="H4305">
        <v>0</v>
      </c>
      <c r="I4305" s="2"/>
      <c r="J4305" s="4">
        <v>0</v>
      </c>
      <c r="K4305" t="str">
        <f>IF((LEN(relatorio_Ananindeua[[#This Row],[CIF/CPF/CNPJ]])=14),relatorio_Ananindeua[[#This Row],[CIF/CPF/CNPJ]],relatorio_Ananindeua[[#This Row],[Coluna2]])</f>
        <v>16910053000180</v>
      </c>
      <c r="L4305" t="str">
        <f t="shared" si="67"/>
        <v>169******80</v>
      </c>
    </row>
    <row r="4306" spans="1:12" x14ac:dyDescent="0.25">
      <c r="A4306" t="s">
        <v>3524</v>
      </c>
      <c r="B4306" t="s">
        <v>3525</v>
      </c>
      <c r="C4306" t="s">
        <v>17</v>
      </c>
      <c r="D4306" s="1">
        <v>45299.931817129633</v>
      </c>
      <c r="E4306" s="18" t="s">
        <v>11</v>
      </c>
      <c r="F4306" s="13" t="s">
        <v>16</v>
      </c>
      <c r="G4306" t="s">
        <v>14</v>
      </c>
      <c r="H4306">
        <v>0</v>
      </c>
      <c r="I4306" s="2"/>
      <c r="J4306" s="4">
        <v>0</v>
      </c>
      <c r="K4306" t="str">
        <f>IF((LEN(relatorio_Ananindeua[[#This Row],[CIF/CPF/CNPJ]])=14),relatorio_Ananindeua[[#This Row],[CIF/CPF/CNPJ]],relatorio_Ananindeua[[#This Row],[Coluna2]])</f>
        <v>33957318000114</v>
      </c>
      <c r="L4306" t="str">
        <f t="shared" ref="L4306:L4369" si="68">_xlfn.CONCAT(LEFT(A4306,3),REPT("*",6),RIGHT(A4306,2))</f>
        <v>339******14</v>
      </c>
    </row>
    <row r="4307" spans="1:12" x14ac:dyDescent="0.25">
      <c r="A4307" t="s">
        <v>3520</v>
      </c>
      <c r="B4307" t="s">
        <v>3521</v>
      </c>
      <c r="C4307" t="s">
        <v>17</v>
      </c>
      <c r="D4307" s="1">
        <v>45299.931828703702</v>
      </c>
      <c r="E4307" s="18" t="s">
        <v>11</v>
      </c>
      <c r="F4307" s="13" t="s">
        <v>16</v>
      </c>
      <c r="G4307" t="s">
        <v>14</v>
      </c>
      <c r="H4307">
        <v>0</v>
      </c>
      <c r="I4307" s="2"/>
      <c r="J4307" s="4">
        <v>0</v>
      </c>
      <c r="K4307" t="str">
        <f>IF((LEN(relatorio_Ananindeua[[#This Row],[CIF/CPF/CNPJ]])=14),relatorio_Ananindeua[[#This Row],[CIF/CPF/CNPJ]],relatorio_Ananindeua[[#This Row],[Coluna2]])</f>
        <v>33938858000150</v>
      </c>
      <c r="L4307" t="str">
        <f t="shared" si="68"/>
        <v>339******50</v>
      </c>
    </row>
    <row r="4308" spans="1:12" x14ac:dyDescent="0.25">
      <c r="A4308" t="s">
        <v>3522</v>
      </c>
      <c r="B4308" t="s">
        <v>3523</v>
      </c>
      <c r="C4308" t="s">
        <v>17</v>
      </c>
      <c r="D4308" s="1">
        <v>45299.931828703702</v>
      </c>
      <c r="E4308" s="18" t="s">
        <v>11</v>
      </c>
      <c r="F4308" s="13" t="s">
        <v>16</v>
      </c>
      <c r="G4308" t="s">
        <v>14</v>
      </c>
      <c r="H4308">
        <v>0</v>
      </c>
      <c r="I4308" s="2"/>
      <c r="J4308" s="4">
        <v>0</v>
      </c>
      <c r="K4308" t="str">
        <f>IF((LEN(relatorio_Ananindeua[[#This Row],[CIF/CPF/CNPJ]])=14),relatorio_Ananindeua[[#This Row],[CIF/CPF/CNPJ]],relatorio_Ananindeua[[#This Row],[Coluna2]])</f>
        <v>33953954000178</v>
      </c>
      <c r="L4308" t="str">
        <f t="shared" si="68"/>
        <v>339******78</v>
      </c>
    </row>
    <row r="4309" spans="1:12" x14ac:dyDescent="0.25">
      <c r="A4309" t="s">
        <v>2915</v>
      </c>
      <c r="B4309" t="s">
        <v>2916</v>
      </c>
      <c r="C4309" t="s">
        <v>17</v>
      </c>
      <c r="D4309" s="1">
        <v>45299.931840277779</v>
      </c>
      <c r="E4309" s="18" t="s">
        <v>11</v>
      </c>
      <c r="F4309" s="13" t="s">
        <v>16</v>
      </c>
      <c r="G4309" t="s">
        <v>14</v>
      </c>
      <c r="H4309">
        <v>0</v>
      </c>
      <c r="I4309" s="2"/>
      <c r="J4309" s="4">
        <v>0</v>
      </c>
      <c r="K4309" t="str">
        <f>IF((LEN(relatorio_Ananindeua[[#This Row],[CIF/CPF/CNPJ]])=14),relatorio_Ananindeua[[#This Row],[CIF/CPF/CNPJ]],relatorio_Ananindeua[[#This Row],[Coluna2]])</f>
        <v>30913819000100</v>
      </c>
      <c r="L4309" t="str">
        <f t="shared" si="68"/>
        <v>309******00</v>
      </c>
    </row>
    <row r="4310" spans="1:12" x14ac:dyDescent="0.25">
      <c r="A4310" t="s">
        <v>3161</v>
      </c>
      <c r="B4310" t="s">
        <v>3162</v>
      </c>
      <c r="C4310" t="s">
        <v>17</v>
      </c>
      <c r="D4310" s="1">
        <v>45299.931851851848</v>
      </c>
      <c r="E4310" s="18" t="s">
        <v>11</v>
      </c>
      <c r="F4310" s="13" t="s">
        <v>16</v>
      </c>
      <c r="G4310" t="s">
        <v>14</v>
      </c>
      <c r="H4310">
        <v>0</v>
      </c>
      <c r="I4310" s="2"/>
      <c r="J4310" s="4">
        <v>0</v>
      </c>
      <c r="K4310" t="str">
        <f>IF((LEN(relatorio_Ananindeua[[#This Row],[CIF/CPF/CNPJ]])=14),relatorio_Ananindeua[[#This Row],[CIF/CPF/CNPJ]],relatorio_Ananindeua[[#This Row],[Coluna2]])</f>
        <v>32301630000192</v>
      </c>
      <c r="L4310" t="str">
        <f t="shared" si="68"/>
        <v>323******92</v>
      </c>
    </row>
    <row r="4311" spans="1:12" x14ac:dyDescent="0.25">
      <c r="A4311" t="s">
        <v>3504</v>
      </c>
      <c r="B4311" t="s">
        <v>3505</v>
      </c>
      <c r="C4311" t="s">
        <v>17</v>
      </c>
      <c r="D4311" s="1">
        <v>45299.931851851848</v>
      </c>
      <c r="E4311" s="18" t="s">
        <v>11</v>
      </c>
      <c r="F4311" s="13" t="s">
        <v>16</v>
      </c>
      <c r="G4311" t="s">
        <v>14</v>
      </c>
      <c r="H4311">
        <v>0</v>
      </c>
      <c r="I4311" s="2"/>
      <c r="J4311" s="4">
        <v>0</v>
      </c>
      <c r="K4311" t="str">
        <f>IF((LEN(relatorio_Ananindeua[[#This Row],[CIF/CPF/CNPJ]])=14),relatorio_Ananindeua[[#This Row],[CIF/CPF/CNPJ]],relatorio_Ananindeua[[#This Row],[Coluna2]])</f>
        <v>33904520000188</v>
      </c>
      <c r="L4311" t="str">
        <f t="shared" si="68"/>
        <v>339******88</v>
      </c>
    </row>
    <row r="4312" spans="1:12" x14ac:dyDescent="0.25">
      <c r="A4312" t="s">
        <v>3508</v>
      </c>
      <c r="B4312" t="s">
        <v>3509</v>
      </c>
      <c r="C4312" t="s">
        <v>17</v>
      </c>
      <c r="D4312" s="1">
        <v>45299.931851851848</v>
      </c>
      <c r="E4312" s="18" t="s">
        <v>11</v>
      </c>
      <c r="F4312" s="13" t="s">
        <v>16</v>
      </c>
      <c r="G4312" t="s">
        <v>14</v>
      </c>
      <c r="H4312">
        <v>0</v>
      </c>
      <c r="I4312" s="2"/>
      <c r="J4312" s="4">
        <v>0</v>
      </c>
      <c r="K4312" t="str">
        <f>IF((LEN(relatorio_Ananindeua[[#This Row],[CIF/CPF/CNPJ]])=14),relatorio_Ananindeua[[#This Row],[CIF/CPF/CNPJ]],relatorio_Ananindeua[[#This Row],[Coluna2]])</f>
        <v>33907121000170</v>
      </c>
      <c r="L4312" t="str">
        <f t="shared" si="68"/>
        <v>339******70</v>
      </c>
    </row>
    <row r="4313" spans="1:12" x14ac:dyDescent="0.25">
      <c r="A4313" t="s">
        <v>3510</v>
      </c>
      <c r="B4313" t="s">
        <v>3511</v>
      </c>
      <c r="C4313" t="s">
        <v>17</v>
      </c>
      <c r="D4313" s="1">
        <v>45299.931851851848</v>
      </c>
      <c r="E4313" s="18" t="s">
        <v>11</v>
      </c>
      <c r="F4313" s="13" t="s">
        <v>16</v>
      </c>
      <c r="G4313" t="s">
        <v>14</v>
      </c>
      <c r="H4313">
        <v>0</v>
      </c>
      <c r="I4313" s="2"/>
      <c r="J4313" s="4">
        <v>0</v>
      </c>
      <c r="K4313" t="str">
        <f>IF((LEN(relatorio_Ananindeua[[#This Row],[CIF/CPF/CNPJ]])=14),relatorio_Ananindeua[[#This Row],[CIF/CPF/CNPJ]],relatorio_Ananindeua[[#This Row],[Coluna2]])</f>
        <v>33914156000137</v>
      </c>
      <c r="L4313" t="str">
        <f t="shared" si="68"/>
        <v>339******37</v>
      </c>
    </row>
    <row r="4314" spans="1:12" x14ac:dyDescent="0.25">
      <c r="A4314" t="s">
        <v>3498</v>
      </c>
      <c r="B4314" t="s">
        <v>3499</v>
      </c>
      <c r="C4314" t="s">
        <v>17</v>
      </c>
      <c r="D4314" s="1">
        <v>45299.931863425925</v>
      </c>
      <c r="E4314" s="18" t="s">
        <v>11</v>
      </c>
      <c r="F4314" s="13" t="s">
        <v>16</v>
      </c>
      <c r="G4314" t="s">
        <v>14</v>
      </c>
      <c r="H4314">
        <v>0</v>
      </c>
      <c r="I4314" s="2"/>
      <c r="J4314" s="4">
        <v>0</v>
      </c>
      <c r="K4314" t="str">
        <f>IF((LEN(relatorio_Ananindeua[[#This Row],[CIF/CPF/CNPJ]])=14),relatorio_Ananindeua[[#This Row],[CIF/CPF/CNPJ]],relatorio_Ananindeua[[#This Row],[Coluna2]])</f>
        <v>33881397000127</v>
      </c>
      <c r="L4314" t="str">
        <f t="shared" si="68"/>
        <v>338******27</v>
      </c>
    </row>
    <row r="4315" spans="1:12" x14ac:dyDescent="0.25">
      <c r="A4315" t="s">
        <v>3512</v>
      </c>
      <c r="B4315" t="s">
        <v>3513</v>
      </c>
      <c r="C4315" t="s">
        <v>17</v>
      </c>
      <c r="D4315" s="1">
        <v>45299.931863425925</v>
      </c>
      <c r="E4315" s="18" t="s">
        <v>11</v>
      </c>
      <c r="F4315" s="13" t="s">
        <v>16</v>
      </c>
      <c r="G4315" t="s">
        <v>14</v>
      </c>
      <c r="H4315">
        <v>0</v>
      </c>
      <c r="I4315" s="2"/>
      <c r="J4315" s="4">
        <v>0</v>
      </c>
      <c r="K4315" t="str">
        <f>IF((LEN(relatorio_Ananindeua[[#This Row],[CIF/CPF/CNPJ]])=14),relatorio_Ananindeua[[#This Row],[CIF/CPF/CNPJ]],relatorio_Ananindeua[[#This Row],[Coluna2]])</f>
        <v>33919158000119</v>
      </c>
      <c r="L4315" t="str">
        <f t="shared" si="68"/>
        <v>339******19</v>
      </c>
    </row>
    <row r="4316" spans="1:12" x14ac:dyDescent="0.25">
      <c r="A4316" t="s">
        <v>3356</v>
      </c>
      <c r="B4316" t="s">
        <v>3357</v>
      </c>
      <c r="C4316" t="s">
        <v>17</v>
      </c>
      <c r="D4316" s="1">
        <v>45299.931898148148</v>
      </c>
      <c r="E4316" s="18" t="s">
        <v>11</v>
      </c>
      <c r="F4316" s="13" t="s">
        <v>16</v>
      </c>
      <c r="G4316" t="s">
        <v>14</v>
      </c>
      <c r="H4316">
        <v>0</v>
      </c>
      <c r="I4316" s="2"/>
      <c r="J4316" s="4">
        <v>0</v>
      </c>
      <c r="K4316" t="str">
        <f>IF((LEN(relatorio_Ananindeua[[#This Row],[CIF/CPF/CNPJ]])=14),relatorio_Ananindeua[[#This Row],[CIF/CPF/CNPJ]],relatorio_Ananindeua[[#This Row],[Coluna2]])</f>
        <v>33256718000100</v>
      </c>
      <c r="L4316" t="str">
        <f t="shared" si="68"/>
        <v>332******00</v>
      </c>
    </row>
    <row r="4317" spans="1:12" x14ac:dyDescent="0.25">
      <c r="A4317" t="s">
        <v>3254</v>
      </c>
      <c r="B4317" t="s">
        <v>3255</v>
      </c>
      <c r="C4317" t="s">
        <v>17</v>
      </c>
      <c r="D4317" s="1">
        <v>45299.931909722225</v>
      </c>
      <c r="E4317" s="18" t="s">
        <v>11</v>
      </c>
      <c r="F4317" s="13" t="s">
        <v>16</v>
      </c>
      <c r="G4317" t="s">
        <v>14</v>
      </c>
      <c r="H4317">
        <v>0</v>
      </c>
      <c r="I4317" s="2"/>
      <c r="J4317" s="4">
        <v>0</v>
      </c>
      <c r="K4317" t="str">
        <f>IF((LEN(relatorio_Ananindeua[[#This Row],[CIF/CPF/CNPJ]])=14),relatorio_Ananindeua[[#This Row],[CIF/CPF/CNPJ]],relatorio_Ananindeua[[#This Row],[Coluna2]])</f>
        <v>32808170000193</v>
      </c>
      <c r="L4317" t="str">
        <f t="shared" si="68"/>
        <v>328******93</v>
      </c>
    </row>
    <row r="4318" spans="1:12" x14ac:dyDescent="0.25">
      <c r="A4318" t="s">
        <v>3494</v>
      </c>
      <c r="B4318" t="s">
        <v>3495</v>
      </c>
      <c r="C4318" t="s">
        <v>17</v>
      </c>
      <c r="D4318" s="1">
        <v>45299.931944444441</v>
      </c>
      <c r="E4318" s="18" t="s">
        <v>11</v>
      </c>
      <c r="F4318" s="13" t="s">
        <v>16</v>
      </c>
      <c r="G4318" t="s">
        <v>14</v>
      </c>
      <c r="H4318">
        <v>0</v>
      </c>
      <c r="I4318" s="2"/>
      <c r="J4318" s="4">
        <v>0</v>
      </c>
      <c r="K4318" t="str">
        <f>IF((LEN(relatorio_Ananindeua[[#This Row],[CIF/CPF/CNPJ]])=14),relatorio_Ananindeua[[#This Row],[CIF/CPF/CNPJ]],relatorio_Ananindeua[[#This Row],[Coluna2]])</f>
        <v>33870584000105</v>
      </c>
      <c r="L4318" t="str">
        <f t="shared" si="68"/>
        <v>338******05</v>
      </c>
    </row>
    <row r="4319" spans="1:12" x14ac:dyDescent="0.25">
      <c r="A4319" t="s">
        <v>3490</v>
      </c>
      <c r="B4319" t="s">
        <v>3491</v>
      </c>
      <c r="C4319" t="s">
        <v>17</v>
      </c>
      <c r="D4319" s="1">
        <v>45299.931979166664</v>
      </c>
      <c r="E4319" s="18" t="s">
        <v>11</v>
      </c>
      <c r="F4319" s="13" t="s">
        <v>16</v>
      </c>
      <c r="G4319" t="s">
        <v>14</v>
      </c>
      <c r="H4319">
        <v>0</v>
      </c>
      <c r="I4319" s="2"/>
      <c r="J4319" s="4">
        <v>0</v>
      </c>
      <c r="K4319" t="str">
        <f>IF((LEN(relatorio_Ananindeua[[#This Row],[CIF/CPF/CNPJ]])=14),relatorio_Ananindeua[[#This Row],[CIF/CPF/CNPJ]],relatorio_Ananindeua[[#This Row],[Coluna2]])</f>
        <v>33868900000104</v>
      </c>
      <c r="L4319" t="str">
        <f t="shared" si="68"/>
        <v>338******04</v>
      </c>
    </row>
    <row r="4320" spans="1:12" x14ac:dyDescent="0.25">
      <c r="A4320" t="s">
        <v>3484</v>
      </c>
      <c r="B4320" t="s">
        <v>3485</v>
      </c>
      <c r="C4320" t="s">
        <v>17</v>
      </c>
      <c r="D4320" s="1">
        <v>45299.93204861111</v>
      </c>
      <c r="E4320" s="18" t="s">
        <v>11</v>
      </c>
      <c r="F4320" s="13" t="s">
        <v>16</v>
      </c>
      <c r="G4320" t="s">
        <v>14</v>
      </c>
      <c r="H4320">
        <v>0</v>
      </c>
      <c r="I4320" s="2"/>
      <c r="J4320" s="4">
        <v>0</v>
      </c>
      <c r="K4320" t="str">
        <f>IF((LEN(relatorio_Ananindeua[[#This Row],[CIF/CPF/CNPJ]])=14),relatorio_Ananindeua[[#This Row],[CIF/CPF/CNPJ]],relatorio_Ananindeua[[#This Row],[Coluna2]])</f>
        <v>33861280000181</v>
      </c>
      <c r="L4320" t="str">
        <f t="shared" si="68"/>
        <v>338******81</v>
      </c>
    </row>
    <row r="4321" spans="1:12" x14ac:dyDescent="0.25">
      <c r="A4321" t="s">
        <v>2658</v>
      </c>
      <c r="B4321" t="s">
        <v>2659</v>
      </c>
      <c r="C4321" t="s">
        <v>17</v>
      </c>
      <c r="D4321" s="1">
        <v>45299.932060185187</v>
      </c>
      <c r="E4321" s="18" t="s">
        <v>11</v>
      </c>
      <c r="F4321" s="13" t="s">
        <v>16</v>
      </c>
      <c r="G4321" t="s">
        <v>14</v>
      </c>
      <c r="H4321">
        <v>0</v>
      </c>
      <c r="I4321" s="2"/>
      <c r="J4321" s="4">
        <v>0</v>
      </c>
      <c r="K4321" t="str">
        <f>IF((LEN(relatorio_Ananindeua[[#This Row],[CIF/CPF/CNPJ]])=14),relatorio_Ananindeua[[#This Row],[CIF/CPF/CNPJ]],relatorio_Ananindeua[[#This Row],[Coluna2]])</f>
        <v>29829924000187</v>
      </c>
      <c r="L4321" t="str">
        <f t="shared" si="68"/>
        <v>298******87</v>
      </c>
    </row>
    <row r="4322" spans="1:12" x14ac:dyDescent="0.25">
      <c r="A4322" t="s">
        <v>3496</v>
      </c>
      <c r="B4322" t="s">
        <v>3497</v>
      </c>
      <c r="C4322" t="s">
        <v>17</v>
      </c>
      <c r="D4322" s="1">
        <v>45299.932071759256</v>
      </c>
      <c r="E4322" s="18" t="s">
        <v>11</v>
      </c>
      <c r="F4322" s="13" t="s">
        <v>16</v>
      </c>
      <c r="G4322" t="s">
        <v>14</v>
      </c>
      <c r="H4322">
        <v>0</v>
      </c>
      <c r="I4322" s="2"/>
      <c r="J4322" s="4">
        <v>0</v>
      </c>
      <c r="K4322" t="str">
        <f>IF((LEN(relatorio_Ananindeua[[#This Row],[CIF/CPF/CNPJ]])=14),relatorio_Ananindeua[[#This Row],[CIF/CPF/CNPJ]],relatorio_Ananindeua[[#This Row],[Coluna2]])</f>
        <v>33875926000180</v>
      </c>
      <c r="L4322" t="str">
        <f t="shared" si="68"/>
        <v>338******80</v>
      </c>
    </row>
    <row r="4323" spans="1:12" x14ac:dyDescent="0.25">
      <c r="A4323" t="s">
        <v>1076</v>
      </c>
      <c r="B4323" t="s">
        <v>1077</v>
      </c>
      <c r="C4323" t="s">
        <v>17</v>
      </c>
      <c r="D4323" s="1">
        <v>45299.93209490741</v>
      </c>
      <c r="E4323" s="18" t="s">
        <v>11</v>
      </c>
      <c r="F4323" s="13" t="s">
        <v>16</v>
      </c>
      <c r="G4323" t="s">
        <v>14</v>
      </c>
      <c r="H4323">
        <v>0</v>
      </c>
      <c r="I4323" s="2"/>
      <c r="J4323" s="4">
        <v>0</v>
      </c>
      <c r="K4323" t="str">
        <f>IF((LEN(relatorio_Ananindeua[[#This Row],[CIF/CPF/CNPJ]])=14),relatorio_Ananindeua[[#This Row],[CIF/CPF/CNPJ]],relatorio_Ananindeua[[#This Row],[Coluna2]])</f>
        <v>18322192000118</v>
      </c>
      <c r="L4323" t="str">
        <f t="shared" si="68"/>
        <v>183******18</v>
      </c>
    </row>
    <row r="4324" spans="1:12" x14ac:dyDescent="0.25">
      <c r="A4324" t="s">
        <v>3211</v>
      </c>
      <c r="B4324" t="s">
        <v>3212</v>
      </c>
      <c r="C4324" t="s">
        <v>17</v>
      </c>
      <c r="D4324" s="1">
        <v>45299.93209490741</v>
      </c>
      <c r="E4324" s="18" t="s">
        <v>11</v>
      </c>
      <c r="F4324" s="13" t="s">
        <v>16</v>
      </c>
      <c r="G4324" t="s">
        <v>14</v>
      </c>
      <c r="H4324">
        <v>0</v>
      </c>
      <c r="I4324" s="2"/>
      <c r="J4324" s="4">
        <v>0</v>
      </c>
      <c r="K4324" t="str">
        <f>IF((LEN(relatorio_Ananindeua[[#This Row],[CIF/CPF/CNPJ]])=14),relatorio_Ananindeua[[#This Row],[CIF/CPF/CNPJ]],relatorio_Ananindeua[[#This Row],[Coluna2]])</f>
        <v>32611602000171</v>
      </c>
      <c r="L4324" t="str">
        <f t="shared" si="68"/>
        <v>326******71</v>
      </c>
    </row>
    <row r="4325" spans="1:12" x14ac:dyDescent="0.25">
      <c r="A4325" t="s">
        <v>3476</v>
      </c>
      <c r="B4325" t="s">
        <v>3477</v>
      </c>
      <c r="C4325" t="s">
        <v>17</v>
      </c>
      <c r="D4325" s="1">
        <v>45299.93209490741</v>
      </c>
      <c r="E4325" s="18" t="s">
        <v>11</v>
      </c>
      <c r="F4325" s="13" t="s">
        <v>16</v>
      </c>
      <c r="G4325" t="s">
        <v>14</v>
      </c>
      <c r="H4325">
        <v>0</v>
      </c>
      <c r="I4325" s="2"/>
      <c r="J4325" s="4">
        <v>0</v>
      </c>
      <c r="K4325" t="str">
        <f>IF((LEN(relatorio_Ananindeua[[#This Row],[CIF/CPF/CNPJ]])=14),relatorio_Ananindeua[[#This Row],[CIF/CPF/CNPJ]],relatorio_Ananindeua[[#This Row],[Coluna2]])</f>
        <v>33821504000121</v>
      </c>
      <c r="L4325" t="str">
        <f t="shared" si="68"/>
        <v>338******21</v>
      </c>
    </row>
    <row r="4326" spans="1:12" x14ac:dyDescent="0.25">
      <c r="A4326" t="s">
        <v>3478</v>
      </c>
      <c r="B4326" t="s">
        <v>3479</v>
      </c>
      <c r="C4326" t="s">
        <v>17</v>
      </c>
      <c r="D4326" s="1">
        <v>45299.93209490741</v>
      </c>
      <c r="E4326" s="18" t="s">
        <v>11</v>
      </c>
      <c r="F4326" s="13" t="s">
        <v>16</v>
      </c>
      <c r="G4326" t="s">
        <v>14</v>
      </c>
      <c r="H4326">
        <v>0</v>
      </c>
      <c r="I4326" s="2"/>
      <c r="J4326" s="4">
        <v>0</v>
      </c>
      <c r="K4326" t="str">
        <f>IF((LEN(relatorio_Ananindeua[[#This Row],[CIF/CPF/CNPJ]])=14),relatorio_Ananindeua[[#This Row],[CIF/CPF/CNPJ]],relatorio_Ananindeua[[#This Row],[Coluna2]])</f>
        <v>33840987000101</v>
      </c>
      <c r="L4326" t="str">
        <f t="shared" si="68"/>
        <v>338******01</v>
      </c>
    </row>
    <row r="4327" spans="1:12" x14ac:dyDescent="0.25">
      <c r="A4327" t="s">
        <v>2386</v>
      </c>
      <c r="B4327" t="s">
        <v>2387</v>
      </c>
      <c r="C4327" t="s">
        <v>17</v>
      </c>
      <c r="D4327" s="1">
        <v>45299.932129629633</v>
      </c>
      <c r="E4327" s="18" t="s">
        <v>11</v>
      </c>
      <c r="F4327" s="13" t="s">
        <v>16</v>
      </c>
      <c r="G4327" t="s">
        <v>14</v>
      </c>
      <c r="H4327">
        <v>0</v>
      </c>
      <c r="I4327" s="2"/>
      <c r="J4327" s="4">
        <v>0</v>
      </c>
      <c r="K4327" t="str">
        <f>IF((LEN(relatorio_Ananindeua[[#This Row],[CIF/CPF/CNPJ]])=14),relatorio_Ananindeua[[#This Row],[CIF/CPF/CNPJ]],relatorio_Ananindeua[[#This Row],[Coluna2]])</f>
        <v>28605906000159</v>
      </c>
      <c r="L4327" t="str">
        <f t="shared" si="68"/>
        <v>286******59</v>
      </c>
    </row>
    <row r="4328" spans="1:12" x14ac:dyDescent="0.25">
      <c r="A4328" t="s">
        <v>283</v>
      </c>
      <c r="B4328" t="s">
        <v>284</v>
      </c>
      <c r="C4328" t="s">
        <v>17</v>
      </c>
      <c r="D4328" s="1">
        <v>45299.932268518518</v>
      </c>
      <c r="E4328" s="18" t="s">
        <v>11</v>
      </c>
      <c r="F4328" s="13" t="s">
        <v>16</v>
      </c>
      <c r="G4328" t="s">
        <v>14</v>
      </c>
      <c r="H4328">
        <v>0</v>
      </c>
      <c r="I4328" s="2"/>
      <c r="J4328" s="4">
        <v>0</v>
      </c>
      <c r="K4328" t="str">
        <f>IF((LEN(relatorio_Ananindeua[[#This Row],[CIF/CPF/CNPJ]])=14),relatorio_Ananindeua[[#This Row],[CIF/CPF/CNPJ]],relatorio_Ananindeua[[#This Row],[Coluna2]])</f>
        <v>12655372000135</v>
      </c>
      <c r="L4328" t="str">
        <f t="shared" si="68"/>
        <v>126******35</v>
      </c>
    </row>
    <row r="4329" spans="1:12" x14ac:dyDescent="0.25">
      <c r="A4329" t="s">
        <v>3470</v>
      </c>
      <c r="B4329" t="s">
        <v>3471</v>
      </c>
      <c r="C4329" t="s">
        <v>17</v>
      </c>
      <c r="D4329" s="1">
        <v>45299.932268518518</v>
      </c>
      <c r="E4329" s="18" t="s">
        <v>11</v>
      </c>
      <c r="F4329" s="13" t="s">
        <v>16</v>
      </c>
      <c r="G4329" t="s">
        <v>14</v>
      </c>
      <c r="H4329">
        <v>0</v>
      </c>
      <c r="I4329" s="2"/>
      <c r="J4329" s="4">
        <v>0</v>
      </c>
      <c r="K4329" t="str">
        <f>IF((LEN(relatorio_Ananindeua[[#This Row],[CIF/CPF/CNPJ]])=14),relatorio_Ananindeua[[#This Row],[CIF/CPF/CNPJ]],relatorio_Ananindeua[[#This Row],[Coluna2]])</f>
        <v>33763096000107</v>
      </c>
      <c r="L4329" t="str">
        <f t="shared" si="68"/>
        <v>337******07</v>
      </c>
    </row>
    <row r="4330" spans="1:12" x14ac:dyDescent="0.25">
      <c r="A4330" t="s">
        <v>3460</v>
      </c>
      <c r="B4330" t="s">
        <v>3461</v>
      </c>
      <c r="C4330" t="s">
        <v>17</v>
      </c>
      <c r="D4330" s="1">
        <v>45299.932280092595</v>
      </c>
      <c r="E4330" s="18" t="s">
        <v>11</v>
      </c>
      <c r="F4330" s="13" t="s">
        <v>16</v>
      </c>
      <c r="G4330" t="s">
        <v>14</v>
      </c>
      <c r="H4330">
        <v>0</v>
      </c>
      <c r="I4330" s="2"/>
      <c r="J4330" s="4">
        <v>0</v>
      </c>
      <c r="K4330" t="str">
        <f>IF((LEN(relatorio_Ananindeua[[#This Row],[CIF/CPF/CNPJ]])=14),relatorio_Ananindeua[[#This Row],[CIF/CPF/CNPJ]],relatorio_Ananindeua[[#This Row],[Coluna2]])</f>
        <v>33739972000151</v>
      </c>
      <c r="L4330" t="str">
        <f t="shared" si="68"/>
        <v>337******51</v>
      </c>
    </row>
    <row r="4331" spans="1:12" x14ac:dyDescent="0.25">
      <c r="A4331" t="s">
        <v>3472</v>
      </c>
      <c r="B4331" t="s">
        <v>3473</v>
      </c>
      <c r="C4331" t="s">
        <v>17</v>
      </c>
      <c r="D4331" s="1">
        <v>45299.932291666664</v>
      </c>
      <c r="E4331" s="18" t="s">
        <v>11</v>
      </c>
      <c r="F4331" s="13" t="s">
        <v>16</v>
      </c>
      <c r="G4331" t="s">
        <v>14</v>
      </c>
      <c r="H4331">
        <v>0</v>
      </c>
      <c r="I4331" s="2"/>
      <c r="J4331" s="4">
        <v>0</v>
      </c>
      <c r="K4331" t="str">
        <f>IF((LEN(relatorio_Ananindeua[[#This Row],[CIF/CPF/CNPJ]])=14),relatorio_Ananindeua[[#This Row],[CIF/CPF/CNPJ]],relatorio_Ananindeua[[#This Row],[Coluna2]])</f>
        <v>33772285000138</v>
      </c>
      <c r="L4331" t="str">
        <f t="shared" si="68"/>
        <v>337******38</v>
      </c>
    </row>
    <row r="4332" spans="1:12" x14ac:dyDescent="0.25">
      <c r="A4332" t="s">
        <v>3430</v>
      </c>
      <c r="B4332" t="s">
        <v>3431</v>
      </c>
      <c r="C4332" t="s">
        <v>17</v>
      </c>
      <c r="D4332" s="1">
        <v>45299.932395833333</v>
      </c>
      <c r="E4332" s="18" t="s">
        <v>11</v>
      </c>
      <c r="F4332" s="13" t="s">
        <v>16</v>
      </c>
      <c r="G4332" t="s">
        <v>14</v>
      </c>
      <c r="H4332">
        <v>0</v>
      </c>
      <c r="I4332" s="2"/>
      <c r="J4332" s="4">
        <v>0</v>
      </c>
      <c r="K4332" t="str">
        <f>IF((LEN(relatorio_Ananindeua[[#This Row],[CIF/CPF/CNPJ]])=14),relatorio_Ananindeua[[#This Row],[CIF/CPF/CNPJ]],relatorio_Ananindeua[[#This Row],[Coluna2]])</f>
        <v>33610094000170</v>
      </c>
      <c r="L4332" t="str">
        <f t="shared" si="68"/>
        <v>336******70</v>
      </c>
    </row>
    <row r="4333" spans="1:12" x14ac:dyDescent="0.25">
      <c r="A4333" t="s">
        <v>1523</v>
      </c>
      <c r="B4333" t="s">
        <v>1524</v>
      </c>
      <c r="C4333" t="s">
        <v>17</v>
      </c>
      <c r="D4333" s="1">
        <v>45299.93240740741</v>
      </c>
      <c r="E4333" s="18" t="s">
        <v>11</v>
      </c>
      <c r="F4333" s="13" t="s">
        <v>16</v>
      </c>
      <c r="G4333" t="s">
        <v>14</v>
      </c>
      <c r="H4333">
        <v>0</v>
      </c>
      <c r="I4333" s="2"/>
      <c r="J4333" s="4">
        <v>0</v>
      </c>
      <c r="K4333" t="str">
        <f>IF((LEN(relatorio_Ananindeua[[#This Row],[CIF/CPF/CNPJ]])=14),relatorio_Ananindeua[[#This Row],[CIF/CPF/CNPJ]],relatorio_Ananindeua[[#This Row],[Coluna2]])</f>
        <v>22367904000192</v>
      </c>
      <c r="L4333" t="str">
        <f t="shared" si="68"/>
        <v>223******92</v>
      </c>
    </row>
    <row r="4334" spans="1:12" x14ac:dyDescent="0.25">
      <c r="A4334" t="s">
        <v>405</v>
      </c>
      <c r="B4334" t="s">
        <v>406</v>
      </c>
      <c r="C4334" t="s">
        <v>17</v>
      </c>
      <c r="D4334" s="1">
        <v>45299.932453703703</v>
      </c>
      <c r="E4334" s="18" t="s">
        <v>11</v>
      </c>
      <c r="F4334" s="13" t="s">
        <v>16</v>
      </c>
      <c r="G4334" t="s">
        <v>14</v>
      </c>
      <c r="H4334">
        <v>0</v>
      </c>
      <c r="I4334" s="2"/>
      <c r="J4334" s="4">
        <v>0</v>
      </c>
      <c r="K4334" t="str">
        <f>IF((LEN(relatorio_Ananindeua[[#This Row],[CIF/CPF/CNPJ]])=14),relatorio_Ananindeua[[#This Row],[CIF/CPF/CNPJ]],relatorio_Ananindeua[[#This Row],[Coluna2]])</f>
        <v>12992880000109</v>
      </c>
      <c r="L4334" t="str">
        <f t="shared" si="68"/>
        <v>129******09</v>
      </c>
    </row>
    <row r="4335" spans="1:12" x14ac:dyDescent="0.25">
      <c r="A4335" t="s">
        <v>2424</v>
      </c>
      <c r="B4335" t="s">
        <v>2425</v>
      </c>
      <c r="C4335" t="s">
        <v>17</v>
      </c>
      <c r="D4335" s="1">
        <v>45299.932476851849</v>
      </c>
      <c r="E4335" s="18" t="s">
        <v>11</v>
      </c>
      <c r="F4335" s="13" t="s">
        <v>16</v>
      </c>
      <c r="G4335" t="s">
        <v>14</v>
      </c>
      <c r="H4335">
        <v>0</v>
      </c>
      <c r="I4335" s="2"/>
      <c r="J4335" s="4">
        <v>0</v>
      </c>
      <c r="K4335" t="str">
        <f>IF((LEN(relatorio_Ananindeua[[#This Row],[CIF/CPF/CNPJ]])=14),relatorio_Ananindeua[[#This Row],[CIF/CPF/CNPJ]],relatorio_Ananindeua[[#This Row],[Coluna2]])</f>
        <v>28735060000171</v>
      </c>
      <c r="L4335" t="str">
        <f t="shared" si="68"/>
        <v>287******71</v>
      </c>
    </row>
    <row r="4336" spans="1:12" x14ac:dyDescent="0.25">
      <c r="A4336" t="s">
        <v>3438</v>
      </c>
      <c r="B4336" t="s">
        <v>3439</v>
      </c>
      <c r="C4336" t="s">
        <v>17</v>
      </c>
      <c r="D4336" s="1">
        <v>45299.932500000003</v>
      </c>
      <c r="E4336" s="18" t="s">
        <v>11</v>
      </c>
      <c r="F4336" s="13" t="s">
        <v>16</v>
      </c>
      <c r="G4336" t="s">
        <v>14</v>
      </c>
      <c r="H4336">
        <v>0</v>
      </c>
      <c r="I4336" s="2"/>
      <c r="J4336" s="4">
        <v>0</v>
      </c>
      <c r="K4336" t="str">
        <f>IF((LEN(relatorio_Ananindeua[[#This Row],[CIF/CPF/CNPJ]])=14),relatorio_Ananindeua[[#This Row],[CIF/CPF/CNPJ]],relatorio_Ananindeua[[#This Row],[Coluna2]])</f>
        <v>33653481000193</v>
      </c>
      <c r="L4336" t="str">
        <f t="shared" si="68"/>
        <v>336******93</v>
      </c>
    </row>
    <row r="4337" spans="1:12" x14ac:dyDescent="0.25">
      <c r="A4337" t="s">
        <v>3432</v>
      </c>
      <c r="B4337" t="s">
        <v>3433</v>
      </c>
      <c r="C4337" t="s">
        <v>17</v>
      </c>
      <c r="D4337" s="1">
        <v>45299.932557870372</v>
      </c>
      <c r="E4337" s="18" t="s">
        <v>11</v>
      </c>
      <c r="F4337" s="13" t="s">
        <v>16</v>
      </c>
      <c r="G4337" t="s">
        <v>14</v>
      </c>
      <c r="H4337">
        <v>0</v>
      </c>
      <c r="I4337" s="2"/>
      <c r="J4337" s="4">
        <v>0</v>
      </c>
      <c r="K4337" t="str">
        <f>IF((LEN(relatorio_Ananindeua[[#This Row],[CIF/CPF/CNPJ]])=14),relatorio_Ananindeua[[#This Row],[CIF/CPF/CNPJ]],relatorio_Ananindeua[[#This Row],[Coluna2]])</f>
        <v>33617198000106</v>
      </c>
      <c r="L4337" t="str">
        <f t="shared" si="68"/>
        <v>336******06</v>
      </c>
    </row>
    <row r="4338" spans="1:12" x14ac:dyDescent="0.25">
      <c r="A4338" t="s">
        <v>638</v>
      </c>
      <c r="B4338" t="s">
        <v>639</v>
      </c>
      <c r="C4338" t="s">
        <v>17</v>
      </c>
      <c r="D4338" s="1">
        <v>45299.932569444441</v>
      </c>
      <c r="E4338" s="18" t="s">
        <v>11</v>
      </c>
      <c r="F4338" s="13" t="s">
        <v>16</v>
      </c>
      <c r="G4338" t="s">
        <v>14</v>
      </c>
      <c r="H4338">
        <v>0</v>
      </c>
      <c r="I4338" s="2"/>
      <c r="J4338" s="4">
        <v>0</v>
      </c>
      <c r="K4338" t="str">
        <f>IF((LEN(relatorio_Ananindeua[[#This Row],[CIF/CPF/CNPJ]])=14),relatorio_Ananindeua[[#This Row],[CIF/CPF/CNPJ]],relatorio_Ananindeua[[#This Row],[Coluna2]])</f>
        <v>14550435000114</v>
      </c>
      <c r="L4338" t="str">
        <f t="shared" si="68"/>
        <v>145******14</v>
      </c>
    </row>
    <row r="4339" spans="1:12" x14ac:dyDescent="0.25">
      <c r="A4339" t="s">
        <v>3238</v>
      </c>
      <c r="B4339" t="s">
        <v>3239</v>
      </c>
      <c r="C4339" t="s">
        <v>17</v>
      </c>
      <c r="D4339" s="1">
        <v>45299.932638888888</v>
      </c>
      <c r="E4339" s="18" t="s">
        <v>11</v>
      </c>
      <c r="F4339" s="13" t="s">
        <v>16</v>
      </c>
      <c r="G4339" t="s">
        <v>14</v>
      </c>
      <c r="H4339">
        <v>0</v>
      </c>
      <c r="I4339" s="2"/>
      <c r="J4339" s="4">
        <v>0</v>
      </c>
      <c r="K4339" t="str">
        <f>IF((LEN(relatorio_Ananindeua[[#This Row],[CIF/CPF/CNPJ]])=14),relatorio_Ananindeua[[#This Row],[CIF/CPF/CNPJ]],relatorio_Ananindeua[[#This Row],[Coluna2]])</f>
        <v>32745740000143</v>
      </c>
      <c r="L4339" t="str">
        <f t="shared" si="68"/>
        <v>327******43</v>
      </c>
    </row>
    <row r="4340" spans="1:12" x14ac:dyDescent="0.25">
      <c r="A4340" t="s">
        <v>535</v>
      </c>
      <c r="B4340" t="s">
        <v>536</v>
      </c>
      <c r="C4340" t="s">
        <v>17</v>
      </c>
      <c r="D4340" s="1">
        <v>45299.932650462964</v>
      </c>
      <c r="E4340" s="18" t="s">
        <v>11</v>
      </c>
      <c r="F4340" s="13" t="s">
        <v>16</v>
      </c>
      <c r="G4340" t="s">
        <v>14</v>
      </c>
      <c r="H4340">
        <v>0</v>
      </c>
      <c r="I4340" s="2"/>
      <c r="J4340" s="4">
        <v>0</v>
      </c>
      <c r="K4340" t="str">
        <f>IF((LEN(relatorio_Ananindeua[[#This Row],[CIF/CPF/CNPJ]])=14),relatorio_Ananindeua[[#This Row],[CIF/CPF/CNPJ]],relatorio_Ananindeua[[#This Row],[Coluna2]])</f>
        <v>13843698000159</v>
      </c>
      <c r="L4340" t="str">
        <f t="shared" si="68"/>
        <v>138******59</v>
      </c>
    </row>
    <row r="4341" spans="1:12" x14ac:dyDescent="0.25">
      <c r="A4341" t="s">
        <v>3422</v>
      </c>
      <c r="B4341" t="s">
        <v>3423</v>
      </c>
      <c r="C4341" t="s">
        <v>17</v>
      </c>
      <c r="D4341" s="1">
        <v>45299.932685185187</v>
      </c>
      <c r="E4341" s="18" t="s">
        <v>11</v>
      </c>
      <c r="F4341" s="13" t="s">
        <v>16</v>
      </c>
      <c r="G4341" t="s">
        <v>14</v>
      </c>
      <c r="H4341">
        <v>0</v>
      </c>
      <c r="I4341" s="2"/>
      <c r="J4341" s="4">
        <v>0</v>
      </c>
      <c r="K4341" t="str">
        <f>IF((LEN(relatorio_Ananindeua[[#This Row],[CIF/CPF/CNPJ]])=14),relatorio_Ananindeua[[#This Row],[CIF/CPF/CNPJ]],relatorio_Ananindeua[[#This Row],[Coluna2]])</f>
        <v>33572269000100</v>
      </c>
      <c r="L4341" t="str">
        <f t="shared" si="68"/>
        <v>335******00</v>
      </c>
    </row>
    <row r="4342" spans="1:12" x14ac:dyDescent="0.25">
      <c r="A4342" t="s">
        <v>903</v>
      </c>
      <c r="B4342" t="s">
        <v>904</v>
      </c>
      <c r="C4342" t="s">
        <v>17</v>
      </c>
      <c r="D4342" s="1">
        <v>45299.932696759257</v>
      </c>
      <c r="E4342" s="18" t="s">
        <v>11</v>
      </c>
      <c r="F4342" s="13" t="s">
        <v>16</v>
      </c>
      <c r="G4342" t="s">
        <v>14</v>
      </c>
      <c r="H4342">
        <v>0</v>
      </c>
      <c r="I4342" s="2"/>
      <c r="J4342" s="4">
        <v>0</v>
      </c>
      <c r="K4342" t="str">
        <f>IF((LEN(relatorio_Ananindeua[[#This Row],[CIF/CPF/CNPJ]])=14),relatorio_Ananindeua[[#This Row],[CIF/CPF/CNPJ]],relatorio_Ananindeua[[#This Row],[Coluna2]])</f>
        <v>17092531000154</v>
      </c>
      <c r="L4342" t="str">
        <f t="shared" si="68"/>
        <v>170******54</v>
      </c>
    </row>
    <row r="4343" spans="1:12" x14ac:dyDescent="0.25">
      <c r="A4343" t="s">
        <v>3414</v>
      </c>
      <c r="B4343" t="s">
        <v>3415</v>
      </c>
      <c r="C4343" t="s">
        <v>17</v>
      </c>
      <c r="D4343" s="1">
        <v>45299.932696759257</v>
      </c>
      <c r="E4343" s="18" t="s">
        <v>11</v>
      </c>
      <c r="F4343" s="13" t="s">
        <v>16</v>
      </c>
      <c r="G4343" t="s">
        <v>14</v>
      </c>
      <c r="H4343">
        <v>0</v>
      </c>
      <c r="I4343" s="2"/>
      <c r="J4343" s="4">
        <v>0</v>
      </c>
      <c r="K4343" t="str">
        <f>IF((LEN(relatorio_Ananindeua[[#This Row],[CIF/CPF/CNPJ]])=14),relatorio_Ananindeua[[#This Row],[CIF/CPF/CNPJ]],relatorio_Ananindeua[[#This Row],[Coluna2]])</f>
        <v>33544717000153</v>
      </c>
      <c r="L4343" t="str">
        <f t="shared" si="68"/>
        <v>335******53</v>
      </c>
    </row>
    <row r="4344" spans="1:12" x14ac:dyDescent="0.25">
      <c r="A4344" t="s">
        <v>3418</v>
      </c>
      <c r="B4344" t="s">
        <v>3419</v>
      </c>
      <c r="C4344" t="s">
        <v>17</v>
      </c>
      <c r="D4344" s="1">
        <v>45299.932696759257</v>
      </c>
      <c r="E4344" s="18" t="s">
        <v>11</v>
      </c>
      <c r="F4344" s="13" t="s">
        <v>16</v>
      </c>
      <c r="G4344" t="s">
        <v>14</v>
      </c>
      <c r="H4344">
        <v>0</v>
      </c>
      <c r="I4344" s="2"/>
      <c r="J4344" s="4">
        <v>0</v>
      </c>
      <c r="K4344" t="str">
        <f>IF((LEN(relatorio_Ananindeua[[#This Row],[CIF/CPF/CNPJ]])=14),relatorio_Ananindeua[[#This Row],[CIF/CPF/CNPJ]],relatorio_Ananindeua[[#This Row],[Coluna2]])</f>
        <v>33554396000178</v>
      </c>
      <c r="L4344" t="str">
        <f t="shared" si="68"/>
        <v>335******78</v>
      </c>
    </row>
    <row r="4345" spans="1:12" x14ac:dyDescent="0.25">
      <c r="A4345" t="s">
        <v>1470</v>
      </c>
      <c r="B4345" t="s">
        <v>1471</v>
      </c>
      <c r="C4345" t="s">
        <v>17</v>
      </c>
      <c r="D4345" s="1">
        <v>45299.93273148148</v>
      </c>
      <c r="E4345" s="18" t="s">
        <v>11</v>
      </c>
      <c r="F4345" s="13" t="s">
        <v>16</v>
      </c>
      <c r="G4345" t="s">
        <v>14</v>
      </c>
      <c r="H4345">
        <v>0</v>
      </c>
      <c r="I4345" s="2"/>
      <c r="J4345" s="4">
        <v>0</v>
      </c>
      <c r="K4345" t="str">
        <f>IF((LEN(relatorio_Ananindeua[[#This Row],[CIF/CPF/CNPJ]])=14),relatorio_Ananindeua[[#This Row],[CIF/CPF/CNPJ]],relatorio_Ananindeua[[#This Row],[Coluna2]])</f>
        <v>21834881000116</v>
      </c>
      <c r="L4345" t="str">
        <f t="shared" si="68"/>
        <v>218******16</v>
      </c>
    </row>
    <row r="4346" spans="1:12" x14ac:dyDescent="0.25">
      <c r="A4346" t="s">
        <v>3408</v>
      </c>
      <c r="B4346" t="s">
        <v>3409</v>
      </c>
      <c r="C4346" t="s">
        <v>17</v>
      </c>
      <c r="D4346" s="1">
        <v>45299.932812500003</v>
      </c>
      <c r="E4346" s="18" t="s">
        <v>11</v>
      </c>
      <c r="F4346" s="13" t="s">
        <v>16</v>
      </c>
      <c r="G4346" t="s">
        <v>14</v>
      </c>
      <c r="H4346">
        <v>0</v>
      </c>
      <c r="I4346" s="2"/>
      <c r="J4346" s="4">
        <v>0</v>
      </c>
      <c r="K4346" t="str">
        <f>IF((LEN(relatorio_Ananindeua[[#This Row],[CIF/CPF/CNPJ]])=14),relatorio_Ananindeua[[#This Row],[CIF/CPF/CNPJ]],relatorio_Ananindeua[[#This Row],[Coluna2]])</f>
        <v>33500204000140</v>
      </c>
      <c r="L4346" t="str">
        <f t="shared" si="68"/>
        <v>335******40</v>
      </c>
    </row>
    <row r="4347" spans="1:12" x14ac:dyDescent="0.25">
      <c r="A4347" t="s">
        <v>3394</v>
      </c>
      <c r="B4347" t="s">
        <v>3395</v>
      </c>
      <c r="C4347" t="s">
        <v>17</v>
      </c>
      <c r="D4347" s="1">
        <v>45299.932835648149</v>
      </c>
      <c r="E4347" s="18" t="s">
        <v>11</v>
      </c>
      <c r="F4347" s="13" t="s">
        <v>16</v>
      </c>
      <c r="G4347" t="s">
        <v>14</v>
      </c>
      <c r="H4347">
        <v>0</v>
      </c>
      <c r="I4347" s="2"/>
      <c r="J4347" s="4">
        <v>0</v>
      </c>
      <c r="K4347" t="str">
        <f>IF((LEN(relatorio_Ananindeua[[#This Row],[CIF/CPF/CNPJ]])=14),relatorio_Ananindeua[[#This Row],[CIF/CPF/CNPJ]],relatorio_Ananindeua[[#This Row],[Coluna2]])</f>
        <v>33424159000192</v>
      </c>
      <c r="L4347" t="str">
        <f t="shared" si="68"/>
        <v>334******92</v>
      </c>
    </row>
    <row r="4348" spans="1:12" x14ac:dyDescent="0.25">
      <c r="A4348" t="s">
        <v>1558</v>
      </c>
      <c r="B4348" t="s">
        <v>1559</v>
      </c>
      <c r="C4348" t="s">
        <v>17</v>
      </c>
      <c r="D4348" s="1">
        <v>45299.932974537034</v>
      </c>
      <c r="E4348" s="18" t="s">
        <v>11</v>
      </c>
      <c r="F4348" s="13" t="s">
        <v>16</v>
      </c>
      <c r="G4348" t="s">
        <v>14</v>
      </c>
      <c r="H4348">
        <v>0</v>
      </c>
      <c r="I4348" s="2"/>
      <c r="J4348" s="4">
        <v>0</v>
      </c>
      <c r="K4348" t="str">
        <f>IF((LEN(relatorio_Ananindeua[[#This Row],[CIF/CPF/CNPJ]])=14),relatorio_Ananindeua[[#This Row],[CIF/CPF/CNPJ]],relatorio_Ananindeua[[#This Row],[Coluna2]])</f>
        <v>22660882000154</v>
      </c>
      <c r="L4348" t="str">
        <f t="shared" si="68"/>
        <v>226******54</v>
      </c>
    </row>
    <row r="4349" spans="1:12" x14ac:dyDescent="0.25">
      <c r="A4349" t="s">
        <v>3390</v>
      </c>
      <c r="B4349" t="s">
        <v>3391</v>
      </c>
      <c r="C4349" t="s">
        <v>17</v>
      </c>
      <c r="D4349" s="1">
        <v>45299.932974537034</v>
      </c>
      <c r="E4349" s="18" t="s">
        <v>11</v>
      </c>
      <c r="F4349" s="13" t="s">
        <v>16</v>
      </c>
      <c r="G4349" t="s">
        <v>14</v>
      </c>
      <c r="H4349">
        <v>0</v>
      </c>
      <c r="I4349" s="2"/>
      <c r="J4349" s="4">
        <v>0</v>
      </c>
      <c r="K4349" t="str">
        <f>IF((LEN(relatorio_Ananindeua[[#This Row],[CIF/CPF/CNPJ]])=14),relatorio_Ananindeua[[#This Row],[CIF/CPF/CNPJ]],relatorio_Ananindeua[[#This Row],[Coluna2]])</f>
        <v>33412536000173</v>
      </c>
      <c r="L4349" t="str">
        <f t="shared" si="68"/>
        <v>334******73</v>
      </c>
    </row>
    <row r="4350" spans="1:12" x14ac:dyDescent="0.25">
      <c r="A4350" t="s">
        <v>3392</v>
      </c>
      <c r="B4350" t="s">
        <v>3393</v>
      </c>
      <c r="C4350" t="s">
        <v>17</v>
      </c>
      <c r="D4350" s="1">
        <v>45299.932974537034</v>
      </c>
      <c r="E4350" s="18" t="s">
        <v>11</v>
      </c>
      <c r="F4350" s="13" t="s">
        <v>16</v>
      </c>
      <c r="G4350" t="s">
        <v>14</v>
      </c>
      <c r="H4350">
        <v>0</v>
      </c>
      <c r="I4350" s="2"/>
      <c r="J4350" s="4">
        <v>0</v>
      </c>
      <c r="K4350" t="str">
        <f>IF((LEN(relatorio_Ananindeua[[#This Row],[CIF/CPF/CNPJ]])=14),relatorio_Ananindeua[[#This Row],[CIF/CPF/CNPJ]],relatorio_Ananindeua[[#This Row],[Coluna2]])</f>
        <v>33413582000197</v>
      </c>
      <c r="L4350" t="str">
        <f t="shared" si="68"/>
        <v>334******97</v>
      </c>
    </row>
    <row r="4351" spans="1:12" x14ac:dyDescent="0.25">
      <c r="A4351" t="s">
        <v>3694</v>
      </c>
      <c r="B4351" t="s">
        <v>3695</v>
      </c>
      <c r="C4351" t="s">
        <v>17</v>
      </c>
      <c r="D4351" s="1">
        <v>45299.932997685188</v>
      </c>
      <c r="E4351" s="18" t="s">
        <v>11</v>
      </c>
      <c r="F4351" s="13" t="s">
        <v>16</v>
      </c>
      <c r="G4351" t="s">
        <v>14</v>
      </c>
      <c r="H4351">
        <v>0</v>
      </c>
      <c r="I4351" s="2"/>
      <c r="J4351" s="4">
        <v>0</v>
      </c>
      <c r="K4351" t="str">
        <f>IF((LEN(relatorio_Ananindeua[[#This Row],[CIF/CPF/CNPJ]])=14),relatorio_Ananindeua[[#This Row],[CIF/CPF/CNPJ]],relatorio_Ananindeua[[#This Row],[Coluna2]])</f>
        <v>34589223000158</v>
      </c>
      <c r="L4351" t="str">
        <f t="shared" si="68"/>
        <v>345******58</v>
      </c>
    </row>
    <row r="4352" spans="1:12" x14ac:dyDescent="0.25">
      <c r="A4352" t="s">
        <v>3388</v>
      </c>
      <c r="B4352" t="s">
        <v>3389</v>
      </c>
      <c r="C4352" t="s">
        <v>17</v>
      </c>
      <c r="D4352" s="1">
        <v>45299.933032407411</v>
      </c>
      <c r="E4352" s="18" t="s">
        <v>11</v>
      </c>
      <c r="F4352" s="13" t="s">
        <v>16</v>
      </c>
      <c r="G4352" t="s">
        <v>14</v>
      </c>
      <c r="H4352">
        <v>0</v>
      </c>
      <c r="I4352" s="2"/>
      <c r="J4352" s="4">
        <v>0</v>
      </c>
      <c r="K4352" t="str">
        <f>IF((LEN(relatorio_Ananindeua[[#This Row],[CIF/CPF/CNPJ]])=14),relatorio_Ananindeua[[#This Row],[CIF/CPF/CNPJ]],relatorio_Ananindeua[[#This Row],[Coluna2]])</f>
        <v>33406837000194</v>
      </c>
      <c r="L4352" t="str">
        <f t="shared" si="68"/>
        <v>334******94</v>
      </c>
    </row>
    <row r="4353" spans="1:12" x14ac:dyDescent="0.25">
      <c r="A4353" t="s">
        <v>2366</v>
      </c>
      <c r="B4353" t="s">
        <v>2367</v>
      </c>
      <c r="C4353" t="s">
        <v>17</v>
      </c>
      <c r="D4353" s="1">
        <v>45299.93304398148</v>
      </c>
      <c r="E4353" s="18" t="s">
        <v>11</v>
      </c>
      <c r="F4353" s="13" t="s">
        <v>16</v>
      </c>
      <c r="G4353" t="s">
        <v>14</v>
      </c>
      <c r="H4353">
        <v>0</v>
      </c>
      <c r="I4353" s="2"/>
      <c r="J4353" s="4">
        <v>0</v>
      </c>
      <c r="K4353" t="str">
        <f>IF((LEN(relatorio_Ananindeua[[#This Row],[CIF/CPF/CNPJ]])=14),relatorio_Ananindeua[[#This Row],[CIF/CPF/CNPJ]],relatorio_Ananindeua[[#This Row],[Coluna2]])</f>
        <v>28511139000119</v>
      </c>
      <c r="L4353" t="str">
        <f t="shared" si="68"/>
        <v>285******19</v>
      </c>
    </row>
    <row r="4354" spans="1:12" x14ac:dyDescent="0.25">
      <c r="A4354" t="s">
        <v>3384</v>
      </c>
      <c r="B4354" t="s">
        <v>3385</v>
      </c>
      <c r="C4354" t="s">
        <v>17</v>
      </c>
      <c r="D4354" s="1">
        <v>45299.93304398148</v>
      </c>
      <c r="E4354" s="18" t="s">
        <v>11</v>
      </c>
      <c r="F4354" s="13" t="s">
        <v>16</v>
      </c>
      <c r="G4354" t="s">
        <v>14</v>
      </c>
      <c r="H4354">
        <v>0</v>
      </c>
      <c r="I4354" s="2"/>
      <c r="J4354" s="4">
        <v>0</v>
      </c>
      <c r="K4354" t="str">
        <f>IF((LEN(relatorio_Ananindeua[[#This Row],[CIF/CPF/CNPJ]])=14),relatorio_Ananindeua[[#This Row],[CIF/CPF/CNPJ]],relatorio_Ananindeua[[#This Row],[Coluna2]])</f>
        <v>33383842000129</v>
      </c>
      <c r="L4354" t="str">
        <f t="shared" si="68"/>
        <v>333******29</v>
      </c>
    </row>
    <row r="4355" spans="1:12" x14ac:dyDescent="0.25">
      <c r="A4355" t="s">
        <v>3380</v>
      </c>
      <c r="B4355" t="s">
        <v>3381</v>
      </c>
      <c r="C4355" t="s">
        <v>17</v>
      </c>
      <c r="D4355" s="1">
        <v>45299.933055555557</v>
      </c>
      <c r="E4355" s="18" t="s">
        <v>11</v>
      </c>
      <c r="F4355" s="13" t="s">
        <v>16</v>
      </c>
      <c r="G4355" t="s">
        <v>14</v>
      </c>
      <c r="H4355">
        <v>0</v>
      </c>
      <c r="I4355" s="2"/>
      <c r="J4355" s="4">
        <v>0</v>
      </c>
      <c r="K4355" t="str">
        <f>IF((LEN(relatorio_Ananindeua[[#This Row],[CIF/CPF/CNPJ]])=14),relatorio_Ananindeua[[#This Row],[CIF/CPF/CNPJ]],relatorio_Ananindeua[[#This Row],[Coluna2]])</f>
        <v>33371986000165</v>
      </c>
      <c r="L4355" t="str">
        <f t="shared" si="68"/>
        <v>333******65</v>
      </c>
    </row>
    <row r="4356" spans="1:12" x14ac:dyDescent="0.25">
      <c r="A4356" t="s">
        <v>3382</v>
      </c>
      <c r="B4356" t="s">
        <v>3383</v>
      </c>
      <c r="C4356" t="s">
        <v>17</v>
      </c>
      <c r="D4356" s="1">
        <v>45299.933055555557</v>
      </c>
      <c r="E4356" s="18" t="s">
        <v>11</v>
      </c>
      <c r="F4356" s="13" t="s">
        <v>16</v>
      </c>
      <c r="G4356" t="s">
        <v>14</v>
      </c>
      <c r="H4356">
        <v>0</v>
      </c>
      <c r="I4356" s="2"/>
      <c r="J4356" s="4">
        <v>0</v>
      </c>
      <c r="K4356" t="str">
        <f>IF((LEN(relatorio_Ananindeua[[#This Row],[CIF/CPF/CNPJ]])=14),relatorio_Ananindeua[[#This Row],[CIF/CPF/CNPJ]],relatorio_Ananindeua[[#This Row],[Coluna2]])</f>
        <v>33381097000189</v>
      </c>
      <c r="L4356" t="str">
        <f t="shared" si="68"/>
        <v>333******89</v>
      </c>
    </row>
    <row r="4357" spans="1:12" x14ac:dyDescent="0.25">
      <c r="A4357" t="s">
        <v>3378</v>
      </c>
      <c r="B4357" t="s">
        <v>3379</v>
      </c>
      <c r="C4357" t="s">
        <v>17</v>
      </c>
      <c r="D4357" s="1">
        <v>45299.933136574073</v>
      </c>
      <c r="E4357" s="18" t="s">
        <v>11</v>
      </c>
      <c r="F4357" s="13" t="s">
        <v>16</v>
      </c>
      <c r="G4357" t="s">
        <v>14</v>
      </c>
      <c r="H4357">
        <v>0</v>
      </c>
      <c r="I4357" s="2"/>
      <c r="J4357" s="4">
        <v>0</v>
      </c>
      <c r="K4357" t="str">
        <f>IF((LEN(relatorio_Ananindeua[[#This Row],[CIF/CPF/CNPJ]])=14),relatorio_Ananindeua[[#This Row],[CIF/CPF/CNPJ]],relatorio_Ananindeua[[#This Row],[Coluna2]])</f>
        <v>33348984000155</v>
      </c>
      <c r="L4357" t="str">
        <f t="shared" si="68"/>
        <v>333******55</v>
      </c>
    </row>
    <row r="4358" spans="1:12" x14ac:dyDescent="0.25">
      <c r="A4358" t="s">
        <v>3358</v>
      </c>
      <c r="B4358" t="s">
        <v>3359</v>
      </c>
      <c r="C4358" t="s">
        <v>17</v>
      </c>
      <c r="D4358" s="1">
        <v>45299.933206018519</v>
      </c>
      <c r="E4358" s="18" t="s">
        <v>11</v>
      </c>
      <c r="F4358" s="13" t="s">
        <v>16</v>
      </c>
      <c r="G4358" t="s">
        <v>14</v>
      </c>
      <c r="H4358">
        <v>0</v>
      </c>
      <c r="I4358" s="2"/>
      <c r="J4358" s="4">
        <v>0</v>
      </c>
      <c r="K4358" t="str">
        <f>IF((LEN(relatorio_Ananindeua[[#This Row],[CIF/CPF/CNPJ]])=14),relatorio_Ananindeua[[#This Row],[CIF/CPF/CNPJ]],relatorio_Ananindeua[[#This Row],[Coluna2]])</f>
        <v>33288017000145</v>
      </c>
      <c r="L4358" t="str">
        <f t="shared" si="68"/>
        <v>332******45</v>
      </c>
    </row>
    <row r="4359" spans="1:12" x14ac:dyDescent="0.25">
      <c r="A4359" t="s">
        <v>3360</v>
      </c>
      <c r="B4359" t="s">
        <v>3361</v>
      </c>
      <c r="C4359" t="s">
        <v>17</v>
      </c>
      <c r="D4359" s="1">
        <v>45299.933206018519</v>
      </c>
      <c r="E4359" s="18" t="s">
        <v>11</v>
      </c>
      <c r="F4359" s="13" t="s">
        <v>16</v>
      </c>
      <c r="G4359" t="s">
        <v>14</v>
      </c>
      <c r="H4359">
        <v>0</v>
      </c>
      <c r="I4359" s="2"/>
      <c r="J4359" s="4">
        <v>0</v>
      </c>
      <c r="K4359" t="str">
        <f>IF((LEN(relatorio_Ananindeua[[#This Row],[CIF/CPF/CNPJ]])=14),relatorio_Ananindeua[[#This Row],[CIF/CPF/CNPJ]],relatorio_Ananindeua[[#This Row],[Coluna2]])</f>
        <v>33288934000120</v>
      </c>
      <c r="L4359" t="str">
        <f t="shared" si="68"/>
        <v>332******20</v>
      </c>
    </row>
    <row r="4360" spans="1:12" x14ac:dyDescent="0.25">
      <c r="A4360" t="s">
        <v>3366</v>
      </c>
      <c r="B4360" t="s">
        <v>3367</v>
      </c>
      <c r="C4360" t="s">
        <v>17</v>
      </c>
      <c r="D4360" s="1">
        <v>45299.933206018519</v>
      </c>
      <c r="E4360" s="18" t="s">
        <v>11</v>
      </c>
      <c r="F4360" s="13" t="s">
        <v>16</v>
      </c>
      <c r="G4360" t="s">
        <v>14</v>
      </c>
      <c r="H4360">
        <v>0</v>
      </c>
      <c r="I4360" s="2"/>
      <c r="J4360" s="4">
        <v>0</v>
      </c>
      <c r="K4360" t="str">
        <f>IF((LEN(relatorio_Ananindeua[[#This Row],[CIF/CPF/CNPJ]])=14),relatorio_Ananindeua[[#This Row],[CIF/CPF/CNPJ]],relatorio_Ananindeua[[#This Row],[Coluna2]])</f>
        <v>33295527000140</v>
      </c>
      <c r="L4360" t="str">
        <f t="shared" si="68"/>
        <v>332******40</v>
      </c>
    </row>
    <row r="4361" spans="1:12" x14ac:dyDescent="0.25">
      <c r="A4361" t="s">
        <v>3368</v>
      </c>
      <c r="B4361" t="s">
        <v>3369</v>
      </c>
      <c r="C4361" t="s">
        <v>17</v>
      </c>
      <c r="D4361" s="1">
        <v>45299.933206018519</v>
      </c>
      <c r="E4361" s="18" t="s">
        <v>11</v>
      </c>
      <c r="F4361" s="13" t="s">
        <v>16</v>
      </c>
      <c r="G4361" t="s">
        <v>14</v>
      </c>
      <c r="H4361">
        <v>0</v>
      </c>
      <c r="I4361" s="2"/>
      <c r="J4361" s="4">
        <v>0</v>
      </c>
      <c r="K4361" t="str">
        <f>IF((LEN(relatorio_Ananindeua[[#This Row],[CIF/CPF/CNPJ]])=14),relatorio_Ananindeua[[#This Row],[CIF/CPF/CNPJ]],relatorio_Ananindeua[[#This Row],[Coluna2]])</f>
        <v>33307384000149</v>
      </c>
      <c r="L4361" t="str">
        <f t="shared" si="68"/>
        <v>333******49</v>
      </c>
    </row>
    <row r="4362" spans="1:12" x14ac:dyDescent="0.25">
      <c r="A4362" t="s">
        <v>1922</v>
      </c>
      <c r="B4362" t="s">
        <v>1923</v>
      </c>
      <c r="C4362" t="s">
        <v>17</v>
      </c>
      <c r="D4362" s="1">
        <v>45299.933229166665</v>
      </c>
      <c r="E4362" s="18" t="s">
        <v>11</v>
      </c>
      <c r="F4362" s="13" t="s">
        <v>16</v>
      </c>
      <c r="G4362" t="s">
        <v>14</v>
      </c>
      <c r="H4362">
        <v>0</v>
      </c>
      <c r="I4362" s="2"/>
      <c r="J4362" s="4">
        <v>0</v>
      </c>
      <c r="K4362" t="str">
        <f>IF((LEN(relatorio_Ananindeua[[#This Row],[CIF/CPF/CNPJ]])=14),relatorio_Ananindeua[[#This Row],[CIF/CPF/CNPJ]],relatorio_Ananindeua[[#This Row],[Coluna2]])</f>
        <v>25272928000156</v>
      </c>
      <c r="L4362" t="str">
        <f t="shared" si="68"/>
        <v>252******56</v>
      </c>
    </row>
    <row r="4363" spans="1:12" x14ac:dyDescent="0.25">
      <c r="A4363" t="s">
        <v>3376</v>
      </c>
      <c r="B4363" t="s">
        <v>3377</v>
      </c>
      <c r="C4363" t="s">
        <v>17</v>
      </c>
      <c r="D4363" s="1">
        <v>45299.933229166665</v>
      </c>
      <c r="E4363" s="18" t="s">
        <v>11</v>
      </c>
      <c r="F4363" s="13" t="s">
        <v>16</v>
      </c>
      <c r="G4363" t="s">
        <v>14</v>
      </c>
      <c r="H4363">
        <v>0</v>
      </c>
      <c r="I4363" s="2"/>
      <c r="J4363" s="4">
        <v>0</v>
      </c>
      <c r="K4363" t="str">
        <f>IF((LEN(relatorio_Ananindeua[[#This Row],[CIF/CPF/CNPJ]])=14),relatorio_Ananindeua[[#This Row],[CIF/CPF/CNPJ]],relatorio_Ananindeua[[#This Row],[Coluna2]])</f>
        <v>33329240000193</v>
      </c>
      <c r="L4363" t="str">
        <f t="shared" si="68"/>
        <v>333******93</v>
      </c>
    </row>
    <row r="4364" spans="1:12" x14ac:dyDescent="0.25">
      <c r="A4364" t="s">
        <v>1191</v>
      </c>
      <c r="B4364" t="s">
        <v>1192</v>
      </c>
      <c r="C4364" t="s">
        <v>17</v>
      </c>
      <c r="D4364" s="1">
        <v>45299.933252314811</v>
      </c>
      <c r="E4364" s="18" t="s">
        <v>11</v>
      </c>
      <c r="F4364" s="13" t="s">
        <v>16</v>
      </c>
      <c r="G4364" t="s">
        <v>14</v>
      </c>
      <c r="H4364">
        <v>0</v>
      </c>
      <c r="I4364" s="2"/>
      <c r="J4364" s="4">
        <v>0</v>
      </c>
      <c r="K4364" t="str">
        <f>IF((LEN(relatorio_Ananindeua[[#This Row],[CIF/CPF/CNPJ]])=14),relatorio_Ananindeua[[#This Row],[CIF/CPF/CNPJ]],relatorio_Ananindeua[[#This Row],[Coluna2]])</f>
        <v>19438343000160</v>
      </c>
      <c r="L4364" t="str">
        <f t="shared" si="68"/>
        <v>194******60</v>
      </c>
    </row>
    <row r="4365" spans="1:12" x14ac:dyDescent="0.25">
      <c r="A4365" t="s">
        <v>2206</v>
      </c>
      <c r="B4365" t="s">
        <v>2207</v>
      </c>
      <c r="C4365" t="s">
        <v>17</v>
      </c>
      <c r="D4365" s="1">
        <v>45299.933321759258</v>
      </c>
      <c r="E4365" s="18" t="s">
        <v>11</v>
      </c>
      <c r="F4365" s="13" t="s">
        <v>16</v>
      </c>
      <c r="G4365" t="s">
        <v>14</v>
      </c>
      <c r="H4365">
        <v>0</v>
      </c>
      <c r="I4365" s="2"/>
      <c r="J4365" s="4">
        <v>0</v>
      </c>
      <c r="K4365" t="str">
        <f>IF((LEN(relatorio_Ananindeua[[#This Row],[CIF/CPF/CNPJ]])=14),relatorio_Ananindeua[[#This Row],[CIF/CPF/CNPJ]],relatorio_Ananindeua[[#This Row],[Coluna2]])</f>
        <v>27632000000160</v>
      </c>
      <c r="L4365" t="str">
        <f t="shared" si="68"/>
        <v>276******60</v>
      </c>
    </row>
    <row r="4366" spans="1:12" x14ac:dyDescent="0.25">
      <c r="A4366" t="s">
        <v>3334</v>
      </c>
      <c r="B4366" t="s">
        <v>3335</v>
      </c>
      <c r="C4366" t="s">
        <v>17</v>
      </c>
      <c r="D4366" s="1">
        <v>45299.933449074073</v>
      </c>
      <c r="E4366" s="18" t="s">
        <v>11</v>
      </c>
      <c r="F4366" s="13" t="s">
        <v>16</v>
      </c>
      <c r="G4366" t="s">
        <v>14</v>
      </c>
      <c r="H4366">
        <v>0</v>
      </c>
      <c r="I4366" s="2"/>
      <c r="J4366" s="4">
        <v>0</v>
      </c>
      <c r="K4366" t="str">
        <f>IF((LEN(relatorio_Ananindeua[[#This Row],[CIF/CPF/CNPJ]])=14),relatorio_Ananindeua[[#This Row],[CIF/CPF/CNPJ]],relatorio_Ananindeua[[#This Row],[Coluna2]])</f>
        <v>33121185000141</v>
      </c>
      <c r="L4366" t="str">
        <f t="shared" si="68"/>
        <v>331******41</v>
      </c>
    </row>
    <row r="4367" spans="1:12" x14ac:dyDescent="0.25">
      <c r="A4367" t="s">
        <v>3352</v>
      </c>
      <c r="B4367" t="s">
        <v>3353</v>
      </c>
      <c r="C4367" t="s">
        <v>17</v>
      </c>
      <c r="D4367" s="1">
        <v>45299.933449074073</v>
      </c>
      <c r="E4367" s="18" t="s">
        <v>11</v>
      </c>
      <c r="F4367" s="13" t="s">
        <v>16</v>
      </c>
      <c r="G4367" t="s">
        <v>14</v>
      </c>
      <c r="H4367">
        <v>0</v>
      </c>
      <c r="I4367" s="2"/>
      <c r="J4367" s="4">
        <v>0</v>
      </c>
      <c r="K4367" t="str">
        <f>IF((LEN(relatorio_Ananindeua[[#This Row],[CIF/CPF/CNPJ]])=14),relatorio_Ananindeua[[#This Row],[CIF/CPF/CNPJ]],relatorio_Ananindeua[[#This Row],[Coluna2]])</f>
        <v>33195962000100</v>
      </c>
      <c r="L4367" t="str">
        <f t="shared" si="68"/>
        <v>331******00</v>
      </c>
    </row>
    <row r="4368" spans="1:12" x14ac:dyDescent="0.25">
      <c r="A4368" t="s">
        <v>1022</v>
      </c>
      <c r="B4368" t="s">
        <v>1023</v>
      </c>
      <c r="C4368" t="s">
        <v>17</v>
      </c>
      <c r="D4368" s="1">
        <v>45299.93346064815</v>
      </c>
      <c r="E4368" s="18" t="s">
        <v>11</v>
      </c>
      <c r="F4368" s="13" t="s">
        <v>16</v>
      </c>
      <c r="G4368" t="s">
        <v>14</v>
      </c>
      <c r="H4368">
        <v>0</v>
      </c>
      <c r="I4368" s="2"/>
      <c r="J4368" s="4">
        <v>0</v>
      </c>
      <c r="K4368" t="str">
        <f>IF((LEN(relatorio_Ananindeua[[#This Row],[CIF/CPF/CNPJ]])=14),relatorio_Ananindeua[[#This Row],[CIF/CPF/CNPJ]],relatorio_Ananindeua[[#This Row],[Coluna2]])</f>
        <v>17843685000130</v>
      </c>
      <c r="L4368" t="str">
        <f t="shared" si="68"/>
        <v>178******30</v>
      </c>
    </row>
    <row r="4369" spans="1:12" x14ac:dyDescent="0.25">
      <c r="A4369" t="s">
        <v>3342</v>
      </c>
      <c r="B4369" t="s">
        <v>3343</v>
      </c>
      <c r="C4369" t="s">
        <v>17</v>
      </c>
      <c r="D4369" s="1">
        <v>45299.933472222219</v>
      </c>
      <c r="E4369" s="18" t="s">
        <v>11</v>
      </c>
      <c r="F4369" s="13" t="s">
        <v>16</v>
      </c>
      <c r="G4369" t="s">
        <v>14</v>
      </c>
      <c r="H4369">
        <v>0</v>
      </c>
      <c r="I4369" s="2"/>
      <c r="J4369" s="4">
        <v>0</v>
      </c>
      <c r="K4369" t="str">
        <f>IF((LEN(relatorio_Ananindeua[[#This Row],[CIF/CPF/CNPJ]])=14),relatorio_Ananindeua[[#This Row],[CIF/CPF/CNPJ]],relatorio_Ananindeua[[#This Row],[Coluna2]])</f>
        <v>33158853000105</v>
      </c>
      <c r="L4369" t="str">
        <f t="shared" si="68"/>
        <v>331******05</v>
      </c>
    </row>
    <row r="4370" spans="1:12" x14ac:dyDescent="0.25">
      <c r="A4370" t="s">
        <v>3344</v>
      </c>
      <c r="B4370" t="s">
        <v>3345</v>
      </c>
      <c r="C4370" t="s">
        <v>17</v>
      </c>
      <c r="D4370" s="1">
        <v>45299.933472222219</v>
      </c>
      <c r="E4370" s="18" t="s">
        <v>11</v>
      </c>
      <c r="F4370" s="13" t="s">
        <v>16</v>
      </c>
      <c r="G4370" t="s">
        <v>14</v>
      </c>
      <c r="H4370">
        <v>0</v>
      </c>
      <c r="I4370" s="2"/>
      <c r="J4370" s="4">
        <v>0</v>
      </c>
      <c r="K4370" t="str">
        <f>IF((LEN(relatorio_Ananindeua[[#This Row],[CIF/CPF/CNPJ]])=14),relatorio_Ananindeua[[#This Row],[CIF/CPF/CNPJ]],relatorio_Ananindeua[[#This Row],[Coluna2]])</f>
        <v>33166873000128</v>
      </c>
      <c r="L4370" t="str">
        <f t="shared" ref="L4370:L4433" si="69">_xlfn.CONCAT(LEFT(A4370,3),REPT("*",6),RIGHT(A4370,2))</f>
        <v>331******28</v>
      </c>
    </row>
    <row r="4371" spans="1:12" x14ac:dyDescent="0.25">
      <c r="A4371" t="s">
        <v>3346</v>
      </c>
      <c r="B4371" t="s">
        <v>3347</v>
      </c>
      <c r="C4371" t="s">
        <v>17</v>
      </c>
      <c r="D4371" s="1">
        <v>45299.933472222219</v>
      </c>
      <c r="E4371" s="18" t="s">
        <v>11</v>
      </c>
      <c r="F4371" s="13" t="s">
        <v>16</v>
      </c>
      <c r="G4371" t="s">
        <v>14</v>
      </c>
      <c r="H4371">
        <v>0</v>
      </c>
      <c r="I4371" s="2"/>
      <c r="J4371" s="4">
        <v>0</v>
      </c>
      <c r="K4371" t="str">
        <f>IF((LEN(relatorio_Ananindeua[[#This Row],[CIF/CPF/CNPJ]])=14),relatorio_Ananindeua[[#This Row],[CIF/CPF/CNPJ]],relatorio_Ananindeua[[#This Row],[Coluna2]])</f>
        <v>33168407000181</v>
      </c>
      <c r="L4371" t="str">
        <f t="shared" si="69"/>
        <v>331******81</v>
      </c>
    </row>
    <row r="4372" spans="1:12" x14ac:dyDescent="0.25">
      <c r="A4372" t="s">
        <v>13492</v>
      </c>
      <c r="B4372" t="s">
        <v>13493</v>
      </c>
      <c r="C4372" t="s">
        <v>17</v>
      </c>
      <c r="D4372" s="1">
        <v>45299.933541666665</v>
      </c>
      <c r="E4372" s="18" t="s">
        <v>11</v>
      </c>
      <c r="F4372" s="13" t="s">
        <v>16</v>
      </c>
      <c r="G4372" t="s">
        <v>14</v>
      </c>
      <c r="H4372">
        <v>0</v>
      </c>
      <c r="I4372" s="2"/>
      <c r="J4372" s="4">
        <v>0</v>
      </c>
      <c r="K4372" t="str">
        <f>IF((LEN(relatorio_Ananindeua[[#This Row],[CIF/CPF/CNPJ]])=14),relatorio_Ananindeua[[#This Row],[CIF/CPF/CNPJ]],relatorio_Ananindeua[[#This Row],[Coluna2]])</f>
        <v>97528799000125</v>
      </c>
      <c r="L4372" t="str">
        <f t="shared" si="69"/>
        <v>975******25</v>
      </c>
    </row>
    <row r="4373" spans="1:12" x14ac:dyDescent="0.25">
      <c r="A4373" t="s">
        <v>3322</v>
      </c>
      <c r="B4373" t="s">
        <v>3323</v>
      </c>
      <c r="C4373" t="s">
        <v>17</v>
      </c>
      <c r="D4373" s="1">
        <v>45299.933611111112</v>
      </c>
      <c r="E4373" s="18" t="s">
        <v>11</v>
      </c>
      <c r="F4373" s="13" t="s">
        <v>16</v>
      </c>
      <c r="G4373" t="s">
        <v>14</v>
      </c>
      <c r="H4373">
        <v>0</v>
      </c>
      <c r="I4373" s="2"/>
      <c r="J4373" s="4">
        <v>0</v>
      </c>
      <c r="K4373" t="str">
        <f>IF((LEN(relatorio_Ananindeua[[#This Row],[CIF/CPF/CNPJ]])=14),relatorio_Ananindeua[[#This Row],[CIF/CPF/CNPJ]],relatorio_Ananindeua[[#This Row],[Coluna2]])</f>
        <v>33070854000101</v>
      </c>
      <c r="L4373" t="str">
        <f t="shared" si="69"/>
        <v>330******01</v>
      </c>
    </row>
    <row r="4374" spans="1:12" x14ac:dyDescent="0.25">
      <c r="A4374" t="s">
        <v>3318</v>
      </c>
      <c r="B4374" t="s">
        <v>3319</v>
      </c>
      <c r="C4374" t="s">
        <v>17</v>
      </c>
      <c r="D4374" s="1">
        <v>45299.933715277781</v>
      </c>
      <c r="E4374" s="18" t="s">
        <v>11</v>
      </c>
      <c r="F4374" s="13" t="s">
        <v>16</v>
      </c>
      <c r="G4374" t="s">
        <v>14</v>
      </c>
      <c r="H4374">
        <v>0</v>
      </c>
      <c r="I4374" s="2"/>
      <c r="J4374" s="4">
        <v>0</v>
      </c>
      <c r="K4374" t="str">
        <f>IF((LEN(relatorio_Ananindeua[[#This Row],[CIF/CPF/CNPJ]])=14),relatorio_Ananindeua[[#This Row],[CIF/CPF/CNPJ]],relatorio_Ananindeua[[#This Row],[Coluna2]])</f>
        <v>33050656000178</v>
      </c>
      <c r="L4374" t="str">
        <f t="shared" si="69"/>
        <v>330******78</v>
      </c>
    </row>
    <row r="4375" spans="1:12" x14ac:dyDescent="0.25">
      <c r="A4375" t="s">
        <v>941</v>
      </c>
      <c r="B4375" t="s">
        <v>942</v>
      </c>
      <c r="C4375" t="s">
        <v>17</v>
      </c>
      <c r="D4375" s="1">
        <v>45299.933738425927</v>
      </c>
      <c r="E4375" s="18" t="s">
        <v>11</v>
      </c>
      <c r="F4375" s="13" t="s">
        <v>16</v>
      </c>
      <c r="G4375" t="s">
        <v>14</v>
      </c>
      <c r="H4375">
        <v>0</v>
      </c>
      <c r="I4375" s="2"/>
      <c r="J4375" s="4">
        <v>0</v>
      </c>
      <c r="K4375" t="str">
        <f>IF((LEN(relatorio_Ananindeua[[#This Row],[CIF/CPF/CNPJ]])=14),relatorio_Ananindeua[[#This Row],[CIF/CPF/CNPJ]],relatorio_Ananindeua[[#This Row],[Coluna2]])</f>
        <v>17342238000106</v>
      </c>
      <c r="L4375" t="str">
        <f t="shared" si="69"/>
        <v>173******06</v>
      </c>
    </row>
    <row r="4376" spans="1:12" x14ac:dyDescent="0.25">
      <c r="A4376" t="s">
        <v>3310</v>
      </c>
      <c r="B4376" t="s">
        <v>3311</v>
      </c>
      <c r="C4376" t="s">
        <v>17</v>
      </c>
      <c r="D4376" s="1">
        <v>45299.933738425927</v>
      </c>
      <c r="E4376" s="18" t="s">
        <v>11</v>
      </c>
      <c r="F4376" s="13" t="s">
        <v>16</v>
      </c>
      <c r="G4376" t="s">
        <v>14</v>
      </c>
      <c r="H4376">
        <v>0</v>
      </c>
      <c r="I4376" s="2"/>
      <c r="J4376" s="4">
        <v>0</v>
      </c>
      <c r="K4376" t="str">
        <f>IF((LEN(relatorio_Ananindeua[[#This Row],[CIF/CPF/CNPJ]])=14),relatorio_Ananindeua[[#This Row],[CIF/CPF/CNPJ]],relatorio_Ananindeua[[#This Row],[Coluna2]])</f>
        <v>33009601000114</v>
      </c>
      <c r="L4376" t="str">
        <f t="shared" si="69"/>
        <v>330******14</v>
      </c>
    </row>
    <row r="4377" spans="1:12" x14ac:dyDescent="0.25">
      <c r="A4377" t="s">
        <v>3312</v>
      </c>
      <c r="B4377" t="s">
        <v>3313</v>
      </c>
      <c r="C4377" t="s">
        <v>17</v>
      </c>
      <c r="D4377" s="1">
        <v>45299.933738425927</v>
      </c>
      <c r="E4377" s="18" t="s">
        <v>11</v>
      </c>
      <c r="F4377" s="13" t="s">
        <v>16</v>
      </c>
      <c r="G4377" t="s">
        <v>14</v>
      </c>
      <c r="H4377">
        <v>0</v>
      </c>
      <c r="I4377" s="2"/>
      <c r="J4377" s="4">
        <v>0</v>
      </c>
      <c r="K4377" t="str">
        <f>IF((LEN(relatorio_Ananindeua[[#This Row],[CIF/CPF/CNPJ]])=14),relatorio_Ananindeua[[#This Row],[CIF/CPF/CNPJ]],relatorio_Ananindeua[[#This Row],[Coluna2]])</f>
        <v>33018760000185</v>
      </c>
      <c r="L4377" t="str">
        <f t="shared" si="69"/>
        <v>330******85</v>
      </c>
    </row>
    <row r="4378" spans="1:12" x14ac:dyDescent="0.25">
      <c r="A4378" t="s">
        <v>3314</v>
      </c>
      <c r="B4378" t="s">
        <v>3315</v>
      </c>
      <c r="C4378" t="s">
        <v>17</v>
      </c>
      <c r="D4378" s="1">
        <v>45299.933738425927</v>
      </c>
      <c r="E4378" s="18" t="s">
        <v>11</v>
      </c>
      <c r="F4378" s="13" t="s">
        <v>16</v>
      </c>
      <c r="G4378" t="s">
        <v>14</v>
      </c>
      <c r="H4378">
        <v>0</v>
      </c>
      <c r="I4378" s="2"/>
      <c r="J4378" s="4">
        <v>0</v>
      </c>
      <c r="K4378" t="str">
        <f>IF((LEN(relatorio_Ananindeua[[#This Row],[CIF/CPF/CNPJ]])=14),relatorio_Ananindeua[[#This Row],[CIF/CPF/CNPJ]],relatorio_Ananindeua[[#This Row],[Coluna2]])</f>
        <v>33023749000103</v>
      </c>
      <c r="L4378" t="str">
        <f t="shared" si="69"/>
        <v>330******03</v>
      </c>
    </row>
    <row r="4379" spans="1:12" x14ac:dyDescent="0.25">
      <c r="A4379" t="s">
        <v>3316</v>
      </c>
      <c r="B4379" t="s">
        <v>3317</v>
      </c>
      <c r="C4379" t="s">
        <v>17</v>
      </c>
      <c r="D4379" s="1">
        <v>45299.933749999997</v>
      </c>
      <c r="E4379" s="18" t="s">
        <v>11</v>
      </c>
      <c r="F4379" s="13" t="s">
        <v>16</v>
      </c>
      <c r="G4379" t="s">
        <v>14</v>
      </c>
      <c r="H4379">
        <v>0</v>
      </c>
      <c r="I4379" s="2"/>
      <c r="J4379" s="4">
        <v>0</v>
      </c>
      <c r="K4379" t="str">
        <f>IF((LEN(relatorio_Ananindeua[[#This Row],[CIF/CPF/CNPJ]])=14),relatorio_Ananindeua[[#This Row],[CIF/CPF/CNPJ]],relatorio_Ananindeua[[#This Row],[Coluna2]])</f>
        <v>33035918000125</v>
      </c>
      <c r="L4379" t="str">
        <f t="shared" si="69"/>
        <v>330******25</v>
      </c>
    </row>
    <row r="4380" spans="1:12" x14ac:dyDescent="0.25">
      <c r="A4380" t="s">
        <v>3294</v>
      </c>
      <c r="B4380" t="s">
        <v>3295</v>
      </c>
      <c r="C4380" t="s">
        <v>17</v>
      </c>
      <c r="D4380" s="1">
        <v>45299.933807870373</v>
      </c>
      <c r="E4380" s="18" t="s">
        <v>11</v>
      </c>
      <c r="F4380" s="13" t="s">
        <v>16</v>
      </c>
      <c r="G4380" t="s">
        <v>14</v>
      </c>
      <c r="H4380">
        <v>0</v>
      </c>
      <c r="I4380" s="2"/>
      <c r="J4380" s="4">
        <v>0</v>
      </c>
      <c r="K4380" t="str">
        <f>IF((LEN(relatorio_Ananindeua[[#This Row],[CIF/CPF/CNPJ]])=14),relatorio_Ananindeua[[#This Row],[CIF/CPF/CNPJ]],relatorio_Ananindeua[[#This Row],[Coluna2]])</f>
        <v>32948238000130</v>
      </c>
      <c r="L4380" t="str">
        <f t="shared" si="69"/>
        <v>329******30</v>
      </c>
    </row>
    <row r="4381" spans="1:12" x14ac:dyDescent="0.25">
      <c r="A4381" t="s">
        <v>3234</v>
      </c>
      <c r="B4381" t="s">
        <v>3235</v>
      </c>
      <c r="C4381" t="s">
        <v>17</v>
      </c>
      <c r="D4381" s="1">
        <v>45299.933842592596</v>
      </c>
      <c r="E4381" s="18" t="s">
        <v>11</v>
      </c>
      <c r="F4381" s="13" t="s">
        <v>16</v>
      </c>
      <c r="G4381" t="s">
        <v>14</v>
      </c>
      <c r="H4381">
        <v>0</v>
      </c>
      <c r="I4381" s="2"/>
      <c r="J4381" s="4">
        <v>0</v>
      </c>
      <c r="K4381" t="str">
        <f>IF((LEN(relatorio_Ananindeua[[#This Row],[CIF/CPF/CNPJ]])=14),relatorio_Ananindeua[[#This Row],[CIF/CPF/CNPJ]],relatorio_Ananindeua[[#This Row],[Coluna2]])</f>
        <v>32735842000188</v>
      </c>
      <c r="L4381" t="str">
        <f t="shared" si="69"/>
        <v>327******88</v>
      </c>
    </row>
    <row r="4382" spans="1:12" x14ac:dyDescent="0.25">
      <c r="A4382" t="s">
        <v>3292</v>
      </c>
      <c r="B4382" t="s">
        <v>3293</v>
      </c>
      <c r="C4382" t="s">
        <v>17</v>
      </c>
      <c r="D4382" s="1">
        <v>45299.933912037035</v>
      </c>
      <c r="E4382" s="18" t="s">
        <v>11</v>
      </c>
      <c r="F4382" s="13" t="s">
        <v>16</v>
      </c>
      <c r="G4382" t="s">
        <v>14</v>
      </c>
      <c r="H4382">
        <v>0</v>
      </c>
      <c r="I4382" s="2"/>
      <c r="J4382" s="4">
        <v>0</v>
      </c>
      <c r="K4382" t="str">
        <f>IF((LEN(relatorio_Ananindeua[[#This Row],[CIF/CPF/CNPJ]])=14),relatorio_Ananindeua[[#This Row],[CIF/CPF/CNPJ]],relatorio_Ananindeua[[#This Row],[Coluna2]])</f>
        <v>32947620000129</v>
      </c>
      <c r="L4382" t="str">
        <f t="shared" si="69"/>
        <v>329******29</v>
      </c>
    </row>
    <row r="4383" spans="1:12" x14ac:dyDescent="0.25">
      <c r="A4383" t="s">
        <v>3302</v>
      </c>
      <c r="B4383" t="s">
        <v>3303</v>
      </c>
      <c r="C4383" t="s">
        <v>17</v>
      </c>
      <c r="D4383" s="1">
        <v>45299.933912037035</v>
      </c>
      <c r="E4383" s="18" t="s">
        <v>11</v>
      </c>
      <c r="F4383" s="13" t="s">
        <v>16</v>
      </c>
      <c r="G4383" t="s">
        <v>14</v>
      </c>
      <c r="H4383">
        <v>0</v>
      </c>
      <c r="I4383" s="2"/>
      <c r="J4383" s="4">
        <v>0</v>
      </c>
      <c r="K4383" t="str">
        <f>IF((LEN(relatorio_Ananindeua[[#This Row],[CIF/CPF/CNPJ]])=14),relatorio_Ananindeua[[#This Row],[CIF/CPF/CNPJ]],relatorio_Ananindeua[[#This Row],[Coluna2]])</f>
        <v>32955365000166</v>
      </c>
      <c r="L4383" t="str">
        <f t="shared" si="69"/>
        <v>329******66</v>
      </c>
    </row>
    <row r="4384" spans="1:12" x14ac:dyDescent="0.25">
      <c r="A4384" t="s">
        <v>3304</v>
      </c>
      <c r="B4384" t="s">
        <v>3305</v>
      </c>
      <c r="C4384" t="s">
        <v>17</v>
      </c>
      <c r="D4384" s="1">
        <v>45299.933912037035</v>
      </c>
      <c r="E4384" s="18" t="s">
        <v>11</v>
      </c>
      <c r="F4384" s="13" t="s">
        <v>16</v>
      </c>
      <c r="G4384" t="s">
        <v>14</v>
      </c>
      <c r="H4384">
        <v>0</v>
      </c>
      <c r="I4384" s="2"/>
      <c r="J4384" s="4">
        <v>0</v>
      </c>
      <c r="K4384" t="str">
        <f>IF((LEN(relatorio_Ananindeua[[#This Row],[CIF/CPF/CNPJ]])=14),relatorio_Ananindeua[[#This Row],[CIF/CPF/CNPJ]],relatorio_Ananindeua[[#This Row],[Coluna2]])</f>
        <v>32956780000134</v>
      </c>
      <c r="L4384" t="str">
        <f t="shared" si="69"/>
        <v>329******34</v>
      </c>
    </row>
    <row r="4385" spans="1:12" x14ac:dyDescent="0.25">
      <c r="A4385" t="s">
        <v>3288</v>
      </c>
      <c r="B4385" t="s">
        <v>3289</v>
      </c>
      <c r="C4385" t="s">
        <v>17</v>
      </c>
      <c r="D4385" s="1">
        <v>45299.934039351851</v>
      </c>
      <c r="E4385" s="18" t="s">
        <v>11</v>
      </c>
      <c r="F4385" s="13" t="s">
        <v>16</v>
      </c>
      <c r="G4385" t="s">
        <v>14</v>
      </c>
      <c r="H4385">
        <v>0</v>
      </c>
      <c r="I4385" s="2"/>
      <c r="J4385" s="4">
        <v>0</v>
      </c>
      <c r="K4385" t="str">
        <f>IF((LEN(relatorio_Ananindeua[[#This Row],[CIF/CPF/CNPJ]])=14),relatorio_Ananindeua[[#This Row],[CIF/CPF/CNPJ]],relatorio_Ananindeua[[#This Row],[Coluna2]])</f>
        <v>32934819000112</v>
      </c>
      <c r="L4385" t="str">
        <f t="shared" si="69"/>
        <v>329******12</v>
      </c>
    </row>
    <row r="4386" spans="1:12" x14ac:dyDescent="0.25">
      <c r="A4386" t="s">
        <v>235</v>
      </c>
      <c r="B4386" t="s">
        <v>236</v>
      </c>
      <c r="C4386" t="s">
        <v>17</v>
      </c>
      <c r="D4386" s="1">
        <v>45299.934062499997</v>
      </c>
      <c r="E4386" s="18" t="s">
        <v>11</v>
      </c>
      <c r="F4386" s="13" t="s">
        <v>16</v>
      </c>
      <c r="G4386" t="s">
        <v>14</v>
      </c>
      <c r="H4386">
        <v>0</v>
      </c>
      <c r="I4386" s="2"/>
      <c r="J4386" s="4">
        <v>0</v>
      </c>
      <c r="K4386" t="str">
        <f>IF((LEN(relatorio_Ananindeua[[#This Row],[CIF/CPF/CNPJ]])=14),relatorio_Ananindeua[[#This Row],[CIF/CPF/CNPJ]],relatorio_Ananindeua[[#This Row],[Coluna2]])</f>
        <v>12441833000177</v>
      </c>
      <c r="L4386" t="str">
        <f t="shared" si="69"/>
        <v>124******77</v>
      </c>
    </row>
    <row r="4387" spans="1:12" x14ac:dyDescent="0.25">
      <c r="A4387" t="s">
        <v>1776</v>
      </c>
      <c r="B4387" t="s">
        <v>1777</v>
      </c>
      <c r="C4387" t="s">
        <v>17</v>
      </c>
      <c r="D4387" s="1">
        <v>45299.934062499997</v>
      </c>
      <c r="E4387" s="18" t="s">
        <v>11</v>
      </c>
      <c r="F4387" s="13" t="s">
        <v>16</v>
      </c>
      <c r="G4387" t="s">
        <v>14</v>
      </c>
      <c r="H4387">
        <v>0</v>
      </c>
      <c r="I4387" s="2"/>
      <c r="J4387" s="4">
        <v>0</v>
      </c>
      <c r="K4387" t="str">
        <f>IF((LEN(relatorio_Ananindeua[[#This Row],[CIF/CPF/CNPJ]])=14),relatorio_Ananindeua[[#This Row],[CIF/CPF/CNPJ]],relatorio_Ananindeua[[#This Row],[Coluna2]])</f>
        <v>24297453000190</v>
      </c>
      <c r="L4387" t="str">
        <f t="shared" si="69"/>
        <v>242******90</v>
      </c>
    </row>
    <row r="4388" spans="1:12" x14ac:dyDescent="0.25">
      <c r="A4388" t="s">
        <v>2604</v>
      </c>
      <c r="B4388" t="s">
        <v>2605</v>
      </c>
      <c r="C4388" t="s">
        <v>17</v>
      </c>
      <c r="D4388" s="1">
        <v>45299.934062499997</v>
      </c>
      <c r="E4388" s="18" t="s">
        <v>11</v>
      </c>
      <c r="F4388" s="13" t="s">
        <v>16</v>
      </c>
      <c r="G4388" t="s">
        <v>14</v>
      </c>
      <c r="H4388">
        <v>0</v>
      </c>
      <c r="I4388" s="2"/>
      <c r="J4388" s="4">
        <v>0</v>
      </c>
      <c r="K4388" t="str">
        <f>IF((LEN(relatorio_Ananindeua[[#This Row],[CIF/CPF/CNPJ]])=14),relatorio_Ananindeua[[#This Row],[CIF/CPF/CNPJ]],relatorio_Ananindeua[[#This Row],[Coluna2]])</f>
        <v>29579260000145</v>
      </c>
      <c r="L4388" t="str">
        <f t="shared" si="69"/>
        <v>295******45</v>
      </c>
    </row>
    <row r="4389" spans="1:12" x14ac:dyDescent="0.25">
      <c r="A4389" t="s">
        <v>3284</v>
      </c>
      <c r="B4389" t="s">
        <v>3285</v>
      </c>
      <c r="C4389" t="s">
        <v>17</v>
      </c>
      <c r="D4389" s="1">
        <v>45299.93408564815</v>
      </c>
      <c r="E4389" s="18" t="s">
        <v>11</v>
      </c>
      <c r="F4389" s="13" t="s">
        <v>16</v>
      </c>
      <c r="G4389" t="s">
        <v>14</v>
      </c>
      <c r="H4389">
        <v>0</v>
      </c>
      <c r="I4389" s="2"/>
      <c r="J4389" s="4">
        <v>0</v>
      </c>
      <c r="K4389" t="str">
        <f>IF((LEN(relatorio_Ananindeua[[#This Row],[CIF/CPF/CNPJ]])=14),relatorio_Ananindeua[[#This Row],[CIF/CPF/CNPJ]],relatorio_Ananindeua[[#This Row],[Coluna2]])</f>
        <v>32888628000161</v>
      </c>
      <c r="L4389" t="str">
        <f t="shared" si="69"/>
        <v>328******61</v>
      </c>
    </row>
    <row r="4390" spans="1:12" x14ac:dyDescent="0.25">
      <c r="A4390" t="s">
        <v>3278</v>
      </c>
      <c r="B4390" t="s">
        <v>3279</v>
      </c>
      <c r="C4390" t="s">
        <v>17</v>
      </c>
      <c r="D4390" s="1">
        <v>45299.93409722222</v>
      </c>
      <c r="E4390" s="18" t="s">
        <v>11</v>
      </c>
      <c r="F4390" s="13" t="s">
        <v>16</v>
      </c>
      <c r="G4390" t="s">
        <v>14</v>
      </c>
      <c r="H4390">
        <v>0</v>
      </c>
      <c r="I4390" s="2"/>
      <c r="J4390" s="4">
        <v>0</v>
      </c>
      <c r="K4390" t="str">
        <f>IF((LEN(relatorio_Ananindeua[[#This Row],[CIF/CPF/CNPJ]])=14),relatorio_Ananindeua[[#This Row],[CIF/CPF/CNPJ]],relatorio_Ananindeua[[#This Row],[Coluna2]])</f>
        <v>32880039000137</v>
      </c>
      <c r="L4390" t="str">
        <f t="shared" si="69"/>
        <v>328******37</v>
      </c>
    </row>
    <row r="4391" spans="1:12" x14ac:dyDescent="0.25">
      <c r="A4391" t="s">
        <v>1664</v>
      </c>
      <c r="B4391" t="s">
        <v>1665</v>
      </c>
      <c r="C4391" t="s">
        <v>17</v>
      </c>
      <c r="D4391" s="1">
        <v>45299.934120370373</v>
      </c>
      <c r="E4391" s="18" t="s">
        <v>11</v>
      </c>
      <c r="F4391" s="13" t="s">
        <v>16</v>
      </c>
      <c r="G4391" t="s">
        <v>14</v>
      </c>
      <c r="H4391">
        <v>0</v>
      </c>
      <c r="I4391" s="2"/>
      <c r="J4391" s="4">
        <v>0</v>
      </c>
      <c r="K4391" t="str">
        <f>IF((LEN(relatorio_Ananindeua[[#This Row],[CIF/CPF/CNPJ]])=14),relatorio_Ananindeua[[#This Row],[CIF/CPF/CNPJ]],relatorio_Ananindeua[[#This Row],[Coluna2]])</f>
        <v>23573882000180</v>
      </c>
      <c r="L4391" t="str">
        <f t="shared" si="69"/>
        <v>235******80</v>
      </c>
    </row>
    <row r="4392" spans="1:12" x14ac:dyDescent="0.25">
      <c r="A4392" t="s">
        <v>1668</v>
      </c>
      <c r="B4392" t="s">
        <v>1669</v>
      </c>
      <c r="C4392" t="s">
        <v>17</v>
      </c>
      <c r="D4392" s="1">
        <v>45299.93414351852</v>
      </c>
      <c r="E4392" s="18" t="s">
        <v>11</v>
      </c>
      <c r="F4392" s="13" t="s">
        <v>16</v>
      </c>
      <c r="G4392" t="s">
        <v>14</v>
      </c>
      <c r="H4392">
        <v>0</v>
      </c>
      <c r="I4392" s="2"/>
      <c r="J4392" s="4">
        <v>0</v>
      </c>
      <c r="K4392" t="str">
        <f>IF((LEN(relatorio_Ananindeua[[#This Row],[CIF/CPF/CNPJ]])=14),relatorio_Ananindeua[[#This Row],[CIF/CPF/CNPJ]],relatorio_Ananindeua[[#This Row],[Coluna2]])</f>
        <v>23580122000108</v>
      </c>
      <c r="L4392" t="str">
        <f t="shared" si="69"/>
        <v>235******08</v>
      </c>
    </row>
    <row r="4393" spans="1:12" x14ac:dyDescent="0.25">
      <c r="A4393" t="s">
        <v>1778</v>
      </c>
      <c r="B4393" t="s">
        <v>1779</v>
      </c>
      <c r="C4393" t="s">
        <v>17</v>
      </c>
      <c r="D4393" s="1">
        <v>45299.93414351852</v>
      </c>
      <c r="E4393" s="18" t="s">
        <v>11</v>
      </c>
      <c r="F4393" s="13" t="s">
        <v>16</v>
      </c>
      <c r="G4393" t="s">
        <v>14</v>
      </c>
      <c r="H4393">
        <v>0</v>
      </c>
      <c r="I4393" s="2"/>
      <c r="J4393" s="4">
        <v>0</v>
      </c>
      <c r="K4393" t="str">
        <f>IF((LEN(relatorio_Ananindeua[[#This Row],[CIF/CPF/CNPJ]])=14),relatorio_Ananindeua[[#This Row],[CIF/CPF/CNPJ]],relatorio_Ananindeua[[#This Row],[Coluna2]])</f>
        <v>24306547000188</v>
      </c>
      <c r="L4393" t="str">
        <f t="shared" si="69"/>
        <v>243******88</v>
      </c>
    </row>
    <row r="4394" spans="1:12" x14ac:dyDescent="0.25">
      <c r="A4394" t="s">
        <v>3248</v>
      </c>
      <c r="B4394" t="s">
        <v>3249</v>
      </c>
      <c r="C4394" t="s">
        <v>17</v>
      </c>
      <c r="D4394" s="1">
        <v>45299.93414351852</v>
      </c>
      <c r="E4394" s="18" t="s">
        <v>11</v>
      </c>
      <c r="F4394" s="13" t="s">
        <v>16</v>
      </c>
      <c r="G4394" t="s">
        <v>14</v>
      </c>
      <c r="H4394">
        <v>0</v>
      </c>
      <c r="I4394" s="2"/>
      <c r="J4394" s="4">
        <v>0</v>
      </c>
      <c r="K4394" t="str">
        <f>IF((LEN(relatorio_Ananindeua[[#This Row],[CIF/CPF/CNPJ]])=14),relatorio_Ananindeua[[#This Row],[CIF/CPF/CNPJ]],relatorio_Ananindeua[[#This Row],[Coluna2]])</f>
        <v>32792242000151</v>
      </c>
      <c r="L4394" t="str">
        <f t="shared" si="69"/>
        <v>327******51</v>
      </c>
    </row>
    <row r="4395" spans="1:12" x14ac:dyDescent="0.25">
      <c r="A4395" t="s">
        <v>3266</v>
      </c>
      <c r="B4395" t="s">
        <v>3267</v>
      </c>
      <c r="C4395" t="s">
        <v>17</v>
      </c>
      <c r="D4395" s="1">
        <v>45299.934155092589</v>
      </c>
      <c r="E4395" s="18" t="s">
        <v>11</v>
      </c>
      <c r="F4395" s="13" t="s">
        <v>16</v>
      </c>
      <c r="G4395" t="s">
        <v>14</v>
      </c>
      <c r="H4395">
        <v>0</v>
      </c>
      <c r="I4395" s="2"/>
      <c r="J4395" s="4">
        <v>0</v>
      </c>
      <c r="K4395" t="str">
        <f>IF((LEN(relatorio_Ananindeua[[#This Row],[CIF/CPF/CNPJ]])=14),relatorio_Ananindeua[[#This Row],[CIF/CPF/CNPJ]],relatorio_Ananindeua[[#This Row],[Coluna2]])</f>
        <v>32838996000103</v>
      </c>
      <c r="L4395" t="str">
        <f t="shared" si="69"/>
        <v>328******03</v>
      </c>
    </row>
    <row r="4396" spans="1:12" x14ac:dyDescent="0.25">
      <c r="A4396" t="s">
        <v>3268</v>
      </c>
      <c r="B4396" t="s">
        <v>3269</v>
      </c>
      <c r="C4396" t="s">
        <v>17</v>
      </c>
      <c r="D4396" s="1">
        <v>45299.934155092589</v>
      </c>
      <c r="E4396" s="18" t="s">
        <v>11</v>
      </c>
      <c r="F4396" s="13" t="s">
        <v>16</v>
      </c>
      <c r="G4396" t="s">
        <v>14</v>
      </c>
      <c r="H4396">
        <v>0</v>
      </c>
      <c r="I4396" s="2"/>
      <c r="J4396" s="4">
        <v>0</v>
      </c>
      <c r="K4396" t="str">
        <f>IF((LEN(relatorio_Ananindeua[[#This Row],[CIF/CPF/CNPJ]])=14),relatorio_Ananindeua[[#This Row],[CIF/CPF/CNPJ]],relatorio_Ananindeua[[#This Row],[Coluna2]])</f>
        <v>32839097000117</v>
      </c>
      <c r="L4396" t="str">
        <f t="shared" si="69"/>
        <v>328******17</v>
      </c>
    </row>
    <row r="4397" spans="1:12" x14ac:dyDescent="0.25">
      <c r="A4397" t="s">
        <v>3270</v>
      </c>
      <c r="B4397" t="s">
        <v>3271</v>
      </c>
      <c r="C4397" t="s">
        <v>17</v>
      </c>
      <c r="D4397" s="1">
        <v>45299.934155092589</v>
      </c>
      <c r="E4397" s="18" t="s">
        <v>11</v>
      </c>
      <c r="F4397" s="13" t="s">
        <v>16</v>
      </c>
      <c r="G4397" t="s">
        <v>14</v>
      </c>
      <c r="H4397">
        <v>0</v>
      </c>
      <c r="I4397" s="2"/>
      <c r="J4397" s="4">
        <v>0</v>
      </c>
      <c r="K4397" t="str">
        <f>IF((LEN(relatorio_Ananindeua[[#This Row],[CIF/CPF/CNPJ]])=14),relatorio_Ananindeua[[#This Row],[CIF/CPF/CNPJ]],relatorio_Ananindeua[[#This Row],[Coluna2]])</f>
        <v>32839412000106</v>
      </c>
      <c r="L4397" t="str">
        <f t="shared" si="69"/>
        <v>328******06</v>
      </c>
    </row>
    <row r="4398" spans="1:12" x14ac:dyDescent="0.25">
      <c r="A4398" t="s">
        <v>1861</v>
      </c>
      <c r="B4398" t="s">
        <v>1862</v>
      </c>
      <c r="C4398" t="s">
        <v>17</v>
      </c>
      <c r="D4398" s="1">
        <v>45299.934236111112</v>
      </c>
      <c r="E4398" s="18" t="s">
        <v>11</v>
      </c>
      <c r="F4398" s="13" t="s">
        <v>16</v>
      </c>
      <c r="G4398" t="s">
        <v>14</v>
      </c>
      <c r="H4398">
        <v>0</v>
      </c>
      <c r="I4398" s="2"/>
      <c r="J4398" s="4">
        <v>0</v>
      </c>
      <c r="K4398" t="str">
        <f>IF((LEN(relatorio_Ananindeua[[#This Row],[CIF/CPF/CNPJ]])=14),relatorio_Ananindeua[[#This Row],[CIF/CPF/CNPJ]],relatorio_Ananindeua[[#This Row],[Coluna2]])</f>
        <v>24850152000141</v>
      </c>
      <c r="L4398" t="str">
        <f t="shared" si="69"/>
        <v>248******41</v>
      </c>
    </row>
    <row r="4399" spans="1:12" x14ac:dyDescent="0.25">
      <c r="A4399" t="s">
        <v>3242</v>
      </c>
      <c r="B4399" t="s">
        <v>3243</v>
      </c>
      <c r="C4399" t="s">
        <v>17</v>
      </c>
      <c r="D4399" s="1">
        <v>45299.934270833335</v>
      </c>
      <c r="E4399" s="18" t="s">
        <v>11</v>
      </c>
      <c r="F4399" s="13" t="s">
        <v>16</v>
      </c>
      <c r="G4399" t="s">
        <v>14</v>
      </c>
      <c r="H4399">
        <v>0</v>
      </c>
      <c r="I4399" s="2"/>
      <c r="J4399" s="4">
        <v>0</v>
      </c>
      <c r="K4399" t="str">
        <f>IF((LEN(relatorio_Ananindeua[[#This Row],[CIF/CPF/CNPJ]])=14),relatorio_Ananindeua[[#This Row],[CIF/CPF/CNPJ]],relatorio_Ananindeua[[#This Row],[Coluna2]])</f>
        <v>32769749000194</v>
      </c>
      <c r="L4399" t="str">
        <f t="shared" si="69"/>
        <v>327******94</v>
      </c>
    </row>
    <row r="4400" spans="1:12" x14ac:dyDescent="0.25">
      <c r="A4400" t="s">
        <v>3244</v>
      </c>
      <c r="B4400" t="s">
        <v>3245</v>
      </c>
      <c r="C4400" t="s">
        <v>17</v>
      </c>
      <c r="D4400" s="1">
        <v>45299.934270833335</v>
      </c>
      <c r="E4400" s="18" t="s">
        <v>11</v>
      </c>
      <c r="F4400" s="13" t="s">
        <v>16</v>
      </c>
      <c r="G4400" t="s">
        <v>14</v>
      </c>
      <c r="H4400">
        <v>0</v>
      </c>
      <c r="I4400" s="2"/>
      <c r="J4400" s="4">
        <v>0</v>
      </c>
      <c r="K4400" t="str">
        <f>IF((LEN(relatorio_Ananindeua[[#This Row],[CIF/CPF/CNPJ]])=14),relatorio_Ananindeua[[#This Row],[CIF/CPF/CNPJ]],relatorio_Ananindeua[[#This Row],[Coluna2]])</f>
        <v>32784347000169</v>
      </c>
      <c r="L4400" t="str">
        <f t="shared" si="69"/>
        <v>327******69</v>
      </c>
    </row>
    <row r="4401" spans="1:12" x14ac:dyDescent="0.25">
      <c r="A4401" t="s">
        <v>3246</v>
      </c>
      <c r="B4401" t="s">
        <v>3247</v>
      </c>
      <c r="C4401" t="s">
        <v>17</v>
      </c>
      <c r="D4401" s="1">
        <v>45299.934270833335</v>
      </c>
      <c r="E4401" s="18" t="s">
        <v>11</v>
      </c>
      <c r="F4401" s="13" t="s">
        <v>16</v>
      </c>
      <c r="G4401" t="s">
        <v>14</v>
      </c>
      <c r="H4401">
        <v>0</v>
      </c>
      <c r="I4401" s="2"/>
      <c r="J4401" s="4">
        <v>0</v>
      </c>
      <c r="K4401" t="str">
        <f>IF((LEN(relatorio_Ananindeua[[#This Row],[CIF/CPF/CNPJ]])=14),relatorio_Ananindeua[[#This Row],[CIF/CPF/CNPJ]],relatorio_Ananindeua[[#This Row],[Coluna2]])</f>
        <v>32790203000115</v>
      </c>
      <c r="L4401" t="str">
        <f t="shared" si="69"/>
        <v>327******15</v>
      </c>
    </row>
    <row r="4402" spans="1:12" x14ac:dyDescent="0.25">
      <c r="A4402" t="s">
        <v>3240</v>
      </c>
      <c r="B4402" t="s">
        <v>3241</v>
      </c>
      <c r="C4402" t="s">
        <v>17</v>
      </c>
      <c r="D4402" s="1">
        <v>45299.934293981481</v>
      </c>
      <c r="E4402" s="18" t="s">
        <v>11</v>
      </c>
      <c r="F4402" s="13" t="s">
        <v>16</v>
      </c>
      <c r="G4402" t="s">
        <v>14</v>
      </c>
      <c r="H4402">
        <v>0</v>
      </c>
      <c r="I4402" s="2"/>
      <c r="J4402" s="4">
        <v>0</v>
      </c>
      <c r="K4402" t="str">
        <f>IF((LEN(relatorio_Ananindeua[[#This Row],[CIF/CPF/CNPJ]])=14),relatorio_Ananindeua[[#This Row],[CIF/CPF/CNPJ]],relatorio_Ananindeua[[#This Row],[Coluna2]])</f>
        <v>32760819000143</v>
      </c>
      <c r="L4402" t="str">
        <f t="shared" si="69"/>
        <v>327******43</v>
      </c>
    </row>
    <row r="4403" spans="1:12" x14ac:dyDescent="0.25">
      <c r="A4403" t="s">
        <v>3231</v>
      </c>
      <c r="B4403" t="s">
        <v>3232</v>
      </c>
      <c r="C4403" t="s">
        <v>17</v>
      </c>
      <c r="D4403" s="1">
        <v>45299.934328703705</v>
      </c>
      <c r="E4403" s="18" t="s">
        <v>11</v>
      </c>
      <c r="F4403" s="13" t="s">
        <v>16</v>
      </c>
      <c r="G4403" t="s">
        <v>14</v>
      </c>
      <c r="H4403">
        <v>0</v>
      </c>
      <c r="I4403" s="2"/>
      <c r="J4403" s="4">
        <v>0</v>
      </c>
      <c r="K4403" t="str">
        <f>IF((LEN(relatorio_Ananindeua[[#This Row],[CIF/CPF/CNPJ]])=14),relatorio_Ananindeua[[#This Row],[CIF/CPF/CNPJ]],relatorio_Ananindeua[[#This Row],[Coluna2]])</f>
        <v>32717304000160</v>
      </c>
      <c r="L4403" t="str">
        <f t="shared" si="69"/>
        <v>327******60</v>
      </c>
    </row>
    <row r="4404" spans="1:12" x14ac:dyDescent="0.25">
      <c r="A4404" t="s">
        <v>1534</v>
      </c>
      <c r="B4404" t="s">
        <v>1535</v>
      </c>
      <c r="C4404" t="s">
        <v>17</v>
      </c>
      <c r="D4404" s="1">
        <v>45299.934444444443</v>
      </c>
      <c r="E4404" s="18" t="s">
        <v>11</v>
      </c>
      <c r="F4404" s="13" t="s">
        <v>16</v>
      </c>
      <c r="G4404" t="s">
        <v>14</v>
      </c>
      <c r="H4404">
        <v>0</v>
      </c>
      <c r="I4404" s="2"/>
      <c r="J4404" s="4">
        <v>0</v>
      </c>
      <c r="K4404" t="str">
        <f>IF((LEN(relatorio_Ananindeua[[#This Row],[CIF/CPF/CNPJ]])=14),relatorio_Ananindeua[[#This Row],[CIF/CPF/CNPJ]],relatorio_Ananindeua[[#This Row],[Coluna2]])</f>
        <v>22507699000113</v>
      </c>
      <c r="L4404" t="str">
        <f t="shared" si="69"/>
        <v>225******13</v>
      </c>
    </row>
    <row r="4405" spans="1:12" x14ac:dyDescent="0.25">
      <c r="A4405" t="s">
        <v>3207</v>
      </c>
      <c r="B4405" t="s">
        <v>3208</v>
      </c>
      <c r="C4405" t="s">
        <v>17</v>
      </c>
      <c r="D4405" s="1">
        <v>45299.934444444443</v>
      </c>
      <c r="E4405" s="18" t="s">
        <v>11</v>
      </c>
      <c r="F4405" s="13" t="s">
        <v>16</v>
      </c>
      <c r="G4405" t="s">
        <v>14</v>
      </c>
      <c r="H4405">
        <v>0</v>
      </c>
      <c r="I4405" s="2"/>
      <c r="J4405" s="4">
        <v>0</v>
      </c>
      <c r="K4405" t="str">
        <f>IF((LEN(relatorio_Ananindeua[[#This Row],[CIF/CPF/CNPJ]])=14),relatorio_Ananindeua[[#This Row],[CIF/CPF/CNPJ]],relatorio_Ananindeua[[#This Row],[Coluna2]])</f>
        <v>32608976000138</v>
      </c>
      <c r="L4405" t="str">
        <f t="shared" si="69"/>
        <v>326******38</v>
      </c>
    </row>
    <row r="4406" spans="1:12" x14ac:dyDescent="0.25">
      <c r="A4406" t="s">
        <v>3219</v>
      </c>
      <c r="B4406" t="s">
        <v>3220</v>
      </c>
      <c r="C4406" t="s">
        <v>17</v>
      </c>
      <c r="D4406" s="1">
        <v>45299.934444444443</v>
      </c>
      <c r="E4406" s="18" t="s">
        <v>11</v>
      </c>
      <c r="F4406" s="13" t="s">
        <v>16</v>
      </c>
      <c r="G4406" t="s">
        <v>14</v>
      </c>
      <c r="H4406">
        <v>0</v>
      </c>
      <c r="I4406" s="2"/>
      <c r="J4406" s="4">
        <v>0</v>
      </c>
      <c r="K4406" t="str">
        <f>IF((LEN(relatorio_Ananindeua[[#This Row],[CIF/CPF/CNPJ]])=14),relatorio_Ananindeua[[#This Row],[CIF/CPF/CNPJ]],relatorio_Ananindeua[[#This Row],[Coluna2]])</f>
        <v>32662235000135</v>
      </c>
      <c r="L4406" t="str">
        <f t="shared" si="69"/>
        <v>326******35</v>
      </c>
    </row>
    <row r="4407" spans="1:12" x14ac:dyDescent="0.25">
      <c r="A4407" t="s">
        <v>1419</v>
      </c>
      <c r="B4407" t="s">
        <v>1420</v>
      </c>
      <c r="C4407" t="s">
        <v>17</v>
      </c>
      <c r="D4407" s="1">
        <v>45299.93445601852</v>
      </c>
      <c r="E4407" s="18" t="s">
        <v>11</v>
      </c>
      <c r="F4407" s="13" t="s">
        <v>16</v>
      </c>
      <c r="G4407" t="s">
        <v>14</v>
      </c>
      <c r="H4407">
        <v>0</v>
      </c>
      <c r="I4407" s="2"/>
      <c r="J4407" s="4">
        <v>0</v>
      </c>
      <c r="K4407" t="str">
        <f>IF((LEN(relatorio_Ananindeua[[#This Row],[CIF/CPF/CNPJ]])=14),relatorio_Ananindeua[[#This Row],[CIF/CPF/CNPJ]],relatorio_Ananindeua[[#This Row],[Coluna2]])</f>
        <v>21439210000150</v>
      </c>
      <c r="L4407" t="str">
        <f t="shared" si="69"/>
        <v>214******50</v>
      </c>
    </row>
    <row r="4408" spans="1:12" x14ac:dyDescent="0.25">
      <c r="A4408" t="s">
        <v>825</v>
      </c>
      <c r="B4408" t="s">
        <v>826</v>
      </c>
      <c r="C4408" t="s">
        <v>17</v>
      </c>
      <c r="D4408" s="1">
        <v>45299.934560185182</v>
      </c>
      <c r="E4408" s="18" t="s">
        <v>11</v>
      </c>
      <c r="F4408" s="13" t="s">
        <v>16</v>
      </c>
      <c r="G4408" t="s">
        <v>14</v>
      </c>
      <c r="H4408">
        <v>0</v>
      </c>
      <c r="I4408" s="2"/>
      <c r="J4408" s="4">
        <v>0</v>
      </c>
      <c r="K4408" t="str">
        <f>IF((LEN(relatorio_Ananindeua[[#This Row],[CIF/CPF/CNPJ]])=14),relatorio_Ananindeua[[#This Row],[CIF/CPF/CNPJ]],relatorio_Ananindeua[[#This Row],[Coluna2]])</f>
        <v>15874302000166</v>
      </c>
      <c r="L4408" t="str">
        <f t="shared" si="69"/>
        <v>158******66</v>
      </c>
    </row>
    <row r="4409" spans="1:12" x14ac:dyDescent="0.25">
      <c r="A4409" t="s">
        <v>3179</v>
      </c>
      <c r="B4409" t="s">
        <v>3180</v>
      </c>
      <c r="C4409" t="s">
        <v>17</v>
      </c>
      <c r="D4409" s="1">
        <v>45299.934560185182</v>
      </c>
      <c r="E4409" s="18" t="s">
        <v>11</v>
      </c>
      <c r="F4409" s="13" t="s">
        <v>16</v>
      </c>
      <c r="G4409" t="s">
        <v>14</v>
      </c>
      <c r="H4409">
        <v>0</v>
      </c>
      <c r="I4409" s="2"/>
      <c r="J4409" s="4">
        <v>0</v>
      </c>
      <c r="K4409" t="str">
        <f>IF((LEN(relatorio_Ananindeua[[#This Row],[CIF/CPF/CNPJ]])=14),relatorio_Ananindeua[[#This Row],[CIF/CPF/CNPJ]],relatorio_Ananindeua[[#This Row],[Coluna2]])</f>
        <v>32438027000157</v>
      </c>
      <c r="L4409" t="str">
        <f t="shared" si="69"/>
        <v>324******57</v>
      </c>
    </row>
    <row r="4410" spans="1:12" x14ac:dyDescent="0.25">
      <c r="A4410" t="s">
        <v>1515</v>
      </c>
      <c r="B4410" t="s">
        <v>1516</v>
      </c>
      <c r="C4410" t="s">
        <v>17</v>
      </c>
      <c r="D4410" s="1">
        <v>45299.934594907405</v>
      </c>
      <c r="E4410" s="18" t="s">
        <v>11</v>
      </c>
      <c r="F4410" s="13" t="s">
        <v>16</v>
      </c>
      <c r="G4410" t="s">
        <v>14</v>
      </c>
      <c r="H4410">
        <v>0</v>
      </c>
      <c r="I4410" s="2"/>
      <c r="J4410" s="4">
        <v>0</v>
      </c>
      <c r="K4410" t="str">
        <f>IF((LEN(relatorio_Ananindeua[[#This Row],[CIF/CPF/CNPJ]])=14),relatorio_Ananindeua[[#This Row],[CIF/CPF/CNPJ]],relatorio_Ananindeua[[#This Row],[Coluna2]])</f>
        <v>22321237000107</v>
      </c>
      <c r="L4410" t="str">
        <f t="shared" si="69"/>
        <v>223******07</v>
      </c>
    </row>
    <row r="4411" spans="1:12" x14ac:dyDescent="0.25">
      <c r="A4411" t="s">
        <v>3201</v>
      </c>
      <c r="B4411" t="s">
        <v>3202</v>
      </c>
      <c r="C4411" t="s">
        <v>17</v>
      </c>
      <c r="D4411" s="1">
        <v>45299.934606481482</v>
      </c>
      <c r="E4411" s="18" t="s">
        <v>11</v>
      </c>
      <c r="F4411" s="13" t="s">
        <v>16</v>
      </c>
      <c r="G4411" t="s">
        <v>14</v>
      </c>
      <c r="H4411">
        <v>0</v>
      </c>
      <c r="I4411" s="2"/>
      <c r="J4411" s="4">
        <v>0</v>
      </c>
      <c r="K4411" t="str">
        <f>IF((LEN(relatorio_Ananindeua[[#This Row],[CIF/CPF/CNPJ]])=14),relatorio_Ananindeua[[#This Row],[CIF/CPF/CNPJ]],relatorio_Ananindeua[[#This Row],[Coluna2]])</f>
        <v>32578792000172</v>
      </c>
      <c r="L4411" t="str">
        <f t="shared" si="69"/>
        <v>325******72</v>
      </c>
    </row>
    <row r="4412" spans="1:12" x14ac:dyDescent="0.25">
      <c r="A4412" t="s">
        <v>3203</v>
      </c>
      <c r="B4412" t="s">
        <v>3204</v>
      </c>
      <c r="C4412" t="s">
        <v>17</v>
      </c>
      <c r="D4412" s="1">
        <v>45299.934618055559</v>
      </c>
      <c r="E4412" s="18" t="s">
        <v>11</v>
      </c>
      <c r="F4412" s="13" t="s">
        <v>16</v>
      </c>
      <c r="G4412" t="s">
        <v>14</v>
      </c>
      <c r="H4412">
        <v>0</v>
      </c>
      <c r="I4412" s="2"/>
      <c r="J4412" s="4">
        <v>0</v>
      </c>
      <c r="K4412" t="str">
        <f>IF((LEN(relatorio_Ananindeua[[#This Row],[CIF/CPF/CNPJ]])=14),relatorio_Ananindeua[[#This Row],[CIF/CPF/CNPJ]],relatorio_Ananindeua[[#This Row],[Coluna2]])</f>
        <v>32584938000192</v>
      </c>
      <c r="L4412" t="str">
        <f t="shared" si="69"/>
        <v>325******92</v>
      </c>
    </row>
    <row r="4413" spans="1:12" x14ac:dyDescent="0.25">
      <c r="A4413" t="s">
        <v>3199</v>
      </c>
      <c r="B4413" t="s">
        <v>3200</v>
      </c>
      <c r="C4413" t="s">
        <v>17</v>
      </c>
      <c r="D4413" s="1">
        <v>45299.934710648151</v>
      </c>
      <c r="E4413" s="18" t="s">
        <v>11</v>
      </c>
      <c r="F4413" s="13" t="s">
        <v>16</v>
      </c>
      <c r="G4413" t="s">
        <v>14</v>
      </c>
      <c r="H4413">
        <v>0</v>
      </c>
      <c r="I4413" s="2"/>
      <c r="J4413" s="4">
        <v>0</v>
      </c>
      <c r="K4413" t="str">
        <f>IF((LEN(relatorio_Ananindeua[[#This Row],[CIF/CPF/CNPJ]])=14),relatorio_Ananindeua[[#This Row],[CIF/CPF/CNPJ]],relatorio_Ananindeua[[#This Row],[Coluna2]])</f>
        <v>32569265000100</v>
      </c>
      <c r="L4413" t="str">
        <f t="shared" si="69"/>
        <v>325******00</v>
      </c>
    </row>
    <row r="4414" spans="1:12" x14ac:dyDescent="0.25">
      <c r="A4414" t="s">
        <v>1612</v>
      </c>
      <c r="B4414" t="s">
        <v>1613</v>
      </c>
      <c r="C4414" t="s">
        <v>17</v>
      </c>
      <c r="D4414" s="1">
        <v>45299.934756944444</v>
      </c>
      <c r="E4414" s="18" t="s">
        <v>11</v>
      </c>
      <c r="F4414" s="13" t="s">
        <v>16</v>
      </c>
      <c r="G4414" t="s">
        <v>14</v>
      </c>
      <c r="H4414">
        <v>0</v>
      </c>
      <c r="I4414" s="2"/>
      <c r="J4414" s="4">
        <v>0</v>
      </c>
      <c r="K4414" t="str">
        <f>IF((LEN(relatorio_Ananindeua[[#This Row],[CIF/CPF/CNPJ]])=14),relatorio_Ananindeua[[#This Row],[CIF/CPF/CNPJ]],relatorio_Ananindeua[[#This Row],[Coluna2]])</f>
        <v>23072104000107</v>
      </c>
      <c r="L4414" t="str">
        <f t="shared" si="69"/>
        <v>230******07</v>
      </c>
    </row>
    <row r="4415" spans="1:12" x14ac:dyDescent="0.25">
      <c r="A4415" t="s">
        <v>1954</v>
      </c>
      <c r="B4415" t="s">
        <v>1955</v>
      </c>
      <c r="C4415" t="s">
        <v>17</v>
      </c>
      <c r="D4415" s="1">
        <v>45299.93476851852</v>
      </c>
      <c r="E4415" s="18" t="s">
        <v>11</v>
      </c>
      <c r="F4415" s="13" t="s">
        <v>16</v>
      </c>
      <c r="G4415" t="s">
        <v>14</v>
      </c>
      <c r="H4415">
        <v>0</v>
      </c>
      <c r="I4415" s="2"/>
      <c r="J4415" s="4">
        <v>0</v>
      </c>
      <c r="K4415" t="str">
        <f>IF((LEN(relatorio_Ananindeua[[#This Row],[CIF/CPF/CNPJ]])=14),relatorio_Ananindeua[[#This Row],[CIF/CPF/CNPJ]],relatorio_Ananindeua[[#This Row],[Coluna2]])</f>
        <v>26124352000142</v>
      </c>
      <c r="L4415" t="str">
        <f t="shared" si="69"/>
        <v>261******42</v>
      </c>
    </row>
    <row r="4416" spans="1:12" x14ac:dyDescent="0.25">
      <c r="A4416" t="s">
        <v>1536</v>
      </c>
      <c r="B4416" t="s">
        <v>1537</v>
      </c>
      <c r="C4416" t="s">
        <v>17</v>
      </c>
      <c r="D4416" s="1">
        <v>45299.93478009259</v>
      </c>
      <c r="E4416" s="18" t="s">
        <v>11</v>
      </c>
      <c r="F4416" s="13" t="s">
        <v>16</v>
      </c>
      <c r="G4416" t="s">
        <v>14</v>
      </c>
      <c r="H4416">
        <v>0</v>
      </c>
      <c r="I4416" s="2"/>
      <c r="J4416" s="4">
        <v>0</v>
      </c>
      <c r="K4416" t="str">
        <f>IF((LEN(relatorio_Ananindeua[[#This Row],[CIF/CPF/CNPJ]])=14),relatorio_Ananindeua[[#This Row],[CIF/CPF/CNPJ]],relatorio_Ananindeua[[#This Row],[Coluna2]])</f>
        <v>22512084000185</v>
      </c>
      <c r="L4416" t="str">
        <f t="shared" si="69"/>
        <v>225******85</v>
      </c>
    </row>
    <row r="4417" spans="1:12" x14ac:dyDescent="0.25">
      <c r="A4417" t="s">
        <v>3155</v>
      </c>
      <c r="B4417" t="s">
        <v>3156</v>
      </c>
      <c r="C4417" t="s">
        <v>17</v>
      </c>
      <c r="D4417" s="1">
        <v>45299.934791666667</v>
      </c>
      <c r="E4417" s="18" t="s">
        <v>11</v>
      </c>
      <c r="F4417" s="13" t="s">
        <v>16</v>
      </c>
      <c r="G4417" t="s">
        <v>14</v>
      </c>
      <c r="H4417">
        <v>0</v>
      </c>
      <c r="I4417" s="2"/>
      <c r="J4417" s="4">
        <v>0</v>
      </c>
      <c r="K4417" t="str">
        <f>IF((LEN(relatorio_Ananindeua[[#This Row],[CIF/CPF/CNPJ]])=14),relatorio_Ananindeua[[#This Row],[CIF/CPF/CNPJ]],relatorio_Ananindeua[[#This Row],[Coluna2]])</f>
        <v>32269934000110</v>
      </c>
      <c r="L4417" t="str">
        <f t="shared" si="69"/>
        <v>322******10</v>
      </c>
    </row>
    <row r="4418" spans="1:12" x14ac:dyDescent="0.25">
      <c r="A4418" t="s">
        <v>1415</v>
      </c>
      <c r="B4418" t="s">
        <v>1416</v>
      </c>
      <c r="C4418" t="s">
        <v>17</v>
      </c>
      <c r="D4418" s="1">
        <v>45299.934837962966</v>
      </c>
      <c r="E4418" s="18" t="s">
        <v>11</v>
      </c>
      <c r="F4418" s="13" t="s">
        <v>16</v>
      </c>
      <c r="G4418" t="s">
        <v>14</v>
      </c>
      <c r="H4418">
        <v>0</v>
      </c>
      <c r="I4418" s="2"/>
      <c r="J4418" s="4">
        <v>0</v>
      </c>
      <c r="K4418" t="str">
        <f>IF((LEN(relatorio_Ananindeua[[#This Row],[CIF/CPF/CNPJ]])=14),relatorio_Ananindeua[[#This Row],[CIF/CPF/CNPJ]],relatorio_Ananindeua[[#This Row],[Coluna2]])</f>
        <v>21384871000126</v>
      </c>
      <c r="L4418" t="str">
        <f t="shared" si="69"/>
        <v>213******26</v>
      </c>
    </row>
    <row r="4419" spans="1:12" x14ac:dyDescent="0.25">
      <c r="A4419" t="s">
        <v>1916</v>
      </c>
      <c r="B4419" t="s">
        <v>1917</v>
      </c>
      <c r="C4419" t="s">
        <v>17</v>
      </c>
      <c r="D4419" s="1">
        <v>45299.934872685182</v>
      </c>
      <c r="E4419" s="18" t="s">
        <v>11</v>
      </c>
      <c r="F4419" s="13" t="s">
        <v>16</v>
      </c>
      <c r="G4419" t="s">
        <v>14</v>
      </c>
      <c r="H4419">
        <v>0</v>
      </c>
      <c r="I4419" s="2"/>
      <c r="J4419" s="4">
        <v>0</v>
      </c>
      <c r="K4419" t="str">
        <f>IF((LEN(relatorio_Ananindeua[[#This Row],[CIF/CPF/CNPJ]])=14),relatorio_Ananindeua[[#This Row],[CIF/CPF/CNPJ]],relatorio_Ananindeua[[#This Row],[Coluna2]])</f>
        <v>25240601000100</v>
      </c>
      <c r="L4419" t="str">
        <f t="shared" si="69"/>
        <v>252******00</v>
      </c>
    </row>
    <row r="4420" spans="1:12" x14ac:dyDescent="0.25">
      <c r="A4420" t="s">
        <v>893</v>
      </c>
      <c r="B4420" t="s">
        <v>894</v>
      </c>
      <c r="C4420" t="s">
        <v>17</v>
      </c>
      <c r="D4420" s="1">
        <v>45299.934895833336</v>
      </c>
      <c r="E4420" s="18" t="s">
        <v>11</v>
      </c>
      <c r="F4420" s="13" t="s">
        <v>16</v>
      </c>
      <c r="G4420" t="s">
        <v>14</v>
      </c>
      <c r="H4420">
        <v>0</v>
      </c>
      <c r="I4420" s="2"/>
      <c r="J4420" s="4">
        <v>0</v>
      </c>
      <c r="K4420" t="str">
        <f>IF((LEN(relatorio_Ananindeua[[#This Row],[CIF/CPF/CNPJ]])=14),relatorio_Ananindeua[[#This Row],[CIF/CPF/CNPJ]],relatorio_Ananindeua[[#This Row],[Coluna2]])</f>
        <v>16976472000114</v>
      </c>
      <c r="L4420" t="str">
        <f t="shared" si="69"/>
        <v>169******14</v>
      </c>
    </row>
    <row r="4421" spans="1:12" x14ac:dyDescent="0.25">
      <c r="A4421" t="s">
        <v>2971</v>
      </c>
      <c r="B4421" t="s">
        <v>2972</v>
      </c>
      <c r="C4421" t="s">
        <v>17</v>
      </c>
      <c r="D4421" s="1">
        <v>45299.934895833336</v>
      </c>
      <c r="E4421" s="18" t="s">
        <v>11</v>
      </c>
      <c r="F4421" s="13" t="s">
        <v>16</v>
      </c>
      <c r="G4421" t="s">
        <v>14</v>
      </c>
      <c r="H4421">
        <v>0</v>
      </c>
      <c r="I4421" s="2"/>
      <c r="J4421" s="4">
        <v>0</v>
      </c>
      <c r="K4421" t="str">
        <f>IF((LEN(relatorio_Ananindeua[[#This Row],[CIF/CPF/CNPJ]])=14),relatorio_Ananindeua[[#This Row],[CIF/CPF/CNPJ]],relatorio_Ananindeua[[#This Row],[Coluna2]])</f>
        <v>31271008000116</v>
      </c>
      <c r="L4421" t="str">
        <f t="shared" si="69"/>
        <v>312******16</v>
      </c>
    </row>
    <row r="4422" spans="1:12" x14ac:dyDescent="0.25">
      <c r="A4422" t="s">
        <v>3185</v>
      </c>
      <c r="B4422" t="s">
        <v>3186</v>
      </c>
      <c r="C4422" t="s">
        <v>17</v>
      </c>
      <c r="D4422" s="1">
        <v>45299.934895833336</v>
      </c>
      <c r="E4422" s="18" t="s">
        <v>11</v>
      </c>
      <c r="F4422" s="13" t="s">
        <v>16</v>
      </c>
      <c r="G4422" t="s">
        <v>14</v>
      </c>
      <c r="H4422">
        <v>0</v>
      </c>
      <c r="I4422" s="2"/>
      <c r="J4422" s="4">
        <v>0</v>
      </c>
      <c r="K4422" t="str">
        <f>IF((LEN(relatorio_Ananindeua[[#This Row],[CIF/CPF/CNPJ]])=14),relatorio_Ananindeua[[#This Row],[CIF/CPF/CNPJ]],relatorio_Ananindeua[[#This Row],[Coluna2]])</f>
        <v>32464569000102</v>
      </c>
      <c r="L4422" t="str">
        <f t="shared" si="69"/>
        <v>324******02</v>
      </c>
    </row>
    <row r="4423" spans="1:12" x14ac:dyDescent="0.25">
      <c r="A4423" t="s">
        <v>3189</v>
      </c>
      <c r="B4423" t="s">
        <v>3190</v>
      </c>
      <c r="C4423" t="s">
        <v>17</v>
      </c>
      <c r="D4423" s="1">
        <v>45299.934895833336</v>
      </c>
      <c r="E4423" s="18" t="s">
        <v>11</v>
      </c>
      <c r="F4423" s="13" t="s">
        <v>16</v>
      </c>
      <c r="G4423" t="s">
        <v>14</v>
      </c>
      <c r="H4423">
        <v>0</v>
      </c>
      <c r="I4423" s="2"/>
      <c r="J4423" s="4">
        <v>0</v>
      </c>
      <c r="K4423" t="str">
        <f>IF((LEN(relatorio_Ananindeua[[#This Row],[CIF/CPF/CNPJ]])=14),relatorio_Ananindeua[[#This Row],[CIF/CPF/CNPJ]],relatorio_Ananindeua[[#This Row],[Coluna2]])</f>
        <v>32473448000119</v>
      </c>
      <c r="L4423" t="str">
        <f t="shared" si="69"/>
        <v>324******19</v>
      </c>
    </row>
    <row r="4424" spans="1:12" x14ac:dyDescent="0.25">
      <c r="A4424" t="s">
        <v>2384</v>
      </c>
      <c r="B4424" t="s">
        <v>2385</v>
      </c>
      <c r="C4424" t="s">
        <v>17</v>
      </c>
      <c r="D4424" s="1">
        <v>45299.934942129628</v>
      </c>
      <c r="E4424" s="18" t="s">
        <v>11</v>
      </c>
      <c r="F4424" s="13" t="s">
        <v>16</v>
      </c>
      <c r="G4424" t="s">
        <v>14</v>
      </c>
      <c r="H4424">
        <v>0</v>
      </c>
      <c r="I4424" s="2"/>
      <c r="J4424" s="4">
        <v>0</v>
      </c>
      <c r="K4424" t="str">
        <f>IF((LEN(relatorio_Ananindeua[[#This Row],[CIF/CPF/CNPJ]])=14),relatorio_Ananindeua[[#This Row],[CIF/CPF/CNPJ]],relatorio_Ananindeua[[#This Row],[Coluna2]])</f>
        <v>28602952000102</v>
      </c>
      <c r="L4424" t="str">
        <f t="shared" si="69"/>
        <v>286******02</v>
      </c>
    </row>
    <row r="4425" spans="1:12" x14ac:dyDescent="0.25">
      <c r="A4425" t="s">
        <v>170</v>
      </c>
      <c r="B4425" t="s">
        <v>171</v>
      </c>
      <c r="C4425" t="s">
        <v>17</v>
      </c>
      <c r="D4425" s="1">
        <v>45299.934953703705</v>
      </c>
      <c r="E4425" s="18" t="s">
        <v>11</v>
      </c>
      <c r="F4425" s="13" t="s">
        <v>16</v>
      </c>
      <c r="G4425" t="s">
        <v>14</v>
      </c>
      <c r="H4425">
        <v>0</v>
      </c>
      <c r="I4425" s="2"/>
      <c r="J4425" s="4">
        <v>0</v>
      </c>
      <c r="K4425" t="str">
        <f>IF((LEN(relatorio_Ananindeua[[#This Row],[CIF/CPF/CNPJ]])=14),relatorio_Ananindeua[[#This Row],[CIF/CPF/CNPJ]],relatorio_Ananindeua[[#This Row],[Coluna2]])</f>
        <v>11969046000130</v>
      </c>
      <c r="L4425" t="str">
        <f t="shared" si="69"/>
        <v>119******30</v>
      </c>
    </row>
    <row r="4426" spans="1:12" x14ac:dyDescent="0.25">
      <c r="A4426" t="s">
        <v>3143</v>
      </c>
      <c r="B4426" t="s">
        <v>3144</v>
      </c>
      <c r="C4426" t="s">
        <v>17</v>
      </c>
      <c r="D4426" s="1">
        <v>45299.935034722221</v>
      </c>
      <c r="E4426" s="18" t="s">
        <v>11</v>
      </c>
      <c r="F4426" s="13" t="s">
        <v>16</v>
      </c>
      <c r="G4426" t="s">
        <v>14</v>
      </c>
      <c r="H4426">
        <v>0</v>
      </c>
      <c r="I4426" s="2"/>
      <c r="J4426" s="4">
        <v>0</v>
      </c>
      <c r="K4426" t="str">
        <f>IF((LEN(relatorio_Ananindeua[[#This Row],[CIF/CPF/CNPJ]])=14),relatorio_Ananindeua[[#This Row],[CIF/CPF/CNPJ]],relatorio_Ananindeua[[#This Row],[Coluna2]])</f>
        <v>32214075000161</v>
      </c>
      <c r="L4426" t="str">
        <f t="shared" si="69"/>
        <v>322******61</v>
      </c>
    </row>
    <row r="4427" spans="1:12" x14ac:dyDescent="0.25">
      <c r="A4427" t="s">
        <v>3175</v>
      </c>
      <c r="B4427" t="s">
        <v>3176</v>
      </c>
      <c r="C4427" t="s">
        <v>17</v>
      </c>
      <c r="D4427" s="1">
        <v>45299.935057870367</v>
      </c>
      <c r="E4427" s="18" t="s">
        <v>11</v>
      </c>
      <c r="F4427" s="13" t="s">
        <v>16</v>
      </c>
      <c r="G4427" t="s">
        <v>14</v>
      </c>
      <c r="H4427">
        <v>0</v>
      </c>
      <c r="I4427" s="2"/>
      <c r="J4427" s="4">
        <v>0</v>
      </c>
      <c r="K4427" t="str">
        <f>IF((LEN(relatorio_Ananindeua[[#This Row],[CIF/CPF/CNPJ]])=14),relatorio_Ananindeua[[#This Row],[CIF/CPF/CNPJ]],relatorio_Ananindeua[[#This Row],[Coluna2]])</f>
        <v>32425819000197</v>
      </c>
      <c r="L4427" t="str">
        <f t="shared" si="69"/>
        <v>324******97</v>
      </c>
    </row>
    <row r="4428" spans="1:12" x14ac:dyDescent="0.25">
      <c r="A4428" t="s">
        <v>2800</v>
      </c>
      <c r="B4428" t="s">
        <v>2801</v>
      </c>
      <c r="C4428" t="s">
        <v>17</v>
      </c>
      <c r="D4428" s="1">
        <v>45299.935069444444</v>
      </c>
      <c r="E4428" s="18" t="s">
        <v>11</v>
      </c>
      <c r="F4428" s="13" t="s">
        <v>16</v>
      </c>
      <c r="G4428" t="s">
        <v>14</v>
      </c>
      <c r="H4428">
        <v>0</v>
      </c>
      <c r="I4428" s="2"/>
      <c r="J4428" s="4">
        <v>0</v>
      </c>
      <c r="K4428" t="str">
        <f>IF((LEN(relatorio_Ananindeua[[#This Row],[CIF/CPF/CNPJ]])=14),relatorio_Ananindeua[[#This Row],[CIF/CPF/CNPJ]],relatorio_Ananindeua[[#This Row],[Coluna2]])</f>
        <v>30459336000188</v>
      </c>
      <c r="L4428" t="str">
        <f t="shared" si="69"/>
        <v>304******88</v>
      </c>
    </row>
    <row r="4429" spans="1:12" x14ac:dyDescent="0.25">
      <c r="A4429" t="s">
        <v>3115</v>
      </c>
      <c r="B4429" t="s">
        <v>3116</v>
      </c>
      <c r="C4429" t="s">
        <v>17</v>
      </c>
      <c r="D4429" s="1">
        <v>45299.935069444444</v>
      </c>
      <c r="E4429" s="18" t="s">
        <v>11</v>
      </c>
      <c r="F4429" s="13" t="s">
        <v>16</v>
      </c>
      <c r="G4429" t="s">
        <v>14</v>
      </c>
      <c r="H4429">
        <v>0</v>
      </c>
      <c r="I4429" s="2"/>
      <c r="J4429" s="4">
        <v>0</v>
      </c>
      <c r="K4429" t="str">
        <f>IF((LEN(relatorio_Ananindeua[[#This Row],[CIF/CPF/CNPJ]])=14),relatorio_Ananindeua[[#This Row],[CIF/CPF/CNPJ]],relatorio_Ananindeua[[#This Row],[Coluna2]])</f>
        <v>32105954000155</v>
      </c>
      <c r="L4429" t="str">
        <f t="shared" si="69"/>
        <v>321******55</v>
      </c>
    </row>
    <row r="4430" spans="1:12" x14ac:dyDescent="0.25">
      <c r="A4430" t="s">
        <v>3173</v>
      </c>
      <c r="B4430" t="s">
        <v>3174</v>
      </c>
      <c r="C4430" t="s">
        <v>17</v>
      </c>
      <c r="D4430" s="1">
        <v>45299.935069444444</v>
      </c>
      <c r="E4430" s="18" t="s">
        <v>11</v>
      </c>
      <c r="F4430" s="13" t="s">
        <v>16</v>
      </c>
      <c r="G4430" t="s">
        <v>14</v>
      </c>
      <c r="H4430">
        <v>0</v>
      </c>
      <c r="I4430" s="2"/>
      <c r="J4430" s="4">
        <v>0</v>
      </c>
      <c r="K4430" t="str">
        <f>IF((LEN(relatorio_Ananindeua[[#This Row],[CIF/CPF/CNPJ]])=14),relatorio_Ananindeua[[#This Row],[CIF/CPF/CNPJ]],relatorio_Ananindeua[[#This Row],[Coluna2]])</f>
        <v>32388446000121</v>
      </c>
      <c r="L4430" t="str">
        <f t="shared" si="69"/>
        <v>323******21</v>
      </c>
    </row>
    <row r="4431" spans="1:12" x14ac:dyDescent="0.25">
      <c r="A4431" t="s">
        <v>1036</v>
      </c>
      <c r="B4431" t="s">
        <v>1037</v>
      </c>
      <c r="C4431" t="s">
        <v>17</v>
      </c>
      <c r="D4431" s="1">
        <v>45299.93509259259</v>
      </c>
      <c r="E4431" s="18" t="s">
        <v>11</v>
      </c>
      <c r="F4431" s="13" t="s">
        <v>16</v>
      </c>
      <c r="G4431" t="s">
        <v>14</v>
      </c>
      <c r="H4431">
        <v>0</v>
      </c>
      <c r="I4431" s="2"/>
      <c r="J4431" s="4">
        <v>0</v>
      </c>
      <c r="K4431" t="str">
        <f>IF((LEN(relatorio_Ananindeua[[#This Row],[CIF/CPF/CNPJ]])=14),relatorio_Ananindeua[[#This Row],[CIF/CPF/CNPJ]],relatorio_Ananindeua[[#This Row],[Coluna2]])</f>
        <v>18041114000145</v>
      </c>
      <c r="L4431" t="str">
        <f t="shared" si="69"/>
        <v>180******45</v>
      </c>
    </row>
    <row r="4432" spans="1:12" x14ac:dyDescent="0.25">
      <c r="A4432" t="s">
        <v>2951</v>
      </c>
      <c r="B4432" t="s">
        <v>2952</v>
      </c>
      <c r="C4432" t="s">
        <v>17</v>
      </c>
      <c r="D4432" s="1">
        <v>45299.93513888889</v>
      </c>
      <c r="E4432" s="18" t="s">
        <v>11</v>
      </c>
      <c r="F4432" s="13" t="s">
        <v>16</v>
      </c>
      <c r="G4432" t="s">
        <v>14</v>
      </c>
      <c r="H4432">
        <v>0</v>
      </c>
      <c r="I4432" s="2"/>
      <c r="J4432" s="4">
        <v>0</v>
      </c>
      <c r="K4432" t="str">
        <f>IF((LEN(relatorio_Ananindeua[[#This Row],[CIF/CPF/CNPJ]])=14),relatorio_Ananindeua[[#This Row],[CIF/CPF/CNPJ]],relatorio_Ananindeua[[#This Row],[Coluna2]])</f>
        <v>31114690000133</v>
      </c>
      <c r="L4432" t="str">
        <f t="shared" si="69"/>
        <v>311******33</v>
      </c>
    </row>
    <row r="4433" spans="1:12" x14ac:dyDescent="0.25">
      <c r="A4433" t="s">
        <v>1125</v>
      </c>
      <c r="B4433" t="s">
        <v>1126</v>
      </c>
      <c r="C4433" t="s">
        <v>17</v>
      </c>
      <c r="D4433" s="1">
        <v>45299.935254629629</v>
      </c>
      <c r="E4433" s="18" t="s">
        <v>11</v>
      </c>
      <c r="F4433" s="13" t="s">
        <v>16</v>
      </c>
      <c r="G4433" t="s">
        <v>14</v>
      </c>
      <c r="H4433">
        <v>0</v>
      </c>
      <c r="I4433" s="2"/>
      <c r="J4433" s="4">
        <v>0</v>
      </c>
      <c r="K4433" t="str">
        <f>IF((LEN(relatorio_Ananindeua[[#This Row],[CIF/CPF/CNPJ]])=14),relatorio_Ananindeua[[#This Row],[CIF/CPF/CNPJ]],relatorio_Ananindeua[[#This Row],[Coluna2]])</f>
        <v>18707909000140</v>
      </c>
      <c r="L4433" t="str">
        <f t="shared" si="69"/>
        <v>187******40</v>
      </c>
    </row>
    <row r="4434" spans="1:12" x14ac:dyDescent="0.25">
      <c r="A4434" t="s">
        <v>2877</v>
      </c>
      <c r="B4434" t="s">
        <v>2878</v>
      </c>
      <c r="C4434" t="s">
        <v>17</v>
      </c>
      <c r="D4434" s="1">
        <v>45299.935254629629</v>
      </c>
      <c r="E4434" s="18" t="s">
        <v>11</v>
      </c>
      <c r="F4434" s="13" t="s">
        <v>16</v>
      </c>
      <c r="G4434" t="s">
        <v>14</v>
      </c>
      <c r="H4434">
        <v>0</v>
      </c>
      <c r="I4434" s="2"/>
      <c r="J4434" s="4">
        <v>0</v>
      </c>
      <c r="K4434" t="str">
        <f>IF((LEN(relatorio_Ananindeua[[#This Row],[CIF/CPF/CNPJ]])=14),relatorio_Ananindeua[[#This Row],[CIF/CPF/CNPJ]],relatorio_Ananindeua[[#This Row],[Coluna2]])</f>
        <v>30664133000123</v>
      </c>
      <c r="L4434" t="str">
        <f t="shared" ref="L4434:L4497" si="70">_xlfn.CONCAT(LEFT(A4434,3),REPT("*",6),RIGHT(A4434,2))</f>
        <v>306******23</v>
      </c>
    </row>
    <row r="4435" spans="1:12" x14ac:dyDescent="0.25">
      <c r="A4435" t="s">
        <v>381</v>
      </c>
      <c r="B4435" t="s">
        <v>382</v>
      </c>
      <c r="C4435" t="s">
        <v>17</v>
      </c>
      <c r="D4435" s="1">
        <v>45299.935266203705</v>
      </c>
      <c r="E4435" s="18" t="s">
        <v>11</v>
      </c>
      <c r="F4435" s="13" t="s">
        <v>16</v>
      </c>
      <c r="G4435" t="s">
        <v>14</v>
      </c>
      <c r="H4435">
        <v>0</v>
      </c>
      <c r="I4435" s="2"/>
      <c r="J4435" s="4">
        <v>0</v>
      </c>
      <c r="K4435" t="str">
        <f>IF((LEN(relatorio_Ananindeua[[#This Row],[CIF/CPF/CNPJ]])=14),relatorio_Ananindeua[[#This Row],[CIF/CPF/CNPJ]],relatorio_Ananindeua[[#This Row],[Coluna2]])</f>
        <v>12907464000165</v>
      </c>
      <c r="L4435" t="str">
        <f t="shared" si="70"/>
        <v>129******65</v>
      </c>
    </row>
    <row r="4436" spans="1:12" x14ac:dyDescent="0.25">
      <c r="A4436" t="s">
        <v>891</v>
      </c>
      <c r="B4436" t="s">
        <v>892</v>
      </c>
      <c r="C4436" t="s">
        <v>17</v>
      </c>
      <c r="D4436" s="1">
        <v>45299.935266203705</v>
      </c>
      <c r="E4436" s="18" t="s">
        <v>11</v>
      </c>
      <c r="F4436" s="13" t="s">
        <v>16</v>
      </c>
      <c r="G4436" t="s">
        <v>14</v>
      </c>
      <c r="H4436">
        <v>0</v>
      </c>
      <c r="I4436" s="2"/>
      <c r="J4436" s="4">
        <v>0</v>
      </c>
      <c r="K4436" t="str">
        <f>IF((LEN(relatorio_Ananindeua[[#This Row],[CIF/CPF/CNPJ]])=14),relatorio_Ananindeua[[#This Row],[CIF/CPF/CNPJ]],relatorio_Ananindeua[[#This Row],[Coluna2]])</f>
        <v>16972784000150</v>
      </c>
      <c r="L4436" t="str">
        <f t="shared" si="70"/>
        <v>169******50</v>
      </c>
    </row>
    <row r="4437" spans="1:12" x14ac:dyDescent="0.25">
      <c r="A4437" t="s">
        <v>1982</v>
      </c>
      <c r="B4437" t="s">
        <v>1983</v>
      </c>
      <c r="C4437" t="s">
        <v>17</v>
      </c>
      <c r="D4437" s="1">
        <v>45299.935266203705</v>
      </c>
      <c r="E4437" s="18" t="s">
        <v>11</v>
      </c>
      <c r="F4437" s="13" t="s">
        <v>16</v>
      </c>
      <c r="G4437" t="s">
        <v>14</v>
      </c>
      <c r="H4437">
        <v>0</v>
      </c>
      <c r="I4437" s="2"/>
      <c r="J4437" s="4">
        <v>0</v>
      </c>
      <c r="K4437" t="str">
        <f>IF((LEN(relatorio_Ananindeua[[#This Row],[CIF/CPF/CNPJ]])=14),relatorio_Ananindeua[[#This Row],[CIF/CPF/CNPJ]],relatorio_Ananindeua[[#This Row],[Coluna2]])</f>
        <v>26242451000129</v>
      </c>
      <c r="L4437" t="str">
        <f t="shared" si="70"/>
        <v>262******29</v>
      </c>
    </row>
    <row r="4438" spans="1:12" x14ac:dyDescent="0.25">
      <c r="A4438" t="s">
        <v>2965</v>
      </c>
      <c r="B4438" t="s">
        <v>2966</v>
      </c>
      <c r="C4438" t="s">
        <v>17</v>
      </c>
      <c r="D4438" s="1">
        <v>45299.935266203705</v>
      </c>
      <c r="E4438" s="18" t="s">
        <v>11</v>
      </c>
      <c r="F4438" s="13" t="s">
        <v>16</v>
      </c>
      <c r="G4438" t="s">
        <v>14</v>
      </c>
      <c r="H4438">
        <v>0</v>
      </c>
      <c r="I4438" s="2"/>
      <c r="J4438" s="4">
        <v>0</v>
      </c>
      <c r="K4438" t="str">
        <f>IF((LEN(relatorio_Ananindeua[[#This Row],[CIF/CPF/CNPJ]])=14),relatorio_Ananindeua[[#This Row],[CIF/CPF/CNPJ]],relatorio_Ananindeua[[#This Row],[Coluna2]])</f>
        <v>31199618000156</v>
      </c>
      <c r="L4438" t="str">
        <f t="shared" si="70"/>
        <v>311******56</v>
      </c>
    </row>
    <row r="4439" spans="1:12" x14ac:dyDescent="0.25">
      <c r="A4439" t="s">
        <v>3169</v>
      </c>
      <c r="B4439" t="s">
        <v>3170</v>
      </c>
      <c r="C4439" t="s">
        <v>17</v>
      </c>
      <c r="D4439" s="1">
        <v>45299.935266203705</v>
      </c>
      <c r="E4439" s="18" t="s">
        <v>11</v>
      </c>
      <c r="F4439" s="13" t="s">
        <v>16</v>
      </c>
      <c r="G4439" t="s">
        <v>14</v>
      </c>
      <c r="H4439">
        <v>0</v>
      </c>
      <c r="I4439" s="2"/>
      <c r="J4439" s="4">
        <v>0</v>
      </c>
      <c r="K4439" t="str">
        <f>IF((LEN(relatorio_Ananindeua[[#This Row],[CIF/CPF/CNPJ]])=14),relatorio_Ananindeua[[#This Row],[CIF/CPF/CNPJ]],relatorio_Ananindeua[[#This Row],[Coluna2]])</f>
        <v>32320790000189</v>
      </c>
      <c r="L4439" t="str">
        <f t="shared" si="70"/>
        <v>323******89</v>
      </c>
    </row>
    <row r="4440" spans="1:12" x14ac:dyDescent="0.25">
      <c r="A4440" t="s">
        <v>3157</v>
      </c>
      <c r="B4440" t="s">
        <v>3158</v>
      </c>
      <c r="C4440" t="s">
        <v>17</v>
      </c>
      <c r="D4440" s="1">
        <v>45299.935358796298</v>
      </c>
      <c r="E4440" s="18" t="s">
        <v>11</v>
      </c>
      <c r="F4440" s="13" t="s">
        <v>16</v>
      </c>
      <c r="G4440" t="s">
        <v>14</v>
      </c>
      <c r="H4440">
        <v>0</v>
      </c>
      <c r="I4440" s="2"/>
      <c r="J4440" s="4">
        <v>0</v>
      </c>
      <c r="K4440" t="str">
        <f>IF((LEN(relatorio_Ananindeua[[#This Row],[CIF/CPF/CNPJ]])=14),relatorio_Ananindeua[[#This Row],[CIF/CPF/CNPJ]],relatorio_Ananindeua[[#This Row],[Coluna2]])</f>
        <v>32276908000119</v>
      </c>
      <c r="L4440" t="str">
        <f t="shared" si="70"/>
        <v>322******19</v>
      </c>
    </row>
    <row r="4441" spans="1:12" x14ac:dyDescent="0.25">
      <c r="A4441" t="s">
        <v>3147</v>
      </c>
      <c r="B4441" t="s">
        <v>3148</v>
      </c>
      <c r="C4441" t="s">
        <v>17</v>
      </c>
      <c r="D4441" s="1">
        <v>45299.93545138889</v>
      </c>
      <c r="E4441" s="18" t="s">
        <v>11</v>
      </c>
      <c r="F4441" s="13" t="s">
        <v>16</v>
      </c>
      <c r="G4441" t="s">
        <v>14</v>
      </c>
      <c r="H4441">
        <v>0</v>
      </c>
      <c r="I4441" s="2"/>
      <c r="J4441" s="4">
        <v>0</v>
      </c>
      <c r="K4441" t="str">
        <f>IF((LEN(relatorio_Ananindeua[[#This Row],[CIF/CPF/CNPJ]])=14),relatorio_Ananindeua[[#This Row],[CIF/CPF/CNPJ]],relatorio_Ananindeua[[#This Row],[Coluna2]])</f>
        <v>32241592000120</v>
      </c>
      <c r="L4441" t="str">
        <f t="shared" si="70"/>
        <v>322******20</v>
      </c>
    </row>
    <row r="4442" spans="1:12" x14ac:dyDescent="0.25">
      <c r="A4442" t="s">
        <v>3145</v>
      </c>
      <c r="B4442" t="s">
        <v>3146</v>
      </c>
      <c r="C4442" t="s">
        <v>17</v>
      </c>
      <c r="D4442" s="1">
        <v>45299.93546296296</v>
      </c>
      <c r="E4442" s="18" t="s">
        <v>11</v>
      </c>
      <c r="F4442" s="13" t="s">
        <v>16</v>
      </c>
      <c r="G4442" t="s">
        <v>14</v>
      </c>
      <c r="H4442">
        <v>0</v>
      </c>
      <c r="I4442" s="2"/>
      <c r="J4442" s="4">
        <v>0</v>
      </c>
      <c r="K4442" t="str">
        <f>IF((LEN(relatorio_Ananindeua[[#This Row],[CIF/CPF/CNPJ]])=14),relatorio_Ananindeua[[#This Row],[CIF/CPF/CNPJ]],relatorio_Ananindeua[[#This Row],[Coluna2]])</f>
        <v>32231366000168</v>
      </c>
      <c r="L4442" t="str">
        <f t="shared" si="70"/>
        <v>322******68</v>
      </c>
    </row>
    <row r="4443" spans="1:12" x14ac:dyDescent="0.25">
      <c r="A4443" t="s">
        <v>792</v>
      </c>
      <c r="B4443" t="s">
        <v>793</v>
      </c>
      <c r="C4443" t="s">
        <v>17</v>
      </c>
      <c r="D4443" s="1">
        <v>45299.935532407406</v>
      </c>
      <c r="E4443" s="18" t="s">
        <v>11</v>
      </c>
      <c r="F4443" s="13" t="s">
        <v>16</v>
      </c>
      <c r="G4443" t="s">
        <v>14</v>
      </c>
      <c r="H4443">
        <v>0</v>
      </c>
      <c r="I4443" s="2"/>
      <c r="J4443" s="4">
        <v>0</v>
      </c>
      <c r="K4443" t="str">
        <f>IF((LEN(relatorio_Ananindeua[[#This Row],[CIF/CPF/CNPJ]])=14),relatorio_Ananindeua[[#This Row],[CIF/CPF/CNPJ]],relatorio_Ananindeua[[#This Row],[Coluna2]])</f>
        <v>15764636000187</v>
      </c>
      <c r="L4443" t="str">
        <f t="shared" si="70"/>
        <v>157******87</v>
      </c>
    </row>
    <row r="4444" spans="1:12" x14ac:dyDescent="0.25">
      <c r="A4444" t="s">
        <v>3141</v>
      </c>
      <c r="B4444" t="s">
        <v>3142</v>
      </c>
      <c r="C4444" t="s">
        <v>17</v>
      </c>
      <c r="D4444" s="1">
        <v>45299.935532407406</v>
      </c>
      <c r="E4444" s="18" t="s">
        <v>11</v>
      </c>
      <c r="F4444" s="13" t="s">
        <v>16</v>
      </c>
      <c r="G4444" t="s">
        <v>14</v>
      </c>
      <c r="H4444">
        <v>0</v>
      </c>
      <c r="I4444" s="2"/>
      <c r="J4444" s="4">
        <v>0</v>
      </c>
      <c r="K4444" t="str">
        <f>IF((LEN(relatorio_Ananindeua[[#This Row],[CIF/CPF/CNPJ]])=14),relatorio_Ananindeua[[#This Row],[CIF/CPF/CNPJ]],relatorio_Ananindeua[[#This Row],[Coluna2]])</f>
        <v>32208508000176</v>
      </c>
      <c r="L4444" t="str">
        <f t="shared" si="70"/>
        <v>322******76</v>
      </c>
    </row>
    <row r="4445" spans="1:12" x14ac:dyDescent="0.25">
      <c r="A4445" t="s">
        <v>869</v>
      </c>
      <c r="B4445" t="s">
        <v>870</v>
      </c>
      <c r="C4445" t="s">
        <v>17</v>
      </c>
      <c r="D4445" s="1">
        <v>45299.935567129629</v>
      </c>
      <c r="E4445" s="18" t="s">
        <v>11</v>
      </c>
      <c r="F4445" s="13" t="s">
        <v>16</v>
      </c>
      <c r="G4445" t="s">
        <v>14</v>
      </c>
      <c r="H4445">
        <v>0</v>
      </c>
      <c r="I4445" s="2"/>
      <c r="J4445" s="4">
        <v>0</v>
      </c>
      <c r="K4445" t="str">
        <f>IF((LEN(relatorio_Ananindeua[[#This Row],[CIF/CPF/CNPJ]])=14),relatorio_Ananindeua[[#This Row],[CIF/CPF/CNPJ]],relatorio_Ananindeua[[#This Row],[Coluna2]])</f>
        <v>16788882000131</v>
      </c>
      <c r="L4445" t="str">
        <f t="shared" si="70"/>
        <v>167******31</v>
      </c>
    </row>
    <row r="4446" spans="1:12" x14ac:dyDescent="0.25">
      <c r="A4446" t="s">
        <v>3133</v>
      </c>
      <c r="B4446" t="s">
        <v>3134</v>
      </c>
      <c r="C4446" t="s">
        <v>17</v>
      </c>
      <c r="D4446" s="1">
        <v>45299.935567129629</v>
      </c>
      <c r="E4446" s="18" t="s">
        <v>11</v>
      </c>
      <c r="F4446" s="13" t="s">
        <v>16</v>
      </c>
      <c r="G4446" t="s">
        <v>14</v>
      </c>
      <c r="H4446">
        <v>0</v>
      </c>
      <c r="I4446" s="2"/>
      <c r="J4446" s="4">
        <v>0</v>
      </c>
      <c r="K4446" t="str">
        <f>IF((LEN(relatorio_Ananindeua[[#This Row],[CIF/CPF/CNPJ]])=14),relatorio_Ananindeua[[#This Row],[CIF/CPF/CNPJ]],relatorio_Ananindeua[[#This Row],[Coluna2]])</f>
        <v>32193418000159</v>
      </c>
      <c r="L4446" t="str">
        <f t="shared" si="70"/>
        <v>321******59</v>
      </c>
    </row>
    <row r="4447" spans="1:12" x14ac:dyDescent="0.25">
      <c r="A4447" t="s">
        <v>3135</v>
      </c>
      <c r="B4447" t="s">
        <v>3136</v>
      </c>
      <c r="C4447" t="s">
        <v>17</v>
      </c>
      <c r="D4447" s="1">
        <v>45299.935567129629</v>
      </c>
      <c r="E4447" s="18" t="s">
        <v>11</v>
      </c>
      <c r="F4447" s="13" t="s">
        <v>16</v>
      </c>
      <c r="G4447" t="s">
        <v>14</v>
      </c>
      <c r="H4447">
        <v>0</v>
      </c>
      <c r="I4447" s="2"/>
      <c r="J4447" s="4">
        <v>0</v>
      </c>
      <c r="K4447" t="str">
        <f>IF((LEN(relatorio_Ananindeua[[#This Row],[CIF/CPF/CNPJ]])=14),relatorio_Ananindeua[[#This Row],[CIF/CPF/CNPJ]],relatorio_Ananindeua[[#This Row],[Coluna2]])</f>
        <v>32200064000122</v>
      </c>
      <c r="L4447" t="str">
        <f t="shared" si="70"/>
        <v>322******22</v>
      </c>
    </row>
    <row r="4448" spans="1:12" x14ac:dyDescent="0.25">
      <c r="A4448" t="s">
        <v>610</v>
      </c>
      <c r="B4448" t="s">
        <v>611</v>
      </c>
      <c r="C4448" t="s">
        <v>17</v>
      </c>
      <c r="D4448" s="1">
        <v>45299.935601851852</v>
      </c>
      <c r="E4448" s="18" t="s">
        <v>11</v>
      </c>
      <c r="F4448" s="13" t="s">
        <v>16</v>
      </c>
      <c r="G4448" t="s">
        <v>14</v>
      </c>
      <c r="H4448">
        <v>0</v>
      </c>
      <c r="I4448" s="2"/>
      <c r="J4448" s="4">
        <v>0</v>
      </c>
      <c r="K4448" t="str">
        <f>IF((LEN(relatorio_Ananindeua[[#This Row],[CIF/CPF/CNPJ]])=14),relatorio_Ananindeua[[#This Row],[CIF/CPF/CNPJ]],relatorio_Ananindeua[[#This Row],[Coluna2]])</f>
        <v>14367145000130</v>
      </c>
      <c r="L4448" t="str">
        <f t="shared" si="70"/>
        <v>143******30</v>
      </c>
    </row>
    <row r="4449" spans="1:12" x14ac:dyDescent="0.25">
      <c r="A4449" t="s">
        <v>3125</v>
      </c>
      <c r="B4449" t="s">
        <v>3126</v>
      </c>
      <c r="C4449" t="s">
        <v>17</v>
      </c>
      <c r="D4449" s="1">
        <v>45299.935659722221</v>
      </c>
      <c r="E4449" s="18" t="s">
        <v>11</v>
      </c>
      <c r="F4449" s="13" t="s">
        <v>16</v>
      </c>
      <c r="G4449" t="s">
        <v>14</v>
      </c>
      <c r="H4449">
        <v>0</v>
      </c>
      <c r="I4449" s="2"/>
      <c r="J4449" s="4">
        <v>0</v>
      </c>
      <c r="K4449" t="str">
        <f>IF((LEN(relatorio_Ananindeua[[#This Row],[CIF/CPF/CNPJ]])=14),relatorio_Ananindeua[[#This Row],[CIF/CPF/CNPJ]],relatorio_Ananindeua[[#This Row],[Coluna2]])</f>
        <v>32176028000170</v>
      </c>
      <c r="L4449" t="str">
        <f t="shared" si="70"/>
        <v>321******70</v>
      </c>
    </row>
    <row r="4450" spans="1:12" x14ac:dyDescent="0.25">
      <c r="A4450" t="s">
        <v>3129</v>
      </c>
      <c r="B4450" t="s">
        <v>3130</v>
      </c>
      <c r="C4450" t="s">
        <v>17</v>
      </c>
      <c r="D4450" s="1">
        <v>45299.935659722221</v>
      </c>
      <c r="E4450" s="18" t="s">
        <v>11</v>
      </c>
      <c r="F4450" s="13" t="s">
        <v>16</v>
      </c>
      <c r="G4450" t="s">
        <v>14</v>
      </c>
      <c r="H4450">
        <v>0</v>
      </c>
      <c r="I4450" s="2"/>
      <c r="J4450" s="4">
        <v>0</v>
      </c>
      <c r="K4450" t="str">
        <f>IF((LEN(relatorio_Ananindeua[[#This Row],[CIF/CPF/CNPJ]])=14),relatorio_Ananindeua[[#This Row],[CIF/CPF/CNPJ]],relatorio_Ananindeua[[#This Row],[Coluna2]])</f>
        <v>32178561000171</v>
      </c>
      <c r="L4450" t="str">
        <f t="shared" si="70"/>
        <v>321******71</v>
      </c>
    </row>
    <row r="4451" spans="1:12" x14ac:dyDescent="0.25">
      <c r="A4451" t="s">
        <v>3137</v>
      </c>
      <c r="B4451" t="s">
        <v>3138</v>
      </c>
      <c r="C4451" t="s">
        <v>17</v>
      </c>
      <c r="D4451" s="1">
        <v>45299.935659722221</v>
      </c>
      <c r="E4451" s="18" t="s">
        <v>11</v>
      </c>
      <c r="F4451" s="13" t="s">
        <v>16</v>
      </c>
      <c r="G4451" t="s">
        <v>14</v>
      </c>
      <c r="H4451">
        <v>0</v>
      </c>
      <c r="I4451" s="2"/>
      <c r="J4451" s="4">
        <v>0</v>
      </c>
      <c r="K4451" t="str">
        <f>IF((LEN(relatorio_Ananindeua[[#This Row],[CIF/CPF/CNPJ]])=14),relatorio_Ananindeua[[#This Row],[CIF/CPF/CNPJ]],relatorio_Ananindeua[[#This Row],[Coluna2]])</f>
        <v>32203194000119</v>
      </c>
      <c r="L4451" t="str">
        <f t="shared" si="70"/>
        <v>322******19</v>
      </c>
    </row>
    <row r="4452" spans="1:12" x14ac:dyDescent="0.25">
      <c r="A4452" t="s">
        <v>3121</v>
      </c>
      <c r="B4452" t="s">
        <v>3122</v>
      </c>
      <c r="C4452" t="s">
        <v>17</v>
      </c>
      <c r="D4452" s="1">
        <v>45299.935729166667</v>
      </c>
      <c r="E4452" s="18" t="s">
        <v>11</v>
      </c>
      <c r="F4452" s="13" t="s">
        <v>16</v>
      </c>
      <c r="G4452" t="s">
        <v>14</v>
      </c>
      <c r="H4452">
        <v>0</v>
      </c>
      <c r="I4452" s="2"/>
      <c r="J4452" s="4">
        <v>0</v>
      </c>
      <c r="K4452" t="str">
        <f>IF((LEN(relatorio_Ananindeua[[#This Row],[CIF/CPF/CNPJ]])=14),relatorio_Ananindeua[[#This Row],[CIF/CPF/CNPJ]],relatorio_Ananindeua[[#This Row],[Coluna2]])</f>
        <v>32153691000150</v>
      </c>
      <c r="L4452" t="str">
        <f t="shared" si="70"/>
        <v>321******50</v>
      </c>
    </row>
    <row r="4453" spans="1:12" x14ac:dyDescent="0.25">
      <c r="A4453" t="s">
        <v>3123</v>
      </c>
      <c r="B4453" t="s">
        <v>3124</v>
      </c>
      <c r="C4453" t="s">
        <v>17</v>
      </c>
      <c r="D4453" s="1">
        <v>45299.935729166667</v>
      </c>
      <c r="E4453" s="18" t="s">
        <v>11</v>
      </c>
      <c r="F4453" s="13" t="s">
        <v>16</v>
      </c>
      <c r="G4453" t="s">
        <v>14</v>
      </c>
      <c r="H4453">
        <v>0</v>
      </c>
      <c r="I4453" s="2"/>
      <c r="J4453" s="4">
        <v>0</v>
      </c>
      <c r="K4453" t="str">
        <f>IF((LEN(relatorio_Ananindeua[[#This Row],[CIF/CPF/CNPJ]])=14),relatorio_Ananindeua[[#This Row],[CIF/CPF/CNPJ]],relatorio_Ananindeua[[#This Row],[Coluna2]])</f>
        <v>32164940000102</v>
      </c>
      <c r="L4453" t="str">
        <f t="shared" si="70"/>
        <v>321******02</v>
      </c>
    </row>
    <row r="4454" spans="1:12" x14ac:dyDescent="0.25">
      <c r="A4454" t="s">
        <v>3119</v>
      </c>
      <c r="B4454" t="s">
        <v>3120</v>
      </c>
      <c r="C4454" t="s">
        <v>17</v>
      </c>
      <c r="D4454" s="1">
        <v>45299.935787037037</v>
      </c>
      <c r="E4454" s="18" t="s">
        <v>11</v>
      </c>
      <c r="F4454" s="13" t="s">
        <v>16</v>
      </c>
      <c r="G4454" t="s">
        <v>14</v>
      </c>
      <c r="H4454">
        <v>0</v>
      </c>
      <c r="I4454" s="2"/>
      <c r="J4454" s="4">
        <v>0</v>
      </c>
      <c r="K4454" t="str">
        <f>IF((LEN(relatorio_Ananindeua[[#This Row],[CIF/CPF/CNPJ]])=14),relatorio_Ananindeua[[#This Row],[CIF/CPF/CNPJ]],relatorio_Ananindeua[[#This Row],[Coluna2]])</f>
        <v>32145301000108</v>
      </c>
      <c r="L4454" t="str">
        <f t="shared" si="70"/>
        <v>321******08</v>
      </c>
    </row>
    <row r="4455" spans="1:12" x14ac:dyDescent="0.25">
      <c r="A4455" t="s">
        <v>640</v>
      </c>
      <c r="B4455" t="s">
        <v>641</v>
      </c>
      <c r="C4455" t="s">
        <v>17</v>
      </c>
      <c r="D4455" s="1">
        <v>45299.935833333337</v>
      </c>
      <c r="E4455" s="18" t="s">
        <v>11</v>
      </c>
      <c r="F4455" s="13" t="s">
        <v>16</v>
      </c>
      <c r="G4455" t="s">
        <v>14</v>
      </c>
      <c r="H4455">
        <v>0</v>
      </c>
      <c r="I4455" s="2"/>
      <c r="J4455" s="4">
        <v>0</v>
      </c>
      <c r="K4455" t="str">
        <f>IF((LEN(relatorio_Ananindeua[[#This Row],[CIF/CPF/CNPJ]])=14),relatorio_Ananindeua[[#This Row],[CIF/CPF/CNPJ]],relatorio_Ananindeua[[#This Row],[Coluna2]])</f>
        <v>14558560000170</v>
      </c>
      <c r="L4455" t="str">
        <f t="shared" si="70"/>
        <v>145******70</v>
      </c>
    </row>
    <row r="4456" spans="1:12" x14ac:dyDescent="0.25">
      <c r="A4456" t="s">
        <v>3071</v>
      </c>
      <c r="B4456" t="s">
        <v>3072</v>
      </c>
      <c r="C4456" t="s">
        <v>17</v>
      </c>
      <c r="D4456" s="1">
        <v>45299.935833333337</v>
      </c>
      <c r="E4456" s="18" t="s">
        <v>11</v>
      </c>
      <c r="F4456" s="13" t="s">
        <v>16</v>
      </c>
      <c r="G4456" t="s">
        <v>14</v>
      </c>
      <c r="H4456">
        <v>0</v>
      </c>
      <c r="I4456" s="2"/>
      <c r="J4456" s="4">
        <v>0</v>
      </c>
      <c r="K4456" t="str">
        <f>IF((LEN(relatorio_Ananindeua[[#This Row],[CIF/CPF/CNPJ]])=14),relatorio_Ananindeua[[#This Row],[CIF/CPF/CNPJ]],relatorio_Ananindeua[[#This Row],[Coluna2]])</f>
        <v>31816844000139</v>
      </c>
      <c r="L4456" t="str">
        <f t="shared" si="70"/>
        <v>318******39</v>
      </c>
    </row>
    <row r="4457" spans="1:12" x14ac:dyDescent="0.25">
      <c r="A4457" t="s">
        <v>3117</v>
      </c>
      <c r="B4457" t="s">
        <v>3118</v>
      </c>
      <c r="C4457" t="s">
        <v>17</v>
      </c>
      <c r="D4457" s="1">
        <v>45299.935833333337</v>
      </c>
      <c r="E4457" s="18" t="s">
        <v>11</v>
      </c>
      <c r="F4457" s="13" t="s">
        <v>16</v>
      </c>
      <c r="G4457" t="s">
        <v>14</v>
      </c>
      <c r="H4457">
        <v>0</v>
      </c>
      <c r="I4457" s="2"/>
      <c r="J4457" s="4">
        <v>0</v>
      </c>
      <c r="K4457" t="str">
        <f>IF((LEN(relatorio_Ananindeua[[#This Row],[CIF/CPF/CNPJ]])=14),relatorio_Ananindeua[[#This Row],[CIF/CPF/CNPJ]],relatorio_Ananindeua[[#This Row],[Coluna2]])</f>
        <v>32126311000198</v>
      </c>
      <c r="L4457" t="str">
        <f t="shared" si="70"/>
        <v>321******98</v>
      </c>
    </row>
    <row r="4458" spans="1:12" x14ac:dyDescent="0.25">
      <c r="A4458" t="s">
        <v>2903</v>
      </c>
      <c r="B4458" t="s">
        <v>2904</v>
      </c>
      <c r="C4458" t="s">
        <v>17</v>
      </c>
      <c r="D4458" s="1">
        <v>45299.935856481483</v>
      </c>
      <c r="E4458" s="18" t="s">
        <v>11</v>
      </c>
      <c r="F4458" s="13" t="s">
        <v>16</v>
      </c>
      <c r="G4458" t="s">
        <v>14</v>
      </c>
      <c r="H4458">
        <v>0</v>
      </c>
      <c r="I4458" s="2"/>
      <c r="J4458" s="4">
        <v>0</v>
      </c>
      <c r="K4458" t="str">
        <f>IF((LEN(relatorio_Ananindeua[[#This Row],[CIF/CPF/CNPJ]])=14),relatorio_Ananindeua[[#This Row],[CIF/CPF/CNPJ]],relatorio_Ananindeua[[#This Row],[Coluna2]])</f>
        <v>30826245000133</v>
      </c>
      <c r="L4458" t="str">
        <f t="shared" si="70"/>
        <v>308******33</v>
      </c>
    </row>
    <row r="4459" spans="1:12" x14ac:dyDescent="0.25">
      <c r="A4459" t="s">
        <v>1131</v>
      </c>
      <c r="B4459" t="s">
        <v>1132</v>
      </c>
      <c r="C4459" t="s">
        <v>17</v>
      </c>
      <c r="D4459" s="1">
        <v>45299.936053240737</v>
      </c>
      <c r="E4459" s="18" t="s">
        <v>11</v>
      </c>
      <c r="F4459" s="13" t="s">
        <v>16</v>
      </c>
      <c r="G4459" t="s">
        <v>14</v>
      </c>
      <c r="H4459">
        <v>0</v>
      </c>
      <c r="I4459" s="2"/>
      <c r="J4459" s="4">
        <v>0</v>
      </c>
      <c r="K4459" t="str">
        <f>IF((LEN(relatorio_Ananindeua[[#This Row],[CIF/CPF/CNPJ]])=14),relatorio_Ananindeua[[#This Row],[CIF/CPF/CNPJ]],relatorio_Ananindeua[[#This Row],[Coluna2]])</f>
        <v>18832500000155</v>
      </c>
      <c r="L4459" t="str">
        <f t="shared" si="70"/>
        <v>188******55</v>
      </c>
    </row>
    <row r="4460" spans="1:12" x14ac:dyDescent="0.25">
      <c r="A4460" t="s">
        <v>3109</v>
      </c>
      <c r="B4460" t="s">
        <v>3110</v>
      </c>
      <c r="C4460" t="s">
        <v>17</v>
      </c>
      <c r="D4460" s="1">
        <v>45299.936053240737</v>
      </c>
      <c r="E4460" s="18" t="s">
        <v>11</v>
      </c>
      <c r="F4460" s="13" t="s">
        <v>16</v>
      </c>
      <c r="G4460" t="s">
        <v>14</v>
      </c>
      <c r="H4460">
        <v>0</v>
      </c>
      <c r="I4460" s="2"/>
      <c r="J4460" s="4">
        <v>0</v>
      </c>
      <c r="K4460" t="str">
        <f>IF((LEN(relatorio_Ananindeua[[#This Row],[CIF/CPF/CNPJ]])=14),relatorio_Ananindeua[[#This Row],[CIF/CPF/CNPJ]],relatorio_Ananindeua[[#This Row],[Coluna2]])</f>
        <v>32027545000188</v>
      </c>
      <c r="L4460" t="str">
        <f t="shared" si="70"/>
        <v>320******88</v>
      </c>
    </row>
    <row r="4461" spans="1:12" x14ac:dyDescent="0.25">
      <c r="A4461" t="s">
        <v>1089</v>
      </c>
      <c r="B4461" t="s">
        <v>1090</v>
      </c>
      <c r="C4461" t="s">
        <v>17</v>
      </c>
      <c r="D4461" s="1">
        <v>45299.936076388891</v>
      </c>
      <c r="E4461" s="18" t="s">
        <v>11</v>
      </c>
      <c r="F4461" s="13" t="s">
        <v>16</v>
      </c>
      <c r="G4461" t="s">
        <v>14</v>
      </c>
      <c r="H4461">
        <v>0</v>
      </c>
      <c r="I4461" s="2"/>
      <c r="J4461" s="4">
        <v>0</v>
      </c>
      <c r="K4461" t="str">
        <f>IF((LEN(relatorio_Ananindeua[[#This Row],[CIF/CPF/CNPJ]])=14),relatorio_Ananindeua[[#This Row],[CIF/CPF/CNPJ]],relatorio_Ananindeua[[#This Row],[Coluna2]])</f>
        <v>18404639000106</v>
      </c>
      <c r="L4461" t="str">
        <f t="shared" si="70"/>
        <v>184******06</v>
      </c>
    </row>
    <row r="4462" spans="1:12" x14ac:dyDescent="0.25">
      <c r="A4462" t="s">
        <v>3107</v>
      </c>
      <c r="B4462" t="s">
        <v>3108</v>
      </c>
      <c r="C4462" t="s">
        <v>17</v>
      </c>
      <c r="D4462" s="1">
        <v>45299.936157407406</v>
      </c>
      <c r="E4462" s="18" t="s">
        <v>11</v>
      </c>
      <c r="F4462" s="13" t="s">
        <v>16</v>
      </c>
      <c r="G4462" t="s">
        <v>14</v>
      </c>
      <c r="H4462">
        <v>0</v>
      </c>
      <c r="I4462" s="2"/>
      <c r="J4462" s="4">
        <v>0</v>
      </c>
      <c r="K4462" t="str">
        <f>IF((LEN(relatorio_Ananindeua[[#This Row],[CIF/CPF/CNPJ]])=14),relatorio_Ananindeua[[#This Row],[CIF/CPF/CNPJ]],relatorio_Ananindeua[[#This Row],[Coluna2]])</f>
        <v>31979928000193</v>
      </c>
      <c r="L4462" t="str">
        <f t="shared" si="70"/>
        <v>319******93</v>
      </c>
    </row>
    <row r="4463" spans="1:12" x14ac:dyDescent="0.25">
      <c r="A4463" t="s">
        <v>3101</v>
      </c>
      <c r="B4463" t="s">
        <v>3102</v>
      </c>
      <c r="C4463" t="s">
        <v>17</v>
      </c>
      <c r="D4463" s="1">
        <v>45299.936203703706</v>
      </c>
      <c r="E4463" s="18" t="s">
        <v>11</v>
      </c>
      <c r="F4463" s="13" t="s">
        <v>16</v>
      </c>
      <c r="G4463" t="s">
        <v>14</v>
      </c>
      <c r="H4463">
        <v>0</v>
      </c>
      <c r="I4463" s="2"/>
      <c r="J4463" s="4">
        <v>0</v>
      </c>
      <c r="K4463" t="str">
        <f>IF((LEN(relatorio_Ananindeua[[#This Row],[CIF/CPF/CNPJ]])=14),relatorio_Ananindeua[[#This Row],[CIF/CPF/CNPJ]],relatorio_Ananindeua[[#This Row],[Coluna2]])</f>
        <v>31959039000164</v>
      </c>
      <c r="L4463" t="str">
        <f t="shared" si="70"/>
        <v>319******64</v>
      </c>
    </row>
    <row r="4464" spans="1:12" x14ac:dyDescent="0.25">
      <c r="A4464" t="s">
        <v>3091</v>
      </c>
      <c r="B4464" t="s">
        <v>3092</v>
      </c>
      <c r="C4464" t="s">
        <v>17</v>
      </c>
      <c r="D4464" s="1">
        <v>45299.936273148145</v>
      </c>
      <c r="E4464" s="18" t="s">
        <v>11</v>
      </c>
      <c r="F4464" s="13" t="s">
        <v>16</v>
      </c>
      <c r="G4464" t="s">
        <v>14</v>
      </c>
      <c r="H4464">
        <v>0</v>
      </c>
      <c r="I4464" s="2"/>
      <c r="J4464" s="4">
        <v>0</v>
      </c>
      <c r="K4464" t="str">
        <f>IF((LEN(relatorio_Ananindeua[[#This Row],[CIF/CPF/CNPJ]])=14),relatorio_Ananindeua[[#This Row],[CIF/CPF/CNPJ]],relatorio_Ananindeua[[#This Row],[Coluna2]])</f>
        <v>31909026000180</v>
      </c>
      <c r="L4464" t="str">
        <f t="shared" si="70"/>
        <v>319******80</v>
      </c>
    </row>
    <row r="4465" spans="1:12" x14ac:dyDescent="0.25">
      <c r="A4465" t="s">
        <v>2688</v>
      </c>
      <c r="B4465" t="s">
        <v>2689</v>
      </c>
      <c r="C4465" t="s">
        <v>17</v>
      </c>
      <c r="D4465" s="1">
        <v>45299.936284722222</v>
      </c>
      <c r="E4465" s="18" t="s">
        <v>11</v>
      </c>
      <c r="F4465" s="13" t="s">
        <v>16</v>
      </c>
      <c r="G4465" t="s">
        <v>14</v>
      </c>
      <c r="H4465">
        <v>0</v>
      </c>
      <c r="I4465" s="2"/>
      <c r="J4465" s="4">
        <v>0</v>
      </c>
      <c r="K4465" t="str">
        <f>IF((LEN(relatorio_Ananindeua[[#This Row],[CIF/CPF/CNPJ]])=14),relatorio_Ananindeua[[#This Row],[CIF/CPF/CNPJ]],relatorio_Ananindeua[[#This Row],[Coluna2]])</f>
        <v>29931515000197</v>
      </c>
      <c r="L4465" t="str">
        <f t="shared" si="70"/>
        <v>299******97</v>
      </c>
    </row>
    <row r="4466" spans="1:12" x14ac:dyDescent="0.25">
      <c r="A4466" t="s">
        <v>3083</v>
      </c>
      <c r="B4466" t="s">
        <v>3084</v>
      </c>
      <c r="C4466" t="s">
        <v>17</v>
      </c>
      <c r="D4466" s="1">
        <v>45299.936284722222</v>
      </c>
      <c r="E4466" s="18" t="s">
        <v>11</v>
      </c>
      <c r="F4466" s="13" t="s">
        <v>16</v>
      </c>
      <c r="G4466" t="s">
        <v>14</v>
      </c>
      <c r="H4466">
        <v>0</v>
      </c>
      <c r="I4466" s="2"/>
      <c r="J4466" s="4">
        <v>0</v>
      </c>
      <c r="K4466" t="str">
        <f>IF((LEN(relatorio_Ananindeua[[#This Row],[CIF/CPF/CNPJ]])=14),relatorio_Ananindeua[[#This Row],[CIF/CPF/CNPJ]],relatorio_Ananindeua[[#This Row],[Coluna2]])</f>
        <v>31856984000130</v>
      </c>
      <c r="L4466" t="str">
        <f t="shared" si="70"/>
        <v>318******30</v>
      </c>
    </row>
    <row r="4467" spans="1:12" x14ac:dyDescent="0.25">
      <c r="A4467" t="s">
        <v>3079</v>
      </c>
      <c r="B4467" t="s">
        <v>3080</v>
      </c>
      <c r="C4467" t="s">
        <v>17</v>
      </c>
      <c r="D4467" s="1">
        <v>45299.936296296299</v>
      </c>
      <c r="E4467" s="18" t="s">
        <v>11</v>
      </c>
      <c r="F4467" s="13" t="s">
        <v>16</v>
      </c>
      <c r="G4467" t="s">
        <v>14</v>
      </c>
      <c r="H4467">
        <v>0</v>
      </c>
      <c r="I4467" s="2"/>
      <c r="J4467" s="4">
        <v>0</v>
      </c>
      <c r="K4467" t="str">
        <f>IF((LEN(relatorio_Ananindeua[[#This Row],[CIF/CPF/CNPJ]])=14),relatorio_Ananindeua[[#This Row],[CIF/CPF/CNPJ]],relatorio_Ananindeua[[#This Row],[Coluna2]])</f>
        <v>31838729000165</v>
      </c>
      <c r="L4467" t="str">
        <f t="shared" si="70"/>
        <v>318******65</v>
      </c>
    </row>
    <row r="4468" spans="1:12" x14ac:dyDescent="0.25">
      <c r="A4468" t="s">
        <v>3073</v>
      </c>
      <c r="B4468" t="s">
        <v>3074</v>
      </c>
      <c r="C4468" t="s">
        <v>17</v>
      </c>
      <c r="D4468" s="1">
        <v>45299.936365740738</v>
      </c>
      <c r="E4468" s="18" t="s">
        <v>11</v>
      </c>
      <c r="F4468" s="13" t="s">
        <v>16</v>
      </c>
      <c r="G4468" t="s">
        <v>14</v>
      </c>
      <c r="H4468">
        <v>0</v>
      </c>
      <c r="I4468" s="2"/>
      <c r="J4468" s="4">
        <v>0</v>
      </c>
      <c r="K4468" t="str">
        <f>IF((LEN(relatorio_Ananindeua[[#This Row],[CIF/CPF/CNPJ]])=14),relatorio_Ananindeua[[#This Row],[CIF/CPF/CNPJ]],relatorio_Ananindeua[[#This Row],[Coluna2]])</f>
        <v>31817782000180</v>
      </c>
      <c r="L4468" t="str">
        <f t="shared" si="70"/>
        <v>318******80</v>
      </c>
    </row>
    <row r="4469" spans="1:12" x14ac:dyDescent="0.25">
      <c r="A4469" t="s">
        <v>3061</v>
      </c>
      <c r="B4469" t="s">
        <v>3062</v>
      </c>
      <c r="C4469" t="s">
        <v>17</v>
      </c>
      <c r="D4469" s="1">
        <v>45299.936400462961</v>
      </c>
      <c r="E4469" s="18" t="s">
        <v>11</v>
      </c>
      <c r="F4469" s="13" t="s">
        <v>16</v>
      </c>
      <c r="G4469" t="s">
        <v>14</v>
      </c>
      <c r="H4469">
        <v>0</v>
      </c>
      <c r="I4469" s="2"/>
      <c r="J4469" s="4">
        <v>0</v>
      </c>
      <c r="K4469" t="str">
        <f>IF((LEN(relatorio_Ananindeua[[#This Row],[CIF/CPF/CNPJ]])=14),relatorio_Ananindeua[[#This Row],[CIF/CPF/CNPJ]],relatorio_Ananindeua[[#This Row],[Coluna2]])</f>
        <v>31781096000104</v>
      </c>
      <c r="L4469" t="str">
        <f t="shared" si="70"/>
        <v>317******04</v>
      </c>
    </row>
    <row r="4470" spans="1:12" x14ac:dyDescent="0.25">
      <c r="A4470" t="s">
        <v>1474</v>
      </c>
      <c r="B4470" t="s">
        <v>1475</v>
      </c>
      <c r="C4470" t="s">
        <v>17</v>
      </c>
      <c r="D4470" s="1">
        <v>45299.936423611114</v>
      </c>
      <c r="E4470" s="18" t="s">
        <v>11</v>
      </c>
      <c r="F4470" s="13" t="s">
        <v>16</v>
      </c>
      <c r="G4470" t="s">
        <v>14</v>
      </c>
      <c r="H4470">
        <v>0</v>
      </c>
      <c r="I4470" s="2"/>
      <c r="J4470" s="4">
        <v>0</v>
      </c>
      <c r="K4470" t="str">
        <f>IF((LEN(relatorio_Ananindeua[[#This Row],[CIF/CPF/CNPJ]])=14),relatorio_Ananindeua[[#This Row],[CIF/CPF/CNPJ]],relatorio_Ananindeua[[#This Row],[Coluna2]])</f>
        <v>21861095000108</v>
      </c>
      <c r="L4470" t="str">
        <f t="shared" si="70"/>
        <v>218******08</v>
      </c>
    </row>
    <row r="4471" spans="1:12" x14ac:dyDescent="0.25">
      <c r="A4471" t="s">
        <v>3059</v>
      </c>
      <c r="B4471" t="s">
        <v>3060</v>
      </c>
      <c r="C4471" t="s">
        <v>17</v>
      </c>
      <c r="D4471" s="1">
        <v>45299.936435185184</v>
      </c>
      <c r="E4471" s="18" t="s">
        <v>11</v>
      </c>
      <c r="F4471" s="13" t="s">
        <v>16</v>
      </c>
      <c r="G4471" t="s">
        <v>14</v>
      </c>
      <c r="H4471">
        <v>0</v>
      </c>
      <c r="I4471" s="2"/>
      <c r="J4471" s="4">
        <v>0</v>
      </c>
      <c r="K4471" t="str">
        <f>IF((LEN(relatorio_Ananindeua[[#This Row],[CIF/CPF/CNPJ]])=14),relatorio_Ananindeua[[#This Row],[CIF/CPF/CNPJ]],relatorio_Ananindeua[[#This Row],[Coluna2]])</f>
        <v>31778493000119</v>
      </c>
      <c r="L4471" t="str">
        <f t="shared" si="70"/>
        <v>317******19</v>
      </c>
    </row>
    <row r="4472" spans="1:12" x14ac:dyDescent="0.25">
      <c r="A4472" t="s">
        <v>2849</v>
      </c>
      <c r="B4472" t="s">
        <v>2850</v>
      </c>
      <c r="C4472" t="s">
        <v>17</v>
      </c>
      <c r="D4472" s="1">
        <v>45299.936469907407</v>
      </c>
      <c r="E4472" s="18" t="s">
        <v>11</v>
      </c>
      <c r="F4472" s="13" t="s">
        <v>16</v>
      </c>
      <c r="G4472" t="s">
        <v>14</v>
      </c>
      <c r="H4472">
        <v>0</v>
      </c>
      <c r="I4472" s="2"/>
      <c r="J4472" s="4">
        <v>0</v>
      </c>
      <c r="K4472" t="str">
        <f>IF((LEN(relatorio_Ananindeua[[#This Row],[CIF/CPF/CNPJ]])=14),relatorio_Ananindeua[[#This Row],[CIF/CPF/CNPJ]],relatorio_Ananindeua[[#This Row],[Coluna2]])</f>
        <v>30565195000188</v>
      </c>
      <c r="L4472" t="str">
        <f t="shared" si="70"/>
        <v>305******88</v>
      </c>
    </row>
    <row r="4473" spans="1:12" x14ac:dyDescent="0.25">
      <c r="A4473" t="s">
        <v>1360</v>
      </c>
      <c r="B4473" t="s">
        <v>1361</v>
      </c>
      <c r="C4473" t="s">
        <v>17</v>
      </c>
      <c r="D4473" s="1">
        <v>45299.936562499999</v>
      </c>
      <c r="E4473" s="18" t="s">
        <v>11</v>
      </c>
      <c r="F4473" s="13" t="s">
        <v>16</v>
      </c>
      <c r="G4473" t="s">
        <v>14</v>
      </c>
      <c r="H4473">
        <v>0</v>
      </c>
      <c r="I4473" s="2"/>
      <c r="J4473" s="4">
        <v>0</v>
      </c>
      <c r="K4473" t="str">
        <f>IF((LEN(relatorio_Ananindeua[[#This Row],[CIF/CPF/CNPJ]])=14),relatorio_Ananindeua[[#This Row],[CIF/CPF/CNPJ]],relatorio_Ananindeua[[#This Row],[Coluna2]])</f>
        <v>20835073000100</v>
      </c>
      <c r="L4473" t="str">
        <f t="shared" si="70"/>
        <v>208******00</v>
      </c>
    </row>
    <row r="4474" spans="1:12" x14ac:dyDescent="0.25">
      <c r="A4474" t="s">
        <v>2682</v>
      </c>
      <c r="B4474" t="s">
        <v>2683</v>
      </c>
      <c r="C4474" t="s">
        <v>17</v>
      </c>
      <c r="D4474" s="1">
        <v>45299.936562499999</v>
      </c>
      <c r="E4474" s="18" t="s">
        <v>11</v>
      </c>
      <c r="F4474" s="13" t="s">
        <v>16</v>
      </c>
      <c r="G4474" t="s">
        <v>14</v>
      </c>
      <c r="H4474">
        <v>0</v>
      </c>
      <c r="I4474" s="2"/>
      <c r="J4474" s="4">
        <v>0</v>
      </c>
      <c r="K4474" t="str">
        <f>IF((LEN(relatorio_Ananindeua[[#This Row],[CIF/CPF/CNPJ]])=14),relatorio_Ananindeua[[#This Row],[CIF/CPF/CNPJ]],relatorio_Ananindeua[[#This Row],[Coluna2]])</f>
        <v>29907905000121</v>
      </c>
      <c r="L4474" t="str">
        <f t="shared" si="70"/>
        <v>299******21</v>
      </c>
    </row>
    <row r="4475" spans="1:12" x14ac:dyDescent="0.25">
      <c r="A4475" t="s">
        <v>3051</v>
      </c>
      <c r="B4475" t="s">
        <v>3052</v>
      </c>
      <c r="C4475" t="s">
        <v>17</v>
      </c>
      <c r="D4475" s="1">
        <v>45299.936562499999</v>
      </c>
      <c r="E4475" s="18" t="s">
        <v>11</v>
      </c>
      <c r="F4475" s="13" t="s">
        <v>16</v>
      </c>
      <c r="G4475" t="s">
        <v>14</v>
      </c>
      <c r="H4475">
        <v>0</v>
      </c>
      <c r="I4475" s="2"/>
      <c r="J4475" s="4">
        <v>0</v>
      </c>
      <c r="K4475" t="str">
        <f>IF((LEN(relatorio_Ananindeua[[#This Row],[CIF/CPF/CNPJ]])=14),relatorio_Ananindeua[[#This Row],[CIF/CPF/CNPJ]],relatorio_Ananindeua[[#This Row],[Coluna2]])</f>
        <v>31719775000145</v>
      </c>
      <c r="L4475" t="str">
        <f t="shared" si="70"/>
        <v>317******45</v>
      </c>
    </row>
    <row r="4476" spans="1:12" x14ac:dyDescent="0.25">
      <c r="A4476" t="s">
        <v>3053</v>
      </c>
      <c r="B4476" t="s">
        <v>3054</v>
      </c>
      <c r="C4476" t="s">
        <v>17</v>
      </c>
      <c r="D4476" s="1">
        <v>45299.936562499999</v>
      </c>
      <c r="E4476" s="18" t="s">
        <v>11</v>
      </c>
      <c r="F4476" s="13" t="s">
        <v>16</v>
      </c>
      <c r="G4476" t="s">
        <v>14</v>
      </c>
      <c r="H4476">
        <v>0</v>
      </c>
      <c r="I4476" s="2"/>
      <c r="J4476" s="4">
        <v>0</v>
      </c>
      <c r="K4476" t="str">
        <f>IF((LEN(relatorio_Ananindeua[[#This Row],[CIF/CPF/CNPJ]])=14),relatorio_Ananindeua[[#This Row],[CIF/CPF/CNPJ]],relatorio_Ananindeua[[#This Row],[Coluna2]])</f>
        <v>31733814000169</v>
      </c>
      <c r="L4476" t="str">
        <f t="shared" si="70"/>
        <v>317******69</v>
      </c>
    </row>
    <row r="4477" spans="1:12" x14ac:dyDescent="0.25">
      <c r="A4477" t="s">
        <v>3039</v>
      </c>
      <c r="B4477" t="s">
        <v>3040</v>
      </c>
      <c r="C4477" t="s">
        <v>17</v>
      </c>
      <c r="D4477" s="1">
        <v>45299.936620370368</v>
      </c>
      <c r="E4477" s="18" t="s">
        <v>11</v>
      </c>
      <c r="F4477" s="13" t="s">
        <v>16</v>
      </c>
      <c r="G4477" t="s">
        <v>14</v>
      </c>
      <c r="H4477">
        <v>0</v>
      </c>
      <c r="I4477" s="2"/>
      <c r="J4477" s="4">
        <v>0</v>
      </c>
      <c r="K4477" t="str">
        <f>IF((LEN(relatorio_Ananindeua[[#This Row],[CIF/CPF/CNPJ]])=14),relatorio_Ananindeua[[#This Row],[CIF/CPF/CNPJ]],relatorio_Ananindeua[[#This Row],[Coluna2]])</f>
        <v>31658893000190</v>
      </c>
      <c r="L4477" t="str">
        <f t="shared" si="70"/>
        <v>316******90</v>
      </c>
    </row>
    <row r="4478" spans="1:12" x14ac:dyDescent="0.25">
      <c r="A4478" t="s">
        <v>3041</v>
      </c>
      <c r="B4478" t="s">
        <v>3042</v>
      </c>
      <c r="C4478" t="s">
        <v>17</v>
      </c>
      <c r="D4478" s="1">
        <v>45299.936620370368</v>
      </c>
      <c r="E4478" s="18" t="s">
        <v>11</v>
      </c>
      <c r="F4478" s="13" t="s">
        <v>16</v>
      </c>
      <c r="G4478" t="s">
        <v>14</v>
      </c>
      <c r="H4478">
        <v>0</v>
      </c>
      <c r="I4478" s="2"/>
      <c r="J4478" s="4">
        <v>0</v>
      </c>
      <c r="K4478" t="str">
        <f>IF((LEN(relatorio_Ananindeua[[#This Row],[CIF/CPF/CNPJ]])=14),relatorio_Ananindeua[[#This Row],[CIF/CPF/CNPJ]],relatorio_Ananindeua[[#This Row],[Coluna2]])</f>
        <v>31673081000114</v>
      </c>
      <c r="L4478" t="str">
        <f t="shared" si="70"/>
        <v>316******14</v>
      </c>
    </row>
    <row r="4479" spans="1:12" x14ac:dyDescent="0.25">
      <c r="A4479" t="s">
        <v>3043</v>
      </c>
      <c r="B4479" t="s">
        <v>3044</v>
      </c>
      <c r="C4479" t="s">
        <v>17</v>
      </c>
      <c r="D4479" s="1">
        <v>45299.936689814815</v>
      </c>
      <c r="E4479" s="18" t="s">
        <v>11</v>
      </c>
      <c r="F4479" s="13" t="s">
        <v>16</v>
      </c>
      <c r="G4479" t="s">
        <v>14</v>
      </c>
      <c r="H4479">
        <v>0</v>
      </c>
      <c r="I4479" s="2"/>
      <c r="J4479" s="4">
        <v>0</v>
      </c>
      <c r="K4479" t="str">
        <f>IF((LEN(relatorio_Ananindeua[[#This Row],[CIF/CPF/CNPJ]])=14),relatorio_Ananindeua[[#This Row],[CIF/CPF/CNPJ]],relatorio_Ananindeua[[#This Row],[Coluna2]])</f>
        <v>31675265000113</v>
      </c>
      <c r="L4479" t="str">
        <f t="shared" si="70"/>
        <v>316******13</v>
      </c>
    </row>
    <row r="4480" spans="1:12" x14ac:dyDescent="0.25">
      <c r="A4480" t="s">
        <v>952</v>
      </c>
      <c r="B4480" t="s">
        <v>953</v>
      </c>
      <c r="C4480" t="s">
        <v>17</v>
      </c>
      <c r="D4480" s="1">
        <v>45299.936712962961</v>
      </c>
      <c r="E4480" s="18" t="s">
        <v>11</v>
      </c>
      <c r="F4480" s="13" t="s">
        <v>16</v>
      </c>
      <c r="G4480" t="s">
        <v>14</v>
      </c>
      <c r="H4480">
        <v>0</v>
      </c>
      <c r="I4480" s="2"/>
      <c r="J4480" s="4">
        <v>0</v>
      </c>
      <c r="K4480" t="str">
        <f>IF((LEN(relatorio_Ananindeua[[#This Row],[CIF/CPF/CNPJ]])=14),relatorio_Ananindeua[[#This Row],[CIF/CPF/CNPJ]],relatorio_Ananindeua[[#This Row],[Coluna2]])</f>
        <v>17424626000128</v>
      </c>
      <c r="L4480" t="str">
        <f t="shared" si="70"/>
        <v>174******28</v>
      </c>
    </row>
    <row r="4481" spans="1:12" x14ac:dyDescent="0.25">
      <c r="A4481" t="s">
        <v>836</v>
      </c>
      <c r="B4481" t="s">
        <v>837</v>
      </c>
      <c r="C4481" t="s">
        <v>17</v>
      </c>
      <c r="D4481" s="1">
        <v>45299.936736111114</v>
      </c>
      <c r="E4481" s="18" t="s">
        <v>11</v>
      </c>
      <c r="F4481" s="13" t="s">
        <v>16</v>
      </c>
      <c r="G4481" t="s">
        <v>14</v>
      </c>
      <c r="H4481">
        <v>0</v>
      </c>
      <c r="I4481" s="2"/>
      <c r="J4481" s="4">
        <v>0</v>
      </c>
      <c r="K4481" t="str">
        <f>IF((LEN(relatorio_Ananindeua[[#This Row],[CIF/CPF/CNPJ]])=14),relatorio_Ananindeua[[#This Row],[CIF/CPF/CNPJ]],relatorio_Ananindeua[[#This Row],[Coluna2]])</f>
        <v>16100049000156</v>
      </c>
      <c r="L4481" t="str">
        <f t="shared" si="70"/>
        <v>161******56</v>
      </c>
    </row>
    <row r="4482" spans="1:12" x14ac:dyDescent="0.25">
      <c r="A4482" t="s">
        <v>3033</v>
      </c>
      <c r="B4482" t="s">
        <v>3034</v>
      </c>
      <c r="C4482" t="s">
        <v>17</v>
      </c>
      <c r="D4482" s="1">
        <v>45299.936736111114</v>
      </c>
      <c r="E4482" s="18" t="s">
        <v>11</v>
      </c>
      <c r="F4482" s="13" t="s">
        <v>16</v>
      </c>
      <c r="G4482" t="s">
        <v>14</v>
      </c>
      <c r="H4482">
        <v>0</v>
      </c>
      <c r="I4482" s="2"/>
      <c r="J4482" s="4">
        <v>0</v>
      </c>
      <c r="K4482" t="str">
        <f>IF((LEN(relatorio_Ananindeua[[#This Row],[CIF/CPF/CNPJ]])=14),relatorio_Ananindeua[[#This Row],[CIF/CPF/CNPJ]],relatorio_Ananindeua[[#This Row],[Coluna2]])</f>
        <v>31630169000159</v>
      </c>
      <c r="L4482" t="str">
        <f t="shared" si="70"/>
        <v>316******59</v>
      </c>
    </row>
    <row r="4483" spans="1:12" x14ac:dyDescent="0.25">
      <c r="A4483" t="s">
        <v>3029</v>
      </c>
      <c r="B4483" t="s">
        <v>3030</v>
      </c>
      <c r="C4483" t="s">
        <v>17</v>
      </c>
      <c r="D4483" s="1">
        <v>45299.936747685184</v>
      </c>
      <c r="E4483" s="18" t="s">
        <v>11</v>
      </c>
      <c r="F4483" s="13" t="s">
        <v>16</v>
      </c>
      <c r="G4483" t="s">
        <v>14</v>
      </c>
      <c r="H4483">
        <v>0</v>
      </c>
      <c r="I4483" s="2"/>
      <c r="J4483" s="4">
        <v>0</v>
      </c>
      <c r="K4483" t="str">
        <f>IF((LEN(relatorio_Ananindeua[[#This Row],[CIF/CPF/CNPJ]])=14),relatorio_Ananindeua[[#This Row],[CIF/CPF/CNPJ]],relatorio_Ananindeua[[#This Row],[Coluna2]])</f>
        <v>31611778000160</v>
      </c>
      <c r="L4483" t="str">
        <f t="shared" si="70"/>
        <v>316******60</v>
      </c>
    </row>
    <row r="4484" spans="1:12" x14ac:dyDescent="0.25">
      <c r="A4484" t="s">
        <v>457</v>
      </c>
      <c r="B4484" t="s">
        <v>458</v>
      </c>
      <c r="C4484" t="s">
        <v>17</v>
      </c>
      <c r="D4484" s="1">
        <v>45299.936840277776</v>
      </c>
      <c r="E4484" s="18" t="s">
        <v>11</v>
      </c>
      <c r="F4484" s="13" t="s">
        <v>16</v>
      </c>
      <c r="G4484" t="s">
        <v>14</v>
      </c>
      <c r="H4484">
        <v>0</v>
      </c>
      <c r="I4484" s="2"/>
      <c r="J4484" s="4">
        <v>0</v>
      </c>
      <c r="K4484" t="str">
        <f>IF((LEN(relatorio_Ananindeua[[#This Row],[CIF/CPF/CNPJ]])=14),relatorio_Ananindeua[[#This Row],[CIF/CPF/CNPJ]],relatorio_Ananindeua[[#This Row],[Coluna2]])</f>
        <v>13335665000106</v>
      </c>
      <c r="L4484" t="str">
        <f t="shared" si="70"/>
        <v>133******06</v>
      </c>
    </row>
    <row r="4485" spans="1:12" x14ac:dyDescent="0.25">
      <c r="A4485" t="s">
        <v>3023</v>
      </c>
      <c r="B4485" t="s">
        <v>3024</v>
      </c>
      <c r="C4485" t="s">
        <v>17</v>
      </c>
      <c r="D4485" s="1">
        <v>45299.936840277776</v>
      </c>
      <c r="E4485" s="18" t="s">
        <v>11</v>
      </c>
      <c r="F4485" s="13" t="s">
        <v>16</v>
      </c>
      <c r="G4485" t="s">
        <v>14</v>
      </c>
      <c r="H4485">
        <v>0</v>
      </c>
      <c r="I4485" s="2"/>
      <c r="J4485" s="4">
        <v>0</v>
      </c>
      <c r="K4485" t="str">
        <f>IF((LEN(relatorio_Ananindeua[[#This Row],[CIF/CPF/CNPJ]])=14),relatorio_Ananindeua[[#This Row],[CIF/CPF/CNPJ]],relatorio_Ananindeua[[#This Row],[Coluna2]])</f>
        <v>31557073000102</v>
      </c>
      <c r="L4485" t="str">
        <f t="shared" si="70"/>
        <v>315******02</v>
      </c>
    </row>
    <row r="4486" spans="1:12" x14ac:dyDescent="0.25">
      <c r="A4486" t="s">
        <v>1496</v>
      </c>
      <c r="B4486" t="s">
        <v>1497</v>
      </c>
      <c r="C4486" t="s">
        <v>17</v>
      </c>
      <c r="D4486" s="1">
        <v>45299.936851851853</v>
      </c>
      <c r="E4486" s="18" t="s">
        <v>11</v>
      </c>
      <c r="F4486" s="13" t="s">
        <v>16</v>
      </c>
      <c r="G4486" t="s">
        <v>14</v>
      </c>
      <c r="H4486">
        <v>0</v>
      </c>
      <c r="I4486" s="2"/>
      <c r="J4486" s="4">
        <v>0</v>
      </c>
      <c r="K4486" t="str">
        <f>IF((LEN(relatorio_Ananindeua[[#This Row],[CIF/CPF/CNPJ]])=14),relatorio_Ananindeua[[#This Row],[CIF/CPF/CNPJ]],relatorio_Ananindeua[[#This Row],[Coluna2]])</f>
        <v>22161691000148</v>
      </c>
      <c r="L4486" t="str">
        <f t="shared" si="70"/>
        <v>221******48</v>
      </c>
    </row>
    <row r="4487" spans="1:12" x14ac:dyDescent="0.25">
      <c r="A4487" t="s">
        <v>3013</v>
      </c>
      <c r="B4487" t="s">
        <v>3014</v>
      </c>
      <c r="C4487" t="s">
        <v>17</v>
      </c>
      <c r="D4487" s="1">
        <v>45299.936898148146</v>
      </c>
      <c r="E4487" s="18" t="s">
        <v>11</v>
      </c>
      <c r="F4487" s="13" t="s">
        <v>16</v>
      </c>
      <c r="G4487" t="s">
        <v>14</v>
      </c>
      <c r="H4487">
        <v>0</v>
      </c>
      <c r="I4487" s="2"/>
      <c r="J4487" s="4">
        <v>0</v>
      </c>
      <c r="K4487" t="str">
        <f>IF((LEN(relatorio_Ananindeua[[#This Row],[CIF/CPF/CNPJ]])=14),relatorio_Ananindeua[[#This Row],[CIF/CPF/CNPJ]],relatorio_Ananindeua[[#This Row],[Coluna2]])</f>
        <v>31516244000155</v>
      </c>
      <c r="L4487" t="str">
        <f t="shared" si="70"/>
        <v>315******55</v>
      </c>
    </row>
    <row r="4488" spans="1:12" x14ac:dyDescent="0.25">
      <c r="A4488" t="s">
        <v>3005</v>
      </c>
      <c r="B4488" t="s">
        <v>3006</v>
      </c>
      <c r="C4488" t="s">
        <v>17</v>
      </c>
      <c r="D4488" s="1">
        <v>45299.936967592592</v>
      </c>
      <c r="E4488" s="18" t="s">
        <v>11</v>
      </c>
      <c r="F4488" s="13" t="s">
        <v>16</v>
      </c>
      <c r="G4488" t="s">
        <v>14</v>
      </c>
      <c r="H4488">
        <v>0</v>
      </c>
      <c r="I4488" s="2"/>
      <c r="J4488" s="4">
        <v>0</v>
      </c>
      <c r="K4488" t="str">
        <f>IF((LEN(relatorio_Ananindeua[[#This Row],[CIF/CPF/CNPJ]])=14),relatorio_Ananindeua[[#This Row],[CIF/CPF/CNPJ]],relatorio_Ananindeua[[#This Row],[Coluna2]])</f>
        <v>31490908000154</v>
      </c>
      <c r="L4488" t="str">
        <f t="shared" si="70"/>
        <v>314******54</v>
      </c>
    </row>
    <row r="4489" spans="1:12" x14ac:dyDescent="0.25">
      <c r="A4489" t="s">
        <v>3003</v>
      </c>
      <c r="B4489" t="s">
        <v>3004</v>
      </c>
      <c r="C4489" t="s">
        <v>17</v>
      </c>
      <c r="D4489" s="1">
        <v>45299.937002314815</v>
      </c>
      <c r="E4489" s="18" t="s">
        <v>11</v>
      </c>
      <c r="F4489" s="13" t="s">
        <v>16</v>
      </c>
      <c r="G4489" t="s">
        <v>14</v>
      </c>
      <c r="H4489">
        <v>0</v>
      </c>
      <c r="I4489" s="2"/>
      <c r="J4489" s="4">
        <v>0</v>
      </c>
      <c r="K4489" t="str">
        <f>IF((LEN(relatorio_Ananindeua[[#This Row],[CIF/CPF/CNPJ]])=14),relatorio_Ananindeua[[#This Row],[CIF/CPF/CNPJ]],relatorio_Ananindeua[[#This Row],[Coluna2]])</f>
        <v>31458423000183</v>
      </c>
      <c r="L4489" t="str">
        <f t="shared" si="70"/>
        <v>314******83</v>
      </c>
    </row>
    <row r="4490" spans="1:12" x14ac:dyDescent="0.25">
      <c r="A4490" t="s">
        <v>2993</v>
      </c>
      <c r="B4490" t="s">
        <v>2994</v>
      </c>
      <c r="C4490" t="s">
        <v>17</v>
      </c>
      <c r="D4490" s="1">
        <v>45299.937037037038</v>
      </c>
      <c r="E4490" s="18" t="s">
        <v>11</v>
      </c>
      <c r="F4490" s="13" t="s">
        <v>16</v>
      </c>
      <c r="G4490" t="s">
        <v>14</v>
      </c>
      <c r="H4490">
        <v>0</v>
      </c>
      <c r="I4490" s="2"/>
      <c r="J4490" s="4">
        <v>0</v>
      </c>
      <c r="K4490" t="str">
        <f>IF((LEN(relatorio_Ananindeua[[#This Row],[CIF/CPF/CNPJ]])=14),relatorio_Ananindeua[[#This Row],[CIF/CPF/CNPJ]],relatorio_Ananindeua[[#This Row],[Coluna2]])</f>
        <v>31434738000190</v>
      </c>
      <c r="L4490" t="str">
        <f t="shared" si="70"/>
        <v>314******90</v>
      </c>
    </row>
    <row r="4491" spans="1:12" x14ac:dyDescent="0.25">
      <c r="A4491" t="s">
        <v>2991</v>
      </c>
      <c r="B4491" t="s">
        <v>2992</v>
      </c>
      <c r="C4491" t="s">
        <v>17</v>
      </c>
      <c r="D4491" s="1">
        <v>45299.937048611115</v>
      </c>
      <c r="E4491" s="18" t="s">
        <v>11</v>
      </c>
      <c r="F4491" s="13" t="s">
        <v>16</v>
      </c>
      <c r="G4491" t="s">
        <v>14</v>
      </c>
      <c r="H4491">
        <v>0</v>
      </c>
      <c r="I4491" s="2"/>
      <c r="J4491" s="4">
        <v>0</v>
      </c>
      <c r="K4491" t="str">
        <f>IF((LEN(relatorio_Ananindeua[[#This Row],[CIF/CPF/CNPJ]])=14),relatorio_Ananindeua[[#This Row],[CIF/CPF/CNPJ]],relatorio_Ananindeua[[#This Row],[Coluna2]])</f>
        <v>31424819000100</v>
      </c>
      <c r="L4491" t="str">
        <f t="shared" si="70"/>
        <v>314******00</v>
      </c>
    </row>
    <row r="4492" spans="1:12" x14ac:dyDescent="0.25">
      <c r="A4492" t="s">
        <v>2989</v>
      </c>
      <c r="B4492" t="s">
        <v>2990</v>
      </c>
      <c r="C4492" t="s">
        <v>17</v>
      </c>
      <c r="D4492" s="1">
        <v>45299.937094907407</v>
      </c>
      <c r="E4492" s="18" t="s">
        <v>11</v>
      </c>
      <c r="F4492" s="13" t="s">
        <v>16</v>
      </c>
      <c r="G4492" t="s">
        <v>14</v>
      </c>
      <c r="H4492">
        <v>0</v>
      </c>
      <c r="I4492" s="2"/>
      <c r="J4492" s="4">
        <v>0</v>
      </c>
      <c r="K4492" t="str">
        <f>IF((LEN(relatorio_Ananindeua[[#This Row],[CIF/CPF/CNPJ]])=14),relatorio_Ananindeua[[#This Row],[CIF/CPF/CNPJ]],relatorio_Ananindeua[[#This Row],[Coluna2]])</f>
        <v>31390406000151</v>
      </c>
      <c r="L4492" t="str">
        <f t="shared" si="70"/>
        <v>313******51</v>
      </c>
    </row>
    <row r="4493" spans="1:12" x14ac:dyDescent="0.25">
      <c r="A4493" t="s">
        <v>1714</v>
      </c>
      <c r="B4493" t="s">
        <v>1715</v>
      </c>
      <c r="C4493" t="s">
        <v>17</v>
      </c>
      <c r="D4493" s="1">
        <v>45299.937106481484</v>
      </c>
      <c r="E4493" s="18" t="s">
        <v>11</v>
      </c>
      <c r="F4493" s="13" t="s">
        <v>16</v>
      </c>
      <c r="G4493" t="s">
        <v>14</v>
      </c>
      <c r="H4493">
        <v>0</v>
      </c>
      <c r="I4493" s="2"/>
      <c r="J4493" s="4">
        <v>0</v>
      </c>
      <c r="K4493" t="str">
        <f>IF((LEN(relatorio_Ananindeua[[#This Row],[CIF/CPF/CNPJ]])=14),relatorio_Ananindeua[[#This Row],[CIF/CPF/CNPJ]],relatorio_Ananindeua[[#This Row],[Coluna2]])</f>
        <v>23902377000131</v>
      </c>
      <c r="L4493" t="str">
        <f t="shared" si="70"/>
        <v>239******31</v>
      </c>
    </row>
    <row r="4494" spans="1:12" x14ac:dyDescent="0.25">
      <c r="A4494" t="s">
        <v>2654</v>
      </c>
      <c r="B4494" t="s">
        <v>2655</v>
      </c>
      <c r="C4494" t="s">
        <v>17</v>
      </c>
      <c r="D4494" s="1">
        <v>45299.937118055554</v>
      </c>
      <c r="E4494" s="18" t="s">
        <v>11</v>
      </c>
      <c r="F4494" s="13" t="s">
        <v>16</v>
      </c>
      <c r="G4494" t="s">
        <v>14</v>
      </c>
      <c r="H4494">
        <v>0</v>
      </c>
      <c r="I4494" s="2"/>
      <c r="J4494" s="4">
        <v>0</v>
      </c>
      <c r="K4494" t="str">
        <f>IF((LEN(relatorio_Ananindeua[[#This Row],[CIF/CPF/CNPJ]])=14),relatorio_Ananindeua[[#This Row],[CIF/CPF/CNPJ]],relatorio_Ananindeua[[#This Row],[Coluna2]])</f>
        <v>29816603000148</v>
      </c>
      <c r="L4494" t="str">
        <f t="shared" si="70"/>
        <v>298******48</v>
      </c>
    </row>
    <row r="4495" spans="1:12" x14ac:dyDescent="0.25">
      <c r="A4495" t="s">
        <v>2977</v>
      </c>
      <c r="B4495" t="s">
        <v>2978</v>
      </c>
      <c r="C4495" t="s">
        <v>17</v>
      </c>
      <c r="D4495" s="1">
        <v>45299.937280092592</v>
      </c>
      <c r="E4495" s="18" t="s">
        <v>11</v>
      </c>
      <c r="F4495" s="13" t="s">
        <v>16</v>
      </c>
      <c r="G4495" t="s">
        <v>14</v>
      </c>
      <c r="H4495">
        <v>0</v>
      </c>
      <c r="I4495" s="2"/>
      <c r="J4495" s="4">
        <v>0</v>
      </c>
      <c r="K4495" t="str">
        <f>IF((LEN(relatorio_Ananindeua[[#This Row],[CIF/CPF/CNPJ]])=14),relatorio_Ananindeua[[#This Row],[CIF/CPF/CNPJ]],relatorio_Ananindeua[[#This Row],[Coluna2]])</f>
        <v>31291741000100</v>
      </c>
      <c r="L4495" t="str">
        <f t="shared" si="70"/>
        <v>312******00</v>
      </c>
    </row>
    <row r="4496" spans="1:12" x14ac:dyDescent="0.25">
      <c r="A4496" t="s">
        <v>2973</v>
      </c>
      <c r="B4496" t="s">
        <v>2974</v>
      </c>
      <c r="C4496" t="s">
        <v>17</v>
      </c>
      <c r="D4496" s="1">
        <v>45299.937337962961</v>
      </c>
      <c r="E4496" s="18" t="s">
        <v>11</v>
      </c>
      <c r="F4496" s="13" t="s">
        <v>16</v>
      </c>
      <c r="G4496" t="s">
        <v>14</v>
      </c>
      <c r="H4496">
        <v>0</v>
      </c>
      <c r="I4496" s="2"/>
      <c r="J4496" s="4">
        <v>0</v>
      </c>
      <c r="K4496" t="str">
        <f>IF((LEN(relatorio_Ananindeua[[#This Row],[CIF/CPF/CNPJ]])=14),relatorio_Ananindeua[[#This Row],[CIF/CPF/CNPJ]],relatorio_Ananindeua[[#This Row],[Coluna2]])</f>
        <v>31271415000123</v>
      </c>
      <c r="L4496" t="str">
        <f t="shared" si="70"/>
        <v>312******23</v>
      </c>
    </row>
    <row r="4497" spans="1:12" x14ac:dyDescent="0.25">
      <c r="A4497" t="s">
        <v>2911</v>
      </c>
      <c r="B4497" t="s">
        <v>2912</v>
      </c>
      <c r="C4497" t="s">
        <v>17</v>
      </c>
      <c r="D4497" s="1">
        <v>45299.937349537038</v>
      </c>
      <c r="E4497" s="18" t="s">
        <v>11</v>
      </c>
      <c r="F4497" s="13" t="s">
        <v>16</v>
      </c>
      <c r="G4497" t="s">
        <v>14</v>
      </c>
      <c r="H4497">
        <v>0</v>
      </c>
      <c r="I4497" s="2"/>
      <c r="J4497" s="4">
        <v>0</v>
      </c>
      <c r="K4497" t="str">
        <f>IF((LEN(relatorio_Ananindeua[[#This Row],[CIF/CPF/CNPJ]])=14),relatorio_Ananindeua[[#This Row],[CIF/CPF/CNPJ]],relatorio_Ananindeua[[#This Row],[Coluna2]])</f>
        <v>30890062000187</v>
      </c>
      <c r="L4497" t="str">
        <f t="shared" si="70"/>
        <v>308******87</v>
      </c>
    </row>
    <row r="4498" spans="1:12" x14ac:dyDescent="0.25">
      <c r="A4498" t="s">
        <v>541</v>
      </c>
      <c r="B4498" t="s">
        <v>542</v>
      </c>
      <c r="C4498" t="s">
        <v>17</v>
      </c>
      <c r="D4498" s="1">
        <v>45299.937361111108</v>
      </c>
      <c r="E4498" s="18" t="s">
        <v>11</v>
      </c>
      <c r="F4498" s="13" t="s">
        <v>16</v>
      </c>
      <c r="G4498" t="s">
        <v>14</v>
      </c>
      <c r="H4498">
        <v>0</v>
      </c>
      <c r="I4498" s="2"/>
      <c r="J4498" s="4">
        <v>0</v>
      </c>
      <c r="K4498" t="str">
        <f>IF((LEN(relatorio_Ananindeua[[#This Row],[CIF/CPF/CNPJ]])=14),relatorio_Ananindeua[[#This Row],[CIF/CPF/CNPJ]],relatorio_Ananindeua[[#This Row],[Coluna2]])</f>
        <v>13853925000127</v>
      </c>
      <c r="L4498" t="str">
        <f t="shared" ref="L4498:L4561" si="71">_xlfn.CONCAT(LEFT(A4498,3),REPT("*",6),RIGHT(A4498,2))</f>
        <v>138******27</v>
      </c>
    </row>
    <row r="4499" spans="1:12" x14ac:dyDescent="0.25">
      <c r="A4499" t="s">
        <v>2160</v>
      </c>
      <c r="B4499" t="s">
        <v>2161</v>
      </c>
      <c r="C4499" t="s">
        <v>17</v>
      </c>
      <c r="D4499" s="1">
        <v>45299.937430555554</v>
      </c>
      <c r="E4499" s="18" t="s">
        <v>11</v>
      </c>
      <c r="F4499" s="13" t="s">
        <v>16</v>
      </c>
      <c r="G4499" t="s">
        <v>14</v>
      </c>
      <c r="H4499">
        <v>0</v>
      </c>
      <c r="I4499" s="2"/>
      <c r="J4499" s="4">
        <v>0</v>
      </c>
      <c r="K4499" t="str">
        <f>IF((LEN(relatorio_Ananindeua[[#This Row],[CIF/CPF/CNPJ]])=14),relatorio_Ananindeua[[#This Row],[CIF/CPF/CNPJ]],relatorio_Ananindeua[[#This Row],[Coluna2]])</f>
        <v>27400492000169</v>
      </c>
      <c r="L4499" t="str">
        <f t="shared" si="71"/>
        <v>274******69</v>
      </c>
    </row>
    <row r="4500" spans="1:12" x14ac:dyDescent="0.25">
      <c r="A4500" t="s">
        <v>2680</v>
      </c>
      <c r="B4500" t="s">
        <v>2681</v>
      </c>
      <c r="C4500" t="s">
        <v>17</v>
      </c>
      <c r="D4500" s="1">
        <v>45299.937476851854</v>
      </c>
      <c r="E4500" s="18" t="s">
        <v>11</v>
      </c>
      <c r="F4500" s="13" t="s">
        <v>16</v>
      </c>
      <c r="G4500" t="s">
        <v>14</v>
      </c>
      <c r="H4500">
        <v>0</v>
      </c>
      <c r="I4500" s="2"/>
      <c r="J4500" s="4">
        <v>0</v>
      </c>
      <c r="K4500" t="str">
        <f>IF((LEN(relatorio_Ananindeua[[#This Row],[CIF/CPF/CNPJ]])=14),relatorio_Ananindeua[[#This Row],[CIF/CPF/CNPJ]],relatorio_Ananindeua[[#This Row],[Coluna2]])</f>
        <v>29898774000163</v>
      </c>
      <c r="L4500" t="str">
        <f t="shared" si="71"/>
        <v>298******63</v>
      </c>
    </row>
    <row r="4501" spans="1:12" x14ac:dyDescent="0.25">
      <c r="A4501" t="s">
        <v>2955</v>
      </c>
      <c r="B4501" t="s">
        <v>2956</v>
      </c>
      <c r="C4501" t="s">
        <v>17</v>
      </c>
      <c r="D4501" s="1">
        <v>45299.937476851854</v>
      </c>
      <c r="E4501" s="18" t="s">
        <v>11</v>
      </c>
      <c r="F4501" s="13" t="s">
        <v>16</v>
      </c>
      <c r="G4501" t="s">
        <v>14</v>
      </c>
      <c r="H4501">
        <v>0</v>
      </c>
      <c r="I4501" s="2"/>
      <c r="J4501" s="4">
        <v>0</v>
      </c>
      <c r="K4501" t="str">
        <f>IF((LEN(relatorio_Ananindeua[[#This Row],[CIF/CPF/CNPJ]])=14),relatorio_Ananindeua[[#This Row],[CIF/CPF/CNPJ]],relatorio_Ananindeua[[#This Row],[Coluna2]])</f>
        <v>31135524000113</v>
      </c>
      <c r="L4501" t="str">
        <f t="shared" si="71"/>
        <v>311******13</v>
      </c>
    </row>
    <row r="4502" spans="1:12" x14ac:dyDescent="0.25">
      <c r="A4502" t="s">
        <v>2957</v>
      </c>
      <c r="B4502" t="s">
        <v>2958</v>
      </c>
      <c r="C4502" t="s">
        <v>17</v>
      </c>
      <c r="D4502" s="1">
        <v>45299.937476851854</v>
      </c>
      <c r="E4502" s="18" t="s">
        <v>11</v>
      </c>
      <c r="F4502" s="13" t="s">
        <v>16</v>
      </c>
      <c r="G4502" t="s">
        <v>14</v>
      </c>
      <c r="H4502">
        <v>0</v>
      </c>
      <c r="I4502" s="2"/>
      <c r="J4502" s="4">
        <v>0</v>
      </c>
      <c r="K4502" t="str">
        <f>IF((LEN(relatorio_Ananindeua[[#This Row],[CIF/CPF/CNPJ]])=14),relatorio_Ananindeua[[#This Row],[CIF/CPF/CNPJ]],relatorio_Ananindeua[[#This Row],[Coluna2]])</f>
        <v>31146741000109</v>
      </c>
      <c r="L4502" t="str">
        <f t="shared" si="71"/>
        <v>311******09</v>
      </c>
    </row>
    <row r="4503" spans="1:12" x14ac:dyDescent="0.25">
      <c r="A4503" t="s">
        <v>2959</v>
      </c>
      <c r="B4503" t="s">
        <v>2960</v>
      </c>
      <c r="C4503" t="s">
        <v>17</v>
      </c>
      <c r="D4503" s="1">
        <v>45299.937476851854</v>
      </c>
      <c r="E4503" s="18" t="s">
        <v>11</v>
      </c>
      <c r="F4503" s="13" t="s">
        <v>16</v>
      </c>
      <c r="G4503" t="s">
        <v>14</v>
      </c>
      <c r="H4503">
        <v>0</v>
      </c>
      <c r="I4503" s="2"/>
      <c r="J4503" s="4">
        <v>0</v>
      </c>
      <c r="K4503" t="str">
        <f>IF((LEN(relatorio_Ananindeua[[#This Row],[CIF/CPF/CNPJ]])=14),relatorio_Ananindeua[[#This Row],[CIF/CPF/CNPJ]],relatorio_Ananindeua[[#This Row],[Coluna2]])</f>
        <v>31146797000163</v>
      </c>
      <c r="L4503" t="str">
        <f t="shared" si="71"/>
        <v>311******63</v>
      </c>
    </row>
    <row r="4504" spans="1:12" x14ac:dyDescent="0.25">
      <c r="A4504" t="s">
        <v>680</v>
      </c>
      <c r="B4504" t="s">
        <v>681</v>
      </c>
      <c r="C4504" t="s">
        <v>17</v>
      </c>
      <c r="D4504" s="1">
        <v>45299.937615740739</v>
      </c>
      <c r="E4504" s="18" t="s">
        <v>11</v>
      </c>
      <c r="F4504" s="13" t="s">
        <v>16</v>
      </c>
      <c r="G4504" t="s">
        <v>14</v>
      </c>
      <c r="H4504">
        <v>0</v>
      </c>
      <c r="I4504" s="2"/>
      <c r="J4504" s="4">
        <v>0</v>
      </c>
      <c r="K4504" t="str">
        <f>IF((LEN(relatorio_Ananindeua[[#This Row],[CIF/CPF/CNPJ]])=14),relatorio_Ananindeua[[#This Row],[CIF/CPF/CNPJ]],relatorio_Ananindeua[[#This Row],[Coluna2]])</f>
        <v>14961290000144</v>
      </c>
      <c r="L4504" t="str">
        <f t="shared" si="71"/>
        <v>149******44</v>
      </c>
    </row>
    <row r="4505" spans="1:12" x14ac:dyDescent="0.25">
      <c r="A4505" t="s">
        <v>2949</v>
      </c>
      <c r="B4505" t="s">
        <v>2950</v>
      </c>
      <c r="C4505" t="s">
        <v>17</v>
      </c>
      <c r="D4505" s="1">
        <v>45299.937615740739</v>
      </c>
      <c r="E4505" s="18" t="s">
        <v>11</v>
      </c>
      <c r="F4505" s="13" t="s">
        <v>16</v>
      </c>
      <c r="G4505" t="s">
        <v>14</v>
      </c>
      <c r="H4505">
        <v>0</v>
      </c>
      <c r="I4505" s="2"/>
      <c r="J4505" s="4">
        <v>0</v>
      </c>
      <c r="K4505" t="str">
        <f>IF((LEN(relatorio_Ananindeua[[#This Row],[CIF/CPF/CNPJ]])=14),relatorio_Ananindeua[[#This Row],[CIF/CPF/CNPJ]],relatorio_Ananindeua[[#This Row],[Coluna2]])</f>
        <v>31095882000140</v>
      </c>
      <c r="L4505" t="str">
        <f t="shared" si="71"/>
        <v>310******40</v>
      </c>
    </row>
    <row r="4506" spans="1:12" x14ac:dyDescent="0.25">
      <c r="A4506" t="s">
        <v>686</v>
      </c>
      <c r="B4506" t="s">
        <v>687</v>
      </c>
      <c r="C4506" t="s">
        <v>17</v>
      </c>
      <c r="D4506" s="1">
        <v>45299.937627314815</v>
      </c>
      <c r="E4506" s="18" t="s">
        <v>11</v>
      </c>
      <c r="F4506" s="13" t="s">
        <v>16</v>
      </c>
      <c r="G4506" t="s">
        <v>14</v>
      </c>
      <c r="H4506">
        <v>0</v>
      </c>
      <c r="I4506" s="2"/>
      <c r="J4506" s="4">
        <v>0</v>
      </c>
      <c r="K4506" t="str">
        <f>IF((LEN(relatorio_Ananindeua[[#This Row],[CIF/CPF/CNPJ]])=14),relatorio_Ananindeua[[#This Row],[CIF/CPF/CNPJ]],relatorio_Ananindeua[[#This Row],[Coluna2]])</f>
        <v>15039090000100</v>
      </c>
      <c r="L4506" t="str">
        <f t="shared" si="71"/>
        <v>150******00</v>
      </c>
    </row>
    <row r="4507" spans="1:12" x14ac:dyDescent="0.25">
      <c r="A4507" t="s">
        <v>2943</v>
      </c>
      <c r="B4507" t="s">
        <v>2944</v>
      </c>
      <c r="C4507" t="s">
        <v>17</v>
      </c>
      <c r="D4507" s="1">
        <v>45299.937638888892</v>
      </c>
      <c r="E4507" s="18" t="s">
        <v>11</v>
      </c>
      <c r="F4507" s="13" t="s">
        <v>16</v>
      </c>
      <c r="G4507" t="s">
        <v>14</v>
      </c>
      <c r="H4507">
        <v>0</v>
      </c>
      <c r="I4507" s="2"/>
      <c r="J4507" s="4">
        <v>0</v>
      </c>
      <c r="K4507" t="str">
        <f>IF((LEN(relatorio_Ananindeua[[#This Row],[CIF/CPF/CNPJ]])=14),relatorio_Ananindeua[[#This Row],[CIF/CPF/CNPJ]],relatorio_Ananindeua[[#This Row],[Coluna2]])</f>
        <v>31065348000190</v>
      </c>
      <c r="L4507" t="str">
        <f t="shared" si="71"/>
        <v>310******90</v>
      </c>
    </row>
    <row r="4508" spans="1:12" x14ac:dyDescent="0.25">
      <c r="A4508" t="s">
        <v>2939</v>
      </c>
      <c r="B4508" t="s">
        <v>2940</v>
      </c>
      <c r="C4508" t="s">
        <v>17</v>
      </c>
      <c r="D4508" s="1">
        <v>45299.937731481485</v>
      </c>
      <c r="E4508" s="18" t="s">
        <v>11</v>
      </c>
      <c r="F4508" s="13" t="s">
        <v>16</v>
      </c>
      <c r="G4508" t="s">
        <v>14</v>
      </c>
      <c r="H4508">
        <v>0</v>
      </c>
      <c r="I4508" s="2"/>
      <c r="J4508" s="4">
        <v>0</v>
      </c>
      <c r="K4508" t="str">
        <f>IF((LEN(relatorio_Ananindeua[[#This Row],[CIF/CPF/CNPJ]])=14),relatorio_Ananindeua[[#This Row],[CIF/CPF/CNPJ]],relatorio_Ananindeua[[#This Row],[Coluna2]])</f>
        <v>31032566000129</v>
      </c>
      <c r="L4508" t="str">
        <f t="shared" si="71"/>
        <v>310******29</v>
      </c>
    </row>
    <row r="4509" spans="1:12" x14ac:dyDescent="0.25">
      <c r="A4509" t="s">
        <v>1728</v>
      </c>
      <c r="B4509" t="s">
        <v>1729</v>
      </c>
      <c r="C4509" t="s">
        <v>17</v>
      </c>
      <c r="D4509" s="1">
        <v>45299.9377662037</v>
      </c>
      <c r="E4509" s="18" t="s">
        <v>11</v>
      </c>
      <c r="F4509" s="13" t="s">
        <v>16</v>
      </c>
      <c r="G4509" t="s">
        <v>14</v>
      </c>
      <c r="H4509">
        <v>0</v>
      </c>
      <c r="I4509" s="2"/>
      <c r="J4509" s="4">
        <v>0</v>
      </c>
      <c r="K4509" t="str">
        <f>IF((LEN(relatorio_Ananindeua[[#This Row],[CIF/CPF/CNPJ]])=14),relatorio_Ananindeua[[#This Row],[CIF/CPF/CNPJ]],relatorio_Ananindeua[[#This Row],[Coluna2]])</f>
        <v>23977260000117</v>
      </c>
      <c r="L4509" t="str">
        <f t="shared" si="71"/>
        <v>239******17</v>
      </c>
    </row>
    <row r="4510" spans="1:12" x14ac:dyDescent="0.25">
      <c r="A4510" t="s">
        <v>2935</v>
      </c>
      <c r="B4510" t="s">
        <v>2936</v>
      </c>
      <c r="C4510" t="s">
        <v>17</v>
      </c>
      <c r="D4510" s="1">
        <v>45299.937777777777</v>
      </c>
      <c r="E4510" s="18" t="s">
        <v>11</v>
      </c>
      <c r="F4510" s="13" t="s">
        <v>16</v>
      </c>
      <c r="G4510" t="s">
        <v>14</v>
      </c>
      <c r="H4510">
        <v>0</v>
      </c>
      <c r="I4510" s="2"/>
      <c r="J4510" s="4">
        <v>0</v>
      </c>
      <c r="K4510" t="str">
        <f>IF((LEN(relatorio_Ananindeua[[#This Row],[CIF/CPF/CNPJ]])=14),relatorio_Ananindeua[[#This Row],[CIF/CPF/CNPJ]],relatorio_Ananindeua[[#This Row],[Coluna2]])</f>
        <v>31003356000102</v>
      </c>
      <c r="L4510" t="str">
        <f t="shared" si="71"/>
        <v>310******02</v>
      </c>
    </row>
    <row r="4511" spans="1:12" x14ac:dyDescent="0.25">
      <c r="A4511" t="s">
        <v>2933</v>
      </c>
      <c r="B4511" t="s">
        <v>2934</v>
      </c>
      <c r="C4511" t="s">
        <v>17</v>
      </c>
      <c r="D4511" s="1">
        <v>45299.937789351854</v>
      </c>
      <c r="E4511" s="18" t="s">
        <v>11</v>
      </c>
      <c r="F4511" s="13" t="s">
        <v>16</v>
      </c>
      <c r="G4511" t="s">
        <v>14</v>
      </c>
      <c r="H4511">
        <v>0</v>
      </c>
      <c r="I4511" s="2"/>
      <c r="J4511" s="4">
        <v>0</v>
      </c>
      <c r="K4511" t="str">
        <f>IF((LEN(relatorio_Ananindeua[[#This Row],[CIF/CPF/CNPJ]])=14),relatorio_Ananindeua[[#This Row],[CIF/CPF/CNPJ]],relatorio_Ananindeua[[#This Row],[Coluna2]])</f>
        <v>30991973000109</v>
      </c>
      <c r="L4511" t="str">
        <f t="shared" si="71"/>
        <v>309******09</v>
      </c>
    </row>
    <row r="4512" spans="1:12" x14ac:dyDescent="0.25">
      <c r="A4512" t="s">
        <v>146</v>
      </c>
      <c r="B4512" t="s">
        <v>147</v>
      </c>
      <c r="C4512" t="s">
        <v>17</v>
      </c>
      <c r="D4512" s="1">
        <v>45299.937824074077</v>
      </c>
      <c r="E4512" s="18" t="s">
        <v>11</v>
      </c>
      <c r="F4512" s="13" t="s">
        <v>16</v>
      </c>
      <c r="G4512" t="s">
        <v>14</v>
      </c>
      <c r="H4512">
        <v>0</v>
      </c>
      <c r="I4512" s="2"/>
      <c r="J4512" s="4">
        <v>0</v>
      </c>
      <c r="K4512" t="str">
        <f>IF((LEN(relatorio_Ananindeua[[#This Row],[CIF/CPF/CNPJ]])=14),relatorio_Ananindeua[[#This Row],[CIF/CPF/CNPJ]],relatorio_Ananindeua[[#This Row],[Coluna2]])</f>
        <v>11805572000164</v>
      </c>
      <c r="L4512" t="str">
        <f t="shared" si="71"/>
        <v>118******64</v>
      </c>
    </row>
    <row r="4513" spans="1:12" x14ac:dyDescent="0.25">
      <c r="A4513" t="s">
        <v>2929</v>
      </c>
      <c r="B4513" t="s">
        <v>2930</v>
      </c>
      <c r="C4513" t="s">
        <v>17</v>
      </c>
      <c r="D4513" s="1">
        <v>45299.937824074077</v>
      </c>
      <c r="E4513" s="18" t="s">
        <v>11</v>
      </c>
      <c r="F4513" s="13" t="s">
        <v>16</v>
      </c>
      <c r="G4513" t="s">
        <v>14</v>
      </c>
      <c r="H4513">
        <v>0</v>
      </c>
      <c r="I4513" s="2"/>
      <c r="J4513" s="4">
        <v>0</v>
      </c>
      <c r="K4513" t="str">
        <f>IF((LEN(relatorio_Ananindeua[[#This Row],[CIF/CPF/CNPJ]])=14),relatorio_Ananindeua[[#This Row],[CIF/CPF/CNPJ]],relatorio_Ananindeua[[#This Row],[Coluna2]])</f>
        <v>30954169000141</v>
      </c>
      <c r="L4513" t="str">
        <f t="shared" si="71"/>
        <v>309******41</v>
      </c>
    </row>
    <row r="4514" spans="1:12" x14ac:dyDescent="0.25">
      <c r="A4514" t="s">
        <v>2919</v>
      </c>
      <c r="B4514" t="s">
        <v>2920</v>
      </c>
      <c r="C4514" t="s">
        <v>17</v>
      </c>
      <c r="D4514" s="1">
        <v>45299.937916666669</v>
      </c>
      <c r="E4514" s="18" t="s">
        <v>11</v>
      </c>
      <c r="F4514" s="13" t="s">
        <v>16</v>
      </c>
      <c r="G4514" t="s">
        <v>14</v>
      </c>
      <c r="H4514">
        <v>0</v>
      </c>
      <c r="I4514" s="2"/>
      <c r="J4514" s="4">
        <v>0</v>
      </c>
      <c r="K4514" t="str">
        <f>IF((LEN(relatorio_Ananindeua[[#This Row],[CIF/CPF/CNPJ]])=14),relatorio_Ananindeua[[#This Row],[CIF/CPF/CNPJ]],relatorio_Ananindeua[[#This Row],[Coluna2]])</f>
        <v>30922503000185</v>
      </c>
      <c r="L4514" t="str">
        <f t="shared" si="71"/>
        <v>309******85</v>
      </c>
    </row>
    <row r="4515" spans="1:12" x14ac:dyDescent="0.25">
      <c r="A4515" t="s">
        <v>2917</v>
      </c>
      <c r="B4515" t="s">
        <v>2918</v>
      </c>
      <c r="C4515" t="s">
        <v>17</v>
      </c>
      <c r="D4515" s="1">
        <v>45299.937986111108</v>
      </c>
      <c r="E4515" s="18" t="s">
        <v>11</v>
      </c>
      <c r="F4515" s="13" t="s">
        <v>16</v>
      </c>
      <c r="G4515" t="s">
        <v>14</v>
      </c>
      <c r="H4515">
        <v>0</v>
      </c>
      <c r="I4515" s="2"/>
      <c r="J4515" s="4">
        <v>0</v>
      </c>
      <c r="K4515" t="str">
        <f>IF((LEN(relatorio_Ananindeua[[#This Row],[CIF/CPF/CNPJ]])=14),relatorio_Ananindeua[[#This Row],[CIF/CPF/CNPJ]],relatorio_Ananindeua[[#This Row],[Coluna2]])</f>
        <v>30915898000199</v>
      </c>
      <c r="L4515" t="str">
        <f t="shared" si="71"/>
        <v>309******99</v>
      </c>
    </row>
    <row r="4516" spans="1:12" x14ac:dyDescent="0.25">
      <c r="A4516" t="s">
        <v>2921</v>
      </c>
      <c r="B4516" t="s">
        <v>2922</v>
      </c>
      <c r="C4516" t="s">
        <v>17</v>
      </c>
      <c r="D4516" s="1">
        <v>45299.937986111108</v>
      </c>
      <c r="E4516" s="18" t="s">
        <v>11</v>
      </c>
      <c r="F4516" s="13" t="s">
        <v>16</v>
      </c>
      <c r="G4516" t="s">
        <v>14</v>
      </c>
      <c r="H4516">
        <v>0</v>
      </c>
      <c r="I4516" s="2"/>
      <c r="J4516" s="4">
        <v>0</v>
      </c>
      <c r="K4516" t="str">
        <f>IF((LEN(relatorio_Ananindeua[[#This Row],[CIF/CPF/CNPJ]])=14),relatorio_Ananindeua[[#This Row],[CIF/CPF/CNPJ]],relatorio_Ananindeua[[#This Row],[Coluna2]])</f>
        <v>30930679000189</v>
      </c>
      <c r="L4516" t="str">
        <f t="shared" si="71"/>
        <v>309******89</v>
      </c>
    </row>
    <row r="4517" spans="1:12" x14ac:dyDescent="0.25">
      <c r="A4517" t="s">
        <v>2909</v>
      </c>
      <c r="B4517" t="s">
        <v>2910</v>
      </c>
      <c r="C4517" t="s">
        <v>17</v>
      </c>
      <c r="D4517" s="1">
        <v>45299.937997685185</v>
      </c>
      <c r="E4517" s="18" t="s">
        <v>11</v>
      </c>
      <c r="F4517" s="13" t="s">
        <v>16</v>
      </c>
      <c r="G4517" t="s">
        <v>14</v>
      </c>
      <c r="H4517">
        <v>0</v>
      </c>
      <c r="I4517" s="2"/>
      <c r="J4517" s="4">
        <v>0</v>
      </c>
      <c r="K4517" t="str">
        <f>IF((LEN(relatorio_Ananindeua[[#This Row],[CIF/CPF/CNPJ]])=14),relatorio_Ananindeua[[#This Row],[CIF/CPF/CNPJ]],relatorio_Ananindeua[[#This Row],[Coluna2]])</f>
        <v>30889859000164</v>
      </c>
      <c r="L4517" t="str">
        <f t="shared" si="71"/>
        <v>308******64</v>
      </c>
    </row>
    <row r="4518" spans="1:12" x14ac:dyDescent="0.25">
      <c r="A4518" t="s">
        <v>2899</v>
      </c>
      <c r="B4518" t="s">
        <v>2900</v>
      </c>
      <c r="C4518" t="s">
        <v>17</v>
      </c>
      <c r="D4518" s="1">
        <v>45299.938171296293</v>
      </c>
      <c r="E4518" s="18" t="s">
        <v>11</v>
      </c>
      <c r="F4518" s="13" t="s">
        <v>16</v>
      </c>
      <c r="G4518" t="s">
        <v>14</v>
      </c>
      <c r="H4518">
        <v>0</v>
      </c>
      <c r="I4518" s="2"/>
      <c r="J4518" s="4">
        <v>0</v>
      </c>
      <c r="K4518" t="str">
        <f>IF((LEN(relatorio_Ananindeua[[#This Row],[CIF/CPF/CNPJ]])=14),relatorio_Ananindeua[[#This Row],[CIF/CPF/CNPJ]],relatorio_Ananindeua[[#This Row],[Coluna2]])</f>
        <v>30794381000199</v>
      </c>
      <c r="L4518" t="str">
        <f t="shared" si="71"/>
        <v>307******99</v>
      </c>
    </row>
    <row r="4519" spans="1:12" x14ac:dyDescent="0.25">
      <c r="A4519" t="s">
        <v>2897</v>
      </c>
      <c r="B4519" t="s">
        <v>2898</v>
      </c>
      <c r="C4519" t="s">
        <v>17</v>
      </c>
      <c r="D4519" s="1">
        <v>45299.93822916667</v>
      </c>
      <c r="E4519" s="18" t="s">
        <v>11</v>
      </c>
      <c r="F4519" s="13" t="s">
        <v>16</v>
      </c>
      <c r="G4519" t="s">
        <v>14</v>
      </c>
      <c r="H4519">
        <v>0</v>
      </c>
      <c r="I4519" s="2"/>
      <c r="J4519" s="4">
        <v>0</v>
      </c>
      <c r="K4519" t="str">
        <f>IF((LEN(relatorio_Ananindeua[[#This Row],[CIF/CPF/CNPJ]])=14),relatorio_Ananindeua[[#This Row],[CIF/CPF/CNPJ]],relatorio_Ananindeua[[#This Row],[Coluna2]])</f>
        <v>30778803000132</v>
      </c>
      <c r="L4519" t="str">
        <f t="shared" si="71"/>
        <v>307******32</v>
      </c>
    </row>
    <row r="4520" spans="1:12" x14ac:dyDescent="0.25">
      <c r="A4520" t="s">
        <v>2895</v>
      </c>
      <c r="B4520" t="s">
        <v>2896</v>
      </c>
      <c r="C4520" t="s">
        <v>17</v>
      </c>
      <c r="D4520" s="1">
        <v>45299.938263888886</v>
      </c>
      <c r="E4520" s="18" t="s">
        <v>11</v>
      </c>
      <c r="F4520" s="13" t="s">
        <v>16</v>
      </c>
      <c r="G4520" t="s">
        <v>14</v>
      </c>
      <c r="H4520">
        <v>0</v>
      </c>
      <c r="I4520" s="2"/>
      <c r="J4520" s="4">
        <v>0</v>
      </c>
      <c r="K4520" t="str">
        <f>IF((LEN(relatorio_Ananindeua[[#This Row],[CIF/CPF/CNPJ]])=14),relatorio_Ananindeua[[#This Row],[CIF/CPF/CNPJ]],relatorio_Ananindeua[[#This Row],[Coluna2]])</f>
        <v>30734080000170</v>
      </c>
      <c r="L4520" t="str">
        <f t="shared" si="71"/>
        <v>307******70</v>
      </c>
    </row>
    <row r="4521" spans="1:12" x14ac:dyDescent="0.25">
      <c r="A4521" t="s">
        <v>2883</v>
      </c>
      <c r="B4521" t="s">
        <v>2884</v>
      </c>
      <c r="C4521" t="s">
        <v>17</v>
      </c>
      <c r="D4521" s="1">
        <v>45299.938287037039</v>
      </c>
      <c r="E4521" s="18" t="s">
        <v>11</v>
      </c>
      <c r="F4521" s="13" t="s">
        <v>16</v>
      </c>
      <c r="G4521" t="s">
        <v>14</v>
      </c>
      <c r="H4521">
        <v>0</v>
      </c>
      <c r="I4521" s="2"/>
      <c r="J4521" s="4">
        <v>0</v>
      </c>
      <c r="K4521" t="str">
        <f>IF((LEN(relatorio_Ananindeua[[#This Row],[CIF/CPF/CNPJ]])=14),relatorio_Ananindeua[[#This Row],[CIF/CPF/CNPJ]],relatorio_Ananindeua[[#This Row],[Coluna2]])</f>
        <v>30710756000195</v>
      </c>
      <c r="L4521" t="str">
        <f t="shared" si="71"/>
        <v>307******95</v>
      </c>
    </row>
    <row r="4522" spans="1:12" x14ac:dyDescent="0.25">
      <c r="A4522" t="s">
        <v>614</v>
      </c>
      <c r="B4522" t="s">
        <v>615</v>
      </c>
      <c r="C4522" t="s">
        <v>17</v>
      </c>
      <c r="D4522" s="1">
        <v>45299.938379629632</v>
      </c>
      <c r="E4522" s="18" t="s">
        <v>11</v>
      </c>
      <c r="F4522" s="13" t="s">
        <v>16</v>
      </c>
      <c r="G4522" t="s">
        <v>14</v>
      </c>
      <c r="H4522">
        <v>0</v>
      </c>
      <c r="I4522" s="2"/>
      <c r="J4522" s="4">
        <v>0</v>
      </c>
      <c r="K4522" t="str">
        <f>IF((LEN(relatorio_Ananindeua[[#This Row],[CIF/CPF/CNPJ]])=14),relatorio_Ananindeua[[#This Row],[CIF/CPF/CNPJ]],relatorio_Ananindeua[[#This Row],[Coluna2]])</f>
        <v>14417183000150</v>
      </c>
      <c r="L4522" t="str">
        <f t="shared" si="71"/>
        <v>144******50</v>
      </c>
    </row>
    <row r="4523" spans="1:12" x14ac:dyDescent="0.25">
      <c r="A4523" t="s">
        <v>2530</v>
      </c>
      <c r="B4523" t="s">
        <v>2531</v>
      </c>
      <c r="C4523" t="s">
        <v>17</v>
      </c>
      <c r="D4523" s="1">
        <v>45299.93849537037</v>
      </c>
      <c r="E4523" s="18" t="s">
        <v>11</v>
      </c>
      <c r="F4523" s="13" t="s">
        <v>16</v>
      </c>
      <c r="G4523" t="s">
        <v>14</v>
      </c>
      <c r="H4523">
        <v>0</v>
      </c>
      <c r="I4523" s="2"/>
      <c r="J4523" s="4">
        <v>0</v>
      </c>
      <c r="K4523" t="str">
        <f>IF((LEN(relatorio_Ananindeua[[#This Row],[CIF/CPF/CNPJ]])=14),relatorio_Ananindeua[[#This Row],[CIF/CPF/CNPJ]],relatorio_Ananindeua[[#This Row],[Coluna2]])</f>
        <v>29226169000146</v>
      </c>
      <c r="L4523" t="str">
        <f t="shared" si="71"/>
        <v>292******46</v>
      </c>
    </row>
    <row r="4524" spans="1:12" x14ac:dyDescent="0.25">
      <c r="A4524" t="s">
        <v>2875</v>
      </c>
      <c r="B4524" t="s">
        <v>2876</v>
      </c>
      <c r="C4524" t="s">
        <v>17</v>
      </c>
      <c r="D4524" s="1">
        <v>45299.93849537037</v>
      </c>
      <c r="E4524" s="18" t="s">
        <v>11</v>
      </c>
      <c r="F4524" s="13" t="s">
        <v>16</v>
      </c>
      <c r="G4524" t="s">
        <v>14</v>
      </c>
      <c r="H4524">
        <v>0</v>
      </c>
      <c r="I4524" s="2"/>
      <c r="J4524" s="4">
        <v>0</v>
      </c>
      <c r="K4524" t="str">
        <f>IF((LEN(relatorio_Ananindeua[[#This Row],[CIF/CPF/CNPJ]])=14),relatorio_Ananindeua[[#This Row],[CIF/CPF/CNPJ]],relatorio_Ananindeua[[#This Row],[Coluna2]])</f>
        <v>30651444000158</v>
      </c>
      <c r="L4524" t="str">
        <f t="shared" si="71"/>
        <v>306******58</v>
      </c>
    </row>
    <row r="4525" spans="1:12" x14ac:dyDescent="0.25">
      <c r="A4525" t="s">
        <v>2869</v>
      </c>
      <c r="B4525" t="s">
        <v>2870</v>
      </c>
      <c r="C4525" t="s">
        <v>17</v>
      </c>
      <c r="D4525" s="1">
        <v>45299.938506944447</v>
      </c>
      <c r="E4525" s="18" t="s">
        <v>11</v>
      </c>
      <c r="F4525" s="13" t="s">
        <v>16</v>
      </c>
      <c r="G4525" t="s">
        <v>14</v>
      </c>
      <c r="H4525">
        <v>0</v>
      </c>
      <c r="I4525" s="2"/>
      <c r="J4525" s="4">
        <v>0</v>
      </c>
      <c r="K4525" t="str">
        <f>IF((LEN(relatorio_Ananindeua[[#This Row],[CIF/CPF/CNPJ]])=14),relatorio_Ananindeua[[#This Row],[CIF/CPF/CNPJ]],relatorio_Ananindeua[[#This Row],[Coluna2]])</f>
        <v>30632416000193</v>
      </c>
      <c r="L4525" t="str">
        <f t="shared" si="71"/>
        <v>306******93</v>
      </c>
    </row>
    <row r="4526" spans="1:12" x14ac:dyDescent="0.25">
      <c r="A4526" t="s">
        <v>2871</v>
      </c>
      <c r="B4526" t="s">
        <v>2872</v>
      </c>
      <c r="C4526" t="s">
        <v>17</v>
      </c>
      <c r="D4526" s="1">
        <v>45299.938506944447</v>
      </c>
      <c r="E4526" s="18" t="s">
        <v>11</v>
      </c>
      <c r="F4526" s="13" t="s">
        <v>16</v>
      </c>
      <c r="G4526" t="s">
        <v>14</v>
      </c>
      <c r="H4526">
        <v>0</v>
      </c>
      <c r="I4526" s="2"/>
      <c r="J4526" s="4">
        <v>0</v>
      </c>
      <c r="K4526" t="str">
        <f>IF((LEN(relatorio_Ananindeua[[#This Row],[CIF/CPF/CNPJ]])=14),relatorio_Ananindeua[[#This Row],[CIF/CPF/CNPJ]],relatorio_Ananindeua[[#This Row],[Coluna2]])</f>
        <v>30633645000122</v>
      </c>
      <c r="L4526" t="str">
        <f t="shared" si="71"/>
        <v>306******22</v>
      </c>
    </row>
    <row r="4527" spans="1:12" x14ac:dyDescent="0.25">
      <c r="A4527" t="s">
        <v>2863</v>
      </c>
      <c r="B4527" t="s">
        <v>2864</v>
      </c>
      <c r="C4527" t="s">
        <v>17</v>
      </c>
      <c r="D4527" s="1">
        <v>45299.938530092593</v>
      </c>
      <c r="E4527" s="18" t="s">
        <v>11</v>
      </c>
      <c r="F4527" s="13" t="s">
        <v>16</v>
      </c>
      <c r="G4527" t="s">
        <v>14</v>
      </c>
      <c r="H4527">
        <v>0</v>
      </c>
      <c r="I4527" s="2"/>
      <c r="J4527" s="4">
        <v>0</v>
      </c>
      <c r="K4527" t="str">
        <f>IF((LEN(relatorio_Ananindeua[[#This Row],[CIF/CPF/CNPJ]])=14),relatorio_Ananindeua[[#This Row],[CIF/CPF/CNPJ]],relatorio_Ananindeua[[#This Row],[Coluna2]])</f>
        <v>30616174000144</v>
      </c>
      <c r="L4527" t="str">
        <f t="shared" si="71"/>
        <v>306******44</v>
      </c>
    </row>
    <row r="4528" spans="1:12" x14ac:dyDescent="0.25">
      <c r="A4528" t="s">
        <v>1199</v>
      </c>
      <c r="B4528" t="s">
        <v>1200</v>
      </c>
      <c r="C4528" t="s">
        <v>17</v>
      </c>
      <c r="D4528" s="1">
        <v>45299.938622685186</v>
      </c>
      <c r="E4528" s="18" t="s">
        <v>11</v>
      </c>
      <c r="F4528" s="13" t="s">
        <v>16</v>
      </c>
      <c r="G4528" t="s">
        <v>14</v>
      </c>
      <c r="H4528">
        <v>0</v>
      </c>
      <c r="I4528" s="2"/>
      <c r="J4528" s="4">
        <v>0</v>
      </c>
      <c r="K4528" t="str">
        <f>IF((LEN(relatorio_Ananindeua[[#This Row],[CIF/CPF/CNPJ]])=14),relatorio_Ananindeua[[#This Row],[CIF/CPF/CNPJ]],relatorio_Ananindeua[[#This Row],[Coluna2]])</f>
        <v>19505844000112</v>
      </c>
      <c r="L4528" t="str">
        <f t="shared" si="71"/>
        <v>195******12</v>
      </c>
    </row>
    <row r="4529" spans="1:12" x14ac:dyDescent="0.25">
      <c r="A4529" t="s">
        <v>2798</v>
      </c>
      <c r="B4529" t="s">
        <v>2799</v>
      </c>
      <c r="C4529" t="s">
        <v>17</v>
      </c>
      <c r="D4529" s="1">
        <v>45299.938622685186</v>
      </c>
      <c r="E4529" s="18" t="s">
        <v>11</v>
      </c>
      <c r="F4529" s="13" t="s">
        <v>16</v>
      </c>
      <c r="G4529" t="s">
        <v>14</v>
      </c>
      <c r="H4529">
        <v>0</v>
      </c>
      <c r="I4529" s="2"/>
      <c r="J4529" s="4">
        <v>0</v>
      </c>
      <c r="K4529" t="str">
        <f>IF((LEN(relatorio_Ananindeua[[#This Row],[CIF/CPF/CNPJ]])=14),relatorio_Ananindeua[[#This Row],[CIF/CPF/CNPJ]],relatorio_Ananindeua[[#This Row],[Coluna2]])</f>
        <v>30458675000140</v>
      </c>
      <c r="L4529" t="str">
        <f t="shared" si="71"/>
        <v>304******40</v>
      </c>
    </row>
    <row r="4530" spans="1:12" x14ac:dyDescent="0.25">
      <c r="A4530" t="s">
        <v>2847</v>
      </c>
      <c r="B4530" t="s">
        <v>2848</v>
      </c>
      <c r="C4530" t="s">
        <v>17</v>
      </c>
      <c r="D4530" s="1">
        <v>45299.938668981478</v>
      </c>
      <c r="E4530" s="18" t="s">
        <v>11</v>
      </c>
      <c r="F4530" s="13" t="s">
        <v>16</v>
      </c>
      <c r="G4530" t="s">
        <v>14</v>
      </c>
      <c r="H4530">
        <v>0</v>
      </c>
      <c r="I4530" s="2"/>
      <c r="J4530" s="4">
        <v>0</v>
      </c>
      <c r="K4530" t="str">
        <f>IF((LEN(relatorio_Ananindeua[[#This Row],[CIF/CPF/CNPJ]])=14),relatorio_Ananindeua[[#This Row],[CIF/CPF/CNPJ]],relatorio_Ananindeua[[#This Row],[Coluna2]])</f>
        <v>30562875000148</v>
      </c>
      <c r="L4530" t="str">
        <f t="shared" si="71"/>
        <v>305******48</v>
      </c>
    </row>
    <row r="4531" spans="1:12" x14ac:dyDescent="0.25">
      <c r="A4531" t="s">
        <v>2839</v>
      </c>
      <c r="B4531" t="s">
        <v>2840</v>
      </c>
      <c r="C4531" t="s">
        <v>17</v>
      </c>
      <c r="D4531" s="1">
        <v>45299.938692129632</v>
      </c>
      <c r="E4531" s="18" t="s">
        <v>11</v>
      </c>
      <c r="F4531" s="13" t="s">
        <v>16</v>
      </c>
      <c r="G4531" t="s">
        <v>14</v>
      </c>
      <c r="H4531">
        <v>0</v>
      </c>
      <c r="I4531" s="2"/>
      <c r="J4531" s="4">
        <v>0</v>
      </c>
      <c r="K4531" t="str">
        <f>IF((LEN(relatorio_Ananindeua[[#This Row],[CIF/CPF/CNPJ]])=14),relatorio_Ananindeua[[#This Row],[CIF/CPF/CNPJ]],relatorio_Ananindeua[[#This Row],[Coluna2]])</f>
        <v>30544387000108</v>
      </c>
      <c r="L4531" t="str">
        <f t="shared" si="71"/>
        <v>305******08</v>
      </c>
    </row>
    <row r="4532" spans="1:12" x14ac:dyDescent="0.25">
      <c r="A4532" t="s">
        <v>2768</v>
      </c>
      <c r="B4532" t="s">
        <v>2769</v>
      </c>
      <c r="C4532" t="s">
        <v>17</v>
      </c>
      <c r="D4532" s="1">
        <v>45299.938738425924</v>
      </c>
      <c r="E4532" s="18" t="s">
        <v>11</v>
      </c>
      <c r="F4532" s="13" t="s">
        <v>16</v>
      </c>
      <c r="G4532" t="s">
        <v>14</v>
      </c>
      <c r="H4532">
        <v>0</v>
      </c>
      <c r="I4532" s="2"/>
      <c r="J4532" s="4">
        <v>0</v>
      </c>
      <c r="K4532" t="str">
        <f>IF((LEN(relatorio_Ananindeua[[#This Row],[CIF/CPF/CNPJ]])=14),relatorio_Ananindeua[[#This Row],[CIF/CPF/CNPJ]],relatorio_Ananindeua[[#This Row],[Coluna2]])</f>
        <v>30344375000130</v>
      </c>
      <c r="L4532" t="str">
        <f t="shared" si="71"/>
        <v>303******30</v>
      </c>
    </row>
    <row r="4533" spans="1:12" x14ac:dyDescent="0.25">
      <c r="A4533" t="s">
        <v>2822</v>
      </c>
      <c r="B4533" t="s">
        <v>2823</v>
      </c>
      <c r="C4533" t="s">
        <v>17</v>
      </c>
      <c r="D4533" s="1">
        <v>45299.938738425924</v>
      </c>
      <c r="E4533" s="18" t="s">
        <v>11</v>
      </c>
      <c r="F4533" s="13" t="s">
        <v>16</v>
      </c>
      <c r="G4533" t="s">
        <v>14</v>
      </c>
      <c r="H4533">
        <v>0</v>
      </c>
      <c r="I4533" s="2"/>
      <c r="J4533" s="4">
        <v>0</v>
      </c>
      <c r="K4533" t="str">
        <f>IF((LEN(relatorio_Ananindeua[[#This Row],[CIF/CPF/CNPJ]])=14),relatorio_Ananindeua[[#This Row],[CIF/CPF/CNPJ]],relatorio_Ananindeua[[#This Row],[Coluna2]])</f>
        <v>30502931000159</v>
      </c>
      <c r="L4533" t="str">
        <f t="shared" si="71"/>
        <v>305******59</v>
      </c>
    </row>
    <row r="4534" spans="1:12" x14ac:dyDescent="0.25">
      <c r="A4534" t="s">
        <v>2820</v>
      </c>
      <c r="B4534" t="s">
        <v>2821</v>
      </c>
      <c r="C4534" t="s">
        <v>17</v>
      </c>
      <c r="D4534" s="1">
        <v>45299.938750000001</v>
      </c>
      <c r="E4534" s="18" t="s">
        <v>11</v>
      </c>
      <c r="F4534" s="13" t="s">
        <v>16</v>
      </c>
      <c r="G4534" t="s">
        <v>14</v>
      </c>
      <c r="H4534">
        <v>0</v>
      </c>
      <c r="I4534" s="2"/>
      <c r="J4534" s="4">
        <v>0</v>
      </c>
      <c r="K4534" t="str">
        <f>IF((LEN(relatorio_Ananindeua[[#This Row],[CIF/CPF/CNPJ]])=14),relatorio_Ananindeua[[#This Row],[CIF/CPF/CNPJ]],relatorio_Ananindeua[[#This Row],[Coluna2]])</f>
        <v>30502905000120</v>
      </c>
      <c r="L4534" t="str">
        <f t="shared" si="71"/>
        <v>305******20</v>
      </c>
    </row>
    <row r="4535" spans="1:12" x14ac:dyDescent="0.25">
      <c r="A4535" t="s">
        <v>1546</v>
      </c>
      <c r="B4535" t="s">
        <v>1547</v>
      </c>
      <c r="C4535" t="s">
        <v>17</v>
      </c>
      <c r="D4535" s="1">
        <v>45299.938761574071</v>
      </c>
      <c r="E4535" s="18" t="s">
        <v>11</v>
      </c>
      <c r="F4535" s="13" t="s">
        <v>16</v>
      </c>
      <c r="G4535" t="s">
        <v>14</v>
      </c>
      <c r="H4535">
        <v>0</v>
      </c>
      <c r="I4535" s="2"/>
      <c r="J4535" s="4">
        <v>0</v>
      </c>
      <c r="K4535" t="str">
        <f>IF((LEN(relatorio_Ananindeua[[#This Row],[CIF/CPF/CNPJ]])=14),relatorio_Ananindeua[[#This Row],[CIF/CPF/CNPJ]],relatorio_Ananindeua[[#This Row],[Coluna2]])</f>
        <v>22603376000123</v>
      </c>
      <c r="L4535" t="str">
        <f t="shared" si="71"/>
        <v>226******23</v>
      </c>
    </row>
    <row r="4536" spans="1:12" x14ac:dyDescent="0.25">
      <c r="A4536" t="s">
        <v>2808</v>
      </c>
      <c r="B4536" t="s">
        <v>2809</v>
      </c>
      <c r="C4536" t="s">
        <v>17</v>
      </c>
      <c r="D4536" s="1">
        <v>45299.938761574071</v>
      </c>
      <c r="E4536" s="18" t="s">
        <v>11</v>
      </c>
      <c r="F4536" s="13" t="s">
        <v>16</v>
      </c>
      <c r="G4536" t="s">
        <v>14</v>
      </c>
      <c r="H4536">
        <v>0</v>
      </c>
      <c r="I4536" s="2"/>
      <c r="J4536" s="4">
        <v>0</v>
      </c>
      <c r="K4536" t="str">
        <f>IF((LEN(relatorio_Ananindeua[[#This Row],[CIF/CPF/CNPJ]])=14),relatorio_Ananindeua[[#This Row],[CIF/CPF/CNPJ]],relatorio_Ananindeua[[#This Row],[Coluna2]])</f>
        <v>30481837000160</v>
      </c>
      <c r="L4536" t="str">
        <f t="shared" si="71"/>
        <v>304******60</v>
      </c>
    </row>
    <row r="4537" spans="1:12" x14ac:dyDescent="0.25">
      <c r="A4537" t="s">
        <v>158</v>
      </c>
      <c r="B4537" t="s">
        <v>159</v>
      </c>
      <c r="C4537" t="s">
        <v>17</v>
      </c>
      <c r="D4537" s="1">
        <v>45299.938773148147</v>
      </c>
      <c r="E4537" s="18" t="s">
        <v>11</v>
      </c>
      <c r="F4537" s="13" t="s">
        <v>16</v>
      </c>
      <c r="G4537" t="s">
        <v>14</v>
      </c>
      <c r="H4537">
        <v>0</v>
      </c>
      <c r="I4537" s="2"/>
      <c r="J4537" s="4">
        <v>0</v>
      </c>
      <c r="K4537" t="str">
        <f>IF((LEN(relatorio_Ananindeua[[#This Row],[CIF/CPF/CNPJ]])=14),relatorio_Ananindeua[[#This Row],[CIF/CPF/CNPJ]],relatorio_Ananindeua[[#This Row],[Coluna2]])</f>
        <v>11853308000104</v>
      </c>
      <c r="L4537" t="str">
        <f t="shared" si="71"/>
        <v>118******04</v>
      </c>
    </row>
    <row r="4538" spans="1:12" x14ac:dyDescent="0.25">
      <c r="A4538" t="s">
        <v>1918</v>
      </c>
      <c r="B4538" t="s">
        <v>1919</v>
      </c>
      <c r="C4538" t="s">
        <v>17</v>
      </c>
      <c r="D4538" s="1">
        <v>45299.938773148147</v>
      </c>
      <c r="E4538" s="18" t="s">
        <v>11</v>
      </c>
      <c r="F4538" s="13" t="s">
        <v>16</v>
      </c>
      <c r="G4538" t="s">
        <v>14</v>
      </c>
      <c r="H4538">
        <v>0</v>
      </c>
      <c r="I4538" s="2"/>
      <c r="J4538" s="4">
        <v>0</v>
      </c>
      <c r="K4538" t="str">
        <f>IF((LEN(relatorio_Ananindeua[[#This Row],[CIF/CPF/CNPJ]])=14),relatorio_Ananindeua[[#This Row],[CIF/CPF/CNPJ]],relatorio_Ananindeua[[#This Row],[Coluna2]])</f>
        <v>25256877000179</v>
      </c>
      <c r="L4538" t="str">
        <f t="shared" si="71"/>
        <v>252******79</v>
      </c>
    </row>
    <row r="4539" spans="1:12" x14ac:dyDescent="0.25">
      <c r="A4539" t="s">
        <v>2794</v>
      </c>
      <c r="B4539" t="s">
        <v>2795</v>
      </c>
      <c r="C4539" t="s">
        <v>17</v>
      </c>
      <c r="D4539" s="1">
        <v>45299.938773148147</v>
      </c>
      <c r="E4539" s="18" t="s">
        <v>11</v>
      </c>
      <c r="F4539" s="13" t="s">
        <v>16</v>
      </c>
      <c r="G4539" t="s">
        <v>14</v>
      </c>
      <c r="H4539">
        <v>0</v>
      </c>
      <c r="I4539" s="2"/>
      <c r="J4539" s="4">
        <v>0</v>
      </c>
      <c r="K4539" t="str">
        <f>IF((LEN(relatorio_Ananindeua[[#This Row],[CIF/CPF/CNPJ]])=14),relatorio_Ananindeua[[#This Row],[CIF/CPF/CNPJ]],relatorio_Ananindeua[[#This Row],[Coluna2]])</f>
        <v>30444456000101</v>
      </c>
      <c r="L4539" t="str">
        <f t="shared" si="71"/>
        <v>304******01</v>
      </c>
    </row>
    <row r="4540" spans="1:12" x14ac:dyDescent="0.25">
      <c r="A4540" t="s">
        <v>2806</v>
      </c>
      <c r="B4540" t="s">
        <v>2807</v>
      </c>
      <c r="C4540" t="s">
        <v>17</v>
      </c>
      <c r="D4540" s="1">
        <v>45299.938773148147</v>
      </c>
      <c r="E4540" s="18" t="s">
        <v>11</v>
      </c>
      <c r="F4540" s="13" t="s">
        <v>16</v>
      </c>
      <c r="G4540" t="s">
        <v>14</v>
      </c>
      <c r="H4540">
        <v>0</v>
      </c>
      <c r="I4540" s="2"/>
      <c r="J4540" s="4">
        <v>0</v>
      </c>
      <c r="K4540" t="str">
        <f>IF((LEN(relatorio_Ananindeua[[#This Row],[CIF/CPF/CNPJ]])=14),relatorio_Ananindeua[[#This Row],[CIF/CPF/CNPJ]],relatorio_Ananindeua[[#This Row],[Coluna2]])</f>
        <v>30477043000123</v>
      </c>
      <c r="L4540" t="str">
        <f t="shared" si="71"/>
        <v>304******23</v>
      </c>
    </row>
    <row r="4541" spans="1:12" x14ac:dyDescent="0.25">
      <c r="A4541" t="s">
        <v>2792</v>
      </c>
      <c r="B4541" t="s">
        <v>2793</v>
      </c>
      <c r="C4541" t="s">
        <v>17</v>
      </c>
      <c r="D4541" s="1">
        <v>45299.938842592594</v>
      </c>
      <c r="E4541" s="18" t="s">
        <v>11</v>
      </c>
      <c r="F4541" s="13" t="s">
        <v>16</v>
      </c>
      <c r="G4541" t="s">
        <v>14</v>
      </c>
      <c r="H4541">
        <v>0</v>
      </c>
      <c r="I4541" s="2"/>
      <c r="J4541" s="4">
        <v>0</v>
      </c>
      <c r="K4541" t="str">
        <f>IF((LEN(relatorio_Ananindeua[[#This Row],[CIF/CPF/CNPJ]])=14),relatorio_Ananindeua[[#This Row],[CIF/CPF/CNPJ]],relatorio_Ananindeua[[#This Row],[Coluna2]])</f>
        <v>30438934000170</v>
      </c>
      <c r="L4541" t="str">
        <f t="shared" si="71"/>
        <v>304******70</v>
      </c>
    </row>
    <row r="4542" spans="1:12" x14ac:dyDescent="0.25">
      <c r="A4542" t="s">
        <v>2790</v>
      </c>
      <c r="B4542" t="s">
        <v>2791</v>
      </c>
      <c r="C4542" t="s">
        <v>17</v>
      </c>
      <c r="D4542" s="1">
        <v>45299.938877314817</v>
      </c>
      <c r="E4542" s="18" t="s">
        <v>11</v>
      </c>
      <c r="F4542" s="13" t="s">
        <v>16</v>
      </c>
      <c r="G4542" t="s">
        <v>14</v>
      </c>
      <c r="H4542">
        <v>0</v>
      </c>
      <c r="I4542" s="2"/>
      <c r="J4542" s="4">
        <v>0</v>
      </c>
      <c r="K4542" t="str">
        <f>IF((LEN(relatorio_Ananindeua[[#This Row],[CIF/CPF/CNPJ]])=14),relatorio_Ananindeua[[#This Row],[CIF/CPF/CNPJ]],relatorio_Ananindeua[[#This Row],[Coluna2]])</f>
        <v>30429105000121</v>
      </c>
      <c r="L4542" t="str">
        <f t="shared" si="71"/>
        <v>304******21</v>
      </c>
    </row>
    <row r="4543" spans="1:12" x14ac:dyDescent="0.25">
      <c r="A4543" t="s">
        <v>2428</v>
      </c>
      <c r="B4543" t="s">
        <v>2429</v>
      </c>
      <c r="C4543" t="s">
        <v>17</v>
      </c>
      <c r="D4543" s="1">
        <v>45299.938900462963</v>
      </c>
      <c r="E4543" s="18" t="s">
        <v>11</v>
      </c>
      <c r="F4543" s="13" t="s">
        <v>16</v>
      </c>
      <c r="G4543" t="s">
        <v>14</v>
      </c>
      <c r="H4543">
        <v>0</v>
      </c>
      <c r="I4543" s="2"/>
      <c r="J4543" s="4">
        <v>0</v>
      </c>
      <c r="K4543" t="str">
        <f>IF((LEN(relatorio_Ananindeua[[#This Row],[CIF/CPF/CNPJ]])=14),relatorio_Ananindeua[[#This Row],[CIF/CPF/CNPJ]],relatorio_Ananindeua[[#This Row],[Coluna2]])</f>
        <v>28752542000130</v>
      </c>
      <c r="L4543" t="str">
        <f t="shared" si="71"/>
        <v>287******30</v>
      </c>
    </row>
    <row r="4544" spans="1:12" x14ac:dyDescent="0.25">
      <c r="A4544" t="s">
        <v>2780</v>
      </c>
      <c r="B4544" t="s">
        <v>2781</v>
      </c>
      <c r="C4544" t="s">
        <v>17</v>
      </c>
      <c r="D4544" s="1">
        <v>45299.938900462963</v>
      </c>
      <c r="E4544" s="18" t="s">
        <v>11</v>
      </c>
      <c r="F4544" s="13" t="s">
        <v>16</v>
      </c>
      <c r="G4544" t="s">
        <v>14</v>
      </c>
      <c r="H4544">
        <v>0</v>
      </c>
      <c r="I4544" s="2"/>
      <c r="J4544" s="4">
        <v>0</v>
      </c>
      <c r="K4544" t="str">
        <f>IF((LEN(relatorio_Ananindeua[[#This Row],[CIF/CPF/CNPJ]])=14),relatorio_Ananindeua[[#This Row],[CIF/CPF/CNPJ]],relatorio_Ananindeua[[#This Row],[Coluna2]])</f>
        <v>30393781000192</v>
      </c>
      <c r="L4544" t="str">
        <f t="shared" si="71"/>
        <v>303******92</v>
      </c>
    </row>
    <row r="4545" spans="1:12" x14ac:dyDescent="0.25">
      <c r="A4545" t="s">
        <v>2784</v>
      </c>
      <c r="B4545" t="s">
        <v>2785</v>
      </c>
      <c r="C4545" t="s">
        <v>17</v>
      </c>
      <c r="D4545" s="1">
        <v>45299.938900462963</v>
      </c>
      <c r="E4545" s="18" t="s">
        <v>11</v>
      </c>
      <c r="F4545" s="13" t="s">
        <v>16</v>
      </c>
      <c r="G4545" t="s">
        <v>14</v>
      </c>
      <c r="H4545">
        <v>0</v>
      </c>
      <c r="I4545" s="2"/>
      <c r="J4545" s="4">
        <v>0</v>
      </c>
      <c r="K4545" t="str">
        <f>IF((LEN(relatorio_Ananindeua[[#This Row],[CIF/CPF/CNPJ]])=14),relatorio_Ananindeua[[#This Row],[CIF/CPF/CNPJ]],relatorio_Ananindeua[[#This Row],[Coluna2]])</f>
        <v>30396534000140</v>
      </c>
      <c r="L4545" t="str">
        <f t="shared" si="71"/>
        <v>303******40</v>
      </c>
    </row>
    <row r="4546" spans="1:12" x14ac:dyDescent="0.25">
      <c r="A4546" t="s">
        <v>148</v>
      </c>
      <c r="B4546" t="s">
        <v>149</v>
      </c>
      <c r="C4546" t="s">
        <v>17</v>
      </c>
      <c r="D4546" s="1">
        <v>45299.938935185186</v>
      </c>
      <c r="E4546" s="18" t="s">
        <v>11</v>
      </c>
      <c r="F4546" s="13" t="s">
        <v>16</v>
      </c>
      <c r="G4546" t="s">
        <v>14</v>
      </c>
      <c r="H4546">
        <v>0</v>
      </c>
      <c r="I4546" s="2"/>
      <c r="J4546" s="4">
        <v>0</v>
      </c>
      <c r="K4546" t="str">
        <f>IF((LEN(relatorio_Ananindeua[[#This Row],[CIF/CPF/CNPJ]])=14),relatorio_Ananindeua[[#This Row],[CIF/CPF/CNPJ]],relatorio_Ananindeua[[#This Row],[Coluna2]])</f>
        <v>11817914000166</v>
      </c>
      <c r="L4546" t="str">
        <f t="shared" si="71"/>
        <v>118******66</v>
      </c>
    </row>
    <row r="4547" spans="1:12" x14ac:dyDescent="0.25">
      <c r="A4547" t="s">
        <v>2778</v>
      </c>
      <c r="B4547" t="s">
        <v>2779</v>
      </c>
      <c r="C4547" t="s">
        <v>17</v>
      </c>
      <c r="D4547" s="1">
        <v>45299.938935185186</v>
      </c>
      <c r="E4547" s="18" t="s">
        <v>11</v>
      </c>
      <c r="F4547" s="13" t="s">
        <v>16</v>
      </c>
      <c r="G4547" t="s">
        <v>14</v>
      </c>
      <c r="H4547">
        <v>0</v>
      </c>
      <c r="I4547" s="2"/>
      <c r="J4547" s="4">
        <v>0</v>
      </c>
      <c r="K4547" t="str">
        <f>IF((LEN(relatorio_Ananindeua[[#This Row],[CIF/CPF/CNPJ]])=14),relatorio_Ananindeua[[#This Row],[CIF/CPF/CNPJ]],relatorio_Ananindeua[[#This Row],[Coluna2]])</f>
        <v>30389913000102</v>
      </c>
      <c r="L4547" t="str">
        <f t="shared" si="71"/>
        <v>303******02</v>
      </c>
    </row>
    <row r="4548" spans="1:12" x14ac:dyDescent="0.25">
      <c r="A4548" t="s">
        <v>2774</v>
      </c>
      <c r="B4548" t="s">
        <v>2775</v>
      </c>
      <c r="C4548" t="s">
        <v>17</v>
      </c>
      <c r="D4548" s="1">
        <v>45299.939039351855</v>
      </c>
      <c r="E4548" s="18" t="s">
        <v>11</v>
      </c>
      <c r="F4548" s="13" t="s">
        <v>16</v>
      </c>
      <c r="G4548" t="s">
        <v>14</v>
      </c>
      <c r="H4548">
        <v>0</v>
      </c>
      <c r="I4548" s="2"/>
      <c r="J4548" s="4">
        <v>0</v>
      </c>
      <c r="K4548" t="str">
        <f>IF((LEN(relatorio_Ananindeua[[#This Row],[CIF/CPF/CNPJ]])=14),relatorio_Ananindeua[[#This Row],[CIF/CPF/CNPJ]],relatorio_Ananindeua[[#This Row],[Coluna2]])</f>
        <v>30352961000126</v>
      </c>
      <c r="L4548" t="str">
        <f t="shared" si="71"/>
        <v>303******26</v>
      </c>
    </row>
    <row r="4549" spans="1:12" x14ac:dyDescent="0.25">
      <c r="A4549" t="s">
        <v>2742</v>
      </c>
      <c r="B4549" t="s">
        <v>2743</v>
      </c>
      <c r="C4549" t="s">
        <v>17</v>
      </c>
      <c r="D4549" s="1">
        <v>45299.939050925925</v>
      </c>
      <c r="E4549" s="18" t="s">
        <v>11</v>
      </c>
      <c r="F4549" s="13" t="s">
        <v>16</v>
      </c>
      <c r="G4549" t="s">
        <v>14</v>
      </c>
      <c r="H4549">
        <v>0</v>
      </c>
      <c r="I4549" s="2"/>
      <c r="J4549" s="4">
        <v>0</v>
      </c>
      <c r="K4549" t="str">
        <f>IF((LEN(relatorio_Ananindeua[[#This Row],[CIF/CPF/CNPJ]])=14),relatorio_Ananindeua[[#This Row],[CIF/CPF/CNPJ]],relatorio_Ananindeua[[#This Row],[Coluna2]])</f>
        <v>30163519000151</v>
      </c>
      <c r="L4549" t="str">
        <f t="shared" si="71"/>
        <v>301******51</v>
      </c>
    </row>
    <row r="4550" spans="1:12" x14ac:dyDescent="0.25">
      <c r="A4550" t="s">
        <v>2764</v>
      </c>
      <c r="B4550" t="s">
        <v>2765</v>
      </c>
      <c r="C4550" t="s">
        <v>17</v>
      </c>
      <c r="D4550" s="1">
        <v>45299.939050925925</v>
      </c>
      <c r="E4550" s="18" t="s">
        <v>11</v>
      </c>
      <c r="F4550" s="13" t="s">
        <v>16</v>
      </c>
      <c r="G4550" t="s">
        <v>14</v>
      </c>
      <c r="H4550">
        <v>0</v>
      </c>
      <c r="I4550" s="2"/>
      <c r="J4550" s="4">
        <v>0</v>
      </c>
      <c r="K4550" t="str">
        <f>IF((LEN(relatorio_Ananindeua[[#This Row],[CIF/CPF/CNPJ]])=14),relatorio_Ananindeua[[#This Row],[CIF/CPF/CNPJ]],relatorio_Ananindeua[[#This Row],[Coluna2]])</f>
        <v>30298406000163</v>
      </c>
      <c r="L4550" t="str">
        <f t="shared" si="71"/>
        <v>302******63</v>
      </c>
    </row>
    <row r="4551" spans="1:12" x14ac:dyDescent="0.25">
      <c r="A4551" t="s">
        <v>2606</v>
      </c>
      <c r="B4551" t="s">
        <v>2607</v>
      </c>
      <c r="C4551" t="s">
        <v>17</v>
      </c>
      <c r="D4551" s="1">
        <v>45299.939062500001</v>
      </c>
      <c r="E4551" s="18" t="s">
        <v>11</v>
      </c>
      <c r="F4551" s="13" t="s">
        <v>16</v>
      </c>
      <c r="G4551" t="s">
        <v>14</v>
      </c>
      <c r="H4551">
        <v>0</v>
      </c>
      <c r="I4551" s="2"/>
      <c r="J4551" s="4">
        <v>0</v>
      </c>
      <c r="K4551" t="str">
        <f>IF((LEN(relatorio_Ananindeua[[#This Row],[CIF/CPF/CNPJ]])=14),relatorio_Ananindeua[[#This Row],[CIF/CPF/CNPJ]],relatorio_Ananindeua[[#This Row],[Coluna2]])</f>
        <v>29582571000163</v>
      </c>
      <c r="L4551" t="str">
        <f t="shared" si="71"/>
        <v>295******63</v>
      </c>
    </row>
    <row r="4552" spans="1:12" x14ac:dyDescent="0.25">
      <c r="A4552" t="s">
        <v>2760</v>
      </c>
      <c r="B4552" t="s">
        <v>2761</v>
      </c>
      <c r="C4552" t="s">
        <v>17</v>
      </c>
      <c r="D4552" s="1">
        <v>45299.939074074071</v>
      </c>
      <c r="E4552" s="18" t="s">
        <v>11</v>
      </c>
      <c r="F4552" s="13" t="s">
        <v>16</v>
      </c>
      <c r="G4552" t="s">
        <v>14</v>
      </c>
      <c r="H4552">
        <v>0</v>
      </c>
      <c r="I4552" s="2"/>
      <c r="J4552" s="4">
        <v>0</v>
      </c>
      <c r="K4552" t="str">
        <f>IF((LEN(relatorio_Ananindeua[[#This Row],[CIF/CPF/CNPJ]])=14),relatorio_Ananindeua[[#This Row],[CIF/CPF/CNPJ]],relatorio_Ananindeua[[#This Row],[Coluna2]])</f>
        <v>30271576000154</v>
      </c>
      <c r="L4552" t="str">
        <f t="shared" si="71"/>
        <v>302******54</v>
      </c>
    </row>
    <row r="4553" spans="1:12" x14ac:dyDescent="0.25">
      <c r="A4553" t="s">
        <v>331</v>
      </c>
      <c r="B4553" t="s">
        <v>332</v>
      </c>
      <c r="C4553" t="s">
        <v>17</v>
      </c>
      <c r="D4553" s="1">
        <v>45299.939097222225</v>
      </c>
      <c r="E4553" s="18" t="s">
        <v>11</v>
      </c>
      <c r="F4553" s="13" t="s">
        <v>16</v>
      </c>
      <c r="G4553" t="s">
        <v>14</v>
      </c>
      <c r="H4553">
        <v>0</v>
      </c>
      <c r="I4553" s="2"/>
      <c r="J4553" s="4">
        <v>0</v>
      </c>
      <c r="K4553" t="str">
        <f>IF((LEN(relatorio_Ananindeua[[#This Row],[CIF/CPF/CNPJ]])=14),relatorio_Ananindeua[[#This Row],[CIF/CPF/CNPJ]],relatorio_Ananindeua[[#This Row],[Coluna2]])</f>
        <v>12738637000169</v>
      </c>
      <c r="L4553" t="str">
        <f t="shared" si="71"/>
        <v>127******69</v>
      </c>
    </row>
    <row r="4554" spans="1:12" x14ac:dyDescent="0.25">
      <c r="A4554" t="s">
        <v>481</v>
      </c>
      <c r="B4554" t="s">
        <v>482</v>
      </c>
      <c r="C4554" t="s">
        <v>17</v>
      </c>
      <c r="D4554" s="1">
        <v>45299.939097222225</v>
      </c>
      <c r="E4554" s="18" t="s">
        <v>11</v>
      </c>
      <c r="F4554" s="13" t="s">
        <v>16</v>
      </c>
      <c r="G4554" t="s">
        <v>14</v>
      </c>
      <c r="H4554">
        <v>0</v>
      </c>
      <c r="I4554" s="2"/>
      <c r="J4554" s="4">
        <v>0</v>
      </c>
      <c r="K4554" t="str">
        <f>IF((LEN(relatorio_Ananindeua[[#This Row],[CIF/CPF/CNPJ]])=14),relatorio_Ananindeua[[#This Row],[CIF/CPF/CNPJ]],relatorio_Ananindeua[[#This Row],[Coluna2]])</f>
        <v>13521438000167</v>
      </c>
      <c r="L4554" t="str">
        <f t="shared" si="71"/>
        <v>135******67</v>
      </c>
    </row>
    <row r="4555" spans="1:12" x14ac:dyDescent="0.25">
      <c r="A4555" t="s">
        <v>2446</v>
      </c>
      <c r="B4555" t="s">
        <v>2447</v>
      </c>
      <c r="C4555" t="s">
        <v>17</v>
      </c>
      <c r="D4555" s="1">
        <v>45299.939097222225</v>
      </c>
      <c r="E4555" s="18" t="s">
        <v>11</v>
      </c>
      <c r="F4555" s="13" t="s">
        <v>16</v>
      </c>
      <c r="G4555" t="s">
        <v>14</v>
      </c>
      <c r="H4555">
        <v>0</v>
      </c>
      <c r="I4555" s="2"/>
      <c r="J4555" s="4">
        <v>0</v>
      </c>
      <c r="K4555" t="str">
        <f>IF((LEN(relatorio_Ananindeua[[#This Row],[CIF/CPF/CNPJ]])=14),relatorio_Ananindeua[[#This Row],[CIF/CPF/CNPJ]],relatorio_Ananindeua[[#This Row],[Coluna2]])</f>
        <v>28844137000141</v>
      </c>
      <c r="L4555" t="str">
        <f t="shared" si="71"/>
        <v>288******41</v>
      </c>
    </row>
    <row r="4556" spans="1:12" x14ac:dyDescent="0.25">
      <c r="A4556" t="s">
        <v>2746</v>
      </c>
      <c r="B4556" t="s">
        <v>2747</v>
      </c>
      <c r="C4556" t="s">
        <v>17</v>
      </c>
      <c r="D4556" s="1">
        <v>45299.939108796294</v>
      </c>
      <c r="E4556" s="18" t="s">
        <v>11</v>
      </c>
      <c r="F4556" s="13" t="s">
        <v>16</v>
      </c>
      <c r="G4556" t="s">
        <v>14</v>
      </c>
      <c r="H4556">
        <v>0</v>
      </c>
      <c r="I4556" s="2"/>
      <c r="J4556" s="4">
        <v>0</v>
      </c>
      <c r="K4556" t="str">
        <f>IF((LEN(relatorio_Ananindeua[[#This Row],[CIF/CPF/CNPJ]])=14),relatorio_Ananindeua[[#This Row],[CIF/CPF/CNPJ]],relatorio_Ananindeua[[#This Row],[Coluna2]])</f>
        <v>30187037000131</v>
      </c>
      <c r="L4556" t="str">
        <f t="shared" si="71"/>
        <v>301******31</v>
      </c>
    </row>
    <row r="4557" spans="1:12" x14ac:dyDescent="0.25">
      <c r="A4557" t="s">
        <v>2752</v>
      </c>
      <c r="B4557" t="s">
        <v>2753</v>
      </c>
      <c r="C4557" t="s">
        <v>17</v>
      </c>
      <c r="D4557" s="1">
        <v>45299.939108796294</v>
      </c>
      <c r="E4557" s="18" t="s">
        <v>11</v>
      </c>
      <c r="F4557" s="13" t="s">
        <v>16</v>
      </c>
      <c r="G4557" t="s">
        <v>14</v>
      </c>
      <c r="H4557">
        <v>0</v>
      </c>
      <c r="I4557" s="2"/>
      <c r="J4557" s="4">
        <v>0</v>
      </c>
      <c r="K4557" t="str">
        <f>IF((LEN(relatorio_Ananindeua[[#This Row],[CIF/CPF/CNPJ]])=14),relatorio_Ananindeua[[#This Row],[CIF/CPF/CNPJ]],relatorio_Ananindeua[[#This Row],[Coluna2]])</f>
        <v>30230883000197</v>
      </c>
      <c r="L4557" t="str">
        <f t="shared" si="71"/>
        <v>302******97</v>
      </c>
    </row>
    <row r="4558" spans="1:12" x14ac:dyDescent="0.25">
      <c r="A4558" t="s">
        <v>2756</v>
      </c>
      <c r="B4558" t="s">
        <v>2757</v>
      </c>
      <c r="C4558" t="s">
        <v>17</v>
      </c>
      <c r="D4558" s="1">
        <v>45299.939108796294</v>
      </c>
      <c r="E4558" s="18" t="s">
        <v>11</v>
      </c>
      <c r="F4558" s="13" t="s">
        <v>16</v>
      </c>
      <c r="G4558" t="s">
        <v>14</v>
      </c>
      <c r="H4558">
        <v>0</v>
      </c>
      <c r="I4558" s="2"/>
      <c r="J4558" s="4">
        <v>0</v>
      </c>
      <c r="K4558" t="str">
        <f>IF((LEN(relatorio_Ananindeua[[#This Row],[CIF/CPF/CNPJ]])=14),relatorio_Ananindeua[[#This Row],[CIF/CPF/CNPJ]],relatorio_Ananindeua[[#This Row],[Coluna2]])</f>
        <v>30246655000105</v>
      </c>
      <c r="L4558" t="str">
        <f t="shared" si="71"/>
        <v>302******05</v>
      </c>
    </row>
    <row r="4559" spans="1:12" x14ac:dyDescent="0.25">
      <c r="A4559" t="s">
        <v>2666</v>
      </c>
      <c r="B4559" t="s">
        <v>2667</v>
      </c>
      <c r="C4559" t="s">
        <v>17</v>
      </c>
      <c r="D4559" s="1">
        <v>45299.939120370371</v>
      </c>
      <c r="E4559" s="18" t="s">
        <v>11</v>
      </c>
      <c r="F4559" s="13" t="s">
        <v>16</v>
      </c>
      <c r="G4559" t="s">
        <v>14</v>
      </c>
      <c r="H4559">
        <v>0</v>
      </c>
      <c r="I4559" s="2"/>
      <c r="J4559" s="4">
        <v>0</v>
      </c>
      <c r="K4559" t="str">
        <f>IF((LEN(relatorio_Ananindeua[[#This Row],[CIF/CPF/CNPJ]])=14),relatorio_Ananindeua[[#This Row],[CIF/CPF/CNPJ]],relatorio_Ananindeua[[#This Row],[Coluna2]])</f>
        <v>29859294000193</v>
      </c>
      <c r="L4559" t="str">
        <f t="shared" si="71"/>
        <v>298******93</v>
      </c>
    </row>
    <row r="4560" spans="1:12" x14ac:dyDescent="0.25">
      <c r="A4560" t="s">
        <v>2740</v>
      </c>
      <c r="B4560" t="s">
        <v>2741</v>
      </c>
      <c r="C4560" t="s">
        <v>17</v>
      </c>
      <c r="D4560" s="1">
        <v>45299.939120370371</v>
      </c>
      <c r="E4560" s="18" t="s">
        <v>11</v>
      </c>
      <c r="F4560" s="13" t="s">
        <v>16</v>
      </c>
      <c r="G4560" t="s">
        <v>14</v>
      </c>
      <c r="H4560">
        <v>0</v>
      </c>
      <c r="I4560" s="2"/>
      <c r="J4560" s="4">
        <v>0</v>
      </c>
      <c r="K4560" t="str">
        <f>IF((LEN(relatorio_Ananindeua[[#This Row],[CIF/CPF/CNPJ]])=14),relatorio_Ananindeua[[#This Row],[CIF/CPF/CNPJ]],relatorio_Ananindeua[[#This Row],[Coluna2]])</f>
        <v>30162773000135</v>
      </c>
      <c r="L4560" t="str">
        <f t="shared" si="71"/>
        <v>301******35</v>
      </c>
    </row>
    <row r="4561" spans="1:12" x14ac:dyDescent="0.25">
      <c r="A4561" t="s">
        <v>2754</v>
      </c>
      <c r="B4561" t="s">
        <v>2755</v>
      </c>
      <c r="C4561" t="s">
        <v>17</v>
      </c>
      <c r="D4561" s="1">
        <v>45299.939120370371</v>
      </c>
      <c r="E4561" s="18" t="s">
        <v>11</v>
      </c>
      <c r="F4561" s="13" t="s">
        <v>16</v>
      </c>
      <c r="G4561" t="s">
        <v>14</v>
      </c>
      <c r="H4561">
        <v>0</v>
      </c>
      <c r="I4561" s="2"/>
      <c r="J4561" s="4">
        <v>0</v>
      </c>
      <c r="K4561" t="str">
        <f>IF((LEN(relatorio_Ananindeua[[#This Row],[CIF/CPF/CNPJ]])=14),relatorio_Ananindeua[[#This Row],[CIF/CPF/CNPJ]],relatorio_Ananindeua[[#This Row],[Coluna2]])</f>
        <v>30243500000115</v>
      </c>
      <c r="L4561" t="str">
        <f t="shared" si="71"/>
        <v>302******15</v>
      </c>
    </row>
    <row r="4562" spans="1:12" x14ac:dyDescent="0.25">
      <c r="A4562" t="s">
        <v>2360</v>
      </c>
      <c r="B4562" t="s">
        <v>2361</v>
      </c>
      <c r="C4562" t="s">
        <v>17</v>
      </c>
      <c r="D4562" s="1">
        <v>45299.939131944448</v>
      </c>
      <c r="E4562" s="18" t="s">
        <v>11</v>
      </c>
      <c r="F4562" s="13" t="s">
        <v>16</v>
      </c>
      <c r="G4562" t="s">
        <v>14</v>
      </c>
      <c r="H4562">
        <v>0</v>
      </c>
      <c r="I4562" s="2"/>
      <c r="J4562" s="4">
        <v>0</v>
      </c>
      <c r="K4562" t="str">
        <f>IF((LEN(relatorio_Ananindeua[[#This Row],[CIF/CPF/CNPJ]])=14),relatorio_Ananindeua[[#This Row],[CIF/CPF/CNPJ]],relatorio_Ananindeua[[#This Row],[Coluna2]])</f>
        <v>28476963000185</v>
      </c>
      <c r="L4562" t="str">
        <f t="shared" ref="L4562:L4625" si="72">_xlfn.CONCAT(LEFT(A4562,3),REPT("*",6),RIGHT(A4562,2))</f>
        <v>284******85</v>
      </c>
    </row>
    <row r="4563" spans="1:12" x14ac:dyDescent="0.25">
      <c r="A4563" t="s">
        <v>2038</v>
      </c>
      <c r="B4563" t="s">
        <v>2039</v>
      </c>
      <c r="C4563" t="s">
        <v>17</v>
      </c>
      <c r="D4563" s="1">
        <v>45299.939247685186</v>
      </c>
      <c r="E4563" s="18" t="s">
        <v>11</v>
      </c>
      <c r="F4563" s="13" t="s">
        <v>16</v>
      </c>
      <c r="G4563" t="s">
        <v>14</v>
      </c>
      <c r="H4563">
        <v>0</v>
      </c>
      <c r="I4563" s="2"/>
      <c r="J4563" s="4">
        <v>0</v>
      </c>
      <c r="K4563" t="str">
        <f>IF((LEN(relatorio_Ananindeua[[#This Row],[CIF/CPF/CNPJ]])=14),relatorio_Ananindeua[[#This Row],[CIF/CPF/CNPJ]],relatorio_Ananindeua[[#This Row],[Coluna2]])</f>
        <v>26665076000120</v>
      </c>
      <c r="L4563" t="str">
        <f t="shared" si="72"/>
        <v>266******20</v>
      </c>
    </row>
    <row r="4564" spans="1:12" x14ac:dyDescent="0.25">
      <c r="A4564" t="s">
        <v>2724</v>
      </c>
      <c r="B4564" t="s">
        <v>2725</v>
      </c>
      <c r="C4564" t="s">
        <v>17</v>
      </c>
      <c r="D4564" s="1">
        <v>45299.939479166664</v>
      </c>
      <c r="E4564" s="18" t="s">
        <v>11</v>
      </c>
      <c r="F4564" s="13" t="s">
        <v>16</v>
      </c>
      <c r="G4564" t="s">
        <v>14</v>
      </c>
      <c r="H4564">
        <v>0</v>
      </c>
      <c r="I4564" s="2"/>
      <c r="J4564" s="4">
        <v>0</v>
      </c>
      <c r="K4564" t="str">
        <f>IF((LEN(relatorio_Ananindeua[[#This Row],[CIF/CPF/CNPJ]])=14),relatorio_Ananindeua[[#This Row],[CIF/CPF/CNPJ]],relatorio_Ananindeua[[#This Row],[Coluna2]])</f>
        <v>30081257000186</v>
      </c>
      <c r="L4564" t="str">
        <f t="shared" si="72"/>
        <v>300******86</v>
      </c>
    </row>
    <row r="4565" spans="1:12" x14ac:dyDescent="0.25">
      <c r="A4565" t="s">
        <v>2672</v>
      </c>
      <c r="B4565" t="s">
        <v>2673</v>
      </c>
      <c r="C4565" t="s">
        <v>17</v>
      </c>
      <c r="D4565" s="1">
        <v>45299.93949074074</v>
      </c>
      <c r="E4565" s="18" t="s">
        <v>11</v>
      </c>
      <c r="F4565" s="13" t="s">
        <v>16</v>
      </c>
      <c r="G4565" t="s">
        <v>14</v>
      </c>
      <c r="H4565">
        <v>0</v>
      </c>
      <c r="I4565" s="2"/>
      <c r="J4565" s="4">
        <v>0</v>
      </c>
      <c r="K4565" t="str">
        <f>IF((LEN(relatorio_Ananindeua[[#This Row],[CIF/CPF/CNPJ]])=14),relatorio_Ananindeua[[#This Row],[CIF/CPF/CNPJ]],relatorio_Ananindeua[[#This Row],[Coluna2]])</f>
        <v>29887308000182</v>
      </c>
      <c r="L4565" t="str">
        <f t="shared" si="72"/>
        <v>298******82</v>
      </c>
    </row>
    <row r="4566" spans="1:12" x14ac:dyDescent="0.25">
      <c r="A4566" t="s">
        <v>626</v>
      </c>
      <c r="B4566" t="s">
        <v>627</v>
      </c>
      <c r="C4566" t="s">
        <v>17</v>
      </c>
      <c r="D4566" s="1">
        <v>45299.939502314817</v>
      </c>
      <c r="E4566" s="18" t="s">
        <v>11</v>
      </c>
      <c r="F4566" s="13" t="s">
        <v>16</v>
      </c>
      <c r="G4566" t="s">
        <v>14</v>
      </c>
      <c r="H4566">
        <v>0</v>
      </c>
      <c r="I4566" s="2"/>
      <c r="J4566" s="4">
        <v>0</v>
      </c>
      <c r="K4566" t="str">
        <f>IF((LEN(relatorio_Ananindeua[[#This Row],[CIF/CPF/CNPJ]])=14),relatorio_Ananindeua[[#This Row],[CIF/CPF/CNPJ]],relatorio_Ananindeua[[#This Row],[Coluna2]])</f>
        <v>14453372000188</v>
      </c>
      <c r="L4566" t="str">
        <f t="shared" si="72"/>
        <v>144******88</v>
      </c>
    </row>
    <row r="4567" spans="1:12" x14ac:dyDescent="0.25">
      <c r="A4567" t="s">
        <v>1630</v>
      </c>
      <c r="B4567" t="s">
        <v>1631</v>
      </c>
      <c r="C4567" t="s">
        <v>17</v>
      </c>
      <c r="D4567" s="1">
        <v>45299.939502314817</v>
      </c>
      <c r="E4567" s="18" t="s">
        <v>11</v>
      </c>
      <c r="F4567" s="13" t="s">
        <v>16</v>
      </c>
      <c r="G4567" t="s">
        <v>14</v>
      </c>
      <c r="H4567">
        <v>0</v>
      </c>
      <c r="I4567" s="2"/>
      <c r="J4567" s="4">
        <v>0</v>
      </c>
      <c r="K4567" t="str">
        <f>IF((LEN(relatorio_Ananindeua[[#This Row],[CIF/CPF/CNPJ]])=14),relatorio_Ananindeua[[#This Row],[CIF/CPF/CNPJ]],relatorio_Ananindeua[[#This Row],[Coluna2]])</f>
        <v>23269586000190</v>
      </c>
      <c r="L4567" t="str">
        <f t="shared" si="72"/>
        <v>232******90</v>
      </c>
    </row>
    <row r="4568" spans="1:12" x14ac:dyDescent="0.25">
      <c r="A4568" t="s">
        <v>2678</v>
      </c>
      <c r="B4568" t="s">
        <v>2679</v>
      </c>
      <c r="C4568" t="s">
        <v>17</v>
      </c>
      <c r="D4568" s="1">
        <v>45299.939502314817</v>
      </c>
      <c r="E4568" s="18" t="s">
        <v>11</v>
      </c>
      <c r="F4568" s="13" t="s">
        <v>16</v>
      </c>
      <c r="G4568" t="s">
        <v>14</v>
      </c>
      <c r="H4568">
        <v>0</v>
      </c>
      <c r="I4568" s="2"/>
      <c r="J4568" s="4">
        <v>0</v>
      </c>
      <c r="K4568" t="str">
        <f>IF((LEN(relatorio_Ananindeua[[#This Row],[CIF/CPF/CNPJ]])=14),relatorio_Ananindeua[[#This Row],[CIF/CPF/CNPJ]],relatorio_Ananindeua[[#This Row],[Coluna2]])</f>
        <v>29890295000109</v>
      </c>
      <c r="L4568" t="str">
        <f t="shared" si="72"/>
        <v>298******09</v>
      </c>
    </row>
    <row r="4569" spans="1:12" x14ac:dyDescent="0.25">
      <c r="A4569" t="s">
        <v>2720</v>
      </c>
      <c r="B4569" t="s">
        <v>2721</v>
      </c>
      <c r="C4569" t="s">
        <v>17</v>
      </c>
      <c r="D4569" s="1">
        <v>45299.939502314817</v>
      </c>
      <c r="E4569" s="18" t="s">
        <v>11</v>
      </c>
      <c r="F4569" s="13" t="s">
        <v>16</v>
      </c>
      <c r="G4569" t="s">
        <v>14</v>
      </c>
      <c r="H4569">
        <v>0</v>
      </c>
      <c r="I4569" s="2"/>
      <c r="J4569" s="4">
        <v>0</v>
      </c>
      <c r="K4569" t="str">
        <f>IF((LEN(relatorio_Ananindeua[[#This Row],[CIF/CPF/CNPJ]])=14),relatorio_Ananindeua[[#This Row],[CIF/CPF/CNPJ]],relatorio_Ananindeua[[#This Row],[Coluna2]])</f>
        <v>30055459000153</v>
      </c>
      <c r="L4569" t="str">
        <f t="shared" si="72"/>
        <v>300******53</v>
      </c>
    </row>
    <row r="4570" spans="1:12" x14ac:dyDescent="0.25">
      <c r="A4570" t="s">
        <v>2692</v>
      </c>
      <c r="B4570" t="s">
        <v>2693</v>
      </c>
      <c r="C4570" t="s">
        <v>17</v>
      </c>
      <c r="D4570" s="1">
        <v>45299.939525462964</v>
      </c>
      <c r="E4570" s="18" t="s">
        <v>11</v>
      </c>
      <c r="F4570" s="13" t="s">
        <v>16</v>
      </c>
      <c r="G4570" t="s">
        <v>14</v>
      </c>
      <c r="H4570">
        <v>0</v>
      </c>
      <c r="I4570" s="2"/>
      <c r="J4570" s="4">
        <v>0</v>
      </c>
      <c r="K4570" t="str">
        <f>IF((LEN(relatorio_Ananindeua[[#This Row],[CIF/CPF/CNPJ]])=14),relatorio_Ananindeua[[#This Row],[CIF/CPF/CNPJ]],relatorio_Ananindeua[[#This Row],[Coluna2]])</f>
        <v>29938162000157</v>
      </c>
      <c r="L4570" t="str">
        <f t="shared" si="72"/>
        <v>299******57</v>
      </c>
    </row>
    <row r="4571" spans="1:12" x14ac:dyDescent="0.25">
      <c r="A4571" t="s">
        <v>2706</v>
      </c>
      <c r="B4571" t="s">
        <v>2707</v>
      </c>
      <c r="C4571" t="s">
        <v>17</v>
      </c>
      <c r="D4571" s="1">
        <v>45299.939525462964</v>
      </c>
      <c r="E4571" s="18" t="s">
        <v>11</v>
      </c>
      <c r="F4571" s="13" t="s">
        <v>16</v>
      </c>
      <c r="G4571" t="s">
        <v>14</v>
      </c>
      <c r="H4571">
        <v>0</v>
      </c>
      <c r="I4571" s="2"/>
      <c r="J4571" s="4">
        <v>0</v>
      </c>
      <c r="K4571" t="str">
        <f>IF((LEN(relatorio_Ananindeua[[#This Row],[CIF/CPF/CNPJ]])=14),relatorio_Ananindeua[[#This Row],[CIF/CPF/CNPJ]],relatorio_Ananindeua[[#This Row],[Coluna2]])</f>
        <v>30006823000195</v>
      </c>
      <c r="L4571" t="str">
        <f t="shared" si="72"/>
        <v>300******95</v>
      </c>
    </row>
    <row r="4572" spans="1:12" x14ac:dyDescent="0.25">
      <c r="A4572" t="s">
        <v>2668</v>
      </c>
      <c r="B4572" t="s">
        <v>2669</v>
      </c>
      <c r="C4572" t="s">
        <v>17</v>
      </c>
      <c r="D4572" s="1">
        <v>45299.93953703704</v>
      </c>
      <c r="E4572" s="18" t="s">
        <v>11</v>
      </c>
      <c r="F4572" s="13" t="s">
        <v>16</v>
      </c>
      <c r="G4572" t="s">
        <v>14</v>
      </c>
      <c r="H4572">
        <v>0</v>
      </c>
      <c r="I4572" s="2"/>
      <c r="J4572" s="4">
        <v>0</v>
      </c>
      <c r="K4572" t="str">
        <f>IF((LEN(relatorio_Ananindeua[[#This Row],[CIF/CPF/CNPJ]])=14),relatorio_Ananindeua[[#This Row],[CIF/CPF/CNPJ]],relatorio_Ananindeua[[#This Row],[Coluna2]])</f>
        <v>29867992000130</v>
      </c>
      <c r="L4572" t="str">
        <f t="shared" si="72"/>
        <v>298******30</v>
      </c>
    </row>
    <row r="4573" spans="1:12" x14ac:dyDescent="0.25">
      <c r="A4573" t="s">
        <v>1046</v>
      </c>
      <c r="B4573" t="s">
        <v>1047</v>
      </c>
      <c r="C4573" t="s">
        <v>17</v>
      </c>
      <c r="D4573" s="1">
        <v>45299.939560185187</v>
      </c>
      <c r="E4573" s="18" t="s">
        <v>11</v>
      </c>
      <c r="F4573" s="13" t="s">
        <v>16</v>
      </c>
      <c r="G4573" t="s">
        <v>14</v>
      </c>
      <c r="H4573">
        <v>0</v>
      </c>
      <c r="I4573" s="2"/>
      <c r="J4573" s="4">
        <v>0</v>
      </c>
      <c r="K4573" t="str">
        <f>IF((LEN(relatorio_Ananindeua[[#This Row],[CIF/CPF/CNPJ]])=14),relatorio_Ananindeua[[#This Row],[CIF/CPF/CNPJ]],relatorio_Ananindeua[[#This Row],[Coluna2]])</f>
        <v>18085242000190</v>
      </c>
      <c r="L4573" t="str">
        <f t="shared" si="72"/>
        <v>180******90</v>
      </c>
    </row>
    <row r="4574" spans="1:12" x14ac:dyDescent="0.25">
      <c r="A4574" t="s">
        <v>2634</v>
      </c>
      <c r="B4574" t="s">
        <v>2635</v>
      </c>
      <c r="C4574" t="s">
        <v>17</v>
      </c>
      <c r="D4574" s="1">
        <v>45299.939571759256</v>
      </c>
      <c r="E4574" s="18" t="s">
        <v>11</v>
      </c>
      <c r="F4574" s="13" t="s">
        <v>16</v>
      </c>
      <c r="G4574" t="s">
        <v>14</v>
      </c>
      <c r="H4574">
        <v>0</v>
      </c>
      <c r="I4574" s="2"/>
      <c r="J4574" s="4">
        <v>0</v>
      </c>
      <c r="K4574" t="str">
        <f>IF((LEN(relatorio_Ananindeua[[#This Row],[CIF/CPF/CNPJ]])=14),relatorio_Ananindeua[[#This Row],[CIF/CPF/CNPJ]],relatorio_Ananindeua[[#This Row],[Coluna2]])</f>
        <v>29726278000122</v>
      </c>
      <c r="L4574" t="str">
        <f t="shared" si="72"/>
        <v>297******22</v>
      </c>
    </row>
    <row r="4575" spans="1:12" x14ac:dyDescent="0.25">
      <c r="A4575" t="s">
        <v>2670</v>
      </c>
      <c r="B4575" t="s">
        <v>2671</v>
      </c>
      <c r="C4575" t="s">
        <v>17</v>
      </c>
      <c r="D4575" s="1">
        <v>45299.939571759256</v>
      </c>
      <c r="E4575" s="18" t="s">
        <v>11</v>
      </c>
      <c r="F4575" s="13" t="s">
        <v>16</v>
      </c>
      <c r="G4575" t="s">
        <v>14</v>
      </c>
      <c r="H4575">
        <v>0</v>
      </c>
      <c r="I4575" s="2"/>
      <c r="J4575" s="4">
        <v>0</v>
      </c>
      <c r="K4575" t="str">
        <f>IF((LEN(relatorio_Ananindeua[[#This Row],[CIF/CPF/CNPJ]])=14),relatorio_Ananindeua[[#This Row],[CIF/CPF/CNPJ]],relatorio_Ananindeua[[#This Row],[Coluna2]])</f>
        <v>29884808000160</v>
      </c>
      <c r="L4575" t="str">
        <f t="shared" si="72"/>
        <v>298******60</v>
      </c>
    </row>
    <row r="4576" spans="1:12" x14ac:dyDescent="0.25">
      <c r="A4576" t="s">
        <v>2708</v>
      </c>
      <c r="B4576" t="s">
        <v>2709</v>
      </c>
      <c r="C4576" t="s">
        <v>17</v>
      </c>
      <c r="D4576" s="1">
        <v>45299.939583333333</v>
      </c>
      <c r="E4576" s="18" t="s">
        <v>11</v>
      </c>
      <c r="F4576" s="13" t="s">
        <v>16</v>
      </c>
      <c r="G4576" t="s">
        <v>14</v>
      </c>
      <c r="H4576">
        <v>0</v>
      </c>
      <c r="I4576" s="2"/>
      <c r="J4576" s="4">
        <v>0</v>
      </c>
      <c r="K4576" t="str">
        <f>IF((LEN(relatorio_Ananindeua[[#This Row],[CIF/CPF/CNPJ]])=14),relatorio_Ananindeua[[#This Row],[CIF/CPF/CNPJ]],relatorio_Ananindeua[[#This Row],[Coluna2]])</f>
        <v>30010097000184</v>
      </c>
      <c r="L4576" t="str">
        <f t="shared" si="72"/>
        <v>300******84</v>
      </c>
    </row>
    <row r="4577" spans="1:12" x14ac:dyDescent="0.25">
      <c r="A4577" t="s">
        <v>664</v>
      </c>
      <c r="B4577" t="s">
        <v>665</v>
      </c>
      <c r="C4577" t="s">
        <v>17</v>
      </c>
      <c r="D4577" s="1">
        <v>45299.939652777779</v>
      </c>
      <c r="E4577" s="18" t="s">
        <v>11</v>
      </c>
      <c r="F4577" s="13" t="s">
        <v>16</v>
      </c>
      <c r="G4577" t="s">
        <v>14</v>
      </c>
      <c r="H4577">
        <v>0</v>
      </c>
      <c r="I4577" s="2"/>
      <c r="J4577" s="4">
        <v>0</v>
      </c>
      <c r="K4577" t="str">
        <f>IF((LEN(relatorio_Ananindeua[[#This Row],[CIF/CPF/CNPJ]])=14),relatorio_Ananindeua[[#This Row],[CIF/CPF/CNPJ]],relatorio_Ananindeua[[#This Row],[Coluna2]])</f>
        <v>14810326000199</v>
      </c>
      <c r="L4577" t="str">
        <f t="shared" si="72"/>
        <v>148******99</v>
      </c>
    </row>
    <row r="4578" spans="1:12" x14ac:dyDescent="0.25">
      <c r="A4578" t="s">
        <v>2698</v>
      </c>
      <c r="B4578" t="s">
        <v>2699</v>
      </c>
      <c r="C4578" t="s">
        <v>17</v>
      </c>
      <c r="D4578" s="1">
        <v>45299.939652777779</v>
      </c>
      <c r="E4578" s="18" t="s">
        <v>11</v>
      </c>
      <c r="F4578" s="13" t="s">
        <v>16</v>
      </c>
      <c r="G4578" t="s">
        <v>14</v>
      </c>
      <c r="H4578">
        <v>0</v>
      </c>
      <c r="I4578" s="2"/>
      <c r="J4578" s="4">
        <v>0</v>
      </c>
      <c r="K4578" t="str">
        <f>IF((LEN(relatorio_Ananindeua[[#This Row],[CIF/CPF/CNPJ]])=14),relatorio_Ananindeua[[#This Row],[CIF/CPF/CNPJ]],relatorio_Ananindeua[[#This Row],[Coluna2]])</f>
        <v>29976344000112</v>
      </c>
      <c r="L4578" t="str">
        <f t="shared" si="72"/>
        <v>299******12</v>
      </c>
    </row>
    <row r="4579" spans="1:12" x14ac:dyDescent="0.25">
      <c r="A4579" t="s">
        <v>351</v>
      </c>
      <c r="B4579" t="s">
        <v>352</v>
      </c>
      <c r="C4579" t="s">
        <v>17</v>
      </c>
      <c r="D4579" s="1">
        <v>45299.940879629627</v>
      </c>
      <c r="E4579" s="18" t="s">
        <v>11</v>
      </c>
      <c r="F4579" s="13" t="s">
        <v>16</v>
      </c>
      <c r="G4579" t="s">
        <v>14</v>
      </c>
      <c r="H4579">
        <v>0</v>
      </c>
      <c r="I4579" s="2"/>
      <c r="J4579" s="4">
        <v>0</v>
      </c>
      <c r="K4579" t="str">
        <f>IF((LEN(relatorio_Ananindeua[[#This Row],[CIF/CPF/CNPJ]])=14),relatorio_Ananindeua[[#This Row],[CIF/CPF/CNPJ]],relatorio_Ananindeua[[#This Row],[Coluna2]])</f>
        <v>12774845000113</v>
      </c>
      <c r="L4579" t="str">
        <f t="shared" si="72"/>
        <v>127******13</v>
      </c>
    </row>
    <row r="4580" spans="1:12" x14ac:dyDescent="0.25">
      <c r="A4580" t="s">
        <v>1201</v>
      </c>
      <c r="B4580" t="s">
        <v>1202</v>
      </c>
      <c r="C4580" t="s">
        <v>17</v>
      </c>
      <c r="D4580" s="1">
        <v>45299.940960648149</v>
      </c>
      <c r="E4580" s="18" t="s">
        <v>11</v>
      </c>
      <c r="F4580" s="13" t="s">
        <v>16</v>
      </c>
      <c r="G4580" t="s">
        <v>14</v>
      </c>
      <c r="H4580">
        <v>0</v>
      </c>
      <c r="I4580" s="2"/>
      <c r="J4580" s="4">
        <v>0</v>
      </c>
      <c r="K4580" t="str">
        <f>IF((LEN(relatorio_Ananindeua[[#This Row],[CIF/CPF/CNPJ]])=14),relatorio_Ananindeua[[#This Row],[CIF/CPF/CNPJ]],relatorio_Ananindeua[[#This Row],[Coluna2]])</f>
        <v>19507702000194</v>
      </c>
      <c r="L4580" t="str">
        <f t="shared" si="72"/>
        <v>195******94</v>
      </c>
    </row>
    <row r="4581" spans="1:12" x14ac:dyDescent="0.25">
      <c r="A4581" t="s">
        <v>2714</v>
      </c>
      <c r="B4581" t="s">
        <v>2715</v>
      </c>
      <c r="C4581" t="s">
        <v>17</v>
      </c>
      <c r="D4581" s="1">
        <v>45299.941145833334</v>
      </c>
      <c r="E4581" s="18" t="s">
        <v>11</v>
      </c>
      <c r="F4581" s="13" t="s">
        <v>16</v>
      </c>
      <c r="G4581" t="s">
        <v>14</v>
      </c>
      <c r="H4581">
        <v>0</v>
      </c>
      <c r="I4581" s="2"/>
      <c r="J4581" s="4">
        <v>0</v>
      </c>
      <c r="K4581" t="str">
        <f>IF((LEN(relatorio_Ananindeua[[#This Row],[CIF/CPF/CNPJ]])=14),relatorio_Ananindeua[[#This Row],[CIF/CPF/CNPJ]],relatorio_Ananindeua[[#This Row],[Coluna2]])</f>
        <v>30017371000147</v>
      </c>
      <c r="L4581" t="str">
        <f t="shared" si="72"/>
        <v>300******47</v>
      </c>
    </row>
    <row r="4582" spans="1:12" x14ac:dyDescent="0.25">
      <c r="A4582" t="s">
        <v>1610</v>
      </c>
      <c r="B4582" t="s">
        <v>1611</v>
      </c>
      <c r="C4582" t="s">
        <v>17</v>
      </c>
      <c r="D4582" s="1">
        <v>45299.941180555557</v>
      </c>
      <c r="E4582" s="18" t="s">
        <v>11</v>
      </c>
      <c r="F4582" s="13" t="s">
        <v>16</v>
      </c>
      <c r="G4582" t="s">
        <v>14</v>
      </c>
      <c r="H4582">
        <v>0</v>
      </c>
      <c r="I4582" s="2"/>
      <c r="J4582" s="4">
        <v>0</v>
      </c>
      <c r="K4582" t="str">
        <f>IF((LEN(relatorio_Ananindeua[[#This Row],[CIF/CPF/CNPJ]])=14),relatorio_Ananindeua[[#This Row],[CIF/CPF/CNPJ]],relatorio_Ananindeua[[#This Row],[Coluna2]])</f>
        <v>23071338000130</v>
      </c>
      <c r="L4582" t="str">
        <f t="shared" si="72"/>
        <v>230******30</v>
      </c>
    </row>
    <row r="4583" spans="1:12" x14ac:dyDescent="0.25">
      <c r="A4583" t="s">
        <v>2652</v>
      </c>
      <c r="B4583" t="s">
        <v>2653</v>
      </c>
      <c r="C4583" t="s">
        <v>17</v>
      </c>
      <c r="D4583" s="1">
        <v>45299.941458333335</v>
      </c>
      <c r="E4583" s="18" t="s">
        <v>11</v>
      </c>
      <c r="F4583" s="13" t="s">
        <v>16</v>
      </c>
      <c r="G4583" t="s">
        <v>14</v>
      </c>
      <c r="H4583">
        <v>0</v>
      </c>
      <c r="I4583" s="2"/>
      <c r="J4583" s="4">
        <v>0</v>
      </c>
      <c r="K4583" t="str">
        <f>IF((LEN(relatorio_Ananindeua[[#This Row],[CIF/CPF/CNPJ]])=14),relatorio_Ananindeua[[#This Row],[CIF/CPF/CNPJ]],relatorio_Ananindeua[[#This Row],[Coluna2]])</f>
        <v>29812175000185</v>
      </c>
      <c r="L4583" t="str">
        <f t="shared" si="72"/>
        <v>298******85</v>
      </c>
    </row>
    <row r="4584" spans="1:12" x14ac:dyDescent="0.25">
      <c r="A4584" t="s">
        <v>2148</v>
      </c>
      <c r="B4584" t="s">
        <v>2149</v>
      </c>
      <c r="C4584" t="s">
        <v>17</v>
      </c>
      <c r="D4584" s="1">
        <v>45299.94153935185</v>
      </c>
      <c r="E4584" s="18" t="s">
        <v>11</v>
      </c>
      <c r="F4584" s="13" t="s">
        <v>16</v>
      </c>
      <c r="G4584" t="s">
        <v>14</v>
      </c>
      <c r="H4584">
        <v>0</v>
      </c>
      <c r="I4584" s="2"/>
      <c r="J4584" s="4">
        <v>0</v>
      </c>
      <c r="K4584" t="str">
        <f>IF((LEN(relatorio_Ananindeua[[#This Row],[CIF/CPF/CNPJ]])=14),relatorio_Ananindeua[[#This Row],[CIF/CPF/CNPJ]],relatorio_Ananindeua[[#This Row],[Coluna2]])</f>
        <v>27359299000121</v>
      </c>
      <c r="L4584" t="str">
        <f t="shared" si="72"/>
        <v>273******21</v>
      </c>
    </row>
    <row r="4585" spans="1:12" x14ac:dyDescent="0.25">
      <c r="A4585" t="s">
        <v>2628</v>
      </c>
      <c r="B4585" t="s">
        <v>2629</v>
      </c>
      <c r="C4585" t="s">
        <v>17</v>
      </c>
      <c r="D4585" s="1">
        <v>45299.941608796296</v>
      </c>
      <c r="E4585" s="18" t="s">
        <v>11</v>
      </c>
      <c r="F4585" s="13" t="s">
        <v>16</v>
      </c>
      <c r="G4585" t="s">
        <v>14</v>
      </c>
      <c r="H4585">
        <v>0</v>
      </c>
      <c r="I4585" s="2"/>
      <c r="J4585" s="4">
        <v>0</v>
      </c>
      <c r="K4585" t="str">
        <f>IF((LEN(relatorio_Ananindeua[[#This Row],[CIF/CPF/CNPJ]])=14),relatorio_Ananindeua[[#This Row],[CIF/CPF/CNPJ]],relatorio_Ananindeua[[#This Row],[Coluna2]])</f>
        <v>29685308000108</v>
      </c>
      <c r="L4585" t="str">
        <f t="shared" si="72"/>
        <v>296******08</v>
      </c>
    </row>
    <row r="4586" spans="1:12" x14ac:dyDescent="0.25">
      <c r="A4586" t="s">
        <v>750</v>
      </c>
      <c r="B4586" t="s">
        <v>751</v>
      </c>
      <c r="C4586" t="s">
        <v>17</v>
      </c>
      <c r="D4586" s="1">
        <v>45299.941620370373</v>
      </c>
      <c r="E4586" s="18" t="s">
        <v>11</v>
      </c>
      <c r="F4586" s="13" t="s">
        <v>16</v>
      </c>
      <c r="G4586" t="s">
        <v>14</v>
      </c>
      <c r="H4586">
        <v>0</v>
      </c>
      <c r="I4586" s="2"/>
      <c r="J4586" s="4">
        <v>0</v>
      </c>
      <c r="K4586" t="str">
        <f>IF((LEN(relatorio_Ananindeua[[#This Row],[CIF/CPF/CNPJ]])=14),relatorio_Ananindeua[[#This Row],[CIF/CPF/CNPJ]],relatorio_Ananindeua[[#This Row],[Coluna2]])</f>
        <v>15432962000197</v>
      </c>
      <c r="L4586" t="str">
        <f t="shared" si="72"/>
        <v>154******97</v>
      </c>
    </row>
    <row r="4587" spans="1:12" x14ac:dyDescent="0.25">
      <c r="A4587" t="s">
        <v>2618</v>
      </c>
      <c r="B4587" t="s">
        <v>2619</v>
      </c>
      <c r="C4587" t="s">
        <v>17</v>
      </c>
      <c r="D4587" s="1">
        <v>45299.941643518519</v>
      </c>
      <c r="E4587" s="18" t="s">
        <v>11</v>
      </c>
      <c r="F4587" s="13" t="s">
        <v>16</v>
      </c>
      <c r="G4587" t="s">
        <v>14</v>
      </c>
      <c r="H4587">
        <v>0</v>
      </c>
      <c r="I4587" s="2"/>
      <c r="J4587" s="4">
        <v>0</v>
      </c>
      <c r="K4587" t="str">
        <f>IF((LEN(relatorio_Ananindeua[[#This Row],[CIF/CPF/CNPJ]])=14),relatorio_Ananindeua[[#This Row],[CIF/CPF/CNPJ]],relatorio_Ananindeua[[#This Row],[Coluna2]])</f>
        <v>29641169000102</v>
      </c>
      <c r="L4587" t="str">
        <f t="shared" si="72"/>
        <v>296******02</v>
      </c>
    </row>
    <row r="4588" spans="1:12" x14ac:dyDescent="0.25">
      <c r="A4588" t="s">
        <v>247</v>
      </c>
      <c r="B4588" t="s">
        <v>248</v>
      </c>
      <c r="C4588" t="s">
        <v>17</v>
      </c>
      <c r="D4588" s="1">
        <v>45299.941655092596</v>
      </c>
      <c r="E4588" s="18" t="s">
        <v>11</v>
      </c>
      <c r="F4588" s="13" t="s">
        <v>16</v>
      </c>
      <c r="G4588" t="s">
        <v>14</v>
      </c>
      <c r="H4588">
        <v>0</v>
      </c>
      <c r="I4588" s="2"/>
      <c r="J4588" s="4">
        <v>0</v>
      </c>
      <c r="K4588" t="str">
        <f>IF((LEN(relatorio_Ananindeua[[#This Row],[CIF/CPF/CNPJ]])=14),relatorio_Ananindeua[[#This Row],[CIF/CPF/CNPJ]],relatorio_Ananindeua[[#This Row],[Coluna2]])</f>
        <v>12489566000108</v>
      </c>
      <c r="L4588" t="str">
        <f t="shared" si="72"/>
        <v>124******08</v>
      </c>
    </row>
    <row r="4589" spans="1:12" x14ac:dyDescent="0.25">
      <c r="A4589" t="s">
        <v>2602</v>
      </c>
      <c r="B4589" t="s">
        <v>2603</v>
      </c>
      <c r="C4589" t="s">
        <v>17</v>
      </c>
      <c r="D4589" s="1">
        <v>45299.941666666666</v>
      </c>
      <c r="E4589" s="18" t="s">
        <v>11</v>
      </c>
      <c r="F4589" s="13" t="s">
        <v>16</v>
      </c>
      <c r="G4589" t="s">
        <v>14</v>
      </c>
      <c r="H4589">
        <v>0</v>
      </c>
      <c r="I4589" s="2"/>
      <c r="J4589" s="4">
        <v>0</v>
      </c>
      <c r="K4589" t="str">
        <f>IF((LEN(relatorio_Ananindeua[[#This Row],[CIF/CPF/CNPJ]])=14),relatorio_Ananindeua[[#This Row],[CIF/CPF/CNPJ]],relatorio_Ananindeua[[#This Row],[Coluna2]])</f>
        <v>29578383000161</v>
      </c>
      <c r="L4589" t="str">
        <f t="shared" si="72"/>
        <v>295******61</v>
      </c>
    </row>
    <row r="4590" spans="1:12" x14ac:dyDescent="0.25">
      <c r="A4590" t="s">
        <v>1865</v>
      </c>
      <c r="B4590" t="s">
        <v>1866</v>
      </c>
      <c r="C4590" t="s">
        <v>17</v>
      </c>
      <c r="D4590" s="1">
        <v>45299.941701388889</v>
      </c>
      <c r="E4590" s="18" t="s">
        <v>11</v>
      </c>
      <c r="F4590" s="13" t="s">
        <v>16</v>
      </c>
      <c r="G4590" t="s">
        <v>14</v>
      </c>
      <c r="H4590">
        <v>0</v>
      </c>
      <c r="I4590" s="2"/>
      <c r="J4590" s="4">
        <v>0</v>
      </c>
      <c r="K4590" t="str">
        <f>IF((LEN(relatorio_Ananindeua[[#This Row],[CIF/CPF/CNPJ]])=14),relatorio_Ananindeua[[#This Row],[CIF/CPF/CNPJ]],relatorio_Ananindeua[[#This Row],[Coluna2]])</f>
        <v>24875934000135</v>
      </c>
      <c r="L4590" t="str">
        <f t="shared" si="72"/>
        <v>248******35</v>
      </c>
    </row>
    <row r="4591" spans="1:12" x14ac:dyDescent="0.25">
      <c r="A4591" t="s">
        <v>2528</v>
      </c>
      <c r="B4591" t="s">
        <v>2529</v>
      </c>
      <c r="C4591" t="s">
        <v>17</v>
      </c>
      <c r="D4591" s="1">
        <v>45299.941712962966</v>
      </c>
      <c r="E4591" s="18" t="s">
        <v>11</v>
      </c>
      <c r="F4591" s="13" t="s">
        <v>16</v>
      </c>
      <c r="G4591" t="s">
        <v>14</v>
      </c>
      <c r="H4591">
        <v>0</v>
      </c>
      <c r="I4591" s="2"/>
      <c r="J4591" s="4">
        <v>0</v>
      </c>
      <c r="K4591" t="str">
        <f>IF((LEN(relatorio_Ananindeua[[#This Row],[CIF/CPF/CNPJ]])=14),relatorio_Ananindeua[[#This Row],[CIF/CPF/CNPJ]],relatorio_Ananindeua[[#This Row],[Coluna2]])</f>
        <v>29223084000104</v>
      </c>
      <c r="L4591" t="str">
        <f t="shared" si="72"/>
        <v>292******04</v>
      </c>
    </row>
    <row r="4592" spans="1:12" x14ac:dyDescent="0.25">
      <c r="A4592" t="s">
        <v>91</v>
      </c>
      <c r="B4592" t="s">
        <v>92</v>
      </c>
      <c r="C4592" t="s">
        <v>17</v>
      </c>
      <c r="D4592" s="1">
        <v>45299.941724537035</v>
      </c>
      <c r="E4592" s="18" t="s">
        <v>11</v>
      </c>
      <c r="F4592" s="13" t="s">
        <v>16</v>
      </c>
      <c r="G4592" t="s">
        <v>14</v>
      </c>
      <c r="H4592">
        <v>0</v>
      </c>
      <c r="I4592" s="2"/>
      <c r="J4592" s="4">
        <v>0</v>
      </c>
      <c r="K4592" t="str">
        <f>IF((LEN(relatorio_Ananindeua[[#This Row],[CIF/CPF/CNPJ]])=14),relatorio_Ananindeua[[#This Row],[CIF/CPF/CNPJ]],relatorio_Ananindeua[[#This Row],[Coluna2]])</f>
        <v>09113898000189</v>
      </c>
      <c r="L4592" t="str">
        <f t="shared" si="72"/>
        <v>091******89</v>
      </c>
    </row>
    <row r="4593" spans="1:12" x14ac:dyDescent="0.25">
      <c r="A4593" t="s">
        <v>2572</v>
      </c>
      <c r="B4593" t="s">
        <v>2573</v>
      </c>
      <c r="C4593" t="s">
        <v>17</v>
      </c>
      <c r="D4593" s="1">
        <v>45299.941736111112</v>
      </c>
      <c r="E4593" s="18" t="s">
        <v>11</v>
      </c>
      <c r="F4593" s="13" t="s">
        <v>16</v>
      </c>
      <c r="G4593" t="s">
        <v>14</v>
      </c>
      <c r="H4593">
        <v>0</v>
      </c>
      <c r="I4593" s="2"/>
      <c r="J4593" s="4">
        <v>0</v>
      </c>
      <c r="K4593" t="str">
        <f>IF((LEN(relatorio_Ananindeua[[#This Row],[CIF/CPF/CNPJ]])=14),relatorio_Ananindeua[[#This Row],[CIF/CPF/CNPJ]],relatorio_Ananindeua[[#This Row],[Coluna2]])</f>
        <v>29423321000180</v>
      </c>
      <c r="L4593" t="str">
        <f t="shared" si="72"/>
        <v>294******80</v>
      </c>
    </row>
    <row r="4594" spans="1:12" x14ac:dyDescent="0.25">
      <c r="A4594" t="s">
        <v>2564</v>
      </c>
      <c r="B4594" t="s">
        <v>2565</v>
      </c>
      <c r="C4594" t="s">
        <v>17</v>
      </c>
      <c r="D4594" s="1">
        <v>45299.941759259258</v>
      </c>
      <c r="E4594" s="18" t="s">
        <v>11</v>
      </c>
      <c r="F4594" s="13" t="s">
        <v>16</v>
      </c>
      <c r="G4594" t="s">
        <v>14</v>
      </c>
      <c r="H4594">
        <v>0</v>
      </c>
      <c r="I4594" s="2"/>
      <c r="J4594" s="4">
        <v>0</v>
      </c>
      <c r="K4594" t="str">
        <f>IF((LEN(relatorio_Ananindeua[[#This Row],[CIF/CPF/CNPJ]])=14),relatorio_Ananindeua[[#This Row],[CIF/CPF/CNPJ]],relatorio_Ananindeua[[#This Row],[Coluna2]])</f>
        <v>29400795000107</v>
      </c>
      <c r="L4594" t="str">
        <f t="shared" si="72"/>
        <v>294******07</v>
      </c>
    </row>
    <row r="4595" spans="1:12" x14ac:dyDescent="0.25">
      <c r="A4595" t="s">
        <v>1143</v>
      </c>
      <c r="B4595" t="s">
        <v>1144</v>
      </c>
      <c r="C4595" t="s">
        <v>17</v>
      </c>
      <c r="D4595" s="1">
        <v>45299.941793981481</v>
      </c>
      <c r="E4595" s="18" t="s">
        <v>11</v>
      </c>
      <c r="F4595" s="13" t="s">
        <v>16</v>
      </c>
      <c r="G4595" t="s">
        <v>14</v>
      </c>
      <c r="H4595">
        <v>0</v>
      </c>
      <c r="I4595" s="2"/>
      <c r="J4595" s="4">
        <v>0</v>
      </c>
      <c r="K4595" t="str">
        <f>IF((LEN(relatorio_Ananindeua[[#This Row],[CIF/CPF/CNPJ]])=14),relatorio_Ananindeua[[#This Row],[CIF/CPF/CNPJ]],relatorio_Ananindeua[[#This Row],[Coluna2]])</f>
        <v>18983851000167</v>
      </c>
      <c r="L4595" t="str">
        <f t="shared" si="72"/>
        <v>189******67</v>
      </c>
    </row>
    <row r="4596" spans="1:12" x14ac:dyDescent="0.25">
      <c r="A4596" t="s">
        <v>2536</v>
      </c>
      <c r="B4596" t="s">
        <v>2537</v>
      </c>
      <c r="C4596" t="s">
        <v>17</v>
      </c>
      <c r="D4596" s="1">
        <v>45299.941805555558</v>
      </c>
      <c r="E4596" s="18" t="s">
        <v>11</v>
      </c>
      <c r="F4596" s="13" t="s">
        <v>16</v>
      </c>
      <c r="G4596" t="s">
        <v>14</v>
      </c>
      <c r="H4596">
        <v>0</v>
      </c>
      <c r="I4596" s="2"/>
      <c r="J4596" s="4">
        <v>0</v>
      </c>
      <c r="K4596" t="str">
        <f>IF((LEN(relatorio_Ananindeua[[#This Row],[CIF/CPF/CNPJ]])=14),relatorio_Ananindeua[[#This Row],[CIF/CPF/CNPJ]],relatorio_Ananindeua[[#This Row],[Coluna2]])</f>
        <v>29259016000103</v>
      </c>
      <c r="L4596" t="str">
        <f t="shared" si="72"/>
        <v>292******03</v>
      </c>
    </row>
    <row r="4597" spans="1:12" x14ac:dyDescent="0.25">
      <c r="A4597" t="s">
        <v>1746</v>
      </c>
      <c r="B4597" t="s">
        <v>1747</v>
      </c>
      <c r="C4597" t="s">
        <v>17</v>
      </c>
      <c r="D4597" s="1">
        <v>45299.941817129627</v>
      </c>
      <c r="E4597" s="18" t="s">
        <v>11</v>
      </c>
      <c r="F4597" s="13" t="s">
        <v>16</v>
      </c>
      <c r="G4597" t="s">
        <v>14</v>
      </c>
      <c r="H4597">
        <v>0</v>
      </c>
      <c r="I4597" s="2"/>
      <c r="J4597" s="4">
        <v>0</v>
      </c>
      <c r="K4597" t="str">
        <f>IF((LEN(relatorio_Ananindeua[[#This Row],[CIF/CPF/CNPJ]])=14),relatorio_Ananindeua[[#This Row],[CIF/CPF/CNPJ]],relatorio_Ananindeua[[#This Row],[Coluna2]])</f>
        <v>24101281000137</v>
      </c>
      <c r="L4597" t="str">
        <f t="shared" si="72"/>
        <v>241******37</v>
      </c>
    </row>
    <row r="4598" spans="1:12" x14ac:dyDescent="0.25">
      <c r="A4598" t="s">
        <v>2518</v>
      </c>
      <c r="B4598" t="s">
        <v>2519</v>
      </c>
      <c r="C4598" t="s">
        <v>17</v>
      </c>
      <c r="D4598" s="1">
        <v>45299.941817129627</v>
      </c>
      <c r="E4598" s="18" t="s">
        <v>11</v>
      </c>
      <c r="F4598" s="13" t="s">
        <v>16</v>
      </c>
      <c r="G4598" t="s">
        <v>14</v>
      </c>
      <c r="H4598">
        <v>0</v>
      </c>
      <c r="I4598" s="2"/>
      <c r="J4598" s="4">
        <v>0</v>
      </c>
      <c r="K4598" t="str">
        <f>IF((LEN(relatorio_Ananindeua[[#This Row],[CIF/CPF/CNPJ]])=14),relatorio_Ananindeua[[#This Row],[CIF/CPF/CNPJ]],relatorio_Ananindeua[[#This Row],[Coluna2]])</f>
        <v>29187271000180</v>
      </c>
      <c r="L4598" t="str">
        <f t="shared" si="72"/>
        <v>291******80</v>
      </c>
    </row>
    <row r="4599" spans="1:12" x14ac:dyDescent="0.25">
      <c r="A4599" t="s">
        <v>447</v>
      </c>
      <c r="B4599" t="s">
        <v>448</v>
      </c>
      <c r="C4599" t="s">
        <v>17</v>
      </c>
      <c r="D4599" s="1">
        <v>45299.941828703704</v>
      </c>
      <c r="E4599" s="18" t="s">
        <v>11</v>
      </c>
      <c r="F4599" s="13" t="s">
        <v>16</v>
      </c>
      <c r="G4599" t="s">
        <v>14</v>
      </c>
      <c r="H4599">
        <v>0</v>
      </c>
      <c r="I4599" s="2"/>
      <c r="J4599" s="4">
        <v>0</v>
      </c>
      <c r="K4599" t="str">
        <f>IF((LEN(relatorio_Ananindeua[[#This Row],[CIF/CPF/CNPJ]])=14),relatorio_Ananindeua[[#This Row],[CIF/CPF/CNPJ]],relatorio_Ananindeua[[#This Row],[Coluna2]])</f>
        <v>13265763000106</v>
      </c>
      <c r="L4599" t="str">
        <f t="shared" si="72"/>
        <v>132******06</v>
      </c>
    </row>
    <row r="4600" spans="1:12" x14ac:dyDescent="0.25">
      <c r="A4600" t="s">
        <v>2546</v>
      </c>
      <c r="B4600" t="s">
        <v>2547</v>
      </c>
      <c r="C4600" t="s">
        <v>17</v>
      </c>
      <c r="D4600" s="1">
        <v>45299.941828703704</v>
      </c>
      <c r="E4600" s="18" t="s">
        <v>11</v>
      </c>
      <c r="F4600" s="13" t="s">
        <v>16</v>
      </c>
      <c r="G4600" t="s">
        <v>14</v>
      </c>
      <c r="H4600">
        <v>0</v>
      </c>
      <c r="I4600" s="2"/>
      <c r="J4600" s="4">
        <v>0</v>
      </c>
      <c r="K4600" t="str">
        <f>IF((LEN(relatorio_Ananindeua[[#This Row],[CIF/CPF/CNPJ]])=14),relatorio_Ananindeua[[#This Row],[CIF/CPF/CNPJ]],relatorio_Ananindeua[[#This Row],[Coluna2]])</f>
        <v>29296208000181</v>
      </c>
      <c r="L4600" t="str">
        <f t="shared" si="72"/>
        <v>292******81</v>
      </c>
    </row>
    <row r="4601" spans="1:12" x14ac:dyDescent="0.25">
      <c r="A4601" t="s">
        <v>2560</v>
      </c>
      <c r="B4601" t="s">
        <v>2561</v>
      </c>
      <c r="C4601" t="s">
        <v>17</v>
      </c>
      <c r="D4601" s="1">
        <v>45299.941828703704</v>
      </c>
      <c r="E4601" s="18" t="s">
        <v>11</v>
      </c>
      <c r="F4601" s="13" t="s">
        <v>16</v>
      </c>
      <c r="G4601" t="s">
        <v>14</v>
      </c>
      <c r="H4601">
        <v>0</v>
      </c>
      <c r="I4601" s="2"/>
      <c r="J4601" s="4">
        <v>0</v>
      </c>
      <c r="K4601" t="str">
        <f>IF((LEN(relatorio_Ananindeua[[#This Row],[CIF/CPF/CNPJ]])=14),relatorio_Ananindeua[[#This Row],[CIF/CPF/CNPJ]],relatorio_Ananindeua[[#This Row],[Coluna2]])</f>
        <v>29395055000120</v>
      </c>
      <c r="L4601" t="str">
        <f t="shared" si="72"/>
        <v>293******20</v>
      </c>
    </row>
    <row r="4602" spans="1:12" x14ac:dyDescent="0.25">
      <c r="A4602" t="s">
        <v>815</v>
      </c>
      <c r="B4602" t="s">
        <v>816</v>
      </c>
      <c r="C4602" t="s">
        <v>17</v>
      </c>
      <c r="D4602" s="1">
        <v>45299.941840277781</v>
      </c>
      <c r="E4602" s="18" t="s">
        <v>11</v>
      </c>
      <c r="F4602" s="13" t="s">
        <v>16</v>
      </c>
      <c r="G4602" t="s">
        <v>14</v>
      </c>
      <c r="H4602">
        <v>0</v>
      </c>
      <c r="I4602" s="2"/>
      <c r="J4602" s="4">
        <v>0</v>
      </c>
      <c r="K4602" t="str">
        <f>IF((LEN(relatorio_Ananindeua[[#This Row],[CIF/CPF/CNPJ]])=14),relatorio_Ananindeua[[#This Row],[CIF/CPF/CNPJ]],relatorio_Ananindeua[[#This Row],[Coluna2]])</f>
        <v>15863264000146</v>
      </c>
      <c r="L4602" t="str">
        <f t="shared" si="72"/>
        <v>158******46</v>
      </c>
    </row>
    <row r="4603" spans="1:12" x14ac:dyDescent="0.25">
      <c r="A4603" t="s">
        <v>925</v>
      </c>
      <c r="B4603" t="s">
        <v>926</v>
      </c>
      <c r="C4603" t="s">
        <v>17</v>
      </c>
      <c r="D4603" s="1">
        <v>45299.941840277781</v>
      </c>
      <c r="E4603" s="18" t="s">
        <v>11</v>
      </c>
      <c r="F4603" s="13" t="s">
        <v>16</v>
      </c>
      <c r="G4603" t="s">
        <v>14</v>
      </c>
      <c r="H4603">
        <v>0</v>
      </c>
      <c r="I4603" s="2"/>
      <c r="J4603" s="4">
        <v>0</v>
      </c>
      <c r="K4603" t="str">
        <f>IF((LEN(relatorio_Ananindeua[[#This Row],[CIF/CPF/CNPJ]])=14),relatorio_Ananindeua[[#This Row],[CIF/CPF/CNPJ]],relatorio_Ananindeua[[#This Row],[Coluna2]])</f>
        <v>17254931000119</v>
      </c>
      <c r="L4603" t="str">
        <f t="shared" si="72"/>
        <v>172******19</v>
      </c>
    </row>
    <row r="4604" spans="1:12" x14ac:dyDescent="0.25">
      <c r="A4604" t="s">
        <v>2554</v>
      </c>
      <c r="B4604" t="s">
        <v>2555</v>
      </c>
      <c r="C4604" t="s">
        <v>17</v>
      </c>
      <c r="D4604" s="1">
        <v>45299.941840277781</v>
      </c>
      <c r="E4604" s="18" t="s">
        <v>11</v>
      </c>
      <c r="F4604" s="13" t="s">
        <v>16</v>
      </c>
      <c r="G4604" t="s">
        <v>14</v>
      </c>
      <c r="H4604">
        <v>0</v>
      </c>
      <c r="I4604" s="2"/>
      <c r="J4604" s="4">
        <v>0</v>
      </c>
      <c r="K4604" t="str">
        <f>IF((LEN(relatorio_Ananindeua[[#This Row],[CIF/CPF/CNPJ]])=14),relatorio_Ananindeua[[#This Row],[CIF/CPF/CNPJ]],relatorio_Ananindeua[[#This Row],[Coluna2]])</f>
        <v>29330045000106</v>
      </c>
      <c r="L4604" t="str">
        <f t="shared" si="72"/>
        <v>293******06</v>
      </c>
    </row>
    <row r="4605" spans="1:12" x14ac:dyDescent="0.25">
      <c r="A4605" t="s">
        <v>367</v>
      </c>
      <c r="B4605" t="s">
        <v>368</v>
      </c>
      <c r="C4605" t="s">
        <v>17</v>
      </c>
      <c r="D4605" s="1">
        <v>45299.941863425927</v>
      </c>
      <c r="E4605" s="18" t="s">
        <v>11</v>
      </c>
      <c r="F4605" s="13" t="s">
        <v>16</v>
      </c>
      <c r="G4605" t="s">
        <v>14</v>
      </c>
      <c r="H4605">
        <v>0</v>
      </c>
      <c r="I4605" s="2"/>
      <c r="J4605" s="4">
        <v>0</v>
      </c>
      <c r="K4605" t="str">
        <f>IF((LEN(relatorio_Ananindeua[[#This Row],[CIF/CPF/CNPJ]])=14),relatorio_Ananindeua[[#This Row],[CIF/CPF/CNPJ]],relatorio_Ananindeua[[#This Row],[Coluna2]])</f>
        <v>12851393000126</v>
      </c>
      <c r="L4605" t="str">
        <f t="shared" si="72"/>
        <v>128******26</v>
      </c>
    </row>
    <row r="4606" spans="1:12" x14ac:dyDescent="0.25">
      <c r="A4606" t="s">
        <v>2450</v>
      </c>
      <c r="B4606" t="s">
        <v>2451</v>
      </c>
      <c r="C4606" t="s">
        <v>17</v>
      </c>
      <c r="D4606" s="1">
        <v>45299.941863425927</v>
      </c>
      <c r="E4606" s="18" t="s">
        <v>11</v>
      </c>
      <c r="F4606" s="13" t="s">
        <v>16</v>
      </c>
      <c r="G4606" t="s">
        <v>14</v>
      </c>
      <c r="H4606">
        <v>0</v>
      </c>
      <c r="I4606" s="2"/>
      <c r="J4606" s="4">
        <v>0</v>
      </c>
      <c r="K4606" t="str">
        <f>IF((LEN(relatorio_Ananindeua[[#This Row],[CIF/CPF/CNPJ]])=14),relatorio_Ananindeua[[#This Row],[CIF/CPF/CNPJ]],relatorio_Ananindeua[[#This Row],[Coluna2]])</f>
        <v>28848138000164</v>
      </c>
      <c r="L4606" t="str">
        <f t="shared" si="72"/>
        <v>288******64</v>
      </c>
    </row>
    <row r="4607" spans="1:12" x14ac:dyDescent="0.25">
      <c r="A4607" t="s">
        <v>2500</v>
      </c>
      <c r="B4607" t="s">
        <v>2501</v>
      </c>
      <c r="C4607" t="s">
        <v>17</v>
      </c>
      <c r="D4607" s="1">
        <v>45299.941863425927</v>
      </c>
      <c r="E4607" s="18" t="s">
        <v>11</v>
      </c>
      <c r="F4607" s="13" t="s">
        <v>16</v>
      </c>
      <c r="G4607" t="s">
        <v>14</v>
      </c>
      <c r="H4607">
        <v>0</v>
      </c>
      <c r="I4607" s="2"/>
      <c r="J4607" s="4">
        <v>0</v>
      </c>
      <c r="K4607" t="str">
        <f>IF((LEN(relatorio_Ananindeua[[#This Row],[CIF/CPF/CNPJ]])=14),relatorio_Ananindeua[[#This Row],[CIF/CPF/CNPJ]],relatorio_Ananindeua[[#This Row],[Coluna2]])</f>
        <v>29053845000127</v>
      </c>
      <c r="L4607" t="str">
        <f t="shared" si="72"/>
        <v>290******27</v>
      </c>
    </row>
    <row r="4608" spans="1:12" x14ac:dyDescent="0.25">
      <c r="A4608" t="s">
        <v>2558</v>
      </c>
      <c r="B4608" t="s">
        <v>2559</v>
      </c>
      <c r="C4608" t="s">
        <v>17</v>
      </c>
      <c r="D4608" s="1">
        <v>45299.941863425927</v>
      </c>
      <c r="E4608" s="18" t="s">
        <v>11</v>
      </c>
      <c r="F4608" s="13" t="s">
        <v>16</v>
      </c>
      <c r="G4608" t="s">
        <v>14</v>
      </c>
      <c r="H4608">
        <v>0</v>
      </c>
      <c r="I4608" s="2"/>
      <c r="J4608" s="4">
        <v>0</v>
      </c>
      <c r="K4608" t="str">
        <f>IF((LEN(relatorio_Ananindeua[[#This Row],[CIF/CPF/CNPJ]])=14),relatorio_Ananindeua[[#This Row],[CIF/CPF/CNPJ]],relatorio_Ananindeua[[#This Row],[Coluna2]])</f>
        <v>29362767000142</v>
      </c>
      <c r="L4608" t="str">
        <f t="shared" si="72"/>
        <v>293******42</v>
      </c>
    </row>
    <row r="4609" spans="1:12" x14ac:dyDescent="0.25">
      <c r="A4609" t="s">
        <v>811</v>
      </c>
      <c r="B4609" t="s">
        <v>812</v>
      </c>
      <c r="C4609" t="s">
        <v>17</v>
      </c>
      <c r="D4609" s="1">
        <v>45299.941874999997</v>
      </c>
      <c r="E4609" s="18" t="s">
        <v>11</v>
      </c>
      <c r="F4609" s="13" t="s">
        <v>16</v>
      </c>
      <c r="G4609" t="s">
        <v>14</v>
      </c>
      <c r="H4609">
        <v>0</v>
      </c>
      <c r="I4609" s="2"/>
      <c r="J4609" s="4">
        <v>0</v>
      </c>
      <c r="K4609" t="str">
        <f>IF((LEN(relatorio_Ananindeua[[#This Row],[CIF/CPF/CNPJ]])=14),relatorio_Ananindeua[[#This Row],[CIF/CPF/CNPJ]],relatorio_Ananindeua[[#This Row],[Coluna2]])</f>
        <v>15862537000138</v>
      </c>
      <c r="L4609" t="str">
        <f t="shared" si="72"/>
        <v>158******38</v>
      </c>
    </row>
    <row r="4610" spans="1:12" x14ac:dyDescent="0.25">
      <c r="A4610" t="s">
        <v>919</v>
      </c>
      <c r="B4610" t="s">
        <v>920</v>
      </c>
      <c r="C4610" t="s">
        <v>17</v>
      </c>
      <c r="D4610" s="1">
        <v>45299.941874999997</v>
      </c>
      <c r="E4610" s="18" t="s">
        <v>11</v>
      </c>
      <c r="F4610" s="13" t="s">
        <v>16</v>
      </c>
      <c r="G4610" t="s">
        <v>14</v>
      </c>
      <c r="H4610">
        <v>0</v>
      </c>
      <c r="I4610" s="2"/>
      <c r="J4610" s="4">
        <v>0</v>
      </c>
      <c r="K4610" t="str">
        <f>IF((LEN(relatorio_Ananindeua[[#This Row],[CIF/CPF/CNPJ]])=14),relatorio_Ananindeua[[#This Row],[CIF/CPF/CNPJ]],relatorio_Ananindeua[[#This Row],[Coluna2]])</f>
        <v>17227569000197</v>
      </c>
      <c r="L4610" t="str">
        <f t="shared" si="72"/>
        <v>172******97</v>
      </c>
    </row>
    <row r="4611" spans="1:12" x14ac:dyDescent="0.25">
      <c r="A4611" t="s">
        <v>1439</v>
      </c>
      <c r="B4611" t="s">
        <v>1440</v>
      </c>
      <c r="C4611" t="s">
        <v>17</v>
      </c>
      <c r="D4611" s="1">
        <v>45299.941874999997</v>
      </c>
      <c r="E4611" s="18" t="s">
        <v>11</v>
      </c>
      <c r="F4611" s="13" t="s">
        <v>16</v>
      </c>
      <c r="G4611" t="s">
        <v>14</v>
      </c>
      <c r="H4611">
        <v>0</v>
      </c>
      <c r="I4611" s="2"/>
      <c r="J4611" s="4">
        <v>0</v>
      </c>
      <c r="K4611" t="str">
        <f>IF((LEN(relatorio_Ananindeua[[#This Row],[CIF/CPF/CNPJ]])=14),relatorio_Ananindeua[[#This Row],[CIF/CPF/CNPJ]],relatorio_Ananindeua[[#This Row],[Coluna2]])</f>
        <v>21661391000165</v>
      </c>
      <c r="L4611" t="str">
        <f t="shared" si="72"/>
        <v>216******65</v>
      </c>
    </row>
    <row r="4612" spans="1:12" x14ac:dyDescent="0.25">
      <c r="A4612" t="s">
        <v>1519</v>
      </c>
      <c r="B4612" t="s">
        <v>1520</v>
      </c>
      <c r="C4612" t="s">
        <v>17</v>
      </c>
      <c r="D4612" s="1">
        <v>45299.941886574074</v>
      </c>
      <c r="E4612" s="18" t="s">
        <v>11</v>
      </c>
      <c r="F4612" s="13" t="s">
        <v>16</v>
      </c>
      <c r="G4612" t="s">
        <v>14</v>
      </c>
      <c r="H4612">
        <v>0</v>
      </c>
      <c r="I4612" s="2"/>
      <c r="J4612" s="4">
        <v>0</v>
      </c>
      <c r="K4612" t="str">
        <f>IF((LEN(relatorio_Ananindeua[[#This Row],[CIF/CPF/CNPJ]])=14),relatorio_Ananindeua[[#This Row],[CIF/CPF/CNPJ]],relatorio_Ananindeua[[#This Row],[Coluna2]])</f>
        <v>22325521000151</v>
      </c>
      <c r="L4612" t="str">
        <f t="shared" si="72"/>
        <v>223******51</v>
      </c>
    </row>
    <row r="4613" spans="1:12" x14ac:dyDescent="0.25">
      <c r="A4613" t="s">
        <v>2516</v>
      </c>
      <c r="B4613" t="s">
        <v>2517</v>
      </c>
      <c r="C4613" t="s">
        <v>17</v>
      </c>
      <c r="D4613" s="1">
        <v>45299.941886574074</v>
      </c>
      <c r="E4613" s="18" t="s">
        <v>11</v>
      </c>
      <c r="F4613" s="13" t="s">
        <v>16</v>
      </c>
      <c r="G4613" t="s">
        <v>14</v>
      </c>
      <c r="H4613">
        <v>0</v>
      </c>
      <c r="I4613" s="2"/>
      <c r="J4613" s="4">
        <v>0</v>
      </c>
      <c r="K4613" t="str">
        <f>IF((LEN(relatorio_Ananindeua[[#This Row],[CIF/CPF/CNPJ]])=14),relatorio_Ananindeua[[#This Row],[CIF/CPF/CNPJ]],relatorio_Ananindeua[[#This Row],[Coluna2]])</f>
        <v>29187091000106</v>
      </c>
      <c r="L4613" t="str">
        <f t="shared" si="72"/>
        <v>291******06</v>
      </c>
    </row>
    <row r="4614" spans="1:12" x14ac:dyDescent="0.25">
      <c r="A4614" t="s">
        <v>2522</v>
      </c>
      <c r="B4614" t="s">
        <v>2523</v>
      </c>
      <c r="C4614" t="s">
        <v>17</v>
      </c>
      <c r="D4614" s="1">
        <v>45299.941886574074</v>
      </c>
      <c r="E4614" s="18" t="s">
        <v>11</v>
      </c>
      <c r="F4614" s="13" t="s">
        <v>16</v>
      </c>
      <c r="G4614" t="s">
        <v>14</v>
      </c>
      <c r="H4614">
        <v>0</v>
      </c>
      <c r="I4614" s="2"/>
      <c r="J4614" s="4">
        <v>0</v>
      </c>
      <c r="K4614" t="str">
        <f>IF((LEN(relatorio_Ananindeua[[#This Row],[CIF/CPF/CNPJ]])=14),relatorio_Ananindeua[[#This Row],[CIF/CPF/CNPJ]],relatorio_Ananindeua[[#This Row],[Coluna2]])</f>
        <v>29209783000108</v>
      </c>
      <c r="L4614" t="str">
        <f t="shared" si="72"/>
        <v>292******08</v>
      </c>
    </row>
    <row r="4615" spans="1:12" x14ac:dyDescent="0.25">
      <c r="A4615" t="s">
        <v>2486</v>
      </c>
      <c r="B4615" t="s">
        <v>2487</v>
      </c>
      <c r="C4615" t="s">
        <v>17</v>
      </c>
      <c r="D4615" s="1">
        <v>45299.94189814815</v>
      </c>
      <c r="E4615" s="18" t="s">
        <v>11</v>
      </c>
      <c r="F4615" s="13" t="s">
        <v>16</v>
      </c>
      <c r="G4615" t="s">
        <v>14</v>
      </c>
      <c r="H4615">
        <v>0</v>
      </c>
      <c r="I4615" s="2"/>
      <c r="J4615" s="4">
        <v>0</v>
      </c>
      <c r="K4615" t="str">
        <f>IF((LEN(relatorio_Ananindeua[[#This Row],[CIF/CPF/CNPJ]])=14),relatorio_Ananindeua[[#This Row],[CIF/CPF/CNPJ]],relatorio_Ananindeua[[#This Row],[Coluna2]])</f>
        <v>29002742000138</v>
      </c>
      <c r="L4615" t="str">
        <f t="shared" si="72"/>
        <v>290******38</v>
      </c>
    </row>
    <row r="4616" spans="1:12" x14ac:dyDescent="0.25">
      <c r="A4616" t="s">
        <v>2496</v>
      </c>
      <c r="B4616" t="s">
        <v>2497</v>
      </c>
      <c r="C4616" t="s">
        <v>17</v>
      </c>
      <c r="D4616" s="1">
        <v>45299.94189814815</v>
      </c>
      <c r="E4616" s="18" t="s">
        <v>11</v>
      </c>
      <c r="F4616" s="13" t="s">
        <v>16</v>
      </c>
      <c r="G4616" t="s">
        <v>14</v>
      </c>
      <c r="H4616">
        <v>0</v>
      </c>
      <c r="I4616" s="2"/>
      <c r="J4616" s="4">
        <v>0</v>
      </c>
      <c r="K4616" t="str">
        <f>IF((LEN(relatorio_Ananindeua[[#This Row],[CIF/CPF/CNPJ]])=14),relatorio_Ananindeua[[#This Row],[CIF/CPF/CNPJ]],relatorio_Ananindeua[[#This Row],[Coluna2]])</f>
        <v>29041264000175</v>
      </c>
      <c r="L4616" t="str">
        <f t="shared" si="72"/>
        <v>290******75</v>
      </c>
    </row>
    <row r="4617" spans="1:12" x14ac:dyDescent="0.25">
      <c r="A4617" t="s">
        <v>2498</v>
      </c>
      <c r="B4617" t="s">
        <v>2499</v>
      </c>
      <c r="C4617" t="s">
        <v>17</v>
      </c>
      <c r="D4617" s="1">
        <v>45299.94189814815</v>
      </c>
      <c r="E4617" s="18" t="s">
        <v>11</v>
      </c>
      <c r="F4617" s="13" t="s">
        <v>16</v>
      </c>
      <c r="G4617" t="s">
        <v>14</v>
      </c>
      <c r="H4617">
        <v>0</v>
      </c>
      <c r="I4617" s="2"/>
      <c r="J4617" s="4">
        <v>0</v>
      </c>
      <c r="K4617" t="str">
        <f>IF((LEN(relatorio_Ananindeua[[#This Row],[CIF/CPF/CNPJ]])=14),relatorio_Ananindeua[[#This Row],[CIF/CPF/CNPJ]],relatorio_Ananindeua[[#This Row],[Coluna2]])</f>
        <v>29043088000100</v>
      </c>
      <c r="L4617" t="str">
        <f t="shared" si="72"/>
        <v>290******00</v>
      </c>
    </row>
    <row r="4618" spans="1:12" x14ac:dyDescent="0.25">
      <c r="A4618" t="s">
        <v>2508</v>
      </c>
      <c r="B4618" t="s">
        <v>2509</v>
      </c>
      <c r="C4618" t="s">
        <v>17</v>
      </c>
      <c r="D4618" s="1">
        <v>45299.94189814815</v>
      </c>
      <c r="E4618" s="18" t="s">
        <v>11</v>
      </c>
      <c r="F4618" s="13" t="s">
        <v>16</v>
      </c>
      <c r="G4618" t="s">
        <v>14</v>
      </c>
      <c r="H4618">
        <v>0</v>
      </c>
      <c r="I4618" s="2"/>
      <c r="J4618" s="4">
        <v>0</v>
      </c>
      <c r="K4618" t="str">
        <f>IF((LEN(relatorio_Ananindeua[[#This Row],[CIF/CPF/CNPJ]])=14),relatorio_Ananindeua[[#This Row],[CIF/CPF/CNPJ]],relatorio_Ananindeua[[#This Row],[Coluna2]])</f>
        <v>29114704000177</v>
      </c>
      <c r="L4618" t="str">
        <f t="shared" si="72"/>
        <v>291******77</v>
      </c>
    </row>
    <row r="4619" spans="1:12" x14ac:dyDescent="0.25">
      <c r="A4619" t="s">
        <v>2526</v>
      </c>
      <c r="B4619" t="s">
        <v>2527</v>
      </c>
      <c r="C4619" t="s">
        <v>17</v>
      </c>
      <c r="D4619" s="1">
        <v>45299.94189814815</v>
      </c>
      <c r="E4619" s="18" t="s">
        <v>11</v>
      </c>
      <c r="F4619" s="13" t="s">
        <v>16</v>
      </c>
      <c r="G4619" t="s">
        <v>14</v>
      </c>
      <c r="H4619">
        <v>0</v>
      </c>
      <c r="I4619" s="2"/>
      <c r="J4619" s="4">
        <v>0</v>
      </c>
      <c r="K4619" t="str">
        <f>IF((LEN(relatorio_Ananindeua[[#This Row],[CIF/CPF/CNPJ]])=14),relatorio_Ananindeua[[#This Row],[CIF/CPF/CNPJ]],relatorio_Ananindeua[[#This Row],[Coluna2]])</f>
        <v>29222968000144</v>
      </c>
      <c r="L4619" t="str">
        <f t="shared" si="72"/>
        <v>292******44</v>
      </c>
    </row>
    <row r="4620" spans="1:12" x14ac:dyDescent="0.25">
      <c r="A4620" t="s">
        <v>583</v>
      </c>
      <c r="B4620" t="s">
        <v>584</v>
      </c>
      <c r="C4620" t="s">
        <v>17</v>
      </c>
      <c r="D4620" s="1">
        <v>45299.94190972222</v>
      </c>
      <c r="E4620" s="18" t="s">
        <v>11</v>
      </c>
      <c r="F4620" s="13" t="s">
        <v>16</v>
      </c>
      <c r="G4620" t="s">
        <v>14</v>
      </c>
      <c r="H4620">
        <v>0</v>
      </c>
      <c r="I4620" s="2"/>
      <c r="J4620" s="4">
        <v>0</v>
      </c>
      <c r="K4620" t="str">
        <f>IF((LEN(relatorio_Ananindeua[[#This Row],[CIF/CPF/CNPJ]])=14),relatorio_Ananindeua[[#This Row],[CIF/CPF/CNPJ]],relatorio_Ananindeua[[#This Row],[Coluna2]])</f>
        <v>14196672000129</v>
      </c>
      <c r="L4620" t="str">
        <f t="shared" si="72"/>
        <v>141******29</v>
      </c>
    </row>
    <row r="4621" spans="1:12" x14ac:dyDescent="0.25">
      <c r="A4621" t="s">
        <v>2484</v>
      </c>
      <c r="B4621" t="s">
        <v>2485</v>
      </c>
      <c r="C4621" t="s">
        <v>17</v>
      </c>
      <c r="D4621" s="1">
        <v>45299.94190972222</v>
      </c>
      <c r="E4621" s="18" t="s">
        <v>11</v>
      </c>
      <c r="F4621" s="13" t="s">
        <v>16</v>
      </c>
      <c r="G4621" t="s">
        <v>14</v>
      </c>
      <c r="H4621">
        <v>0</v>
      </c>
      <c r="I4621" s="2"/>
      <c r="J4621" s="4">
        <v>0</v>
      </c>
      <c r="K4621" t="str">
        <f>IF((LEN(relatorio_Ananindeua[[#This Row],[CIF/CPF/CNPJ]])=14),relatorio_Ananindeua[[#This Row],[CIF/CPF/CNPJ]],relatorio_Ananindeua[[#This Row],[Coluna2]])</f>
        <v>29001415000161</v>
      </c>
      <c r="L4621" t="str">
        <f t="shared" si="72"/>
        <v>290******61</v>
      </c>
    </row>
    <row r="4622" spans="1:12" x14ac:dyDescent="0.25">
      <c r="A4622" t="s">
        <v>2510</v>
      </c>
      <c r="B4622" t="s">
        <v>2511</v>
      </c>
      <c r="C4622" t="s">
        <v>17</v>
      </c>
      <c r="D4622" s="1">
        <v>45299.94190972222</v>
      </c>
      <c r="E4622" s="18" t="s">
        <v>11</v>
      </c>
      <c r="F4622" s="13" t="s">
        <v>16</v>
      </c>
      <c r="G4622" t="s">
        <v>14</v>
      </c>
      <c r="H4622">
        <v>0</v>
      </c>
      <c r="I4622" s="2"/>
      <c r="J4622" s="4">
        <v>0</v>
      </c>
      <c r="K4622" t="str">
        <f>IF((LEN(relatorio_Ananindeua[[#This Row],[CIF/CPF/CNPJ]])=14),relatorio_Ananindeua[[#This Row],[CIF/CPF/CNPJ]],relatorio_Ananindeua[[#This Row],[Coluna2]])</f>
        <v>29115273000163</v>
      </c>
      <c r="L4622" t="str">
        <f t="shared" si="72"/>
        <v>291******63</v>
      </c>
    </row>
    <row r="4623" spans="1:12" x14ac:dyDescent="0.25">
      <c r="A4623" t="s">
        <v>2284</v>
      </c>
      <c r="B4623" t="s">
        <v>2285</v>
      </c>
      <c r="C4623" t="s">
        <v>17</v>
      </c>
      <c r="D4623" s="1">
        <v>45299.941967592589</v>
      </c>
      <c r="E4623" s="18" t="s">
        <v>11</v>
      </c>
      <c r="F4623" s="13" t="s">
        <v>16</v>
      </c>
      <c r="G4623" t="s">
        <v>14</v>
      </c>
      <c r="H4623">
        <v>0</v>
      </c>
      <c r="I4623" s="2"/>
      <c r="J4623" s="4">
        <v>0</v>
      </c>
      <c r="K4623" t="str">
        <f>IF((LEN(relatorio_Ananindeua[[#This Row],[CIF/CPF/CNPJ]])=14),relatorio_Ananindeua[[#This Row],[CIF/CPF/CNPJ]],relatorio_Ananindeua[[#This Row],[Coluna2]])</f>
        <v>27971830000112</v>
      </c>
      <c r="L4623" t="str">
        <f t="shared" si="72"/>
        <v>279******12</v>
      </c>
    </row>
    <row r="4624" spans="1:12" x14ac:dyDescent="0.25">
      <c r="A4624" t="s">
        <v>2272</v>
      </c>
      <c r="B4624" t="s">
        <v>2273</v>
      </c>
      <c r="C4624" t="s">
        <v>17</v>
      </c>
      <c r="D4624" s="1">
        <v>45299.941979166666</v>
      </c>
      <c r="E4624" s="18" t="s">
        <v>11</v>
      </c>
      <c r="F4624" s="13" t="s">
        <v>16</v>
      </c>
      <c r="G4624" t="s">
        <v>14</v>
      </c>
      <c r="H4624">
        <v>0</v>
      </c>
      <c r="I4624" s="2"/>
      <c r="J4624" s="4">
        <v>0</v>
      </c>
      <c r="K4624" t="str">
        <f>IF((LEN(relatorio_Ananindeua[[#This Row],[CIF/CPF/CNPJ]])=14),relatorio_Ananindeua[[#This Row],[CIF/CPF/CNPJ]],relatorio_Ananindeua[[#This Row],[Coluna2]])</f>
        <v>27905339000193</v>
      </c>
      <c r="L4624" t="str">
        <f t="shared" si="72"/>
        <v>279******93</v>
      </c>
    </row>
    <row r="4625" spans="1:12" x14ac:dyDescent="0.25">
      <c r="A4625" t="s">
        <v>2584</v>
      </c>
      <c r="B4625" t="s">
        <v>2585</v>
      </c>
      <c r="C4625" t="s">
        <v>17</v>
      </c>
      <c r="D4625" s="1">
        <v>45299.941979166666</v>
      </c>
      <c r="E4625" s="18" t="s">
        <v>11</v>
      </c>
      <c r="F4625" s="13" t="s">
        <v>16</v>
      </c>
      <c r="G4625" t="s">
        <v>14</v>
      </c>
      <c r="H4625">
        <v>0</v>
      </c>
      <c r="I4625" s="2"/>
      <c r="J4625" s="4">
        <v>0</v>
      </c>
      <c r="K4625" t="str">
        <f>IF((LEN(relatorio_Ananindeua[[#This Row],[CIF/CPF/CNPJ]])=14),relatorio_Ananindeua[[#This Row],[CIF/CPF/CNPJ]],relatorio_Ananindeua[[#This Row],[Coluna2]])</f>
        <v>29504846000140</v>
      </c>
      <c r="L4625" t="str">
        <f t="shared" si="72"/>
        <v>295******40</v>
      </c>
    </row>
    <row r="4626" spans="1:12" x14ac:dyDescent="0.25">
      <c r="A4626" t="s">
        <v>2588</v>
      </c>
      <c r="B4626" t="s">
        <v>2589</v>
      </c>
      <c r="C4626" t="s">
        <v>17</v>
      </c>
      <c r="D4626" s="1">
        <v>45299.941979166666</v>
      </c>
      <c r="E4626" s="18" t="s">
        <v>11</v>
      </c>
      <c r="F4626" s="13" t="s">
        <v>16</v>
      </c>
      <c r="G4626" t="s">
        <v>14</v>
      </c>
      <c r="H4626">
        <v>0</v>
      </c>
      <c r="I4626" s="2"/>
      <c r="J4626" s="4">
        <v>0</v>
      </c>
      <c r="K4626" t="str">
        <f>IF((LEN(relatorio_Ananindeua[[#This Row],[CIF/CPF/CNPJ]])=14),relatorio_Ananindeua[[#This Row],[CIF/CPF/CNPJ]],relatorio_Ananindeua[[#This Row],[Coluna2]])</f>
        <v>29511316000120</v>
      </c>
      <c r="L4626" t="str">
        <f t="shared" ref="L4626:L4689" si="73">_xlfn.CONCAT(LEFT(A4626,3),REPT("*",6),RIGHT(A4626,2))</f>
        <v>295******20</v>
      </c>
    </row>
    <row r="4627" spans="1:12" x14ac:dyDescent="0.25">
      <c r="A4627" t="s">
        <v>2534</v>
      </c>
      <c r="B4627" t="s">
        <v>2535</v>
      </c>
      <c r="C4627" t="s">
        <v>17</v>
      </c>
      <c r="D4627" s="1">
        <v>45299.941990740743</v>
      </c>
      <c r="E4627" s="18" t="s">
        <v>11</v>
      </c>
      <c r="F4627" s="13" t="s">
        <v>16</v>
      </c>
      <c r="G4627" t="s">
        <v>14</v>
      </c>
      <c r="H4627">
        <v>0</v>
      </c>
      <c r="I4627" s="2"/>
      <c r="J4627" s="4">
        <v>0</v>
      </c>
      <c r="K4627" t="str">
        <f>IF((LEN(relatorio_Ananindeua[[#This Row],[CIF/CPF/CNPJ]])=14),relatorio_Ananindeua[[#This Row],[CIF/CPF/CNPJ]],relatorio_Ananindeua[[#This Row],[Coluna2]])</f>
        <v>29251803000109</v>
      </c>
      <c r="L4627" t="str">
        <f t="shared" si="73"/>
        <v>292******09</v>
      </c>
    </row>
    <row r="4628" spans="1:12" x14ac:dyDescent="0.25">
      <c r="A4628" t="s">
        <v>2166</v>
      </c>
      <c r="B4628" t="s">
        <v>2167</v>
      </c>
      <c r="C4628" t="s">
        <v>17</v>
      </c>
      <c r="D4628" s="1">
        <v>45299.942002314812</v>
      </c>
      <c r="E4628" s="18" t="s">
        <v>11</v>
      </c>
      <c r="F4628" s="13" t="s">
        <v>16</v>
      </c>
      <c r="G4628" t="s">
        <v>14</v>
      </c>
      <c r="H4628">
        <v>0</v>
      </c>
      <c r="I4628" s="2"/>
      <c r="J4628" s="4">
        <v>0</v>
      </c>
      <c r="K4628" t="str">
        <f>IF((LEN(relatorio_Ananindeua[[#This Row],[CIF/CPF/CNPJ]])=14),relatorio_Ananindeua[[#This Row],[CIF/CPF/CNPJ]],relatorio_Ananindeua[[#This Row],[Coluna2]])</f>
        <v>27430962000137</v>
      </c>
      <c r="L4628" t="str">
        <f t="shared" si="73"/>
        <v>274******37</v>
      </c>
    </row>
    <row r="4629" spans="1:12" x14ac:dyDescent="0.25">
      <c r="A4629" t="s">
        <v>2586</v>
      </c>
      <c r="B4629" t="s">
        <v>2587</v>
      </c>
      <c r="C4629" t="s">
        <v>17</v>
      </c>
      <c r="D4629" s="1">
        <v>45299.942002314812</v>
      </c>
      <c r="E4629" s="18" t="s">
        <v>11</v>
      </c>
      <c r="F4629" s="13" t="s">
        <v>16</v>
      </c>
      <c r="G4629" t="s">
        <v>14</v>
      </c>
      <c r="H4629">
        <v>0</v>
      </c>
      <c r="I4629" s="2"/>
      <c r="J4629" s="4">
        <v>0</v>
      </c>
      <c r="K4629" t="str">
        <f>IF((LEN(relatorio_Ananindeua[[#This Row],[CIF/CPF/CNPJ]])=14),relatorio_Ananindeua[[#This Row],[CIF/CPF/CNPJ]],relatorio_Ananindeua[[#This Row],[Coluna2]])</f>
        <v>29510857000133</v>
      </c>
      <c r="L4629" t="str">
        <f t="shared" si="73"/>
        <v>295******33</v>
      </c>
    </row>
    <row r="4630" spans="1:12" x14ac:dyDescent="0.25">
      <c r="A4630" t="s">
        <v>2590</v>
      </c>
      <c r="B4630" t="s">
        <v>2591</v>
      </c>
      <c r="C4630" t="s">
        <v>17</v>
      </c>
      <c r="D4630" s="1">
        <v>45299.942002314812</v>
      </c>
      <c r="E4630" s="18" t="s">
        <v>11</v>
      </c>
      <c r="F4630" s="13" t="s">
        <v>16</v>
      </c>
      <c r="G4630" t="s">
        <v>14</v>
      </c>
      <c r="H4630">
        <v>0</v>
      </c>
      <c r="I4630" s="2"/>
      <c r="J4630" s="4">
        <v>0</v>
      </c>
      <c r="K4630" t="str">
        <f>IF((LEN(relatorio_Ananindeua[[#This Row],[CIF/CPF/CNPJ]])=14),relatorio_Ananindeua[[#This Row],[CIF/CPF/CNPJ]],relatorio_Ananindeua[[#This Row],[Coluna2]])</f>
        <v>29513226000178</v>
      </c>
      <c r="L4630" t="str">
        <f t="shared" si="73"/>
        <v>295******78</v>
      </c>
    </row>
    <row r="4631" spans="1:12" x14ac:dyDescent="0.25">
      <c r="A4631" t="s">
        <v>2580</v>
      </c>
      <c r="B4631" t="s">
        <v>2581</v>
      </c>
      <c r="C4631" t="s">
        <v>17</v>
      </c>
      <c r="D4631" s="1">
        <v>45299.942118055558</v>
      </c>
      <c r="E4631" s="18" t="s">
        <v>11</v>
      </c>
      <c r="F4631" s="13" t="s">
        <v>16</v>
      </c>
      <c r="G4631" t="s">
        <v>14</v>
      </c>
      <c r="H4631">
        <v>0</v>
      </c>
      <c r="I4631" s="2"/>
      <c r="J4631" s="4">
        <v>0</v>
      </c>
      <c r="K4631" t="str">
        <f>IF((LEN(relatorio_Ananindeua[[#This Row],[CIF/CPF/CNPJ]])=14),relatorio_Ananindeua[[#This Row],[CIF/CPF/CNPJ]],relatorio_Ananindeua[[#This Row],[Coluna2]])</f>
        <v>29462610000199</v>
      </c>
      <c r="L4631" t="str">
        <f t="shared" si="73"/>
        <v>294******99</v>
      </c>
    </row>
    <row r="4632" spans="1:12" x14ac:dyDescent="0.25">
      <c r="A4632" t="s">
        <v>1718</v>
      </c>
      <c r="B4632" t="s">
        <v>1719</v>
      </c>
      <c r="C4632" t="s">
        <v>17</v>
      </c>
      <c r="D4632" s="1">
        <v>45299.942395833335</v>
      </c>
      <c r="E4632" s="18" t="s">
        <v>11</v>
      </c>
      <c r="F4632" s="13" t="s">
        <v>16</v>
      </c>
      <c r="G4632" t="s">
        <v>14</v>
      </c>
      <c r="H4632">
        <v>0</v>
      </c>
      <c r="I4632" s="2"/>
      <c r="J4632" s="4">
        <v>0</v>
      </c>
      <c r="K4632" t="str">
        <f>IF((LEN(relatorio_Ananindeua[[#This Row],[CIF/CPF/CNPJ]])=14),relatorio_Ananindeua[[#This Row],[CIF/CPF/CNPJ]],relatorio_Ananindeua[[#This Row],[Coluna2]])</f>
        <v>23925742000123</v>
      </c>
      <c r="L4632" t="str">
        <f t="shared" si="73"/>
        <v>239******23</v>
      </c>
    </row>
    <row r="4633" spans="1:12" x14ac:dyDescent="0.25">
      <c r="A4633" t="s">
        <v>1048</v>
      </c>
      <c r="B4633" t="s">
        <v>1049</v>
      </c>
      <c r="C4633" t="s">
        <v>17</v>
      </c>
      <c r="D4633" s="1">
        <v>45299.942523148151</v>
      </c>
      <c r="E4633" s="18" t="s">
        <v>11</v>
      </c>
      <c r="F4633" s="13" t="s">
        <v>16</v>
      </c>
      <c r="G4633" t="s">
        <v>14</v>
      </c>
      <c r="H4633">
        <v>0</v>
      </c>
      <c r="I4633" s="2"/>
      <c r="J4633" s="4">
        <v>0</v>
      </c>
      <c r="K4633" t="str">
        <f>IF((LEN(relatorio_Ananindeua[[#This Row],[CIF/CPF/CNPJ]])=14),relatorio_Ananindeua[[#This Row],[CIF/CPF/CNPJ]],relatorio_Ananindeua[[#This Row],[Coluna2]])</f>
        <v>18094989000105</v>
      </c>
      <c r="L4633" t="str">
        <f t="shared" si="73"/>
        <v>180******05</v>
      </c>
    </row>
    <row r="4634" spans="1:12" x14ac:dyDescent="0.25">
      <c r="A4634" t="s">
        <v>1211</v>
      </c>
      <c r="B4634" t="s">
        <v>1212</v>
      </c>
      <c r="C4634" t="s">
        <v>17</v>
      </c>
      <c r="D4634" s="1">
        <v>45299.94253472222</v>
      </c>
      <c r="E4634" s="18" t="s">
        <v>11</v>
      </c>
      <c r="F4634" s="13" t="s">
        <v>16</v>
      </c>
      <c r="G4634" t="s">
        <v>14</v>
      </c>
      <c r="H4634">
        <v>0</v>
      </c>
      <c r="I4634" s="2"/>
      <c r="J4634" s="4">
        <v>0</v>
      </c>
      <c r="K4634" t="str">
        <f>IF((LEN(relatorio_Ananindeua[[#This Row],[CIF/CPF/CNPJ]])=14),relatorio_Ananindeua[[#This Row],[CIF/CPF/CNPJ]],relatorio_Ananindeua[[#This Row],[Coluna2]])</f>
        <v>19533998000118</v>
      </c>
      <c r="L4634" t="str">
        <f t="shared" si="73"/>
        <v>195******18</v>
      </c>
    </row>
    <row r="4635" spans="1:12" x14ac:dyDescent="0.25">
      <c r="A4635" t="s">
        <v>459</v>
      </c>
      <c r="B4635" t="s">
        <v>460</v>
      </c>
      <c r="C4635" t="s">
        <v>17</v>
      </c>
      <c r="D4635" s="1">
        <v>45299.942557870374</v>
      </c>
      <c r="E4635" s="18" t="s">
        <v>11</v>
      </c>
      <c r="F4635" s="13" t="s">
        <v>16</v>
      </c>
      <c r="G4635" t="s">
        <v>14</v>
      </c>
      <c r="H4635">
        <v>0</v>
      </c>
      <c r="I4635" s="2"/>
      <c r="J4635" s="4">
        <v>0</v>
      </c>
      <c r="K4635" t="str">
        <f>IF((LEN(relatorio_Ananindeua[[#This Row],[CIF/CPF/CNPJ]])=14),relatorio_Ananindeua[[#This Row],[CIF/CPF/CNPJ]],relatorio_Ananindeua[[#This Row],[Coluna2]])</f>
        <v>13351625000140</v>
      </c>
      <c r="L4635" t="str">
        <f t="shared" si="73"/>
        <v>133******40</v>
      </c>
    </row>
    <row r="4636" spans="1:12" x14ac:dyDescent="0.25">
      <c r="A4636" t="s">
        <v>622</v>
      </c>
      <c r="B4636" t="s">
        <v>623</v>
      </c>
      <c r="C4636" t="s">
        <v>17</v>
      </c>
      <c r="D4636" s="1">
        <v>45299.942557870374</v>
      </c>
      <c r="E4636" s="18" t="s">
        <v>11</v>
      </c>
      <c r="F4636" s="13" t="s">
        <v>16</v>
      </c>
      <c r="G4636" t="s">
        <v>14</v>
      </c>
      <c r="H4636">
        <v>0</v>
      </c>
      <c r="I4636" s="2"/>
      <c r="J4636" s="4">
        <v>0</v>
      </c>
      <c r="K4636" t="str">
        <f>IF((LEN(relatorio_Ananindeua[[#This Row],[CIF/CPF/CNPJ]])=14),relatorio_Ananindeua[[#This Row],[CIF/CPF/CNPJ]],relatorio_Ananindeua[[#This Row],[Coluna2]])</f>
        <v>14445956000101</v>
      </c>
      <c r="L4636" t="str">
        <f t="shared" si="73"/>
        <v>144******01</v>
      </c>
    </row>
    <row r="4637" spans="1:12" x14ac:dyDescent="0.25">
      <c r="A4637" t="s">
        <v>537</v>
      </c>
      <c r="B4637" t="s">
        <v>538</v>
      </c>
      <c r="C4637" t="s">
        <v>17</v>
      </c>
      <c r="D4637" s="1">
        <v>45299.942569444444</v>
      </c>
      <c r="E4637" s="18" t="s">
        <v>11</v>
      </c>
      <c r="F4637" s="13" t="s">
        <v>16</v>
      </c>
      <c r="G4637" t="s">
        <v>14</v>
      </c>
      <c r="H4637">
        <v>0</v>
      </c>
      <c r="I4637" s="2"/>
      <c r="J4637" s="4">
        <v>0</v>
      </c>
      <c r="K4637" t="str">
        <f>IF((LEN(relatorio_Ananindeua[[#This Row],[CIF/CPF/CNPJ]])=14),relatorio_Ananindeua[[#This Row],[CIF/CPF/CNPJ]],relatorio_Ananindeua[[#This Row],[Coluna2]])</f>
        <v>13846119000121</v>
      </c>
      <c r="L4637" t="str">
        <f t="shared" si="73"/>
        <v>138******21</v>
      </c>
    </row>
    <row r="4638" spans="1:12" x14ac:dyDescent="0.25">
      <c r="A4638" t="s">
        <v>599</v>
      </c>
      <c r="B4638" t="s">
        <v>600</v>
      </c>
      <c r="C4638" t="s">
        <v>17</v>
      </c>
      <c r="D4638" s="1">
        <v>45299.942569444444</v>
      </c>
      <c r="E4638" s="18" t="s">
        <v>11</v>
      </c>
      <c r="F4638" s="13" t="s">
        <v>16</v>
      </c>
      <c r="G4638" t="s">
        <v>14</v>
      </c>
      <c r="H4638">
        <v>0</v>
      </c>
      <c r="I4638" s="2"/>
      <c r="J4638" s="4">
        <v>0</v>
      </c>
      <c r="K4638" t="str">
        <f>IF((LEN(relatorio_Ananindeua[[#This Row],[CIF/CPF/CNPJ]])=14),relatorio_Ananindeua[[#This Row],[CIF/CPF/CNPJ]],relatorio_Ananindeua[[#This Row],[Coluna2]])</f>
        <v>14285690000187</v>
      </c>
      <c r="L4638" t="str">
        <f t="shared" si="73"/>
        <v>142******87</v>
      </c>
    </row>
    <row r="4639" spans="1:12" x14ac:dyDescent="0.25">
      <c r="A4639" t="s">
        <v>603</v>
      </c>
      <c r="B4639" t="s">
        <v>604</v>
      </c>
      <c r="C4639" t="s">
        <v>17</v>
      </c>
      <c r="D4639" s="1">
        <v>45299.942569444444</v>
      </c>
      <c r="E4639" s="18" t="s">
        <v>11</v>
      </c>
      <c r="F4639" s="13" t="s">
        <v>16</v>
      </c>
      <c r="G4639" t="s">
        <v>14</v>
      </c>
      <c r="H4639">
        <v>0</v>
      </c>
      <c r="I4639" s="2"/>
      <c r="J4639" s="4">
        <v>0</v>
      </c>
      <c r="K4639" t="str">
        <f>IF((LEN(relatorio_Ananindeua[[#This Row],[CIF/CPF/CNPJ]])=14),relatorio_Ananindeua[[#This Row],[CIF/CPF/CNPJ]],relatorio_Ananindeua[[#This Row],[Coluna2]])</f>
        <v>14330113000160</v>
      </c>
      <c r="L4639" t="str">
        <f t="shared" si="73"/>
        <v>143******60</v>
      </c>
    </row>
    <row r="4640" spans="1:12" x14ac:dyDescent="0.25">
      <c r="A4640" t="s">
        <v>630</v>
      </c>
      <c r="B4640" t="s">
        <v>631</v>
      </c>
      <c r="C4640" t="s">
        <v>17</v>
      </c>
      <c r="D4640" s="1">
        <v>45299.942569444444</v>
      </c>
      <c r="E4640" s="18" t="s">
        <v>11</v>
      </c>
      <c r="F4640" s="13" t="s">
        <v>16</v>
      </c>
      <c r="G4640" t="s">
        <v>14</v>
      </c>
      <c r="H4640">
        <v>0</v>
      </c>
      <c r="I4640" s="2"/>
      <c r="J4640" s="4">
        <v>0</v>
      </c>
      <c r="K4640" t="str">
        <f>IF((LEN(relatorio_Ananindeua[[#This Row],[CIF/CPF/CNPJ]])=14),relatorio_Ananindeua[[#This Row],[CIF/CPF/CNPJ]],relatorio_Ananindeua[[#This Row],[Coluna2]])</f>
        <v>14501769000106</v>
      </c>
      <c r="L4640" t="str">
        <f t="shared" si="73"/>
        <v>145******06</v>
      </c>
    </row>
    <row r="4641" spans="1:12" x14ac:dyDescent="0.25">
      <c r="A4641" t="s">
        <v>411</v>
      </c>
      <c r="B4641" t="s">
        <v>412</v>
      </c>
      <c r="C4641" t="s">
        <v>17</v>
      </c>
      <c r="D4641" s="1">
        <v>45299.94258101852</v>
      </c>
      <c r="E4641" s="18" t="s">
        <v>11</v>
      </c>
      <c r="F4641" s="13" t="s">
        <v>16</v>
      </c>
      <c r="G4641" t="s">
        <v>14</v>
      </c>
      <c r="H4641">
        <v>0</v>
      </c>
      <c r="I4641" s="2"/>
      <c r="J4641" s="4">
        <v>0</v>
      </c>
      <c r="K4641" t="str">
        <f>IF((LEN(relatorio_Ananindeua[[#This Row],[CIF/CPF/CNPJ]])=14),relatorio_Ananindeua[[#This Row],[CIF/CPF/CNPJ]],relatorio_Ananindeua[[#This Row],[Coluna2]])</f>
        <v>13010067000159</v>
      </c>
      <c r="L4641" t="str">
        <f t="shared" si="73"/>
        <v>130******59</v>
      </c>
    </row>
    <row r="4642" spans="1:12" x14ac:dyDescent="0.25">
      <c r="A4642" t="s">
        <v>507</v>
      </c>
      <c r="B4642" t="s">
        <v>508</v>
      </c>
      <c r="C4642" t="s">
        <v>17</v>
      </c>
      <c r="D4642" s="1">
        <v>45299.94258101852</v>
      </c>
      <c r="E4642" s="18" t="s">
        <v>11</v>
      </c>
      <c r="F4642" s="13" t="s">
        <v>16</v>
      </c>
      <c r="G4642" t="s">
        <v>14</v>
      </c>
      <c r="H4642">
        <v>0</v>
      </c>
      <c r="I4642" s="2"/>
      <c r="J4642" s="4">
        <v>0</v>
      </c>
      <c r="K4642" t="str">
        <f>IF((LEN(relatorio_Ananindeua[[#This Row],[CIF/CPF/CNPJ]])=14),relatorio_Ananindeua[[#This Row],[CIF/CPF/CNPJ]],relatorio_Ananindeua[[#This Row],[Coluna2]])</f>
        <v>13662427000105</v>
      </c>
      <c r="L4642" t="str">
        <f t="shared" si="73"/>
        <v>136******05</v>
      </c>
    </row>
    <row r="4643" spans="1:12" x14ac:dyDescent="0.25">
      <c r="A4643" t="s">
        <v>591</v>
      </c>
      <c r="B4643" t="s">
        <v>592</v>
      </c>
      <c r="C4643" t="s">
        <v>17</v>
      </c>
      <c r="D4643" s="1">
        <v>45299.94258101852</v>
      </c>
      <c r="E4643" s="18" t="s">
        <v>11</v>
      </c>
      <c r="F4643" s="13" t="s">
        <v>16</v>
      </c>
      <c r="G4643" t="s">
        <v>14</v>
      </c>
      <c r="H4643">
        <v>0</v>
      </c>
      <c r="I4643" s="2"/>
      <c r="J4643" s="4">
        <v>0</v>
      </c>
      <c r="K4643" t="str">
        <f>IF((LEN(relatorio_Ananindeua[[#This Row],[CIF/CPF/CNPJ]])=14),relatorio_Ananindeua[[#This Row],[CIF/CPF/CNPJ]],relatorio_Ananindeua[[#This Row],[Coluna2]])</f>
        <v>14265146000173</v>
      </c>
      <c r="L4643" t="str">
        <f t="shared" si="73"/>
        <v>142******73</v>
      </c>
    </row>
    <row r="4644" spans="1:12" x14ac:dyDescent="0.25">
      <c r="A4644" t="s">
        <v>652</v>
      </c>
      <c r="B4644" t="s">
        <v>653</v>
      </c>
      <c r="C4644" t="s">
        <v>17</v>
      </c>
      <c r="D4644" s="1">
        <v>45299.94258101852</v>
      </c>
      <c r="E4644" s="18" t="s">
        <v>11</v>
      </c>
      <c r="F4644" s="13" t="s">
        <v>16</v>
      </c>
      <c r="G4644" t="s">
        <v>14</v>
      </c>
      <c r="H4644">
        <v>0</v>
      </c>
      <c r="I4644" s="2"/>
      <c r="J4644" s="4">
        <v>0</v>
      </c>
      <c r="K4644" t="str">
        <f>IF((LEN(relatorio_Ananindeua[[#This Row],[CIF/CPF/CNPJ]])=14),relatorio_Ananindeua[[#This Row],[CIF/CPF/CNPJ]],relatorio_Ananindeua[[#This Row],[Coluna2]])</f>
        <v>14658658000108</v>
      </c>
      <c r="L4644" t="str">
        <f t="shared" si="73"/>
        <v>146******08</v>
      </c>
    </row>
    <row r="4645" spans="1:12" x14ac:dyDescent="0.25">
      <c r="A4645" t="s">
        <v>668</v>
      </c>
      <c r="B4645" t="s">
        <v>669</v>
      </c>
      <c r="C4645" t="s">
        <v>17</v>
      </c>
      <c r="D4645" s="1">
        <v>45299.94258101852</v>
      </c>
      <c r="E4645" s="18" t="s">
        <v>11</v>
      </c>
      <c r="F4645" s="13" t="s">
        <v>16</v>
      </c>
      <c r="G4645" t="s">
        <v>14</v>
      </c>
      <c r="H4645">
        <v>0</v>
      </c>
      <c r="I4645" s="2"/>
      <c r="J4645" s="4">
        <v>0</v>
      </c>
      <c r="K4645" t="str">
        <f>IF((LEN(relatorio_Ananindeua[[#This Row],[CIF/CPF/CNPJ]])=14),relatorio_Ananindeua[[#This Row],[CIF/CPF/CNPJ]],relatorio_Ananindeua[[#This Row],[Coluna2]])</f>
        <v>14843984000187</v>
      </c>
      <c r="L4645" t="str">
        <f t="shared" si="73"/>
        <v>148******87</v>
      </c>
    </row>
    <row r="4646" spans="1:12" x14ac:dyDescent="0.25">
      <c r="A4646" t="s">
        <v>407</v>
      </c>
      <c r="B4646" t="s">
        <v>408</v>
      </c>
      <c r="C4646" t="s">
        <v>17</v>
      </c>
      <c r="D4646" s="1">
        <v>45299.94259259259</v>
      </c>
      <c r="E4646" s="18" t="s">
        <v>11</v>
      </c>
      <c r="F4646" s="13" t="s">
        <v>16</v>
      </c>
      <c r="G4646" t="s">
        <v>14</v>
      </c>
      <c r="H4646">
        <v>0</v>
      </c>
      <c r="I4646" s="2"/>
      <c r="J4646" s="4">
        <v>0</v>
      </c>
      <c r="K4646" t="str">
        <f>IF((LEN(relatorio_Ananindeua[[#This Row],[CIF/CPF/CNPJ]])=14),relatorio_Ananindeua[[#This Row],[CIF/CPF/CNPJ]],relatorio_Ananindeua[[#This Row],[Coluna2]])</f>
        <v>12995229000192</v>
      </c>
      <c r="L4646" t="str">
        <f t="shared" si="73"/>
        <v>129******92</v>
      </c>
    </row>
    <row r="4647" spans="1:12" x14ac:dyDescent="0.25">
      <c r="A4647" t="s">
        <v>612</v>
      </c>
      <c r="B4647" t="s">
        <v>613</v>
      </c>
      <c r="C4647" t="s">
        <v>17</v>
      </c>
      <c r="D4647" s="1">
        <v>45299.94259259259</v>
      </c>
      <c r="E4647" s="18" t="s">
        <v>11</v>
      </c>
      <c r="F4647" s="13" t="s">
        <v>16</v>
      </c>
      <c r="G4647" t="s">
        <v>14</v>
      </c>
      <c r="H4647">
        <v>0</v>
      </c>
      <c r="I4647" s="2"/>
      <c r="J4647" s="4">
        <v>0</v>
      </c>
      <c r="K4647" t="str">
        <f>IF((LEN(relatorio_Ananindeua[[#This Row],[CIF/CPF/CNPJ]])=14),relatorio_Ananindeua[[#This Row],[CIF/CPF/CNPJ]],relatorio_Ananindeua[[#This Row],[Coluna2]])</f>
        <v>14370817000166</v>
      </c>
      <c r="L4647" t="str">
        <f t="shared" si="73"/>
        <v>143******66</v>
      </c>
    </row>
    <row r="4648" spans="1:12" x14ac:dyDescent="0.25">
      <c r="A4648" t="s">
        <v>648</v>
      </c>
      <c r="B4648" t="s">
        <v>649</v>
      </c>
      <c r="C4648" t="s">
        <v>17</v>
      </c>
      <c r="D4648" s="1">
        <v>45299.94259259259</v>
      </c>
      <c r="E4648" s="18" t="s">
        <v>11</v>
      </c>
      <c r="F4648" s="13" t="s">
        <v>16</v>
      </c>
      <c r="G4648" t="s">
        <v>14</v>
      </c>
      <c r="H4648">
        <v>0</v>
      </c>
      <c r="I4648" s="2"/>
      <c r="J4648" s="4">
        <v>0</v>
      </c>
      <c r="K4648" t="str">
        <f>IF((LEN(relatorio_Ananindeua[[#This Row],[CIF/CPF/CNPJ]])=14),relatorio_Ananindeua[[#This Row],[CIF/CPF/CNPJ]],relatorio_Ananindeua[[#This Row],[Coluna2]])</f>
        <v>14652476000111</v>
      </c>
      <c r="L4648" t="str">
        <f t="shared" si="73"/>
        <v>146******11</v>
      </c>
    </row>
    <row r="4649" spans="1:12" x14ac:dyDescent="0.25">
      <c r="A4649" t="s">
        <v>662</v>
      </c>
      <c r="B4649" t="s">
        <v>663</v>
      </c>
      <c r="C4649" t="s">
        <v>17</v>
      </c>
      <c r="D4649" s="1">
        <v>45299.94259259259</v>
      </c>
      <c r="E4649" s="18" t="s">
        <v>11</v>
      </c>
      <c r="F4649" s="13" t="s">
        <v>16</v>
      </c>
      <c r="G4649" t="s">
        <v>14</v>
      </c>
      <c r="H4649">
        <v>0</v>
      </c>
      <c r="I4649" s="2"/>
      <c r="J4649" s="4">
        <v>0</v>
      </c>
      <c r="K4649" t="str">
        <f>IF((LEN(relatorio_Ananindeua[[#This Row],[CIF/CPF/CNPJ]])=14),relatorio_Ananindeua[[#This Row],[CIF/CPF/CNPJ]],relatorio_Ananindeua[[#This Row],[Coluna2]])</f>
        <v>14735359000111</v>
      </c>
      <c r="L4649" t="str">
        <f t="shared" si="73"/>
        <v>147******11</v>
      </c>
    </row>
    <row r="4650" spans="1:12" x14ac:dyDescent="0.25">
      <c r="A4650" t="s">
        <v>672</v>
      </c>
      <c r="B4650" t="s">
        <v>673</v>
      </c>
      <c r="C4650" t="s">
        <v>17</v>
      </c>
      <c r="D4650" s="1">
        <v>45299.94259259259</v>
      </c>
      <c r="E4650" s="18" t="s">
        <v>11</v>
      </c>
      <c r="F4650" s="13" t="s">
        <v>16</v>
      </c>
      <c r="G4650" t="s">
        <v>14</v>
      </c>
      <c r="H4650">
        <v>0</v>
      </c>
      <c r="I4650" s="2"/>
      <c r="J4650" s="4">
        <v>0</v>
      </c>
      <c r="K4650" t="str">
        <f>IF((LEN(relatorio_Ananindeua[[#This Row],[CIF/CPF/CNPJ]])=14),relatorio_Ananindeua[[#This Row],[CIF/CPF/CNPJ]],relatorio_Ananindeua[[#This Row],[Coluna2]])</f>
        <v>14921714000147</v>
      </c>
      <c r="L4650" t="str">
        <f t="shared" si="73"/>
        <v>149******47</v>
      </c>
    </row>
    <row r="4651" spans="1:12" x14ac:dyDescent="0.25">
      <c r="A4651" t="s">
        <v>897</v>
      </c>
      <c r="B4651" t="s">
        <v>898</v>
      </c>
      <c r="C4651" t="s">
        <v>17</v>
      </c>
      <c r="D4651" s="1">
        <v>45299.94259259259</v>
      </c>
      <c r="E4651" s="18" t="s">
        <v>11</v>
      </c>
      <c r="F4651" s="13" t="s">
        <v>16</v>
      </c>
      <c r="G4651" t="s">
        <v>14</v>
      </c>
      <c r="H4651">
        <v>0</v>
      </c>
      <c r="I4651" s="2"/>
      <c r="J4651" s="4">
        <v>0</v>
      </c>
      <c r="K4651" t="str">
        <f>IF((LEN(relatorio_Ananindeua[[#This Row],[CIF/CPF/CNPJ]])=14),relatorio_Ananindeua[[#This Row],[CIF/CPF/CNPJ]],relatorio_Ananindeua[[#This Row],[Coluna2]])</f>
        <v>17002717000175</v>
      </c>
      <c r="L4651" t="str">
        <f t="shared" si="73"/>
        <v>170******75</v>
      </c>
    </row>
    <row r="4652" spans="1:12" x14ac:dyDescent="0.25">
      <c r="A4652" t="s">
        <v>499</v>
      </c>
      <c r="B4652" t="s">
        <v>500</v>
      </c>
      <c r="C4652" t="s">
        <v>17</v>
      </c>
      <c r="D4652" s="1">
        <v>45299.942604166667</v>
      </c>
      <c r="E4652" s="18" t="s">
        <v>11</v>
      </c>
      <c r="F4652" s="13" t="s">
        <v>16</v>
      </c>
      <c r="G4652" t="s">
        <v>14</v>
      </c>
      <c r="H4652">
        <v>0</v>
      </c>
      <c r="I4652" s="2"/>
      <c r="J4652" s="4">
        <v>0</v>
      </c>
      <c r="K4652" t="str">
        <f>IF((LEN(relatorio_Ananindeua[[#This Row],[CIF/CPF/CNPJ]])=14),relatorio_Ananindeua[[#This Row],[CIF/CPF/CNPJ]],relatorio_Ananindeua[[#This Row],[Coluna2]])</f>
        <v>13617587000124</v>
      </c>
      <c r="L4652" t="str">
        <f t="shared" si="73"/>
        <v>136******24</v>
      </c>
    </row>
    <row r="4653" spans="1:12" x14ac:dyDescent="0.25">
      <c r="A4653" t="s">
        <v>595</v>
      </c>
      <c r="B4653" t="s">
        <v>596</v>
      </c>
      <c r="C4653" t="s">
        <v>17</v>
      </c>
      <c r="D4653" s="1">
        <v>45299.942604166667</v>
      </c>
      <c r="E4653" s="18" t="s">
        <v>11</v>
      </c>
      <c r="F4653" s="13" t="s">
        <v>16</v>
      </c>
      <c r="G4653" t="s">
        <v>14</v>
      </c>
      <c r="H4653">
        <v>0</v>
      </c>
      <c r="I4653" s="2"/>
      <c r="J4653" s="4">
        <v>0</v>
      </c>
      <c r="K4653" t="str">
        <f>IF((LEN(relatorio_Ananindeua[[#This Row],[CIF/CPF/CNPJ]])=14),relatorio_Ananindeua[[#This Row],[CIF/CPF/CNPJ]],relatorio_Ananindeua[[#This Row],[Coluna2]])</f>
        <v>14267594000106</v>
      </c>
      <c r="L4653" t="str">
        <f t="shared" si="73"/>
        <v>142******06</v>
      </c>
    </row>
    <row r="4654" spans="1:12" x14ac:dyDescent="0.25">
      <c r="A4654" t="s">
        <v>616</v>
      </c>
      <c r="B4654" t="s">
        <v>617</v>
      </c>
      <c r="C4654" t="s">
        <v>17</v>
      </c>
      <c r="D4654" s="1">
        <v>45299.942604166667</v>
      </c>
      <c r="E4654" s="18" t="s">
        <v>11</v>
      </c>
      <c r="F4654" s="13" t="s">
        <v>16</v>
      </c>
      <c r="G4654" t="s">
        <v>14</v>
      </c>
      <c r="H4654">
        <v>0</v>
      </c>
      <c r="I4654" s="2"/>
      <c r="J4654" s="4">
        <v>0</v>
      </c>
      <c r="K4654" t="str">
        <f>IF((LEN(relatorio_Ananindeua[[#This Row],[CIF/CPF/CNPJ]])=14),relatorio_Ananindeua[[#This Row],[CIF/CPF/CNPJ]],relatorio_Ananindeua[[#This Row],[Coluna2]])</f>
        <v>14421620000109</v>
      </c>
      <c r="L4654" t="str">
        <f t="shared" si="73"/>
        <v>144******09</v>
      </c>
    </row>
    <row r="4655" spans="1:12" x14ac:dyDescent="0.25">
      <c r="A4655" t="s">
        <v>646</v>
      </c>
      <c r="B4655" t="s">
        <v>647</v>
      </c>
      <c r="C4655" t="s">
        <v>17</v>
      </c>
      <c r="D4655" s="1">
        <v>45299.942604166667</v>
      </c>
      <c r="E4655" s="18" t="s">
        <v>11</v>
      </c>
      <c r="F4655" s="13" t="s">
        <v>16</v>
      </c>
      <c r="G4655" t="s">
        <v>14</v>
      </c>
      <c r="H4655">
        <v>0</v>
      </c>
      <c r="I4655" s="2"/>
      <c r="J4655" s="4">
        <v>0</v>
      </c>
      <c r="K4655" t="str">
        <f>IF((LEN(relatorio_Ananindeua[[#This Row],[CIF/CPF/CNPJ]])=14),relatorio_Ananindeua[[#This Row],[CIF/CPF/CNPJ]],relatorio_Ananindeua[[#This Row],[Coluna2]])</f>
        <v>14630778000199</v>
      </c>
      <c r="L4655" t="str">
        <f t="shared" si="73"/>
        <v>146******99</v>
      </c>
    </row>
    <row r="4656" spans="1:12" x14ac:dyDescent="0.25">
      <c r="A4656" t="s">
        <v>593</v>
      </c>
      <c r="B4656" t="s">
        <v>594</v>
      </c>
      <c r="C4656" t="s">
        <v>17</v>
      </c>
      <c r="D4656" s="1">
        <v>45299.942615740743</v>
      </c>
      <c r="E4656" s="18" t="s">
        <v>11</v>
      </c>
      <c r="F4656" s="13" t="s">
        <v>16</v>
      </c>
      <c r="G4656" t="s">
        <v>14</v>
      </c>
      <c r="H4656">
        <v>0</v>
      </c>
      <c r="I4656" s="2"/>
      <c r="J4656" s="4">
        <v>0</v>
      </c>
      <c r="K4656" t="str">
        <f>IF((LEN(relatorio_Ananindeua[[#This Row],[CIF/CPF/CNPJ]])=14),relatorio_Ananindeua[[#This Row],[CIF/CPF/CNPJ]],relatorio_Ananindeua[[#This Row],[Coluna2]])</f>
        <v>14265539000187</v>
      </c>
      <c r="L4656" t="str">
        <f t="shared" si="73"/>
        <v>142******87</v>
      </c>
    </row>
    <row r="4657" spans="1:12" x14ac:dyDescent="0.25">
      <c r="A4657" t="s">
        <v>477</v>
      </c>
      <c r="B4657" t="s">
        <v>478</v>
      </c>
      <c r="C4657" t="s">
        <v>17</v>
      </c>
      <c r="D4657" s="1">
        <v>45299.942627314813</v>
      </c>
      <c r="E4657" s="18" t="s">
        <v>11</v>
      </c>
      <c r="F4657" s="13" t="s">
        <v>16</v>
      </c>
      <c r="G4657" t="s">
        <v>14</v>
      </c>
      <c r="H4657">
        <v>0</v>
      </c>
      <c r="I4657" s="2"/>
      <c r="J4657" s="4">
        <v>0</v>
      </c>
      <c r="K4657" t="str">
        <f>IF((LEN(relatorio_Ananindeua[[#This Row],[CIF/CPF/CNPJ]])=14),relatorio_Ananindeua[[#This Row],[CIF/CPF/CNPJ]],relatorio_Ananindeua[[#This Row],[Coluna2]])</f>
        <v>13504646000158</v>
      </c>
      <c r="L4657" t="str">
        <f t="shared" si="73"/>
        <v>135******58</v>
      </c>
    </row>
    <row r="4658" spans="1:12" x14ac:dyDescent="0.25">
      <c r="A4658" t="s">
        <v>495</v>
      </c>
      <c r="B4658" t="s">
        <v>496</v>
      </c>
      <c r="C4658" t="s">
        <v>17</v>
      </c>
      <c r="D4658" s="1">
        <v>45299.942627314813</v>
      </c>
      <c r="E4658" s="18" t="s">
        <v>11</v>
      </c>
      <c r="F4658" s="13" t="s">
        <v>16</v>
      </c>
      <c r="G4658" t="s">
        <v>14</v>
      </c>
      <c r="H4658">
        <v>0</v>
      </c>
      <c r="I4658" s="2"/>
      <c r="J4658" s="4">
        <v>0</v>
      </c>
      <c r="K4658" t="str">
        <f>IF((LEN(relatorio_Ananindeua[[#This Row],[CIF/CPF/CNPJ]])=14),relatorio_Ananindeua[[#This Row],[CIF/CPF/CNPJ]],relatorio_Ananindeua[[#This Row],[Coluna2]])</f>
        <v>13592797000105</v>
      </c>
      <c r="L4658" t="str">
        <f t="shared" si="73"/>
        <v>135******05</v>
      </c>
    </row>
    <row r="4659" spans="1:12" x14ac:dyDescent="0.25">
      <c r="A4659" t="s">
        <v>660</v>
      </c>
      <c r="B4659" t="s">
        <v>661</v>
      </c>
      <c r="C4659" t="s">
        <v>17</v>
      </c>
      <c r="D4659" s="1">
        <v>45299.942627314813</v>
      </c>
      <c r="E4659" s="18" t="s">
        <v>11</v>
      </c>
      <c r="F4659" s="13" t="s">
        <v>16</v>
      </c>
      <c r="G4659" t="s">
        <v>14</v>
      </c>
      <c r="H4659">
        <v>0</v>
      </c>
      <c r="I4659" s="2"/>
      <c r="J4659" s="4">
        <v>0</v>
      </c>
      <c r="K4659" t="str">
        <f>IF((LEN(relatorio_Ananindeua[[#This Row],[CIF/CPF/CNPJ]])=14),relatorio_Ananindeua[[#This Row],[CIF/CPF/CNPJ]],relatorio_Ananindeua[[#This Row],[Coluna2]])</f>
        <v>14718033000186</v>
      </c>
      <c r="L4659" t="str">
        <f t="shared" si="73"/>
        <v>147******86</v>
      </c>
    </row>
    <row r="4660" spans="1:12" x14ac:dyDescent="0.25">
      <c r="A4660" t="s">
        <v>628</v>
      </c>
      <c r="B4660" t="s">
        <v>629</v>
      </c>
      <c r="C4660" t="s">
        <v>17</v>
      </c>
      <c r="D4660" s="1">
        <v>45299.94263888889</v>
      </c>
      <c r="E4660" s="18" t="s">
        <v>11</v>
      </c>
      <c r="F4660" s="13" t="s">
        <v>16</v>
      </c>
      <c r="G4660" t="s">
        <v>14</v>
      </c>
      <c r="H4660">
        <v>0</v>
      </c>
      <c r="I4660" s="2"/>
      <c r="J4660" s="4">
        <v>0</v>
      </c>
      <c r="K4660" t="str">
        <f>IF((LEN(relatorio_Ananindeua[[#This Row],[CIF/CPF/CNPJ]])=14),relatorio_Ananindeua[[#This Row],[CIF/CPF/CNPJ]],relatorio_Ananindeua[[#This Row],[Coluna2]])</f>
        <v>14466808000173</v>
      </c>
      <c r="L4660" t="str">
        <f t="shared" si="73"/>
        <v>144******73</v>
      </c>
    </row>
    <row r="4661" spans="1:12" x14ac:dyDescent="0.25">
      <c r="A4661" t="s">
        <v>636</v>
      </c>
      <c r="B4661" t="s">
        <v>637</v>
      </c>
      <c r="C4661" t="s">
        <v>17</v>
      </c>
      <c r="D4661" s="1">
        <v>45299.942650462966</v>
      </c>
      <c r="E4661" s="18" t="s">
        <v>11</v>
      </c>
      <c r="F4661" s="13" t="s">
        <v>16</v>
      </c>
      <c r="G4661" t="s">
        <v>14</v>
      </c>
      <c r="H4661">
        <v>0</v>
      </c>
      <c r="I4661" s="2"/>
      <c r="J4661" s="4">
        <v>0</v>
      </c>
      <c r="K4661" t="str">
        <f>IF((LEN(relatorio_Ananindeua[[#This Row],[CIF/CPF/CNPJ]])=14),relatorio_Ananindeua[[#This Row],[CIF/CPF/CNPJ]],relatorio_Ananindeua[[#This Row],[Coluna2]])</f>
        <v>14534378000180</v>
      </c>
      <c r="L4661" t="str">
        <f t="shared" si="73"/>
        <v>145******80</v>
      </c>
    </row>
    <row r="4662" spans="1:12" x14ac:dyDescent="0.25">
      <c r="A4662" t="s">
        <v>644</v>
      </c>
      <c r="B4662" t="s">
        <v>645</v>
      </c>
      <c r="C4662" t="s">
        <v>17</v>
      </c>
      <c r="D4662" s="1">
        <v>45299.942650462966</v>
      </c>
      <c r="E4662" s="18" t="s">
        <v>11</v>
      </c>
      <c r="F4662" s="13" t="s">
        <v>16</v>
      </c>
      <c r="G4662" t="s">
        <v>14</v>
      </c>
      <c r="H4662">
        <v>0</v>
      </c>
      <c r="I4662" s="2"/>
      <c r="J4662" s="4">
        <v>0</v>
      </c>
      <c r="K4662" t="str">
        <f>IF((LEN(relatorio_Ananindeua[[#This Row],[CIF/CPF/CNPJ]])=14),relatorio_Ananindeua[[#This Row],[CIF/CPF/CNPJ]],relatorio_Ananindeua[[#This Row],[Coluna2]])</f>
        <v>14619771000176</v>
      </c>
      <c r="L4662" t="str">
        <f t="shared" si="73"/>
        <v>146******76</v>
      </c>
    </row>
    <row r="4663" spans="1:12" x14ac:dyDescent="0.25">
      <c r="A4663" t="s">
        <v>666</v>
      </c>
      <c r="B4663" t="s">
        <v>667</v>
      </c>
      <c r="C4663" t="s">
        <v>17</v>
      </c>
      <c r="D4663" s="1">
        <v>45299.942650462966</v>
      </c>
      <c r="E4663" s="18" t="s">
        <v>11</v>
      </c>
      <c r="F4663" s="13" t="s">
        <v>16</v>
      </c>
      <c r="G4663" t="s">
        <v>14</v>
      </c>
      <c r="H4663">
        <v>0</v>
      </c>
      <c r="I4663" s="2"/>
      <c r="J4663" s="4">
        <v>0</v>
      </c>
      <c r="K4663" t="str">
        <f>IF((LEN(relatorio_Ananindeua[[#This Row],[CIF/CPF/CNPJ]])=14),relatorio_Ananindeua[[#This Row],[CIF/CPF/CNPJ]],relatorio_Ananindeua[[#This Row],[Coluna2]])</f>
        <v>14815615000180</v>
      </c>
      <c r="L4663" t="str">
        <f t="shared" si="73"/>
        <v>148******80</v>
      </c>
    </row>
    <row r="4664" spans="1:12" x14ac:dyDescent="0.25">
      <c r="A4664" t="s">
        <v>461</v>
      </c>
      <c r="B4664" t="s">
        <v>462</v>
      </c>
      <c r="C4664" t="s">
        <v>17</v>
      </c>
      <c r="D4664" s="1">
        <v>45299.942662037036</v>
      </c>
      <c r="E4664" s="18" t="s">
        <v>11</v>
      </c>
      <c r="F4664" s="13" t="s">
        <v>16</v>
      </c>
      <c r="G4664" t="s">
        <v>14</v>
      </c>
      <c r="H4664">
        <v>0</v>
      </c>
      <c r="I4664" s="2"/>
      <c r="J4664" s="4">
        <v>0</v>
      </c>
      <c r="K4664" t="str">
        <f>IF((LEN(relatorio_Ananindeua[[#This Row],[CIF/CPF/CNPJ]])=14),relatorio_Ananindeua[[#This Row],[CIF/CPF/CNPJ]],relatorio_Ananindeua[[#This Row],[Coluna2]])</f>
        <v>13387424000100</v>
      </c>
      <c r="L4664" t="str">
        <f t="shared" si="73"/>
        <v>133******00</v>
      </c>
    </row>
    <row r="4665" spans="1:12" x14ac:dyDescent="0.25">
      <c r="A4665" t="s">
        <v>543</v>
      </c>
      <c r="B4665" t="s">
        <v>544</v>
      </c>
      <c r="C4665" t="s">
        <v>17</v>
      </c>
      <c r="D4665" s="1">
        <v>45299.942662037036</v>
      </c>
      <c r="E4665" s="18" t="s">
        <v>11</v>
      </c>
      <c r="F4665" s="13" t="s">
        <v>16</v>
      </c>
      <c r="G4665" t="s">
        <v>14</v>
      </c>
      <c r="H4665">
        <v>0</v>
      </c>
      <c r="I4665" s="2"/>
      <c r="J4665" s="4">
        <v>0</v>
      </c>
      <c r="K4665" t="str">
        <f>IF((LEN(relatorio_Ananindeua[[#This Row],[CIF/CPF/CNPJ]])=14),relatorio_Ananindeua[[#This Row],[CIF/CPF/CNPJ]],relatorio_Ananindeua[[#This Row],[Coluna2]])</f>
        <v>13862822000123</v>
      </c>
      <c r="L4665" t="str">
        <f t="shared" si="73"/>
        <v>138******23</v>
      </c>
    </row>
    <row r="4666" spans="1:12" x14ac:dyDescent="0.25">
      <c r="A4666" t="s">
        <v>597</v>
      </c>
      <c r="B4666" t="s">
        <v>598</v>
      </c>
      <c r="C4666" t="s">
        <v>17</v>
      </c>
      <c r="D4666" s="1">
        <v>45299.942662037036</v>
      </c>
      <c r="E4666" s="18" t="s">
        <v>11</v>
      </c>
      <c r="F4666" s="13" t="s">
        <v>16</v>
      </c>
      <c r="G4666" t="s">
        <v>14</v>
      </c>
      <c r="H4666">
        <v>0</v>
      </c>
      <c r="I4666" s="2"/>
      <c r="J4666" s="4">
        <v>0</v>
      </c>
      <c r="K4666" t="str">
        <f>IF((LEN(relatorio_Ananindeua[[#This Row],[CIF/CPF/CNPJ]])=14),relatorio_Ananindeua[[#This Row],[CIF/CPF/CNPJ]],relatorio_Ananindeua[[#This Row],[Coluna2]])</f>
        <v>14282238000161</v>
      </c>
      <c r="L4666" t="str">
        <f t="shared" si="73"/>
        <v>142******61</v>
      </c>
    </row>
    <row r="4667" spans="1:12" x14ac:dyDescent="0.25">
      <c r="A4667" t="s">
        <v>601</v>
      </c>
      <c r="B4667" t="s">
        <v>602</v>
      </c>
      <c r="C4667" t="s">
        <v>17</v>
      </c>
      <c r="D4667" s="1">
        <v>45299.942662037036</v>
      </c>
      <c r="E4667" s="18" t="s">
        <v>11</v>
      </c>
      <c r="F4667" s="13" t="s">
        <v>16</v>
      </c>
      <c r="G4667" t="s">
        <v>14</v>
      </c>
      <c r="H4667">
        <v>0</v>
      </c>
      <c r="I4667" s="2"/>
      <c r="J4667" s="4">
        <v>0</v>
      </c>
      <c r="K4667" t="str">
        <f>IF((LEN(relatorio_Ananindeua[[#This Row],[CIF/CPF/CNPJ]])=14),relatorio_Ananindeua[[#This Row],[CIF/CPF/CNPJ]],relatorio_Ananindeua[[#This Row],[Coluna2]])</f>
        <v>14320226000184</v>
      </c>
      <c r="L4667" t="str">
        <f t="shared" si="73"/>
        <v>143******84</v>
      </c>
    </row>
    <row r="4668" spans="1:12" x14ac:dyDescent="0.25">
      <c r="A4668" t="s">
        <v>375</v>
      </c>
      <c r="B4668" t="s">
        <v>376</v>
      </c>
      <c r="C4668" t="s">
        <v>17</v>
      </c>
      <c r="D4668" s="1">
        <v>45299.942673611113</v>
      </c>
      <c r="E4668" s="18" t="s">
        <v>11</v>
      </c>
      <c r="F4668" s="13" t="s">
        <v>16</v>
      </c>
      <c r="G4668" t="s">
        <v>14</v>
      </c>
      <c r="H4668">
        <v>0</v>
      </c>
      <c r="I4668" s="2"/>
      <c r="J4668" s="4">
        <v>0</v>
      </c>
      <c r="K4668" t="str">
        <f>IF((LEN(relatorio_Ananindeua[[#This Row],[CIF/CPF/CNPJ]])=14),relatorio_Ananindeua[[#This Row],[CIF/CPF/CNPJ]],relatorio_Ananindeua[[#This Row],[Coluna2]])</f>
        <v>12891597000190</v>
      </c>
      <c r="L4668" t="str">
        <f t="shared" si="73"/>
        <v>128******90</v>
      </c>
    </row>
    <row r="4669" spans="1:12" x14ac:dyDescent="0.25">
      <c r="A4669" t="s">
        <v>417</v>
      </c>
      <c r="B4669" t="s">
        <v>418</v>
      </c>
      <c r="C4669" t="s">
        <v>17</v>
      </c>
      <c r="D4669" s="1">
        <v>45299.942673611113</v>
      </c>
      <c r="E4669" s="18" t="s">
        <v>11</v>
      </c>
      <c r="F4669" s="13" t="s">
        <v>16</v>
      </c>
      <c r="G4669" t="s">
        <v>14</v>
      </c>
      <c r="H4669">
        <v>0</v>
      </c>
      <c r="I4669" s="2"/>
      <c r="J4669" s="4">
        <v>0</v>
      </c>
      <c r="K4669" t="str">
        <f>IF((LEN(relatorio_Ananindeua[[#This Row],[CIF/CPF/CNPJ]])=14),relatorio_Ananindeua[[#This Row],[CIF/CPF/CNPJ]],relatorio_Ananindeua[[#This Row],[Coluna2]])</f>
        <v>13023083000186</v>
      </c>
      <c r="L4669" t="str">
        <f t="shared" si="73"/>
        <v>130******86</v>
      </c>
    </row>
    <row r="4670" spans="1:12" x14ac:dyDescent="0.25">
      <c r="A4670" t="s">
        <v>419</v>
      </c>
      <c r="B4670" t="s">
        <v>420</v>
      </c>
      <c r="C4670" t="s">
        <v>17</v>
      </c>
      <c r="D4670" s="1">
        <v>45299.942673611113</v>
      </c>
      <c r="E4670" s="18" t="s">
        <v>11</v>
      </c>
      <c r="F4670" s="13" t="s">
        <v>16</v>
      </c>
      <c r="G4670" t="s">
        <v>14</v>
      </c>
      <c r="H4670">
        <v>0</v>
      </c>
      <c r="I4670" s="2"/>
      <c r="J4670" s="4">
        <v>0</v>
      </c>
      <c r="K4670" t="str">
        <f>IF((LEN(relatorio_Ananindeua[[#This Row],[CIF/CPF/CNPJ]])=14),relatorio_Ananindeua[[#This Row],[CIF/CPF/CNPJ]],relatorio_Ananindeua[[#This Row],[Coluna2]])</f>
        <v>13046658000186</v>
      </c>
      <c r="L4670" t="str">
        <f t="shared" si="73"/>
        <v>130******86</v>
      </c>
    </row>
    <row r="4671" spans="1:12" x14ac:dyDescent="0.25">
      <c r="A4671" t="s">
        <v>465</v>
      </c>
      <c r="B4671" t="s">
        <v>466</v>
      </c>
      <c r="C4671" t="s">
        <v>17</v>
      </c>
      <c r="D4671" s="1">
        <v>45299.942673611113</v>
      </c>
      <c r="E4671" s="18" t="s">
        <v>11</v>
      </c>
      <c r="F4671" s="13" t="s">
        <v>16</v>
      </c>
      <c r="G4671" t="s">
        <v>14</v>
      </c>
      <c r="H4671">
        <v>0</v>
      </c>
      <c r="I4671" s="2"/>
      <c r="J4671" s="4">
        <v>0</v>
      </c>
      <c r="K4671" t="str">
        <f>IF((LEN(relatorio_Ananindeua[[#This Row],[CIF/CPF/CNPJ]])=14),relatorio_Ananindeua[[#This Row],[CIF/CPF/CNPJ]],relatorio_Ananindeua[[#This Row],[Coluna2]])</f>
        <v>13417188000110</v>
      </c>
      <c r="L4671" t="str">
        <f t="shared" si="73"/>
        <v>134******10</v>
      </c>
    </row>
    <row r="4672" spans="1:12" x14ac:dyDescent="0.25">
      <c r="A4672" t="s">
        <v>485</v>
      </c>
      <c r="B4672" t="s">
        <v>486</v>
      </c>
      <c r="C4672" t="s">
        <v>17</v>
      </c>
      <c r="D4672" s="1">
        <v>45299.942673611113</v>
      </c>
      <c r="E4672" s="18" t="s">
        <v>11</v>
      </c>
      <c r="F4672" s="13" t="s">
        <v>16</v>
      </c>
      <c r="G4672" t="s">
        <v>14</v>
      </c>
      <c r="H4672">
        <v>0</v>
      </c>
      <c r="I4672" s="2"/>
      <c r="J4672" s="4">
        <v>0</v>
      </c>
      <c r="K4672" t="str">
        <f>IF((LEN(relatorio_Ananindeua[[#This Row],[CIF/CPF/CNPJ]])=14),relatorio_Ananindeua[[#This Row],[CIF/CPF/CNPJ]],relatorio_Ananindeua[[#This Row],[Coluna2]])</f>
        <v>13535035000177</v>
      </c>
      <c r="L4672" t="str">
        <f t="shared" si="73"/>
        <v>135******77</v>
      </c>
    </row>
    <row r="4673" spans="1:12" x14ac:dyDescent="0.25">
      <c r="A4673" t="s">
        <v>347</v>
      </c>
      <c r="B4673" t="s">
        <v>348</v>
      </c>
      <c r="C4673" t="s">
        <v>17</v>
      </c>
      <c r="D4673" s="1">
        <v>45299.942685185182</v>
      </c>
      <c r="E4673" s="18" t="s">
        <v>11</v>
      </c>
      <c r="F4673" s="13" t="s">
        <v>16</v>
      </c>
      <c r="G4673" t="s">
        <v>14</v>
      </c>
      <c r="H4673">
        <v>0</v>
      </c>
      <c r="I4673" s="2"/>
      <c r="J4673" s="4">
        <v>0</v>
      </c>
      <c r="K4673" t="str">
        <f>IF((LEN(relatorio_Ananindeua[[#This Row],[CIF/CPF/CNPJ]])=14),relatorio_Ananindeua[[#This Row],[CIF/CPF/CNPJ]],relatorio_Ananindeua[[#This Row],[Coluna2]])</f>
        <v>12766171000105</v>
      </c>
      <c r="L4673" t="str">
        <f t="shared" si="73"/>
        <v>127******05</v>
      </c>
    </row>
    <row r="4674" spans="1:12" x14ac:dyDescent="0.25">
      <c r="A4674" t="s">
        <v>363</v>
      </c>
      <c r="B4674" t="s">
        <v>364</v>
      </c>
      <c r="C4674" t="s">
        <v>17</v>
      </c>
      <c r="D4674" s="1">
        <v>45299.942685185182</v>
      </c>
      <c r="E4674" s="18" t="s">
        <v>11</v>
      </c>
      <c r="F4674" s="13" t="s">
        <v>16</v>
      </c>
      <c r="G4674" t="s">
        <v>14</v>
      </c>
      <c r="H4674">
        <v>0</v>
      </c>
      <c r="I4674" s="2"/>
      <c r="J4674" s="4">
        <v>0</v>
      </c>
      <c r="K4674" t="str">
        <f>IF((LEN(relatorio_Ananindeua[[#This Row],[CIF/CPF/CNPJ]])=14),relatorio_Ananindeua[[#This Row],[CIF/CPF/CNPJ]],relatorio_Ananindeua[[#This Row],[Coluna2]])</f>
        <v>12848204000166</v>
      </c>
      <c r="L4674" t="str">
        <f t="shared" si="73"/>
        <v>128******66</v>
      </c>
    </row>
    <row r="4675" spans="1:12" x14ac:dyDescent="0.25">
      <c r="A4675" t="s">
        <v>369</v>
      </c>
      <c r="B4675" t="s">
        <v>370</v>
      </c>
      <c r="C4675" t="s">
        <v>17</v>
      </c>
      <c r="D4675" s="1">
        <v>45299.942685185182</v>
      </c>
      <c r="E4675" s="18" t="s">
        <v>11</v>
      </c>
      <c r="F4675" s="13" t="s">
        <v>16</v>
      </c>
      <c r="G4675" t="s">
        <v>14</v>
      </c>
      <c r="H4675">
        <v>0</v>
      </c>
      <c r="I4675" s="2"/>
      <c r="J4675" s="4">
        <v>0</v>
      </c>
      <c r="K4675" t="str">
        <f>IF((LEN(relatorio_Ananindeua[[#This Row],[CIF/CPF/CNPJ]])=14),relatorio_Ananindeua[[#This Row],[CIF/CPF/CNPJ]],relatorio_Ananindeua[[#This Row],[Coluna2]])</f>
        <v>12851602000131</v>
      </c>
      <c r="L4675" t="str">
        <f t="shared" si="73"/>
        <v>128******31</v>
      </c>
    </row>
    <row r="4676" spans="1:12" x14ac:dyDescent="0.25">
      <c r="A4676" t="s">
        <v>403</v>
      </c>
      <c r="B4676" t="s">
        <v>404</v>
      </c>
      <c r="C4676" t="s">
        <v>17</v>
      </c>
      <c r="D4676" s="1">
        <v>45299.942685185182</v>
      </c>
      <c r="E4676" s="18" t="s">
        <v>11</v>
      </c>
      <c r="F4676" s="13" t="s">
        <v>16</v>
      </c>
      <c r="G4676" t="s">
        <v>14</v>
      </c>
      <c r="H4676">
        <v>0</v>
      </c>
      <c r="I4676" s="2"/>
      <c r="J4676" s="4">
        <v>0</v>
      </c>
      <c r="K4676" t="str">
        <f>IF((LEN(relatorio_Ananindeua[[#This Row],[CIF/CPF/CNPJ]])=14),relatorio_Ananindeua[[#This Row],[CIF/CPF/CNPJ]],relatorio_Ananindeua[[#This Row],[Coluna2]])</f>
        <v>12992138000101</v>
      </c>
      <c r="L4676" t="str">
        <f t="shared" si="73"/>
        <v>129******01</v>
      </c>
    </row>
    <row r="4677" spans="1:12" x14ac:dyDescent="0.25">
      <c r="A4677" t="s">
        <v>517</v>
      </c>
      <c r="B4677" t="s">
        <v>518</v>
      </c>
      <c r="C4677" t="s">
        <v>17</v>
      </c>
      <c r="D4677" s="1">
        <v>45299.942685185182</v>
      </c>
      <c r="E4677" s="18" t="s">
        <v>11</v>
      </c>
      <c r="F4677" s="13" t="s">
        <v>16</v>
      </c>
      <c r="G4677" t="s">
        <v>14</v>
      </c>
      <c r="H4677">
        <v>0</v>
      </c>
      <c r="I4677" s="2"/>
      <c r="J4677" s="4">
        <v>0</v>
      </c>
      <c r="K4677" t="str">
        <f>IF((LEN(relatorio_Ananindeua[[#This Row],[CIF/CPF/CNPJ]])=14),relatorio_Ananindeua[[#This Row],[CIF/CPF/CNPJ]],relatorio_Ananindeua[[#This Row],[Coluna2]])</f>
        <v>13728889000170</v>
      </c>
      <c r="L4677" t="str">
        <f t="shared" si="73"/>
        <v>137******70</v>
      </c>
    </row>
    <row r="4678" spans="1:12" x14ac:dyDescent="0.25">
      <c r="A4678" t="s">
        <v>519</v>
      </c>
      <c r="B4678" t="s">
        <v>520</v>
      </c>
      <c r="C4678" t="s">
        <v>17</v>
      </c>
      <c r="D4678" s="1">
        <v>45299.942685185182</v>
      </c>
      <c r="E4678" s="18" t="s">
        <v>11</v>
      </c>
      <c r="F4678" s="13" t="s">
        <v>16</v>
      </c>
      <c r="G4678" t="s">
        <v>14</v>
      </c>
      <c r="H4678">
        <v>0</v>
      </c>
      <c r="I4678" s="2"/>
      <c r="J4678" s="4">
        <v>0</v>
      </c>
      <c r="K4678" t="str">
        <f>IF((LEN(relatorio_Ananindeua[[#This Row],[CIF/CPF/CNPJ]])=14),relatorio_Ananindeua[[#This Row],[CIF/CPF/CNPJ]],relatorio_Ananindeua[[#This Row],[Coluna2]])</f>
        <v>13734100000193</v>
      </c>
      <c r="L4678" t="str">
        <f t="shared" si="73"/>
        <v>137******93</v>
      </c>
    </row>
    <row r="4679" spans="1:12" x14ac:dyDescent="0.25">
      <c r="A4679" t="s">
        <v>359</v>
      </c>
      <c r="B4679" t="s">
        <v>360</v>
      </c>
      <c r="C4679" t="s">
        <v>17</v>
      </c>
      <c r="D4679" s="1">
        <v>45299.942696759259</v>
      </c>
      <c r="E4679" s="18" t="s">
        <v>11</v>
      </c>
      <c r="F4679" s="13" t="s">
        <v>16</v>
      </c>
      <c r="G4679" t="s">
        <v>14</v>
      </c>
      <c r="H4679">
        <v>0</v>
      </c>
      <c r="I4679" s="2"/>
      <c r="J4679" s="4">
        <v>0</v>
      </c>
      <c r="K4679" t="str">
        <f>IF((LEN(relatorio_Ananindeua[[#This Row],[CIF/CPF/CNPJ]])=14),relatorio_Ananindeua[[#This Row],[CIF/CPF/CNPJ]],relatorio_Ananindeua[[#This Row],[Coluna2]])</f>
        <v>12836371000197</v>
      </c>
      <c r="L4679" t="str">
        <f t="shared" si="73"/>
        <v>128******97</v>
      </c>
    </row>
    <row r="4680" spans="1:12" x14ac:dyDescent="0.25">
      <c r="A4680" t="s">
        <v>365</v>
      </c>
      <c r="B4680" t="s">
        <v>366</v>
      </c>
      <c r="C4680" t="s">
        <v>17</v>
      </c>
      <c r="D4680" s="1">
        <v>45299.942696759259</v>
      </c>
      <c r="E4680" s="18" t="s">
        <v>11</v>
      </c>
      <c r="F4680" s="13" t="s">
        <v>16</v>
      </c>
      <c r="G4680" t="s">
        <v>14</v>
      </c>
      <c r="H4680">
        <v>0</v>
      </c>
      <c r="I4680" s="2"/>
      <c r="J4680" s="4">
        <v>0</v>
      </c>
      <c r="K4680" t="str">
        <f>IF((LEN(relatorio_Ananindeua[[#This Row],[CIF/CPF/CNPJ]])=14),relatorio_Ananindeua[[#This Row],[CIF/CPF/CNPJ]],relatorio_Ananindeua[[#This Row],[Coluna2]])</f>
        <v>12849198000161</v>
      </c>
      <c r="L4680" t="str">
        <f t="shared" si="73"/>
        <v>128******61</v>
      </c>
    </row>
    <row r="4681" spans="1:12" x14ac:dyDescent="0.25">
      <c r="A4681" t="s">
        <v>373</v>
      </c>
      <c r="B4681" t="s">
        <v>374</v>
      </c>
      <c r="C4681" t="s">
        <v>17</v>
      </c>
      <c r="D4681" s="1">
        <v>45299.942696759259</v>
      </c>
      <c r="E4681" s="18" t="s">
        <v>11</v>
      </c>
      <c r="F4681" s="13" t="s">
        <v>16</v>
      </c>
      <c r="G4681" t="s">
        <v>14</v>
      </c>
      <c r="H4681">
        <v>0</v>
      </c>
      <c r="I4681" s="2"/>
      <c r="J4681" s="4">
        <v>0</v>
      </c>
      <c r="K4681" t="str">
        <f>IF((LEN(relatorio_Ananindeua[[#This Row],[CIF/CPF/CNPJ]])=14),relatorio_Ananindeua[[#This Row],[CIF/CPF/CNPJ]],relatorio_Ananindeua[[#This Row],[Coluna2]])</f>
        <v>12883119000139</v>
      </c>
      <c r="L4681" t="str">
        <f t="shared" si="73"/>
        <v>128******39</v>
      </c>
    </row>
    <row r="4682" spans="1:12" x14ac:dyDescent="0.25">
      <c r="A4682" t="s">
        <v>349</v>
      </c>
      <c r="B4682" t="s">
        <v>350</v>
      </c>
      <c r="C4682" t="s">
        <v>17</v>
      </c>
      <c r="D4682" s="1">
        <v>45299.942708333336</v>
      </c>
      <c r="E4682" s="18" t="s">
        <v>11</v>
      </c>
      <c r="F4682" s="13" t="s">
        <v>16</v>
      </c>
      <c r="G4682" t="s">
        <v>14</v>
      </c>
      <c r="H4682">
        <v>0</v>
      </c>
      <c r="I4682" s="2"/>
      <c r="J4682" s="4">
        <v>0</v>
      </c>
      <c r="K4682" t="str">
        <f>IF((LEN(relatorio_Ananindeua[[#This Row],[CIF/CPF/CNPJ]])=14),relatorio_Ananindeua[[#This Row],[CIF/CPF/CNPJ]],relatorio_Ananindeua[[#This Row],[Coluna2]])</f>
        <v>12766385000181</v>
      </c>
      <c r="L4682" t="str">
        <f t="shared" si="73"/>
        <v>127******81</v>
      </c>
    </row>
    <row r="4683" spans="1:12" x14ac:dyDescent="0.25">
      <c r="A4683" t="s">
        <v>509</v>
      </c>
      <c r="B4683" t="s">
        <v>510</v>
      </c>
      <c r="C4683" t="s">
        <v>17</v>
      </c>
      <c r="D4683" s="1">
        <v>45299.942708333336</v>
      </c>
      <c r="E4683" s="18" t="s">
        <v>11</v>
      </c>
      <c r="F4683" s="13" t="s">
        <v>16</v>
      </c>
      <c r="G4683" t="s">
        <v>14</v>
      </c>
      <c r="H4683">
        <v>0</v>
      </c>
      <c r="I4683" s="2"/>
      <c r="J4683" s="4">
        <v>0</v>
      </c>
      <c r="K4683" t="str">
        <f>IF((LEN(relatorio_Ananindeua[[#This Row],[CIF/CPF/CNPJ]])=14),relatorio_Ananindeua[[#This Row],[CIF/CPF/CNPJ]],relatorio_Ananindeua[[#This Row],[Coluna2]])</f>
        <v>13687657000110</v>
      </c>
      <c r="L4683" t="str">
        <f t="shared" si="73"/>
        <v>136******10</v>
      </c>
    </row>
    <row r="4684" spans="1:12" x14ac:dyDescent="0.25">
      <c r="A4684" t="s">
        <v>539</v>
      </c>
      <c r="B4684" t="s">
        <v>540</v>
      </c>
      <c r="C4684" t="s">
        <v>17</v>
      </c>
      <c r="D4684" s="1">
        <v>45299.942708333336</v>
      </c>
      <c r="E4684" s="18" t="s">
        <v>11</v>
      </c>
      <c r="F4684" s="13" t="s">
        <v>16</v>
      </c>
      <c r="G4684" t="s">
        <v>14</v>
      </c>
      <c r="H4684">
        <v>0</v>
      </c>
      <c r="I4684" s="2"/>
      <c r="J4684" s="4">
        <v>0</v>
      </c>
      <c r="K4684" t="str">
        <f>IF((LEN(relatorio_Ananindeua[[#This Row],[CIF/CPF/CNPJ]])=14),relatorio_Ananindeua[[#This Row],[CIF/CPF/CNPJ]],relatorio_Ananindeua[[#This Row],[Coluna2]])</f>
        <v>13849334000186</v>
      </c>
      <c r="L4684" t="str">
        <f t="shared" si="73"/>
        <v>138******86</v>
      </c>
    </row>
    <row r="4685" spans="1:12" x14ac:dyDescent="0.25">
      <c r="A4685" t="s">
        <v>357</v>
      </c>
      <c r="B4685" t="s">
        <v>358</v>
      </c>
      <c r="C4685" t="s">
        <v>17</v>
      </c>
      <c r="D4685" s="1">
        <v>45299.942719907405</v>
      </c>
      <c r="E4685" s="18" t="s">
        <v>11</v>
      </c>
      <c r="F4685" s="13" t="s">
        <v>16</v>
      </c>
      <c r="G4685" t="s">
        <v>14</v>
      </c>
      <c r="H4685">
        <v>0</v>
      </c>
      <c r="I4685" s="2"/>
      <c r="J4685" s="4">
        <v>0</v>
      </c>
      <c r="K4685" t="str">
        <f>IF((LEN(relatorio_Ananindeua[[#This Row],[CIF/CPF/CNPJ]])=14),relatorio_Ananindeua[[#This Row],[CIF/CPF/CNPJ]],relatorio_Ananindeua[[#This Row],[Coluna2]])</f>
        <v>12833268000193</v>
      </c>
      <c r="L4685" t="str">
        <f t="shared" si="73"/>
        <v>128******93</v>
      </c>
    </row>
    <row r="4686" spans="1:12" x14ac:dyDescent="0.25">
      <c r="A4686" t="s">
        <v>385</v>
      </c>
      <c r="B4686" t="s">
        <v>386</v>
      </c>
      <c r="C4686" t="s">
        <v>17</v>
      </c>
      <c r="D4686" s="1">
        <v>45299.942719907405</v>
      </c>
      <c r="E4686" s="18" t="s">
        <v>11</v>
      </c>
      <c r="F4686" s="13" t="s">
        <v>16</v>
      </c>
      <c r="G4686" t="s">
        <v>14</v>
      </c>
      <c r="H4686">
        <v>0</v>
      </c>
      <c r="I4686" s="2"/>
      <c r="J4686" s="4">
        <v>0</v>
      </c>
      <c r="K4686" t="str">
        <f>IF((LEN(relatorio_Ananindeua[[#This Row],[CIF/CPF/CNPJ]])=14),relatorio_Ananindeua[[#This Row],[CIF/CPF/CNPJ]],relatorio_Ananindeua[[#This Row],[Coluna2]])</f>
        <v>12910263000117</v>
      </c>
      <c r="L4686" t="str">
        <f t="shared" si="73"/>
        <v>129******17</v>
      </c>
    </row>
    <row r="4687" spans="1:12" x14ac:dyDescent="0.25">
      <c r="A4687" t="s">
        <v>389</v>
      </c>
      <c r="B4687" t="s">
        <v>390</v>
      </c>
      <c r="C4687" t="s">
        <v>17</v>
      </c>
      <c r="D4687" s="1">
        <v>45299.942719907405</v>
      </c>
      <c r="E4687" s="18" t="s">
        <v>11</v>
      </c>
      <c r="F4687" s="13" t="s">
        <v>16</v>
      </c>
      <c r="G4687" t="s">
        <v>14</v>
      </c>
      <c r="H4687">
        <v>0</v>
      </c>
      <c r="I4687" s="2"/>
      <c r="J4687" s="4">
        <v>0</v>
      </c>
      <c r="K4687" t="str">
        <f>IF((LEN(relatorio_Ananindeua[[#This Row],[CIF/CPF/CNPJ]])=14),relatorio_Ananindeua[[#This Row],[CIF/CPF/CNPJ]],relatorio_Ananindeua[[#This Row],[Coluna2]])</f>
        <v>12957077000133</v>
      </c>
      <c r="L4687" t="str">
        <f t="shared" si="73"/>
        <v>129******33</v>
      </c>
    </row>
    <row r="4688" spans="1:12" x14ac:dyDescent="0.25">
      <c r="A4688" t="s">
        <v>391</v>
      </c>
      <c r="B4688" t="s">
        <v>392</v>
      </c>
      <c r="C4688" t="s">
        <v>17</v>
      </c>
      <c r="D4688" s="1">
        <v>45299.942719907405</v>
      </c>
      <c r="E4688" s="18" t="s">
        <v>11</v>
      </c>
      <c r="F4688" s="13" t="s">
        <v>16</v>
      </c>
      <c r="G4688" t="s">
        <v>14</v>
      </c>
      <c r="H4688">
        <v>0</v>
      </c>
      <c r="I4688" s="2"/>
      <c r="J4688" s="4">
        <v>0</v>
      </c>
      <c r="K4688" t="str">
        <f>IF((LEN(relatorio_Ananindeua[[#This Row],[CIF/CPF/CNPJ]])=14),relatorio_Ananindeua[[#This Row],[CIF/CPF/CNPJ]],relatorio_Ananindeua[[#This Row],[Coluna2]])</f>
        <v>12957193000152</v>
      </c>
      <c r="L4688" t="str">
        <f t="shared" si="73"/>
        <v>129******52</v>
      </c>
    </row>
    <row r="4689" spans="1:12" x14ac:dyDescent="0.25">
      <c r="A4689" t="s">
        <v>427</v>
      </c>
      <c r="B4689" t="s">
        <v>428</v>
      </c>
      <c r="C4689" t="s">
        <v>17</v>
      </c>
      <c r="D4689" s="1">
        <v>45299.942719907405</v>
      </c>
      <c r="E4689" s="18" t="s">
        <v>11</v>
      </c>
      <c r="F4689" s="13" t="s">
        <v>16</v>
      </c>
      <c r="G4689" t="s">
        <v>14</v>
      </c>
      <c r="H4689">
        <v>0</v>
      </c>
      <c r="I4689" s="2"/>
      <c r="J4689" s="4">
        <v>0</v>
      </c>
      <c r="K4689" t="str">
        <f>IF((LEN(relatorio_Ananindeua[[#This Row],[CIF/CPF/CNPJ]])=14),relatorio_Ananindeua[[#This Row],[CIF/CPF/CNPJ]],relatorio_Ananindeua[[#This Row],[Coluna2]])</f>
        <v>13080645000123</v>
      </c>
      <c r="L4689" t="str">
        <f t="shared" si="73"/>
        <v>130******23</v>
      </c>
    </row>
    <row r="4690" spans="1:12" x14ac:dyDescent="0.25">
      <c r="A4690" t="s">
        <v>441</v>
      </c>
      <c r="B4690" t="s">
        <v>442</v>
      </c>
      <c r="C4690" t="s">
        <v>17</v>
      </c>
      <c r="D4690" s="1">
        <v>45299.942731481482</v>
      </c>
      <c r="E4690" s="18" t="s">
        <v>11</v>
      </c>
      <c r="F4690" s="13" t="s">
        <v>16</v>
      </c>
      <c r="G4690" t="s">
        <v>14</v>
      </c>
      <c r="H4690">
        <v>0</v>
      </c>
      <c r="I4690" s="2"/>
      <c r="J4690" s="4">
        <v>0</v>
      </c>
      <c r="K4690" t="str">
        <f>IF((LEN(relatorio_Ananindeua[[#This Row],[CIF/CPF/CNPJ]])=14),relatorio_Ananindeua[[#This Row],[CIF/CPF/CNPJ]],relatorio_Ananindeua[[#This Row],[Coluna2]])</f>
        <v>13166157000133</v>
      </c>
      <c r="L4690" t="str">
        <f t="shared" ref="L4690:L4753" si="74">_xlfn.CONCAT(LEFT(A4690,3),REPT("*",6),RIGHT(A4690,2))</f>
        <v>131******33</v>
      </c>
    </row>
    <row r="4691" spans="1:12" x14ac:dyDescent="0.25">
      <c r="A4691" t="s">
        <v>483</v>
      </c>
      <c r="B4691" t="s">
        <v>484</v>
      </c>
      <c r="C4691" t="s">
        <v>17</v>
      </c>
      <c r="D4691" s="1">
        <v>45299.942731481482</v>
      </c>
      <c r="E4691" s="18" t="s">
        <v>11</v>
      </c>
      <c r="F4691" s="13" t="s">
        <v>16</v>
      </c>
      <c r="G4691" t="s">
        <v>14</v>
      </c>
      <c r="H4691">
        <v>0</v>
      </c>
      <c r="I4691" s="2"/>
      <c r="J4691" s="4">
        <v>0</v>
      </c>
      <c r="K4691" t="str">
        <f>IF((LEN(relatorio_Ananindeua[[#This Row],[CIF/CPF/CNPJ]])=14),relatorio_Ananindeua[[#This Row],[CIF/CPF/CNPJ]],relatorio_Ananindeua[[#This Row],[Coluna2]])</f>
        <v>13521498000180</v>
      </c>
      <c r="L4691" t="str">
        <f t="shared" si="74"/>
        <v>135******80</v>
      </c>
    </row>
    <row r="4692" spans="1:12" x14ac:dyDescent="0.25">
      <c r="A4692" t="s">
        <v>345</v>
      </c>
      <c r="B4692" t="s">
        <v>346</v>
      </c>
      <c r="C4692" t="s">
        <v>17</v>
      </c>
      <c r="D4692" s="1">
        <v>45299.942743055559</v>
      </c>
      <c r="E4692" s="18" t="s">
        <v>11</v>
      </c>
      <c r="F4692" s="13" t="s">
        <v>16</v>
      </c>
      <c r="G4692" t="s">
        <v>14</v>
      </c>
      <c r="H4692">
        <v>0</v>
      </c>
      <c r="I4692" s="2"/>
      <c r="J4692" s="4">
        <v>0</v>
      </c>
      <c r="K4692" t="str">
        <f>IF((LEN(relatorio_Ananindeua[[#This Row],[CIF/CPF/CNPJ]])=14),relatorio_Ananindeua[[#This Row],[CIF/CPF/CNPJ]],relatorio_Ananindeua[[#This Row],[Coluna2]])</f>
        <v>12761612000186</v>
      </c>
      <c r="L4692" t="str">
        <f t="shared" si="74"/>
        <v>127******86</v>
      </c>
    </row>
    <row r="4693" spans="1:12" x14ac:dyDescent="0.25">
      <c r="A4693" t="s">
        <v>377</v>
      </c>
      <c r="B4693" t="s">
        <v>378</v>
      </c>
      <c r="C4693" t="s">
        <v>17</v>
      </c>
      <c r="D4693" s="1">
        <v>45299.942743055559</v>
      </c>
      <c r="E4693" s="18" t="s">
        <v>11</v>
      </c>
      <c r="F4693" s="13" t="s">
        <v>16</v>
      </c>
      <c r="G4693" t="s">
        <v>14</v>
      </c>
      <c r="H4693">
        <v>0</v>
      </c>
      <c r="I4693" s="2"/>
      <c r="J4693" s="4">
        <v>0</v>
      </c>
      <c r="K4693" t="str">
        <f>IF((LEN(relatorio_Ananindeua[[#This Row],[CIF/CPF/CNPJ]])=14),relatorio_Ananindeua[[#This Row],[CIF/CPF/CNPJ]],relatorio_Ananindeua[[#This Row],[Coluna2]])</f>
        <v>12893401000105</v>
      </c>
      <c r="L4693" t="str">
        <f t="shared" si="74"/>
        <v>128******05</v>
      </c>
    </row>
    <row r="4694" spans="1:12" x14ac:dyDescent="0.25">
      <c r="A4694" t="s">
        <v>393</v>
      </c>
      <c r="B4694" t="s">
        <v>394</v>
      </c>
      <c r="C4694" t="s">
        <v>17</v>
      </c>
      <c r="D4694" s="1">
        <v>45299.942743055559</v>
      </c>
      <c r="E4694" s="18" t="s">
        <v>11</v>
      </c>
      <c r="F4694" s="13" t="s">
        <v>16</v>
      </c>
      <c r="G4694" t="s">
        <v>14</v>
      </c>
      <c r="H4694">
        <v>0</v>
      </c>
      <c r="I4694" s="2"/>
      <c r="J4694" s="4">
        <v>0</v>
      </c>
      <c r="K4694" t="str">
        <f>IF((LEN(relatorio_Ananindeua[[#This Row],[CIF/CPF/CNPJ]])=14),relatorio_Ananindeua[[#This Row],[CIF/CPF/CNPJ]],relatorio_Ananindeua[[#This Row],[Coluna2]])</f>
        <v>12959783000114</v>
      </c>
      <c r="L4694" t="str">
        <f t="shared" si="74"/>
        <v>129******14</v>
      </c>
    </row>
    <row r="4695" spans="1:12" x14ac:dyDescent="0.25">
      <c r="A4695" t="s">
        <v>423</v>
      </c>
      <c r="B4695" t="s">
        <v>424</v>
      </c>
      <c r="C4695" t="s">
        <v>17</v>
      </c>
      <c r="D4695" s="1">
        <v>45299.942743055559</v>
      </c>
      <c r="E4695" s="18" t="s">
        <v>11</v>
      </c>
      <c r="F4695" s="13" t="s">
        <v>16</v>
      </c>
      <c r="G4695" t="s">
        <v>14</v>
      </c>
      <c r="H4695">
        <v>0</v>
      </c>
      <c r="I4695" s="2"/>
      <c r="J4695" s="4">
        <v>0</v>
      </c>
      <c r="K4695" t="str">
        <f>IF((LEN(relatorio_Ananindeua[[#This Row],[CIF/CPF/CNPJ]])=14),relatorio_Ananindeua[[#This Row],[CIF/CPF/CNPJ]],relatorio_Ananindeua[[#This Row],[Coluna2]])</f>
        <v>13051899000113</v>
      </c>
      <c r="L4695" t="str">
        <f t="shared" si="74"/>
        <v>130******13</v>
      </c>
    </row>
    <row r="4696" spans="1:12" x14ac:dyDescent="0.25">
      <c r="A4696" t="s">
        <v>471</v>
      </c>
      <c r="B4696" t="s">
        <v>472</v>
      </c>
      <c r="C4696" t="s">
        <v>17</v>
      </c>
      <c r="D4696" s="1">
        <v>45299.942743055559</v>
      </c>
      <c r="E4696" s="18" t="s">
        <v>11</v>
      </c>
      <c r="F4696" s="13" t="s">
        <v>16</v>
      </c>
      <c r="G4696" t="s">
        <v>14</v>
      </c>
      <c r="H4696">
        <v>0</v>
      </c>
      <c r="I4696" s="2"/>
      <c r="J4696" s="4">
        <v>0</v>
      </c>
      <c r="K4696" t="str">
        <f>IF((LEN(relatorio_Ananindeua[[#This Row],[CIF/CPF/CNPJ]])=14),relatorio_Ananindeua[[#This Row],[CIF/CPF/CNPJ]],relatorio_Ananindeua[[#This Row],[Coluna2]])</f>
        <v>13442598000110</v>
      </c>
      <c r="L4696" t="str">
        <f t="shared" si="74"/>
        <v>134******10</v>
      </c>
    </row>
    <row r="4697" spans="1:12" x14ac:dyDescent="0.25">
      <c r="A4697" t="s">
        <v>355</v>
      </c>
      <c r="B4697" t="s">
        <v>356</v>
      </c>
      <c r="C4697" t="s">
        <v>17</v>
      </c>
      <c r="D4697" s="1">
        <v>45299.942754629628</v>
      </c>
      <c r="E4697" s="18" t="s">
        <v>11</v>
      </c>
      <c r="F4697" s="13" t="s">
        <v>16</v>
      </c>
      <c r="G4697" t="s">
        <v>14</v>
      </c>
      <c r="H4697">
        <v>0</v>
      </c>
      <c r="I4697" s="2"/>
      <c r="J4697" s="4">
        <v>0</v>
      </c>
      <c r="K4697" t="str">
        <f>IF((LEN(relatorio_Ananindeua[[#This Row],[CIF/CPF/CNPJ]])=14),relatorio_Ananindeua[[#This Row],[CIF/CPF/CNPJ]],relatorio_Ananindeua[[#This Row],[Coluna2]])</f>
        <v>12829570000178</v>
      </c>
      <c r="L4697" t="str">
        <f t="shared" si="74"/>
        <v>128******78</v>
      </c>
    </row>
    <row r="4698" spans="1:12" x14ac:dyDescent="0.25">
      <c r="A4698" t="s">
        <v>387</v>
      </c>
      <c r="B4698" t="s">
        <v>388</v>
      </c>
      <c r="C4698" t="s">
        <v>17</v>
      </c>
      <c r="D4698" s="1">
        <v>45299.942754629628</v>
      </c>
      <c r="E4698" s="18" t="s">
        <v>11</v>
      </c>
      <c r="F4698" s="13" t="s">
        <v>16</v>
      </c>
      <c r="G4698" t="s">
        <v>14</v>
      </c>
      <c r="H4698">
        <v>0</v>
      </c>
      <c r="I4698" s="2"/>
      <c r="J4698" s="4">
        <v>0</v>
      </c>
      <c r="K4698" t="str">
        <f>IF((LEN(relatorio_Ananindeua[[#This Row],[CIF/CPF/CNPJ]])=14),relatorio_Ananindeua[[#This Row],[CIF/CPF/CNPJ]],relatorio_Ananindeua[[#This Row],[Coluna2]])</f>
        <v>12934054000103</v>
      </c>
      <c r="L4698" t="str">
        <f t="shared" si="74"/>
        <v>129******03</v>
      </c>
    </row>
    <row r="4699" spans="1:12" x14ac:dyDescent="0.25">
      <c r="A4699" t="s">
        <v>463</v>
      </c>
      <c r="B4699" t="s">
        <v>464</v>
      </c>
      <c r="C4699" t="s">
        <v>17</v>
      </c>
      <c r="D4699" s="1">
        <v>45299.942754629628</v>
      </c>
      <c r="E4699" s="18" t="s">
        <v>11</v>
      </c>
      <c r="F4699" s="13" t="s">
        <v>16</v>
      </c>
      <c r="G4699" t="s">
        <v>14</v>
      </c>
      <c r="H4699">
        <v>0</v>
      </c>
      <c r="I4699" s="2"/>
      <c r="J4699" s="4">
        <v>0</v>
      </c>
      <c r="K4699" t="str">
        <f>IF((LEN(relatorio_Ananindeua[[#This Row],[CIF/CPF/CNPJ]])=14),relatorio_Ananindeua[[#This Row],[CIF/CPF/CNPJ]],relatorio_Ananindeua[[#This Row],[Coluna2]])</f>
        <v>13388388000191</v>
      </c>
      <c r="L4699" t="str">
        <f t="shared" si="74"/>
        <v>133******91</v>
      </c>
    </row>
    <row r="4700" spans="1:12" x14ac:dyDescent="0.25">
      <c r="A4700" t="s">
        <v>469</v>
      </c>
      <c r="B4700" t="s">
        <v>470</v>
      </c>
      <c r="C4700" t="s">
        <v>17</v>
      </c>
      <c r="D4700" s="1">
        <v>45299.942754629628</v>
      </c>
      <c r="E4700" s="18" t="s">
        <v>11</v>
      </c>
      <c r="F4700" s="13" t="s">
        <v>16</v>
      </c>
      <c r="G4700" t="s">
        <v>14</v>
      </c>
      <c r="H4700">
        <v>0</v>
      </c>
      <c r="I4700" s="2"/>
      <c r="J4700" s="4">
        <v>0</v>
      </c>
      <c r="K4700" t="str">
        <f>IF((LEN(relatorio_Ananindeua[[#This Row],[CIF/CPF/CNPJ]])=14),relatorio_Ananindeua[[#This Row],[CIF/CPF/CNPJ]],relatorio_Ananindeua[[#This Row],[Coluna2]])</f>
        <v>13432147000100</v>
      </c>
      <c r="L4700" t="str">
        <f t="shared" si="74"/>
        <v>134******00</v>
      </c>
    </row>
    <row r="4701" spans="1:12" x14ac:dyDescent="0.25">
      <c r="A4701" t="s">
        <v>85</v>
      </c>
      <c r="B4701" t="s">
        <v>86</v>
      </c>
      <c r="C4701" t="s">
        <v>17</v>
      </c>
      <c r="D4701" s="1">
        <v>45299.942766203705</v>
      </c>
      <c r="E4701" s="18" t="s">
        <v>11</v>
      </c>
      <c r="F4701" s="13" t="s">
        <v>16</v>
      </c>
      <c r="G4701" t="s">
        <v>14</v>
      </c>
      <c r="H4701">
        <v>0</v>
      </c>
      <c r="I4701" s="2"/>
      <c r="J4701" s="4">
        <v>0</v>
      </c>
      <c r="K4701" t="str">
        <f>IF((LEN(relatorio_Ananindeua[[#This Row],[CIF/CPF/CNPJ]])=14),relatorio_Ananindeua[[#This Row],[CIF/CPF/CNPJ]],relatorio_Ananindeua[[#This Row],[Coluna2]])</f>
        <v>08635266000112</v>
      </c>
      <c r="L4701" t="str">
        <f t="shared" si="74"/>
        <v>086******12</v>
      </c>
    </row>
    <row r="4702" spans="1:12" x14ac:dyDescent="0.25">
      <c r="A4702" t="s">
        <v>95</v>
      </c>
      <c r="B4702" t="s">
        <v>96</v>
      </c>
      <c r="C4702" t="s">
        <v>17</v>
      </c>
      <c r="D4702" s="1">
        <v>45299.942766203705</v>
      </c>
      <c r="E4702" s="18" t="s">
        <v>11</v>
      </c>
      <c r="F4702" s="13" t="s">
        <v>16</v>
      </c>
      <c r="G4702" t="s">
        <v>14</v>
      </c>
      <c r="H4702">
        <v>0</v>
      </c>
      <c r="I4702" s="2"/>
      <c r="J4702" s="4">
        <v>0</v>
      </c>
      <c r="K4702" t="str">
        <f>IF((LEN(relatorio_Ananindeua[[#This Row],[CIF/CPF/CNPJ]])=14),relatorio_Ananindeua[[#This Row],[CIF/CPF/CNPJ]],relatorio_Ananindeua[[#This Row],[Coluna2]])</f>
        <v>09634912000190</v>
      </c>
      <c r="L4702" t="str">
        <f t="shared" si="74"/>
        <v>096******90</v>
      </c>
    </row>
    <row r="4703" spans="1:12" x14ac:dyDescent="0.25">
      <c r="A4703" t="s">
        <v>98</v>
      </c>
      <c r="B4703" t="s">
        <v>99</v>
      </c>
      <c r="C4703" t="s">
        <v>17</v>
      </c>
      <c r="D4703" s="1">
        <v>45299.942766203705</v>
      </c>
      <c r="E4703" s="18" t="s">
        <v>11</v>
      </c>
      <c r="F4703" s="13" t="s">
        <v>16</v>
      </c>
      <c r="G4703" t="s">
        <v>14</v>
      </c>
      <c r="H4703">
        <v>0</v>
      </c>
      <c r="I4703" s="2"/>
      <c r="J4703" s="4">
        <v>0</v>
      </c>
      <c r="K4703" t="str">
        <f>IF((LEN(relatorio_Ananindeua[[#This Row],[CIF/CPF/CNPJ]])=14),relatorio_Ananindeua[[#This Row],[CIF/CPF/CNPJ]],relatorio_Ananindeua[[#This Row],[Coluna2]])</f>
        <v>11185775000103</v>
      </c>
      <c r="L4703" t="str">
        <f t="shared" si="74"/>
        <v>111******03</v>
      </c>
    </row>
    <row r="4704" spans="1:12" x14ac:dyDescent="0.25">
      <c r="A4704" t="s">
        <v>521</v>
      </c>
      <c r="B4704" t="s">
        <v>522</v>
      </c>
      <c r="C4704" t="s">
        <v>17</v>
      </c>
      <c r="D4704" s="1">
        <v>45299.942766203705</v>
      </c>
      <c r="E4704" s="18" t="s">
        <v>11</v>
      </c>
      <c r="F4704" s="13" t="s">
        <v>16</v>
      </c>
      <c r="G4704" t="s">
        <v>14</v>
      </c>
      <c r="H4704">
        <v>0</v>
      </c>
      <c r="I4704" s="2"/>
      <c r="J4704" s="4">
        <v>0</v>
      </c>
      <c r="K4704" t="str">
        <f>IF((LEN(relatorio_Ananindeua[[#This Row],[CIF/CPF/CNPJ]])=14),relatorio_Ananindeua[[#This Row],[CIF/CPF/CNPJ]],relatorio_Ananindeua[[#This Row],[Coluna2]])</f>
        <v>13739308000103</v>
      </c>
      <c r="L4704" t="str">
        <f t="shared" si="74"/>
        <v>137******03</v>
      </c>
    </row>
    <row r="4705" spans="1:12" x14ac:dyDescent="0.25">
      <c r="A4705" t="s">
        <v>2380</v>
      </c>
      <c r="B4705" t="s">
        <v>2381</v>
      </c>
      <c r="C4705" t="s">
        <v>17</v>
      </c>
      <c r="D4705" s="1">
        <v>45299.942858796298</v>
      </c>
      <c r="E4705" s="18" t="s">
        <v>11</v>
      </c>
      <c r="F4705" s="13" t="s">
        <v>16</v>
      </c>
      <c r="G4705" t="s">
        <v>14</v>
      </c>
      <c r="H4705">
        <v>0</v>
      </c>
      <c r="I4705" s="2"/>
      <c r="J4705" s="4">
        <v>0</v>
      </c>
      <c r="K4705" t="str">
        <f>IF((LEN(relatorio_Ananindeua[[#This Row],[CIF/CPF/CNPJ]])=14),relatorio_Ananindeua[[#This Row],[CIF/CPF/CNPJ]],relatorio_Ananindeua[[#This Row],[Coluna2]])</f>
        <v>28596725000103</v>
      </c>
      <c r="L4705" t="str">
        <f t="shared" si="74"/>
        <v>285******03</v>
      </c>
    </row>
    <row r="4706" spans="1:12" x14ac:dyDescent="0.25">
      <c r="A4706" t="s">
        <v>2382</v>
      </c>
      <c r="B4706" t="s">
        <v>2383</v>
      </c>
      <c r="C4706" t="s">
        <v>17</v>
      </c>
      <c r="D4706" s="1">
        <v>45299.942858796298</v>
      </c>
      <c r="E4706" s="18" t="s">
        <v>11</v>
      </c>
      <c r="F4706" s="13" t="s">
        <v>16</v>
      </c>
      <c r="G4706" t="s">
        <v>14</v>
      </c>
      <c r="H4706">
        <v>0</v>
      </c>
      <c r="I4706" s="2"/>
      <c r="J4706" s="4">
        <v>0</v>
      </c>
      <c r="K4706" t="str">
        <f>IF((LEN(relatorio_Ananindeua[[#This Row],[CIF/CPF/CNPJ]])=14),relatorio_Ananindeua[[#This Row],[CIF/CPF/CNPJ]],relatorio_Ananindeua[[#This Row],[Coluna2]])</f>
        <v>28599542000141</v>
      </c>
      <c r="L4706" t="str">
        <f t="shared" si="74"/>
        <v>285******41</v>
      </c>
    </row>
    <row r="4707" spans="1:12" x14ac:dyDescent="0.25">
      <c r="A4707" t="s">
        <v>2512</v>
      </c>
      <c r="B4707" t="s">
        <v>2513</v>
      </c>
      <c r="C4707" t="s">
        <v>17</v>
      </c>
      <c r="D4707" s="1">
        <v>45299.942893518521</v>
      </c>
      <c r="E4707" s="18" t="s">
        <v>11</v>
      </c>
      <c r="F4707" s="13" t="s">
        <v>16</v>
      </c>
      <c r="G4707" t="s">
        <v>14</v>
      </c>
      <c r="H4707">
        <v>0</v>
      </c>
      <c r="I4707" s="2"/>
      <c r="J4707" s="4">
        <v>0</v>
      </c>
      <c r="K4707" t="str">
        <f>IF((LEN(relatorio_Ananindeua[[#This Row],[CIF/CPF/CNPJ]])=14),relatorio_Ananindeua[[#This Row],[CIF/CPF/CNPJ]],relatorio_Ananindeua[[#This Row],[Coluna2]])</f>
        <v>29128015000111</v>
      </c>
      <c r="L4707" t="str">
        <f t="shared" si="74"/>
        <v>291******11</v>
      </c>
    </row>
    <row r="4708" spans="1:12" x14ac:dyDescent="0.25">
      <c r="A4708" t="s">
        <v>321</v>
      </c>
      <c r="B4708" t="s">
        <v>322</v>
      </c>
      <c r="C4708" t="s">
        <v>17</v>
      </c>
      <c r="D4708" s="1">
        <v>45299.94290509259</v>
      </c>
      <c r="E4708" s="18" t="s">
        <v>11</v>
      </c>
      <c r="F4708" s="13" t="s">
        <v>16</v>
      </c>
      <c r="G4708" t="s">
        <v>14</v>
      </c>
      <c r="H4708">
        <v>0</v>
      </c>
      <c r="I4708" s="2"/>
      <c r="J4708" s="4">
        <v>0</v>
      </c>
      <c r="K4708" t="str">
        <f>IF((LEN(relatorio_Ananindeua[[#This Row],[CIF/CPF/CNPJ]])=14),relatorio_Ananindeua[[#This Row],[CIF/CPF/CNPJ]],relatorio_Ananindeua[[#This Row],[Coluna2]])</f>
        <v>12736881000192</v>
      </c>
      <c r="L4708" t="str">
        <f t="shared" si="74"/>
        <v>127******92</v>
      </c>
    </row>
    <row r="4709" spans="1:12" x14ac:dyDescent="0.25">
      <c r="A4709" t="s">
        <v>162</v>
      </c>
      <c r="B4709" t="s">
        <v>163</v>
      </c>
      <c r="C4709" t="s">
        <v>17</v>
      </c>
      <c r="D4709" s="1">
        <v>45299.942916666667</v>
      </c>
      <c r="E4709" s="18" t="s">
        <v>11</v>
      </c>
      <c r="F4709" s="13" t="s">
        <v>16</v>
      </c>
      <c r="G4709" t="s">
        <v>14</v>
      </c>
      <c r="H4709">
        <v>0</v>
      </c>
      <c r="I4709" s="2"/>
      <c r="J4709" s="4">
        <v>0</v>
      </c>
      <c r="K4709" t="str">
        <f>IF((LEN(relatorio_Ananindeua[[#This Row],[CIF/CPF/CNPJ]])=14),relatorio_Ananindeua[[#This Row],[CIF/CPF/CNPJ]],relatorio_Ananindeua[[#This Row],[Coluna2]])</f>
        <v>11893330000170</v>
      </c>
      <c r="L4709" t="str">
        <f t="shared" si="74"/>
        <v>118******70</v>
      </c>
    </row>
    <row r="4710" spans="1:12" x14ac:dyDescent="0.25">
      <c r="A4710" t="s">
        <v>166</v>
      </c>
      <c r="B4710" t="s">
        <v>167</v>
      </c>
      <c r="C4710" t="s">
        <v>17</v>
      </c>
      <c r="D4710" s="1">
        <v>45299.942916666667</v>
      </c>
      <c r="E4710" s="18" t="s">
        <v>11</v>
      </c>
      <c r="F4710" s="13" t="s">
        <v>16</v>
      </c>
      <c r="G4710" t="s">
        <v>14</v>
      </c>
      <c r="H4710">
        <v>0</v>
      </c>
      <c r="I4710" s="2"/>
      <c r="J4710" s="4">
        <v>0</v>
      </c>
      <c r="K4710" t="str">
        <f>IF((LEN(relatorio_Ananindeua[[#This Row],[CIF/CPF/CNPJ]])=14),relatorio_Ananindeua[[#This Row],[CIF/CPF/CNPJ]],relatorio_Ananindeua[[#This Row],[Coluna2]])</f>
        <v>11914042000154</v>
      </c>
      <c r="L4710" t="str">
        <f t="shared" si="74"/>
        <v>119******54</v>
      </c>
    </row>
    <row r="4711" spans="1:12" x14ac:dyDescent="0.25">
      <c r="A4711" t="s">
        <v>188</v>
      </c>
      <c r="B4711" t="s">
        <v>189</v>
      </c>
      <c r="C4711" t="s">
        <v>17</v>
      </c>
      <c r="D4711" s="1">
        <v>45299.942916666667</v>
      </c>
      <c r="E4711" s="18" t="s">
        <v>11</v>
      </c>
      <c r="F4711" s="13" t="s">
        <v>16</v>
      </c>
      <c r="G4711" t="s">
        <v>14</v>
      </c>
      <c r="H4711">
        <v>0</v>
      </c>
      <c r="I4711" s="2"/>
      <c r="J4711" s="4">
        <v>0</v>
      </c>
      <c r="K4711" t="str">
        <f>IF((LEN(relatorio_Ananindeua[[#This Row],[CIF/CPF/CNPJ]])=14),relatorio_Ananindeua[[#This Row],[CIF/CPF/CNPJ]],relatorio_Ananindeua[[#This Row],[Coluna2]])</f>
        <v>12022212000159</v>
      </c>
      <c r="L4711" t="str">
        <f t="shared" si="74"/>
        <v>120******59</v>
      </c>
    </row>
    <row r="4712" spans="1:12" x14ac:dyDescent="0.25">
      <c r="A4712" t="s">
        <v>202</v>
      </c>
      <c r="B4712" t="s">
        <v>203</v>
      </c>
      <c r="C4712" t="s">
        <v>17</v>
      </c>
      <c r="D4712" s="1">
        <v>45299.942916666667</v>
      </c>
      <c r="E4712" s="18" t="s">
        <v>11</v>
      </c>
      <c r="F4712" s="13" t="s">
        <v>16</v>
      </c>
      <c r="G4712" t="s">
        <v>14</v>
      </c>
      <c r="H4712">
        <v>0</v>
      </c>
      <c r="I4712" s="2"/>
      <c r="J4712" s="4">
        <v>0</v>
      </c>
      <c r="K4712" t="str">
        <f>IF((LEN(relatorio_Ananindeua[[#This Row],[CIF/CPF/CNPJ]])=14),relatorio_Ananindeua[[#This Row],[CIF/CPF/CNPJ]],relatorio_Ananindeua[[#This Row],[Coluna2]])</f>
        <v>12149924000133</v>
      </c>
      <c r="L4712" t="str">
        <f t="shared" si="74"/>
        <v>121******33</v>
      </c>
    </row>
    <row r="4713" spans="1:12" x14ac:dyDescent="0.25">
      <c r="A4713" t="s">
        <v>307</v>
      </c>
      <c r="B4713" t="s">
        <v>308</v>
      </c>
      <c r="C4713" t="s">
        <v>17</v>
      </c>
      <c r="D4713" s="1">
        <v>45299.942916666667</v>
      </c>
      <c r="E4713" s="18" t="s">
        <v>11</v>
      </c>
      <c r="F4713" s="13" t="s">
        <v>16</v>
      </c>
      <c r="G4713" t="s">
        <v>14</v>
      </c>
      <c r="H4713">
        <v>0</v>
      </c>
      <c r="I4713" s="2"/>
      <c r="J4713" s="4">
        <v>0</v>
      </c>
      <c r="K4713" t="str">
        <f>IF((LEN(relatorio_Ananindeua[[#This Row],[CIF/CPF/CNPJ]])=14),relatorio_Ananindeua[[#This Row],[CIF/CPF/CNPJ]],relatorio_Ananindeua[[#This Row],[Coluna2]])</f>
        <v>12717687000160</v>
      </c>
      <c r="L4713" t="str">
        <f t="shared" si="74"/>
        <v>127******60</v>
      </c>
    </row>
    <row r="4714" spans="1:12" x14ac:dyDescent="0.25">
      <c r="A4714" t="s">
        <v>172</v>
      </c>
      <c r="B4714" t="s">
        <v>173</v>
      </c>
      <c r="C4714" t="s">
        <v>17</v>
      </c>
      <c r="D4714" s="1">
        <v>45299.942928240744</v>
      </c>
      <c r="E4714" s="18" t="s">
        <v>11</v>
      </c>
      <c r="F4714" s="13" t="s">
        <v>16</v>
      </c>
      <c r="G4714" t="s">
        <v>14</v>
      </c>
      <c r="H4714">
        <v>0</v>
      </c>
      <c r="I4714" s="2"/>
      <c r="J4714" s="4">
        <v>0</v>
      </c>
      <c r="K4714" t="str">
        <f>IF((LEN(relatorio_Ananindeua[[#This Row],[CIF/CPF/CNPJ]])=14),relatorio_Ananindeua[[#This Row],[CIF/CPF/CNPJ]],relatorio_Ananindeua[[#This Row],[Coluna2]])</f>
        <v>11982684000190</v>
      </c>
      <c r="L4714" t="str">
        <f t="shared" si="74"/>
        <v>119******90</v>
      </c>
    </row>
    <row r="4715" spans="1:12" x14ac:dyDescent="0.25">
      <c r="A4715" t="s">
        <v>251</v>
      </c>
      <c r="B4715" t="s">
        <v>252</v>
      </c>
      <c r="C4715" t="s">
        <v>17</v>
      </c>
      <c r="D4715" s="1">
        <v>45299.942928240744</v>
      </c>
      <c r="E4715" s="18" t="s">
        <v>11</v>
      </c>
      <c r="F4715" s="13" t="s">
        <v>16</v>
      </c>
      <c r="G4715" t="s">
        <v>14</v>
      </c>
      <c r="H4715">
        <v>0</v>
      </c>
      <c r="I4715" s="2"/>
      <c r="J4715" s="4">
        <v>0</v>
      </c>
      <c r="K4715" t="str">
        <f>IF((LEN(relatorio_Ananindeua[[#This Row],[CIF/CPF/CNPJ]])=14),relatorio_Ananindeua[[#This Row],[CIF/CPF/CNPJ]],relatorio_Ananindeua[[#This Row],[Coluna2]])</f>
        <v>12494426000128</v>
      </c>
      <c r="L4715" t="str">
        <f t="shared" si="74"/>
        <v>124******28</v>
      </c>
    </row>
    <row r="4716" spans="1:12" x14ac:dyDescent="0.25">
      <c r="A4716" t="s">
        <v>295</v>
      </c>
      <c r="B4716" t="s">
        <v>296</v>
      </c>
      <c r="C4716" t="s">
        <v>17</v>
      </c>
      <c r="D4716" s="1">
        <v>45299.942928240744</v>
      </c>
      <c r="E4716" s="18" t="s">
        <v>11</v>
      </c>
      <c r="F4716" s="13" t="s">
        <v>16</v>
      </c>
      <c r="G4716" t="s">
        <v>14</v>
      </c>
      <c r="H4716">
        <v>0</v>
      </c>
      <c r="I4716" s="2"/>
      <c r="J4716" s="4">
        <v>0</v>
      </c>
      <c r="K4716" t="str">
        <f>IF((LEN(relatorio_Ananindeua[[#This Row],[CIF/CPF/CNPJ]])=14),relatorio_Ananindeua[[#This Row],[CIF/CPF/CNPJ]],relatorio_Ananindeua[[#This Row],[Coluna2]])</f>
        <v>12692985000142</v>
      </c>
      <c r="L4716" t="str">
        <f t="shared" si="74"/>
        <v>126******42</v>
      </c>
    </row>
    <row r="4717" spans="1:12" x14ac:dyDescent="0.25">
      <c r="A4717" t="s">
        <v>343</v>
      </c>
      <c r="B4717" t="s">
        <v>344</v>
      </c>
      <c r="C4717" t="s">
        <v>17</v>
      </c>
      <c r="D4717" s="1">
        <v>45299.942928240744</v>
      </c>
      <c r="E4717" s="18" t="s">
        <v>11</v>
      </c>
      <c r="F4717" s="13" t="s">
        <v>16</v>
      </c>
      <c r="G4717" t="s">
        <v>14</v>
      </c>
      <c r="H4717">
        <v>0</v>
      </c>
      <c r="I4717" s="2"/>
      <c r="J4717" s="4">
        <v>0</v>
      </c>
      <c r="K4717" t="str">
        <f>IF((LEN(relatorio_Ananindeua[[#This Row],[CIF/CPF/CNPJ]])=14),relatorio_Ananindeua[[#This Row],[CIF/CPF/CNPJ]],relatorio_Ananindeua[[#This Row],[Coluna2]])</f>
        <v>12756153000142</v>
      </c>
      <c r="L4717" t="str">
        <f t="shared" si="74"/>
        <v>127******42</v>
      </c>
    </row>
    <row r="4718" spans="1:12" x14ac:dyDescent="0.25">
      <c r="A4718" t="s">
        <v>257</v>
      </c>
      <c r="B4718" t="s">
        <v>258</v>
      </c>
      <c r="C4718" t="s">
        <v>17</v>
      </c>
      <c r="D4718" s="1">
        <v>45299.942939814813</v>
      </c>
      <c r="E4718" s="18" t="s">
        <v>11</v>
      </c>
      <c r="F4718" s="13" t="s">
        <v>16</v>
      </c>
      <c r="G4718" t="s">
        <v>14</v>
      </c>
      <c r="H4718">
        <v>0</v>
      </c>
      <c r="I4718" s="2"/>
      <c r="J4718" s="4">
        <v>0</v>
      </c>
      <c r="K4718" t="str">
        <f>IF((LEN(relatorio_Ananindeua[[#This Row],[CIF/CPF/CNPJ]])=14),relatorio_Ananindeua[[#This Row],[CIF/CPF/CNPJ]],relatorio_Ananindeua[[#This Row],[Coluna2]])</f>
        <v>12502432000180</v>
      </c>
      <c r="L4718" t="str">
        <f t="shared" si="74"/>
        <v>125******80</v>
      </c>
    </row>
    <row r="4719" spans="1:12" x14ac:dyDescent="0.25">
      <c r="A4719" t="s">
        <v>277</v>
      </c>
      <c r="B4719" t="s">
        <v>278</v>
      </c>
      <c r="C4719" t="s">
        <v>17</v>
      </c>
      <c r="D4719" s="1">
        <v>45299.942939814813</v>
      </c>
      <c r="E4719" s="18" t="s">
        <v>11</v>
      </c>
      <c r="F4719" s="13" t="s">
        <v>16</v>
      </c>
      <c r="G4719" t="s">
        <v>14</v>
      </c>
      <c r="H4719">
        <v>0</v>
      </c>
      <c r="I4719" s="2"/>
      <c r="J4719" s="4">
        <v>0</v>
      </c>
      <c r="K4719" t="str">
        <f>IF((LEN(relatorio_Ananindeua[[#This Row],[CIF/CPF/CNPJ]])=14),relatorio_Ananindeua[[#This Row],[CIF/CPF/CNPJ]],relatorio_Ananindeua[[#This Row],[Coluna2]])</f>
        <v>12618199000103</v>
      </c>
      <c r="L4719" t="str">
        <f t="shared" si="74"/>
        <v>126******03</v>
      </c>
    </row>
    <row r="4720" spans="1:12" x14ac:dyDescent="0.25">
      <c r="A4720" t="s">
        <v>303</v>
      </c>
      <c r="B4720" t="s">
        <v>304</v>
      </c>
      <c r="C4720" t="s">
        <v>17</v>
      </c>
      <c r="D4720" s="1">
        <v>45299.942939814813</v>
      </c>
      <c r="E4720" s="18" t="s">
        <v>11</v>
      </c>
      <c r="F4720" s="13" t="s">
        <v>16</v>
      </c>
      <c r="G4720" t="s">
        <v>14</v>
      </c>
      <c r="H4720">
        <v>0</v>
      </c>
      <c r="I4720" s="2"/>
      <c r="J4720" s="4">
        <v>0</v>
      </c>
      <c r="K4720" t="str">
        <f>IF((LEN(relatorio_Ananindeua[[#This Row],[CIF/CPF/CNPJ]])=14),relatorio_Ananindeua[[#This Row],[CIF/CPF/CNPJ]],relatorio_Ananindeua[[#This Row],[Coluna2]])</f>
        <v>12704673000101</v>
      </c>
      <c r="L4720" t="str">
        <f t="shared" si="74"/>
        <v>127******01</v>
      </c>
    </row>
    <row r="4721" spans="1:12" x14ac:dyDescent="0.25">
      <c r="A4721" t="s">
        <v>311</v>
      </c>
      <c r="B4721" t="s">
        <v>312</v>
      </c>
      <c r="C4721" t="s">
        <v>17</v>
      </c>
      <c r="D4721" s="1">
        <v>45299.94295138889</v>
      </c>
      <c r="E4721" s="18" t="s">
        <v>11</v>
      </c>
      <c r="F4721" s="13" t="s">
        <v>16</v>
      </c>
      <c r="G4721" t="s">
        <v>14</v>
      </c>
      <c r="H4721">
        <v>0</v>
      </c>
      <c r="I4721" s="2"/>
      <c r="J4721" s="4">
        <v>0</v>
      </c>
      <c r="K4721" t="str">
        <f>IF((LEN(relatorio_Ananindeua[[#This Row],[CIF/CPF/CNPJ]])=14),relatorio_Ananindeua[[#This Row],[CIF/CPF/CNPJ]],relatorio_Ananindeua[[#This Row],[Coluna2]])</f>
        <v>12727315000114</v>
      </c>
      <c r="L4721" t="str">
        <f t="shared" si="74"/>
        <v>127******14</v>
      </c>
    </row>
    <row r="4722" spans="1:12" x14ac:dyDescent="0.25">
      <c r="A4722" t="s">
        <v>329</v>
      </c>
      <c r="B4722" t="s">
        <v>330</v>
      </c>
      <c r="C4722" t="s">
        <v>17</v>
      </c>
      <c r="D4722" s="1">
        <v>45299.94295138889</v>
      </c>
      <c r="E4722" s="18" t="s">
        <v>11</v>
      </c>
      <c r="F4722" s="13" t="s">
        <v>16</v>
      </c>
      <c r="G4722" t="s">
        <v>14</v>
      </c>
      <c r="H4722">
        <v>0</v>
      </c>
      <c r="I4722" s="2"/>
      <c r="J4722" s="4">
        <v>0</v>
      </c>
      <c r="K4722" t="str">
        <f>IF((LEN(relatorio_Ananindeua[[#This Row],[CIF/CPF/CNPJ]])=14),relatorio_Ananindeua[[#This Row],[CIF/CPF/CNPJ]],relatorio_Ananindeua[[#This Row],[Coluna2]])</f>
        <v>12738356000106</v>
      </c>
      <c r="L4722" t="str">
        <f t="shared" si="74"/>
        <v>127******06</v>
      </c>
    </row>
    <row r="4723" spans="1:12" x14ac:dyDescent="0.25">
      <c r="A4723" t="s">
        <v>333</v>
      </c>
      <c r="B4723" t="s">
        <v>334</v>
      </c>
      <c r="C4723" t="s">
        <v>17</v>
      </c>
      <c r="D4723" s="1">
        <v>45299.942974537036</v>
      </c>
      <c r="E4723" s="18" t="s">
        <v>11</v>
      </c>
      <c r="F4723" s="13" t="s">
        <v>16</v>
      </c>
      <c r="G4723" t="s">
        <v>14</v>
      </c>
      <c r="H4723">
        <v>0</v>
      </c>
      <c r="I4723" s="2"/>
      <c r="J4723" s="4">
        <v>0</v>
      </c>
      <c r="K4723" t="str">
        <f>IF((LEN(relatorio_Ananindeua[[#This Row],[CIF/CPF/CNPJ]])=14),relatorio_Ananindeua[[#This Row],[CIF/CPF/CNPJ]],relatorio_Ananindeua[[#This Row],[Coluna2]])</f>
        <v>12738768000146</v>
      </c>
      <c r="L4723" t="str">
        <f t="shared" si="74"/>
        <v>127******46</v>
      </c>
    </row>
    <row r="4724" spans="1:12" x14ac:dyDescent="0.25">
      <c r="A4724" t="s">
        <v>184</v>
      </c>
      <c r="B4724" t="s">
        <v>185</v>
      </c>
      <c r="C4724" t="s">
        <v>17</v>
      </c>
      <c r="D4724" s="1">
        <v>45299.942986111113</v>
      </c>
      <c r="E4724" s="18" t="s">
        <v>11</v>
      </c>
      <c r="F4724" s="13" t="s">
        <v>16</v>
      </c>
      <c r="G4724" t="s">
        <v>14</v>
      </c>
      <c r="H4724">
        <v>0</v>
      </c>
      <c r="I4724" s="2"/>
      <c r="J4724" s="4">
        <v>0</v>
      </c>
      <c r="K4724" t="str">
        <f>IF((LEN(relatorio_Ananindeua[[#This Row],[CIF/CPF/CNPJ]])=14),relatorio_Ananindeua[[#This Row],[CIF/CPF/CNPJ]],relatorio_Ananindeua[[#This Row],[Coluna2]])</f>
        <v>12009509000184</v>
      </c>
      <c r="L4724" t="str">
        <f t="shared" si="74"/>
        <v>120******84</v>
      </c>
    </row>
    <row r="4725" spans="1:12" x14ac:dyDescent="0.25">
      <c r="A4725" t="s">
        <v>198</v>
      </c>
      <c r="B4725" t="s">
        <v>199</v>
      </c>
      <c r="C4725" t="s">
        <v>17</v>
      </c>
      <c r="D4725" s="1">
        <v>45299.942986111113</v>
      </c>
      <c r="E4725" s="18" t="s">
        <v>11</v>
      </c>
      <c r="F4725" s="13" t="s">
        <v>16</v>
      </c>
      <c r="G4725" t="s">
        <v>14</v>
      </c>
      <c r="H4725">
        <v>0</v>
      </c>
      <c r="I4725" s="2"/>
      <c r="J4725" s="4">
        <v>0</v>
      </c>
      <c r="K4725" t="str">
        <f>IF((LEN(relatorio_Ananindeua[[#This Row],[CIF/CPF/CNPJ]])=14),relatorio_Ananindeua[[#This Row],[CIF/CPF/CNPJ]],relatorio_Ananindeua[[#This Row],[Coluna2]])</f>
        <v>12081393000194</v>
      </c>
      <c r="L4725" t="str">
        <f t="shared" si="74"/>
        <v>120******94</v>
      </c>
    </row>
    <row r="4726" spans="1:12" x14ac:dyDescent="0.25">
      <c r="A4726" t="s">
        <v>233</v>
      </c>
      <c r="B4726" t="s">
        <v>234</v>
      </c>
      <c r="C4726" t="s">
        <v>17</v>
      </c>
      <c r="D4726" s="1">
        <v>45299.942986111113</v>
      </c>
      <c r="E4726" s="18" t="s">
        <v>11</v>
      </c>
      <c r="F4726" s="13" t="s">
        <v>16</v>
      </c>
      <c r="G4726" t="s">
        <v>14</v>
      </c>
      <c r="H4726">
        <v>0</v>
      </c>
      <c r="I4726" s="2"/>
      <c r="J4726" s="4">
        <v>0</v>
      </c>
      <c r="K4726" t="str">
        <f>IF((LEN(relatorio_Ananindeua[[#This Row],[CIF/CPF/CNPJ]])=14),relatorio_Ananindeua[[#This Row],[CIF/CPF/CNPJ]],relatorio_Ananindeua[[#This Row],[Coluna2]])</f>
        <v>12432991000160</v>
      </c>
      <c r="L4726" t="str">
        <f t="shared" si="74"/>
        <v>124******60</v>
      </c>
    </row>
    <row r="4727" spans="1:12" x14ac:dyDescent="0.25">
      <c r="A4727" t="s">
        <v>261</v>
      </c>
      <c r="B4727" t="s">
        <v>262</v>
      </c>
      <c r="C4727" t="s">
        <v>17</v>
      </c>
      <c r="D4727" s="1">
        <v>45299.942997685182</v>
      </c>
      <c r="E4727" s="18" t="s">
        <v>11</v>
      </c>
      <c r="F4727" s="13" t="s">
        <v>16</v>
      </c>
      <c r="G4727" t="s">
        <v>14</v>
      </c>
      <c r="H4727">
        <v>0</v>
      </c>
      <c r="I4727" s="2"/>
      <c r="J4727" s="4">
        <v>0</v>
      </c>
      <c r="K4727" t="str">
        <f>IF((LEN(relatorio_Ananindeua[[#This Row],[CIF/CPF/CNPJ]])=14),relatorio_Ananindeua[[#This Row],[CIF/CPF/CNPJ]],relatorio_Ananindeua[[#This Row],[Coluna2]])</f>
        <v>12531929000126</v>
      </c>
      <c r="L4727" t="str">
        <f t="shared" si="74"/>
        <v>125******26</v>
      </c>
    </row>
    <row r="4728" spans="1:12" x14ac:dyDescent="0.25">
      <c r="A4728" t="s">
        <v>325</v>
      </c>
      <c r="B4728" t="s">
        <v>326</v>
      </c>
      <c r="C4728" t="s">
        <v>17</v>
      </c>
      <c r="D4728" s="1">
        <v>45299.942997685182</v>
      </c>
      <c r="E4728" s="18" t="s">
        <v>11</v>
      </c>
      <c r="F4728" s="13" t="s">
        <v>16</v>
      </c>
      <c r="G4728" t="s">
        <v>14</v>
      </c>
      <c r="H4728">
        <v>0</v>
      </c>
      <c r="I4728" s="2"/>
      <c r="J4728" s="4">
        <v>0</v>
      </c>
      <c r="K4728" t="str">
        <f>IF((LEN(relatorio_Ananindeua[[#This Row],[CIF/CPF/CNPJ]])=14),relatorio_Ananindeua[[#This Row],[CIF/CPF/CNPJ]],relatorio_Ananindeua[[#This Row],[Coluna2]])</f>
        <v>12737564000190</v>
      </c>
      <c r="L4728" t="str">
        <f t="shared" si="74"/>
        <v>127******90</v>
      </c>
    </row>
    <row r="4729" spans="1:12" x14ac:dyDescent="0.25">
      <c r="A4729" t="s">
        <v>341</v>
      </c>
      <c r="B4729" t="s">
        <v>342</v>
      </c>
      <c r="C4729" t="s">
        <v>17</v>
      </c>
      <c r="D4729" s="1">
        <v>45299.942997685182</v>
      </c>
      <c r="E4729" s="18" t="s">
        <v>11</v>
      </c>
      <c r="F4729" s="13" t="s">
        <v>16</v>
      </c>
      <c r="G4729" t="s">
        <v>14</v>
      </c>
      <c r="H4729">
        <v>0</v>
      </c>
      <c r="I4729" s="2"/>
      <c r="J4729" s="4">
        <v>0</v>
      </c>
      <c r="K4729" t="str">
        <f>IF((LEN(relatorio_Ananindeua[[#This Row],[CIF/CPF/CNPJ]])=14),relatorio_Ananindeua[[#This Row],[CIF/CPF/CNPJ]],relatorio_Ananindeua[[#This Row],[Coluna2]])</f>
        <v>12754059000154</v>
      </c>
      <c r="L4729" t="str">
        <f t="shared" si="74"/>
        <v>127******54</v>
      </c>
    </row>
    <row r="4730" spans="1:12" x14ac:dyDescent="0.25">
      <c r="A4730" t="s">
        <v>269</v>
      </c>
      <c r="B4730" t="s">
        <v>270</v>
      </c>
      <c r="C4730" t="s">
        <v>17</v>
      </c>
      <c r="D4730" s="1">
        <v>45299.943009259259</v>
      </c>
      <c r="E4730" s="18" t="s">
        <v>11</v>
      </c>
      <c r="F4730" s="13" t="s">
        <v>16</v>
      </c>
      <c r="G4730" t="s">
        <v>14</v>
      </c>
      <c r="H4730">
        <v>0</v>
      </c>
      <c r="I4730" s="2"/>
      <c r="J4730" s="4">
        <v>0</v>
      </c>
      <c r="K4730" t="str">
        <f>IF((LEN(relatorio_Ananindeua[[#This Row],[CIF/CPF/CNPJ]])=14),relatorio_Ananindeua[[#This Row],[CIF/CPF/CNPJ]],relatorio_Ananindeua[[#This Row],[Coluna2]])</f>
        <v>12565960000188</v>
      </c>
      <c r="L4730" t="str">
        <f t="shared" si="74"/>
        <v>125******88</v>
      </c>
    </row>
    <row r="4731" spans="1:12" x14ac:dyDescent="0.25">
      <c r="A4731" t="s">
        <v>317</v>
      </c>
      <c r="B4731" t="s">
        <v>318</v>
      </c>
      <c r="C4731" t="s">
        <v>17</v>
      </c>
      <c r="D4731" s="1">
        <v>45299.943009259259</v>
      </c>
      <c r="E4731" s="18" t="s">
        <v>11</v>
      </c>
      <c r="F4731" s="13" t="s">
        <v>16</v>
      </c>
      <c r="G4731" t="s">
        <v>14</v>
      </c>
      <c r="H4731">
        <v>0</v>
      </c>
      <c r="I4731" s="2"/>
      <c r="J4731" s="4">
        <v>0</v>
      </c>
      <c r="K4731" t="str">
        <f>IF((LEN(relatorio_Ananindeua[[#This Row],[CIF/CPF/CNPJ]])=14),relatorio_Ananindeua[[#This Row],[CIF/CPF/CNPJ]],relatorio_Ananindeua[[#This Row],[Coluna2]])</f>
        <v>12731714000159</v>
      </c>
      <c r="L4731" t="str">
        <f t="shared" si="74"/>
        <v>127******59</v>
      </c>
    </row>
    <row r="4732" spans="1:12" x14ac:dyDescent="0.25">
      <c r="A4732" t="s">
        <v>168</v>
      </c>
      <c r="B4732" t="s">
        <v>169</v>
      </c>
      <c r="C4732" t="s">
        <v>17</v>
      </c>
      <c r="D4732" s="1">
        <v>45299.943020833336</v>
      </c>
      <c r="E4732" s="18" t="s">
        <v>11</v>
      </c>
      <c r="F4732" s="13" t="s">
        <v>16</v>
      </c>
      <c r="G4732" t="s">
        <v>14</v>
      </c>
      <c r="H4732">
        <v>0</v>
      </c>
      <c r="I4732" s="2"/>
      <c r="J4732" s="4">
        <v>0</v>
      </c>
      <c r="K4732" t="str">
        <f>IF((LEN(relatorio_Ananindeua[[#This Row],[CIF/CPF/CNPJ]])=14),relatorio_Ananindeua[[#This Row],[CIF/CPF/CNPJ]],relatorio_Ananindeua[[#This Row],[Coluna2]])</f>
        <v>11939228000168</v>
      </c>
      <c r="L4732" t="str">
        <f t="shared" si="74"/>
        <v>119******68</v>
      </c>
    </row>
    <row r="4733" spans="1:12" x14ac:dyDescent="0.25">
      <c r="A4733" t="s">
        <v>204</v>
      </c>
      <c r="B4733" t="s">
        <v>205</v>
      </c>
      <c r="C4733" t="s">
        <v>17</v>
      </c>
      <c r="D4733" s="1">
        <v>45299.943020833336</v>
      </c>
      <c r="E4733" s="18" t="s">
        <v>11</v>
      </c>
      <c r="F4733" s="13" t="s">
        <v>16</v>
      </c>
      <c r="G4733" t="s">
        <v>14</v>
      </c>
      <c r="H4733">
        <v>0</v>
      </c>
      <c r="I4733" s="2"/>
      <c r="J4733" s="4">
        <v>0</v>
      </c>
      <c r="K4733" t="str">
        <f>IF((LEN(relatorio_Ananindeua[[#This Row],[CIF/CPF/CNPJ]])=14),relatorio_Ananindeua[[#This Row],[CIF/CPF/CNPJ]],relatorio_Ananindeua[[#This Row],[Coluna2]])</f>
        <v>12154949000125</v>
      </c>
      <c r="L4733" t="str">
        <f t="shared" si="74"/>
        <v>121******25</v>
      </c>
    </row>
    <row r="4734" spans="1:12" x14ac:dyDescent="0.25">
      <c r="A4734" t="s">
        <v>241</v>
      </c>
      <c r="B4734" t="s">
        <v>242</v>
      </c>
      <c r="C4734" t="s">
        <v>17</v>
      </c>
      <c r="D4734" s="1">
        <v>45299.943020833336</v>
      </c>
      <c r="E4734" s="18" t="s">
        <v>11</v>
      </c>
      <c r="F4734" s="13" t="s">
        <v>16</v>
      </c>
      <c r="G4734" t="s">
        <v>14</v>
      </c>
      <c r="H4734">
        <v>0</v>
      </c>
      <c r="I4734" s="2"/>
      <c r="J4734" s="4">
        <v>0</v>
      </c>
      <c r="K4734" t="str">
        <f>IF((LEN(relatorio_Ananindeua[[#This Row],[CIF/CPF/CNPJ]])=14),relatorio_Ananindeua[[#This Row],[CIF/CPF/CNPJ]],relatorio_Ananindeua[[#This Row],[Coluna2]])</f>
        <v>12477599000138</v>
      </c>
      <c r="L4734" t="str">
        <f t="shared" si="74"/>
        <v>124******38</v>
      </c>
    </row>
    <row r="4735" spans="1:12" x14ac:dyDescent="0.25">
      <c r="A4735" t="s">
        <v>237</v>
      </c>
      <c r="B4735" t="s">
        <v>238</v>
      </c>
      <c r="C4735" t="s">
        <v>17</v>
      </c>
      <c r="D4735" s="1">
        <v>45299.943032407406</v>
      </c>
      <c r="E4735" s="18" t="s">
        <v>11</v>
      </c>
      <c r="F4735" s="13" t="s">
        <v>16</v>
      </c>
      <c r="G4735" t="s">
        <v>14</v>
      </c>
      <c r="H4735">
        <v>0</v>
      </c>
      <c r="I4735" s="2"/>
      <c r="J4735" s="4">
        <v>0</v>
      </c>
      <c r="K4735" t="str">
        <f>IF((LEN(relatorio_Ananindeua[[#This Row],[CIF/CPF/CNPJ]])=14),relatorio_Ananindeua[[#This Row],[CIF/CPF/CNPJ]],relatorio_Ananindeua[[#This Row],[Coluna2]])</f>
        <v>12451190000142</v>
      </c>
      <c r="L4735" t="str">
        <f t="shared" si="74"/>
        <v>124******42</v>
      </c>
    </row>
    <row r="4736" spans="1:12" x14ac:dyDescent="0.25">
      <c r="A4736" t="s">
        <v>249</v>
      </c>
      <c r="B4736" t="s">
        <v>250</v>
      </c>
      <c r="C4736" t="s">
        <v>17</v>
      </c>
      <c r="D4736" s="1">
        <v>45299.943032407406</v>
      </c>
      <c r="E4736" s="18" t="s">
        <v>11</v>
      </c>
      <c r="F4736" s="13" t="s">
        <v>16</v>
      </c>
      <c r="G4736" t="s">
        <v>14</v>
      </c>
      <c r="H4736">
        <v>0</v>
      </c>
      <c r="I4736" s="2"/>
      <c r="J4736" s="4">
        <v>0</v>
      </c>
      <c r="K4736" t="str">
        <f>IF((LEN(relatorio_Ananindeua[[#This Row],[CIF/CPF/CNPJ]])=14),relatorio_Ananindeua[[#This Row],[CIF/CPF/CNPJ]],relatorio_Ananindeua[[#This Row],[Coluna2]])</f>
        <v>12494270000185</v>
      </c>
      <c r="L4736" t="str">
        <f t="shared" si="74"/>
        <v>124******85</v>
      </c>
    </row>
    <row r="4737" spans="1:12" x14ac:dyDescent="0.25">
      <c r="A4737" t="s">
        <v>253</v>
      </c>
      <c r="B4737" t="s">
        <v>254</v>
      </c>
      <c r="C4737" t="s">
        <v>17</v>
      </c>
      <c r="D4737" s="1">
        <v>45299.943032407406</v>
      </c>
      <c r="E4737" s="18" t="s">
        <v>11</v>
      </c>
      <c r="F4737" s="13" t="s">
        <v>16</v>
      </c>
      <c r="G4737" t="s">
        <v>14</v>
      </c>
      <c r="H4737">
        <v>0</v>
      </c>
      <c r="I4737" s="2"/>
      <c r="J4737" s="4">
        <v>0</v>
      </c>
      <c r="K4737" t="str">
        <f>IF((LEN(relatorio_Ananindeua[[#This Row],[CIF/CPF/CNPJ]])=14),relatorio_Ananindeua[[#This Row],[CIF/CPF/CNPJ]],relatorio_Ananindeua[[#This Row],[Coluna2]])</f>
        <v>12495128000152</v>
      </c>
      <c r="L4737" t="str">
        <f t="shared" si="74"/>
        <v>124******52</v>
      </c>
    </row>
    <row r="4738" spans="1:12" x14ac:dyDescent="0.25">
      <c r="A4738" t="s">
        <v>287</v>
      </c>
      <c r="B4738" t="s">
        <v>288</v>
      </c>
      <c r="C4738" t="s">
        <v>17</v>
      </c>
      <c r="D4738" s="1">
        <v>45299.943032407406</v>
      </c>
      <c r="E4738" s="18" t="s">
        <v>11</v>
      </c>
      <c r="F4738" s="13" t="s">
        <v>16</v>
      </c>
      <c r="G4738" t="s">
        <v>14</v>
      </c>
      <c r="H4738">
        <v>0</v>
      </c>
      <c r="I4738" s="2"/>
      <c r="J4738" s="4">
        <v>0</v>
      </c>
      <c r="K4738" t="str">
        <f>IF((LEN(relatorio_Ananindeua[[#This Row],[CIF/CPF/CNPJ]])=14),relatorio_Ananindeua[[#This Row],[CIF/CPF/CNPJ]],relatorio_Ananindeua[[#This Row],[Coluna2]])</f>
        <v>12686105000125</v>
      </c>
      <c r="L4738" t="str">
        <f t="shared" si="74"/>
        <v>126******25</v>
      </c>
    </row>
    <row r="4739" spans="1:12" x14ac:dyDescent="0.25">
      <c r="A4739" t="s">
        <v>243</v>
      </c>
      <c r="B4739" t="s">
        <v>244</v>
      </c>
      <c r="C4739" t="s">
        <v>17</v>
      </c>
      <c r="D4739" s="1">
        <v>45299.943043981482</v>
      </c>
      <c r="E4739" s="18" t="s">
        <v>11</v>
      </c>
      <c r="F4739" s="13" t="s">
        <v>16</v>
      </c>
      <c r="G4739" t="s">
        <v>14</v>
      </c>
      <c r="H4739">
        <v>0</v>
      </c>
      <c r="I4739" s="2"/>
      <c r="J4739" s="4">
        <v>0</v>
      </c>
      <c r="K4739" t="str">
        <f>IF((LEN(relatorio_Ananindeua[[#This Row],[CIF/CPF/CNPJ]])=14),relatorio_Ananindeua[[#This Row],[CIF/CPF/CNPJ]],relatorio_Ananindeua[[#This Row],[Coluna2]])</f>
        <v>12479963000107</v>
      </c>
      <c r="L4739" t="str">
        <f t="shared" si="74"/>
        <v>124******07</v>
      </c>
    </row>
    <row r="4740" spans="1:12" x14ac:dyDescent="0.25">
      <c r="A4740" t="s">
        <v>327</v>
      </c>
      <c r="B4740" t="s">
        <v>328</v>
      </c>
      <c r="C4740" t="s">
        <v>17</v>
      </c>
      <c r="D4740" s="1">
        <v>45299.943043981482</v>
      </c>
      <c r="E4740" s="18" t="s">
        <v>11</v>
      </c>
      <c r="F4740" s="13" t="s">
        <v>16</v>
      </c>
      <c r="G4740" t="s">
        <v>14</v>
      </c>
      <c r="H4740">
        <v>0</v>
      </c>
      <c r="I4740" s="2"/>
      <c r="J4740" s="4">
        <v>0</v>
      </c>
      <c r="K4740" t="str">
        <f>IF((LEN(relatorio_Ananindeua[[#This Row],[CIF/CPF/CNPJ]])=14),relatorio_Ananindeua[[#This Row],[CIF/CPF/CNPJ]],relatorio_Ananindeua[[#This Row],[Coluna2]])</f>
        <v>12738168000188</v>
      </c>
      <c r="L4740" t="str">
        <f t="shared" si="74"/>
        <v>127******88</v>
      </c>
    </row>
    <row r="4741" spans="1:12" x14ac:dyDescent="0.25">
      <c r="A4741" t="s">
        <v>339</v>
      </c>
      <c r="B4741" t="s">
        <v>340</v>
      </c>
      <c r="C4741" t="s">
        <v>17</v>
      </c>
      <c r="D4741" s="1">
        <v>45299.943043981482</v>
      </c>
      <c r="E4741" s="18" t="s">
        <v>11</v>
      </c>
      <c r="F4741" s="13" t="s">
        <v>16</v>
      </c>
      <c r="G4741" t="s">
        <v>14</v>
      </c>
      <c r="H4741">
        <v>0</v>
      </c>
      <c r="I4741" s="2"/>
      <c r="J4741" s="4">
        <v>0</v>
      </c>
      <c r="K4741" t="str">
        <f>IF((LEN(relatorio_Ananindeua[[#This Row],[CIF/CPF/CNPJ]])=14),relatorio_Ananindeua[[#This Row],[CIF/CPF/CNPJ]],relatorio_Ananindeua[[#This Row],[Coluna2]])</f>
        <v>12753605000132</v>
      </c>
      <c r="L4741" t="str">
        <f t="shared" si="74"/>
        <v>127******32</v>
      </c>
    </row>
    <row r="4742" spans="1:12" x14ac:dyDescent="0.25">
      <c r="A4742" t="s">
        <v>196</v>
      </c>
      <c r="B4742" t="s">
        <v>197</v>
      </c>
      <c r="C4742" t="s">
        <v>17</v>
      </c>
      <c r="D4742" s="1">
        <v>45299.943055555559</v>
      </c>
      <c r="E4742" s="18" t="s">
        <v>11</v>
      </c>
      <c r="F4742" s="13" t="s">
        <v>16</v>
      </c>
      <c r="G4742" t="s">
        <v>14</v>
      </c>
      <c r="H4742">
        <v>0</v>
      </c>
      <c r="I4742" s="2"/>
      <c r="J4742" s="4">
        <v>0</v>
      </c>
      <c r="K4742" t="str">
        <f>IF((LEN(relatorio_Ananindeua[[#This Row],[CIF/CPF/CNPJ]])=14),relatorio_Ananindeua[[#This Row],[CIF/CPF/CNPJ]],relatorio_Ananindeua[[#This Row],[Coluna2]])</f>
        <v>12074554000112</v>
      </c>
      <c r="L4742" t="str">
        <f t="shared" si="74"/>
        <v>120******12</v>
      </c>
    </row>
    <row r="4743" spans="1:12" x14ac:dyDescent="0.25">
      <c r="A4743" t="s">
        <v>279</v>
      </c>
      <c r="B4743" t="s">
        <v>280</v>
      </c>
      <c r="C4743" t="s">
        <v>17</v>
      </c>
      <c r="D4743" s="1">
        <v>45299.943055555559</v>
      </c>
      <c r="E4743" s="18" t="s">
        <v>11</v>
      </c>
      <c r="F4743" s="13" t="s">
        <v>16</v>
      </c>
      <c r="G4743" t="s">
        <v>14</v>
      </c>
      <c r="H4743">
        <v>0</v>
      </c>
      <c r="I4743" s="2"/>
      <c r="J4743" s="4">
        <v>0</v>
      </c>
      <c r="K4743" t="str">
        <f>IF((LEN(relatorio_Ananindeua[[#This Row],[CIF/CPF/CNPJ]])=14),relatorio_Ananindeua[[#This Row],[CIF/CPF/CNPJ]],relatorio_Ananindeua[[#This Row],[Coluna2]])</f>
        <v>12618961000143</v>
      </c>
      <c r="L4743" t="str">
        <f t="shared" si="74"/>
        <v>126******43</v>
      </c>
    </row>
    <row r="4744" spans="1:12" x14ac:dyDescent="0.25">
      <c r="A4744" t="s">
        <v>289</v>
      </c>
      <c r="B4744" t="s">
        <v>290</v>
      </c>
      <c r="C4744" t="s">
        <v>17</v>
      </c>
      <c r="D4744" s="1">
        <v>45299.943055555559</v>
      </c>
      <c r="E4744" s="18" t="s">
        <v>11</v>
      </c>
      <c r="F4744" s="13" t="s">
        <v>16</v>
      </c>
      <c r="G4744" t="s">
        <v>14</v>
      </c>
      <c r="H4744">
        <v>0</v>
      </c>
      <c r="I4744" s="2"/>
      <c r="J4744" s="4">
        <v>0</v>
      </c>
      <c r="K4744" t="str">
        <f>IF((LEN(relatorio_Ananindeua[[#This Row],[CIF/CPF/CNPJ]])=14),relatorio_Ananindeua[[#This Row],[CIF/CPF/CNPJ]],relatorio_Ananindeua[[#This Row],[Coluna2]])</f>
        <v>12686672000181</v>
      </c>
      <c r="L4744" t="str">
        <f t="shared" si="74"/>
        <v>126******81</v>
      </c>
    </row>
    <row r="4745" spans="1:12" x14ac:dyDescent="0.25">
      <c r="A4745" t="s">
        <v>293</v>
      </c>
      <c r="B4745" t="s">
        <v>294</v>
      </c>
      <c r="C4745" t="s">
        <v>17</v>
      </c>
      <c r="D4745" s="1">
        <v>45299.943055555559</v>
      </c>
      <c r="E4745" s="18" t="s">
        <v>11</v>
      </c>
      <c r="F4745" s="13" t="s">
        <v>16</v>
      </c>
      <c r="G4745" t="s">
        <v>14</v>
      </c>
      <c r="H4745">
        <v>0</v>
      </c>
      <c r="I4745" s="2"/>
      <c r="J4745" s="4">
        <v>0</v>
      </c>
      <c r="K4745" t="str">
        <f>IF((LEN(relatorio_Ananindeua[[#This Row],[CIF/CPF/CNPJ]])=14),relatorio_Ananindeua[[#This Row],[CIF/CPF/CNPJ]],relatorio_Ananindeua[[#This Row],[Coluna2]])</f>
        <v>12692724000122</v>
      </c>
      <c r="L4745" t="str">
        <f t="shared" si="74"/>
        <v>126******22</v>
      </c>
    </row>
    <row r="4746" spans="1:12" x14ac:dyDescent="0.25">
      <c r="A4746" t="s">
        <v>301</v>
      </c>
      <c r="B4746" t="s">
        <v>302</v>
      </c>
      <c r="C4746" t="s">
        <v>17</v>
      </c>
      <c r="D4746" s="1">
        <v>45299.943055555559</v>
      </c>
      <c r="E4746" s="18" t="s">
        <v>11</v>
      </c>
      <c r="F4746" s="13" t="s">
        <v>16</v>
      </c>
      <c r="G4746" t="s">
        <v>14</v>
      </c>
      <c r="H4746">
        <v>0</v>
      </c>
      <c r="I4746" s="2"/>
      <c r="J4746" s="4">
        <v>0</v>
      </c>
      <c r="K4746" t="str">
        <f>IF((LEN(relatorio_Ananindeua[[#This Row],[CIF/CPF/CNPJ]])=14),relatorio_Ananindeua[[#This Row],[CIF/CPF/CNPJ]],relatorio_Ananindeua[[#This Row],[Coluna2]])</f>
        <v>12703854000113</v>
      </c>
      <c r="L4746" t="str">
        <f t="shared" si="74"/>
        <v>127******13</v>
      </c>
    </row>
    <row r="4747" spans="1:12" x14ac:dyDescent="0.25">
      <c r="A4747" t="s">
        <v>309</v>
      </c>
      <c r="B4747" t="s">
        <v>310</v>
      </c>
      <c r="C4747" t="s">
        <v>17</v>
      </c>
      <c r="D4747" s="1">
        <v>45299.943055555559</v>
      </c>
      <c r="E4747" s="18" t="s">
        <v>11</v>
      </c>
      <c r="F4747" s="13" t="s">
        <v>16</v>
      </c>
      <c r="G4747" t="s">
        <v>14</v>
      </c>
      <c r="H4747">
        <v>0</v>
      </c>
      <c r="I4747" s="2"/>
      <c r="J4747" s="4">
        <v>0</v>
      </c>
      <c r="K4747" t="str">
        <f>IF((LEN(relatorio_Ananindeua[[#This Row],[CIF/CPF/CNPJ]])=14),relatorio_Ananindeua[[#This Row],[CIF/CPF/CNPJ]],relatorio_Ananindeua[[#This Row],[Coluna2]])</f>
        <v>12718774000131</v>
      </c>
      <c r="L4747" t="str">
        <f t="shared" si="74"/>
        <v>127******31</v>
      </c>
    </row>
    <row r="4748" spans="1:12" x14ac:dyDescent="0.25">
      <c r="A4748" t="s">
        <v>130</v>
      </c>
      <c r="B4748" t="s">
        <v>131</v>
      </c>
      <c r="C4748" t="s">
        <v>17</v>
      </c>
      <c r="D4748" s="1">
        <v>45299.943067129629</v>
      </c>
      <c r="E4748" s="18" t="s">
        <v>11</v>
      </c>
      <c r="F4748" s="13" t="s">
        <v>16</v>
      </c>
      <c r="G4748" t="s">
        <v>14</v>
      </c>
      <c r="H4748">
        <v>0</v>
      </c>
      <c r="I4748" s="2"/>
      <c r="J4748" s="4">
        <v>0</v>
      </c>
      <c r="K4748" t="str">
        <f>IF((LEN(relatorio_Ananindeua[[#This Row],[CIF/CPF/CNPJ]])=14),relatorio_Ananindeua[[#This Row],[CIF/CPF/CNPJ]],relatorio_Ananindeua[[#This Row],[Coluna2]])</f>
        <v>11699563000136</v>
      </c>
      <c r="L4748" t="str">
        <f t="shared" si="74"/>
        <v>116******36</v>
      </c>
    </row>
    <row r="4749" spans="1:12" x14ac:dyDescent="0.25">
      <c r="A4749" t="s">
        <v>291</v>
      </c>
      <c r="B4749" t="s">
        <v>292</v>
      </c>
      <c r="C4749" t="s">
        <v>17</v>
      </c>
      <c r="D4749" s="1">
        <v>45299.943067129629</v>
      </c>
      <c r="E4749" s="18" t="s">
        <v>11</v>
      </c>
      <c r="F4749" s="13" t="s">
        <v>16</v>
      </c>
      <c r="G4749" t="s">
        <v>14</v>
      </c>
      <c r="H4749">
        <v>0</v>
      </c>
      <c r="I4749" s="2"/>
      <c r="J4749" s="4">
        <v>0</v>
      </c>
      <c r="K4749" t="str">
        <f>IF((LEN(relatorio_Ananindeua[[#This Row],[CIF/CPF/CNPJ]])=14),relatorio_Ananindeua[[#This Row],[CIF/CPF/CNPJ]],relatorio_Ananindeua[[#This Row],[Coluna2]])</f>
        <v>12692310000101</v>
      </c>
      <c r="L4749" t="str">
        <f t="shared" si="74"/>
        <v>126******01</v>
      </c>
    </row>
    <row r="4750" spans="1:12" x14ac:dyDescent="0.25">
      <c r="A4750" t="s">
        <v>337</v>
      </c>
      <c r="B4750" t="s">
        <v>338</v>
      </c>
      <c r="C4750" t="s">
        <v>17</v>
      </c>
      <c r="D4750" s="1">
        <v>45299.943067129629</v>
      </c>
      <c r="E4750" s="18" t="s">
        <v>11</v>
      </c>
      <c r="F4750" s="13" t="s">
        <v>16</v>
      </c>
      <c r="G4750" t="s">
        <v>14</v>
      </c>
      <c r="H4750">
        <v>0</v>
      </c>
      <c r="I4750" s="2"/>
      <c r="J4750" s="4">
        <v>0</v>
      </c>
      <c r="K4750" t="str">
        <f>IF((LEN(relatorio_Ananindeua[[#This Row],[CIF/CPF/CNPJ]])=14),relatorio_Ananindeua[[#This Row],[CIF/CPF/CNPJ]],relatorio_Ananindeua[[#This Row],[Coluna2]])</f>
        <v>12752191000127</v>
      </c>
      <c r="L4750" t="str">
        <f t="shared" si="74"/>
        <v>127******27</v>
      </c>
    </row>
    <row r="4751" spans="1:12" x14ac:dyDescent="0.25">
      <c r="A4751" t="s">
        <v>2402</v>
      </c>
      <c r="B4751" t="s">
        <v>2403</v>
      </c>
      <c r="C4751" t="s">
        <v>17</v>
      </c>
      <c r="D4751" s="1">
        <v>45299.943067129629</v>
      </c>
      <c r="E4751" s="18" t="s">
        <v>11</v>
      </c>
      <c r="F4751" s="13" t="s">
        <v>16</v>
      </c>
      <c r="G4751" t="s">
        <v>14</v>
      </c>
      <c r="H4751">
        <v>0</v>
      </c>
      <c r="I4751" s="2"/>
      <c r="J4751" s="4">
        <v>0</v>
      </c>
      <c r="K4751" t="str">
        <f>IF((LEN(relatorio_Ananindeua[[#This Row],[CIF/CPF/CNPJ]])=14),relatorio_Ananindeua[[#This Row],[CIF/CPF/CNPJ]],relatorio_Ananindeua[[#This Row],[Coluna2]])</f>
        <v>28678964000102</v>
      </c>
      <c r="L4751" t="str">
        <f t="shared" si="74"/>
        <v>286******02</v>
      </c>
    </row>
    <row r="4752" spans="1:12" x14ac:dyDescent="0.25">
      <c r="A4752" t="s">
        <v>2412</v>
      </c>
      <c r="B4752" t="s">
        <v>2413</v>
      </c>
      <c r="C4752" t="s">
        <v>17</v>
      </c>
      <c r="D4752" s="1">
        <v>45299.943067129629</v>
      </c>
      <c r="E4752" s="18" t="s">
        <v>11</v>
      </c>
      <c r="F4752" s="13" t="s">
        <v>16</v>
      </c>
      <c r="G4752" t="s">
        <v>14</v>
      </c>
      <c r="H4752">
        <v>0</v>
      </c>
      <c r="I4752" s="2"/>
      <c r="J4752" s="4">
        <v>0</v>
      </c>
      <c r="K4752" t="str">
        <f>IF((LEN(relatorio_Ananindeua[[#This Row],[CIF/CPF/CNPJ]])=14),relatorio_Ananindeua[[#This Row],[CIF/CPF/CNPJ]],relatorio_Ananindeua[[#This Row],[Coluna2]])</f>
        <v>28705914000177</v>
      </c>
      <c r="L4752" t="str">
        <f t="shared" si="74"/>
        <v>287******77</v>
      </c>
    </row>
    <row r="4753" spans="1:12" x14ac:dyDescent="0.25">
      <c r="A4753" t="s">
        <v>220</v>
      </c>
      <c r="B4753" t="s">
        <v>221</v>
      </c>
      <c r="C4753" t="s">
        <v>17</v>
      </c>
      <c r="D4753" s="1">
        <v>45299.943078703705</v>
      </c>
      <c r="E4753" s="18" t="s">
        <v>11</v>
      </c>
      <c r="F4753" s="13" t="s">
        <v>16</v>
      </c>
      <c r="G4753" t="s">
        <v>14</v>
      </c>
      <c r="H4753">
        <v>0</v>
      </c>
      <c r="I4753" s="2"/>
      <c r="J4753" s="4">
        <v>0</v>
      </c>
      <c r="K4753" t="str">
        <f>IF((LEN(relatorio_Ananindeua[[#This Row],[CIF/CPF/CNPJ]])=14),relatorio_Ananindeua[[#This Row],[CIF/CPF/CNPJ]],relatorio_Ananindeua[[#This Row],[Coluna2]])</f>
        <v>12282306000167</v>
      </c>
      <c r="L4753" t="str">
        <f t="shared" si="74"/>
        <v>122******67</v>
      </c>
    </row>
    <row r="4754" spans="1:12" x14ac:dyDescent="0.25">
      <c r="A4754" t="s">
        <v>2470</v>
      </c>
      <c r="B4754" t="s">
        <v>2471</v>
      </c>
      <c r="C4754" t="s">
        <v>17</v>
      </c>
      <c r="D4754" s="1">
        <v>45299.943078703705</v>
      </c>
      <c r="E4754" s="18" t="s">
        <v>11</v>
      </c>
      <c r="F4754" s="13" t="s">
        <v>16</v>
      </c>
      <c r="G4754" t="s">
        <v>14</v>
      </c>
      <c r="H4754">
        <v>0</v>
      </c>
      <c r="I4754" s="2"/>
      <c r="J4754" s="4">
        <v>0</v>
      </c>
      <c r="K4754" t="str">
        <f>IF((LEN(relatorio_Ananindeua[[#This Row],[CIF/CPF/CNPJ]])=14),relatorio_Ananindeua[[#This Row],[CIF/CPF/CNPJ]],relatorio_Ananindeua[[#This Row],[Coluna2]])</f>
        <v>28951746000108</v>
      </c>
      <c r="L4754" t="str">
        <f t="shared" ref="L4754:L4817" si="75">_xlfn.CONCAT(LEFT(A4754,3),REPT("*",6),RIGHT(A4754,2))</f>
        <v>289******08</v>
      </c>
    </row>
    <row r="4755" spans="1:12" x14ac:dyDescent="0.25">
      <c r="A4755" t="s">
        <v>2302</v>
      </c>
      <c r="B4755" t="s">
        <v>2303</v>
      </c>
      <c r="C4755" t="s">
        <v>17</v>
      </c>
      <c r="D4755" s="1">
        <v>45299.943090277775</v>
      </c>
      <c r="E4755" s="18" t="s">
        <v>11</v>
      </c>
      <c r="F4755" s="13" t="s">
        <v>16</v>
      </c>
      <c r="G4755" t="s">
        <v>14</v>
      </c>
      <c r="H4755">
        <v>0</v>
      </c>
      <c r="I4755" s="2"/>
      <c r="J4755" s="4">
        <v>0</v>
      </c>
      <c r="K4755" t="str">
        <f>IF((LEN(relatorio_Ananindeua[[#This Row],[CIF/CPF/CNPJ]])=14),relatorio_Ananindeua[[#This Row],[CIF/CPF/CNPJ]],relatorio_Ananindeua[[#This Row],[Coluna2]])</f>
        <v>28051307000130</v>
      </c>
      <c r="L4755" t="str">
        <f t="shared" si="75"/>
        <v>280******30</v>
      </c>
    </row>
    <row r="4756" spans="1:12" x14ac:dyDescent="0.25">
      <c r="A4756" t="s">
        <v>2334</v>
      </c>
      <c r="B4756" t="s">
        <v>2335</v>
      </c>
      <c r="C4756" t="s">
        <v>17</v>
      </c>
      <c r="D4756" s="1">
        <v>45299.943090277775</v>
      </c>
      <c r="E4756" s="18" t="s">
        <v>11</v>
      </c>
      <c r="F4756" s="13" t="s">
        <v>16</v>
      </c>
      <c r="G4756" t="s">
        <v>14</v>
      </c>
      <c r="H4756">
        <v>0</v>
      </c>
      <c r="I4756" s="2"/>
      <c r="J4756" s="4">
        <v>0</v>
      </c>
      <c r="K4756" t="str">
        <f>IF((LEN(relatorio_Ananindeua[[#This Row],[CIF/CPF/CNPJ]])=14),relatorio_Ananindeua[[#This Row],[CIF/CPF/CNPJ]],relatorio_Ananindeua[[#This Row],[Coluna2]])</f>
        <v>28313010000104</v>
      </c>
      <c r="L4756" t="str">
        <f t="shared" si="75"/>
        <v>283******04</v>
      </c>
    </row>
    <row r="4757" spans="1:12" x14ac:dyDescent="0.25">
      <c r="A4757" t="s">
        <v>2444</v>
      </c>
      <c r="B4757" t="s">
        <v>2445</v>
      </c>
      <c r="C4757" t="s">
        <v>17</v>
      </c>
      <c r="D4757" s="1">
        <v>45299.943090277775</v>
      </c>
      <c r="E4757" s="18" t="s">
        <v>11</v>
      </c>
      <c r="F4757" s="13" t="s">
        <v>16</v>
      </c>
      <c r="G4757" t="s">
        <v>14</v>
      </c>
      <c r="H4757">
        <v>0</v>
      </c>
      <c r="I4757" s="2"/>
      <c r="J4757" s="4">
        <v>0</v>
      </c>
      <c r="K4757" t="str">
        <f>IF((LEN(relatorio_Ananindeua[[#This Row],[CIF/CPF/CNPJ]])=14),relatorio_Ananindeua[[#This Row],[CIF/CPF/CNPJ]],relatorio_Ananindeua[[#This Row],[Coluna2]])</f>
        <v>28827621000162</v>
      </c>
      <c r="L4757" t="str">
        <f t="shared" si="75"/>
        <v>288******62</v>
      </c>
    </row>
    <row r="4758" spans="1:12" x14ac:dyDescent="0.25">
      <c r="A4758" t="s">
        <v>2458</v>
      </c>
      <c r="B4758" t="s">
        <v>2459</v>
      </c>
      <c r="C4758" t="s">
        <v>17</v>
      </c>
      <c r="D4758" s="1">
        <v>45299.943090277775</v>
      </c>
      <c r="E4758" s="18" t="s">
        <v>11</v>
      </c>
      <c r="F4758" s="13" t="s">
        <v>16</v>
      </c>
      <c r="G4758" t="s">
        <v>14</v>
      </c>
      <c r="H4758">
        <v>0</v>
      </c>
      <c r="I4758" s="2"/>
      <c r="J4758" s="4">
        <v>0</v>
      </c>
      <c r="K4758" t="str">
        <f>IF((LEN(relatorio_Ananindeua[[#This Row],[CIF/CPF/CNPJ]])=14),relatorio_Ananindeua[[#This Row],[CIF/CPF/CNPJ]],relatorio_Ananindeua[[#This Row],[Coluna2]])</f>
        <v>28896155000177</v>
      </c>
      <c r="L4758" t="str">
        <f t="shared" si="75"/>
        <v>288******77</v>
      </c>
    </row>
    <row r="4759" spans="1:12" x14ac:dyDescent="0.25">
      <c r="A4759" t="s">
        <v>2320</v>
      </c>
      <c r="B4759" t="s">
        <v>2321</v>
      </c>
      <c r="C4759" t="s">
        <v>17</v>
      </c>
      <c r="D4759" s="1">
        <v>45299.943101851852</v>
      </c>
      <c r="E4759" s="18" t="s">
        <v>11</v>
      </c>
      <c r="F4759" s="13" t="s">
        <v>16</v>
      </c>
      <c r="G4759" t="s">
        <v>14</v>
      </c>
      <c r="H4759">
        <v>0</v>
      </c>
      <c r="I4759" s="2"/>
      <c r="J4759" s="4">
        <v>0</v>
      </c>
      <c r="K4759" t="str">
        <f>IF((LEN(relatorio_Ananindeua[[#This Row],[CIF/CPF/CNPJ]])=14),relatorio_Ananindeua[[#This Row],[CIF/CPF/CNPJ]],relatorio_Ananindeua[[#This Row],[Coluna2]])</f>
        <v>28211596000198</v>
      </c>
      <c r="L4759" t="str">
        <f t="shared" si="75"/>
        <v>282******98</v>
      </c>
    </row>
    <row r="4760" spans="1:12" x14ac:dyDescent="0.25">
      <c r="A4760" t="s">
        <v>164</v>
      </c>
      <c r="B4760" t="s">
        <v>165</v>
      </c>
      <c r="C4760" t="s">
        <v>17</v>
      </c>
      <c r="D4760" s="1">
        <v>45299.943113425928</v>
      </c>
      <c r="E4760" s="18" t="s">
        <v>11</v>
      </c>
      <c r="F4760" s="13" t="s">
        <v>16</v>
      </c>
      <c r="G4760" t="s">
        <v>14</v>
      </c>
      <c r="H4760">
        <v>0</v>
      </c>
      <c r="I4760" s="2"/>
      <c r="J4760" s="4">
        <v>0</v>
      </c>
      <c r="K4760" t="str">
        <f>IF((LEN(relatorio_Ananindeua[[#This Row],[CIF/CPF/CNPJ]])=14),relatorio_Ananindeua[[#This Row],[CIF/CPF/CNPJ]],relatorio_Ananindeua[[#This Row],[Coluna2]])</f>
        <v>11902208000112</v>
      </c>
      <c r="L4760" t="str">
        <f t="shared" si="75"/>
        <v>119******12</v>
      </c>
    </row>
    <row r="4761" spans="1:12" x14ac:dyDescent="0.25">
      <c r="A4761" t="s">
        <v>2354</v>
      </c>
      <c r="B4761" t="s">
        <v>2355</v>
      </c>
      <c r="C4761" t="s">
        <v>17</v>
      </c>
      <c r="D4761" s="1">
        <v>45299.943113425928</v>
      </c>
      <c r="E4761" s="18" t="s">
        <v>11</v>
      </c>
      <c r="F4761" s="13" t="s">
        <v>16</v>
      </c>
      <c r="G4761" t="s">
        <v>14</v>
      </c>
      <c r="H4761">
        <v>0</v>
      </c>
      <c r="I4761" s="2"/>
      <c r="J4761" s="4">
        <v>0</v>
      </c>
      <c r="K4761" t="str">
        <f>IF((LEN(relatorio_Ananindeua[[#This Row],[CIF/CPF/CNPJ]])=14),relatorio_Ananindeua[[#This Row],[CIF/CPF/CNPJ]],relatorio_Ananindeua[[#This Row],[Coluna2]])</f>
        <v>28437661000106</v>
      </c>
      <c r="L4761" t="str">
        <f t="shared" si="75"/>
        <v>284******06</v>
      </c>
    </row>
    <row r="4762" spans="1:12" x14ac:dyDescent="0.25">
      <c r="A4762" t="s">
        <v>2468</v>
      </c>
      <c r="B4762" t="s">
        <v>2469</v>
      </c>
      <c r="C4762" t="s">
        <v>17</v>
      </c>
      <c r="D4762" s="1">
        <v>45299.943113425928</v>
      </c>
      <c r="E4762" s="18" t="s">
        <v>11</v>
      </c>
      <c r="F4762" s="13" t="s">
        <v>16</v>
      </c>
      <c r="G4762" t="s">
        <v>14</v>
      </c>
      <c r="H4762">
        <v>0</v>
      </c>
      <c r="I4762" s="2"/>
      <c r="J4762" s="4">
        <v>0</v>
      </c>
      <c r="K4762" t="str">
        <f>IF((LEN(relatorio_Ananindeua[[#This Row],[CIF/CPF/CNPJ]])=14),relatorio_Ananindeua[[#This Row],[CIF/CPF/CNPJ]],relatorio_Ananindeua[[#This Row],[Coluna2]])</f>
        <v>28950900000119</v>
      </c>
      <c r="L4762" t="str">
        <f t="shared" si="75"/>
        <v>289******19</v>
      </c>
    </row>
    <row r="4763" spans="1:12" x14ac:dyDescent="0.25">
      <c r="A4763" t="s">
        <v>104</v>
      </c>
      <c r="B4763" t="s">
        <v>105</v>
      </c>
      <c r="C4763" t="s">
        <v>17</v>
      </c>
      <c r="D4763" s="1">
        <v>45299.943124999998</v>
      </c>
      <c r="E4763" s="18" t="s">
        <v>11</v>
      </c>
      <c r="F4763" s="13" t="s">
        <v>16</v>
      </c>
      <c r="G4763" t="s">
        <v>14</v>
      </c>
      <c r="H4763">
        <v>0</v>
      </c>
      <c r="I4763" s="2"/>
      <c r="J4763" s="4">
        <v>0</v>
      </c>
      <c r="K4763" t="str">
        <f>IF((LEN(relatorio_Ananindeua[[#This Row],[CIF/CPF/CNPJ]])=14),relatorio_Ananindeua[[#This Row],[CIF/CPF/CNPJ]],relatorio_Ananindeua[[#This Row],[Coluna2]])</f>
        <v>11570803000106</v>
      </c>
      <c r="L4763" t="str">
        <f t="shared" si="75"/>
        <v>115******06</v>
      </c>
    </row>
    <row r="4764" spans="1:12" x14ac:dyDescent="0.25">
      <c r="A4764" t="s">
        <v>132</v>
      </c>
      <c r="B4764" t="s">
        <v>133</v>
      </c>
      <c r="C4764" t="s">
        <v>17</v>
      </c>
      <c r="D4764" s="1">
        <v>45299.943124999998</v>
      </c>
      <c r="E4764" s="18" t="s">
        <v>11</v>
      </c>
      <c r="F4764" s="13" t="s">
        <v>16</v>
      </c>
      <c r="G4764" t="s">
        <v>14</v>
      </c>
      <c r="H4764">
        <v>0</v>
      </c>
      <c r="I4764" s="2"/>
      <c r="J4764" s="4">
        <v>0</v>
      </c>
      <c r="K4764" t="str">
        <f>IF((LEN(relatorio_Ananindeua[[#This Row],[CIF/CPF/CNPJ]])=14),relatorio_Ananindeua[[#This Row],[CIF/CPF/CNPJ]],relatorio_Ananindeua[[#This Row],[Coluna2]])</f>
        <v>11736007000192</v>
      </c>
      <c r="L4764" t="str">
        <f t="shared" si="75"/>
        <v>117******92</v>
      </c>
    </row>
    <row r="4765" spans="1:12" x14ac:dyDescent="0.25">
      <c r="A4765" t="s">
        <v>190</v>
      </c>
      <c r="B4765" t="s">
        <v>191</v>
      </c>
      <c r="C4765" t="s">
        <v>17</v>
      </c>
      <c r="D4765" s="1">
        <v>45299.943124999998</v>
      </c>
      <c r="E4765" s="18" t="s">
        <v>11</v>
      </c>
      <c r="F4765" s="13" t="s">
        <v>16</v>
      </c>
      <c r="G4765" t="s">
        <v>14</v>
      </c>
      <c r="H4765">
        <v>0</v>
      </c>
      <c r="I4765" s="2"/>
      <c r="J4765" s="4">
        <v>0</v>
      </c>
      <c r="K4765" t="str">
        <f>IF((LEN(relatorio_Ananindeua[[#This Row],[CIF/CPF/CNPJ]])=14),relatorio_Ananindeua[[#This Row],[CIF/CPF/CNPJ]],relatorio_Ananindeua[[#This Row],[Coluna2]])</f>
        <v>12037942000123</v>
      </c>
      <c r="L4765" t="str">
        <f t="shared" si="75"/>
        <v>120******23</v>
      </c>
    </row>
    <row r="4766" spans="1:12" x14ac:dyDescent="0.25">
      <c r="A4766" t="s">
        <v>2280</v>
      </c>
      <c r="B4766" t="s">
        <v>2281</v>
      </c>
      <c r="C4766" t="s">
        <v>17</v>
      </c>
      <c r="D4766" s="1">
        <v>45299.943124999998</v>
      </c>
      <c r="E4766" s="18" t="s">
        <v>11</v>
      </c>
      <c r="F4766" s="13" t="s">
        <v>16</v>
      </c>
      <c r="G4766" t="s">
        <v>14</v>
      </c>
      <c r="H4766">
        <v>0</v>
      </c>
      <c r="I4766" s="2"/>
      <c r="J4766" s="4">
        <v>0</v>
      </c>
      <c r="K4766" t="str">
        <f>IF((LEN(relatorio_Ananindeua[[#This Row],[CIF/CPF/CNPJ]])=14),relatorio_Ananindeua[[#This Row],[CIF/CPF/CNPJ]],relatorio_Ananindeua[[#This Row],[Coluna2]])</f>
        <v>27965437000116</v>
      </c>
      <c r="L4766" t="str">
        <f t="shared" si="75"/>
        <v>279******16</v>
      </c>
    </row>
    <row r="4767" spans="1:12" x14ac:dyDescent="0.25">
      <c r="A4767" t="s">
        <v>154</v>
      </c>
      <c r="B4767" t="s">
        <v>155</v>
      </c>
      <c r="C4767" t="s">
        <v>17</v>
      </c>
      <c r="D4767" s="1">
        <v>45299.943136574075</v>
      </c>
      <c r="E4767" s="18" t="s">
        <v>11</v>
      </c>
      <c r="F4767" s="13" t="s">
        <v>16</v>
      </c>
      <c r="G4767" t="s">
        <v>14</v>
      </c>
      <c r="H4767">
        <v>0</v>
      </c>
      <c r="I4767" s="2"/>
      <c r="J4767" s="4">
        <v>0</v>
      </c>
      <c r="K4767" t="str">
        <f>IF((LEN(relatorio_Ananindeua[[#This Row],[CIF/CPF/CNPJ]])=14),relatorio_Ananindeua[[#This Row],[CIF/CPF/CNPJ]],relatorio_Ananindeua[[#This Row],[Coluna2]])</f>
        <v>11836316000134</v>
      </c>
      <c r="L4767" t="str">
        <f t="shared" si="75"/>
        <v>118******34</v>
      </c>
    </row>
    <row r="4768" spans="1:12" x14ac:dyDescent="0.25">
      <c r="A4768" t="s">
        <v>2298</v>
      </c>
      <c r="B4768" t="s">
        <v>2299</v>
      </c>
      <c r="C4768" t="s">
        <v>17</v>
      </c>
      <c r="D4768" s="1">
        <v>45299.943136574075</v>
      </c>
      <c r="E4768" s="18" t="s">
        <v>11</v>
      </c>
      <c r="F4768" s="13" t="s">
        <v>16</v>
      </c>
      <c r="G4768" t="s">
        <v>14</v>
      </c>
      <c r="H4768">
        <v>0</v>
      </c>
      <c r="I4768" s="2"/>
      <c r="J4768" s="4">
        <v>0</v>
      </c>
      <c r="K4768" t="str">
        <f>IF((LEN(relatorio_Ananindeua[[#This Row],[CIF/CPF/CNPJ]])=14),relatorio_Ananindeua[[#This Row],[CIF/CPF/CNPJ]],relatorio_Ananindeua[[#This Row],[Coluna2]])</f>
        <v>28048824000150</v>
      </c>
      <c r="L4768" t="str">
        <f t="shared" si="75"/>
        <v>280******50</v>
      </c>
    </row>
    <row r="4769" spans="1:12" x14ac:dyDescent="0.25">
      <c r="A4769" t="s">
        <v>2414</v>
      </c>
      <c r="B4769" t="s">
        <v>2415</v>
      </c>
      <c r="C4769" t="s">
        <v>17</v>
      </c>
      <c r="D4769" s="1">
        <v>45299.943136574075</v>
      </c>
      <c r="E4769" s="18" t="s">
        <v>11</v>
      </c>
      <c r="F4769" s="13" t="s">
        <v>16</v>
      </c>
      <c r="G4769" t="s">
        <v>14</v>
      </c>
      <c r="H4769">
        <v>0</v>
      </c>
      <c r="I4769" s="2"/>
      <c r="J4769" s="4">
        <v>0</v>
      </c>
      <c r="K4769" t="str">
        <f>IF((LEN(relatorio_Ananindeua[[#This Row],[CIF/CPF/CNPJ]])=14),relatorio_Ananindeua[[#This Row],[CIF/CPF/CNPJ]],relatorio_Ananindeua[[#This Row],[Coluna2]])</f>
        <v>28711662000199</v>
      </c>
      <c r="L4769" t="str">
        <f t="shared" si="75"/>
        <v>287******99</v>
      </c>
    </row>
    <row r="4770" spans="1:12" x14ac:dyDescent="0.25">
      <c r="A4770" t="s">
        <v>2454</v>
      </c>
      <c r="B4770" t="s">
        <v>2455</v>
      </c>
      <c r="C4770" t="s">
        <v>17</v>
      </c>
      <c r="D4770" s="1">
        <v>45299.943136574075</v>
      </c>
      <c r="E4770" s="18" t="s">
        <v>11</v>
      </c>
      <c r="F4770" s="13" t="s">
        <v>16</v>
      </c>
      <c r="G4770" t="s">
        <v>14</v>
      </c>
      <c r="H4770">
        <v>0</v>
      </c>
      <c r="I4770" s="2"/>
      <c r="J4770" s="4">
        <v>0</v>
      </c>
      <c r="K4770" t="str">
        <f>IF((LEN(relatorio_Ananindeua[[#This Row],[CIF/CPF/CNPJ]])=14),relatorio_Ananindeua[[#This Row],[CIF/CPF/CNPJ]],relatorio_Ananindeua[[#This Row],[Coluna2]])</f>
        <v>28865216000139</v>
      </c>
      <c r="L4770" t="str">
        <f t="shared" si="75"/>
        <v>288******39</v>
      </c>
    </row>
    <row r="4771" spans="1:12" x14ac:dyDescent="0.25">
      <c r="A4771" t="s">
        <v>124</v>
      </c>
      <c r="B4771" t="s">
        <v>125</v>
      </c>
      <c r="C4771" t="s">
        <v>17</v>
      </c>
      <c r="D4771" s="1">
        <v>45299.943148148152</v>
      </c>
      <c r="E4771" s="18" t="s">
        <v>11</v>
      </c>
      <c r="F4771" s="13" t="s">
        <v>16</v>
      </c>
      <c r="G4771" t="s">
        <v>14</v>
      </c>
      <c r="H4771">
        <v>0</v>
      </c>
      <c r="I4771" s="2"/>
      <c r="J4771" s="4">
        <v>0</v>
      </c>
      <c r="K4771" t="str">
        <f>IF((LEN(relatorio_Ananindeua[[#This Row],[CIF/CPF/CNPJ]])=14),relatorio_Ananindeua[[#This Row],[CIF/CPF/CNPJ]],relatorio_Ananindeua[[#This Row],[Coluna2]])</f>
        <v>11643971000176</v>
      </c>
      <c r="L4771" t="str">
        <f t="shared" si="75"/>
        <v>116******76</v>
      </c>
    </row>
    <row r="4772" spans="1:12" x14ac:dyDescent="0.25">
      <c r="A4772" t="s">
        <v>136</v>
      </c>
      <c r="B4772" t="s">
        <v>137</v>
      </c>
      <c r="C4772" t="s">
        <v>17</v>
      </c>
      <c r="D4772" s="1">
        <v>45299.943148148152</v>
      </c>
      <c r="E4772" s="18" t="s">
        <v>11</v>
      </c>
      <c r="F4772" s="13" t="s">
        <v>16</v>
      </c>
      <c r="G4772" t="s">
        <v>14</v>
      </c>
      <c r="H4772">
        <v>0</v>
      </c>
      <c r="I4772" s="2"/>
      <c r="J4772" s="4">
        <v>0</v>
      </c>
      <c r="K4772" t="str">
        <f>IF((LEN(relatorio_Ananindeua[[#This Row],[CIF/CPF/CNPJ]])=14),relatorio_Ananindeua[[#This Row],[CIF/CPF/CNPJ]],relatorio_Ananindeua[[#This Row],[Coluna2]])</f>
        <v>11747056000120</v>
      </c>
      <c r="L4772" t="str">
        <f t="shared" si="75"/>
        <v>117******20</v>
      </c>
    </row>
    <row r="4773" spans="1:12" x14ac:dyDescent="0.25">
      <c r="A4773" t="s">
        <v>118</v>
      </c>
      <c r="B4773" t="s">
        <v>119</v>
      </c>
      <c r="C4773" t="s">
        <v>17</v>
      </c>
      <c r="D4773" s="1">
        <v>45299.943159722221</v>
      </c>
      <c r="E4773" s="18" t="s">
        <v>11</v>
      </c>
      <c r="F4773" s="13" t="s">
        <v>16</v>
      </c>
      <c r="G4773" t="s">
        <v>14</v>
      </c>
      <c r="H4773">
        <v>0</v>
      </c>
      <c r="I4773" s="2"/>
      <c r="J4773" s="4">
        <v>0</v>
      </c>
      <c r="K4773" t="str">
        <f>IF((LEN(relatorio_Ananindeua[[#This Row],[CIF/CPF/CNPJ]])=14),relatorio_Ananindeua[[#This Row],[CIF/CPF/CNPJ]],relatorio_Ananindeua[[#This Row],[Coluna2]])</f>
        <v>11628281000148</v>
      </c>
      <c r="L4773" t="str">
        <f t="shared" si="75"/>
        <v>116******48</v>
      </c>
    </row>
    <row r="4774" spans="1:12" x14ac:dyDescent="0.25">
      <c r="A4774" t="s">
        <v>206</v>
      </c>
      <c r="B4774" t="s">
        <v>207</v>
      </c>
      <c r="C4774" t="s">
        <v>17</v>
      </c>
      <c r="D4774" s="1">
        <v>45299.943159722221</v>
      </c>
      <c r="E4774" s="18" t="s">
        <v>11</v>
      </c>
      <c r="F4774" s="13" t="s">
        <v>16</v>
      </c>
      <c r="G4774" t="s">
        <v>14</v>
      </c>
      <c r="H4774">
        <v>0</v>
      </c>
      <c r="I4774" s="2"/>
      <c r="J4774" s="4">
        <v>0</v>
      </c>
      <c r="K4774" t="str">
        <f>IF((LEN(relatorio_Ananindeua[[#This Row],[CIF/CPF/CNPJ]])=14),relatorio_Ananindeua[[#This Row],[CIF/CPF/CNPJ]],relatorio_Ananindeua[[#This Row],[Coluna2]])</f>
        <v>12188930000108</v>
      </c>
      <c r="L4774" t="str">
        <f t="shared" si="75"/>
        <v>121******08</v>
      </c>
    </row>
    <row r="4775" spans="1:12" x14ac:dyDescent="0.25">
      <c r="A4775" t="s">
        <v>2292</v>
      </c>
      <c r="B4775" t="s">
        <v>2293</v>
      </c>
      <c r="C4775" t="s">
        <v>17</v>
      </c>
      <c r="D4775" s="1">
        <v>45299.943159722221</v>
      </c>
      <c r="E4775" s="18" t="s">
        <v>11</v>
      </c>
      <c r="F4775" s="13" t="s">
        <v>16</v>
      </c>
      <c r="G4775" t="s">
        <v>14</v>
      </c>
      <c r="H4775">
        <v>0</v>
      </c>
      <c r="I4775" s="2"/>
      <c r="J4775" s="4">
        <v>0</v>
      </c>
      <c r="K4775" t="str">
        <f>IF((LEN(relatorio_Ananindeua[[#This Row],[CIF/CPF/CNPJ]])=14),relatorio_Ananindeua[[#This Row],[CIF/CPF/CNPJ]],relatorio_Ananindeua[[#This Row],[Coluna2]])</f>
        <v>27999384000154</v>
      </c>
      <c r="L4775" t="str">
        <f t="shared" si="75"/>
        <v>279******54</v>
      </c>
    </row>
    <row r="4776" spans="1:12" x14ac:dyDescent="0.25">
      <c r="A4776" t="s">
        <v>2336</v>
      </c>
      <c r="B4776" t="s">
        <v>2337</v>
      </c>
      <c r="C4776" t="s">
        <v>17</v>
      </c>
      <c r="D4776" s="1">
        <v>45299.943159722221</v>
      </c>
      <c r="E4776" s="18" t="s">
        <v>11</v>
      </c>
      <c r="F4776" s="13" t="s">
        <v>16</v>
      </c>
      <c r="G4776" t="s">
        <v>14</v>
      </c>
      <c r="H4776">
        <v>0</v>
      </c>
      <c r="I4776" s="2"/>
      <c r="J4776" s="4">
        <v>0</v>
      </c>
      <c r="K4776" t="str">
        <f>IF((LEN(relatorio_Ananindeua[[#This Row],[CIF/CPF/CNPJ]])=14),relatorio_Ananindeua[[#This Row],[CIF/CPF/CNPJ]],relatorio_Ananindeua[[#This Row],[Coluna2]])</f>
        <v>28329693000180</v>
      </c>
      <c r="L4776" t="str">
        <f t="shared" si="75"/>
        <v>283******80</v>
      </c>
    </row>
    <row r="4777" spans="1:12" x14ac:dyDescent="0.25">
      <c r="A4777" t="s">
        <v>174</v>
      </c>
      <c r="B4777" t="s">
        <v>175</v>
      </c>
      <c r="C4777" t="s">
        <v>17</v>
      </c>
      <c r="D4777" s="1">
        <v>45299.943171296298</v>
      </c>
      <c r="E4777" s="18" t="s">
        <v>11</v>
      </c>
      <c r="F4777" s="13" t="s">
        <v>16</v>
      </c>
      <c r="G4777" t="s">
        <v>14</v>
      </c>
      <c r="H4777">
        <v>0</v>
      </c>
      <c r="I4777" s="2"/>
      <c r="J4777" s="4">
        <v>0</v>
      </c>
      <c r="K4777" t="str">
        <f>IF((LEN(relatorio_Ananindeua[[#This Row],[CIF/CPF/CNPJ]])=14),relatorio_Ananindeua[[#This Row],[CIF/CPF/CNPJ]],relatorio_Ananindeua[[#This Row],[Coluna2]])</f>
        <v>11989600000140</v>
      </c>
      <c r="L4777" t="str">
        <f t="shared" si="75"/>
        <v>119******40</v>
      </c>
    </row>
    <row r="4778" spans="1:12" x14ac:dyDescent="0.25">
      <c r="A4778" t="s">
        <v>178</v>
      </c>
      <c r="B4778" t="s">
        <v>179</v>
      </c>
      <c r="C4778" t="s">
        <v>17</v>
      </c>
      <c r="D4778" s="1">
        <v>45299.943171296298</v>
      </c>
      <c r="E4778" s="18" t="s">
        <v>11</v>
      </c>
      <c r="F4778" s="13" t="s">
        <v>16</v>
      </c>
      <c r="G4778" t="s">
        <v>14</v>
      </c>
      <c r="H4778">
        <v>0</v>
      </c>
      <c r="I4778" s="2"/>
      <c r="J4778" s="4">
        <v>0</v>
      </c>
      <c r="K4778" t="str">
        <f>IF((LEN(relatorio_Ananindeua[[#This Row],[CIF/CPF/CNPJ]])=14),relatorio_Ananindeua[[#This Row],[CIF/CPF/CNPJ]],relatorio_Ananindeua[[#This Row],[Coluna2]])</f>
        <v>12008626000123</v>
      </c>
      <c r="L4778" t="str">
        <f t="shared" si="75"/>
        <v>120******23</v>
      </c>
    </row>
    <row r="4779" spans="1:12" x14ac:dyDescent="0.25">
      <c r="A4779" t="s">
        <v>212</v>
      </c>
      <c r="B4779" t="s">
        <v>213</v>
      </c>
      <c r="C4779" t="s">
        <v>17</v>
      </c>
      <c r="D4779" s="1">
        <v>45299.943171296298</v>
      </c>
      <c r="E4779" s="18" t="s">
        <v>11</v>
      </c>
      <c r="F4779" s="13" t="s">
        <v>16</v>
      </c>
      <c r="G4779" t="s">
        <v>14</v>
      </c>
      <c r="H4779">
        <v>0</v>
      </c>
      <c r="I4779" s="2"/>
      <c r="J4779" s="4">
        <v>0</v>
      </c>
      <c r="K4779" t="str">
        <f>IF((LEN(relatorio_Ananindeua[[#This Row],[CIF/CPF/CNPJ]])=14),relatorio_Ananindeua[[#This Row],[CIF/CPF/CNPJ]],relatorio_Ananindeua[[#This Row],[Coluna2]])</f>
        <v>12234702000119</v>
      </c>
      <c r="L4779" t="str">
        <f t="shared" si="75"/>
        <v>122******19</v>
      </c>
    </row>
    <row r="4780" spans="1:12" x14ac:dyDescent="0.25">
      <c r="A4780" t="s">
        <v>54</v>
      </c>
      <c r="B4780" t="s">
        <v>55</v>
      </c>
      <c r="C4780" t="s">
        <v>17</v>
      </c>
      <c r="D4780" s="1">
        <v>45299.943182870367</v>
      </c>
      <c r="E4780" s="18" t="s">
        <v>11</v>
      </c>
      <c r="F4780" s="13" t="s">
        <v>16</v>
      </c>
      <c r="G4780" t="s">
        <v>14</v>
      </c>
      <c r="H4780">
        <v>0</v>
      </c>
      <c r="I4780" s="2"/>
      <c r="J4780" s="4">
        <v>0</v>
      </c>
      <c r="K4780" t="str">
        <f>IF((LEN(relatorio_Ananindeua[[#This Row],[CIF/CPF/CNPJ]])=14),relatorio_Ananindeua[[#This Row],[CIF/CPF/CNPJ]],relatorio_Ananindeua[[#This Row],[Coluna2]])</f>
        <v>04806702000118</v>
      </c>
      <c r="L4780" t="str">
        <f t="shared" si="75"/>
        <v>048******18</v>
      </c>
    </row>
    <row r="4781" spans="1:12" x14ac:dyDescent="0.25">
      <c r="A4781" t="s">
        <v>150</v>
      </c>
      <c r="B4781" t="s">
        <v>151</v>
      </c>
      <c r="C4781" t="s">
        <v>17</v>
      </c>
      <c r="D4781" s="1">
        <v>45299.943182870367</v>
      </c>
      <c r="E4781" s="18" t="s">
        <v>11</v>
      </c>
      <c r="F4781" s="13" t="s">
        <v>16</v>
      </c>
      <c r="G4781" t="s">
        <v>14</v>
      </c>
      <c r="H4781">
        <v>0</v>
      </c>
      <c r="I4781" s="2"/>
      <c r="J4781" s="4">
        <v>0</v>
      </c>
      <c r="K4781" t="str">
        <f>IF((LEN(relatorio_Ananindeua[[#This Row],[CIF/CPF/CNPJ]])=14),relatorio_Ananindeua[[#This Row],[CIF/CPF/CNPJ]],relatorio_Ananindeua[[#This Row],[Coluna2]])</f>
        <v>11823375000178</v>
      </c>
      <c r="L4781" t="str">
        <f t="shared" si="75"/>
        <v>118******78</v>
      </c>
    </row>
    <row r="4782" spans="1:12" x14ac:dyDescent="0.25">
      <c r="A4782" t="s">
        <v>200</v>
      </c>
      <c r="B4782" t="s">
        <v>201</v>
      </c>
      <c r="C4782" t="s">
        <v>17</v>
      </c>
      <c r="D4782" s="1">
        <v>45299.943182870367</v>
      </c>
      <c r="E4782" s="18" t="s">
        <v>11</v>
      </c>
      <c r="F4782" s="13" t="s">
        <v>16</v>
      </c>
      <c r="G4782" t="s">
        <v>14</v>
      </c>
      <c r="H4782">
        <v>0</v>
      </c>
      <c r="I4782" s="2"/>
      <c r="J4782" s="4">
        <v>0</v>
      </c>
      <c r="K4782" t="str">
        <f>IF((LEN(relatorio_Ananindeua[[#This Row],[CIF/CPF/CNPJ]])=14),relatorio_Ananindeua[[#This Row],[CIF/CPF/CNPJ]],relatorio_Ananindeua[[#This Row],[Coluna2]])</f>
        <v>12101854000143</v>
      </c>
      <c r="L4782" t="str">
        <f t="shared" si="75"/>
        <v>121******43</v>
      </c>
    </row>
    <row r="4783" spans="1:12" x14ac:dyDescent="0.25">
      <c r="A4783" t="s">
        <v>210</v>
      </c>
      <c r="B4783" t="s">
        <v>211</v>
      </c>
      <c r="C4783" t="s">
        <v>17</v>
      </c>
      <c r="D4783" s="1">
        <v>45299.943182870367</v>
      </c>
      <c r="E4783" s="18" t="s">
        <v>11</v>
      </c>
      <c r="F4783" s="13" t="s">
        <v>16</v>
      </c>
      <c r="G4783" t="s">
        <v>14</v>
      </c>
      <c r="H4783">
        <v>0</v>
      </c>
      <c r="I4783" s="2"/>
      <c r="J4783" s="4">
        <v>0</v>
      </c>
      <c r="K4783" t="str">
        <f>IF((LEN(relatorio_Ananindeua[[#This Row],[CIF/CPF/CNPJ]])=14),relatorio_Ananindeua[[#This Row],[CIF/CPF/CNPJ]],relatorio_Ananindeua[[#This Row],[Coluna2]])</f>
        <v>12220491000165</v>
      </c>
      <c r="L4783" t="str">
        <f t="shared" si="75"/>
        <v>122******65</v>
      </c>
    </row>
    <row r="4784" spans="1:12" x14ac:dyDescent="0.25">
      <c r="A4784" t="s">
        <v>2472</v>
      </c>
      <c r="B4784" t="s">
        <v>2473</v>
      </c>
      <c r="C4784" t="s">
        <v>17</v>
      </c>
      <c r="D4784" s="1">
        <v>45299.943182870367</v>
      </c>
      <c r="E4784" s="18" t="s">
        <v>11</v>
      </c>
      <c r="F4784" s="13" t="s">
        <v>16</v>
      </c>
      <c r="G4784" t="s">
        <v>14</v>
      </c>
      <c r="H4784">
        <v>0</v>
      </c>
      <c r="I4784" s="2"/>
      <c r="J4784" s="4">
        <v>0</v>
      </c>
      <c r="K4784" t="str">
        <f>IF((LEN(relatorio_Ananindeua[[#This Row],[CIF/CPF/CNPJ]])=14),relatorio_Ananindeua[[#This Row],[CIF/CPF/CNPJ]],relatorio_Ananindeua[[#This Row],[Coluna2]])</f>
        <v>28954793000105</v>
      </c>
      <c r="L4784" t="str">
        <f t="shared" si="75"/>
        <v>289******05</v>
      </c>
    </row>
    <row r="4785" spans="1:12" x14ac:dyDescent="0.25">
      <c r="A4785" t="s">
        <v>2474</v>
      </c>
      <c r="B4785" t="s">
        <v>2475</v>
      </c>
      <c r="C4785" t="s">
        <v>17</v>
      </c>
      <c r="D4785" s="1">
        <v>45299.943182870367</v>
      </c>
      <c r="E4785" s="18" t="s">
        <v>11</v>
      </c>
      <c r="F4785" s="13" t="s">
        <v>16</v>
      </c>
      <c r="G4785" t="s">
        <v>14</v>
      </c>
      <c r="H4785">
        <v>0</v>
      </c>
      <c r="I4785" s="2"/>
      <c r="J4785" s="4">
        <v>0</v>
      </c>
      <c r="K4785" t="str">
        <f>IF((LEN(relatorio_Ananindeua[[#This Row],[CIF/CPF/CNPJ]])=14),relatorio_Ananindeua[[#This Row],[CIF/CPF/CNPJ]],relatorio_Ananindeua[[#This Row],[Coluna2]])</f>
        <v>28956261000107</v>
      </c>
      <c r="L4785" t="str">
        <f t="shared" si="75"/>
        <v>289******07</v>
      </c>
    </row>
    <row r="4786" spans="1:12" x14ac:dyDescent="0.25">
      <c r="A4786" t="s">
        <v>2326</v>
      </c>
      <c r="B4786" t="s">
        <v>2327</v>
      </c>
      <c r="C4786" t="s">
        <v>17</v>
      </c>
      <c r="D4786" s="1">
        <v>45299.943194444444</v>
      </c>
      <c r="E4786" s="18" t="s">
        <v>11</v>
      </c>
      <c r="F4786" s="13" t="s">
        <v>16</v>
      </c>
      <c r="G4786" t="s">
        <v>14</v>
      </c>
      <c r="H4786">
        <v>0</v>
      </c>
      <c r="I4786" s="2"/>
      <c r="J4786" s="4">
        <v>0</v>
      </c>
      <c r="K4786" t="str">
        <f>IF((LEN(relatorio_Ananindeua[[#This Row],[CIF/CPF/CNPJ]])=14),relatorio_Ananindeua[[#This Row],[CIF/CPF/CNPJ]],relatorio_Ananindeua[[#This Row],[Coluna2]])</f>
        <v>28259106000123</v>
      </c>
      <c r="L4786" t="str">
        <f t="shared" si="75"/>
        <v>282******23</v>
      </c>
    </row>
    <row r="4787" spans="1:12" x14ac:dyDescent="0.25">
      <c r="A4787" t="s">
        <v>2330</v>
      </c>
      <c r="B4787" t="s">
        <v>2331</v>
      </c>
      <c r="C4787" t="s">
        <v>17</v>
      </c>
      <c r="D4787" s="1">
        <v>45299.943194444444</v>
      </c>
      <c r="E4787" s="18" t="s">
        <v>11</v>
      </c>
      <c r="F4787" s="13" t="s">
        <v>16</v>
      </c>
      <c r="G4787" t="s">
        <v>14</v>
      </c>
      <c r="H4787">
        <v>0</v>
      </c>
      <c r="I4787" s="2"/>
      <c r="J4787" s="4">
        <v>0</v>
      </c>
      <c r="K4787" t="str">
        <f>IF((LEN(relatorio_Ananindeua[[#This Row],[CIF/CPF/CNPJ]])=14),relatorio_Ananindeua[[#This Row],[CIF/CPF/CNPJ]],relatorio_Ananindeua[[#This Row],[Coluna2]])</f>
        <v>28304451000131</v>
      </c>
      <c r="L4787" t="str">
        <f t="shared" si="75"/>
        <v>283******31</v>
      </c>
    </row>
    <row r="4788" spans="1:12" x14ac:dyDescent="0.25">
      <c r="A4788" t="s">
        <v>3788</v>
      </c>
      <c r="B4788" t="s">
        <v>3789</v>
      </c>
      <c r="C4788" t="s">
        <v>17</v>
      </c>
      <c r="D4788" s="1">
        <v>45299.943194444444</v>
      </c>
      <c r="E4788" s="18" t="s">
        <v>11</v>
      </c>
      <c r="F4788" s="13" t="s">
        <v>16</v>
      </c>
      <c r="G4788" t="s">
        <v>14</v>
      </c>
      <c r="H4788">
        <v>0</v>
      </c>
      <c r="I4788" s="2"/>
      <c r="J4788" s="4">
        <v>0</v>
      </c>
      <c r="K4788" t="str">
        <f>IF((LEN(relatorio_Ananindeua[[#This Row],[CIF/CPF/CNPJ]])=14),relatorio_Ananindeua[[#This Row],[CIF/CPF/CNPJ]],relatorio_Ananindeua[[#This Row],[Coluna2]])</f>
        <v>34909358000153</v>
      </c>
      <c r="L4788" t="str">
        <f t="shared" si="75"/>
        <v>349******53</v>
      </c>
    </row>
    <row r="4789" spans="1:12" x14ac:dyDescent="0.25">
      <c r="A4789" t="s">
        <v>2426</v>
      </c>
      <c r="B4789" t="s">
        <v>2427</v>
      </c>
      <c r="C4789" t="s">
        <v>17</v>
      </c>
      <c r="D4789" s="1">
        <v>45299.943206018521</v>
      </c>
      <c r="E4789" s="18" t="s">
        <v>11</v>
      </c>
      <c r="F4789" s="13" t="s">
        <v>16</v>
      </c>
      <c r="G4789" t="s">
        <v>14</v>
      </c>
      <c r="H4789">
        <v>0</v>
      </c>
      <c r="I4789" s="2"/>
      <c r="J4789" s="4">
        <v>0</v>
      </c>
      <c r="K4789" t="str">
        <f>IF((LEN(relatorio_Ananindeua[[#This Row],[CIF/CPF/CNPJ]])=14),relatorio_Ananindeua[[#This Row],[CIF/CPF/CNPJ]],relatorio_Ananindeua[[#This Row],[Coluna2]])</f>
        <v>28744912000197</v>
      </c>
      <c r="L4789" t="str">
        <f t="shared" si="75"/>
        <v>287******97</v>
      </c>
    </row>
    <row r="4790" spans="1:12" x14ac:dyDescent="0.25">
      <c r="A4790" t="s">
        <v>2476</v>
      </c>
      <c r="B4790" t="s">
        <v>2477</v>
      </c>
      <c r="C4790" t="s">
        <v>17</v>
      </c>
      <c r="D4790" s="1">
        <v>45299.943206018521</v>
      </c>
      <c r="E4790" s="18" t="s">
        <v>11</v>
      </c>
      <c r="F4790" s="13" t="s">
        <v>16</v>
      </c>
      <c r="G4790" t="s">
        <v>14</v>
      </c>
      <c r="H4790">
        <v>0</v>
      </c>
      <c r="I4790" s="2"/>
      <c r="J4790" s="4">
        <v>0</v>
      </c>
      <c r="K4790" t="str">
        <f>IF((LEN(relatorio_Ananindeua[[#This Row],[CIF/CPF/CNPJ]])=14),relatorio_Ananindeua[[#This Row],[CIF/CPF/CNPJ]],relatorio_Ananindeua[[#This Row],[Coluna2]])</f>
        <v>28986634000184</v>
      </c>
      <c r="L4790" t="str">
        <f t="shared" si="75"/>
        <v>289******84</v>
      </c>
    </row>
    <row r="4791" spans="1:12" x14ac:dyDescent="0.25">
      <c r="A4791" t="s">
        <v>126</v>
      </c>
      <c r="B4791" t="s">
        <v>127</v>
      </c>
      <c r="C4791" t="s">
        <v>17</v>
      </c>
      <c r="D4791" s="1">
        <v>45299.94321759259</v>
      </c>
      <c r="E4791" s="18" t="s">
        <v>11</v>
      </c>
      <c r="F4791" s="13" t="s">
        <v>16</v>
      </c>
      <c r="G4791" t="s">
        <v>14</v>
      </c>
      <c r="H4791">
        <v>0</v>
      </c>
      <c r="I4791" s="2"/>
      <c r="J4791" s="4">
        <v>0</v>
      </c>
      <c r="K4791" t="str">
        <f>IF((LEN(relatorio_Ananindeua[[#This Row],[CIF/CPF/CNPJ]])=14),relatorio_Ananindeua[[#This Row],[CIF/CPF/CNPJ]],relatorio_Ananindeua[[#This Row],[Coluna2]])</f>
        <v>11645313000113</v>
      </c>
      <c r="L4791" t="str">
        <f t="shared" si="75"/>
        <v>116******13</v>
      </c>
    </row>
    <row r="4792" spans="1:12" x14ac:dyDescent="0.25">
      <c r="A4792" t="s">
        <v>152</v>
      </c>
      <c r="B4792" t="s">
        <v>153</v>
      </c>
      <c r="C4792" t="s">
        <v>17</v>
      </c>
      <c r="D4792" s="1">
        <v>45299.94321759259</v>
      </c>
      <c r="E4792" s="18" t="s">
        <v>11</v>
      </c>
      <c r="F4792" s="13" t="s">
        <v>16</v>
      </c>
      <c r="G4792" t="s">
        <v>14</v>
      </c>
      <c r="H4792">
        <v>0</v>
      </c>
      <c r="I4792" s="2"/>
      <c r="J4792" s="4">
        <v>0</v>
      </c>
      <c r="K4792" t="str">
        <f>IF((LEN(relatorio_Ananindeua[[#This Row],[CIF/CPF/CNPJ]])=14),relatorio_Ananindeua[[#This Row],[CIF/CPF/CNPJ]],relatorio_Ananindeua[[#This Row],[Coluna2]])</f>
        <v>11823536000123</v>
      </c>
      <c r="L4792" t="str">
        <f t="shared" si="75"/>
        <v>118******23</v>
      </c>
    </row>
    <row r="4793" spans="1:12" x14ac:dyDescent="0.25">
      <c r="A4793" t="s">
        <v>192</v>
      </c>
      <c r="B4793" t="s">
        <v>193</v>
      </c>
      <c r="C4793" t="s">
        <v>17</v>
      </c>
      <c r="D4793" s="1">
        <v>45299.94321759259</v>
      </c>
      <c r="E4793" s="18" t="s">
        <v>11</v>
      </c>
      <c r="F4793" s="13" t="s">
        <v>16</v>
      </c>
      <c r="G4793" t="s">
        <v>14</v>
      </c>
      <c r="H4793">
        <v>0</v>
      </c>
      <c r="I4793" s="2"/>
      <c r="J4793" s="4">
        <v>0</v>
      </c>
      <c r="K4793" t="str">
        <f>IF((LEN(relatorio_Ananindeua[[#This Row],[CIF/CPF/CNPJ]])=14),relatorio_Ananindeua[[#This Row],[CIF/CPF/CNPJ]],relatorio_Ananindeua[[#This Row],[Coluna2]])</f>
        <v>12051008000166</v>
      </c>
      <c r="L4793" t="str">
        <f t="shared" si="75"/>
        <v>120******66</v>
      </c>
    </row>
    <row r="4794" spans="1:12" x14ac:dyDescent="0.25">
      <c r="A4794" t="s">
        <v>2346</v>
      </c>
      <c r="B4794" t="s">
        <v>2347</v>
      </c>
      <c r="C4794" t="s">
        <v>17</v>
      </c>
      <c r="D4794" s="1">
        <v>45299.94321759259</v>
      </c>
      <c r="E4794" s="18" t="s">
        <v>11</v>
      </c>
      <c r="F4794" s="13" t="s">
        <v>16</v>
      </c>
      <c r="G4794" t="s">
        <v>14</v>
      </c>
      <c r="H4794">
        <v>0</v>
      </c>
      <c r="I4794" s="2"/>
      <c r="J4794" s="4">
        <v>0</v>
      </c>
      <c r="K4794" t="str">
        <f>IF((LEN(relatorio_Ananindeua[[#This Row],[CIF/CPF/CNPJ]])=14),relatorio_Ananindeua[[#This Row],[CIF/CPF/CNPJ]],relatorio_Ananindeua[[#This Row],[Coluna2]])</f>
        <v>28368331000106</v>
      </c>
      <c r="L4794" t="str">
        <f t="shared" si="75"/>
        <v>283******06</v>
      </c>
    </row>
    <row r="4795" spans="1:12" x14ac:dyDescent="0.25">
      <c r="A4795" t="s">
        <v>2436</v>
      </c>
      <c r="B4795" t="s">
        <v>2437</v>
      </c>
      <c r="C4795" t="s">
        <v>17</v>
      </c>
      <c r="D4795" s="1">
        <v>45299.94321759259</v>
      </c>
      <c r="E4795" s="18" t="s">
        <v>11</v>
      </c>
      <c r="F4795" s="13" t="s">
        <v>16</v>
      </c>
      <c r="G4795" t="s">
        <v>14</v>
      </c>
      <c r="H4795">
        <v>0</v>
      </c>
      <c r="I4795" s="2"/>
      <c r="J4795" s="4">
        <v>0</v>
      </c>
      <c r="K4795" t="str">
        <f>IF((LEN(relatorio_Ananindeua[[#This Row],[CIF/CPF/CNPJ]])=14),relatorio_Ananindeua[[#This Row],[CIF/CPF/CNPJ]],relatorio_Ananindeua[[#This Row],[Coluna2]])</f>
        <v>28790363000197</v>
      </c>
      <c r="L4795" t="str">
        <f t="shared" si="75"/>
        <v>287******97</v>
      </c>
    </row>
    <row r="4796" spans="1:12" x14ac:dyDescent="0.25">
      <c r="A4796" t="s">
        <v>108</v>
      </c>
      <c r="B4796" t="s">
        <v>109</v>
      </c>
      <c r="C4796" t="s">
        <v>17</v>
      </c>
      <c r="D4796" s="1">
        <v>45299.943229166667</v>
      </c>
      <c r="E4796" s="18" t="s">
        <v>11</v>
      </c>
      <c r="F4796" s="13" t="s">
        <v>16</v>
      </c>
      <c r="G4796" t="s">
        <v>14</v>
      </c>
      <c r="H4796">
        <v>0</v>
      </c>
      <c r="I4796" s="2"/>
      <c r="J4796" s="4">
        <v>0</v>
      </c>
      <c r="K4796" t="str">
        <f>IF((LEN(relatorio_Ananindeua[[#This Row],[CIF/CPF/CNPJ]])=14),relatorio_Ananindeua[[#This Row],[CIF/CPF/CNPJ]],relatorio_Ananindeua[[#This Row],[Coluna2]])</f>
        <v>11596174000185</v>
      </c>
      <c r="L4796" t="str">
        <f t="shared" si="75"/>
        <v>115******85</v>
      </c>
    </row>
    <row r="4797" spans="1:12" x14ac:dyDescent="0.25">
      <c r="A4797" t="s">
        <v>112</v>
      </c>
      <c r="B4797" t="s">
        <v>113</v>
      </c>
      <c r="C4797" t="s">
        <v>17</v>
      </c>
      <c r="D4797" s="1">
        <v>45299.943229166667</v>
      </c>
      <c r="E4797" s="18" t="s">
        <v>11</v>
      </c>
      <c r="F4797" s="13" t="s">
        <v>16</v>
      </c>
      <c r="G4797" t="s">
        <v>14</v>
      </c>
      <c r="H4797">
        <v>0</v>
      </c>
      <c r="I4797" s="2"/>
      <c r="J4797" s="4">
        <v>0</v>
      </c>
      <c r="K4797" t="str">
        <f>IF((LEN(relatorio_Ananindeua[[#This Row],[CIF/CPF/CNPJ]])=14),relatorio_Ananindeua[[#This Row],[CIF/CPF/CNPJ]],relatorio_Ananindeua[[#This Row],[Coluna2]])</f>
        <v>11605325000114</v>
      </c>
      <c r="L4797" t="str">
        <f t="shared" si="75"/>
        <v>116******14</v>
      </c>
    </row>
    <row r="4798" spans="1:12" x14ac:dyDescent="0.25">
      <c r="A4798" t="s">
        <v>1928</v>
      </c>
      <c r="B4798" t="s">
        <v>1929</v>
      </c>
      <c r="C4798" t="s">
        <v>17</v>
      </c>
      <c r="D4798" s="1">
        <v>45299.943229166667</v>
      </c>
      <c r="E4798" s="18" t="s">
        <v>11</v>
      </c>
      <c r="F4798" s="13" t="s">
        <v>16</v>
      </c>
      <c r="G4798" t="s">
        <v>14</v>
      </c>
      <c r="H4798">
        <v>0</v>
      </c>
      <c r="I4798" s="2"/>
      <c r="J4798" s="4">
        <v>0</v>
      </c>
      <c r="K4798" t="str">
        <f>IF((LEN(relatorio_Ananindeua[[#This Row],[CIF/CPF/CNPJ]])=14),relatorio_Ananindeua[[#This Row],[CIF/CPF/CNPJ]],relatorio_Ananindeua[[#This Row],[Coluna2]])</f>
        <v>25365918000165</v>
      </c>
      <c r="L4798" t="str">
        <f t="shared" si="75"/>
        <v>253******65</v>
      </c>
    </row>
    <row r="4799" spans="1:12" x14ac:dyDescent="0.25">
      <c r="A4799" t="s">
        <v>2264</v>
      </c>
      <c r="B4799" t="s">
        <v>2265</v>
      </c>
      <c r="C4799" t="s">
        <v>17</v>
      </c>
      <c r="D4799" s="1">
        <v>45299.943240740744</v>
      </c>
      <c r="E4799" s="18" t="s">
        <v>11</v>
      </c>
      <c r="F4799" s="13" t="s">
        <v>16</v>
      </c>
      <c r="G4799" t="s">
        <v>14</v>
      </c>
      <c r="H4799">
        <v>0</v>
      </c>
      <c r="I4799" s="2"/>
      <c r="J4799" s="4">
        <v>0</v>
      </c>
      <c r="K4799" t="str">
        <f>IF((LEN(relatorio_Ananindeua[[#This Row],[CIF/CPF/CNPJ]])=14),relatorio_Ananindeua[[#This Row],[CIF/CPF/CNPJ]],relatorio_Ananindeua[[#This Row],[Coluna2]])</f>
        <v>27889550000160</v>
      </c>
      <c r="L4799" t="str">
        <f t="shared" si="75"/>
        <v>278******60</v>
      </c>
    </row>
    <row r="4800" spans="1:12" x14ac:dyDescent="0.25">
      <c r="A4800" t="s">
        <v>2274</v>
      </c>
      <c r="B4800" t="s">
        <v>2275</v>
      </c>
      <c r="C4800" t="s">
        <v>17</v>
      </c>
      <c r="D4800" s="1">
        <v>45299.943240740744</v>
      </c>
      <c r="E4800" s="18" t="s">
        <v>11</v>
      </c>
      <c r="F4800" s="13" t="s">
        <v>16</v>
      </c>
      <c r="G4800" t="s">
        <v>14</v>
      </c>
      <c r="H4800">
        <v>0</v>
      </c>
      <c r="I4800" s="2"/>
      <c r="J4800" s="4">
        <v>0</v>
      </c>
      <c r="K4800" t="str">
        <f>IF((LEN(relatorio_Ananindeua[[#This Row],[CIF/CPF/CNPJ]])=14),relatorio_Ananindeua[[#This Row],[CIF/CPF/CNPJ]],relatorio_Ananindeua[[#This Row],[Coluna2]])</f>
        <v>27921867000136</v>
      </c>
      <c r="L4800" t="str">
        <f t="shared" si="75"/>
        <v>279******36</v>
      </c>
    </row>
    <row r="4801" spans="1:12" x14ac:dyDescent="0.25">
      <c r="A4801" t="s">
        <v>2398</v>
      </c>
      <c r="B4801" t="s">
        <v>2399</v>
      </c>
      <c r="C4801" t="s">
        <v>17</v>
      </c>
      <c r="D4801" s="1">
        <v>45299.94326388889</v>
      </c>
      <c r="E4801" s="18" t="s">
        <v>11</v>
      </c>
      <c r="F4801" s="13" t="s">
        <v>16</v>
      </c>
      <c r="G4801" t="s">
        <v>14</v>
      </c>
      <c r="H4801">
        <v>0</v>
      </c>
      <c r="I4801" s="2"/>
      <c r="J4801" s="4">
        <v>0</v>
      </c>
      <c r="K4801" t="str">
        <f>IF((LEN(relatorio_Ananindeua[[#This Row],[CIF/CPF/CNPJ]])=14),relatorio_Ananindeua[[#This Row],[CIF/CPF/CNPJ]],relatorio_Ananindeua[[#This Row],[Coluna2]])</f>
        <v>28660085000153</v>
      </c>
      <c r="L4801" t="str">
        <f t="shared" si="75"/>
        <v>286******53</v>
      </c>
    </row>
    <row r="4802" spans="1:12" x14ac:dyDescent="0.25">
      <c r="A4802" t="s">
        <v>2394</v>
      </c>
      <c r="B4802" t="s">
        <v>2395</v>
      </c>
      <c r="C4802" t="s">
        <v>17</v>
      </c>
      <c r="D4802" s="1">
        <v>45299.944108796299</v>
      </c>
      <c r="E4802" s="18" t="s">
        <v>11</v>
      </c>
      <c r="F4802" s="13" t="s">
        <v>16</v>
      </c>
      <c r="G4802" t="s">
        <v>14</v>
      </c>
      <c r="H4802">
        <v>0</v>
      </c>
      <c r="I4802" s="2"/>
      <c r="J4802" s="4">
        <v>0</v>
      </c>
      <c r="K4802" t="str">
        <f>IF((LEN(relatorio_Ananindeua[[#This Row],[CIF/CPF/CNPJ]])=14),relatorio_Ananindeua[[#This Row],[CIF/CPF/CNPJ]],relatorio_Ananindeua[[#This Row],[Coluna2]])</f>
        <v>28622200000103</v>
      </c>
      <c r="L4802" t="str">
        <f t="shared" si="75"/>
        <v>286******03</v>
      </c>
    </row>
    <row r="4803" spans="1:12" x14ac:dyDescent="0.25">
      <c r="A4803" t="s">
        <v>2372</v>
      </c>
      <c r="B4803" t="s">
        <v>2373</v>
      </c>
      <c r="C4803" t="s">
        <v>17</v>
      </c>
      <c r="D4803" s="1">
        <v>45299.944236111114</v>
      </c>
      <c r="E4803" s="18" t="s">
        <v>11</v>
      </c>
      <c r="F4803" s="13" t="s">
        <v>16</v>
      </c>
      <c r="G4803" t="s">
        <v>14</v>
      </c>
      <c r="H4803">
        <v>0</v>
      </c>
      <c r="I4803" s="2"/>
      <c r="J4803" s="4">
        <v>0</v>
      </c>
      <c r="K4803" t="str">
        <f>IF((LEN(relatorio_Ananindeua[[#This Row],[CIF/CPF/CNPJ]])=14),relatorio_Ananindeua[[#This Row],[CIF/CPF/CNPJ]],relatorio_Ananindeua[[#This Row],[Coluna2]])</f>
        <v>28525920000142</v>
      </c>
      <c r="L4803" t="str">
        <f t="shared" si="75"/>
        <v>285******42</v>
      </c>
    </row>
    <row r="4804" spans="1:12" x14ac:dyDescent="0.25">
      <c r="A4804" t="s">
        <v>2350</v>
      </c>
      <c r="B4804" t="s">
        <v>2351</v>
      </c>
      <c r="C4804" t="s">
        <v>17</v>
      </c>
      <c r="D4804" s="1">
        <v>45299.944340277776</v>
      </c>
      <c r="E4804" s="18" t="s">
        <v>11</v>
      </c>
      <c r="F4804" s="13" t="s">
        <v>16</v>
      </c>
      <c r="G4804" t="s">
        <v>14</v>
      </c>
      <c r="H4804">
        <v>0</v>
      </c>
      <c r="I4804" s="2"/>
      <c r="J4804" s="4">
        <v>0</v>
      </c>
      <c r="K4804" t="str">
        <f>IF((LEN(relatorio_Ananindeua[[#This Row],[CIF/CPF/CNPJ]])=14),relatorio_Ananindeua[[#This Row],[CIF/CPF/CNPJ]],relatorio_Ananindeua[[#This Row],[Coluna2]])</f>
        <v>28404121000118</v>
      </c>
      <c r="L4804" t="str">
        <f t="shared" si="75"/>
        <v>284******18</v>
      </c>
    </row>
    <row r="4805" spans="1:12" x14ac:dyDescent="0.25">
      <c r="A4805" t="s">
        <v>2318</v>
      </c>
      <c r="B4805" t="s">
        <v>2319</v>
      </c>
      <c r="C4805" t="s">
        <v>17</v>
      </c>
      <c r="D4805" s="1">
        <v>45299.944930555554</v>
      </c>
      <c r="E4805" s="18" t="s">
        <v>11</v>
      </c>
      <c r="F4805" s="13" t="s">
        <v>16</v>
      </c>
      <c r="G4805" t="s">
        <v>14</v>
      </c>
      <c r="H4805">
        <v>0</v>
      </c>
      <c r="I4805" s="2"/>
      <c r="J4805" s="4">
        <v>0</v>
      </c>
      <c r="K4805" t="str">
        <f>IF((LEN(relatorio_Ananindeua[[#This Row],[CIF/CPF/CNPJ]])=14),relatorio_Ananindeua[[#This Row],[CIF/CPF/CNPJ]],relatorio_Ananindeua[[#This Row],[Coluna2]])</f>
        <v>28202572000172</v>
      </c>
      <c r="L4805" t="str">
        <f t="shared" si="75"/>
        <v>282******72</v>
      </c>
    </row>
    <row r="4806" spans="1:12" x14ac:dyDescent="0.25">
      <c r="A4806" t="s">
        <v>2310</v>
      </c>
      <c r="B4806" t="s">
        <v>2311</v>
      </c>
      <c r="C4806" t="s">
        <v>17</v>
      </c>
      <c r="D4806" s="1">
        <v>45299.945034722223</v>
      </c>
      <c r="E4806" s="18" t="s">
        <v>11</v>
      </c>
      <c r="F4806" s="13" t="s">
        <v>16</v>
      </c>
      <c r="G4806" t="s">
        <v>14</v>
      </c>
      <c r="H4806">
        <v>0</v>
      </c>
      <c r="I4806" s="2"/>
      <c r="J4806" s="4">
        <v>0</v>
      </c>
      <c r="K4806" t="str">
        <f>IF((LEN(relatorio_Ananindeua[[#This Row],[CIF/CPF/CNPJ]])=14),relatorio_Ananindeua[[#This Row],[CIF/CPF/CNPJ]],relatorio_Ananindeua[[#This Row],[Coluna2]])</f>
        <v>28106428000132</v>
      </c>
      <c r="L4806" t="str">
        <f t="shared" si="75"/>
        <v>281******32</v>
      </c>
    </row>
    <row r="4807" spans="1:12" x14ac:dyDescent="0.25">
      <c r="A4807" t="s">
        <v>2304</v>
      </c>
      <c r="B4807" t="s">
        <v>2305</v>
      </c>
      <c r="C4807" t="s">
        <v>17</v>
      </c>
      <c r="D4807" s="1">
        <v>45299.945069444446</v>
      </c>
      <c r="E4807" s="18" t="s">
        <v>11</v>
      </c>
      <c r="F4807" s="13" t="s">
        <v>16</v>
      </c>
      <c r="G4807" t="s">
        <v>14</v>
      </c>
      <c r="H4807">
        <v>0</v>
      </c>
      <c r="I4807" s="2"/>
      <c r="J4807" s="4">
        <v>0</v>
      </c>
      <c r="K4807" t="str">
        <f>IF((LEN(relatorio_Ananindeua[[#This Row],[CIF/CPF/CNPJ]])=14),relatorio_Ananindeua[[#This Row],[CIF/CPF/CNPJ]],relatorio_Ananindeua[[#This Row],[Coluna2]])</f>
        <v>28062814000170</v>
      </c>
      <c r="L4807" t="str">
        <f t="shared" si="75"/>
        <v>280******70</v>
      </c>
    </row>
    <row r="4808" spans="1:12" x14ac:dyDescent="0.25">
      <c r="A4808" t="s">
        <v>2238</v>
      </c>
      <c r="B4808" t="s">
        <v>2239</v>
      </c>
      <c r="C4808" t="s">
        <v>17</v>
      </c>
      <c r="D4808" s="1">
        <v>45299.945231481484</v>
      </c>
      <c r="E4808" s="18" t="s">
        <v>11</v>
      </c>
      <c r="F4808" s="13" t="s">
        <v>16</v>
      </c>
      <c r="G4808" t="s">
        <v>14</v>
      </c>
      <c r="H4808">
        <v>0</v>
      </c>
      <c r="I4808" s="2"/>
      <c r="J4808" s="4">
        <v>0</v>
      </c>
      <c r="K4808" t="str">
        <f>IF((LEN(relatorio_Ananindeua[[#This Row],[CIF/CPF/CNPJ]])=14),relatorio_Ananindeua[[#This Row],[CIF/CPF/CNPJ]],relatorio_Ananindeua[[#This Row],[Coluna2]])</f>
        <v>27789012000101</v>
      </c>
      <c r="L4808" t="str">
        <f t="shared" si="75"/>
        <v>277******01</v>
      </c>
    </row>
    <row r="4809" spans="1:12" x14ac:dyDescent="0.25">
      <c r="A4809" t="s">
        <v>2242</v>
      </c>
      <c r="B4809" t="s">
        <v>2243</v>
      </c>
      <c r="C4809" t="s">
        <v>17</v>
      </c>
      <c r="D4809" s="1">
        <v>45299.945231481484</v>
      </c>
      <c r="E4809" s="18" t="s">
        <v>11</v>
      </c>
      <c r="F4809" s="13" t="s">
        <v>16</v>
      </c>
      <c r="G4809" t="s">
        <v>14</v>
      </c>
      <c r="H4809">
        <v>0</v>
      </c>
      <c r="I4809" s="2"/>
      <c r="J4809" s="4">
        <v>0</v>
      </c>
      <c r="K4809" t="str">
        <f>IF((LEN(relatorio_Ananindeua[[#This Row],[CIF/CPF/CNPJ]])=14),relatorio_Ananindeua[[#This Row],[CIF/CPF/CNPJ]],relatorio_Ananindeua[[#This Row],[Coluna2]])</f>
        <v>27791081000141</v>
      </c>
      <c r="L4809" t="str">
        <f t="shared" si="75"/>
        <v>277******41</v>
      </c>
    </row>
    <row r="4810" spans="1:12" x14ac:dyDescent="0.25">
      <c r="A4810" t="s">
        <v>2254</v>
      </c>
      <c r="B4810" t="s">
        <v>2255</v>
      </c>
      <c r="C4810" t="s">
        <v>17</v>
      </c>
      <c r="D4810" s="1">
        <v>45299.945231481484</v>
      </c>
      <c r="E4810" s="18" t="s">
        <v>11</v>
      </c>
      <c r="F4810" s="13" t="s">
        <v>16</v>
      </c>
      <c r="G4810" t="s">
        <v>14</v>
      </c>
      <c r="H4810">
        <v>0</v>
      </c>
      <c r="I4810" s="2"/>
      <c r="J4810" s="4">
        <v>0</v>
      </c>
      <c r="K4810" t="str">
        <f>IF((LEN(relatorio_Ananindeua[[#This Row],[CIF/CPF/CNPJ]])=14),relatorio_Ananindeua[[#This Row],[CIF/CPF/CNPJ]],relatorio_Ananindeua[[#This Row],[Coluna2]])</f>
        <v>27844132000156</v>
      </c>
      <c r="L4810" t="str">
        <f t="shared" si="75"/>
        <v>278******56</v>
      </c>
    </row>
    <row r="4811" spans="1:12" x14ac:dyDescent="0.25">
      <c r="A4811" t="s">
        <v>2228</v>
      </c>
      <c r="B4811" t="s">
        <v>2229</v>
      </c>
      <c r="C4811" t="s">
        <v>17</v>
      </c>
      <c r="D4811" s="1">
        <v>45299.945243055554</v>
      </c>
      <c r="E4811" s="18" t="s">
        <v>11</v>
      </c>
      <c r="F4811" s="13" t="s">
        <v>16</v>
      </c>
      <c r="G4811" t="s">
        <v>14</v>
      </c>
      <c r="H4811">
        <v>0</v>
      </c>
      <c r="I4811" s="2"/>
      <c r="J4811" s="4">
        <v>0</v>
      </c>
      <c r="K4811" t="str">
        <f>IF((LEN(relatorio_Ananindeua[[#This Row],[CIF/CPF/CNPJ]])=14),relatorio_Ananindeua[[#This Row],[CIF/CPF/CNPJ]],relatorio_Ananindeua[[#This Row],[Coluna2]])</f>
        <v>27726879000100</v>
      </c>
      <c r="L4811" t="str">
        <f t="shared" si="75"/>
        <v>277******00</v>
      </c>
    </row>
    <row r="4812" spans="1:12" x14ac:dyDescent="0.25">
      <c r="A4812" t="s">
        <v>2236</v>
      </c>
      <c r="B4812" t="s">
        <v>2237</v>
      </c>
      <c r="C4812" t="s">
        <v>17</v>
      </c>
      <c r="D4812" s="1">
        <v>45299.945243055554</v>
      </c>
      <c r="E4812" s="18" t="s">
        <v>11</v>
      </c>
      <c r="F4812" s="13" t="s">
        <v>16</v>
      </c>
      <c r="G4812" t="s">
        <v>14</v>
      </c>
      <c r="H4812">
        <v>0</v>
      </c>
      <c r="I4812" s="2"/>
      <c r="J4812" s="4">
        <v>0</v>
      </c>
      <c r="K4812" t="str">
        <f>IF((LEN(relatorio_Ananindeua[[#This Row],[CIF/CPF/CNPJ]])=14),relatorio_Ananindeua[[#This Row],[CIF/CPF/CNPJ]],relatorio_Ananindeua[[#This Row],[Coluna2]])</f>
        <v>27770434000127</v>
      </c>
      <c r="L4812" t="str">
        <f t="shared" si="75"/>
        <v>277******27</v>
      </c>
    </row>
    <row r="4813" spans="1:12" x14ac:dyDescent="0.25">
      <c r="A4813" t="s">
        <v>2240</v>
      </c>
      <c r="B4813" t="s">
        <v>2241</v>
      </c>
      <c r="C4813" t="s">
        <v>17</v>
      </c>
      <c r="D4813" s="1">
        <v>45299.945243055554</v>
      </c>
      <c r="E4813" s="18" t="s">
        <v>11</v>
      </c>
      <c r="F4813" s="13" t="s">
        <v>16</v>
      </c>
      <c r="G4813" t="s">
        <v>14</v>
      </c>
      <c r="H4813">
        <v>0</v>
      </c>
      <c r="I4813" s="2"/>
      <c r="J4813" s="4">
        <v>0</v>
      </c>
      <c r="K4813" t="str">
        <f>IF((LEN(relatorio_Ananindeua[[#This Row],[CIF/CPF/CNPJ]])=14),relatorio_Ananindeua[[#This Row],[CIF/CPF/CNPJ]],relatorio_Ananindeua[[#This Row],[Coluna2]])</f>
        <v>27789694000144</v>
      </c>
      <c r="L4813" t="str">
        <f t="shared" si="75"/>
        <v>277******44</v>
      </c>
    </row>
    <row r="4814" spans="1:12" x14ac:dyDescent="0.25">
      <c r="A4814" t="s">
        <v>2252</v>
      </c>
      <c r="B4814" t="s">
        <v>2253</v>
      </c>
      <c r="C4814" t="s">
        <v>17</v>
      </c>
      <c r="D4814" s="1">
        <v>45299.945243055554</v>
      </c>
      <c r="E4814" s="18" t="s">
        <v>11</v>
      </c>
      <c r="F4814" s="13" t="s">
        <v>16</v>
      </c>
      <c r="G4814" t="s">
        <v>14</v>
      </c>
      <c r="H4814">
        <v>0</v>
      </c>
      <c r="I4814" s="2"/>
      <c r="J4814" s="4">
        <v>0</v>
      </c>
      <c r="K4814" t="str">
        <f>IF((LEN(relatorio_Ananindeua[[#This Row],[CIF/CPF/CNPJ]])=14),relatorio_Ananindeua[[#This Row],[CIF/CPF/CNPJ]],relatorio_Ananindeua[[#This Row],[Coluna2]])</f>
        <v>27828496000142</v>
      </c>
      <c r="L4814" t="str">
        <f t="shared" si="75"/>
        <v>278******42</v>
      </c>
    </row>
    <row r="4815" spans="1:12" x14ac:dyDescent="0.25">
      <c r="A4815" t="s">
        <v>2262</v>
      </c>
      <c r="B4815" t="s">
        <v>2263</v>
      </c>
      <c r="C4815" t="s">
        <v>17</v>
      </c>
      <c r="D4815" s="1">
        <v>45299.945243055554</v>
      </c>
      <c r="E4815" s="18" t="s">
        <v>11</v>
      </c>
      <c r="F4815" s="13" t="s">
        <v>16</v>
      </c>
      <c r="G4815" t="s">
        <v>14</v>
      </c>
      <c r="H4815">
        <v>0</v>
      </c>
      <c r="I4815" s="2"/>
      <c r="J4815" s="4">
        <v>0</v>
      </c>
      <c r="K4815" t="str">
        <f>IF((LEN(relatorio_Ananindeua[[#This Row],[CIF/CPF/CNPJ]])=14),relatorio_Ananindeua[[#This Row],[CIF/CPF/CNPJ]],relatorio_Ananindeua[[#This Row],[Coluna2]])</f>
        <v>27868779000118</v>
      </c>
      <c r="L4815" t="str">
        <f t="shared" si="75"/>
        <v>278******18</v>
      </c>
    </row>
    <row r="4816" spans="1:12" x14ac:dyDescent="0.25">
      <c r="A4816" t="s">
        <v>2216</v>
      </c>
      <c r="B4816" t="s">
        <v>2217</v>
      </c>
      <c r="C4816" t="s">
        <v>17</v>
      </c>
      <c r="D4816" s="1">
        <v>45299.945254629631</v>
      </c>
      <c r="E4816" s="18" t="s">
        <v>11</v>
      </c>
      <c r="F4816" s="13" t="s">
        <v>16</v>
      </c>
      <c r="G4816" t="s">
        <v>14</v>
      </c>
      <c r="H4816">
        <v>0</v>
      </c>
      <c r="I4816" s="2"/>
      <c r="J4816" s="4">
        <v>0</v>
      </c>
      <c r="K4816" t="str">
        <f>IF((LEN(relatorio_Ananindeua[[#This Row],[CIF/CPF/CNPJ]])=14),relatorio_Ananindeua[[#This Row],[CIF/CPF/CNPJ]],relatorio_Ananindeua[[#This Row],[Coluna2]])</f>
        <v>27692907000115</v>
      </c>
      <c r="L4816" t="str">
        <f t="shared" si="75"/>
        <v>276******15</v>
      </c>
    </row>
    <row r="4817" spans="1:12" x14ac:dyDescent="0.25">
      <c r="A4817" t="s">
        <v>2232</v>
      </c>
      <c r="B4817" t="s">
        <v>2233</v>
      </c>
      <c r="C4817" t="s">
        <v>17</v>
      </c>
      <c r="D4817" s="1">
        <v>45299.945254629631</v>
      </c>
      <c r="E4817" s="18" t="s">
        <v>11</v>
      </c>
      <c r="F4817" s="13" t="s">
        <v>16</v>
      </c>
      <c r="G4817" t="s">
        <v>14</v>
      </c>
      <c r="H4817">
        <v>0</v>
      </c>
      <c r="I4817" s="2"/>
      <c r="J4817" s="4">
        <v>0</v>
      </c>
      <c r="K4817" t="str">
        <f>IF((LEN(relatorio_Ananindeua[[#This Row],[CIF/CPF/CNPJ]])=14),relatorio_Ananindeua[[#This Row],[CIF/CPF/CNPJ]],relatorio_Ananindeua[[#This Row],[Coluna2]])</f>
        <v>27770152000120</v>
      </c>
      <c r="L4817" t="str">
        <f t="shared" si="75"/>
        <v>277******20</v>
      </c>
    </row>
    <row r="4818" spans="1:12" x14ac:dyDescent="0.25">
      <c r="A4818" t="s">
        <v>2256</v>
      </c>
      <c r="B4818" t="s">
        <v>2257</v>
      </c>
      <c r="C4818" t="s">
        <v>17</v>
      </c>
      <c r="D4818" s="1">
        <v>45299.945254629631</v>
      </c>
      <c r="E4818" s="18" t="s">
        <v>11</v>
      </c>
      <c r="F4818" s="13" t="s">
        <v>16</v>
      </c>
      <c r="G4818" t="s">
        <v>14</v>
      </c>
      <c r="H4818">
        <v>0</v>
      </c>
      <c r="I4818" s="2"/>
      <c r="J4818" s="4">
        <v>0</v>
      </c>
      <c r="K4818" t="str">
        <f>IF((LEN(relatorio_Ananindeua[[#This Row],[CIF/CPF/CNPJ]])=14),relatorio_Ananindeua[[#This Row],[CIF/CPF/CNPJ]],relatorio_Ananindeua[[#This Row],[Coluna2]])</f>
        <v>27858913000108</v>
      </c>
      <c r="L4818" t="str">
        <f t="shared" ref="L4818:L4881" si="76">_xlfn.CONCAT(LEFT(A4818,3),REPT("*",6),RIGHT(A4818,2))</f>
        <v>278******08</v>
      </c>
    </row>
    <row r="4819" spans="1:12" x14ac:dyDescent="0.25">
      <c r="A4819" t="s">
        <v>2234</v>
      </c>
      <c r="B4819" t="s">
        <v>2235</v>
      </c>
      <c r="C4819" t="s">
        <v>17</v>
      </c>
      <c r="D4819" s="1">
        <v>45299.9452662037</v>
      </c>
      <c r="E4819" s="18" t="s">
        <v>11</v>
      </c>
      <c r="F4819" s="13" t="s">
        <v>16</v>
      </c>
      <c r="G4819" t="s">
        <v>14</v>
      </c>
      <c r="H4819">
        <v>0</v>
      </c>
      <c r="I4819" s="2"/>
      <c r="J4819" s="4">
        <v>0</v>
      </c>
      <c r="K4819" t="str">
        <f>IF((LEN(relatorio_Ananindeua[[#This Row],[CIF/CPF/CNPJ]])=14),relatorio_Ananindeua[[#This Row],[CIF/CPF/CNPJ]],relatorio_Ananindeua[[#This Row],[Coluna2]])</f>
        <v>27770394000113</v>
      </c>
      <c r="L4819" t="str">
        <f t="shared" si="76"/>
        <v>277******13</v>
      </c>
    </row>
    <row r="4820" spans="1:12" x14ac:dyDescent="0.25">
      <c r="A4820" t="s">
        <v>2196</v>
      </c>
      <c r="B4820" t="s">
        <v>2197</v>
      </c>
      <c r="C4820" t="s">
        <v>17</v>
      </c>
      <c r="D4820" s="1">
        <v>45299.945277777777</v>
      </c>
      <c r="E4820" s="18" t="s">
        <v>11</v>
      </c>
      <c r="F4820" s="13" t="s">
        <v>16</v>
      </c>
      <c r="G4820" t="s">
        <v>14</v>
      </c>
      <c r="H4820">
        <v>0</v>
      </c>
      <c r="I4820" s="2"/>
      <c r="J4820" s="4">
        <v>0</v>
      </c>
      <c r="K4820" t="str">
        <f>IF((LEN(relatorio_Ananindeua[[#This Row],[CIF/CPF/CNPJ]])=14),relatorio_Ananindeua[[#This Row],[CIF/CPF/CNPJ]],relatorio_Ananindeua[[#This Row],[Coluna2]])</f>
        <v>27608289000182</v>
      </c>
      <c r="L4820" t="str">
        <f t="shared" si="76"/>
        <v>276******82</v>
      </c>
    </row>
    <row r="4821" spans="1:12" x14ac:dyDescent="0.25">
      <c r="A4821" t="s">
        <v>2226</v>
      </c>
      <c r="B4821" t="s">
        <v>2227</v>
      </c>
      <c r="C4821" t="s">
        <v>17</v>
      </c>
      <c r="D4821" s="1">
        <v>45299.945300925923</v>
      </c>
      <c r="E4821" s="18" t="s">
        <v>11</v>
      </c>
      <c r="F4821" s="13" t="s">
        <v>16</v>
      </c>
      <c r="G4821" t="s">
        <v>14</v>
      </c>
      <c r="H4821">
        <v>0</v>
      </c>
      <c r="I4821" s="2"/>
      <c r="J4821" s="4">
        <v>0</v>
      </c>
      <c r="K4821" t="str">
        <f>IF((LEN(relatorio_Ananindeua[[#This Row],[CIF/CPF/CNPJ]])=14),relatorio_Ananindeua[[#This Row],[CIF/CPF/CNPJ]],relatorio_Ananindeua[[#This Row],[Coluna2]])</f>
        <v>27717437000105</v>
      </c>
      <c r="L4821" t="str">
        <f t="shared" si="76"/>
        <v>277******05</v>
      </c>
    </row>
    <row r="4822" spans="1:12" x14ac:dyDescent="0.25">
      <c r="A4822" t="s">
        <v>2218</v>
      </c>
      <c r="B4822" t="s">
        <v>2219</v>
      </c>
      <c r="C4822" t="s">
        <v>17</v>
      </c>
      <c r="D4822" s="1">
        <v>45299.9453125</v>
      </c>
      <c r="E4822" s="18" t="s">
        <v>11</v>
      </c>
      <c r="F4822" s="13" t="s">
        <v>16</v>
      </c>
      <c r="G4822" t="s">
        <v>14</v>
      </c>
      <c r="H4822">
        <v>0</v>
      </c>
      <c r="I4822" s="2"/>
      <c r="J4822" s="4">
        <v>0</v>
      </c>
      <c r="K4822" t="str">
        <f>IF((LEN(relatorio_Ananindeua[[#This Row],[CIF/CPF/CNPJ]])=14),relatorio_Ananindeua[[#This Row],[CIF/CPF/CNPJ]],relatorio_Ananindeua[[#This Row],[Coluna2]])</f>
        <v>27696676000118</v>
      </c>
      <c r="L4822" t="str">
        <f t="shared" si="76"/>
        <v>276******18</v>
      </c>
    </row>
    <row r="4823" spans="1:12" x14ac:dyDescent="0.25">
      <c r="A4823" t="s">
        <v>2222</v>
      </c>
      <c r="B4823" t="s">
        <v>2223</v>
      </c>
      <c r="C4823" t="s">
        <v>17</v>
      </c>
      <c r="D4823" s="1">
        <v>45299.945324074077</v>
      </c>
      <c r="E4823" s="18" t="s">
        <v>11</v>
      </c>
      <c r="F4823" s="13" t="s">
        <v>16</v>
      </c>
      <c r="G4823" t="s">
        <v>14</v>
      </c>
      <c r="H4823">
        <v>0</v>
      </c>
      <c r="I4823" s="2"/>
      <c r="J4823" s="4">
        <v>0</v>
      </c>
      <c r="K4823" t="str">
        <f>IF((LEN(relatorio_Ananindeua[[#This Row],[CIF/CPF/CNPJ]])=14),relatorio_Ananindeua[[#This Row],[CIF/CPF/CNPJ]],relatorio_Ananindeua[[#This Row],[Coluna2]])</f>
        <v>27706618000128</v>
      </c>
      <c r="L4823" t="str">
        <f t="shared" si="76"/>
        <v>277******28</v>
      </c>
    </row>
    <row r="4824" spans="1:12" x14ac:dyDescent="0.25">
      <c r="A4824" t="s">
        <v>2224</v>
      </c>
      <c r="B4824" t="s">
        <v>2225</v>
      </c>
      <c r="C4824" t="s">
        <v>17</v>
      </c>
      <c r="D4824" s="1">
        <v>45299.945324074077</v>
      </c>
      <c r="E4824" s="18" t="s">
        <v>11</v>
      </c>
      <c r="F4824" s="13" t="s">
        <v>16</v>
      </c>
      <c r="G4824" t="s">
        <v>14</v>
      </c>
      <c r="H4824">
        <v>0</v>
      </c>
      <c r="I4824" s="2"/>
      <c r="J4824" s="4">
        <v>0</v>
      </c>
      <c r="K4824" t="str">
        <f>IF((LEN(relatorio_Ananindeua[[#This Row],[CIF/CPF/CNPJ]])=14),relatorio_Ananindeua[[#This Row],[CIF/CPF/CNPJ]],relatorio_Ananindeua[[#This Row],[Coluna2]])</f>
        <v>27715217000134</v>
      </c>
      <c r="L4824" t="str">
        <f t="shared" si="76"/>
        <v>277******34</v>
      </c>
    </row>
    <row r="4825" spans="1:12" x14ac:dyDescent="0.25">
      <c r="A4825" t="s">
        <v>2244</v>
      </c>
      <c r="B4825" t="s">
        <v>2245</v>
      </c>
      <c r="C4825" t="s">
        <v>17</v>
      </c>
      <c r="D4825" s="1">
        <v>45299.945324074077</v>
      </c>
      <c r="E4825" s="18" t="s">
        <v>11</v>
      </c>
      <c r="F4825" s="13" t="s">
        <v>16</v>
      </c>
      <c r="G4825" t="s">
        <v>14</v>
      </c>
      <c r="H4825">
        <v>0</v>
      </c>
      <c r="I4825" s="2"/>
      <c r="J4825" s="4">
        <v>0</v>
      </c>
      <c r="K4825" t="str">
        <f>IF((LEN(relatorio_Ananindeua[[#This Row],[CIF/CPF/CNPJ]])=14),relatorio_Ananindeua[[#This Row],[CIF/CPF/CNPJ]],relatorio_Ananindeua[[#This Row],[Coluna2]])</f>
        <v>27811396000103</v>
      </c>
      <c r="L4825" t="str">
        <f t="shared" si="76"/>
        <v>278******03</v>
      </c>
    </row>
    <row r="4826" spans="1:12" x14ac:dyDescent="0.25">
      <c r="A4826" t="s">
        <v>2188</v>
      </c>
      <c r="B4826" t="s">
        <v>2189</v>
      </c>
      <c r="C4826" t="s">
        <v>17</v>
      </c>
      <c r="D4826" s="1">
        <v>45299.945335648146</v>
      </c>
      <c r="E4826" s="18" t="s">
        <v>11</v>
      </c>
      <c r="F4826" s="13" t="s">
        <v>16</v>
      </c>
      <c r="G4826" t="s">
        <v>14</v>
      </c>
      <c r="H4826">
        <v>0</v>
      </c>
      <c r="I4826" s="2"/>
      <c r="J4826" s="4">
        <v>0</v>
      </c>
      <c r="K4826" t="str">
        <f>IF((LEN(relatorio_Ananindeua[[#This Row],[CIF/CPF/CNPJ]])=14),relatorio_Ananindeua[[#This Row],[CIF/CPF/CNPJ]],relatorio_Ananindeua[[#This Row],[Coluna2]])</f>
        <v>27552101000121</v>
      </c>
      <c r="L4826" t="str">
        <f t="shared" si="76"/>
        <v>275******21</v>
      </c>
    </row>
    <row r="4827" spans="1:12" x14ac:dyDescent="0.25">
      <c r="A4827" t="s">
        <v>2194</v>
      </c>
      <c r="B4827" t="s">
        <v>2195</v>
      </c>
      <c r="C4827" t="s">
        <v>17</v>
      </c>
      <c r="D4827" s="1">
        <v>45299.945335648146</v>
      </c>
      <c r="E4827" s="18" t="s">
        <v>11</v>
      </c>
      <c r="F4827" s="13" t="s">
        <v>16</v>
      </c>
      <c r="G4827" t="s">
        <v>14</v>
      </c>
      <c r="H4827">
        <v>0</v>
      </c>
      <c r="I4827" s="2"/>
      <c r="J4827" s="4">
        <v>0</v>
      </c>
      <c r="K4827" t="str">
        <f>IF((LEN(relatorio_Ananindeua[[#This Row],[CIF/CPF/CNPJ]])=14),relatorio_Ananindeua[[#This Row],[CIF/CPF/CNPJ]],relatorio_Ananindeua[[#This Row],[Coluna2]])</f>
        <v>27601180000113</v>
      </c>
      <c r="L4827" t="str">
        <f t="shared" si="76"/>
        <v>276******13</v>
      </c>
    </row>
    <row r="4828" spans="1:12" x14ac:dyDescent="0.25">
      <c r="A4828" t="s">
        <v>2200</v>
      </c>
      <c r="B4828" t="s">
        <v>2201</v>
      </c>
      <c r="C4828" t="s">
        <v>17</v>
      </c>
      <c r="D4828" s="1">
        <v>45299.945335648146</v>
      </c>
      <c r="E4828" s="18" t="s">
        <v>11</v>
      </c>
      <c r="F4828" s="13" t="s">
        <v>16</v>
      </c>
      <c r="G4828" t="s">
        <v>14</v>
      </c>
      <c r="H4828">
        <v>0</v>
      </c>
      <c r="I4828" s="2"/>
      <c r="J4828" s="4">
        <v>0</v>
      </c>
      <c r="K4828" t="str">
        <f>IF((LEN(relatorio_Ananindeua[[#This Row],[CIF/CPF/CNPJ]])=14),relatorio_Ananindeua[[#This Row],[CIF/CPF/CNPJ]],relatorio_Ananindeua[[#This Row],[Coluna2]])</f>
        <v>27620212000128</v>
      </c>
      <c r="L4828" t="str">
        <f t="shared" si="76"/>
        <v>276******28</v>
      </c>
    </row>
    <row r="4829" spans="1:12" x14ac:dyDescent="0.25">
      <c r="A4829" t="s">
        <v>2208</v>
      </c>
      <c r="B4829" t="s">
        <v>2209</v>
      </c>
      <c r="C4829" t="s">
        <v>17</v>
      </c>
      <c r="D4829" s="1">
        <v>45299.945335648146</v>
      </c>
      <c r="E4829" s="18" t="s">
        <v>11</v>
      </c>
      <c r="F4829" s="13" t="s">
        <v>16</v>
      </c>
      <c r="G4829" t="s">
        <v>14</v>
      </c>
      <c r="H4829">
        <v>0</v>
      </c>
      <c r="I4829" s="2"/>
      <c r="J4829" s="4">
        <v>0</v>
      </c>
      <c r="K4829" t="str">
        <f>IF((LEN(relatorio_Ananindeua[[#This Row],[CIF/CPF/CNPJ]])=14),relatorio_Ananindeua[[#This Row],[CIF/CPF/CNPJ]],relatorio_Ananindeua[[#This Row],[Coluna2]])</f>
        <v>27651788000152</v>
      </c>
      <c r="L4829" t="str">
        <f t="shared" si="76"/>
        <v>276******52</v>
      </c>
    </row>
    <row r="4830" spans="1:12" x14ac:dyDescent="0.25">
      <c r="A4830" t="s">
        <v>2202</v>
      </c>
      <c r="B4830" t="s">
        <v>2203</v>
      </c>
      <c r="C4830" t="s">
        <v>17</v>
      </c>
      <c r="D4830" s="1">
        <v>45299.945347222223</v>
      </c>
      <c r="E4830" s="18" t="s">
        <v>11</v>
      </c>
      <c r="F4830" s="13" t="s">
        <v>16</v>
      </c>
      <c r="G4830" t="s">
        <v>14</v>
      </c>
      <c r="H4830">
        <v>0</v>
      </c>
      <c r="I4830" s="2"/>
      <c r="J4830" s="4">
        <v>0</v>
      </c>
      <c r="K4830" t="str">
        <f>IF((LEN(relatorio_Ananindeua[[#This Row],[CIF/CPF/CNPJ]])=14),relatorio_Ananindeua[[#This Row],[CIF/CPF/CNPJ]],relatorio_Ananindeua[[#This Row],[Coluna2]])</f>
        <v>27625446000168</v>
      </c>
      <c r="L4830" t="str">
        <f t="shared" si="76"/>
        <v>276******68</v>
      </c>
    </row>
    <row r="4831" spans="1:12" x14ac:dyDescent="0.25">
      <c r="A4831" t="s">
        <v>2212</v>
      </c>
      <c r="B4831" t="s">
        <v>2213</v>
      </c>
      <c r="C4831" t="s">
        <v>17</v>
      </c>
      <c r="D4831" s="1">
        <v>45299.945347222223</v>
      </c>
      <c r="E4831" s="18" t="s">
        <v>11</v>
      </c>
      <c r="F4831" s="13" t="s">
        <v>16</v>
      </c>
      <c r="G4831" t="s">
        <v>14</v>
      </c>
      <c r="H4831">
        <v>0</v>
      </c>
      <c r="I4831" s="2"/>
      <c r="J4831" s="4">
        <v>0</v>
      </c>
      <c r="K4831" t="str">
        <f>IF((LEN(relatorio_Ananindeua[[#This Row],[CIF/CPF/CNPJ]])=14),relatorio_Ananindeua[[#This Row],[CIF/CPF/CNPJ]],relatorio_Ananindeua[[#This Row],[Coluna2]])</f>
        <v>27673942000197</v>
      </c>
      <c r="L4831" t="str">
        <f t="shared" si="76"/>
        <v>276******97</v>
      </c>
    </row>
    <row r="4832" spans="1:12" x14ac:dyDescent="0.25">
      <c r="A4832" t="s">
        <v>2198</v>
      </c>
      <c r="B4832" t="s">
        <v>2199</v>
      </c>
      <c r="C4832" t="s">
        <v>17</v>
      </c>
      <c r="D4832" s="1">
        <v>45299.945370370369</v>
      </c>
      <c r="E4832" s="18" t="s">
        <v>11</v>
      </c>
      <c r="F4832" s="13" t="s">
        <v>16</v>
      </c>
      <c r="G4832" t="s">
        <v>14</v>
      </c>
      <c r="H4832">
        <v>0</v>
      </c>
      <c r="I4832" s="2"/>
      <c r="J4832" s="4">
        <v>0</v>
      </c>
      <c r="K4832" t="str">
        <f>IF((LEN(relatorio_Ananindeua[[#This Row],[CIF/CPF/CNPJ]])=14),relatorio_Ananindeua[[#This Row],[CIF/CPF/CNPJ]],relatorio_Ananindeua[[#This Row],[Coluna2]])</f>
        <v>27609461000112</v>
      </c>
      <c r="L4832" t="str">
        <f t="shared" si="76"/>
        <v>276******12</v>
      </c>
    </row>
    <row r="4833" spans="1:12" x14ac:dyDescent="0.25">
      <c r="A4833" t="s">
        <v>2158</v>
      </c>
      <c r="B4833" t="s">
        <v>2159</v>
      </c>
      <c r="C4833" t="s">
        <v>17</v>
      </c>
      <c r="D4833" s="1">
        <v>45299.946377314816</v>
      </c>
      <c r="E4833" s="18" t="s">
        <v>11</v>
      </c>
      <c r="F4833" s="13" t="s">
        <v>16</v>
      </c>
      <c r="G4833" t="s">
        <v>14</v>
      </c>
      <c r="H4833">
        <v>0</v>
      </c>
      <c r="I4833" s="2"/>
      <c r="J4833" s="4">
        <v>0</v>
      </c>
      <c r="K4833" t="str">
        <f>IF((LEN(relatorio_Ananindeua[[#This Row],[CIF/CPF/CNPJ]])=14),relatorio_Ananindeua[[#This Row],[CIF/CPF/CNPJ]],relatorio_Ananindeua[[#This Row],[Coluna2]])</f>
        <v>27392253000104</v>
      </c>
      <c r="L4833" t="str">
        <f t="shared" si="76"/>
        <v>273******04</v>
      </c>
    </row>
    <row r="4834" spans="1:12" x14ac:dyDescent="0.25">
      <c r="A4834" t="s">
        <v>2164</v>
      </c>
      <c r="B4834" t="s">
        <v>2165</v>
      </c>
      <c r="C4834" t="s">
        <v>17</v>
      </c>
      <c r="D4834" s="1">
        <v>45299.946377314816</v>
      </c>
      <c r="E4834" s="18" t="s">
        <v>11</v>
      </c>
      <c r="F4834" s="13" t="s">
        <v>16</v>
      </c>
      <c r="G4834" t="s">
        <v>14</v>
      </c>
      <c r="H4834">
        <v>0</v>
      </c>
      <c r="I4834" s="2"/>
      <c r="J4834" s="4">
        <v>0</v>
      </c>
      <c r="K4834" t="str">
        <f>IF((LEN(relatorio_Ananindeua[[#This Row],[CIF/CPF/CNPJ]])=14),relatorio_Ananindeua[[#This Row],[CIF/CPF/CNPJ]],relatorio_Ananindeua[[#This Row],[Coluna2]])</f>
        <v>27430843000184</v>
      </c>
      <c r="L4834" t="str">
        <f t="shared" si="76"/>
        <v>274******84</v>
      </c>
    </row>
    <row r="4835" spans="1:12" x14ac:dyDescent="0.25">
      <c r="A4835" t="s">
        <v>2168</v>
      </c>
      <c r="B4835" t="s">
        <v>2169</v>
      </c>
      <c r="C4835" t="s">
        <v>17</v>
      </c>
      <c r="D4835" s="1">
        <v>45299.946377314816</v>
      </c>
      <c r="E4835" s="18" t="s">
        <v>11</v>
      </c>
      <c r="F4835" s="13" t="s">
        <v>16</v>
      </c>
      <c r="G4835" t="s">
        <v>14</v>
      </c>
      <c r="H4835">
        <v>0</v>
      </c>
      <c r="I4835" s="2"/>
      <c r="J4835" s="4">
        <v>0</v>
      </c>
      <c r="K4835" t="str">
        <f>IF((LEN(relatorio_Ananindeua[[#This Row],[CIF/CPF/CNPJ]])=14),relatorio_Ananindeua[[#This Row],[CIF/CPF/CNPJ]],relatorio_Ananindeua[[#This Row],[Coluna2]])</f>
        <v>27437965000100</v>
      </c>
      <c r="L4835" t="str">
        <f t="shared" si="76"/>
        <v>274******00</v>
      </c>
    </row>
    <row r="4836" spans="1:12" x14ac:dyDescent="0.25">
      <c r="A4836" t="s">
        <v>2170</v>
      </c>
      <c r="B4836" t="s">
        <v>2171</v>
      </c>
      <c r="C4836" t="s">
        <v>17</v>
      </c>
      <c r="D4836" s="1">
        <v>45299.946377314816</v>
      </c>
      <c r="E4836" s="18" t="s">
        <v>11</v>
      </c>
      <c r="F4836" s="13" t="s">
        <v>16</v>
      </c>
      <c r="G4836" t="s">
        <v>14</v>
      </c>
      <c r="H4836">
        <v>0</v>
      </c>
      <c r="I4836" s="2"/>
      <c r="J4836" s="4">
        <v>0</v>
      </c>
      <c r="K4836" t="str">
        <f>IF((LEN(relatorio_Ananindeua[[#This Row],[CIF/CPF/CNPJ]])=14),relatorio_Ananindeua[[#This Row],[CIF/CPF/CNPJ]],relatorio_Ananindeua[[#This Row],[Coluna2]])</f>
        <v>27441177000180</v>
      </c>
      <c r="L4836" t="str">
        <f t="shared" si="76"/>
        <v>274******80</v>
      </c>
    </row>
    <row r="4837" spans="1:12" x14ac:dyDescent="0.25">
      <c r="A4837" t="s">
        <v>2144</v>
      </c>
      <c r="B4837" t="s">
        <v>2145</v>
      </c>
      <c r="C4837" t="s">
        <v>17</v>
      </c>
      <c r="D4837" s="1">
        <v>45299.946643518517</v>
      </c>
      <c r="E4837" s="18" t="s">
        <v>11</v>
      </c>
      <c r="F4837" s="13" t="s">
        <v>16</v>
      </c>
      <c r="G4837" t="s">
        <v>14</v>
      </c>
      <c r="H4837">
        <v>0</v>
      </c>
      <c r="I4837" s="2"/>
      <c r="J4837" s="4">
        <v>0</v>
      </c>
      <c r="K4837" t="str">
        <f>IF((LEN(relatorio_Ananindeua[[#This Row],[CIF/CPF/CNPJ]])=14),relatorio_Ananindeua[[#This Row],[CIF/CPF/CNPJ]],relatorio_Ananindeua[[#This Row],[Coluna2]])</f>
        <v>27331912000100</v>
      </c>
      <c r="L4837" t="str">
        <f t="shared" si="76"/>
        <v>273******00</v>
      </c>
    </row>
    <row r="4838" spans="1:12" x14ac:dyDescent="0.25">
      <c r="A4838" t="s">
        <v>2134</v>
      </c>
      <c r="B4838" t="s">
        <v>2135</v>
      </c>
      <c r="C4838" t="s">
        <v>17</v>
      </c>
      <c r="D4838" s="1">
        <v>45299.946736111109</v>
      </c>
      <c r="E4838" s="18" t="s">
        <v>11</v>
      </c>
      <c r="F4838" s="13" t="s">
        <v>16</v>
      </c>
      <c r="G4838" t="s">
        <v>14</v>
      </c>
      <c r="H4838">
        <v>0</v>
      </c>
      <c r="I4838" s="2"/>
      <c r="J4838" s="4">
        <v>0</v>
      </c>
      <c r="K4838" t="str">
        <f>IF((LEN(relatorio_Ananindeua[[#This Row],[CIF/CPF/CNPJ]])=14),relatorio_Ananindeua[[#This Row],[CIF/CPF/CNPJ]],relatorio_Ananindeua[[#This Row],[Coluna2]])</f>
        <v>27268860000167</v>
      </c>
      <c r="L4838" t="str">
        <f t="shared" si="76"/>
        <v>272******67</v>
      </c>
    </row>
    <row r="4839" spans="1:12" x14ac:dyDescent="0.25">
      <c r="A4839" t="s">
        <v>2138</v>
      </c>
      <c r="B4839" t="s">
        <v>2139</v>
      </c>
      <c r="C4839" t="s">
        <v>17</v>
      </c>
      <c r="D4839" s="1">
        <v>45299.946736111109</v>
      </c>
      <c r="E4839" s="18" t="s">
        <v>11</v>
      </c>
      <c r="F4839" s="13" t="s">
        <v>16</v>
      </c>
      <c r="G4839" t="s">
        <v>14</v>
      </c>
      <c r="H4839">
        <v>0</v>
      </c>
      <c r="I4839" s="2"/>
      <c r="J4839" s="4">
        <v>0</v>
      </c>
      <c r="K4839" t="str">
        <f>IF((LEN(relatorio_Ananindeua[[#This Row],[CIF/CPF/CNPJ]])=14),relatorio_Ananindeua[[#This Row],[CIF/CPF/CNPJ]],relatorio_Ananindeua[[#This Row],[Coluna2]])</f>
        <v>27279502000150</v>
      </c>
      <c r="L4839" t="str">
        <f t="shared" si="76"/>
        <v>272******50</v>
      </c>
    </row>
    <row r="4840" spans="1:12" x14ac:dyDescent="0.25">
      <c r="A4840" t="s">
        <v>2102</v>
      </c>
      <c r="B4840" t="s">
        <v>2103</v>
      </c>
      <c r="C4840" t="s">
        <v>17</v>
      </c>
      <c r="D4840" s="1">
        <v>45299.947164351855</v>
      </c>
      <c r="E4840" s="18" t="s">
        <v>11</v>
      </c>
      <c r="F4840" s="13" t="s">
        <v>16</v>
      </c>
      <c r="G4840" t="s">
        <v>14</v>
      </c>
      <c r="H4840">
        <v>0</v>
      </c>
      <c r="I4840" s="2"/>
      <c r="J4840" s="4">
        <v>0</v>
      </c>
      <c r="K4840" t="str">
        <f>IF((LEN(relatorio_Ananindeua[[#This Row],[CIF/CPF/CNPJ]])=14),relatorio_Ananindeua[[#This Row],[CIF/CPF/CNPJ]],relatorio_Ananindeua[[#This Row],[Coluna2]])</f>
        <v>27043448000149</v>
      </c>
      <c r="L4840" t="str">
        <f t="shared" si="76"/>
        <v>270******49</v>
      </c>
    </row>
    <row r="4841" spans="1:12" x14ac:dyDescent="0.25">
      <c r="A4841" t="s">
        <v>2024</v>
      </c>
      <c r="B4841" t="s">
        <v>2025</v>
      </c>
      <c r="C4841" t="s">
        <v>17</v>
      </c>
      <c r="D4841" s="1">
        <v>45299.947777777779</v>
      </c>
      <c r="E4841" s="18" t="s">
        <v>11</v>
      </c>
      <c r="F4841" s="13" t="s">
        <v>16</v>
      </c>
      <c r="G4841" t="s">
        <v>14</v>
      </c>
      <c r="H4841">
        <v>0</v>
      </c>
      <c r="I4841" s="2"/>
      <c r="J4841" s="4">
        <v>0</v>
      </c>
      <c r="K4841" t="str">
        <f>IF((LEN(relatorio_Ananindeua[[#This Row],[CIF/CPF/CNPJ]])=14),relatorio_Ananindeua[[#This Row],[CIF/CPF/CNPJ]],relatorio_Ananindeua[[#This Row],[Coluna2]])</f>
        <v>26585105000143</v>
      </c>
      <c r="L4841" t="str">
        <f t="shared" si="76"/>
        <v>265******43</v>
      </c>
    </row>
    <row r="4842" spans="1:12" x14ac:dyDescent="0.25">
      <c r="A4842" t="s">
        <v>2016</v>
      </c>
      <c r="B4842" t="s">
        <v>2017</v>
      </c>
      <c r="C4842" t="s">
        <v>17</v>
      </c>
      <c r="D4842" s="1">
        <v>45299.947858796295</v>
      </c>
      <c r="E4842" s="18" t="s">
        <v>11</v>
      </c>
      <c r="F4842" s="13" t="s">
        <v>16</v>
      </c>
      <c r="G4842" t="s">
        <v>14</v>
      </c>
      <c r="H4842">
        <v>0</v>
      </c>
      <c r="I4842" s="2"/>
      <c r="J4842" s="4">
        <v>0</v>
      </c>
      <c r="K4842" t="str">
        <f>IF((LEN(relatorio_Ananindeua[[#This Row],[CIF/CPF/CNPJ]])=14),relatorio_Ananindeua[[#This Row],[CIF/CPF/CNPJ]],relatorio_Ananindeua[[#This Row],[Coluna2]])</f>
        <v>26452907000185</v>
      </c>
      <c r="L4842" t="str">
        <f t="shared" si="76"/>
        <v>264******85</v>
      </c>
    </row>
    <row r="4843" spans="1:12" x14ac:dyDescent="0.25">
      <c r="A4843" t="s">
        <v>2010</v>
      </c>
      <c r="B4843" t="s">
        <v>2011</v>
      </c>
      <c r="C4843" t="s">
        <v>17</v>
      </c>
      <c r="D4843" s="1">
        <v>45299.947893518518</v>
      </c>
      <c r="E4843" s="18" t="s">
        <v>11</v>
      </c>
      <c r="F4843" s="13" t="s">
        <v>16</v>
      </c>
      <c r="G4843" t="s">
        <v>14</v>
      </c>
      <c r="H4843">
        <v>0</v>
      </c>
      <c r="I4843" s="2"/>
      <c r="J4843" s="4">
        <v>0</v>
      </c>
      <c r="K4843" t="str">
        <f>IF((LEN(relatorio_Ananindeua[[#This Row],[CIF/CPF/CNPJ]])=14),relatorio_Ananindeua[[#This Row],[CIF/CPF/CNPJ]],relatorio_Ananindeua[[#This Row],[Coluna2]])</f>
        <v>26431811000130</v>
      </c>
      <c r="L4843" t="str">
        <f t="shared" si="76"/>
        <v>264******30</v>
      </c>
    </row>
    <row r="4844" spans="1:12" x14ac:dyDescent="0.25">
      <c r="A4844" t="s">
        <v>1994</v>
      </c>
      <c r="B4844" t="s">
        <v>1995</v>
      </c>
      <c r="C4844" t="s">
        <v>17</v>
      </c>
      <c r="D4844" s="1">
        <v>45299.947928240741</v>
      </c>
      <c r="E4844" s="18" t="s">
        <v>11</v>
      </c>
      <c r="F4844" s="13" t="s">
        <v>16</v>
      </c>
      <c r="G4844" t="s">
        <v>14</v>
      </c>
      <c r="H4844">
        <v>0</v>
      </c>
      <c r="I4844" s="2"/>
      <c r="J4844" s="4">
        <v>0</v>
      </c>
      <c r="K4844" t="str">
        <f>IF((LEN(relatorio_Ananindeua[[#This Row],[CIF/CPF/CNPJ]])=14),relatorio_Ananindeua[[#This Row],[CIF/CPF/CNPJ]],relatorio_Ananindeua[[#This Row],[Coluna2]])</f>
        <v>26314449000118</v>
      </c>
      <c r="L4844" t="str">
        <f t="shared" si="76"/>
        <v>263******18</v>
      </c>
    </row>
    <row r="4845" spans="1:12" x14ac:dyDescent="0.25">
      <c r="A4845" t="s">
        <v>1966</v>
      </c>
      <c r="B4845" t="s">
        <v>1967</v>
      </c>
      <c r="C4845" t="s">
        <v>17</v>
      </c>
      <c r="D4845" s="1">
        <v>45299.947951388887</v>
      </c>
      <c r="E4845" s="18" t="s">
        <v>11</v>
      </c>
      <c r="F4845" s="13" t="s">
        <v>16</v>
      </c>
      <c r="G4845" t="s">
        <v>14</v>
      </c>
      <c r="H4845">
        <v>0</v>
      </c>
      <c r="I4845" s="2"/>
      <c r="J4845" s="4">
        <v>0</v>
      </c>
      <c r="K4845" t="str">
        <f>IF((LEN(relatorio_Ananindeua[[#This Row],[CIF/CPF/CNPJ]])=14),relatorio_Ananindeua[[#This Row],[CIF/CPF/CNPJ]],relatorio_Ananindeua[[#This Row],[Coluna2]])</f>
        <v>26193728000170</v>
      </c>
      <c r="L4845" t="str">
        <f t="shared" si="76"/>
        <v>261******70</v>
      </c>
    </row>
    <row r="4846" spans="1:12" x14ac:dyDescent="0.25">
      <c r="A4846" t="s">
        <v>1946</v>
      </c>
      <c r="B4846" t="s">
        <v>1947</v>
      </c>
      <c r="C4846" t="s">
        <v>17</v>
      </c>
      <c r="D4846" s="1">
        <v>45299.947997685187</v>
      </c>
      <c r="E4846" s="18" t="s">
        <v>11</v>
      </c>
      <c r="F4846" s="13" t="s">
        <v>16</v>
      </c>
      <c r="G4846" t="s">
        <v>14</v>
      </c>
      <c r="H4846">
        <v>0</v>
      </c>
      <c r="I4846" s="2"/>
      <c r="J4846" s="4">
        <v>0</v>
      </c>
      <c r="K4846" t="str">
        <f>IF((LEN(relatorio_Ananindeua[[#This Row],[CIF/CPF/CNPJ]])=14),relatorio_Ananindeua[[#This Row],[CIF/CPF/CNPJ]],relatorio_Ananindeua[[#This Row],[Coluna2]])</f>
        <v>26082069000103</v>
      </c>
      <c r="L4846" t="str">
        <f t="shared" si="76"/>
        <v>260******03</v>
      </c>
    </row>
    <row r="4847" spans="1:12" x14ac:dyDescent="0.25">
      <c r="A4847" t="s">
        <v>1901</v>
      </c>
      <c r="B4847" t="s">
        <v>1902</v>
      </c>
      <c r="C4847" t="s">
        <v>17</v>
      </c>
      <c r="D4847" s="1">
        <v>45299.94803240741</v>
      </c>
      <c r="E4847" s="18" t="s">
        <v>11</v>
      </c>
      <c r="F4847" s="13" t="s">
        <v>16</v>
      </c>
      <c r="G4847" t="s">
        <v>14</v>
      </c>
      <c r="H4847">
        <v>0</v>
      </c>
      <c r="I4847" s="2"/>
      <c r="J4847" s="4">
        <v>0</v>
      </c>
      <c r="K4847" t="str">
        <f>IF((LEN(relatorio_Ananindeua[[#This Row],[CIF/CPF/CNPJ]])=14),relatorio_Ananindeua[[#This Row],[CIF/CPF/CNPJ]],relatorio_Ananindeua[[#This Row],[Coluna2]])</f>
        <v>25102513000134</v>
      </c>
      <c r="L4847" t="str">
        <f t="shared" si="76"/>
        <v>251******34</v>
      </c>
    </row>
    <row r="4848" spans="1:12" x14ac:dyDescent="0.25">
      <c r="A4848" t="s">
        <v>1851</v>
      </c>
      <c r="B4848" t="s">
        <v>1852</v>
      </c>
      <c r="C4848" t="s">
        <v>17</v>
      </c>
      <c r="D4848" s="1">
        <v>45299.948055555556</v>
      </c>
      <c r="E4848" s="18" t="s">
        <v>11</v>
      </c>
      <c r="F4848" s="13" t="s">
        <v>16</v>
      </c>
      <c r="G4848" t="s">
        <v>14</v>
      </c>
      <c r="H4848">
        <v>0</v>
      </c>
      <c r="I4848" s="2"/>
      <c r="J4848" s="4">
        <v>0</v>
      </c>
      <c r="K4848" t="str">
        <f>IF((LEN(relatorio_Ananindeua[[#This Row],[CIF/CPF/CNPJ]])=14),relatorio_Ananindeua[[#This Row],[CIF/CPF/CNPJ]],relatorio_Ananindeua[[#This Row],[Coluna2]])</f>
        <v>24798711000111</v>
      </c>
      <c r="L4848" t="str">
        <f t="shared" si="76"/>
        <v>247******11</v>
      </c>
    </row>
    <row r="4849" spans="1:12" x14ac:dyDescent="0.25">
      <c r="A4849" t="s">
        <v>1883</v>
      </c>
      <c r="B4849" t="s">
        <v>1884</v>
      </c>
      <c r="C4849" t="s">
        <v>17</v>
      </c>
      <c r="D4849" s="1">
        <v>45299.948055555556</v>
      </c>
      <c r="E4849" s="18" t="s">
        <v>11</v>
      </c>
      <c r="F4849" s="13" t="s">
        <v>16</v>
      </c>
      <c r="G4849" t="s">
        <v>14</v>
      </c>
      <c r="H4849">
        <v>0</v>
      </c>
      <c r="I4849" s="2"/>
      <c r="J4849" s="4">
        <v>0</v>
      </c>
      <c r="K4849" t="str">
        <f>IF((LEN(relatorio_Ananindeua[[#This Row],[CIF/CPF/CNPJ]])=14),relatorio_Ananindeua[[#This Row],[CIF/CPF/CNPJ]],relatorio_Ananindeua[[#This Row],[Coluna2]])</f>
        <v>24968007000160</v>
      </c>
      <c r="L4849" t="str">
        <f t="shared" si="76"/>
        <v>249******60</v>
      </c>
    </row>
    <row r="4850" spans="1:12" x14ac:dyDescent="0.25">
      <c r="A4850" t="s">
        <v>1885</v>
      </c>
      <c r="B4850" t="s">
        <v>1886</v>
      </c>
      <c r="C4850" t="s">
        <v>17</v>
      </c>
      <c r="D4850" s="1">
        <v>45299.948055555556</v>
      </c>
      <c r="E4850" s="18" t="s">
        <v>11</v>
      </c>
      <c r="F4850" s="13" t="s">
        <v>16</v>
      </c>
      <c r="G4850" t="s">
        <v>14</v>
      </c>
      <c r="H4850">
        <v>0</v>
      </c>
      <c r="I4850" s="2"/>
      <c r="J4850" s="4">
        <v>0</v>
      </c>
      <c r="K4850" t="str">
        <f>IF((LEN(relatorio_Ananindeua[[#This Row],[CIF/CPF/CNPJ]])=14),relatorio_Ananindeua[[#This Row],[CIF/CPF/CNPJ]],relatorio_Ananindeua[[#This Row],[Coluna2]])</f>
        <v>24992718000170</v>
      </c>
      <c r="L4850" t="str">
        <f t="shared" si="76"/>
        <v>249******70</v>
      </c>
    </row>
    <row r="4851" spans="1:12" x14ac:dyDescent="0.25">
      <c r="A4851" t="s">
        <v>1891</v>
      </c>
      <c r="B4851" t="s">
        <v>1892</v>
      </c>
      <c r="C4851" t="s">
        <v>17</v>
      </c>
      <c r="D4851" s="1">
        <v>45299.948055555556</v>
      </c>
      <c r="E4851" s="18" t="s">
        <v>11</v>
      </c>
      <c r="F4851" s="13" t="s">
        <v>16</v>
      </c>
      <c r="G4851" t="s">
        <v>14</v>
      </c>
      <c r="H4851">
        <v>0</v>
      </c>
      <c r="I4851" s="2"/>
      <c r="J4851" s="4">
        <v>0</v>
      </c>
      <c r="K4851" t="str">
        <f>IF((LEN(relatorio_Ananindeua[[#This Row],[CIF/CPF/CNPJ]])=14),relatorio_Ananindeua[[#This Row],[CIF/CPF/CNPJ]],relatorio_Ananindeua[[#This Row],[Coluna2]])</f>
        <v>25028203000117</v>
      </c>
      <c r="L4851" t="str">
        <f t="shared" si="76"/>
        <v>250******17</v>
      </c>
    </row>
    <row r="4852" spans="1:12" x14ac:dyDescent="0.25">
      <c r="A4852" t="s">
        <v>1932</v>
      </c>
      <c r="B4852" t="s">
        <v>1933</v>
      </c>
      <c r="C4852" t="s">
        <v>17</v>
      </c>
      <c r="D4852" s="1">
        <v>45299.948055555556</v>
      </c>
      <c r="E4852" s="18" t="s">
        <v>11</v>
      </c>
      <c r="F4852" s="13" t="s">
        <v>16</v>
      </c>
      <c r="G4852" t="s">
        <v>14</v>
      </c>
      <c r="H4852">
        <v>0</v>
      </c>
      <c r="I4852" s="2"/>
      <c r="J4852" s="4">
        <v>0</v>
      </c>
      <c r="K4852" t="str">
        <f>IF((LEN(relatorio_Ananindeua[[#This Row],[CIF/CPF/CNPJ]])=14),relatorio_Ananindeua[[#This Row],[CIF/CPF/CNPJ]],relatorio_Ananindeua[[#This Row],[Coluna2]])</f>
        <v>25382622000152</v>
      </c>
      <c r="L4852" t="str">
        <f t="shared" si="76"/>
        <v>253******52</v>
      </c>
    </row>
    <row r="4853" spans="1:12" x14ac:dyDescent="0.25">
      <c r="A4853" t="s">
        <v>1796</v>
      </c>
      <c r="B4853" t="s">
        <v>1797</v>
      </c>
      <c r="C4853" t="s">
        <v>17</v>
      </c>
      <c r="D4853" s="1">
        <v>45299.948067129626</v>
      </c>
      <c r="E4853" s="18" t="s">
        <v>11</v>
      </c>
      <c r="F4853" s="13" t="s">
        <v>16</v>
      </c>
      <c r="G4853" t="s">
        <v>14</v>
      </c>
      <c r="H4853">
        <v>0</v>
      </c>
      <c r="I4853" s="2"/>
      <c r="J4853" s="4">
        <v>0</v>
      </c>
      <c r="K4853" t="str">
        <f>IF((LEN(relatorio_Ananindeua[[#This Row],[CIF/CPF/CNPJ]])=14),relatorio_Ananindeua[[#This Row],[CIF/CPF/CNPJ]],relatorio_Ananindeua[[#This Row],[Coluna2]])</f>
        <v>24508231000179</v>
      </c>
      <c r="L4853" t="str">
        <f t="shared" si="76"/>
        <v>245******79</v>
      </c>
    </row>
    <row r="4854" spans="1:12" x14ac:dyDescent="0.25">
      <c r="A4854" t="s">
        <v>1809</v>
      </c>
      <c r="B4854" t="s">
        <v>1810</v>
      </c>
      <c r="C4854" t="s">
        <v>17</v>
      </c>
      <c r="D4854" s="1">
        <v>45299.948067129626</v>
      </c>
      <c r="E4854" s="18" t="s">
        <v>11</v>
      </c>
      <c r="F4854" s="13" t="s">
        <v>16</v>
      </c>
      <c r="G4854" t="s">
        <v>14</v>
      </c>
      <c r="H4854">
        <v>0</v>
      </c>
      <c r="I4854" s="2"/>
      <c r="J4854" s="4">
        <v>0</v>
      </c>
      <c r="K4854" t="str">
        <f>IF((LEN(relatorio_Ananindeua[[#This Row],[CIF/CPF/CNPJ]])=14),relatorio_Ananindeua[[#This Row],[CIF/CPF/CNPJ]],relatorio_Ananindeua[[#This Row],[Coluna2]])</f>
        <v>24599849000191</v>
      </c>
      <c r="L4854" t="str">
        <f t="shared" si="76"/>
        <v>245******91</v>
      </c>
    </row>
    <row r="4855" spans="1:12" x14ac:dyDescent="0.25">
      <c r="A4855" t="s">
        <v>1742</v>
      </c>
      <c r="B4855" t="s">
        <v>1743</v>
      </c>
      <c r="C4855" t="s">
        <v>17</v>
      </c>
      <c r="D4855" s="1">
        <v>45299.94809027778</v>
      </c>
      <c r="E4855" s="18" t="s">
        <v>11</v>
      </c>
      <c r="F4855" s="13" t="s">
        <v>16</v>
      </c>
      <c r="G4855" t="s">
        <v>14</v>
      </c>
      <c r="H4855">
        <v>0</v>
      </c>
      <c r="I4855" s="2"/>
      <c r="J4855" s="4">
        <v>0</v>
      </c>
      <c r="K4855" t="str">
        <f>IF((LEN(relatorio_Ananindeua[[#This Row],[CIF/CPF/CNPJ]])=14),relatorio_Ananindeua[[#This Row],[CIF/CPF/CNPJ]],relatorio_Ananindeua[[#This Row],[Coluna2]])</f>
        <v>24074059000192</v>
      </c>
      <c r="L4855" t="str">
        <f t="shared" si="76"/>
        <v>240******92</v>
      </c>
    </row>
    <row r="4856" spans="1:12" x14ac:dyDescent="0.25">
      <c r="A4856" t="s">
        <v>1750</v>
      </c>
      <c r="B4856" t="s">
        <v>1751</v>
      </c>
      <c r="C4856" t="s">
        <v>17</v>
      </c>
      <c r="D4856" s="1">
        <v>45299.94809027778</v>
      </c>
      <c r="E4856" s="18" t="s">
        <v>11</v>
      </c>
      <c r="F4856" s="13" t="s">
        <v>16</v>
      </c>
      <c r="G4856" t="s">
        <v>14</v>
      </c>
      <c r="H4856">
        <v>0</v>
      </c>
      <c r="I4856" s="2"/>
      <c r="J4856" s="4">
        <v>0</v>
      </c>
      <c r="K4856" t="str">
        <f>IF((LEN(relatorio_Ananindeua[[#This Row],[CIF/CPF/CNPJ]])=14),relatorio_Ananindeua[[#This Row],[CIF/CPF/CNPJ]],relatorio_Ananindeua[[#This Row],[Coluna2]])</f>
        <v>24135799000191</v>
      </c>
      <c r="L4856" t="str">
        <f t="shared" si="76"/>
        <v>241******91</v>
      </c>
    </row>
    <row r="4857" spans="1:12" x14ac:dyDescent="0.25">
      <c r="A4857" t="s">
        <v>1720</v>
      </c>
      <c r="B4857" t="s">
        <v>1721</v>
      </c>
      <c r="C4857" t="s">
        <v>17</v>
      </c>
      <c r="D4857" s="1">
        <v>45299.948101851849</v>
      </c>
      <c r="E4857" s="18" t="s">
        <v>11</v>
      </c>
      <c r="F4857" s="13" t="s">
        <v>16</v>
      </c>
      <c r="G4857" t="s">
        <v>14</v>
      </c>
      <c r="H4857">
        <v>0</v>
      </c>
      <c r="I4857" s="2"/>
      <c r="J4857" s="4">
        <v>0</v>
      </c>
      <c r="K4857" t="str">
        <f>IF((LEN(relatorio_Ananindeua[[#This Row],[CIF/CPF/CNPJ]])=14),relatorio_Ananindeua[[#This Row],[CIF/CPF/CNPJ]],relatorio_Ananindeua[[#This Row],[Coluna2]])</f>
        <v>23939048000165</v>
      </c>
      <c r="L4857" t="str">
        <f t="shared" si="76"/>
        <v>239******65</v>
      </c>
    </row>
    <row r="4858" spans="1:12" x14ac:dyDescent="0.25">
      <c r="A4858" t="s">
        <v>1734</v>
      </c>
      <c r="B4858" t="s">
        <v>1735</v>
      </c>
      <c r="C4858" t="s">
        <v>17</v>
      </c>
      <c r="D4858" s="1">
        <v>45299.948101851849</v>
      </c>
      <c r="E4858" s="18" t="s">
        <v>11</v>
      </c>
      <c r="F4858" s="13" t="s">
        <v>16</v>
      </c>
      <c r="G4858" t="s">
        <v>14</v>
      </c>
      <c r="H4858">
        <v>0</v>
      </c>
      <c r="I4858" s="2"/>
      <c r="J4858" s="4">
        <v>0</v>
      </c>
      <c r="K4858" t="str">
        <f>IF((LEN(relatorio_Ananindeua[[#This Row],[CIF/CPF/CNPJ]])=14),relatorio_Ananindeua[[#This Row],[CIF/CPF/CNPJ]],relatorio_Ananindeua[[#This Row],[Coluna2]])</f>
        <v>24023963000179</v>
      </c>
      <c r="L4858" t="str">
        <f t="shared" si="76"/>
        <v>240******79</v>
      </c>
    </row>
    <row r="4859" spans="1:12" x14ac:dyDescent="0.25">
      <c r="A4859" t="s">
        <v>1702</v>
      </c>
      <c r="B4859" t="s">
        <v>1703</v>
      </c>
      <c r="C4859" t="s">
        <v>17</v>
      </c>
      <c r="D4859" s="1">
        <v>45299.948113425926</v>
      </c>
      <c r="E4859" s="18" t="s">
        <v>11</v>
      </c>
      <c r="F4859" s="13" t="s">
        <v>16</v>
      </c>
      <c r="G4859" t="s">
        <v>14</v>
      </c>
      <c r="H4859">
        <v>0</v>
      </c>
      <c r="I4859" s="2"/>
      <c r="J4859" s="4">
        <v>0</v>
      </c>
      <c r="K4859" t="str">
        <f>IF((LEN(relatorio_Ananindeua[[#This Row],[CIF/CPF/CNPJ]])=14),relatorio_Ananindeua[[#This Row],[CIF/CPF/CNPJ]],relatorio_Ananindeua[[#This Row],[Coluna2]])</f>
        <v>23849968000192</v>
      </c>
      <c r="L4859" t="str">
        <f t="shared" si="76"/>
        <v>238******92</v>
      </c>
    </row>
    <row r="4860" spans="1:12" x14ac:dyDescent="0.25">
      <c r="A4860" t="s">
        <v>1710</v>
      </c>
      <c r="B4860" t="s">
        <v>1711</v>
      </c>
      <c r="C4860" t="s">
        <v>17</v>
      </c>
      <c r="D4860" s="1">
        <v>45299.948113425926</v>
      </c>
      <c r="E4860" s="18" t="s">
        <v>11</v>
      </c>
      <c r="F4860" s="13" t="s">
        <v>16</v>
      </c>
      <c r="G4860" t="s">
        <v>14</v>
      </c>
      <c r="H4860">
        <v>0</v>
      </c>
      <c r="I4860" s="2"/>
      <c r="J4860" s="4">
        <v>0</v>
      </c>
      <c r="K4860" t="str">
        <f>IF((LEN(relatorio_Ananindeua[[#This Row],[CIF/CPF/CNPJ]])=14),relatorio_Ananindeua[[#This Row],[CIF/CPF/CNPJ]],relatorio_Ananindeua[[#This Row],[Coluna2]])</f>
        <v>23899436000160</v>
      </c>
      <c r="L4860" t="str">
        <f t="shared" si="76"/>
        <v>238******60</v>
      </c>
    </row>
    <row r="4861" spans="1:12" x14ac:dyDescent="0.25">
      <c r="A4861" t="s">
        <v>1692</v>
      </c>
      <c r="B4861" t="s">
        <v>1693</v>
      </c>
      <c r="C4861" t="s">
        <v>17</v>
      </c>
      <c r="D4861" s="1">
        <v>45299.948125000003</v>
      </c>
      <c r="E4861" s="18" t="s">
        <v>11</v>
      </c>
      <c r="F4861" s="13" t="s">
        <v>16</v>
      </c>
      <c r="G4861" t="s">
        <v>14</v>
      </c>
      <c r="H4861">
        <v>0</v>
      </c>
      <c r="I4861" s="2"/>
      <c r="J4861" s="4">
        <v>0</v>
      </c>
      <c r="K4861" t="str">
        <f>IF((LEN(relatorio_Ananindeua[[#This Row],[CIF/CPF/CNPJ]])=14),relatorio_Ananindeua[[#This Row],[CIF/CPF/CNPJ]],relatorio_Ananindeua[[#This Row],[Coluna2]])</f>
        <v>23742538000177</v>
      </c>
      <c r="L4861" t="str">
        <f t="shared" si="76"/>
        <v>237******77</v>
      </c>
    </row>
    <row r="4862" spans="1:12" x14ac:dyDescent="0.25">
      <c r="A4862" t="s">
        <v>1660</v>
      </c>
      <c r="B4862" t="s">
        <v>1661</v>
      </c>
      <c r="C4862" t="s">
        <v>17</v>
      </c>
      <c r="D4862" s="1">
        <v>45299.948148148149</v>
      </c>
      <c r="E4862" s="18" t="s">
        <v>11</v>
      </c>
      <c r="F4862" s="13" t="s">
        <v>16</v>
      </c>
      <c r="G4862" t="s">
        <v>14</v>
      </c>
      <c r="H4862">
        <v>0</v>
      </c>
      <c r="I4862" s="2"/>
      <c r="J4862" s="4">
        <v>0</v>
      </c>
      <c r="K4862" t="str">
        <f>IF((LEN(relatorio_Ananindeua[[#This Row],[CIF/CPF/CNPJ]])=14),relatorio_Ananindeua[[#This Row],[CIF/CPF/CNPJ]],relatorio_Ananindeua[[#This Row],[Coluna2]])</f>
        <v>23535384000142</v>
      </c>
      <c r="L4862" t="str">
        <f t="shared" si="76"/>
        <v>235******42</v>
      </c>
    </row>
    <row r="4863" spans="1:12" x14ac:dyDescent="0.25">
      <c r="A4863" t="s">
        <v>1662</v>
      </c>
      <c r="B4863" t="s">
        <v>1663</v>
      </c>
      <c r="C4863" t="s">
        <v>17</v>
      </c>
      <c r="D4863" s="1">
        <v>45299.948148148149</v>
      </c>
      <c r="E4863" s="18" t="s">
        <v>11</v>
      </c>
      <c r="F4863" s="13" t="s">
        <v>16</v>
      </c>
      <c r="G4863" t="s">
        <v>14</v>
      </c>
      <c r="H4863">
        <v>0</v>
      </c>
      <c r="I4863" s="2"/>
      <c r="J4863" s="4">
        <v>0</v>
      </c>
      <c r="K4863" t="str">
        <f>IF((LEN(relatorio_Ananindeua[[#This Row],[CIF/CPF/CNPJ]])=14),relatorio_Ananindeua[[#This Row],[CIF/CPF/CNPJ]],relatorio_Ananindeua[[#This Row],[Coluna2]])</f>
        <v>23545699000170</v>
      </c>
      <c r="L4863" t="str">
        <f t="shared" si="76"/>
        <v>235******70</v>
      </c>
    </row>
    <row r="4864" spans="1:12" x14ac:dyDescent="0.25">
      <c r="A4864" t="s">
        <v>1672</v>
      </c>
      <c r="B4864" t="s">
        <v>1673</v>
      </c>
      <c r="C4864" t="s">
        <v>17</v>
      </c>
      <c r="D4864" s="1">
        <v>45299.948148148149</v>
      </c>
      <c r="E4864" s="18" t="s">
        <v>11</v>
      </c>
      <c r="F4864" s="13" t="s">
        <v>16</v>
      </c>
      <c r="G4864" t="s">
        <v>14</v>
      </c>
      <c r="H4864">
        <v>0</v>
      </c>
      <c r="I4864" s="2"/>
      <c r="J4864" s="4">
        <v>0</v>
      </c>
      <c r="K4864" t="str">
        <f>IF((LEN(relatorio_Ananindeua[[#This Row],[CIF/CPF/CNPJ]])=14),relatorio_Ananindeua[[#This Row],[CIF/CPF/CNPJ]],relatorio_Ananindeua[[#This Row],[Coluna2]])</f>
        <v>23585902000132</v>
      </c>
      <c r="L4864" t="str">
        <f t="shared" si="76"/>
        <v>235******32</v>
      </c>
    </row>
    <row r="4865" spans="1:12" x14ac:dyDescent="0.25">
      <c r="A4865" t="s">
        <v>1602</v>
      </c>
      <c r="B4865" t="s">
        <v>1603</v>
      </c>
      <c r="C4865" t="s">
        <v>17</v>
      </c>
      <c r="D4865" s="1">
        <v>45299.948159722226</v>
      </c>
      <c r="E4865" s="18" t="s">
        <v>11</v>
      </c>
      <c r="F4865" s="13" t="s">
        <v>16</v>
      </c>
      <c r="G4865" t="s">
        <v>14</v>
      </c>
      <c r="H4865">
        <v>0</v>
      </c>
      <c r="I4865" s="2"/>
      <c r="J4865" s="4">
        <v>0</v>
      </c>
      <c r="K4865" t="str">
        <f>IF((LEN(relatorio_Ananindeua[[#This Row],[CIF/CPF/CNPJ]])=14),relatorio_Ananindeua[[#This Row],[CIF/CPF/CNPJ]],relatorio_Ananindeua[[#This Row],[Coluna2]])</f>
        <v>23016990000151</v>
      </c>
      <c r="L4865" t="str">
        <f t="shared" si="76"/>
        <v>230******51</v>
      </c>
    </row>
    <row r="4866" spans="1:12" x14ac:dyDescent="0.25">
      <c r="A4866" t="s">
        <v>1576</v>
      </c>
      <c r="B4866" t="s">
        <v>1577</v>
      </c>
      <c r="C4866" t="s">
        <v>17</v>
      </c>
      <c r="D4866" s="1">
        <v>45299.948171296295</v>
      </c>
      <c r="E4866" s="18" t="s">
        <v>11</v>
      </c>
      <c r="F4866" s="13" t="s">
        <v>16</v>
      </c>
      <c r="G4866" t="s">
        <v>14</v>
      </c>
      <c r="H4866">
        <v>0</v>
      </c>
      <c r="I4866" s="2"/>
      <c r="J4866" s="4">
        <v>0</v>
      </c>
      <c r="K4866" t="str">
        <f>IF((LEN(relatorio_Ananindeua[[#This Row],[CIF/CPF/CNPJ]])=14),relatorio_Ananindeua[[#This Row],[CIF/CPF/CNPJ]],relatorio_Ananindeua[[#This Row],[Coluna2]])</f>
        <v>22795575000180</v>
      </c>
      <c r="L4866" t="str">
        <f t="shared" si="76"/>
        <v>227******80</v>
      </c>
    </row>
    <row r="4867" spans="1:12" x14ac:dyDescent="0.25">
      <c r="A4867" t="s">
        <v>1517</v>
      </c>
      <c r="B4867" t="s">
        <v>1518</v>
      </c>
      <c r="C4867" t="s">
        <v>17</v>
      </c>
      <c r="D4867" s="1">
        <v>45299.948182870372</v>
      </c>
      <c r="E4867" s="18" t="s">
        <v>11</v>
      </c>
      <c r="F4867" s="13" t="s">
        <v>16</v>
      </c>
      <c r="G4867" t="s">
        <v>14</v>
      </c>
      <c r="H4867">
        <v>0</v>
      </c>
      <c r="I4867" s="2"/>
      <c r="J4867" s="4">
        <v>0</v>
      </c>
      <c r="K4867" t="str">
        <f>IF((LEN(relatorio_Ananindeua[[#This Row],[CIF/CPF/CNPJ]])=14),relatorio_Ananindeua[[#This Row],[CIF/CPF/CNPJ]],relatorio_Ananindeua[[#This Row],[Coluna2]])</f>
        <v>22321878000161</v>
      </c>
      <c r="L4867" t="str">
        <f t="shared" si="76"/>
        <v>223******61</v>
      </c>
    </row>
    <row r="4868" spans="1:12" x14ac:dyDescent="0.25">
      <c r="A4868" t="s">
        <v>1472</v>
      </c>
      <c r="B4868" t="s">
        <v>1473</v>
      </c>
      <c r="C4868" t="s">
        <v>17</v>
      </c>
      <c r="D4868" s="1">
        <v>45299.948194444441</v>
      </c>
      <c r="E4868" s="18" t="s">
        <v>11</v>
      </c>
      <c r="F4868" s="13" t="s">
        <v>16</v>
      </c>
      <c r="G4868" t="s">
        <v>14</v>
      </c>
      <c r="H4868">
        <v>0</v>
      </c>
      <c r="I4868" s="2"/>
      <c r="J4868" s="4">
        <v>0</v>
      </c>
      <c r="K4868" t="str">
        <f>IF((LEN(relatorio_Ananindeua[[#This Row],[CIF/CPF/CNPJ]])=14),relatorio_Ananindeua[[#This Row],[CIF/CPF/CNPJ]],relatorio_Ananindeua[[#This Row],[Coluna2]])</f>
        <v>21850172000124</v>
      </c>
      <c r="L4868" t="str">
        <f t="shared" si="76"/>
        <v>218******24</v>
      </c>
    </row>
    <row r="4869" spans="1:12" x14ac:dyDescent="0.25">
      <c r="A4869" t="s">
        <v>1478</v>
      </c>
      <c r="B4869" t="s">
        <v>1479</v>
      </c>
      <c r="C4869" t="s">
        <v>17</v>
      </c>
      <c r="D4869" s="1">
        <v>45299.948194444441</v>
      </c>
      <c r="E4869" s="18" t="s">
        <v>11</v>
      </c>
      <c r="F4869" s="13" t="s">
        <v>16</v>
      </c>
      <c r="G4869" t="s">
        <v>14</v>
      </c>
      <c r="H4869">
        <v>0</v>
      </c>
      <c r="I4869" s="2"/>
      <c r="J4869" s="4">
        <v>0</v>
      </c>
      <c r="K4869" t="str">
        <f>IF((LEN(relatorio_Ananindeua[[#This Row],[CIF/CPF/CNPJ]])=14),relatorio_Ananindeua[[#This Row],[CIF/CPF/CNPJ]],relatorio_Ananindeua[[#This Row],[Coluna2]])</f>
        <v>21927583000170</v>
      </c>
      <c r="L4869" t="str">
        <f t="shared" si="76"/>
        <v>219******70</v>
      </c>
    </row>
    <row r="4870" spans="1:12" x14ac:dyDescent="0.25">
      <c r="A4870" t="s">
        <v>1503</v>
      </c>
      <c r="B4870" t="s">
        <v>1504</v>
      </c>
      <c r="C4870" t="s">
        <v>17</v>
      </c>
      <c r="D4870" s="1">
        <v>45299.948194444441</v>
      </c>
      <c r="E4870" s="18" t="s">
        <v>11</v>
      </c>
      <c r="F4870" s="13" t="s">
        <v>16</v>
      </c>
      <c r="G4870" t="s">
        <v>14</v>
      </c>
      <c r="H4870">
        <v>0</v>
      </c>
      <c r="I4870" s="2"/>
      <c r="J4870" s="4">
        <v>0</v>
      </c>
      <c r="K4870" t="str">
        <f>IF((LEN(relatorio_Ananindeua[[#This Row],[CIF/CPF/CNPJ]])=14),relatorio_Ananindeua[[#This Row],[CIF/CPF/CNPJ]],relatorio_Ananindeua[[#This Row],[Coluna2]])</f>
        <v>22223966000120</v>
      </c>
      <c r="L4870" t="str">
        <f t="shared" si="76"/>
        <v>222******20</v>
      </c>
    </row>
    <row r="4871" spans="1:12" x14ac:dyDescent="0.25">
      <c r="A4871" t="s">
        <v>1505</v>
      </c>
      <c r="B4871" t="s">
        <v>1506</v>
      </c>
      <c r="C4871" t="s">
        <v>17</v>
      </c>
      <c r="D4871" s="1">
        <v>45299.948194444441</v>
      </c>
      <c r="E4871" s="18" t="s">
        <v>11</v>
      </c>
      <c r="F4871" s="13" t="s">
        <v>16</v>
      </c>
      <c r="G4871" t="s">
        <v>14</v>
      </c>
      <c r="H4871">
        <v>0</v>
      </c>
      <c r="I4871" s="2"/>
      <c r="J4871" s="4">
        <v>0</v>
      </c>
      <c r="K4871" t="str">
        <f>IF((LEN(relatorio_Ananindeua[[#This Row],[CIF/CPF/CNPJ]])=14),relatorio_Ananindeua[[#This Row],[CIF/CPF/CNPJ]],relatorio_Ananindeua[[#This Row],[Coluna2]])</f>
        <v>22224266000150</v>
      </c>
      <c r="L4871" t="str">
        <f t="shared" si="76"/>
        <v>222******50</v>
      </c>
    </row>
    <row r="4872" spans="1:12" x14ac:dyDescent="0.25">
      <c r="A4872" t="s">
        <v>1445</v>
      </c>
      <c r="B4872" t="s">
        <v>1446</v>
      </c>
      <c r="C4872" t="s">
        <v>17</v>
      </c>
      <c r="D4872" s="1">
        <v>45299.948206018518</v>
      </c>
      <c r="E4872" s="18" t="s">
        <v>11</v>
      </c>
      <c r="F4872" s="13" t="s">
        <v>16</v>
      </c>
      <c r="G4872" t="s">
        <v>14</v>
      </c>
      <c r="H4872">
        <v>0</v>
      </c>
      <c r="I4872" s="2"/>
      <c r="J4872" s="4">
        <v>0</v>
      </c>
      <c r="K4872" t="str">
        <f>IF((LEN(relatorio_Ananindeua[[#This Row],[CIF/CPF/CNPJ]])=14),relatorio_Ananindeua[[#This Row],[CIF/CPF/CNPJ]],relatorio_Ananindeua[[#This Row],[Coluna2]])</f>
        <v>21666028000132</v>
      </c>
      <c r="L4872" t="str">
        <f t="shared" si="76"/>
        <v>216******32</v>
      </c>
    </row>
    <row r="4873" spans="1:12" x14ac:dyDescent="0.25">
      <c r="A4873" t="s">
        <v>1454</v>
      </c>
      <c r="B4873" t="s">
        <v>1455</v>
      </c>
      <c r="C4873" t="s">
        <v>17</v>
      </c>
      <c r="D4873" s="1">
        <v>45299.948206018518</v>
      </c>
      <c r="E4873" s="18" t="s">
        <v>11</v>
      </c>
      <c r="F4873" s="13" t="s">
        <v>16</v>
      </c>
      <c r="G4873" t="s">
        <v>14</v>
      </c>
      <c r="H4873">
        <v>0</v>
      </c>
      <c r="I4873" s="2"/>
      <c r="J4873" s="4">
        <v>0</v>
      </c>
      <c r="K4873" t="str">
        <f>IF((LEN(relatorio_Ananindeua[[#This Row],[CIF/CPF/CNPJ]])=14),relatorio_Ananindeua[[#This Row],[CIF/CPF/CNPJ]],relatorio_Ananindeua[[#This Row],[Coluna2]])</f>
        <v>21729620000136</v>
      </c>
      <c r="L4873" t="str">
        <f t="shared" si="76"/>
        <v>217******36</v>
      </c>
    </row>
    <row r="4874" spans="1:12" x14ac:dyDescent="0.25">
      <c r="A4874" t="s">
        <v>1460</v>
      </c>
      <c r="B4874" t="s">
        <v>1461</v>
      </c>
      <c r="C4874" t="s">
        <v>17</v>
      </c>
      <c r="D4874" s="1">
        <v>45299.948206018518</v>
      </c>
      <c r="E4874" s="18" t="s">
        <v>11</v>
      </c>
      <c r="F4874" s="13" t="s">
        <v>16</v>
      </c>
      <c r="G4874" t="s">
        <v>14</v>
      </c>
      <c r="H4874">
        <v>0</v>
      </c>
      <c r="I4874" s="2"/>
      <c r="J4874" s="4">
        <v>0</v>
      </c>
      <c r="K4874" t="str">
        <f>IF((LEN(relatorio_Ananindeua[[#This Row],[CIF/CPF/CNPJ]])=14),relatorio_Ananindeua[[#This Row],[CIF/CPF/CNPJ]],relatorio_Ananindeua[[#This Row],[Coluna2]])</f>
        <v>21751590000164</v>
      </c>
      <c r="L4874" t="str">
        <f t="shared" si="76"/>
        <v>217******64</v>
      </c>
    </row>
    <row r="4875" spans="1:12" x14ac:dyDescent="0.25">
      <c r="A4875" t="s">
        <v>1409</v>
      </c>
      <c r="B4875" t="s">
        <v>1410</v>
      </c>
      <c r="C4875" t="s">
        <v>17</v>
      </c>
      <c r="D4875" s="1">
        <v>45299.948217592595</v>
      </c>
      <c r="E4875" s="18" t="s">
        <v>11</v>
      </c>
      <c r="F4875" s="13" t="s">
        <v>16</v>
      </c>
      <c r="G4875" t="s">
        <v>14</v>
      </c>
      <c r="H4875">
        <v>0</v>
      </c>
      <c r="I4875" s="2"/>
      <c r="J4875" s="4">
        <v>0</v>
      </c>
      <c r="K4875" t="str">
        <f>IF((LEN(relatorio_Ananindeua[[#This Row],[CIF/CPF/CNPJ]])=14),relatorio_Ananindeua[[#This Row],[CIF/CPF/CNPJ]],relatorio_Ananindeua[[#This Row],[Coluna2]])</f>
        <v>21314680000198</v>
      </c>
      <c r="L4875" t="str">
        <f t="shared" si="76"/>
        <v>213******98</v>
      </c>
    </row>
    <row r="4876" spans="1:12" x14ac:dyDescent="0.25">
      <c r="A4876" t="s">
        <v>1423</v>
      </c>
      <c r="B4876" t="s">
        <v>1424</v>
      </c>
      <c r="C4876" t="s">
        <v>17</v>
      </c>
      <c r="D4876" s="1">
        <v>45299.948217592595</v>
      </c>
      <c r="E4876" s="18" t="s">
        <v>11</v>
      </c>
      <c r="F4876" s="13" t="s">
        <v>16</v>
      </c>
      <c r="G4876" t="s">
        <v>14</v>
      </c>
      <c r="H4876">
        <v>0</v>
      </c>
      <c r="I4876" s="2"/>
      <c r="J4876" s="4">
        <v>0</v>
      </c>
      <c r="K4876" t="str">
        <f>IF((LEN(relatorio_Ananindeua[[#This Row],[CIF/CPF/CNPJ]])=14),relatorio_Ananindeua[[#This Row],[CIF/CPF/CNPJ]],relatorio_Ananindeua[[#This Row],[Coluna2]])</f>
        <v>21452244000185</v>
      </c>
      <c r="L4876" t="str">
        <f t="shared" si="76"/>
        <v>214******85</v>
      </c>
    </row>
    <row r="4877" spans="1:12" x14ac:dyDescent="0.25">
      <c r="A4877" t="s">
        <v>1400</v>
      </c>
      <c r="B4877" t="s">
        <v>1401</v>
      </c>
      <c r="C4877" t="s">
        <v>17</v>
      </c>
      <c r="D4877" s="1">
        <v>45299.948229166665</v>
      </c>
      <c r="E4877" s="18" t="s">
        <v>11</v>
      </c>
      <c r="F4877" s="13" t="s">
        <v>16</v>
      </c>
      <c r="G4877" t="s">
        <v>14</v>
      </c>
      <c r="H4877">
        <v>0</v>
      </c>
      <c r="I4877" s="2"/>
      <c r="J4877" s="4">
        <v>0</v>
      </c>
      <c r="K4877" t="str">
        <f>IF((LEN(relatorio_Ananindeua[[#This Row],[CIF/CPF/CNPJ]])=14),relatorio_Ananindeua[[#This Row],[CIF/CPF/CNPJ]],relatorio_Ananindeua[[#This Row],[Coluna2]])</f>
        <v>21200760000112</v>
      </c>
      <c r="L4877" t="str">
        <f t="shared" si="76"/>
        <v>212******12</v>
      </c>
    </row>
    <row r="4878" spans="1:12" x14ac:dyDescent="0.25">
      <c r="A4878" t="s">
        <v>1372</v>
      </c>
      <c r="B4878" t="s">
        <v>1373</v>
      </c>
      <c r="C4878" t="s">
        <v>17</v>
      </c>
      <c r="D4878" s="1">
        <v>45299.948240740741</v>
      </c>
      <c r="E4878" s="18" t="s">
        <v>11</v>
      </c>
      <c r="F4878" s="13" t="s">
        <v>16</v>
      </c>
      <c r="G4878" t="s">
        <v>14</v>
      </c>
      <c r="H4878">
        <v>0</v>
      </c>
      <c r="I4878" s="2"/>
      <c r="J4878" s="4">
        <v>0</v>
      </c>
      <c r="K4878" t="str">
        <f>IF((LEN(relatorio_Ananindeua[[#This Row],[CIF/CPF/CNPJ]])=14),relatorio_Ananindeua[[#This Row],[CIF/CPF/CNPJ]],relatorio_Ananindeua[[#This Row],[Coluna2]])</f>
        <v>21011129000175</v>
      </c>
      <c r="L4878" t="str">
        <f t="shared" si="76"/>
        <v>210******75</v>
      </c>
    </row>
    <row r="4879" spans="1:12" x14ac:dyDescent="0.25">
      <c r="A4879" t="s">
        <v>1384</v>
      </c>
      <c r="B4879" t="s">
        <v>1385</v>
      </c>
      <c r="C4879" t="s">
        <v>17</v>
      </c>
      <c r="D4879" s="1">
        <v>45299.948240740741</v>
      </c>
      <c r="E4879" s="18" t="s">
        <v>11</v>
      </c>
      <c r="F4879" s="13" t="s">
        <v>16</v>
      </c>
      <c r="G4879" t="s">
        <v>14</v>
      </c>
      <c r="H4879">
        <v>0</v>
      </c>
      <c r="I4879" s="2"/>
      <c r="J4879" s="4">
        <v>0</v>
      </c>
      <c r="K4879" t="str">
        <f>IF((LEN(relatorio_Ananindeua[[#This Row],[CIF/CPF/CNPJ]])=14),relatorio_Ananindeua[[#This Row],[CIF/CPF/CNPJ]],relatorio_Ananindeua[[#This Row],[Coluna2]])</f>
        <v>21086599000106</v>
      </c>
      <c r="L4879" t="str">
        <f t="shared" si="76"/>
        <v>210******06</v>
      </c>
    </row>
    <row r="4880" spans="1:12" x14ac:dyDescent="0.25">
      <c r="A4880" t="s">
        <v>1392</v>
      </c>
      <c r="B4880" t="s">
        <v>1393</v>
      </c>
      <c r="C4880" t="s">
        <v>17</v>
      </c>
      <c r="D4880" s="1">
        <v>45299.948240740741</v>
      </c>
      <c r="E4880" s="18" t="s">
        <v>11</v>
      </c>
      <c r="F4880" s="13" t="s">
        <v>16</v>
      </c>
      <c r="G4880" t="s">
        <v>14</v>
      </c>
      <c r="H4880">
        <v>0</v>
      </c>
      <c r="I4880" s="2"/>
      <c r="J4880" s="4">
        <v>0</v>
      </c>
      <c r="K4880" t="str">
        <f>IF((LEN(relatorio_Ananindeua[[#This Row],[CIF/CPF/CNPJ]])=14),relatorio_Ananindeua[[#This Row],[CIF/CPF/CNPJ]],relatorio_Ananindeua[[#This Row],[Coluna2]])</f>
        <v>21107723000164</v>
      </c>
      <c r="L4880" t="str">
        <f t="shared" si="76"/>
        <v>211******64</v>
      </c>
    </row>
    <row r="4881" spans="1:12" x14ac:dyDescent="0.25">
      <c r="A4881" t="s">
        <v>1396</v>
      </c>
      <c r="B4881" t="s">
        <v>1397</v>
      </c>
      <c r="C4881" t="s">
        <v>17</v>
      </c>
      <c r="D4881" s="1">
        <v>45299.948240740741</v>
      </c>
      <c r="E4881" s="18" t="s">
        <v>11</v>
      </c>
      <c r="F4881" s="13" t="s">
        <v>16</v>
      </c>
      <c r="G4881" t="s">
        <v>14</v>
      </c>
      <c r="H4881">
        <v>0</v>
      </c>
      <c r="I4881" s="2"/>
      <c r="J4881" s="4">
        <v>0</v>
      </c>
      <c r="K4881" t="str">
        <f>IF((LEN(relatorio_Ananindeua[[#This Row],[CIF/CPF/CNPJ]])=14),relatorio_Ananindeua[[#This Row],[CIF/CPF/CNPJ]],relatorio_Ananindeua[[#This Row],[Coluna2]])</f>
        <v>21153658000103</v>
      </c>
      <c r="L4881" t="str">
        <f t="shared" si="76"/>
        <v>211******03</v>
      </c>
    </row>
    <row r="4882" spans="1:12" x14ac:dyDescent="0.25">
      <c r="A4882" t="s">
        <v>1348</v>
      </c>
      <c r="B4882" t="s">
        <v>1349</v>
      </c>
      <c r="C4882" t="s">
        <v>17</v>
      </c>
      <c r="D4882" s="1">
        <v>45299.948252314818</v>
      </c>
      <c r="E4882" s="18" t="s">
        <v>11</v>
      </c>
      <c r="F4882" s="13" t="s">
        <v>16</v>
      </c>
      <c r="G4882" t="s">
        <v>14</v>
      </c>
      <c r="H4882">
        <v>0</v>
      </c>
      <c r="I4882" s="2"/>
      <c r="J4882" s="4">
        <v>0</v>
      </c>
      <c r="K4882" t="str">
        <f>IF((LEN(relatorio_Ananindeua[[#This Row],[CIF/CPF/CNPJ]])=14),relatorio_Ananindeua[[#This Row],[CIF/CPF/CNPJ]],relatorio_Ananindeua[[#This Row],[Coluna2]])</f>
        <v>20697155000136</v>
      </c>
      <c r="L4882" t="str">
        <f t="shared" ref="L4882:L4945" si="77">_xlfn.CONCAT(LEFT(A4882,3),REPT("*",6),RIGHT(A4882,2))</f>
        <v>206******36</v>
      </c>
    </row>
    <row r="4883" spans="1:12" x14ac:dyDescent="0.25">
      <c r="A4883" t="s">
        <v>1352</v>
      </c>
      <c r="B4883" t="s">
        <v>1353</v>
      </c>
      <c r="C4883" t="s">
        <v>17</v>
      </c>
      <c r="D4883" s="1">
        <v>45299.948252314818</v>
      </c>
      <c r="E4883" s="18" t="s">
        <v>11</v>
      </c>
      <c r="F4883" s="13" t="s">
        <v>16</v>
      </c>
      <c r="G4883" t="s">
        <v>14</v>
      </c>
      <c r="H4883">
        <v>0</v>
      </c>
      <c r="I4883" s="2"/>
      <c r="J4883" s="4">
        <v>0</v>
      </c>
      <c r="K4883" t="str">
        <f>IF((LEN(relatorio_Ananindeua[[#This Row],[CIF/CPF/CNPJ]])=14),relatorio_Ananindeua[[#This Row],[CIF/CPF/CNPJ]],relatorio_Ananindeua[[#This Row],[Coluna2]])</f>
        <v>20751148000175</v>
      </c>
      <c r="L4883" t="str">
        <f t="shared" si="77"/>
        <v>207******75</v>
      </c>
    </row>
    <row r="4884" spans="1:12" x14ac:dyDescent="0.25">
      <c r="A4884" t="s">
        <v>1354</v>
      </c>
      <c r="B4884" t="s">
        <v>1355</v>
      </c>
      <c r="C4884" t="s">
        <v>17</v>
      </c>
      <c r="D4884" s="1">
        <v>45299.948252314818</v>
      </c>
      <c r="E4884" s="18" t="s">
        <v>11</v>
      </c>
      <c r="F4884" s="13" t="s">
        <v>16</v>
      </c>
      <c r="G4884" t="s">
        <v>14</v>
      </c>
      <c r="H4884">
        <v>0</v>
      </c>
      <c r="I4884" s="2"/>
      <c r="J4884" s="4">
        <v>0</v>
      </c>
      <c r="K4884" t="str">
        <f>IF((LEN(relatorio_Ananindeua[[#This Row],[CIF/CPF/CNPJ]])=14),relatorio_Ananindeua[[#This Row],[CIF/CPF/CNPJ]],relatorio_Ananindeua[[#This Row],[Coluna2]])</f>
        <v>20751971000180</v>
      </c>
      <c r="L4884" t="str">
        <f t="shared" si="77"/>
        <v>207******80</v>
      </c>
    </row>
    <row r="4885" spans="1:12" x14ac:dyDescent="0.25">
      <c r="A4885" t="s">
        <v>1356</v>
      </c>
      <c r="B4885" t="s">
        <v>1357</v>
      </c>
      <c r="C4885" t="s">
        <v>17</v>
      </c>
      <c r="D4885" s="1">
        <v>45299.948252314818</v>
      </c>
      <c r="E4885" s="18" t="s">
        <v>11</v>
      </c>
      <c r="F4885" s="13" t="s">
        <v>16</v>
      </c>
      <c r="G4885" t="s">
        <v>14</v>
      </c>
      <c r="H4885">
        <v>0</v>
      </c>
      <c r="I4885" s="2"/>
      <c r="J4885" s="4">
        <v>0</v>
      </c>
      <c r="K4885" t="str">
        <f>IF((LEN(relatorio_Ananindeua[[#This Row],[CIF/CPF/CNPJ]])=14),relatorio_Ananindeua[[#This Row],[CIF/CPF/CNPJ]],relatorio_Ananindeua[[#This Row],[Coluna2]])</f>
        <v>20768345000105</v>
      </c>
      <c r="L4885" t="str">
        <f t="shared" si="77"/>
        <v>207******05</v>
      </c>
    </row>
    <row r="4886" spans="1:12" x14ac:dyDescent="0.25">
      <c r="A4886" t="s">
        <v>1334</v>
      </c>
      <c r="B4886" t="s">
        <v>1335</v>
      </c>
      <c r="C4886" t="s">
        <v>17</v>
      </c>
      <c r="D4886" s="1">
        <v>45299.948275462964</v>
      </c>
      <c r="E4886" s="18" t="s">
        <v>11</v>
      </c>
      <c r="F4886" s="13" t="s">
        <v>16</v>
      </c>
      <c r="G4886" t="s">
        <v>14</v>
      </c>
      <c r="H4886">
        <v>0</v>
      </c>
      <c r="I4886" s="2"/>
      <c r="J4886" s="4">
        <v>0</v>
      </c>
      <c r="K4886" t="str">
        <f>IF((LEN(relatorio_Ananindeua[[#This Row],[CIF/CPF/CNPJ]])=14),relatorio_Ananindeua[[#This Row],[CIF/CPF/CNPJ]],relatorio_Ananindeua[[#This Row],[Coluna2]])</f>
        <v>20424474000178</v>
      </c>
      <c r="L4886" t="str">
        <f t="shared" si="77"/>
        <v>204******78</v>
      </c>
    </row>
    <row r="4887" spans="1:12" x14ac:dyDescent="0.25">
      <c r="A4887" t="s">
        <v>1336</v>
      </c>
      <c r="B4887" t="s">
        <v>1337</v>
      </c>
      <c r="C4887" t="s">
        <v>17</v>
      </c>
      <c r="D4887" s="1">
        <v>45299.948275462964</v>
      </c>
      <c r="E4887" s="18" t="s">
        <v>11</v>
      </c>
      <c r="F4887" s="13" t="s">
        <v>16</v>
      </c>
      <c r="G4887" t="s">
        <v>14</v>
      </c>
      <c r="H4887">
        <v>0</v>
      </c>
      <c r="I4887" s="2"/>
      <c r="J4887" s="4">
        <v>0</v>
      </c>
      <c r="K4887" t="str">
        <f>IF((LEN(relatorio_Ananindeua[[#This Row],[CIF/CPF/CNPJ]])=14),relatorio_Ananindeua[[#This Row],[CIF/CPF/CNPJ]],relatorio_Ananindeua[[#This Row],[Coluna2]])</f>
        <v>20433946000159</v>
      </c>
      <c r="L4887" t="str">
        <f t="shared" si="77"/>
        <v>204******59</v>
      </c>
    </row>
    <row r="4888" spans="1:12" x14ac:dyDescent="0.25">
      <c r="A4888" t="s">
        <v>1293</v>
      </c>
      <c r="B4888" t="s">
        <v>1294</v>
      </c>
      <c r="C4888" t="s">
        <v>17</v>
      </c>
      <c r="D4888" s="1">
        <v>45299.948310185187</v>
      </c>
      <c r="E4888" s="18" t="s">
        <v>11</v>
      </c>
      <c r="F4888" s="13" t="s">
        <v>16</v>
      </c>
      <c r="G4888" t="s">
        <v>14</v>
      </c>
      <c r="H4888">
        <v>0</v>
      </c>
      <c r="I4888" s="2"/>
      <c r="J4888" s="4">
        <v>0</v>
      </c>
      <c r="K4888" t="str">
        <f>IF((LEN(relatorio_Ananindeua[[#This Row],[CIF/CPF/CNPJ]])=14),relatorio_Ananindeua[[#This Row],[CIF/CPF/CNPJ]],relatorio_Ananindeua[[#This Row],[Coluna2]])</f>
        <v>20106295000192</v>
      </c>
      <c r="L4888" t="str">
        <f t="shared" si="77"/>
        <v>201******92</v>
      </c>
    </row>
    <row r="4889" spans="1:12" x14ac:dyDescent="0.25">
      <c r="A4889" t="s">
        <v>1217</v>
      </c>
      <c r="B4889" t="s">
        <v>1218</v>
      </c>
      <c r="C4889" t="s">
        <v>17</v>
      </c>
      <c r="D4889" s="1">
        <v>45299.948333333334</v>
      </c>
      <c r="E4889" s="18" t="s">
        <v>11</v>
      </c>
      <c r="F4889" s="13" t="s">
        <v>16</v>
      </c>
      <c r="G4889" t="s">
        <v>14</v>
      </c>
      <c r="H4889">
        <v>0</v>
      </c>
      <c r="I4889" s="2"/>
      <c r="J4889" s="4">
        <v>0</v>
      </c>
      <c r="K4889" t="str">
        <f>IF((LEN(relatorio_Ananindeua[[#This Row],[CIF/CPF/CNPJ]])=14),relatorio_Ananindeua[[#This Row],[CIF/CPF/CNPJ]],relatorio_Ananindeua[[#This Row],[Coluna2]])</f>
        <v>19585830000156</v>
      </c>
      <c r="L4889" t="str">
        <f t="shared" si="77"/>
        <v>195******56</v>
      </c>
    </row>
    <row r="4890" spans="1:12" x14ac:dyDescent="0.25">
      <c r="A4890" t="s">
        <v>1173</v>
      </c>
      <c r="B4890" t="s">
        <v>1174</v>
      </c>
      <c r="C4890" t="s">
        <v>17</v>
      </c>
      <c r="D4890" s="1">
        <v>45299.948344907411</v>
      </c>
      <c r="E4890" s="18" t="s">
        <v>11</v>
      </c>
      <c r="F4890" s="13" t="s">
        <v>16</v>
      </c>
      <c r="G4890" t="s">
        <v>14</v>
      </c>
      <c r="H4890">
        <v>0</v>
      </c>
      <c r="I4890" s="2"/>
      <c r="J4890" s="4">
        <v>0</v>
      </c>
      <c r="K4890" t="str">
        <f>IF((LEN(relatorio_Ananindeua[[#This Row],[CIF/CPF/CNPJ]])=14),relatorio_Ananindeua[[#This Row],[CIF/CPF/CNPJ]],relatorio_Ananindeua[[#This Row],[Coluna2]])</f>
        <v>19334451000193</v>
      </c>
      <c r="L4890" t="str">
        <f t="shared" si="77"/>
        <v>193******93</v>
      </c>
    </row>
    <row r="4891" spans="1:12" x14ac:dyDescent="0.25">
      <c r="A4891" t="s">
        <v>1044</v>
      </c>
      <c r="B4891" t="s">
        <v>1045</v>
      </c>
      <c r="C4891" t="s">
        <v>17</v>
      </c>
      <c r="D4891" s="1">
        <v>45299.948472222219</v>
      </c>
      <c r="E4891" s="18" t="s">
        <v>11</v>
      </c>
      <c r="F4891" s="13" t="s">
        <v>16</v>
      </c>
      <c r="G4891" t="s">
        <v>14</v>
      </c>
      <c r="H4891">
        <v>0</v>
      </c>
      <c r="I4891" s="2"/>
      <c r="J4891" s="4">
        <v>0</v>
      </c>
      <c r="K4891" t="str">
        <f>IF((LEN(relatorio_Ananindeua[[#This Row],[CIF/CPF/CNPJ]])=14),relatorio_Ananindeua[[#This Row],[CIF/CPF/CNPJ]],relatorio_Ananindeua[[#This Row],[Coluna2]])</f>
        <v>18078536000195</v>
      </c>
      <c r="L4891" t="str">
        <f t="shared" si="77"/>
        <v>180******95</v>
      </c>
    </row>
    <row r="4892" spans="1:12" x14ac:dyDescent="0.25">
      <c r="A4892" t="s">
        <v>994</v>
      </c>
      <c r="B4892" t="s">
        <v>995</v>
      </c>
      <c r="C4892" t="s">
        <v>17</v>
      </c>
      <c r="D4892" s="1">
        <v>45299.948495370372</v>
      </c>
      <c r="E4892" s="18" t="s">
        <v>11</v>
      </c>
      <c r="F4892" s="13" t="s">
        <v>16</v>
      </c>
      <c r="G4892" t="s">
        <v>14</v>
      </c>
      <c r="H4892">
        <v>0</v>
      </c>
      <c r="I4892" s="2"/>
      <c r="J4892" s="4">
        <v>0</v>
      </c>
      <c r="K4892" t="str">
        <f>IF((LEN(relatorio_Ananindeua[[#This Row],[CIF/CPF/CNPJ]])=14),relatorio_Ananindeua[[#This Row],[CIF/CPF/CNPJ]],relatorio_Ananindeua[[#This Row],[Coluna2]])</f>
        <v>17625811000180</v>
      </c>
      <c r="L4892" t="str">
        <f t="shared" si="77"/>
        <v>176******80</v>
      </c>
    </row>
    <row r="4893" spans="1:12" x14ac:dyDescent="0.25">
      <c r="A4893" t="s">
        <v>954</v>
      </c>
      <c r="B4893" t="s">
        <v>955</v>
      </c>
      <c r="C4893" t="s">
        <v>17</v>
      </c>
      <c r="D4893" s="1">
        <v>45299.948506944442</v>
      </c>
      <c r="E4893" s="18" t="s">
        <v>11</v>
      </c>
      <c r="F4893" s="13" t="s">
        <v>16</v>
      </c>
      <c r="G4893" t="s">
        <v>14</v>
      </c>
      <c r="H4893">
        <v>0</v>
      </c>
      <c r="I4893" s="2"/>
      <c r="J4893" s="4">
        <v>0</v>
      </c>
      <c r="K4893" t="str">
        <f>IF((LEN(relatorio_Ananindeua[[#This Row],[CIF/CPF/CNPJ]])=14),relatorio_Ananindeua[[#This Row],[CIF/CPF/CNPJ]],relatorio_Ananindeua[[#This Row],[Coluna2]])</f>
        <v>17425243000174</v>
      </c>
      <c r="L4893" t="str">
        <f t="shared" si="77"/>
        <v>174******74</v>
      </c>
    </row>
    <row r="4894" spans="1:12" x14ac:dyDescent="0.25">
      <c r="A4894" t="s">
        <v>807</v>
      </c>
      <c r="B4894" t="s">
        <v>808</v>
      </c>
      <c r="C4894" t="s">
        <v>17</v>
      </c>
      <c r="D4894" s="1">
        <v>45299.948553240742</v>
      </c>
      <c r="E4894" s="18" t="s">
        <v>11</v>
      </c>
      <c r="F4894" s="13" t="s">
        <v>16</v>
      </c>
      <c r="G4894" t="s">
        <v>14</v>
      </c>
      <c r="H4894">
        <v>0</v>
      </c>
      <c r="I4894" s="2"/>
      <c r="J4894" s="4">
        <v>0</v>
      </c>
      <c r="K4894" t="str">
        <f>IF((LEN(relatorio_Ananindeua[[#This Row],[CIF/CPF/CNPJ]])=14),relatorio_Ananindeua[[#This Row],[CIF/CPF/CNPJ]],relatorio_Ananindeua[[#This Row],[Coluna2]])</f>
        <v>15841360000193</v>
      </c>
      <c r="L4894" t="str">
        <f t="shared" si="77"/>
        <v>158******93</v>
      </c>
    </row>
    <row r="4895" spans="1:12" x14ac:dyDescent="0.25">
      <c r="A4895" t="s">
        <v>849</v>
      </c>
      <c r="B4895" t="s">
        <v>850</v>
      </c>
      <c r="C4895" t="s">
        <v>17</v>
      </c>
      <c r="D4895" s="1">
        <v>45299.948553240742</v>
      </c>
      <c r="E4895" s="18" t="s">
        <v>11</v>
      </c>
      <c r="F4895" s="13" t="s">
        <v>16</v>
      </c>
      <c r="G4895" t="s">
        <v>14</v>
      </c>
      <c r="H4895">
        <v>0</v>
      </c>
      <c r="I4895" s="2"/>
      <c r="J4895" s="4">
        <v>0</v>
      </c>
      <c r="K4895" t="str">
        <f>IF((LEN(relatorio_Ananindeua[[#This Row],[CIF/CPF/CNPJ]])=14),relatorio_Ananindeua[[#This Row],[CIF/CPF/CNPJ]],relatorio_Ananindeua[[#This Row],[Coluna2]])</f>
        <v>16594803000151</v>
      </c>
      <c r="L4895" t="str">
        <f t="shared" si="77"/>
        <v>165******51</v>
      </c>
    </row>
    <row r="4896" spans="1:12" x14ac:dyDescent="0.25">
      <c r="A4896" t="s">
        <v>851</v>
      </c>
      <c r="B4896" t="s">
        <v>852</v>
      </c>
      <c r="C4896" t="s">
        <v>17</v>
      </c>
      <c r="D4896" s="1">
        <v>45299.948553240742</v>
      </c>
      <c r="E4896" s="18" t="s">
        <v>11</v>
      </c>
      <c r="F4896" s="13" t="s">
        <v>16</v>
      </c>
      <c r="G4896" t="s">
        <v>14</v>
      </c>
      <c r="H4896">
        <v>0</v>
      </c>
      <c r="I4896" s="2"/>
      <c r="J4896" s="4">
        <v>0</v>
      </c>
      <c r="K4896" t="str">
        <f>IF((LEN(relatorio_Ananindeua[[#This Row],[CIF/CPF/CNPJ]])=14),relatorio_Ananindeua[[#This Row],[CIF/CPF/CNPJ]],relatorio_Ananindeua[[#This Row],[Coluna2]])</f>
        <v>16596307000137</v>
      </c>
      <c r="L4896" t="str">
        <f t="shared" si="77"/>
        <v>165******37</v>
      </c>
    </row>
    <row r="4897" spans="1:12" x14ac:dyDescent="0.25">
      <c r="A4897" t="s">
        <v>5871</v>
      </c>
      <c r="B4897" t="s">
        <v>5872</v>
      </c>
      <c r="C4897" t="s">
        <v>17</v>
      </c>
      <c r="D4897" s="1">
        <v>45299.948553240742</v>
      </c>
      <c r="E4897" s="18" t="s">
        <v>11</v>
      </c>
      <c r="F4897" s="13" t="s">
        <v>16</v>
      </c>
      <c r="G4897" t="s">
        <v>14</v>
      </c>
      <c r="H4897">
        <v>0</v>
      </c>
      <c r="I4897" s="2"/>
      <c r="J4897" s="4">
        <v>0</v>
      </c>
      <c r="K4897" t="str">
        <f>IF((LEN(relatorio_Ananindeua[[#This Row],[CIF/CPF/CNPJ]])=14),relatorio_Ananindeua[[#This Row],[CIF/CPF/CNPJ]],relatorio_Ananindeua[[#This Row],[Coluna2]])</f>
        <v>43214893000180</v>
      </c>
      <c r="L4897" t="str">
        <f t="shared" si="77"/>
        <v>432******80</v>
      </c>
    </row>
    <row r="4898" spans="1:12" x14ac:dyDescent="0.25">
      <c r="A4898" t="s">
        <v>752</v>
      </c>
      <c r="B4898" t="s">
        <v>753</v>
      </c>
      <c r="C4898" t="s">
        <v>17</v>
      </c>
      <c r="D4898" s="1">
        <v>45299.948564814818</v>
      </c>
      <c r="E4898" s="18" t="s">
        <v>11</v>
      </c>
      <c r="F4898" s="13" t="s">
        <v>16</v>
      </c>
      <c r="G4898" t="s">
        <v>14</v>
      </c>
      <c r="H4898">
        <v>0</v>
      </c>
      <c r="I4898" s="2"/>
      <c r="J4898" s="4">
        <v>0</v>
      </c>
      <c r="K4898" t="str">
        <f>IF((LEN(relatorio_Ananindeua[[#This Row],[CIF/CPF/CNPJ]])=14),relatorio_Ananindeua[[#This Row],[CIF/CPF/CNPJ]],relatorio_Ananindeua[[#This Row],[Coluna2]])</f>
        <v>15434080000160</v>
      </c>
      <c r="L4898" t="str">
        <f t="shared" si="77"/>
        <v>154******60</v>
      </c>
    </row>
    <row r="4899" spans="1:12" x14ac:dyDescent="0.25">
      <c r="A4899" t="s">
        <v>700</v>
      </c>
      <c r="B4899" t="s">
        <v>701</v>
      </c>
      <c r="C4899" t="s">
        <v>17</v>
      </c>
      <c r="D4899" s="1">
        <v>45299.948576388888</v>
      </c>
      <c r="E4899" s="18" t="s">
        <v>11</v>
      </c>
      <c r="F4899" s="13" t="s">
        <v>16</v>
      </c>
      <c r="G4899" t="s">
        <v>14</v>
      </c>
      <c r="H4899">
        <v>0</v>
      </c>
      <c r="I4899" s="2"/>
      <c r="J4899" s="4">
        <v>0</v>
      </c>
      <c r="K4899" t="str">
        <f>IF((LEN(relatorio_Ananindeua[[#This Row],[CIF/CPF/CNPJ]])=14),relatorio_Ananindeua[[#This Row],[CIF/CPF/CNPJ]],relatorio_Ananindeua[[#This Row],[Coluna2]])</f>
        <v>15118510000135</v>
      </c>
      <c r="L4899" t="str">
        <f t="shared" si="77"/>
        <v>151******35</v>
      </c>
    </row>
    <row r="4900" spans="1:12" x14ac:dyDescent="0.25">
      <c r="A4900" t="s">
        <v>656</v>
      </c>
      <c r="B4900" t="s">
        <v>657</v>
      </c>
      <c r="C4900" t="s">
        <v>17</v>
      </c>
      <c r="D4900" s="1">
        <v>45299.948587962965</v>
      </c>
      <c r="E4900" s="18" t="s">
        <v>11</v>
      </c>
      <c r="F4900" s="13" t="s">
        <v>16</v>
      </c>
      <c r="G4900" t="s">
        <v>14</v>
      </c>
      <c r="H4900">
        <v>0</v>
      </c>
      <c r="I4900" s="2"/>
      <c r="J4900" s="4">
        <v>0</v>
      </c>
      <c r="K4900" t="str">
        <f>IF((LEN(relatorio_Ananindeua[[#This Row],[CIF/CPF/CNPJ]])=14),relatorio_Ananindeua[[#This Row],[CIF/CPF/CNPJ]],relatorio_Ananindeua[[#This Row],[Coluna2]])</f>
        <v>14703674000167</v>
      </c>
      <c r="L4900" t="str">
        <f t="shared" si="77"/>
        <v>147******67</v>
      </c>
    </row>
    <row r="4901" spans="1:12" x14ac:dyDescent="0.25">
      <c r="A4901" t="s">
        <v>698</v>
      </c>
      <c r="B4901" t="s">
        <v>699</v>
      </c>
      <c r="C4901" t="s">
        <v>17</v>
      </c>
      <c r="D4901" s="1">
        <v>45299.948587962965</v>
      </c>
      <c r="E4901" s="18" t="s">
        <v>11</v>
      </c>
      <c r="F4901" s="13" t="s">
        <v>16</v>
      </c>
      <c r="G4901" t="s">
        <v>14</v>
      </c>
      <c r="H4901">
        <v>0</v>
      </c>
      <c r="I4901" s="2"/>
      <c r="J4901" s="4">
        <v>0</v>
      </c>
      <c r="K4901" t="str">
        <f>IF((LEN(relatorio_Ananindeua[[#This Row],[CIF/CPF/CNPJ]])=14),relatorio_Ananindeua[[#This Row],[CIF/CPF/CNPJ]],relatorio_Ananindeua[[#This Row],[Coluna2]])</f>
        <v>15107273000107</v>
      </c>
      <c r="L4901" t="str">
        <f t="shared" si="77"/>
        <v>151******07</v>
      </c>
    </row>
    <row r="4902" spans="1:12" x14ac:dyDescent="0.25">
      <c r="A4902" t="s">
        <v>559</v>
      </c>
      <c r="B4902" t="s">
        <v>560</v>
      </c>
      <c r="C4902" t="s">
        <v>17</v>
      </c>
      <c r="D4902" s="1">
        <v>45299.948611111111</v>
      </c>
      <c r="E4902" s="18" t="s">
        <v>11</v>
      </c>
      <c r="F4902" s="13" t="s">
        <v>16</v>
      </c>
      <c r="G4902" t="s">
        <v>14</v>
      </c>
      <c r="H4902">
        <v>0</v>
      </c>
      <c r="I4902" s="2"/>
      <c r="J4902" s="4">
        <v>0</v>
      </c>
      <c r="K4902" t="str">
        <f>IF((LEN(relatorio_Ananindeua[[#This Row],[CIF/CPF/CNPJ]])=14),relatorio_Ananindeua[[#This Row],[CIF/CPF/CNPJ]],relatorio_Ananindeua[[#This Row],[Coluna2]])</f>
        <v>13953042000199</v>
      </c>
      <c r="L4902" t="str">
        <f t="shared" si="77"/>
        <v>139******99</v>
      </c>
    </row>
    <row r="4903" spans="1:12" x14ac:dyDescent="0.25">
      <c r="A4903" t="s">
        <v>529</v>
      </c>
      <c r="B4903" t="s">
        <v>530</v>
      </c>
      <c r="C4903" t="s">
        <v>17</v>
      </c>
      <c r="D4903" s="1">
        <v>45299.948622685188</v>
      </c>
      <c r="E4903" s="18" t="s">
        <v>11</v>
      </c>
      <c r="F4903" s="13" t="s">
        <v>16</v>
      </c>
      <c r="G4903" t="s">
        <v>14</v>
      </c>
      <c r="H4903">
        <v>0</v>
      </c>
      <c r="I4903" s="2"/>
      <c r="J4903" s="4">
        <v>0</v>
      </c>
      <c r="K4903" t="str">
        <f>IF((LEN(relatorio_Ananindeua[[#This Row],[CIF/CPF/CNPJ]])=14),relatorio_Ananindeua[[#This Row],[CIF/CPF/CNPJ]],relatorio_Ananindeua[[#This Row],[Coluna2]])</f>
        <v>13790641000139</v>
      </c>
      <c r="L4903" t="str">
        <f t="shared" si="77"/>
        <v>137******39</v>
      </c>
    </row>
    <row r="4904" spans="1:12" x14ac:dyDescent="0.25">
      <c r="A4904" t="s">
        <v>493</v>
      </c>
      <c r="B4904" t="s">
        <v>494</v>
      </c>
      <c r="C4904" t="s">
        <v>17</v>
      </c>
      <c r="D4904" s="1">
        <v>45299.948645833334</v>
      </c>
      <c r="E4904" s="18" t="s">
        <v>11</v>
      </c>
      <c r="F4904" s="13" t="s">
        <v>16</v>
      </c>
      <c r="G4904" t="s">
        <v>14</v>
      </c>
      <c r="H4904">
        <v>0</v>
      </c>
      <c r="I4904" s="2"/>
      <c r="J4904" s="4">
        <v>0</v>
      </c>
      <c r="K4904" t="str">
        <f>IF((LEN(relatorio_Ananindeua[[#This Row],[CIF/CPF/CNPJ]])=14),relatorio_Ananindeua[[#This Row],[CIF/CPF/CNPJ]],relatorio_Ananindeua[[#This Row],[Coluna2]])</f>
        <v>13583587000150</v>
      </c>
      <c r="L4904" t="str">
        <f t="shared" si="77"/>
        <v>135******50</v>
      </c>
    </row>
    <row r="4905" spans="1:12" x14ac:dyDescent="0.25">
      <c r="A4905" t="s">
        <v>399</v>
      </c>
      <c r="B4905" t="s">
        <v>400</v>
      </c>
      <c r="C4905" t="s">
        <v>17</v>
      </c>
      <c r="D4905" s="1">
        <v>45299.948680555557</v>
      </c>
      <c r="E4905" s="18" t="s">
        <v>11</v>
      </c>
      <c r="F4905" s="13" t="s">
        <v>16</v>
      </c>
      <c r="G4905" t="s">
        <v>14</v>
      </c>
      <c r="H4905">
        <v>0</v>
      </c>
      <c r="I4905" s="2"/>
      <c r="J4905" s="4">
        <v>0</v>
      </c>
      <c r="K4905" t="str">
        <f>IF((LEN(relatorio_Ananindeua[[#This Row],[CIF/CPF/CNPJ]])=14),relatorio_Ananindeua[[#This Row],[CIF/CPF/CNPJ]],relatorio_Ananindeua[[#This Row],[Coluna2]])</f>
        <v>12985389000150</v>
      </c>
      <c r="L4905" t="str">
        <f t="shared" si="77"/>
        <v>129******50</v>
      </c>
    </row>
    <row r="4906" spans="1:12" x14ac:dyDescent="0.25">
      <c r="A4906" t="s">
        <v>429</v>
      </c>
      <c r="B4906" t="s">
        <v>430</v>
      </c>
      <c r="C4906" t="s">
        <v>17</v>
      </c>
      <c r="D4906" s="1">
        <v>45299.948680555557</v>
      </c>
      <c r="E4906" s="18" t="s">
        <v>11</v>
      </c>
      <c r="F4906" s="13" t="s">
        <v>16</v>
      </c>
      <c r="G4906" t="s">
        <v>14</v>
      </c>
      <c r="H4906">
        <v>0</v>
      </c>
      <c r="I4906" s="2"/>
      <c r="J4906" s="4">
        <v>0</v>
      </c>
      <c r="K4906" t="str">
        <f>IF((LEN(relatorio_Ananindeua[[#This Row],[CIF/CPF/CNPJ]])=14),relatorio_Ananindeua[[#This Row],[CIF/CPF/CNPJ]],relatorio_Ananindeua[[#This Row],[Coluna2]])</f>
        <v>13106251000105</v>
      </c>
      <c r="L4906" t="str">
        <f t="shared" si="77"/>
        <v>131******05</v>
      </c>
    </row>
    <row r="4907" spans="1:12" x14ac:dyDescent="0.25">
      <c r="A4907" t="s">
        <v>281</v>
      </c>
      <c r="B4907" t="s">
        <v>282</v>
      </c>
      <c r="C4907" t="s">
        <v>17</v>
      </c>
      <c r="D4907" s="1">
        <v>45299.948703703703</v>
      </c>
      <c r="E4907" s="18" t="s">
        <v>11</v>
      </c>
      <c r="F4907" s="13" t="s">
        <v>16</v>
      </c>
      <c r="G4907" t="s">
        <v>14</v>
      </c>
      <c r="H4907">
        <v>0</v>
      </c>
      <c r="I4907" s="2"/>
      <c r="J4907" s="4">
        <v>0</v>
      </c>
      <c r="K4907" t="str">
        <f>IF((LEN(relatorio_Ananindeua[[#This Row],[CIF/CPF/CNPJ]])=14),relatorio_Ananindeua[[#This Row],[CIF/CPF/CNPJ]],relatorio_Ananindeua[[#This Row],[Coluna2]])</f>
        <v>12628827000123</v>
      </c>
      <c r="L4907" t="str">
        <f t="shared" si="77"/>
        <v>126******23</v>
      </c>
    </row>
    <row r="4908" spans="1:12" x14ac:dyDescent="0.25">
      <c r="A4908" t="s">
        <v>222</v>
      </c>
      <c r="B4908" t="s">
        <v>223</v>
      </c>
      <c r="C4908" t="s">
        <v>17</v>
      </c>
      <c r="D4908" s="1">
        <v>45299.94871527778</v>
      </c>
      <c r="E4908" s="18" t="s">
        <v>11</v>
      </c>
      <c r="F4908" s="13" t="s">
        <v>16</v>
      </c>
      <c r="G4908" t="s">
        <v>14</v>
      </c>
      <c r="H4908">
        <v>0</v>
      </c>
      <c r="I4908" s="2"/>
      <c r="J4908" s="4">
        <v>0</v>
      </c>
      <c r="K4908" t="str">
        <f>IF((LEN(relatorio_Ananindeua[[#This Row],[CIF/CPF/CNPJ]])=14),relatorio_Ananindeua[[#This Row],[CIF/CPF/CNPJ]],relatorio_Ananindeua[[#This Row],[Coluna2]])</f>
        <v>12331991000174</v>
      </c>
      <c r="L4908" t="str">
        <f t="shared" si="77"/>
        <v>123******74</v>
      </c>
    </row>
    <row r="4909" spans="1:12" x14ac:dyDescent="0.25">
      <c r="A4909" t="s">
        <v>134</v>
      </c>
      <c r="B4909" t="s">
        <v>135</v>
      </c>
      <c r="C4909" t="s">
        <v>17</v>
      </c>
      <c r="D4909" s="1">
        <v>45299.948750000003</v>
      </c>
      <c r="E4909" s="18" t="s">
        <v>11</v>
      </c>
      <c r="F4909" s="13" t="s">
        <v>16</v>
      </c>
      <c r="G4909" t="s">
        <v>14</v>
      </c>
      <c r="H4909">
        <v>0</v>
      </c>
      <c r="I4909" s="2"/>
      <c r="J4909" s="4">
        <v>0</v>
      </c>
      <c r="K4909" t="str">
        <f>IF((LEN(relatorio_Ananindeua[[#This Row],[CIF/CPF/CNPJ]])=14),relatorio_Ananindeua[[#This Row],[CIF/CPF/CNPJ]],relatorio_Ananindeua[[#This Row],[Coluna2]])</f>
        <v>11738768000183</v>
      </c>
      <c r="L4909" t="str">
        <f t="shared" si="77"/>
        <v>117******83</v>
      </c>
    </row>
    <row r="4910" spans="1:12" x14ac:dyDescent="0.25">
      <c r="A4910" t="s">
        <v>138</v>
      </c>
      <c r="B4910" t="s">
        <v>139</v>
      </c>
      <c r="C4910" t="s">
        <v>17</v>
      </c>
      <c r="D4910" s="1">
        <v>45299.948750000003</v>
      </c>
      <c r="E4910" s="18" t="s">
        <v>11</v>
      </c>
      <c r="F4910" s="13" t="s">
        <v>16</v>
      </c>
      <c r="G4910" t="s">
        <v>14</v>
      </c>
      <c r="H4910">
        <v>0</v>
      </c>
      <c r="I4910" s="2"/>
      <c r="J4910" s="4">
        <v>0</v>
      </c>
      <c r="K4910" t="str">
        <f>IF((LEN(relatorio_Ananindeua[[#This Row],[CIF/CPF/CNPJ]])=14),relatorio_Ananindeua[[#This Row],[CIF/CPF/CNPJ]],relatorio_Ananindeua[[#This Row],[Coluna2]])</f>
        <v>11785026000109</v>
      </c>
      <c r="L4910" t="str">
        <f t="shared" si="77"/>
        <v>117******09</v>
      </c>
    </row>
    <row r="4911" spans="1:12" x14ac:dyDescent="0.25">
      <c r="A4911" t="s">
        <v>144</v>
      </c>
      <c r="B4911" t="s">
        <v>145</v>
      </c>
      <c r="C4911" t="s">
        <v>17</v>
      </c>
      <c r="D4911" s="1">
        <v>45299.948750000003</v>
      </c>
      <c r="E4911" s="18" t="s">
        <v>11</v>
      </c>
      <c r="F4911" s="13" t="s">
        <v>16</v>
      </c>
      <c r="G4911" t="s">
        <v>14</v>
      </c>
      <c r="H4911">
        <v>0</v>
      </c>
      <c r="I4911" s="2"/>
      <c r="J4911" s="4">
        <v>0</v>
      </c>
      <c r="K4911" t="str">
        <f>IF((LEN(relatorio_Ananindeua[[#This Row],[CIF/CPF/CNPJ]])=14),relatorio_Ananindeua[[#This Row],[CIF/CPF/CNPJ]],relatorio_Ananindeua[[#This Row],[Coluna2]])</f>
        <v>11791458000122</v>
      </c>
      <c r="L4911" t="str">
        <f t="shared" si="77"/>
        <v>117******22</v>
      </c>
    </row>
    <row r="4912" spans="1:12" x14ac:dyDescent="0.25">
      <c r="A4912" t="s">
        <v>29</v>
      </c>
      <c r="B4912" t="s">
        <v>30</v>
      </c>
      <c r="C4912" t="s">
        <v>17</v>
      </c>
      <c r="D4912" s="1">
        <v>45299.949247685188</v>
      </c>
      <c r="E4912" s="18" t="s">
        <v>11</v>
      </c>
      <c r="F4912" s="13" t="s">
        <v>16</v>
      </c>
      <c r="G4912" t="s">
        <v>14</v>
      </c>
      <c r="H4912">
        <v>0</v>
      </c>
      <c r="I4912" s="2"/>
      <c r="J4912" s="4">
        <v>0</v>
      </c>
      <c r="K4912" t="str">
        <f>IF((LEN(relatorio_Ananindeua[[#This Row],[CIF/CPF/CNPJ]])=14),relatorio_Ananindeua[[#This Row],[CIF/CPF/CNPJ]],relatorio_Ananindeua[[#This Row],[Coluna2]])</f>
        <v>00546009000100</v>
      </c>
      <c r="L4912" t="str">
        <f t="shared" si="77"/>
        <v>005******00</v>
      </c>
    </row>
    <row r="4913" spans="1:12" x14ac:dyDescent="0.25">
      <c r="A4913" t="s">
        <v>6904</v>
      </c>
      <c r="B4913" t="s">
        <v>6905</v>
      </c>
      <c r="C4913" t="s">
        <v>20</v>
      </c>
      <c r="D4913" s="1">
        <v>45300</v>
      </c>
      <c r="E4913" s="18" t="s">
        <v>11</v>
      </c>
      <c r="F4913" s="13" t="s">
        <v>19</v>
      </c>
      <c r="G4913" t="s">
        <v>13496</v>
      </c>
      <c r="H4913">
        <v>0</v>
      </c>
      <c r="I4913" s="2"/>
      <c r="J4913" s="4">
        <v>26</v>
      </c>
      <c r="K4913" t="str">
        <f>IF((LEN(relatorio_Ananindeua[[#This Row],[CIF/CPF/CNPJ]])=14),relatorio_Ananindeua[[#This Row],[CIF/CPF/CNPJ]],relatorio_Ananindeua[[#This Row],[Coluna2]])</f>
        <v>46201083002393</v>
      </c>
      <c r="L4913" t="str">
        <f t="shared" si="77"/>
        <v>462******93</v>
      </c>
    </row>
    <row r="4914" spans="1:12" x14ac:dyDescent="0.25">
      <c r="A4914" t="s">
        <v>13464</v>
      </c>
      <c r="B4914" t="s">
        <v>13465</v>
      </c>
      <c r="C4914" t="s">
        <v>21</v>
      </c>
      <c r="D4914" s="1">
        <v>45300</v>
      </c>
      <c r="E4914" s="18" t="s">
        <v>11</v>
      </c>
      <c r="F4914" s="13" t="s">
        <v>19</v>
      </c>
      <c r="G4914" t="s">
        <v>13496</v>
      </c>
      <c r="H4914">
        <v>0</v>
      </c>
      <c r="I4914" s="2"/>
      <c r="J4914" s="4">
        <v>171.3</v>
      </c>
      <c r="K4914" t="str">
        <f>IF((LEN(relatorio_Ananindeua[[#This Row],[CIF/CPF/CNPJ]])=14),relatorio_Ananindeua[[#This Row],[CIF/CPF/CNPJ]],relatorio_Ananindeua[[#This Row],[Coluna2]])</f>
        <v>60916731003390</v>
      </c>
      <c r="L4914" t="str">
        <f t="shared" si="77"/>
        <v>609******90</v>
      </c>
    </row>
    <row r="4915" spans="1:12" x14ac:dyDescent="0.25">
      <c r="A4915" t="s">
        <v>13467</v>
      </c>
      <c r="B4915" t="s">
        <v>13466</v>
      </c>
      <c r="C4915" t="s">
        <v>21</v>
      </c>
      <c r="D4915" s="1">
        <v>45300</v>
      </c>
      <c r="E4915" s="18" t="s">
        <v>11</v>
      </c>
      <c r="F4915" s="13" t="s">
        <v>19</v>
      </c>
      <c r="G4915" t="s">
        <v>13496</v>
      </c>
      <c r="H4915">
        <v>0</v>
      </c>
      <c r="I4915" s="2"/>
      <c r="J4915" s="4">
        <v>1167.07</v>
      </c>
      <c r="K4915" t="str">
        <f>IF((LEN(relatorio_Ananindeua[[#This Row],[CIF/CPF/CNPJ]])=14),relatorio_Ananindeua[[#This Row],[CIF/CPF/CNPJ]],relatorio_Ananindeua[[#This Row],[Coluna2]])</f>
        <v>60975737005978</v>
      </c>
      <c r="L4915" t="str">
        <f t="shared" si="77"/>
        <v>609******78</v>
      </c>
    </row>
    <row r="4916" spans="1:12" x14ac:dyDescent="0.25">
      <c r="A4916" t="s">
        <v>2568</v>
      </c>
      <c r="B4916" t="s">
        <v>2569</v>
      </c>
      <c r="C4916" t="s">
        <v>17</v>
      </c>
      <c r="D4916" s="1">
        <v>45300.006597222222</v>
      </c>
      <c r="E4916" s="18" t="s">
        <v>11</v>
      </c>
      <c r="F4916" s="13" t="s">
        <v>16</v>
      </c>
      <c r="G4916" t="s">
        <v>14</v>
      </c>
      <c r="H4916">
        <v>0</v>
      </c>
      <c r="I4916" s="2"/>
      <c r="J4916" s="4">
        <v>0</v>
      </c>
      <c r="K4916" t="str">
        <f>IF((LEN(relatorio_Ananindeua[[#This Row],[CIF/CPF/CNPJ]])=14),relatorio_Ananindeua[[#This Row],[CIF/CPF/CNPJ]],relatorio_Ananindeua[[#This Row],[Coluna2]])</f>
        <v>29421391000108</v>
      </c>
      <c r="L4916" t="str">
        <f t="shared" si="77"/>
        <v>294******08</v>
      </c>
    </row>
    <row r="4917" spans="1:12" x14ac:dyDescent="0.25">
      <c r="A4917" t="s">
        <v>10294</v>
      </c>
      <c r="B4917" t="s">
        <v>10295</v>
      </c>
      <c r="C4917" t="s">
        <v>32</v>
      </c>
      <c r="D4917" s="1">
        <v>45300.052430555559</v>
      </c>
      <c r="E4917" s="18" t="s">
        <v>11</v>
      </c>
      <c r="F4917" s="13" t="s">
        <v>16</v>
      </c>
      <c r="G4917" t="s">
        <v>14</v>
      </c>
      <c r="H4917">
        <v>0</v>
      </c>
      <c r="I4917" s="2"/>
      <c r="J4917" s="4">
        <v>0</v>
      </c>
      <c r="K4917" t="str">
        <f>IF((LEN(relatorio_Ananindeua[[#This Row],[CIF/CPF/CNPJ]])=14),relatorio_Ananindeua[[#This Row],[CIF/CPF/CNPJ]],relatorio_Ananindeua[[#This Row],[Coluna2]])</f>
        <v>53399235000164</v>
      </c>
      <c r="L4917" t="str">
        <f t="shared" si="77"/>
        <v>533******64</v>
      </c>
    </row>
    <row r="4918" spans="1:12" x14ac:dyDescent="0.25">
      <c r="A4918" t="s">
        <v>5174</v>
      </c>
      <c r="B4918" t="s">
        <v>5175</v>
      </c>
      <c r="C4918" t="s">
        <v>34</v>
      </c>
      <c r="D4918" s="1">
        <v>45300.052708333336</v>
      </c>
      <c r="E4918" s="18" t="s">
        <v>11</v>
      </c>
      <c r="F4918" s="13" t="s">
        <v>16</v>
      </c>
      <c r="G4918" t="s">
        <v>14</v>
      </c>
      <c r="H4918">
        <v>0</v>
      </c>
      <c r="I4918" s="2"/>
      <c r="J4918" s="4">
        <v>0</v>
      </c>
      <c r="K4918" t="str">
        <f>IF((LEN(relatorio_Ananindeua[[#This Row],[CIF/CPF/CNPJ]])=14),relatorio_Ananindeua[[#This Row],[CIF/CPF/CNPJ]],relatorio_Ananindeua[[#This Row],[Coluna2]])</f>
        <v>40852930000198</v>
      </c>
      <c r="L4918" t="str">
        <f t="shared" si="77"/>
        <v>408******98</v>
      </c>
    </row>
    <row r="4919" spans="1:12" x14ac:dyDescent="0.25">
      <c r="A4919" t="s">
        <v>10286</v>
      </c>
      <c r="B4919" t="s">
        <v>10287</v>
      </c>
      <c r="C4919" t="s">
        <v>32</v>
      </c>
      <c r="D4919" s="1">
        <v>45300.052847222221</v>
      </c>
      <c r="E4919" s="18" t="s">
        <v>11</v>
      </c>
      <c r="F4919" s="13" t="s">
        <v>16</v>
      </c>
      <c r="G4919" t="s">
        <v>14</v>
      </c>
      <c r="H4919">
        <v>0</v>
      </c>
      <c r="I4919" s="2"/>
      <c r="J4919" s="4">
        <v>0</v>
      </c>
      <c r="K4919" t="str">
        <f>IF((LEN(relatorio_Ananindeua[[#This Row],[CIF/CPF/CNPJ]])=14),relatorio_Ananindeua[[#This Row],[CIF/CPF/CNPJ]],relatorio_Ananindeua[[#This Row],[Coluna2]])</f>
        <v>53397920000151</v>
      </c>
      <c r="L4919" t="str">
        <f t="shared" si="77"/>
        <v>533******51</v>
      </c>
    </row>
    <row r="4920" spans="1:12" x14ac:dyDescent="0.25">
      <c r="A4920" t="s">
        <v>3153</v>
      </c>
      <c r="B4920" t="s">
        <v>3154</v>
      </c>
      <c r="C4920" t="s">
        <v>34</v>
      </c>
      <c r="D4920" s="1">
        <v>45300.052893518521</v>
      </c>
      <c r="E4920" s="18" t="s">
        <v>11</v>
      </c>
      <c r="F4920" s="13" t="s">
        <v>16</v>
      </c>
      <c r="G4920" t="s">
        <v>14</v>
      </c>
      <c r="H4920">
        <v>0</v>
      </c>
      <c r="I4920" s="2"/>
      <c r="J4920" s="4">
        <v>0</v>
      </c>
      <c r="K4920" t="str">
        <f>IF((LEN(relatorio_Ananindeua[[#This Row],[CIF/CPF/CNPJ]])=14),relatorio_Ananindeua[[#This Row],[CIF/CPF/CNPJ]],relatorio_Ananindeua[[#This Row],[Coluna2]])</f>
        <v>32265804000109</v>
      </c>
      <c r="L4920" t="str">
        <f t="shared" si="77"/>
        <v>322******09</v>
      </c>
    </row>
    <row r="4921" spans="1:12" x14ac:dyDescent="0.25">
      <c r="A4921" t="s">
        <v>5228</v>
      </c>
      <c r="B4921" t="s">
        <v>5229</v>
      </c>
      <c r="C4921" t="s">
        <v>34</v>
      </c>
      <c r="D4921" s="1">
        <v>45300.059224537035</v>
      </c>
      <c r="E4921" s="18" t="s">
        <v>11</v>
      </c>
      <c r="F4921" s="13" t="s">
        <v>16</v>
      </c>
      <c r="G4921" t="s">
        <v>14</v>
      </c>
      <c r="H4921">
        <v>0</v>
      </c>
      <c r="I4921" s="2"/>
      <c r="J4921" s="4">
        <v>0</v>
      </c>
      <c r="K4921" t="str">
        <f>IF((LEN(relatorio_Ananindeua[[#This Row],[CIF/CPF/CNPJ]])=14),relatorio_Ananindeua[[#This Row],[CIF/CPF/CNPJ]],relatorio_Ananindeua[[#This Row],[Coluna2]])</f>
        <v>41056364000170</v>
      </c>
      <c r="L4921" t="str">
        <f t="shared" si="77"/>
        <v>410******70</v>
      </c>
    </row>
    <row r="4922" spans="1:12" x14ac:dyDescent="0.25">
      <c r="A4922" t="s">
        <v>2374</v>
      </c>
      <c r="B4922" t="s">
        <v>2375</v>
      </c>
      <c r="C4922" t="s">
        <v>34</v>
      </c>
      <c r="D4922" s="1">
        <v>45300.059270833335</v>
      </c>
      <c r="E4922" s="18" t="s">
        <v>11</v>
      </c>
      <c r="F4922" s="13" t="s">
        <v>16</v>
      </c>
      <c r="G4922" t="s">
        <v>14</v>
      </c>
      <c r="H4922">
        <v>0</v>
      </c>
      <c r="I4922" s="2"/>
      <c r="J4922" s="4">
        <v>0</v>
      </c>
      <c r="K4922" t="str">
        <f>IF((LEN(relatorio_Ananindeua[[#This Row],[CIF/CPF/CNPJ]])=14),relatorio_Ananindeua[[#This Row],[CIF/CPF/CNPJ]],relatorio_Ananindeua[[#This Row],[Coluna2]])</f>
        <v>28530326000140</v>
      </c>
      <c r="L4922" t="str">
        <f t="shared" si="77"/>
        <v>285******40</v>
      </c>
    </row>
    <row r="4923" spans="1:12" x14ac:dyDescent="0.25">
      <c r="A4923" t="s">
        <v>3330</v>
      </c>
      <c r="B4923" t="s">
        <v>3331</v>
      </c>
      <c r="C4923" t="s">
        <v>17</v>
      </c>
      <c r="D4923" s="1">
        <v>45300.071516203701</v>
      </c>
      <c r="E4923" s="18" t="s">
        <v>11</v>
      </c>
      <c r="F4923" s="13" t="s">
        <v>16</v>
      </c>
      <c r="G4923" t="s">
        <v>14</v>
      </c>
      <c r="H4923">
        <v>0</v>
      </c>
      <c r="I4923" s="2"/>
      <c r="J4923" s="4">
        <v>0</v>
      </c>
      <c r="K4923" t="str">
        <f>IF((LEN(relatorio_Ananindeua[[#This Row],[CIF/CPF/CNPJ]])=14),relatorio_Ananindeua[[#This Row],[CIF/CPF/CNPJ]],relatorio_Ananindeua[[#This Row],[Coluna2]])</f>
        <v>33095049000124</v>
      </c>
      <c r="L4923" t="str">
        <f t="shared" si="77"/>
        <v>330******24</v>
      </c>
    </row>
    <row r="4924" spans="1:12" x14ac:dyDescent="0.25">
      <c r="A4924" t="s">
        <v>3662</v>
      </c>
      <c r="B4924" t="s">
        <v>3663</v>
      </c>
      <c r="C4924" t="s">
        <v>37</v>
      </c>
      <c r="D4924" s="1">
        <v>45300.339722222219</v>
      </c>
      <c r="E4924" s="18" t="s">
        <v>11</v>
      </c>
      <c r="F4924" s="13" t="s">
        <v>16</v>
      </c>
      <c r="G4924" t="s">
        <v>13496</v>
      </c>
      <c r="H4924">
        <v>0</v>
      </c>
      <c r="I4924" s="2"/>
      <c r="J4924" s="4">
        <v>61.16</v>
      </c>
      <c r="K4924" t="str">
        <f>IF((LEN(relatorio_Ananindeua[[#This Row],[CIF/CPF/CNPJ]])=14),relatorio_Ananindeua[[#This Row],[CIF/CPF/CNPJ]],relatorio_Ananindeua[[#This Row],[Coluna2]])</f>
        <v>34501938000107</v>
      </c>
      <c r="L4924" t="str">
        <f t="shared" si="77"/>
        <v>345******07</v>
      </c>
    </row>
    <row r="4925" spans="1:12" x14ac:dyDescent="0.25">
      <c r="A4925" t="s">
        <v>956</v>
      </c>
      <c r="B4925" t="s">
        <v>957</v>
      </c>
      <c r="C4925" t="s">
        <v>21</v>
      </c>
      <c r="D4925" s="1">
        <v>45300.399108796293</v>
      </c>
      <c r="E4925" s="18" t="s">
        <v>11</v>
      </c>
      <c r="F4925" s="13" t="s">
        <v>19</v>
      </c>
      <c r="G4925" t="s">
        <v>13496</v>
      </c>
      <c r="H4925">
        <v>0</v>
      </c>
      <c r="I4925" s="2"/>
      <c r="J4925" s="4">
        <v>7.5</v>
      </c>
      <c r="K4925" t="str">
        <f>IF((LEN(relatorio_Ananindeua[[#This Row],[CIF/CPF/CNPJ]])=14),relatorio_Ananindeua[[#This Row],[CIF/CPF/CNPJ]],relatorio_Ananindeua[[#This Row],[Coluna2]])</f>
        <v>17454167000125</v>
      </c>
      <c r="L4925" t="str">
        <f t="shared" si="77"/>
        <v>174******25</v>
      </c>
    </row>
    <row r="4926" spans="1:12" x14ac:dyDescent="0.25">
      <c r="A4926" t="s">
        <v>4003</v>
      </c>
      <c r="B4926" t="s">
        <v>4004</v>
      </c>
      <c r="C4926" t="s">
        <v>17</v>
      </c>
      <c r="D4926" s="1">
        <v>45300.402199074073</v>
      </c>
      <c r="E4926" s="18" t="s">
        <v>11</v>
      </c>
      <c r="F4926" s="13" t="s">
        <v>16</v>
      </c>
      <c r="G4926" t="s">
        <v>14</v>
      </c>
      <c r="H4926">
        <v>0</v>
      </c>
      <c r="I4926" s="2"/>
      <c r="J4926" s="4">
        <v>0</v>
      </c>
      <c r="K4926" t="str">
        <f>IF((LEN(relatorio_Ananindeua[[#This Row],[CIF/CPF/CNPJ]])=14),relatorio_Ananindeua[[#This Row],[CIF/CPF/CNPJ]],relatorio_Ananindeua[[#This Row],[Coluna2]])</f>
        <v>35759127000173</v>
      </c>
      <c r="L4926" t="str">
        <f t="shared" si="77"/>
        <v>357******73</v>
      </c>
    </row>
    <row r="4927" spans="1:12" x14ac:dyDescent="0.25">
      <c r="A4927" t="s">
        <v>4337</v>
      </c>
      <c r="B4927" t="s">
        <v>4338</v>
      </c>
      <c r="C4927" t="s">
        <v>34</v>
      </c>
      <c r="D4927" s="1">
        <v>45300.489976851852</v>
      </c>
      <c r="E4927" s="18" t="s">
        <v>11</v>
      </c>
      <c r="F4927" s="13" t="s">
        <v>16</v>
      </c>
      <c r="G4927" t="s">
        <v>14</v>
      </c>
      <c r="H4927">
        <v>0</v>
      </c>
      <c r="I4927" s="2"/>
      <c r="J4927" s="4">
        <v>0</v>
      </c>
      <c r="K4927" t="str">
        <f>IF((LEN(relatorio_Ananindeua[[#This Row],[CIF/CPF/CNPJ]])=14),relatorio_Ananindeua[[#This Row],[CIF/CPF/CNPJ]],relatorio_Ananindeua[[#This Row],[Coluna2]])</f>
        <v>37102292000183</v>
      </c>
      <c r="L4927" t="str">
        <f t="shared" si="77"/>
        <v>371******83</v>
      </c>
    </row>
    <row r="4928" spans="1:12" x14ac:dyDescent="0.25">
      <c r="A4928" t="s">
        <v>4862</v>
      </c>
      <c r="B4928" t="s">
        <v>4863</v>
      </c>
      <c r="C4928" t="s">
        <v>34</v>
      </c>
      <c r="D4928" s="1">
        <v>45300.510787037034</v>
      </c>
      <c r="E4928" s="18" t="s">
        <v>11</v>
      </c>
      <c r="F4928" s="13" t="s">
        <v>16</v>
      </c>
      <c r="G4928" t="s">
        <v>14</v>
      </c>
      <c r="H4928">
        <v>0</v>
      </c>
      <c r="I4928" s="2"/>
      <c r="J4928" s="4">
        <v>0</v>
      </c>
      <c r="K4928" t="str">
        <f>IF((LEN(relatorio_Ananindeua[[#This Row],[CIF/CPF/CNPJ]])=14),relatorio_Ananindeua[[#This Row],[CIF/CPF/CNPJ]],relatorio_Ananindeua[[#This Row],[Coluna2]])</f>
        <v>39818650000184</v>
      </c>
      <c r="L4928" t="str">
        <f t="shared" si="77"/>
        <v>398******84</v>
      </c>
    </row>
    <row r="4929" spans="1:12" x14ac:dyDescent="0.25">
      <c r="A4929" t="s">
        <v>10288</v>
      </c>
      <c r="B4929" t="s">
        <v>10289</v>
      </c>
      <c r="C4929" t="s">
        <v>34</v>
      </c>
      <c r="D4929" s="1">
        <v>45300.517650462964</v>
      </c>
      <c r="E4929" s="18" t="s">
        <v>11</v>
      </c>
      <c r="F4929" s="13" t="s">
        <v>16</v>
      </c>
      <c r="G4929" t="s">
        <v>14</v>
      </c>
      <c r="H4929">
        <v>0</v>
      </c>
      <c r="I4929" s="2"/>
      <c r="J4929" s="4">
        <v>0</v>
      </c>
      <c r="K4929" t="str">
        <f>IF((LEN(relatorio_Ananindeua[[#This Row],[CIF/CPF/CNPJ]])=14),relatorio_Ananindeua[[#This Row],[CIF/CPF/CNPJ]],relatorio_Ananindeua[[#This Row],[Coluna2]])</f>
        <v>53398072000103</v>
      </c>
      <c r="L4929" t="str">
        <f t="shared" si="77"/>
        <v>533******03</v>
      </c>
    </row>
    <row r="4930" spans="1:12" x14ac:dyDescent="0.25">
      <c r="A4930" t="s">
        <v>1588</v>
      </c>
      <c r="B4930" t="s">
        <v>1589</v>
      </c>
      <c r="C4930" t="s">
        <v>34</v>
      </c>
      <c r="D4930" s="1">
        <v>45300.524837962963</v>
      </c>
      <c r="E4930" s="18" t="s">
        <v>11</v>
      </c>
      <c r="F4930" s="13" t="s">
        <v>16</v>
      </c>
      <c r="G4930" t="s">
        <v>14</v>
      </c>
      <c r="H4930">
        <v>0</v>
      </c>
      <c r="I4930" s="2"/>
      <c r="J4930" s="4">
        <v>0</v>
      </c>
      <c r="K4930" t="str">
        <f>IF((LEN(relatorio_Ananindeua[[#This Row],[CIF/CPF/CNPJ]])=14),relatorio_Ananindeua[[#This Row],[CIF/CPF/CNPJ]],relatorio_Ananindeua[[#This Row],[Coluna2]])</f>
        <v>22920038000115</v>
      </c>
      <c r="L4930" t="str">
        <f t="shared" si="77"/>
        <v>229******15</v>
      </c>
    </row>
    <row r="4931" spans="1:12" x14ac:dyDescent="0.25">
      <c r="A4931" t="s">
        <v>9448</v>
      </c>
      <c r="B4931" t="s">
        <v>9449</v>
      </c>
      <c r="C4931" t="s">
        <v>34</v>
      </c>
      <c r="D4931" s="1">
        <v>45300.531886574077</v>
      </c>
      <c r="E4931" s="18" t="s">
        <v>11</v>
      </c>
      <c r="F4931" s="13" t="s">
        <v>16</v>
      </c>
      <c r="G4931" t="s">
        <v>14</v>
      </c>
      <c r="H4931">
        <v>0</v>
      </c>
      <c r="I4931" s="2"/>
      <c r="J4931" s="4">
        <v>0</v>
      </c>
      <c r="K4931" t="str">
        <f>IF((LEN(relatorio_Ananindeua[[#This Row],[CIF/CPF/CNPJ]])=14),relatorio_Ananindeua[[#This Row],[CIF/CPF/CNPJ]],relatorio_Ananindeua[[#This Row],[Coluna2]])</f>
        <v>51411454000196</v>
      </c>
      <c r="L4931" t="str">
        <f t="shared" si="77"/>
        <v>514******96</v>
      </c>
    </row>
    <row r="4932" spans="1:12" x14ac:dyDescent="0.25">
      <c r="A4932" t="s">
        <v>10288</v>
      </c>
      <c r="B4932" t="s">
        <v>10289</v>
      </c>
      <c r="C4932" t="s">
        <v>32</v>
      </c>
      <c r="D4932" s="1">
        <v>45300.531886574077</v>
      </c>
      <c r="E4932" s="18" t="s">
        <v>11</v>
      </c>
      <c r="F4932" s="13" t="s">
        <v>16</v>
      </c>
      <c r="G4932" t="s">
        <v>14</v>
      </c>
      <c r="H4932">
        <v>0</v>
      </c>
      <c r="I4932" s="2"/>
      <c r="J4932" s="4">
        <v>0</v>
      </c>
      <c r="K4932" t="str">
        <f>IF((LEN(relatorio_Ananindeua[[#This Row],[CIF/CPF/CNPJ]])=14),relatorio_Ananindeua[[#This Row],[CIF/CPF/CNPJ]],relatorio_Ananindeua[[#This Row],[Coluna2]])</f>
        <v>53398072000103</v>
      </c>
      <c r="L4932" t="str">
        <f t="shared" si="77"/>
        <v>533******03</v>
      </c>
    </row>
    <row r="4933" spans="1:12" x14ac:dyDescent="0.25">
      <c r="A4933" t="s">
        <v>10050</v>
      </c>
      <c r="B4933" t="s">
        <v>10051</v>
      </c>
      <c r="C4933" t="s">
        <v>17</v>
      </c>
      <c r="D4933" s="1">
        <v>45300.621967592589</v>
      </c>
      <c r="E4933" s="18" t="s">
        <v>11</v>
      </c>
      <c r="F4933" s="13" t="s">
        <v>16</v>
      </c>
      <c r="G4933" t="s">
        <v>14</v>
      </c>
      <c r="H4933">
        <v>0</v>
      </c>
      <c r="I4933" s="2"/>
      <c r="J4933" s="4">
        <v>0</v>
      </c>
      <c r="K4933" t="str">
        <f>IF((LEN(relatorio_Ananindeua[[#This Row],[CIF/CPF/CNPJ]])=14),relatorio_Ananindeua[[#This Row],[CIF/CPF/CNPJ]],relatorio_Ananindeua[[#This Row],[Coluna2]])</f>
        <v>52969836000100</v>
      </c>
      <c r="L4933" t="str">
        <f t="shared" si="77"/>
        <v>529******00</v>
      </c>
    </row>
    <row r="4934" spans="1:12" x14ac:dyDescent="0.25">
      <c r="A4934" t="s">
        <v>222</v>
      </c>
      <c r="B4934" t="s">
        <v>223</v>
      </c>
      <c r="C4934" t="s">
        <v>34</v>
      </c>
      <c r="D4934" s="1">
        <v>45300.642754629633</v>
      </c>
      <c r="E4934" s="18" t="s">
        <v>11</v>
      </c>
      <c r="F4934" s="13" t="s">
        <v>16</v>
      </c>
      <c r="G4934" t="s">
        <v>14</v>
      </c>
      <c r="H4934">
        <v>0</v>
      </c>
      <c r="I4934" s="2"/>
      <c r="J4934" s="4">
        <v>0</v>
      </c>
      <c r="K4934" t="str">
        <f>IF((LEN(relatorio_Ananindeua[[#This Row],[CIF/CPF/CNPJ]])=14),relatorio_Ananindeua[[#This Row],[CIF/CPF/CNPJ]],relatorio_Ananindeua[[#This Row],[Coluna2]])</f>
        <v>12331991000174</v>
      </c>
      <c r="L4934" t="str">
        <f t="shared" si="77"/>
        <v>123******74</v>
      </c>
    </row>
    <row r="4935" spans="1:12" x14ac:dyDescent="0.25">
      <c r="A4935" t="s">
        <v>10276</v>
      </c>
      <c r="B4935" t="s">
        <v>10277</v>
      </c>
      <c r="C4935" t="s">
        <v>32</v>
      </c>
      <c r="D4935" s="1">
        <v>45300.643553240741</v>
      </c>
      <c r="E4935" s="18" t="s">
        <v>11</v>
      </c>
      <c r="F4935" s="13" t="s">
        <v>16</v>
      </c>
      <c r="G4935" t="s">
        <v>14</v>
      </c>
      <c r="H4935">
        <v>0</v>
      </c>
      <c r="I4935" s="2"/>
      <c r="J4935" s="4">
        <v>0</v>
      </c>
      <c r="K4935" t="str">
        <f>IF((LEN(relatorio_Ananindeua[[#This Row],[CIF/CPF/CNPJ]])=14),relatorio_Ananindeua[[#This Row],[CIF/CPF/CNPJ]],relatorio_Ananindeua[[#This Row],[Coluna2]])</f>
        <v>53396111000125</v>
      </c>
      <c r="L4935" t="str">
        <f t="shared" si="77"/>
        <v>533******25</v>
      </c>
    </row>
    <row r="4936" spans="1:12" x14ac:dyDescent="0.25">
      <c r="A4936" t="s">
        <v>10278</v>
      </c>
      <c r="B4936" t="s">
        <v>10279</v>
      </c>
      <c r="C4936" t="s">
        <v>32</v>
      </c>
      <c r="D4936" s="1">
        <v>45300.643553240741</v>
      </c>
      <c r="E4936" s="18" t="s">
        <v>11</v>
      </c>
      <c r="F4936" s="13" t="s">
        <v>16</v>
      </c>
      <c r="G4936" t="s">
        <v>14</v>
      </c>
      <c r="H4936">
        <v>0</v>
      </c>
      <c r="I4936" s="2"/>
      <c r="J4936" s="4">
        <v>0</v>
      </c>
      <c r="K4936" t="str">
        <f>IF((LEN(relatorio_Ananindeua[[#This Row],[CIF/CPF/CNPJ]])=14),relatorio_Ananindeua[[#This Row],[CIF/CPF/CNPJ]],relatorio_Ananindeua[[#This Row],[Coluna2]])</f>
        <v>53396658000120</v>
      </c>
      <c r="L4936" t="str">
        <f t="shared" si="77"/>
        <v>533******20</v>
      </c>
    </row>
    <row r="4937" spans="1:12" x14ac:dyDescent="0.25">
      <c r="A4937" t="s">
        <v>10282</v>
      </c>
      <c r="B4937" t="s">
        <v>10283</v>
      </c>
      <c r="C4937" t="s">
        <v>32</v>
      </c>
      <c r="D4937" s="1">
        <v>45300.643564814818</v>
      </c>
      <c r="E4937" s="18" t="s">
        <v>11</v>
      </c>
      <c r="F4937" s="13" t="s">
        <v>16</v>
      </c>
      <c r="G4937" t="s">
        <v>14</v>
      </c>
      <c r="H4937">
        <v>0</v>
      </c>
      <c r="I4937" s="2"/>
      <c r="J4937" s="4">
        <v>0</v>
      </c>
      <c r="K4937" t="str">
        <f>IF((LEN(relatorio_Ananindeua[[#This Row],[CIF/CPF/CNPJ]])=14),relatorio_Ananindeua[[#This Row],[CIF/CPF/CNPJ]],relatorio_Ananindeua[[#This Row],[Coluna2]])</f>
        <v>53396972000103</v>
      </c>
      <c r="L4937" t="str">
        <f t="shared" si="77"/>
        <v>533******03</v>
      </c>
    </row>
    <row r="4938" spans="1:12" x14ac:dyDescent="0.25">
      <c r="A4938" t="s">
        <v>10292</v>
      </c>
      <c r="B4938" t="s">
        <v>10293</v>
      </c>
      <c r="C4938" t="s">
        <v>32</v>
      </c>
      <c r="D4938" s="1">
        <v>45300.643923611111</v>
      </c>
      <c r="E4938" s="18" t="s">
        <v>11</v>
      </c>
      <c r="F4938" s="13" t="s">
        <v>16</v>
      </c>
      <c r="G4938" t="s">
        <v>14</v>
      </c>
      <c r="H4938">
        <v>0</v>
      </c>
      <c r="I4938" s="2"/>
      <c r="J4938" s="4">
        <v>0</v>
      </c>
      <c r="K4938" t="str">
        <f>IF((LEN(relatorio_Ananindeua[[#This Row],[CIF/CPF/CNPJ]])=14),relatorio_Ananindeua[[#This Row],[CIF/CPF/CNPJ]],relatorio_Ananindeua[[#This Row],[Coluna2]])</f>
        <v>53398887000184</v>
      </c>
      <c r="L4938" t="str">
        <f t="shared" si="77"/>
        <v>533******84</v>
      </c>
    </row>
    <row r="4939" spans="1:12" x14ac:dyDescent="0.25">
      <c r="A4939" t="s">
        <v>9408</v>
      </c>
      <c r="B4939" t="s">
        <v>9409</v>
      </c>
      <c r="C4939" t="s">
        <v>34</v>
      </c>
      <c r="D4939" s="1">
        <v>45300.649537037039</v>
      </c>
      <c r="E4939" s="18" t="s">
        <v>11</v>
      </c>
      <c r="F4939" s="13" t="s">
        <v>16</v>
      </c>
      <c r="G4939" t="s">
        <v>14</v>
      </c>
      <c r="H4939">
        <v>0</v>
      </c>
      <c r="I4939" s="2"/>
      <c r="J4939" s="4">
        <v>0</v>
      </c>
      <c r="K4939" t="str">
        <f>IF((LEN(relatorio_Ananindeua[[#This Row],[CIF/CPF/CNPJ]])=14),relatorio_Ananindeua[[#This Row],[CIF/CPF/CNPJ]],relatorio_Ananindeua[[#This Row],[Coluna2]])</f>
        <v>51332017000187</v>
      </c>
      <c r="L4939" t="str">
        <f t="shared" si="77"/>
        <v>513******87</v>
      </c>
    </row>
    <row r="4940" spans="1:12" x14ac:dyDescent="0.25">
      <c r="A4940" t="s">
        <v>10296</v>
      </c>
      <c r="B4940" t="s">
        <v>10297</v>
      </c>
      <c r="C4940" t="s">
        <v>32</v>
      </c>
      <c r="D4940" s="1">
        <v>45300.649629629632</v>
      </c>
      <c r="E4940" s="18" t="s">
        <v>11</v>
      </c>
      <c r="F4940" s="13" t="s">
        <v>16</v>
      </c>
      <c r="G4940" t="s">
        <v>14</v>
      </c>
      <c r="H4940">
        <v>0</v>
      </c>
      <c r="I4940" s="2"/>
      <c r="J4940" s="4">
        <v>0</v>
      </c>
      <c r="K4940" t="str">
        <f>IF((LEN(relatorio_Ananindeua[[#This Row],[CIF/CPF/CNPJ]])=14),relatorio_Ananindeua[[#This Row],[CIF/CPF/CNPJ]],relatorio_Ananindeua[[#This Row],[Coluna2]])</f>
        <v>53400090000174</v>
      </c>
      <c r="L4940" t="str">
        <f t="shared" si="77"/>
        <v>534******74</v>
      </c>
    </row>
    <row r="4941" spans="1:12" x14ac:dyDescent="0.25">
      <c r="A4941" t="s">
        <v>10300</v>
      </c>
      <c r="B4941" t="s">
        <v>10301</v>
      </c>
      <c r="C4941" t="s">
        <v>32</v>
      </c>
      <c r="D4941" s="1">
        <v>45300.656493055554</v>
      </c>
      <c r="E4941" s="18" t="s">
        <v>11</v>
      </c>
      <c r="F4941" s="13" t="s">
        <v>16</v>
      </c>
      <c r="G4941" t="s">
        <v>14</v>
      </c>
      <c r="H4941">
        <v>0</v>
      </c>
      <c r="I4941" s="2"/>
      <c r="J4941" s="4">
        <v>0</v>
      </c>
      <c r="K4941" t="str">
        <f>IF((LEN(relatorio_Ananindeua[[#This Row],[CIF/CPF/CNPJ]])=14),relatorio_Ananindeua[[#This Row],[CIF/CPF/CNPJ]],relatorio_Ananindeua[[#This Row],[Coluna2]])</f>
        <v>53403763000140</v>
      </c>
      <c r="L4941" t="str">
        <f t="shared" si="77"/>
        <v>534******40</v>
      </c>
    </row>
    <row r="4942" spans="1:12" x14ac:dyDescent="0.25">
      <c r="A4942" t="s">
        <v>10290</v>
      </c>
      <c r="B4942" t="s">
        <v>10291</v>
      </c>
      <c r="C4942" t="s">
        <v>32</v>
      </c>
      <c r="D4942" s="1">
        <v>45300.656527777777</v>
      </c>
      <c r="E4942" s="18" t="s">
        <v>11</v>
      </c>
      <c r="F4942" s="13" t="s">
        <v>16</v>
      </c>
      <c r="G4942" t="s">
        <v>14</v>
      </c>
      <c r="H4942">
        <v>0</v>
      </c>
      <c r="I4942" s="2"/>
      <c r="J4942" s="4">
        <v>0</v>
      </c>
      <c r="K4942" t="str">
        <f>IF((LEN(relatorio_Ananindeua[[#This Row],[CIF/CPF/CNPJ]])=14),relatorio_Ananindeua[[#This Row],[CIF/CPF/CNPJ]],relatorio_Ananindeua[[#This Row],[Coluna2]])</f>
        <v>53398507000101</v>
      </c>
      <c r="L4942" t="str">
        <f t="shared" si="77"/>
        <v>533******01</v>
      </c>
    </row>
    <row r="4943" spans="1:12" x14ac:dyDescent="0.25">
      <c r="A4943" t="s">
        <v>6191</v>
      </c>
      <c r="B4943" t="s">
        <v>6192</v>
      </c>
      <c r="C4943" t="s">
        <v>34</v>
      </c>
      <c r="D4943" s="1">
        <v>45300.656759259262</v>
      </c>
      <c r="E4943" s="18" t="s">
        <v>11</v>
      </c>
      <c r="F4943" s="13" t="s">
        <v>16</v>
      </c>
      <c r="G4943" t="s">
        <v>14</v>
      </c>
      <c r="H4943">
        <v>0</v>
      </c>
      <c r="I4943" s="2"/>
      <c r="J4943" s="4">
        <v>0</v>
      </c>
      <c r="K4943" t="str">
        <f>IF((LEN(relatorio_Ananindeua[[#This Row],[CIF/CPF/CNPJ]])=14),relatorio_Ananindeua[[#This Row],[CIF/CPF/CNPJ]],relatorio_Ananindeua[[#This Row],[Coluna2]])</f>
        <v>44213630000110</v>
      </c>
      <c r="L4943" t="str">
        <f t="shared" si="77"/>
        <v>442******10</v>
      </c>
    </row>
    <row r="4944" spans="1:12" x14ac:dyDescent="0.25">
      <c r="A4944" t="s">
        <v>5172</v>
      </c>
      <c r="B4944" t="s">
        <v>5173</v>
      </c>
      <c r="C4944" t="s">
        <v>34</v>
      </c>
      <c r="D4944" s="1">
        <v>45300.656793981485</v>
      </c>
      <c r="E4944" s="18" t="s">
        <v>11</v>
      </c>
      <c r="F4944" s="13" t="s">
        <v>16</v>
      </c>
      <c r="G4944" t="s">
        <v>14</v>
      </c>
      <c r="H4944">
        <v>0</v>
      </c>
      <c r="I4944" s="2"/>
      <c r="J4944" s="4">
        <v>0</v>
      </c>
      <c r="K4944" t="str">
        <f>IF((LEN(relatorio_Ananindeua[[#This Row],[CIF/CPF/CNPJ]])=14),relatorio_Ananindeua[[#This Row],[CIF/CPF/CNPJ]],relatorio_Ananindeua[[#This Row],[Coluna2]])</f>
        <v>40849967000167</v>
      </c>
      <c r="L4944" t="str">
        <f t="shared" si="77"/>
        <v>408******67</v>
      </c>
    </row>
    <row r="4945" spans="1:12" x14ac:dyDescent="0.25">
      <c r="A4945" t="s">
        <v>10298</v>
      </c>
      <c r="B4945" t="s">
        <v>10299</v>
      </c>
      <c r="C4945" t="s">
        <v>32</v>
      </c>
      <c r="D4945" s="1">
        <v>45300.656898148147</v>
      </c>
      <c r="E4945" s="18" t="s">
        <v>11</v>
      </c>
      <c r="F4945" s="13" t="s">
        <v>16</v>
      </c>
      <c r="G4945" t="s">
        <v>14</v>
      </c>
      <c r="H4945">
        <v>0</v>
      </c>
      <c r="I4945" s="2"/>
      <c r="J4945" s="4">
        <v>0</v>
      </c>
      <c r="K4945" t="str">
        <f>IF((LEN(relatorio_Ananindeua[[#This Row],[CIF/CPF/CNPJ]])=14),relatorio_Ananindeua[[#This Row],[CIF/CPF/CNPJ]],relatorio_Ananindeua[[#This Row],[Coluna2]])</f>
        <v>53400300000124</v>
      </c>
      <c r="L4945" t="str">
        <f t="shared" si="77"/>
        <v>534******24</v>
      </c>
    </row>
    <row r="4946" spans="1:12" x14ac:dyDescent="0.25">
      <c r="A4946" t="s">
        <v>10304</v>
      </c>
      <c r="B4946" t="s">
        <v>10305</v>
      </c>
      <c r="C4946" t="s">
        <v>32</v>
      </c>
      <c r="D4946" s="1">
        <v>45300.670729166668</v>
      </c>
      <c r="E4946" s="18" t="s">
        <v>11</v>
      </c>
      <c r="F4946" s="13" t="s">
        <v>16</v>
      </c>
      <c r="G4946" t="s">
        <v>14</v>
      </c>
      <c r="H4946">
        <v>0</v>
      </c>
      <c r="I4946" s="2"/>
      <c r="J4946" s="4">
        <v>0</v>
      </c>
      <c r="K4946" t="str">
        <f>IF((LEN(relatorio_Ananindeua[[#This Row],[CIF/CPF/CNPJ]])=14),relatorio_Ananindeua[[#This Row],[CIF/CPF/CNPJ]],relatorio_Ananindeua[[#This Row],[Coluna2]])</f>
        <v>53409230000175</v>
      </c>
      <c r="L4946" t="str">
        <f t="shared" ref="L4946:L5009" si="78">_xlfn.CONCAT(LEFT(A4946,3),REPT("*",6),RIGHT(A4946,2))</f>
        <v>534******75</v>
      </c>
    </row>
    <row r="4947" spans="1:12" x14ac:dyDescent="0.25">
      <c r="A4947" t="s">
        <v>3153</v>
      </c>
      <c r="B4947" t="s">
        <v>3154</v>
      </c>
      <c r="C4947" t="s">
        <v>34</v>
      </c>
      <c r="D4947" s="1">
        <v>45300.677395833336</v>
      </c>
      <c r="E4947" s="18" t="s">
        <v>11</v>
      </c>
      <c r="F4947" s="13" t="s">
        <v>16</v>
      </c>
      <c r="G4947" t="s">
        <v>14</v>
      </c>
      <c r="H4947">
        <v>0</v>
      </c>
      <c r="I4947" s="2"/>
      <c r="J4947" s="4">
        <v>0</v>
      </c>
      <c r="K4947" t="str">
        <f>IF((LEN(relatorio_Ananindeua[[#This Row],[CIF/CPF/CNPJ]])=14),relatorio_Ananindeua[[#This Row],[CIF/CPF/CNPJ]],relatorio_Ananindeua[[#This Row],[Coluna2]])</f>
        <v>32265804000109</v>
      </c>
      <c r="L4947" t="str">
        <f t="shared" si="78"/>
        <v>322******09</v>
      </c>
    </row>
    <row r="4948" spans="1:12" x14ac:dyDescent="0.25">
      <c r="A4948" t="s">
        <v>10314</v>
      </c>
      <c r="B4948" t="s">
        <v>10315</v>
      </c>
      <c r="C4948" t="s">
        <v>32</v>
      </c>
      <c r="D4948" s="1">
        <v>45300.677430555559</v>
      </c>
      <c r="E4948" s="18" t="s">
        <v>11</v>
      </c>
      <c r="F4948" s="13" t="s">
        <v>16</v>
      </c>
      <c r="G4948" t="s">
        <v>14</v>
      </c>
      <c r="H4948">
        <v>0</v>
      </c>
      <c r="I4948" s="2"/>
      <c r="J4948" s="4">
        <v>0</v>
      </c>
      <c r="K4948" t="str">
        <f>IF((LEN(relatorio_Ananindeua[[#This Row],[CIF/CPF/CNPJ]])=14),relatorio_Ananindeua[[#This Row],[CIF/CPF/CNPJ]],relatorio_Ananindeua[[#This Row],[Coluna2]])</f>
        <v>53414503000170</v>
      </c>
      <c r="L4948" t="str">
        <f t="shared" si="78"/>
        <v>534******70</v>
      </c>
    </row>
    <row r="4949" spans="1:12" x14ac:dyDescent="0.25">
      <c r="A4949" t="s">
        <v>10308</v>
      </c>
      <c r="B4949" t="s">
        <v>10309</v>
      </c>
      <c r="C4949" t="s">
        <v>32</v>
      </c>
      <c r="D4949" s="1">
        <v>45300.677488425928</v>
      </c>
      <c r="E4949" s="18" t="s">
        <v>11</v>
      </c>
      <c r="F4949" s="13" t="s">
        <v>16</v>
      </c>
      <c r="G4949" t="s">
        <v>14</v>
      </c>
      <c r="H4949">
        <v>0</v>
      </c>
      <c r="I4949" s="2"/>
      <c r="J4949" s="4">
        <v>0</v>
      </c>
      <c r="K4949" t="str">
        <f>IF((LEN(relatorio_Ananindeua[[#This Row],[CIF/CPF/CNPJ]])=14),relatorio_Ananindeua[[#This Row],[CIF/CPF/CNPJ]],relatorio_Ananindeua[[#This Row],[Coluna2]])</f>
        <v>53412218000110</v>
      </c>
      <c r="L4949" t="str">
        <f t="shared" si="78"/>
        <v>534******10</v>
      </c>
    </row>
    <row r="4950" spans="1:12" x14ac:dyDescent="0.25">
      <c r="A4950" t="s">
        <v>10306</v>
      </c>
      <c r="B4950" t="s">
        <v>10307</v>
      </c>
      <c r="C4950" t="s">
        <v>32</v>
      </c>
      <c r="D4950" s="1">
        <v>45300.677511574075</v>
      </c>
      <c r="E4950" s="18" t="s">
        <v>11</v>
      </c>
      <c r="F4950" s="13" t="s">
        <v>16</v>
      </c>
      <c r="G4950" t="s">
        <v>14</v>
      </c>
      <c r="H4950">
        <v>0</v>
      </c>
      <c r="I4950" s="2"/>
      <c r="J4950" s="4">
        <v>0</v>
      </c>
      <c r="K4950" t="str">
        <f>IF((LEN(relatorio_Ananindeua[[#This Row],[CIF/CPF/CNPJ]])=14),relatorio_Ananindeua[[#This Row],[CIF/CPF/CNPJ]],relatorio_Ananindeua[[#This Row],[Coluna2]])</f>
        <v>53410099000166</v>
      </c>
      <c r="L4950" t="str">
        <f t="shared" si="78"/>
        <v>534******66</v>
      </c>
    </row>
    <row r="4951" spans="1:12" x14ac:dyDescent="0.25">
      <c r="A4951" t="s">
        <v>10312</v>
      </c>
      <c r="B4951" t="s">
        <v>10313</v>
      </c>
      <c r="C4951" t="s">
        <v>32</v>
      </c>
      <c r="D4951" s="1">
        <v>45300.677523148152</v>
      </c>
      <c r="E4951" s="18" t="s">
        <v>11</v>
      </c>
      <c r="F4951" s="13" t="s">
        <v>16</v>
      </c>
      <c r="G4951" t="s">
        <v>14</v>
      </c>
      <c r="H4951">
        <v>0</v>
      </c>
      <c r="I4951" s="2"/>
      <c r="J4951" s="4">
        <v>0</v>
      </c>
      <c r="K4951" t="str">
        <f>IF((LEN(relatorio_Ananindeua[[#This Row],[CIF/CPF/CNPJ]])=14),relatorio_Ananindeua[[#This Row],[CIF/CPF/CNPJ]],relatorio_Ananindeua[[#This Row],[Coluna2]])</f>
        <v>53414404000198</v>
      </c>
      <c r="L4951" t="str">
        <f t="shared" si="78"/>
        <v>534******98</v>
      </c>
    </row>
    <row r="4952" spans="1:12" x14ac:dyDescent="0.25">
      <c r="A4952" t="s">
        <v>10318</v>
      </c>
      <c r="B4952" t="s">
        <v>10319</v>
      </c>
      <c r="C4952" t="s">
        <v>32</v>
      </c>
      <c r="D4952" s="1">
        <v>45300.677523148152</v>
      </c>
      <c r="E4952" s="18" t="s">
        <v>11</v>
      </c>
      <c r="F4952" s="13" t="s">
        <v>16</v>
      </c>
      <c r="G4952" t="s">
        <v>14</v>
      </c>
      <c r="H4952">
        <v>0</v>
      </c>
      <c r="I4952" s="2"/>
      <c r="J4952" s="4">
        <v>0</v>
      </c>
      <c r="K4952" t="str">
        <f>IF((LEN(relatorio_Ananindeua[[#This Row],[CIF/CPF/CNPJ]])=14),relatorio_Ananindeua[[#This Row],[CIF/CPF/CNPJ]],relatorio_Ananindeua[[#This Row],[Coluna2]])</f>
        <v>53415909000177</v>
      </c>
      <c r="L4952" t="str">
        <f t="shared" si="78"/>
        <v>534******77</v>
      </c>
    </row>
    <row r="4953" spans="1:12" x14ac:dyDescent="0.25">
      <c r="A4953" t="s">
        <v>10316</v>
      </c>
      <c r="B4953" t="s">
        <v>10317</v>
      </c>
      <c r="C4953" t="s">
        <v>32</v>
      </c>
      <c r="D4953" s="1">
        <v>45300.677581018521</v>
      </c>
      <c r="E4953" s="18" t="s">
        <v>11</v>
      </c>
      <c r="F4953" s="13" t="s">
        <v>16</v>
      </c>
      <c r="G4953" t="s">
        <v>14</v>
      </c>
      <c r="H4953">
        <v>0</v>
      </c>
      <c r="I4953" s="2"/>
      <c r="J4953" s="4">
        <v>0</v>
      </c>
      <c r="K4953" t="str">
        <f>IF((LEN(relatorio_Ananindeua[[#This Row],[CIF/CPF/CNPJ]])=14),relatorio_Ananindeua[[#This Row],[CIF/CPF/CNPJ]],relatorio_Ananindeua[[#This Row],[Coluna2]])</f>
        <v>53415470000182</v>
      </c>
      <c r="L4953" t="str">
        <f t="shared" si="78"/>
        <v>534******82</v>
      </c>
    </row>
    <row r="4954" spans="1:12" x14ac:dyDescent="0.25">
      <c r="A4954" t="s">
        <v>10310</v>
      </c>
      <c r="B4954" t="s">
        <v>10311</v>
      </c>
      <c r="C4954" t="s">
        <v>32</v>
      </c>
      <c r="D4954" s="1">
        <v>45300.67763888889</v>
      </c>
      <c r="E4954" s="18" t="s">
        <v>11</v>
      </c>
      <c r="F4954" s="13" t="s">
        <v>16</v>
      </c>
      <c r="G4954" t="s">
        <v>14</v>
      </c>
      <c r="H4954">
        <v>0</v>
      </c>
      <c r="I4954" s="2"/>
      <c r="J4954" s="4">
        <v>0</v>
      </c>
      <c r="K4954" t="str">
        <f>IF((LEN(relatorio_Ananindeua[[#This Row],[CIF/CPF/CNPJ]])=14),relatorio_Ananindeua[[#This Row],[CIF/CPF/CNPJ]],relatorio_Ananindeua[[#This Row],[Coluna2]])</f>
        <v>53413762000186</v>
      </c>
      <c r="L4954" t="str">
        <f t="shared" si="78"/>
        <v>534******86</v>
      </c>
    </row>
    <row r="4955" spans="1:12" x14ac:dyDescent="0.25">
      <c r="A4955" t="s">
        <v>10280</v>
      </c>
      <c r="B4955" t="s">
        <v>10281</v>
      </c>
      <c r="C4955" t="s">
        <v>32</v>
      </c>
      <c r="D4955" s="1">
        <v>45300.684502314813</v>
      </c>
      <c r="E4955" s="18" t="s">
        <v>11</v>
      </c>
      <c r="F4955" s="13" t="s">
        <v>16</v>
      </c>
      <c r="G4955" t="s">
        <v>14</v>
      </c>
      <c r="H4955">
        <v>0</v>
      </c>
      <c r="I4955" s="2"/>
      <c r="J4955" s="4">
        <v>0</v>
      </c>
      <c r="K4955" t="str">
        <f>IF((LEN(relatorio_Ananindeua[[#This Row],[CIF/CPF/CNPJ]])=14),relatorio_Ananindeua[[#This Row],[CIF/CPF/CNPJ]],relatorio_Ananindeua[[#This Row],[Coluna2]])</f>
        <v>53396711000193</v>
      </c>
      <c r="L4955" t="str">
        <f t="shared" si="78"/>
        <v>533******93</v>
      </c>
    </row>
    <row r="4956" spans="1:12" x14ac:dyDescent="0.25">
      <c r="A4956" t="s">
        <v>7468</v>
      </c>
      <c r="B4956" t="s">
        <v>7469</v>
      </c>
      <c r="C4956" t="s">
        <v>34</v>
      </c>
      <c r="D4956" s="1">
        <v>45300.684548611112</v>
      </c>
      <c r="E4956" s="18" t="s">
        <v>11</v>
      </c>
      <c r="F4956" s="13" t="s">
        <v>16</v>
      </c>
      <c r="G4956" t="s">
        <v>14</v>
      </c>
      <c r="H4956">
        <v>0</v>
      </c>
      <c r="I4956" s="2"/>
      <c r="J4956" s="4">
        <v>0</v>
      </c>
      <c r="K4956" t="str">
        <f>IF((LEN(relatorio_Ananindeua[[#This Row],[CIF/CPF/CNPJ]])=14),relatorio_Ananindeua[[#This Row],[CIF/CPF/CNPJ]],relatorio_Ananindeua[[#This Row],[Coluna2]])</f>
        <v>47748123000179</v>
      </c>
      <c r="L4956" t="str">
        <f t="shared" si="78"/>
        <v>477******79</v>
      </c>
    </row>
    <row r="4957" spans="1:12" x14ac:dyDescent="0.25">
      <c r="A4957" t="s">
        <v>10246</v>
      </c>
      <c r="B4957" t="s">
        <v>10247</v>
      </c>
      <c r="C4957" t="s">
        <v>34</v>
      </c>
      <c r="D4957" s="1">
        <v>45300.684571759259</v>
      </c>
      <c r="E4957" s="18" t="s">
        <v>11</v>
      </c>
      <c r="F4957" s="13" t="s">
        <v>16</v>
      </c>
      <c r="G4957" t="s">
        <v>14</v>
      </c>
      <c r="H4957">
        <v>0</v>
      </c>
      <c r="I4957" s="2"/>
      <c r="J4957" s="4">
        <v>0</v>
      </c>
      <c r="K4957" t="str">
        <f>IF((LEN(relatorio_Ananindeua[[#This Row],[CIF/CPF/CNPJ]])=14),relatorio_Ananindeua[[#This Row],[CIF/CPF/CNPJ]],relatorio_Ananindeua[[#This Row],[Coluna2]])</f>
        <v>53384139000142</v>
      </c>
      <c r="L4957" t="str">
        <f t="shared" si="78"/>
        <v>533******42</v>
      </c>
    </row>
    <row r="4958" spans="1:12" x14ac:dyDescent="0.25">
      <c r="A4958" t="s">
        <v>10302</v>
      </c>
      <c r="B4958" t="s">
        <v>10303</v>
      </c>
      <c r="C4958" t="s">
        <v>32</v>
      </c>
      <c r="D4958" s="1">
        <v>45300.684710648151</v>
      </c>
      <c r="E4958" s="18" t="s">
        <v>11</v>
      </c>
      <c r="F4958" s="13" t="s">
        <v>16</v>
      </c>
      <c r="G4958" t="s">
        <v>14</v>
      </c>
      <c r="H4958">
        <v>0</v>
      </c>
      <c r="I4958" s="2"/>
      <c r="J4958" s="4">
        <v>0</v>
      </c>
      <c r="K4958" t="str">
        <f>IF((LEN(relatorio_Ananindeua[[#This Row],[CIF/CPF/CNPJ]])=14),relatorio_Ananindeua[[#This Row],[CIF/CPF/CNPJ]],relatorio_Ananindeua[[#This Row],[Coluna2]])</f>
        <v>53403821000135</v>
      </c>
      <c r="L4958" t="str">
        <f t="shared" si="78"/>
        <v>534******35</v>
      </c>
    </row>
    <row r="4959" spans="1:12" x14ac:dyDescent="0.25">
      <c r="A4959" t="s">
        <v>10284</v>
      </c>
      <c r="B4959" t="s">
        <v>10285</v>
      </c>
      <c r="C4959" t="s">
        <v>32</v>
      </c>
      <c r="D4959" s="1">
        <v>45300.68472222222</v>
      </c>
      <c r="E4959" s="18" t="s">
        <v>11</v>
      </c>
      <c r="F4959" s="13" t="s">
        <v>16</v>
      </c>
      <c r="G4959" t="s">
        <v>14</v>
      </c>
      <c r="H4959">
        <v>0</v>
      </c>
      <c r="I4959" s="2"/>
      <c r="J4959" s="4">
        <v>0</v>
      </c>
      <c r="K4959" t="str">
        <f>IF((LEN(relatorio_Ananindeua[[#This Row],[CIF/CPF/CNPJ]])=14),relatorio_Ananindeua[[#This Row],[CIF/CPF/CNPJ]],relatorio_Ananindeua[[#This Row],[Coluna2]])</f>
        <v>53397508000131</v>
      </c>
      <c r="L4959" t="str">
        <f t="shared" si="78"/>
        <v>533******31</v>
      </c>
    </row>
    <row r="4960" spans="1:12" x14ac:dyDescent="0.25">
      <c r="A4960" t="s">
        <v>6429</v>
      </c>
      <c r="B4960" t="s">
        <v>6430</v>
      </c>
      <c r="C4960" t="s">
        <v>17</v>
      </c>
      <c r="D4960" s="1">
        <v>45300.686412037037</v>
      </c>
      <c r="E4960" s="18" t="s">
        <v>11</v>
      </c>
      <c r="F4960" s="13" t="s">
        <v>16</v>
      </c>
      <c r="G4960" t="s">
        <v>14</v>
      </c>
      <c r="H4960">
        <v>0</v>
      </c>
      <c r="I4960" s="2"/>
      <c r="J4960" s="4">
        <v>0</v>
      </c>
      <c r="K4960" t="str">
        <f>IF((LEN(relatorio_Ananindeua[[#This Row],[CIF/CPF/CNPJ]])=14),relatorio_Ananindeua[[#This Row],[CIF/CPF/CNPJ]],relatorio_Ananindeua[[#This Row],[Coluna2]])</f>
        <v>44859959000152</v>
      </c>
      <c r="L4960" t="str">
        <f t="shared" si="78"/>
        <v>448******52</v>
      </c>
    </row>
    <row r="4961" spans="1:12" x14ac:dyDescent="0.25">
      <c r="A4961" t="s">
        <v>6904</v>
      </c>
      <c r="B4961" t="s">
        <v>6905</v>
      </c>
      <c r="C4961" t="s">
        <v>20</v>
      </c>
      <c r="D4961" s="1">
        <v>45301</v>
      </c>
      <c r="E4961" s="18" t="s">
        <v>11</v>
      </c>
      <c r="F4961" s="13" t="s">
        <v>19</v>
      </c>
      <c r="G4961" t="s">
        <v>13496</v>
      </c>
      <c r="H4961">
        <v>0</v>
      </c>
      <c r="I4961" s="2"/>
      <c r="J4961" s="4">
        <v>24.25</v>
      </c>
      <c r="K4961" t="str">
        <f>IF((LEN(relatorio_Ananindeua[[#This Row],[CIF/CPF/CNPJ]])=14),relatorio_Ananindeua[[#This Row],[CIF/CPF/CNPJ]],relatorio_Ananindeua[[#This Row],[Coluna2]])</f>
        <v>46201083002393</v>
      </c>
      <c r="L4961" t="str">
        <f t="shared" si="78"/>
        <v>462******93</v>
      </c>
    </row>
    <row r="4962" spans="1:12" x14ac:dyDescent="0.25">
      <c r="A4962" t="s">
        <v>13462</v>
      </c>
      <c r="B4962" t="s">
        <v>13463</v>
      </c>
      <c r="C4962" t="s">
        <v>20</v>
      </c>
      <c r="D4962" s="1">
        <v>45301</v>
      </c>
      <c r="E4962" s="18" t="s">
        <v>11</v>
      </c>
      <c r="F4962" s="13" t="s">
        <v>19</v>
      </c>
      <c r="G4962" t="s">
        <v>13496</v>
      </c>
      <c r="H4962">
        <v>0</v>
      </c>
      <c r="I4962" s="2"/>
      <c r="J4962" s="4">
        <v>9.83</v>
      </c>
      <c r="K4962" t="str">
        <f>IF((LEN(relatorio_Ananindeua[[#This Row],[CIF/CPF/CNPJ]])=14),relatorio_Ananindeua[[#This Row],[CIF/CPF/CNPJ]],relatorio_Ananindeua[[#This Row],[Coluna2]])</f>
        <v>58248352002356</v>
      </c>
      <c r="L4962" t="str">
        <f t="shared" si="78"/>
        <v>582******56</v>
      </c>
    </row>
    <row r="4963" spans="1:12" x14ac:dyDescent="0.25">
      <c r="A4963" t="s">
        <v>13467</v>
      </c>
      <c r="B4963" t="s">
        <v>13466</v>
      </c>
      <c r="C4963" t="s">
        <v>21</v>
      </c>
      <c r="D4963" s="1">
        <v>45301</v>
      </c>
      <c r="E4963" s="18" t="s">
        <v>11</v>
      </c>
      <c r="F4963" s="13" t="s">
        <v>19</v>
      </c>
      <c r="G4963" t="s">
        <v>13496</v>
      </c>
      <c r="H4963">
        <v>0</v>
      </c>
      <c r="I4963" s="2"/>
      <c r="J4963" s="4">
        <v>836.19</v>
      </c>
      <c r="K4963" t="str">
        <f>IF((LEN(relatorio_Ananindeua[[#This Row],[CIF/CPF/CNPJ]])=14),relatorio_Ananindeua[[#This Row],[CIF/CPF/CNPJ]],relatorio_Ananindeua[[#This Row],[Coluna2]])</f>
        <v>60975737005978</v>
      </c>
      <c r="L4963" t="str">
        <f t="shared" si="78"/>
        <v>609******78</v>
      </c>
    </row>
    <row r="4964" spans="1:12" x14ac:dyDescent="0.25">
      <c r="A4964" t="s">
        <v>13468</v>
      </c>
      <c r="B4964" t="s">
        <v>13469</v>
      </c>
      <c r="C4964" t="s">
        <v>20</v>
      </c>
      <c r="D4964" s="1">
        <v>45301</v>
      </c>
      <c r="E4964" s="18" t="s">
        <v>11</v>
      </c>
      <c r="F4964" s="13" t="s">
        <v>19</v>
      </c>
      <c r="G4964" t="s">
        <v>13496</v>
      </c>
      <c r="H4964">
        <v>0</v>
      </c>
      <c r="I4964" s="2"/>
      <c r="J4964" s="4">
        <v>7.94</v>
      </c>
      <c r="K4964" t="str">
        <f>IF((LEN(relatorio_Ananindeua[[#This Row],[CIF/CPF/CNPJ]])=14),relatorio_Ananindeua[[#This Row],[CIF/CPF/CNPJ]],relatorio_Ananindeua[[#This Row],[Coluna2]])</f>
        <v>61065199001011</v>
      </c>
      <c r="L4964" t="str">
        <f t="shared" si="78"/>
        <v>610******11</v>
      </c>
    </row>
    <row r="4965" spans="1:12" x14ac:dyDescent="0.25">
      <c r="A4965" t="s">
        <v>13490</v>
      </c>
      <c r="B4965" t="s">
        <v>13491</v>
      </c>
      <c r="C4965" t="s">
        <v>20</v>
      </c>
      <c r="D4965" s="1">
        <v>45301</v>
      </c>
      <c r="E4965" s="18" t="s">
        <v>11</v>
      </c>
      <c r="F4965" s="13" t="s">
        <v>19</v>
      </c>
      <c r="G4965" t="s">
        <v>13496</v>
      </c>
      <c r="H4965">
        <v>0</v>
      </c>
      <c r="I4965" s="2"/>
      <c r="J4965" s="4">
        <v>44</v>
      </c>
      <c r="K4965" t="str">
        <f>IF((LEN(relatorio_Ananindeua[[#This Row],[CIF/CPF/CNPJ]])=14),relatorio_Ananindeua[[#This Row],[CIF/CPF/CNPJ]],relatorio_Ananindeua[[#This Row],[Coluna2]])</f>
        <v>90912429000300</v>
      </c>
      <c r="L4965" t="str">
        <f t="shared" si="78"/>
        <v>909******00</v>
      </c>
    </row>
    <row r="4966" spans="1:12" x14ac:dyDescent="0.25">
      <c r="A4966" t="s">
        <v>10342</v>
      </c>
      <c r="B4966" t="s">
        <v>10343</v>
      </c>
      <c r="C4966" t="s">
        <v>32</v>
      </c>
      <c r="D4966" s="1">
        <v>45301.198125000003</v>
      </c>
      <c r="E4966" s="18" t="s">
        <v>11</v>
      </c>
      <c r="F4966" s="13" t="s">
        <v>16</v>
      </c>
      <c r="G4966" t="s">
        <v>14</v>
      </c>
      <c r="H4966">
        <v>0</v>
      </c>
      <c r="I4966" s="2"/>
      <c r="J4966" s="4">
        <v>0</v>
      </c>
      <c r="K4966" t="str">
        <f>IF((LEN(relatorio_Ananindeua[[#This Row],[CIF/CPF/CNPJ]])=14),relatorio_Ananindeua[[#This Row],[CIF/CPF/CNPJ]],relatorio_Ananindeua[[#This Row],[Coluna2]])</f>
        <v>53426064000115</v>
      </c>
      <c r="L4966" t="str">
        <f t="shared" si="78"/>
        <v>534******15</v>
      </c>
    </row>
    <row r="4967" spans="1:12" x14ac:dyDescent="0.25">
      <c r="A4967" t="s">
        <v>9240</v>
      </c>
      <c r="B4967" t="s">
        <v>9241</v>
      </c>
      <c r="C4967" t="s">
        <v>34</v>
      </c>
      <c r="D4967" s="1">
        <v>45301.198194444441</v>
      </c>
      <c r="E4967" s="18" t="s">
        <v>11</v>
      </c>
      <c r="F4967" s="13" t="s">
        <v>16</v>
      </c>
      <c r="G4967" t="s">
        <v>14</v>
      </c>
      <c r="H4967">
        <v>0</v>
      </c>
      <c r="I4967" s="2"/>
      <c r="J4967" s="4">
        <v>0</v>
      </c>
      <c r="K4967" t="str">
        <f>IF((LEN(relatorio_Ananindeua[[#This Row],[CIF/CPF/CNPJ]])=14),relatorio_Ananindeua[[#This Row],[CIF/CPF/CNPJ]],relatorio_Ananindeua[[#This Row],[Coluna2]])</f>
        <v>51045116000188</v>
      </c>
      <c r="L4967" t="str">
        <f t="shared" si="78"/>
        <v>510******88</v>
      </c>
    </row>
    <row r="4968" spans="1:12" x14ac:dyDescent="0.25">
      <c r="A4968" t="s">
        <v>10340</v>
      </c>
      <c r="B4968" t="s">
        <v>10341</v>
      </c>
      <c r="C4968" t="s">
        <v>32</v>
      </c>
      <c r="D4968" s="1">
        <v>45301.198287037034</v>
      </c>
      <c r="E4968" s="18" t="s">
        <v>11</v>
      </c>
      <c r="F4968" s="13" t="s">
        <v>16</v>
      </c>
      <c r="G4968" t="s">
        <v>14</v>
      </c>
      <c r="H4968">
        <v>0</v>
      </c>
      <c r="I4968" s="2"/>
      <c r="J4968" s="4">
        <v>0</v>
      </c>
      <c r="K4968" t="str">
        <f>IF((LEN(relatorio_Ananindeua[[#This Row],[CIF/CPF/CNPJ]])=14),relatorio_Ananindeua[[#This Row],[CIF/CPF/CNPJ]],relatorio_Ananindeua[[#This Row],[Coluna2]])</f>
        <v>53425827000103</v>
      </c>
      <c r="L4968" t="str">
        <f t="shared" si="78"/>
        <v>534******03</v>
      </c>
    </row>
    <row r="4969" spans="1:12" x14ac:dyDescent="0.25">
      <c r="A4969" t="s">
        <v>10336</v>
      </c>
      <c r="B4969" t="s">
        <v>10337</v>
      </c>
      <c r="C4969" t="s">
        <v>32</v>
      </c>
      <c r="D4969" s="1">
        <v>45301.19835648148</v>
      </c>
      <c r="E4969" s="18" t="s">
        <v>11</v>
      </c>
      <c r="F4969" s="13" t="s">
        <v>16</v>
      </c>
      <c r="G4969" t="s">
        <v>14</v>
      </c>
      <c r="H4969">
        <v>0</v>
      </c>
      <c r="I4969" s="2"/>
      <c r="J4969" s="4">
        <v>0</v>
      </c>
      <c r="K4969" t="str">
        <f>IF((LEN(relatorio_Ananindeua[[#This Row],[CIF/CPF/CNPJ]])=14),relatorio_Ananindeua[[#This Row],[CIF/CPF/CNPJ]],relatorio_Ananindeua[[#This Row],[Coluna2]])</f>
        <v>53424122000171</v>
      </c>
      <c r="L4969" t="str">
        <f t="shared" si="78"/>
        <v>534******71</v>
      </c>
    </row>
    <row r="4970" spans="1:12" x14ac:dyDescent="0.25">
      <c r="A4970" t="s">
        <v>10348</v>
      </c>
      <c r="B4970" t="s">
        <v>10349</v>
      </c>
      <c r="C4970" t="s">
        <v>32</v>
      </c>
      <c r="D4970" s="1">
        <v>45301.198391203703</v>
      </c>
      <c r="E4970" s="18" t="s">
        <v>11</v>
      </c>
      <c r="F4970" s="13" t="s">
        <v>16</v>
      </c>
      <c r="G4970" t="s">
        <v>14</v>
      </c>
      <c r="H4970">
        <v>0</v>
      </c>
      <c r="I4970" s="2"/>
      <c r="J4970" s="4">
        <v>0</v>
      </c>
      <c r="K4970" t="str">
        <f>IF((LEN(relatorio_Ananindeua[[#This Row],[CIF/CPF/CNPJ]])=14),relatorio_Ananindeua[[#This Row],[CIF/CPF/CNPJ]],relatorio_Ananindeua[[#This Row],[Coluna2]])</f>
        <v>53427107000187</v>
      </c>
      <c r="L4970" t="str">
        <f t="shared" si="78"/>
        <v>534******87</v>
      </c>
    </row>
    <row r="4971" spans="1:12" x14ac:dyDescent="0.25">
      <c r="A4971" t="s">
        <v>10322</v>
      </c>
      <c r="B4971" t="s">
        <v>10323</v>
      </c>
      <c r="C4971" t="s">
        <v>32</v>
      </c>
      <c r="D4971" s="1">
        <v>45301.198622685188</v>
      </c>
      <c r="E4971" s="18" t="s">
        <v>11</v>
      </c>
      <c r="F4971" s="13" t="s">
        <v>16</v>
      </c>
      <c r="G4971" t="s">
        <v>14</v>
      </c>
      <c r="H4971">
        <v>0</v>
      </c>
      <c r="I4971" s="2"/>
      <c r="J4971" s="4">
        <v>0</v>
      </c>
      <c r="K4971" t="str">
        <f>IF((LEN(relatorio_Ananindeua[[#This Row],[CIF/CPF/CNPJ]])=14),relatorio_Ananindeua[[#This Row],[CIF/CPF/CNPJ]],relatorio_Ananindeua[[#This Row],[Coluna2]])</f>
        <v>53419203000183</v>
      </c>
      <c r="L4971" t="str">
        <f t="shared" si="78"/>
        <v>534******83</v>
      </c>
    </row>
    <row r="4972" spans="1:12" x14ac:dyDescent="0.25">
      <c r="A4972" t="s">
        <v>8045</v>
      </c>
      <c r="B4972" t="s">
        <v>8046</v>
      </c>
      <c r="C4972" t="s">
        <v>34</v>
      </c>
      <c r="D4972" s="1">
        <v>45301.225949074076</v>
      </c>
      <c r="E4972" s="18" t="s">
        <v>11</v>
      </c>
      <c r="F4972" s="13" t="s">
        <v>16</v>
      </c>
      <c r="G4972" t="s">
        <v>14</v>
      </c>
      <c r="H4972">
        <v>0</v>
      </c>
      <c r="I4972" s="2"/>
      <c r="J4972" s="4">
        <v>0</v>
      </c>
      <c r="K4972" t="str">
        <f>IF((LEN(relatorio_Ananindeua[[#This Row],[CIF/CPF/CNPJ]])=14),relatorio_Ananindeua[[#This Row],[CIF/CPF/CNPJ]],relatorio_Ananindeua[[#This Row],[Coluna2]])</f>
        <v>48994249000196</v>
      </c>
      <c r="L4972" t="str">
        <f t="shared" si="78"/>
        <v>489******96</v>
      </c>
    </row>
    <row r="4973" spans="1:12" x14ac:dyDescent="0.25">
      <c r="A4973" t="s">
        <v>10364</v>
      </c>
      <c r="B4973" t="s">
        <v>10365</v>
      </c>
      <c r="C4973" t="s">
        <v>32</v>
      </c>
      <c r="D4973" s="1">
        <v>45301.226006944446</v>
      </c>
      <c r="E4973" s="18" t="s">
        <v>11</v>
      </c>
      <c r="F4973" s="13" t="s">
        <v>16</v>
      </c>
      <c r="G4973" t="s">
        <v>14</v>
      </c>
      <c r="H4973">
        <v>0</v>
      </c>
      <c r="I4973" s="2"/>
      <c r="J4973" s="4">
        <v>0</v>
      </c>
      <c r="K4973" t="str">
        <f>IF((LEN(relatorio_Ananindeua[[#This Row],[CIF/CPF/CNPJ]])=14),relatorio_Ananindeua[[#This Row],[CIF/CPF/CNPJ]],relatorio_Ananindeua[[#This Row],[Coluna2]])</f>
        <v>53430804000197</v>
      </c>
      <c r="L4973" t="str">
        <f t="shared" si="78"/>
        <v>534******97</v>
      </c>
    </row>
    <row r="4974" spans="1:12" x14ac:dyDescent="0.25">
      <c r="A4974" t="s">
        <v>4583</v>
      </c>
      <c r="B4974" t="s">
        <v>4584</v>
      </c>
      <c r="C4974" t="s">
        <v>34</v>
      </c>
      <c r="D4974" s="1">
        <v>45301.226030092592</v>
      </c>
      <c r="E4974" s="18" t="s">
        <v>11</v>
      </c>
      <c r="F4974" s="13" t="s">
        <v>16</v>
      </c>
      <c r="G4974" t="s">
        <v>14</v>
      </c>
      <c r="H4974">
        <v>0</v>
      </c>
      <c r="I4974" s="2"/>
      <c r="J4974" s="4">
        <v>0</v>
      </c>
      <c r="K4974" t="str">
        <f>IF((LEN(relatorio_Ananindeua[[#This Row],[CIF/CPF/CNPJ]])=14),relatorio_Ananindeua[[#This Row],[CIF/CPF/CNPJ]],relatorio_Ananindeua[[#This Row],[Coluna2]])</f>
        <v>38094477000156</v>
      </c>
      <c r="L4974" t="str">
        <f t="shared" si="78"/>
        <v>380******56</v>
      </c>
    </row>
    <row r="4975" spans="1:12" x14ac:dyDescent="0.25">
      <c r="A4975" t="s">
        <v>5088</v>
      </c>
      <c r="B4975" t="s">
        <v>5089</v>
      </c>
      <c r="C4975" t="s">
        <v>34</v>
      </c>
      <c r="D4975" s="1">
        <v>45301.226030092592</v>
      </c>
      <c r="E4975" s="18" t="s">
        <v>11</v>
      </c>
      <c r="F4975" s="13" t="s">
        <v>16</v>
      </c>
      <c r="G4975" t="s">
        <v>14</v>
      </c>
      <c r="H4975">
        <v>0</v>
      </c>
      <c r="I4975" s="2"/>
      <c r="J4975" s="4">
        <v>0</v>
      </c>
      <c r="K4975" t="str">
        <f>IF((LEN(relatorio_Ananindeua[[#This Row],[CIF/CPF/CNPJ]])=14),relatorio_Ananindeua[[#This Row],[CIF/CPF/CNPJ]],relatorio_Ananindeua[[#This Row],[Coluna2]])</f>
        <v>40601656000184</v>
      </c>
      <c r="L4975" t="str">
        <f t="shared" si="78"/>
        <v>406******84</v>
      </c>
    </row>
    <row r="4976" spans="1:12" x14ac:dyDescent="0.25">
      <c r="A4976" t="s">
        <v>7957</v>
      </c>
      <c r="B4976" t="s">
        <v>7958</v>
      </c>
      <c r="C4976" t="s">
        <v>34</v>
      </c>
      <c r="D4976" s="1">
        <v>45301.226041666669</v>
      </c>
      <c r="E4976" s="18" t="s">
        <v>11</v>
      </c>
      <c r="F4976" s="13" t="s">
        <v>16</v>
      </c>
      <c r="G4976" t="s">
        <v>14</v>
      </c>
      <c r="H4976">
        <v>0</v>
      </c>
      <c r="I4976" s="2"/>
      <c r="J4976" s="4">
        <v>0</v>
      </c>
      <c r="K4976" t="str">
        <f>IF((LEN(relatorio_Ananindeua[[#This Row],[CIF/CPF/CNPJ]])=14),relatorio_Ananindeua[[#This Row],[CIF/CPF/CNPJ]],relatorio_Ananindeua[[#This Row],[Coluna2]])</f>
        <v>48778828000100</v>
      </c>
      <c r="L4976" t="str">
        <f t="shared" si="78"/>
        <v>487******00</v>
      </c>
    </row>
    <row r="4977" spans="1:12" x14ac:dyDescent="0.25">
      <c r="A4977" t="s">
        <v>10386</v>
      </c>
      <c r="B4977" t="s">
        <v>10387</v>
      </c>
      <c r="C4977" t="s">
        <v>32</v>
      </c>
      <c r="D4977" s="1">
        <v>45301.232824074075</v>
      </c>
      <c r="E4977" s="18" t="s">
        <v>11</v>
      </c>
      <c r="F4977" s="13" t="s">
        <v>16</v>
      </c>
      <c r="G4977" t="s">
        <v>14</v>
      </c>
      <c r="H4977">
        <v>0</v>
      </c>
      <c r="I4977" s="2"/>
      <c r="J4977" s="4">
        <v>0</v>
      </c>
      <c r="K4977" t="str">
        <f>IF((LEN(relatorio_Ananindeua[[#This Row],[CIF/CPF/CNPJ]])=14),relatorio_Ananindeua[[#This Row],[CIF/CPF/CNPJ]],relatorio_Ananindeua[[#This Row],[Coluna2]])</f>
        <v>53436178000146</v>
      </c>
      <c r="L4977" t="str">
        <f t="shared" si="78"/>
        <v>534******46</v>
      </c>
    </row>
    <row r="4978" spans="1:12" x14ac:dyDescent="0.25">
      <c r="A4978" t="s">
        <v>2018</v>
      </c>
      <c r="B4978" t="s">
        <v>2019</v>
      </c>
      <c r="C4978" t="s">
        <v>34</v>
      </c>
      <c r="D4978" s="1">
        <v>45301.232893518521</v>
      </c>
      <c r="E4978" s="18" t="s">
        <v>11</v>
      </c>
      <c r="F4978" s="13" t="s">
        <v>16</v>
      </c>
      <c r="G4978" t="s">
        <v>14</v>
      </c>
      <c r="H4978">
        <v>0</v>
      </c>
      <c r="I4978" s="2"/>
      <c r="J4978" s="4">
        <v>0</v>
      </c>
      <c r="K4978" t="str">
        <f>IF((LEN(relatorio_Ananindeua[[#This Row],[CIF/CPF/CNPJ]])=14),relatorio_Ananindeua[[#This Row],[CIF/CPF/CNPJ]],relatorio_Ananindeua[[#This Row],[Coluna2]])</f>
        <v>26465870000120</v>
      </c>
      <c r="L4978" t="str">
        <f t="shared" si="78"/>
        <v>264******20</v>
      </c>
    </row>
    <row r="4979" spans="1:12" x14ac:dyDescent="0.25">
      <c r="A4979" t="s">
        <v>10326</v>
      </c>
      <c r="B4979" t="s">
        <v>10327</v>
      </c>
      <c r="C4979" t="s">
        <v>32</v>
      </c>
      <c r="D4979" s="1">
        <v>45301.232916666668</v>
      </c>
      <c r="E4979" s="18" t="s">
        <v>11</v>
      </c>
      <c r="F4979" s="13" t="s">
        <v>16</v>
      </c>
      <c r="G4979" t="s">
        <v>14</v>
      </c>
      <c r="H4979">
        <v>0</v>
      </c>
      <c r="I4979" s="2"/>
      <c r="J4979" s="4">
        <v>0</v>
      </c>
      <c r="K4979" t="str">
        <f>IF((LEN(relatorio_Ananindeua[[#This Row],[CIF/CPF/CNPJ]])=14),relatorio_Ananindeua[[#This Row],[CIF/CPF/CNPJ]],relatorio_Ananindeua[[#This Row],[Coluna2]])</f>
        <v>53421972000116</v>
      </c>
      <c r="L4979" t="str">
        <f t="shared" si="78"/>
        <v>534******16</v>
      </c>
    </row>
    <row r="4980" spans="1:12" x14ac:dyDescent="0.25">
      <c r="A4980" t="s">
        <v>10370</v>
      </c>
      <c r="B4980" t="s">
        <v>10371</v>
      </c>
      <c r="C4980" t="s">
        <v>32</v>
      </c>
      <c r="D4980" s="1">
        <v>45301.232951388891</v>
      </c>
      <c r="E4980" s="18" t="s">
        <v>11</v>
      </c>
      <c r="F4980" s="13" t="s">
        <v>16</v>
      </c>
      <c r="G4980" t="s">
        <v>14</v>
      </c>
      <c r="H4980">
        <v>0</v>
      </c>
      <c r="I4980" s="2"/>
      <c r="J4980" s="4">
        <v>0</v>
      </c>
      <c r="K4980" t="str">
        <f>IF((LEN(relatorio_Ananindeua[[#This Row],[CIF/CPF/CNPJ]])=14),relatorio_Ananindeua[[#This Row],[CIF/CPF/CNPJ]],relatorio_Ananindeua[[#This Row],[Coluna2]])</f>
        <v>53432052000101</v>
      </c>
      <c r="L4980" t="str">
        <f t="shared" si="78"/>
        <v>534******01</v>
      </c>
    </row>
    <row r="4981" spans="1:12" x14ac:dyDescent="0.25">
      <c r="A4981" t="s">
        <v>10356</v>
      </c>
      <c r="B4981" t="s">
        <v>10357</v>
      </c>
      <c r="C4981" t="s">
        <v>32</v>
      </c>
      <c r="D4981" s="1">
        <v>45301.232986111114</v>
      </c>
      <c r="E4981" s="18" t="s">
        <v>11</v>
      </c>
      <c r="F4981" s="13" t="s">
        <v>16</v>
      </c>
      <c r="G4981" t="s">
        <v>14</v>
      </c>
      <c r="H4981">
        <v>0</v>
      </c>
      <c r="I4981" s="2"/>
      <c r="J4981" s="4">
        <v>0</v>
      </c>
      <c r="K4981" t="str">
        <f>IF((LEN(relatorio_Ananindeua[[#This Row],[CIF/CPF/CNPJ]])=14),relatorio_Ananindeua[[#This Row],[CIF/CPF/CNPJ]],relatorio_Ananindeua[[#This Row],[Coluna2]])</f>
        <v>53428761000105</v>
      </c>
      <c r="L4981" t="str">
        <f t="shared" si="78"/>
        <v>534******05</v>
      </c>
    </row>
    <row r="4982" spans="1:12" x14ac:dyDescent="0.25">
      <c r="A4982" t="s">
        <v>10376</v>
      </c>
      <c r="B4982" t="s">
        <v>10377</v>
      </c>
      <c r="C4982" t="s">
        <v>32</v>
      </c>
      <c r="D4982" s="1">
        <v>45301.23300925926</v>
      </c>
      <c r="E4982" s="18" t="s">
        <v>11</v>
      </c>
      <c r="F4982" s="13" t="s">
        <v>16</v>
      </c>
      <c r="G4982" t="s">
        <v>14</v>
      </c>
      <c r="H4982">
        <v>0</v>
      </c>
      <c r="I4982" s="2"/>
      <c r="J4982" s="4">
        <v>0</v>
      </c>
      <c r="K4982" t="str">
        <f>IF((LEN(relatorio_Ananindeua[[#This Row],[CIF/CPF/CNPJ]])=14),relatorio_Ananindeua[[#This Row],[CIF/CPF/CNPJ]],relatorio_Ananindeua[[#This Row],[Coluna2]])</f>
        <v>53434560000110</v>
      </c>
      <c r="L4982" t="str">
        <f t="shared" si="78"/>
        <v>534******10</v>
      </c>
    </row>
    <row r="4983" spans="1:12" x14ac:dyDescent="0.25">
      <c r="A4983" t="s">
        <v>10324</v>
      </c>
      <c r="B4983" t="s">
        <v>10325</v>
      </c>
      <c r="C4983" t="s">
        <v>32</v>
      </c>
      <c r="D4983" s="1">
        <v>45301.233043981483</v>
      </c>
      <c r="E4983" s="18" t="s">
        <v>11</v>
      </c>
      <c r="F4983" s="13" t="s">
        <v>16</v>
      </c>
      <c r="G4983" t="s">
        <v>14</v>
      </c>
      <c r="H4983">
        <v>0</v>
      </c>
      <c r="I4983" s="2"/>
      <c r="J4983" s="4">
        <v>0</v>
      </c>
      <c r="K4983" t="str">
        <f>IF((LEN(relatorio_Ananindeua[[#This Row],[CIF/CPF/CNPJ]])=14),relatorio_Ananindeua[[#This Row],[CIF/CPF/CNPJ]],relatorio_Ananindeua[[#This Row],[Coluna2]])</f>
        <v>53421369000134</v>
      </c>
      <c r="L4983" t="str">
        <f t="shared" si="78"/>
        <v>534******34</v>
      </c>
    </row>
    <row r="4984" spans="1:12" x14ac:dyDescent="0.25">
      <c r="A4984" t="s">
        <v>10330</v>
      </c>
      <c r="B4984" t="s">
        <v>10331</v>
      </c>
      <c r="C4984" t="s">
        <v>32</v>
      </c>
      <c r="D4984" s="1">
        <v>45301.233055555553</v>
      </c>
      <c r="E4984" s="18" t="s">
        <v>11</v>
      </c>
      <c r="F4984" s="13" t="s">
        <v>16</v>
      </c>
      <c r="G4984" t="s">
        <v>14</v>
      </c>
      <c r="H4984">
        <v>0</v>
      </c>
      <c r="I4984" s="2"/>
      <c r="J4984" s="4">
        <v>0</v>
      </c>
      <c r="K4984" t="str">
        <f>IF((LEN(relatorio_Ananindeua[[#This Row],[CIF/CPF/CNPJ]])=14),relatorio_Ananindeua[[#This Row],[CIF/CPF/CNPJ]],relatorio_Ananindeua[[#This Row],[Coluna2]])</f>
        <v>53422287000104</v>
      </c>
      <c r="L4984" t="str">
        <f t="shared" si="78"/>
        <v>534******04</v>
      </c>
    </row>
    <row r="4985" spans="1:12" x14ac:dyDescent="0.25">
      <c r="A4985" t="s">
        <v>6962</v>
      </c>
      <c r="B4985" t="s">
        <v>6963</v>
      </c>
      <c r="C4985" t="s">
        <v>34</v>
      </c>
      <c r="D4985" s="1">
        <v>45301.233101851853</v>
      </c>
      <c r="E4985" s="18" t="s">
        <v>11</v>
      </c>
      <c r="F4985" s="13" t="s">
        <v>16</v>
      </c>
      <c r="G4985" t="s">
        <v>14</v>
      </c>
      <c r="H4985">
        <v>0</v>
      </c>
      <c r="I4985" s="2"/>
      <c r="J4985" s="4">
        <v>0</v>
      </c>
      <c r="K4985" t="str">
        <f>IF((LEN(relatorio_Ananindeua[[#This Row],[CIF/CPF/CNPJ]])=14),relatorio_Ananindeua[[#This Row],[CIF/CPF/CNPJ]],relatorio_Ananindeua[[#This Row],[Coluna2]])</f>
        <v>46343044000115</v>
      </c>
      <c r="L4985" t="str">
        <f t="shared" si="78"/>
        <v>463******15</v>
      </c>
    </row>
    <row r="4986" spans="1:12" x14ac:dyDescent="0.25">
      <c r="A4986" t="s">
        <v>10334</v>
      </c>
      <c r="B4986" t="s">
        <v>10335</v>
      </c>
      <c r="C4986" t="s">
        <v>32</v>
      </c>
      <c r="D4986" s="1">
        <v>45301.233101851853</v>
      </c>
      <c r="E4986" s="18" t="s">
        <v>11</v>
      </c>
      <c r="F4986" s="13" t="s">
        <v>16</v>
      </c>
      <c r="G4986" t="s">
        <v>14</v>
      </c>
      <c r="H4986">
        <v>0</v>
      </c>
      <c r="I4986" s="2"/>
      <c r="J4986" s="4">
        <v>0</v>
      </c>
      <c r="K4986" t="str">
        <f>IF((LEN(relatorio_Ananindeua[[#This Row],[CIF/CPF/CNPJ]])=14),relatorio_Ananindeua[[#This Row],[CIF/CPF/CNPJ]],relatorio_Ananindeua[[#This Row],[Coluna2]])</f>
        <v>53423014000184</v>
      </c>
      <c r="L4986" t="str">
        <f t="shared" si="78"/>
        <v>534******84</v>
      </c>
    </row>
    <row r="4987" spans="1:12" x14ac:dyDescent="0.25">
      <c r="A4987" t="s">
        <v>10374</v>
      </c>
      <c r="B4987" t="s">
        <v>10375</v>
      </c>
      <c r="C4987" t="s">
        <v>32</v>
      </c>
      <c r="D4987" s="1">
        <v>45301.233124999999</v>
      </c>
      <c r="E4987" s="18" t="s">
        <v>11</v>
      </c>
      <c r="F4987" s="13" t="s">
        <v>16</v>
      </c>
      <c r="G4987" t="s">
        <v>14</v>
      </c>
      <c r="H4987">
        <v>0</v>
      </c>
      <c r="I4987" s="2"/>
      <c r="J4987" s="4">
        <v>0</v>
      </c>
      <c r="K4987" t="str">
        <f>IF((LEN(relatorio_Ananindeua[[#This Row],[CIF/CPF/CNPJ]])=14),relatorio_Ananindeua[[#This Row],[CIF/CPF/CNPJ]],relatorio_Ananindeua[[#This Row],[Coluna2]])</f>
        <v>53433508000140</v>
      </c>
      <c r="L4987" t="str">
        <f t="shared" si="78"/>
        <v>534******40</v>
      </c>
    </row>
    <row r="4988" spans="1:12" x14ac:dyDescent="0.25">
      <c r="A4988" t="s">
        <v>10338</v>
      </c>
      <c r="B4988" t="s">
        <v>10339</v>
      </c>
      <c r="C4988" t="s">
        <v>32</v>
      </c>
      <c r="D4988" s="1">
        <v>45301.239814814813</v>
      </c>
      <c r="E4988" s="18" t="s">
        <v>11</v>
      </c>
      <c r="F4988" s="13" t="s">
        <v>16</v>
      </c>
      <c r="G4988" t="s">
        <v>14</v>
      </c>
      <c r="H4988">
        <v>0</v>
      </c>
      <c r="I4988" s="2"/>
      <c r="J4988" s="4">
        <v>0</v>
      </c>
      <c r="K4988" t="str">
        <f>IF((LEN(relatorio_Ananindeua[[#This Row],[CIF/CPF/CNPJ]])=14),relatorio_Ananindeua[[#This Row],[CIF/CPF/CNPJ]],relatorio_Ananindeua[[#This Row],[Coluna2]])</f>
        <v>53425124000185</v>
      </c>
      <c r="L4988" t="str">
        <f t="shared" si="78"/>
        <v>534******85</v>
      </c>
    </row>
    <row r="4989" spans="1:12" x14ac:dyDescent="0.25">
      <c r="A4989" t="s">
        <v>10042</v>
      </c>
      <c r="B4989" t="s">
        <v>10043</v>
      </c>
      <c r="C4989" t="s">
        <v>34</v>
      </c>
      <c r="D4989" s="1">
        <v>45301.246805555558</v>
      </c>
      <c r="E4989" s="18" t="s">
        <v>11</v>
      </c>
      <c r="F4989" s="13" t="s">
        <v>16</v>
      </c>
      <c r="G4989" t="s">
        <v>14</v>
      </c>
      <c r="H4989">
        <v>0</v>
      </c>
      <c r="I4989" s="2"/>
      <c r="J4989" s="4">
        <v>0</v>
      </c>
      <c r="K4989" t="str">
        <f>IF((LEN(relatorio_Ananindeua[[#This Row],[CIF/CPF/CNPJ]])=14),relatorio_Ananindeua[[#This Row],[CIF/CPF/CNPJ]],relatorio_Ananindeua[[#This Row],[Coluna2]])</f>
        <v>52954037000152</v>
      </c>
      <c r="L4989" t="str">
        <f t="shared" si="78"/>
        <v>529******52</v>
      </c>
    </row>
    <row r="4990" spans="1:12" x14ac:dyDescent="0.25">
      <c r="A4990" t="s">
        <v>10358</v>
      </c>
      <c r="B4990" t="s">
        <v>10359</v>
      </c>
      <c r="C4990" t="s">
        <v>32</v>
      </c>
      <c r="D4990" s="1">
        <v>45301.246817129628</v>
      </c>
      <c r="E4990" s="18" t="s">
        <v>11</v>
      </c>
      <c r="F4990" s="13" t="s">
        <v>16</v>
      </c>
      <c r="G4990" t="s">
        <v>14</v>
      </c>
      <c r="H4990">
        <v>0</v>
      </c>
      <c r="I4990" s="2"/>
      <c r="J4990" s="4">
        <v>0</v>
      </c>
      <c r="K4990" t="str">
        <f>IF((LEN(relatorio_Ananindeua[[#This Row],[CIF/CPF/CNPJ]])=14),relatorio_Ananindeua[[#This Row],[CIF/CPF/CNPJ]],relatorio_Ananindeua[[#This Row],[Coluna2]])</f>
        <v>53430052000164</v>
      </c>
      <c r="L4990" t="str">
        <f t="shared" si="78"/>
        <v>534******64</v>
      </c>
    </row>
    <row r="4991" spans="1:12" x14ac:dyDescent="0.25">
      <c r="A4991" t="s">
        <v>10362</v>
      </c>
      <c r="B4991" t="s">
        <v>10363</v>
      </c>
      <c r="C4991" t="s">
        <v>32</v>
      </c>
      <c r="D4991" s="1">
        <v>45301.246828703705</v>
      </c>
      <c r="E4991" s="18" t="s">
        <v>11</v>
      </c>
      <c r="F4991" s="13" t="s">
        <v>16</v>
      </c>
      <c r="G4991" t="s">
        <v>14</v>
      </c>
      <c r="H4991">
        <v>0</v>
      </c>
      <c r="I4991" s="2"/>
      <c r="J4991" s="4">
        <v>0</v>
      </c>
      <c r="K4991" t="str">
        <f>IF((LEN(relatorio_Ananindeua[[#This Row],[CIF/CPF/CNPJ]])=14),relatorio_Ananindeua[[#This Row],[CIF/CPF/CNPJ]],relatorio_Ananindeua[[#This Row],[Coluna2]])</f>
        <v>53430553000140</v>
      </c>
      <c r="L4991" t="str">
        <f t="shared" si="78"/>
        <v>534******40</v>
      </c>
    </row>
    <row r="4992" spans="1:12" x14ac:dyDescent="0.25">
      <c r="A4992" t="s">
        <v>8424</v>
      </c>
      <c r="B4992" t="s">
        <v>8425</v>
      </c>
      <c r="C4992" t="s">
        <v>34</v>
      </c>
      <c r="D4992" s="1">
        <v>45301.246840277781</v>
      </c>
      <c r="E4992" s="18" t="s">
        <v>11</v>
      </c>
      <c r="F4992" s="13" t="s">
        <v>16</v>
      </c>
      <c r="G4992" t="s">
        <v>14</v>
      </c>
      <c r="H4992">
        <v>0</v>
      </c>
      <c r="I4992" s="2"/>
      <c r="J4992" s="4">
        <v>0</v>
      </c>
      <c r="K4992" t="str">
        <f>IF((LEN(relatorio_Ananindeua[[#This Row],[CIF/CPF/CNPJ]])=14),relatorio_Ananindeua[[#This Row],[CIF/CPF/CNPJ]],relatorio_Ananindeua[[#This Row],[Coluna2]])</f>
        <v>49783935000180</v>
      </c>
      <c r="L4992" t="str">
        <f t="shared" si="78"/>
        <v>497******80</v>
      </c>
    </row>
    <row r="4993" spans="1:12" x14ac:dyDescent="0.25">
      <c r="A4993" t="s">
        <v>10344</v>
      </c>
      <c r="B4993" t="s">
        <v>10345</v>
      </c>
      <c r="C4993" t="s">
        <v>32</v>
      </c>
      <c r="D4993" s="1">
        <v>45301.246840277781</v>
      </c>
      <c r="E4993" s="18" t="s">
        <v>11</v>
      </c>
      <c r="F4993" s="13" t="s">
        <v>16</v>
      </c>
      <c r="G4993" t="s">
        <v>14</v>
      </c>
      <c r="H4993">
        <v>0</v>
      </c>
      <c r="I4993" s="2"/>
      <c r="J4993" s="4">
        <v>0</v>
      </c>
      <c r="K4993" t="str">
        <f>IF((LEN(relatorio_Ananindeua[[#This Row],[CIF/CPF/CNPJ]])=14),relatorio_Ananindeua[[#This Row],[CIF/CPF/CNPJ]],relatorio_Ananindeua[[#This Row],[Coluna2]])</f>
        <v>53426171000143</v>
      </c>
      <c r="L4993" t="str">
        <f t="shared" si="78"/>
        <v>534******43</v>
      </c>
    </row>
    <row r="4994" spans="1:12" x14ac:dyDescent="0.25">
      <c r="A4994" t="s">
        <v>10354</v>
      </c>
      <c r="B4994" t="s">
        <v>10355</v>
      </c>
      <c r="C4994" t="s">
        <v>32</v>
      </c>
      <c r="D4994" s="1">
        <v>45301.247037037036</v>
      </c>
      <c r="E4994" s="18" t="s">
        <v>11</v>
      </c>
      <c r="F4994" s="13" t="s">
        <v>16</v>
      </c>
      <c r="G4994" t="s">
        <v>14</v>
      </c>
      <c r="H4994">
        <v>0</v>
      </c>
      <c r="I4994" s="2"/>
      <c r="J4994" s="4">
        <v>0</v>
      </c>
      <c r="K4994" t="str">
        <f>IF((LEN(relatorio_Ananindeua[[#This Row],[CIF/CPF/CNPJ]])=14),relatorio_Ananindeua[[#This Row],[CIF/CPF/CNPJ]],relatorio_Ananindeua[[#This Row],[Coluna2]])</f>
        <v>53428339000150</v>
      </c>
      <c r="L4994" t="str">
        <f t="shared" si="78"/>
        <v>534******50</v>
      </c>
    </row>
    <row r="4995" spans="1:12" x14ac:dyDescent="0.25">
      <c r="A4995" t="s">
        <v>10380</v>
      </c>
      <c r="B4995" t="s">
        <v>10381</v>
      </c>
      <c r="C4995" t="s">
        <v>32</v>
      </c>
      <c r="D4995" s="1">
        <v>45301.247037037036</v>
      </c>
      <c r="E4995" s="18" t="s">
        <v>11</v>
      </c>
      <c r="F4995" s="13" t="s">
        <v>16</v>
      </c>
      <c r="G4995" t="s">
        <v>14</v>
      </c>
      <c r="H4995">
        <v>0</v>
      </c>
      <c r="I4995" s="2"/>
      <c r="J4995" s="4">
        <v>0</v>
      </c>
      <c r="K4995" t="str">
        <f>IF((LEN(relatorio_Ananindeua[[#This Row],[CIF/CPF/CNPJ]])=14),relatorio_Ananindeua[[#This Row],[CIF/CPF/CNPJ]],relatorio_Ananindeua[[#This Row],[Coluna2]])</f>
        <v>53435652000115</v>
      </c>
      <c r="L4995" t="str">
        <f t="shared" si="78"/>
        <v>534******15</v>
      </c>
    </row>
    <row r="4996" spans="1:12" x14ac:dyDescent="0.25">
      <c r="A4996" t="s">
        <v>10360</v>
      </c>
      <c r="B4996" t="s">
        <v>10361</v>
      </c>
      <c r="C4996" t="s">
        <v>32</v>
      </c>
      <c r="D4996" s="1">
        <v>45301.247048611112</v>
      </c>
      <c r="E4996" s="18" t="s">
        <v>11</v>
      </c>
      <c r="F4996" s="13" t="s">
        <v>16</v>
      </c>
      <c r="G4996" t="s">
        <v>14</v>
      </c>
      <c r="H4996">
        <v>0</v>
      </c>
      <c r="I4996" s="2"/>
      <c r="J4996" s="4">
        <v>0</v>
      </c>
      <c r="K4996" t="str">
        <f>IF((LEN(relatorio_Ananindeua[[#This Row],[CIF/CPF/CNPJ]])=14),relatorio_Ananindeua[[#This Row],[CIF/CPF/CNPJ]],relatorio_Ananindeua[[#This Row],[Coluna2]])</f>
        <v>53430085000104</v>
      </c>
      <c r="L4996" t="str">
        <f t="shared" si="78"/>
        <v>534******04</v>
      </c>
    </row>
    <row r="4997" spans="1:12" x14ac:dyDescent="0.25">
      <c r="A4997" t="s">
        <v>4551</v>
      </c>
      <c r="B4997" t="s">
        <v>4552</v>
      </c>
      <c r="C4997" t="s">
        <v>34</v>
      </c>
      <c r="D4997" s="1">
        <v>45301.247060185182</v>
      </c>
      <c r="E4997" s="18" t="s">
        <v>11</v>
      </c>
      <c r="F4997" s="13" t="s">
        <v>16</v>
      </c>
      <c r="G4997" t="s">
        <v>14</v>
      </c>
      <c r="H4997">
        <v>0</v>
      </c>
      <c r="I4997" s="2"/>
      <c r="J4997" s="4">
        <v>0</v>
      </c>
      <c r="K4997" t="str">
        <f>IF((LEN(relatorio_Ananindeua[[#This Row],[CIF/CPF/CNPJ]])=14),relatorio_Ananindeua[[#This Row],[CIF/CPF/CNPJ]],relatorio_Ananindeua[[#This Row],[Coluna2]])</f>
        <v>37948207000100</v>
      </c>
      <c r="L4997" t="str">
        <f t="shared" si="78"/>
        <v>379******00</v>
      </c>
    </row>
    <row r="4998" spans="1:12" x14ac:dyDescent="0.25">
      <c r="A4998" t="s">
        <v>10382</v>
      </c>
      <c r="B4998" t="s">
        <v>10383</v>
      </c>
      <c r="C4998" t="s">
        <v>32</v>
      </c>
      <c r="D4998" s="1">
        <v>45301.247118055559</v>
      </c>
      <c r="E4998" s="18" t="s">
        <v>11</v>
      </c>
      <c r="F4998" s="13" t="s">
        <v>16</v>
      </c>
      <c r="G4998" t="s">
        <v>14</v>
      </c>
      <c r="H4998">
        <v>0</v>
      </c>
      <c r="I4998" s="2"/>
      <c r="J4998" s="4">
        <v>0</v>
      </c>
      <c r="K4998" t="str">
        <f>IF((LEN(relatorio_Ananindeua[[#This Row],[CIF/CPF/CNPJ]])=14),relatorio_Ananindeua[[#This Row],[CIF/CPF/CNPJ]],relatorio_Ananindeua[[#This Row],[Coluna2]])</f>
        <v>53435746000194</v>
      </c>
      <c r="L4998" t="str">
        <f t="shared" si="78"/>
        <v>534******94</v>
      </c>
    </row>
    <row r="4999" spans="1:12" x14ac:dyDescent="0.25">
      <c r="A4999" t="s">
        <v>10384</v>
      </c>
      <c r="B4999" t="s">
        <v>10385</v>
      </c>
      <c r="C4999" t="s">
        <v>32</v>
      </c>
      <c r="D4999" s="1">
        <v>45301.253680555557</v>
      </c>
      <c r="E4999" s="18" t="s">
        <v>11</v>
      </c>
      <c r="F4999" s="13" t="s">
        <v>16</v>
      </c>
      <c r="G4999" t="s">
        <v>14</v>
      </c>
      <c r="H4999">
        <v>0</v>
      </c>
      <c r="I4999" s="2"/>
      <c r="J4999" s="4">
        <v>0</v>
      </c>
      <c r="K4999" t="str">
        <f>IF((LEN(relatorio_Ananindeua[[#This Row],[CIF/CPF/CNPJ]])=14),relatorio_Ananindeua[[#This Row],[CIF/CPF/CNPJ]],relatorio_Ananindeua[[#This Row],[Coluna2]])</f>
        <v>53435854000167</v>
      </c>
      <c r="L4999" t="str">
        <f t="shared" si="78"/>
        <v>534******67</v>
      </c>
    </row>
    <row r="5000" spans="1:12" x14ac:dyDescent="0.25">
      <c r="A5000" t="s">
        <v>10320</v>
      </c>
      <c r="B5000" t="s">
        <v>10321</v>
      </c>
      <c r="C5000" t="s">
        <v>32</v>
      </c>
      <c r="D5000" s="1">
        <v>45301.253692129627</v>
      </c>
      <c r="E5000" s="18" t="s">
        <v>11</v>
      </c>
      <c r="F5000" s="13" t="s">
        <v>16</v>
      </c>
      <c r="G5000" t="s">
        <v>14</v>
      </c>
      <c r="H5000">
        <v>0</v>
      </c>
      <c r="I5000" s="2"/>
      <c r="J5000" s="4">
        <v>0</v>
      </c>
      <c r="K5000" t="str">
        <f>IF((LEN(relatorio_Ananindeua[[#This Row],[CIF/CPF/CNPJ]])=14),relatorio_Ananindeua[[#This Row],[CIF/CPF/CNPJ]],relatorio_Ananindeua[[#This Row],[Coluna2]])</f>
        <v>53418813000162</v>
      </c>
      <c r="L5000" t="str">
        <f t="shared" si="78"/>
        <v>534******62</v>
      </c>
    </row>
    <row r="5001" spans="1:12" x14ac:dyDescent="0.25">
      <c r="A5001" t="s">
        <v>10346</v>
      </c>
      <c r="B5001" t="s">
        <v>10347</v>
      </c>
      <c r="C5001" t="s">
        <v>32</v>
      </c>
      <c r="D5001" s="1">
        <v>45301.260625000003</v>
      </c>
      <c r="E5001" s="18" t="s">
        <v>11</v>
      </c>
      <c r="F5001" s="13" t="s">
        <v>16</v>
      </c>
      <c r="G5001" t="s">
        <v>14</v>
      </c>
      <c r="H5001">
        <v>0</v>
      </c>
      <c r="I5001" s="2"/>
      <c r="J5001" s="4">
        <v>0</v>
      </c>
      <c r="K5001" t="str">
        <f>IF((LEN(relatorio_Ananindeua[[#This Row],[CIF/CPF/CNPJ]])=14),relatorio_Ananindeua[[#This Row],[CIF/CPF/CNPJ]],relatorio_Ananindeua[[#This Row],[Coluna2]])</f>
        <v>53426928000107</v>
      </c>
      <c r="L5001" t="str">
        <f t="shared" si="78"/>
        <v>534******07</v>
      </c>
    </row>
    <row r="5002" spans="1:12" x14ac:dyDescent="0.25">
      <c r="A5002" t="s">
        <v>10372</v>
      </c>
      <c r="B5002" t="s">
        <v>10373</v>
      </c>
      <c r="C5002" t="s">
        <v>32</v>
      </c>
      <c r="D5002" s="1">
        <v>45301.274537037039</v>
      </c>
      <c r="E5002" s="18" t="s">
        <v>11</v>
      </c>
      <c r="F5002" s="13" t="s">
        <v>16</v>
      </c>
      <c r="G5002" t="s">
        <v>14</v>
      </c>
      <c r="H5002">
        <v>0</v>
      </c>
      <c r="I5002" s="2"/>
      <c r="J5002" s="4">
        <v>0</v>
      </c>
      <c r="K5002" t="str">
        <f>IF((LEN(relatorio_Ananindeua[[#This Row],[CIF/CPF/CNPJ]])=14),relatorio_Ananindeua[[#This Row],[CIF/CPF/CNPJ]],relatorio_Ananindeua[[#This Row],[Coluna2]])</f>
        <v>53432817000103</v>
      </c>
      <c r="L5002" t="str">
        <f t="shared" si="78"/>
        <v>534******03</v>
      </c>
    </row>
    <row r="5003" spans="1:12" x14ac:dyDescent="0.25">
      <c r="A5003" t="s">
        <v>1494</v>
      </c>
      <c r="B5003" t="s">
        <v>1495</v>
      </c>
      <c r="C5003" t="s">
        <v>34</v>
      </c>
      <c r="D5003" s="1">
        <v>45301.274594907409</v>
      </c>
      <c r="E5003" s="18" t="s">
        <v>11</v>
      </c>
      <c r="F5003" s="13" t="s">
        <v>16</v>
      </c>
      <c r="G5003" t="s">
        <v>14</v>
      </c>
      <c r="H5003">
        <v>0</v>
      </c>
      <c r="I5003" s="2"/>
      <c r="J5003" s="4">
        <v>0</v>
      </c>
      <c r="K5003" t="str">
        <f>IF((LEN(relatorio_Ananindeua[[#This Row],[CIF/CPF/CNPJ]])=14),relatorio_Ananindeua[[#This Row],[CIF/CPF/CNPJ]],relatorio_Ananindeua[[#This Row],[Coluna2]])</f>
        <v>22140647000151</v>
      </c>
      <c r="L5003" t="str">
        <f t="shared" si="78"/>
        <v>221******51</v>
      </c>
    </row>
    <row r="5004" spans="1:12" x14ac:dyDescent="0.25">
      <c r="A5004" t="s">
        <v>10350</v>
      </c>
      <c r="B5004" t="s">
        <v>10351</v>
      </c>
      <c r="C5004" t="s">
        <v>32</v>
      </c>
      <c r="D5004" s="1">
        <v>45301.274594907409</v>
      </c>
      <c r="E5004" s="18" t="s">
        <v>11</v>
      </c>
      <c r="F5004" s="13" t="s">
        <v>16</v>
      </c>
      <c r="G5004" t="s">
        <v>14</v>
      </c>
      <c r="H5004">
        <v>0</v>
      </c>
      <c r="I5004" s="2"/>
      <c r="J5004" s="4">
        <v>0</v>
      </c>
      <c r="K5004" t="str">
        <f>IF((LEN(relatorio_Ananindeua[[#This Row],[CIF/CPF/CNPJ]])=14),relatorio_Ananindeua[[#This Row],[CIF/CPF/CNPJ]],relatorio_Ananindeua[[#This Row],[Coluna2]])</f>
        <v>53427193000128</v>
      </c>
      <c r="L5004" t="str">
        <f t="shared" si="78"/>
        <v>534******28</v>
      </c>
    </row>
    <row r="5005" spans="1:12" x14ac:dyDescent="0.25">
      <c r="A5005" t="s">
        <v>10378</v>
      </c>
      <c r="B5005" t="s">
        <v>10379</v>
      </c>
      <c r="C5005" t="s">
        <v>32</v>
      </c>
      <c r="D5005" s="1">
        <v>45301.281446759262</v>
      </c>
      <c r="E5005" s="18" t="s">
        <v>11</v>
      </c>
      <c r="F5005" s="13" t="s">
        <v>16</v>
      </c>
      <c r="G5005" t="s">
        <v>14</v>
      </c>
      <c r="H5005">
        <v>0</v>
      </c>
      <c r="I5005" s="2"/>
      <c r="J5005" s="4">
        <v>0</v>
      </c>
      <c r="K5005" t="str">
        <f>IF((LEN(relatorio_Ananindeua[[#This Row],[CIF/CPF/CNPJ]])=14),relatorio_Ananindeua[[#This Row],[CIF/CPF/CNPJ]],relatorio_Ananindeua[[#This Row],[Coluna2]])</f>
        <v>53434600000124</v>
      </c>
      <c r="L5005" t="str">
        <f t="shared" si="78"/>
        <v>534******24</v>
      </c>
    </row>
    <row r="5006" spans="1:12" x14ac:dyDescent="0.25">
      <c r="A5006" t="s">
        <v>3171</v>
      </c>
      <c r="B5006" t="s">
        <v>3172</v>
      </c>
      <c r="C5006" t="s">
        <v>34</v>
      </c>
      <c r="D5006" s="1">
        <v>45301.281504629631</v>
      </c>
      <c r="E5006" s="18" t="s">
        <v>11</v>
      </c>
      <c r="F5006" s="13" t="s">
        <v>16</v>
      </c>
      <c r="G5006" t="s">
        <v>14</v>
      </c>
      <c r="H5006">
        <v>0</v>
      </c>
      <c r="I5006" s="2"/>
      <c r="J5006" s="4">
        <v>0</v>
      </c>
      <c r="K5006" t="str">
        <f>IF((LEN(relatorio_Ananindeua[[#This Row],[CIF/CPF/CNPJ]])=14),relatorio_Ananindeua[[#This Row],[CIF/CPF/CNPJ]],relatorio_Ananindeua[[#This Row],[Coluna2]])</f>
        <v>32375464000179</v>
      </c>
      <c r="L5006" t="str">
        <f t="shared" si="78"/>
        <v>323******79</v>
      </c>
    </row>
    <row r="5007" spans="1:12" x14ac:dyDescent="0.25">
      <c r="A5007" t="s">
        <v>10332</v>
      </c>
      <c r="B5007" t="s">
        <v>10333</v>
      </c>
      <c r="C5007" t="s">
        <v>32</v>
      </c>
      <c r="D5007" s="1">
        <v>45301.281539351854</v>
      </c>
      <c r="E5007" s="18" t="s">
        <v>11</v>
      </c>
      <c r="F5007" s="13" t="s">
        <v>16</v>
      </c>
      <c r="G5007" t="s">
        <v>14</v>
      </c>
      <c r="H5007">
        <v>0</v>
      </c>
      <c r="I5007" s="2"/>
      <c r="J5007" s="4">
        <v>0</v>
      </c>
      <c r="K5007" t="str">
        <f>IF((LEN(relatorio_Ananindeua[[#This Row],[CIF/CPF/CNPJ]])=14),relatorio_Ananindeua[[#This Row],[CIF/CPF/CNPJ]],relatorio_Ananindeua[[#This Row],[Coluna2]])</f>
        <v>53422403000195</v>
      </c>
      <c r="L5007" t="str">
        <f t="shared" si="78"/>
        <v>534******95</v>
      </c>
    </row>
    <row r="5008" spans="1:12" x14ac:dyDescent="0.25">
      <c r="A5008" t="s">
        <v>10368</v>
      </c>
      <c r="B5008" t="s">
        <v>10369</v>
      </c>
      <c r="C5008" t="s">
        <v>32</v>
      </c>
      <c r="D5008" s="1">
        <v>45301.288402777776</v>
      </c>
      <c r="E5008" s="18" t="s">
        <v>11</v>
      </c>
      <c r="F5008" s="13" t="s">
        <v>16</v>
      </c>
      <c r="G5008" t="s">
        <v>14</v>
      </c>
      <c r="H5008">
        <v>0</v>
      </c>
      <c r="I5008" s="2"/>
      <c r="J5008" s="4">
        <v>0</v>
      </c>
      <c r="K5008" t="str">
        <f>IF((LEN(relatorio_Ananindeua[[#This Row],[CIF/CPF/CNPJ]])=14),relatorio_Ananindeua[[#This Row],[CIF/CPF/CNPJ]],relatorio_Ananindeua[[#This Row],[Coluna2]])</f>
        <v>53431925000153</v>
      </c>
      <c r="L5008" t="str">
        <f t="shared" si="78"/>
        <v>534******53</v>
      </c>
    </row>
    <row r="5009" spans="1:12" x14ac:dyDescent="0.25">
      <c r="A5009" t="s">
        <v>10382</v>
      </c>
      <c r="B5009" t="s">
        <v>10383</v>
      </c>
      <c r="C5009" t="s">
        <v>34</v>
      </c>
      <c r="D5009" s="1">
        <v>45301.323125000003</v>
      </c>
      <c r="E5009" s="18" t="s">
        <v>11</v>
      </c>
      <c r="F5009" s="13" t="s">
        <v>16</v>
      </c>
      <c r="G5009" t="s">
        <v>14</v>
      </c>
      <c r="H5009">
        <v>0</v>
      </c>
      <c r="I5009" s="2"/>
      <c r="J5009" s="4">
        <v>0</v>
      </c>
      <c r="K5009" t="str">
        <f>IF((LEN(relatorio_Ananindeua[[#This Row],[CIF/CPF/CNPJ]])=14),relatorio_Ananindeua[[#This Row],[CIF/CPF/CNPJ]],relatorio_Ananindeua[[#This Row],[Coluna2]])</f>
        <v>53435746000194</v>
      </c>
      <c r="L5009" t="str">
        <f t="shared" si="78"/>
        <v>534******94</v>
      </c>
    </row>
    <row r="5010" spans="1:12" x14ac:dyDescent="0.25">
      <c r="A5010" t="s">
        <v>4541</v>
      </c>
      <c r="B5010" t="s">
        <v>4542</v>
      </c>
      <c r="C5010" t="s">
        <v>17</v>
      </c>
      <c r="D5010" s="1">
        <v>45301.341562499998</v>
      </c>
      <c r="E5010" s="18" t="s">
        <v>11</v>
      </c>
      <c r="F5010" s="13" t="s">
        <v>16</v>
      </c>
      <c r="G5010" t="s">
        <v>14</v>
      </c>
      <c r="H5010">
        <v>0</v>
      </c>
      <c r="I5010" s="2"/>
      <c r="J5010" s="4">
        <v>0</v>
      </c>
      <c r="K5010" t="str">
        <f>IF((LEN(relatorio_Ananindeua[[#This Row],[CIF/CPF/CNPJ]])=14),relatorio_Ananindeua[[#This Row],[CIF/CPF/CNPJ]],relatorio_Ananindeua[[#This Row],[Coluna2]])</f>
        <v>37928597000149</v>
      </c>
      <c r="L5010" t="str">
        <f t="shared" ref="L5010:L5073" si="79">_xlfn.CONCAT(LEFT(A5010,3),REPT("*",6),RIGHT(A5010,2))</f>
        <v>379******49</v>
      </c>
    </row>
    <row r="5011" spans="1:12" x14ac:dyDescent="0.25">
      <c r="A5011" t="s">
        <v>10352</v>
      </c>
      <c r="B5011" t="s">
        <v>10353</v>
      </c>
      <c r="C5011" t="s">
        <v>32</v>
      </c>
      <c r="D5011" s="1">
        <v>45301.399594907409</v>
      </c>
      <c r="E5011" s="18" t="s">
        <v>11</v>
      </c>
      <c r="F5011" s="13" t="s">
        <v>16</v>
      </c>
      <c r="G5011" t="s">
        <v>14</v>
      </c>
      <c r="H5011">
        <v>0</v>
      </c>
      <c r="I5011" s="2"/>
      <c r="J5011" s="4">
        <v>0</v>
      </c>
      <c r="K5011" t="str">
        <f>IF((LEN(relatorio_Ananindeua[[#This Row],[CIF/CPF/CNPJ]])=14),relatorio_Ananindeua[[#This Row],[CIF/CPF/CNPJ]],relatorio_Ananindeua[[#This Row],[Coluna2]])</f>
        <v>53427775000104</v>
      </c>
      <c r="L5011" t="str">
        <f t="shared" si="79"/>
        <v>534******04</v>
      </c>
    </row>
    <row r="5012" spans="1:12" x14ac:dyDescent="0.25">
      <c r="A5012" t="s">
        <v>956</v>
      </c>
      <c r="B5012" t="s">
        <v>957</v>
      </c>
      <c r="C5012" t="s">
        <v>21</v>
      </c>
      <c r="D5012" s="1">
        <v>45301.40996527778</v>
      </c>
      <c r="E5012" s="18" t="s">
        <v>11</v>
      </c>
      <c r="F5012" s="13" t="s">
        <v>19</v>
      </c>
      <c r="G5012" t="s">
        <v>13496</v>
      </c>
      <c r="H5012">
        <v>0</v>
      </c>
      <c r="I5012" s="2"/>
      <c r="J5012" s="4">
        <v>590.72</v>
      </c>
      <c r="K5012" t="str">
        <f>IF((LEN(relatorio_Ananindeua[[#This Row],[CIF/CPF/CNPJ]])=14),relatorio_Ananindeua[[#This Row],[CIF/CPF/CNPJ]],relatorio_Ananindeua[[#This Row],[Coluna2]])</f>
        <v>17454167000125</v>
      </c>
      <c r="L5012" t="str">
        <f t="shared" si="79"/>
        <v>174******25</v>
      </c>
    </row>
    <row r="5013" spans="1:12" x14ac:dyDescent="0.25">
      <c r="A5013" t="s">
        <v>956</v>
      </c>
      <c r="B5013" t="s">
        <v>957</v>
      </c>
      <c r="C5013" t="s">
        <v>21</v>
      </c>
      <c r="D5013" s="1">
        <v>45301.460196759261</v>
      </c>
      <c r="E5013" s="18" t="s">
        <v>11</v>
      </c>
      <c r="F5013" s="13" t="s">
        <v>19</v>
      </c>
      <c r="G5013" t="s">
        <v>13496</v>
      </c>
      <c r="H5013">
        <v>0</v>
      </c>
      <c r="I5013" s="2"/>
      <c r="J5013" s="4">
        <v>10237.43</v>
      </c>
      <c r="K5013" t="str">
        <f>IF((LEN(relatorio_Ananindeua[[#This Row],[CIF/CPF/CNPJ]])=14),relatorio_Ananindeua[[#This Row],[CIF/CPF/CNPJ]],relatorio_Ananindeua[[#This Row],[Coluna2]])</f>
        <v>17454167000125</v>
      </c>
      <c r="L5013" t="str">
        <f t="shared" si="79"/>
        <v>174******25</v>
      </c>
    </row>
    <row r="5014" spans="1:12" x14ac:dyDescent="0.25">
      <c r="A5014" t="s">
        <v>956</v>
      </c>
      <c r="B5014" t="s">
        <v>957</v>
      </c>
      <c r="C5014" t="s">
        <v>21</v>
      </c>
      <c r="D5014" s="1">
        <v>45301.463564814818</v>
      </c>
      <c r="E5014" s="18" t="s">
        <v>11</v>
      </c>
      <c r="F5014" s="13" t="s">
        <v>19</v>
      </c>
      <c r="G5014" t="s">
        <v>13496</v>
      </c>
      <c r="H5014">
        <v>0</v>
      </c>
      <c r="I5014" s="2"/>
      <c r="J5014" s="4">
        <v>40</v>
      </c>
      <c r="K5014" t="str">
        <f>IF((LEN(relatorio_Ananindeua[[#This Row],[CIF/CPF/CNPJ]])=14),relatorio_Ananindeua[[#This Row],[CIF/CPF/CNPJ]],relatorio_Ananindeua[[#This Row],[Coluna2]])</f>
        <v>17454167000125</v>
      </c>
      <c r="L5014" t="str">
        <f t="shared" si="79"/>
        <v>174******25</v>
      </c>
    </row>
    <row r="5015" spans="1:12" x14ac:dyDescent="0.25">
      <c r="A5015" t="s">
        <v>2106</v>
      </c>
      <c r="B5015" t="s">
        <v>2107</v>
      </c>
      <c r="C5015" t="s">
        <v>17</v>
      </c>
      <c r="D5015" s="1">
        <v>45301.5859837963</v>
      </c>
      <c r="E5015" s="18" t="s">
        <v>11</v>
      </c>
      <c r="F5015" s="13" t="s">
        <v>16</v>
      </c>
      <c r="G5015" t="s">
        <v>14</v>
      </c>
      <c r="H5015">
        <v>0</v>
      </c>
      <c r="I5015" s="2"/>
      <c r="J5015" s="4">
        <v>0</v>
      </c>
      <c r="K5015" t="str">
        <f>IF((LEN(relatorio_Ananindeua[[#This Row],[CIF/CPF/CNPJ]])=14),relatorio_Ananindeua[[#This Row],[CIF/CPF/CNPJ]],relatorio_Ananindeua[[#This Row],[Coluna2]])</f>
        <v>27057692000160</v>
      </c>
      <c r="L5015" t="str">
        <f t="shared" si="79"/>
        <v>270******60</v>
      </c>
    </row>
    <row r="5016" spans="1:12" x14ac:dyDescent="0.25">
      <c r="A5016" t="s">
        <v>9725</v>
      </c>
      <c r="B5016" t="s">
        <v>9726</v>
      </c>
      <c r="C5016" t="s">
        <v>37</v>
      </c>
      <c r="D5016" s="1">
        <v>45301.629178240742</v>
      </c>
      <c r="E5016" s="18" t="s">
        <v>11</v>
      </c>
      <c r="F5016" s="13" t="s">
        <v>16</v>
      </c>
      <c r="G5016" t="s">
        <v>13496</v>
      </c>
      <c r="H5016">
        <v>0</v>
      </c>
      <c r="I5016" s="2"/>
      <c r="J5016" s="4">
        <v>61.16</v>
      </c>
      <c r="K5016" t="str">
        <f>IF((LEN(relatorio_Ananindeua[[#This Row],[CIF/CPF/CNPJ]])=14),relatorio_Ananindeua[[#This Row],[CIF/CPF/CNPJ]],relatorio_Ananindeua[[#This Row],[Coluna2]])</f>
        <v>52102405000134</v>
      </c>
      <c r="L5016" t="str">
        <f t="shared" si="79"/>
        <v>521******34</v>
      </c>
    </row>
    <row r="5017" spans="1:12" x14ac:dyDescent="0.25">
      <c r="A5017" t="s">
        <v>4836</v>
      </c>
      <c r="B5017" t="s">
        <v>4837</v>
      </c>
      <c r="C5017" t="s">
        <v>17</v>
      </c>
      <c r="D5017" s="1">
        <v>45301.650821759256</v>
      </c>
      <c r="E5017" s="18" t="s">
        <v>11</v>
      </c>
      <c r="F5017" s="13" t="s">
        <v>16</v>
      </c>
      <c r="G5017" t="s">
        <v>14</v>
      </c>
      <c r="H5017">
        <v>0</v>
      </c>
      <c r="I5017" s="2"/>
      <c r="J5017" s="4">
        <v>0</v>
      </c>
      <c r="K5017" t="str">
        <f>IF((LEN(relatorio_Ananindeua[[#This Row],[CIF/CPF/CNPJ]])=14),relatorio_Ananindeua[[#This Row],[CIF/CPF/CNPJ]],relatorio_Ananindeua[[#This Row],[Coluna2]])</f>
        <v>39737980000145</v>
      </c>
      <c r="L5017" t="str">
        <f t="shared" si="79"/>
        <v>397******45</v>
      </c>
    </row>
    <row r="5018" spans="1:12" x14ac:dyDescent="0.25">
      <c r="A5018" t="s">
        <v>2026</v>
      </c>
      <c r="B5018" t="s">
        <v>2027</v>
      </c>
      <c r="C5018" t="s">
        <v>17</v>
      </c>
      <c r="D5018" s="1">
        <v>45301.748055555552</v>
      </c>
      <c r="E5018" s="18" t="s">
        <v>11</v>
      </c>
      <c r="F5018" s="13" t="s">
        <v>16</v>
      </c>
      <c r="G5018" t="s">
        <v>14</v>
      </c>
      <c r="H5018">
        <v>0</v>
      </c>
      <c r="I5018" s="2"/>
      <c r="J5018" s="4">
        <v>0</v>
      </c>
      <c r="K5018" t="str">
        <f>IF((LEN(relatorio_Ananindeua[[#This Row],[CIF/CPF/CNPJ]])=14),relatorio_Ananindeua[[#This Row],[CIF/CPF/CNPJ]],relatorio_Ananindeua[[#This Row],[Coluna2]])</f>
        <v>26595689000138</v>
      </c>
      <c r="L5018" t="str">
        <f t="shared" si="79"/>
        <v>265******38</v>
      </c>
    </row>
    <row r="5019" spans="1:12" x14ac:dyDescent="0.25">
      <c r="A5019" t="s">
        <v>66</v>
      </c>
      <c r="B5019" t="s">
        <v>67</v>
      </c>
      <c r="C5019" t="s">
        <v>20</v>
      </c>
      <c r="D5019" s="1">
        <v>45302</v>
      </c>
      <c r="E5019" s="18" t="s">
        <v>11</v>
      </c>
      <c r="F5019" s="13" t="s">
        <v>19</v>
      </c>
      <c r="G5019" t="s">
        <v>13496</v>
      </c>
      <c r="H5019">
        <v>0</v>
      </c>
      <c r="I5019" s="2"/>
      <c r="J5019" s="4">
        <v>19.21</v>
      </c>
      <c r="K5019" t="str">
        <f>IF((LEN(relatorio_Ananindeua[[#This Row],[CIF/CPF/CNPJ]])=14),relatorio_Ananindeua[[#This Row],[CIF/CPF/CNPJ]],relatorio_Ananindeua[[#This Row],[Coluna2]])</f>
        <v>05099585000162</v>
      </c>
      <c r="L5019" t="str">
        <f t="shared" si="79"/>
        <v>050******62</v>
      </c>
    </row>
    <row r="5020" spans="1:12" x14ac:dyDescent="0.25">
      <c r="A5020" t="s">
        <v>6904</v>
      </c>
      <c r="B5020" t="s">
        <v>6905</v>
      </c>
      <c r="C5020" t="s">
        <v>20</v>
      </c>
      <c r="D5020" s="1">
        <v>45302</v>
      </c>
      <c r="E5020" s="18" t="s">
        <v>11</v>
      </c>
      <c r="F5020" s="13" t="s">
        <v>19</v>
      </c>
      <c r="G5020" t="s">
        <v>13496</v>
      </c>
      <c r="H5020">
        <v>0</v>
      </c>
      <c r="I5020" s="2"/>
      <c r="J5020" s="4">
        <v>155.75</v>
      </c>
      <c r="K5020" t="str">
        <f>IF((LEN(relatorio_Ananindeua[[#This Row],[CIF/CPF/CNPJ]])=14),relatorio_Ananindeua[[#This Row],[CIF/CPF/CNPJ]],relatorio_Ananindeua[[#This Row],[Coluna2]])</f>
        <v>46201083002393</v>
      </c>
      <c r="L5020" t="str">
        <f t="shared" si="79"/>
        <v>462******93</v>
      </c>
    </row>
    <row r="5021" spans="1:12" x14ac:dyDescent="0.25">
      <c r="A5021" t="s">
        <v>13467</v>
      </c>
      <c r="B5021" t="s">
        <v>13466</v>
      </c>
      <c r="C5021" t="s">
        <v>21</v>
      </c>
      <c r="D5021" s="1">
        <v>45302</v>
      </c>
      <c r="E5021" s="18" t="s">
        <v>11</v>
      </c>
      <c r="F5021" s="13" t="s">
        <v>19</v>
      </c>
      <c r="G5021" t="s">
        <v>13496</v>
      </c>
      <c r="H5021">
        <v>0</v>
      </c>
      <c r="I5021" s="2"/>
      <c r="J5021" s="4">
        <v>668.69</v>
      </c>
      <c r="K5021" t="str">
        <f>IF((LEN(relatorio_Ananindeua[[#This Row],[CIF/CPF/CNPJ]])=14),relatorio_Ananindeua[[#This Row],[CIF/CPF/CNPJ]],relatorio_Ananindeua[[#This Row],[Coluna2]])</f>
        <v>60975737005978</v>
      </c>
      <c r="L5021" t="str">
        <f t="shared" si="79"/>
        <v>609******78</v>
      </c>
    </row>
    <row r="5022" spans="1:12" x14ac:dyDescent="0.25">
      <c r="A5022" t="s">
        <v>2818</v>
      </c>
      <c r="B5022" t="s">
        <v>2819</v>
      </c>
      <c r="C5022" t="s">
        <v>34</v>
      </c>
      <c r="D5022" s="1">
        <v>45302.059247685182</v>
      </c>
      <c r="E5022" s="18" t="s">
        <v>11</v>
      </c>
      <c r="F5022" s="13" t="s">
        <v>16</v>
      </c>
      <c r="G5022" t="s">
        <v>14</v>
      </c>
      <c r="H5022">
        <v>0</v>
      </c>
      <c r="I5022" s="2"/>
      <c r="J5022" s="4">
        <v>0</v>
      </c>
      <c r="K5022" t="str">
        <f>IF((LEN(relatorio_Ananindeua[[#This Row],[CIF/CPF/CNPJ]])=14),relatorio_Ananindeua[[#This Row],[CIF/CPF/CNPJ]],relatorio_Ananindeua[[#This Row],[Coluna2]])</f>
        <v>30502745000110</v>
      </c>
      <c r="L5022" t="str">
        <f t="shared" si="79"/>
        <v>305******10</v>
      </c>
    </row>
    <row r="5023" spans="1:12" x14ac:dyDescent="0.25">
      <c r="A5023" t="s">
        <v>10390</v>
      </c>
      <c r="B5023" t="s">
        <v>10391</v>
      </c>
      <c r="C5023" t="s">
        <v>32</v>
      </c>
      <c r="D5023" s="1">
        <v>45302.066180555557</v>
      </c>
      <c r="E5023" s="18" t="s">
        <v>11</v>
      </c>
      <c r="F5023" s="13" t="s">
        <v>16</v>
      </c>
      <c r="G5023" t="s">
        <v>14</v>
      </c>
      <c r="H5023">
        <v>0</v>
      </c>
      <c r="I5023" s="2"/>
      <c r="J5023" s="4">
        <v>0</v>
      </c>
      <c r="K5023" t="str">
        <f>IF((LEN(relatorio_Ananindeua[[#This Row],[CIF/CPF/CNPJ]])=14),relatorio_Ananindeua[[#This Row],[CIF/CPF/CNPJ]],relatorio_Ananindeua[[#This Row],[Coluna2]])</f>
        <v>53436789000194</v>
      </c>
      <c r="L5023" t="str">
        <f t="shared" si="79"/>
        <v>534******94</v>
      </c>
    </row>
    <row r="5024" spans="1:12" x14ac:dyDescent="0.25">
      <c r="A5024" t="s">
        <v>10120</v>
      </c>
      <c r="B5024" t="s">
        <v>10121</v>
      </c>
      <c r="C5024" t="s">
        <v>34</v>
      </c>
      <c r="D5024" s="1">
        <v>45302.06621527778</v>
      </c>
      <c r="E5024" s="18" t="s">
        <v>11</v>
      </c>
      <c r="F5024" s="13" t="s">
        <v>16</v>
      </c>
      <c r="G5024" t="s">
        <v>14</v>
      </c>
      <c r="H5024">
        <v>0</v>
      </c>
      <c r="I5024" s="2"/>
      <c r="J5024" s="4">
        <v>0</v>
      </c>
      <c r="K5024" t="str">
        <f>IF((LEN(relatorio_Ananindeua[[#This Row],[CIF/CPF/CNPJ]])=14),relatorio_Ananindeua[[#This Row],[CIF/CPF/CNPJ]],relatorio_Ananindeua[[#This Row],[Coluna2]])</f>
        <v>53271015000150</v>
      </c>
      <c r="L5024" t="str">
        <f t="shared" si="79"/>
        <v>532******50</v>
      </c>
    </row>
    <row r="5025" spans="1:12" x14ac:dyDescent="0.25">
      <c r="A5025" t="s">
        <v>8418</v>
      </c>
      <c r="B5025" t="s">
        <v>8419</v>
      </c>
      <c r="C5025" t="s">
        <v>34</v>
      </c>
      <c r="D5025" s="1">
        <v>45302.066238425927</v>
      </c>
      <c r="E5025" s="18" t="s">
        <v>11</v>
      </c>
      <c r="F5025" s="13" t="s">
        <v>16</v>
      </c>
      <c r="G5025" t="s">
        <v>14</v>
      </c>
      <c r="H5025">
        <v>0</v>
      </c>
      <c r="I5025" s="2"/>
      <c r="J5025" s="4">
        <v>0</v>
      </c>
      <c r="K5025" t="str">
        <f>IF((LEN(relatorio_Ananindeua[[#This Row],[CIF/CPF/CNPJ]])=14),relatorio_Ananindeua[[#This Row],[CIF/CPF/CNPJ]],relatorio_Ananindeua[[#This Row],[Coluna2]])</f>
        <v>49778899000167</v>
      </c>
      <c r="L5025" t="str">
        <f t="shared" si="79"/>
        <v>497******67</v>
      </c>
    </row>
    <row r="5026" spans="1:12" x14ac:dyDescent="0.25">
      <c r="A5026" t="s">
        <v>10404</v>
      </c>
      <c r="B5026" t="s">
        <v>10405</v>
      </c>
      <c r="C5026" t="s">
        <v>32</v>
      </c>
      <c r="D5026" s="1">
        <v>45302.073113425926</v>
      </c>
      <c r="E5026" s="18" t="s">
        <v>11</v>
      </c>
      <c r="F5026" s="13" t="s">
        <v>16</v>
      </c>
      <c r="G5026" t="s">
        <v>14</v>
      </c>
      <c r="H5026">
        <v>0</v>
      </c>
      <c r="I5026" s="2"/>
      <c r="J5026" s="4">
        <v>0</v>
      </c>
      <c r="K5026" t="str">
        <f>IF((LEN(relatorio_Ananindeua[[#This Row],[CIF/CPF/CNPJ]])=14),relatorio_Ananindeua[[#This Row],[CIF/CPF/CNPJ]],relatorio_Ananindeua[[#This Row],[Coluna2]])</f>
        <v>53445330000157</v>
      </c>
      <c r="L5026" t="str">
        <f t="shared" si="79"/>
        <v>534******57</v>
      </c>
    </row>
    <row r="5027" spans="1:12" x14ac:dyDescent="0.25">
      <c r="A5027" t="s">
        <v>10402</v>
      </c>
      <c r="B5027" t="s">
        <v>10403</v>
      </c>
      <c r="C5027" t="s">
        <v>32</v>
      </c>
      <c r="D5027" s="1">
        <v>45302.073148148149</v>
      </c>
      <c r="E5027" s="18" t="s">
        <v>11</v>
      </c>
      <c r="F5027" s="13" t="s">
        <v>16</v>
      </c>
      <c r="G5027" t="s">
        <v>14</v>
      </c>
      <c r="H5027">
        <v>0</v>
      </c>
      <c r="I5027" s="2"/>
      <c r="J5027" s="4">
        <v>0</v>
      </c>
      <c r="K5027" t="str">
        <f>IF((LEN(relatorio_Ananindeua[[#This Row],[CIF/CPF/CNPJ]])=14),relatorio_Ananindeua[[#This Row],[CIF/CPF/CNPJ]],relatorio_Ananindeua[[#This Row],[Coluna2]])</f>
        <v>53445245000199</v>
      </c>
      <c r="L5027" t="str">
        <f t="shared" si="79"/>
        <v>534******99</v>
      </c>
    </row>
    <row r="5028" spans="1:12" x14ac:dyDescent="0.25">
      <c r="A5028" t="s">
        <v>10398</v>
      </c>
      <c r="B5028" t="s">
        <v>10399</v>
      </c>
      <c r="C5028" t="s">
        <v>32</v>
      </c>
      <c r="D5028" s="1">
        <v>45302.073171296295</v>
      </c>
      <c r="E5028" s="18" t="s">
        <v>11</v>
      </c>
      <c r="F5028" s="13" t="s">
        <v>16</v>
      </c>
      <c r="G5028" t="s">
        <v>14</v>
      </c>
      <c r="H5028">
        <v>0</v>
      </c>
      <c r="I5028" s="2"/>
      <c r="J5028" s="4">
        <v>0</v>
      </c>
      <c r="K5028" t="str">
        <f>IF((LEN(relatorio_Ananindeua[[#This Row],[CIF/CPF/CNPJ]])=14),relatorio_Ananindeua[[#This Row],[CIF/CPF/CNPJ]],relatorio_Ananindeua[[#This Row],[Coluna2]])</f>
        <v>53444159000161</v>
      </c>
      <c r="L5028" t="str">
        <f t="shared" si="79"/>
        <v>534******61</v>
      </c>
    </row>
    <row r="5029" spans="1:12" x14ac:dyDescent="0.25">
      <c r="A5029" t="s">
        <v>10414</v>
      </c>
      <c r="B5029" t="s">
        <v>10415</v>
      </c>
      <c r="C5029" t="s">
        <v>32</v>
      </c>
      <c r="D5029" s="1">
        <v>45302.073171296295</v>
      </c>
      <c r="E5029" s="18" t="s">
        <v>11</v>
      </c>
      <c r="F5029" s="13" t="s">
        <v>16</v>
      </c>
      <c r="G5029" t="s">
        <v>14</v>
      </c>
      <c r="H5029">
        <v>0</v>
      </c>
      <c r="I5029" s="2"/>
      <c r="J5029" s="4">
        <v>0</v>
      </c>
      <c r="K5029" t="str">
        <f>IF((LEN(relatorio_Ananindeua[[#This Row],[CIF/CPF/CNPJ]])=14),relatorio_Ananindeua[[#This Row],[CIF/CPF/CNPJ]],relatorio_Ananindeua[[#This Row],[Coluna2]])</f>
        <v>53451037000100</v>
      </c>
      <c r="L5029" t="str">
        <f t="shared" si="79"/>
        <v>534******00</v>
      </c>
    </row>
    <row r="5030" spans="1:12" x14ac:dyDescent="0.25">
      <c r="A5030" t="s">
        <v>3636</v>
      </c>
      <c r="B5030" t="s">
        <v>3637</v>
      </c>
      <c r="C5030" t="s">
        <v>34</v>
      </c>
      <c r="D5030" s="1">
        <v>45302.087152777778</v>
      </c>
      <c r="E5030" s="18" t="s">
        <v>11</v>
      </c>
      <c r="F5030" s="13" t="s">
        <v>16</v>
      </c>
      <c r="G5030" t="s">
        <v>14</v>
      </c>
      <c r="H5030">
        <v>0</v>
      </c>
      <c r="I5030" s="2"/>
      <c r="J5030" s="4">
        <v>0</v>
      </c>
      <c r="K5030" t="str">
        <f>IF((LEN(relatorio_Ananindeua[[#This Row],[CIF/CPF/CNPJ]])=14),relatorio_Ananindeua[[#This Row],[CIF/CPF/CNPJ]],relatorio_Ananindeua[[#This Row],[Coluna2]])</f>
        <v>34386476000124</v>
      </c>
      <c r="L5030" t="str">
        <f t="shared" si="79"/>
        <v>343******24</v>
      </c>
    </row>
    <row r="5031" spans="1:12" x14ac:dyDescent="0.25">
      <c r="A5031" t="s">
        <v>4950</v>
      </c>
      <c r="B5031" t="s">
        <v>4951</v>
      </c>
      <c r="C5031" t="s">
        <v>34</v>
      </c>
      <c r="D5031" s="1">
        <v>45302.087164351855</v>
      </c>
      <c r="E5031" s="18" t="s">
        <v>11</v>
      </c>
      <c r="F5031" s="13" t="s">
        <v>16</v>
      </c>
      <c r="G5031" t="s">
        <v>14</v>
      </c>
      <c r="H5031">
        <v>0</v>
      </c>
      <c r="I5031" s="2"/>
      <c r="J5031" s="4">
        <v>0</v>
      </c>
      <c r="K5031" t="str">
        <f>IF((LEN(relatorio_Ananindeua[[#This Row],[CIF/CPF/CNPJ]])=14),relatorio_Ananindeua[[#This Row],[CIF/CPF/CNPJ]],relatorio_Ananindeua[[#This Row],[Coluna2]])</f>
        <v>40173956000100</v>
      </c>
      <c r="L5031" t="str">
        <f t="shared" si="79"/>
        <v>401******00</v>
      </c>
    </row>
    <row r="5032" spans="1:12" x14ac:dyDescent="0.25">
      <c r="A5032" t="s">
        <v>10382</v>
      </c>
      <c r="B5032" t="s">
        <v>10383</v>
      </c>
      <c r="C5032" t="s">
        <v>34</v>
      </c>
      <c r="D5032" s="1">
        <v>45302.100891203707</v>
      </c>
      <c r="E5032" s="18" t="s">
        <v>11</v>
      </c>
      <c r="F5032" s="13" t="s">
        <v>16</v>
      </c>
      <c r="G5032" t="s">
        <v>14</v>
      </c>
      <c r="H5032">
        <v>0</v>
      </c>
      <c r="I5032" s="2"/>
      <c r="J5032" s="4">
        <v>0</v>
      </c>
      <c r="K5032" t="str">
        <f>IF((LEN(relatorio_Ananindeua[[#This Row],[CIF/CPF/CNPJ]])=14),relatorio_Ananindeua[[#This Row],[CIF/CPF/CNPJ]],relatorio_Ananindeua[[#This Row],[Coluna2]])</f>
        <v>53435746000194</v>
      </c>
      <c r="L5032" t="str">
        <f t="shared" si="79"/>
        <v>534******94</v>
      </c>
    </row>
    <row r="5033" spans="1:12" x14ac:dyDescent="0.25">
      <c r="A5033" t="s">
        <v>10396</v>
      </c>
      <c r="B5033" t="s">
        <v>10397</v>
      </c>
      <c r="C5033" t="s">
        <v>32</v>
      </c>
      <c r="D5033" s="1">
        <v>45302.100925925923</v>
      </c>
      <c r="E5033" s="18" t="s">
        <v>11</v>
      </c>
      <c r="F5033" s="13" t="s">
        <v>16</v>
      </c>
      <c r="G5033" t="s">
        <v>14</v>
      </c>
      <c r="H5033">
        <v>0</v>
      </c>
      <c r="I5033" s="2"/>
      <c r="J5033" s="4">
        <v>0</v>
      </c>
      <c r="K5033" t="str">
        <f>IF((LEN(relatorio_Ananindeua[[#This Row],[CIF/CPF/CNPJ]])=14),relatorio_Ananindeua[[#This Row],[CIF/CPF/CNPJ]],relatorio_Ananindeua[[#This Row],[Coluna2]])</f>
        <v>53444125000177</v>
      </c>
      <c r="L5033" t="str">
        <f t="shared" si="79"/>
        <v>534******77</v>
      </c>
    </row>
    <row r="5034" spans="1:12" x14ac:dyDescent="0.25">
      <c r="A5034" t="s">
        <v>10416</v>
      </c>
      <c r="B5034" t="s">
        <v>10417</v>
      </c>
      <c r="C5034" t="s">
        <v>32</v>
      </c>
      <c r="D5034" s="1">
        <v>45302.107847222222</v>
      </c>
      <c r="E5034" s="18" t="s">
        <v>11</v>
      </c>
      <c r="F5034" s="13" t="s">
        <v>16</v>
      </c>
      <c r="G5034" t="s">
        <v>14</v>
      </c>
      <c r="H5034">
        <v>0</v>
      </c>
      <c r="I5034" s="2"/>
      <c r="J5034" s="4">
        <v>0</v>
      </c>
      <c r="K5034" t="str">
        <f>IF((LEN(relatorio_Ananindeua[[#This Row],[CIF/CPF/CNPJ]])=14),relatorio_Ananindeua[[#This Row],[CIF/CPF/CNPJ]],relatorio_Ananindeua[[#This Row],[Coluna2]])</f>
        <v>53452707000103</v>
      </c>
      <c r="L5034" t="str">
        <f t="shared" si="79"/>
        <v>534******03</v>
      </c>
    </row>
    <row r="5035" spans="1:12" x14ac:dyDescent="0.25">
      <c r="A5035" t="s">
        <v>10418</v>
      </c>
      <c r="B5035" t="s">
        <v>10419</v>
      </c>
      <c r="C5035" t="s">
        <v>32</v>
      </c>
      <c r="D5035" s="1">
        <v>45302.107847222222</v>
      </c>
      <c r="E5035" s="18" t="s">
        <v>11</v>
      </c>
      <c r="F5035" s="13" t="s">
        <v>16</v>
      </c>
      <c r="G5035" t="s">
        <v>14</v>
      </c>
      <c r="H5035">
        <v>0</v>
      </c>
      <c r="I5035" s="2"/>
      <c r="J5035" s="4">
        <v>0</v>
      </c>
      <c r="K5035" t="str">
        <f>IF((LEN(relatorio_Ananindeua[[#This Row],[CIF/CPF/CNPJ]])=14),relatorio_Ananindeua[[#This Row],[CIF/CPF/CNPJ]],relatorio_Ananindeua[[#This Row],[Coluna2]])</f>
        <v>53453136000113</v>
      </c>
      <c r="L5035" t="str">
        <f t="shared" si="79"/>
        <v>534******13</v>
      </c>
    </row>
    <row r="5036" spans="1:12" x14ac:dyDescent="0.25">
      <c r="A5036" t="s">
        <v>8346</v>
      </c>
      <c r="B5036" t="s">
        <v>8347</v>
      </c>
      <c r="C5036" t="s">
        <v>34</v>
      </c>
      <c r="D5036" s="1">
        <v>45302.212025462963</v>
      </c>
      <c r="E5036" s="18" t="s">
        <v>11</v>
      </c>
      <c r="F5036" s="13" t="s">
        <v>16</v>
      </c>
      <c r="G5036" t="s">
        <v>14</v>
      </c>
      <c r="H5036">
        <v>0</v>
      </c>
      <c r="I5036" s="2"/>
      <c r="J5036" s="4">
        <v>0</v>
      </c>
      <c r="K5036" t="str">
        <f>IF((LEN(relatorio_Ananindeua[[#This Row],[CIF/CPF/CNPJ]])=14),relatorio_Ananindeua[[#This Row],[CIF/CPF/CNPJ]],relatorio_Ananindeua[[#This Row],[Coluna2]])</f>
        <v>49639053000146</v>
      </c>
      <c r="L5036" t="str">
        <f t="shared" si="79"/>
        <v>496******46</v>
      </c>
    </row>
    <row r="5037" spans="1:12" x14ac:dyDescent="0.25">
      <c r="A5037" t="s">
        <v>3798</v>
      </c>
      <c r="B5037" t="s">
        <v>3799</v>
      </c>
      <c r="C5037" t="s">
        <v>34</v>
      </c>
      <c r="D5037" s="1">
        <v>45302.212037037039</v>
      </c>
      <c r="E5037" s="18" t="s">
        <v>11</v>
      </c>
      <c r="F5037" s="13" t="s">
        <v>16</v>
      </c>
      <c r="G5037" t="s">
        <v>14</v>
      </c>
      <c r="H5037">
        <v>0</v>
      </c>
      <c r="I5037" s="2"/>
      <c r="J5037" s="4">
        <v>0</v>
      </c>
      <c r="K5037" t="str">
        <f>IF((LEN(relatorio_Ananindeua[[#This Row],[CIF/CPF/CNPJ]])=14),relatorio_Ananindeua[[#This Row],[CIF/CPF/CNPJ]],relatorio_Ananindeua[[#This Row],[Coluna2]])</f>
        <v>34919253000185</v>
      </c>
      <c r="L5037" t="str">
        <f t="shared" si="79"/>
        <v>349******85</v>
      </c>
    </row>
    <row r="5038" spans="1:12" x14ac:dyDescent="0.25">
      <c r="A5038" t="s">
        <v>10408</v>
      </c>
      <c r="B5038" t="s">
        <v>10409</v>
      </c>
      <c r="C5038" t="s">
        <v>32</v>
      </c>
      <c r="D5038" s="1">
        <v>45302.225891203707</v>
      </c>
      <c r="E5038" s="18" t="s">
        <v>11</v>
      </c>
      <c r="F5038" s="13" t="s">
        <v>16</v>
      </c>
      <c r="G5038" t="s">
        <v>14</v>
      </c>
      <c r="H5038">
        <v>0</v>
      </c>
      <c r="I5038" s="2"/>
      <c r="J5038" s="4">
        <v>0</v>
      </c>
      <c r="K5038" t="str">
        <f>IF((LEN(relatorio_Ananindeua[[#This Row],[CIF/CPF/CNPJ]])=14),relatorio_Ananindeua[[#This Row],[CIF/CPF/CNPJ]],relatorio_Ananindeua[[#This Row],[Coluna2]])</f>
        <v>53446432000197</v>
      </c>
      <c r="L5038" t="str">
        <f t="shared" si="79"/>
        <v>534******97</v>
      </c>
    </row>
    <row r="5039" spans="1:12" x14ac:dyDescent="0.25">
      <c r="A5039" t="s">
        <v>9703</v>
      </c>
      <c r="B5039" t="s">
        <v>9704</v>
      </c>
      <c r="C5039" t="s">
        <v>34</v>
      </c>
      <c r="D5039" s="1">
        <v>45302.225925925923</v>
      </c>
      <c r="E5039" s="18" t="s">
        <v>11</v>
      </c>
      <c r="F5039" s="13" t="s">
        <v>16</v>
      </c>
      <c r="G5039" t="s">
        <v>14</v>
      </c>
      <c r="H5039">
        <v>0</v>
      </c>
      <c r="I5039" s="2"/>
      <c r="J5039" s="4">
        <v>0</v>
      </c>
      <c r="K5039" t="str">
        <f>IF((LEN(relatorio_Ananindeua[[#This Row],[CIF/CPF/CNPJ]])=14),relatorio_Ananindeua[[#This Row],[CIF/CPF/CNPJ]],relatorio_Ananindeua[[#This Row],[Coluna2]])</f>
        <v>52039688000117</v>
      </c>
      <c r="L5039" t="str">
        <f t="shared" si="79"/>
        <v>520******17</v>
      </c>
    </row>
    <row r="5040" spans="1:12" x14ac:dyDescent="0.25">
      <c r="A5040" t="s">
        <v>1936</v>
      </c>
      <c r="B5040" t="s">
        <v>1937</v>
      </c>
      <c r="C5040" t="s">
        <v>34</v>
      </c>
      <c r="D5040" s="1">
        <v>45302.226030092592</v>
      </c>
      <c r="E5040" s="18" t="s">
        <v>11</v>
      </c>
      <c r="F5040" s="13" t="s">
        <v>16</v>
      </c>
      <c r="G5040" t="s">
        <v>14</v>
      </c>
      <c r="H5040">
        <v>0</v>
      </c>
      <c r="I5040" s="2"/>
      <c r="J5040" s="4">
        <v>0</v>
      </c>
      <c r="K5040" t="str">
        <f>IF((LEN(relatorio_Ananindeua[[#This Row],[CIF/CPF/CNPJ]])=14),relatorio_Ananindeua[[#This Row],[CIF/CPF/CNPJ]],relatorio_Ananindeua[[#This Row],[Coluna2]])</f>
        <v>25974554000110</v>
      </c>
      <c r="L5040" t="str">
        <f t="shared" si="79"/>
        <v>259******10</v>
      </c>
    </row>
    <row r="5041" spans="1:12" x14ac:dyDescent="0.25">
      <c r="A5041" t="s">
        <v>10412</v>
      </c>
      <c r="B5041" t="s">
        <v>10413</v>
      </c>
      <c r="C5041" t="s">
        <v>32</v>
      </c>
      <c r="D5041" s="1">
        <v>45302.226053240738</v>
      </c>
      <c r="E5041" s="18" t="s">
        <v>11</v>
      </c>
      <c r="F5041" s="13" t="s">
        <v>16</v>
      </c>
      <c r="G5041" t="s">
        <v>14</v>
      </c>
      <c r="H5041">
        <v>0</v>
      </c>
      <c r="I5041" s="2"/>
      <c r="J5041" s="4">
        <v>0</v>
      </c>
      <c r="K5041" t="str">
        <f>IF((LEN(relatorio_Ananindeua[[#This Row],[CIF/CPF/CNPJ]])=14),relatorio_Ananindeua[[#This Row],[CIF/CPF/CNPJ]],relatorio_Ananindeua[[#This Row],[Coluna2]])</f>
        <v>53450795000104</v>
      </c>
      <c r="L5041" t="str">
        <f t="shared" si="79"/>
        <v>534******04</v>
      </c>
    </row>
    <row r="5042" spans="1:12" x14ac:dyDescent="0.25">
      <c r="A5042" t="s">
        <v>10394</v>
      </c>
      <c r="B5042" t="s">
        <v>10395</v>
      </c>
      <c r="C5042" t="s">
        <v>32</v>
      </c>
      <c r="D5042" s="1">
        <v>45302.232835648145</v>
      </c>
      <c r="E5042" s="18" t="s">
        <v>11</v>
      </c>
      <c r="F5042" s="13" t="s">
        <v>16</v>
      </c>
      <c r="G5042" t="s">
        <v>14</v>
      </c>
      <c r="H5042">
        <v>0</v>
      </c>
      <c r="I5042" s="2"/>
      <c r="J5042" s="4">
        <v>0</v>
      </c>
      <c r="K5042" t="str">
        <f>IF((LEN(relatorio_Ananindeua[[#This Row],[CIF/CPF/CNPJ]])=14),relatorio_Ananindeua[[#This Row],[CIF/CPF/CNPJ]],relatorio_Ananindeua[[#This Row],[Coluna2]])</f>
        <v>53442540000191</v>
      </c>
      <c r="L5042" t="str">
        <f t="shared" si="79"/>
        <v>534******91</v>
      </c>
    </row>
    <row r="5043" spans="1:12" x14ac:dyDescent="0.25">
      <c r="A5043" t="s">
        <v>10392</v>
      </c>
      <c r="B5043" t="s">
        <v>10393</v>
      </c>
      <c r="C5043" t="s">
        <v>32</v>
      </c>
      <c r="D5043" s="1">
        <v>45302.232881944445</v>
      </c>
      <c r="E5043" s="18" t="s">
        <v>11</v>
      </c>
      <c r="F5043" s="13" t="s">
        <v>16</v>
      </c>
      <c r="G5043" t="s">
        <v>14</v>
      </c>
      <c r="H5043">
        <v>0</v>
      </c>
      <c r="I5043" s="2"/>
      <c r="J5043" s="4">
        <v>0</v>
      </c>
      <c r="K5043" t="str">
        <f>IF((LEN(relatorio_Ananindeua[[#This Row],[CIF/CPF/CNPJ]])=14),relatorio_Ananindeua[[#This Row],[CIF/CPF/CNPJ]],relatorio_Ananindeua[[#This Row],[Coluna2]])</f>
        <v>53438972000129</v>
      </c>
      <c r="L5043" t="str">
        <f t="shared" si="79"/>
        <v>534******29</v>
      </c>
    </row>
    <row r="5044" spans="1:12" x14ac:dyDescent="0.25">
      <c r="A5044" t="s">
        <v>10400</v>
      </c>
      <c r="B5044" t="s">
        <v>10401</v>
      </c>
      <c r="C5044" t="s">
        <v>32</v>
      </c>
      <c r="D5044" s="1">
        <v>45302.246724537035</v>
      </c>
      <c r="E5044" s="18" t="s">
        <v>11</v>
      </c>
      <c r="F5044" s="13" t="s">
        <v>16</v>
      </c>
      <c r="G5044" t="s">
        <v>14</v>
      </c>
      <c r="H5044">
        <v>0</v>
      </c>
      <c r="I5044" s="2"/>
      <c r="J5044" s="4">
        <v>0</v>
      </c>
      <c r="K5044" t="str">
        <f>IF((LEN(relatorio_Ananindeua[[#This Row],[CIF/CPF/CNPJ]])=14),relatorio_Ananindeua[[#This Row],[CIF/CPF/CNPJ]],relatorio_Ananindeua[[#This Row],[Coluna2]])</f>
        <v>53445142000129</v>
      </c>
      <c r="L5044" t="str">
        <f t="shared" si="79"/>
        <v>534******29</v>
      </c>
    </row>
    <row r="5045" spans="1:12" x14ac:dyDescent="0.25">
      <c r="A5045" t="s">
        <v>3947</v>
      </c>
      <c r="B5045" t="s">
        <v>3948</v>
      </c>
      <c r="C5045" t="s">
        <v>34</v>
      </c>
      <c r="D5045" s="1">
        <v>45302.246770833335</v>
      </c>
      <c r="E5045" s="18" t="s">
        <v>11</v>
      </c>
      <c r="F5045" s="13" t="s">
        <v>16</v>
      </c>
      <c r="G5045" t="s">
        <v>14</v>
      </c>
      <c r="H5045">
        <v>0</v>
      </c>
      <c r="I5045" s="2"/>
      <c r="J5045" s="4">
        <v>0</v>
      </c>
      <c r="K5045" t="str">
        <f>IF((LEN(relatorio_Ananindeua[[#This Row],[CIF/CPF/CNPJ]])=14),relatorio_Ananindeua[[#This Row],[CIF/CPF/CNPJ]],relatorio_Ananindeua[[#This Row],[Coluna2]])</f>
        <v>35512241000102</v>
      </c>
      <c r="L5045" t="str">
        <f t="shared" si="79"/>
        <v>355******02</v>
      </c>
    </row>
    <row r="5046" spans="1:12" x14ac:dyDescent="0.25">
      <c r="A5046" t="s">
        <v>10388</v>
      </c>
      <c r="B5046" t="s">
        <v>10389</v>
      </c>
      <c r="C5046" t="s">
        <v>32</v>
      </c>
      <c r="D5046" s="1">
        <v>45302.246817129628</v>
      </c>
      <c r="E5046" s="18" t="s">
        <v>11</v>
      </c>
      <c r="F5046" s="13" t="s">
        <v>16</v>
      </c>
      <c r="G5046" t="s">
        <v>14</v>
      </c>
      <c r="H5046">
        <v>0</v>
      </c>
      <c r="I5046" s="2"/>
      <c r="J5046" s="4">
        <v>0</v>
      </c>
      <c r="K5046" t="str">
        <f>IF((LEN(relatorio_Ananindeua[[#This Row],[CIF/CPF/CNPJ]])=14),relatorio_Ananindeua[[#This Row],[CIF/CPF/CNPJ]],relatorio_Ananindeua[[#This Row],[Coluna2]])</f>
        <v>53436674000108</v>
      </c>
      <c r="L5046" t="str">
        <f t="shared" si="79"/>
        <v>534******08</v>
      </c>
    </row>
    <row r="5047" spans="1:12" x14ac:dyDescent="0.25">
      <c r="A5047" t="s">
        <v>10314</v>
      </c>
      <c r="B5047" t="s">
        <v>10315</v>
      </c>
      <c r="C5047" t="s">
        <v>34</v>
      </c>
      <c r="D5047" s="1">
        <v>45302.260613425926</v>
      </c>
      <c r="E5047" s="18" t="s">
        <v>11</v>
      </c>
      <c r="F5047" s="13" t="s">
        <v>16</v>
      </c>
      <c r="G5047" t="s">
        <v>14</v>
      </c>
      <c r="H5047">
        <v>0</v>
      </c>
      <c r="I5047" s="2"/>
      <c r="J5047" s="4">
        <v>0</v>
      </c>
      <c r="K5047" t="str">
        <f>IF((LEN(relatorio_Ananindeua[[#This Row],[CIF/CPF/CNPJ]])=14),relatorio_Ananindeua[[#This Row],[CIF/CPF/CNPJ]],relatorio_Ananindeua[[#This Row],[Coluna2]])</f>
        <v>53414503000170</v>
      </c>
      <c r="L5047" t="str">
        <f t="shared" si="79"/>
        <v>534******70</v>
      </c>
    </row>
    <row r="5048" spans="1:12" x14ac:dyDescent="0.25">
      <c r="A5048" t="s">
        <v>10370</v>
      </c>
      <c r="B5048" t="s">
        <v>10371</v>
      </c>
      <c r="C5048" t="s">
        <v>34</v>
      </c>
      <c r="D5048" s="1">
        <v>45302.260625000003</v>
      </c>
      <c r="E5048" s="18" t="s">
        <v>11</v>
      </c>
      <c r="F5048" s="13" t="s">
        <v>16</v>
      </c>
      <c r="G5048" t="s">
        <v>14</v>
      </c>
      <c r="H5048">
        <v>0</v>
      </c>
      <c r="I5048" s="2"/>
      <c r="J5048" s="4">
        <v>0</v>
      </c>
      <c r="K5048" t="str">
        <f>IF((LEN(relatorio_Ananindeua[[#This Row],[CIF/CPF/CNPJ]])=14),relatorio_Ananindeua[[#This Row],[CIF/CPF/CNPJ]],relatorio_Ananindeua[[#This Row],[Coluna2]])</f>
        <v>53432052000101</v>
      </c>
      <c r="L5048" t="str">
        <f t="shared" si="79"/>
        <v>534******01</v>
      </c>
    </row>
    <row r="5049" spans="1:12" x14ac:dyDescent="0.25">
      <c r="A5049" t="s">
        <v>10070</v>
      </c>
      <c r="B5049" t="s">
        <v>10071</v>
      </c>
      <c r="C5049" t="s">
        <v>34</v>
      </c>
      <c r="D5049" s="1">
        <v>45302.260671296295</v>
      </c>
      <c r="E5049" s="18" t="s">
        <v>11</v>
      </c>
      <c r="F5049" s="13" t="s">
        <v>16</v>
      </c>
      <c r="G5049" t="s">
        <v>14</v>
      </c>
      <c r="H5049">
        <v>0</v>
      </c>
      <c r="I5049" s="2"/>
      <c r="J5049" s="4">
        <v>0</v>
      </c>
      <c r="K5049" t="str">
        <f>IF((LEN(relatorio_Ananindeua[[#This Row],[CIF/CPF/CNPJ]])=14),relatorio_Ananindeua[[#This Row],[CIF/CPF/CNPJ]],relatorio_Ananindeua[[#This Row],[Coluna2]])</f>
        <v>53045982000102</v>
      </c>
      <c r="L5049" t="str">
        <f t="shared" si="79"/>
        <v>530******02</v>
      </c>
    </row>
    <row r="5050" spans="1:12" x14ac:dyDescent="0.25">
      <c r="A5050" t="s">
        <v>10410</v>
      </c>
      <c r="B5050" t="s">
        <v>10411</v>
      </c>
      <c r="C5050" t="s">
        <v>32</v>
      </c>
      <c r="D5050" s="1">
        <v>45302.267557870371</v>
      </c>
      <c r="E5050" s="18" t="s">
        <v>11</v>
      </c>
      <c r="F5050" s="13" t="s">
        <v>16</v>
      </c>
      <c r="G5050" t="s">
        <v>14</v>
      </c>
      <c r="H5050">
        <v>0</v>
      </c>
      <c r="I5050" s="2"/>
      <c r="J5050" s="4">
        <v>0</v>
      </c>
      <c r="K5050" t="str">
        <f>IF((LEN(relatorio_Ananindeua[[#This Row],[CIF/CPF/CNPJ]])=14),relatorio_Ananindeua[[#This Row],[CIF/CPF/CNPJ]],relatorio_Ananindeua[[#This Row],[Coluna2]])</f>
        <v>53447103000160</v>
      </c>
      <c r="L5050" t="str">
        <f t="shared" si="79"/>
        <v>534******60</v>
      </c>
    </row>
    <row r="5051" spans="1:12" x14ac:dyDescent="0.25">
      <c r="A5051" t="s">
        <v>10406</v>
      </c>
      <c r="B5051" t="s">
        <v>10407</v>
      </c>
      <c r="C5051" t="s">
        <v>32</v>
      </c>
      <c r="D5051" s="1">
        <v>45302.274502314816</v>
      </c>
      <c r="E5051" s="18" t="s">
        <v>11</v>
      </c>
      <c r="F5051" s="13" t="s">
        <v>16</v>
      </c>
      <c r="G5051" t="s">
        <v>14</v>
      </c>
      <c r="H5051">
        <v>0</v>
      </c>
      <c r="I5051" s="2"/>
      <c r="J5051" s="4">
        <v>0</v>
      </c>
      <c r="K5051" t="str">
        <f>IF((LEN(relatorio_Ananindeua[[#This Row],[CIF/CPF/CNPJ]])=14),relatorio_Ananindeua[[#This Row],[CIF/CPF/CNPJ]],relatorio_Ananindeua[[#This Row],[Coluna2]])</f>
        <v>53445696000126</v>
      </c>
      <c r="L5051" t="str">
        <f t="shared" si="79"/>
        <v>534******26</v>
      </c>
    </row>
    <row r="5052" spans="1:12" x14ac:dyDescent="0.25">
      <c r="A5052" t="s">
        <v>10386</v>
      </c>
      <c r="B5052" t="s">
        <v>10387</v>
      </c>
      <c r="C5052" t="s">
        <v>34</v>
      </c>
      <c r="D5052" s="1">
        <v>45302.274537037039</v>
      </c>
      <c r="E5052" s="18" t="s">
        <v>11</v>
      </c>
      <c r="F5052" s="13" t="s">
        <v>16</v>
      </c>
      <c r="G5052" t="s">
        <v>14</v>
      </c>
      <c r="H5052">
        <v>0</v>
      </c>
      <c r="I5052" s="2"/>
      <c r="J5052" s="4">
        <v>0</v>
      </c>
      <c r="K5052" t="str">
        <f>IF((LEN(relatorio_Ananindeua[[#This Row],[CIF/CPF/CNPJ]])=14),relatorio_Ananindeua[[#This Row],[CIF/CPF/CNPJ]],relatorio_Ananindeua[[#This Row],[Coluna2]])</f>
        <v>53436178000146</v>
      </c>
      <c r="L5052" t="str">
        <f t="shared" si="79"/>
        <v>534******46</v>
      </c>
    </row>
    <row r="5053" spans="1:12" x14ac:dyDescent="0.25">
      <c r="A5053" t="s">
        <v>8165</v>
      </c>
      <c r="B5053" t="s">
        <v>8166</v>
      </c>
      <c r="C5053" t="s">
        <v>34</v>
      </c>
      <c r="D5053" s="1">
        <v>45302.281481481485</v>
      </c>
      <c r="E5053" s="18" t="s">
        <v>11</v>
      </c>
      <c r="F5053" s="13" t="s">
        <v>16</v>
      </c>
      <c r="G5053" t="s">
        <v>14</v>
      </c>
      <c r="H5053">
        <v>0</v>
      </c>
      <c r="I5053" s="2"/>
      <c r="J5053" s="4">
        <v>0</v>
      </c>
      <c r="K5053" t="str">
        <f>IF((LEN(relatorio_Ananindeua[[#This Row],[CIF/CPF/CNPJ]])=14),relatorio_Ananindeua[[#This Row],[CIF/CPF/CNPJ]],relatorio_Ananindeua[[#This Row],[Coluna2]])</f>
        <v>49252529000191</v>
      </c>
      <c r="L5053" t="str">
        <f t="shared" si="79"/>
        <v>492******91</v>
      </c>
    </row>
    <row r="5054" spans="1:12" x14ac:dyDescent="0.25">
      <c r="A5054" t="s">
        <v>7730</v>
      </c>
      <c r="B5054" t="s">
        <v>7731</v>
      </c>
      <c r="C5054" t="s">
        <v>34</v>
      </c>
      <c r="D5054" s="1">
        <v>45302.281493055554</v>
      </c>
      <c r="E5054" s="18" t="s">
        <v>11</v>
      </c>
      <c r="F5054" s="13" t="s">
        <v>16</v>
      </c>
      <c r="G5054" t="s">
        <v>14</v>
      </c>
      <c r="H5054">
        <v>0</v>
      </c>
      <c r="I5054" s="2"/>
      <c r="J5054" s="4">
        <v>0</v>
      </c>
      <c r="K5054" t="str">
        <f>IF((LEN(relatorio_Ananindeua[[#This Row],[CIF/CPF/CNPJ]])=14),relatorio_Ananindeua[[#This Row],[CIF/CPF/CNPJ]],relatorio_Ananindeua[[#This Row],[Coluna2]])</f>
        <v>48325056000142</v>
      </c>
      <c r="L5054" t="str">
        <f t="shared" si="79"/>
        <v>483******42</v>
      </c>
    </row>
    <row r="5055" spans="1:12" x14ac:dyDescent="0.25">
      <c r="A5055" t="s">
        <v>10420</v>
      </c>
      <c r="B5055" t="s">
        <v>10421</v>
      </c>
      <c r="C5055" t="s">
        <v>32</v>
      </c>
      <c r="D5055" s="1">
        <v>45302.330057870371</v>
      </c>
      <c r="E5055" s="18" t="s">
        <v>11</v>
      </c>
      <c r="F5055" s="13" t="s">
        <v>16</v>
      </c>
      <c r="G5055" t="s">
        <v>14</v>
      </c>
      <c r="H5055">
        <v>0</v>
      </c>
      <c r="I5055" s="2"/>
      <c r="J5055" s="4">
        <v>0</v>
      </c>
      <c r="K5055" t="str">
        <f>IF((LEN(relatorio_Ananindeua[[#This Row],[CIF/CPF/CNPJ]])=14),relatorio_Ananindeua[[#This Row],[CIF/CPF/CNPJ]],relatorio_Ananindeua[[#This Row],[Coluna2]])</f>
        <v>53453899000164</v>
      </c>
      <c r="L5055" t="str">
        <f t="shared" si="79"/>
        <v>534******64</v>
      </c>
    </row>
    <row r="5056" spans="1:12" x14ac:dyDescent="0.25">
      <c r="A5056" t="s">
        <v>10422</v>
      </c>
      <c r="B5056" t="s">
        <v>10423</v>
      </c>
      <c r="C5056" t="s">
        <v>34</v>
      </c>
      <c r="D5056" s="1">
        <v>45302.330081018517</v>
      </c>
      <c r="E5056" s="18" t="s">
        <v>11</v>
      </c>
      <c r="F5056" s="13" t="s">
        <v>16</v>
      </c>
      <c r="G5056" t="s">
        <v>14</v>
      </c>
      <c r="H5056">
        <v>0</v>
      </c>
      <c r="I5056" s="2"/>
      <c r="J5056" s="4">
        <v>0</v>
      </c>
      <c r="K5056" t="str">
        <f>IF((LEN(relatorio_Ananindeua[[#This Row],[CIF/CPF/CNPJ]])=14),relatorio_Ananindeua[[#This Row],[CIF/CPF/CNPJ]],relatorio_Ananindeua[[#This Row],[Coluna2]])</f>
        <v>53454079000197</v>
      </c>
      <c r="L5056" t="str">
        <f t="shared" si="79"/>
        <v>534******97</v>
      </c>
    </row>
    <row r="5057" spans="1:12" x14ac:dyDescent="0.25">
      <c r="A5057" t="s">
        <v>10422</v>
      </c>
      <c r="B5057" t="s">
        <v>10423</v>
      </c>
      <c r="C5057" t="s">
        <v>32</v>
      </c>
      <c r="D5057" s="1">
        <v>45302.330081018517</v>
      </c>
      <c r="E5057" s="18" t="s">
        <v>11</v>
      </c>
      <c r="F5057" s="13" t="s">
        <v>16</v>
      </c>
      <c r="G5057" t="s">
        <v>14</v>
      </c>
      <c r="H5057">
        <v>0</v>
      </c>
      <c r="I5057" s="2"/>
      <c r="J5057" s="4">
        <v>0</v>
      </c>
      <c r="K5057" t="str">
        <f>IF((LEN(relatorio_Ananindeua[[#This Row],[CIF/CPF/CNPJ]])=14),relatorio_Ananindeua[[#This Row],[CIF/CPF/CNPJ]],relatorio_Ananindeua[[#This Row],[Coluna2]])</f>
        <v>53454079000197</v>
      </c>
      <c r="L5057" t="str">
        <f t="shared" si="79"/>
        <v>534******97</v>
      </c>
    </row>
    <row r="5058" spans="1:12" x14ac:dyDescent="0.25">
      <c r="A5058" t="s">
        <v>717</v>
      </c>
      <c r="B5058" t="s">
        <v>718</v>
      </c>
      <c r="C5058" t="s">
        <v>17</v>
      </c>
      <c r="D5058" s="1">
        <v>45302.420520833337</v>
      </c>
      <c r="E5058" s="18" t="s">
        <v>11</v>
      </c>
      <c r="F5058" s="13" t="s">
        <v>16</v>
      </c>
      <c r="G5058" t="s">
        <v>14</v>
      </c>
      <c r="H5058">
        <v>0</v>
      </c>
      <c r="I5058" s="2"/>
      <c r="J5058" s="4">
        <v>0</v>
      </c>
      <c r="K5058" t="str">
        <f>IF((LEN(relatorio_Ananindeua[[#This Row],[CIF/CPF/CNPJ]])=14),relatorio_Ananindeua[[#This Row],[CIF/CPF/CNPJ]],relatorio_Ananindeua[[#This Row],[Coluna2]])</f>
        <v>15268663000169</v>
      </c>
      <c r="L5058" t="str">
        <f t="shared" si="79"/>
        <v>152******69</v>
      </c>
    </row>
    <row r="5059" spans="1:12" x14ac:dyDescent="0.25">
      <c r="A5059" t="s">
        <v>2836</v>
      </c>
      <c r="B5059" t="s">
        <v>2837</v>
      </c>
      <c r="C5059" t="s">
        <v>17</v>
      </c>
      <c r="D5059" s="1">
        <v>45302.494189814817</v>
      </c>
      <c r="E5059" s="18" t="s">
        <v>11</v>
      </c>
      <c r="F5059" s="13" t="s">
        <v>16</v>
      </c>
      <c r="G5059" t="s">
        <v>14</v>
      </c>
      <c r="H5059">
        <v>0</v>
      </c>
      <c r="I5059" s="2"/>
      <c r="J5059" s="4">
        <v>0</v>
      </c>
      <c r="K5059" t="str">
        <f>IF((LEN(relatorio_Ananindeua[[#This Row],[CIF/CPF/CNPJ]])=14),relatorio_Ananindeua[[#This Row],[CIF/CPF/CNPJ]],relatorio_Ananindeua[[#This Row],[Coluna2]])</f>
        <v>30529231000158</v>
      </c>
      <c r="L5059" t="str">
        <f t="shared" si="79"/>
        <v>305******58</v>
      </c>
    </row>
    <row r="5060" spans="1:12" x14ac:dyDescent="0.25">
      <c r="A5060" t="s">
        <v>10048</v>
      </c>
      <c r="B5060" t="s">
        <v>10049</v>
      </c>
      <c r="C5060" t="s">
        <v>17</v>
      </c>
      <c r="D5060" s="1">
        <v>45302.656342592592</v>
      </c>
      <c r="E5060" s="18" t="s">
        <v>11</v>
      </c>
      <c r="F5060" s="13" t="s">
        <v>16</v>
      </c>
      <c r="G5060" t="s">
        <v>14</v>
      </c>
      <c r="H5060">
        <v>0</v>
      </c>
      <c r="I5060" s="2"/>
      <c r="J5060" s="4">
        <v>0</v>
      </c>
      <c r="K5060" t="str">
        <f>IF((LEN(relatorio_Ananindeua[[#This Row],[CIF/CPF/CNPJ]])=14),relatorio_Ananindeua[[#This Row],[CIF/CPF/CNPJ]],relatorio_Ananindeua[[#This Row],[Coluna2]])</f>
        <v>52969426000151</v>
      </c>
      <c r="L5060" t="str">
        <f t="shared" si="79"/>
        <v>529******51</v>
      </c>
    </row>
    <row r="5061" spans="1:12" x14ac:dyDescent="0.25">
      <c r="A5061" t="s">
        <v>9859</v>
      </c>
      <c r="B5061" t="s">
        <v>9860</v>
      </c>
      <c r="C5061" t="s">
        <v>17</v>
      </c>
      <c r="D5061" s="1">
        <v>45302.811099537037</v>
      </c>
      <c r="E5061" s="18" t="s">
        <v>11</v>
      </c>
      <c r="F5061" s="13" t="s">
        <v>16</v>
      </c>
      <c r="G5061" t="s">
        <v>14</v>
      </c>
      <c r="H5061">
        <v>0</v>
      </c>
      <c r="I5061" s="2"/>
      <c r="J5061" s="4">
        <v>0</v>
      </c>
      <c r="K5061" t="str">
        <f>IF((LEN(relatorio_Ananindeua[[#This Row],[CIF/CPF/CNPJ]])=14),relatorio_Ananindeua[[#This Row],[CIF/CPF/CNPJ]],relatorio_Ananindeua[[#This Row],[Coluna2]])</f>
        <v>52493645000107</v>
      </c>
      <c r="L5061" t="str">
        <f t="shared" si="79"/>
        <v>524******07</v>
      </c>
    </row>
    <row r="5062" spans="1:12" x14ac:dyDescent="0.25">
      <c r="A5062" t="s">
        <v>9757</v>
      </c>
      <c r="B5062" t="s">
        <v>9758</v>
      </c>
      <c r="C5062" t="s">
        <v>17</v>
      </c>
      <c r="D5062" s="1">
        <v>45302.815011574072</v>
      </c>
      <c r="E5062" s="18" t="s">
        <v>11</v>
      </c>
      <c r="F5062" s="13" t="s">
        <v>16</v>
      </c>
      <c r="G5062" t="s">
        <v>14</v>
      </c>
      <c r="H5062">
        <v>0</v>
      </c>
      <c r="I5062" s="2"/>
      <c r="J5062" s="4">
        <v>0</v>
      </c>
      <c r="K5062" t="str">
        <f>IF((LEN(relatorio_Ananindeua[[#This Row],[CIF/CPF/CNPJ]])=14),relatorio_Ananindeua[[#This Row],[CIF/CPF/CNPJ]],relatorio_Ananindeua[[#This Row],[Coluna2]])</f>
        <v>52171073000140</v>
      </c>
      <c r="L5062" t="str">
        <f t="shared" si="79"/>
        <v>521******40</v>
      </c>
    </row>
    <row r="5063" spans="1:12" x14ac:dyDescent="0.25">
      <c r="A5063" t="s">
        <v>1209</v>
      </c>
      <c r="B5063" t="s">
        <v>1210</v>
      </c>
      <c r="C5063" t="s">
        <v>17</v>
      </c>
      <c r="D5063" s="1">
        <v>45302.863379629627</v>
      </c>
      <c r="E5063" s="18" t="s">
        <v>11</v>
      </c>
      <c r="F5063" s="13" t="s">
        <v>16</v>
      </c>
      <c r="G5063" t="s">
        <v>14</v>
      </c>
      <c r="H5063">
        <v>0</v>
      </c>
      <c r="I5063" s="2"/>
      <c r="J5063" s="4">
        <v>0</v>
      </c>
      <c r="K5063" t="str">
        <f>IF((LEN(relatorio_Ananindeua[[#This Row],[CIF/CPF/CNPJ]])=14),relatorio_Ananindeua[[#This Row],[CIF/CPF/CNPJ]],relatorio_Ananindeua[[#This Row],[Coluna2]])</f>
        <v>19526387000142</v>
      </c>
      <c r="L5063" t="str">
        <f t="shared" si="79"/>
        <v>195******42</v>
      </c>
    </row>
    <row r="5064" spans="1:12" x14ac:dyDescent="0.25">
      <c r="A5064" t="s">
        <v>855</v>
      </c>
      <c r="B5064" t="s">
        <v>856</v>
      </c>
      <c r="C5064" t="s">
        <v>20</v>
      </c>
      <c r="D5064" s="1">
        <v>45303</v>
      </c>
      <c r="E5064" s="18" t="s">
        <v>11</v>
      </c>
      <c r="F5064" s="13" t="s">
        <v>19</v>
      </c>
      <c r="G5064" t="s">
        <v>13496</v>
      </c>
      <c r="H5064">
        <v>0</v>
      </c>
      <c r="I5064" s="2"/>
      <c r="J5064" s="4">
        <v>102.57</v>
      </c>
      <c r="K5064" t="str">
        <f>IF((LEN(relatorio_Ananindeua[[#This Row],[CIF/CPF/CNPJ]])=14),relatorio_Ananindeua[[#This Row],[CIF/CPF/CNPJ]],relatorio_Ananindeua[[#This Row],[Coluna2]])</f>
        <v>16619378000701</v>
      </c>
      <c r="L5064" t="str">
        <f t="shared" si="79"/>
        <v>166******01</v>
      </c>
    </row>
    <row r="5065" spans="1:12" x14ac:dyDescent="0.25">
      <c r="A5065" t="s">
        <v>6904</v>
      </c>
      <c r="B5065" t="s">
        <v>6905</v>
      </c>
      <c r="C5065" t="s">
        <v>20</v>
      </c>
      <c r="D5065" s="1">
        <v>45303</v>
      </c>
      <c r="E5065" s="18" t="s">
        <v>11</v>
      </c>
      <c r="F5065" s="13" t="s">
        <v>19</v>
      </c>
      <c r="G5065" t="s">
        <v>13496</v>
      </c>
      <c r="H5065">
        <v>0</v>
      </c>
      <c r="I5065" s="2"/>
      <c r="J5065" s="4">
        <v>21.25</v>
      </c>
      <c r="K5065" t="str">
        <f>IF((LEN(relatorio_Ananindeua[[#This Row],[CIF/CPF/CNPJ]])=14),relatorio_Ananindeua[[#This Row],[CIF/CPF/CNPJ]],relatorio_Ananindeua[[#This Row],[Coluna2]])</f>
        <v>46201083002393</v>
      </c>
      <c r="L5065" t="str">
        <f t="shared" si="79"/>
        <v>462******93</v>
      </c>
    </row>
    <row r="5066" spans="1:12" x14ac:dyDescent="0.25">
      <c r="A5066" t="s">
        <v>13467</v>
      </c>
      <c r="B5066" t="s">
        <v>13466</v>
      </c>
      <c r="C5066" t="s">
        <v>21</v>
      </c>
      <c r="D5066" s="1">
        <v>45303</v>
      </c>
      <c r="E5066" s="18" t="s">
        <v>11</v>
      </c>
      <c r="F5066" s="13" t="s">
        <v>19</v>
      </c>
      <c r="G5066" t="s">
        <v>13496</v>
      </c>
      <c r="H5066">
        <v>0</v>
      </c>
      <c r="I5066" s="2"/>
      <c r="J5066" s="4">
        <v>587.33000000000004</v>
      </c>
      <c r="K5066" t="str">
        <f>IF((LEN(relatorio_Ananindeua[[#This Row],[CIF/CPF/CNPJ]])=14),relatorio_Ananindeua[[#This Row],[CIF/CPF/CNPJ]],relatorio_Ananindeua[[#This Row],[Coluna2]])</f>
        <v>60975737005978</v>
      </c>
      <c r="L5066" t="str">
        <f t="shared" si="79"/>
        <v>609******78</v>
      </c>
    </row>
    <row r="5067" spans="1:12" x14ac:dyDescent="0.25">
      <c r="A5067" t="s">
        <v>13483</v>
      </c>
      <c r="B5067" t="s">
        <v>13481</v>
      </c>
      <c r="C5067" t="s">
        <v>21</v>
      </c>
      <c r="D5067" s="1">
        <v>45303</v>
      </c>
      <c r="E5067" s="18" t="s">
        <v>11</v>
      </c>
      <c r="F5067" s="13" t="s">
        <v>19</v>
      </c>
      <c r="G5067" t="s">
        <v>13496</v>
      </c>
      <c r="H5067">
        <v>0</v>
      </c>
      <c r="I5067" s="2"/>
      <c r="J5067" s="4">
        <v>64.5</v>
      </c>
      <c r="K5067" t="str">
        <f>IF((LEN(relatorio_Ananindeua[[#This Row],[CIF/CPF/CNPJ]])=14),relatorio_Ananindeua[[#This Row],[CIF/CPF/CNPJ]],relatorio_Ananindeua[[#This Row],[Coluna2]])</f>
        <v>83367326011547</v>
      </c>
      <c r="L5067" t="str">
        <f t="shared" si="79"/>
        <v>833******47</v>
      </c>
    </row>
    <row r="5068" spans="1:12" x14ac:dyDescent="0.25">
      <c r="A5068" t="s">
        <v>10434</v>
      </c>
      <c r="B5068" t="s">
        <v>10435</v>
      </c>
      <c r="C5068" t="s">
        <v>32</v>
      </c>
      <c r="D5068" s="1">
        <v>45303.017627314817</v>
      </c>
      <c r="E5068" s="18" t="s">
        <v>11</v>
      </c>
      <c r="F5068" s="13" t="s">
        <v>16</v>
      </c>
      <c r="G5068" t="s">
        <v>14</v>
      </c>
      <c r="H5068">
        <v>0</v>
      </c>
      <c r="I5068" s="2"/>
      <c r="J5068" s="4">
        <v>0</v>
      </c>
      <c r="K5068" t="str">
        <f>IF((LEN(relatorio_Ananindeua[[#This Row],[CIF/CPF/CNPJ]])=14),relatorio_Ananindeua[[#This Row],[CIF/CPF/CNPJ]],relatorio_Ananindeua[[#This Row],[Coluna2]])</f>
        <v>53456429000154</v>
      </c>
      <c r="L5068" t="str">
        <f t="shared" si="79"/>
        <v>534******54</v>
      </c>
    </row>
    <row r="5069" spans="1:12" x14ac:dyDescent="0.25">
      <c r="A5069" t="s">
        <v>10444</v>
      </c>
      <c r="B5069" t="s">
        <v>10445</v>
      </c>
      <c r="C5069" t="s">
        <v>32</v>
      </c>
      <c r="D5069" s="1">
        <v>45303.024571759262</v>
      </c>
      <c r="E5069" s="18" t="s">
        <v>11</v>
      </c>
      <c r="F5069" s="13" t="s">
        <v>16</v>
      </c>
      <c r="G5069" t="s">
        <v>14</v>
      </c>
      <c r="H5069">
        <v>0</v>
      </c>
      <c r="I5069" s="2"/>
      <c r="J5069" s="4">
        <v>0</v>
      </c>
      <c r="K5069" t="str">
        <f>IF((LEN(relatorio_Ananindeua[[#This Row],[CIF/CPF/CNPJ]])=14),relatorio_Ananindeua[[#This Row],[CIF/CPF/CNPJ]],relatorio_Ananindeua[[#This Row],[Coluna2]])</f>
        <v>53461811000156</v>
      </c>
      <c r="L5069" t="str">
        <f t="shared" si="79"/>
        <v>534******56</v>
      </c>
    </row>
    <row r="5070" spans="1:12" x14ac:dyDescent="0.25">
      <c r="A5070" t="s">
        <v>10430</v>
      </c>
      <c r="B5070" t="s">
        <v>10431</v>
      </c>
      <c r="C5070" t="s">
        <v>32</v>
      </c>
      <c r="D5070" s="1">
        <v>45303.03837962963</v>
      </c>
      <c r="E5070" s="18" t="s">
        <v>11</v>
      </c>
      <c r="F5070" s="13" t="s">
        <v>16</v>
      </c>
      <c r="G5070" t="s">
        <v>14</v>
      </c>
      <c r="H5070">
        <v>0</v>
      </c>
      <c r="I5070" s="2"/>
      <c r="J5070" s="4">
        <v>0</v>
      </c>
      <c r="K5070" t="str">
        <f>IF((LEN(relatorio_Ananindeua[[#This Row],[CIF/CPF/CNPJ]])=14),relatorio_Ananindeua[[#This Row],[CIF/CPF/CNPJ]],relatorio_Ananindeua[[#This Row],[Coluna2]])</f>
        <v>53455169000100</v>
      </c>
      <c r="L5070" t="str">
        <f t="shared" si="79"/>
        <v>534******00</v>
      </c>
    </row>
    <row r="5071" spans="1:12" x14ac:dyDescent="0.25">
      <c r="A5071" t="s">
        <v>10432</v>
      </c>
      <c r="B5071" t="s">
        <v>10433</v>
      </c>
      <c r="C5071" t="s">
        <v>32</v>
      </c>
      <c r="D5071" s="1">
        <v>45303.038391203707</v>
      </c>
      <c r="E5071" s="18" t="s">
        <v>11</v>
      </c>
      <c r="F5071" s="13" t="s">
        <v>16</v>
      </c>
      <c r="G5071" t="s">
        <v>14</v>
      </c>
      <c r="H5071">
        <v>0</v>
      </c>
      <c r="I5071" s="2"/>
      <c r="J5071" s="4">
        <v>0</v>
      </c>
      <c r="K5071" t="str">
        <f>IF((LEN(relatorio_Ananindeua[[#This Row],[CIF/CPF/CNPJ]])=14),relatorio_Ananindeua[[#This Row],[CIF/CPF/CNPJ]],relatorio_Ananindeua[[#This Row],[Coluna2]])</f>
        <v>53456045000131</v>
      </c>
      <c r="L5071" t="str">
        <f t="shared" si="79"/>
        <v>534******31</v>
      </c>
    </row>
    <row r="5072" spans="1:12" x14ac:dyDescent="0.25">
      <c r="A5072" t="s">
        <v>10438</v>
      </c>
      <c r="B5072" t="s">
        <v>10439</v>
      </c>
      <c r="C5072" t="s">
        <v>32</v>
      </c>
      <c r="D5072" s="1">
        <v>45303.038402777776</v>
      </c>
      <c r="E5072" s="18" t="s">
        <v>11</v>
      </c>
      <c r="F5072" s="13" t="s">
        <v>16</v>
      </c>
      <c r="G5072" t="s">
        <v>14</v>
      </c>
      <c r="H5072">
        <v>0</v>
      </c>
      <c r="I5072" s="2"/>
      <c r="J5072" s="4">
        <v>0</v>
      </c>
      <c r="K5072" t="str">
        <f>IF((LEN(relatorio_Ananindeua[[#This Row],[CIF/CPF/CNPJ]])=14),relatorio_Ananindeua[[#This Row],[CIF/CPF/CNPJ]],relatorio_Ananindeua[[#This Row],[Coluna2]])</f>
        <v>53459002000100</v>
      </c>
      <c r="L5072" t="str">
        <f t="shared" si="79"/>
        <v>534******00</v>
      </c>
    </row>
    <row r="5073" spans="1:12" x14ac:dyDescent="0.25">
      <c r="A5073" t="s">
        <v>10440</v>
      </c>
      <c r="B5073" t="s">
        <v>10441</v>
      </c>
      <c r="C5073" t="s">
        <v>32</v>
      </c>
      <c r="D5073" s="1">
        <v>45303.038402777776</v>
      </c>
      <c r="E5073" s="18" t="s">
        <v>11</v>
      </c>
      <c r="F5073" s="13" t="s">
        <v>16</v>
      </c>
      <c r="G5073" t="s">
        <v>14</v>
      </c>
      <c r="H5073">
        <v>0</v>
      </c>
      <c r="I5073" s="2"/>
      <c r="J5073" s="4">
        <v>0</v>
      </c>
      <c r="K5073" t="str">
        <f>IF((LEN(relatorio_Ananindeua[[#This Row],[CIF/CPF/CNPJ]])=14),relatorio_Ananindeua[[#This Row],[CIF/CPF/CNPJ]],relatorio_Ananindeua[[#This Row],[Coluna2]])</f>
        <v>53459094000128</v>
      </c>
      <c r="L5073" t="str">
        <f t="shared" si="79"/>
        <v>534******28</v>
      </c>
    </row>
    <row r="5074" spans="1:12" x14ac:dyDescent="0.25">
      <c r="A5074" t="s">
        <v>10442</v>
      </c>
      <c r="B5074" t="s">
        <v>10443</v>
      </c>
      <c r="C5074" t="s">
        <v>32</v>
      </c>
      <c r="D5074" s="1">
        <v>45303.038425925923</v>
      </c>
      <c r="E5074" s="18" t="s">
        <v>11</v>
      </c>
      <c r="F5074" s="13" t="s">
        <v>16</v>
      </c>
      <c r="G5074" t="s">
        <v>14</v>
      </c>
      <c r="H5074">
        <v>0</v>
      </c>
      <c r="I5074" s="2"/>
      <c r="J5074" s="4">
        <v>0</v>
      </c>
      <c r="K5074" t="str">
        <f>IF((LEN(relatorio_Ananindeua[[#This Row],[CIF/CPF/CNPJ]])=14),relatorio_Ananindeua[[#This Row],[CIF/CPF/CNPJ]],relatorio_Ananindeua[[#This Row],[Coluna2]])</f>
        <v>53459805000164</v>
      </c>
      <c r="L5074" t="str">
        <f t="shared" ref="L5074:L5137" si="80">_xlfn.CONCAT(LEFT(A5074,3),REPT("*",6),RIGHT(A5074,2))</f>
        <v>534******64</v>
      </c>
    </row>
    <row r="5075" spans="1:12" x14ac:dyDescent="0.25">
      <c r="A5075" t="s">
        <v>9322</v>
      </c>
      <c r="B5075" t="s">
        <v>9323</v>
      </c>
      <c r="C5075" t="s">
        <v>34</v>
      </c>
      <c r="D5075" s="1">
        <v>45303.038472222222</v>
      </c>
      <c r="E5075" s="18" t="s">
        <v>11</v>
      </c>
      <c r="F5075" s="13" t="s">
        <v>16</v>
      </c>
      <c r="G5075" t="s">
        <v>14</v>
      </c>
      <c r="H5075">
        <v>0</v>
      </c>
      <c r="I5075" s="2"/>
      <c r="J5075" s="4">
        <v>0</v>
      </c>
      <c r="K5075" t="str">
        <f>IF((LEN(relatorio_Ananindeua[[#This Row],[CIF/CPF/CNPJ]])=14),relatorio_Ananindeua[[#This Row],[CIF/CPF/CNPJ]],relatorio_Ananindeua[[#This Row],[Coluna2]])</f>
        <v>51190683000128</v>
      </c>
      <c r="L5075" t="str">
        <f t="shared" si="80"/>
        <v>511******28</v>
      </c>
    </row>
    <row r="5076" spans="1:12" x14ac:dyDescent="0.25">
      <c r="A5076" t="s">
        <v>10446</v>
      </c>
      <c r="B5076" t="s">
        <v>10447</v>
      </c>
      <c r="C5076" t="s">
        <v>32</v>
      </c>
      <c r="D5076" s="1">
        <v>45303.038530092592</v>
      </c>
      <c r="E5076" s="18" t="s">
        <v>11</v>
      </c>
      <c r="F5076" s="13" t="s">
        <v>16</v>
      </c>
      <c r="G5076" t="s">
        <v>14</v>
      </c>
      <c r="H5076">
        <v>0</v>
      </c>
      <c r="I5076" s="2"/>
      <c r="J5076" s="4">
        <v>0</v>
      </c>
      <c r="K5076" t="str">
        <f>IF((LEN(relatorio_Ananindeua[[#This Row],[CIF/CPF/CNPJ]])=14),relatorio_Ananindeua[[#This Row],[CIF/CPF/CNPJ]],relatorio_Ananindeua[[#This Row],[Coluna2]])</f>
        <v>53462814000104</v>
      </c>
      <c r="L5076" t="str">
        <f t="shared" si="80"/>
        <v>534******04</v>
      </c>
    </row>
    <row r="5077" spans="1:12" x14ac:dyDescent="0.25">
      <c r="A5077" t="s">
        <v>10448</v>
      </c>
      <c r="B5077" t="s">
        <v>10449</v>
      </c>
      <c r="C5077" t="s">
        <v>32</v>
      </c>
      <c r="D5077" s="1">
        <v>45303.045335648145</v>
      </c>
      <c r="E5077" s="18" t="s">
        <v>11</v>
      </c>
      <c r="F5077" s="13" t="s">
        <v>16</v>
      </c>
      <c r="G5077" t="s">
        <v>14</v>
      </c>
      <c r="H5077">
        <v>0</v>
      </c>
      <c r="I5077" s="2"/>
      <c r="J5077" s="4">
        <v>0</v>
      </c>
      <c r="K5077" t="str">
        <f>IF((LEN(relatorio_Ananindeua[[#This Row],[CIF/CPF/CNPJ]])=14),relatorio_Ananindeua[[#This Row],[CIF/CPF/CNPJ]],relatorio_Ananindeua[[#This Row],[Coluna2]])</f>
        <v>53463114000134</v>
      </c>
      <c r="L5077" t="str">
        <f t="shared" si="80"/>
        <v>534******34</v>
      </c>
    </row>
    <row r="5078" spans="1:12" x14ac:dyDescent="0.25">
      <c r="A5078" t="s">
        <v>10424</v>
      </c>
      <c r="B5078" t="s">
        <v>10425</v>
      </c>
      <c r="C5078" t="s">
        <v>32</v>
      </c>
      <c r="D5078" s="1">
        <v>45303.045393518521</v>
      </c>
      <c r="E5078" s="18" t="s">
        <v>11</v>
      </c>
      <c r="F5078" s="13" t="s">
        <v>16</v>
      </c>
      <c r="G5078" t="s">
        <v>14</v>
      </c>
      <c r="H5078">
        <v>0</v>
      </c>
      <c r="I5078" s="2"/>
      <c r="J5078" s="4">
        <v>0</v>
      </c>
      <c r="K5078" t="str">
        <f>IF((LEN(relatorio_Ananindeua[[#This Row],[CIF/CPF/CNPJ]])=14),relatorio_Ananindeua[[#This Row],[CIF/CPF/CNPJ]],relatorio_Ananindeua[[#This Row],[Coluna2]])</f>
        <v>53454208000147</v>
      </c>
      <c r="L5078" t="str">
        <f t="shared" si="80"/>
        <v>534******47</v>
      </c>
    </row>
    <row r="5079" spans="1:12" x14ac:dyDescent="0.25">
      <c r="A5079" t="s">
        <v>10454</v>
      </c>
      <c r="B5079" t="s">
        <v>10455</v>
      </c>
      <c r="C5079" t="s">
        <v>32</v>
      </c>
      <c r="D5079" s="1">
        <v>45303.045405092591</v>
      </c>
      <c r="E5079" s="18" t="s">
        <v>11</v>
      </c>
      <c r="F5079" s="13" t="s">
        <v>16</v>
      </c>
      <c r="G5079" t="s">
        <v>14</v>
      </c>
      <c r="H5079">
        <v>0</v>
      </c>
      <c r="I5079" s="2"/>
      <c r="J5079" s="4">
        <v>0</v>
      </c>
      <c r="K5079" t="str">
        <f>IF((LEN(relatorio_Ananindeua[[#This Row],[CIF/CPF/CNPJ]])=14),relatorio_Ananindeua[[#This Row],[CIF/CPF/CNPJ]],relatorio_Ananindeua[[#This Row],[Coluna2]])</f>
        <v>53467400000178</v>
      </c>
      <c r="L5079" t="str">
        <f t="shared" si="80"/>
        <v>534******78</v>
      </c>
    </row>
    <row r="5080" spans="1:12" x14ac:dyDescent="0.25">
      <c r="A5080" t="s">
        <v>2152</v>
      </c>
      <c r="B5080" t="s">
        <v>2153</v>
      </c>
      <c r="C5080" t="s">
        <v>34</v>
      </c>
      <c r="D5080" s="1">
        <v>45303.080092592594</v>
      </c>
      <c r="E5080" s="18" t="s">
        <v>11</v>
      </c>
      <c r="F5080" s="13" t="s">
        <v>16</v>
      </c>
      <c r="G5080" t="s">
        <v>14</v>
      </c>
      <c r="H5080">
        <v>0</v>
      </c>
      <c r="I5080" s="2"/>
      <c r="J5080" s="4">
        <v>0</v>
      </c>
      <c r="K5080" t="str">
        <f>IF((LEN(relatorio_Ananindeua[[#This Row],[CIF/CPF/CNPJ]])=14),relatorio_Ananindeua[[#This Row],[CIF/CPF/CNPJ]],relatorio_Ananindeua[[#This Row],[Coluna2]])</f>
        <v>27378445000166</v>
      </c>
      <c r="L5080" t="str">
        <f t="shared" si="80"/>
        <v>273******66</v>
      </c>
    </row>
    <row r="5081" spans="1:12" x14ac:dyDescent="0.25">
      <c r="A5081" t="s">
        <v>9917</v>
      </c>
      <c r="B5081" t="s">
        <v>9918</v>
      </c>
      <c r="C5081" t="s">
        <v>34</v>
      </c>
      <c r="D5081" s="1">
        <v>45303.087037037039</v>
      </c>
      <c r="E5081" s="18" t="s">
        <v>11</v>
      </c>
      <c r="F5081" s="13" t="s">
        <v>16</v>
      </c>
      <c r="G5081" t="s">
        <v>14</v>
      </c>
      <c r="H5081">
        <v>0</v>
      </c>
      <c r="I5081" s="2"/>
      <c r="J5081" s="4">
        <v>0</v>
      </c>
      <c r="K5081" t="str">
        <f>IF((LEN(relatorio_Ananindeua[[#This Row],[CIF/CPF/CNPJ]])=14),relatorio_Ananindeua[[#This Row],[CIF/CPF/CNPJ]],relatorio_Ananindeua[[#This Row],[Coluna2]])</f>
        <v>52617757000122</v>
      </c>
      <c r="L5081" t="str">
        <f t="shared" si="80"/>
        <v>526******22</v>
      </c>
    </row>
    <row r="5082" spans="1:12" x14ac:dyDescent="0.25">
      <c r="A5082" t="s">
        <v>4619</v>
      </c>
      <c r="B5082" t="s">
        <v>4620</v>
      </c>
      <c r="C5082" t="s">
        <v>34</v>
      </c>
      <c r="D5082" s="1">
        <v>45303.087048611109</v>
      </c>
      <c r="E5082" s="18" t="s">
        <v>11</v>
      </c>
      <c r="F5082" s="13" t="s">
        <v>16</v>
      </c>
      <c r="G5082" t="s">
        <v>14</v>
      </c>
      <c r="H5082">
        <v>0</v>
      </c>
      <c r="I5082" s="2"/>
      <c r="J5082" s="4">
        <v>0</v>
      </c>
      <c r="K5082" t="str">
        <f>IF((LEN(relatorio_Ananindeua[[#This Row],[CIF/CPF/CNPJ]])=14),relatorio_Ananindeua[[#This Row],[CIF/CPF/CNPJ]],relatorio_Ananindeua[[#This Row],[Coluna2]])</f>
        <v>38218696000108</v>
      </c>
      <c r="L5082" t="str">
        <f t="shared" si="80"/>
        <v>382******08</v>
      </c>
    </row>
    <row r="5083" spans="1:12" x14ac:dyDescent="0.25">
      <c r="A5083" t="s">
        <v>3652</v>
      </c>
      <c r="B5083" t="s">
        <v>3653</v>
      </c>
      <c r="C5083" t="s">
        <v>34</v>
      </c>
      <c r="D5083" s="1">
        <v>45303.087060185186</v>
      </c>
      <c r="E5083" s="18" t="s">
        <v>11</v>
      </c>
      <c r="F5083" s="13" t="s">
        <v>16</v>
      </c>
      <c r="G5083" t="s">
        <v>14</v>
      </c>
      <c r="H5083">
        <v>0</v>
      </c>
      <c r="I5083" s="2"/>
      <c r="J5083" s="4">
        <v>0</v>
      </c>
      <c r="K5083" t="str">
        <f>IF((LEN(relatorio_Ananindeua[[#This Row],[CIF/CPF/CNPJ]])=14),relatorio_Ananindeua[[#This Row],[CIF/CPF/CNPJ]],relatorio_Ananindeua[[#This Row],[Coluna2]])</f>
        <v>34449440000142</v>
      </c>
      <c r="L5083" t="str">
        <f t="shared" si="80"/>
        <v>344******42</v>
      </c>
    </row>
    <row r="5084" spans="1:12" x14ac:dyDescent="0.25">
      <c r="A5084" t="s">
        <v>533</v>
      </c>
      <c r="B5084" t="s">
        <v>534</v>
      </c>
      <c r="C5084" t="s">
        <v>34</v>
      </c>
      <c r="D5084" s="1">
        <v>45303.094027777777</v>
      </c>
      <c r="E5084" s="18" t="s">
        <v>11</v>
      </c>
      <c r="F5084" s="13" t="s">
        <v>16</v>
      </c>
      <c r="G5084" t="s">
        <v>14</v>
      </c>
      <c r="H5084">
        <v>0</v>
      </c>
      <c r="I5084" s="2"/>
      <c r="J5084" s="4">
        <v>0</v>
      </c>
      <c r="K5084" t="str">
        <f>IF((LEN(relatorio_Ananindeua[[#This Row],[CIF/CPF/CNPJ]])=14),relatorio_Ananindeua[[#This Row],[CIF/CPF/CNPJ]],relatorio_Ananindeua[[#This Row],[Coluna2]])</f>
        <v>13821081000132</v>
      </c>
      <c r="L5084" t="str">
        <f t="shared" si="80"/>
        <v>138******32</v>
      </c>
    </row>
    <row r="5085" spans="1:12" x14ac:dyDescent="0.25">
      <c r="A5085" t="s">
        <v>4121</v>
      </c>
      <c r="B5085" t="s">
        <v>4122</v>
      </c>
      <c r="C5085" t="s">
        <v>34</v>
      </c>
      <c r="D5085" s="1">
        <v>45303.100902777776</v>
      </c>
      <c r="E5085" s="18" t="s">
        <v>11</v>
      </c>
      <c r="F5085" s="13" t="s">
        <v>16</v>
      </c>
      <c r="G5085" t="s">
        <v>14</v>
      </c>
      <c r="H5085">
        <v>0</v>
      </c>
      <c r="I5085" s="2"/>
      <c r="J5085" s="4">
        <v>0</v>
      </c>
      <c r="K5085" t="str">
        <f>IF((LEN(relatorio_Ananindeua[[#This Row],[CIF/CPF/CNPJ]])=14),relatorio_Ananindeua[[#This Row],[CIF/CPF/CNPJ]],relatorio_Ananindeua[[#This Row],[Coluna2]])</f>
        <v>36261050000170</v>
      </c>
      <c r="L5085" t="str">
        <f t="shared" si="80"/>
        <v>362******70</v>
      </c>
    </row>
    <row r="5086" spans="1:12" x14ac:dyDescent="0.25">
      <c r="A5086" t="s">
        <v>6551</v>
      </c>
      <c r="B5086" t="s">
        <v>6552</v>
      </c>
      <c r="C5086" t="s">
        <v>34</v>
      </c>
      <c r="D5086" s="1">
        <v>45303.100960648146</v>
      </c>
      <c r="E5086" s="18" t="s">
        <v>11</v>
      </c>
      <c r="F5086" s="13" t="s">
        <v>16</v>
      </c>
      <c r="G5086" t="s">
        <v>14</v>
      </c>
      <c r="H5086">
        <v>0</v>
      </c>
      <c r="I5086" s="2"/>
      <c r="J5086" s="4">
        <v>0</v>
      </c>
      <c r="K5086" t="str">
        <f>IF((LEN(relatorio_Ananindeua[[#This Row],[CIF/CPF/CNPJ]])=14),relatorio_Ananindeua[[#This Row],[CIF/CPF/CNPJ]],relatorio_Ananindeua[[#This Row],[Coluna2]])</f>
        <v>45284505000163</v>
      </c>
      <c r="L5086" t="str">
        <f t="shared" si="80"/>
        <v>452******63</v>
      </c>
    </row>
    <row r="5087" spans="1:12" x14ac:dyDescent="0.25">
      <c r="A5087" t="s">
        <v>10450</v>
      </c>
      <c r="B5087" t="s">
        <v>10451</v>
      </c>
      <c r="C5087" t="s">
        <v>32</v>
      </c>
      <c r="D5087" s="1">
        <v>45303.114768518521</v>
      </c>
      <c r="E5087" s="18" t="s">
        <v>11</v>
      </c>
      <c r="F5087" s="13" t="s">
        <v>16</v>
      </c>
      <c r="G5087" t="s">
        <v>14</v>
      </c>
      <c r="H5087">
        <v>0</v>
      </c>
      <c r="I5087" s="2"/>
      <c r="J5087" s="4">
        <v>0</v>
      </c>
      <c r="K5087" t="str">
        <f>IF((LEN(relatorio_Ananindeua[[#This Row],[CIF/CPF/CNPJ]])=14),relatorio_Ananindeua[[#This Row],[CIF/CPF/CNPJ]],relatorio_Ananindeua[[#This Row],[Coluna2]])</f>
        <v>53464147000107</v>
      </c>
      <c r="L5087" t="str">
        <f t="shared" si="80"/>
        <v>534******07</v>
      </c>
    </row>
    <row r="5088" spans="1:12" x14ac:dyDescent="0.25">
      <c r="A5088" t="s">
        <v>10452</v>
      </c>
      <c r="B5088" t="s">
        <v>10453</v>
      </c>
      <c r="C5088" t="s">
        <v>32</v>
      </c>
      <c r="D5088" s="1">
        <v>45303.114803240744</v>
      </c>
      <c r="E5088" s="18" t="s">
        <v>11</v>
      </c>
      <c r="F5088" s="13" t="s">
        <v>16</v>
      </c>
      <c r="G5088" t="s">
        <v>14</v>
      </c>
      <c r="H5088">
        <v>0</v>
      </c>
      <c r="I5088" s="2"/>
      <c r="J5088" s="4">
        <v>0</v>
      </c>
      <c r="K5088" t="str">
        <f>IF((LEN(relatorio_Ananindeua[[#This Row],[CIF/CPF/CNPJ]])=14),relatorio_Ananindeua[[#This Row],[CIF/CPF/CNPJ]],relatorio_Ananindeua[[#This Row],[Coluna2]])</f>
        <v>53465351000134</v>
      </c>
      <c r="L5088" t="str">
        <f t="shared" si="80"/>
        <v>534******34</v>
      </c>
    </row>
    <row r="5089" spans="1:12" x14ac:dyDescent="0.25">
      <c r="A5089" t="s">
        <v>10436</v>
      </c>
      <c r="B5089" t="s">
        <v>10437</v>
      </c>
      <c r="C5089" t="s">
        <v>32</v>
      </c>
      <c r="D5089" s="1">
        <v>45303.212048611109</v>
      </c>
      <c r="E5089" s="18" t="s">
        <v>11</v>
      </c>
      <c r="F5089" s="13" t="s">
        <v>16</v>
      </c>
      <c r="G5089" t="s">
        <v>14</v>
      </c>
      <c r="H5089">
        <v>0</v>
      </c>
      <c r="I5089" s="2"/>
      <c r="J5089" s="4">
        <v>0</v>
      </c>
      <c r="K5089" t="str">
        <f>IF((LEN(relatorio_Ananindeua[[#This Row],[CIF/CPF/CNPJ]])=14),relatorio_Ananindeua[[#This Row],[CIF/CPF/CNPJ]],relatorio_Ananindeua[[#This Row],[Coluna2]])</f>
        <v>53458948000151</v>
      </c>
      <c r="L5089" t="str">
        <f t="shared" si="80"/>
        <v>534******51</v>
      </c>
    </row>
    <row r="5090" spans="1:12" x14ac:dyDescent="0.25">
      <c r="A5090" t="s">
        <v>10426</v>
      </c>
      <c r="B5090" t="s">
        <v>10427</v>
      </c>
      <c r="C5090" t="s">
        <v>32</v>
      </c>
      <c r="D5090" s="1">
        <v>45303.218993055554</v>
      </c>
      <c r="E5090" s="18" t="s">
        <v>11</v>
      </c>
      <c r="F5090" s="13" t="s">
        <v>16</v>
      </c>
      <c r="G5090" t="s">
        <v>14</v>
      </c>
      <c r="H5090">
        <v>0</v>
      </c>
      <c r="I5090" s="2"/>
      <c r="J5090" s="4">
        <v>0</v>
      </c>
      <c r="K5090" t="str">
        <f>IF((LEN(relatorio_Ananindeua[[#This Row],[CIF/CPF/CNPJ]])=14),relatorio_Ananindeua[[#This Row],[CIF/CPF/CNPJ]],relatorio_Ananindeua[[#This Row],[Coluna2]])</f>
        <v>53454372000154</v>
      </c>
      <c r="L5090" t="str">
        <f t="shared" si="80"/>
        <v>534******54</v>
      </c>
    </row>
    <row r="5091" spans="1:12" x14ac:dyDescent="0.25">
      <c r="A5091" t="s">
        <v>10428</v>
      </c>
      <c r="B5091" t="s">
        <v>10429</v>
      </c>
      <c r="C5091" t="s">
        <v>32</v>
      </c>
      <c r="D5091" s="1">
        <v>45303.219108796293</v>
      </c>
      <c r="E5091" s="18" t="s">
        <v>11</v>
      </c>
      <c r="F5091" s="13" t="s">
        <v>16</v>
      </c>
      <c r="G5091" t="s">
        <v>14</v>
      </c>
      <c r="H5091">
        <v>0</v>
      </c>
      <c r="I5091" s="2"/>
      <c r="J5091" s="4">
        <v>0</v>
      </c>
      <c r="K5091" t="str">
        <f>IF((LEN(relatorio_Ananindeua[[#This Row],[CIF/CPF/CNPJ]])=14),relatorio_Ananindeua[[#This Row],[CIF/CPF/CNPJ]],relatorio_Ananindeua[[#This Row],[Coluna2]])</f>
        <v>53454874000185</v>
      </c>
      <c r="L5091" t="str">
        <f t="shared" si="80"/>
        <v>534******85</v>
      </c>
    </row>
    <row r="5092" spans="1:12" x14ac:dyDescent="0.25">
      <c r="A5092" t="s">
        <v>9831</v>
      </c>
      <c r="B5092" t="s">
        <v>9832</v>
      </c>
      <c r="C5092" t="s">
        <v>34</v>
      </c>
      <c r="D5092" s="1">
        <v>45303.232916666668</v>
      </c>
      <c r="E5092" s="18" t="s">
        <v>11</v>
      </c>
      <c r="F5092" s="13" t="s">
        <v>16</v>
      </c>
      <c r="G5092" t="s">
        <v>14</v>
      </c>
      <c r="H5092">
        <v>0</v>
      </c>
      <c r="I5092" s="2"/>
      <c r="J5092" s="4">
        <v>0</v>
      </c>
      <c r="K5092" t="str">
        <f>IF((LEN(relatorio_Ananindeua[[#This Row],[CIF/CPF/CNPJ]])=14),relatorio_Ananindeua[[#This Row],[CIF/CPF/CNPJ]],relatorio_Ananindeua[[#This Row],[Coluna2]])</f>
        <v>52394226000118</v>
      </c>
      <c r="L5092" t="str">
        <f t="shared" si="80"/>
        <v>523******18</v>
      </c>
    </row>
    <row r="5093" spans="1:12" x14ac:dyDescent="0.25">
      <c r="A5093" t="s">
        <v>2086</v>
      </c>
      <c r="B5093" t="s">
        <v>2087</v>
      </c>
      <c r="C5093" t="s">
        <v>34</v>
      </c>
      <c r="D5093" s="1">
        <v>45303.337002314816</v>
      </c>
      <c r="E5093" s="18" t="s">
        <v>11</v>
      </c>
      <c r="F5093" s="13" t="s">
        <v>16</v>
      </c>
      <c r="G5093" t="s">
        <v>14</v>
      </c>
      <c r="H5093">
        <v>0</v>
      </c>
      <c r="I5093" s="2"/>
      <c r="J5093" s="4">
        <v>0</v>
      </c>
      <c r="K5093" t="str">
        <f>IF((LEN(relatorio_Ananindeua[[#This Row],[CIF/CPF/CNPJ]])=14),relatorio_Ananindeua[[#This Row],[CIF/CPF/CNPJ]],relatorio_Ananindeua[[#This Row],[Coluna2]])</f>
        <v>26949853000168</v>
      </c>
      <c r="L5093" t="str">
        <f t="shared" si="80"/>
        <v>269******68</v>
      </c>
    </row>
    <row r="5094" spans="1:12" x14ac:dyDescent="0.25">
      <c r="A5094" t="s">
        <v>10456</v>
      </c>
      <c r="B5094" t="s">
        <v>10457</v>
      </c>
      <c r="C5094" t="s">
        <v>32</v>
      </c>
      <c r="D5094" s="1">
        <v>45303.337013888886</v>
      </c>
      <c r="E5094" s="18" t="s">
        <v>11</v>
      </c>
      <c r="F5094" s="13" t="s">
        <v>16</v>
      </c>
      <c r="G5094" t="s">
        <v>14</v>
      </c>
      <c r="H5094">
        <v>0</v>
      </c>
      <c r="I5094" s="2"/>
      <c r="J5094" s="4">
        <v>0</v>
      </c>
      <c r="K5094" t="str">
        <f>IF((LEN(relatorio_Ananindeua[[#This Row],[CIF/CPF/CNPJ]])=14),relatorio_Ananindeua[[#This Row],[CIF/CPF/CNPJ]],relatorio_Ananindeua[[#This Row],[Coluna2]])</f>
        <v>53468125000107</v>
      </c>
      <c r="L5094" t="str">
        <f t="shared" si="80"/>
        <v>534******07</v>
      </c>
    </row>
    <row r="5095" spans="1:12" x14ac:dyDescent="0.25">
      <c r="A5095" t="s">
        <v>10458</v>
      </c>
      <c r="B5095" t="s">
        <v>10459</v>
      </c>
      <c r="C5095" t="s">
        <v>32</v>
      </c>
      <c r="D5095" s="1">
        <v>45303.337060185186</v>
      </c>
      <c r="E5095" s="18" t="s">
        <v>11</v>
      </c>
      <c r="F5095" s="13" t="s">
        <v>16</v>
      </c>
      <c r="G5095" t="s">
        <v>14</v>
      </c>
      <c r="H5095">
        <v>0</v>
      </c>
      <c r="I5095" s="2"/>
      <c r="J5095" s="4">
        <v>0</v>
      </c>
      <c r="K5095" t="str">
        <f>IF((LEN(relatorio_Ananindeua[[#This Row],[CIF/CPF/CNPJ]])=14),relatorio_Ananindeua[[#This Row],[CIF/CPF/CNPJ]],relatorio_Ananindeua[[#This Row],[Coluna2]])</f>
        <v>53468384000138</v>
      </c>
      <c r="L5095" t="str">
        <f t="shared" si="80"/>
        <v>534******38</v>
      </c>
    </row>
    <row r="5096" spans="1:12" x14ac:dyDescent="0.25">
      <c r="A5096" t="s">
        <v>956</v>
      </c>
      <c r="B5096" t="s">
        <v>957</v>
      </c>
      <c r="C5096" t="s">
        <v>21</v>
      </c>
      <c r="D5096" s="1">
        <v>45303.370393518519</v>
      </c>
      <c r="E5096" s="18" t="s">
        <v>11</v>
      </c>
      <c r="F5096" s="13" t="s">
        <v>19</v>
      </c>
      <c r="G5096" t="s">
        <v>13496</v>
      </c>
      <c r="H5096">
        <v>0</v>
      </c>
      <c r="I5096" s="2"/>
      <c r="J5096" s="4">
        <v>284.63</v>
      </c>
      <c r="K5096" t="str">
        <f>IF((LEN(relatorio_Ananindeua[[#This Row],[CIF/CPF/CNPJ]])=14),relatorio_Ananindeua[[#This Row],[CIF/CPF/CNPJ]],relatorio_Ananindeua[[#This Row],[Coluna2]])</f>
        <v>17454167000125</v>
      </c>
      <c r="L5096" t="str">
        <f t="shared" si="80"/>
        <v>174******25</v>
      </c>
    </row>
    <row r="5097" spans="1:12" x14ac:dyDescent="0.25">
      <c r="A5097" t="s">
        <v>4529</v>
      </c>
      <c r="B5097" t="s">
        <v>4530</v>
      </c>
      <c r="C5097" t="s">
        <v>34</v>
      </c>
      <c r="D5097" s="1">
        <v>45303.423194444447</v>
      </c>
      <c r="E5097" s="18" t="s">
        <v>11</v>
      </c>
      <c r="F5097" s="13" t="s">
        <v>16</v>
      </c>
      <c r="G5097" t="s">
        <v>13496</v>
      </c>
      <c r="H5097">
        <v>0</v>
      </c>
      <c r="I5097" s="2"/>
      <c r="J5097" s="4">
        <v>0</v>
      </c>
      <c r="K5097" t="str">
        <f>IF((LEN(relatorio_Ananindeua[[#This Row],[CIF/CPF/CNPJ]])=14),relatorio_Ananindeua[[#This Row],[CIF/CPF/CNPJ]],relatorio_Ananindeua[[#This Row],[Coluna2]])</f>
        <v>37910625000109</v>
      </c>
      <c r="L5097" t="str">
        <f t="shared" si="80"/>
        <v>379******09</v>
      </c>
    </row>
    <row r="5098" spans="1:12" x14ac:dyDescent="0.25">
      <c r="A5098" t="s">
        <v>684</v>
      </c>
      <c r="B5098" t="s">
        <v>685</v>
      </c>
      <c r="C5098" t="s">
        <v>34</v>
      </c>
      <c r="D5098" s="1">
        <v>45303.425347222219</v>
      </c>
      <c r="E5098" s="18" t="s">
        <v>11</v>
      </c>
      <c r="F5098" s="13" t="s">
        <v>16</v>
      </c>
      <c r="G5098" t="s">
        <v>13496</v>
      </c>
      <c r="H5098">
        <v>0</v>
      </c>
      <c r="I5098" s="2"/>
      <c r="J5098" s="4">
        <v>0</v>
      </c>
      <c r="K5098" t="str">
        <f>IF((LEN(relatorio_Ananindeua[[#This Row],[CIF/CPF/CNPJ]])=14),relatorio_Ananindeua[[#This Row],[CIF/CPF/CNPJ]],relatorio_Ananindeua[[#This Row],[Coluna2]])</f>
        <v>15021056000108</v>
      </c>
      <c r="L5098" t="str">
        <f t="shared" si="80"/>
        <v>150******08</v>
      </c>
    </row>
    <row r="5099" spans="1:12" x14ac:dyDescent="0.25">
      <c r="A5099" t="s">
        <v>4615</v>
      </c>
      <c r="B5099" t="s">
        <v>4616</v>
      </c>
      <c r="C5099" t="s">
        <v>34</v>
      </c>
      <c r="D5099" s="1">
        <v>45303.506585648145</v>
      </c>
      <c r="E5099" s="18" t="s">
        <v>11</v>
      </c>
      <c r="F5099" s="13" t="s">
        <v>16</v>
      </c>
      <c r="G5099" t="s">
        <v>13496</v>
      </c>
      <c r="H5099">
        <v>0</v>
      </c>
      <c r="I5099" s="2"/>
      <c r="J5099" s="4">
        <v>0</v>
      </c>
      <c r="K5099" t="str">
        <f>IF((LEN(relatorio_Ananindeua[[#This Row],[CIF/CPF/CNPJ]])=14),relatorio_Ananindeua[[#This Row],[CIF/CPF/CNPJ]],relatorio_Ananindeua[[#This Row],[Coluna2]])</f>
        <v>38205037000129</v>
      </c>
      <c r="L5099" t="str">
        <f t="shared" si="80"/>
        <v>382******29</v>
      </c>
    </row>
    <row r="5100" spans="1:12" x14ac:dyDescent="0.25">
      <c r="A5100" t="s">
        <v>9947</v>
      </c>
      <c r="B5100" t="s">
        <v>9948</v>
      </c>
      <c r="C5100" t="s">
        <v>17</v>
      </c>
      <c r="D5100" s="1">
        <v>45303.568576388891</v>
      </c>
      <c r="E5100" s="18" t="s">
        <v>11</v>
      </c>
      <c r="F5100" s="13" t="s">
        <v>16</v>
      </c>
      <c r="G5100" t="s">
        <v>14</v>
      </c>
      <c r="H5100">
        <v>0</v>
      </c>
      <c r="I5100" s="2"/>
      <c r="J5100" s="4">
        <v>0</v>
      </c>
      <c r="K5100" t="str">
        <f>IF((LEN(relatorio_Ananindeua[[#This Row],[CIF/CPF/CNPJ]])=14),relatorio_Ananindeua[[#This Row],[CIF/CPF/CNPJ]],relatorio_Ananindeua[[#This Row],[Coluna2]])</f>
        <v>52705730000191</v>
      </c>
      <c r="L5100" t="str">
        <f t="shared" si="80"/>
        <v>527******91</v>
      </c>
    </row>
    <row r="5101" spans="1:12" x14ac:dyDescent="0.25">
      <c r="A5101" t="s">
        <v>3798</v>
      </c>
      <c r="B5101" t="s">
        <v>3799</v>
      </c>
      <c r="C5101" t="s">
        <v>34</v>
      </c>
      <c r="D5101" s="1">
        <v>45304.024548611109</v>
      </c>
      <c r="E5101" s="18" t="s">
        <v>11</v>
      </c>
      <c r="F5101" s="13" t="s">
        <v>16</v>
      </c>
      <c r="G5101" t="s">
        <v>14</v>
      </c>
      <c r="H5101">
        <v>0</v>
      </c>
      <c r="I5101" s="2"/>
      <c r="J5101" s="4">
        <v>0</v>
      </c>
      <c r="K5101" t="str">
        <f>IF((LEN(relatorio_Ananindeua[[#This Row],[CIF/CPF/CNPJ]])=14),relatorio_Ananindeua[[#This Row],[CIF/CPF/CNPJ]],relatorio_Ananindeua[[#This Row],[Coluna2]])</f>
        <v>34919253000185</v>
      </c>
      <c r="L5101" t="str">
        <f t="shared" si="80"/>
        <v>349******85</v>
      </c>
    </row>
    <row r="5102" spans="1:12" x14ac:dyDescent="0.25">
      <c r="A5102" t="s">
        <v>10494</v>
      </c>
      <c r="B5102" t="s">
        <v>10495</v>
      </c>
      <c r="C5102" t="s">
        <v>32</v>
      </c>
      <c r="D5102" s="1">
        <v>45304.031435185185</v>
      </c>
      <c r="E5102" s="18" t="s">
        <v>11</v>
      </c>
      <c r="F5102" s="13" t="s">
        <v>16</v>
      </c>
      <c r="G5102" t="s">
        <v>14</v>
      </c>
      <c r="H5102">
        <v>0</v>
      </c>
      <c r="I5102" s="2"/>
      <c r="J5102" s="4">
        <v>0</v>
      </c>
      <c r="K5102" t="str">
        <f>IF((LEN(relatorio_Ananindeua[[#This Row],[CIF/CPF/CNPJ]])=14),relatorio_Ananindeua[[#This Row],[CIF/CPF/CNPJ]],relatorio_Ananindeua[[#This Row],[Coluna2]])</f>
        <v>53478243000104</v>
      </c>
      <c r="L5102" t="str">
        <f t="shared" si="80"/>
        <v>534******04</v>
      </c>
    </row>
    <row r="5103" spans="1:12" x14ac:dyDescent="0.25">
      <c r="A5103" t="s">
        <v>10462</v>
      </c>
      <c r="B5103" t="s">
        <v>10463</v>
      </c>
      <c r="C5103" t="s">
        <v>32</v>
      </c>
      <c r="D5103" s="1">
        <v>45304.031458333331</v>
      </c>
      <c r="E5103" s="18" t="s">
        <v>11</v>
      </c>
      <c r="F5103" s="13" t="s">
        <v>16</v>
      </c>
      <c r="G5103" t="s">
        <v>14</v>
      </c>
      <c r="H5103">
        <v>0</v>
      </c>
      <c r="I5103" s="2"/>
      <c r="J5103" s="4">
        <v>0</v>
      </c>
      <c r="K5103" t="str">
        <f>IF((LEN(relatorio_Ananindeua[[#This Row],[CIF/CPF/CNPJ]])=14),relatorio_Ananindeua[[#This Row],[CIF/CPF/CNPJ]],relatorio_Ananindeua[[#This Row],[Coluna2]])</f>
        <v>53468639000162</v>
      </c>
      <c r="L5103" t="str">
        <f t="shared" si="80"/>
        <v>534******62</v>
      </c>
    </row>
    <row r="5104" spans="1:12" x14ac:dyDescent="0.25">
      <c r="A5104" t="s">
        <v>10464</v>
      </c>
      <c r="B5104" t="s">
        <v>10465</v>
      </c>
      <c r="C5104" t="s">
        <v>32</v>
      </c>
      <c r="D5104" s="1">
        <v>45304.031469907408</v>
      </c>
      <c r="E5104" s="18" t="s">
        <v>11</v>
      </c>
      <c r="F5104" s="13" t="s">
        <v>16</v>
      </c>
      <c r="G5104" t="s">
        <v>14</v>
      </c>
      <c r="H5104">
        <v>0</v>
      </c>
      <c r="I5104" s="2"/>
      <c r="J5104" s="4">
        <v>0</v>
      </c>
      <c r="K5104" t="str">
        <f>IF((LEN(relatorio_Ananindeua[[#This Row],[CIF/CPF/CNPJ]])=14),relatorio_Ananindeua[[#This Row],[CIF/CPF/CNPJ]],relatorio_Ananindeua[[#This Row],[Coluna2]])</f>
        <v>53468640000197</v>
      </c>
      <c r="L5104" t="str">
        <f t="shared" si="80"/>
        <v>534******97</v>
      </c>
    </row>
    <row r="5105" spans="1:12" x14ac:dyDescent="0.25">
      <c r="A5105" t="s">
        <v>6245</v>
      </c>
      <c r="B5105" t="s">
        <v>6246</v>
      </c>
      <c r="C5105" t="s">
        <v>34</v>
      </c>
      <c r="D5105" s="1">
        <v>45304.031608796293</v>
      </c>
      <c r="E5105" s="18" t="s">
        <v>11</v>
      </c>
      <c r="F5105" s="13" t="s">
        <v>16</v>
      </c>
      <c r="G5105" t="s">
        <v>14</v>
      </c>
      <c r="H5105">
        <v>0</v>
      </c>
      <c r="I5105" s="2"/>
      <c r="J5105" s="4">
        <v>0</v>
      </c>
      <c r="K5105" t="str">
        <f>IF((LEN(relatorio_Ananindeua[[#This Row],[CIF/CPF/CNPJ]])=14),relatorio_Ananindeua[[#This Row],[CIF/CPF/CNPJ]],relatorio_Ananindeua[[#This Row],[Coluna2]])</f>
        <v>44342777000100</v>
      </c>
      <c r="L5105" t="str">
        <f t="shared" si="80"/>
        <v>443******00</v>
      </c>
    </row>
    <row r="5106" spans="1:12" x14ac:dyDescent="0.25">
      <c r="A5106" t="s">
        <v>10472</v>
      </c>
      <c r="B5106" t="s">
        <v>10473</v>
      </c>
      <c r="C5106" t="s">
        <v>32</v>
      </c>
      <c r="D5106" s="1">
        <v>45304.03837962963</v>
      </c>
      <c r="E5106" s="18" t="s">
        <v>11</v>
      </c>
      <c r="F5106" s="13" t="s">
        <v>16</v>
      </c>
      <c r="G5106" t="s">
        <v>14</v>
      </c>
      <c r="H5106">
        <v>0</v>
      </c>
      <c r="I5106" s="2"/>
      <c r="J5106" s="4">
        <v>0</v>
      </c>
      <c r="K5106" t="str">
        <f>IF((LEN(relatorio_Ananindeua[[#This Row],[CIF/CPF/CNPJ]])=14),relatorio_Ananindeua[[#This Row],[CIF/CPF/CNPJ]],relatorio_Ananindeua[[#This Row],[Coluna2]])</f>
        <v>53472116000190</v>
      </c>
      <c r="L5106" t="str">
        <f t="shared" si="80"/>
        <v>534******90</v>
      </c>
    </row>
    <row r="5107" spans="1:12" x14ac:dyDescent="0.25">
      <c r="A5107" t="s">
        <v>9715</v>
      </c>
      <c r="B5107" t="s">
        <v>9716</v>
      </c>
      <c r="C5107" t="s">
        <v>34</v>
      </c>
      <c r="D5107" s="1">
        <v>45304.038391203707</v>
      </c>
      <c r="E5107" s="18" t="s">
        <v>11</v>
      </c>
      <c r="F5107" s="13" t="s">
        <v>16</v>
      </c>
      <c r="G5107" t="s">
        <v>14</v>
      </c>
      <c r="H5107">
        <v>0</v>
      </c>
      <c r="I5107" s="2"/>
      <c r="J5107" s="4">
        <v>0</v>
      </c>
      <c r="K5107" t="str">
        <f>IF((LEN(relatorio_Ananindeua[[#This Row],[CIF/CPF/CNPJ]])=14),relatorio_Ananindeua[[#This Row],[CIF/CPF/CNPJ]],relatorio_Ananindeua[[#This Row],[Coluna2]])</f>
        <v>52077833000154</v>
      </c>
      <c r="L5107" t="str">
        <f t="shared" si="80"/>
        <v>520******54</v>
      </c>
    </row>
    <row r="5108" spans="1:12" x14ac:dyDescent="0.25">
      <c r="A5108" t="s">
        <v>10500</v>
      </c>
      <c r="B5108" t="s">
        <v>10501</v>
      </c>
      <c r="C5108" t="s">
        <v>32</v>
      </c>
      <c r="D5108" s="1">
        <v>45304.038391203707</v>
      </c>
      <c r="E5108" s="18" t="s">
        <v>11</v>
      </c>
      <c r="F5108" s="13" t="s">
        <v>16</v>
      </c>
      <c r="G5108" t="s">
        <v>14</v>
      </c>
      <c r="H5108">
        <v>0</v>
      </c>
      <c r="I5108" s="2"/>
      <c r="J5108" s="4">
        <v>0</v>
      </c>
      <c r="K5108" t="str">
        <f>IF((LEN(relatorio_Ananindeua[[#This Row],[CIF/CPF/CNPJ]])=14),relatorio_Ananindeua[[#This Row],[CIF/CPF/CNPJ]],relatorio_Ananindeua[[#This Row],[Coluna2]])</f>
        <v>53481752000188</v>
      </c>
      <c r="L5108" t="str">
        <f t="shared" si="80"/>
        <v>534******88</v>
      </c>
    </row>
    <row r="5109" spans="1:12" x14ac:dyDescent="0.25">
      <c r="A5109" t="s">
        <v>4209</v>
      </c>
      <c r="B5109" t="s">
        <v>4210</v>
      </c>
      <c r="C5109" t="s">
        <v>34</v>
      </c>
      <c r="D5109" s="1">
        <v>45304.038402777776</v>
      </c>
      <c r="E5109" s="18" t="s">
        <v>11</v>
      </c>
      <c r="F5109" s="13" t="s">
        <v>16</v>
      </c>
      <c r="G5109" t="s">
        <v>14</v>
      </c>
      <c r="H5109">
        <v>0</v>
      </c>
      <c r="I5109" s="2"/>
      <c r="J5109" s="4">
        <v>0</v>
      </c>
      <c r="K5109" t="str">
        <f>IF((LEN(relatorio_Ananindeua[[#This Row],[CIF/CPF/CNPJ]])=14),relatorio_Ananindeua[[#This Row],[CIF/CPF/CNPJ]],relatorio_Ananindeua[[#This Row],[Coluna2]])</f>
        <v>36646572000190</v>
      </c>
      <c r="L5109" t="str">
        <f t="shared" si="80"/>
        <v>366******90</v>
      </c>
    </row>
    <row r="5110" spans="1:12" x14ac:dyDescent="0.25">
      <c r="A5110" t="s">
        <v>10382</v>
      </c>
      <c r="B5110" t="s">
        <v>10383</v>
      </c>
      <c r="C5110" t="s">
        <v>34</v>
      </c>
      <c r="D5110" s="1">
        <v>45304.038449074076</v>
      </c>
      <c r="E5110" s="18" t="s">
        <v>11</v>
      </c>
      <c r="F5110" s="13" t="s">
        <v>16</v>
      </c>
      <c r="G5110" t="s">
        <v>14</v>
      </c>
      <c r="H5110">
        <v>0</v>
      </c>
      <c r="I5110" s="2"/>
      <c r="J5110" s="4">
        <v>0</v>
      </c>
      <c r="K5110" t="str">
        <f>IF((LEN(relatorio_Ananindeua[[#This Row],[CIF/CPF/CNPJ]])=14),relatorio_Ananindeua[[#This Row],[CIF/CPF/CNPJ]],relatorio_Ananindeua[[#This Row],[Coluna2]])</f>
        <v>53435746000194</v>
      </c>
      <c r="L5110" t="str">
        <f t="shared" si="80"/>
        <v>534******94</v>
      </c>
    </row>
    <row r="5111" spans="1:12" x14ac:dyDescent="0.25">
      <c r="A5111" t="s">
        <v>10498</v>
      </c>
      <c r="B5111" t="s">
        <v>10499</v>
      </c>
      <c r="C5111" t="s">
        <v>32</v>
      </c>
      <c r="D5111" s="1">
        <v>45304.038460648146</v>
      </c>
      <c r="E5111" s="18" t="s">
        <v>11</v>
      </c>
      <c r="F5111" s="13" t="s">
        <v>16</v>
      </c>
      <c r="G5111" t="s">
        <v>14</v>
      </c>
      <c r="H5111">
        <v>0</v>
      </c>
      <c r="I5111" s="2"/>
      <c r="J5111" s="4">
        <v>0</v>
      </c>
      <c r="K5111" t="str">
        <f>IF((LEN(relatorio_Ananindeua[[#This Row],[CIF/CPF/CNPJ]])=14),relatorio_Ananindeua[[#This Row],[CIF/CPF/CNPJ]],relatorio_Ananindeua[[#This Row],[Coluna2]])</f>
        <v>53481555000169</v>
      </c>
      <c r="L5111" t="str">
        <f t="shared" si="80"/>
        <v>534******69</v>
      </c>
    </row>
    <row r="5112" spans="1:12" x14ac:dyDescent="0.25">
      <c r="A5112" t="s">
        <v>10490</v>
      </c>
      <c r="B5112" t="s">
        <v>10491</v>
      </c>
      <c r="C5112" t="s">
        <v>32</v>
      </c>
      <c r="D5112" s="1">
        <v>45304.045416666668</v>
      </c>
      <c r="E5112" s="18" t="s">
        <v>11</v>
      </c>
      <c r="F5112" s="13" t="s">
        <v>16</v>
      </c>
      <c r="G5112" t="s">
        <v>14</v>
      </c>
      <c r="H5112">
        <v>0</v>
      </c>
      <c r="I5112" s="2"/>
      <c r="J5112" s="4">
        <v>0</v>
      </c>
      <c r="K5112" t="str">
        <f>IF((LEN(relatorio_Ananindeua[[#This Row],[CIF/CPF/CNPJ]])=14),relatorio_Ananindeua[[#This Row],[CIF/CPF/CNPJ]],relatorio_Ananindeua[[#This Row],[Coluna2]])</f>
        <v>53477395000184</v>
      </c>
      <c r="L5112" t="str">
        <f t="shared" si="80"/>
        <v>534******84</v>
      </c>
    </row>
    <row r="5113" spans="1:12" x14ac:dyDescent="0.25">
      <c r="A5113" t="s">
        <v>1402</v>
      </c>
      <c r="B5113" t="s">
        <v>1403</v>
      </c>
      <c r="C5113" t="s">
        <v>34</v>
      </c>
      <c r="D5113" s="1">
        <v>45304.045439814814</v>
      </c>
      <c r="E5113" s="18" t="s">
        <v>11</v>
      </c>
      <c r="F5113" s="13" t="s">
        <v>16</v>
      </c>
      <c r="G5113" t="s">
        <v>14</v>
      </c>
      <c r="H5113">
        <v>0</v>
      </c>
      <c r="I5113" s="2"/>
      <c r="J5113" s="4">
        <v>0</v>
      </c>
      <c r="K5113" t="str">
        <f>IF((LEN(relatorio_Ananindeua[[#This Row],[CIF/CPF/CNPJ]])=14),relatorio_Ananindeua[[#This Row],[CIF/CPF/CNPJ]],relatorio_Ananindeua[[#This Row],[Coluna2]])</f>
        <v>21225785000170</v>
      </c>
      <c r="L5113" t="str">
        <f t="shared" si="80"/>
        <v>212******70</v>
      </c>
    </row>
    <row r="5114" spans="1:12" x14ac:dyDescent="0.25">
      <c r="A5114" t="s">
        <v>3800</v>
      </c>
      <c r="B5114" t="s">
        <v>3801</v>
      </c>
      <c r="C5114" t="s">
        <v>34</v>
      </c>
      <c r="D5114" s="1">
        <v>45304.04546296296</v>
      </c>
      <c r="E5114" s="18" t="s">
        <v>11</v>
      </c>
      <c r="F5114" s="13" t="s">
        <v>16</v>
      </c>
      <c r="G5114" t="s">
        <v>14</v>
      </c>
      <c r="H5114">
        <v>0</v>
      </c>
      <c r="I5114" s="2"/>
      <c r="J5114" s="4">
        <v>0</v>
      </c>
      <c r="K5114" t="str">
        <f>IF((LEN(relatorio_Ananindeua[[#This Row],[CIF/CPF/CNPJ]])=14),relatorio_Ananindeua[[#This Row],[CIF/CPF/CNPJ]],relatorio_Ananindeua[[#This Row],[Coluna2]])</f>
        <v>34926086000108</v>
      </c>
      <c r="L5114" t="str">
        <f t="shared" si="80"/>
        <v>349******08</v>
      </c>
    </row>
    <row r="5115" spans="1:12" x14ac:dyDescent="0.25">
      <c r="A5115" t="s">
        <v>10460</v>
      </c>
      <c r="B5115" t="s">
        <v>10461</v>
      </c>
      <c r="C5115" t="s">
        <v>32</v>
      </c>
      <c r="D5115" s="1">
        <v>45304.059224537035</v>
      </c>
      <c r="E5115" s="18" t="s">
        <v>11</v>
      </c>
      <c r="F5115" s="13" t="s">
        <v>16</v>
      </c>
      <c r="G5115" t="s">
        <v>14</v>
      </c>
      <c r="H5115">
        <v>0</v>
      </c>
      <c r="I5115" s="2"/>
      <c r="J5115" s="4">
        <v>0</v>
      </c>
      <c r="K5115" t="str">
        <f>IF((LEN(relatorio_Ananindeua[[#This Row],[CIF/CPF/CNPJ]])=14),relatorio_Ananindeua[[#This Row],[CIF/CPF/CNPJ]],relatorio_Ananindeua[[#This Row],[Coluna2]])</f>
        <v>53468571000111</v>
      </c>
      <c r="L5115" t="str">
        <f t="shared" si="80"/>
        <v>534******11</v>
      </c>
    </row>
    <row r="5116" spans="1:12" x14ac:dyDescent="0.25">
      <c r="A5116" t="s">
        <v>10504</v>
      </c>
      <c r="B5116" t="s">
        <v>10505</v>
      </c>
      <c r="C5116" t="s">
        <v>32</v>
      </c>
      <c r="D5116" s="1">
        <v>45304.059293981481</v>
      </c>
      <c r="E5116" s="18" t="s">
        <v>11</v>
      </c>
      <c r="F5116" s="13" t="s">
        <v>16</v>
      </c>
      <c r="G5116" t="s">
        <v>14</v>
      </c>
      <c r="H5116">
        <v>0</v>
      </c>
      <c r="I5116" s="2"/>
      <c r="J5116" s="4">
        <v>0</v>
      </c>
      <c r="K5116" t="str">
        <f>IF((LEN(relatorio_Ananindeua[[#This Row],[CIF/CPF/CNPJ]])=14),relatorio_Ananindeua[[#This Row],[CIF/CPF/CNPJ]],relatorio_Ananindeua[[#This Row],[Coluna2]])</f>
        <v>53483858000110</v>
      </c>
      <c r="L5116" t="str">
        <f t="shared" si="80"/>
        <v>534******10</v>
      </c>
    </row>
    <row r="5117" spans="1:12" x14ac:dyDescent="0.25">
      <c r="A5117" t="s">
        <v>10476</v>
      </c>
      <c r="B5117" t="s">
        <v>10477</v>
      </c>
      <c r="C5117" t="s">
        <v>32</v>
      </c>
      <c r="D5117" s="1">
        <v>45304.059363425928</v>
      </c>
      <c r="E5117" s="18" t="s">
        <v>11</v>
      </c>
      <c r="F5117" s="13" t="s">
        <v>16</v>
      </c>
      <c r="G5117" t="s">
        <v>14</v>
      </c>
      <c r="H5117">
        <v>0</v>
      </c>
      <c r="I5117" s="2"/>
      <c r="J5117" s="4">
        <v>0</v>
      </c>
      <c r="K5117" t="str">
        <f>IF((LEN(relatorio_Ananindeua[[#This Row],[CIF/CPF/CNPJ]])=14),relatorio_Ananindeua[[#This Row],[CIF/CPF/CNPJ]],relatorio_Ananindeua[[#This Row],[Coluna2]])</f>
        <v>53472829000153</v>
      </c>
      <c r="L5117" t="str">
        <f t="shared" si="80"/>
        <v>534******53</v>
      </c>
    </row>
    <row r="5118" spans="1:12" x14ac:dyDescent="0.25">
      <c r="A5118" t="s">
        <v>4096</v>
      </c>
      <c r="B5118" t="s">
        <v>4097</v>
      </c>
      <c r="C5118" t="s">
        <v>34</v>
      </c>
      <c r="D5118" s="1">
        <v>45304.066180555557</v>
      </c>
      <c r="E5118" s="18" t="s">
        <v>11</v>
      </c>
      <c r="F5118" s="13" t="s">
        <v>16</v>
      </c>
      <c r="G5118" t="s">
        <v>14</v>
      </c>
      <c r="H5118">
        <v>0</v>
      </c>
      <c r="I5118" s="2"/>
      <c r="J5118" s="4">
        <v>0</v>
      </c>
      <c r="K5118" t="str">
        <f>IF((LEN(relatorio_Ananindeua[[#This Row],[CIF/CPF/CNPJ]])=14),relatorio_Ananindeua[[#This Row],[CIF/CPF/CNPJ]],relatorio_Ananindeua[[#This Row],[Coluna2]])</f>
        <v>36149187000137</v>
      </c>
      <c r="L5118" t="str">
        <f t="shared" si="80"/>
        <v>361******37</v>
      </c>
    </row>
    <row r="5119" spans="1:12" x14ac:dyDescent="0.25">
      <c r="A5119" t="s">
        <v>10480</v>
      </c>
      <c r="B5119" t="s">
        <v>10481</v>
      </c>
      <c r="C5119" t="s">
        <v>32</v>
      </c>
      <c r="D5119" s="1">
        <v>45304.066250000003</v>
      </c>
      <c r="E5119" s="18" t="s">
        <v>11</v>
      </c>
      <c r="F5119" s="13" t="s">
        <v>16</v>
      </c>
      <c r="G5119" t="s">
        <v>14</v>
      </c>
      <c r="H5119">
        <v>0</v>
      </c>
      <c r="I5119" s="2"/>
      <c r="J5119" s="4">
        <v>0</v>
      </c>
      <c r="K5119" t="str">
        <f>IF((LEN(relatorio_Ananindeua[[#This Row],[CIF/CPF/CNPJ]])=14),relatorio_Ananindeua[[#This Row],[CIF/CPF/CNPJ]],relatorio_Ananindeua[[#This Row],[Coluna2]])</f>
        <v>53473434000175</v>
      </c>
      <c r="L5119" t="str">
        <f t="shared" si="80"/>
        <v>534******75</v>
      </c>
    </row>
    <row r="5120" spans="1:12" x14ac:dyDescent="0.25">
      <c r="A5120" t="s">
        <v>10482</v>
      </c>
      <c r="B5120" t="s">
        <v>10483</v>
      </c>
      <c r="C5120" t="s">
        <v>32</v>
      </c>
      <c r="D5120" s="1">
        <v>45304.087013888886</v>
      </c>
      <c r="E5120" s="18" t="s">
        <v>11</v>
      </c>
      <c r="F5120" s="13" t="s">
        <v>16</v>
      </c>
      <c r="G5120" t="s">
        <v>14</v>
      </c>
      <c r="H5120">
        <v>0</v>
      </c>
      <c r="I5120" s="2"/>
      <c r="J5120" s="4">
        <v>0</v>
      </c>
      <c r="K5120" t="str">
        <f>IF((LEN(relatorio_Ananindeua[[#This Row],[CIF/CPF/CNPJ]])=14),relatorio_Ananindeua[[#This Row],[CIF/CPF/CNPJ]],relatorio_Ananindeua[[#This Row],[Coluna2]])</f>
        <v>53474090000119</v>
      </c>
      <c r="L5120" t="str">
        <f t="shared" si="80"/>
        <v>534******19</v>
      </c>
    </row>
    <row r="5121" spans="1:12" x14ac:dyDescent="0.25">
      <c r="A5121" t="s">
        <v>10470</v>
      </c>
      <c r="B5121" t="s">
        <v>10471</v>
      </c>
      <c r="C5121" t="s">
        <v>32</v>
      </c>
      <c r="D5121" s="1">
        <v>45304.087141203701</v>
      </c>
      <c r="E5121" s="18" t="s">
        <v>11</v>
      </c>
      <c r="F5121" s="13" t="s">
        <v>16</v>
      </c>
      <c r="G5121" t="s">
        <v>14</v>
      </c>
      <c r="H5121">
        <v>0</v>
      </c>
      <c r="I5121" s="2"/>
      <c r="J5121" s="4">
        <v>0</v>
      </c>
      <c r="K5121" t="str">
        <f>IF((LEN(relatorio_Ananindeua[[#This Row],[CIF/CPF/CNPJ]])=14),relatorio_Ananindeua[[#This Row],[CIF/CPF/CNPJ]],relatorio_Ananindeua[[#This Row],[Coluna2]])</f>
        <v>53472005000183</v>
      </c>
      <c r="L5121" t="str">
        <f t="shared" si="80"/>
        <v>534******83</v>
      </c>
    </row>
    <row r="5122" spans="1:12" x14ac:dyDescent="0.25">
      <c r="A5122" t="s">
        <v>10496</v>
      </c>
      <c r="B5122" t="s">
        <v>10497</v>
      </c>
      <c r="C5122" t="s">
        <v>32</v>
      </c>
      <c r="D5122" s="1">
        <v>45304.087152777778</v>
      </c>
      <c r="E5122" s="18" t="s">
        <v>11</v>
      </c>
      <c r="F5122" s="13" t="s">
        <v>16</v>
      </c>
      <c r="G5122" t="s">
        <v>14</v>
      </c>
      <c r="H5122">
        <v>0</v>
      </c>
      <c r="I5122" s="2"/>
      <c r="J5122" s="4">
        <v>0</v>
      </c>
      <c r="K5122" t="str">
        <f>IF((LEN(relatorio_Ananindeua[[#This Row],[CIF/CPF/CNPJ]])=14),relatorio_Ananindeua[[#This Row],[CIF/CPF/CNPJ]],relatorio_Ananindeua[[#This Row],[Coluna2]])</f>
        <v>53478775000133</v>
      </c>
      <c r="L5122" t="str">
        <f t="shared" si="80"/>
        <v>534******33</v>
      </c>
    </row>
    <row r="5123" spans="1:12" x14ac:dyDescent="0.25">
      <c r="A5123" t="s">
        <v>9793</v>
      </c>
      <c r="B5123" t="s">
        <v>9794</v>
      </c>
      <c r="C5123" t="s">
        <v>34</v>
      </c>
      <c r="D5123" s="1">
        <v>45304.093993055554</v>
      </c>
      <c r="E5123" s="18" t="s">
        <v>11</v>
      </c>
      <c r="F5123" s="13" t="s">
        <v>16</v>
      </c>
      <c r="G5123" t="s">
        <v>14</v>
      </c>
      <c r="H5123">
        <v>0</v>
      </c>
      <c r="I5123" s="2"/>
      <c r="J5123" s="4">
        <v>0</v>
      </c>
      <c r="K5123" t="str">
        <f>IF((LEN(relatorio_Ananindeua[[#This Row],[CIF/CPF/CNPJ]])=14),relatorio_Ananindeua[[#This Row],[CIF/CPF/CNPJ]],relatorio_Ananindeua[[#This Row],[Coluna2]])</f>
        <v>52273100000195</v>
      </c>
      <c r="L5123" t="str">
        <f t="shared" si="80"/>
        <v>522******95</v>
      </c>
    </row>
    <row r="5124" spans="1:12" x14ac:dyDescent="0.25">
      <c r="A5124" t="s">
        <v>10466</v>
      </c>
      <c r="B5124" t="s">
        <v>10467</v>
      </c>
      <c r="C5124" t="s">
        <v>32</v>
      </c>
      <c r="D5124" s="1">
        <v>45304.094027777777</v>
      </c>
      <c r="E5124" s="18" t="s">
        <v>11</v>
      </c>
      <c r="F5124" s="13" t="s">
        <v>16</v>
      </c>
      <c r="G5124" t="s">
        <v>14</v>
      </c>
      <c r="H5124">
        <v>0</v>
      </c>
      <c r="I5124" s="2"/>
      <c r="J5124" s="4">
        <v>0</v>
      </c>
      <c r="K5124" t="str">
        <f>IF((LEN(relatorio_Ananindeua[[#This Row],[CIF/CPF/CNPJ]])=14),relatorio_Ananindeua[[#This Row],[CIF/CPF/CNPJ]],relatorio_Ananindeua[[#This Row],[Coluna2]])</f>
        <v>53470536000137</v>
      </c>
      <c r="L5124" t="str">
        <f t="shared" si="80"/>
        <v>534******37</v>
      </c>
    </row>
    <row r="5125" spans="1:12" x14ac:dyDescent="0.25">
      <c r="A5125" t="s">
        <v>10468</v>
      </c>
      <c r="B5125" t="s">
        <v>10469</v>
      </c>
      <c r="C5125" t="s">
        <v>32</v>
      </c>
      <c r="D5125" s="1">
        <v>45304.094039351854</v>
      </c>
      <c r="E5125" s="18" t="s">
        <v>11</v>
      </c>
      <c r="F5125" s="13" t="s">
        <v>16</v>
      </c>
      <c r="G5125" t="s">
        <v>14</v>
      </c>
      <c r="H5125">
        <v>0</v>
      </c>
      <c r="I5125" s="2"/>
      <c r="J5125" s="4">
        <v>0</v>
      </c>
      <c r="K5125" t="str">
        <f>IF((LEN(relatorio_Ananindeua[[#This Row],[CIF/CPF/CNPJ]])=14),relatorio_Ananindeua[[#This Row],[CIF/CPF/CNPJ]],relatorio_Ananindeua[[#This Row],[Coluna2]])</f>
        <v>53471506000145</v>
      </c>
      <c r="L5125" t="str">
        <f t="shared" si="80"/>
        <v>534******45</v>
      </c>
    </row>
    <row r="5126" spans="1:12" x14ac:dyDescent="0.25">
      <c r="A5126" t="s">
        <v>10492</v>
      </c>
      <c r="B5126" t="s">
        <v>10493</v>
      </c>
      <c r="C5126" t="s">
        <v>32</v>
      </c>
      <c r="D5126" s="1">
        <v>45304.094050925924</v>
      </c>
      <c r="E5126" s="18" t="s">
        <v>11</v>
      </c>
      <c r="F5126" s="13" t="s">
        <v>16</v>
      </c>
      <c r="G5126" t="s">
        <v>14</v>
      </c>
      <c r="H5126">
        <v>0</v>
      </c>
      <c r="I5126" s="2"/>
      <c r="J5126" s="4">
        <v>0</v>
      </c>
      <c r="K5126" t="str">
        <f>IF((LEN(relatorio_Ananindeua[[#This Row],[CIF/CPF/CNPJ]])=14),relatorio_Ananindeua[[#This Row],[CIF/CPF/CNPJ]],relatorio_Ananindeua[[#This Row],[Coluna2]])</f>
        <v>53477610000147</v>
      </c>
      <c r="L5126" t="str">
        <f t="shared" si="80"/>
        <v>534******47</v>
      </c>
    </row>
    <row r="5127" spans="1:12" x14ac:dyDescent="0.25">
      <c r="A5127" t="s">
        <v>10502</v>
      </c>
      <c r="B5127" t="s">
        <v>10503</v>
      </c>
      <c r="C5127" t="s">
        <v>32</v>
      </c>
      <c r="D5127" s="1">
        <v>45304.100914351853</v>
      </c>
      <c r="E5127" s="18" t="s">
        <v>11</v>
      </c>
      <c r="F5127" s="13" t="s">
        <v>16</v>
      </c>
      <c r="G5127" t="s">
        <v>14</v>
      </c>
      <c r="H5127">
        <v>0</v>
      </c>
      <c r="I5127" s="2"/>
      <c r="J5127" s="4">
        <v>0</v>
      </c>
      <c r="K5127" t="str">
        <f>IF((LEN(relatorio_Ananindeua[[#This Row],[CIF/CPF/CNPJ]])=14),relatorio_Ananindeua[[#This Row],[CIF/CPF/CNPJ]],relatorio_Ananindeua[[#This Row],[Coluna2]])</f>
        <v>53481857000137</v>
      </c>
      <c r="L5127" t="str">
        <f t="shared" si="80"/>
        <v>534******37</v>
      </c>
    </row>
    <row r="5128" spans="1:12" x14ac:dyDescent="0.25">
      <c r="A5128" t="s">
        <v>10478</v>
      </c>
      <c r="B5128" t="s">
        <v>10479</v>
      </c>
      <c r="C5128" t="s">
        <v>32</v>
      </c>
      <c r="D5128" s="1">
        <v>45304.100949074076</v>
      </c>
      <c r="E5128" s="18" t="s">
        <v>11</v>
      </c>
      <c r="F5128" s="13" t="s">
        <v>16</v>
      </c>
      <c r="G5128" t="s">
        <v>14</v>
      </c>
      <c r="H5128">
        <v>0</v>
      </c>
      <c r="I5128" s="2"/>
      <c r="J5128" s="4">
        <v>0</v>
      </c>
      <c r="K5128" t="str">
        <f>IF((LEN(relatorio_Ananindeua[[#This Row],[CIF/CPF/CNPJ]])=14),relatorio_Ananindeua[[#This Row],[CIF/CPF/CNPJ]],relatorio_Ananindeua[[#This Row],[Coluna2]])</f>
        <v>53473271000120</v>
      </c>
      <c r="L5128" t="str">
        <f t="shared" si="80"/>
        <v>534******20</v>
      </c>
    </row>
    <row r="5129" spans="1:12" x14ac:dyDescent="0.25">
      <c r="A5129" t="s">
        <v>8688</v>
      </c>
      <c r="B5129" t="s">
        <v>8689</v>
      </c>
      <c r="C5129" t="s">
        <v>34</v>
      </c>
      <c r="D5129" s="1">
        <v>45304.100972222222</v>
      </c>
      <c r="E5129" s="18" t="s">
        <v>11</v>
      </c>
      <c r="F5129" s="13" t="s">
        <v>16</v>
      </c>
      <c r="G5129" t="s">
        <v>14</v>
      </c>
      <c r="H5129">
        <v>0</v>
      </c>
      <c r="I5129" s="2"/>
      <c r="J5129" s="4">
        <v>0</v>
      </c>
      <c r="K5129" t="str">
        <f>IF((LEN(relatorio_Ananindeua[[#This Row],[CIF/CPF/CNPJ]])=14),relatorio_Ananindeua[[#This Row],[CIF/CPF/CNPJ]],relatorio_Ananindeua[[#This Row],[Coluna2]])</f>
        <v>50183154000134</v>
      </c>
      <c r="L5129" t="str">
        <f t="shared" si="80"/>
        <v>501******34</v>
      </c>
    </row>
    <row r="5130" spans="1:12" x14ac:dyDescent="0.25">
      <c r="A5130" t="s">
        <v>4896</v>
      </c>
      <c r="B5130" t="s">
        <v>4897</v>
      </c>
      <c r="C5130" t="s">
        <v>34</v>
      </c>
      <c r="D5130" s="1">
        <v>45304.212037037039</v>
      </c>
      <c r="E5130" s="18" t="s">
        <v>11</v>
      </c>
      <c r="F5130" s="13" t="s">
        <v>16</v>
      </c>
      <c r="G5130" t="s">
        <v>14</v>
      </c>
      <c r="H5130">
        <v>0</v>
      </c>
      <c r="I5130" s="2"/>
      <c r="J5130" s="4">
        <v>0</v>
      </c>
      <c r="K5130" t="str">
        <f>IF((LEN(relatorio_Ananindeua[[#This Row],[CIF/CPF/CNPJ]])=14),relatorio_Ananindeua[[#This Row],[CIF/CPF/CNPJ]],relatorio_Ananindeua[[#This Row],[Coluna2]])</f>
        <v>39907762000101</v>
      </c>
      <c r="L5130" t="str">
        <f t="shared" si="80"/>
        <v>399******01</v>
      </c>
    </row>
    <row r="5131" spans="1:12" x14ac:dyDescent="0.25">
      <c r="A5131" t="s">
        <v>10488</v>
      </c>
      <c r="B5131" t="s">
        <v>10489</v>
      </c>
      <c r="C5131" t="s">
        <v>32</v>
      </c>
      <c r="D5131" s="1">
        <v>45304.212048611109</v>
      </c>
      <c r="E5131" s="18" t="s">
        <v>11</v>
      </c>
      <c r="F5131" s="13" t="s">
        <v>16</v>
      </c>
      <c r="G5131" t="s">
        <v>14</v>
      </c>
      <c r="H5131">
        <v>0</v>
      </c>
      <c r="I5131" s="2"/>
      <c r="J5131" s="4">
        <v>0</v>
      </c>
      <c r="K5131" t="str">
        <f>IF((LEN(relatorio_Ananindeua[[#This Row],[CIF/CPF/CNPJ]])=14),relatorio_Ananindeua[[#This Row],[CIF/CPF/CNPJ]],relatorio_Ananindeua[[#This Row],[Coluna2]])</f>
        <v>53476199000195</v>
      </c>
      <c r="L5131" t="str">
        <f t="shared" si="80"/>
        <v>534******95</v>
      </c>
    </row>
    <row r="5132" spans="1:12" x14ac:dyDescent="0.25">
      <c r="A5132" t="s">
        <v>10506</v>
      </c>
      <c r="B5132" t="s">
        <v>10507</v>
      </c>
      <c r="C5132" t="s">
        <v>32</v>
      </c>
      <c r="D5132" s="1">
        <v>45304.212060185186</v>
      </c>
      <c r="E5132" s="18" t="s">
        <v>11</v>
      </c>
      <c r="F5132" s="13" t="s">
        <v>16</v>
      </c>
      <c r="G5132" t="s">
        <v>14</v>
      </c>
      <c r="H5132">
        <v>0</v>
      </c>
      <c r="I5132" s="2"/>
      <c r="J5132" s="4">
        <v>0</v>
      </c>
      <c r="K5132" t="str">
        <f>IF((LEN(relatorio_Ananindeua[[#This Row],[CIF/CPF/CNPJ]])=14),relatorio_Ananindeua[[#This Row],[CIF/CPF/CNPJ]],relatorio_Ananindeua[[#This Row],[Coluna2]])</f>
        <v>53484251000155</v>
      </c>
      <c r="L5132" t="str">
        <f t="shared" si="80"/>
        <v>534******55</v>
      </c>
    </row>
    <row r="5133" spans="1:12" x14ac:dyDescent="0.25">
      <c r="A5133" t="s">
        <v>10484</v>
      </c>
      <c r="B5133" t="s">
        <v>10485</v>
      </c>
      <c r="C5133" t="s">
        <v>32</v>
      </c>
      <c r="D5133" s="1">
        <v>45304.212071759262</v>
      </c>
      <c r="E5133" s="18" t="s">
        <v>11</v>
      </c>
      <c r="F5133" s="13" t="s">
        <v>16</v>
      </c>
      <c r="G5133" t="s">
        <v>14</v>
      </c>
      <c r="H5133">
        <v>0</v>
      </c>
      <c r="I5133" s="2"/>
      <c r="J5133" s="4">
        <v>0</v>
      </c>
      <c r="K5133" t="str">
        <f>IF((LEN(relatorio_Ananindeua[[#This Row],[CIF/CPF/CNPJ]])=14),relatorio_Ananindeua[[#This Row],[CIF/CPF/CNPJ]],relatorio_Ananindeua[[#This Row],[Coluna2]])</f>
        <v>53474788000134</v>
      </c>
      <c r="L5133" t="str">
        <f t="shared" si="80"/>
        <v>534******34</v>
      </c>
    </row>
    <row r="5134" spans="1:12" x14ac:dyDescent="0.25">
      <c r="A5134" t="s">
        <v>10486</v>
      </c>
      <c r="B5134" t="s">
        <v>10487</v>
      </c>
      <c r="C5134" t="s">
        <v>32</v>
      </c>
      <c r="D5134" s="1">
        <v>45304.212083333332</v>
      </c>
      <c r="E5134" s="18" t="s">
        <v>11</v>
      </c>
      <c r="F5134" s="13" t="s">
        <v>16</v>
      </c>
      <c r="G5134" t="s">
        <v>14</v>
      </c>
      <c r="H5134">
        <v>0</v>
      </c>
      <c r="I5134" s="2"/>
      <c r="J5134" s="4">
        <v>0</v>
      </c>
      <c r="K5134" t="str">
        <f>IF((LEN(relatorio_Ananindeua[[#This Row],[CIF/CPF/CNPJ]])=14),relatorio_Ananindeua[[#This Row],[CIF/CPF/CNPJ]],relatorio_Ananindeua[[#This Row],[Coluna2]])</f>
        <v>53474876000136</v>
      </c>
      <c r="L5134" t="str">
        <f t="shared" si="80"/>
        <v>534******36</v>
      </c>
    </row>
    <row r="5135" spans="1:12" x14ac:dyDescent="0.25">
      <c r="A5135" t="s">
        <v>10474</v>
      </c>
      <c r="B5135" t="s">
        <v>10475</v>
      </c>
      <c r="C5135" t="s">
        <v>32</v>
      </c>
      <c r="D5135" s="1">
        <v>45304.218981481485</v>
      </c>
      <c r="E5135" s="18" t="s">
        <v>11</v>
      </c>
      <c r="F5135" s="13" t="s">
        <v>16</v>
      </c>
      <c r="G5135" t="s">
        <v>14</v>
      </c>
      <c r="H5135">
        <v>0</v>
      </c>
      <c r="I5135" s="2"/>
      <c r="J5135" s="4">
        <v>0</v>
      </c>
      <c r="K5135" t="str">
        <f>IF((LEN(relatorio_Ananindeua[[#This Row],[CIF/CPF/CNPJ]])=14),relatorio_Ananindeua[[#This Row],[CIF/CPF/CNPJ]],relatorio_Ananindeua[[#This Row],[Coluna2]])</f>
        <v>53472376000165</v>
      </c>
      <c r="L5135" t="str">
        <f t="shared" si="80"/>
        <v>534******65</v>
      </c>
    </row>
    <row r="5136" spans="1:12" x14ac:dyDescent="0.25">
      <c r="A5136" t="s">
        <v>10508</v>
      </c>
      <c r="B5136" t="s">
        <v>10509</v>
      </c>
      <c r="C5136" t="s">
        <v>32</v>
      </c>
      <c r="D5136" s="1">
        <v>45304.316203703704</v>
      </c>
      <c r="E5136" s="18" t="s">
        <v>11</v>
      </c>
      <c r="F5136" s="13" t="s">
        <v>16</v>
      </c>
      <c r="G5136" t="s">
        <v>14</v>
      </c>
      <c r="H5136">
        <v>0</v>
      </c>
      <c r="I5136" s="2"/>
      <c r="J5136" s="4">
        <v>0</v>
      </c>
      <c r="K5136" t="str">
        <f>IF((LEN(relatorio_Ananindeua[[#This Row],[CIF/CPF/CNPJ]])=14),relatorio_Ananindeua[[#This Row],[CIF/CPF/CNPJ]],relatorio_Ananindeua[[#This Row],[Coluna2]])</f>
        <v>53484576000138</v>
      </c>
      <c r="L5136" t="str">
        <f t="shared" si="80"/>
        <v>534******38</v>
      </c>
    </row>
    <row r="5137" spans="1:12" x14ac:dyDescent="0.25">
      <c r="A5137" t="s">
        <v>10100</v>
      </c>
      <c r="B5137" t="s">
        <v>10101</v>
      </c>
      <c r="C5137" t="s">
        <v>17</v>
      </c>
      <c r="D5137" s="1">
        <v>45304.39739583333</v>
      </c>
      <c r="E5137" s="18" t="s">
        <v>11</v>
      </c>
      <c r="F5137" s="13" t="s">
        <v>16</v>
      </c>
      <c r="G5137" t="s">
        <v>14</v>
      </c>
      <c r="H5137">
        <v>0</v>
      </c>
      <c r="I5137" s="2"/>
      <c r="J5137" s="4">
        <v>0</v>
      </c>
      <c r="K5137" t="str">
        <f>IF((LEN(relatorio_Ananindeua[[#This Row],[CIF/CPF/CNPJ]])=14),relatorio_Ananindeua[[#This Row],[CIF/CPF/CNPJ]],relatorio_Ananindeua[[#This Row],[Coluna2]])</f>
        <v>53165533000190</v>
      </c>
      <c r="L5137" t="str">
        <f t="shared" si="80"/>
        <v>531******90</v>
      </c>
    </row>
    <row r="5138" spans="1:12" x14ac:dyDescent="0.25">
      <c r="A5138" t="s">
        <v>10532</v>
      </c>
      <c r="B5138" t="s">
        <v>10533</v>
      </c>
      <c r="C5138" t="s">
        <v>32</v>
      </c>
      <c r="D5138" s="1">
        <v>45305.017627314817</v>
      </c>
      <c r="E5138" s="18" t="s">
        <v>11</v>
      </c>
      <c r="F5138" s="13" t="s">
        <v>16</v>
      </c>
      <c r="G5138" t="s">
        <v>14</v>
      </c>
      <c r="H5138">
        <v>0</v>
      </c>
      <c r="I5138" s="2"/>
      <c r="J5138" s="4">
        <v>0</v>
      </c>
      <c r="K5138" t="str">
        <f>IF((LEN(relatorio_Ananindeua[[#This Row],[CIF/CPF/CNPJ]])=14),relatorio_Ananindeua[[#This Row],[CIF/CPF/CNPJ]],relatorio_Ananindeua[[#This Row],[Coluna2]])</f>
        <v>53488167000100</v>
      </c>
      <c r="L5138" t="str">
        <f t="shared" ref="L5138:L5201" si="81">_xlfn.CONCAT(LEFT(A5138,3),REPT("*",6),RIGHT(A5138,2))</f>
        <v>534******00</v>
      </c>
    </row>
    <row r="5139" spans="1:12" x14ac:dyDescent="0.25">
      <c r="A5139" t="s">
        <v>10522</v>
      </c>
      <c r="B5139" t="s">
        <v>10523</v>
      </c>
      <c r="C5139" t="s">
        <v>32</v>
      </c>
      <c r="D5139" s="1">
        <v>45305.017638888887</v>
      </c>
      <c r="E5139" s="18" t="s">
        <v>11</v>
      </c>
      <c r="F5139" s="13" t="s">
        <v>16</v>
      </c>
      <c r="G5139" t="s">
        <v>14</v>
      </c>
      <c r="H5139">
        <v>0</v>
      </c>
      <c r="I5139" s="2"/>
      <c r="J5139" s="4">
        <v>0</v>
      </c>
      <c r="K5139" t="str">
        <f>IF((LEN(relatorio_Ananindeua[[#This Row],[CIF/CPF/CNPJ]])=14),relatorio_Ananindeua[[#This Row],[CIF/CPF/CNPJ]],relatorio_Ananindeua[[#This Row],[Coluna2]])</f>
        <v>53486301000133</v>
      </c>
      <c r="L5139" t="str">
        <f t="shared" si="81"/>
        <v>534******33</v>
      </c>
    </row>
    <row r="5140" spans="1:12" x14ac:dyDescent="0.25">
      <c r="A5140" t="s">
        <v>10540</v>
      </c>
      <c r="B5140" t="s">
        <v>10541</v>
      </c>
      <c r="C5140" t="s">
        <v>32</v>
      </c>
      <c r="D5140" s="1">
        <v>45305.017638888887</v>
      </c>
      <c r="E5140" s="18" t="s">
        <v>11</v>
      </c>
      <c r="F5140" s="13" t="s">
        <v>16</v>
      </c>
      <c r="G5140" t="s">
        <v>14</v>
      </c>
      <c r="H5140">
        <v>0</v>
      </c>
      <c r="I5140" s="2"/>
      <c r="J5140" s="4">
        <v>0</v>
      </c>
      <c r="K5140" t="str">
        <f>IF((LEN(relatorio_Ananindeua[[#This Row],[CIF/CPF/CNPJ]])=14),relatorio_Ananindeua[[#This Row],[CIF/CPF/CNPJ]],relatorio_Ananindeua[[#This Row],[Coluna2]])</f>
        <v>53488481000192</v>
      </c>
      <c r="L5140" t="str">
        <f t="shared" si="81"/>
        <v>534******92</v>
      </c>
    </row>
    <row r="5141" spans="1:12" x14ac:dyDescent="0.25">
      <c r="A5141" t="s">
        <v>10528</v>
      </c>
      <c r="B5141" t="s">
        <v>10529</v>
      </c>
      <c r="C5141" t="s">
        <v>32</v>
      </c>
      <c r="D5141" s="1">
        <v>45305.017696759256</v>
      </c>
      <c r="E5141" s="18" t="s">
        <v>11</v>
      </c>
      <c r="F5141" s="13" t="s">
        <v>16</v>
      </c>
      <c r="G5141" t="s">
        <v>14</v>
      </c>
      <c r="H5141">
        <v>0</v>
      </c>
      <c r="I5141" s="2"/>
      <c r="J5141" s="4">
        <v>0</v>
      </c>
      <c r="K5141" t="str">
        <f>IF((LEN(relatorio_Ananindeua[[#This Row],[CIF/CPF/CNPJ]])=14),relatorio_Ananindeua[[#This Row],[CIF/CPF/CNPJ]],relatorio_Ananindeua[[#This Row],[Coluna2]])</f>
        <v>53487700000119</v>
      </c>
      <c r="L5141" t="str">
        <f t="shared" si="81"/>
        <v>534******19</v>
      </c>
    </row>
    <row r="5142" spans="1:12" x14ac:dyDescent="0.25">
      <c r="A5142" t="s">
        <v>10516</v>
      </c>
      <c r="B5142" t="s">
        <v>10517</v>
      </c>
      <c r="C5142" t="s">
        <v>32</v>
      </c>
      <c r="D5142" s="1">
        <v>45305.017708333333</v>
      </c>
      <c r="E5142" s="18" t="s">
        <v>11</v>
      </c>
      <c r="F5142" s="13" t="s">
        <v>16</v>
      </c>
      <c r="G5142" t="s">
        <v>14</v>
      </c>
      <c r="H5142">
        <v>0</v>
      </c>
      <c r="I5142" s="2"/>
      <c r="J5142" s="4">
        <v>0</v>
      </c>
      <c r="K5142" t="str">
        <f>IF((LEN(relatorio_Ananindeua[[#This Row],[CIF/CPF/CNPJ]])=14),relatorio_Ananindeua[[#This Row],[CIF/CPF/CNPJ]],relatorio_Ananindeua[[#This Row],[Coluna2]])</f>
        <v>53485555000137</v>
      </c>
      <c r="L5142" t="str">
        <f t="shared" si="81"/>
        <v>534******37</v>
      </c>
    </row>
    <row r="5143" spans="1:12" x14ac:dyDescent="0.25">
      <c r="A5143" t="s">
        <v>10538</v>
      </c>
      <c r="B5143" t="s">
        <v>10539</v>
      </c>
      <c r="C5143" t="s">
        <v>32</v>
      </c>
      <c r="D5143" s="1">
        <v>45305.017708333333</v>
      </c>
      <c r="E5143" s="18" t="s">
        <v>11</v>
      </c>
      <c r="F5143" s="13" t="s">
        <v>16</v>
      </c>
      <c r="G5143" t="s">
        <v>14</v>
      </c>
      <c r="H5143">
        <v>0</v>
      </c>
      <c r="I5143" s="2"/>
      <c r="J5143" s="4">
        <v>0</v>
      </c>
      <c r="K5143" t="str">
        <f>IF((LEN(relatorio_Ananindeua[[#This Row],[CIF/CPF/CNPJ]])=14),relatorio_Ananindeua[[#This Row],[CIF/CPF/CNPJ]],relatorio_Ananindeua[[#This Row],[Coluna2]])</f>
        <v>53488314000141</v>
      </c>
      <c r="L5143" t="str">
        <f t="shared" si="81"/>
        <v>534******41</v>
      </c>
    </row>
    <row r="5144" spans="1:12" x14ac:dyDescent="0.25">
      <c r="A5144" t="s">
        <v>6523</v>
      </c>
      <c r="B5144" t="s">
        <v>6524</v>
      </c>
      <c r="C5144" t="s">
        <v>34</v>
      </c>
      <c r="D5144" s="1">
        <v>45305.031446759262</v>
      </c>
      <c r="E5144" s="18" t="s">
        <v>11</v>
      </c>
      <c r="F5144" s="13" t="s">
        <v>16</v>
      </c>
      <c r="G5144" t="s">
        <v>14</v>
      </c>
      <c r="H5144">
        <v>0</v>
      </c>
      <c r="I5144" s="2"/>
      <c r="J5144" s="4">
        <v>0</v>
      </c>
      <c r="K5144" t="str">
        <f>IF((LEN(relatorio_Ananindeua[[#This Row],[CIF/CPF/CNPJ]])=14),relatorio_Ananindeua[[#This Row],[CIF/CPF/CNPJ]],relatorio_Ananindeua[[#This Row],[Coluna2]])</f>
        <v>45185969000112</v>
      </c>
      <c r="L5144" t="str">
        <f t="shared" si="81"/>
        <v>451******12</v>
      </c>
    </row>
    <row r="5145" spans="1:12" x14ac:dyDescent="0.25">
      <c r="A5145" t="s">
        <v>10524</v>
      </c>
      <c r="B5145" t="s">
        <v>10525</v>
      </c>
      <c r="C5145" t="s">
        <v>32</v>
      </c>
      <c r="D5145" s="1">
        <v>45305.03837962963</v>
      </c>
      <c r="E5145" s="18" t="s">
        <v>11</v>
      </c>
      <c r="F5145" s="13" t="s">
        <v>16</v>
      </c>
      <c r="G5145" t="s">
        <v>14</v>
      </c>
      <c r="H5145">
        <v>0</v>
      </c>
      <c r="I5145" s="2"/>
      <c r="J5145" s="4">
        <v>0</v>
      </c>
      <c r="K5145" t="str">
        <f>IF((LEN(relatorio_Ananindeua[[#This Row],[CIF/CPF/CNPJ]])=14),relatorio_Ananindeua[[#This Row],[CIF/CPF/CNPJ]],relatorio_Ananindeua[[#This Row],[Coluna2]])</f>
        <v>53487228000114</v>
      </c>
      <c r="L5145" t="str">
        <f t="shared" si="81"/>
        <v>534******14</v>
      </c>
    </row>
    <row r="5146" spans="1:12" x14ac:dyDescent="0.25">
      <c r="A5146" t="s">
        <v>10534</v>
      </c>
      <c r="B5146" t="s">
        <v>10535</v>
      </c>
      <c r="C5146" t="s">
        <v>32</v>
      </c>
      <c r="D5146" s="1">
        <v>45305.03837962963</v>
      </c>
      <c r="E5146" s="18" t="s">
        <v>11</v>
      </c>
      <c r="F5146" s="13" t="s">
        <v>16</v>
      </c>
      <c r="G5146" t="s">
        <v>14</v>
      </c>
      <c r="H5146">
        <v>0</v>
      </c>
      <c r="I5146" s="2"/>
      <c r="J5146" s="4">
        <v>0</v>
      </c>
      <c r="K5146" t="str">
        <f>IF((LEN(relatorio_Ananindeua[[#This Row],[CIF/CPF/CNPJ]])=14),relatorio_Ananindeua[[#This Row],[CIF/CPF/CNPJ]],relatorio_Ananindeua[[#This Row],[Coluna2]])</f>
        <v>53488168000154</v>
      </c>
      <c r="L5146" t="str">
        <f t="shared" si="81"/>
        <v>534******54</v>
      </c>
    </row>
    <row r="5147" spans="1:12" x14ac:dyDescent="0.25">
      <c r="A5147" t="s">
        <v>10536</v>
      </c>
      <c r="B5147" t="s">
        <v>10537</v>
      </c>
      <c r="C5147" t="s">
        <v>32</v>
      </c>
      <c r="D5147" s="1">
        <v>45305.038391203707</v>
      </c>
      <c r="E5147" s="18" t="s">
        <v>11</v>
      </c>
      <c r="F5147" s="13" t="s">
        <v>16</v>
      </c>
      <c r="G5147" t="s">
        <v>14</v>
      </c>
      <c r="H5147">
        <v>0</v>
      </c>
      <c r="I5147" s="2"/>
      <c r="J5147" s="4">
        <v>0</v>
      </c>
      <c r="K5147" t="str">
        <f>IF((LEN(relatorio_Ananindeua[[#This Row],[CIF/CPF/CNPJ]])=14),relatorio_Ananindeua[[#This Row],[CIF/CPF/CNPJ]],relatorio_Ananindeua[[#This Row],[Coluna2]])</f>
        <v>53488258000145</v>
      </c>
      <c r="L5147" t="str">
        <f t="shared" si="81"/>
        <v>534******45</v>
      </c>
    </row>
    <row r="5148" spans="1:12" x14ac:dyDescent="0.25">
      <c r="A5148" t="s">
        <v>10512</v>
      </c>
      <c r="B5148" t="s">
        <v>10513</v>
      </c>
      <c r="C5148" t="s">
        <v>32</v>
      </c>
      <c r="D5148" s="1">
        <v>45305.038402777776</v>
      </c>
      <c r="E5148" s="18" t="s">
        <v>11</v>
      </c>
      <c r="F5148" s="13" t="s">
        <v>16</v>
      </c>
      <c r="G5148" t="s">
        <v>14</v>
      </c>
      <c r="H5148">
        <v>0</v>
      </c>
      <c r="I5148" s="2"/>
      <c r="J5148" s="4">
        <v>0</v>
      </c>
      <c r="K5148" t="str">
        <f>IF((LEN(relatorio_Ananindeua[[#This Row],[CIF/CPF/CNPJ]])=14),relatorio_Ananindeua[[#This Row],[CIF/CPF/CNPJ]],relatorio_Ananindeua[[#This Row],[Coluna2]])</f>
        <v>53485113000190</v>
      </c>
      <c r="L5148" t="str">
        <f t="shared" si="81"/>
        <v>534******90</v>
      </c>
    </row>
    <row r="5149" spans="1:12" x14ac:dyDescent="0.25">
      <c r="A5149" t="s">
        <v>10518</v>
      </c>
      <c r="B5149" t="s">
        <v>10519</v>
      </c>
      <c r="C5149" t="s">
        <v>32</v>
      </c>
      <c r="D5149" s="1">
        <v>45305.038414351853</v>
      </c>
      <c r="E5149" s="18" t="s">
        <v>11</v>
      </c>
      <c r="F5149" s="13" t="s">
        <v>16</v>
      </c>
      <c r="G5149" t="s">
        <v>14</v>
      </c>
      <c r="H5149">
        <v>0</v>
      </c>
      <c r="I5149" s="2"/>
      <c r="J5149" s="4">
        <v>0</v>
      </c>
      <c r="K5149" t="str">
        <f>IF((LEN(relatorio_Ananindeua[[#This Row],[CIF/CPF/CNPJ]])=14),relatorio_Ananindeua[[#This Row],[CIF/CPF/CNPJ]],relatorio_Ananindeua[[#This Row],[Coluna2]])</f>
        <v>53486100000136</v>
      </c>
      <c r="L5149" t="str">
        <f t="shared" si="81"/>
        <v>534******36</v>
      </c>
    </row>
    <row r="5150" spans="1:12" x14ac:dyDescent="0.25">
      <c r="A5150" t="s">
        <v>6545</v>
      </c>
      <c r="B5150" t="s">
        <v>6546</v>
      </c>
      <c r="C5150" t="s">
        <v>34</v>
      </c>
      <c r="D5150" s="1">
        <v>45305.059212962966</v>
      </c>
      <c r="E5150" s="18" t="s">
        <v>11</v>
      </c>
      <c r="F5150" s="13" t="s">
        <v>16</v>
      </c>
      <c r="G5150" t="s">
        <v>14</v>
      </c>
      <c r="H5150">
        <v>0</v>
      </c>
      <c r="I5150" s="2"/>
      <c r="J5150" s="4">
        <v>0</v>
      </c>
      <c r="K5150" t="str">
        <f>IF((LEN(relatorio_Ananindeua[[#This Row],[CIF/CPF/CNPJ]])=14),relatorio_Ananindeua[[#This Row],[CIF/CPF/CNPJ]],relatorio_Ananindeua[[#This Row],[Coluna2]])</f>
        <v>45260717000100</v>
      </c>
      <c r="L5150" t="str">
        <f t="shared" si="81"/>
        <v>452******00</v>
      </c>
    </row>
    <row r="5151" spans="1:12" x14ac:dyDescent="0.25">
      <c r="A5151" t="s">
        <v>10348</v>
      </c>
      <c r="B5151" t="s">
        <v>10349</v>
      </c>
      <c r="C5151" t="s">
        <v>34</v>
      </c>
      <c r="D5151" s="1">
        <v>45305.059224537035</v>
      </c>
      <c r="E5151" s="18" t="s">
        <v>11</v>
      </c>
      <c r="F5151" s="13" t="s">
        <v>16</v>
      </c>
      <c r="G5151" t="s">
        <v>14</v>
      </c>
      <c r="H5151">
        <v>0</v>
      </c>
      <c r="I5151" s="2"/>
      <c r="J5151" s="4">
        <v>0</v>
      </c>
      <c r="K5151" t="str">
        <f>IF((LEN(relatorio_Ananindeua[[#This Row],[CIF/CPF/CNPJ]])=14),relatorio_Ananindeua[[#This Row],[CIF/CPF/CNPJ]],relatorio_Ananindeua[[#This Row],[Coluna2]])</f>
        <v>53427107000187</v>
      </c>
      <c r="L5151" t="str">
        <f t="shared" si="81"/>
        <v>534******87</v>
      </c>
    </row>
    <row r="5152" spans="1:12" x14ac:dyDescent="0.25">
      <c r="A5152" t="s">
        <v>10530</v>
      </c>
      <c r="B5152" t="s">
        <v>10531</v>
      </c>
      <c r="C5152" t="s">
        <v>32</v>
      </c>
      <c r="D5152" s="1">
        <v>45305.066157407404</v>
      </c>
      <c r="E5152" s="18" t="s">
        <v>11</v>
      </c>
      <c r="F5152" s="13" t="s">
        <v>16</v>
      </c>
      <c r="G5152" t="s">
        <v>14</v>
      </c>
      <c r="H5152">
        <v>0</v>
      </c>
      <c r="I5152" s="2"/>
      <c r="J5152" s="4">
        <v>0</v>
      </c>
      <c r="K5152" t="str">
        <f>IF((LEN(relatorio_Ananindeua[[#This Row],[CIF/CPF/CNPJ]])=14),relatorio_Ananindeua[[#This Row],[CIF/CPF/CNPJ]],relatorio_Ananindeua[[#This Row],[Coluna2]])</f>
        <v>53487956000126</v>
      </c>
      <c r="L5152" t="str">
        <f t="shared" si="81"/>
        <v>534******26</v>
      </c>
    </row>
    <row r="5153" spans="1:12" x14ac:dyDescent="0.25">
      <c r="A5153" t="s">
        <v>10544</v>
      </c>
      <c r="B5153" t="s">
        <v>10545</v>
      </c>
      <c r="C5153" t="s">
        <v>32</v>
      </c>
      <c r="D5153" s="1">
        <v>45305.066157407404</v>
      </c>
      <c r="E5153" s="18" t="s">
        <v>11</v>
      </c>
      <c r="F5153" s="13" t="s">
        <v>16</v>
      </c>
      <c r="G5153" t="s">
        <v>14</v>
      </c>
      <c r="H5153">
        <v>0</v>
      </c>
      <c r="I5153" s="2"/>
      <c r="J5153" s="4">
        <v>0</v>
      </c>
      <c r="K5153" t="str">
        <f>IF((LEN(relatorio_Ananindeua[[#This Row],[CIF/CPF/CNPJ]])=14),relatorio_Ananindeua[[#This Row],[CIF/CPF/CNPJ]],relatorio_Ananindeua[[#This Row],[Coluna2]])</f>
        <v>53488578000103</v>
      </c>
      <c r="L5153" t="str">
        <f t="shared" si="81"/>
        <v>534******03</v>
      </c>
    </row>
    <row r="5154" spans="1:12" x14ac:dyDescent="0.25">
      <c r="A5154" t="s">
        <v>10514</v>
      </c>
      <c r="B5154" t="s">
        <v>10515</v>
      </c>
      <c r="C5154" t="s">
        <v>32</v>
      </c>
      <c r="D5154" s="1">
        <v>45305.066168981481</v>
      </c>
      <c r="E5154" s="18" t="s">
        <v>11</v>
      </c>
      <c r="F5154" s="13" t="s">
        <v>16</v>
      </c>
      <c r="G5154" t="s">
        <v>14</v>
      </c>
      <c r="H5154">
        <v>0</v>
      </c>
      <c r="I5154" s="2"/>
      <c r="J5154" s="4">
        <v>0</v>
      </c>
      <c r="K5154" t="str">
        <f>IF((LEN(relatorio_Ananindeua[[#This Row],[CIF/CPF/CNPJ]])=14),relatorio_Ananindeua[[#This Row],[CIF/CPF/CNPJ]],relatorio_Ananindeua[[#This Row],[Coluna2]])</f>
        <v>53485170000170</v>
      </c>
      <c r="L5154" t="str">
        <f t="shared" si="81"/>
        <v>534******70</v>
      </c>
    </row>
    <row r="5155" spans="1:12" x14ac:dyDescent="0.25">
      <c r="A5155" t="s">
        <v>10510</v>
      </c>
      <c r="B5155" t="s">
        <v>10511</v>
      </c>
      <c r="C5155" t="s">
        <v>32</v>
      </c>
      <c r="D5155" s="1">
        <v>45305.066192129627</v>
      </c>
      <c r="E5155" s="18" t="s">
        <v>11</v>
      </c>
      <c r="F5155" s="13" t="s">
        <v>16</v>
      </c>
      <c r="G5155" t="s">
        <v>14</v>
      </c>
      <c r="H5155">
        <v>0</v>
      </c>
      <c r="I5155" s="2"/>
      <c r="J5155" s="4">
        <v>0</v>
      </c>
      <c r="K5155" t="str">
        <f>IF((LEN(relatorio_Ananindeua[[#This Row],[CIF/CPF/CNPJ]])=14),relatorio_Ananindeua[[#This Row],[CIF/CPF/CNPJ]],relatorio_Ananindeua[[#This Row],[Coluna2]])</f>
        <v>53485038000168</v>
      </c>
      <c r="L5155" t="str">
        <f t="shared" si="81"/>
        <v>534******68</v>
      </c>
    </row>
    <row r="5156" spans="1:12" x14ac:dyDescent="0.25">
      <c r="A5156" t="s">
        <v>10526</v>
      </c>
      <c r="B5156" t="s">
        <v>10527</v>
      </c>
      <c r="C5156" t="s">
        <v>32</v>
      </c>
      <c r="D5156" s="1">
        <v>45305.073101851849</v>
      </c>
      <c r="E5156" s="18" t="s">
        <v>11</v>
      </c>
      <c r="F5156" s="13" t="s">
        <v>16</v>
      </c>
      <c r="G5156" t="s">
        <v>14</v>
      </c>
      <c r="H5156">
        <v>0</v>
      </c>
      <c r="I5156" s="2"/>
      <c r="J5156" s="4">
        <v>0</v>
      </c>
      <c r="K5156" t="str">
        <f>IF((LEN(relatorio_Ananindeua[[#This Row],[CIF/CPF/CNPJ]])=14),relatorio_Ananindeua[[#This Row],[CIF/CPF/CNPJ]],relatorio_Ananindeua[[#This Row],[Coluna2]])</f>
        <v>53487263000133</v>
      </c>
      <c r="L5156" t="str">
        <f t="shared" si="81"/>
        <v>534******33</v>
      </c>
    </row>
    <row r="5157" spans="1:12" x14ac:dyDescent="0.25">
      <c r="A5157" t="s">
        <v>5486</v>
      </c>
      <c r="B5157" t="s">
        <v>5487</v>
      </c>
      <c r="C5157" t="s">
        <v>34</v>
      </c>
      <c r="D5157" s="1">
        <v>45305.073171296295</v>
      </c>
      <c r="E5157" s="18" t="s">
        <v>11</v>
      </c>
      <c r="F5157" s="13" t="s">
        <v>16</v>
      </c>
      <c r="G5157" t="s">
        <v>14</v>
      </c>
      <c r="H5157">
        <v>0</v>
      </c>
      <c r="I5157" s="2"/>
      <c r="J5157" s="4">
        <v>0</v>
      </c>
      <c r="K5157" t="str">
        <f>IF((LEN(relatorio_Ananindeua[[#This Row],[CIF/CPF/CNPJ]])=14),relatorio_Ananindeua[[#This Row],[CIF/CPF/CNPJ]],relatorio_Ananindeua[[#This Row],[Coluna2]])</f>
        <v>41931552000109</v>
      </c>
      <c r="L5157" t="str">
        <f t="shared" si="81"/>
        <v>419******09</v>
      </c>
    </row>
    <row r="5158" spans="1:12" x14ac:dyDescent="0.25">
      <c r="A5158" t="s">
        <v>10520</v>
      </c>
      <c r="B5158" t="s">
        <v>10521</v>
      </c>
      <c r="C5158" t="s">
        <v>32</v>
      </c>
      <c r="D5158" s="1">
        <v>45305.073171296295</v>
      </c>
      <c r="E5158" s="18" t="s">
        <v>11</v>
      </c>
      <c r="F5158" s="13" t="s">
        <v>16</v>
      </c>
      <c r="G5158" t="s">
        <v>14</v>
      </c>
      <c r="H5158">
        <v>0</v>
      </c>
      <c r="I5158" s="2"/>
      <c r="J5158" s="4">
        <v>0</v>
      </c>
      <c r="K5158" t="str">
        <f>IF((LEN(relatorio_Ananindeua[[#This Row],[CIF/CPF/CNPJ]])=14),relatorio_Ananindeua[[#This Row],[CIF/CPF/CNPJ]],relatorio_Ananindeua[[#This Row],[Coluna2]])</f>
        <v>53486117000193</v>
      </c>
      <c r="L5158" t="str">
        <f t="shared" si="81"/>
        <v>534******93</v>
      </c>
    </row>
    <row r="5159" spans="1:12" x14ac:dyDescent="0.25">
      <c r="A5159" t="s">
        <v>8059</v>
      </c>
      <c r="B5159" t="s">
        <v>8060</v>
      </c>
      <c r="C5159" t="s">
        <v>34</v>
      </c>
      <c r="D5159" s="1">
        <v>45305.073182870372</v>
      </c>
      <c r="E5159" s="18" t="s">
        <v>11</v>
      </c>
      <c r="F5159" s="13" t="s">
        <v>16</v>
      </c>
      <c r="G5159" t="s">
        <v>14</v>
      </c>
      <c r="H5159">
        <v>0</v>
      </c>
      <c r="I5159" s="2"/>
      <c r="J5159" s="4">
        <v>0</v>
      </c>
      <c r="K5159" t="str">
        <f>IF((LEN(relatorio_Ananindeua[[#This Row],[CIF/CPF/CNPJ]])=14),relatorio_Ananindeua[[#This Row],[CIF/CPF/CNPJ]],relatorio_Ananindeua[[#This Row],[Coluna2]])</f>
        <v>49045513000108</v>
      </c>
      <c r="L5159" t="str">
        <f t="shared" si="81"/>
        <v>490******08</v>
      </c>
    </row>
    <row r="5160" spans="1:12" x14ac:dyDescent="0.25">
      <c r="A5160" t="s">
        <v>10542</v>
      </c>
      <c r="B5160" t="s">
        <v>10543</v>
      </c>
      <c r="C5160" t="s">
        <v>32</v>
      </c>
      <c r="D5160" s="1">
        <v>45305.080057870371</v>
      </c>
      <c r="E5160" s="18" t="s">
        <v>11</v>
      </c>
      <c r="F5160" s="13" t="s">
        <v>16</v>
      </c>
      <c r="G5160" t="s">
        <v>14</v>
      </c>
      <c r="H5160">
        <v>0</v>
      </c>
      <c r="I5160" s="2"/>
      <c r="J5160" s="4">
        <v>0</v>
      </c>
      <c r="K5160" t="str">
        <f>IF((LEN(relatorio_Ananindeua[[#This Row],[CIF/CPF/CNPJ]])=14),relatorio_Ananindeua[[#This Row],[CIF/CPF/CNPJ]],relatorio_Ananindeua[[#This Row],[Coluna2]])</f>
        <v>53488493000117</v>
      </c>
      <c r="L5160" t="str">
        <f t="shared" si="81"/>
        <v>534******17</v>
      </c>
    </row>
    <row r="5161" spans="1:12" x14ac:dyDescent="0.25">
      <c r="A5161" t="s">
        <v>10544</v>
      </c>
      <c r="B5161" t="s">
        <v>10545</v>
      </c>
      <c r="C5161" t="s">
        <v>34</v>
      </c>
      <c r="D5161" s="1">
        <v>45305.080057870371</v>
      </c>
      <c r="E5161" s="18" t="s">
        <v>11</v>
      </c>
      <c r="F5161" s="13" t="s">
        <v>16</v>
      </c>
      <c r="G5161" t="s">
        <v>14</v>
      </c>
      <c r="H5161">
        <v>0</v>
      </c>
      <c r="I5161" s="2"/>
      <c r="J5161" s="4">
        <v>0</v>
      </c>
      <c r="K5161" t="str">
        <f>IF((LEN(relatorio_Ananindeua[[#This Row],[CIF/CPF/CNPJ]])=14),relatorio_Ananindeua[[#This Row],[CIF/CPF/CNPJ]],relatorio_Ananindeua[[#This Row],[Coluna2]])</f>
        <v>53488578000103</v>
      </c>
      <c r="L5161" t="str">
        <f t="shared" si="81"/>
        <v>534******03</v>
      </c>
    </row>
    <row r="5162" spans="1:12" x14ac:dyDescent="0.25">
      <c r="A5162" t="s">
        <v>6515</v>
      </c>
      <c r="B5162" t="s">
        <v>6516</v>
      </c>
      <c r="C5162" t="s">
        <v>17</v>
      </c>
      <c r="D5162" s="1">
        <v>45305.709872685184</v>
      </c>
      <c r="E5162" s="18" t="s">
        <v>11</v>
      </c>
      <c r="F5162" s="13" t="s">
        <v>16</v>
      </c>
      <c r="G5162" t="s">
        <v>14</v>
      </c>
      <c r="H5162">
        <v>0</v>
      </c>
      <c r="I5162" s="2"/>
      <c r="J5162" s="4">
        <v>0</v>
      </c>
      <c r="K5162" t="str">
        <f>IF((LEN(relatorio_Ananindeua[[#This Row],[CIF/CPF/CNPJ]])=14),relatorio_Ananindeua[[#This Row],[CIF/CPF/CNPJ]],relatorio_Ananindeua[[#This Row],[Coluna2]])</f>
        <v>45166310000119</v>
      </c>
      <c r="L5162" t="str">
        <f t="shared" si="81"/>
        <v>451******19</v>
      </c>
    </row>
    <row r="5163" spans="1:12" x14ac:dyDescent="0.25">
      <c r="A5163" t="s">
        <v>43</v>
      </c>
      <c r="B5163" t="s">
        <v>44</v>
      </c>
      <c r="C5163" t="s">
        <v>20</v>
      </c>
      <c r="D5163" s="1">
        <v>45306</v>
      </c>
      <c r="E5163" s="18" t="s">
        <v>11</v>
      </c>
      <c r="F5163" s="13" t="s">
        <v>19</v>
      </c>
      <c r="G5163" t="s">
        <v>13496</v>
      </c>
      <c r="H5163">
        <v>0</v>
      </c>
      <c r="I5163" s="2"/>
      <c r="J5163" s="4">
        <v>9.9</v>
      </c>
      <c r="K5163" t="str">
        <f>IF((LEN(relatorio_Ananindeua[[#This Row],[CIF/CPF/CNPJ]])=14),relatorio_Ananindeua[[#This Row],[CIF/CPF/CNPJ]],relatorio_Ananindeua[[#This Row],[Coluna2]])</f>
        <v>02964147000801</v>
      </c>
      <c r="L5163" t="str">
        <f t="shared" si="81"/>
        <v>029******01</v>
      </c>
    </row>
    <row r="5164" spans="1:12" x14ac:dyDescent="0.25">
      <c r="A5164" t="s">
        <v>6904</v>
      </c>
      <c r="B5164" t="s">
        <v>6905</v>
      </c>
      <c r="C5164" t="s">
        <v>20</v>
      </c>
      <c r="D5164" s="1">
        <v>45306</v>
      </c>
      <c r="E5164" s="18" t="s">
        <v>11</v>
      </c>
      <c r="F5164" s="13" t="s">
        <v>19</v>
      </c>
      <c r="G5164" t="s">
        <v>13496</v>
      </c>
      <c r="H5164">
        <v>0</v>
      </c>
      <c r="I5164" s="2"/>
      <c r="J5164" s="4">
        <v>22</v>
      </c>
      <c r="K5164" t="str">
        <f>IF((LEN(relatorio_Ananindeua[[#This Row],[CIF/CPF/CNPJ]])=14),relatorio_Ananindeua[[#This Row],[CIF/CPF/CNPJ]],relatorio_Ananindeua[[#This Row],[Coluna2]])</f>
        <v>46201083002393</v>
      </c>
      <c r="L5164" t="str">
        <f t="shared" si="81"/>
        <v>462******93</v>
      </c>
    </row>
    <row r="5165" spans="1:12" x14ac:dyDescent="0.25">
      <c r="A5165" t="s">
        <v>13467</v>
      </c>
      <c r="B5165" t="s">
        <v>13466</v>
      </c>
      <c r="C5165" t="s">
        <v>21</v>
      </c>
      <c r="D5165" s="1">
        <v>45306</v>
      </c>
      <c r="E5165" s="18" t="s">
        <v>11</v>
      </c>
      <c r="F5165" s="13" t="s">
        <v>19</v>
      </c>
      <c r="G5165" t="s">
        <v>13496</v>
      </c>
      <c r="H5165">
        <v>0</v>
      </c>
      <c r="I5165" s="2"/>
      <c r="J5165" s="4">
        <v>750.98</v>
      </c>
      <c r="K5165" t="str">
        <f>IF((LEN(relatorio_Ananindeua[[#This Row],[CIF/CPF/CNPJ]])=14),relatorio_Ananindeua[[#This Row],[CIF/CPF/CNPJ]],relatorio_Ananindeua[[#This Row],[Coluna2]])</f>
        <v>60975737005978</v>
      </c>
      <c r="L5165" t="str">
        <f t="shared" si="81"/>
        <v>609******78</v>
      </c>
    </row>
    <row r="5166" spans="1:12" x14ac:dyDescent="0.25">
      <c r="A5166" t="s">
        <v>10548</v>
      </c>
      <c r="B5166" t="s">
        <v>10549</v>
      </c>
      <c r="C5166" t="s">
        <v>32</v>
      </c>
      <c r="D5166" s="1">
        <v>45306.017627314817</v>
      </c>
      <c r="E5166" s="18" t="s">
        <v>11</v>
      </c>
      <c r="F5166" s="13" t="s">
        <v>16</v>
      </c>
      <c r="G5166" t="s">
        <v>14</v>
      </c>
      <c r="H5166">
        <v>0</v>
      </c>
      <c r="I5166" s="2"/>
      <c r="J5166" s="4">
        <v>0</v>
      </c>
      <c r="K5166" t="str">
        <f>IF((LEN(relatorio_Ananindeua[[#This Row],[CIF/CPF/CNPJ]])=14),relatorio_Ananindeua[[#This Row],[CIF/CPF/CNPJ]],relatorio_Ananindeua[[#This Row],[Coluna2]])</f>
        <v>53489843000160</v>
      </c>
      <c r="L5166" t="str">
        <f t="shared" si="81"/>
        <v>534******60</v>
      </c>
    </row>
    <row r="5167" spans="1:12" x14ac:dyDescent="0.25">
      <c r="A5167" t="s">
        <v>7951</v>
      </c>
      <c r="B5167" t="s">
        <v>7952</v>
      </c>
      <c r="C5167" t="s">
        <v>34</v>
      </c>
      <c r="D5167" s="1">
        <v>45306.017638888887</v>
      </c>
      <c r="E5167" s="18" t="s">
        <v>11</v>
      </c>
      <c r="F5167" s="13" t="s">
        <v>16</v>
      </c>
      <c r="G5167" t="s">
        <v>14</v>
      </c>
      <c r="H5167">
        <v>0</v>
      </c>
      <c r="I5167" s="2"/>
      <c r="J5167" s="4">
        <v>0</v>
      </c>
      <c r="K5167" t="str">
        <f>IF((LEN(relatorio_Ananindeua[[#This Row],[CIF/CPF/CNPJ]])=14),relatorio_Ananindeua[[#This Row],[CIF/CPF/CNPJ]],relatorio_Ananindeua[[#This Row],[Coluna2]])</f>
        <v>48775765000120</v>
      </c>
      <c r="L5167" t="str">
        <f t="shared" si="81"/>
        <v>487******20</v>
      </c>
    </row>
    <row r="5168" spans="1:12" x14ac:dyDescent="0.25">
      <c r="A5168" t="s">
        <v>3947</v>
      </c>
      <c r="B5168" t="s">
        <v>3948</v>
      </c>
      <c r="C5168" t="s">
        <v>34</v>
      </c>
      <c r="D5168" s="1">
        <v>45306.017685185187</v>
      </c>
      <c r="E5168" s="18" t="s">
        <v>11</v>
      </c>
      <c r="F5168" s="13" t="s">
        <v>16</v>
      </c>
      <c r="G5168" t="s">
        <v>14</v>
      </c>
      <c r="H5168">
        <v>0</v>
      </c>
      <c r="I5168" s="2"/>
      <c r="J5168" s="4">
        <v>0</v>
      </c>
      <c r="K5168" t="str">
        <f>IF((LEN(relatorio_Ananindeua[[#This Row],[CIF/CPF/CNPJ]])=14),relatorio_Ananindeua[[#This Row],[CIF/CPF/CNPJ]],relatorio_Ananindeua[[#This Row],[Coluna2]])</f>
        <v>35512241000102</v>
      </c>
      <c r="L5168" t="str">
        <f t="shared" si="81"/>
        <v>355******02</v>
      </c>
    </row>
    <row r="5169" spans="1:12" x14ac:dyDescent="0.25">
      <c r="A5169" t="s">
        <v>10558</v>
      </c>
      <c r="B5169" t="s">
        <v>10559</v>
      </c>
      <c r="C5169" t="s">
        <v>32</v>
      </c>
      <c r="D5169" s="1">
        <v>45306.017708333333</v>
      </c>
      <c r="E5169" s="18" t="s">
        <v>11</v>
      </c>
      <c r="F5169" s="13" t="s">
        <v>16</v>
      </c>
      <c r="G5169" t="s">
        <v>14</v>
      </c>
      <c r="H5169">
        <v>0</v>
      </c>
      <c r="I5169" s="2"/>
      <c r="J5169" s="4">
        <v>0</v>
      </c>
      <c r="K5169" t="str">
        <f>IF((LEN(relatorio_Ananindeua[[#This Row],[CIF/CPF/CNPJ]])=14),relatorio_Ananindeua[[#This Row],[CIF/CPF/CNPJ]],relatorio_Ananindeua[[#This Row],[Coluna2]])</f>
        <v>53491631000117</v>
      </c>
      <c r="L5169" t="str">
        <f t="shared" si="81"/>
        <v>534******17</v>
      </c>
    </row>
    <row r="5170" spans="1:12" x14ac:dyDescent="0.25">
      <c r="A5170" t="s">
        <v>5236</v>
      </c>
      <c r="B5170" t="s">
        <v>5237</v>
      </c>
      <c r="C5170" t="s">
        <v>34</v>
      </c>
      <c r="D5170" s="1">
        <v>45306.0315625</v>
      </c>
      <c r="E5170" s="18" t="s">
        <v>11</v>
      </c>
      <c r="F5170" s="13" t="s">
        <v>16</v>
      </c>
      <c r="G5170" t="s">
        <v>14</v>
      </c>
      <c r="H5170">
        <v>0</v>
      </c>
      <c r="I5170" s="2"/>
      <c r="J5170" s="4">
        <v>0</v>
      </c>
      <c r="K5170" t="str">
        <f>IF((LEN(relatorio_Ananindeua[[#This Row],[CIF/CPF/CNPJ]])=14),relatorio_Ananindeua[[#This Row],[CIF/CPF/CNPJ]],relatorio_Ananindeua[[#This Row],[Coluna2]])</f>
        <v>41102296000139</v>
      </c>
      <c r="L5170" t="str">
        <f t="shared" si="81"/>
        <v>411******39</v>
      </c>
    </row>
    <row r="5171" spans="1:12" x14ac:dyDescent="0.25">
      <c r="A5171" t="s">
        <v>10550</v>
      </c>
      <c r="B5171" t="s">
        <v>10551</v>
      </c>
      <c r="C5171" t="s">
        <v>32</v>
      </c>
      <c r="D5171" s="1">
        <v>45306.0315625</v>
      </c>
      <c r="E5171" s="18" t="s">
        <v>11</v>
      </c>
      <c r="F5171" s="13" t="s">
        <v>16</v>
      </c>
      <c r="G5171" t="s">
        <v>14</v>
      </c>
      <c r="H5171">
        <v>0</v>
      </c>
      <c r="I5171" s="2"/>
      <c r="J5171" s="4">
        <v>0</v>
      </c>
      <c r="K5171" t="str">
        <f>IF((LEN(relatorio_Ananindeua[[#This Row],[CIF/CPF/CNPJ]])=14),relatorio_Ananindeua[[#This Row],[CIF/CPF/CNPJ]],relatorio_Ananindeua[[#This Row],[Coluna2]])</f>
        <v>53489920000181</v>
      </c>
      <c r="L5171" t="str">
        <f t="shared" si="81"/>
        <v>534******81</v>
      </c>
    </row>
    <row r="5172" spans="1:12" x14ac:dyDescent="0.25">
      <c r="A5172" t="s">
        <v>10546</v>
      </c>
      <c r="B5172" t="s">
        <v>10547</v>
      </c>
      <c r="C5172" t="s">
        <v>32</v>
      </c>
      <c r="D5172" s="1">
        <v>45306.031597222223</v>
      </c>
      <c r="E5172" s="18" t="s">
        <v>11</v>
      </c>
      <c r="F5172" s="13" t="s">
        <v>16</v>
      </c>
      <c r="G5172" t="s">
        <v>14</v>
      </c>
      <c r="H5172">
        <v>0</v>
      </c>
      <c r="I5172" s="2"/>
      <c r="J5172" s="4">
        <v>0</v>
      </c>
      <c r="K5172" t="str">
        <f>IF((LEN(relatorio_Ananindeua[[#This Row],[CIF/CPF/CNPJ]])=14),relatorio_Ananindeua[[#This Row],[CIF/CPF/CNPJ]],relatorio_Ananindeua[[#This Row],[Coluna2]])</f>
        <v>53489288000176</v>
      </c>
      <c r="L5172" t="str">
        <f t="shared" si="81"/>
        <v>534******76</v>
      </c>
    </row>
    <row r="5173" spans="1:12" x14ac:dyDescent="0.25">
      <c r="A5173" t="s">
        <v>10560</v>
      </c>
      <c r="B5173" t="s">
        <v>10561</v>
      </c>
      <c r="C5173" t="s">
        <v>32</v>
      </c>
      <c r="D5173" s="1">
        <v>45306.031597222223</v>
      </c>
      <c r="E5173" s="18" t="s">
        <v>11</v>
      </c>
      <c r="F5173" s="13" t="s">
        <v>16</v>
      </c>
      <c r="G5173" t="s">
        <v>14</v>
      </c>
      <c r="H5173">
        <v>0</v>
      </c>
      <c r="I5173" s="2"/>
      <c r="J5173" s="4">
        <v>0</v>
      </c>
      <c r="K5173" t="str">
        <f>IF((LEN(relatorio_Ananindeua[[#This Row],[CIF/CPF/CNPJ]])=14),relatorio_Ananindeua[[#This Row],[CIF/CPF/CNPJ]],relatorio_Ananindeua[[#This Row],[Coluna2]])</f>
        <v>53491633000106</v>
      </c>
      <c r="L5173" t="str">
        <f t="shared" si="81"/>
        <v>534******06</v>
      </c>
    </row>
    <row r="5174" spans="1:12" x14ac:dyDescent="0.25">
      <c r="A5174" t="s">
        <v>10092</v>
      </c>
      <c r="B5174" t="s">
        <v>10093</v>
      </c>
      <c r="C5174" t="s">
        <v>34</v>
      </c>
      <c r="D5174" s="1">
        <v>45306.038472222222</v>
      </c>
      <c r="E5174" s="18" t="s">
        <v>11</v>
      </c>
      <c r="F5174" s="13" t="s">
        <v>16</v>
      </c>
      <c r="G5174" t="s">
        <v>14</v>
      </c>
      <c r="H5174">
        <v>0</v>
      </c>
      <c r="I5174" s="2"/>
      <c r="J5174" s="4">
        <v>0</v>
      </c>
      <c r="K5174" t="str">
        <f>IF((LEN(relatorio_Ananindeua[[#This Row],[CIF/CPF/CNPJ]])=14),relatorio_Ananindeua[[#This Row],[CIF/CPF/CNPJ]],relatorio_Ananindeua[[#This Row],[Coluna2]])</f>
        <v>53139033000183</v>
      </c>
      <c r="L5174" t="str">
        <f t="shared" si="81"/>
        <v>531******83</v>
      </c>
    </row>
    <row r="5175" spans="1:12" x14ac:dyDescent="0.25">
      <c r="A5175" t="s">
        <v>10552</v>
      </c>
      <c r="B5175" t="s">
        <v>10553</v>
      </c>
      <c r="C5175" t="s">
        <v>32</v>
      </c>
      <c r="D5175" s="1">
        <v>45306.038483796299</v>
      </c>
      <c r="E5175" s="18" t="s">
        <v>11</v>
      </c>
      <c r="F5175" s="13" t="s">
        <v>16</v>
      </c>
      <c r="G5175" t="s">
        <v>14</v>
      </c>
      <c r="H5175">
        <v>0</v>
      </c>
      <c r="I5175" s="2"/>
      <c r="J5175" s="4">
        <v>0</v>
      </c>
      <c r="K5175" t="str">
        <f>IF((LEN(relatorio_Ananindeua[[#This Row],[CIF/CPF/CNPJ]])=14),relatorio_Ananindeua[[#This Row],[CIF/CPF/CNPJ]],relatorio_Ananindeua[[#This Row],[Coluna2]])</f>
        <v>53490208000100</v>
      </c>
      <c r="L5175" t="str">
        <f t="shared" si="81"/>
        <v>534******00</v>
      </c>
    </row>
    <row r="5176" spans="1:12" x14ac:dyDescent="0.25">
      <c r="A5176" t="s">
        <v>10554</v>
      </c>
      <c r="B5176" t="s">
        <v>10555</v>
      </c>
      <c r="C5176" t="s">
        <v>32</v>
      </c>
      <c r="D5176" s="1">
        <v>45306.038495370369</v>
      </c>
      <c r="E5176" s="18" t="s">
        <v>11</v>
      </c>
      <c r="F5176" s="13" t="s">
        <v>16</v>
      </c>
      <c r="G5176" t="s">
        <v>14</v>
      </c>
      <c r="H5176">
        <v>0</v>
      </c>
      <c r="I5176" s="2"/>
      <c r="J5176" s="4">
        <v>0</v>
      </c>
      <c r="K5176" t="str">
        <f>IF((LEN(relatorio_Ananindeua[[#This Row],[CIF/CPF/CNPJ]])=14),relatorio_Ananindeua[[#This Row],[CIF/CPF/CNPJ]],relatorio_Ananindeua[[#This Row],[Coluna2]])</f>
        <v>53490420000160</v>
      </c>
      <c r="L5176" t="str">
        <f t="shared" si="81"/>
        <v>534******60</v>
      </c>
    </row>
    <row r="5177" spans="1:12" x14ac:dyDescent="0.25">
      <c r="A5177" t="s">
        <v>10556</v>
      </c>
      <c r="B5177" t="s">
        <v>10557</v>
      </c>
      <c r="C5177" t="s">
        <v>32</v>
      </c>
      <c r="D5177" s="1">
        <v>45306.323148148149</v>
      </c>
      <c r="E5177" s="18" t="s">
        <v>11</v>
      </c>
      <c r="F5177" s="13" t="s">
        <v>16</v>
      </c>
      <c r="G5177" t="s">
        <v>14</v>
      </c>
      <c r="H5177">
        <v>0</v>
      </c>
      <c r="I5177" s="2"/>
      <c r="J5177" s="4">
        <v>0</v>
      </c>
      <c r="K5177" t="str">
        <f>IF((LEN(relatorio_Ananindeua[[#This Row],[CIF/CPF/CNPJ]])=14),relatorio_Ananindeua[[#This Row],[CIF/CPF/CNPJ]],relatorio_Ananindeua[[#This Row],[Coluna2]])</f>
        <v>53490856000159</v>
      </c>
      <c r="L5177" t="str">
        <f t="shared" si="81"/>
        <v>534******59</v>
      </c>
    </row>
    <row r="5178" spans="1:12" x14ac:dyDescent="0.25">
      <c r="A5178" t="s">
        <v>956</v>
      </c>
      <c r="B5178" t="s">
        <v>957</v>
      </c>
      <c r="C5178" t="s">
        <v>21</v>
      </c>
      <c r="D5178" s="1">
        <v>45306.368819444448</v>
      </c>
      <c r="E5178" s="18" t="s">
        <v>11</v>
      </c>
      <c r="F5178" s="13" t="s">
        <v>19</v>
      </c>
      <c r="G5178" t="s">
        <v>13496</v>
      </c>
      <c r="H5178">
        <v>0</v>
      </c>
      <c r="I5178" s="2"/>
      <c r="J5178" s="4">
        <v>55</v>
      </c>
      <c r="K5178" t="str">
        <f>IF((LEN(relatorio_Ananindeua[[#This Row],[CIF/CPF/CNPJ]])=14),relatorio_Ananindeua[[#This Row],[CIF/CPF/CNPJ]],relatorio_Ananindeua[[#This Row],[Coluna2]])</f>
        <v>17454167000125</v>
      </c>
      <c r="L5178" t="str">
        <f t="shared" si="81"/>
        <v>174******25</v>
      </c>
    </row>
    <row r="5179" spans="1:12" x14ac:dyDescent="0.25">
      <c r="A5179" t="s">
        <v>451</v>
      </c>
      <c r="B5179" t="s">
        <v>452</v>
      </c>
      <c r="C5179" t="s">
        <v>17</v>
      </c>
      <c r="D5179" s="1">
        <v>45306.370289351849</v>
      </c>
      <c r="E5179" s="18" t="s">
        <v>11</v>
      </c>
      <c r="F5179" s="13" t="s">
        <v>16</v>
      </c>
      <c r="G5179" t="s">
        <v>14</v>
      </c>
      <c r="H5179">
        <v>0</v>
      </c>
      <c r="I5179" s="2"/>
      <c r="J5179" s="4">
        <v>0</v>
      </c>
      <c r="K5179" t="str">
        <f>IF((LEN(relatorio_Ananindeua[[#This Row],[CIF/CPF/CNPJ]])=14),relatorio_Ananindeua[[#This Row],[CIF/CPF/CNPJ]],relatorio_Ananindeua[[#This Row],[Coluna2]])</f>
        <v>13289901000197</v>
      </c>
      <c r="L5179" t="str">
        <f t="shared" si="81"/>
        <v>132******97</v>
      </c>
    </row>
    <row r="5180" spans="1:12" x14ac:dyDescent="0.25">
      <c r="A5180" t="s">
        <v>3626</v>
      </c>
      <c r="B5180" t="s">
        <v>3627</v>
      </c>
      <c r="C5180" t="s">
        <v>34</v>
      </c>
      <c r="D5180" s="1">
        <v>45306.379872685182</v>
      </c>
      <c r="E5180" s="18" t="s">
        <v>11</v>
      </c>
      <c r="F5180" s="13" t="s">
        <v>16</v>
      </c>
      <c r="G5180" t="s">
        <v>13496</v>
      </c>
      <c r="H5180">
        <v>0</v>
      </c>
      <c r="I5180" s="2"/>
      <c r="J5180" s="4">
        <v>0</v>
      </c>
      <c r="K5180" t="str">
        <f>IF((LEN(relatorio_Ananindeua[[#This Row],[CIF/CPF/CNPJ]])=14),relatorio_Ananindeua[[#This Row],[CIF/CPF/CNPJ]],relatorio_Ananindeua[[#This Row],[Coluna2]])</f>
        <v>34309111000104</v>
      </c>
      <c r="L5180" t="str">
        <f t="shared" si="81"/>
        <v>343******04</v>
      </c>
    </row>
    <row r="5181" spans="1:12" x14ac:dyDescent="0.25">
      <c r="A5181" t="s">
        <v>4529</v>
      </c>
      <c r="B5181" t="s">
        <v>4530</v>
      </c>
      <c r="C5181" t="s">
        <v>34</v>
      </c>
      <c r="D5181" s="1">
        <v>45306.415879629632</v>
      </c>
      <c r="E5181" s="18" t="s">
        <v>11</v>
      </c>
      <c r="F5181" s="13" t="s">
        <v>16</v>
      </c>
      <c r="G5181" t="s">
        <v>13496</v>
      </c>
      <c r="H5181">
        <v>0</v>
      </c>
      <c r="I5181" s="2"/>
      <c r="J5181" s="4">
        <v>0</v>
      </c>
      <c r="K5181" t="str">
        <f>IF((LEN(relatorio_Ananindeua[[#This Row],[CIF/CPF/CNPJ]])=14),relatorio_Ananindeua[[#This Row],[CIF/CPF/CNPJ]],relatorio_Ananindeua[[#This Row],[Coluna2]])</f>
        <v>37910625000109</v>
      </c>
      <c r="L5181" t="str">
        <f t="shared" si="81"/>
        <v>379******09</v>
      </c>
    </row>
    <row r="5182" spans="1:12" x14ac:dyDescent="0.25">
      <c r="A5182" t="s">
        <v>956</v>
      </c>
      <c r="B5182" t="s">
        <v>957</v>
      </c>
      <c r="C5182" t="s">
        <v>21</v>
      </c>
      <c r="D5182" s="1">
        <v>45306.421493055554</v>
      </c>
      <c r="E5182" s="18" t="s">
        <v>11</v>
      </c>
      <c r="F5182" s="13" t="s">
        <v>19</v>
      </c>
      <c r="G5182" t="s">
        <v>13496</v>
      </c>
      <c r="H5182">
        <v>0</v>
      </c>
      <c r="I5182" s="2"/>
      <c r="J5182" s="4">
        <v>7.5</v>
      </c>
      <c r="K5182" t="str">
        <f>IF((LEN(relatorio_Ananindeua[[#This Row],[CIF/CPF/CNPJ]])=14),relatorio_Ananindeua[[#This Row],[CIF/CPF/CNPJ]],relatorio_Ananindeua[[#This Row],[Coluna2]])</f>
        <v>17454167000125</v>
      </c>
      <c r="L5182" t="str">
        <f t="shared" si="81"/>
        <v>174******25</v>
      </c>
    </row>
    <row r="5183" spans="1:12" x14ac:dyDescent="0.25">
      <c r="A5183" t="s">
        <v>956</v>
      </c>
      <c r="B5183" t="s">
        <v>957</v>
      </c>
      <c r="C5183" t="s">
        <v>21</v>
      </c>
      <c r="D5183" s="1">
        <v>45306.427928240744</v>
      </c>
      <c r="E5183" s="18" t="s">
        <v>11</v>
      </c>
      <c r="F5183" s="13" t="s">
        <v>19</v>
      </c>
      <c r="G5183" t="s">
        <v>13496</v>
      </c>
      <c r="H5183">
        <v>0</v>
      </c>
      <c r="I5183" s="2"/>
      <c r="J5183" s="4">
        <v>5</v>
      </c>
      <c r="K5183" t="str">
        <f>IF((LEN(relatorio_Ananindeua[[#This Row],[CIF/CPF/CNPJ]])=14),relatorio_Ananindeua[[#This Row],[CIF/CPF/CNPJ]],relatorio_Ananindeua[[#This Row],[Coluna2]])</f>
        <v>17454167000125</v>
      </c>
      <c r="L5183" t="str">
        <f t="shared" si="81"/>
        <v>174******25</v>
      </c>
    </row>
    <row r="5184" spans="1:12" x14ac:dyDescent="0.25">
      <c r="A5184" t="s">
        <v>956</v>
      </c>
      <c r="B5184" t="s">
        <v>957</v>
      </c>
      <c r="C5184" t="s">
        <v>21</v>
      </c>
      <c r="D5184" s="1">
        <v>45306.432546296295</v>
      </c>
      <c r="E5184" s="18" t="s">
        <v>11</v>
      </c>
      <c r="F5184" s="13" t="s">
        <v>19</v>
      </c>
      <c r="G5184" t="s">
        <v>13496</v>
      </c>
      <c r="H5184">
        <v>0</v>
      </c>
      <c r="I5184" s="2"/>
      <c r="J5184" s="4">
        <v>56.26</v>
      </c>
      <c r="K5184" t="str">
        <f>IF((LEN(relatorio_Ananindeua[[#This Row],[CIF/CPF/CNPJ]])=14),relatorio_Ananindeua[[#This Row],[CIF/CPF/CNPJ]],relatorio_Ananindeua[[#This Row],[Coluna2]])</f>
        <v>17454167000125</v>
      </c>
      <c r="L5184" t="str">
        <f t="shared" si="81"/>
        <v>174******25</v>
      </c>
    </row>
    <row r="5185" spans="1:12" x14ac:dyDescent="0.25">
      <c r="A5185" t="s">
        <v>9759</v>
      </c>
      <c r="B5185" t="s">
        <v>9760</v>
      </c>
      <c r="C5185" t="s">
        <v>17</v>
      </c>
      <c r="D5185" s="1">
        <v>45306.465104166666</v>
      </c>
      <c r="E5185" s="18" t="s">
        <v>11</v>
      </c>
      <c r="F5185" s="13" t="s">
        <v>16</v>
      </c>
      <c r="G5185" t="s">
        <v>14</v>
      </c>
      <c r="H5185">
        <v>0</v>
      </c>
      <c r="I5185" s="2"/>
      <c r="J5185" s="4">
        <v>0</v>
      </c>
      <c r="K5185" t="str">
        <f>IF((LEN(relatorio_Ananindeua[[#This Row],[CIF/CPF/CNPJ]])=14),relatorio_Ananindeua[[#This Row],[CIF/CPF/CNPJ]],relatorio_Ananindeua[[#This Row],[Coluna2]])</f>
        <v>52174367000125</v>
      </c>
      <c r="L5185" t="str">
        <f t="shared" si="81"/>
        <v>521******25</v>
      </c>
    </row>
    <row r="5186" spans="1:12" x14ac:dyDescent="0.25">
      <c r="A5186" t="s">
        <v>9994</v>
      </c>
      <c r="B5186" t="s">
        <v>9995</v>
      </c>
      <c r="C5186" t="s">
        <v>17</v>
      </c>
      <c r="D5186" s="1">
        <v>45306.483055555553</v>
      </c>
      <c r="E5186" s="18" t="s">
        <v>11</v>
      </c>
      <c r="F5186" s="13" t="s">
        <v>16</v>
      </c>
      <c r="G5186" t="s">
        <v>14</v>
      </c>
      <c r="H5186">
        <v>0</v>
      </c>
      <c r="I5186" s="2"/>
      <c r="J5186" s="4">
        <v>0</v>
      </c>
      <c r="K5186" t="str">
        <f>IF((LEN(relatorio_Ananindeua[[#This Row],[CIF/CPF/CNPJ]])=14),relatorio_Ananindeua[[#This Row],[CIF/CPF/CNPJ]],relatorio_Ananindeua[[#This Row],[Coluna2]])</f>
        <v>52835755000100</v>
      </c>
      <c r="L5186" t="str">
        <f t="shared" si="81"/>
        <v>528******00</v>
      </c>
    </row>
    <row r="5187" spans="1:12" x14ac:dyDescent="0.25">
      <c r="A5187" t="s">
        <v>1366</v>
      </c>
      <c r="B5187" t="s">
        <v>1367</v>
      </c>
      <c r="C5187" t="s">
        <v>34</v>
      </c>
      <c r="D5187" s="1">
        <v>45306.52615740741</v>
      </c>
      <c r="E5187" s="18" t="s">
        <v>11</v>
      </c>
      <c r="F5187" s="13" t="s">
        <v>16</v>
      </c>
      <c r="G5187" t="s">
        <v>13496</v>
      </c>
      <c r="H5187">
        <v>0</v>
      </c>
      <c r="I5187" s="2"/>
      <c r="J5187" s="4">
        <v>0</v>
      </c>
      <c r="K5187" t="str">
        <f>IF((LEN(relatorio_Ananindeua[[#This Row],[CIF/CPF/CNPJ]])=14),relatorio_Ananindeua[[#This Row],[CIF/CPF/CNPJ]],relatorio_Ananindeua[[#This Row],[Coluna2]])</f>
        <v>20925450000100</v>
      </c>
      <c r="L5187" t="str">
        <f t="shared" si="81"/>
        <v>209******00</v>
      </c>
    </row>
    <row r="5188" spans="1:12" x14ac:dyDescent="0.25">
      <c r="A5188" t="s">
        <v>1366</v>
      </c>
      <c r="B5188" t="s">
        <v>1367</v>
      </c>
      <c r="C5188" t="s">
        <v>17</v>
      </c>
      <c r="D5188" s="1">
        <v>45306.576053240744</v>
      </c>
      <c r="E5188" s="18" t="s">
        <v>11</v>
      </c>
      <c r="F5188" s="13" t="s">
        <v>16</v>
      </c>
      <c r="G5188" t="s">
        <v>14</v>
      </c>
      <c r="H5188">
        <v>0</v>
      </c>
      <c r="I5188" s="2"/>
      <c r="J5188" s="4">
        <v>0</v>
      </c>
      <c r="K5188" t="str">
        <f>IF((LEN(relatorio_Ananindeua[[#This Row],[CIF/CPF/CNPJ]])=14),relatorio_Ananindeua[[#This Row],[CIF/CPF/CNPJ]],relatorio_Ananindeua[[#This Row],[Coluna2]])</f>
        <v>20925450000100</v>
      </c>
      <c r="L5188" t="str">
        <f t="shared" si="81"/>
        <v>209******00</v>
      </c>
    </row>
    <row r="5189" spans="1:12" x14ac:dyDescent="0.25">
      <c r="A5189" t="s">
        <v>2893</v>
      </c>
      <c r="B5189" t="s">
        <v>2894</v>
      </c>
      <c r="C5189" t="s">
        <v>17</v>
      </c>
      <c r="D5189" s="1">
        <v>45306.58222222222</v>
      </c>
      <c r="E5189" s="18" t="s">
        <v>11</v>
      </c>
      <c r="F5189" s="13" t="s">
        <v>16</v>
      </c>
      <c r="G5189" t="s">
        <v>14</v>
      </c>
      <c r="H5189">
        <v>0</v>
      </c>
      <c r="I5189" s="2"/>
      <c r="J5189" s="4">
        <v>0</v>
      </c>
      <c r="K5189" t="str">
        <f>IF((LEN(relatorio_Ananindeua[[#This Row],[CIF/CPF/CNPJ]])=14),relatorio_Ananindeua[[#This Row],[CIF/CPF/CNPJ]],relatorio_Ananindeua[[#This Row],[Coluna2]])</f>
        <v>30732087000152</v>
      </c>
      <c r="L5189" t="str">
        <f t="shared" si="81"/>
        <v>307******52</v>
      </c>
    </row>
    <row r="5190" spans="1:12" x14ac:dyDescent="0.25">
      <c r="A5190" t="s">
        <v>2066</v>
      </c>
      <c r="B5190" t="s">
        <v>2067</v>
      </c>
      <c r="C5190" t="s">
        <v>17</v>
      </c>
      <c r="D5190" s="1">
        <v>45306.625127314815</v>
      </c>
      <c r="E5190" s="18" t="s">
        <v>11</v>
      </c>
      <c r="F5190" s="13" t="s">
        <v>16</v>
      </c>
      <c r="G5190" t="s">
        <v>14</v>
      </c>
      <c r="H5190">
        <v>0</v>
      </c>
      <c r="I5190" s="2"/>
      <c r="J5190" s="4">
        <v>0</v>
      </c>
      <c r="K5190" t="str">
        <f>IF((LEN(relatorio_Ananindeua[[#This Row],[CIF/CPF/CNPJ]])=14),relatorio_Ananindeua[[#This Row],[CIF/CPF/CNPJ]],relatorio_Ananindeua[[#This Row],[Coluna2]])</f>
        <v>26837346000132</v>
      </c>
      <c r="L5190" t="str">
        <f t="shared" si="81"/>
        <v>268******32</v>
      </c>
    </row>
    <row r="5191" spans="1:12" x14ac:dyDescent="0.25">
      <c r="A5191" t="s">
        <v>10110</v>
      </c>
      <c r="B5191" t="s">
        <v>10111</v>
      </c>
      <c r="C5191" t="s">
        <v>17</v>
      </c>
      <c r="D5191" s="1">
        <v>45306.708773148152</v>
      </c>
      <c r="E5191" s="18" t="s">
        <v>11</v>
      </c>
      <c r="F5191" s="13" t="s">
        <v>16</v>
      </c>
      <c r="G5191" t="s">
        <v>14</v>
      </c>
      <c r="H5191">
        <v>0</v>
      </c>
      <c r="I5191" s="2"/>
      <c r="J5191" s="4">
        <v>0</v>
      </c>
      <c r="K5191" t="str">
        <f>IF((LEN(relatorio_Ananindeua[[#This Row],[CIF/CPF/CNPJ]])=14),relatorio_Ananindeua[[#This Row],[CIF/CPF/CNPJ]],relatorio_Ananindeua[[#This Row],[Coluna2]])</f>
        <v>53187253000182</v>
      </c>
      <c r="L5191" t="str">
        <f t="shared" si="81"/>
        <v>531******82</v>
      </c>
    </row>
    <row r="5192" spans="1:12" x14ac:dyDescent="0.25">
      <c r="A5192" t="s">
        <v>8884</v>
      </c>
      <c r="B5192" t="s">
        <v>8885</v>
      </c>
      <c r="C5192" t="s">
        <v>17</v>
      </c>
      <c r="D5192" s="1">
        <v>45306.729953703703</v>
      </c>
      <c r="E5192" s="18" t="s">
        <v>11</v>
      </c>
      <c r="F5192" s="13" t="s">
        <v>16</v>
      </c>
      <c r="G5192" t="s">
        <v>14</v>
      </c>
      <c r="H5192">
        <v>0</v>
      </c>
      <c r="I5192" s="2"/>
      <c r="J5192" s="4">
        <v>0</v>
      </c>
      <c r="K5192" t="str">
        <f>IF((LEN(relatorio_Ananindeua[[#This Row],[CIF/CPF/CNPJ]])=14),relatorio_Ananindeua[[#This Row],[CIF/CPF/CNPJ]],relatorio_Ananindeua[[#This Row],[Coluna2]])</f>
        <v>50492823000150</v>
      </c>
      <c r="L5192" t="str">
        <f t="shared" si="81"/>
        <v>504******50</v>
      </c>
    </row>
    <row r="5193" spans="1:12" x14ac:dyDescent="0.25">
      <c r="A5193" t="s">
        <v>6904</v>
      </c>
      <c r="B5193" t="s">
        <v>6905</v>
      </c>
      <c r="C5193" t="s">
        <v>20</v>
      </c>
      <c r="D5193" s="1">
        <v>45307</v>
      </c>
      <c r="E5193" s="18" t="s">
        <v>11</v>
      </c>
      <c r="F5193" s="13" t="s">
        <v>19</v>
      </c>
      <c r="G5193" t="s">
        <v>13496</v>
      </c>
      <c r="H5193">
        <v>0</v>
      </c>
      <c r="I5193" s="2"/>
      <c r="J5193" s="4">
        <v>119.24</v>
      </c>
      <c r="K5193" t="str">
        <f>IF((LEN(relatorio_Ananindeua[[#This Row],[CIF/CPF/CNPJ]])=14),relatorio_Ananindeua[[#This Row],[CIF/CPF/CNPJ]],relatorio_Ananindeua[[#This Row],[Coluna2]])</f>
        <v>46201083002393</v>
      </c>
      <c r="L5193" t="str">
        <f t="shared" si="81"/>
        <v>462******93</v>
      </c>
    </row>
    <row r="5194" spans="1:12" x14ac:dyDescent="0.25">
      <c r="A5194" t="s">
        <v>13462</v>
      </c>
      <c r="B5194" t="s">
        <v>13463</v>
      </c>
      <c r="C5194" t="s">
        <v>20</v>
      </c>
      <c r="D5194" s="1">
        <v>45307</v>
      </c>
      <c r="E5194" s="18" t="s">
        <v>11</v>
      </c>
      <c r="F5194" s="13" t="s">
        <v>19</v>
      </c>
      <c r="G5194" t="s">
        <v>13496</v>
      </c>
      <c r="H5194">
        <v>0</v>
      </c>
      <c r="I5194" s="2"/>
      <c r="J5194" s="4">
        <v>270.24</v>
      </c>
      <c r="K5194" t="str">
        <f>IF((LEN(relatorio_Ananindeua[[#This Row],[CIF/CPF/CNPJ]])=14),relatorio_Ananindeua[[#This Row],[CIF/CPF/CNPJ]],relatorio_Ananindeua[[#This Row],[Coluna2]])</f>
        <v>58248352002356</v>
      </c>
      <c r="L5194" t="str">
        <f t="shared" si="81"/>
        <v>582******56</v>
      </c>
    </row>
    <row r="5195" spans="1:12" x14ac:dyDescent="0.25">
      <c r="A5195" t="s">
        <v>13467</v>
      </c>
      <c r="B5195" t="s">
        <v>13466</v>
      </c>
      <c r="C5195" t="s">
        <v>21</v>
      </c>
      <c r="D5195" s="1">
        <v>45307</v>
      </c>
      <c r="E5195" s="18" t="s">
        <v>11</v>
      </c>
      <c r="F5195" s="13" t="s">
        <v>19</v>
      </c>
      <c r="G5195" t="s">
        <v>13496</v>
      </c>
      <c r="H5195">
        <v>0</v>
      </c>
      <c r="I5195" s="2"/>
      <c r="J5195" s="4">
        <v>1236.1099999999999</v>
      </c>
      <c r="K5195" t="str">
        <f>IF((LEN(relatorio_Ananindeua[[#This Row],[CIF/CPF/CNPJ]])=14),relatorio_Ananindeua[[#This Row],[CIF/CPF/CNPJ]],relatorio_Ananindeua[[#This Row],[Coluna2]])</f>
        <v>60975737005978</v>
      </c>
      <c r="L5195" t="str">
        <f t="shared" si="81"/>
        <v>609******78</v>
      </c>
    </row>
    <row r="5196" spans="1:12" x14ac:dyDescent="0.25">
      <c r="A5196" t="s">
        <v>13468</v>
      </c>
      <c r="B5196" t="s">
        <v>13469</v>
      </c>
      <c r="C5196" t="s">
        <v>20</v>
      </c>
      <c r="D5196" s="1">
        <v>45307</v>
      </c>
      <c r="E5196" s="18" t="s">
        <v>11</v>
      </c>
      <c r="F5196" s="13" t="s">
        <v>19</v>
      </c>
      <c r="G5196" t="s">
        <v>13496</v>
      </c>
      <c r="H5196">
        <v>0</v>
      </c>
      <c r="I5196" s="2"/>
      <c r="J5196" s="4">
        <v>60.24</v>
      </c>
      <c r="K5196" t="str">
        <f>IF((LEN(relatorio_Ananindeua[[#This Row],[CIF/CPF/CNPJ]])=14),relatorio_Ananindeua[[#This Row],[CIF/CPF/CNPJ]],relatorio_Ananindeua[[#This Row],[Coluna2]])</f>
        <v>61065199001011</v>
      </c>
      <c r="L5196" t="str">
        <f t="shared" si="81"/>
        <v>610******11</v>
      </c>
    </row>
    <row r="5197" spans="1:12" x14ac:dyDescent="0.25">
      <c r="A5197" t="s">
        <v>2018</v>
      </c>
      <c r="B5197" t="s">
        <v>2019</v>
      </c>
      <c r="C5197" t="s">
        <v>34</v>
      </c>
      <c r="D5197" s="1">
        <v>45307.024606481478</v>
      </c>
      <c r="E5197" s="18" t="s">
        <v>11</v>
      </c>
      <c r="F5197" s="13" t="s">
        <v>16</v>
      </c>
      <c r="G5197" t="s">
        <v>14</v>
      </c>
      <c r="H5197">
        <v>0</v>
      </c>
      <c r="I5197" s="2"/>
      <c r="J5197" s="4">
        <v>0</v>
      </c>
      <c r="K5197" t="str">
        <f>IF((LEN(relatorio_Ananindeua[[#This Row],[CIF/CPF/CNPJ]])=14),relatorio_Ananindeua[[#This Row],[CIF/CPF/CNPJ]],relatorio_Ananindeua[[#This Row],[Coluna2]])</f>
        <v>26465870000120</v>
      </c>
      <c r="L5197" t="str">
        <f t="shared" si="81"/>
        <v>264******20</v>
      </c>
    </row>
    <row r="5198" spans="1:12" x14ac:dyDescent="0.25">
      <c r="A5198" t="s">
        <v>9839</v>
      </c>
      <c r="B5198" t="s">
        <v>9840</v>
      </c>
      <c r="C5198" t="s">
        <v>34</v>
      </c>
      <c r="D5198" s="1">
        <v>45307.024618055555</v>
      </c>
      <c r="E5198" s="18" t="s">
        <v>11</v>
      </c>
      <c r="F5198" s="13" t="s">
        <v>16</v>
      </c>
      <c r="G5198" t="s">
        <v>14</v>
      </c>
      <c r="H5198">
        <v>0</v>
      </c>
      <c r="I5198" s="2"/>
      <c r="J5198" s="4">
        <v>0</v>
      </c>
      <c r="K5198" t="str">
        <f>IF((LEN(relatorio_Ananindeua[[#This Row],[CIF/CPF/CNPJ]])=14),relatorio_Ananindeua[[#This Row],[CIF/CPF/CNPJ]],relatorio_Ananindeua[[#This Row],[Coluna2]])</f>
        <v>52403707000142</v>
      </c>
      <c r="L5198" t="str">
        <f t="shared" si="81"/>
        <v>524******42</v>
      </c>
    </row>
    <row r="5199" spans="1:12" x14ac:dyDescent="0.25">
      <c r="A5199" t="s">
        <v>10562</v>
      </c>
      <c r="B5199" t="s">
        <v>10563</v>
      </c>
      <c r="C5199" t="s">
        <v>32</v>
      </c>
      <c r="D5199" s="1">
        <v>45307.024641203701</v>
      </c>
      <c r="E5199" s="18" t="s">
        <v>11</v>
      </c>
      <c r="F5199" s="13" t="s">
        <v>16</v>
      </c>
      <c r="G5199" t="s">
        <v>14</v>
      </c>
      <c r="H5199">
        <v>0</v>
      </c>
      <c r="I5199" s="2"/>
      <c r="J5199" s="4">
        <v>0</v>
      </c>
      <c r="K5199" t="str">
        <f>IF((LEN(relatorio_Ananindeua[[#This Row],[CIF/CPF/CNPJ]])=14),relatorio_Ananindeua[[#This Row],[CIF/CPF/CNPJ]],relatorio_Ananindeua[[#This Row],[Coluna2]])</f>
        <v>53494687000125</v>
      </c>
      <c r="L5199" t="str">
        <f t="shared" si="81"/>
        <v>534******25</v>
      </c>
    </row>
    <row r="5200" spans="1:12" x14ac:dyDescent="0.25">
      <c r="A5200" t="s">
        <v>10582</v>
      </c>
      <c r="B5200" t="s">
        <v>10583</v>
      </c>
      <c r="C5200" t="s">
        <v>32</v>
      </c>
      <c r="D5200" s="1">
        <v>45307.031504629631</v>
      </c>
      <c r="E5200" s="18" t="s">
        <v>11</v>
      </c>
      <c r="F5200" s="13" t="s">
        <v>16</v>
      </c>
      <c r="G5200" t="s">
        <v>14</v>
      </c>
      <c r="H5200">
        <v>0</v>
      </c>
      <c r="I5200" s="2"/>
      <c r="J5200" s="4">
        <v>0</v>
      </c>
      <c r="K5200" t="str">
        <f>IF((LEN(relatorio_Ananindeua[[#This Row],[CIF/CPF/CNPJ]])=14),relatorio_Ananindeua[[#This Row],[CIF/CPF/CNPJ]],relatorio_Ananindeua[[#This Row],[Coluna2]])</f>
        <v>53504712000104</v>
      </c>
      <c r="L5200" t="str">
        <f t="shared" si="81"/>
        <v>535******04</v>
      </c>
    </row>
    <row r="5201" spans="1:12" x14ac:dyDescent="0.25">
      <c r="A5201" t="s">
        <v>10588</v>
      </c>
      <c r="B5201" t="s">
        <v>10589</v>
      </c>
      <c r="C5201" t="s">
        <v>32</v>
      </c>
      <c r="D5201" s="1">
        <v>45307.045312499999</v>
      </c>
      <c r="E5201" s="18" t="s">
        <v>11</v>
      </c>
      <c r="F5201" s="13" t="s">
        <v>16</v>
      </c>
      <c r="G5201" t="s">
        <v>14</v>
      </c>
      <c r="H5201">
        <v>0</v>
      </c>
      <c r="I5201" s="2"/>
      <c r="J5201" s="4">
        <v>0</v>
      </c>
      <c r="K5201" t="str">
        <f>IF((LEN(relatorio_Ananindeua[[#This Row],[CIF/CPF/CNPJ]])=14),relatorio_Ananindeua[[#This Row],[CIF/CPF/CNPJ]],relatorio_Ananindeua[[#This Row],[Coluna2]])</f>
        <v>53506250000164</v>
      </c>
      <c r="L5201" t="str">
        <f t="shared" si="81"/>
        <v>535******64</v>
      </c>
    </row>
    <row r="5202" spans="1:12" x14ac:dyDescent="0.25">
      <c r="A5202" t="s">
        <v>4187</v>
      </c>
      <c r="B5202" t="s">
        <v>4188</v>
      </c>
      <c r="C5202" t="s">
        <v>34</v>
      </c>
      <c r="D5202" s="1">
        <v>45307.045381944445</v>
      </c>
      <c r="E5202" s="18" t="s">
        <v>11</v>
      </c>
      <c r="F5202" s="13" t="s">
        <v>16</v>
      </c>
      <c r="G5202" t="s">
        <v>14</v>
      </c>
      <c r="H5202">
        <v>0</v>
      </c>
      <c r="I5202" s="2"/>
      <c r="J5202" s="4">
        <v>0</v>
      </c>
      <c r="K5202" t="str">
        <f>IF((LEN(relatorio_Ananindeua[[#This Row],[CIF/CPF/CNPJ]])=14),relatorio_Ananindeua[[#This Row],[CIF/CPF/CNPJ]],relatorio_Ananindeua[[#This Row],[Coluna2]])</f>
        <v>36576045000156</v>
      </c>
      <c r="L5202" t="str">
        <f t="shared" ref="L5202:L5265" si="82">_xlfn.CONCAT(LEFT(A5202,3),REPT("*",6),RIGHT(A5202,2))</f>
        <v>365******56</v>
      </c>
    </row>
    <row r="5203" spans="1:12" x14ac:dyDescent="0.25">
      <c r="A5203" t="s">
        <v>10602</v>
      </c>
      <c r="B5203" t="s">
        <v>10603</v>
      </c>
      <c r="C5203" t="s">
        <v>32</v>
      </c>
      <c r="D5203" s="1">
        <v>45307.052337962959</v>
      </c>
      <c r="E5203" s="18" t="s">
        <v>11</v>
      </c>
      <c r="F5203" s="13" t="s">
        <v>16</v>
      </c>
      <c r="G5203" t="s">
        <v>14</v>
      </c>
      <c r="H5203">
        <v>0</v>
      </c>
      <c r="I5203" s="2"/>
      <c r="J5203" s="4">
        <v>0</v>
      </c>
      <c r="K5203" t="str">
        <f>IF((LEN(relatorio_Ananindeua[[#This Row],[CIF/CPF/CNPJ]])=14),relatorio_Ananindeua[[#This Row],[CIF/CPF/CNPJ]],relatorio_Ananindeua[[#This Row],[Coluna2]])</f>
        <v>53510494000110</v>
      </c>
      <c r="L5203" t="str">
        <f t="shared" si="82"/>
        <v>535******10</v>
      </c>
    </row>
    <row r="5204" spans="1:12" x14ac:dyDescent="0.25">
      <c r="A5204" t="s">
        <v>9468</v>
      </c>
      <c r="B5204" t="s">
        <v>9469</v>
      </c>
      <c r="C5204" t="s">
        <v>34</v>
      </c>
      <c r="D5204" s="1">
        <v>45307.059212962966</v>
      </c>
      <c r="E5204" s="18" t="s">
        <v>11</v>
      </c>
      <c r="F5204" s="13" t="s">
        <v>16</v>
      </c>
      <c r="G5204" t="s">
        <v>14</v>
      </c>
      <c r="H5204">
        <v>0</v>
      </c>
      <c r="I5204" s="2"/>
      <c r="J5204" s="4">
        <v>0</v>
      </c>
      <c r="K5204" t="str">
        <f>IF((LEN(relatorio_Ananindeua[[#This Row],[CIF/CPF/CNPJ]])=14),relatorio_Ananindeua[[#This Row],[CIF/CPF/CNPJ]],relatorio_Ananindeua[[#This Row],[Coluna2]])</f>
        <v>51450836000129</v>
      </c>
      <c r="L5204" t="str">
        <f t="shared" si="82"/>
        <v>514******29</v>
      </c>
    </row>
    <row r="5205" spans="1:12" x14ac:dyDescent="0.25">
      <c r="A5205" t="s">
        <v>10576</v>
      </c>
      <c r="B5205" t="s">
        <v>10577</v>
      </c>
      <c r="C5205" t="s">
        <v>32</v>
      </c>
      <c r="D5205" s="1">
        <v>45307.059224537035</v>
      </c>
      <c r="E5205" s="18" t="s">
        <v>11</v>
      </c>
      <c r="F5205" s="13" t="s">
        <v>16</v>
      </c>
      <c r="G5205" t="s">
        <v>14</v>
      </c>
      <c r="H5205">
        <v>0</v>
      </c>
      <c r="I5205" s="2"/>
      <c r="J5205" s="4">
        <v>0</v>
      </c>
      <c r="K5205" t="str">
        <f>IF((LEN(relatorio_Ananindeua[[#This Row],[CIF/CPF/CNPJ]])=14),relatorio_Ananindeua[[#This Row],[CIF/CPF/CNPJ]],relatorio_Ananindeua[[#This Row],[Coluna2]])</f>
        <v>53503627000121</v>
      </c>
      <c r="L5205" t="str">
        <f t="shared" si="82"/>
        <v>535******21</v>
      </c>
    </row>
    <row r="5206" spans="1:12" x14ac:dyDescent="0.25">
      <c r="A5206" t="s">
        <v>10568</v>
      </c>
      <c r="B5206" t="s">
        <v>10569</v>
      </c>
      <c r="C5206" t="s">
        <v>32</v>
      </c>
      <c r="D5206" s="1">
        <v>45307.059247685182</v>
      </c>
      <c r="E5206" s="18" t="s">
        <v>11</v>
      </c>
      <c r="F5206" s="13" t="s">
        <v>16</v>
      </c>
      <c r="G5206" t="s">
        <v>14</v>
      </c>
      <c r="H5206">
        <v>0</v>
      </c>
      <c r="I5206" s="2"/>
      <c r="J5206" s="4">
        <v>0</v>
      </c>
      <c r="K5206" t="str">
        <f>IF((LEN(relatorio_Ananindeua[[#This Row],[CIF/CPF/CNPJ]])=14),relatorio_Ananindeua[[#This Row],[CIF/CPF/CNPJ]],relatorio_Ananindeua[[#This Row],[Coluna2]])</f>
        <v>53495795000112</v>
      </c>
      <c r="L5206" t="str">
        <f t="shared" si="82"/>
        <v>534******12</v>
      </c>
    </row>
    <row r="5207" spans="1:12" x14ac:dyDescent="0.25">
      <c r="A5207" t="s">
        <v>9759</v>
      </c>
      <c r="B5207" t="s">
        <v>9760</v>
      </c>
      <c r="C5207" t="s">
        <v>34</v>
      </c>
      <c r="D5207" s="1">
        <v>45307.073113425926</v>
      </c>
      <c r="E5207" s="18" t="s">
        <v>11</v>
      </c>
      <c r="F5207" s="13" t="s">
        <v>16</v>
      </c>
      <c r="G5207" t="s">
        <v>14</v>
      </c>
      <c r="H5207">
        <v>0</v>
      </c>
      <c r="I5207" s="2"/>
      <c r="J5207" s="4">
        <v>0</v>
      </c>
      <c r="K5207" t="str">
        <f>IF((LEN(relatorio_Ananindeua[[#This Row],[CIF/CPF/CNPJ]])=14),relatorio_Ananindeua[[#This Row],[CIF/CPF/CNPJ]],relatorio_Ananindeua[[#This Row],[Coluna2]])</f>
        <v>52174367000125</v>
      </c>
      <c r="L5207" t="str">
        <f t="shared" si="82"/>
        <v>521******25</v>
      </c>
    </row>
    <row r="5208" spans="1:12" x14ac:dyDescent="0.25">
      <c r="A5208" t="s">
        <v>10586</v>
      </c>
      <c r="B5208" t="s">
        <v>10587</v>
      </c>
      <c r="C5208" t="s">
        <v>32</v>
      </c>
      <c r="D5208" s="1">
        <v>45307.073182870372</v>
      </c>
      <c r="E5208" s="18" t="s">
        <v>11</v>
      </c>
      <c r="F5208" s="13" t="s">
        <v>16</v>
      </c>
      <c r="G5208" t="s">
        <v>14</v>
      </c>
      <c r="H5208">
        <v>0</v>
      </c>
      <c r="I5208" s="2"/>
      <c r="J5208" s="4">
        <v>0</v>
      </c>
      <c r="K5208" t="str">
        <f>IF((LEN(relatorio_Ananindeua[[#This Row],[CIF/CPF/CNPJ]])=14),relatorio_Ananindeua[[#This Row],[CIF/CPF/CNPJ]],relatorio_Ananindeua[[#This Row],[Coluna2]])</f>
        <v>53506227000170</v>
      </c>
      <c r="L5208" t="str">
        <f t="shared" si="82"/>
        <v>535******70</v>
      </c>
    </row>
    <row r="5209" spans="1:12" x14ac:dyDescent="0.25">
      <c r="A5209" t="s">
        <v>10580</v>
      </c>
      <c r="B5209" t="s">
        <v>10581</v>
      </c>
      <c r="C5209" t="s">
        <v>32</v>
      </c>
      <c r="D5209" s="1">
        <v>45307.073194444441</v>
      </c>
      <c r="E5209" s="18" t="s">
        <v>11</v>
      </c>
      <c r="F5209" s="13" t="s">
        <v>16</v>
      </c>
      <c r="G5209" t="s">
        <v>14</v>
      </c>
      <c r="H5209">
        <v>0</v>
      </c>
      <c r="I5209" s="2"/>
      <c r="J5209" s="4">
        <v>0</v>
      </c>
      <c r="K5209" t="str">
        <f>IF((LEN(relatorio_Ananindeua[[#This Row],[CIF/CPF/CNPJ]])=14),relatorio_Ananindeua[[#This Row],[CIF/CPF/CNPJ]],relatorio_Ananindeua[[#This Row],[Coluna2]])</f>
        <v>53504269000171</v>
      </c>
      <c r="L5209" t="str">
        <f t="shared" si="82"/>
        <v>535******71</v>
      </c>
    </row>
    <row r="5210" spans="1:12" x14ac:dyDescent="0.25">
      <c r="A5210" t="s">
        <v>10594</v>
      </c>
      <c r="B5210" t="s">
        <v>10595</v>
      </c>
      <c r="C5210" t="s">
        <v>32</v>
      </c>
      <c r="D5210" s="1">
        <v>45307.080081018517</v>
      </c>
      <c r="E5210" s="18" t="s">
        <v>11</v>
      </c>
      <c r="F5210" s="13" t="s">
        <v>16</v>
      </c>
      <c r="G5210" t="s">
        <v>14</v>
      </c>
      <c r="H5210">
        <v>0</v>
      </c>
      <c r="I5210" s="2"/>
      <c r="J5210" s="4">
        <v>0</v>
      </c>
      <c r="K5210" t="str">
        <f>IF((LEN(relatorio_Ananindeua[[#This Row],[CIF/CPF/CNPJ]])=14),relatorio_Ananindeua[[#This Row],[CIF/CPF/CNPJ]],relatorio_Ananindeua[[#This Row],[Coluna2]])</f>
        <v>53508028000109</v>
      </c>
      <c r="L5210" t="str">
        <f t="shared" si="82"/>
        <v>535******09</v>
      </c>
    </row>
    <row r="5211" spans="1:12" x14ac:dyDescent="0.25">
      <c r="A5211" t="s">
        <v>10578</v>
      </c>
      <c r="B5211" t="s">
        <v>10579</v>
      </c>
      <c r="C5211" t="s">
        <v>32</v>
      </c>
      <c r="D5211" s="1">
        <v>45307.08011574074</v>
      </c>
      <c r="E5211" s="18" t="s">
        <v>11</v>
      </c>
      <c r="F5211" s="13" t="s">
        <v>16</v>
      </c>
      <c r="G5211" t="s">
        <v>14</v>
      </c>
      <c r="H5211">
        <v>0</v>
      </c>
      <c r="I5211" s="2"/>
      <c r="J5211" s="4">
        <v>0</v>
      </c>
      <c r="K5211" t="str">
        <f>IF((LEN(relatorio_Ananindeua[[#This Row],[CIF/CPF/CNPJ]])=14),relatorio_Ananindeua[[#This Row],[CIF/CPF/CNPJ]],relatorio_Ananindeua[[#This Row],[Coluna2]])</f>
        <v>53503723000170</v>
      </c>
      <c r="L5211" t="str">
        <f t="shared" si="82"/>
        <v>535******70</v>
      </c>
    </row>
    <row r="5212" spans="1:12" x14ac:dyDescent="0.25">
      <c r="A5212" t="s">
        <v>10570</v>
      </c>
      <c r="B5212" t="s">
        <v>10571</v>
      </c>
      <c r="C5212" t="s">
        <v>32</v>
      </c>
      <c r="D5212" s="1">
        <v>45307.080208333333</v>
      </c>
      <c r="E5212" s="18" t="s">
        <v>11</v>
      </c>
      <c r="F5212" s="13" t="s">
        <v>16</v>
      </c>
      <c r="G5212" t="s">
        <v>14</v>
      </c>
      <c r="H5212">
        <v>0</v>
      </c>
      <c r="I5212" s="2"/>
      <c r="J5212" s="4">
        <v>0</v>
      </c>
      <c r="K5212" t="str">
        <f>IF((LEN(relatorio_Ananindeua[[#This Row],[CIF/CPF/CNPJ]])=14),relatorio_Ananindeua[[#This Row],[CIF/CPF/CNPJ]],relatorio_Ananindeua[[#This Row],[Coluna2]])</f>
        <v>53497002000102</v>
      </c>
      <c r="L5212" t="str">
        <f t="shared" si="82"/>
        <v>534******02</v>
      </c>
    </row>
    <row r="5213" spans="1:12" x14ac:dyDescent="0.25">
      <c r="A5213" t="s">
        <v>10584</v>
      </c>
      <c r="B5213" t="s">
        <v>10585</v>
      </c>
      <c r="C5213" t="s">
        <v>32</v>
      </c>
      <c r="D5213" s="1">
        <v>45307.080208333333</v>
      </c>
      <c r="E5213" s="18" t="s">
        <v>11</v>
      </c>
      <c r="F5213" s="13" t="s">
        <v>16</v>
      </c>
      <c r="G5213" t="s">
        <v>14</v>
      </c>
      <c r="H5213">
        <v>0</v>
      </c>
      <c r="I5213" s="2"/>
      <c r="J5213" s="4">
        <v>0</v>
      </c>
      <c r="K5213" t="str">
        <f>IF((LEN(relatorio_Ananindeua[[#This Row],[CIF/CPF/CNPJ]])=14),relatorio_Ananindeua[[#This Row],[CIF/CPF/CNPJ]],relatorio_Ananindeua[[#This Row],[Coluna2]])</f>
        <v>53505612000100</v>
      </c>
      <c r="L5213" t="str">
        <f t="shared" si="82"/>
        <v>535******00</v>
      </c>
    </row>
    <row r="5214" spans="1:12" x14ac:dyDescent="0.25">
      <c r="A5214" t="s">
        <v>10572</v>
      </c>
      <c r="B5214" t="s">
        <v>10573</v>
      </c>
      <c r="C5214" t="s">
        <v>32</v>
      </c>
      <c r="D5214" s="1">
        <v>45307.330034722225</v>
      </c>
      <c r="E5214" s="18" t="s">
        <v>11</v>
      </c>
      <c r="F5214" s="13" t="s">
        <v>16</v>
      </c>
      <c r="G5214" t="s">
        <v>14</v>
      </c>
      <c r="H5214">
        <v>0</v>
      </c>
      <c r="I5214" s="2"/>
      <c r="J5214" s="4">
        <v>0</v>
      </c>
      <c r="K5214" t="str">
        <f>IF((LEN(relatorio_Ananindeua[[#This Row],[CIF/CPF/CNPJ]])=14),relatorio_Ananindeua[[#This Row],[CIF/CPF/CNPJ]],relatorio_Ananindeua[[#This Row],[Coluna2]])</f>
        <v>53500128000180</v>
      </c>
      <c r="L5214" t="str">
        <f t="shared" si="82"/>
        <v>535******80</v>
      </c>
    </row>
    <row r="5215" spans="1:12" x14ac:dyDescent="0.25">
      <c r="A5215" t="s">
        <v>10598</v>
      </c>
      <c r="B5215" t="s">
        <v>10599</v>
      </c>
      <c r="C5215" t="s">
        <v>32</v>
      </c>
      <c r="D5215" s="1">
        <v>45307.330069444448</v>
      </c>
      <c r="E5215" s="18" t="s">
        <v>11</v>
      </c>
      <c r="F5215" s="13" t="s">
        <v>16</v>
      </c>
      <c r="G5215" t="s">
        <v>14</v>
      </c>
      <c r="H5215">
        <v>0</v>
      </c>
      <c r="I5215" s="2"/>
      <c r="J5215" s="4">
        <v>0</v>
      </c>
      <c r="K5215" t="str">
        <f>IF((LEN(relatorio_Ananindeua[[#This Row],[CIF/CPF/CNPJ]])=14),relatorio_Ananindeua[[#This Row],[CIF/CPF/CNPJ]],relatorio_Ananindeua[[#This Row],[Coluna2]])</f>
        <v>53508979000170</v>
      </c>
      <c r="L5215" t="str">
        <f t="shared" si="82"/>
        <v>535******70</v>
      </c>
    </row>
    <row r="5216" spans="1:12" x14ac:dyDescent="0.25">
      <c r="A5216" t="s">
        <v>10574</v>
      </c>
      <c r="B5216" t="s">
        <v>10575</v>
      </c>
      <c r="C5216" t="s">
        <v>32</v>
      </c>
      <c r="D5216" s="1">
        <v>45307.330081018517</v>
      </c>
      <c r="E5216" s="18" t="s">
        <v>11</v>
      </c>
      <c r="F5216" s="13" t="s">
        <v>16</v>
      </c>
      <c r="G5216" t="s">
        <v>14</v>
      </c>
      <c r="H5216">
        <v>0</v>
      </c>
      <c r="I5216" s="2"/>
      <c r="J5216" s="4">
        <v>0</v>
      </c>
      <c r="K5216" t="str">
        <f>IF((LEN(relatorio_Ananindeua[[#This Row],[CIF/CPF/CNPJ]])=14),relatorio_Ananindeua[[#This Row],[CIF/CPF/CNPJ]],relatorio_Ananindeua[[#This Row],[Coluna2]])</f>
        <v>53502138000155</v>
      </c>
      <c r="L5216" t="str">
        <f t="shared" si="82"/>
        <v>535******55</v>
      </c>
    </row>
    <row r="5217" spans="1:12" x14ac:dyDescent="0.25">
      <c r="A5217" t="s">
        <v>1638</v>
      </c>
      <c r="B5217" t="s">
        <v>1639</v>
      </c>
      <c r="C5217" t="s">
        <v>34</v>
      </c>
      <c r="D5217" s="1">
        <v>45307.330347222225</v>
      </c>
      <c r="E5217" s="18" t="s">
        <v>11</v>
      </c>
      <c r="F5217" s="13" t="s">
        <v>16</v>
      </c>
      <c r="G5217" t="s">
        <v>14</v>
      </c>
      <c r="H5217">
        <v>0</v>
      </c>
      <c r="I5217" s="2"/>
      <c r="J5217" s="4">
        <v>0</v>
      </c>
      <c r="K5217" t="str">
        <f>IF((LEN(relatorio_Ananindeua[[#This Row],[CIF/CPF/CNPJ]])=14),relatorio_Ananindeua[[#This Row],[CIF/CPF/CNPJ]],relatorio_Ananindeua[[#This Row],[Coluna2]])</f>
        <v>23365155000127</v>
      </c>
      <c r="L5217" t="str">
        <f t="shared" si="82"/>
        <v>233******27</v>
      </c>
    </row>
    <row r="5218" spans="1:12" x14ac:dyDescent="0.25">
      <c r="A5218" t="s">
        <v>10592</v>
      </c>
      <c r="B5218" t="s">
        <v>10593</v>
      </c>
      <c r="C5218" t="s">
        <v>32</v>
      </c>
      <c r="D5218" s="1">
        <v>45307.330347222225</v>
      </c>
      <c r="E5218" s="18" t="s">
        <v>11</v>
      </c>
      <c r="F5218" s="13" t="s">
        <v>16</v>
      </c>
      <c r="G5218" t="s">
        <v>14</v>
      </c>
      <c r="H5218">
        <v>0</v>
      </c>
      <c r="I5218" s="2"/>
      <c r="J5218" s="4">
        <v>0</v>
      </c>
      <c r="K5218" t="str">
        <f>IF((LEN(relatorio_Ananindeua[[#This Row],[CIF/CPF/CNPJ]])=14),relatorio_Ananindeua[[#This Row],[CIF/CPF/CNPJ]],relatorio_Ananindeua[[#This Row],[Coluna2]])</f>
        <v>53507210000137</v>
      </c>
      <c r="L5218" t="str">
        <f t="shared" si="82"/>
        <v>535******37</v>
      </c>
    </row>
    <row r="5219" spans="1:12" x14ac:dyDescent="0.25">
      <c r="A5219" t="s">
        <v>10564</v>
      </c>
      <c r="B5219" t="s">
        <v>10565</v>
      </c>
      <c r="C5219" t="s">
        <v>32</v>
      </c>
      <c r="D5219" s="1">
        <v>45307.371712962966</v>
      </c>
      <c r="E5219" s="18" t="s">
        <v>11</v>
      </c>
      <c r="F5219" s="13" t="s">
        <v>16</v>
      </c>
      <c r="G5219" t="s">
        <v>14</v>
      </c>
      <c r="H5219">
        <v>0</v>
      </c>
      <c r="I5219" s="2"/>
      <c r="J5219" s="4">
        <v>0</v>
      </c>
      <c r="K5219" t="str">
        <f>IF((LEN(relatorio_Ananindeua[[#This Row],[CIF/CPF/CNPJ]])=14),relatorio_Ananindeua[[#This Row],[CIF/CPF/CNPJ]],relatorio_Ananindeua[[#This Row],[Coluna2]])</f>
        <v>53495277000107</v>
      </c>
      <c r="L5219" t="str">
        <f t="shared" si="82"/>
        <v>534******07</v>
      </c>
    </row>
    <row r="5220" spans="1:12" x14ac:dyDescent="0.25">
      <c r="A5220" t="s">
        <v>13467</v>
      </c>
      <c r="B5220" t="s">
        <v>13466</v>
      </c>
      <c r="C5220" t="s">
        <v>21</v>
      </c>
      <c r="D5220" s="1">
        <v>45307.376006944447</v>
      </c>
      <c r="E5220" s="18" t="s">
        <v>11</v>
      </c>
      <c r="F5220" s="13" t="s">
        <v>19</v>
      </c>
      <c r="G5220" t="s">
        <v>13496</v>
      </c>
      <c r="H5220">
        <v>0</v>
      </c>
      <c r="I5220" s="2"/>
      <c r="J5220" s="4">
        <v>14.55</v>
      </c>
      <c r="K5220" t="str">
        <f>IF((LEN(relatorio_Ananindeua[[#This Row],[CIF/CPF/CNPJ]])=14),relatorio_Ananindeua[[#This Row],[CIF/CPF/CNPJ]],relatorio_Ananindeua[[#This Row],[Coluna2]])</f>
        <v>60975737005978</v>
      </c>
      <c r="L5220" t="str">
        <f t="shared" si="82"/>
        <v>609******78</v>
      </c>
    </row>
    <row r="5221" spans="1:12" x14ac:dyDescent="0.25">
      <c r="A5221" t="s">
        <v>10606</v>
      </c>
      <c r="B5221" t="s">
        <v>10607</v>
      </c>
      <c r="C5221" t="s">
        <v>32</v>
      </c>
      <c r="D5221" s="1">
        <v>45307.378645833334</v>
      </c>
      <c r="E5221" s="18" t="s">
        <v>11</v>
      </c>
      <c r="F5221" s="13" t="s">
        <v>16</v>
      </c>
      <c r="G5221" t="s">
        <v>14</v>
      </c>
      <c r="H5221">
        <v>0</v>
      </c>
      <c r="I5221" s="2"/>
      <c r="J5221" s="4">
        <v>0</v>
      </c>
      <c r="K5221" t="str">
        <f>IF((LEN(relatorio_Ananindeua[[#This Row],[CIF/CPF/CNPJ]])=14),relatorio_Ananindeua[[#This Row],[CIF/CPF/CNPJ]],relatorio_Ananindeua[[#This Row],[Coluna2]])</f>
        <v>53510557000139</v>
      </c>
      <c r="L5221" t="str">
        <f t="shared" si="82"/>
        <v>535******39</v>
      </c>
    </row>
    <row r="5222" spans="1:12" x14ac:dyDescent="0.25">
      <c r="A5222" t="s">
        <v>10366</v>
      </c>
      <c r="B5222" t="s">
        <v>10367</v>
      </c>
      <c r="C5222" t="s">
        <v>32</v>
      </c>
      <c r="D5222" s="1">
        <v>45307.381319444445</v>
      </c>
      <c r="E5222" s="18" t="s">
        <v>11</v>
      </c>
      <c r="F5222" s="13" t="s">
        <v>16</v>
      </c>
      <c r="G5222" t="s">
        <v>14</v>
      </c>
      <c r="H5222">
        <v>0</v>
      </c>
      <c r="I5222" s="2"/>
      <c r="J5222" s="4">
        <v>0</v>
      </c>
      <c r="K5222" t="str">
        <f>IF((LEN(relatorio_Ananindeua[[#This Row],[CIF/CPF/CNPJ]])=14),relatorio_Ananindeua[[#This Row],[CIF/CPF/CNPJ]],relatorio_Ananindeua[[#This Row],[Coluna2]])</f>
        <v>53430873000109</v>
      </c>
      <c r="L5222" t="str">
        <f t="shared" si="82"/>
        <v>534******09</v>
      </c>
    </row>
    <row r="5223" spans="1:12" x14ac:dyDescent="0.25">
      <c r="A5223" t="s">
        <v>1708</v>
      </c>
      <c r="B5223" t="s">
        <v>1709</v>
      </c>
      <c r="C5223" t="s">
        <v>34</v>
      </c>
      <c r="D5223" s="1">
        <v>45307.39261574074</v>
      </c>
      <c r="E5223" s="18" t="s">
        <v>11</v>
      </c>
      <c r="F5223" s="13" t="s">
        <v>16</v>
      </c>
      <c r="G5223" t="s">
        <v>14</v>
      </c>
      <c r="H5223">
        <v>0</v>
      </c>
      <c r="I5223" s="2"/>
      <c r="J5223" s="4">
        <v>0</v>
      </c>
      <c r="K5223" t="str">
        <f>IF((LEN(relatorio_Ananindeua[[#This Row],[CIF/CPF/CNPJ]])=14),relatorio_Ananindeua[[#This Row],[CIF/CPF/CNPJ]],relatorio_Ananindeua[[#This Row],[Coluna2]])</f>
        <v>23874858000180</v>
      </c>
      <c r="L5223" t="str">
        <f t="shared" si="82"/>
        <v>238******80</v>
      </c>
    </row>
    <row r="5224" spans="1:12" x14ac:dyDescent="0.25">
      <c r="A5224" t="s">
        <v>6445</v>
      </c>
      <c r="B5224" t="s">
        <v>6446</v>
      </c>
      <c r="C5224" t="s">
        <v>34</v>
      </c>
      <c r="D5224" s="1">
        <v>45307.399525462963</v>
      </c>
      <c r="E5224" s="18" t="s">
        <v>11</v>
      </c>
      <c r="F5224" s="13" t="s">
        <v>16</v>
      </c>
      <c r="G5224" t="s">
        <v>14</v>
      </c>
      <c r="H5224">
        <v>0</v>
      </c>
      <c r="I5224" s="2"/>
      <c r="J5224" s="4">
        <v>0</v>
      </c>
      <c r="K5224" t="str">
        <f>IF((LEN(relatorio_Ananindeua[[#This Row],[CIF/CPF/CNPJ]])=14),relatorio_Ananindeua[[#This Row],[CIF/CPF/CNPJ]],relatorio_Ananindeua[[#This Row],[Coluna2]])</f>
        <v>44902817000120</v>
      </c>
      <c r="L5224" t="str">
        <f t="shared" si="82"/>
        <v>449******20</v>
      </c>
    </row>
    <row r="5225" spans="1:12" x14ac:dyDescent="0.25">
      <c r="A5225" t="s">
        <v>7197</v>
      </c>
      <c r="B5225" t="s">
        <v>7198</v>
      </c>
      <c r="C5225" t="s">
        <v>34</v>
      </c>
      <c r="D5225" s="1">
        <v>45307.406435185185</v>
      </c>
      <c r="E5225" s="18" t="s">
        <v>11</v>
      </c>
      <c r="F5225" s="13" t="s">
        <v>16</v>
      </c>
      <c r="G5225" t="s">
        <v>14</v>
      </c>
      <c r="H5225">
        <v>0</v>
      </c>
      <c r="I5225" s="2"/>
      <c r="J5225" s="4">
        <v>0</v>
      </c>
      <c r="K5225" t="str">
        <f>IF((LEN(relatorio_Ananindeua[[#This Row],[CIF/CPF/CNPJ]])=14),relatorio_Ananindeua[[#This Row],[CIF/CPF/CNPJ]],relatorio_Ananindeua[[#This Row],[Coluna2]])</f>
        <v>46916473000134</v>
      </c>
      <c r="L5225" t="str">
        <f t="shared" si="82"/>
        <v>469******34</v>
      </c>
    </row>
    <row r="5226" spans="1:12" x14ac:dyDescent="0.25">
      <c r="A5226" t="s">
        <v>6787</v>
      </c>
      <c r="B5226" t="s">
        <v>6788</v>
      </c>
      <c r="C5226" t="s">
        <v>34</v>
      </c>
      <c r="D5226" s="1">
        <v>45307.406458333331</v>
      </c>
      <c r="E5226" s="18" t="s">
        <v>11</v>
      </c>
      <c r="F5226" s="13" t="s">
        <v>16</v>
      </c>
      <c r="G5226" t="s">
        <v>14</v>
      </c>
      <c r="H5226">
        <v>0</v>
      </c>
      <c r="I5226" s="2"/>
      <c r="J5226" s="4">
        <v>0</v>
      </c>
      <c r="K5226" t="str">
        <f>IF((LEN(relatorio_Ananindeua[[#This Row],[CIF/CPF/CNPJ]])=14),relatorio_Ananindeua[[#This Row],[CIF/CPF/CNPJ]],relatorio_Ananindeua[[#This Row],[Coluna2]])</f>
        <v>45888167000179</v>
      </c>
      <c r="L5226" t="str">
        <f t="shared" si="82"/>
        <v>458******79</v>
      </c>
    </row>
    <row r="5227" spans="1:12" x14ac:dyDescent="0.25">
      <c r="A5227" t="s">
        <v>10566</v>
      </c>
      <c r="B5227" t="s">
        <v>10567</v>
      </c>
      <c r="C5227" t="s">
        <v>32</v>
      </c>
      <c r="D5227" s="1">
        <v>45307.413622685184</v>
      </c>
      <c r="E5227" s="18" t="s">
        <v>11</v>
      </c>
      <c r="F5227" s="13" t="s">
        <v>16</v>
      </c>
      <c r="G5227" t="s">
        <v>14</v>
      </c>
      <c r="H5227">
        <v>0</v>
      </c>
      <c r="I5227" s="2"/>
      <c r="J5227" s="4">
        <v>0</v>
      </c>
      <c r="K5227" t="str">
        <f>IF((LEN(relatorio_Ananindeua[[#This Row],[CIF/CPF/CNPJ]])=14),relatorio_Ananindeua[[#This Row],[CIF/CPF/CNPJ]],relatorio_Ananindeua[[#This Row],[Coluna2]])</f>
        <v>53495359000143</v>
      </c>
      <c r="L5227" t="str">
        <f t="shared" si="82"/>
        <v>534******43</v>
      </c>
    </row>
    <row r="5228" spans="1:12" x14ac:dyDescent="0.25">
      <c r="A5228" t="s">
        <v>10596</v>
      </c>
      <c r="B5228" t="s">
        <v>10597</v>
      </c>
      <c r="C5228" t="s">
        <v>32</v>
      </c>
      <c r="D5228" s="1">
        <v>45307.413657407407</v>
      </c>
      <c r="E5228" s="18" t="s">
        <v>11</v>
      </c>
      <c r="F5228" s="13" t="s">
        <v>16</v>
      </c>
      <c r="G5228" t="s">
        <v>14</v>
      </c>
      <c r="H5228">
        <v>0</v>
      </c>
      <c r="I5228" s="2"/>
      <c r="J5228" s="4">
        <v>0</v>
      </c>
      <c r="K5228" t="str">
        <f>IF((LEN(relatorio_Ananindeua[[#This Row],[CIF/CPF/CNPJ]])=14),relatorio_Ananindeua[[#This Row],[CIF/CPF/CNPJ]],relatorio_Ananindeua[[#This Row],[Coluna2]])</f>
        <v>53508542000136</v>
      </c>
      <c r="L5228" t="str">
        <f t="shared" si="82"/>
        <v>535******36</v>
      </c>
    </row>
    <row r="5229" spans="1:12" x14ac:dyDescent="0.25">
      <c r="A5229" t="s">
        <v>10590</v>
      </c>
      <c r="B5229" t="s">
        <v>10591</v>
      </c>
      <c r="C5229" t="s">
        <v>32</v>
      </c>
      <c r="D5229" s="1">
        <v>45307.413680555554</v>
      </c>
      <c r="E5229" s="18" t="s">
        <v>11</v>
      </c>
      <c r="F5229" s="13" t="s">
        <v>16</v>
      </c>
      <c r="G5229" t="s">
        <v>14</v>
      </c>
      <c r="H5229">
        <v>0</v>
      </c>
      <c r="I5229" s="2"/>
      <c r="J5229" s="4">
        <v>0</v>
      </c>
      <c r="K5229" t="str">
        <f>IF((LEN(relatorio_Ananindeua[[#This Row],[CIF/CPF/CNPJ]])=14),relatorio_Ananindeua[[#This Row],[CIF/CPF/CNPJ]],relatorio_Ananindeua[[#This Row],[Coluna2]])</f>
        <v>53507195000127</v>
      </c>
      <c r="L5229" t="str">
        <f t="shared" si="82"/>
        <v>535******27</v>
      </c>
    </row>
    <row r="5230" spans="1:12" x14ac:dyDescent="0.25">
      <c r="A5230" t="s">
        <v>10600</v>
      </c>
      <c r="B5230" t="s">
        <v>10601</v>
      </c>
      <c r="C5230" t="s">
        <v>32</v>
      </c>
      <c r="D5230" s="1">
        <v>45307.413703703707</v>
      </c>
      <c r="E5230" s="18" t="s">
        <v>11</v>
      </c>
      <c r="F5230" s="13" t="s">
        <v>16</v>
      </c>
      <c r="G5230" t="s">
        <v>14</v>
      </c>
      <c r="H5230">
        <v>0</v>
      </c>
      <c r="I5230" s="2"/>
      <c r="J5230" s="4">
        <v>0</v>
      </c>
      <c r="K5230" t="str">
        <f>IF((LEN(relatorio_Ananindeua[[#This Row],[CIF/CPF/CNPJ]])=14),relatorio_Ananindeua[[#This Row],[CIF/CPF/CNPJ]],relatorio_Ananindeua[[#This Row],[Coluna2]])</f>
        <v>53509557000119</v>
      </c>
      <c r="L5230" t="str">
        <f t="shared" si="82"/>
        <v>535******19</v>
      </c>
    </row>
    <row r="5231" spans="1:12" x14ac:dyDescent="0.25">
      <c r="A5231" t="s">
        <v>10604</v>
      </c>
      <c r="B5231" t="s">
        <v>10605</v>
      </c>
      <c r="C5231" t="s">
        <v>32</v>
      </c>
      <c r="D5231" s="1">
        <v>45307.413715277777</v>
      </c>
      <c r="E5231" s="18" t="s">
        <v>11</v>
      </c>
      <c r="F5231" s="13" t="s">
        <v>16</v>
      </c>
      <c r="G5231" t="s">
        <v>14</v>
      </c>
      <c r="H5231">
        <v>0</v>
      </c>
      <c r="I5231" s="2"/>
      <c r="J5231" s="4">
        <v>0</v>
      </c>
      <c r="K5231" t="str">
        <f>IF((LEN(relatorio_Ananindeua[[#This Row],[CIF/CPF/CNPJ]])=14),relatorio_Ananindeua[[#This Row],[CIF/CPF/CNPJ]],relatorio_Ananindeua[[#This Row],[Coluna2]])</f>
        <v>53510543000115</v>
      </c>
      <c r="L5231" t="str">
        <f t="shared" si="82"/>
        <v>535******15</v>
      </c>
    </row>
    <row r="5232" spans="1:12" x14ac:dyDescent="0.25">
      <c r="A5232" t="s">
        <v>2855</v>
      </c>
      <c r="B5232" t="s">
        <v>2856</v>
      </c>
      <c r="C5232" t="s">
        <v>34</v>
      </c>
      <c r="D5232" s="1">
        <v>45307.427361111113</v>
      </c>
      <c r="E5232" s="18" t="s">
        <v>11</v>
      </c>
      <c r="F5232" s="13" t="s">
        <v>16</v>
      </c>
      <c r="G5232" t="s">
        <v>14</v>
      </c>
      <c r="H5232">
        <v>0</v>
      </c>
      <c r="I5232" s="2"/>
      <c r="J5232" s="4">
        <v>0</v>
      </c>
      <c r="K5232" t="str">
        <f>IF((LEN(relatorio_Ananindeua[[#This Row],[CIF/CPF/CNPJ]])=14),relatorio_Ananindeua[[#This Row],[CIF/CPF/CNPJ]],relatorio_Ananindeua[[#This Row],[Coluna2]])</f>
        <v>30584615000173</v>
      </c>
      <c r="L5232" t="str">
        <f t="shared" si="82"/>
        <v>305******73</v>
      </c>
    </row>
    <row r="5233" spans="1:12" x14ac:dyDescent="0.25">
      <c r="A5233" t="s">
        <v>10608</v>
      </c>
      <c r="B5233" t="s">
        <v>10609</v>
      </c>
      <c r="C5233" t="s">
        <v>32</v>
      </c>
      <c r="D5233" s="1">
        <v>45307.427384259259</v>
      </c>
      <c r="E5233" s="18" t="s">
        <v>11</v>
      </c>
      <c r="F5233" s="13" t="s">
        <v>16</v>
      </c>
      <c r="G5233" t="s">
        <v>14</v>
      </c>
      <c r="H5233">
        <v>0</v>
      </c>
      <c r="I5233" s="2"/>
      <c r="J5233" s="4">
        <v>0</v>
      </c>
      <c r="K5233" t="str">
        <f>IF((LEN(relatorio_Ananindeua[[#This Row],[CIF/CPF/CNPJ]])=14),relatorio_Ananindeua[[#This Row],[CIF/CPF/CNPJ]],relatorio_Ananindeua[[#This Row],[Coluna2]])</f>
        <v>53510761000150</v>
      </c>
      <c r="L5233" t="str">
        <f t="shared" si="82"/>
        <v>535******50</v>
      </c>
    </row>
    <row r="5234" spans="1:12" x14ac:dyDescent="0.25">
      <c r="A5234" t="s">
        <v>4118</v>
      </c>
      <c r="B5234" t="s">
        <v>4119</v>
      </c>
      <c r="C5234" t="s">
        <v>34</v>
      </c>
      <c r="D5234" s="1">
        <v>45307.427442129629</v>
      </c>
      <c r="E5234" s="18" t="s">
        <v>11</v>
      </c>
      <c r="F5234" s="13" t="s">
        <v>16</v>
      </c>
      <c r="G5234" t="s">
        <v>14</v>
      </c>
      <c r="H5234">
        <v>0</v>
      </c>
      <c r="I5234" s="2"/>
      <c r="J5234" s="4">
        <v>0</v>
      </c>
      <c r="K5234" t="str">
        <f>IF((LEN(relatorio_Ananindeua[[#This Row],[CIF/CPF/CNPJ]])=14),relatorio_Ananindeua[[#This Row],[CIF/CPF/CNPJ]],relatorio_Ananindeua[[#This Row],[Coluna2]])</f>
        <v>36250951000166</v>
      </c>
      <c r="L5234" t="str">
        <f t="shared" si="82"/>
        <v>362******66</v>
      </c>
    </row>
    <row r="5235" spans="1:12" x14ac:dyDescent="0.25">
      <c r="A5235" t="s">
        <v>956</v>
      </c>
      <c r="B5235" t="s">
        <v>957</v>
      </c>
      <c r="C5235" t="s">
        <v>21</v>
      </c>
      <c r="D5235" s="1">
        <v>45307.444664351853</v>
      </c>
      <c r="E5235" s="18" t="s">
        <v>11</v>
      </c>
      <c r="F5235" s="13" t="s">
        <v>19</v>
      </c>
      <c r="G5235" t="s">
        <v>13496</v>
      </c>
      <c r="H5235">
        <v>0</v>
      </c>
      <c r="I5235" s="2"/>
      <c r="J5235" s="4">
        <v>7.5</v>
      </c>
      <c r="K5235" t="str">
        <f>IF((LEN(relatorio_Ananindeua[[#This Row],[CIF/CPF/CNPJ]])=14),relatorio_Ananindeua[[#This Row],[CIF/CPF/CNPJ]],relatorio_Ananindeua[[#This Row],[Coluna2]])</f>
        <v>17454167000125</v>
      </c>
      <c r="L5235" t="str">
        <f t="shared" si="82"/>
        <v>174******25</v>
      </c>
    </row>
    <row r="5236" spans="1:12" x14ac:dyDescent="0.25">
      <c r="A5236" t="s">
        <v>10096</v>
      </c>
      <c r="B5236" t="s">
        <v>10097</v>
      </c>
      <c r="C5236" t="s">
        <v>17</v>
      </c>
      <c r="D5236" s="1">
        <v>45307.488622685189</v>
      </c>
      <c r="E5236" s="18" t="s">
        <v>11</v>
      </c>
      <c r="F5236" s="13" t="s">
        <v>16</v>
      </c>
      <c r="G5236" t="s">
        <v>14</v>
      </c>
      <c r="H5236">
        <v>0</v>
      </c>
      <c r="I5236" s="2"/>
      <c r="J5236" s="4">
        <v>0</v>
      </c>
      <c r="K5236" t="str">
        <f>IF((LEN(relatorio_Ananindeua[[#This Row],[CIF/CPF/CNPJ]])=14),relatorio_Ananindeua[[#This Row],[CIF/CPF/CNPJ]],relatorio_Ananindeua[[#This Row],[Coluna2]])</f>
        <v>53159958000196</v>
      </c>
      <c r="L5236" t="str">
        <f t="shared" si="82"/>
        <v>531******96</v>
      </c>
    </row>
    <row r="5237" spans="1:12" x14ac:dyDescent="0.25">
      <c r="A5237" t="s">
        <v>10076</v>
      </c>
      <c r="B5237" t="s">
        <v>10077</v>
      </c>
      <c r="C5237" t="s">
        <v>17</v>
      </c>
      <c r="D5237" s="1">
        <v>45307.540648148148</v>
      </c>
      <c r="E5237" s="18" t="s">
        <v>11</v>
      </c>
      <c r="F5237" s="13" t="s">
        <v>16</v>
      </c>
      <c r="G5237" t="s">
        <v>14</v>
      </c>
      <c r="H5237">
        <v>0</v>
      </c>
      <c r="I5237" s="2"/>
      <c r="J5237" s="4">
        <v>0</v>
      </c>
      <c r="K5237" t="str">
        <f>IF((LEN(relatorio_Ananindeua[[#This Row],[CIF/CPF/CNPJ]])=14),relatorio_Ananindeua[[#This Row],[CIF/CPF/CNPJ]],relatorio_Ananindeua[[#This Row],[Coluna2]])</f>
        <v>53056812000115</v>
      </c>
      <c r="L5237" t="str">
        <f t="shared" si="82"/>
        <v>530******15</v>
      </c>
    </row>
    <row r="5238" spans="1:12" x14ac:dyDescent="0.25">
      <c r="A5238" t="s">
        <v>2488</v>
      </c>
      <c r="B5238" t="s">
        <v>2489</v>
      </c>
      <c r="C5238" t="s">
        <v>17</v>
      </c>
      <c r="D5238" s="1">
        <v>45307.558125000003</v>
      </c>
      <c r="E5238" s="18" t="s">
        <v>11</v>
      </c>
      <c r="F5238" s="13" t="s">
        <v>16</v>
      </c>
      <c r="G5238" t="s">
        <v>14</v>
      </c>
      <c r="H5238">
        <v>0</v>
      </c>
      <c r="I5238" s="2"/>
      <c r="J5238" s="4">
        <v>0</v>
      </c>
      <c r="K5238" t="str">
        <f>IF((LEN(relatorio_Ananindeua[[#This Row],[CIF/CPF/CNPJ]])=14),relatorio_Ananindeua[[#This Row],[CIF/CPF/CNPJ]],relatorio_Ananindeua[[#This Row],[Coluna2]])</f>
        <v>29004573000175</v>
      </c>
      <c r="L5238" t="str">
        <f t="shared" si="82"/>
        <v>290******75</v>
      </c>
    </row>
    <row r="5239" spans="1:12" x14ac:dyDescent="0.25">
      <c r="A5239" t="s">
        <v>3087</v>
      </c>
      <c r="B5239" t="s">
        <v>3088</v>
      </c>
      <c r="C5239" t="s">
        <v>17</v>
      </c>
      <c r="D5239" s="1">
        <v>45307.559803240743</v>
      </c>
      <c r="E5239" s="18" t="s">
        <v>11</v>
      </c>
      <c r="F5239" s="13" t="s">
        <v>16</v>
      </c>
      <c r="G5239" t="s">
        <v>14</v>
      </c>
      <c r="H5239">
        <v>0</v>
      </c>
      <c r="I5239" s="2"/>
      <c r="J5239" s="4">
        <v>0</v>
      </c>
      <c r="K5239" t="str">
        <f>IF((LEN(relatorio_Ananindeua[[#This Row],[CIF/CPF/CNPJ]])=14),relatorio_Ananindeua[[#This Row],[CIF/CPF/CNPJ]],relatorio_Ananindeua[[#This Row],[Coluna2]])</f>
        <v>31875413000143</v>
      </c>
      <c r="L5239" t="str">
        <f t="shared" si="82"/>
        <v>318******43</v>
      </c>
    </row>
    <row r="5240" spans="1:12" x14ac:dyDescent="0.25">
      <c r="A5240" t="s">
        <v>1466</v>
      </c>
      <c r="B5240" t="s">
        <v>1467</v>
      </c>
      <c r="C5240" t="s">
        <v>17</v>
      </c>
      <c r="D5240" s="1">
        <v>45307.653252314813</v>
      </c>
      <c r="E5240" s="18" t="s">
        <v>11</v>
      </c>
      <c r="F5240" s="13" t="s">
        <v>16</v>
      </c>
      <c r="G5240" t="s">
        <v>14</v>
      </c>
      <c r="H5240">
        <v>0</v>
      </c>
      <c r="I5240" s="2"/>
      <c r="J5240" s="4">
        <v>0</v>
      </c>
      <c r="K5240" t="str">
        <f>IF((LEN(relatorio_Ananindeua[[#This Row],[CIF/CPF/CNPJ]])=14),relatorio_Ananindeua[[#This Row],[CIF/CPF/CNPJ]],relatorio_Ananindeua[[#This Row],[Coluna2]])</f>
        <v>21822724000190</v>
      </c>
      <c r="L5240" t="str">
        <f t="shared" si="82"/>
        <v>218******90</v>
      </c>
    </row>
    <row r="5241" spans="1:12" x14ac:dyDescent="0.25">
      <c r="A5241" t="s">
        <v>22</v>
      </c>
      <c r="B5241" t="s">
        <v>23</v>
      </c>
      <c r="C5241" t="s">
        <v>20</v>
      </c>
      <c r="D5241" s="1">
        <v>45308</v>
      </c>
      <c r="E5241" s="18" t="s">
        <v>11</v>
      </c>
      <c r="F5241" s="13" t="s">
        <v>19</v>
      </c>
      <c r="G5241" t="s">
        <v>13496</v>
      </c>
      <c r="H5241">
        <v>0</v>
      </c>
      <c r="I5241" s="2"/>
      <c r="J5241" s="4">
        <v>4.1500000000000004</v>
      </c>
      <c r="K5241" t="str">
        <f>IF((LEN(relatorio_Ananindeua[[#This Row],[CIF/CPF/CNPJ]])=14),relatorio_Ananindeua[[#This Row],[CIF/CPF/CNPJ]],relatorio_Ananindeua[[#This Row],[Coluna2]])</f>
        <v>00000802002650</v>
      </c>
      <c r="L5241" t="str">
        <f t="shared" si="82"/>
        <v>000******50</v>
      </c>
    </row>
    <row r="5242" spans="1:12" x14ac:dyDescent="0.25">
      <c r="A5242" t="s">
        <v>6904</v>
      </c>
      <c r="B5242" t="s">
        <v>6905</v>
      </c>
      <c r="C5242" t="s">
        <v>20</v>
      </c>
      <c r="D5242" s="1">
        <v>45308</v>
      </c>
      <c r="E5242" s="18" t="s">
        <v>11</v>
      </c>
      <c r="F5242" s="13" t="s">
        <v>19</v>
      </c>
      <c r="G5242" t="s">
        <v>13496</v>
      </c>
      <c r="H5242">
        <v>0</v>
      </c>
      <c r="I5242" s="2"/>
      <c r="J5242" s="4">
        <v>13</v>
      </c>
      <c r="K5242" t="str">
        <f>IF((LEN(relatorio_Ananindeua[[#This Row],[CIF/CPF/CNPJ]])=14),relatorio_Ananindeua[[#This Row],[CIF/CPF/CNPJ]],relatorio_Ananindeua[[#This Row],[Coluna2]])</f>
        <v>46201083002393</v>
      </c>
      <c r="L5242" t="str">
        <f t="shared" si="82"/>
        <v>462******93</v>
      </c>
    </row>
    <row r="5243" spans="1:12" x14ac:dyDescent="0.25">
      <c r="A5243" t="s">
        <v>13467</v>
      </c>
      <c r="B5243" t="s">
        <v>13466</v>
      </c>
      <c r="C5243" t="s">
        <v>21</v>
      </c>
      <c r="D5243" s="1">
        <v>45308</v>
      </c>
      <c r="E5243" s="18" t="s">
        <v>11</v>
      </c>
      <c r="F5243" s="13" t="s">
        <v>19</v>
      </c>
      <c r="G5243" t="s">
        <v>13496</v>
      </c>
      <c r="H5243">
        <v>0</v>
      </c>
      <c r="I5243" s="2"/>
      <c r="J5243" s="4">
        <v>1564.72</v>
      </c>
      <c r="K5243" t="str">
        <f>IF((LEN(relatorio_Ananindeua[[#This Row],[CIF/CPF/CNPJ]])=14),relatorio_Ananindeua[[#This Row],[CIF/CPF/CNPJ]],relatorio_Ananindeua[[#This Row],[Coluna2]])</f>
        <v>60975737005978</v>
      </c>
      <c r="L5243" t="str">
        <f t="shared" si="82"/>
        <v>609******78</v>
      </c>
    </row>
    <row r="5244" spans="1:12" x14ac:dyDescent="0.25">
      <c r="A5244" t="s">
        <v>2855</v>
      </c>
      <c r="B5244" t="s">
        <v>2856</v>
      </c>
      <c r="C5244" t="s">
        <v>34</v>
      </c>
      <c r="D5244" s="1">
        <v>45308.031481481485</v>
      </c>
      <c r="E5244" s="18" t="s">
        <v>11</v>
      </c>
      <c r="F5244" s="13" t="s">
        <v>16</v>
      </c>
      <c r="G5244" t="s">
        <v>14</v>
      </c>
      <c r="H5244">
        <v>0</v>
      </c>
      <c r="I5244" s="2"/>
      <c r="J5244" s="4">
        <v>0</v>
      </c>
      <c r="K5244" t="str">
        <f>IF((LEN(relatorio_Ananindeua[[#This Row],[CIF/CPF/CNPJ]])=14),relatorio_Ananindeua[[#This Row],[CIF/CPF/CNPJ]],relatorio_Ananindeua[[#This Row],[Coluna2]])</f>
        <v>30584615000173</v>
      </c>
      <c r="L5244" t="str">
        <f t="shared" si="82"/>
        <v>305******73</v>
      </c>
    </row>
    <row r="5245" spans="1:12" x14ac:dyDescent="0.25">
      <c r="A5245" t="s">
        <v>9322</v>
      </c>
      <c r="B5245" t="s">
        <v>9323</v>
      </c>
      <c r="C5245" t="s">
        <v>34</v>
      </c>
      <c r="D5245" s="1">
        <v>45308.031493055554</v>
      </c>
      <c r="E5245" s="18" t="s">
        <v>11</v>
      </c>
      <c r="F5245" s="13" t="s">
        <v>16</v>
      </c>
      <c r="G5245" t="s">
        <v>14</v>
      </c>
      <c r="H5245">
        <v>0</v>
      </c>
      <c r="I5245" s="2"/>
      <c r="J5245" s="4">
        <v>0</v>
      </c>
      <c r="K5245" t="str">
        <f>IF((LEN(relatorio_Ananindeua[[#This Row],[CIF/CPF/CNPJ]])=14),relatorio_Ananindeua[[#This Row],[CIF/CPF/CNPJ]],relatorio_Ananindeua[[#This Row],[Coluna2]])</f>
        <v>51190683000128</v>
      </c>
      <c r="L5245" t="str">
        <f t="shared" si="82"/>
        <v>511******28</v>
      </c>
    </row>
    <row r="5246" spans="1:12" x14ac:dyDescent="0.25">
      <c r="A5246" t="s">
        <v>3804</v>
      </c>
      <c r="B5246" t="s">
        <v>3805</v>
      </c>
      <c r="C5246" t="s">
        <v>34</v>
      </c>
      <c r="D5246" s="1">
        <v>45308.031504629631</v>
      </c>
      <c r="E5246" s="18" t="s">
        <v>11</v>
      </c>
      <c r="F5246" s="13" t="s">
        <v>16</v>
      </c>
      <c r="G5246" t="s">
        <v>14</v>
      </c>
      <c r="H5246">
        <v>0</v>
      </c>
      <c r="I5246" s="2"/>
      <c r="J5246" s="4">
        <v>0</v>
      </c>
      <c r="K5246" t="str">
        <f>IF((LEN(relatorio_Ananindeua[[#This Row],[CIF/CPF/CNPJ]])=14),relatorio_Ananindeua[[#This Row],[CIF/CPF/CNPJ]],relatorio_Ananindeua[[#This Row],[Coluna2]])</f>
        <v>34960980000196</v>
      </c>
      <c r="L5246" t="str">
        <f t="shared" si="82"/>
        <v>349******96</v>
      </c>
    </row>
    <row r="5247" spans="1:12" x14ac:dyDescent="0.25">
      <c r="A5247" t="s">
        <v>10656</v>
      </c>
      <c r="B5247" t="s">
        <v>10657</v>
      </c>
      <c r="C5247" t="s">
        <v>32</v>
      </c>
      <c r="D5247" s="1">
        <v>45308.045358796298</v>
      </c>
      <c r="E5247" s="18" t="s">
        <v>11</v>
      </c>
      <c r="F5247" s="13" t="s">
        <v>16</v>
      </c>
      <c r="G5247" t="s">
        <v>14</v>
      </c>
      <c r="H5247">
        <v>0</v>
      </c>
      <c r="I5247" s="2"/>
      <c r="J5247" s="4">
        <v>0</v>
      </c>
      <c r="K5247" t="str">
        <f>IF((LEN(relatorio_Ananindeua[[#This Row],[CIF/CPF/CNPJ]])=14),relatorio_Ananindeua[[#This Row],[CIF/CPF/CNPJ]],relatorio_Ananindeua[[#This Row],[Coluna2]])</f>
        <v>53526114000136</v>
      </c>
      <c r="L5247" t="str">
        <f t="shared" si="82"/>
        <v>535******36</v>
      </c>
    </row>
    <row r="5248" spans="1:12" x14ac:dyDescent="0.25">
      <c r="A5248" t="s">
        <v>10638</v>
      </c>
      <c r="B5248" t="s">
        <v>10639</v>
      </c>
      <c r="C5248" t="s">
        <v>32</v>
      </c>
      <c r="D5248" s="1">
        <v>45308.045370370368</v>
      </c>
      <c r="E5248" s="18" t="s">
        <v>11</v>
      </c>
      <c r="F5248" s="13" t="s">
        <v>16</v>
      </c>
      <c r="G5248" t="s">
        <v>14</v>
      </c>
      <c r="H5248">
        <v>0</v>
      </c>
      <c r="I5248" s="2"/>
      <c r="J5248" s="4">
        <v>0</v>
      </c>
      <c r="K5248" t="str">
        <f>IF((LEN(relatorio_Ananindeua[[#This Row],[CIF/CPF/CNPJ]])=14),relatorio_Ananindeua[[#This Row],[CIF/CPF/CNPJ]],relatorio_Ananindeua[[#This Row],[Coluna2]])</f>
        <v>53522928000100</v>
      </c>
      <c r="L5248" t="str">
        <f t="shared" si="82"/>
        <v>535******00</v>
      </c>
    </row>
    <row r="5249" spans="1:12" x14ac:dyDescent="0.25">
      <c r="A5249" t="s">
        <v>10648</v>
      </c>
      <c r="B5249" t="s">
        <v>10649</v>
      </c>
      <c r="C5249" t="s">
        <v>32</v>
      </c>
      <c r="D5249" s="1">
        <v>45308.045428240737</v>
      </c>
      <c r="E5249" s="18" t="s">
        <v>11</v>
      </c>
      <c r="F5249" s="13" t="s">
        <v>16</v>
      </c>
      <c r="G5249" t="s">
        <v>14</v>
      </c>
      <c r="H5249">
        <v>0</v>
      </c>
      <c r="I5249" s="2"/>
      <c r="J5249" s="4">
        <v>0</v>
      </c>
      <c r="K5249" t="str">
        <f>IF((LEN(relatorio_Ananindeua[[#This Row],[CIF/CPF/CNPJ]])=14),relatorio_Ananindeua[[#This Row],[CIF/CPF/CNPJ]],relatorio_Ananindeua[[#This Row],[Coluna2]])</f>
        <v>53524924000153</v>
      </c>
      <c r="L5249" t="str">
        <f t="shared" si="82"/>
        <v>535******53</v>
      </c>
    </row>
    <row r="5250" spans="1:12" x14ac:dyDescent="0.25">
      <c r="A5250" t="s">
        <v>10614</v>
      </c>
      <c r="B5250" t="s">
        <v>10615</v>
      </c>
      <c r="C5250" t="s">
        <v>32</v>
      </c>
      <c r="D5250" s="1">
        <v>45308.05228009259</v>
      </c>
      <c r="E5250" s="18" t="s">
        <v>11</v>
      </c>
      <c r="F5250" s="13" t="s">
        <v>16</v>
      </c>
      <c r="G5250" t="s">
        <v>14</v>
      </c>
      <c r="H5250">
        <v>0</v>
      </c>
      <c r="I5250" s="2"/>
      <c r="J5250" s="4">
        <v>0</v>
      </c>
      <c r="K5250" t="str">
        <f>IF((LEN(relatorio_Ananindeua[[#This Row],[CIF/CPF/CNPJ]])=14),relatorio_Ananindeua[[#This Row],[CIF/CPF/CNPJ]],relatorio_Ananindeua[[#This Row],[Coluna2]])</f>
        <v>53515113000196</v>
      </c>
      <c r="L5250" t="str">
        <f t="shared" si="82"/>
        <v>535******96</v>
      </c>
    </row>
    <row r="5251" spans="1:12" x14ac:dyDescent="0.25">
      <c r="A5251" t="s">
        <v>10652</v>
      </c>
      <c r="B5251" t="s">
        <v>10653</v>
      </c>
      <c r="C5251" t="s">
        <v>32</v>
      </c>
      <c r="D5251" s="1">
        <v>45308.052349537036</v>
      </c>
      <c r="E5251" s="18" t="s">
        <v>11</v>
      </c>
      <c r="F5251" s="13" t="s">
        <v>16</v>
      </c>
      <c r="G5251" t="s">
        <v>14</v>
      </c>
      <c r="H5251">
        <v>0</v>
      </c>
      <c r="I5251" s="2"/>
      <c r="J5251" s="4">
        <v>0</v>
      </c>
      <c r="K5251" t="str">
        <f>IF((LEN(relatorio_Ananindeua[[#This Row],[CIF/CPF/CNPJ]])=14),relatorio_Ananindeua[[#This Row],[CIF/CPF/CNPJ]],relatorio_Ananindeua[[#This Row],[Coluna2]])</f>
        <v>53525650000117</v>
      </c>
      <c r="L5251" t="str">
        <f t="shared" si="82"/>
        <v>535******17</v>
      </c>
    </row>
    <row r="5252" spans="1:12" x14ac:dyDescent="0.25">
      <c r="A5252" t="s">
        <v>10636</v>
      </c>
      <c r="B5252" t="s">
        <v>10637</v>
      </c>
      <c r="C5252" t="s">
        <v>32</v>
      </c>
      <c r="D5252" s="1">
        <v>45308.059201388889</v>
      </c>
      <c r="E5252" s="18" t="s">
        <v>11</v>
      </c>
      <c r="F5252" s="13" t="s">
        <v>16</v>
      </c>
      <c r="G5252" t="s">
        <v>14</v>
      </c>
      <c r="H5252">
        <v>0</v>
      </c>
      <c r="I5252" s="2"/>
      <c r="J5252" s="4">
        <v>0</v>
      </c>
      <c r="K5252" t="str">
        <f>IF((LEN(relatorio_Ananindeua[[#This Row],[CIF/CPF/CNPJ]])=14),relatorio_Ananindeua[[#This Row],[CIF/CPF/CNPJ]],relatorio_Ananindeua[[#This Row],[Coluna2]])</f>
        <v>53522511000130</v>
      </c>
      <c r="L5252" t="str">
        <f t="shared" si="82"/>
        <v>535******30</v>
      </c>
    </row>
    <row r="5253" spans="1:12" x14ac:dyDescent="0.25">
      <c r="A5253" t="s">
        <v>10640</v>
      </c>
      <c r="B5253" t="s">
        <v>10641</v>
      </c>
      <c r="C5253" t="s">
        <v>32</v>
      </c>
      <c r="D5253" s="1">
        <v>45308.059212962966</v>
      </c>
      <c r="E5253" s="18" t="s">
        <v>11</v>
      </c>
      <c r="F5253" s="13" t="s">
        <v>16</v>
      </c>
      <c r="G5253" t="s">
        <v>14</v>
      </c>
      <c r="H5253">
        <v>0</v>
      </c>
      <c r="I5253" s="2"/>
      <c r="J5253" s="4">
        <v>0</v>
      </c>
      <c r="K5253" t="str">
        <f>IF((LEN(relatorio_Ananindeua[[#This Row],[CIF/CPF/CNPJ]])=14),relatorio_Ananindeua[[#This Row],[CIF/CPF/CNPJ]],relatorio_Ananindeua[[#This Row],[Coluna2]])</f>
        <v>53523050000110</v>
      </c>
      <c r="L5253" t="str">
        <f t="shared" si="82"/>
        <v>535******10</v>
      </c>
    </row>
    <row r="5254" spans="1:12" x14ac:dyDescent="0.25">
      <c r="A5254" t="s">
        <v>1938</v>
      </c>
      <c r="B5254" t="s">
        <v>1939</v>
      </c>
      <c r="C5254" t="s">
        <v>34</v>
      </c>
      <c r="D5254" s="1">
        <v>45308.059236111112</v>
      </c>
      <c r="E5254" s="18" t="s">
        <v>11</v>
      </c>
      <c r="F5254" s="13" t="s">
        <v>16</v>
      </c>
      <c r="G5254" t="s">
        <v>14</v>
      </c>
      <c r="H5254">
        <v>0</v>
      </c>
      <c r="I5254" s="2"/>
      <c r="J5254" s="4">
        <v>0</v>
      </c>
      <c r="K5254" t="str">
        <f>IF((LEN(relatorio_Ananindeua[[#This Row],[CIF/CPF/CNPJ]])=14),relatorio_Ananindeua[[#This Row],[CIF/CPF/CNPJ]],relatorio_Ananindeua[[#This Row],[Coluna2]])</f>
        <v>26000028000112</v>
      </c>
      <c r="L5254" t="str">
        <f t="shared" si="82"/>
        <v>260******12</v>
      </c>
    </row>
    <row r="5255" spans="1:12" x14ac:dyDescent="0.25">
      <c r="A5255" t="s">
        <v>10620</v>
      </c>
      <c r="B5255" t="s">
        <v>10621</v>
      </c>
      <c r="C5255" t="s">
        <v>32</v>
      </c>
      <c r="D5255" s="1">
        <v>45308.059259259258</v>
      </c>
      <c r="E5255" s="18" t="s">
        <v>11</v>
      </c>
      <c r="F5255" s="13" t="s">
        <v>16</v>
      </c>
      <c r="G5255" t="s">
        <v>14</v>
      </c>
      <c r="H5255">
        <v>0</v>
      </c>
      <c r="I5255" s="2"/>
      <c r="J5255" s="4">
        <v>0</v>
      </c>
      <c r="K5255" t="str">
        <f>IF((LEN(relatorio_Ananindeua[[#This Row],[CIF/CPF/CNPJ]])=14),relatorio_Ananindeua[[#This Row],[CIF/CPF/CNPJ]],relatorio_Ananindeua[[#This Row],[Coluna2]])</f>
        <v>53515882000194</v>
      </c>
      <c r="L5255" t="str">
        <f t="shared" si="82"/>
        <v>535******94</v>
      </c>
    </row>
    <row r="5256" spans="1:12" x14ac:dyDescent="0.25">
      <c r="A5256" t="s">
        <v>2078</v>
      </c>
      <c r="B5256" t="s">
        <v>2079</v>
      </c>
      <c r="C5256" t="s">
        <v>34</v>
      </c>
      <c r="D5256" s="1">
        <v>45308.059270833335</v>
      </c>
      <c r="E5256" s="18" t="s">
        <v>11</v>
      </c>
      <c r="F5256" s="13" t="s">
        <v>16</v>
      </c>
      <c r="G5256" t="s">
        <v>14</v>
      </c>
      <c r="H5256">
        <v>0</v>
      </c>
      <c r="I5256" s="2"/>
      <c r="J5256" s="4">
        <v>0</v>
      </c>
      <c r="K5256" t="str">
        <f>IF((LEN(relatorio_Ananindeua[[#This Row],[CIF/CPF/CNPJ]])=14),relatorio_Ananindeua[[#This Row],[CIF/CPF/CNPJ]],relatorio_Ananindeua[[#This Row],[Coluna2]])</f>
        <v>26874323000106</v>
      </c>
      <c r="L5256" t="str">
        <f t="shared" si="82"/>
        <v>268******06</v>
      </c>
    </row>
    <row r="5257" spans="1:12" x14ac:dyDescent="0.25">
      <c r="A5257" t="s">
        <v>10624</v>
      </c>
      <c r="B5257" t="s">
        <v>10625</v>
      </c>
      <c r="C5257" t="s">
        <v>32</v>
      </c>
      <c r="D5257" s="1">
        <v>45308.059270833335</v>
      </c>
      <c r="E5257" s="18" t="s">
        <v>11</v>
      </c>
      <c r="F5257" s="13" t="s">
        <v>16</v>
      </c>
      <c r="G5257" t="s">
        <v>14</v>
      </c>
      <c r="H5257">
        <v>0</v>
      </c>
      <c r="I5257" s="2"/>
      <c r="J5257" s="4">
        <v>0</v>
      </c>
      <c r="K5257" t="str">
        <f>IF((LEN(relatorio_Ananindeua[[#This Row],[CIF/CPF/CNPJ]])=14),relatorio_Ananindeua[[#This Row],[CIF/CPF/CNPJ]],relatorio_Ananindeua[[#This Row],[Coluna2]])</f>
        <v>53518234000191</v>
      </c>
      <c r="L5257" t="str">
        <f t="shared" si="82"/>
        <v>535******91</v>
      </c>
    </row>
    <row r="5258" spans="1:12" x14ac:dyDescent="0.25">
      <c r="A5258" t="s">
        <v>10654</v>
      </c>
      <c r="B5258" t="s">
        <v>10655</v>
      </c>
      <c r="C5258" t="s">
        <v>32</v>
      </c>
      <c r="D5258" s="1">
        <v>45308.080046296294</v>
      </c>
      <c r="E5258" s="18" t="s">
        <v>11</v>
      </c>
      <c r="F5258" s="13" t="s">
        <v>16</v>
      </c>
      <c r="G5258" t="s">
        <v>14</v>
      </c>
      <c r="H5258">
        <v>0</v>
      </c>
      <c r="I5258" s="2"/>
      <c r="J5258" s="4">
        <v>0</v>
      </c>
      <c r="K5258" t="str">
        <f>IF((LEN(relatorio_Ananindeua[[#This Row],[CIF/CPF/CNPJ]])=14),relatorio_Ananindeua[[#This Row],[CIF/CPF/CNPJ]],relatorio_Ananindeua[[#This Row],[Coluna2]])</f>
        <v>53525695000191</v>
      </c>
      <c r="L5258" t="str">
        <f t="shared" si="82"/>
        <v>535******91</v>
      </c>
    </row>
    <row r="5259" spans="1:12" x14ac:dyDescent="0.25">
      <c r="A5259" t="s">
        <v>10650</v>
      </c>
      <c r="B5259" t="s">
        <v>10651</v>
      </c>
      <c r="C5259" t="s">
        <v>32</v>
      </c>
      <c r="D5259" s="1">
        <v>45308.184224537035</v>
      </c>
      <c r="E5259" s="18" t="s">
        <v>11</v>
      </c>
      <c r="F5259" s="13" t="s">
        <v>16</v>
      </c>
      <c r="G5259" t="s">
        <v>14</v>
      </c>
      <c r="H5259">
        <v>0</v>
      </c>
      <c r="I5259" s="2"/>
      <c r="J5259" s="4">
        <v>0</v>
      </c>
      <c r="K5259" t="str">
        <f>IF((LEN(relatorio_Ananindeua[[#This Row],[CIF/CPF/CNPJ]])=14),relatorio_Ananindeua[[#This Row],[CIF/CPF/CNPJ]],relatorio_Ananindeua[[#This Row],[Coluna2]])</f>
        <v>53524990000123</v>
      </c>
      <c r="L5259" t="str">
        <f t="shared" si="82"/>
        <v>535******23</v>
      </c>
    </row>
    <row r="5260" spans="1:12" x14ac:dyDescent="0.25">
      <c r="A5260" t="s">
        <v>10614</v>
      </c>
      <c r="B5260" t="s">
        <v>10615</v>
      </c>
      <c r="C5260" t="s">
        <v>34</v>
      </c>
      <c r="D5260" s="1">
        <v>45308.191157407404</v>
      </c>
      <c r="E5260" s="18" t="s">
        <v>11</v>
      </c>
      <c r="F5260" s="13" t="s">
        <v>16</v>
      </c>
      <c r="G5260" t="s">
        <v>14</v>
      </c>
      <c r="H5260">
        <v>0</v>
      </c>
      <c r="I5260" s="2"/>
      <c r="J5260" s="4">
        <v>0</v>
      </c>
      <c r="K5260" t="str">
        <f>IF((LEN(relatorio_Ananindeua[[#This Row],[CIF/CPF/CNPJ]])=14),relatorio_Ananindeua[[#This Row],[CIF/CPF/CNPJ]],relatorio_Ananindeua[[#This Row],[Coluna2]])</f>
        <v>53515113000196</v>
      </c>
      <c r="L5260" t="str">
        <f t="shared" si="82"/>
        <v>535******96</v>
      </c>
    </row>
    <row r="5261" spans="1:12" x14ac:dyDescent="0.25">
      <c r="A5261" t="s">
        <v>10632</v>
      </c>
      <c r="B5261" t="s">
        <v>10633</v>
      </c>
      <c r="C5261" t="s">
        <v>32</v>
      </c>
      <c r="D5261" s="1">
        <v>45308.191168981481</v>
      </c>
      <c r="E5261" s="18" t="s">
        <v>11</v>
      </c>
      <c r="F5261" s="13" t="s">
        <v>16</v>
      </c>
      <c r="G5261" t="s">
        <v>14</v>
      </c>
      <c r="H5261">
        <v>0</v>
      </c>
      <c r="I5261" s="2"/>
      <c r="J5261" s="4">
        <v>0</v>
      </c>
      <c r="K5261" t="str">
        <f>IF((LEN(relatorio_Ananindeua[[#This Row],[CIF/CPF/CNPJ]])=14),relatorio_Ananindeua[[#This Row],[CIF/CPF/CNPJ]],relatorio_Ananindeua[[#This Row],[Coluna2]])</f>
        <v>53521799000128</v>
      </c>
      <c r="L5261" t="str">
        <f t="shared" si="82"/>
        <v>535******28</v>
      </c>
    </row>
    <row r="5262" spans="1:12" x14ac:dyDescent="0.25">
      <c r="A5262" t="s">
        <v>10630</v>
      </c>
      <c r="B5262" t="s">
        <v>10631</v>
      </c>
      <c r="C5262" t="s">
        <v>32</v>
      </c>
      <c r="D5262" s="1">
        <v>45308.191180555557</v>
      </c>
      <c r="E5262" s="18" t="s">
        <v>11</v>
      </c>
      <c r="F5262" s="13" t="s">
        <v>16</v>
      </c>
      <c r="G5262" t="s">
        <v>14</v>
      </c>
      <c r="H5262">
        <v>0</v>
      </c>
      <c r="I5262" s="2"/>
      <c r="J5262" s="4">
        <v>0</v>
      </c>
      <c r="K5262" t="str">
        <f>IF((LEN(relatorio_Ananindeua[[#This Row],[CIF/CPF/CNPJ]])=14),relatorio_Ananindeua[[#This Row],[CIF/CPF/CNPJ]],relatorio_Ananindeua[[#This Row],[Coluna2]])</f>
        <v>53521004000181</v>
      </c>
      <c r="L5262" t="str">
        <f t="shared" si="82"/>
        <v>535******81</v>
      </c>
    </row>
    <row r="5263" spans="1:12" x14ac:dyDescent="0.25">
      <c r="A5263" t="s">
        <v>10634</v>
      </c>
      <c r="B5263" t="s">
        <v>10635</v>
      </c>
      <c r="C5263" t="s">
        <v>32</v>
      </c>
      <c r="D5263" s="1">
        <v>45308.191192129627</v>
      </c>
      <c r="E5263" s="18" t="s">
        <v>11</v>
      </c>
      <c r="F5263" s="13" t="s">
        <v>16</v>
      </c>
      <c r="G5263" t="s">
        <v>14</v>
      </c>
      <c r="H5263">
        <v>0</v>
      </c>
      <c r="I5263" s="2"/>
      <c r="J5263" s="4">
        <v>0</v>
      </c>
      <c r="K5263" t="str">
        <f>IF((LEN(relatorio_Ananindeua[[#This Row],[CIF/CPF/CNPJ]])=14),relatorio_Ananindeua[[#This Row],[CIF/CPF/CNPJ]],relatorio_Ananindeua[[#This Row],[Coluna2]])</f>
        <v>53522386000168</v>
      </c>
      <c r="L5263" t="str">
        <f t="shared" si="82"/>
        <v>535******68</v>
      </c>
    </row>
    <row r="5264" spans="1:12" x14ac:dyDescent="0.25">
      <c r="A5264" t="s">
        <v>10642</v>
      </c>
      <c r="B5264" t="s">
        <v>10643</v>
      </c>
      <c r="C5264" t="s">
        <v>32</v>
      </c>
      <c r="D5264" s="1">
        <v>45308.191284722219</v>
      </c>
      <c r="E5264" s="18" t="s">
        <v>11</v>
      </c>
      <c r="F5264" s="13" t="s">
        <v>16</v>
      </c>
      <c r="G5264" t="s">
        <v>14</v>
      </c>
      <c r="H5264">
        <v>0</v>
      </c>
      <c r="I5264" s="2"/>
      <c r="J5264" s="4">
        <v>0</v>
      </c>
      <c r="K5264" t="str">
        <f>IF((LEN(relatorio_Ananindeua[[#This Row],[CIF/CPF/CNPJ]])=14),relatorio_Ananindeua[[#This Row],[CIF/CPF/CNPJ]],relatorio_Ananindeua[[#This Row],[Coluna2]])</f>
        <v>53524116000196</v>
      </c>
      <c r="L5264" t="str">
        <f t="shared" si="82"/>
        <v>535******96</v>
      </c>
    </row>
    <row r="5265" spans="1:12" x14ac:dyDescent="0.25">
      <c r="A5265" t="s">
        <v>1970</v>
      </c>
      <c r="B5265" t="s">
        <v>1971</v>
      </c>
      <c r="C5265" t="s">
        <v>34</v>
      </c>
      <c r="D5265" s="1">
        <v>45308.191319444442</v>
      </c>
      <c r="E5265" s="18" t="s">
        <v>11</v>
      </c>
      <c r="F5265" s="13" t="s">
        <v>16</v>
      </c>
      <c r="G5265" t="s">
        <v>14</v>
      </c>
      <c r="H5265">
        <v>0</v>
      </c>
      <c r="I5265" s="2"/>
      <c r="J5265" s="4">
        <v>0</v>
      </c>
      <c r="K5265" t="str">
        <f>IF((LEN(relatorio_Ananindeua[[#This Row],[CIF/CPF/CNPJ]])=14),relatorio_Ananindeua[[#This Row],[CIF/CPF/CNPJ]],relatorio_Ananindeua[[#This Row],[Coluna2]])</f>
        <v>26212789000138</v>
      </c>
      <c r="L5265" t="str">
        <f t="shared" si="82"/>
        <v>262******38</v>
      </c>
    </row>
    <row r="5266" spans="1:12" x14ac:dyDescent="0.25">
      <c r="A5266" t="s">
        <v>10646</v>
      </c>
      <c r="B5266" t="s">
        <v>10647</v>
      </c>
      <c r="C5266" t="s">
        <v>32</v>
      </c>
      <c r="D5266" s="1">
        <v>45308.191319444442</v>
      </c>
      <c r="E5266" s="18" t="s">
        <v>11</v>
      </c>
      <c r="F5266" s="13" t="s">
        <v>16</v>
      </c>
      <c r="G5266" t="s">
        <v>14</v>
      </c>
      <c r="H5266">
        <v>0</v>
      </c>
      <c r="I5266" s="2"/>
      <c r="J5266" s="4">
        <v>0</v>
      </c>
      <c r="K5266" t="str">
        <f>IF((LEN(relatorio_Ananindeua[[#This Row],[CIF/CPF/CNPJ]])=14),relatorio_Ananindeua[[#This Row],[CIF/CPF/CNPJ]],relatorio_Ananindeua[[#This Row],[Coluna2]])</f>
        <v>53524840000110</v>
      </c>
      <c r="L5266" t="str">
        <f t="shared" ref="L5266:L5329" si="83">_xlfn.CONCAT(LEFT(A5266,3),REPT("*",6),RIGHT(A5266,2))</f>
        <v>535******10</v>
      </c>
    </row>
    <row r="5267" spans="1:12" x14ac:dyDescent="0.25">
      <c r="A5267" t="s">
        <v>497</v>
      </c>
      <c r="B5267" t="s">
        <v>498</v>
      </c>
      <c r="C5267" t="s">
        <v>34</v>
      </c>
      <c r="D5267" s="1">
        <v>45308.191481481481</v>
      </c>
      <c r="E5267" s="18" t="s">
        <v>11</v>
      </c>
      <c r="F5267" s="13" t="s">
        <v>16</v>
      </c>
      <c r="G5267" t="s">
        <v>14</v>
      </c>
      <c r="H5267">
        <v>0</v>
      </c>
      <c r="I5267" s="2"/>
      <c r="J5267" s="4">
        <v>0</v>
      </c>
      <c r="K5267" t="str">
        <f>IF((LEN(relatorio_Ananindeua[[#This Row],[CIF/CPF/CNPJ]])=14),relatorio_Ananindeua[[#This Row],[CIF/CPF/CNPJ]],relatorio_Ananindeua[[#This Row],[Coluna2]])</f>
        <v>13598895000150</v>
      </c>
      <c r="L5267" t="str">
        <f t="shared" si="83"/>
        <v>135******50</v>
      </c>
    </row>
    <row r="5268" spans="1:12" x14ac:dyDescent="0.25">
      <c r="A5268" t="s">
        <v>10628</v>
      </c>
      <c r="B5268" t="s">
        <v>10629</v>
      </c>
      <c r="C5268" t="s">
        <v>32</v>
      </c>
      <c r="D5268" s="1">
        <v>45308.191481481481</v>
      </c>
      <c r="E5268" s="18" t="s">
        <v>11</v>
      </c>
      <c r="F5268" s="13" t="s">
        <v>16</v>
      </c>
      <c r="G5268" t="s">
        <v>14</v>
      </c>
      <c r="H5268">
        <v>0</v>
      </c>
      <c r="I5268" s="2"/>
      <c r="J5268" s="4">
        <v>0</v>
      </c>
      <c r="K5268" t="str">
        <f>IF((LEN(relatorio_Ananindeua[[#This Row],[CIF/CPF/CNPJ]])=14),relatorio_Ananindeua[[#This Row],[CIF/CPF/CNPJ]],relatorio_Ananindeua[[#This Row],[Coluna2]])</f>
        <v>53520905000159</v>
      </c>
      <c r="L5268" t="str">
        <f t="shared" si="83"/>
        <v>535******59</v>
      </c>
    </row>
    <row r="5269" spans="1:12" x14ac:dyDescent="0.25">
      <c r="A5269" t="s">
        <v>5282</v>
      </c>
      <c r="B5269" t="s">
        <v>5283</v>
      </c>
      <c r="C5269" t="s">
        <v>34</v>
      </c>
      <c r="D5269" s="1">
        <v>45308.191493055558</v>
      </c>
      <c r="E5269" s="18" t="s">
        <v>11</v>
      </c>
      <c r="F5269" s="13" t="s">
        <v>16</v>
      </c>
      <c r="G5269" t="s">
        <v>14</v>
      </c>
      <c r="H5269">
        <v>0</v>
      </c>
      <c r="I5269" s="2"/>
      <c r="J5269" s="4">
        <v>0</v>
      </c>
      <c r="K5269" t="str">
        <f>IF((LEN(relatorio_Ananindeua[[#This Row],[CIF/CPF/CNPJ]])=14),relatorio_Ananindeua[[#This Row],[CIF/CPF/CNPJ]],relatorio_Ananindeua[[#This Row],[Coluna2]])</f>
        <v>41286472000130</v>
      </c>
      <c r="L5269" t="str">
        <f t="shared" si="83"/>
        <v>412******30</v>
      </c>
    </row>
    <row r="5270" spans="1:12" x14ac:dyDescent="0.25">
      <c r="A5270" t="s">
        <v>4145</v>
      </c>
      <c r="B5270" t="s">
        <v>4146</v>
      </c>
      <c r="C5270" t="s">
        <v>34</v>
      </c>
      <c r="D5270" s="1">
        <v>45308.19158564815</v>
      </c>
      <c r="E5270" s="18" t="s">
        <v>11</v>
      </c>
      <c r="F5270" s="13" t="s">
        <v>16</v>
      </c>
      <c r="G5270" t="s">
        <v>14</v>
      </c>
      <c r="H5270">
        <v>0</v>
      </c>
      <c r="I5270" s="2"/>
      <c r="J5270" s="4">
        <v>0</v>
      </c>
      <c r="K5270" t="str">
        <f>IF((LEN(relatorio_Ananindeua[[#This Row],[CIF/CPF/CNPJ]])=14),relatorio_Ananindeua[[#This Row],[CIF/CPF/CNPJ]],relatorio_Ananindeua[[#This Row],[Coluna2]])</f>
        <v>36356473000173</v>
      </c>
      <c r="L5270" t="str">
        <f t="shared" si="83"/>
        <v>363******73</v>
      </c>
    </row>
    <row r="5271" spans="1:12" x14ac:dyDescent="0.25">
      <c r="A5271" t="s">
        <v>10610</v>
      </c>
      <c r="B5271" t="s">
        <v>10611</v>
      </c>
      <c r="C5271" t="s">
        <v>32</v>
      </c>
      <c r="D5271" s="1">
        <v>45308.191655092596</v>
      </c>
      <c r="E5271" s="18" t="s">
        <v>11</v>
      </c>
      <c r="F5271" s="13" t="s">
        <v>16</v>
      </c>
      <c r="G5271" t="s">
        <v>14</v>
      </c>
      <c r="H5271">
        <v>0</v>
      </c>
      <c r="I5271" s="2"/>
      <c r="J5271" s="4">
        <v>0</v>
      </c>
      <c r="K5271" t="str">
        <f>IF((LEN(relatorio_Ananindeua[[#This Row],[CIF/CPF/CNPJ]])=14),relatorio_Ananindeua[[#This Row],[CIF/CPF/CNPJ]],relatorio_Ananindeua[[#This Row],[Coluna2]])</f>
        <v>53514222000199</v>
      </c>
      <c r="L5271" t="str">
        <f t="shared" si="83"/>
        <v>535******99</v>
      </c>
    </row>
    <row r="5272" spans="1:12" x14ac:dyDescent="0.25">
      <c r="A5272" t="s">
        <v>10612</v>
      </c>
      <c r="B5272" t="s">
        <v>10613</v>
      </c>
      <c r="C5272" t="s">
        <v>32</v>
      </c>
      <c r="D5272" s="1">
        <v>45308.191666666666</v>
      </c>
      <c r="E5272" s="18" t="s">
        <v>11</v>
      </c>
      <c r="F5272" s="13" t="s">
        <v>16</v>
      </c>
      <c r="G5272" t="s">
        <v>14</v>
      </c>
      <c r="H5272">
        <v>0</v>
      </c>
      <c r="I5272" s="2"/>
      <c r="J5272" s="4">
        <v>0</v>
      </c>
      <c r="K5272" t="str">
        <f>IF((LEN(relatorio_Ananindeua[[#This Row],[CIF/CPF/CNPJ]])=14),relatorio_Ananindeua[[#This Row],[CIF/CPF/CNPJ]],relatorio_Ananindeua[[#This Row],[Coluna2]])</f>
        <v>53514368000134</v>
      </c>
      <c r="L5272" t="str">
        <f t="shared" si="83"/>
        <v>535******34</v>
      </c>
    </row>
    <row r="5273" spans="1:12" x14ac:dyDescent="0.25">
      <c r="A5273" t="s">
        <v>10618</v>
      </c>
      <c r="B5273" t="s">
        <v>10619</v>
      </c>
      <c r="C5273" t="s">
        <v>32</v>
      </c>
      <c r="D5273" s="1">
        <v>45308.19809027778</v>
      </c>
      <c r="E5273" s="18" t="s">
        <v>11</v>
      </c>
      <c r="F5273" s="13" t="s">
        <v>16</v>
      </c>
      <c r="G5273" t="s">
        <v>14</v>
      </c>
      <c r="H5273">
        <v>0</v>
      </c>
      <c r="I5273" s="2"/>
      <c r="J5273" s="4">
        <v>0</v>
      </c>
      <c r="K5273" t="str">
        <f>IF((LEN(relatorio_Ananindeua[[#This Row],[CIF/CPF/CNPJ]])=14),relatorio_Ananindeua[[#This Row],[CIF/CPF/CNPJ]],relatorio_Ananindeua[[#This Row],[Coluna2]])</f>
        <v>53515694000166</v>
      </c>
      <c r="L5273" t="str">
        <f t="shared" si="83"/>
        <v>535******66</v>
      </c>
    </row>
    <row r="5274" spans="1:12" x14ac:dyDescent="0.25">
      <c r="A5274" t="s">
        <v>10622</v>
      </c>
      <c r="B5274" t="s">
        <v>10623</v>
      </c>
      <c r="C5274" t="s">
        <v>32</v>
      </c>
      <c r="D5274" s="1">
        <v>45308.198101851849</v>
      </c>
      <c r="E5274" s="18" t="s">
        <v>11</v>
      </c>
      <c r="F5274" s="13" t="s">
        <v>16</v>
      </c>
      <c r="G5274" t="s">
        <v>14</v>
      </c>
      <c r="H5274">
        <v>0</v>
      </c>
      <c r="I5274" s="2"/>
      <c r="J5274" s="4">
        <v>0</v>
      </c>
      <c r="K5274" t="str">
        <f>IF((LEN(relatorio_Ananindeua[[#This Row],[CIF/CPF/CNPJ]])=14),relatorio_Ananindeua[[#This Row],[CIF/CPF/CNPJ]],relatorio_Ananindeua[[#This Row],[Coluna2]])</f>
        <v>53515931000199</v>
      </c>
      <c r="L5274" t="str">
        <f t="shared" si="83"/>
        <v>535******99</v>
      </c>
    </row>
    <row r="5275" spans="1:12" x14ac:dyDescent="0.25">
      <c r="A5275" t="s">
        <v>1652</v>
      </c>
      <c r="B5275" t="s">
        <v>1653</v>
      </c>
      <c r="C5275" t="s">
        <v>34</v>
      </c>
      <c r="D5275" s="1">
        <v>45308.198136574072</v>
      </c>
      <c r="E5275" s="18" t="s">
        <v>11</v>
      </c>
      <c r="F5275" s="13" t="s">
        <v>16</v>
      </c>
      <c r="G5275" t="s">
        <v>14</v>
      </c>
      <c r="H5275">
        <v>0</v>
      </c>
      <c r="I5275" s="2"/>
      <c r="J5275" s="4">
        <v>0</v>
      </c>
      <c r="K5275" t="str">
        <f>IF((LEN(relatorio_Ananindeua[[#This Row],[CIF/CPF/CNPJ]])=14),relatorio_Ananindeua[[#This Row],[CIF/CPF/CNPJ]],relatorio_Ananindeua[[#This Row],[Coluna2]])</f>
        <v>23443797000105</v>
      </c>
      <c r="L5275" t="str">
        <f t="shared" si="83"/>
        <v>234******05</v>
      </c>
    </row>
    <row r="5276" spans="1:12" x14ac:dyDescent="0.25">
      <c r="A5276" t="s">
        <v>10616</v>
      </c>
      <c r="B5276" t="s">
        <v>10617</v>
      </c>
      <c r="C5276" t="s">
        <v>32</v>
      </c>
      <c r="D5276" s="1">
        <v>45308.198206018518</v>
      </c>
      <c r="E5276" s="18" t="s">
        <v>11</v>
      </c>
      <c r="F5276" s="13" t="s">
        <v>16</v>
      </c>
      <c r="G5276" t="s">
        <v>14</v>
      </c>
      <c r="H5276">
        <v>0</v>
      </c>
      <c r="I5276" s="2"/>
      <c r="J5276" s="4">
        <v>0</v>
      </c>
      <c r="K5276" t="str">
        <f>IF((LEN(relatorio_Ananindeua[[#This Row],[CIF/CPF/CNPJ]])=14),relatorio_Ananindeua[[#This Row],[CIF/CPF/CNPJ]],relatorio_Ananindeua[[#This Row],[Coluna2]])</f>
        <v>53515602000148</v>
      </c>
      <c r="L5276" t="str">
        <f t="shared" si="83"/>
        <v>535******48</v>
      </c>
    </row>
    <row r="5277" spans="1:12" x14ac:dyDescent="0.25">
      <c r="A5277" t="s">
        <v>10626</v>
      </c>
      <c r="B5277" t="s">
        <v>10627</v>
      </c>
      <c r="C5277" t="s">
        <v>32</v>
      </c>
      <c r="D5277" s="1">
        <v>45308.198206018518</v>
      </c>
      <c r="E5277" s="18" t="s">
        <v>11</v>
      </c>
      <c r="F5277" s="13" t="s">
        <v>16</v>
      </c>
      <c r="G5277" t="s">
        <v>14</v>
      </c>
      <c r="H5277">
        <v>0</v>
      </c>
      <c r="I5277" s="2"/>
      <c r="J5277" s="4">
        <v>0</v>
      </c>
      <c r="K5277" t="str">
        <f>IF((LEN(relatorio_Ananindeua[[#This Row],[CIF/CPF/CNPJ]])=14),relatorio_Ananindeua[[#This Row],[CIF/CPF/CNPJ]],relatorio_Ananindeua[[#This Row],[Coluna2]])</f>
        <v>53518950000179</v>
      </c>
      <c r="L5277" t="str">
        <f t="shared" si="83"/>
        <v>535******79</v>
      </c>
    </row>
    <row r="5278" spans="1:12" x14ac:dyDescent="0.25">
      <c r="A5278" t="s">
        <v>8794</v>
      </c>
      <c r="B5278" t="s">
        <v>8795</v>
      </c>
      <c r="C5278" t="s">
        <v>34</v>
      </c>
      <c r="D5278" s="1">
        <v>45308.21199074074</v>
      </c>
      <c r="E5278" s="18" t="s">
        <v>11</v>
      </c>
      <c r="F5278" s="13" t="s">
        <v>16</v>
      </c>
      <c r="G5278" t="s">
        <v>14</v>
      </c>
      <c r="H5278">
        <v>0</v>
      </c>
      <c r="I5278" s="2"/>
      <c r="J5278" s="4">
        <v>0</v>
      </c>
      <c r="K5278" t="str">
        <f>IF((LEN(relatorio_Ananindeua[[#This Row],[CIF/CPF/CNPJ]])=14),relatorio_Ananindeua[[#This Row],[CIF/CPF/CNPJ]],relatorio_Ananindeua[[#This Row],[Coluna2]])</f>
        <v>50340733000143</v>
      </c>
      <c r="L5278" t="str">
        <f t="shared" si="83"/>
        <v>503******43</v>
      </c>
    </row>
    <row r="5279" spans="1:12" x14ac:dyDescent="0.25">
      <c r="A5279" t="s">
        <v>10644</v>
      </c>
      <c r="B5279" t="s">
        <v>10645</v>
      </c>
      <c r="C5279" t="s">
        <v>32</v>
      </c>
      <c r="D5279" s="1">
        <v>45308.392592592594</v>
      </c>
      <c r="E5279" s="18" t="s">
        <v>11</v>
      </c>
      <c r="F5279" s="13" t="s">
        <v>16</v>
      </c>
      <c r="G5279" t="s">
        <v>14</v>
      </c>
      <c r="H5279">
        <v>0</v>
      </c>
      <c r="I5279" s="2"/>
      <c r="J5279" s="4">
        <v>0</v>
      </c>
      <c r="K5279" t="str">
        <f>IF((LEN(relatorio_Ananindeua[[#This Row],[CIF/CPF/CNPJ]])=14),relatorio_Ananindeua[[#This Row],[CIF/CPF/CNPJ]],relatorio_Ananindeua[[#This Row],[Coluna2]])</f>
        <v>53524516000100</v>
      </c>
      <c r="L5279" t="str">
        <f t="shared" si="83"/>
        <v>535******00</v>
      </c>
    </row>
    <row r="5280" spans="1:12" x14ac:dyDescent="0.25">
      <c r="A5280" t="s">
        <v>2314</v>
      </c>
      <c r="B5280" t="s">
        <v>2315</v>
      </c>
      <c r="C5280" t="s">
        <v>17</v>
      </c>
      <c r="D5280" s="1">
        <v>45308.402731481481</v>
      </c>
      <c r="E5280" s="18" t="s">
        <v>11</v>
      </c>
      <c r="F5280" s="13" t="s">
        <v>16</v>
      </c>
      <c r="G5280" t="s">
        <v>14</v>
      </c>
      <c r="H5280">
        <v>0</v>
      </c>
      <c r="I5280" s="2"/>
      <c r="J5280" s="4">
        <v>0</v>
      </c>
      <c r="K5280" t="str">
        <f>IF((LEN(relatorio_Ananindeua[[#This Row],[CIF/CPF/CNPJ]])=14),relatorio_Ananindeua[[#This Row],[CIF/CPF/CNPJ]],relatorio_Ananindeua[[#This Row],[Coluna2]])</f>
        <v>28176288000179</v>
      </c>
      <c r="L5280" t="str">
        <f t="shared" si="83"/>
        <v>281******79</v>
      </c>
    </row>
    <row r="5281" spans="1:12" x14ac:dyDescent="0.25">
      <c r="A5281" t="s">
        <v>2937</v>
      </c>
      <c r="B5281" t="s">
        <v>2938</v>
      </c>
      <c r="C5281" t="s">
        <v>17</v>
      </c>
      <c r="D5281" s="1">
        <v>45308.426539351851</v>
      </c>
      <c r="E5281" s="18" t="s">
        <v>11</v>
      </c>
      <c r="F5281" s="13" t="s">
        <v>16</v>
      </c>
      <c r="G5281" t="s">
        <v>14</v>
      </c>
      <c r="H5281">
        <v>0</v>
      </c>
      <c r="I5281" s="2"/>
      <c r="J5281" s="4">
        <v>0</v>
      </c>
      <c r="K5281" t="str">
        <f>IF((LEN(relatorio_Ananindeua[[#This Row],[CIF/CPF/CNPJ]])=14),relatorio_Ananindeua[[#This Row],[CIF/CPF/CNPJ]],relatorio_Ananindeua[[#This Row],[Coluna2]])</f>
        <v>31022504000136</v>
      </c>
      <c r="L5281" t="str">
        <f t="shared" si="83"/>
        <v>310******36</v>
      </c>
    </row>
    <row r="5282" spans="1:12" x14ac:dyDescent="0.25">
      <c r="A5282" t="s">
        <v>1307</v>
      </c>
      <c r="B5282" t="s">
        <v>1308</v>
      </c>
      <c r="C5282" t="s">
        <v>17</v>
      </c>
      <c r="D5282" s="1">
        <v>45308.525891203702</v>
      </c>
      <c r="E5282" s="18" t="s">
        <v>11</v>
      </c>
      <c r="F5282" s="13" t="s">
        <v>16</v>
      </c>
      <c r="G5282" t="s">
        <v>14</v>
      </c>
      <c r="H5282">
        <v>0</v>
      </c>
      <c r="I5282" s="2"/>
      <c r="J5282" s="4">
        <v>0</v>
      </c>
      <c r="K5282" t="str">
        <f>IF((LEN(relatorio_Ananindeua[[#This Row],[CIF/CPF/CNPJ]])=14),relatorio_Ananindeua[[#This Row],[CIF/CPF/CNPJ]],relatorio_Ananindeua[[#This Row],[Coluna2]])</f>
        <v>20179981000193</v>
      </c>
      <c r="L5282" t="str">
        <f t="shared" si="83"/>
        <v>201******93</v>
      </c>
    </row>
    <row r="5283" spans="1:12" x14ac:dyDescent="0.25">
      <c r="A5283" t="s">
        <v>3874</v>
      </c>
      <c r="B5283" t="s">
        <v>3875</v>
      </c>
      <c r="C5283" t="s">
        <v>17</v>
      </c>
      <c r="D5283" s="1">
        <v>45308.614675925928</v>
      </c>
      <c r="E5283" s="18" t="s">
        <v>11</v>
      </c>
      <c r="F5283" s="13" t="s">
        <v>16</v>
      </c>
      <c r="G5283" t="s">
        <v>14</v>
      </c>
      <c r="H5283">
        <v>0</v>
      </c>
      <c r="I5283" s="2"/>
      <c r="J5283" s="4">
        <v>0</v>
      </c>
      <c r="K5283" t="str">
        <f>IF((LEN(relatorio_Ananindeua[[#This Row],[CIF/CPF/CNPJ]])=14),relatorio_Ananindeua[[#This Row],[CIF/CPF/CNPJ]],relatorio_Ananindeua[[#This Row],[Coluna2]])</f>
        <v>35192265000113</v>
      </c>
      <c r="L5283" t="str">
        <f t="shared" si="83"/>
        <v>351******13</v>
      </c>
    </row>
    <row r="5284" spans="1:12" x14ac:dyDescent="0.25">
      <c r="A5284" t="s">
        <v>3846</v>
      </c>
      <c r="B5284" t="s">
        <v>3847</v>
      </c>
      <c r="C5284" t="s">
        <v>34</v>
      </c>
      <c r="D5284" s="1">
        <v>45308.625300925924</v>
      </c>
      <c r="E5284" s="18" t="s">
        <v>11</v>
      </c>
      <c r="F5284" s="13" t="s">
        <v>16</v>
      </c>
      <c r="G5284" t="s">
        <v>14</v>
      </c>
      <c r="H5284">
        <v>0</v>
      </c>
      <c r="I5284" s="2"/>
      <c r="J5284" s="4">
        <v>0</v>
      </c>
      <c r="K5284" t="str">
        <f>IF((LEN(relatorio_Ananindeua[[#This Row],[CIF/CPF/CNPJ]])=14),relatorio_Ananindeua[[#This Row],[CIF/CPF/CNPJ]],relatorio_Ananindeua[[#This Row],[Coluna2]])</f>
        <v>35115655000190</v>
      </c>
      <c r="L5284" t="str">
        <f t="shared" si="83"/>
        <v>351******90</v>
      </c>
    </row>
    <row r="5285" spans="1:12" x14ac:dyDescent="0.25">
      <c r="A5285" t="s">
        <v>956</v>
      </c>
      <c r="B5285" t="s">
        <v>957</v>
      </c>
      <c r="C5285" t="s">
        <v>21</v>
      </c>
      <c r="D5285" s="1">
        <v>45308.667002314818</v>
      </c>
      <c r="E5285" s="18" t="s">
        <v>11</v>
      </c>
      <c r="F5285" s="13" t="s">
        <v>19</v>
      </c>
      <c r="G5285" t="s">
        <v>13496</v>
      </c>
      <c r="H5285">
        <v>0</v>
      </c>
      <c r="I5285" s="2"/>
      <c r="J5285" s="4">
        <v>24</v>
      </c>
      <c r="K5285" t="str">
        <f>IF((LEN(relatorio_Ananindeua[[#This Row],[CIF/CPF/CNPJ]])=14),relatorio_Ananindeua[[#This Row],[CIF/CPF/CNPJ]],relatorio_Ananindeua[[#This Row],[Coluna2]])</f>
        <v>17454167000125</v>
      </c>
      <c r="L5285" t="str">
        <f t="shared" si="83"/>
        <v>174******25</v>
      </c>
    </row>
    <row r="5286" spans="1:12" x14ac:dyDescent="0.25">
      <c r="A5286" t="s">
        <v>956</v>
      </c>
      <c r="B5286" t="s">
        <v>957</v>
      </c>
      <c r="C5286" t="s">
        <v>21</v>
      </c>
      <c r="D5286" s="1">
        <v>45308.673125000001</v>
      </c>
      <c r="E5286" s="18" t="s">
        <v>11</v>
      </c>
      <c r="F5286" s="13" t="s">
        <v>19</v>
      </c>
      <c r="G5286" t="s">
        <v>13496</v>
      </c>
      <c r="H5286">
        <v>0</v>
      </c>
      <c r="I5286" s="2"/>
      <c r="J5286" s="4">
        <v>100</v>
      </c>
      <c r="K5286" t="str">
        <f>IF((LEN(relatorio_Ananindeua[[#This Row],[CIF/CPF/CNPJ]])=14),relatorio_Ananindeua[[#This Row],[CIF/CPF/CNPJ]],relatorio_Ananindeua[[#This Row],[Coluna2]])</f>
        <v>17454167000125</v>
      </c>
      <c r="L5286" t="str">
        <f t="shared" si="83"/>
        <v>174******25</v>
      </c>
    </row>
    <row r="5287" spans="1:12" x14ac:dyDescent="0.25">
      <c r="A5287" t="s">
        <v>6904</v>
      </c>
      <c r="B5287" t="s">
        <v>6905</v>
      </c>
      <c r="C5287" t="s">
        <v>20</v>
      </c>
      <c r="D5287" s="1">
        <v>45309</v>
      </c>
      <c r="E5287" s="18" t="s">
        <v>11</v>
      </c>
      <c r="F5287" s="13" t="s">
        <v>19</v>
      </c>
      <c r="G5287" t="s">
        <v>13496</v>
      </c>
      <c r="H5287">
        <v>0</v>
      </c>
      <c r="I5287" s="2"/>
      <c r="J5287" s="4">
        <v>9.5</v>
      </c>
      <c r="K5287" t="str">
        <f>IF((LEN(relatorio_Ananindeua[[#This Row],[CIF/CPF/CNPJ]])=14),relatorio_Ananindeua[[#This Row],[CIF/CPF/CNPJ]],relatorio_Ananindeua[[#This Row],[Coluna2]])</f>
        <v>46201083002393</v>
      </c>
      <c r="L5287" t="str">
        <f t="shared" si="83"/>
        <v>462******93</v>
      </c>
    </row>
    <row r="5288" spans="1:12" x14ac:dyDescent="0.25">
      <c r="A5288" t="s">
        <v>13467</v>
      </c>
      <c r="B5288" t="s">
        <v>13466</v>
      </c>
      <c r="C5288" t="s">
        <v>21</v>
      </c>
      <c r="D5288" s="1">
        <v>45309</v>
      </c>
      <c r="E5288" s="18" t="s">
        <v>11</v>
      </c>
      <c r="F5288" s="13" t="s">
        <v>19</v>
      </c>
      <c r="G5288" t="s">
        <v>13496</v>
      </c>
      <c r="H5288">
        <v>0</v>
      </c>
      <c r="I5288" s="2"/>
      <c r="J5288" s="4">
        <v>977.14</v>
      </c>
      <c r="K5288" t="str">
        <f>IF((LEN(relatorio_Ananindeua[[#This Row],[CIF/CPF/CNPJ]])=14),relatorio_Ananindeua[[#This Row],[CIF/CPF/CNPJ]],relatorio_Ananindeua[[#This Row],[Coluna2]])</f>
        <v>60975737005978</v>
      </c>
      <c r="L5288" t="str">
        <f t="shared" si="83"/>
        <v>609******78</v>
      </c>
    </row>
    <row r="5289" spans="1:12" x14ac:dyDescent="0.25">
      <c r="A5289" t="s">
        <v>10662</v>
      </c>
      <c r="B5289" t="s">
        <v>10663</v>
      </c>
      <c r="C5289" t="s">
        <v>32</v>
      </c>
      <c r="D5289" s="1">
        <v>45309.024513888886</v>
      </c>
      <c r="E5289" s="18" t="s">
        <v>11</v>
      </c>
      <c r="F5289" s="13" t="s">
        <v>16</v>
      </c>
      <c r="G5289" t="s">
        <v>14</v>
      </c>
      <c r="H5289">
        <v>0</v>
      </c>
      <c r="I5289" s="2"/>
      <c r="J5289" s="4">
        <v>0</v>
      </c>
      <c r="K5289" t="str">
        <f>IF((LEN(relatorio_Ananindeua[[#This Row],[CIF/CPF/CNPJ]])=14),relatorio_Ananindeua[[#This Row],[CIF/CPF/CNPJ]],relatorio_Ananindeua[[#This Row],[Coluna2]])</f>
        <v>53530187000100</v>
      </c>
      <c r="L5289" t="str">
        <f t="shared" si="83"/>
        <v>535******00</v>
      </c>
    </row>
    <row r="5290" spans="1:12" x14ac:dyDescent="0.25">
      <c r="A5290" t="s">
        <v>10676</v>
      </c>
      <c r="B5290" t="s">
        <v>10677</v>
      </c>
      <c r="C5290" t="s">
        <v>32</v>
      </c>
      <c r="D5290" s="1">
        <v>45309.024594907409</v>
      </c>
      <c r="E5290" s="18" t="s">
        <v>11</v>
      </c>
      <c r="F5290" s="13" t="s">
        <v>16</v>
      </c>
      <c r="G5290" t="s">
        <v>14</v>
      </c>
      <c r="H5290">
        <v>0</v>
      </c>
      <c r="I5290" s="2"/>
      <c r="J5290" s="4">
        <v>0</v>
      </c>
      <c r="K5290" t="str">
        <f>IF((LEN(relatorio_Ananindeua[[#This Row],[CIF/CPF/CNPJ]])=14),relatorio_Ananindeua[[#This Row],[CIF/CPF/CNPJ]],relatorio_Ananindeua[[#This Row],[Coluna2]])</f>
        <v>53534126000102</v>
      </c>
      <c r="L5290" t="str">
        <f t="shared" si="83"/>
        <v>535******02</v>
      </c>
    </row>
    <row r="5291" spans="1:12" x14ac:dyDescent="0.25">
      <c r="A5291" t="s">
        <v>10704</v>
      </c>
      <c r="B5291" t="s">
        <v>10705</v>
      </c>
      <c r="C5291" t="s">
        <v>32</v>
      </c>
      <c r="D5291" s="1">
        <v>45309.038460648146</v>
      </c>
      <c r="E5291" s="18" t="s">
        <v>11</v>
      </c>
      <c r="F5291" s="13" t="s">
        <v>16</v>
      </c>
      <c r="G5291" t="s">
        <v>14</v>
      </c>
      <c r="H5291">
        <v>0</v>
      </c>
      <c r="I5291" s="2"/>
      <c r="J5291" s="4">
        <v>0</v>
      </c>
      <c r="K5291" t="str">
        <f>IF((LEN(relatorio_Ananindeua[[#This Row],[CIF/CPF/CNPJ]])=14),relatorio_Ananindeua[[#This Row],[CIF/CPF/CNPJ]],relatorio_Ananindeua[[#This Row],[Coluna2]])</f>
        <v>53545022000101</v>
      </c>
      <c r="L5291" t="str">
        <f t="shared" si="83"/>
        <v>535******01</v>
      </c>
    </row>
    <row r="5292" spans="1:12" x14ac:dyDescent="0.25">
      <c r="A5292" t="s">
        <v>10698</v>
      </c>
      <c r="B5292" t="s">
        <v>10699</v>
      </c>
      <c r="C5292" t="s">
        <v>32</v>
      </c>
      <c r="D5292" s="1">
        <v>45309.066238425927</v>
      </c>
      <c r="E5292" s="18" t="s">
        <v>11</v>
      </c>
      <c r="F5292" s="13" t="s">
        <v>16</v>
      </c>
      <c r="G5292" t="s">
        <v>14</v>
      </c>
      <c r="H5292">
        <v>0</v>
      </c>
      <c r="I5292" s="2"/>
      <c r="J5292" s="4">
        <v>0</v>
      </c>
      <c r="K5292" t="str">
        <f>IF((LEN(relatorio_Ananindeua[[#This Row],[CIF/CPF/CNPJ]])=14),relatorio_Ananindeua[[#This Row],[CIF/CPF/CNPJ]],relatorio_Ananindeua[[#This Row],[Coluna2]])</f>
        <v>53542605000170</v>
      </c>
      <c r="L5292" t="str">
        <f t="shared" si="83"/>
        <v>535******70</v>
      </c>
    </row>
    <row r="5293" spans="1:12" x14ac:dyDescent="0.25">
      <c r="A5293" t="s">
        <v>10666</v>
      </c>
      <c r="B5293" t="s">
        <v>10667</v>
      </c>
      <c r="C5293" t="s">
        <v>32</v>
      </c>
      <c r="D5293" s="1">
        <v>45309.06627314815</v>
      </c>
      <c r="E5293" s="18" t="s">
        <v>11</v>
      </c>
      <c r="F5293" s="13" t="s">
        <v>16</v>
      </c>
      <c r="G5293" t="s">
        <v>14</v>
      </c>
      <c r="H5293">
        <v>0</v>
      </c>
      <c r="I5293" s="2"/>
      <c r="J5293" s="4">
        <v>0</v>
      </c>
      <c r="K5293" t="str">
        <f>IF((LEN(relatorio_Ananindeua[[#This Row],[CIF/CPF/CNPJ]])=14),relatorio_Ananindeua[[#This Row],[CIF/CPF/CNPJ]],relatorio_Ananindeua[[#This Row],[Coluna2]])</f>
        <v>53531128000148</v>
      </c>
      <c r="L5293" t="str">
        <f t="shared" si="83"/>
        <v>535******48</v>
      </c>
    </row>
    <row r="5294" spans="1:12" x14ac:dyDescent="0.25">
      <c r="A5294" t="s">
        <v>10684</v>
      </c>
      <c r="B5294" t="s">
        <v>10685</v>
      </c>
      <c r="C5294" t="s">
        <v>32</v>
      </c>
      <c r="D5294" s="1">
        <v>45309.066342592596</v>
      </c>
      <c r="E5294" s="18" t="s">
        <v>11</v>
      </c>
      <c r="F5294" s="13" t="s">
        <v>16</v>
      </c>
      <c r="G5294" t="s">
        <v>14</v>
      </c>
      <c r="H5294">
        <v>0</v>
      </c>
      <c r="I5294" s="2"/>
      <c r="J5294" s="4">
        <v>0</v>
      </c>
      <c r="K5294" t="str">
        <f>IF((LEN(relatorio_Ananindeua[[#This Row],[CIF/CPF/CNPJ]])=14),relatorio_Ananindeua[[#This Row],[CIF/CPF/CNPJ]],relatorio_Ananindeua[[#This Row],[Coluna2]])</f>
        <v>53535666000100</v>
      </c>
      <c r="L5294" t="str">
        <f t="shared" si="83"/>
        <v>535******00</v>
      </c>
    </row>
    <row r="5295" spans="1:12" x14ac:dyDescent="0.25">
      <c r="A5295" t="s">
        <v>10668</v>
      </c>
      <c r="B5295" t="s">
        <v>10669</v>
      </c>
      <c r="C5295" t="s">
        <v>32</v>
      </c>
      <c r="D5295" s="1">
        <v>45309.170358796298</v>
      </c>
      <c r="E5295" s="18" t="s">
        <v>11</v>
      </c>
      <c r="F5295" s="13" t="s">
        <v>16</v>
      </c>
      <c r="G5295" t="s">
        <v>14</v>
      </c>
      <c r="H5295">
        <v>0</v>
      </c>
      <c r="I5295" s="2"/>
      <c r="J5295" s="4">
        <v>0</v>
      </c>
      <c r="K5295" t="str">
        <f>IF((LEN(relatorio_Ananindeua[[#This Row],[CIF/CPF/CNPJ]])=14),relatorio_Ananindeua[[#This Row],[CIF/CPF/CNPJ]],relatorio_Ananindeua[[#This Row],[Coluna2]])</f>
        <v>53531328000109</v>
      </c>
      <c r="L5295" t="str">
        <f t="shared" si="83"/>
        <v>535******09</v>
      </c>
    </row>
    <row r="5296" spans="1:12" x14ac:dyDescent="0.25">
      <c r="A5296" t="s">
        <v>10670</v>
      </c>
      <c r="B5296" t="s">
        <v>10671</v>
      </c>
      <c r="C5296" t="s">
        <v>32</v>
      </c>
      <c r="D5296" s="1">
        <v>45309.170358796298</v>
      </c>
      <c r="E5296" s="18" t="s">
        <v>11</v>
      </c>
      <c r="F5296" s="13" t="s">
        <v>16</v>
      </c>
      <c r="G5296" t="s">
        <v>14</v>
      </c>
      <c r="H5296">
        <v>0</v>
      </c>
      <c r="I5296" s="2"/>
      <c r="J5296" s="4">
        <v>0</v>
      </c>
      <c r="K5296" t="str">
        <f>IF((LEN(relatorio_Ananindeua[[#This Row],[CIF/CPF/CNPJ]])=14),relatorio_Ananindeua[[#This Row],[CIF/CPF/CNPJ]],relatorio_Ananindeua[[#This Row],[Coluna2]])</f>
        <v>53531618000144</v>
      </c>
      <c r="L5296" t="str">
        <f t="shared" si="83"/>
        <v>535******44</v>
      </c>
    </row>
    <row r="5297" spans="1:12" x14ac:dyDescent="0.25">
      <c r="A5297" t="s">
        <v>10706</v>
      </c>
      <c r="B5297" t="s">
        <v>10707</v>
      </c>
      <c r="C5297" t="s">
        <v>32</v>
      </c>
      <c r="D5297" s="1">
        <v>45309.170555555553</v>
      </c>
      <c r="E5297" s="18" t="s">
        <v>11</v>
      </c>
      <c r="F5297" s="13" t="s">
        <v>16</v>
      </c>
      <c r="G5297" t="s">
        <v>14</v>
      </c>
      <c r="H5297">
        <v>0</v>
      </c>
      <c r="I5297" s="2"/>
      <c r="J5297" s="4">
        <v>0</v>
      </c>
      <c r="K5297" t="str">
        <f>IF((LEN(relatorio_Ananindeua[[#This Row],[CIF/CPF/CNPJ]])=14),relatorio_Ananindeua[[#This Row],[CIF/CPF/CNPJ]],relatorio_Ananindeua[[#This Row],[Coluna2]])</f>
        <v>53545500000175</v>
      </c>
      <c r="L5297" t="str">
        <f t="shared" si="83"/>
        <v>535******75</v>
      </c>
    </row>
    <row r="5298" spans="1:12" x14ac:dyDescent="0.25">
      <c r="A5298" t="s">
        <v>1792</v>
      </c>
      <c r="B5298" t="s">
        <v>1793</v>
      </c>
      <c r="C5298" t="s">
        <v>34</v>
      </c>
      <c r="D5298" s="1">
        <v>45309.180798611109</v>
      </c>
      <c r="E5298" s="18" t="s">
        <v>11</v>
      </c>
      <c r="F5298" s="13" t="s">
        <v>16</v>
      </c>
      <c r="G5298" t="s">
        <v>14</v>
      </c>
      <c r="H5298">
        <v>0</v>
      </c>
      <c r="I5298" s="2"/>
      <c r="J5298" s="4">
        <v>0</v>
      </c>
      <c r="K5298" t="str">
        <f>IF((LEN(relatorio_Ananindeua[[#This Row],[CIF/CPF/CNPJ]])=14),relatorio_Ananindeua[[#This Row],[CIF/CPF/CNPJ]],relatorio_Ananindeua[[#This Row],[Coluna2]])</f>
        <v>24483675000105</v>
      </c>
      <c r="L5298" t="str">
        <f t="shared" si="83"/>
        <v>244******05</v>
      </c>
    </row>
    <row r="5299" spans="1:12" x14ac:dyDescent="0.25">
      <c r="A5299" t="s">
        <v>9094</v>
      </c>
      <c r="B5299" t="s">
        <v>9095</v>
      </c>
      <c r="C5299" t="s">
        <v>34</v>
      </c>
      <c r="D5299" s="1">
        <v>45309.180810185186</v>
      </c>
      <c r="E5299" s="18" t="s">
        <v>11</v>
      </c>
      <c r="F5299" s="13" t="s">
        <v>16</v>
      </c>
      <c r="G5299" t="s">
        <v>14</v>
      </c>
      <c r="H5299">
        <v>0</v>
      </c>
      <c r="I5299" s="2"/>
      <c r="J5299" s="4">
        <v>0</v>
      </c>
      <c r="K5299" t="str">
        <f>IF((LEN(relatorio_Ananindeua[[#This Row],[CIF/CPF/CNPJ]])=14),relatorio_Ananindeua[[#This Row],[CIF/CPF/CNPJ]],relatorio_Ananindeua[[#This Row],[Coluna2]])</f>
        <v>50794701000118</v>
      </c>
      <c r="L5299" t="str">
        <f t="shared" si="83"/>
        <v>507******18</v>
      </c>
    </row>
    <row r="5300" spans="1:12" x14ac:dyDescent="0.25">
      <c r="A5300" t="s">
        <v>10692</v>
      </c>
      <c r="B5300" t="s">
        <v>10693</v>
      </c>
      <c r="C5300" t="s">
        <v>32</v>
      </c>
      <c r="D5300" s="1">
        <v>45309.18440972222</v>
      </c>
      <c r="E5300" s="18" t="s">
        <v>11</v>
      </c>
      <c r="F5300" s="13" t="s">
        <v>16</v>
      </c>
      <c r="G5300" t="s">
        <v>14</v>
      </c>
      <c r="H5300">
        <v>0</v>
      </c>
      <c r="I5300" s="2"/>
      <c r="J5300" s="4">
        <v>0</v>
      </c>
      <c r="K5300" t="str">
        <f>IF((LEN(relatorio_Ananindeua[[#This Row],[CIF/CPF/CNPJ]])=14),relatorio_Ananindeua[[#This Row],[CIF/CPF/CNPJ]],relatorio_Ananindeua[[#This Row],[Coluna2]])</f>
        <v>53540055000150</v>
      </c>
      <c r="L5300" t="str">
        <f t="shared" si="83"/>
        <v>535******50</v>
      </c>
    </row>
    <row r="5301" spans="1:12" x14ac:dyDescent="0.25">
      <c r="A5301" t="s">
        <v>10686</v>
      </c>
      <c r="B5301" t="s">
        <v>10687</v>
      </c>
      <c r="C5301" t="s">
        <v>32</v>
      </c>
      <c r="D5301" s="1">
        <v>45309.184421296297</v>
      </c>
      <c r="E5301" s="18" t="s">
        <v>11</v>
      </c>
      <c r="F5301" s="13" t="s">
        <v>16</v>
      </c>
      <c r="G5301" t="s">
        <v>14</v>
      </c>
      <c r="H5301">
        <v>0</v>
      </c>
      <c r="I5301" s="2"/>
      <c r="J5301" s="4">
        <v>0</v>
      </c>
      <c r="K5301" t="str">
        <f>IF((LEN(relatorio_Ananindeua[[#This Row],[CIF/CPF/CNPJ]])=14),relatorio_Ananindeua[[#This Row],[CIF/CPF/CNPJ]],relatorio_Ananindeua[[#This Row],[Coluna2]])</f>
        <v>53535684000192</v>
      </c>
      <c r="L5301" t="str">
        <f t="shared" si="83"/>
        <v>535******92</v>
      </c>
    </row>
    <row r="5302" spans="1:12" x14ac:dyDescent="0.25">
      <c r="A5302" t="s">
        <v>605</v>
      </c>
      <c r="B5302" t="s">
        <v>606</v>
      </c>
      <c r="C5302" t="s">
        <v>34</v>
      </c>
      <c r="D5302" s="1">
        <v>45309.198182870372</v>
      </c>
      <c r="E5302" s="18" t="s">
        <v>11</v>
      </c>
      <c r="F5302" s="13" t="s">
        <v>16</v>
      </c>
      <c r="G5302" t="s">
        <v>14</v>
      </c>
      <c r="H5302">
        <v>0</v>
      </c>
      <c r="I5302" s="2"/>
      <c r="J5302" s="4">
        <v>0</v>
      </c>
      <c r="K5302" t="str">
        <f>IF((LEN(relatorio_Ananindeua[[#This Row],[CIF/CPF/CNPJ]])=14),relatorio_Ananindeua[[#This Row],[CIF/CPF/CNPJ]],relatorio_Ananindeua[[#This Row],[Coluna2]])</f>
        <v>14341233000162</v>
      </c>
      <c r="L5302" t="str">
        <f t="shared" si="83"/>
        <v>143******62</v>
      </c>
    </row>
    <row r="5303" spans="1:12" x14ac:dyDescent="0.25">
      <c r="A5303" t="s">
        <v>10702</v>
      </c>
      <c r="B5303" t="s">
        <v>10703</v>
      </c>
      <c r="C5303" t="s">
        <v>32</v>
      </c>
      <c r="D5303" s="1">
        <v>45309.198206018518</v>
      </c>
      <c r="E5303" s="18" t="s">
        <v>11</v>
      </c>
      <c r="F5303" s="13" t="s">
        <v>16</v>
      </c>
      <c r="G5303" t="s">
        <v>14</v>
      </c>
      <c r="H5303">
        <v>0</v>
      </c>
      <c r="I5303" s="2"/>
      <c r="J5303" s="4">
        <v>0</v>
      </c>
      <c r="K5303" t="str">
        <f>IF((LEN(relatorio_Ananindeua[[#This Row],[CIF/CPF/CNPJ]])=14),relatorio_Ananindeua[[#This Row],[CIF/CPF/CNPJ]],relatorio_Ananindeua[[#This Row],[Coluna2]])</f>
        <v>53544449000187</v>
      </c>
      <c r="L5303" t="str">
        <f t="shared" si="83"/>
        <v>535******87</v>
      </c>
    </row>
    <row r="5304" spans="1:12" x14ac:dyDescent="0.25">
      <c r="A5304" t="s">
        <v>10658</v>
      </c>
      <c r="B5304" t="s">
        <v>10659</v>
      </c>
      <c r="C5304" t="s">
        <v>32</v>
      </c>
      <c r="D5304" s="1">
        <v>45309.226006944446</v>
      </c>
      <c r="E5304" s="18" t="s">
        <v>11</v>
      </c>
      <c r="F5304" s="13" t="s">
        <v>16</v>
      </c>
      <c r="G5304" t="s">
        <v>14</v>
      </c>
      <c r="H5304">
        <v>0</v>
      </c>
      <c r="I5304" s="2"/>
      <c r="J5304" s="4">
        <v>0</v>
      </c>
      <c r="K5304" t="str">
        <f>IF((LEN(relatorio_Ananindeua[[#This Row],[CIF/CPF/CNPJ]])=14),relatorio_Ananindeua[[#This Row],[CIF/CPF/CNPJ]],relatorio_Ananindeua[[#This Row],[Coluna2]])</f>
        <v>53527845000104</v>
      </c>
      <c r="L5304" t="str">
        <f t="shared" si="83"/>
        <v>535******04</v>
      </c>
    </row>
    <row r="5305" spans="1:12" x14ac:dyDescent="0.25">
      <c r="A5305" t="s">
        <v>10032</v>
      </c>
      <c r="B5305" t="s">
        <v>10033</v>
      </c>
      <c r="C5305" t="s">
        <v>34</v>
      </c>
      <c r="D5305" s="1">
        <v>45309.239907407406</v>
      </c>
      <c r="E5305" s="18" t="s">
        <v>11</v>
      </c>
      <c r="F5305" s="13" t="s">
        <v>16</v>
      </c>
      <c r="G5305" t="s">
        <v>14</v>
      </c>
      <c r="H5305">
        <v>0</v>
      </c>
      <c r="I5305" s="2"/>
      <c r="J5305" s="4">
        <v>0</v>
      </c>
      <c r="K5305" t="str">
        <f>IF((LEN(relatorio_Ananindeua[[#This Row],[CIF/CPF/CNPJ]])=14),relatorio_Ananindeua[[#This Row],[CIF/CPF/CNPJ]],relatorio_Ananindeua[[#This Row],[Coluna2]])</f>
        <v>52929500000106</v>
      </c>
      <c r="L5305" t="str">
        <f t="shared" si="83"/>
        <v>529******06</v>
      </c>
    </row>
    <row r="5306" spans="1:12" x14ac:dyDescent="0.25">
      <c r="A5306" t="s">
        <v>10660</v>
      </c>
      <c r="B5306" t="s">
        <v>10661</v>
      </c>
      <c r="C5306" t="s">
        <v>32</v>
      </c>
      <c r="D5306" s="1">
        <v>45309.239907407406</v>
      </c>
      <c r="E5306" s="18" t="s">
        <v>11</v>
      </c>
      <c r="F5306" s="13" t="s">
        <v>16</v>
      </c>
      <c r="G5306" t="s">
        <v>14</v>
      </c>
      <c r="H5306">
        <v>0</v>
      </c>
      <c r="I5306" s="2"/>
      <c r="J5306" s="4">
        <v>0</v>
      </c>
      <c r="K5306" t="str">
        <f>IF((LEN(relatorio_Ananindeua[[#This Row],[CIF/CPF/CNPJ]])=14),relatorio_Ananindeua[[#This Row],[CIF/CPF/CNPJ]],relatorio_Ananindeua[[#This Row],[Coluna2]])</f>
        <v>53529058000193</v>
      </c>
      <c r="L5306" t="str">
        <f t="shared" si="83"/>
        <v>535******93</v>
      </c>
    </row>
    <row r="5307" spans="1:12" x14ac:dyDescent="0.25">
      <c r="A5307" t="s">
        <v>3874</v>
      </c>
      <c r="B5307" t="s">
        <v>3875</v>
      </c>
      <c r="C5307" t="s">
        <v>34</v>
      </c>
      <c r="D5307" s="1">
        <v>45309.239918981482</v>
      </c>
      <c r="E5307" s="18" t="s">
        <v>11</v>
      </c>
      <c r="F5307" s="13" t="s">
        <v>16</v>
      </c>
      <c r="G5307" t="s">
        <v>14</v>
      </c>
      <c r="H5307">
        <v>0</v>
      </c>
      <c r="I5307" s="2"/>
      <c r="J5307" s="4">
        <v>0</v>
      </c>
      <c r="K5307" t="str">
        <f>IF((LEN(relatorio_Ananindeua[[#This Row],[CIF/CPF/CNPJ]])=14),relatorio_Ananindeua[[#This Row],[CIF/CPF/CNPJ]],relatorio_Ananindeua[[#This Row],[Coluna2]])</f>
        <v>35192265000113</v>
      </c>
      <c r="L5307" t="str">
        <f t="shared" si="83"/>
        <v>351******13</v>
      </c>
    </row>
    <row r="5308" spans="1:12" x14ac:dyDescent="0.25">
      <c r="A5308" t="s">
        <v>8274</v>
      </c>
      <c r="B5308" t="s">
        <v>8275</v>
      </c>
      <c r="C5308" t="s">
        <v>34</v>
      </c>
      <c r="D5308" s="1">
        <v>45309.239953703705</v>
      </c>
      <c r="E5308" s="18" t="s">
        <v>11</v>
      </c>
      <c r="F5308" s="13" t="s">
        <v>16</v>
      </c>
      <c r="G5308" t="s">
        <v>14</v>
      </c>
      <c r="H5308">
        <v>0</v>
      </c>
      <c r="I5308" s="2"/>
      <c r="J5308" s="4">
        <v>0</v>
      </c>
      <c r="K5308" t="str">
        <f>IF((LEN(relatorio_Ananindeua[[#This Row],[CIF/CPF/CNPJ]])=14),relatorio_Ananindeua[[#This Row],[CIF/CPF/CNPJ]],relatorio_Ananindeua[[#This Row],[Coluna2]])</f>
        <v>49529716000170</v>
      </c>
      <c r="L5308" t="str">
        <f t="shared" si="83"/>
        <v>495******70</v>
      </c>
    </row>
    <row r="5309" spans="1:12" x14ac:dyDescent="0.25">
      <c r="A5309" t="s">
        <v>6133</v>
      </c>
      <c r="B5309" t="s">
        <v>6134</v>
      </c>
      <c r="C5309" t="s">
        <v>34</v>
      </c>
      <c r="D5309" s="1">
        <v>45309.24</v>
      </c>
      <c r="E5309" s="18" t="s">
        <v>11</v>
      </c>
      <c r="F5309" s="13" t="s">
        <v>16</v>
      </c>
      <c r="G5309" t="s">
        <v>14</v>
      </c>
      <c r="H5309">
        <v>0</v>
      </c>
      <c r="I5309" s="2"/>
      <c r="J5309" s="4">
        <v>0</v>
      </c>
      <c r="K5309" t="str">
        <f>IF((LEN(relatorio_Ananindeua[[#This Row],[CIF/CPF/CNPJ]])=14),relatorio_Ananindeua[[#This Row],[CIF/CPF/CNPJ]],relatorio_Ananindeua[[#This Row],[Coluna2]])</f>
        <v>43969974000190</v>
      </c>
      <c r="L5309" t="str">
        <f t="shared" si="83"/>
        <v>439******90</v>
      </c>
    </row>
    <row r="5310" spans="1:12" x14ac:dyDescent="0.25">
      <c r="A5310" t="s">
        <v>10706</v>
      </c>
      <c r="B5310" t="s">
        <v>10707</v>
      </c>
      <c r="C5310" t="s">
        <v>34</v>
      </c>
      <c r="D5310" s="1">
        <v>45309.247187499997</v>
      </c>
      <c r="E5310" s="18" t="s">
        <v>11</v>
      </c>
      <c r="F5310" s="13" t="s">
        <v>16</v>
      </c>
      <c r="G5310" t="s">
        <v>14</v>
      </c>
      <c r="H5310">
        <v>0</v>
      </c>
      <c r="I5310" s="2"/>
      <c r="J5310" s="4">
        <v>0</v>
      </c>
      <c r="K5310" t="str">
        <f>IF((LEN(relatorio_Ananindeua[[#This Row],[CIF/CPF/CNPJ]])=14),relatorio_Ananindeua[[#This Row],[CIF/CPF/CNPJ]],relatorio_Ananindeua[[#This Row],[Coluna2]])</f>
        <v>53545500000175</v>
      </c>
      <c r="L5310" t="str">
        <f t="shared" si="83"/>
        <v>535******75</v>
      </c>
    </row>
    <row r="5311" spans="1:12" x14ac:dyDescent="0.25">
      <c r="A5311" t="s">
        <v>10690</v>
      </c>
      <c r="B5311" t="s">
        <v>10691</v>
      </c>
      <c r="C5311" t="s">
        <v>32</v>
      </c>
      <c r="D5311" s="1">
        <v>45309.253796296296</v>
      </c>
      <c r="E5311" s="18" t="s">
        <v>11</v>
      </c>
      <c r="F5311" s="13" t="s">
        <v>16</v>
      </c>
      <c r="G5311" t="s">
        <v>14</v>
      </c>
      <c r="H5311">
        <v>0</v>
      </c>
      <c r="I5311" s="2"/>
      <c r="J5311" s="4">
        <v>0</v>
      </c>
      <c r="K5311" t="str">
        <f>IF((LEN(relatorio_Ananindeua[[#This Row],[CIF/CPF/CNPJ]])=14),relatorio_Ananindeua[[#This Row],[CIF/CPF/CNPJ]],relatorio_Ananindeua[[#This Row],[Coluna2]])</f>
        <v>53537875000193</v>
      </c>
      <c r="L5311" t="str">
        <f t="shared" si="83"/>
        <v>535******93</v>
      </c>
    </row>
    <row r="5312" spans="1:12" x14ac:dyDescent="0.25">
      <c r="A5312" t="s">
        <v>10564</v>
      </c>
      <c r="B5312" t="s">
        <v>10565</v>
      </c>
      <c r="C5312" t="s">
        <v>34</v>
      </c>
      <c r="D5312" s="1">
        <v>45309.26767361111</v>
      </c>
      <c r="E5312" s="18" t="s">
        <v>11</v>
      </c>
      <c r="F5312" s="13" t="s">
        <v>16</v>
      </c>
      <c r="G5312" t="s">
        <v>14</v>
      </c>
      <c r="H5312">
        <v>0</v>
      </c>
      <c r="I5312" s="2"/>
      <c r="J5312" s="4">
        <v>0</v>
      </c>
      <c r="K5312" t="str">
        <f>IF((LEN(relatorio_Ananindeua[[#This Row],[CIF/CPF/CNPJ]])=14),relatorio_Ananindeua[[#This Row],[CIF/CPF/CNPJ]],relatorio_Ananindeua[[#This Row],[Coluna2]])</f>
        <v>53495277000107</v>
      </c>
      <c r="L5312" t="str">
        <f t="shared" si="83"/>
        <v>534******07</v>
      </c>
    </row>
    <row r="5313" spans="1:12" x14ac:dyDescent="0.25">
      <c r="A5313" t="s">
        <v>10700</v>
      </c>
      <c r="B5313" t="s">
        <v>10701</v>
      </c>
      <c r="C5313" t="s">
        <v>32</v>
      </c>
      <c r="D5313" s="1">
        <v>45309.267731481479</v>
      </c>
      <c r="E5313" s="18" t="s">
        <v>11</v>
      </c>
      <c r="F5313" s="13" t="s">
        <v>16</v>
      </c>
      <c r="G5313" t="s">
        <v>14</v>
      </c>
      <c r="H5313">
        <v>0</v>
      </c>
      <c r="I5313" s="2"/>
      <c r="J5313" s="4">
        <v>0</v>
      </c>
      <c r="K5313" t="str">
        <f>IF((LEN(relatorio_Ananindeua[[#This Row],[CIF/CPF/CNPJ]])=14),relatorio_Ananindeua[[#This Row],[CIF/CPF/CNPJ]],relatorio_Ananindeua[[#This Row],[Coluna2]])</f>
        <v>53543366000173</v>
      </c>
      <c r="L5313" t="str">
        <f t="shared" si="83"/>
        <v>535******73</v>
      </c>
    </row>
    <row r="5314" spans="1:12" x14ac:dyDescent="0.25">
      <c r="A5314" t="s">
        <v>5222</v>
      </c>
      <c r="B5314" t="s">
        <v>5223</v>
      </c>
      <c r="C5314" t="s">
        <v>34</v>
      </c>
      <c r="D5314" s="1">
        <v>45309.281643518516</v>
      </c>
      <c r="E5314" s="18" t="s">
        <v>11</v>
      </c>
      <c r="F5314" s="13" t="s">
        <v>16</v>
      </c>
      <c r="G5314" t="s">
        <v>14</v>
      </c>
      <c r="H5314">
        <v>0</v>
      </c>
      <c r="I5314" s="2"/>
      <c r="J5314" s="4">
        <v>0</v>
      </c>
      <c r="K5314" t="str">
        <f>IF((LEN(relatorio_Ananindeua[[#This Row],[CIF/CPF/CNPJ]])=14),relatorio_Ananindeua[[#This Row],[CIF/CPF/CNPJ]],relatorio_Ananindeua[[#This Row],[Coluna2]])</f>
        <v>41046419000161</v>
      </c>
      <c r="L5314" t="str">
        <f t="shared" si="83"/>
        <v>410******61</v>
      </c>
    </row>
    <row r="5315" spans="1:12" x14ac:dyDescent="0.25">
      <c r="A5315" t="s">
        <v>1099</v>
      </c>
      <c r="B5315" t="s">
        <v>1100</v>
      </c>
      <c r="C5315" t="s">
        <v>34</v>
      </c>
      <c r="D5315" s="1">
        <v>45309.288402777776</v>
      </c>
      <c r="E5315" s="18" t="s">
        <v>11</v>
      </c>
      <c r="F5315" s="13" t="s">
        <v>16</v>
      </c>
      <c r="G5315" t="s">
        <v>14</v>
      </c>
      <c r="H5315">
        <v>0</v>
      </c>
      <c r="I5315" s="2"/>
      <c r="J5315" s="4">
        <v>0</v>
      </c>
      <c r="K5315" t="str">
        <f>IF((LEN(relatorio_Ananindeua[[#This Row],[CIF/CPF/CNPJ]])=14),relatorio_Ananindeua[[#This Row],[CIF/CPF/CNPJ]],relatorio_Ananindeua[[#This Row],[Coluna2]])</f>
        <v>18436056000159</v>
      </c>
      <c r="L5315" t="str">
        <f t="shared" si="83"/>
        <v>184******59</v>
      </c>
    </row>
    <row r="5316" spans="1:12" x14ac:dyDescent="0.25">
      <c r="A5316" t="s">
        <v>10688</v>
      </c>
      <c r="B5316" t="s">
        <v>10689</v>
      </c>
      <c r="C5316" t="s">
        <v>32</v>
      </c>
      <c r="D5316" s="1">
        <v>45309.295416666668</v>
      </c>
      <c r="E5316" s="18" t="s">
        <v>11</v>
      </c>
      <c r="F5316" s="13" t="s">
        <v>16</v>
      </c>
      <c r="G5316" t="s">
        <v>14</v>
      </c>
      <c r="H5316">
        <v>0</v>
      </c>
      <c r="I5316" s="2"/>
      <c r="J5316" s="4">
        <v>0</v>
      </c>
      <c r="K5316" t="str">
        <f>IF((LEN(relatorio_Ananindeua[[#This Row],[CIF/CPF/CNPJ]])=14),relatorio_Ananindeua[[#This Row],[CIF/CPF/CNPJ]],relatorio_Ananindeua[[#This Row],[Coluna2]])</f>
        <v>53536102000192</v>
      </c>
      <c r="L5316" t="str">
        <f t="shared" si="83"/>
        <v>535******92</v>
      </c>
    </row>
    <row r="5317" spans="1:12" x14ac:dyDescent="0.25">
      <c r="A5317" t="s">
        <v>10682</v>
      </c>
      <c r="B5317" t="s">
        <v>10683</v>
      </c>
      <c r="C5317" t="s">
        <v>32</v>
      </c>
      <c r="D5317" s="1">
        <v>45309.302291666667</v>
      </c>
      <c r="E5317" s="18" t="s">
        <v>11</v>
      </c>
      <c r="F5317" s="13" t="s">
        <v>16</v>
      </c>
      <c r="G5317" t="s">
        <v>14</v>
      </c>
      <c r="H5317">
        <v>0</v>
      </c>
      <c r="I5317" s="2"/>
      <c r="J5317" s="4">
        <v>0</v>
      </c>
      <c r="K5317" t="str">
        <f>IF((LEN(relatorio_Ananindeua[[#This Row],[CIF/CPF/CNPJ]])=14),relatorio_Ananindeua[[#This Row],[CIF/CPF/CNPJ]],relatorio_Ananindeua[[#This Row],[Coluna2]])</f>
        <v>53535277000185</v>
      </c>
      <c r="L5317" t="str">
        <f t="shared" si="83"/>
        <v>535******85</v>
      </c>
    </row>
    <row r="5318" spans="1:12" x14ac:dyDescent="0.25">
      <c r="A5318" t="s">
        <v>10680</v>
      </c>
      <c r="B5318" t="s">
        <v>10681</v>
      </c>
      <c r="C5318" t="s">
        <v>32</v>
      </c>
      <c r="D5318" s="1">
        <v>45309.330185185187</v>
      </c>
      <c r="E5318" s="18" t="s">
        <v>11</v>
      </c>
      <c r="F5318" s="13" t="s">
        <v>16</v>
      </c>
      <c r="G5318" t="s">
        <v>14</v>
      </c>
      <c r="H5318">
        <v>0</v>
      </c>
      <c r="I5318" s="2"/>
      <c r="J5318" s="4">
        <v>0</v>
      </c>
      <c r="K5318" t="str">
        <f>IF((LEN(relatorio_Ananindeua[[#This Row],[CIF/CPF/CNPJ]])=14),relatorio_Ananindeua[[#This Row],[CIF/CPF/CNPJ]],relatorio_Ananindeua[[#This Row],[Coluna2]])</f>
        <v>53534578000194</v>
      </c>
      <c r="L5318" t="str">
        <f t="shared" si="83"/>
        <v>535******94</v>
      </c>
    </row>
    <row r="5319" spans="1:12" x14ac:dyDescent="0.25">
      <c r="A5319" t="s">
        <v>52</v>
      </c>
      <c r="B5319" t="s">
        <v>53</v>
      </c>
      <c r="C5319" t="s">
        <v>17</v>
      </c>
      <c r="D5319" s="1">
        <v>45309.342476851853</v>
      </c>
      <c r="E5319" s="18" t="s">
        <v>11</v>
      </c>
      <c r="F5319" s="13" t="s">
        <v>16</v>
      </c>
      <c r="G5319" t="s">
        <v>14</v>
      </c>
      <c r="H5319">
        <v>0</v>
      </c>
      <c r="I5319" s="2"/>
      <c r="J5319" s="4">
        <v>0</v>
      </c>
      <c r="K5319" t="str">
        <f>IF((LEN(relatorio_Ananindeua[[#This Row],[CIF/CPF/CNPJ]])=14),relatorio_Ananindeua[[#This Row],[CIF/CPF/CNPJ]],relatorio_Ananindeua[[#This Row],[Coluna2]])</f>
        <v>03855702000145</v>
      </c>
      <c r="L5319" t="str">
        <f t="shared" si="83"/>
        <v>038******45</v>
      </c>
    </row>
    <row r="5320" spans="1:12" x14ac:dyDescent="0.25">
      <c r="A5320" t="s">
        <v>10664</v>
      </c>
      <c r="B5320" t="s">
        <v>10665</v>
      </c>
      <c r="C5320" t="s">
        <v>32</v>
      </c>
      <c r="D5320" s="1">
        <v>45309.344039351854</v>
      </c>
      <c r="E5320" s="18" t="s">
        <v>11</v>
      </c>
      <c r="F5320" s="13" t="s">
        <v>16</v>
      </c>
      <c r="G5320" t="s">
        <v>14</v>
      </c>
      <c r="H5320">
        <v>0</v>
      </c>
      <c r="I5320" s="2"/>
      <c r="J5320" s="4">
        <v>0</v>
      </c>
      <c r="K5320" t="str">
        <f>IF((LEN(relatorio_Ananindeua[[#This Row],[CIF/CPF/CNPJ]])=14),relatorio_Ananindeua[[#This Row],[CIF/CPF/CNPJ]],relatorio_Ananindeua[[#This Row],[Coluna2]])</f>
        <v>53530441000161</v>
      </c>
      <c r="L5320" t="str">
        <f t="shared" si="83"/>
        <v>535******61</v>
      </c>
    </row>
    <row r="5321" spans="1:12" x14ac:dyDescent="0.25">
      <c r="A5321" t="s">
        <v>956</v>
      </c>
      <c r="B5321" t="s">
        <v>957</v>
      </c>
      <c r="C5321" t="s">
        <v>21</v>
      </c>
      <c r="D5321" s="1">
        <v>45309.360902777778</v>
      </c>
      <c r="E5321" s="18" t="s">
        <v>11</v>
      </c>
      <c r="F5321" s="13" t="s">
        <v>19</v>
      </c>
      <c r="G5321" t="s">
        <v>13496</v>
      </c>
      <c r="H5321">
        <v>0</v>
      </c>
      <c r="I5321" s="2"/>
      <c r="J5321" s="4">
        <v>10.67</v>
      </c>
      <c r="K5321" t="str">
        <f>IF((LEN(relatorio_Ananindeua[[#This Row],[CIF/CPF/CNPJ]])=14),relatorio_Ananindeua[[#This Row],[CIF/CPF/CNPJ]],relatorio_Ananindeua[[#This Row],[Coluna2]])</f>
        <v>17454167000125</v>
      </c>
      <c r="L5321" t="str">
        <f t="shared" si="83"/>
        <v>174******25</v>
      </c>
    </row>
    <row r="5322" spans="1:12" x14ac:dyDescent="0.25">
      <c r="A5322" t="s">
        <v>10708</v>
      </c>
      <c r="B5322" t="s">
        <v>10709</v>
      </c>
      <c r="C5322" t="s">
        <v>32</v>
      </c>
      <c r="D5322" s="1">
        <v>45309.364895833336</v>
      </c>
      <c r="E5322" s="18" t="s">
        <v>11</v>
      </c>
      <c r="F5322" s="13" t="s">
        <v>16</v>
      </c>
      <c r="G5322" t="s">
        <v>14</v>
      </c>
      <c r="H5322">
        <v>0</v>
      </c>
      <c r="I5322" s="2"/>
      <c r="J5322" s="4">
        <v>0</v>
      </c>
      <c r="K5322" t="str">
        <f>IF((LEN(relatorio_Ananindeua[[#This Row],[CIF/CPF/CNPJ]])=14),relatorio_Ananindeua[[#This Row],[CIF/CPF/CNPJ]],relatorio_Ananindeua[[#This Row],[Coluna2]])</f>
        <v>53545840000104</v>
      </c>
      <c r="L5322" t="str">
        <f t="shared" si="83"/>
        <v>535******04</v>
      </c>
    </row>
    <row r="5323" spans="1:12" x14ac:dyDescent="0.25">
      <c r="A5323" t="s">
        <v>10710</v>
      </c>
      <c r="B5323" t="s">
        <v>10711</v>
      </c>
      <c r="C5323" t="s">
        <v>32</v>
      </c>
      <c r="D5323" s="1">
        <v>45309.364895833336</v>
      </c>
      <c r="E5323" s="18" t="s">
        <v>11</v>
      </c>
      <c r="F5323" s="13" t="s">
        <v>16</v>
      </c>
      <c r="G5323" t="s">
        <v>14</v>
      </c>
      <c r="H5323">
        <v>0</v>
      </c>
      <c r="I5323" s="2"/>
      <c r="J5323" s="4">
        <v>0</v>
      </c>
      <c r="K5323" t="str">
        <f>IF((LEN(relatorio_Ananindeua[[#This Row],[CIF/CPF/CNPJ]])=14),relatorio_Ananindeua[[#This Row],[CIF/CPF/CNPJ]],relatorio_Ananindeua[[#This Row],[Coluna2]])</f>
        <v>53546042000199</v>
      </c>
      <c r="L5323" t="str">
        <f t="shared" si="83"/>
        <v>535******99</v>
      </c>
    </row>
    <row r="5324" spans="1:12" x14ac:dyDescent="0.25">
      <c r="A5324" t="s">
        <v>9883</v>
      </c>
      <c r="B5324" t="s">
        <v>9884</v>
      </c>
      <c r="C5324" t="s">
        <v>34</v>
      </c>
      <c r="D5324" s="1">
        <v>45309.392581018517</v>
      </c>
      <c r="E5324" s="18" t="s">
        <v>11</v>
      </c>
      <c r="F5324" s="13" t="s">
        <v>16</v>
      </c>
      <c r="G5324" t="s">
        <v>14</v>
      </c>
      <c r="H5324">
        <v>0</v>
      </c>
      <c r="I5324" s="2"/>
      <c r="J5324" s="4">
        <v>0</v>
      </c>
      <c r="K5324" t="str">
        <f>IF((LEN(relatorio_Ananindeua[[#This Row],[CIF/CPF/CNPJ]])=14),relatorio_Ananindeua[[#This Row],[CIF/CPF/CNPJ]],relatorio_Ananindeua[[#This Row],[Coluna2]])</f>
        <v>52544547000151</v>
      </c>
      <c r="L5324" t="str">
        <f t="shared" si="83"/>
        <v>525******51</v>
      </c>
    </row>
    <row r="5325" spans="1:12" x14ac:dyDescent="0.25">
      <c r="A5325" t="s">
        <v>10694</v>
      </c>
      <c r="B5325" t="s">
        <v>10695</v>
      </c>
      <c r="C5325" t="s">
        <v>32</v>
      </c>
      <c r="D5325" s="1">
        <v>45309.392592592594</v>
      </c>
      <c r="E5325" s="18" t="s">
        <v>11</v>
      </c>
      <c r="F5325" s="13" t="s">
        <v>16</v>
      </c>
      <c r="G5325" t="s">
        <v>14</v>
      </c>
      <c r="H5325">
        <v>0</v>
      </c>
      <c r="I5325" s="2"/>
      <c r="J5325" s="4">
        <v>0</v>
      </c>
      <c r="K5325" t="str">
        <f>IF((LEN(relatorio_Ananindeua[[#This Row],[CIF/CPF/CNPJ]])=14),relatorio_Ananindeua[[#This Row],[CIF/CPF/CNPJ]],relatorio_Ananindeua[[#This Row],[Coluna2]])</f>
        <v>53540667000143</v>
      </c>
      <c r="L5325" t="str">
        <f t="shared" si="83"/>
        <v>535******43</v>
      </c>
    </row>
    <row r="5326" spans="1:12" x14ac:dyDescent="0.25">
      <c r="A5326" t="s">
        <v>3326</v>
      </c>
      <c r="B5326" t="s">
        <v>3327</v>
      </c>
      <c r="C5326" t="s">
        <v>34</v>
      </c>
      <c r="D5326" s="1">
        <v>45309.392604166664</v>
      </c>
      <c r="E5326" s="18" t="s">
        <v>11</v>
      </c>
      <c r="F5326" s="13" t="s">
        <v>16</v>
      </c>
      <c r="G5326" t="s">
        <v>14</v>
      </c>
      <c r="H5326">
        <v>0</v>
      </c>
      <c r="I5326" s="2"/>
      <c r="J5326" s="4">
        <v>0</v>
      </c>
      <c r="K5326" t="str">
        <f>IF((LEN(relatorio_Ananindeua[[#This Row],[CIF/CPF/CNPJ]])=14),relatorio_Ananindeua[[#This Row],[CIF/CPF/CNPJ]],relatorio_Ananindeua[[#This Row],[Coluna2]])</f>
        <v>33088182000153</v>
      </c>
      <c r="L5326" t="str">
        <f t="shared" si="83"/>
        <v>330******53</v>
      </c>
    </row>
    <row r="5327" spans="1:12" x14ac:dyDescent="0.25">
      <c r="A5327" t="s">
        <v>10678</v>
      </c>
      <c r="B5327" t="s">
        <v>10679</v>
      </c>
      <c r="C5327" t="s">
        <v>32</v>
      </c>
      <c r="D5327" s="1">
        <v>45309.427372685182</v>
      </c>
      <c r="E5327" s="18" t="s">
        <v>11</v>
      </c>
      <c r="F5327" s="13" t="s">
        <v>16</v>
      </c>
      <c r="G5327" t="s">
        <v>14</v>
      </c>
      <c r="H5327">
        <v>0</v>
      </c>
      <c r="I5327" s="2"/>
      <c r="J5327" s="4">
        <v>0</v>
      </c>
      <c r="K5327" t="str">
        <f>IF((LEN(relatorio_Ananindeua[[#This Row],[CIF/CPF/CNPJ]])=14),relatorio_Ananindeua[[#This Row],[CIF/CPF/CNPJ]],relatorio_Ananindeua[[#This Row],[Coluna2]])</f>
        <v>53534476000179</v>
      </c>
      <c r="L5327" t="str">
        <f t="shared" si="83"/>
        <v>535******79</v>
      </c>
    </row>
    <row r="5328" spans="1:12" x14ac:dyDescent="0.25">
      <c r="A5328" t="s">
        <v>10672</v>
      </c>
      <c r="B5328" t="s">
        <v>10673</v>
      </c>
      <c r="C5328" t="s">
        <v>32</v>
      </c>
      <c r="D5328" s="1">
        <v>45309.427395833336</v>
      </c>
      <c r="E5328" s="18" t="s">
        <v>11</v>
      </c>
      <c r="F5328" s="13" t="s">
        <v>16</v>
      </c>
      <c r="G5328" t="s">
        <v>14</v>
      </c>
      <c r="H5328">
        <v>0</v>
      </c>
      <c r="I5328" s="2"/>
      <c r="J5328" s="4">
        <v>0</v>
      </c>
      <c r="K5328" t="str">
        <f>IF((LEN(relatorio_Ananindeua[[#This Row],[CIF/CPF/CNPJ]])=14),relatorio_Ananindeua[[#This Row],[CIF/CPF/CNPJ]],relatorio_Ananindeua[[#This Row],[Coluna2]])</f>
        <v>53533530000161</v>
      </c>
      <c r="L5328" t="str">
        <f t="shared" si="83"/>
        <v>535******61</v>
      </c>
    </row>
    <row r="5329" spans="1:12" x14ac:dyDescent="0.25">
      <c r="A5329" t="s">
        <v>3688</v>
      </c>
      <c r="B5329" t="s">
        <v>3689</v>
      </c>
      <c r="C5329" t="s">
        <v>34</v>
      </c>
      <c r="D5329" s="1">
        <v>45309.427407407406</v>
      </c>
      <c r="E5329" s="18" t="s">
        <v>11</v>
      </c>
      <c r="F5329" s="13" t="s">
        <v>16</v>
      </c>
      <c r="G5329" t="s">
        <v>14</v>
      </c>
      <c r="H5329">
        <v>0</v>
      </c>
      <c r="I5329" s="2"/>
      <c r="J5329" s="4">
        <v>0</v>
      </c>
      <c r="K5329" t="str">
        <f>IF((LEN(relatorio_Ananindeua[[#This Row],[CIF/CPF/CNPJ]])=14),relatorio_Ananindeua[[#This Row],[CIF/CPF/CNPJ]],relatorio_Ananindeua[[#This Row],[Coluna2]])</f>
        <v>34579173000128</v>
      </c>
      <c r="L5329" t="str">
        <f t="shared" si="83"/>
        <v>345******28</v>
      </c>
    </row>
    <row r="5330" spans="1:12" x14ac:dyDescent="0.25">
      <c r="A5330" t="s">
        <v>10674</v>
      </c>
      <c r="B5330" t="s">
        <v>10675</v>
      </c>
      <c r="C5330" t="s">
        <v>32</v>
      </c>
      <c r="D5330" s="1">
        <v>45309.427407407406</v>
      </c>
      <c r="E5330" s="18" t="s">
        <v>11</v>
      </c>
      <c r="F5330" s="13" t="s">
        <v>16</v>
      </c>
      <c r="G5330" t="s">
        <v>14</v>
      </c>
      <c r="H5330">
        <v>0</v>
      </c>
      <c r="I5330" s="2"/>
      <c r="J5330" s="4">
        <v>0</v>
      </c>
      <c r="K5330" t="str">
        <f>IF((LEN(relatorio_Ananindeua[[#This Row],[CIF/CPF/CNPJ]])=14),relatorio_Ananindeua[[#This Row],[CIF/CPF/CNPJ]],relatorio_Ananindeua[[#This Row],[Coluna2]])</f>
        <v>53533700000108</v>
      </c>
      <c r="L5330" t="str">
        <f t="shared" ref="L5330:L5393" si="84">_xlfn.CONCAT(LEFT(A5330,3),REPT("*",6),RIGHT(A5330,2))</f>
        <v>535******08</v>
      </c>
    </row>
    <row r="5331" spans="1:12" x14ac:dyDescent="0.25">
      <c r="A5331" t="s">
        <v>956</v>
      </c>
      <c r="B5331" t="s">
        <v>957</v>
      </c>
      <c r="C5331" t="s">
        <v>21</v>
      </c>
      <c r="D5331" s="1">
        <v>45309.442002314812</v>
      </c>
      <c r="E5331" s="18" t="s">
        <v>11</v>
      </c>
      <c r="F5331" s="13" t="s">
        <v>19</v>
      </c>
      <c r="G5331" t="s">
        <v>13496</v>
      </c>
      <c r="H5331">
        <v>0</v>
      </c>
      <c r="I5331" s="2"/>
      <c r="J5331" s="4">
        <v>52.5</v>
      </c>
      <c r="K5331" t="str">
        <f>IF((LEN(relatorio_Ananindeua[[#This Row],[CIF/CPF/CNPJ]])=14),relatorio_Ananindeua[[#This Row],[CIF/CPF/CNPJ]],relatorio_Ananindeua[[#This Row],[Coluna2]])</f>
        <v>17454167000125</v>
      </c>
      <c r="L5331" t="str">
        <f t="shared" si="84"/>
        <v>174******25</v>
      </c>
    </row>
    <row r="5332" spans="1:12" x14ac:dyDescent="0.25">
      <c r="A5332" t="s">
        <v>5955</v>
      </c>
      <c r="B5332" t="s">
        <v>5956</v>
      </c>
      <c r="C5332" t="s">
        <v>17</v>
      </c>
      <c r="D5332" s="1">
        <v>45309.4608912037</v>
      </c>
      <c r="E5332" s="18" t="s">
        <v>11</v>
      </c>
      <c r="F5332" s="13" t="s">
        <v>16</v>
      </c>
      <c r="G5332" t="s">
        <v>14</v>
      </c>
      <c r="H5332">
        <v>0</v>
      </c>
      <c r="I5332" s="2"/>
      <c r="J5332" s="4">
        <v>0</v>
      </c>
      <c r="K5332" t="str">
        <f>IF((LEN(relatorio_Ananindeua[[#This Row],[CIF/CPF/CNPJ]])=14),relatorio_Ananindeua[[#This Row],[CIF/CPF/CNPJ]],relatorio_Ananindeua[[#This Row],[Coluna2]])</f>
        <v>43464150000169</v>
      </c>
      <c r="L5332" t="str">
        <f t="shared" si="84"/>
        <v>434******69</v>
      </c>
    </row>
    <row r="5333" spans="1:12" x14ac:dyDescent="0.25">
      <c r="A5333" t="s">
        <v>956</v>
      </c>
      <c r="B5333" t="s">
        <v>957</v>
      </c>
      <c r="C5333" t="s">
        <v>21</v>
      </c>
      <c r="D5333" s="1">
        <v>45309.50440972222</v>
      </c>
      <c r="E5333" s="18" t="s">
        <v>11</v>
      </c>
      <c r="F5333" s="13" t="s">
        <v>19</v>
      </c>
      <c r="G5333" t="s">
        <v>13496</v>
      </c>
      <c r="H5333">
        <v>0</v>
      </c>
      <c r="I5333" s="2"/>
      <c r="J5333" s="4">
        <v>7.5</v>
      </c>
      <c r="K5333" t="str">
        <f>IF((LEN(relatorio_Ananindeua[[#This Row],[CIF/CPF/CNPJ]])=14),relatorio_Ananindeua[[#This Row],[CIF/CPF/CNPJ]],relatorio_Ananindeua[[#This Row],[Coluna2]])</f>
        <v>17454167000125</v>
      </c>
      <c r="L5333" t="str">
        <f t="shared" si="84"/>
        <v>174******25</v>
      </c>
    </row>
    <row r="5334" spans="1:12" x14ac:dyDescent="0.25">
      <c r="A5334" t="s">
        <v>4858</v>
      </c>
      <c r="B5334" t="s">
        <v>4859</v>
      </c>
      <c r="C5334" t="s">
        <v>17</v>
      </c>
      <c r="D5334" s="1">
        <v>45309.568182870367</v>
      </c>
      <c r="E5334" s="18" t="s">
        <v>11</v>
      </c>
      <c r="F5334" s="13" t="s">
        <v>16</v>
      </c>
      <c r="G5334" t="s">
        <v>14</v>
      </c>
      <c r="H5334">
        <v>0</v>
      </c>
      <c r="I5334" s="2"/>
      <c r="J5334" s="4">
        <v>0</v>
      </c>
      <c r="K5334" t="str">
        <f>IF((LEN(relatorio_Ananindeua[[#This Row],[CIF/CPF/CNPJ]])=14),relatorio_Ananindeua[[#This Row],[CIF/CPF/CNPJ]],relatorio_Ananindeua[[#This Row],[Coluna2]])</f>
        <v>39810740000129</v>
      </c>
      <c r="L5334" t="str">
        <f t="shared" si="84"/>
        <v>398******29</v>
      </c>
    </row>
    <row r="5335" spans="1:12" x14ac:dyDescent="0.25">
      <c r="A5335" t="s">
        <v>4116</v>
      </c>
      <c r="B5335" t="s">
        <v>4117</v>
      </c>
      <c r="C5335" t="s">
        <v>34</v>
      </c>
      <c r="D5335" s="1">
        <v>45309.61414351852</v>
      </c>
      <c r="E5335" s="18" t="s">
        <v>11</v>
      </c>
      <c r="F5335" s="13" t="s">
        <v>16</v>
      </c>
      <c r="G5335" t="s">
        <v>14</v>
      </c>
      <c r="H5335">
        <v>0</v>
      </c>
      <c r="I5335" s="2"/>
      <c r="J5335" s="4">
        <v>0</v>
      </c>
      <c r="K5335" t="str">
        <f>IF((LEN(relatorio_Ananindeua[[#This Row],[CIF/CPF/CNPJ]])=14),relatorio_Ananindeua[[#This Row],[CIF/CPF/CNPJ]],relatorio_Ananindeua[[#This Row],[Coluna2]])</f>
        <v>36250754000147</v>
      </c>
      <c r="L5335" t="str">
        <f t="shared" si="84"/>
        <v>362******47</v>
      </c>
    </row>
    <row r="5336" spans="1:12" x14ac:dyDescent="0.25">
      <c r="A5336" t="s">
        <v>6607</v>
      </c>
      <c r="B5336" t="s">
        <v>6608</v>
      </c>
      <c r="C5336" t="s">
        <v>17</v>
      </c>
      <c r="D5336" s="1">
        <v>45309.633796296293</v>
      </c>
      <c r="E5336" s="18" t="s">
        <v>11</v>
      </c>
      <c r="F5336" s="13" t="s">
        <v>16</v>
      </c>
      <c r="G5336" t="s">
        <v>14</v>
      </c>
      <c r="H5336">
        <v>0</v>
      </c>
      <c r="I5336" s="2"/>
      <c r="J5336" s="4">
        <v>0</v>
      </c>
      <c r="K5336" t="str">
        <f>IF((LEN(relatorio_Ananindeua[[#This Row],[CIF/CPF/CNPJ]])=14),relatorio_Ananindeua[[#This Row],[CIF/CPF/CNPJ]],relatorio_Ananindeua[[#This Row],[Coluna2]])</f>
        <v>45425085000198</v>
      </c>
      <c r="L5336" t="str">
        <f t="shared" si="84"/>
        <v>454******98</v>
      </c>
    </row>
    <row r="5337" spans="1:12" x14ac:dyDescent="0.25">
      <c r="A5337" t="s">
        <v>4021</v>
      </c>
      <c r="B5337" t="s">
        <v>4022</v>
      </c>
      <c r="C5337" t="s">
        <v>34</v>
      </c>
      <c r="D5337" s="1">
        <v>45309.838090277779</v>
      </c>
      <c r="E5337" s="18" t="s">
        <v>11</v>
      </c>
      <c r="F5337" s="13" t="s">
        <v>16</v>
      </c>
      <c r="G5337" t="s">
        <v>13496</v>
      </c>
      <c r="H5337">
        <v>0</v>
      </c>
      <c r="I5337" s="2"/>
      <c r="J5337" s="4">
        <v>0</v>
      </c>
      <c r="K5337" t="str">
        <f>IF((LEN(relatorio_Ananindeua[[#This Row],[CIF/CPF/CNPJ]])=14),relatorio_Ananindeua[[#This Row],[CIF/CPF/CNPJ]],relatorio_Ananindeua[[#This Row],[Coluna2]])</f>
        <v>35859237000107</v>
      </c>
      <c r="L5337" t="str">
        <f t="shared" si="84"/>
        <v>358******07</v>
      </c>
    </row>
    <row r="5338" spans="1:12" x14ac:dyDescent="0.25">
      <c r="A5338" t="s">
        <v>6904</v>
      </c>
      <c r="B5338" t="s">
        <v>6905</v>
      </c>
      <c r="C5338" t="s">
        <v>20</v>
      </c>
      <c r="D5338" s="1">
        <v>45310</v>
      </c>
      <c r="E5338" s="18" t="s">
        <v>11</v>
      </c>
      <c r="F5338" s="13" t="s">
        <v>19</v>
      </c>
      <c r="G5338" t="s">
        <v>13496</v>
      </c>
      <c r="H5338">
        <v>0</v>
      </c>
      <c r="I5338" s="2"/>
      <c r="J5338" s="4">
        <v>32.5</v>
      </c>
      <c r="K5338" t="str">
        <f>IF((LEN(relatorio_Ananindeua[[#This Row],[CIF/CPF/CNPJ]])=14),relatorio_Ananindeua[[#This Row],[CIF/CPF/CNPJ]],relatorio_Ananindeua[[#This Row],[Coluna2]])</f>
        <v>46201083002393</v>
      </c>
      <c r="L5338" t="str">
        <f t="shared" si="84"/>
        <v>462******93</v>
      </c>
    </row>
    <row r="5339" spans="1:12" x14ac:dyDescent="0.25">
      <c r="A5339" t="s">
        <v>13467</v>
      </c>
      <c r="B5339" t="s">
        <v>13466</v>
      </c>
      <c r="C5339" t="s">
        <v>21</v>
      </c>
      <c r="D5339" s="1">
        <v>45310</v>
      </c>
      <c r="E5339" s="18" t="s">
        <v>11</v>
      </c>
      <c r="F5339" s="13" t="s">
        <v>19</v>
      </c>
      <c r="G5339" t="s">
        <v>13496</v>
      </c>
      <c r="H5339">
        <v>0</v>
      </c>
      <c r="I5339" s="2"/>
      <c r="J5339" s="4">
        <v>793.49</v>
      </c>
      <c r="K5339" t="str">
        <f>IF((LEN(relatorio_Ananindeua[[#This Row],[CIF/CPF/CNPJ]])=14),relatorio_Ananindeua[[#This Row],[CIF/CPF/CNPJ]],relatorio_Ananindeua[[#This Row],[Coluna2]])</f>
        <v>60975737005978</v>
      </c>
      <c r="L5339" t="str">
        <f t="shared" si="84"/>
        <v>609******78</v>
      </c>
    </row>
    <row r="5340" spans="1:12" x14ac:dyDescent="0.25">
      <c r="A5340" t="s">
        <v>8219</v>
      </c>
      <c r="B5340" t="s">
        <v>8220</v>
      </c>
      <c r="C5340" t="s">
        <v>34</v>
      </c>
      <c r="D5340" s="1">
        <v>45310.038495370369</v>
      </c>
      <c r="E5340" s="18" t="s">
        <v>11</v>
      </c>
      <c r="F5340" s="13" t="s">
        <v>16</v>
      </c>
      <c r="G5340" t="s">
        <v>14</v>
      </c>
      <c r="H5340">
        <v>0</v>
      </c>
      <c r="I5340" s="2"/>
      <c r="J5340" s="4">
        <v>0</v>
      </c>
      <c r="K5340" t="str">
        <f>IF((LEN(relatorio_Ananindeua[[#This Row],[CIF/CPF/CNPJ]])=14),relatorio_Ananindeua[[#This Row],[CIF/CPF/CNPJ]],relatorio_Ananindeua[[#This Row],[Coluna2]])</f>
        <v>49377719000135</v>
      </c>
      <c r="L5340" t="str">
        <f t="shared" si="84"/>
        <v>493******35</v>
      </c>
    </row>
    <row r="5341" spans="1:12" x14ac:dyDescent="0.25">
      <c r="A5341" t="s">
        <v>10724</v>
      </c>
      <c r="B5341" t="s">
        <v>10725</v>
      </c>
      <c r="C5341" t="s">
        <v>32</v>
      </c>
      <c r="D5341" s="1">
        <v>45310.038495370369</v>
      </c>
      <c r="E5341" s="18" t="s">
        <v>11</v>
      </c>
      <c r="F5341" s="13" t="s">
        <v>16</v>
      </c>
      <c r="G5341" t="s">
        <v>14</v>
      </c>
      <c r="H5341">
        <v>0</v>
      </c>
      <c r="I5341" s="2"/>
      <c r="J5341" s="4">
        <v>0</v>
      </c>
      <c r="K5341" t="str">
        <f>IF((LEN(relatorio_Ananindeua[[#This Row],[CIF/CPF/CNPJ]])=14),relatorio_Ananindeua[[#This Row],[CIF/CPF/CNPJ]],relatorio_Ananindeua[[#This Row],[Coluna2]])</f>
        <v>53553468000170</v>
      </c>
      <c r="L5341" t="str">
        <f t="shared" si="84"/>
        <v>535******70</v>
      </c>
    </row>
    <row r="5342" spans="1:12" x14ac:dyDescent="0.25">
      <c r="A5342" t="s">
        <v>7195</v>
      </c>
      <c r="B5342" t="s">
        <v>7196</v>
      </c>
      <c r="C5342" t="s">
        <v>34</v>
      </c>
      <c r="D5342" s="1">
        <v>45310.045324074075</v>
      </c>
      <c r="E5342" s="18" t="s">
        <v>11</v>
      </c>
      <c r="F5342" s="13" t="s">
        <v>16</v>
      </c>
      <c r="G5342" t="s">
        <v>14</v>
      </c>
      <c r="H5342">
        <v>0</v>
      </c>
      <c r="I5342" s="2"/>
      <c r="J5342" s="4">
        <v>0</v>
      </c>
      <c r="K5342" t="str">
        <f>IF((LEN(relatorio_Ananindeua[[#This Row],[CIF/CPF/CNPJ]])=14),relatorio_Ananindeua[[#This Row],[CIF/CPF/CNPJ]],relatorio_Ananindeua[[#This Row],[Coluna2]])</f>
        <v>46916013000106</v>
      </c>
      <c r="L5342" t="str">
        <f t="shared" si="84"/>
        <v>469******06</v>
      </c>
    </row>
    <row r="5343" spans="1:12" x14ac:dyDescent="0.25">
      <c r="A5343" t="s">
        <v>10776</v>
      </c>
      <c r="B5343" t="s">
        <v>10777</v>
      </c>
      <c r="C5343" t="s">
        <v>32</v>
      </c>
      <c r="D5343" s="1">
        <v>45310.045393518521</v>
      </c>
      <c r="E5343" s="18" t="s">
        <v>11</v>
      </c>
      <c r="F5343" s="13" t="s">
        <v>16</v>
      </c>
      <c r="G5343" t="s">
        <v>14</v>
      </c>
      <c r="H5343">
        <v>0</v>
      </c>
      <c r="I5343" s="2"/>
      <c r="J5343" s="4">
        <v>0</v>
      </c>
      <c r="K5343" t="str">
        <f>IF((LEN(relatorio_Ananindeua[[#This Row],[CIF/CPF/CNPJ]])=14),relatorio_Ananindeua[[#This Row],[CIF/CPF/CNPJ]],relatorio_Ananindeua[[#This Row],[Coluna2]])</f>
        <v>53562902000188</v>
      </c>
      <c r="L5343" t="str">
        <f t="shared" si="84"/>
        <v>535******88</v>
      </c>
    </row>
    <row r="5344" spans="1:12" x14ac:dyDescent="0.25">
      <c r="A5344" t="s">
        <v>6427</v>
      </c>
      <c r="B5344" t="s">
        <v>6428</v>
      </c>
      <c r="C5344" t="s">
        <v>34</v>
      </c>
      <c r="D5344" s="1">
        <v>45310.052314814813</v>
      </c>
      <c r="E5344" s="18" t="s">
        <v>11</v>
      </c>
      <c r="F5344" s="13" t="s">
        <v>16</v>
      </c>
      <c r="G5344" t="s">
        <v>14</v>
      </c>
      <c r="H5344">
        <v>0</v>
      </c>
      <c r="I5344" s="2"/>
      <c r="J5344" s="4">
        <v>0</v>
      </c>
      <c r="K5344" t="str">
        <f>IF((LEN(relatorio_Ananindeua[[#This Row],[CIF/CPF/CNPJ]])=14),relatorio_Ananindeua[[#This Row],[CIF/CPF/CNPJ]],relatorio_Ananindeua[[#This Row],[Coluna2]])</f>
        <v>44854824000102</v>
      </c>
      <c r="L5344" t="str">
        <f t="shared" si="84"/>
        <v>448******02</v>
      </c>
    </row>
    <row r="5345" spans="1:12" x14ac:dyDescent="0.25">
      <c r="A5345" t="s">
        <v>10762</v>
      </c>
      <c r="B5345" t="s">
        <v>10763</v>
      </c>
      <c r="C5345" t="s">
        <v>32</v>
      </c>
      <c r="D5345" s="1">
        <v>45310.052349537036</v>
      </c>
      <c r="E5345" s="18" t="s">
        <v>11</v>
      </c>
      <c r="F5345" s="13" t="s">
        <v>16</v>
      </c>
      <c r="G5345" t="s">
        <v>14</v>
      </c>
      <c r="H5345">
        <v>0</v>
      </c>
      <c r="I5345" s="2"/>
      <c r="J5345" s="4">
        <v>0</v>
      </c>
      <c r="K5345" t="str">
        <f>IF((LEN(relatorio_Ananindeua[[#This Row],[CIF/CPF/CNPJ]])=14),relatorio_Ananindeua[[#This Row],[CIF/CPF/CNPJ]],relatorio_Ananindeua[[#This Row],[Coluna2]])</f>
        <v>53561469000166</v>
      </c>
      <c r="L5345" t="str">
        <f t="shared" si="84"/>
        <v>535******66</v>
      </c>
    </row>
    <row r="5346" spans="1:12" x14ac:dyDescent="0.25">
      <c r="A5346" t="s">
        <v>549</v>
      </c>
      <c r="B5346" t="s">
        <v>550</v>
      </c>
      <c r="C5346" t="s">
        <v>34</v>
      </c>
      <c r="D5346" s="1">
        <v>45310.066168981481</v>
      </c>
      <c r="E5346" s="18" t="s">
        <v>11</v>
      </c>
      <c r="F5346" s="13" t="s">
        <v>16</v>
      </c>
      <c r="G5346" t="s">
        <v>14</v>
      </c>
      <c r="H5346">
        <v>0</v>
      </c>
      <c r="I5346" s="2"/>
      <c r="J5346" s="4">
        <v>0</v>
      </c>
      <c r="K5346" t="str">
        <f>IF((LEN(relatorio_Ananindeua[[#This Row],[CIF/CPF/CNPJ]])=14),relatorio_Ananindeua[[#This Row],[CIF/CPF/CNPJ]],relatorio_Ananindeua[[#This Row],[Coluna2]])</f>
        <v>13903051000175</v>
      </c>
      <c r="L5346" t="str">
        <f t="shared" si="84"/>
        <v>139******75</v>
      </c>
    </row>
    <row r="5347" spans="1:12" x14ac:dyDescent="0.25">
      <c r="A5347" t="s">
        <v>10734</v>
      </c>
      <c r="B5347" t="s">
        <v>10735</v>
      </c>
      <c r="C5347" t="s">
        <v>32</v>
      </c>
      <c r="D5347" s="1">
        <v>45310.066203703704</v>
      </c>
      <c r="E5347" s="18" t="s">
        <v>11</v>
      </c>
      <c r="F5347" s="13" t="s">
        <v>16</v>
      </c>
      <c r="G5347" t="s">
        <v>14</v>
      </c>
      <c r="H5347">
        <v>0</v>
      </c>
      <c r="I5347" s="2"/>
      <c r="J5347" s="4">
        <v>0</v>
      </c>
      <c r="K5347" t="str">
        <f>IF((LEN(relatorio_Ananindeua[[#This Row],[CIF/CPF/CNPJ]])=14),relatorio_Ananindeua[[#This Row],[CIF/CPF/CNPJ]],relatorio_Ananindeua[[#This Row],[Coluna2]])</f>
        <v>53556869000183</v>
      </c>
      <c r="L5347" t="str">
        <f t="shared" si="84"/>
        <v>535******83</v>
      </c>
    </row>
    <row r="5348" spans="1:12" x14ac:dyDescent="0.25">
      <c r="A5348" t="s">
        <v>10766</v>
      </c>
      <c r="B5348" t="s">
        <v>10767</v>
      </c>
      <c r="C5348" t="s">
        <v>32</v>
      </c>
      <c r="D5348" s="1">
        <v>45310.066203703704</v>
      </c>
      <c r="E5348" s="18" t="s">
        <v>11</v>
      </c>
      <c r="F5348" s="13" t="s">
        <v>16</v>
      </c>
      <c r="G5348" t="s">
        <v>14</v>
      </c>
      <c r="H5348">
        <v>0</v>
      </c>
      <c r="I5348" s="2"/>
      <c r="J5348" s="4">
        <v>0</v>
      </c>
      <c r="K5348" t="str">
        <f>IF((LEN(relatorio_Ananindeua[[#This Row],[CIF/CPF/CNPJ]])=14),relatorio_Ananindeua[[#This Row],[CIF/CPF/CNPJ]],relatorio_Ananindeua[[#This Row],[Coluna2]])</f>
        <v>53562032000147</v>
      </c>
      <c r="L5348" t="str">
        <f t="shared" si="84"/>
        <v>535******47</v>
      </c>
    </row>
    <row r="5349" spans="1:12" x14ac:dyDescent="0.25">
      <c r="A5349" t="s">
        <v>10746</v>
      </c>
      <c r="B5349" t="s">
        <v>10747</v>
      </c>
      <c r="C5349" t="s">
        <v>32</v>
      </c>
      <c r="D5349" s="1">
        <v>45310.073113425926</v>
      </c>
      <c r="E5349" s="18" t="s">
        <v>11</v>
      </c>
      <c r="F5349" s="13" t="s">
        <v>16</v>
      </c>
      <c r="G5349" t="s">
        <v>14</v>
      </c>
      <c r="H5349">
        <v>0</v>
      </c>
      <c r="I5349" s="2"/>
      <c r="J5349" s="4">
        <v>0</v>
      </c>
      <c r="K5349" t="str">
        <f>IF((LEN(relatorio_Ananindeua[[#This Row],[CIF/CPF/CNPJ]])=14),relatorio_Ananindeua[[#This Row],[CIF/CPF/CNPJ]],relatorio_Ananindeua[[#This Row],[Coluna2]])</f>
        <v>53559674000197</v>
      </c>
      <c r="L5349" t="str">
        <f t="shared" si="84"/>
        <v>535******97</v>
      </c>
    </row>
    <row r="5350" spans="1:12" x14ac:dyDescent="0.25">
      <c r="A5350" t="s">
        <v>10752</v>
      </c>
      <c r="B5350" t="s">
        <v>10753</v>
      </c>
      <c r="C5350" t="s">
        <v>32</v>
      </c>
      <c r="D5350" s="1">
        <v>45310.073148148149</v>
      </c>
      <c r="E5350" s="18" t="s">
        <v>11</v>
      </c>
      <c r="F5350" s="13" t="s">
        <v>16</v>
      </c>
      <c r="G5350" t="s">
        <v>14</v>
      </c>
      <c r="H5350">
        <v>0</v>
      </c>
      <c r="I5350" s="2"/>
      <c r="J5350" s="4">
        <v>0</v>
      </c>
      <c r="K5350" t="str">
        <f>IF((LEN(relatorio_Ananindeua[[#This Row],[CIF/CPF/CNPJ]])=14),relatorio_Ananindeua[[#This Row],[CIF/CPF/CNPJ]],relatorio_Ananindeua[[#This Row],[Coluna2]])</f>
        <v>53560408000184</v>
      </c>
      <c r="L5350" t="str">
        <f t="shared" si="84"/>
        <v>535******84</v>
      </c>
    </row>
    <row r="5351" spans="1:12" x14ac:dyDescent="0.25">
      <c r="A5351" t="s">
        <v>10754</v>
      </c>
      <c r="B5351" t="s">
        <v>10755</v>
      </c>
      <c r="C5351" t="s">
        <v>32</v>
      </c>
      <c r="D5351" s="1">
        <v>45310.073159722226</v>
      </c>
      <c r="E5351" s="18" t="s">
        <v>11</v>
      </c>
      <c r="F5351" s="13" t="s">
        <v>16</v>
      </c>
      <c r="G5351" t="s">
        <v>14</v>
      </c>
      <c r="H5351">
        <v>0</v>
      </c>
      <c r="I5351" s="2"/>
      <c r="J5351" s="4">
        <v>0</v>
      </c>
      <c r="K5351" t="str">
        <f>IF((LEN(relatorio_Ananindeua[[#This Row],[CIF/CPF/CNPJ]])=14),relatorio_Ananindeua[[#This Row],[CIF/CPF/CNPJ]],relatorio_Ananindeua[[#This Row],[Coluna2]])</f>
        <v>53560452000194</v>
      </c>
      <c r="L5351" t="str">
        <f t="shared" si="84"/>
        <v>535******94</v>
      </c>
    </row>
    <row r="5352" spans="1:12" x14ac:dyDescent="0.25">
      <c r="A5352" t="s">
        <v>10760</v>
      </c>
      <c r="B5352" t="s">
        <v>10761</v>
      </c>
      <c r="C5352" t="s">
        <v>32</v>
      </c>
      <c r="D5352" s="1">
        <v>45310.073159722226</v>
      </c>
      <c r="E5352" s="18" t="s">
        <v>11</v>
      </c>
      <c r="F5352" s="13" t="s">
        <v>16</v>
      </c>
      <c r="G5352" t="s">
        <v>14</v>
      </c>
      <c r="H5352">
        <v>0</v>
      </c>
      <c r="I5352" s="2"/>
      <c r="J5352" s="4">
        <v>0</v>
      </c>
      <c r="K5352" t="str">
        <f>IF((LEN(relatorio_Ananindeua[[#This Row],[CIF/CPF/CNPJ]])=14),relatorio_Ananindeua[[#This Row],[CIF/CPF/CNPJ]],relatorio_Ananindeua[[#This Row],[Coluna2]])</f>
        <v>53560960000172</v>
      </c>
      <c r="L5352" t="str">
        <f t="shared" si="84"/>
        <v>535******72</v>
      </c>
    </row>
    <row r="5353" spans="1:12" x14ac:dyDescent="0.25">
      <c r="A5353" t="s">
        <v>7718</v>
      </c>
      <c r="B5353" t="s">
        <v>7719</v>
      </c>
      <c r="C5353" t="s">
        <v>34</v>
      </c>
      <c r="D5353" s="1">
        <v>45310.073182870372</v>
      </c>
      <c r="E5353" s="18" t="s">
        <v>11</v>
      </c>
      <c r="F5353" s="13" t="s">
        <v>16</v>
      </c>
      <c r="G5353" t="s">
        <v>14</v>
      </c>
      <c r="H5353">
        <v>0</v>
      </c>
      <c r="I5353" s="2"/>
      <c r="J5353" s="4">
        <v>0</v>
      </c>
      <c r="K5353" t="str">
        <f>IF((LEN(relatorio_Ananindeua[[#This Row],[CIF/CPF/CNPJ]])=14),relatorio_Ananindeua[[#This Row],[CIF/CPF/CNPJ]],relatorio_Ananindeua[[#This Row],[Coluna2]])</f>
        <v>48287990000117</v>
      </c>
      <c r="L5353" t="str">
        <f t="shared" si="84"/>
        <v>482******17</v>
      </c>
    </row>
    <row r="5354" spans="1:12" x14ac:dyDescent="0.25">
      <c r="A5354" t="s">
        <v>10772</v>
      </c>
      <c r="B5354" t="s">
        <v>10773</v>
      </c>
      <c r="C5354" t="s">
        <v>32</v>
      </c>
      <c r="D5354" s="1">
        <v>45310.163425925923</v>
      </c>
      <c r="E5354" s="18" t="s">
        <v>11</v>
      </c>
      <c r="F5354" s="13" t="s">
        <v>16</v>
      </c>
      <c r="G5354" t="s">
        <v>14</v>
      </c>
      <c r="H5354">
        <v>0</v>
      </c>
      <c r="I5354" s="2"/>
      <c r="J5354" s="4">
        <v>0</v>
      </c>
      <c r="K5354" t="str">
        <f>IF((LEN(relatorio_Ananindeua[[#This Row],[CIF/CPF/CNPJ]])=14),relatorio_Ananindeua[[#This Row],[CIF/CPF/CNPJ]],relatorio_Ananindeua[[#This Row],[Coluna2]])</f>
        <v>53562594000190</v>
      </c>
      <c r="L5354" t="str">
        <f t="shared" si="84"/>
        <v>535******90</v>
      </c>
    </row>
    <row r="5355" spans="1:12" x14ac:dyDescent="0.25">
      <c r="A5355" t="s">
        <v>10774</v>
      </c>
      <c r="B5355" t="s">
        <v>10775</v>
      </c>
      <c r="C5355" t="s">
        <v>32</v>
      </c>
      <c r="D5355" s="1">
        <v>45310.163437499999</v>
      </c>
      <c r="E5355" s="18" t="s">
        <v>11</v>
      </c>
      <c r="F5355" s="13" t="s">
        <v>16</v>
      </c>
      <c r="G5355" t="s">
        <v>14</v>
      </c>
      <c r="H5355">
        <v>0</v>
      </c>
      <c r="I5355" s="2"/>
      <c r="J5355" s="4">
        <v>0</v>
      </c>
      <c r="K5355" t="str">
        <f>IF((LEN(relatorio_Ananindeua[[#This Row],[CIF/CPF/CNPJ]])=14),relatorio_Ananindeua[[#This Row],[CIF/CPF/CNPJ]],relatorio_Ananindeua[[#This Row],[Coluna2]])</f>
        <v>53562612000134</v>
      </c>
      <c r="L5355" t="str">
        <f t="shared" si="84"/>
        <v>535******34</v>
      </c>
    </row>
    <row r="5356" spans="1:12" x14ac:dyDescent="0.25">
      <c r="A5356" t="s">
        <v>10726</v>
      </c>
      <c r="B5356" t="s">
        <v>10727</v>
      </c>
      <c r="C5356" t="s">
        <v>32</v>
      </c>
      <c r="D5356" s="1">
        <v>45310.170381944445</v>
      </c>
      <c r="E5356" s="18" t="s">
        <v>11</v>
      </c>
      <c r="F5356" s="13" t="s">
        <v>16</v>
      </c>
      <c r="G5356" t="s">
        <v>14</v>
      </c>
      <c r="H5356">
        <v>0</v>
      </c>
      <c r="I5356" s="2"/>
      <c r="J5356" s="4">
        <v>0</v>
      </c>
      <c r="K5356" t="str">
        <f>IF((LEN(relatorio_Ananindeua[[#This Row],[CIF/CPF/CNPJ]])=14),relatorio_Ananindeua[[#This Row],[CIF/CPF/CNPJ]],relatorio_Ananindeua[[#This Row],[Coluna2]])</f>
        <v>53554735000123</v>
      </c>
      <c r="L5356" t="str">
        <f t="shared" si="84"/>
        <v>535******23</v>
      </c>
    </row>
    <row r="5357" spans="1:12" x14ac:dyDescent="0.25">
      <c r="A5357" t="s">
        <v>10712</v>
      </c>
      <c r="B5357" t="s">
        <v>10713</v>
      </c>
      <c r="C5357" t="s">
        <v>32</v>
      </c>
      <c r="D5357" s="1">
        <v>45310.170405092591</v>
      </c>
      <c r="E5357" s="18" t="s">
        <v>11</v>
      </c>
      <c r="F5357" s="13" t="s">
        <v>16</v>
      </c>
      <c r="G5357" t="s">
        <v>14</v>
      </c>
      <c r="H5357">
        <v>0</v>
      </c>
      <c r="I5357" s="2"/>
      <c r="J5357" s="4">
        <v>0</v>
      </c>
      <c r="K5357" t="str">
        <f>IF((LEN(relatorio_Ananindeua[[#This Row],[CIF/CPF/CNPJ]])=14),relatorio_Ananindeua[[#This Row],[CIF/CPF/CNPJ]],relatorio_Ananindeua[[#This Row],[Coluna2]])</f>
        <v>53547249000188</v>
      </c>
      <c r="L5357" t="str">
        <f t="shared" si="84"/>
        <v>535******88</v>
      </c>
    </row>
    <row r="5358" spans="1:12" x14ac:dyDescent="0.25">
      <c r="A5358" t="s">
        <v>10714</v>
      </c>
      <c r="B5358" t="s">
        <v>10715</v>
      </c>
      <c r="C5358" t="s">
        <v>32</v>
      </c>
      <c r="D5358" s="1">
        <v>45310.170451388891</v>
      </c>
      <c r="E5358" s="18" t="s">
        <v>11</v>
      </c>
      <c r="F5358" s="13" t="s">
        <v>16</v>
      </c>
      <c r="G5358" t="s">
        <v>14</v>
      </c>
      <c r="H5358">
        <v>0</v>
      </c>
      <c r="I5358" s="2"/>
      <c r="J5358" s="4">
        <v>0</v>
      </c>
      <c r="K5358" t="str">
        <f>IF((LEN(relatorio_Ananindeua[[#This Row],[CIF/CPF/CNPJ]])=14),relatorio_Ananindeua[[#This Row],[CIF/CPF/CNPJ]],relatorio_Ananindeua[[#This Row],[Coluna2]])</f>
        <v>53549285000180</v>
      </c>
      <c r="L5358" t="str">
        <f t="shared" si="84"/>
        <v>535******80</v>
      </c>
    </row>
    <row r="5359" spans="1:12" x14ac:dyDescent="0.25">
      <c r="A5359" t="s">
        <v>10716</v>
      </c>
      <c r="B5359" t="s">
        <v>10717</v>
      </c>
      <c r="C5359" t="s">
        <v>32</v>
      </c>
      <c r="D5359" s="1">
        <v>45310.170486111114</v>
      </c>
      <c r="E5359" s="18" t="s">
        <v>11</v>
      </c>
      <c r="F5359" s="13" t="s">
        <v>16</v>
      </c>
      <c r="G5359" t="s">
        <v>14</v>
      </c>
      <c r="H5359">
        <v>0</v>
      </c>
      <c r="I5359" s="2"/>
      <c r="J5359" s="4">
        <v>0</v>
      </c>
      <c r="K5359" t="str">
        <f>IF((LEN(relatorio_Ananindeua[[#This Row],[CIF/CPF/CNPJ]])=14),relatorio_Ananindeua[[#This Row],[CIF/CPF/CNPJ]],relatorio_Ananindeua[[#This Row],[Coluna2]])</f>
        <v>53552201000168</v>
      </c>
      <c r="L5359" t="str">
        <f t="shared" si="84"/>
        <v>535******68</v>
      </c>
    </row>
    <row r="5360" spans="1:12" x14ac:dyDescent="0.25">
      <c r="A5360" t="s">
        <v>10756</v>
      </c>
      <c r="B5360" t="s">
        <v>10757</v>
      </c>
      <c r="C5360" t="s">
        <v>32</v>
      </c>
      <c r="D5360" s="1">
        <v>45310.170578703706</v>
      </c>
      <c r="E5360" s="18" t="s">
        <v>11</v>
      </c>
      <c r="F5360" s="13" t="s">
        <v>16</v>
      </c>
      <c r="G5360" t="s">
        <v>14</v>
      </c>
      <c r="H5360">
        <v>0</v>
      </c>
      <c r="I5360" s="2"/>
      <c r="J5360" s="4">
        <v>0</v>
      </c>
      <c r="K5360" t="str">
        <f>IF((LEN(relatorio_Ananindeua[[#This Row],[CIF/CPF/CNPJ]])=14),relatorio_Ananindeua[[#This Row],[CIF/CPF/CNPJ]],relatorio_Ananindeua[[#This Row],[Coluna2]])</f>
        <v>53560761000164</v>
      </c>
      <c r="L5360" t="str">
        <f t="shared" si="84"/>
        <v>535******64</v>
      </c>
    </row>
    <row r="5361" spans="1:12" x14ac:dyDescent="0.25">
      <c r="A5361" t="s">
        <v>10332</v>
      </c>
      <c r="B5361" t="s">
        <v>10333</v>
      </c>
      <c r="C5361" t="s">
        <v>34</v>
      </c>
      <c r="D5361" s="1">
        <v>45310.184247685182</v>
      </c>
      <c r="E5361" s="18" t="s">
        <v>11</v>
      </c>
      <c r="F5361" s="13" t="s">
        <v>16</v>
      </c>
      <c r="G5361" t="s">
        <v>14</v>
      </c>
      <c r="H5361">
        <v>0</v>
      </c>
      <c r="I5361" s="2"/>
      <c r="J5361" s="4">
        <v>0</v>
      </c>
      <c r="K5361" t="str">
        <f>IF((LEN(relatorio_Ananindeua[[#This Row],[CIF/CPF/CNPJ]])=14),relatorio_Ananindeua[[#This Row],[CIF/CPF/CNPJ]],relatorio_Ananindeua[[#This Row],[Coluna2]])</f>
        <v>53422403000195</v>
      </c>
      <c r="L5361" t="str">
        <f t="shared" si="84"/>
        <v>534******95</v>
      </c>
    </row>
    <row r="5362" spans="1:12" x14ac:dyDescent="0.25">
      <c r="A5362" t="s">
        <v>10742</v>
      </c>
      <c r="B5362" t="s">
        <v>10743</v>
      </c>
      <c r="C5362" t="s">
        <v>32</v>
      </c>
      <c r="D5362" s="1">
        <v>45310.184432870374</v>
      </c>
      <c r="E5362" s="18" t="s">
        <v>11</v>
      </c>
      <c r="F5362" s="13" t="s">
        <v>16</v>
      </c>
      <c r="G5362" t="s">
        <v>14</v>
      </c>
      <c r="H5362">
        <v>0</v>
      </c>
      <c r="I5362" s="2"/>
      <c r="J5362" s="4">
        <v>0</v>
      </c>
      <c r="K5362" t="str">
        <f>IF((LEN(relatorio_Ananindeua[[#This Row],[CIF/CPF/CNPJ]])=14),relatorio_Ananindeua[[#This Row],[CIF/CPF/CNPJ]],relatorio_Ananindeua[[#This Row],[Coluna2]])</f>
        <v>53557581000123</v>
      </c>
      <c r="L5362" t="str">
        <f t="shared" si="84"/>
        <v>535******23</v>
      </c>
    </row>
    <row r="5363" spans="1:12" x14ac:dyDescent="0.25">
      <c r="A5363" t="s">
        <v>10738</v>
      </c>
      <c r="B5363" t="s">
        <v>10739</v>
      </c>
      <c r="C5363" t="s">
        <v>32</v>
      </c>
      <c r="D5363" s="1">
        <v>45310.191180555557</v>
      </c>
      <c r="E5363" s="18" t="s">
        <v>11</v>
      </c>
      <c r="F5363" s="13" t="s">
        <v>16</v>
      </c>
      <c r="G5363" t="s">
        <v>14</v>
      </c>
      <c r="H5363">
        <v>0</v>
      </c>
      <c r="I5363" s="2"/>
      <c r="J5363" s="4">
        <v>0</v>
      </c>
      <c r="K5363" t="str">
        <f>IF((LEN(relatorio_Ananindeua[[#This Row],[CIF/CPF/CNPJ]])=14),relatorio_Ananindeua[[#This Row],[CIF/CPF/CNPJ]],relatorio_Ananindeua[[#This Row],[Coluna2]])</f>
        <v>53556943000161</v>
      </c>
      <c r="L5363" t="str">
        <f t="shared" si="84"/>
        <v>535******61</v>
      </c>
    </row>
    <row r="5364" spans="1:12" x14ac:dyDescent="0.25">
      <c r="A5364" t="s">
        <v>6661</v>
      </c>
      <c r="B5364" t="s">
        <v>6662</v>
      </c>
      <c r="C5364" t="s">
        <v>34</v>
      </c>
      <c r="D5364" s="1">
        <v>45310.191238425927</v>
      </c>
      <c r="E5364" s="18" t="s">
        <v>11</v>
      </c>
      <c r="F5364" s="13" t="s">
        <v>16</v>
      </c>
      <c r="G5364" t="s">
        <v>14</v>
      </c>
      <c r="H5364">
        <v>0</v>
      </c>
      <c r="I5364" s="2"/>
      <c r="J5364" s="4">
        <v>0</v>
      </c>
      <c r="K5364" t="str">
        <f>IF((LEN(relatorio_Ananindeua[[#This Row],[CIF/CPF/CNPJ]])=14),relatorio_Ananindeua[[#This Row],[CIF/CPF/CNPJ]],relatorio_Ananindeua[[#This Row],[Coluna2]])</f>
        <v>45550731000149</v>
      </c>
      <c r="L5364" t="str">
        <f t="shared" si="84"/>
        <v>455******49</v>
      </c>
    </row>
    <row r="5365" spans="1:12" x14ac:dyDescent="0.25">
      <c r="A5365" t="s">
        <v>3792</v>
      </c>
      <c r="B5365" t="s">
        <v>3793</v>
      </c>
      <c r="C5365" t="s">
        <v>34</v>
      </c>
      <c r="D5365" s="1">
        <v>45310.191261574073</v>
      </c>
      <c r="E5365" s="18" t="s">
        <v>11</v>
      </c>
      <c r="F5365" s="13" t="s">
        <v>16</v>
      </c>
      <c r="G5365" t="s">
        <v>14</v>
      </c>
      <c r="H5365">
        <v>0</v>
      </c>
      <c r="I5365" s="2"/>
      <c r="J5365" s="4">
        <v>0</v>
      </c>
      <c r="K5365" t="str">
        <f>IF((LEN(relatorio_Ananindeua[[#This Row],[CIF/CPF/CNPJ]])=14),relatorio_Ananindeua[[#This Row],[CIF/CPF/CNPJ]],relatorio_Ananindeua[[#This Row],[Coluna2]])</f>
        <v>34916504000178</v>
      </c>
      <c r="L5365" t="str">
        <f t="shared" si="84"/>
        <v>349******78</v>
      </c>
    </row>
    <row r="5366" spans="1:12" x14ac:dyDescent="0.25">
      <c r="A5366" t="s">
        <v>10728</v>
      </c>
      <c r="B5366" t="s">
        <v>10729</v>
      </c>
      <c r="C5366" t="s">
        <v>32</v>
      </c>
      <c r="D5366" s="1">
        <v>45310.198113425926</v>
      </c>
      <c r="E5366" s="18" t="s">
        <v>11</v>
      </c>
      <c r="F5366" s="13" t="s">
        <v>16</v>
      </c>
      <c r="G5366" t="s">
        <v>14</v>
      </c>
      <c r="H5366">
        <v>0</v>
      </c>
      <c r="I5366" s="2"/>
      <c r="J5366" s="4">
        <v>0</v>
      </c>
      <c r="K5366" t="str">
        <f>IF((LEN(relatorio_Ananindeua[[#This Row],[CIF/CPF/CNPJ]])=14),relatorio_Ananindeua[[#This Row],[CIF/CPF/CNPJ]],relatorio_Ananindeua[[#This Row],[Coluna2]])</f>
        <v>53555465000175</v>
      </c>
      <c r="L5366" t="str">
        <f t="shared" si="84"/>
        <v>535******75</v>
      </c>
    </row>
    <row r="5367" spans="1:12" x14ac:dyDescent="0.25">
      <c r="A5367" t="s">
        <v>10558</v>
      </c>
      <c r="B5367" t="s">
        <v>10559</v>
      </c>
      <c r="C5367" t="s">
        <v>34</v>
      </c>
      <c r="D5367" s="1">
        <v>45310.198182870372</v>
      </c>
      <c r="E5367" s="18" t="s">
        <v>11</v>
      </c>
      <c r="F5367" s="13" t="s">
        <v>16</v>
      </c>
      <c r="G5367" t="s">
        <v>14</v>
      </c>
      <c r="H5367">
        <v>0</v>
      </c>
      <c r="I5367" s="2"/>
      <c r="J5367" s="4">
        <v>0</v>
      </c>
      <c r="K5367" t="str">
        <f>IF((LEN(relatorio_Ananindeua[[#This Row],[CIF/CPF/CNPJ]])=14),relatorio_Ananindeua[[#This Row],[CIF/CPF/CNPJ]],relatorio_Ananindeua[[#This Row],[Coluna2]])</f>
        <v>53491631000117</v>
      </c>
      <c r="L5367" t="str">
        <f t="shared" si="84"/>
        <v>534******17</v>
      </c>
    </row>
    <row r="5368" spans="1:12" x14ac:dyDescent="0.25">
      <c r="A5368" t="s">
        <v>10722</v>
      </c>
      <c r="B5368" t="s">
        <v>10723</v>
      </c>
      <c r="C5368" t="s">
        <v>32</v>
      </c>
      <c r="D5368" s="1">
        <v>45310.198229166665</v>
      </c>
      <c r="E5368" s="18" t="s">
        <v>11</v>
      </c>
      <c r="F5368" s="13" t="s">
        <v>16</v>
      </c>
      <c r="G5368" t="s">
        <v>14</v>
      </c>
      <c r="H5368">
        <v>0</v>
      </c>
      <c r="I5368" s="2"/>
      <c r="J5368" s="4">
        <v>0</v>
      </c>
      <c r="K5368" t="str">
        <f>IF((LEN(relatorio_Ananindeua[[#This Row],[CIF/CPF/CNPJ]])=14),relatorio_Ananindeua[[#This Row],[CIF/CPF/CNPJ]],relatorio_Ananindeua[[#This Row],[Coluna2]])</f>
        <v>53553072000122</v>
      </c>
      <c r="L5368" t="str">
        <f t="shared" si="84"/>
        <v>535******22</v>
      </c>
    </row>
    <row r="5369" spans="1:12" x14ac:dyDescent="0.25">
      <c r="A5369" t="s">
        <v>10720</v>
      </c>
      <c r="B5369" t="s">
        <v>10721</v>
      </c>
      <c r="C5369" t="s">
        <v>34</v>
      </c>
      <c r="D5369" s="1">
        <v>45310.212002314816</v>
      </c>
      <c r="E5369" s="18" t="s">
        <v>11</v>
      </c>
      <c r="F5369" s="13" t="s">
        <v>16</v>
      </c>
      <c r="G5369" t="s">
        <v>14</v>
      </c>
      <c r="H5369">
        <v>0</v>
      </c>
      <c r="I5369" s="2"/>
      <c r="J5369" s="4">
        <v>0</v>
      </c>
      <c r="K5369" t="str">
        <f>IF((LEN(relatorio_Ananindeua[[#This Row],[CIF/CPF/CNPJ]])=14),relatorio_Ananindeua[[#This Row],[CIF/CPF/CNPJ]],relatorio_Ananindeua[[#This Row],[Coluna2]])</f>
        <v>53552711000135</v>
      </c>
      <c r="L5369" t="str">
        <f t="shared" si="84"/>
        <v>535******35</v>
      </c>
    </row>
    <row r="5370" spans="1:12" x14ac:dyDescent="0.25">
      <c r="A5370" t="s">
        <v>10744</v>
      </c>
      <c r="B5370" t="s">
        <v>10745</v>
      </c>
      <c r="C5370" t="s">
        <v>32</v>
      </c>
      <c r="D5370" s="1">
        <v>45310.212025462963</v>
      </c>
      <c r="E5370" s="18" t="s">
        <v>11</v>
      </c>
      <c r="F5370" s="13" t="s">
        <v>16</v>
      </c>
      <c r="G5370" t="s">
        <v>14</v>
      </c>
      <c r="H5370">
        <v>0</v>
      </c>
      <c r="I5370" s="2"/>
      <c r="J5370" s="4">
        <v>0</v>
      </c>
      <c r="K5370" t="str">
        <f>IF((LEN(relatorio_Ananindeua[[#This Row],[CIF/CPF/CNPJ]])=14),relatorio_Ananindeua[[#This Row],[CIF/CPF/CNPJ]],relatorio_Ananindeua[[#This Row],[Coluna2]])</f>
        <v>53558778000187</v>
      </c>
      <c r="L5370" t="str">
        <f t="shared" si="84"/>
        <v>535******87</v>
      </c>
    </row>
    <row r="5371" spans="1:12" x14ac:dyDescent="0.25">
      <c r="A5371" t="s">
        <v>10770</v>
      </c>
      <c r="B5371" t="s">
        <v>10771</v>
      </c>
      <c r="C5371" t="s">
        <v>32</v>
      </c>
      <c r="D5371" s="1">
        <v>45310.212071759262</v>
      </c>
      <c r="E5371" s="18" t="s">
        <v>11</v>
      </c>
      <c r="F5371" s="13" t="s">
        <v>16</v>
      </c>
      <c r="G5371" t="s">
        <v>14</v>
      </c>
      <c r="H5371">
        <v>0</v>
      </c>
      <c r="I5371" s="2"/>
      <c r="J5371" s="4">
        <v>0</v>
      </c>
      <c r="K5371" t="str">
        <f>IF((LEN(relatorio_Ananindeua[[#This Row],[CIF/CPF/CNPJ]])=14),relatorio_Ananindeua[[#This Row],[CIF/CPF/CNPJ]],relatorio_Ananindeua[[#This Row],[Coluna2]])</f>
        <v>53562514000105</v>
      </c>
      <c r="L5371" t="str">
        <f t="shared" si="84"/>
        <v>535******05</v>
      </c>
    </row>
    <row r="5372" spans="1:12" x14ac:dyDescent="0.25">
      <c r="A5372" t="s">
        <v>10768</v>
      </c>
      <c r="B5372" t="s">
        <v>10769</v>
      </c>
      <c r="C5372" t="s">
        <v>32</v>
      </c>
      <c r="D5372" s="1">
        <v>45310.218935185185</v>
      </c>
      <c r="E5372" s="18" t="s">
        <v>11</v>
      </c>
      <c r="F5372" s="13" t="s">
        <v>16</v>
      </c>
      <c r="G5372" t="s">
        <v>14</v>
      </c>
      <c r="H5372">
        <v>0</v>
      </c>
      <c r="I5372" s="2"/>
      <c r="J5372" s="4">
        <v>0</v>
      </c>
      <c r="K5372" t="str">
        <f>IF((LEN(relatorio_Ananindeua[[#This Row],[CIF/CPF/CNPJ]])=14),relatorio_Ananindeua[[#This Row],[CIF/CPF/CNPJ]],relatorio_Ananindeua[[#This Row],[Coluna2]])</f>
        <v>53562323000135</v>
      </c>
      <c r="L5372" t="str">
        <f t="shared" si="84"/>
        <v>535******35</v>
      </c>
    </row>
    <row r="5373" spans="1:12" x14ac:dyDescent="0.25">
      <c r="A5373" t="s">
        <v>10728</v>
      </c>
      <c r="B5373" t="s">
        <v>10729</v>
      </c>
      <c r="C5373" t="s">
        <v>34</v>
      </c>
      <c r="D5373" s="1">
        <v>45310.218958333331</v>
      </c>
      <c r="E5373" s="18" t="s">
        <v>11</v>
      </c>
      <c r="F5373" s="13" t="s">
        <v>16</v>
      </c>
      <c r="G5373" t="s">
        <v>14</v>
      </c>
      <c r="H5373">
        <v>0</v>
      </c>
      <c r="I5373" s="2"/>
      <c r="J5373" s="4">
        <v>0</v>
      </c>
      <c r="K5373" t="str">
        <f>IF((LEN(relatorio_Ananindeua[[#This Row],[CIF/CPF/CNPJ]])=14),relatorio_Ananindeua[[#This Row],[CIF/CPF/CNPJ]],relatorio_Ananindeua[[#This Row],[Coluna2]])</f>
        <v>53555465000175</v>
      </c>
      <c r="L5373" t="str">
        <f t="shared" si="84"/>
        <v>535******75</v>
      </c>
    </row>
    <row r="5374" spans="1:12" x14ac:dyDescent="0.25">
      <c r="A5374" t="s">
        <v>10736</v>
      </c>
      <c r="B5374" t="s">
        <v>10737</v>
      </c>
      <c r="C5374" t="s">
        <v>32</v>
      </c>
      <c r="D5374" s="1">
        <v>45310.218969907408</v>
      </c>
      <c r="E5374" s="18" t="s">
        <v>11</v>
      </c>
      <c r="F5374" s="13" t="s">
        <v>16</v>
      </c>
      <c r="G5374" t="s">
        <v>14</v>
      </c>
      <c r="H5374">
        <v>0</v>
      </c>
      <c r="I5374" s="2"/>
      <c r="J5374" s="4">
        <v>0</v>
      </c>
      <c r="K5374" t="str">
        <f>IF((LEN(relatorio_Ananindeua[[#This Row],[CIF/CPF/CNPJ]])=14),relatorio_Ananindeua[[#This Row],[CIF/CPF/CNPJ]],relatorio_Ananindeua[[#This Row],[Coluna2]])</f>
        <v>53556923000190</v>
      </c>
      <c r="L5374" t="str">
        <f t="shared" si="84"/>
        <v>535******90</v>
      </c>
    </row>
    <row r="5375" spans="1:12" x14ac:dyDescent="0.25">
      <c r="A5375" t="s">
        <v>4509</v>
      </c>
      <c r="B5375" t="s">
        <v>4510</v>
      </c>
      <c r="C5375" t="s">
        <v>34</v>
      </c>
      <c r="D5375" s="1">
        <v>45310.218981481485</v>
      </c>
      <c r="E5375" s="18" t="s">
        <v>11</v>
      </c>
      <c r="F5375" s="13" t="s">
        <v>16</v>
      </c>
      <c r="G5375" t="s">
        <v>14</v>
      </c>
      <c r="H5375">
        <v>0</v>
      </c>
      <c r="I5375" s="2"/>
      <c r="J5375" s="4">
        <v>0</v>
      </c>
      <c r="K5375" t="str">
        <f>IF((LEN(relatorio_Ananindeua[[#This Row],[CIF/CPF/CNPJ]])=14),relatorio_Ananindeua[[#This Row],[CIF/CPF/CNPJ]],relatorio_Ananindeua[[#This Row],[Coluna2]])</f>
        <v>37803826000107</v>
      </c>
      <c r="L5375" t="str">
        <f t="shared" si="84"/>
        <v>378******07</v>
      </c>
    </row>
    <row r="5376" spans="1:12" x14ac:dyDescent="0.25">
      <c r="A5376" t="s">
        <v>10764</v>
      </c>
      <c r="B5376" t="s">
        <v>10765</v>
      </c>
      <c r="C5376" t="s">
        <v>32</v>
      </c>
      <c r="D5376" s="1">
        <v>45310.218981481485</v>
      </c>
      <c r="E5376" s="18" t="s">
        <v>11</v>
      </c>
      <c r="F5376" s="13" t="s">
        <v>16</v>
      </c>
      <c r="G5376" t="s">
        <v>14</v>
      </c>
      <c r="H5376">
        <v>0</v>
      </c>
      <c r="I5376" s="2"/>
      <c r="J5376" s="4">
        <v>0</v>
      </c>
      <c r="K5376" t="str">
        <f>IF((LEN(relatorio_Ananindeua[[#This Row],[CIF/CPF/CNPJ]])=14),relatorio_Ananindeua[[#This Row],[CIF/CPF/CNPJ]],relatorio_Ananindeua[[#This Row],[Coluna2]])</f>
        <v>53561733000161</v>
      </c>
      <c r="L5376" t="str">
        <f t="shared" si="84"/>
        <v>535******61</v>
      </c>
    </row>
    <row r="5377" spans="1:12" x14ac:dyDescent="0.25">
      <c r="A5377" t="s">
        <v>9789</v>
      </c>
      <c r="B5377" t="s">
        <v>9790</v>
      </c>
      <c r="C5377" t="s">
        <v>34</v>
      </c>
      <c r="D5377" s="1">
        <v>45310.218993055554</v>
      </c>
      <c r="E5377" s="18" t="s">
        <v>11</v>
      </c>
      <c r="F5377" s="13" t="s">
        <v>16</v>
      </c>
      <c r="G5377" t="s">
        <v>14</v>
      </c>
      <c r="H5377">
        <v>0</v>
      </c>
      <c r="I5377" s="2"/>
      <c r="J5377" s="4">
        <v>0</v>
      </c>
      <c r="K5377" t="str">
        <f>IF((LEN(relatorio_Ananindeua[[#This Row],[CIF/CPF/CNPJ]])=14),relatorio_Ananindeua[[#This Row],[CIF/CPF/CNPJ]],relatorio_Ananindeua[[#This Row],[Coluna2]])</f>
        <v>52262264000117</v>
      </c>
      <c r="L5377" t="str">
        <f t="shared" si="84"/>
        <v>522******17</v>
      </c>
    </row>
    <row r="5378" spans="1:12" x14ac:dyDescent="0.25">
      <c r="A5378" t="s">
        <v>5048</v>
      </c>
      <c r="B5378" t="s">
        <v>5049</v>
      </c>
      <c r="C5378" t="s">
        <v>34</v>
      </c>
      <c r="D5378" s="1">
        <v>45310.219027777777</v>
      </c>
      <c r="E5378" s="18" t="s">
        <v>11</v>
      </c>
      <c r="F5378" s="13" t="s">
        <v>16</v>
      </c>
      <c r="G5378" t="s">
        <v>14</v>
      </c>
      <c r="H5378">
        <v>0</v>
      </c>
      <c r="I5378" s="2"/>
      <c r="J5378" s="4">
        <v>0</v>
      </c>
      <c r="K5378" t="str">
        <f>IF((LEN(relatorio_Ananindeua[[#This Row],[CIF/CPF/CNPJ]])=14),relatorio_Ananindeua[[#This Row],[CIF/CPF/CNPJ]],relatorio_Ananindeua[[#This Row],[Coluna2]])</f>
        <v>40456164000142</v>
      </c>
      <c r="L5378" t="str">
        <f t="shared" si="84"/>
        <v>404******42</v>
      </c>
    </row>
    <row r="5379" spans="1:12" x14ac:dyDescent="0.25">
      <c r="A5379" t="s">
        <v>10732</v>
      </c>
      <c r="B5379" t="s">
        <v>10733</v>
      </c>
      <c r="C5379" t="s">
        <v>32</v>
      </c>
      <c r="D5379" s="1">
        <v>45310.225891203707</v>
      </c>
      <c r="E5379" s="18" t="s">
        <v>11</v>
      </c>
      <c r="F5379" s="13" t="s">
        <v>16</v>
      </c>
      <c r="G5379" t="s">
        <v>14</v>
      </c>
      <c r="H5379">
        <v>0</v>
      </c>
      <c r="I5379" s="2"/>
      <c r="J5379" s="4">
        <v>0</v>
      </c>
      <c r="K5379" t="str">
        <f>IF((LEN(relatorio_Ananindeua[[#This Row],[CIF/CPF/CNPJ]])=14),relatorio_Ananindeua[[#This Row],[CIF/CPF/CNPJ]],relatorio_Ananindeua[[#This Row],[Coluna2]])</f>
        <v>53556218000193</v>
      </c>
      <c r="L5379" t="str">
        <f t="shared" si="84"/>
        <v>535******93</v>
      </c>
    </row>
    <row r="5380" spans="1:12" x14ac:dyDescent="0.25">
      <c r="A5380" t="s">
        <v>10126</v>
      </c>
      <c r="B5380" t="s">
        <v>10127</v>
      </c>
      <c r="C5380" t="s">
        <v>34</v>
      </c>
      <c r="D5380" s="1">
        <v>45310.225914351853</v>
      </c>
      <c r="E5380" s="18" t="s">
        <v>11</v>
      </c>
      <c r="F5380" s="13" t="s">
        <v>16</v>
      </c>
      <c r="G5380" t="s">
        <v>14</v>
      </c>
      <c r="H5380">
        <v>0</v>
      </c>
      <c r="I5380" s="2"/>
      <c r="J5380" s="4">
        <v>0</v>
      </c>
      <c r="K5380" t="str">
        <f>IF((LEN(relatorio_Ananindeua[[#This Row],[CIF/CPF/CNPJ]])=14),relatorio_Ananindeua[[#This Row],[CIF/CPF/CNPJ]],relatorio_Ananindeua[[#This Row],[Coluna2]])</f>
        <v>53291550000173</v>
      </c>
      <c r="L5380" t="str">
        <f t="shared" si="84"/>
        <v>532******73</v>
      </c>
    </row>
    <row r="5381" spans="1:12" x14ac:dyDescent="0.25">
      <c r="A5381" t="s">
        <v>10740</v>
      </c>
      <c r="B5381" t="s">
        <v>10741</v>
      </c>
      <c r="C5381" t="s">
        <v>32</v>
      </c>
      <c r="D5381" s="1">
        <v>45310.225983796299</v>
      </c>
      <c r="E5381" s="18" t="s">
        <v>11</v>
      </c>
      <c r="F5381" s="13" t="s">
        <v>16</v>
      </c>
      <c r="G5381" t="s">
        <v>14</v>
      </c>
      <c r="H5381">
        <v>0</v>
      </c>
      <c r="I5381" s="2"/>
      <c r="J5381" s="4">
        <v>0</v>
      </c>
      <c r="K5381" t="str">
        <f>IF((LEN(relatorio_Ananindeua[[#This Row],[CIF/CPF/CNPJ]])=14),relatorio_Ananindeua[[#This Row],[CIF/CPF/CNPJ]],relatorio_Ananindeua[[#This Row],[Coluna2]])</f>
        <v>53557295000168</v>
      </c>
      <c r="L5381" t="str">
        <f t="shared" si="84"/>
        <v>535******68</v>
      </c>
    </row>
    <row r="5382" spans="1:12" x14ac:dyDescent="0.25">
      <c r="A5382" t="s">
        <v>10758</v>
      </c>
      <c r="B5382" t="s">
        <v>10759</v>
      </c>
      <c r="C5382" t="s">
        <v>32</v>
      </c>
      <c r="D5382" s="1">
        <v>45310.226006944446</v>
      </c>
      <c r="E5382" s="18" t="s">
        <v>11</v>
      </c>
      <c r="F5382" s="13" t="s">
        <v>16</v>
      </c>
      <c r="G5382" t="s">
        <v>14</v>
      </c>
      <c r="H5382">
        <v>0</v>
      </c>
      <c r="I5382" s="2"/>
      <c r="J5382" s="4">
        <v>0</v>
      </c>
      <c r="K5382" t="str">
        <f>IF((LEN(relatorio_Ananindeua[[#This Row],[CIF/CPF/CNPJ]])=14),relatorio_Ananindeua[[#This Row],[CIF/CPF/CNPJ]],relatorio_Ananindeua[[#This Row],[Coluna2]])</f>
        <v>53560869000157</v>
      </c>
      <c r="L5382" t="str">
        <f t="shared" si="84"/>
        <v>535******57</v>
      </c>
    </row>
    <row r="5383" spans="1:12" x14ac:dyDescent="0.25">
      <c r="A5383" t="s">
        <v>10778</v>
      </c>
      <c r="B5383" t="s">
        <v>10779</v>
      </c>
      <c r="C5383" t="s">
        <v>32</v>
      </c>
      <c r="D5383" s="1">
        <v>45310.232824074075</v>
      </c>
      <c r="E5383" s="18" t="s">
        <v>11</v>
      </c>
      <c r="F5383" s="13" t="s">
        <v>16</v>
      </c>
      <c r="G5383" t="s">
        <v>14</v>
      </c>
      <c r="H5383">
        <v>0</v>
      </c>
      <c r="I5383" s="2"/>
      <c r="J5383" s="4">
        <v>0</v>
      </c>
      <c r="K5383" t="str">
        <f>IF((LEN(relatorio_Ananindeua[[#This Row],[CIF/CPF/CNPJ]])=14),relatorio_Ananindeua[[#This Row],[CIF/CPF/CNPJ]],relatorio_Ananindeua[[#This Row],[Coluna2]])</f>
        <v>53563307000167</v>
      </c>
      <c r="L5383" t="str">
        <f t="shared" si="84"/>
        <v>535******67</v>
      </c>
    </row>
    <row r="5384" spans="1:12" x14ac:dyDescent="0.25">
      <c r="A5384" t="s">
        <v>10780</v>
      </c>
      <c r="B5384" t="s">
        <v>10781</v>
      </c>
      <c r="C5384" t="s">
        <v>32</v>
      </c>
      <c r="D5384" s="1">
        <v>45310.232835648145</v>
      </c>
      <c r="E5384" s="18" t="s">
        <v>11</v>
      </c>
      <c r="F5384" s="13" t="s">
        <v>16</v>
      </c>
      <c r="G5384" t="s">
        <v>14</v>
      </c>
      <c r="H5384">
        <v>0</v>
      </c>
      <c r="I5384" s="2"/>
      <c r="J5384" s="4">
        <v>0</v>
      </c>
      <c r="K5384" t="str">
        <f>IF((LEN(relatorio_Ananindeua[[#This Row],[CIF/CPF/CNPJ]])=14),relatorio_Ananindeua[[#This Row],[CIF/CPF/CNPJ]],relatorio_Ananindeua[[#This Row],[Coluna2]])</f>
        <v>53563824000136</v>
      </c>
      <c r="L5384" t="str">
        <f t="shared" si="84"/>
        <v>535******36</v>
      </c>
    </row>
    <row r="5385" spans="1:12" x14ac:dyDescent="0.25">
      <c r="A5385" t="s">
        <v>10750</v>
      </c>
      <c r="B5385" t="s">
        <v>10751</v>
      </c>
      <c r="C5385" t="s">
        <v>32</v>
      </c>
      <c r="D5385" s="1">
        <v>45310.239895833336</v>
      </c>
      <c r="E5385" s="18" t="s">
        <v>11</v>
      </c>
      <c r="F5385" s="13" t="s">
        <v>16</v>
      </c>
      <c r="G5385" t="s">
        <v>14</v>
      </c>
      <c r="H5385">
        <v>0</v>
      </c>
      <c r="I5385" s="2"/>
      <c r="J5385" s="4">
        <v>0</v>
      </c>
      <c r="K5385" t="str">
        <f>IF((LEN(relatorio_Ananindeua[[#This Row],[CIF/CPF/CNPJ]])=14),relatorio_Ananindeua[[#This Row],[CIF/CPF/CNPJ]],relatorio_Ananindeua[[#This Row],[Coluna2]])</f>
        <v>53560299000103</v>
      </c>
      <c r="L5385" t="str">
        <f t="shared" si="84"/>
        <v>535******03</v>
      </c>
    </row>
    <row r="5386" spans="1:12" x14ac:dyDescent="0.25">
      <c r="A5386" t="s">
        <v>4191</v>
      </c>
      <c r="B5386" t="s">
        <v>4192</v>
      </c>
      <c r="C5386" t="s">
        <v>34</v>
      </c>
      <c r="D5386" s="1">
        <v>45310.239942129629</v>
      </c>
      <c r="E5386" s="18" t="s">
        <v>11</v>
      </c>
      <c r="F5386" s="13" t="s">
        <v>16</v>
      </c>
      <c r="G5386" t="s">
        <v>14</v>
      </c>
      <c r="H5386">
        <v>0</v>
      </c>
      <c r="I5386" s="2"/>
      <c r="J5386" s="4">
        <v>0</v>
      </c>
      <c r="K5386" t="str">
        <f>IF((LEN(relatorio_Ananindeua[[#This Row],[CIF/CPF/CNPJ]])=14),relatorio_Ananindeua[[#This Row],[CIF/CPF/CNPJ]],relatorio_Ananindeua[[#This Row],[Coluna2]])</f>
        <v>36607726000134</v>
      </c>
      <c r="L5386" t="str">
        <f t="shared" si="84"/>
        <v>366******34</v>
      </c>
    </row>
    <row r="5387" spans="1:12" x14ac:dyDescent="0.25">
      <c r="A5387" t="s">
        <v>795</v>
      </c>
      <c r="B5387" t="s">
        <v>796</v>
      </c>
      <c r="C5387" t="s">
        <v>34</v>
      </c>
      <c r="D5387" s="1">
        <v>45310.239953703705</v>
      </c>
      <c r="E5387" s="18" t="s">
        <v>11</v>
      </c>
      <c r="F5387" s="13" t="s">
        <v>16</v>
      </c>
      <c r="G5387" t="s">
        <v>14</v>
      </c>
      <c r="H5387">
        <v>0</v>
      </c>
      <c r="I5387" s="2"/>
      <c r="J5387" s="4">
        <v>0</v>
      </c>
      <c r="K5387" t="str">
        <f>IF((LEN(relatorio_Ananindeua[[#This Row],[CIF/CPF/CNPJ]])=14),relatorio_Ananindeua[[#This Row],[CIF/CPF/CNPJ]],relatorio_Ananindeua[[#This Row],[Coluna2]])</f>
        <v>15795562000146</v>
      </c>
      <c r="L5387" t="str">
        <f t="shared" si="84"/>
        <v>157******46</v>
      </c>
    </row>
    <row r="5388" spans="1:12" x14ac:dyDescent="0.25">
      <c r="A5388" t="s">
        <v>10730</v>
      </c>
      <c r="B5388" t="s">
        <v>10731</v>
      </c>
      <c r="C5388" t="s">
        <v>32</v>
      </c>
      <c r="D5388" s="1">
        <v>45310.239965277775</v>
      </c>
      <c r="E5388" s="18" t="s">
        <v>11</v>
      </c>
      <c r="F5388" s="13" t="s">
        <v>16</v>
      </c>
      <c r="G5388" t="s">
        <v>14</v>
      </c>
      <c r="H5388">
        <v>0</v>
      </c>
      <c r="I5388" s="2"/>
      <c r="J5388" s="4">
        <v>0</v>
      </c>
      <c r="K5388" t="str">
        <f>IF((LEN(relatorio_Ananindeua[[#This Row],[CIF/CPF/CNPJ]])=14),relatorio_Ananindeua[[#This Row],[CIF/CPF/CNPJ]],relatorio_Ananindeua[[#This Row],[Coluna2]])</f>
        <v>53555740000150</v>
      </c>
      <c r="L5388" t="str">
        <f t="shared" si="84"/>
        <v>535******50</v>
      </c>
    </row>
    <row r="5389" spans="1:12" x14ac:dyDescent="0.25">
      <c r="A5389" t="s">
        <v>10718</v>
      </c>
      <c r="B5389" t="s">
        <v>10719</v>
      </c>
      <c r="C5389" t="s">
        <v>32</v>
      </c>
      <c r="D5389" s="1">
        <v>45310.246747685182</v>
      </c>
      <c r="E5389" s="18" t="s">
        <v>11</v>
      </c>
      <c r="F5389" s="13" t="s">
        <v>16</v>
      </c>
      <c r="G5389" t="s">
        <v>14</v>
      </c>
      <c r="H5389">
        <v>0</v>
      </c>
      <c r="I5389" s="2"/>
      <c r="J5389" s="4">
        <v>0</v>
      </c>
      <c r="K5389" t="str">
        <f>IF((LEN(relatorio_Ananindeua[[#This Row],[CIF/CPF/CNPJ]])=14),relatorio_Ananindeua[[#This Row],[CIF/CPF/CNPJ]],relatorio_Ananindeua[[#This Row],[Coluna2]])</f>
        <v>53552577000172</v>
      </c>
      <c r="L5389" t="str">
        <f t="shared" si="84"/>
        <v>535******72</v>
      </c>
    </row>
    <row r="5390" spans="1:12" x14ac:dyDescent="0.25">
      <c r="A5390" t="s">
        <v>10720</v>
      </c>
      <c r="B5390" t="s">
        <v>10721</v>
      </c>
      <c r="C5390" t="s">
        <v>32</v>
      </c>
      <c r="D5390" s="1">
        <v>45310.246747685182</v>
      </c>
      <c r="E5390" s="18" t="s">
        <v>11</v>
      </c>
      <c r="F5390" s="13" t="s">
        <v>16</v>
      </c>
      <c r="G5390" t="s">
        <v>14</v>
      </c>
      <c r="H5390">
        <v>0</v>
      </c>
      <c r="I5390" s="2"/>
      <c r="J5390" s="4">
        <v>0</v>
      </c>
      <c r="K5390" t="str">
        <f>IF((LEN(relatorio_Ananindeua[[#This Row],[CIF/CPF/CNPJ]])=14),relatorio_Ananindeua[[#This Row],[CIF/CPF/CNPJ]],relatorio_Ananindeua[[#This Row],[Coluna2]])</f>
        <v>53552711000135</v>
      </c>
      <c r="L5390" t="str">
        <f t="shared" si="84"/>
        <v>535******35</v>
      </c>
    </row>
    <row r="5391" spans="1:12" x14ac:dyDescent="0.25">
      <c r="A5391" t="s">
        <v>10748</v>
      </c>
      <c r="B5391" t="s">
        <v>10749</v>
      </c>
      <c r="C5391" t="s">
        <v>32</v>
      </c>
      <c r="D5391" s="1">
        <v>45310.330046296294</v>
      </c>
      <c r="E5391" s="18" t="s">
        <v>11</v>
      </c>
      <c r="F5391" s="13" t="s">
        <v>16</v>
      </c>
      <c r="G5391" t="s">
        <v>14</v>
      </c>
      <c r="H5391">
        <v>0</v>
      </c>
      <c r="I5391" s="2"/>
      <c r="J5391" s="4">
        <v>0</v>
      </c>
      <c r="K5391" t="str">
        <f>IF((LEN(relatorio_Ananindeua[[#This Row],[CIF/CPF/CNPJ]])=14),relatorio_Ananindeua[[#This Row],[CIF/CPF/CNPJ]],relatorio_Ananindeua[[#This Row],[Coluna2]])</f>
        <v>53559801000158</v>
      </c>
      <c r="L5391" t="str">
        <f t="shared" si="84"/>
        <v>535******58</v>
      </c>
    </row>
    <row r="5392" spans="1:12" x14ac:dyDescent="0.25">
      <c r="A5392" t="s">
        <v>10782</v>
      </c>
      <c r="B5392" t="s">
        <v>10783</v>
      </c>
      <c r="C5392" t="s">
        <v>32</v>
      </c>
      <c r="D5392" s="1">
        <v>45310.330057870371</v>
      </c>
      <c r="E5392" s="18" t="s">
        <v>11</v>
      </c>
      <c r="F5392" s="13" t="s">
        <v>16</v>
      </c>
      <c r="G5392" t="s">
        <v>14</v>
      </c>
      <c r="H5392">
        <v>0</v>
      </c>
      <c r="I5392" s="2"/>
      <c r="J5392" s="4">
        <v>0</v>
      </c>
      <c r="K5392" t="str">
        <f>IF((LEN(relatorio_Ananindeua[[#This Row],[CIF/CPF/CNPJ]])=14),relatorio_Ananindeua[[#This Row],[CIF/CPF/CNPJ]],relatorio_Ananindeua[[#This Row],[Coluna2]])</f>
        <v>53563858000120</v>
      </c>
      <c r="L5392" t="str">
        <f t="shared" si="84"/>
        <v>535******20</v>
      </c>
    </row>
    <row r="5393" spans="1:12" x14ac:dyDescent="0.25">
      <c r="A5393" t="s">
        <v>2008</v>
      </c>
      <c r="B5393" t="s">
        <v>2009</v>
      </c>
      <c r="C5393" t="s">
        <v>17</v>
      </c>
      <c r="D5393" s="1">
        <v>45310.529733796298</v>
      </c>
      <c r="E5393" s="18" t="s">
        <v>11</v>
      </c>
      <c r="F5393" s="13" t="s">
        <v>16</v>
      </c>
      <c r="G5393" t="s">
        <v>14</v>
      </c>
      <c r="H5393">
        <v>0</v>
      </c>
      <c r="I5393" s="2"/>
      <c r="J5393" s="4">
        <v>0</v>
      </c>
      <c r="K5393" t="str">
        <f>IF((LEN(relatorio_Ananindeua[[#This Row],[CIF/CPF/CNPJ]])=14),relatorio_Ananindeua[[#This Row],[CIF/CPF/CNPJ]],relatorio_Ananindeua[[#This Row],[Coluna2]])</f>
        <v>26414426000185</v>
      </c>
      <c r="L5393" t="str">
        <f t="shared" si="84"/>
        <v>264******85</v>
      </c>
    </row>
    <row r="5394" spans="1:12" x14ac:dyDescent="0.25">
      <c r="A5394" t="s">
        <v>6075</v>
      </c>
      <c r="B5394" t="s">
        <v>6076</v>
      </c>
      <c r="C5394" t="s">
        <v>17</v>
      </c>
      <c r="D5394" s="1">
        <v>45310.550196759257</v>
      </c>
      <c r="E5394" s="18" t="s">
        <v>11</v>
      </c>
      <c r="F5394" s="13" t="s">
        <v>16</v>
      </c>
      <c r="G5394" t="s">
        <v>14</v>
      </c>
      <c r="H5394">
        <v>0</v>
      </c>
      <c r="I5394" s="2"/>
      <c r="J5394" s="4">
        <v>0</v>
      </c>
      <c r="K5394" t="str">
        <f>IF((LEN(relatorio_Ananindeua[[#This Row],[CIF/CPF/CNPJ]])=14),relatorio_Ananindeua[[#This Row],[CIF/CPF/CNPJ]],relatorio_Ananindeua[[#This Row],[Coluna2]])</f>
        <v>43787255000159</v>
      </c>
      <c r="L5394" t="str">
        <f t="shared" ref="L5394:L5457" si="85">_xlfn.CONCAT(LEFT(A5394,3),REPT("*",6),RIGHT(A5394,2))</f>
        <v>437******59</v>
      </c>
    </row>
    <row r="5395" spans="1:12" x14ac:dyDescent="0.25">
      <c r="A5395" t="s">
        <v>956</v>
      </c>
      <c r="B5395" t="s">
        <v>957</v>
      </c>
      <c r="C5395" t="s">
        <v>21</v>
      </c>
      <c r="D5395" s="1">
        <v>45310.674004629633</v>
      </c>
      <c r="E5395" s="18" t="s">
        <v>11</v>
      </c>
      <c r="F5395" s="13" t="s">
        <v>19</v>
      </c>
      <c r="G5395" t="s">
        <v>13496</v>
      </c>
      <c r="H5395">
        <v>0</v>
      </c>
      <c r="I5395" s="2"/>
      <c r="J5395" s="4">
        <v>7.5</v>
      </c>
      <c r="K5395" t="str">
        <f>IF((LEN(relatorio_Ananindeua[[#This Row],[CIF/CPF/CNPJ]])=14),relatorio_Ananindeua[[#This Row],[CIF/CPF/CNPJ]],relatorio_Ananindeua[[#This Row],[Coluna2]])</f>
        <v>17454167000125</v>
      </c>
      <c r="L5395" t="str">
        <f t="shared" si="85"/>
        <v>174******25</v>
      </c>
    </row>
    <row r="5396" spans="1:12" x14ac:dyDescent="0.25">
      <c r="A5396" t="s">
        <v>2969</v>
      </c>
      <c r="B5396" t="s">
        <v>2970</v>
      </c>
      <c r="C5396" t="s">
        <v>17</v>
      </c>
      <c r="D5396" s="1">
        <v>45310.817233796297</v>
      </c>
      <c r="E5396" s="18" t="s">
        <v>11</v>
      </c>
      <c r="F5396" s="13" t="s">
        <v>16</v>
      </c>
      <c r="G5396" t="s">
        <v>14</v>
      </c>
      <c r="H5396">
        <v>0</v>
      </c>
      <c r="I5396" s="2"/>
      <c r="J5396" s="4">
        <v>0</v>
      </c>
      <c r="K5396" t="str">
        <f>IF((LEN(relatorio_Ananindeua[[#This Row],[CIF/CPF/CNPJ]])=14),relatorio_Ananindeua[[#This Row],[CIF/CPF/CNPJ]],relatorio_Ananindeua[[#This Row],[Coluna2]])</f>
        <v>31255749000103</v>
      </c>
      <c r="L5396" t="str">
        <f t="shared" si="85"/>
        <v>312******03</v>
      </c>
    </row>
    <row r="5397" spans="1:12" x14ac:dyDescent="0.25">
      <c r="A5397" t="s">
        <v>10686</v>
      </c>
      <c r="B5397" t="s">
        <v>10687</v>
      </c>
      <c r="C5397" t="s">
        <v>34</v>
      </c>
      <c r="D5397" s="1">
        <v>45311.038437499999</v>
      </c>
      <c r="E5397" s="18" t="s">
        <v>11</v>
      </c>
      <c r="F5397" s="13" t="s">
        <v>16</v>
      </c>
      <c r="G5397" t="s">
        <v>14</v>
      </c>
      <c r="H5397">
        <v>0</v>
      </c>
      <c r="I5397" s="2"/>
      <c r="J5397" s="4">
        <v>0</v>
      </c>
      <c r="K5397" t="str">
        <f>IF((LEN(relatorio_Ananindeua[[#This Row],[CIF/CPF/CNPJ]])=14),relatorio_Ananindeua[[#This Row],[CIF/CPF/CNPJ]],relatorio_Ananindeua[[#This Row],[Coluna2]])</f>
        <v>53535684000192</v>
      </c>
      <c r="L5397" t="str">
        <f t="shared" si="85"/>
        <v>535******92</v>
      </c>
    </row>
    <row r="5398" spans="1:12" x14ac:dyDescent="0.25">
      <c r="A5398" t="s">
        <v>10806</v>
      </c>
      <c r="B5398" t="s">
        <v>10807</v>
      </c>
      <c r="C5398" t="s">
        <v>32</v>
      </c>
      <c r="D5398" s="1">
        <v>45311.038472222222</v>
      </c>
      <c r="E5398" s="18" t="s">
        <v>11</v>
      </c>
      <c r="F5398" s="13" t="s">
        <v>16</v>
      </c>
      <c r="G5398" t="s">
        <v>14</v>
      </c>
      <c r="H5398">
        <v>0</v>
      </c>
      <c r="I5398" s="2"/>
      <c r="J5398" s="4">
        <v>0</v>
      </c>
      <c r="K5398" t="str">
        <f>IF((LEN(relatorio_Ananindeua[[#This Row],[CIF/CPF/CNPJ]])=14),relatorio_Ananindeua[[#This Row],[CIF/CPF/CNPJ]],relatorio_Ananindeua[[#This Row],[Coluna2]])</f>
        <v>53579403000101</v>
      </c>
      <c r="L5398" t="str">
        <f t="shared" si="85"/>
        <v>535******01</v>
      </c>
    </row>
    <row r="5399" spans="1:12" x14ac:dyDescent="0.25">
      <c r="A5399" t="s">
        <v>10786</v>
      </c>
      <c r="B5399" t="s">
        <v>10787</v>
      </c>
      <c r="C5399" t="s">
        <v>32</v>
      </c>
      <c r="D5399" s="1">
        <v>45311.045324074075</v>
      </c>
      <c r="E5399" s="18" t="s">
        <v>11</v>
      </c>
      <c r="F5399" s="13" t="s">
        <v>16</v>
      </c>
      <c r="G5399" t="s">
        <v>14</v>
      </c>
      <c r="H5399">
        <v>0</v>
      </c>
      <c r="I5399" s="2"/>
      <c r="J5399" s="4">
        <v>0</v>
      </c>
      <c r="K5399" t="str">
        <f>IF((LEN(relatorio_Ananindeua[[#This Row],[CIF/CPF/CNPJ]])=14),relatorio_Ananindeua[[#This Row],[CIF/CPF/CNPJ]],relatorio_Ananindeua[[#This Row],[Coluna2]])</f>
        <v>53566794000111</v>
      </c>
      <c r="L5399" t="str">
        <f t="shared" si="85"/>
        <v>535******11</v>
      </c>
    </row>
    <row r="5400" spans="1:12" x14ac:dyDescent="0.25">
      <c r="A5400" t="s">
        <v>6569</v>
      </c>
      <c r="B5400" t="s">
        <v>6570</v>
      </c>
      <c r="C5400" t="s">
        <v>34</v>
      </c>
      <c r="D5400" s="1">
        <v>45311.045381944445</v>
      </c>
      <c r="E5400" s="18" t="s">
        <v>11</v>
      </c>
      <c r="F5400" s="13" t="s">
        <v>16</v>
      </c>
      <c r="G5400" t="s">
        <v>14</v>
      </c>
      <c r="H5400">
        <v>0</v>
      </c>
      <c r="I5400" s="2"/>
      <c r="J5400" s="4">
        <v>0</v>
      </c>
      <c r="K5400" t="str">
        <f>IF((LEN(relatorio_Ananindeua[[#This Row],[CIF/CPF/CNPJ]])=14),relatorio_Ananindeua[[#This Row],[CIF/CPF/CNPJ]],relatorio_Ananindeua[[#This Row],[Coluna2]])</f>
        <v>45332879000107</v>
      </c>
      <c r="L5400" t="str">
        <f t="shared" si="85"/>
        <v>453******07</v>
      </c>
    </row>
    <row r="5401" spans="1:12" x14ac:dyDescent="0.25">
      <c r="A5401" t="s">
        <v>10784</v>
      </c>
      <c r="B5401" t="s">
        <v>10785</v>
      </c>
      <c r="C5401" t="s">
        <v>32</v>
      </c>
      <c r="D5401" s="1">
        <v>45311.052453703705</v>
      </c>
      <c r="E5401" s="18" t="s">
        <v>11</v>
      </c>
      <c r="F5401" s="13" t="s">
        <v>16</v>
      </c>
      <c r="G5401" t="s">
        <v>14</v>
      </c>
      <c r="H5401">
        <v>0</v>
      </c>
      <c r="I5401" s="2"/>
      <c r="J5401" s="4">
        <v>0</v>
      </c>
      <c r="K5401" t="str">
        <f>IF((LEN(relatorio_Ananindeua[[#This Row],[CIF/CPF/CNPJ]])=14),relatorio_Ananindeua[[#This Row],[CIF/CPF/CNPJ]],relatorio_Ananindeua[[#This Row],[Coluna2]])</f>
        <v>53565913000111</v>
      </c>
      <c r="L5401" t="str">
        <f t="shared" si="85"/>
        <v>535******11</v>
      </c>
    </row>
    <row r="5402" spans="1:12" x14ac:dyDescent="0.25">
      <c r="A5402" t="s">
        <v>10046</v>
      </c>
      <c r="B5402" t="s">
        <v>10047</v>
      </c>
      <c r="C5402" t="s">
        <v>34</v>
      </c>
      <c r="D5402" s="1">
        <v>45311.059212962966</v>
      </c>
      <c r="E5402" s="18" t="s">
        <v>11</v>
      </c>
      <c r="F5402" s="13" t="s">
        <v>16</v>
      </c>
      <c r="G5402" t="s">
        <v>14</v>
      </c>
      <c r="H5402">
        <v>0</v>
      </c>
      <c r="I5402" s="2"/>
      <c r="J5402" s="4">
        <v>0</v>
      </c>
      <c r="K5402" t="str">
        <f>IF((LEN(relatorio_Ananindeua[[#This Row],[CIF/CPF/CNPJ]])=14),relatorio_Ananindeua[[#This Row],[CIF/CPF/CNPJ]],relatorio_Ananindeua[[#This Row],[Coluna2]])</f>
        <v>52967617000184</v>
      </c>
      <c r="L5402" t="str">
        <f t="shared" si="85"/>
        <v>529******84</v>
      </c>
    </row>
    <row r="5403" spans="1:12" x14ac:dyDescent="0.25">
      <c r="A5403" t="s">
        <v>10804</v>
      </c>
      <c r="B5403" t="s">
        <v>10805</v>
      </c>
      <c r="C5403" t="s">
        <v>32</v>
      </c>
      <c r="D5403" s="1">
        <v>45311.059236111112</v>
      </c>
      <c r="E5403" s="18" t="s">
        <v>11</v>
      </c>
      <c r="F5403" s="13" t="s">
        <v>16</v>
      </c>
      <c r="G5403" t="s">
        <v>14</v>
      </c>
      <c r="H5403">
        <v>0</v>
      </c>
      <c r="I5403" s="2"/>
      <c r="J5403" s="4">
        <v>0</v>
      </c>
      <c r="K5403" t="str">
        <f>IF((LEN(relatorio_Ananindeua[[#This Row],[CIF/CPF/CNPJ]])=14),relatorio_Ananindeua[[#This Row],[CIF/CPF/CNPJ]],relatorio_Ananindeua[[#This Row],[Coluna2]])</f>
        <v>53578995000139</v>
      </c>
      <c r="L5403" t="str">
        <f t="shared" si="85"/>
        <v>535******39</v>
      </c>
    </row>
    <row r="5404" spans="1:12" x14ac:dyDescent="0.25">
      <c r="A5404" t="s">
        <v>9322</v>
      </c>
      <c r="B5404" t="s">
        <v>9323</v>
      </c>
      <c r="C5404" t="s">
        <v>34</v>
      </c>
      <c r="D5404" s="1">
        <v>45311.073113425926</v>
      </c>
      <c r="E5404" s="18" t="s">
        <v>11</v>
      </c>
      <c r="F5404" s="13" t="s">
        <v>16</v>
      </c>
      <c r="G5404" t="s">
        <v>14</v>
      </c>
      <c r="H5404">
        <v>0</v>
      </c>
      <c r="I5404" s="2"/>
      <c r="J5404" s="4">
        <v>0</v>
      </c>
      <c r="K5404" t="str">
        <f>IF((LEN(relatorio_Ananindeua[[#This Row],[CIF/CPF/CNPJ]])=14),relatorio_Ananindeua[[#This Row],[CIF/CPF/CNPJ]],relatorio_Ananindeua[[#This Row],[Coluna2]])</f>
        <v>51190683000128</v>
      </c>
      <c r="L5404" t="str">
        <f t="shared" si="85"/>
        <v>511******28</v>
      </c>
    </row>
    <row r="5405" spans="1:12" x14ac:dyDescent="0.25">
      <c r="A5405" t="s">
        <v>10792</v>
      </c>
      <c r="B5405" t="s">
        <v>10793</v>
      </c>
      <c r="C5405" t="s">
        <v>32</v>
      </c>
      <c r="D5405" s="1">
        <v>45311.073136574072</v>
      </c>
      <c r="E5405" s="18" t="s">
        <v>11</v>
      </c>
      <c r="F5405" s="13" t="s">
        <v>16</v>
      </c>
      <c r="G5405" t="s">
        <v>14</v>
      </c>
      <c r="H5405">
        <v>0</v>
      </c>
      <c r="I5405" s="2"/>
      <c r="J5405" s="4">
        <v>0</v>
      </c>
      <c r="K5405" t="str">
        <f>IF((LEN(relatorio_Ananindeua[[#This Row],[CIF/CPF/CNPJ]])=14),relatorio_Ananindeua[[#This Row],[CIF/CPF/CNPJ]],relatorio_Ananindeua[[#This Row],[Coluna2]])</f>
        <v>53568491000138</v>
      </c>
      <c r="L5405" t="str">
        <f t="shared" si="85"/>
        <v>535******38</v>
      </c>
    </row>
    <row r="5406" spans="1:12" x14ac:dyDescent="0.25">
      <c r="A5406" t="s">
        <v>10798</v>
      </c>
      <c r="B5406" t="s">
        <v>10799</v>
      </c>
      <c r="C5406" t="s">
        <v>32</v>
      </c>
      <c r="D5406" s="1">
        <v>45311.073148148149</v>
      </c>
      <c r="E5406" s="18" t="s">
        <v>11</v>
      </c>
      <c r="F5406" s="13" t="s">
        <v>16</v>
      </c>
      <c r="G5406" t="s">
        <v>14</v>
      </c>
      <c r="H5406">
        <v>0</v>
      </c>
      <c r="I5406" s="2"/>
      <c r="J5406" s="4">
        <v>0</v>
      </c>
      <c r="K5406" t="str">
        <f>IF((LEN(relatorio_Ananindeua[[#This Row],[CIF/CPF/CNPJ]])=14),relatorio_Ananindeua[[#This Row],[CIF/CPF/CNPJ]],relatorio_Ananindeua[[#This Row],[Coluna2]])</f>
        <v>53574005000194</v>
      </c>
      <c r="L5406" t="str">
        <f t="shared" si="85"/>
        <v>535******94</v>
      </c>
    </row>
    <row r="5407" spans="1:12" x14ac:dyDescent="0.25">
      <c r="A5407" t="s">
        <v>10810</v>
      </c>
      <c r="B5407" t="s">
        <v>10811</v>
      </c>
      <c r="C5407" t="s">
        <v>32</v>
      </c>
      <c r="D5407" s="1">
        <v>45311.260613425926</v>
      </c>
      <c r="E5407" s="18" t="s">
        <v>11</v>
      </c>
      <c r="F5407" s="13" t="s">
        <v>16</v>
      </c>
      <c r="G5407" t="s">
        <v>14</v>
      </c>
      <c r="H5407">
        <v>0</v>
      </c>
      <c r="I5407" s="2"/>
      <c r="J5407" s="4">
        <v>0</v>
      </c>
      <c r="K5407" t="str">
        <f>IF((LEN(relatorio_Ananindeua[[#This Row],[CIF/CPF/CNPJ]])=14),relatorio_Ananindeua[[#This Row],[CIF/CPF/CNPJ]],relatorio_Ananindeua[[#This Row],[Coluna2]])</f>
        <v>53579656000177</v>
      </c>
      <c r="L5407" t="str">
        <f t="shared" si="85"/>
        <v>535******77</v>
      </c>
    </row>
    <row r="5408" spans="1:12" x14ac:dyDescent="0.25">
      <c r="A5408" t="s">
        <v>10808</v>
      </c>
      <c r="B5408" t="s">
        <v>10809</v>
      </c>
      <c r="C5408" t="s">
        <v>32</v>
      </c>
      <c r="D5408" s="1">
        <v>45311.260682870372</v>
      </c>
      <c r="E5408" s="18" t="s">
        <v>11</v>
      </c>
      <c r="F5408" s="13" t="s">
        <v>16</v>
      </c>
      <c r="G5408" t="s">
        <v>14</v>
      </c>
      <c r="H5408">
        <v>0</v>
      </c>
      <c r="I5408" s="2"/>
      <c r="J5408" s="4">
        <v>0</v>
      </c>
      <c r="K5408" t="str">
        <f>IF((LEN(relatorio_Ananindeua[[#This Row],[CIF/CPF/CNPJ]])=14),relatorio_Ananindeua[[#This Row],[CIF/CPF/CNPJ]],relatorio_Ananindeua[[#This Row],[Coluna2]])</f>
        <v>53579435000107</v>
      </c>
      <c r="L5408" t="str">
        <f t="shared" si="85"/>
        <v>535******07</v>
      </c>
    </row>
    <row r="5409" spans="1:12" x14ac:dyDescent="0.25">
      <c r="A5409" t="s">
        <v>5708</v>
      </c>
      <c r="B5409" t="s">
        <v>5709</v>
      </c>
      <c r="C5409" t="s">
        <v>34</v>
      </c>
      <c r="D5409" s="1">
        <v>45311.27449074074</v>
      </c>
      <c r="E5409" s="18" t="s">
        <v>11</v>
      </c>
      <c r="F5409" s="13" t="s">
        <v>16</v>
      </c>
      <c r="G5409" t="s">
        <v>14</v>
      </c>
      <c r="H5409">
        <v>0</v>
      </c>
      <c r="I5409" s="2"/>
      <c r="J5409" s="4">
        <v>0</v>
      </c>
      <c r="K5409" t="str">
        <f>IF((LEN(relatorio_Ananindeua[[#This Row],[CIF/CPF/CNPJ]])=14),relatorio_Ananindeua[[#This Row],[CIF/CPF/CNPJ]],relatorio_Ananindeua[[#This Row],[Coluna2]])</f>
        <v>42555265000104</v>
      </c>
      <c r="L5409" t="str">
        <f t="shared" si="85"/>
        <v>425******04</v>
      </c>
    </row>
    <row r="5410" spans="1:12" x14ac:dyDescent="0.25">
      <c r="A5410" t="s">
        <v>10794</v>
      </c>
      <c r="B5410" t="s">
        <v>10795</v>
      </c>
      <c r="C5410" t="s">
        <v>32</v>
      </c>
      <c r="D5410" s="1">
        <v>45311.281458333331</v>
      </c>
      <c r="E5410" s="18" t="s">
        <v>11</v>
      </c>
      <c r="F5410" s="13" t="s">
        <v>16</v>
      </c>
      <c r="G5410" t="s">
        <v>14</v>
      </c>
      <c r="H5410">
        <v>0</v>
      </c>
      <c r="I5410" s="2"/>
      <c r="J5410" s="4">
        <v>0</v>
      </c>
      <c r="K5410" t="str">
        <f>IF((LEN(relatorio_Ananindeua[[#This Row],[CIF/CPF/CNPJ]])=14),relatorio_Ananindeua[[#This Row],[CIF/CPF/CNPJ]],relatorio_Ananindeua[[#This Row],[Coluna2]])</f>
        <v>53570761000145</v>
      </c>
      <c r="L5410" t="str">
        <f t="shared" si="85"/>
        <v>535******45</v>
      </c>
    </row>
    <row r="5411" spans="1:12" x14ac:dyDescent="0.25">
      <c r="A5411" t="s">
        <v>10800</v>
      </c>
      <c r="B5411" t="s">
        <v>10801</v>
      </c>
      <c r="C5411" t="s">
        <v>32</v>
      </c>
      <c r="D5411" s="1">
        <v>45311.281481481485</v>
      </c>
      <c r="E5411" s="18" t="s">
        <v>11</v>
      </c>
      <c r="F5411" s="13" t="s">
        <v>16</v>
      </c>
      <c r="G5411" t="s">
        <v>14</v>
      </c>
      <c r="H5411">
        <v>0</v>
      </c>
      <c r="I5411" s="2"/>
      <c r="J5411" s="4">
        <v>0</v>
      </c>
      <c r="K5411" t="str">
        <f>IF((LEN(relatorio_Ananindeua[[#This Row],[CIF/CPF/CNPJ]])=14),relatorio_Ananindeua[[#This Row],[CIF/CPF/CNPJ]],relatorio_Ananindeua[[#This Row],[Coluna2]])</f>
        <v>53577578000171</v>
      </c>
      <c r="L5411" t="str">
        <f t="shared" si="85"/>
        <v>535******71</v>
      </c>
    </row>
    <row r="5412" spans="1:12" x14ac:dyDescent="0.25">
      <c r="A5412" t="s">
        <v>9046</v>
      </c>
      <c r="B5412" t="s">
        <v>9047</v>
      </c>
      <c r="C5412" t="s">
        <v>34</v>
      </c>
      <c r="D5412" s="1">
        <v>45311.288391203707</v>
      </c>
      <c r="E5412" s="18" t="s">
        <v>11</v>
      </c>
      <c r="F5412" s="13" t="s">
        <v>16</v>
      </c>
      <c r="G5412" t="s">
        <v>14</v>
      </c>
      <c r="H5412">
        <v>0</v>
      </c>
      <c r="I5412" s="2"/>
      <c r="J5412" s="4">
        <v>0</v>
      </c>
      <c r="K5412" t="str">
        <f>IF((LEN(relatorio_Ananindeua[[#This Row],[CIF/CPF/CNPJ]])=14),relatorio_Ananindeua[[#This Row],[CIF/CPF/CNPJ]],relatorio_Ananindeua[[#This Row],[Coluna2]])</f>
        <v>50742440000192</v>
      </c>
      <c r="L5412" t="str">
        <f t="shared" si="85"/>
        <v>507******92</v>
      </c>
    </row>
    <row r="5413" spans="1:12" x14ac:dyDescent="0.25">
      <c r="A5413" t="s">
        <v>6651</v>
      </c>
      <c r="B5413" t="s">
        <v>6652</v>
      </c>
      <c r="C5413" t="s">
        <v>34</v>
      </c>
      <c r="D5413" s="1">
        <v>45311.302349537036</v>
      </c>
      <c r="E5413" s="18" t="s">
        <v>11</v>
      </c>
      <c r="F5413" s="13" t="s">
        <v>16</v>
      </c>
      <c r="G5413" t="s">
        <v>14</v>
      </c>
      <c r="H5413">
        <v>0</v>
      </c>
      <c r="I5413" s="2"/>
      <c r="J5413" s="4">
        <v>0</v>
      </c>
      <c r="K5413" t="str">
        <f>IF((LEN(relatorio_Ananindeua[[#This Row],[CIF/CPF/CNPJ]])=14),relatorio_Ananindeua[[#This Row],[CIF/CPF/CNPJ]],relatorio_Ananindeua[[#This Row],[Coluna2]])</f>
        <v>45515994000117</v>
      </c>
      <c r="L5413" t="str">
        <f t="shared" si="85"/>
        <v>455******17</v>
      </c>
    </row>
    <row r="5414" spans="1:12" x14ac:dyDescent="0.25">
      <c r="A5414" t="s">
        <v>10796</v>
      </c>
      <c r="B5414" t="s">
        <v>10797</v>
      </c>
      <c r="C5414" t="s">
        <v>32</v>
      </c>
      <c r="D5414" s="1">
        <v>45311.302418981482</v>
      </c>
      <c r="E5414" s="18" t="s">
        <v>11</v>
      </c>
      <c r="F5414" s="13" t="s">
        <v>16</v>
      </c>
      <c r="G5414" t="s">
        <v>14</v>
      </c>
      <c r="H5414">
        <v>0</v>
      </c>
      <c r="I5414" s="2"/>
      <c r="J5414" s="4">
        <v>0</v>
      </c>
      <c r="K5414" t="str">
        <f>IF((LEN(relatorio_Ananindeua[[#This Row],[CIF/CPF/CNPJ]])=14),relatorio_Ananindeua[[#This Row],[CIF/CPF/CNPJ]],relatorio_Ananindeua[[#This Row],[Coluna2]])</f>
        <v>53571514000163</v>
      </c>
      <c r="L5414" t="str">
        <f t="shared" si="85"/>
        <v>535******63</v>
      </c>
    </row>
    <row r="5415" spans="1:12" x14ac:dyDescent="0.25">
      <c r="A5415" t="s">
        <v>10788</v>
      </c>
      <c r="B5415" t="s">
        <v>10789</v>
      </c>
      <c r="C5415" t="s">
        <v>32</v>
      </c>
      <c r="D5415" s="1">
        <v>45311.309236111112</v>
      </c>
      <c r="E5415" s="18" t="s">
        <v>11</v>
      </c>
      <c r="F5415" s="13" t="s">
        <v>16</v>
      </c>
      <c r="G5415" t="s">
        <v>14</v>
      </c>
      <c r="H5415">
        <v>0</v>
      </c>
      <c r="I5415" s="2"/>
      <c r="J5415" s="4">
        <v>0</v>
      </c>
      <c r="K5415" t="str">
        <f>IF((LEN(relatorio_Ananindeua[[#This Row],[CIF/CPF/CNPJ]])=14),relatorio_Ananindeua[[#This Row],[CIF/CPF/CNPJ]],relatorio_Ananindeua[[#This Row],[Coluna2]])</f>
        <v>53567271000190</v>
      </c>
      <c r="L5415" t="str">
        <f t="shared" si="85"/>
        <v>535******90</v>
      </c>
    </row>
    <row r="5416" spans="1:12" x14ac:dyDescent="0.25">
      <c r="A5416" t="s">
        <v>10802</v>
      </c>
      <c r="B5416" t="s">
        <v>10803</v>
      </c>
      <c r="C5416" t="s">
        <v>32</v>
      </c>
      <c r="D5416" s="1">
        <v>45311.309421296297</v>
      </c>
      <c r="E5416" s="18" t="s">
        <v>11</v>
      </c>
      <c r="F5416" s="13" t="s">
        <v>16</v>
      </c>
      <c r="G5416" t="s">
        <v>14</v>
      </c>
      <c r="H5416">
        <v>0</v>
      </c>
      <c r="I5416" s="2"/>
      <c r="J5416" s="4">
        <v>0</v>
      </c>
      <c r="K5416" t="str">
        <f>IF((LEN(relatorio_Ananindeua[[#This Row],[CIF/CPF/CNPJ]])=14),relatorio_Ananindeua[[#This Row],[CIF/CPF/CNPJ]],relatorio_Ananindeua[[#This Row],[Coluna2]])</f>
        <v>53578917000134</v>
      </c>
      <c r="L5416" t="str">
        <f t="shared" si="85"/>
        <v>535******34</v>
      </c>
    </row>
    <row r="5417" spans="1:12" x14ac:dyDescent="0.25">
      <c r="A5417" t="s">
        <v>10790</v>
      </c>
      <c r="B5417" t="s">
        <v>10791</v>
      </c>
      <c r="C5417" t="s">
        <v>32</v>
      </c>
      <c r="D5417" s="1">
        <v>45311.316307870373</v>
      </c>
      <c r="E5417" s="18" t="s">
        <v>11</v>
      </c>
      <c r="F5417" s="13" t="s">
        <v>16</v>
      </c>
      <c r="G5417" t="s">
        <v>14</v>
      </c>
      <c r="H5417">
        <v>0</v>
      </c>
      <c r="I5417" s="2"/>
      <c r="J5417" s="4">
        <v>0</v>
      </c>
      <c r="K5417" t="str">
        <f>IF((LEN(relatorio_Ananindeua[[#This Row],[CIF/CPF/CNPJ]])=14),relatorio_Ananindeua[[#This Row],[CIF/CPF/CNPJ]],relatorio_Ananindeua[[#This Row],[Coluna2]])</f>
        <v>53568205000134</v>
      </c>
      <c r="L5417" t="str">
        <f t="shared" si="85"/>
        <v>535******34</v>
      </c>
    </row>
    <row r="5418" spans="1:12" x14ac:dyDescent="0.25">
      <c r="A5418" t="s">
        <v>10826</v>
      </c>
      <c r="B5418" t="s">
        <v>10827</v>
      </c>
      <c r="C5418" t="s">
        <v>32</v>
      </c>
      <c r="D5418" s="1">
        <v>45312.038425925923</v>
      </c>
      <c r="E5418" s="18" t="s">
        <v>11</v>
      </c>
      <c r="F5418" s="13" t="s">
        <v>16</v>
      </c>
      <c r="G5418" t="s">
        <v>14</v>
      </c>
      <c r="H5418">
        <v>0</v>
      </c>
      <c r="I5418" s="2"/>
      <c r="J5418" s="4">
        <v>0</v>
      </c>
      <c r="K5418" t="str">
        <f>IF((LEN(relatorio_Ananindeua[[#This Row],[CIF/CPF/CNPJ]])=14),relatorio_Ananindeua[[#This Row],[CIF/CPF/CNPJ]],relatorio_Ananindeua[[#This Row],[Coluna2]])</f>
        <v>53581850000197</v>
      </c>
      <c r="L5418" t="str">
        <f t="shared" si="85"/>
        <v>535******97</v>
      </c>
    </row>
    <row r="5419" spans="1:12" x14ac:dyDescent="0.25">
      <c r="A5419" t="s">
        <v>10822</v>
      </c>
      <c r="B5419" t="s">
        <v>10823</v>
      </c>
      <c r="C5419" t="s">
        <v>32</v>
      </c>
      <c r="D5419" s="1">
        <v>45312.038437499999</v>
      </c>
      <c r="E5419" s="18" t="s">
        <v>11</v>
      </c>
      <c r="F5419" s="13" t="s">
        <v>16</v>
      </c>
      <c r="G5419" t="s">
        <v>14</v>
      </c>
      <c r="H5419">
        <v>0</v>
      </c>
      <c r="I5419" s="2"/>
      <c r="J5419" s="4">
        <v>0</v>
      </c>
      <c r="K5419" t="str">
        <f>IF((LEN(relatorio_Ananindeua[[#This Row],[CIF/CPF/CNPJ]])=14),relatorio_Ananindeua[[#This Row],[CIF/CPF/CNPJ]],relatorio_Ananindeua[[#This Row],[Coluna2]])</f>
        <v>53580978000136</v>
      </c>
      <c r="L5419" t="str">
        <f t="shared" si="85"/>
        <v>535******36</v>
      </c>
    </row>
    <row r="5420" spans="1:12" x14ac:dyDescent="0.25">
      <c r="A5420" t="s">
        <v>10846</v>
      </c>
      <c r="B5420" t="s">
        <v>10847</v>
      </c>
      <c r="C5420" t="s">
        <v>32</v>
      </c>
      <c r="D5420" s="1">
        <v>45312.038437499999</v>
      </c>
      <c r="E5420" s="18" t="s">
        <v>11</v>
      </c>
      <c r="F5420" s="13" t="s">
        <v>16</v>
      </c>
      <c r="G5420" t="s">
        <v>14</v>
      </c>
      <c r="H5420">
        <v>0</v>
      </c>
      <c r="I5420" s="2"/>
      <c r="J5420" s="4">
        <v>0</v>
      </c>
      <c r="K5420" t="str">
        <f>IF((LEN(relatorio_Ananindeua[[#This Row],[CIF/CPF/CNPJ]])=14),relatorio_Ananindeua[[#This Row],[CIF/CPF/CNPJ]],relatorio_Ananindeua[[#This Row],[Coluna2]])</f>
        <v>53584075000123</v>
      </c>
      <c r="L5420" t="str">
        <f t="shared" si="85"/>
        <v>535******23</v>
      </c>
    </row>
    <row r="5421" spans="1:12" x14ac:dyDescent="0.25">
      <c r="A5421" t="s">
        <v>10814</v>
      </c>
      <c r="B5421" t="s">
        <v>10815</v>
      </c>
      <c r="C5421" t="s">
        <v>32</v>
      </c>
      <c r="D5421" s="1">
        <v>45312.038472222222</v>
      </c>
      <c r="E5421" s="18" t="s">
        <v>11</v>
      </c>
      <c r="F5421" s="13" t="s">
        <v>16</v>
      </c>
      <c r="G5421" t="s">
        <v>14</v>
      </c>
      <c r="H5421">
        <v>0</v>
      </c>
      <c r="I5421" s="2"/>
      <c r="J5421" s="4">
        <v>0</v>
      </c>
      <c r="K5421" t="str">
        <f>IF((LEN(relatorio_Ananindeua[[#This Row],[CIF/CPF/CNPJ]])=14),relatorio_Ananindeua[[#This Row],[CIF/CPF/CNPJ]],relatorio_Ananindeua[[#This Row],[Coluna2]])</f>
        <v>53579956000156</v>
      </c>
      <c r="L5421" t="str">
        <f t="shared" si="85"/>
        <v>535******56</v>
      </c>
    </row>
    <row r="5422" spans="1:12" x14ac:dyDescent="0.25">
      <c r="A5422" t="s">
        <v>10830</v>
      </c>
      <c r="B5422" t="s">
        <v>10831</v>
      </c>
      <c r="C5422" t="s">
        <v>32</v>
      </c>
      <c r="D5422" s="1">
        <v>45312.038483796299</v>
      </c>
      <c r="E5422" s="18" t="s">
        <v>11</v>
      </c>
      <c r="F5422" s="13" t="s">
        <v>16</v>
      </c>
      <c r="G5422" t="s">
        <v>14</v>
      </c>
      <c r="H5422">
        <v>0</v>
      </c>
      <c r="I5422" s="2"/>
      <c r="J5422" s="4">
        <v>0</v>
      </c>
      <c r="K5422" t="str">
        <f>IF((LEN(relatorio_Ananindeua[[#This Row],[CIF/CPF/CNPJ]])=14),relatorio_Ananindeua[[#This Row],[CIF/CPF/CNPJ]],relatorio_Ananindeua[[#This Row],[Coluna2]])</f>
        <v>53582025000107</v>
      </c>
      <c r="L5422" t="str">
        <f t="shared" si="85"/>
        <v>535******07</v>
      </c>
    </row>
    <row r="5423" spans="1:12" x14ac:dyDescent="0.25">
      <c r="A5423" t="s">
        <v>10816</v>
      </c>
      <c r="B5423" t="s">
        <v>10817</v>
      </c>
      <c r="C5423" t="s">
        <v>32</v>
      </c>
      <c r="D5423" s="1">
        <v>45312.038506944446</v>
      </c>
      <c r="E5423" s="18" t="s">
        <v>11</v>
      </c>
      <c r="F5423" s="13" t="s">
        <v>16</v>
      </c>
      <c r="G5423" t="s">
        <v>14</v>
      </c>
      <c r="H5423">
        <v>0</v>
      </c>
      <c r="I5423" s="2"/>
      <c r="J5423" s="4">
        <v>0</v>
      </c>
      <c r="K5423" t="str">
        <f>IF((LEN(relatorio_Ananindeua[[#This Row],[CIF/CPF/CNPJ]])=14),relatorio_Ananindeua[[#This Row],[CIF/CPF/CNPJ]],relatorio_Ananindeua[[#This Row],[Coluna2]])</f>
        <v>53580140000142</v>
      </c>
      <c r="L5423" t="str">
        <f t="shared" si="85"/>
        <v>535******42</v>
      </c>
    </row>
    <row r="5424" spans="1:12" x14ac:dyDescent="0.25">
      <c r="A5424" t="s">
        <v>10840</v>
      </c>
      <c r="B5424" t="s">
        <v>10841</v>
      </c>
      <c r="C5424" t="s">
        <v>32</v>
      </c>
      <c r="D5424" s="1">
        <v>45312.038506944446</v>
      </c>
      <c r="E5424" s="18" t="s">
        <v>11</v>
      </c>
      <c r="F5424" s="13" t="s">
        <v>16</v>
      </c>
      <c r="G5424" t="s">
        <v>14</v>
      </c>
      <c r="H5424">
        <v>0</v>
      </c>
      <c r="I5424" s="2"/>
      <c r="J5424" s="4">
        <v>0</v>
      </c>
      <c r="K5424" t="str">
        <f>IF((LEN(relatorio_Ananindeua[[#This Row],[CIF/CPF/CNPJ]])=14),relatorio_Ananindeua[[#This Row],[CIF/CPF/CNPJ]],relatorio_Ananindeua[[#This Row],[Coluna2]])</f>
        <v>53583726000160</v>
      </c>
      <c r="L5424" t="str">
        <f t="shared" si="85"/>
        <v>535******60</v>
      </c>
    </row>
    <row r="5425" spans="1:12" x14ac:dyDescent="0.25">
      <c r="A5425" t="s">
        <v>10820</v>
      </c>
      <c r="B5425" t="s">
        <v>10821</v>
      </c>
      <c r="C5425" t="s">
        <v>32</v>
      </c>
      <c r="D5425" s="1">
        <v>45312.038530092592</v>
      </c>
      <c r="E5425" s="18" t="s">
        <v>11</v>
      </c>
      <c r="F5425" s="13" t="s">
        <v>16</v>
      </c>
      <c r="G5425" t="s">
        <v>14</v>
      </c>
      <c r="H5425">
        <v>0</v>
      </c>
      <c r="I5425" s="2"/>
      <c r="J5425" s="4">
        <v>0</v>
      </c>
      <c r="K5425" t="str">
        <f>IF((LEN(relatorio_Ananindeua[[#This Row],[CIF/CPF/CNPJ]])=14),relatorio_Ananindeua[[#This Row],[CIF/CPF/CNPJ]],relatorio_Ananindeua[[#This Row],[Coluna2]])</f>
        <v>53580946000130</v>
      </c>
      <c r="L5425" t="str">
        <f t="shared" si="85"/>
        <v>535******30</v>
      </c>
    </row>
    <row r="5426" spans="1:12" x14ac:dyDescent="0.25">
      <c r="A5426" t="s">
        <v>6733</v>
      </c>
      <c r="B5426" t="s">
        <v>6734</v>
      </c>
      <c r="C5426" t="s">
        <v>34</v>
      </c>
      <c r="D5426" s="1">
        <v>45312.05228009259</v>
      </c>
      <c r="E5426" s="18" t="s">
        <v>11</v>
      </c>
      <c r="F5426" s="13" t="s">
        <v>16</v>
      </c>
      <c r="G5426" t="s">
        <v>14</v>
      </c>
      <c r="H5426">
        <v>0</v>
      </c>
      <c r="I5426" s="2"/>
      <c r="J5426" s="4">
        <v>0</v>
      </c>
      <c r="K5426" t="str">
        <f>IF((LEN(relatorio_Ananindeua[[#This Row],[CIF/CPF/CNPJ]])=14),relatorio_Ananindeua[[#This Row],[CIF/CPF/CNPJ]],relatorio_Ananindeua[[#This Row],[Coluna2]])</f>
        <v>45732132000146</v>
      </c>
      <c r="L5426" t="str">
        <f t="shared" si="85"/>
        <v>457******46</v>
      </c>
    </row>
    <row r="5427" spans="1:12" x14ac:dyDescent="0.25">
      <c r="A5427" t="s">
        <v>10812</v>
      </c>
      <c r="B5427" t="s">
        <v>10813</v>
      </c>
      <c r="C5427" t="s">
        <v>32</v>
      </c>
      <c r="D5427" s="1">
        <v>45312.052291666667</v>
      </c>
      <c r="E5427" s="18" t="s">
        <v>11</v>
      </c>
      <c r="F5427" s="13" t="s">
        <v>16</v>
      </c>
      <c r="G5427" t="s">
        <v>14</v>
      </c>
      <c r="H5427">
        <v>0</v>
      </c>
      <c r="I5427" s="2"/>
      <c r="J5427" s="4">
        <v>0</v>
      </c>
      <c r="K5427" t="str">
        <f>IF((LEN(relatorio_Ananindeua[[#This Row],[CIF/CPF/CNPJ]])=14),relatorio_Ananindeua[[#This Row],[CIF/CPF/CNPJ]],relatorio_Ananindeua[[#This Row],[Coluna2]])</f>
        <v>53579944000121</v>
      </c>
      <c r="L5427" t="str">
        <f t="shared" si="85"/>
        <v>535******21</v>
      </c>
    </row>
    <row r="5428" spans="1:12" x14ac:dyDescent="0.25">
      <c r="A5428" t="s">
        <v>10834</v>
      </c>
      <c r="B5428" t="s">
        <v>10835</v>
      </c>
      <c r="C5428" t="s">
        <v>32</v>
      </c>
      <c r="D5428" s="1">
        <v>45312.052314814813</v>
      </c>
      <c r="E5428" s="18" t="s">
        <v>11</v>
      </c>
      <c r="F5428" s="13" t="s">
        <v>16</v>
      </c>
      <c r="G5428" t="s">
        <v>14</v>
      </c>
      <c r="H5428">
        <v>0</v>
      </c>
      <c r="I5428" s="2"/>
      <c r="J5428" s="4">
        <v>0</v>
      </c>
      <c r="K5428" t="str">
        <f>IF((LEN(relatorio_Ananindeua[[#This Row],[CIF/CPF/CNPJ]])=14),relatorio_Ananindeua[[#This Row],[CIF/CPF/CNPJ]],relatorio_Ananindeua[[#This Row],[Coluna2]])</f>
        <v>53583129000136</v>
      </c>
      <c r="L5428" t="str">
        <f t="shared" si="85"/>
        <v>535******36</v>
      </c>
    </row>
    <row r="5429" spans="1:12" x14ac:dyDescent="0.25">
      <c r="A5429" t="s">
        <v>3770</v>
      </c>
      <c r="B5429" t="s">
        <v>3771</v>
      </c>
      <c r="C5429" t="s">
        <v>34</v>
      </c>
      <c r="D5429" s="1">
        <v>45312.05232638889</v>
      </c>
      <c r="E5429" s="18" t="s">
        <v>11</v>
      </c>
      <c r="F5429" s="13" t="s">
        <v>16</v>
      </c>
      <c r="G5429" t="s">
        <v>14</v>
      </c>
      <c r="H5429">
        <v>0</v>
      </c>
      <c r="I5429" s="2"/>
      <c r="J5429" s="4">
        <v>0</v>
      </c>
      <c r="K5429" t="str">
        <f>IF((LEN(relatorio_Ananindeua[[#This Row],[CIF/CPF/CNPJ]])=14),relatorio_Ananindeua[[#This Row],[CIF/CPF/CNPJ]],relatorio_Ananindeua[[#This Row],[Coluna2]])</f>
        <v>34835696000198</v>
      </c>
      <c r="L5429" t="str">
        <f t="shared" si="85"/>
        <v>348******98</v>
      </c>
    </row>
    <row r="5430" spans="1:12" x14ac:dyDescent="0.25">
      <c r="A5430" t="s">
        <v>10818</v>
      </c>
      <c r="B5430" t="s">
        <v>10819</v>
      </c>
      <c r="C5430" t="s">
        <v>32</v>
      </c>
      <c r="D5430" s="1">
        <v>45312.052349537036</v>
      </c>
      <c r="E5430" s="18" t="s">
        <v>11</v>
      </c>
      <c r="F5430" s="13" t="s">
        <v>16</v>
      </c>
      <c r="G5430" t="s">
        <v>14</v>
      </c>
      <c r="H5430">
        <v>0</v>
      </c>
      <c r="I5430" s="2"/>
      <c r="J5430" s="4">
        <v>0</v>
      </c>
      <c r="K5430" t="str">
        <f>IF((LEN(relatorio_Ananindeua[[#This Row],[CIF/CPF/CNPJ]])=14),relatorio_Ananindeua[[#This Row],[CIF/CPF/CNPJ]],relatorio_Ananindeua[[#This Row],[Coluna2]])</f>
        <v>53580543000191</v>
      </c>
      <c r="L5430" t="str">
        <f t="shared" si="85"/>
        <v>535******91</v>
      </c>
    </row>
    <row r="5431" spans="1:12" x14ac:dyDescent="0.25">
      <c r="A5431" t="s">
        <v>3792</v>
      </c>
      <c r="B5431" t="s">
        <v>3793</v>
      </c>
      <c r="C5431" t="s">
        <v>34</v>
      </c>
      <c r="D5431" s="1">
        <v>45312.052384259259</v>
      </c>
      <c r="E5431" s="18" t="s">
        <v>11</v>
      </c>
      <c r="F5431" s="13" t="s">
        <v>16</v>
      </c>
      <c r="G5431" t="s">
        <v>14</v>
      </c>
      <c r="H5431">
        <v>0</v>
      </c>
      <c r="I5431" s="2"/>
      <c r="J5431" s="4">
        <v>0</v>
      </c>
      <c r="K5431" t="str">
        <f>IF((LEN(relatorio_Ananindeua[[#This Row],[CIF/CPF/CNPJ]])=14),relatorio_Ananindeua[[#This Row],[CIF/CPF/CNPJ]],relatorio_Ananindeua[[#This Row],[Coluna2]])</f>
        <v>34916504000178</v>
      </c>
      <c r="L5431" t="str">
        <f t="shared" si="85"/>
        <v>349******78</v>
      </c>
    </row>
    <row r="5432" spans="1:12" x14ac:dyDescent="0.25">
      <c r="A5432" t="s">
        <v>4683</v>
      </c>
      <c r="B5432" t="s">
        <v>4684</v>
      </c>
      <c r="C5432" t="s">
        <v>34</v>
      </c>
      <c r="D5432" s="1">
        <v>45312.059224537035</v>
      </c>
      <c r="E5432" s="18" t="s">
        <v>11</v>
      </c>
      <c r="F5432" s="13" t="s">
        <v>16</v>
      </c>
      <c r="G5432" t="s">
        <v>14</v>
      </c>
      <c r="H5432">
        <v>0</v>
      </c>
      <c r="I5432" s="2"/>
      <c r="J5432" s="4">
        <v>0</v>
      </c>
      <c r="K5432" t="str">
        <f>IF((LEN(relatorio_Ananindeua[[#This Row],[CIF/CPF/CNPJ]])=14),relatorio_Ananindeua[[#This Row],[CIF/CPF/CNPJ]],relatorio_Ananindeua[[#This Row],[Coluna2]])</f>
        <v>38502475000159</v>
      </c>
      <c r="L5432" t="str">
        <f t="shared" si="85"/>
        <v>385******59</v>
      </c>
    </row>
    <row r="5433" spans="1:12" x14ac:dyDescent="0.25">
      <c r="A5433" t="s">
        <v>10842</v>
      </c>
      <c r="B5433" t="s">
        <v>10843</v>
      </c>
      <c r="C5433" t="s">
        <v>32</v>
      </c>
      <c r="D5433" s="1">
        <v>45312.059224537035</v>
      </c>
      <c r="E5433" s="18" t="s">
        <v>11</v>
      </c>
      <c r="F5433" s="13" t="s">
        <v>16</v>
      </c>
      <c r="G5433" t="s">
        <v>14</v>
      </c>
      <c r="H5433">
        <v>0</v>
      </c>
      <c r="I5433" s="2"/>
      <c r="J5433" s="4">
        <v>0</v>
      </c>
      <c r="K5433" t="str">
        <f>IF((LEN(relatorio_Ananindeua[[#This Row],[CIF/CPF/CNPJ]])=14),relatorio_Ananindeua[[#This Row],[CIF/CPF/CNPJ]],relatorio_Ananindeua[[#This Row],[Coluna2]])</f>
        <v>53583866000139</v>
      </c>
      <c r="L5433" t="str">
        <f t="shared" si="85"/>
        <v>535******39</v>
      </c>
    </row>
    <row r="5434" spans="1:12" x14ac:dyDescent="0.25">
      <c r="A5434" t="s">
        <v>10824</v>
      </c>
      <c r="B5434" t="s">
        <v>10825</v>
      </c>
      <c r="C5434" t="s">
        <v>34</v>
      </c>
      <c r="D5434" s="1">
        <v>45312.059236111112</v>
      </c>
      <c r="E5434" s="18" t="s">
        <v>11</v>
      </c>
      <c r="F5434" s="13" t="s">
        <v>16</v>
      </c>
      <c r="G5434" t="s">
        <v>14</v>
      </c>
      <c r="H5434">
        <v>0</v>
      </c>
      <c r="I5434" s="2"/>
      <c r="J5434" s="4">
        <v>0</v>
      </c>
      <c r="K5434" t="str">
        <f>IF((LEN(relatorio_Ananindeua[[#This Row],[CIF/CPF/CNPJ]])=14),relatorio_Ananindeua[[#This Row],[CIF/CPF/CNPJ]],relatorio_Ananindeua[[#This Row],[Coluna2]])</f>
        <v>53580995000173</v>
      </c>
      <c r="L5434" t="str">
        <f t="shared" si="85"/>
        <v>535******73</v>
      </c>
    </row>
    <row r="5435" spans="1:12" x14ac:dyDescent="0.25">
      <c r="A5435" t="s">
        <v>10836</v>
      </c>
      <c r="B5435" t="s">
        <v>10837</v>
      </c>
      <c r="C5435" t="s">
        <v>32</v>
      </c>
      <c r="D5435" s="1">
        <v>45312.059247685182</v>
      </c>
      <c r="E5435" s="18" t="s">
        <v>11</v>
      </c>
      <c r="F5435" s="13" t="s">
        <v>16</v>
      </c>
      <c r="G5435" t="s">
        <v>14</v>
      </c>
      <c r="H5435">
        <v>0</v>
      </c>
      <c r="I5435" s="2"/>
      <c r="J5435" s="4">
        <v>0</v>
      </c>
      <c r="K5435" t="str">
        <f>IF((LEN(relatorio_Ananindeua[[#This Row],[CIF/CPF/CNPJ]])=14),relatorio_Ananindeua[[#This Row],[CIF/CPF/CNPJ]],relatorio_Ananindeua[[#This Row],[Coluna2]])</f>
        <v>53583624000145</v>
      </c>
      <c r="L5435" t="str">
        <f t="shared" si="85"/>
        <v>535******45</v>
      </c>
    </row>
    <row r="5436" spans="1:12" x14ac:dyDescent="0.25">
      <c r="A5436" t="s">
        <v>10844</v>
      </c>
      <c r="B5436" t="s">
        <v>10845</v>
      </c>
      <c r="C5436" t="s">
        <v>32</v>
      </c>
      <c r="D5436" s="1">
        <v>45312.059247685182</v>
      </c>
      <c r="E5436" s="18" t="s">
        <v>11</v>
      </c>
      <c r="F5436" s="13" t="s">
        <v>16</v>
      </c>
      <c r="G5436" t="s">
        <v>14</v>
      </c>
      <c r="H5436">
        <v>0</v>
      </c>
      <c r="I5436" s="2"/>
      <c r="J5436" s="4">
        <v>0</v>
      </c>
      <c r="K5436" t="str">
        <f>IF((LEN(relatorio_Ananindeua[[#This Row],[CIF/CPF/CNPJ]])=14),relatorio_Ananindeua[[#This Row],[CIF/CPF/CNPJ]],relatorio_Ananindeua[[#This Row],[Coluna2]])</f>
        <v>53584014000166</v>
      </c>
      <c r="L5436" t="str">
        <f t="shared" si="85"/>
        <v>535******66</v>
      </c>
    </row>
    <row r="5437" spans="1:12" x14ac:dyDescent="0.25">
      <c r="A5437" t="s">
        <v>10828</v>
      </c>
      <c r="B5437" t="s">
        <v>10829</v>
      </c>
      <c r="C5437" t="s">
        <v>32</v>
      </c>
      <c r="D5437" s="1">
        <v>45312.059259259258</v>
      </c>
      <c r="E5437" s="18" t="s">
        <v>11</v>
      </c>
      <c r="F5437" s="13" t="s">
        <v>16</v>
      </c>
      <c r="G5437" t="s">
        <v>14</v>
      </c>
      <c r="H5437">
        <v>0</v>
      </c>
      <c r="I5437" s="2"/>
      <c r="J5437" s="4">
        <v>0</v>
      </c>
      <c r="K5437" t="str">
        <f>IF((LEN(relatorio_Ananindeua[[#This Row],[CIF/CPF/CNPJ]])=14),relatorio_Ananindeua[[#This Row],[CIF/CPF/CNPJ]],relatorio_Ananindeua[[#This Row],[Coluna2]])</f>
        <v>53581852000186</v>
      </c>
      <c r="L5437" t="str">
        <f t="shared" si="85"/>
        <v>535******86</v>
      </c>
    </row>
    <row r="5438" spans="1:12" x14ac:dyDescent="0.25">
      <c r="A5438" t="s">
        <v>1642</v>
      </c>
      <c r="B5438" t="s">
        <v>1643</v>
      </c>
      <c r="C5438" t="s">
        <v>34</v>
      </c>
      <c r="D5438" s="1">
        <v>45312.059270833335</v>
      </c>
      <c r="E5438" s="18" t="s">
        <v>11</v>
      </c>
      <c r="F5438" s="13" t="s">
        <v>16</v>
      </c>
      <c r="G5438" t="s">
        <v>14</v>
      </c>
      <c r="H5438">
        <v>0</v>
      </c>
      <c r="I5438" s="2"/>
      <c r="J5438" s="4">
        <v>0</v>
      </c>
      <c r="K5438" t="str">
        <f>IF((LEN(relatorio_Ananindeua[[#This Row],[CIF/CPF/CNPJ]])=14),relatorio_Ananindeua[[#This Row],[CIF/CPF/CNPJ]],relatorio_Ananindeua[[#This Row],[Coluna2]])</f>
        <v>23375939000136</v>
      </c>
      <c r="L5438" t="str">
        <f t="shared" si="85"/>
        <v>233******36</v>
      </c>
    </row>
    <row r="5439" spans="1:12" x14ac:dyDescent="0.25">
      <c r="A5439" t="s">
        <v>10824</v>
      </c>
      <c r="B5439" t="s">
        <v>10825</v>
      </c>
      <c r="C5439" t="s">
        <v>32</v>
      </c>
      <c r="D5439" s="1">
        <v>45312.059293981481</v>
      </c>
      <c r="E5439" s="18" t="s">
        <v>11</v>
      </c>
      <c r="F5439" s="13" t="s">
        <v>16</v>
      </c>
      <c r="G5439" t="s">
        <v>14</v>
      </c>
      <c r="H5439">
        <v>0</v>
      </c>
      <c r="I5439" s="2"/>
      <c r="J5439" s="4">
        <v>0</v>
      </c>
      <c r="K5439" t="str">
        <f>IF((LEN(relatorio_Ananindeua[[#This Row],[CIF/CPF/CNPJ]])=14),relatorio_Ananindeua[[#This Row],[CIF/CPF/CNPJ]],relatorio_Ananindeua[[#This Row],[Coluna2]])</f>
        <v>53580995000173</v>
      </c>
      <c r="L5439" t="str">
        <f t="shared" si="85"/>
        <v>535******73</v>
      </c>
    </row>
    <row r="5440" spans="1:12" x14ac:dyDescent="0.25">
      <c r="A5440" t="s">
        <v>10832</v>
      </c>
      <c r="B5440" t="s">
        <v>10833</v>
      </c>
      <c r="C5440" t="s">
        <v>32</v>
      </c>
      <c r="D5440" s="1">
        <v>45312.059293981481</v>
      </c>
      <c r="E5440" s="18" t="s">
        <v>11</v>
      </c>
      <c r="F5440" s="13" t="s">
        <v>16</v>
      </c>
      <c r="G5440" t="s">
        <v>14</v>
      </c>
      <c r="H5440">
        <v>0</v>
      </c>
      <c r="I5440" s="2"/>
      <c r="J5440" s="4">
        <v>0</v>
      </c>
      <c r="K5440" t="str">
        <f>IF((LEN(relatorio_Ananindeua[[#This Row],[CIF/CPF/CNPJ]])=14),relatorio_Ananindeua[[#This Row],[CIF/CPF/CNPJ]],relatorio_Ananindeua[[#This Row],[Coluna2]])</f>
        <v>53582579000104</v>
      </c>
      <c r="L5440" t="str">
        <f t="shared" si="85"/>
        <v>535******04</v>
      </c>
    </row>
    <row r="5441" spans="1:12" x14ac:dyDescent="0.25">
      <c r="A5441" t="s">
        <v>10838</v>
      </c>
      <c r="B5441" t="s">
        <v>10839</v>
      </c>
      <c r="C5441" t="s">
        <v>32</v>
      </c>
      <c r="D5441" s="1">
        <v>45312.059328703705</v>
      </c>
      <c r="E5441" s="18" t="s">
        <v>11</v>
      </c>
      <c r="F5441" s="13" t="s">
        <v>16</v>
      </c>
      <c r="G5441" t="s">
        <v>14</v>
      </c>
      <c r="H5441">
        <v>0</v>
      </c>
      <c r="I5441" s="2"/>
      <c r="J5441" s="4">
        <v>0</v>
      </c>
      <c r="K5441" t="str">
        <f>IF((LEN(relatorio_Ananindeua[[#This Row],[CIF/CPF/CNPJ]])=14),relatorio_Ananindeua[[#This Row],[CIF/CPF/CNPJ]],relatorio_Ananindeua[[#This Row],[Coluna2]])</f>
        <v>53583667000120</v>
      </c>
      <c r="L5441" t="str">
        <f t="shared" si="85"/>
        <v>535******20</v>
      </c>
    </row>
    <row r="5442" spans="1:12" x14ac:dyDescent="0.25">
      <c r="A5442" t="s">
        <v>5975</v>
      </c>
      <c r="B5442" t="s">
        <v>5976</v>
      </c>
      <c r="C5442" t="s">
        <v>20</v>
      </c>
      <c r="D5442" s="1">
        <v>45313</v>
      </c>
      <c r="E5442" s="18" t="s">
        <v>11</v>
      </c>
      <c r="F5442" s="13" t="s">
        <v>19</v>
      </c>
      <c r="G5442" t="s">
        <v>13496</v>
      </c>
      <c r="H5442">
        <v>0</v>
      </c>
      <c r="I5442" s="2"/>
      <c r="J5442" s="4">
        <v>2024.76</v>
      </c>
      <c r="K5442" t="str">
        <f>IF((LEN(relatorio_Ananindeua[[#This Row],[CIF/CPF/CNPJ]])=14),relatorio_Ananindeua[[#This Row],[CIF/CPF/CNPJ]],relatorio_Ananindeua[[#This Row],[Coluna2]])</f>
        <v>43512443000174</v>
      </c>
      <c r="L5442" t="str">
        <f t="shared" si="85"/>
        <v>435******74</v>
      </c>
    </row>
    <row r="5443" spans="1:12" x14ac:dyDescent="0.25">
      <c r="A5443" t="s">
        <v>6904</v>
      </c>
      <c r="B5443" t="s">
        <v>6905</v>
      </c>
      <c r="C5443" t="s">
        <v>20</v>
      </c>
      <c r="D5443" s="1">
        <v>45313</v>
      </c>
      <c r="E5443" s="18" t="s">
        <v>11</v>
      </c>
      <c r="F5443" s="13" t="s">
        <v>19</v>
      </c>
      <c r="G5443" t="s">
        <v>13496</v>
      </c>
      <c r="H5443">
        <v>0</v>
      </c>
      <c r="I5443" s="2"/>
      <c r="J5443" s="4">
        <v>16.75</v>
      </c>
      <c r="K5443" t="str">
        <f>IF((LEN(relatorio_Ananindeua[[#This Row],[CIF/CPF/CNPJ]])=14),relatorio_Ananindeua[[#This Row],[CIF/CPF/CNPJ]],relatorio_Ananindeua[[#This Row],[Coluna2]])</f>
        <v>46201083002393</v>
      </c>
      <c r="L5443" t="str">
        <f t="shared" si="85"/>
        <v>462******93</v>
      </c>
    </row>
    <row r="5444" spans="1:12" x14ac:dyDescent="0.25">
      <c r="A5444" t="s">
        <v>13462</v>
      </c>
      <c r="B5444" t="s">
        <v>13463</v>
      </c>
      <c r="C5444" t="s">
        <v>20</v>
      </c>
      <c r="D5444" s="1">
        <v>45313</v>
      </c>
      <c r="E5444" s="18" t="s">
        <v>11</v>
      </c>
      <c r="F5444" s="13" t="s">
        <v>19</v>
      </c>
      <c r="G5444" t="s">
        <v>13496</v>
      </c>
      <c r="H5444">
        <v>0</v>
      </c>
      <c r="I5444" s="2"/>
      <c r="J5444" s="4">
        <v>0.64</v>
      </c>
      <c r="K5444" t="str">
        <f>IF((LEN(relatorio_Ananindeua[[#This Row],[CIF/CPF/CNPJ]])=14),relatorio_Ananindeua[[#This Row],[CIF/CPF/CNPJ]],relatorio_Ananindeua[[#This Row],[Coluna2]])</f>
        <v>58248352002356</v>
      </c>
      <c r="L5444" t="str">
        <f t="shared" si="85"/>
        <v>582******56</v>
      </c>
    </row>
    <row r="5445" spans="1:12" x14ac:dyDescent="0.25">
      <c r="A5445" t="s">
        <v>13467</v>
      </c>
      <c r="B5445" t="s">
        <v>13466</v>
      </c>
      <c r="C5445" t="s">
        <v>21</v>
      </c>
      <c r="D5445" s="1">
        <v>45313</v>
      </c>
      <c r="E5445" s="18" t="s">
        <v>11</v>
      </c>
      <c r="F5445" s="13" t="s">
        <v>19</v>
      </c>
      <c r="G5445" t="s">
        <v>13496</v>
      </c>
      <c r="H5445">
        <v>0</v>
      </c>
      <c r="I5445" s="2"/>
      <c r="J5445" s="4">
        <v>654.41</v>
      </c>
      <c r="K5445" t="str">
        <f>IF((LEN(relatorio_Ananindeua[[#This Row],[CIF/CPF/CNPJ]])=14),relatorio_Ananindeua[[#This Row],[CIF/CPF/CNPJ]],relatorio_Ananindeua[[#This Row],[Coluna2]])</f>
        <v>60975737005978</v>
      </c>
      <c r="L5445" t="str">
        <f t="shared" si="85"/>
        <v>609******78</v>
      </c>
    </row>
    <row r="5446" spans="1:12" x14ac:dyDescent="0.25">
      <c r="A5446" t="s">
        <v>10850</v>
      </c>
      <c r="B5446" t="s">
        <v>10851</v>
      </c>
      <c r="C5446" t="s">
        <v>32</v>
      </c>
      <c r="D5446" s="1">
        <v>45313.017696759256</v>
      </c>
      <c r="E5446" s="18" t="s">
        <v>11</v>
      </c>
      <c r="F5446" s="13" t="s">
        <v>16</v>
      </c>
      <c r="G5446" t="s">
        <v>14</v>
      </c>
      <c r="H5446">
        <v>0</v>
      </c>
      <c r="I5446" s="2"/>
      <c r="J5446" s="4">
        <v>0</v>
      </c>
      <c r="K5446" t="str">
        <f>IF((LEN(relatorio_Ananindeua[[#This Row],[CIF/CPF/CNPJ]])=14),relatorio_Ananindeua[[#This Row],[CIF/CPF/CNPJ]],relatorio_Ananindeua[[#This Row],[Coluna2]])</f>
        <v>53584682000193</v>
      </c>
      <c r="L5446" t="str">
        <f t="shared" si="85"/>
        <v>535******93</v>
      </c>
    </row>
    <row r="5447" spans="1:12" x14ac:dyDescent="0.25">
      <c r="A5447" t="s">
        <v>10856</v>
      </c>
      <c r="B5447" t="s">
        <v>10857</v>
      </c>
      <c r="C5447" t="s">
        <v>34</v>
      </c>
      <c r="D5447" s="1">
        <v>45313.017696759256</v>
      </c>
      <c r="E5447" s="18" t="s">
        <v>11</v>
      </c>
      <c r="F5447" s="13" t="s">
        <v>16</v>
      </c>
      <c r="G5447" t="s">
        <v>14</v>
      </c>
      <c r="H5447">
        <v>0</v>
      </c>
      <c r="I5447" s="2"/>
      <c r="J5447" s="4">
        <v>0</v>
      </c>
      <c r="K5447" t="str">
        <f>IF((LEN(relatorio_Ananindeua[[#This Row],[CIF/CPF/CNPJ]])=14),relatorio_Ananindeua[[#This Row],[CIF/CPF/CNPJ]],relatorio_Ananindeua[[#This Row],[Coluna2]])</f>
        <v>53587446000120</v>
      </c>
      <c r="L5447" t="str">
        <f t="shared" si="85"/>
        <v>535******20</v>
      </c>
    </row>
    <row r="5448" spans="1:12" x14ac:dyDescent="0.25">
      <c r="A5448" t="s">
        <v>10442</v>
      </c>
      <c r="B5448" t="s">
        <v>10443</v>
      </c>
      <c r="C5448" t="s">
        <v>34</v>
      </c>
      <c r="D5448" s="1">
        <v>45313.031435185185</v>
      </c>
      <c r="E5448" s="18" t="s">
        <v>11</v>
      </c>
      <c r="F5448" s="13" t="s">
        <v>16</v>
      </c>
      <c r="G5448" t="s">
        <v>14</v>
      </c>
      <c r="H5448">
        <v>0</v>
      </c>
      <c r="I5448" s="2"/>
      <c r="J5448" s="4">
        <v>0</v>
      </c>
      <c r="K5448" t="str">
        <f>IF((LEN(relatorio_Ananindeua[[#This Row],[CIF/CPF/CNPJ]])=14),relatorio_Ananindeua[[#This Row],[CIF/CPF/CNPJ]],relatorio_Ananindeua[[#This Row],[Coluna2]])</f>
        <v>53459805000164</v>
      </c>
      <c r="L5448" t="str">
        <f t="shared" si="85"/>
        <v>534******64</v>
      </c>
    </row>
    <row r="5449" spans="1:12" x14ac:dyDescent="0.25">
      <c r="A5449" t="s">
        <v>10852</v>
      </c>
      <c r="B5449" t="s">
        <v>10853</v>
      </c>
      <c r="C5449" t="s">
        <v>32</v>
      </c>
      <c r="D5449" s="1">
        <v>45313.031435185185</v>
      </c>
      <c r="E5449" s="18" t="s">
        <v>11</v>
      </c>
      <c r="F5449" s="13" t="s">
        <v>16</v>
      </c>
      <c r="G5449" t="s">
        <v>14</v>
      </c>
      <c r="H5449">
        <v>0</v>
      </c>
      <c r="I5449" s="2"/>
      <c r="J5449" s="4">
        <v>0</v>
      </c>
      <c r="K5449" t="str">
        <f>IF((LEN(relatorio_Ananindeua[[#This Row],[CIF/CPF/CNPJ]])=14),relatorio_Ananindeua[[#This Row],[CIF/CPF/CNPJ]],relatorio_Ananindeua[[#This Row],[Coluna2]])</f>
        <v>53586187000113</v>
      </c>
      <c r="L5449" t="str">
        <f t="shared" si="85"/>
        <v>535******13</v>
      </c>
    </row>
    <row r="5450" spans="1:12" x14ac:dyDescent="0.25">
      <c r="A5450" t="s">
        <v>10848</v>
      </c>
      <c r="B5450" t="s">
        <v>10849</v>
      </c>
      <c r="C5450" t="s">
        <v>32</v>
      </c>
      <c r="D5450" s="1">
        <v>45313.031469907408</v>
      </c>
      <c r="E5450" s="18" t="s">
        <v>11</v>
      </c>
      <c r="F5450" s="13" t="s">
        <v>16</v>
      </c>
      <c r="G5450" t="s">
        <v>14</v>
      </c>
      <c r="H5450">
        <v>0</v>
      </c>
      <c r="I5450" s="2"/>
      <c r="J5450" s="4">
        <v>0</v>
      </c>
      <c r="K5450" t="str">
        <f>IF((LEN(relatorio_Ananindeua[[#This Row],[CIF/CPF/CNPJ]])=14),relatorio_Ananindeua[[#This Row],[CIF/CPF/CNPJ]],relatorio_Ananindeua[[#This Row],[Coluna2]])</f>
        <v>53584554000140</v>
      </c>
      <c r="L5450" t="str">
        <f t="shared" si="85"/>
        <v>535******40</v>
      </c>
    </row>
    <row r="5451" spans="1:12" x14ac:dyDescent="0.25">
      <c r="A5451" t="s">
        <v>10856</v>
      </c>
      <c r="B5451" t="s">
        <v>10857</v>
      </c>
      <c r="C5451" t="s">
        <v>32</v>
      </c>
      <c r="D5451" s="1">
        <v>45313.031469907408</v>
      </c>
      <c r="E5451" s="18" t="s">
        <v>11</v>
      </c>
      <c r="F5451" s="13" t="s">
        <v>16</v>
      </c>
      <c r="G5451" t="s">
        <v>14</v>
      </c>
      <c r="H5451">
        <v>0</v>
      </c>
      <c r="I5451" s="2"/>
      <c r="J5451" s="4">
        <v>0</v>
      </c>
      <c r="K5451" t="str">
        <f>IF((LEN(relatorio_Ananindeua[[#This Row],[CIF/CPF/CNPJ]])=14),relatorio_Ananindeua[[#This Row],[CIF/CPF/CNPJ]],relatorio_Ananindeua[[#This Row],[Coluna2]])</f>
        <v>53587446000120</v>
      </c>
      <c r="L5451" t="str">
        <f t="shared" si="85"/>
        <v>535******20</v>
      </c>
    </row>
    <row r="5452" spans="1:12" x14ac:dyDescent="0.25">
      <c r="A5452" t="s">
        <v>10854</v>
      </c>
      <c r="B5452" t="s">
        <v>10855</v>
      </c>
      <c r="C5452" t="s">
        <v>32</v>
      </c>
      <c r="D5452" s="1">
        <v>45313.031504629631</v>
      </c>
      <c r="E5452" s="18" t="s">
        <v>11</v>
      </c>
      <c r="F5452" s="13" t="s">
        <v>16</v>
      </c>
      <c r="G5452" t="s">
        <v>14</v>
      </c>
      <c r="H5452">
        <v>0</v>
      </c>
      <c r="I5452" s="2"/>
      <c r="J5452" s="4">
        <v>0</v>
      </c>
      <c r="K5452" t="str">
        <f>IF((LEN(relatorio_Ananindeua[[#This Row],[CIF/CPF/CNPJ]])=14),relatorio_Ananindeua[[#This Row],[CIF/CPF/CNPJ]],relatorio_Ananindeua[[#This Row],[Coluna2]])</f>
        <v>53586562000125</v>
      </c>
      <c r="L5452" t="str">
        <f t="shared" si="85"/>
        <v>535******25</v>
      </c>
    </row>
    <row r="5453" spans="1:12" x14ac:dyDescent="0.25">
      <c r="A5453" t="s">
        <v>3534</v>
      </c>
      <c r="B5453" t="s">
        <v>3535</v>
      </c>
      <c r="C5453" t="s">
        <v>34</v>
      </c>
      <c r="D5453" s="1">
        <v>45313.0315162037</v>
      </c>
      <c r="E5453" s="18" t="s">
        <v>11</v>
      </c>
      <c r="F5453" s="13" t="s">
        <v>16</v>
      </c>
      <c r="G5453" t="s">
        <v>14</v>
      </c>
      <c r="H5453">
        <v>0</v>
      </c>
      <c r="I5453" s="2"/>
      <c r="J5453" s="4">
        <v>0</v>
      </c>
      <c r="K5453" t="str">
        <f>IF((LEN(relatorio_Ananindeua[[#This Row],[CIF/CPF/CNPJ]])=14),relatorio_Ananindeua[[#This Row],[CIF/CPF/CNPJ]],relatorio_Ananindeua[[#This Row],[Coluna2]])</f>
        <v>33987456000146</v>
      </c>
      <c r="L5453" t="str">
        <f t="shared" si="85"/>
        <v>339******46</v>
      </c>
    </row>
    <row r="5454" spans="1:12" x14ac:dyDescent="0.25">
      <c r="A5454" t="s">
        <v>8784</v>
      </c>
      <c r="B5454" t="s">
        <v>8785</v>
      </c>
      <c r="C5454" t="s">
        <v>34</v>
      </c>
      <c r="D5454" s="1">
        <v>45313.045324074075</v>
      </c>
      <c r="E5454" s="18" t="s">
        <v>11</v>
      </c>
      <c r="F5454" s="13" t="s">
        <v>16</v>
      </c>
      <c r="G5454" t="s">
        <v>14</v>
      </c>
      <c r="H5454">
        <v>0</v>
      </c>
      <c r="I5454" s="2"/>
      <c r="J5454" s="4">
        <v>0</v>
      </c>
      <c r="K5454" t="str">
        <f>IF((LEN(relatorio_Ananindeua[[#This Row],[CIF/CPF/CNPJ]])=14),relatorio_Ananindeua[[#This Row],[CIF/CPF/CNPJ]],relatorio_Ananindeua[[#This Row],[Coluna2]])</f>
        <v>50321244000144</v>
      </c>
      <c r="L5454" t="str">
        <f t="shared" si="85"/>
        <v>503******44</v>
      </c>
    </row>
    <row r="5455" spans="1:12" x14ac:dyDescent="0.25">
      <c r="A5455" t="s">
        <v>956</v>
      </c>
      <c r="B5455" t="s">
        <v>957</v>
      </c>
      <c r="C5455" t="s">
        <v>21</v>
      </c>
      <c r="D5455" s="1">
        <v>45313.3593287037</v>
      </c>
      <c r="E5455" s="18" t="s">
        <v>11</v>
      </c>
      <c r="F5455" s="13" t="s">
        <v>19</v>
      </c>
      <c r="G5455" t="s">
        <v>13496</v>
      </c>
      <c r="H5455">
        <v>0</v>
      </c>
      <c r="I5455" s="2"/>
      <c r="J5455" s="4">
        <v>3.75</v>
      </c>
      <c r="K5455" t="str">
        <f>IF((LEN(relatorio_Ananindeua[[#This Row],[CIF/CPF/CNPJ]])=14),relatorio_Ananindeua[[#This Row],[CIF/CPF/CNPJ]],relatorio_Ananindeua[[#This Row],[Coluna2]])</f>
        <v>17454167000125</v>
      </c>
      <c r="L5455" t="str">
        <f t="shared" si="85"/>
        <v>174******25</v>
      </c>
    </row>
    <row r="5456" spans="1:12" x14ac:dyDescent="0.25">
      <c r="A5456" t="s">
        <v>93</v>
      </c>
      <c r="B5456" t="s">
        <v>94</v>
      </c>
      <c r="C5456" t="s">
        <v>21</v>
      </c>
      <c r="D5456" s="1">
        <v>45313.422662037039</v>
      </c>
      <c r="E5456" s="18" t="s">
        <v>11</v>
      </c>
      <c r="F5456" s="13" t="s">
        <v>19</v>
      </c>
      <c r="G5456" t="s">
        <v>13496</v>
      </c>
      <c r="H5456">
        <v>0</v>
      </c>
      <c r="I5456" s="2"/>
      <c r="J5456" s="4">
        <v>96</v>
      </c>
      <c r="K5456" t="str">
        <f>IF((LEN(relatorio_Ananindeua[[#This Row],[CIF/CPF/CNPJ]])=14),relatorio_Ananindeua[[#This Row],[CIF/CPF/CNPJ]],relatorio_Ananindeua[[#This Row],[Coluna2]])</f>
        <v>09211658000117</v>
      </c>
      <c r="L5456" t="str">
        <f t="shared" si="85"/>
        <v>092******17</v>
      </c>
    </row>
    <row r="5457" spans="1:12" x14ac:dyDescent="0.25">
      <c r="A5457" t="s">
        <v>10328</v>
      </c>
      <c r="B5457" t="s">
        <v>10329</v>
      </c>
      <c r="C5457" t="s">
        <v>34</v>
      </c>
      <c r="D5457" s="1">
        <v>45313.458449074074</v>
      </c>
      <c r="E5457" s="18" t="s">
        <v>11</v>
      </c>
      <c r="F5457" s="13" t="s">
        <v>16</v>
      </c>
      <c r="G5457" t="s">
        <v>13496</v>
      </c>
      <c r="H5457">
        <v>0</v>
      </c>
      <c r="I5457" s="2"/>
      <c r="J5457" s="4">
        <v>0</v>
      </c>
      <c r="K5457" t="str">
        <f>IF((LEN(relatorio_Ananindeua[[#This Row],[CIF/CPF/CNPJ]])=14),relatorio_Ananindeua[[#This Row],[CIF/CPF/CNPJ]],relatorio_Ananindeua[[#This Row],[Coluna2]])</f>
        <v>53422120000143</v>
      </c>
      <c r="L5457" t="str">
        <f t="shared" si="85"/>
        <v>534******43</v>
      </c>
    </row>
    <row r="5458" spans="1:12" x14ac:dyDescent="0.25">
      <c r="A5458" t="s">
        <v>8065</v>
      </c>
      <c r="B5458" t="s">
        <v>8066</v>
      </c>
      <c r="C5458" t="s">
        <v>17</v>
      </c>
      <c r="D5458" s="1">
        <v>45313.48847222222</v>
      </c>
      <c r="E5458" s="18" t="s">
        <v>11</v>
      </c>
      <c r="F5458" s="13" t="s">
        <v>16</v>
      </c>
      <c r="G5458" t="s">
        <v>14</v>
      </c>
      <c r="H5458">
        <v>0</v>
      </c>
      <c r="I5458" s="2"/>
      <c r="J5458" s="4">
        <v>0</v>
      </c>
      <c r="K5458" t="str">
        <f>IF((LEN(relatorio_Ananindeua[[#This Row],[CIF/CPF/CNPJ]])=14),relatorio_Ananindeua[[#This Row],[CIF/CPF/CNPJ]],relatorio_Ananindeua[[#This Row],[Coluna2]])</f>
        <v>49056417000165</v>
      </c>
      <c r="L5458" t="str">
        <f t="shared" ref="L5458:L5521" si="86">_xlfn.CONCAT(LEFT(A5458,3),REPT("*",6),RIGHT(A5458,2))</f>
        <v>490******65</v>
      </c>
    </row>
    <row r="5459" spans="1:12" x14ac:dyDescent="0.25">
      <c r="A5459" t="s">
        <v>5348</v>
      </c>
      <c r="B5459" t="s">
        <v>5349</v>
      </c>
      <c r="C5459" t="s">
        <v>17</v>
      </c>
      <c r="D5459" s="1">
        <v>45313.497256944444</v>
      </c>
      <c r="E5459" s="18" t="s">
        <v>11</v>
      </c>
      <c r="F5459" s="13" t="s">
        <v>16</v>
      </c>
      <c r="G5459" t="s">
        <v>14</v>
      </c>
      <c r="H5459">
        <v>0</v>
      </c>
      <c r="I5459" s="2"/>
      <c r="J5459" s="4">
        <v>0</v>
      </c>
      <c r="K5459" t="str">
        <f>IF((LEN(relatorio_Ananindeua[[#This Row],[CIF/CPF/CNPJ]])=14),relatorio_Ananindeua[[#This Row],[CIF/CPF/CNPJ]],relatorio_Ananindeua[[#This Row],[Coluna2]])</f>
        <v>41427851000100</v>
      </c>
      <c r="L5459" t="str">
        <f t="shared" si="86"/>
        <v>414******00</v>
      </c>
    </row>
    <row r="5460" spans="1:12" x14ac:dyDescent="0.25">
      <c r="A5460" t="s">
        <v>8478</v>
      </c>
      <c r="B5460" t="s">
        <v>8479</v>
      </c>
      <c r="C5460" t="s">
        <v>17</v>
      </c>
      <c r="D5460" s="1">
        <v>45313.504490740743</v>
      </c>
      <c r="E5460" s="18" t="s">
        <v>11</v>
      </c>
      <c r="F5460" s="13" t="s">
        <v>16</v>
      </c>
      <c r="G5460" t="s">
        <v>14</v>
      </c>
      <c r="H5460">
        <v>0</v>
      </c>
      <c r="I5460" s="2"/>
      <c r="J5460" s="4">
        <v>0</v>
      </c>
      <c r="K5460" t="str">
        <f>IF((LEN(relatorio_Ananindeua[[#This Row],[CIF/CPF/CNPJ]])=14),relatorio_Ananindeua[[#This Row],[CIF/CPF/CNPJ]],relatorio_Ananindeua[[#This Row],[Coluna2]])</f>
        <v>49880547000118</v>
      </c>
      <c r="L5460" t="str">
        <f t="shared" si="86"/>
        <v>498******18</v>
      </c>
    </row>
    <row r="5461" spans="1:12" x14ac:dyDescent="0.25">
      <c r="A5461" t="s">
        <v>2230</v>
      </c>
      <c r="B5461" t="s">
        <v>2231</v>
      </c>
      <c r="C5461" t="s">
        <v>17</v>
      </c>
      <c r="D5461" s="1">
        <v>45313.538113425922</v>
      </c>
      <c r="E5461" s="18" t="s">
        <v>11</v>
      </c>
      <c r="F5461" s="13" t="s">
        <v>16</v>
      </c>
      <c r="G5461" t="s">
        <v>14</v>
      </c>
      <c r="H5461">
        <v>0</v>
      </c>
      <c r="I5461" s="2"/>
      <c r="J5461" s="4">
        <v>0</v>
      </c>
      <c r="K5461" t="str">
        <f>IF((LEN(relatorio_Ananindeua[[#This Row],[CIF/CPF/CNPJ]])=14),relatorio_Ananindeua[[#This Row],[CIF/CPF/CNPJ]],relatorio_Ananindeua[[#This Row],[Coluna2]])</f>
        <v>27747692000192</v>
      </c>
      <c r="L5461" t="str">
        <f t="shared" si="86"/>
        <v>277******92</v>
      </c>
    </row>
    <row r="5462" spans="1:12" x14ac:dyDescent="0.25">
      <c r="A5462" t="s">
        <v>6904</v>
      </c>
      <c r="B5462" t="s">
        <v>6905</v>
      </c>
      <c r="C5462" t="s">
        <v>20</v>
      </c>
      <c r="D5462" s="1">
        <v>45314</v>
      </c>
      <c r="E5462" s="18" t="s">
        <v>11</v>
      </c>
      <c r="F5462" s="13" t="s">
        <v>19</v>
      </c>
      <c r="G5462" t="s">
        <v>13496</v>
      </c>
      <c r="H5462">
        <v>0</v>
      </c>
      <c r="I5462" s="2"/>
      <c r="J5462" s="4">
        <v>13.5</v>
      </c>
      <c r="K5462" t="str">
        <f>IF((LEN(relatorio_Ananindeua[[#This Row],[CIF/CPF/CNPJ]])=14),relatorio_Ananindeua[[#This Row],[CIF/CPF/CNPJ]],relatorio_Ananindeua[[#This Row],[Coluna2]])</f>
        <v>46201083002393</v>
      </c>
      <c r="L5462" t="str">
        <f t="shared" si="86"/>
        <v>462******93</v>
      </c>
    </row>
    <row r="5463" spans="1:12" x14ac:dyDescent="0.25">
      <c r="A5463" t="s">
        <v>13467</v>
      </c>
      <c r="B5463" t="s">
        <v>13466</v>
      </c>
      <c r="C5463" t="s">
        <v>21</v>
      </c>
      <c r="D5463" s="1">
        <v>45314</v>
      </c>
      <c r="E5463" s="18" t="s">
        <v>11</v>
      </c>
      <c r="F5463" s="13" t="s">
        <v>19</v>
      </c>
      <c r="G5463" t="s">
        <v>13496</v>
      </c>
      <c r="H5463">
        <v>0</v>
      </c>
      <c r="I5463" s="2"/>
      <c r="J5463" s="4">
        <v>1439.2</v>
      </c>
      <c r="K5463" t="str">
        <f>IF((LEN(relatorio_Ananindeua[[#This Row],[CIF/CPF/CNPJ]])=14),relatorio_Ananindeua[[#This Row],[CIF/CPF/CNPJ]],relatorio_Ananindeua[[#This Row],[Coluna2]])</f>
        <v>60975737005978</v>
      </c>
      <c r="L5463" t="str">
        <f t="shared" si="86"/>
        <v>609******78</v>
      </c>
    </row>
    <row r="5464" spans="1:12" x14ac:dyDescent="0.25">
      <c r="A5464" t="s">
        <v>13475</v>
      </c>
      <c r="B5464" t="s">
        <v>13476</v>
      </c>
      <c r="C5464" t="s">
        <v>20</v>
      </c>
      <c r="D5464" s="1">
        <v>45314</v>
      </c>
      <c r="E5464" s="18" t="s">
        <v>11</v>
      </c>
      <c r="F5464" s="13" t="s">
        <v>19</v>
      </c>
      <c r="G5464" t="s">
        <v>13496</v>
      </c>
      <c r="H5464">
        <v>0</v>
      </c>
      <c r="I5464" s="2"/>
      <c r="J5464" s="4">
        <v>1.1599999999999999</v>
      </c>
      <c r="K5464" t="str">
        <f>IF((LEN(relatorio_Ananindeua[[#This Row],[CIF/CPF/CNPJ]])=14),relatorio_Ananindeua[[#This Row],[CIF/CPF/CNPJ]],relatorio_Ananindeua[[#This Row],[Coluna2]])</f>
        <v>83316729000107</v>
      </c>
      <c r="L5464" t="str">
        <f t="shared" si="86"/>
        <v>833******07</v>
      </c>
    </row>
    <row r="5465" spans="1:12" x14ac:dyDescent="0.25">
      <c r="A5465" t="s">
        <v>13479</v>
      </c>
      <c r="B5465" t="s">
        <v>13480</v>
      </c>
      <c r="C5465" t="s">
        <v>20</v>
      </c>
      <c r="D5465" s="1">
        <v>45314</v>
      </c>
      <c r="E5465" s="18" t="s">
        <v>11</v>
      </c>
      <c r="F5465" s="13" t="s">
        <v>19</v>
      </c>
      <c r="G5465" t="s">
        <v>13496</v>
      </c>
      <c r="H5465">
        <v>0</v>
      </c>
      <c r="I5465" s="2"/>
      <c r="J5465" s="4">
        <v>219.95</v>
      </c>
      <c r="K5465" t="str">
        <f>IF((LEN(relatorio_Ananindeua[[#This Row],[CIF/CPF/CNPJ]])=14),relatorio_Ananindeua[[#This Row],[CIF/CPF/CNPJ]],relatorio_Ananindeua[[#This Row],[Coluna2]])</f>
        <v>83342162000305</v>
      </c>
      <c r="L5465" t="str">
        <f t="shared" si="86"/>
        <v>833******05</v>
      </c>
    </row>
    <row r="5466" spans="1:12" x14ac:dyDescent="0.25">
      <c r="A5466" t="s">
        <v>10862</v>
      </c>
      <c r="B5466" t="s">
        <v>10863</v>
      </c>
      <c r="C5466" t="s">
        <v>32</v>
      </c>
      <c r="D5466" s="1">
        <v>45314.017581018517</v>
      </c>
      <c r="E5466" s="18" t="s">
        <v>11</v>
      </c>
      <c r="F5466" s="13" t="s">
        <v>16</v>
      </c>
      <c r="G5466" t="s">
        <v>14</v>
      </c>
      <c r="H5466">
        <v>0</v>
      </c>
      <c r="I5466" s="2"/>
      <c r="J5466" s="4">
        <v>0</v>
      </c>
      <c r="K5466" t="str">
        <f>IF((LEN(relatorio_Ananindeua[[#This Row],[CIF/CPF/CNPJ]])=14),relatorio_Ananindeua[[#This Row],[CIF/CPF/CNPJ]],relatorio_Ananindeua[[#This Row],[Coluna2]])</f>
        <v>53592080000188</v>
      </c>
      <c r="L5466" t="str">
        <f t="shared" si="86"/>
        <v>535******88</v>
      </c>
    </row>
    <row r="5467" spans="1:12" x14ac:dyDescent="0.25">
      <c r="A5467" t="s">
        <v>1618</v>
      </c>
      <c r="B5467" t="s">
        <v>1619</v>
      </c>
      <c r="C5467" t="s">
        <v>34</v>
      </c>
      <c r="D5467" s="1">
        <v>45314.024606481478</v>
      </c>
      <c r="E5467" s="18" t="s">
        <v>11</v>
      </c>
      <c r="F5467" s="13" t="s">
        <v>16</v>
      </c>
      <c r="G5467" t="s">
        <v>14</v>
      </c>
      <c r="H5467">
        <v>0</v>
      </c>
      <c r="I5467" s="2"/>
      <c r="J5467" s="4">
        <v>0</v>
      </c>
      <c r="K5467" t="str">
        <f>IF((LEN(relatorio_Ananindeua[[#This Row],[CIF/CPF/CNPJ]])=14),relatorio_Ananindeua[[#This Row],[CIF/CPF/CNPJ]],relatorio_Ananindeua[[#This Row],[Coluna2]])</f>
        <v>23145304000142</v>
      </c>
      <c r="L5467" t="str">
        <f t="shared" si="86"/>
        <v>231******42</v>
      </c>
    </row>
    <row r="5468" spans="1:12" x14ac:dyDescent="0.25">
      <c r="A5468" t="s">
        <v>9729</v>
      </c>
      <c r="B5468" t="s">
        <v>9730</v>
      </c>
      <c r="C5468" t="s">
        <v>34</v>
      </c>
      <c r="D5468" s="1">
        <v>45314.024618055555</v>
      </c>
      <c r="E5468" s="18" t="s">
        <v>11</v>
      </c>
      <c r="F5468" s="13" t="s">
        <v>16</v>
      </c>
      <c r="G5468" t="s">
        <v>14</v>
      </c>
      <c r="H5468">
        <v>0</v>
      </c>
      <c r="I5468" s="2"/>
      <c r="J5468" s="4">
        <v>0</v>
      </c>
      <c r="K5468" t="str">
        <f>IF((LEN(relatorio_Ananindeua[[#This Row],[CIF/CPF/CNPJ]])=14),relatorio_Ananindeua[[#This Row],[CIF/CPF/CNPJ]],relatorio_Ananindeua[[#This Row],[Coluna2]])</f>
        <v>52110959000183</v>
      </c>
      <c r="L5468" t="str">
        <f t="shared" si="86"/>
        <v>521******83</v>
      </c>
    </row>
    <row r="5469" spans="1:12" x14ac:dyDescent="0.25">
      <c r="A5469" t="s">
        <v>10860</v>
      </c>
      <c r="B5469" t="s">
        <v>10861</v>
      </c>
      <c r="C5469" t="s">
        <v>32</v>
      </c>
      <c r="D5469" s="1">
        <v>45314.024641203701</v>
      </c>
      <c r="E5469" s="18" t="s">
        <v>11</v>
      </c>
      <c r="F5469" s="13" t="s">
        <v>16</v>
      </c>
      <c r="G5469" t="s">
        <v>14</v>
      </c>
      <c r="H5469">
        <v>0</v>
      </c>
      <c r="I5469" s="2"/>
      <c r="J5469" s="4">
        <v>0</v>
      </c>
      <c r="K5469" t="str">
        <f>IF((LEN(relatorio_Ananindeua[[#This Row],[CIF/CPF/CNPJ]])=14),relatorio_Ananindeua[[#This Row],[CIF/CPF/CNPJ]],relatorio_Ananindeua[[#This Row],[Coluna2]])</f>
        <v>53591741000150</v>
      </c>
      <c r="L5469" t="str">
        <f t="shared" si="86"/>
        <v>535******50</v>
      </c>
    </row>
    <row r="5470" spans="1:12" x14ac:dyDescent="0.25">
      <c r="A5470" t="s">
        <v>1257</v>
      </c>
      <c r="B5470" t="s">
        <v>1258</v>
      </c>
      <c r="C5470" t="s">
        <v>34</v>
      </c>
      <c r="D5470" s="1">
        <v>45314.031493055554</v>
      </c>
      <c r="E5470" s="18" t="s">
        <v>11</v>
      </c>
      <c r="F5470" s="13" t="s">
        <v>16</v>
      </c>
      <c r="G5470" t="s">
        <v>14</v>
      </c>
      <c r="H5470">
        <v>0</v>
      </c>
      <c r="I5470" s="2"/>
      <c r="J5470" s="4">
        <v>0</v>
      </c>
      <c r="K5470" t="str">
        <f>IF((LEN(relatorio_Ananindeua[[#This Row],[CIF/CPF/CNPJ]])=14),relatorio_Ananindeua[[#This Row],[CIF/CPF/CNPJ]],relatorio_Ananindeua[[#This Row],[Coluna2]])</f>
        <v>19928507000138</v>
      </c>
      <c r="L5470" t="str">
        <f t="shared" si="86"/>
        <v>199******38</v>
      </c>
    </row>
    <row r="5471" spans="1:12" x14ac:dyDescent="0.25">
      <c r="A5471" t="s">
        <v>10882</v>
      </c>
      <c r="B5471" t="s">
        <v>10883</v>
      </c>
      <c r="C5471" t="s">
        <v>32</v>
      </c>
      <c r="D5471" s="1">
        <v>45314.031493055554</v>
      </c>
      <c r="E5471" s="18" t="s">
        <v>11</v>
      </c>
      <c r="F5471" s="13" t="s">
        <v>16</v>
      </c>
      <c r="G5471" t="s">
        <v>14</v>
      </c>
      <c r="H5471">
        <v>0</v>
      </c>
      <c r="I5471" s="2"/>
      <c r="J5471" s="4">
        <v>0</v>
      </c>
      <c r="K5471" t="str">
        <f>IF((LEN(relatorio_Ananindeua[[#This Row],[CIF/CPF/CNPJ]])=14),relatorio_Ananindeua[[#This Row],[CIF/CPF/CNPJ]],relatorio_Ananindeua[[#This Row],[Coluna2]])</f>
        <v>53604621000140</v>
      </c>
      <c r="L5471" t="str">
        <f t="shared" si="86"/>
        <v>536******40</v>
      </c>
    </row>
    <row r="5472" spans="1:12" x14ac:dyDescent="0.25">
      <c r="A5472" t="s">
        <v>10876</v>
      </c>
      <c r="B5472" t="s">
        <v>10877</v>
      </c>
      <c r="C5472" t="s">
        <v>32</v>
      </c>
      <c r="D5472" s="1">
        <v>45314.031504629631</v>
      </c>
      <c r="E5472" s="18" t="s">
        <v>11</v>
      </c>
      <c r="F5472" s="13" t="s">
        <v>16</v>
      </c>
      <c r="G5472" t="s">
        <v>14</v>
      </c>
      <c r="H5472">
        <v>0</v>
      </c>
      <c r="I5472" s="2"/>
      <c r="J5472" s="4">
        <v>0</v>
      </c>
      <c r="K5472" t="str">
        <f>IF((LEN(relatorio_Ananindeua[[#This Row],[CIF/CPF/CNPJ]])=14),relatorio_Ananindeua[[#This Row],[CIF/CPF/CNPJ]],relatorio_Ananindeua[[#This Row],[Coluna2]])</f>
        <v>53599654000140</v>
      </c>
      <c r="L5472" t="str">
        <f t="shared" si="86"/>
        <v>535******40</v>
      </c>
    </row>
    <row r="5473" spans="1:12" x14ac:dyDescent="0.25">
      <c r="A5473" t="s">
        <v>10798</v>
      </c>
      <c r="B5473" t="s">
        <v>10799</v>
      </c>
      <c r="C5473" t="s">
        <v>34</v>
      </c>
      <c r="D5473" s="1">
        <v>45314.045416666668</v>
      </c>
      <c r="E5473" s="18" t="s">
        <v>11</v>
      </c>
      <c r="F5473" s="13" t="s">
        <v>16</v>
      </c>
      <c r="G5473" t="s">
        <v>14</v>
      </c>
      <c r="H5473">
        <v>0</v>
      </c>
      <c r="I5473" s="2"/>
      <c r="J5473" s="4">
        <v>0</v>
      </c>
      <c r="K5473" t="str">
        <f>IF((LEN(relatorio_Ananindeua[[#This Row],[CIF/CPF/CNPJ]])=14),relatorio_Ananindeua[[#This Row],[CIF/CPF/CNPJ]],relatorio_Ananindeua[[#This Row],[Coluna2]])</f>
        <v>53574005000194</v>
      </c>
      <c r="L5473" t="str">
        <f t="shared" si="86"/>
        <v>535******94</v>
      </c>
    </row>
    <row r="5474" spans="1:12" x14ac:dyDescent="0.25">
      <c r="A5474" t="s">
        <v>10864</v>
      </c>
      <c r="B5474" t="s">
        <v>10865</v>
      </c>
      <c r="C5474" t="s">
        <v>32</v>
      </c>
      <c r="D5474" s="1">
        <v>45314.045428240737</v>
      </c>
      <c r="E5474" s="18" t="s">
        <v>11</v>
      </c>
      <c r="F5474" s="13" t="s">
        <v>16</v>
      </c>
      <c r="G5474" t="s">
        <v>14</v>
      </c>
      <c r="H5474">
        <v>0</v>
      </c>
      <c r="I5474" s="2"/>
      <c r="J5474" s="4">
        <v>0</v>
      </c>
      <c r="K5474" t="str">
        <f>IF((LEN(relatorio_Ananindeua[[#This Row],[CIF/CPF/CNPJ]])=14),relatorio_Ananindeua[[#This Row],[CIF/CPF/CNPJ]],relatorio_Ananindeua[[#This Row],[Coluna2]])</f>
        <v>53594201000120</v>
      </c>
      <c r="L5474" t="str">
        <f t="shared" si="86"/>
        <v>535******20</v>
      </c>
    </row>
    <row r="5475" spans="1:12" x14ac:dyDescent="0.25">
      <c r="A5475" t="s">
        <v>10136</v>
      </c>
      <c r="B5475" t="s">
        <v>10137</v>
      </c>
      <c r="C5475" t="s">
        <v>34</v>
      </c>
      <c r="D5475" s="1">
        <v>45314.052303240744</v>
      </c>
      <c r="E5475" s="18" t="s">
        <v>11</v>
      </c>
      <c r="F5475" s="13" t="s">
        <v>16</v>
      </c>
      <c r="G5475" t="s">
        <v>14</v>
      </c>
      <c r="H5475">
        <v>0</v>
      </c>
      <c r="I5475" s="2"/>
      <c r="J5475" s="4">
        <v>0</v>
      </c>
      <c r="K5475" t="str">
        <f>IF((LEN(relatorio_Ananindeua[[#This Row],[CIF/CPF/CNPJ]])=14),relatorio_Ananindeua[[#This Row],[CIF/CPF/CNPJ]],relatorio_Ananindeua[[#This Row],[Coluna2]])</f>
        <v>53331028000178</v>
      </c>
      <c r="L5475" t="str">
        <f t="shared" si="86"/>
        <v>533******78</v>
      </c>
    </row>
    <row r="5476" spans="1:12" x14ac:dyDescent="0.25">
      <c r="A5476" t="s">
        <v>10870</v>
      </c>
      <c r="B5476" t="s">
        <v>10871</v>
      </c>
      <c r="C5476" t="s">
        <v>32</v>
      </c>
      <c r="D5476" s="1">
        <v>45314.052418981482</v>
      </c>
      <c r="E5476" s="18" t="s">
        <v>11</v>
      </c>
      <c r="F5476" s="13" t="s">
        <v>16</v>
      </c>
      <c r="G5476" t="s">
        <v>14</v>
      </c>
      <c r="H5476">
        <v>0</v>
      </c>
      <c r="I5476" s="2"/>
      <c r="J5476" s="4">
        <v>0</v>
      </c>
      <c r="K5476" t="str">
        <f>IF((LEN(relatorio_Ananindeua[[#This Row],[CIF/CPF/CNPJ]])=14),relatorio_Ananindeua[[#This Row],[CIF/CPF/CNPJ]],relatorio_Ananindeua[[#This Row],[Coluna2]])</f>
        <v>53596000000162</v>
      </c>
      <c r="L5476" t="str">
        <f t="shared" si="86"/>
        <v>535******62</v>
      </c>
    </row>
    <row r="5477" spans="1:12" x14ac:dyDescent="0.25">
      <c r="A5477" t="s">
        <v>1257</v>
      </c>
      <c r="B5477" t="s">
        <v>1258</v>
      </c>
      <c r="C5477" t="s">
        <v>34</v>
      </c>
      <c r="D5477" s="1">
        <v>45314.059247685182</v>
      </c>
      <c r="E5477" s="18" t="s">
        <v>11</v>
      </c>
      <c r="F5477" s="13" t="s">
        <v>16</v>
      </c>
      <c r="G5477" t="s">
        <v>14</v>
      </c>
      <c r="H5477">
        <v>0</v>
      </c>
      <c r="I5477" s="2"/>
      <c r="J5477" s="4">
        <v>0</v>
      </c>
      <c r="K5477" t="str">
        <f>IF((LEN(relatorio_Ananindeua[[#This Row],[CIF/CPF/CNPJ]])=14),relatorio_Ananindeua[[#This Row],[CIF/CPF/CNPJ]],relatorio_Ananindeua[[#This Row],[Coluna2]])</f>
        <v>19928507000138</v>
      </c>
      <c r="L5477" t="str">
        <f t="shared" si="86"/>
        <v>199******38</v>
      </c>
    </row>
    <row r="5478" spans="1:12" x14ac:dyDescent="0.25">
      <c r="A5478" t="s">
        <v>10884</v>
      </c>
      <c r="B5478" t="s">
        <v>10885</v>
      </c>
      <c r="C5478" t="s">
        <v>32</v>
      </c>
      <c r="D5478" s="1">
        <v>45314.080081018517</v>
      </c>
      <c r="E5478" s="18" t="s">
        <v>11</v>
      </c>
      <c r="F5478" s="13" t="s">
        <v>16</v>
      </c>
      <c r="G5478" t="s">
        <v>14</v>
      </c>
      <c r="H5478">
        <v>0</v>
      </c>
      <c r="I5478" s="2"/>
      <c r="J5478" s="4">
        <v>0</v>
      </c>
      <c r="K5478" t="str">
        <f>IF((LEN(relatorio_Ananindeua[[#This Row],[CIF/CPF/CNPJ]])=14),relatorio_Ananindeua[[#This Row],[CIF/CPF/CNPJ]],relatorio_Ananindeua[[#This Row],[Coluna2]])</f>
        <v>53604995000166</v>
      </c>
      <c r="L5478" t="str">
        <f t="shared" si="86"/>
        <v>536******66</v>
      </c>
    </row>
    <row r="5479" spans="1:12" x14ac:dyDescent="0.25">
      <c r="A5479" t="s">
        <v>10886</v>
      </c>
      <c r="B5479" t="s">
        <v>10887</v>
      </c>
      <c r="C5479" t="s">
        <v>32</v>
      </c>
      <c r="D5479" s="1">
        <v>45314.080092592594</v>
      </c>
      <c r="E5479" s="18" t="s">
        <v>11</v>
      </c>
      <c r="F5479" s="13" t="s">
        <v>16</v>
      </c>
      <c r="G5479" t="s">
        <v>14</v>
      </c>
      <c r="H5479">
        <v>0</v>
      </c>
      <c r="I5479" s="2"/>
      <c r="J5479" s="4">
        <v>0</v>
      </c>
      <c r="K5479" t="str">
        <f>IF((LEN(relatorio_Ananindeua[[#This Row],[CIF/CPF/CNPJ]])=14),relatorio_Ananindeua[[#This Row],[CIF/CPF/CNPJ]],relatorio_Ananindeua[[#This Row],[Coluna2]])</f>
        <v>53605988000189</v>
      </c>
      <c r="L5479" t="str">
        <f t="shared" si="86"/>
        <v>536******89</v>
      </c>
    </row>
    <row r="5480" spans="1:12" x14ac:dyDescent="0.25">
      <c r="A5480" t="s">
        <v>4681</v>
      </c>
      <c r="B5480" t="s">
        <v>4682</v>
      </c>
      <c r="C5480" t="s">
        <v>34</v>
      </c>
      <c r="D5480" s="1">
        <v>45314.080138888887</v>
      </c>
      <c r="E5480" s="18" t="s">
        <v>11</v>
      </c>
      <c r="F5480" s="13" t="s">
        <v>16</v>
      </c>
      <c r="G5480" t="s">
        <v>14</v>
      </c>
      <c r="H5480">
        <v>0</v>
      </c>
      <c r="I5480" s="2"/>
      <c r="J5480" s="4">
        <v>0</v>
      </c>
      <c r="K5480" t="str">
        <f>IF((LEN(relatorio_Ananindeua[[#This Row],[CIF/CPF/CNPJ]])=14),relatorio_Ananindeua[[#This Row],[CIF/CPF/CNPJ]],relatorio_Ananindeua[[#This Row],[Coluna2]])</f>
        <v>38491801000170</v>
      </c>
      <c r="L5480" t="str">
        <f t="shared" si="86"/>
        <v>384******70</v>
      </c>
    </row>
    <row r="5481" spans="1:12" x14ac:dyDescent="0.25">
      <c r="A5481" t="s">
        <v>2032</v>
      </c>
      <c r="B5481" t="s">
        <v>2033</v>
      </c>
      <c r="C5481" t="s">
        <v>34</v>
      </c>
      <c r="D5481" s="1">
        <v>45314.087094907409</v>
      </c>
      <c r="E5481" s="18" t="s">
        <v>11</v>
      </c>
      <c r="F5481" s="13" t="s">
        <v>16</v>
      </c>
      <c r="G5481" t="s">
        <v>14</v>
      </c>
      <c r="H5481">
        <v>0</v>
      </c>
      <c r="I5481" s="2"/>
      <c r="J5481" s="4">
        <v>0</v>
      </c>
      <c r="K5481" t="str">
        <f>IF((LEN(relatorio_Ananindeua[[#This Row],[CIF/CPF/CNPJ]])=14),relatorio_Ananindeua[[#This Row],[CIF/CPF/CNPJ]],relatorio_Ananindeua[[#This Row],[Coluna2]])</f>
        <v>26636283000156</v>
      </c>
      <c r="L5481" t="str">
        <f t="shared" si="86"/>
        <v>266******56</v>
      </c>
    </row>
    <row r="5482" spans="1:12" x14ac:dyDescent="0.25">
      <c r="A5482" t="s">
        <v>10878</v>
      </c>
      <c r="B5482" t="s">
        <v>10879</v>
      </c>
      <c r="C5482" t="s">
        <v>32</v>
      </c>
      <c r="D5482" s="1">
        <v>45314.087187500001</v>
      </c>
      <c r="E5482" s="18" t="s">
        <v>11</v>
      </c>
      <c r="F5482" s="13" t="s">
        <v>16</v>
      </c>
      <c r="G5482" t="s">
        <v>14</v>
      </c>
      <c r="H5482">
        <v>0</v>
      </c>
      <c r="I5482" s="2"/>
      <c r="J5482" s="4">
        <v>0</v>
      </c>
      <c r="K5482" t="str">
        <f>IF((LEN(relatorio_Ananindeua[[#This Row],[CIF/CPF/CNPJ]])=14),relatorio_Ananindeua[[#This Row],[CIF/CPF/CNPJ]],relatorio_Ananindeua[[#This Row],[Coluna2]])</f>
        <v>53599756000165</v>
      </c>
      <c r="L5482" t="str">
        <f t="shared" si="86"/>
        <v>535******65</v>
      </c>
    </row>
    <row r="5483" spans="1:12" x14ac:dyDescent="0.25">
      <c r="A5483" t="s">
        <v>10890</v>
      </c>
      <c r="B5483" t="s">
        <v>10891</v>
      </c>
      <c r="C5483" t="s">
        <v>32</v>
      </c>
      <c r="D5483" s="1">
        <v>45314.260659722226</v>
      </c>
      <c r="E5483" s="18" t="s">
        <v>11</v>
      </c>
      <c r="F5483" s="13" t="s">
        <v>16</v>
      </c>
      <c r="G5483" t="s">
        <v>14</v>
      </c>
      <c r="H5483">
        <v>0</v>
      </c>
      <c r="I5483" s="2"/>
      <c r="J5483" s="4">
        <v>0</v>
      </c>
      <c r="K5483" t="str">
        <f>IF((LEN(relatorio_Ananindeua[[#This Row],[CIF/CPF/CNPJ]])=14),relatorio_Ananindeua[[#This Row],[CIF/CPF/CNPJ]],relatorio_Ananindeua[[#This Row],[Coluna2]])</f>
        <v>53607294000180</v>
      </c>
      <c r="L5483" t="str">
        <f t="shared" si="86"/>
        <v>536******80</v>
      </c>
    </row>
    <row r="5484" spans="1:12" x14ac:dyDescent="0.25">
      <c r="A5484" t="s">
        <v>10892</v>
      </c>
      <c r="B5484" t="s">
        <v>10893</v>
      </c>
      <c r="C5484" t="s">
        <v>32</v>
      </c>
      <c r="D5484" s="1">
        <v>45314.260659722226</v>
      </c>
      <c r="E5484" s="18" t="s">
        <v>11</v>
      </c>
      <c r="F5484" s="13" t="s">
        <v>16</v>
      </c>
      <c r="G5484" t="s">
        <v>14</v>
      </c>
      <c r="H5484">
        <v>0</v>
      </c>
      <c r="I5484" s="2"/>
      <c r="J5484" s="4">
        <v>0</v>
      </c>
      <c r="K5484" t="str">
        <f>IF((LEN(relatorio_Ananindeua[[#This Row],[CIF/CPF/CNPJ]])=14),relatorio_Ananindeua[[#This Row],[CIF/CPF/CNPJ]],relatorio_Ananindeua[[#This Row],[Coluna2]])</f>
        <v>53607415000194</v>
      </c>
      <c r="L5484" t="str">
        <f t="shared" si="86"/>
        <v>536******94</v>
      </c>
    </row>
    <row r="5485" spans="1:12" x14ac:dyDescent="0.25">
      <c r="A5485" t="s">
        <v>4813</v>
      </c>
      <c r="B5485" t="s">
        <v>4814</v>
      </c>
      <c r="C5485" t="s">
        <v>34</v>
      </c>
      <c r="D5485" s="1">
        <v>45314.274594907409</v>
      </c>
      <c r="E5485" s="18" t="s">
        <v>11</v>
      </c>
      <c r="F5485" s="13" t="s">
        <v>16</v>
      </c>
      <c r="G5485" t="s">
        <v>14</v>
      </c>
      <c r="H5485">
        <v>0</v>
      </c>
      <c r="I5485" s="2"/>
      <c r="J5485" s="4">
        <v>0</v>
      </c>
      <c r="K5485" t="str">
        <f>IF((LEN(relatorio_Ananindeua[[#This Row],[CIF/CPF/CNPJ]])=14),relatorio_Ananindeua[[#This Row],[CIF/CPF/CNPJ]],relatorio_Ananindeua[[#This Row],[Coluna2]])</f>
        <v>39655169000115</v>
      </c>
      <c r="L5485" t="str">
        <f t="shared" si="86"/>
        <v>396******15</v>
      </c>
    </row>
    <row r="5486" spans="1:12" x14ac:dyDescent="0.25">
      <c r="A5486" t="s">
        <v>2362</v>
      </c>
      <c r="B5486" t="s">
        <v>2363</v>
      </c>
      <c r="C5486" t="s">
        <v>34</v>
      </c>
      <c r="D5486" s="1">
        <v>45314.274629629632</v>
      </c>
      <c r="E5486" s="18" t="s">
        <v>11</v>
      </c>
      <c r="F5486" s="13" t="s">
        <v>16</v>
      </c>
      <c r="G5486" t="s">
        <v>14</v>
      </c>
      <c r="H5486">
        <v>0</v>
      </c>
      <c r="I5486" s="2"/>
      <c r="J5486" s="4">
        <v>0</v>
      </c>
      <c r="K5486" t="str">
        <f>IF((LEN(relatorio_Ananindeua[[#This Row],[CIF/CPF/CNPJ]])=14),relatorio_Ananindeua[[#This Row],[CIF/CPF/CNPJ]],relatorio_Ananindeua[[#This Row],[Coluna2]])</f>
        <v>28482325000177</v>
      </c>
      <c r="L5486" t="str">
        <f t="shared" si="86"/>
        <v>284******77</v>
      </c>
    </row>
    <row r="5487" spans="1:12" x14ac:dyDescent="0.25">
      <c r="A5487" t="s">
        <v>3296</v>
      </c>
      <c r="B5487" t="s">
        <v>3297</v>
      </c>
      <c r="C5487" t="s">
        <v>34</v>
      </c>
      <c r="D5487" s="1">
        <v>45314.281481481485</v>
      </c>
      <c r="E5487" s="18" t="s">
        <v>11</v>
      </c>
      <c r="F5487" s="13" t="s">
        <v>16</v>
      </c>
      <c r="G5487" t="s">
        <v>14</v>
      </c>
      <c r="H5487">
        <v>0</v>
      </c>
      <c r="I5487" s="2"/>
      <c r="J5487" s="4">
        <v>0</v>
      </c>
      <c r="K5487" t="str">
        <f>IF((LEN(relatorio_Ananindeua[[#This Row],[CIF/CPF/CNPJ]])=14),relatorio_Ananindeua[[#This Row],[CIF/CPF/CNPJ]],relatorio_Ananindeua[[#This Row],[Coluna2]])</f>
        <v>32948500000146</v>
      </c>
      <c r="L5487" t="str">
        <f t="shared" si="86"/>
        <v>329******46</v>
      </c>
    </row>
    <row r="5488" spans="1:12" x14ac:dyDescent="0.25">
      <c r="A5488" t="s">
        <v>10880</v>
      </c>
      <c r="B5488" t="s">
        <v>10881</v>
      </c>
      <c r="C5488" t="s">
        <v>32</v>
      </c>
      <c r="D5488" s="1">
        <v>45314.281504629631</v>
      </c>
      <c r="E5488" s="18" t="s">
        <v>11</v>
      </c>
      <c r="F5488" s="13" t="s">
        <v>16</v>
      </c>
      <c r="G5488" t="s">
        <v>14</v>
      </c>
      <c r="H5488">
        <v>0</v>
      </c>
      <c r="I5488" s="2"/>
      <c r="J5488" s="4">
        <v>0</v>
      </c>
      <c r="K5488" t="str">
        <f>IF((LEN(relatorio_Ananindeua[[#This Row],[CIF/CPF/CNPJ]])=14),relatorio_Ananindeua[[#This Row],[CIF/CPF/CNPJ]],relatorio_Ananindeua[[#This Row],[Coluna2]])</f>
        <v>53602809000150</v>
      </c>
      <c r="L5488" t="str">
        <f t="shared" si="86"/>
        <v>536******50</v>
      </c>
    </row>
    <row r="5489" spans="1:12" x14ac:dyDescent="0.25">
      <c r="A5489" t="s">
        <v>10824</v>
      </c>
      <c r="B5489" t="s">
        <v>10825</v>
      </c>
      <c r="C5489" t="s">
        <v>34</v>
      </c>
      <c r="D5489" s="1">
        <v>45314.2815162037</v>
      </c>
      <c r="E5489" s="18" t="s">
        <v>11</v>
      </c>
      <c r="F5489" s="13" t="s">
        <v>16</v>
      </c>
      <c r="G5489" t="s">
        <v>14</v>
      </c>
      <c r="H5489">
        <v>0</v>
      </c>
      <c r="I5489" s="2"/>
      <c r="J5489" s="4">
        <v>0</v>
      </c>
      <c r="K5489" t="str">
        <f>IF((LEN(relatorio_Ananindeua[[#This Row],[CIF/CPF/CNPJ]])=14),relatorio_Ananindeua[[#This Row],[CIF/CPF/CNPJ]],relatorio_Ananindeua[[#This Row],[Coluna2]])</f>
        <v>53580995000173</v>
      </c>
      <c r="L5489" t="str">
        <f t="shared" si="86"/>
        <v>535******73</v>
      </c>
    </row>
    <row r="5490" spans="1:12" x14ac:dyDescent="0.25">
      <c r="A5490" t="s">
        <v>1911</v>
      </c>
      <c r="B5490" t="s">
        <v>1912</v>
      </c>
      <c r="C5490" t="s">
        <v>34</v>
      </c>
      <c r="D5490" s="1">
        <v>45314.281608796293</v>
      </c>
      <c r="E5490" s="18" t="s">
        <v>11</v>
      </c>
      <c r="F5490" s="13" t="s">
        <v>16</v>
      </c>
      <c r="G5490" t="s">
        <v>14</v>
      </c>
      <c r="H5490">
        <v>0</v>
      </c>
      <c r="I5490" s="2"/>
      <c r="J5490" s="4">
        <v>0</v>
      </c>
      <c r="K5490" t="str">
        <f>IF((LEN(relatorio_Ananindeua[[#This Row],[CIF/CPF/CNPJ]])=14),relatorio_Ananindeua[[#This Row],[CIF/CPF/CNPJ]],relatorio_Ananindeua[[#This Row],[Coluna2]])</f>
        <v>25196696000102</v>
      </c>
      <c r="L5490" t="str">
        <f t="shared" si="86"/>
        <v>251******02</v>
      </c>
    </row>
    <row r="5491" spans="1:12" x14ac:dyDescent="0.25">
      <c r="A5491" t="s">
        <v>10872</v>
      </c>
      <c r="B5491" t="s">
        <v>10873</v>
      </c>
      <c r="C5491" t="s">
        <v>32</v>
      </c>
      <c r="D5491" s="1">
        <v>45314.281608796293</v>
      </c>
      <c r="E5491" s="18" t="s">
        <v>11</v>
      </c>
      <c r="F5491" s="13" t="s">
        <v>16</v>
      </c>
      <c r="G5491" t="s">
        <v>14</v>
      </c>
      <c r="H5491">
        <v>0</v>
      </c>
      <c r="I5491" s="2"/>
      <c r="J5491" s="4">
        <v>0</v>
      </c>
      <c r="K5491" t="str">
        <f>IF((LEN(relatorio_Ananindeua[[#This Row],[CIF/CPF/CNPJ]])=14),relatorio_Ananindeua[[#This Row],[CIF/CPF/CNPJ]],relatorio_Ananindeua[[#This Row],[Coluna2]])</f>
        <v>53596701000100</v>
      </c>
      <c r="L5491" t="str">
        <f t="shared" si="86"/>
        <v>535******00</v>
      </c>
    </row>
    <row r="5492" spans="1:12" x14ac:dyDescent="0.25">
      <c r="A5492" t="s">
        <v>10874</v>
      </c>
      <c r="B5492" t="s">
        <v>10875</v>
      </c>
      <c r="C5492" t="s">
        <v>32</v>
      </c>
      <c r="D5492" s="1">
        <v>45314.281631944446</v>
      </c>
      <c r="E5492" s="18" t="s">
        <v>11</v>
      </c>
      <c r="F5492" s="13" t="s">
        <v>16</v>
      </c>
      <c r="G5492" t="s">
        <v>14</v>
      </c>
      <c r="H5492">
        <v>0</v>
      </c>
      <c r="I5492" s="2"/>
      <c r="J5492" s="4">
        <v>0</v>
      </c>
      <c r="K5492" t="str">
        <f>IF((LEN(relatorio_Ananindeua[[#This Row],[CIF/CPF/CNPJ]])=14),relatorio_Ananindeua[[#This Row],[CIF/CPF/CNPJ]],relatorio_Ananindeua[[#This Row],[Coluna2]])</f>
        <v>53599139000160</v>
      </c>
      <c r="L5492" t="str">
        <f t="shared" si="86"/>
        <v>535******60</v>
      </c>
    </row>
    <row r="5493" spans="1:12" x14ac:dyDescent="0.25">
      <c r="A5493" t="s">
        <v>10858</v>
      </c>
      <c r="B5493" t="s">
        <v>10859</v>
      </c>
      <c r="C5493" t="s">
        <v>32</v>
      </c>
      <c r="D5493" s="1">
        <v>45314.288425925923</v>
      </c>
      <c r="E5493" s="18" t="s">
        <v>11</v>
      </c>
      <c r="F5493" s="13" t="s">
        <v>16</v>
      </c>
      <c r="G5493" t="s">
        <v>14</v>
      </c>
      <c r="H5493">
        <v>0</v>
      </c>
      <c r="I5493" s="2"/>
      <c r="J5493" s="4">
        <v>0</v>
      </c>
      <c r="K5493" t="str">
        <f>IF((LEN(relatorio_Ananindeua[[#This Row],[CIF/CPF/CNPJ]])=14),relatorio_Ananindeua[[#This Row],[CIF/CPF/CNPJ]],relatorio_Ananindeua[[#This Row],[Coluna2]])</f>
        <v>53590869000108</v>
      </c>
      <c r="L5493" t="str">
        <f t="shared" si="86"/>
        <v>535******08</v>
      </c>
    </row>
    <row r="5494" spans="1:12" x14ac:dyDescent="0.25">
      <c r="A5494" t="s">
        <v>10866</v>
      </c>
      <c r="B5494" t="s">
        <v>10867</v>
      </c>
      <c r="C5494" t="s">
        <v>32</v>
      </c>
      <c r="D5494" s="1">
        <v>45314.288460648146</v>
      </c>
      <c r="E5494" s="18" t="s">
        <v>11</v>
      </c>
      <c r="F5494" s="13" t="s">
        <v>16</v>
      </c>
      <c r="G5494" t="s">
        <v>14</v>
      </c>
      <c r="H5494">
        <v>0</v>
      </c>
      <c r="I5494" s="2"/>
      <c r="J5494" s="4">
        <v>0</v>
      </c>
      <c r="K5494" t="str">
        <f>IF((LEN(relatorio_Ananindeua[[#This Row],[CIF/CPF/CNPJ]])=14),relatorio_Ananindeua[[#This Row],[CIF/CPF/CNPJ]],relatorio_Ananindeua[[#This Row],[Coluna2]])</f>
        <v>53595185000190</v>
      </c>
      <c r="L5494" t="str">
        <f t="shared" si="86"/>
        <v>535******90</v>
      </c>
    </row>
    <row r="5495" spans="1:12" x14ac:dyDescent="0.25">
      <c r="A5495" t="s">
        <v>10888</v>
      </c>
      <c r="B5495" t="s">
        <v>10889</v>
      </c>
      <c r="C5495" t="s">
        <v>32</v>
      </c>
      <c r="D5495" s="1">
        <v>45314.288564814815</v>
      </c>
      <c r="E5495" s="18" t="s">
        <v>11</v>
      </c>
      <c r="F5495" s="13" t="s">
        <v>16</v>
      </c>
      <c r="G5495" t="s">
        <v>14</v>
      </c>
      <c r="H5495">
        <v>0</v>
      </c>
      <c r="I5495" s="2"/>
      <c r="J5495" s="4">
        <v>0</v>
      </c>
      <c r="K5495" t="str">
        <f>IF((LEN(relatorio_Ananindeua[[#This Row],[CIF/CPF/CNPJ]])=14),relatorio_Ananindeua[[#This Row],[CIF/CPF/CNPJ]],relatorio_Ananindeua[[#This Row],[Coluna2]])</f>
        <v>53607071000113</v>
      </c>
      <c r="L5495" t="str">
        <f t="shared" si="86"/>
        <v>536******13</v>
      </c>
    </row>
    <row r="5496" spans="1:12" x14ac:dyDescent="0.25">
      <c r="A5496" t="s">
        <v>4394</v>
      </c>
      <c r="B5496" t="s">
        <v>4395</v>
      </c>
      <c r="C5496" t="s">
        <v>17</v>
      </c>
      <c r="D5496" s="1">
        <v>45314.450787037036</v>
      </c>
      <c r="E5496" s="18" t="s">
        <v>11</v>
      </c>
      <c r="F5496" s="13" t="s">
        <v>16</v>
      </c>
      <c r="G5496" t="s">
        <v>14</v>
      </c>
      <c r="H5496">
        <v>0</v>
      </c>
      <c r="I5496" s="2"/>
      <c r="J5496" s="4">
        <v>0</v>
      </c>
      <c r="K5496" t="str">
        <f>IF((LEN(relatorio_Ananindeua[[#This Row],[CIF/CPF/CNPJ]])=14),relatorio_Ananindeua[[#This Row],[CIF/CPF/CNPJ]],relatorio_Ananindeua[[#This Row],[Coluna2]])</f>
        <v>37346865000114</v>
      </c>
      <c r="L5496" t="str">
        <f t="shared" si="86"/>
        <v>373******14</v>
      </c>
    </row>
    <row r="5497" spans="1:12" x14ac:dyDescent="0.25">
      <c r="A5497" t="s">
        <v>956</v>
      </c>
      <c r="B5497" t="s">
        <v>957</v>
      </c>
      <c r="C5497" t="s">
        <v>21</v>
      </c>
      <c r="D5497" s="1">
        <v>45314.4533912037</v>
      </c>
      <c r="E5497" s="18" t="s">
        <v>11</v>
      </c>
      <c r="F5497" s="13" t="s">
        <v>19</v>
      </c>
      <c r="G5497" t="s">
        <v>13496</v>
      </c>
      <c r="H5497">
        <v>0</v>
      </c>
      <c r="I5497" s="2"/>
      <c r="J5497" s="4">
        <v>3745.26</v>
      </c>
      <c r="K5497" t="str">
        <f>IF((LEN(relatorio_Ananindeua[[#This Row],[CIF/CPF/CNPJ]])=14),relatorio_Ananindeua[[#This Row],[CIF/CPF/CNPJ]],relatorio_Ananindeua[[#This Row],[Coluna2]])</f>
        <v>17454167000125</v>
      </c>
      <c r="L5497" t="str">
        <f t="shared" si="86"/>
        <v>174******25</v>
      </c>
    </row>
    <row r="5498" spans="1:12" x14ac:dyDescent="0.25">
      <c r="A5498" t="s">
        <v>1265</v>
      </c>
      <c r="B5498" t="s">
        <v>1266</v>
      </c>
      <c r="C5498" t="s">
        <v>17</v>
      </c>
      <c r="D5498" s="1">
        <v>45314.462627314817</v>
      </c>
      <c r="E5498" s="18" t="s">
        <v>11</v>
      </c>
      <c r="F5498" s="13" t="s">
        <v>16</v>
      </c>
      <c r="G5498" t="s">
        <v>14</v>
      </c>
      <c r="H5498">
        <v>0</v>
      </c>
      <c r="I5498" s="2"/>
      <c r="J5498" s="4">
        <v>0</v>
      </c>
      <c r="K5498" t="str">
        <f>IF((LEN(relatorio_Ananindeua[[#This Row],[CIF/CPF/CNPJ]])=14),relatorio_Ananindeua[[#This Row],[CIF/CPF/CNPJ]],relatorio_Ananindeua[[#This Row],[Coluna2]])</f>
        <v>19943123000194</v>
      </c>
      <c r="L5498" t="str">
        <f t="shared" si="86"/>
        <v>199******94</v>
      </c>
    </row>
    <row r="5499" spans="1:12" x14ac:dyDescent="0.25">
      <c r="A5499" t="s">
        <v>7991</v>
      </c>
      <c r="B5499" t="s">
        <v>7992</v>
      </c>
      <c r="C5499" t="s">
        <v>34</v>
      </c>
      <c r="D5499" s="1">
        <v>45314.494201388887</v>
      </c>
      <c r="E5499" s="18" t="s">
        <v>11</v>
      </c>
      <c r="F5499" s="13" t="s">
        <v>16</v>
      </c>
      <c r="G5499" t="s">
        <v>13496</v>
      </c>
      <c r="H5499">
        <v>0</v>
      </c>
      <c r="I5499" s="2"/>
      <c r="J5499" s="4">
        <v>0</v>
      </c>
      <c r="K5499" t="str">
        <f>IF((LEN(relatorio_Ananindeua[[#This Row],[CIF/CPF/CNPJ]])=14),relatorio_Ananindeua[[#This Row],[CIF/CPF/CNPJ]],relatorio_Ananindeua[[#This Row],[Coluna2]])</f>
        <v>48857301000162</v>
      </c>
      <c r="L5499" t="str">
        <f t="shared" si="86"/>
        <v>488******62</v>
      </c>
    </row>
    <row r="5500" spans="1:12" x14ac:dyDescent="0.25">
      <c r="A5500" t="s">
        <v>4531</v>
      </c>
      <c r="B5500" t="s">
        <v>4532</v>
      </c>
      <c r="C5500" t="s">
        <v>17</v>
      </c>
      <c r="D5500" s="1">
        <v>45314.586400462962</v>
      </c>
      <c r="E5500" s="18" t="s">
        <v>11</v>
      </c>
      <c r="F5500" s="13" t="s">
        <v>16</v>
      </c>
      <c r="G5500" t="s">
        <v>14</v>
      </c>
      <c r="H5500">
        <v>0</v>
      </c>
      <c r="I5500" s="2"/>
      <c r="J5500" s="4">
        <v>0</v>
      </c>
      <c r="K5500" t="str">
        <f>IF((LEN(relatorio_Ananindeua[[#This Row],[CIF/CPF/CNPJ]])=14),relatorio_Ananindeua[[#This Row],[CIF/CPF/CNPJ]],relatorio_Ananindeua[[#This Row],[Coluna2]])</f>
        <v>37920720000185</v>
      </c>
      <c r="L5500" t="str">
        <f t="shared" si="86"/>
        <v>379******85</v>
      </c>
    </row>
    <row r="5501" spans="1:12" x14ac:dyDescent="0.25">
      <c r="A5501" t="s">
        <v>956</v>
      </c>
      <c r="B5501" t="s">
        <v>957</v>
      </c>
      <c r="C5501" t="s">
        <v>21</v>
      </c>
      <c r="D5501" s="1">
        <v>45314.643506944441</v>
      </c>
      <c r="E5501" s="18" t="s">
        <v>11</v>
      </c>
      <c r="F5501" s="13" t="s">
        <v>19</v>
      </c>
      <c r="G5501" t="s">
        <v>13496</v>
      </c>
      <c r="H5501">
        <v>0</v>
      </c>
      <c r="I5501" s="2"/>
      <c r="J5501" s="4">
        <v>5</v>
      </c>
      <c r="K5501" t="str">
        <f>IF((LEN(relatorio_Ananindeua[[#This Row],[CIF/CPF/CNPJ]])=14),relatorio_Ananindeua[[#This Row],[CIF/CPF/CNPJ]],relatorio_Ananindeua[[#This Row],[Coluna2]])</f>
        <v>17454167000125</v>
      </c>
      <c r="L5501" t="str">
        <f t="shared" si="86"/>
        <v>174******25</v>
      </c>
    </row>
    <row r="5502" spans="1:12" x14ac:dyDescent="0.25">
      <c r="A5502" t="s">
        <v>956</v>
      </c>
      <c r="B5502" t="s">
        <v>957</v>
      </c>
      <c r="C5502" t="s">
        <v>21</v>
      </c>
      <c r="D5502" s="1">
        <v>45314.649270833332</v>
      </c>
      <c r="E5502" s="18" t="s">
        <v>11</v>
      </c>
      <c r="F5502" s="13" t="s">
        <v>19</v>
      </c>
      <c r="G5502" t="s">
        <v>13496</v>
      </c>
      <c r="H5502">
        <v>0</v>
      </c>
      <c r="I5502" s="2"/>
      <c r="J5502" s="4">
        <v>35</v>
      </c>
      <c r="K5502" t="str">
        <f>IF((LEN(relatorio_Ananindeua[[#This Row],[CIF/CPF/CNPJ]])=14),relatorio_Ananindeua[[#This Row],[CIF/CPF/CNPJ]],relatorio_Ananindeua[[#This Row],[Coluna2]])</f>
        <v>17454167000125</v>
      </c>
      <c r="L5502" t="str">
        <f t="shared" si="86"/>
        <v>174******25</v>
      </c>
    </row>
    <row r="5503" spans="1:12" x14ac:dyDescent="0.25">
      <c r="A5503" t="s">
        <v>956</v>
      </c>
      <c r="B5503" t="s">
        <v>957</v>
      </c>
      <c r="C5503" t="s">
        <v>21</v>
      </c>
      <c r="D5503" s="1">
        <v>45314.652222222219</v>
      </c>
      <c r="E5503" s="18" t="s">
        <v>11</v>
      </c>
      <c r="F5503" s="13" t="s">
        <v>19</v>
      </c>
      <c r="G5503" t="s">
        <v>13496</v>
      </c>
      <c r="H5503">
        <v>0</v>
      </c>
      <c r="I5503" s="2"/>
      <c r="J5503" s="4">
        <v>5</v>
      </c>
      <c r="K5503" t="str">
        <f>IF((LEN(relatorio_Ananindeua[[#This Row],[CIF/CPF/CNPJ]])=14),relatorio_Ananindeua[[#This Row],[CIF/CPF/CNPJ]],relatorio_Ananindeua[[#This Row],[Coluna2]])</f>
        <v>17454167000125</v>
      </c>
      <c r="L5503" t="str">
        <f t="shared" si="86"/>
        <v>174******25</v>
      </c>
    </row>
    <row r="5504" spans="1:12" x14ac:dyDescent="0.25">
      <c r="A5504" t="s">
        <v>6904</v>
      </c>
      <c r="B5504" t="s">
        <v>6905</v>
      </c>
      <c r="C5504" t="s">
        <v>20</v>
      </c>
      <c r="D5504" s="1">
        <v>45315</v>
      </c>
      <c r="E5504" s="18" t="s">
        <v>11</v>
      </c>
      <c r="F5504" s="13" t="s">
        <v>19</v>
      </c>
      <c r="G5504" t="s">
        <v>13496</v>
      </c>
      <c r="H5504">
        <v>0</v>
      </c>
      <c r="I5504" s="2"/>
      <c r="J5504" s="4">
        <v>7.25</v>
      </c>
      <c r="K5504" t="str">
        <f>IF((LEN(relatorio_Ananindeua[[#This Row],[CIF/CPF/CNPJ]])=14),relatorio_Ananindeua[[#This Row],[CIF/CPF/CNPJ]],relatorio_Ananindeua[[#This Row],[Coluna2]])</f>
        <v>46201083002393</v>
      </c>
      <c r="L5504" t="str">
        <f t="shared" si="86"/>
        <v>462******93</v>
      </c>
    </row>
    <row r="5505" spans="1:12" x14ac:dyDescent="0.25">
      <c r="A5505" t="s">
        <v>13467</v>
      </c>
      <c r="B5505" t="s">
        <v>13466</v>
      </c>
      <c r="C5505" t="s">
        <v>21</v>
      </c>
      <c r="D5505" s="1">
        <v>45315</v>
      </c>
      <c r="E5505" s="18" t="s">
        <v>11</v>
      </c>
      <c r="F5505" s="13" t="s">
        <v>19</v>
      </c>
      <c r="G5505" t="s">
        <v>13496</v>
      </c>
      <c r="H5505">
        <v>0</v>
      </c>
      <c r="I5505" s="2"/>
      <c r="J5505" s="4">
        <v>1181.8499999999999</v>
      </c>
      <c r="K5505" t="str">
        <f>IF((LEN(relatorio_Ananindeua[[#This Row],[CIF/CPF/CNPJ]])=14),relatorio_Ananindeua[[#This Row],[CIF/CPF/CNPJ]],relatorio_Ananindeua[[#This Row],[Coluna2]])</f>
        <v>60975737005978</v>
      </c>
      <c r="L5505" t="str">
        <f t="shared" si="86"/>
        <v>609******78</v>
      </c>
    </row>
    <row r="5506" spans="1:12" x14ac:dyDescent="0.25">
      <c r="A5506" t="s">
        <v>10908</v>
      </c>
      <c r="B5506" t="s">
        <v>10909</v>
      </c>
      <c r="C5506" t="s">
        <v>32</v>
      </c>
      <c r="D5506" s="1">
        <v>45315.031446759262</v>
      </c>
      <c r="E5506" s="18" t="s">
        <v>11</v>
      </c>
      <c r="F5506" s="13" t="s">
        <v>16</v>
      </c>
      <c r="G5506" t="s">
        <v>14</v>
      </c>
      <c r="H5506">
        <v>0</v>
      </c>
      <c r="I5506" s="2"/>
      <c r="J5506" s="4">
        <v>0</v>
      </c>
      <c r="K5506" t="str">
        <f>IF((LEN(relatorio_Ananindeua[[#This Row],[CIF/CPF/CNPJ]])=14),relatorio_Ananindeua[[#This Row],[CIF/CPF/CNPJ]],relatorio_Ananindeua[[#This Row],[Coluna2]])</f>
        <v>53614386000198</v>
      </c>
      <c r="L5506" t="str">
        <f t="shared" si="86"/>
        <v>536******98</v>
      </c>
    </row>
    <row r="5507" spans="1:12" x14ac:dyDescent="0.25">
      <c r="A5507" t="s">
        <v>10824</v>
      </c>
      <c r="B5507" t="s">
        <v>10825</v>
      </c>
      <c r="C5507" t="s">
        <v>34</v>
      </c>
      <c r="D5507" s="1">
        <v>45315.031458333331</v>
      </c>
      <c r="E5507" s="18" t="s">
        <v>11</v>
      </c>
      <c r="F5507" s="13" t="s">
        <v>16</v>
      </c>
      <c r="G5507" t="s">
        <v>14</v>
      </c>
      <c r="H5507">
        <v>0</v>
      </c>
      <c r="I5507" s="2"/>
      <c r="J5507" s="4">
        <v>0</v>
      </c>
      <c r="K5507" t="str">
        <f>IF((LEN(relatorio_Ananindeua[[#This Row],[CIF/CPF/CNPJ]])=14),relatorio_Ananindeua[[#This Row],[CIF/CPF/CNPJ]],relatorio_Ananindeua[[#This Row],[Coluna2]])</f>
        <v>53580995000173</v>
      </c>
      <c r="L5507" t="str">
        <f t="shared" si="86"/>
        <v>535******73</v>
      </c>
    </row>
    <row r="5508" spans="1:12" x14ac:dyDescent="0.25">
      <c r="A5508" t="s">
        <v>10924</v>
      </c>
      <c r="B5508" t="s">
        <v>10925</v>
      </c>
      <c r="C5508" t="s">
        <v>32</v>
      </c>
      <c r="D5508" s="1">
        <v>45315.0315162037</v>
      </c>
      <c r="E5508" s="18" t="s">
        <v>11</v>
      </c>
      <c r="F5508" s="13" t="s">
        <v>16</v>
      </c>
      <c r="G5508" t="s">
        <v>14</v>
      </c>
      <c r="H5508">
        <v>0</v>
      </c>
      <c r="I5508" s="2"/>
      <c r="J5508" s="4">
        <v>0</v>
      </c>
      <c r="K5508" t="str">
        <f>IF((LEN(relatorio_Ananindeua[[#This Row],[CIF/CPF/CNPJ]])=14),relatorio_Ananindeua[[#This Row],[CIF/CPF/CNPJ]],relatorio_Ananindeua[[#This Row],[Coluna2]])</f>
        <v>53619845000126</v>
      </c>
      <c r="L5508" t="str">
        <f t="shared" si="86"/>
        <v>536******26</v>
      </c>
    </row>
    <row r="5509" spans="1:12" x14ac:dyDescent="0.25">
      <c r="A5509" t="s">
        <v>10922</v>
      </c>
      <c r="B5509" t="s">
        <v>10923</v>
      </c>
      <c r="C5509" t="s">
        <v>32</v>
      </c>
      <c r="D5509" s="1">
        <v>45315.0315625</v>
      </c>
      <c r="E5509" s="18" t="s">
        <v>11</v>
      </c>
      <c r="F5509" s="13" t="s">
        <v>16</v>
      </c>
      <c r="G5509" t="s">
        <v>14</v>
      </c>
      <c r="H5509">
        <v>0</v>
      </c>
      <c r="I5509" s="2"/>
      <c r="J5509" s="4">
        <v>0</v>
      </c>
      <c r="K5509" t="str">
        <f>IF((LEN(relatorio_Ananindeua[[#This Row],[CIF/CPF/CNPJ]])=14),relatorio_Ananindeua[[#This Row],[CIF/CPF/CNPJ]],relatorio_Ananindeua[[#This Row],[Coluna2]])</f>
        <v>53618000000116</v>
      </c>
      <c r="L5509" t="str">
        <f t="shared" si="86"/>
        <v>536******16</v>
      </c>
    </row>
    <row r="5510" spans="1:12" x14ac:dyDescent="0.25">
      <c r="A5510" t="s">
        <v>10926</v>
      </c>
      <c r="B5510" t="s">
        <v>10927</v>
      </c>
      <c r="C5510" t="s">
        <v>32</v>
      </c>
      <c r="D5510" s="1">
        <v>45315.038449074076</v>
      </c>
      <c r="E5510" s="18" t="s">
        <v>11</v>
      </c>
      <c r="F5510" s="13" t="s">
        <v>16</v>
      </c>
      <c r="G5510" t="s">
        <v>14</v>
      </c>
      <c r="H5510">
        <v>0</v>
      </c>
      <c r="I5510" s="2"/>
      <c r="J5510" s="4">
        <v>0</v>
      </c>
      <c r="K5510" t="str">
        <f>IF((LEN(relatorio_Ananindeua[[#This Row],[CIF/CPF/CNPJ]])=14),relatorio_Ananindeua[[#This Row],[CIF/CPF/CNPJ]],relatorio_Ananindeua[[#This Row],[Coluna2]])</f>
        <v>53620038000123</v>
      </c>
      <c r="L5510" t="str">
        <f t="shared" si="86"/>
        <v>536******23</v>
      </c>
    </row>
    <row r="5511" spans="1:12" x14ac:dyDescent="0.25">
      <c r="A5511" t="s">
        <v>9126</v>
      </c>
      <c r="B5511" t="s">
        <v>9127</v>
      </c>
      <c r="C5511" t="s">
        <v>34</v>
      </c>
      <c r="D5511" s="1">
        <v>45315.038460648146</v>
      </c>
      <c r="E5511" s="18" t="s">
        <v>11</v>
      </c>
      <c r="F5511" s="13" t="s">
        <v>16</v>
      </c>
      <c r="G5511" t="s">
        <v>14</v>
      </c>
      <c r="H5511">
        <v>0</v>
      </c>
      <c r="I5511" s="2"/>
      <c r="J5511" s="4">
        <v>0</v>
      </c>
      <c r="K5511" t="str">
        <f>IF((LEN(relatorio_Ananindeua[[#This Row],[CIF/CPF/CNPJ]])=14),relatorio_Ananindeua[[#This Row],[CIF/CPF/CNPJ]],relatorio_Ananindeua[[#This Row],[Coluna2]])</f>
        <v>50852209000151</v>
      </c>
      <c r="L5511" t="str">
        <f t="shared" si="86"/>
        <v>508******51</v>
      </c>
    </row>
    <row r="5512" spans="1:12" x14ac:dyDescent="0.25">
      <c r="A5512" t="s">
        <v>10902</v>
      </c>
      <c r="B5512" t="s">
        <v>10903</v>
      </c>
      <c r="C5512" t="s">
        <v>32</v>
      </c>
      <c r="D5512" s="1">
        <v>45315.05232638889</v>
      </c>
      <c r="E5512" s="18" t="s">
        <v>11</v>
      </c>
      <c r="F5512" s="13" t="s">
        <v>16</v>
      </c>
      <c r="G5512" t="s">
        <v>14</v>
      </c>
      <c r="H5512">
        <v>0</v>
      </c>
      <c r="I5512" s="2"/>
      <c r="J5512" s="4">
        <v>0</v>
      </c>
      <c r="K5512" t="str">
        <f>IF((LEN(relatorio_Ananindeua[[#This Row],[CIF/CPF/CNPJ]])=14),relatorio_Ananindeua[[#This Row],[CIF/CPF/CNPJ]],relatorio_Ananindeua[[#This Row],[Coluna2]])</f>
        <v>53612121000150</v>
      </c>
      <c r="L5512" t="str">
        <f t="shared" si="86"/>
        <v>536******50</v>
      </c>
    </row>
    <row r="5513" spans="1:12" x14ac:dyDescent="0.25">
      <c r="A5513" t="s">
        <v>10914</v>
      </c>
      <c r="B5513" t="s">
        <v>10915</v>
      </c>
      <c r="C5513" t="s">
        <v>32</v>
      </c>
      <c r="D5513" s="1">
        <v>45315.052395833336</v>
      </c>
      <c r="E5513" s="18" t="s">
        <v>11</v>
      </c>
      <c r="F5513" s="13" t="s">
        <v>16</v>
      </c>
      <c r="G5513" t="s">
        <v>14</v>
      </c>
      <c r="H5513">
        <v>0</v>
      </c>
      <c r="I5513" s="2"/>
      <c r="J5513" s="4">
        <v>0</v>
      </c>
      <c r="K5513" t="str">
        <f>IF((LEN(relatorio_Ananindeua[[#This Row],[CIF/CPF/CNPJ]])=14),relatorio_Ananindeua[[#This Row],[CIF/CPF/CNPJ]],relatorio_Ananindeua[[#This Row],[Coluna2]])</f>
        <v>53616718000173</v>
      </c>
      <c r="L5513" t="str">
        <f t="shared" si="86"/>
        <v>536******73</v>
      </c>
    </row>
    <row r="5514" spans="1:12" x14ac:dyDescent="0.25">
      <c r="A5514" t="s">
        <v>10932</v>
      </c>
      <c r="B5514" t="s">
        <v>10933</v>
      </c>
      <c r="C5514" t="s">
        <v>32</v>
      </c>
      <c r="D5514" s="1">
        <v>45315.059247685182</v>
      </c>
      <c r="E5514" s="18" t="s">
        <v>11</v>
      </c>
      <c r="F5514" s="13" t="s">
        <v>16</v>
      </c>
      <c r="G5514" t="s">
        <v>14</v>
      </c>
      <c r="H5514">
        <v>0</v>
      </c>
      <c r="I5514" s="2"/>
      <c r="J5514" s="4">
        <v>0</v>
      </c>
      <c r="K5514" t="str">
        <f>IF((LEN(relatorio_Ananindeua[[#This Row],[CIF/CPF/CNPJ]])=14),relatorio_Ananindeua[[#This Row],[CIF/CPF/CNPJ]],relatorio_Ananindeua[[#This Row],[Coluna2]])</f>
        <v>53622029000171</v>
      </c>
      <c r="L5514" t="str">
        <f t="shared" si="86"/>
        <v>536******71</v>
      </c>
    </row>
    <row r="5515" spans="1:12" x14ac:dyDescent="0.25">
      <c r="A5515" t="s">
        <v>10936</v>
      </c>
      <c r="B5515" t="s">
        <v>10937</v>
      </c>
      <c r="C5515" t="s">
        <v>32</v>
      </c>
      <c r="D5515" s="1">
        <v>45315.059259259258</v>
      </c>
      <c r="E5515" s="18" t="s">
        <v>11</v>
      </c>
      <c r="F5515" s="13" t="s">
        <v>16</v>
      </c>
      <c r="G5515" t="s">
        <v>14</v>
      </c>
      <c r="H5515">
        <v>0</v>
      </c>
      <c r="I5515" s="2"/>
      <c r="J5515" s="4">
        <v>0</v>
      </c>
      <c r="K5515" t="str">
        <f>IF((LEN(relatorio_Ananindeua[[#This Row],[CIF/CPF/CNPJ]])=14),relatorio_Ananindeua[[#This Row],[CIF/CPF/CNPJ]],relatorio_Ananindeua[[#This Row],[Coluna2]])</f>
        <v>53622386000130</v>
      </c>
      <c r="L5515" t="str">
        <f t="shared" si="86"/>
        <v>536******30</v>
      </c>
    </row>
    <row r="5516" spans="1:12" x14ac:dyDescent="0.25">
      <c r="A5516" t="s">
        <v>3828</v>
      </c>
      <c r="B5516" t="s">
        <v>3829</v>
      </c>
      <c r="C5516" t="s">
        <v>34</v>
      </c>
      <c r="D5516" s="1">
        <v>45315.059282407405</v>
      </c>
      <c r="E5516" s="18" t="s">
        <v>11</v>
      </c>
      <c r="F5516" s="13" t="s">
        <v>16</v>
      </c>
      <c r="G5516" t="s">
        <v>14</v>
      </c>
      <c r="H5516">
        <v>0</v>
      </c>
      <c r="I5516" s="2"/>
      <c r="J5516" s="4">
        <v>0</v>
      </c>
      <c r="K5516" t="str">
        <f>IF((LEN(relatorio_Ananindeua[[#This Row],[CIF/CPF/CNPJ]])=14),relatorio_Ananindeua[[#This Row],[CIF/CPF/CNPJ]],relatorio_Ananindeua[[#This Row],[Coluna2]])</f>
        <v>35024661000131</v>
      </c>
      <c r="L5516" t="str">
        <f t="shared" si="86"/>
        <v>350******31</v>
      </c>
    </row>
    <row r="5517" spans="1:12" x14ac:dyDescent="0.25">
      <c r="A5517" t="s">
        <v>10938</v>
      </c>
      <c r="B5517" t="s">
        <v>10939</v>
      </c>
      <c r="C5517" t="s">
        <v>32</v>
      </c>
      <c r="D5517" s="1">
        <v>45315.066157407404</v>
      </c>
      <c r="E5517" s="18" t="s">
        <v>11</v>
      </c>
      <c r="F5517" s="13" t="s">
        <v>16</v>
      </c>
      <c r="G5517" t="s">
        <v>14</v>
      </c>
      <c r="H5517">
        <v>0</v>
      </c>
      <c r="I5517" s="2"/>
      <c r="J5517" s="4">
        <v>0</v>
      </c>
      <c r="K5517" t="str">
        <f>IF((LEN(relatorio_Ananindeua[[#This Row],[CIF/CPF/CNPJ]])=14),relatorio_Ananindeua[[#This Row],[CIF/CPF/CNPJ]],relatorio_Ananindeua[[#This Row],[Coluna2]])</f>
        <v>53622549000184</v>
      </c>
      <c r="L5517" t="str">
        <f t="shared" si="86"/>
        <v>536******84</v>
      </c>
    </row>
    <row r="5518" spans="1:12" x14ac:dyDescent="0.25">
      <c r="A5518" t="s">
        <v>10946</v>
      </c>
      <c r="B5518" t="s">
        <v>10947</v>
      </c>
      <c r="C5518" t="s">
        <v>32</v>
      </c>
      <c r="D5518" s="1">
        <v>45315.066157407404</v>
      </c>
      <c r="E5518" s="18" t="s">
        <v>11</v>
      </c>
      <c r="F5518" s="13" t="s">
        <v>16</v>
      </c>
      <c r="G5518" t="s">
        <v>14</v>
      </c>
      <c r="H5518">
        <v>0</v>
      </c>
      <c r="I5518" s="2"/>
      <c r="J5518" s="4">
        <v>0</v>
      </c>
      <c r="K5518" t="str">
        <f>IF((LEN(relatorio_Ananindeua[[#This Row],[CIF/CPF/CNPJ]])=14),relatorio_Ananindeua[[#This Row],[CIF/CPF/CNPJ]],relatorio_Ananindeua[[#This Row],[Coluna2]])</f>
        <v>53625496000155</v>
      </c>
      <c r="L5518" t="str">
        <f t="shared" si="86"/>
        <v>536******55</v>
      </c>
    </row>
    <row r="5519" spans="1:12" x14ac:dyDescent="0.25">
      <c r="A5519" t="s">
        <v>10944</v>
      </c>
      <c r="B5519" t="s">
        <v>10945</v>
      </c>
      <c r="C5519" t="s">
        <v>32</v>
      </c>
      <c r="D5519" s="1">
        <v>45315.066250000003</v>
      </c>
      <c r="E5519" s="18" t="s">
        <v>11</v>
      </c>
      <c r="F5519" s="13" t="s">
        <v>16</v>
      </c>
      <c r="G5519" t="s">
        <v>14</v>
      </c>
      <c r="H5519">
        <v>0</v>
      </c>
      <c r="I5519" s="2"/>
      <c r="J5519" s="4">
        <v>0</v>
      </c>
      <c r="K5519" t="str">
        <f>IF((LEN(relatorio_Ananindeua[[#This Row],[CIF/CPF/CNPJ]])=14),relatorio_Ananindeua[[#This Row],[CIF/CPF/CNPJ]],relatorio_Ananindeua[[#This Row],[Coluna2]])</f>
        <v>53624818000141</v>
      </c>
      <c r="L5519" t="str">
        <f t="shared" si="86"/>
        <v>536******41</v>
      </c>
    </row>
    <row r="5520" spans="1:12" x14ac:dyDescent="0.25">
      <c r="A5520" t="s">
        <v>10894</v>
      </c>
      <c r="B5520" t="s">
        <v>10895</v>
      </c>
      <c r="C5520" t="s">
        <v>32</v>
      </c>
      <c r="D5520" s="1">
        <v>45315.073136574072</v>
      </c>
      <c r="E5520" s="18" t="s">
        <v>11</v>
      </c>
      <c r="F5520" s="13" t="s">
        <v>16</v>
      </c>
      <c r="G5520" t="s">
        <v>14</v>
      </c>
      <c r="H5520">
        <v>0</v>
      </c>
      <c r="I5520" s="2"/>
      <c r="J5520" s="4">
        <v>0</v>
      </c>
      <c r="K5520" t="str">
        <f>IF((LEN(relatorio_Ananindeua[[#This Row],[CIF/CPF/CNPJ]])=14),relatorio_Ananindeua[[#This Row],[CIF/CPF/CNPJ]],relatorio_Ananindeua[[#This Row],[Coluna2]])</f>
        <v>53607984000130</v>
      </c>
      <c r="L5520" t="str">
        <f t="shared" si="86"/>
        <v>536******30</v>
      </c>
    </row>
    <row r="5521" spans="1:12" x14ac:dyDescent="0.25">
      <c r="A5521" t="s">
        <v>10952</v>
      </c>
      <c r="B5521" t="s">
        <v>10953</v>
      </c>
      <c r="C5521" t="s">
        <v>32</v>
      </c>
      <c r="D5521" s="1">
        <v>45315.08699074074</v>
      </c>
      <c r="E5521" s="18" t="s">
        <v>11</v>
      </c>
      <c r="F5521" s="13" t="s">
        <v>16</v>
      </c>
      <c r="G5521" t="s">
        <v>14</v>
      </c>
      <c r="H5521">
        <v>0</v>
      </c>
      <c r="I5521" s="2"/>
      <c r="J5521" s="4">
        <v>0</v>
      </c>
      <c r="K5521" t="str">
        <f>IF((LEN(relatorio_Ananindeua[[#This Row],[CIF/CPF/CNPJ]])=14),relatorio_Ananindeua[[#This Row],[CIF/CPF/CNPJ]],relatorio_Ananindeua[[#This Row],[Coluna2]])</f>
        <v>53626752000129</v>
      </c>
      <c r="L5521" t="str">
        <f t="shared" si="86"/>
        <v>536******29</v>
      </c>
    </row>
    <row r="5522" spans="1:12" x14ac:dyDescent="0.25">
      <c r="A5522" t="s">
        <v>746</v>
      </c>
      <c r="B5522" t="s">
        <v>747</v>
      </c>
      <c r="C5522" t="s">
        <v>34</v>
      </c>
      <c r="D5522" s="1">
        <v>45315.087175925924</v>
      </c>
      <c r="E5522" s="18" t="s">
        <v>11</v>
      </c>
      <c r="F5522" s="13" t="s">
        <v>16</v>
      </c>
      <c r="G5522" t="s">
        <v>14</v>
      </c>
      <c r="H5522">
        <v>0</v>
      </c>
      <c r="I5522" s="2"/>
      <c r="J5522" s="4">
        <v>0</v>
      </c>
      <c r="K5522" t="str">
        <f>IF((LEN(relatorio_Ananindeua[[#This Row],[CIF/CPF/CNPJ]])=14),relatorio_Ananindeua[[#This Row],[CIF/CPF/CNPJ]],relatorio_Ananindeua[[#This Row],[Coluna2]])</f>
        <v>15426309000115</v>
      </c>
      <c r="L5522" t="str">
        <f t="shared" ref="L5522:L5585" si="87">_xlfn.CONCAT(LEFT(A5522,3),REPT("*",6),RIGHT(A5522,2))</f>
        <v>154******15</v>
      </c>
    </row>
    <row r="5523" spans="1:12" x14ac:dyDescent="0.25">
      <c r="A5523" t="s">
        <v>10906</v>
      </c>
      <c r="B5523" t="s">
        <v>10907</v>
      </c>
      <c r="C5523" t="s">
        <v>32</v>
      </c>
      <c r="D5523" s="1">
        <v>45315.087187500001</v>
      </c>
      <c r="E5523" s="18" t="s">
        <v>11</v>
      </c>
      <c r="F5523" s="13" t="s">
        <v>16</v>
      </c>
      <c r="G5523" t="s">
        <v>14</v>
      </c>
      <c r="H5523">
        <v>0</v>
      </c>
      <c r="I5523" s="2"/>
      <c r="J5523" s="4">
        <v>0</v>
      </c>
      <c r="K5523" t="str">
        <f>IF((LEN(relatorio_Ananindeua[[#This Row],[CIF/CPF/CNPJ]])=14),relatorio_Ananindeua[[#This Row],[CIF/CPF/CNPJ]],relatorio_Ananindeua[[#This Row],[Coluna2]])</f>
        <v>53613794000125</v>
      </c>
      <c r="L5523" t="str">
        <f t="shared" si="87"/>
        <v>536******25</v>
      </c>
    </row>
    <row r="5524" spans="1:12" x14ac:dyDescent="0.25">
      <c r="A5524" t="s">
        <v>10912</v>
      </c>
      <c r="B5524" t="s">
        <v>10913</v>
      </c>
      <c r="C5524" t="s">
        <v>32</v>
      </c>
      <c r="D5524" s="1">
        <v>45315.087199074071</v>
      </c>
      <c r="E5524" s="18" t="s">
        <v>11</v>
      </c>
      <c r="F5524" s="13" t="s">
        <v>16</v>
      </c>
      <c r="G5524" t="s">
        <v>14</v>
      </c>
      <c r="H5524">
        <v>0</v>
      </c>
      <c r="I5524" s="2"/>
      <c r="J5524" s="4">
        <v>0</v>
      </c>
      <c r="K5524" t="str">
        <f>IF((LEN(relatorio_Ananindeua[[#This Row],[CIF/CPF/CNPJ]])=14),relatorio_Ananindeua[[#This Row],[CIF/CPF/CNPJ]],relatorio_Ananindeua[[#This Row],[Coluna2]])</f>
        <v>53615889000188</v>
      </c>
      <c r="L5524" t="str">
        <f t="shared" si="87"/>
        <v>536******88</v>
      </c>
    </row>
    <row r="5525" spans="1:12" x14ac:dyDescent="0.25">
      <c r="A5525" t="s">
        <v>10896</v>
      </c>
      <c r="B5525" t="s">
        <v>10897</v>
      </c>
      <c r="C5525" t="s">
        <v>32</v>
      </c>
      <c r="D5525" s="1">
        <v>45315.093993055554</v>
      </c>
      <c r="E5525" s="18" t="s">
        <v>11</v>
      </c>
      <c r="F5525" s="13" t="s">
        <v>16</v>
      </c>
      <c r="G5525" t="s">
        <v>14</v>
      </c>
      <c r="H5525">
        <v>0</v>
      </c>
      <c r="I5525" s="2"/>
      <c r="J5525" s="4">
        <v>0</v>
      </c>
      <c r="K5525" t="str">
        <f>IF((LEN(relatorio_Ananindeua[[#This Row],[CIF/CPF/CNPJ]])=14),relatorio_Ananindeua[[#This Row],[CIF/CPF/CNPJ]],relatorio_Ananindeua[[#This Row],[Coluna2]])</f>
        <v>53608024000194</v>
      </c>
      <c r="L5525" t="str">
        <f t="shared" si="87"/>
        <v>536******94</v>
      </c>
    </row>
    <row r="5526" spans="1:12" x14ac:dyDescent="0.25">
      <c r="A5526" t="s">
        <v>10940</v>
      </c>
      <c r="B5526" t="s">
        <v>10941</v>
      </c>
      <c r="C5526" t="s">
        <v>32</v>
      </c>
      <c r="D5526" s="1">
        <v>45315.094027777777</v>
      </c>
      <c r="E5526" s="18" t="s">
        <v>11</v>
      </c>
      <c r="F5526" s="13" t="s">
        <v>16</v>
      </c>
      <c r="G5526" t="s">
        <v>14</v>
      </c>
      <c r="H5526">
        <v>0</v>
      </c>
      <c r="I5526" s="2"/>
      <c r="J5526" s="4">
        <v>0</v>
      </c>
      <c r="K5526" t="str">
        <f>IF((LEN(relatorio_Ananindeua[[#This Row],[CIF/CPF/CNPJ]])=14),relatorio_Ananindeua[[#This Row],[CIF/CPF/CNPJ]],relatorio_Ananindeua[[#This Row],[Coluna2]])</f>
        <v>53623560000169</v>
      </c>
      <c r="L5526" t="str">
        <f t="shared" si="87"/>
        <v>536******69</v>
      </c>
    </row>
    <row r="5527" spans="1:12" x14ac:dyDescent="0.25">
      <c r="A5527" t="s">
        <v>9314</v>
      </c>
      <c r="B5527" t="s">
        <v>9315</v>
      </c>
      <c r="C5527" t="s">
        <v>34</v>
      </c>
      <c r="D5527" s="1">
        <v>45315.267546296294</v>
      </c>
      <c r="E5527" s="18" t="s">
        <v>11</v>
      </c>
      <c r="F5527" s="13" t="s">
        <v>16</v>
      </c>
      <c r="G5527" t="s">
        <v>14</v>
      </c>
      <c r="H5527">
        <v>0</v>
      </c>
      <c r="I5527" s="2"/>
      <c r="J5527" s="4">
        <v>0</v>
      </c>
      <c r="K5527" t="str">
        <f>IF((LEN(relatorio_Ananindeua[[#This Row],[CIF/CPF/CNPJ]])=14),relatorio_Ananindeua[[#This Row],[CIF/CPF/CNPJ]],relatorio_Ananindeua[[#This Row],[Coluna2]])</f>
        <v>51177514000158</v>
      </c>
      <c r="L5527" t="str">
        <f t="shared" si="87"/>
        <v>511******58</v>
      </c>
    </row>
    <row r="5528" spans="1:12" x14ac:dyDescent="0.25">
      <c r="A5528" t="s">
        <v>10918</v>
      </c>
      <c r="B5528" t="s">
        <v>10919</v>
      </c>
      <c r="C5528" t="s">
        <v>32</v>
      </c>
      <c r="D5528" s="1">
        <v>45315.267581018517</v>
      </c>
      <c r="E5528" s="18" t="s">
        <v>11</v>
      </c>
      <c r="F5528" s="13" t="s">
        <v>16</v>
      </c>
      <c r="G5528" t="s">
        <v>14</v>
      </c>
      <c r="H5528">
        <v>0</v>
      </c>
      <c r="I5528" s="2"/>
      <c r="J5528" s="4">
        <v>0</v>
      </c>
      <c r="K5528" t="str">
        <f>IF((LEN(relatorio_Ananindeua[[#This Row],[CIF/CPF/CNPJ]])=14),relatorio_Ananindeua[[#This Row],[CIF/CPF/CNPJ]],relatorio_Ananindeua[[#This Row],[Coluna2]])</f>
        <v>53617598000129</v>
      </c>
      <c r="L5528" t="str">
        <f t="shared" si="87"/>
        <v>536******29</v>
      </c>
    </row>
    <row r="5529" spans="1:12" x14ac:dyDescent="0.25">
      <c r="A5529" t="s">
        <v>10942</v>
      </c>
      <c r="B5529" t="s">
        <v>10943</v>
      </c>
      <c r="C5529" t="s">
        <v>32</v>
      </c>
      <c r="D5529" s="1">
        <v>45315.26767361111</v>
      </c>
      <c r="E5529" s="18" t="s">
        <v>11</v>
      </c>
      <c r="F5529" s="13" t="s">
        <v>16</v>
      </c>
      <c r="G5529" t="s">
        <v>14</v>
      </c>
      <c r="H5529">
        <v>0</v>
      </c>
      <c r="I5529" s="2"/>
      <c r="J5529" s="4">
        <v>0</v>
      </c>
      <c r="K5529" t="str">
        <f>IF((LEN(relatorio_Ananindeua[[#This Row],[CIF/CPF/CNPJ]])=14),relatorio_Ananindeua[[#This Row],[CIF/CPF/CNPJ]],relatorio_Ananindeua[[#This Row],[Coluna2]])</f>
        <v>53624798000109</v>
      </c>
      <c r="L5529" t="str">
        <f t="shared" si="87"/>
        <v>536******09</v>
      </c>
    </row>
    <row r="5530" spans="1:12" x14ac:dyDescent="0.25">
      <c r="A5530" t="s">
        <v>10898</v>
      </c>
      <c r="B5530" t="s">
        <v>10899</v>
      </c>
      <c r="C5530" t="s">
        <v>32</v>
      </c>
      <c r="D5530" s="1">
        <v>45315.267835648148</v>
      </c>
      <c r="E5530" s="18" t="s">
        <v>11</v>
      </c>
      <c r="F5530" s="13" t="s">
        <v>16</v>
      </c>
      <c r="G5530" t="s">
        <v>14</v>
      </c>
      <c r="H5530">
        <v>0</v>
      </c>
      <c r="I5530" s="2"/>
      <c r="J5530" s="4">
        <v>0</v>
      </c>
      <c r="K5530" t="str">
        <f>IF((LEN(relatorio_Ananindeua[[#This Row],[CIF/CPF/CNPJ]])=14),relatorio_Ananindeua[[#This Row],[CIF/CPF/CNPJ]],relatorio_Ananindeua[[#This Row],[Coluna2]])</f>
        <v>53608072000182</v>
      </c>
      <c r="L5530" t="str">
        <f t="shared" si="87"/>
        <v>536******82</v>
      </c>
    </row>
    <row r="5531" spans="1:12" x14ac:dyDescent="0.25">
      <c r="A5531" t="s">
        <v>10956</v>
      </c>
      <c r="B5531" t="s">
        <v>10957</v>
      </c>
      <c r="C5531" t="s">
        <v>32</v>
      </c>
      <c r="D5531" s="1">
        <v>45315.274502314816</v>
      </c>
      <c r="E5531" s="18" t="s">
        <v>11</v>
      </c>
      <c r="F5531" s="13" t="s">
        <v>16</v>
      </c>
      <c r="G5531" t="s">
        <v>14</v>
      </c>
      <c r="H5531">
        <v>0</v>
      </c>
      <c r="I5531" s="2"/>
      <c r="J5531" s="4">
        <v>0</v>
      </c>
      <c r="K5531" t="str">
        <f>IF((LEN(relatorio_Ananindeua[[#This Row],[CIF/CPF/CNPJ]])=14),relatorio_Ananindeua[[#This Row],[CIF/CPF/CNPJ]],relatorio_Ananindeua[[#This Row],[Coluna2]])</f>
        <v>53626959000101</v>
      </c>
      <c r="L5531" t="str">
        <f t="shared" si="87"/>
        <v>536******01</v>
      </c>
    </row>
    <row r="5532" spans="1:12" x14ac:dyDescent="0.25">
      <c r="A5532" t="s">
        <v>10904</v>
      </c>
      <c r="B5532" t="s">
        <v>10905</v>
      </c>
      <c r="C5532" t="s">
        <v>32</v>
      </c>
      <c r="D5532" s="1">
        <v>45315.274537037039</v>
      </c>
      <c r="E5532" s="18" t="s">
        <v>11</v>
      </c>
      <c r="F5532" s="13" t="s">
        <v>16</v>
      </c>
      <c r="G5532" t="s">
        <v>14</v>
      </c>
      <c r="H5532">
        <v>0</v>
      </c>
      <c r="I5532" s="2"/>
      <c r="J5532" s="4">
        <v>0</v>
      </c>
      <c r="K5532" t="str">
        <f>IF((LEN(relatorio_Ananindeua[[#This Row],[CIF/CPF/CNPJ]])=14),relatorio_Ananindeua[[#This Row],[CIF/CPF/CNPJ]],relatorio_Ananindeua[[#This Row],[Coluna2]])</f>
        <v>53612997000105</v>
      </c>
      <c r="L5532" t="str">
        <f t="shared" si="87"/>
        <v>536******05</v>
      </c>
    </row>
    <row r="5533" spans="1:12" x14ac:dyDescent="0.25">
      <c r="A5533" t="s">
        <v>10920</v>
      </c>
      <c r="B5533" t="s">
        <v>10921</v>
      </c>
      <c r="C5533" t="s">
        <v>32</v>
      </c>
      <c r="D5533" s="1">
        <v>45315.274722222224</v>
      </c>
      <c r="E5533" s="18" t="s">
        <v>11</v>
      </c>
      <c r="F5533" s="13" t="s">
        <v>16</v>
      </c>
      <c r="G5533" t="s">
        <v>14</v>
      </c>
      <c r="H5533">
        <v>0</v>
      </c>
      <c r="I5533" s="2"/>
      <c r="J5533" s="4">
        <v>0</v>
      </c>
      <c r="K5533" t="str">
        <f>IF((LEN(relatorio_Ananindeua[[#This Row],[CIF/CPF/CNPJ]])=14),relatorio_Ananindeua[[#This Row],[CIF/CPF/CNPJ]],relatorio_Ananindeua[[#This Row],[Coluna2]])</f>
        <v>53617871000115</v>
      </c>
      <c r="L5533" t="str">
        <f t="shared" si="87"/>
        <v>536******15</v>
      </c>
    </row>
    <row r="5534" spans="1:12" x14ac:dyDescent="0.25">
      <c r="A5534" t="s">
        <v>10934</v>
      </c>
      <c r="B5534" t="s">
        <v>10935</v>
      </c>
      <c r="C5534" t="s">
        <v>32</v>
      </c>
      <c r="D5534" s="1">
        <v>45315.274814814817</v>
      </c>
      <c r="E5534" s="18" t="s">
        <v>11</v>
      </c>
      <c r="F5534" s="13" t="s">
        <v>16</v>
      </c>
      <c r="G5534" t="s">
        <v>14</v>
      </c>
      <c r="H5534">
        <v>0</v>
      </c>
      <c r="I5534" s="2"/>
      <c r="J5534" s="4">
        <v>0</v>
      </c>
      <c r="K5534" t="str">
        <f>IF((LEN(relatorio_Ananindeua[[#This Row],[CIF/CPF/CNPJ]])=14),relatorio_Ananindeua[[#This Row],[CIF/CPF/CNPJ]],relatorio_Ananindeua[[#This Row],[Coluna2]])</f>
        <v>53622199000156</v>
      </c>
      <c r="L5534" t="str">
        <f t="shared" si="87"/>
        <v>536******56</v>
      </c>
    </row>
    <row r="5535" spans="1:12" x14ac:dyDescent="0.25">
      <c r="A5535" t="s">
        <v>10958</v>
      </c>
      <c r="B5535" t="s">
        <v>10959</v>
      </c>
      <c r="C5535" t="s">
        <v>32</v>
      </c>
      <c r="D5535" s="1">
        <v>45315.281435185185</v>
      </c>
      <c r="E5535" s="18" t="s">
        <v>11</v>
      </c>
      <c r="F5535" s="13" t="s">
        <v>16</v>
      </c>
      <c r="G5535" t="s">
        <v>14</v>
      </c>
      <c r="H5535">
        <v>0</v>
      </c>
      <c r="I5535" s="2"/>
      <c r="J5535" s="4">
        <v>0</v>
      </c>
      <c r="K5535" t="str">
        <f>IF((LEN(relatorio_Ananindeua[[#This Row],[CIF/CPF/CNPJ]])=14),relatorio_Ananindeua[[#This Row],[CIF/CPF/CNPJ]],relatorio_Ananindeua[[#This Row],[Coluna2]])</f>
        <v>53627096000189</v>
      </c>
      <c r="L5535" t="str">
        <f t="shared" si="87"/>
        <v>536******89</v>
      </c>
    </row>
    <row r="5536" spans="1:12" x14ac:dyDescent="0.25">
      <c r="A5536" t="s">
        <v>10184</v>
      </c>
      <c r="B5536" t="s">
        <v>10185</v>
      </c>
      <c r="C5536" t="s">
        <v>34</v>
      </c>
      <c r="D5536" s="1">
        <v>45315.288472222222</v>
      </c>
      <c r="E5536" s="18" t="s">
        <v>11</v>
      </c>
      <c r="F5536" s="13" t="s">
        <v>16</v>
      </c>
      <c r="G5536" t="s">
        <v>14</v>
      </c>
      <c r="H5536">
        <v>0</v>
      </c>
      <c r="I5536" s="2"/>
      <c r="J5536" s="4">
        <v>0</v>
      </c>
      <c r="K5536" t="str">
        <f>IF((LEN(relatorio_Ananindeua[[#This Row],[CIF/CPF/CNPJ]])=14),relatorio_Ananindeua[[#This Row],[CIF/CPF/CNPJ]],relatorio_Ananindeua[[#This Row],[Coluna2]])</f>
        <v>53359770000191</v>
      </c>
      <c r="L5536" t="str">
        <f t="shared" si="87"/>
        <v>533******91</v>
      </c>
    </row>
    <row r="5537" spans="1:12" x14ac:dyDescent="0.25">
      <c r="A5537" t="s">
        <v>10954</v>
      </c>
      <c r="B5537" t="s">
        <v>10955</v>
      </c>
      <c r="C5537" t="s">
        <v>32</v>
      </c>
      <c r="D5537" s="1">
        <v>45315.288483796299</v>
      </c>
      <c r="E5537" s="18" t="s">
        <v>11</v>
      </c>
      <c r="F5537" s="13" t="s">
        <v>16</v>
      </c>
      <c r="G5537" t="s">
        <v>14</v>
      </c>
      <c r="H5537">
        <v>0</v>
      </c>
      <c r="I5537" s="2"/>
      <c r="J5537" s="4">
        <v>0</v>
      </c>
      <c r="K5537" t="str">
        <f>IF((LEN(relatorio_Ananindeua[[#This Row],[CIF/CPF/CNPJ]])=14),relatorio_Ananindeua[[#This Row],[CIF/CPF/CNPJ]],relatorio_Ananindeua[[#This Row],[Coluna2]])</f>
        <v>53626798000148</v>
      </c>
      <c r="L5537" t="str">
        <f t="shared" si="87"/>
        <v>536******48</v>
      </c>
    </row>
    <row r="5538" spans="1:12" x14ac:dyDescent="0.25">
      <c r="A5538" t="s">
        <v>10910</v>
      </c>
      <c r="B5538" t="s">
        <v>10911</v>
      </c>
      <c r="C5538" t="s">
        <v>32</v>
      </c>
      <c r="D5538" s="1">
        <v>45315.295405092591</v>
      </c>
      <c r="E5538" s="18" t="s">
        <v>11</v>
      </c>
      <c r="F5538" s="13" t="s">
        <v>16</v>
      </c>
      <c r="G5538" t="s">
        <v>14</v>
      </c>
      <c r="H5538">
        <v>0</v>
      </c>
      <c r="I5538" s="2"/>
      <c r="J5538" s="4">
        <v>0</v>
      </c>
      <c r="K5538" t="str">
        <f>IF((LEN(relatorio_Ananindeua[[#This Row],[CIF/CPF/CNPJ]])=14),relatorio_Ananindeua[[#This Row],[CIF/CPF/CNPJ]],relatorio_Ananindeua[[#This Row],[Coluna2]])</f>
        <v>53614414000177</v>
      </c>
      <c r="L5538" t="str">
        <f t="shared" si="87"/>
        <v>536******77</v>
      </c>
    </row>
    <row r="5539" spans="1:12" x14ac:dyDescent="0.25">
      <c r="A5539" t="s">
        <v>10916</v>
      </c>
      <c r="B5539" t="s">
        <v>10917</v>
      </c>
      <c r="C5539" t="s">
        <v>32</v>
      </c>
      <c r="D5539" s="1">
        <v>45315.302303240744</v>
      </c>
      <c r="E5539" s="18" t="s">
        <v>11</v>
      </c>
      <c r="F5539" s="13" t="s">
        <v>16</v>
      </c>
      <c r="G5539" t="s">
        <v>14</v>
      </c>
      <c r="H5539">
        <v>0</v>
      </c>
      <c r="I5539" s="2"/>
      <c r="J5539" s="4">
        <v>0</v>
      </c>
      <c r="K5539" t="str">
        <f>IF((LEN(relatorio_Ananindeua[[#This Row],[CIF/CPF/CNPJ]])=14),relatorio_Ananindeua[[#This Row],[CIF/CPF/CNPJ]],relatorio_Ananindeua[[#This Row],[Coluna2]])</f>
        <v>53616890000127</v>
      </c>
      <c r="L5539" t="str">
        <f t="shared" si="87"/>
        <v>536******27</v>
      </c>
    </row>
    <row r="5540" spans="1:12" x14ac:dyDescent="0.25">
      <c r="A5540" t="s">
        <v>7225</v>
      </c>
      <c r="B5540" t="s">
        <v>7226</v>
      </c>
      <c r="C5540" t="s">
        <v>34</v>
      </c>
      <c r="D5540" s="1">
        <v>45315.302314814813</v>
      </c>
      <c r="E5540" s="18" t="s">
        <v>11</v>
      </c>
      <c r="F5540" s="13" t="s">
        <v>16</v>
      </c>
      <c r="G5540" t="s">
        <v>14</v>
      </c>
      <c r="H5540">
        <v>0</v>
      </c>
      <c r="I5540" s="2"/>
      <c r="J5540" s="4">
        <v>0</v>
      </c>
      <c r="K5540" t="str">
        <f>IF((LEN(relatorio_Ananindeua[[#This Row],[CIF/CPF/CNPJ]])=14),relatorio_Ananindeua[[#This Row],[CIF/CPF/CNPJ]],relatorio_Ananindeua[[#This Row],[Coluna2]])</f>
        <v>46983634000102</v>
      </c>
      <c r="L5540" t="str">
        <f t="shared" si="87"/>
        <v>469******02</v>
      </c>
    </row>
    <row r="5541" spans="1:12" x14ac:dyDescent="0.25">
      <c r="A5541" t="s">
        <v>10930</v>
      </c>
      <c r="B5541" t="s">
        <v>10931</v>
      </c>
      <c r="C5541" t="s">
        <v>32</v>
      </c>
      <c r="D5541" s="1">
        <v>45315.309247685182</v>
      </c>
      <c r="E5541" s="18" t="s">
        <v>11</v>
      </c>
      <c r="F5541" s="13" t="s">
        <v>16</v>
      </c>
      <c r="G5541" t="s">
        <v>14</v>
      </c>
      <c r="H5541">
        <v>0</v>
      </c>
      <c r="I5541" s="2"/>
      <c r="J5541" s="4">
        <v>0</v>
      </c>
      <c r="K5541" t="str">
        <f>IF((LEN(relatorio_Ananindeua[[#This Row],[CIF/CPF/CNPJ]])=14),relatorio_Ananindeua[[#This Row],[CIF/CPF/CNPJ]],relatorio_Ananindeua[[#This Row],[Coluna2]])</f>
        <v>53621901000167</v>
      </c>
      <c r="L5541" t="str">
        <f t="shared" si="87"/>
        <v>536******67</v>
      </c>
    </row>
    <row r="5542" spans="1:12" x14ac:dyDescent="0.25">
      <c r="A5542" t="s">
        <v>10948</v>
      </c>
      <c r="B5542" t="s">
        <v>10949</v>
      </c>
      <c r="C5542" t="s">
        <v>32</v>
      </c>
      <c r="D5542" s="1">
        <v>45315.309247685182</v>
      </c>
      <c r="E5542" s="18" t="s">
        <v>11</v>
      </c>
      <c r="F5542" s="13" t="s">
        <v>16</v>
      </c>
      <c r="G5542" t="s">
        <v>14</v>
      </c>
      <c r="H5542">
        <v>0</v>
      </c>
      <c r="I5542" s="2"/>
      <c r="J5542" s="4">
        <v>0</v>
      </c>
      <c r="K5542" t="str">
        <f>IF((LEN(relatorio_Ananindeua[[#This Row],[CIF/CPF/CNPJ]])=14),relatorio_Ananindeua[[#This Row],[CIF/CPF/CNPJ]],relatorio_Ananindeua[[#This Row],[Coluna2]])</f>
        <v>53625947000154</v>
      </c>
      <c r="L5542" t="str">
        <f t="shared" si="87"/>
        <v>536******54</v>
      </c>
    </row>
    <row r="5543" spans="1:12" x14ac:dyDescent="0.25">
      <c r="A5543" t="s">
        <v>10960</v>
      </c>
      <c r="B5543" t="s">
        <v>10961</v>
      </c>
      <c r="C5543" t="s">
        <v>32</v>
      </c>
      <c r="D5543" s="1">
        <v>45315.316168981481</v>
      </c>
      <c r="E5543" s="18" t="s">
        <v>11</v>
      </c>
      <c r="F5543" s="13" t="s">
        <v>16</v>
      </c>
      <c r="G5543" t="s">
        <v>14</v>
      </c>
      <c r="H5543">
        <v>0</v>
      </c>
      <c r="I5543" s="2"/>
      <c r="J5543" s="4">
        <v>0</v>
      </c>
      <c r="K5543" t="str">
        <f>IF((LEN(relatorio_Ananindeua[[#This Row],[CIF/CPF/CNPJ]])=14),relatorio_Ananindeua[[#This Row],[CIF/CPF/CNPJ]],relatorio_Ananindeua[[#This Row],[Coluna2]])</f>
        <v>53627397000102</v>
      </c>
      <c r="L5543" t="str">
        <f t="shared" si="87"/>
        <v>536******02</v>
      </c>
    </row>
    <row r="5544" spans="1:12" x14ac:dyDescent="0.25">
      <c r="A5544" t="s">
        <v>10950</v>
      </c>
      <c r="B5544" t="s">
        <v>10951</v>
      </c>
      <c r="C5544" t="s">
        <v>32</v>
      </c>
      <c r="D5544" s="1">
        <v>45315.395474537036</v>
      </c>
      <c r="E5544" s="18" t="s">
        <v>11</v>
      </c>
      <c r="F5544" s="13" t="s">
        <v>16</v>
      </c>
      <c r="G5544" t="s">
        <v>14</v>
      </c>
      <c r="H5544">
        <v>0</v>
      </c>
      <c r="I5544" s="2"/>
      <c r="J5544" s="4">
        <v>0</v>
      </c>
      <c r="K5544" t="str">
        <f>IF((LEN(relatorio_Ananindeua[[#This Row],[CIF/CPF/CNPJ]])=14),relatorio_Ananindeua[[#This Row],[CIF/CPF/CNPJ]],relatorio_Ananindeua[[#This Row],[Coluna2]])</f>
        <v>53626653000147</v>
      </c>
      <c r="L5544" t="str">
        <f t="shared" si="87"/>
        <v>536******47</v>
      </c>
    </row>
    <row r="5545" spans="1:12" x14ac:dyDescent="0.25">
      <c r="A5545" t="s">
        <v>956</v>
      </c>
      <c r="B5545" t="s">
        <v>957</v>
      </c>
      <c r="C5545" t="s">
        <v>21</v>
      </c>
      <c r="D5545" s="1">
        <v>45315.439247685186</v>
      </c>
      <c r="E5545" s="18" t="s">
        <v>11</v>
      </c>
      <c r="F5545" s="13" t="s">
        <v>19</v>
      </c>
      <c r="G5545" t="s">
        <v>13496</v>
      </c>
      <c r="H5545">
        <v>0</v>
      </c>
      <c r="I5545" s="2"/>
      <c r="J5545" s="4">
        <v>7.5</v>
      </c>
      <c r="K5545" t="str">
        <f>IF((LEN(relatorio_Ananindeua[[#This Row],[CIF/CPF/CNPJ]])=14),relatorio_Ananindeua[[#This Row],[CIF/CPF/CNPJ]],relatorio_Ananindeua[[#This Row],[Coluna2]])</f>
        <v>17454167000125</v>
      </c>
      <c r="L5545" t="str">
        <f t="shared" si="87"/>
        <v>174******25</v>
      </c>
    </row>
    <row r="5546" spans="1:12" x14ac:dyDescent="0.25">
      <c r="A5546" t="s">
        <v>956</v>
      </c>
      <c r="B5546" t="s">
        <v>957</v>
      </c>
      <c r="C5546" t="s">
        <v>21</v>
      </c>
      <c r="D5546" s="1">
        <v>45315.441712962966</v>
      </c>
      <c r="E5546" s="18" t="s">
        <v>11</v>
      </c>
      <c r="F5546" s="13" t="s">
        <v>19</v>
      </c>
      <c r="G5546" t="s">
        <v>13496</v>
      </c>
      <c r="H5546">
        <v>0</v>
      </c>
      <c r="I5546" s="2"/>
      <c r="J5546" s="4">
        <v>923.92</v>
      </c>
      <c r="K5546" t="str">
        <f>IF((LEN(relatorio_Ananindeua[[#This Row],[CIF/CPF/CNPJ]])=14),relatorio_Ananindeua[[#This Row],[CIF/CPF/CNPJ]],relatorio_Ananindeua[[#This Row],[Coluna2]])</f>
        <v>17454167000125</v>
      </c>
      <c r="L5546" t="str">
        <f t="shared" si="87"/>
        <v>174******25</v>
      </c>
    </row>
    <row r="5547" spans="1:12" x14ac:dyDescent="0.25">
      <c r="A5547" t="s">
        <v>956</v>
      </c>
      <c r="B5547" t="s">
        <v>957</v>
      </c>
      <c r="C5547" t="s">
        <v>21</v>
      </c>
      <c r="D5547" s="1">
        <v>45315.451203703706</v>
      </c>
      <c r="E5547" s="18" t="s">
        <v>11</v>
      </c>
      <c r="F5547" s="13" t="s">
        <v>19</v>
      </c>
      <c r="G5547" t="s">
        <v>13496</v>
      </c>
      <c r="H5547">
        <v>0</v>
      </c>
      <c r="I5547" s="2"/>
      <c r="J5547" s="4">
        <v>6576.08</v>
      </c>
      <c r="K5547" t="str">
        <f>IF((LEN(relatorio_Ananindeua[[#This Row],[CIF/CPF/CNPJ]])=14),relatorio_Ananindeua[[#This Row],[CIF/CPF/CNPJ]],relatorio_Ananindeua[[#This Row],[Coluna2]])</f>
        <v>17454167000125</v>
      </c>
      <c r="L5547" t="str">
        <f t="shared" si="87"/>
        <v>174******25</v>
      </c>
    </row>
    <row r="5548" spans="1:12" x14ac:dyDescent="0.25">
      <c r="A5548" t="s">
        <v>9266</v>
      </c>
      <c r="B5548" t="s">
        <v>9267</v>
      </c>
      <c r="C5548" t="s">
        <v>17</v>
      </c>
      <c r="D5548" s="1">
        <v>45315.478136574071</v>
      </c>
      <c r="E5548" s="18" t="s">
        <v>11</v>
      </c>
      <c r="F5548" s="13" t="s">
        <v>16</v>
      </c>
      <c r="G5548" t="s">
        <v>14</v>
      </c>
      <c r="H5548">
        <v>0</v>
      </c>
      <c r="I5548" s="2"/>
      <c r="J5548" s="4">
        <v>0</v>
      </c>
      <c r="K5548" t="str">
        <f>IF((LEN(relatorio_Ananindeua[[#This Row],[CIF/CPF/CNPJ]])=14),relatorio_Ananindeua[[#This Row],[CIF/CPF/CNPJ]],relatorio_Ananindeua[[#This Row],[Coluna2]])</f>
        <v>51084885000195</v>
      </c>
      <c r="L5548" t="str">
        <f t="shared" si="87"/>
        <v>510******95</v>
      </c>
    </row>
    <row r="5549" spans="1:12" x14ac:dyDescent="0.25">
      <c r="A5549" t="s">
        <v>956</v>
      </c>
      <c r="B5549" t="s">
        <v>957</v>
      </c>
      <c r="C5549" t="s">
        <v>21</v>
      </c>
      <c r="D5549" s="1">
        <v>45315.484699074077</v>
      </c>
      <c r="E5549" s="18" t="s">
        <v>11</v>
      </c>
      <c r="F5549" s="13" t="s">
        <v>19</v>
      </c>
      <c r="G5549" t="s">
        <v>13496</v>
      </c>
      <c r="H5549">
        <v>0</v>
      </c>
      <c r="I5549" s="2"/>
      <c r="J5549" s="4">
        <v>23</v>
      </c>
      <c r="K5549" t="str">
        <f>IF((LEN(relatorio_Ananindeua[[#This Row],[CIF/CPF/CNPJ]])=14),relatorio_Ananindeua[[#This Row],[CIF/CPF/CNPJ]],relatorio_Ananindeua[[#This Row],[Coluna2]])</f>
        <v>17454167000125</v>
      </c>
      <c r="L5549" t="str">
        <f t="shared" si="87"/>
        <v>174******25</v>
      </c>
    </row>
    <row r="5550" spans="1:12" x14ac:dyDescent="0.25">
      <c r="A5550" t="s">
        <v>956</v>
      </c>
      <c r="B5550" t="s">
        <v>957</v>
      </c>
      <c r="C5550" t="s">
        <v>21</v>
      </c>
      <c r="D5550" s="1">
        <v>45315.485451388886</v>
      </c>
      <c r="E5550" s="18" t="s">
        <v>11</v>
      </c>
      <c r="F5550" s="13" t="s">
        <v>19</v>
      </c>
      <c r="G5550" t="s">
        <v>13496</v>
      </c>
      <c r="H5550">
        <v>0</v>
      </c>
      <c r="I5550" s="2"/>
      <c r="J5550" s="4">
        <v>7.5</v>
      </c>
      <c r="K5550" t="str">
        <f>IF((LEN(relatorio_Ananindeua[[#This Row],[CIF/CPF/CNPJ]])=14),relatorio_Ananindeua[[#This Row],[CIF/CPF/CNPJ]],relatorio_Ananindeua[[#This Row],[Coluna2]])</f>
        <v>17454167000125</v>
      </c>
      <c r="L5550" t="str">
        <f t="shared" si="87"/>
        <v>174******25</v>
      </c>
    </row>
    <row r="5551" spans="1:12" x14ac:dyDescent="0.25">
      <c r="A5551" t="s">
        <v>10082</v>
      </c>
      <c r="B5551" t="s">
        <v>10083</v>
      </c>
      <c r="C5551" t="s">
        <v>17</v>
      </c>
      <c r="D5551" s="1">
        <v>45315.491469907407</v>
      </c>
      <c r="E5551" s="18" t="s">
        <v>11</v>
      </c>
      <c r="F5551" s="13" t="s">
        <v>16</v>
      </c>
      <c r="G5551" t="s">
        <v>14</v>
      </c>
      <c r="H5551">
        <v>0</v>
      </c>
      <c r="I5551" s="2"/>
      <c r="J5551" s="4">
        <v>0</v>
      </c>
      <c r="K5551" t="str">
        <f>IF((LEN(relatorio_Ananindeua[[#This Row],[CIF/CPF/CNPJ]])=14),relatorio_Ananindeua[[#This Row],[CIF/CPF/CNPJ]],relatorio_Ananindeua[[#This Row],[Coluna2]])</f>
        <v>53084441000185</v>
      </c>
      <c r="L5551" t="str">
        <f t="shared" si="87"/>
        <v>530******85</v>
      </c>
    </row>
    <row r="5552" spans="1:12" x14ac:dyDescent="0.25">
      <c r="A5552" t="s">
        <v>8073</v>
      </c>
      <c r="B5552" t="s">
        <v>8074</v>
      </c>
      <c r="C5552" t="s">
        <v>17</v>
      </c>
      <c r="D5552" s="1">
        <v>45315.503842592596</v>
      </c>
      <c r="E5552" s="18" t="s">
        <v>11</v>
      </c>
      <c r="F5552" s="13" t="s">
        <v>16</v>
      </c>
      <c r="G5552" t="s">
        <v>14</v>
      </c>
      <c r="H5552">
        <v>0</v>
      </c>
      <c r="I5552" s="2"/>
      <c r="J5552" s="4">
        <v>0</v>
      </c>
      <c r="K5552" t="str">
        <f>IF((LEN(relatorio_Ananindeua[[#This Row],[CIF/CPF/CNPJ]])=14),relatorio_Ananindeua[[#This Row],[CIF/CPF/CNPJ]],relatorio_Ananindeua[[#This Row],[Coluna2]])</f>
        <v>49069018000139</v>
      </c>
      <c r="L5552" t="str">
        <f t="shared" si="87"/>
        <v>490******39</v>
      </c>
    </row>
    <row r="5553" spans="1:12" x14ac:dyDescent="0.25">
      <c r="A5553" t="s">
        <v>4749</v>
      </c>
      <c r="B5553" t="s">
        <v>4750</v>
      </c>
      <c r="C5553" t="s">
        <v>17</v>
      </c>
      <c r="D5553" s="1">
        <v>45315.515543981484</v>
      </c>
      <c r="E5553" s="18" t="s">
        <v>11</v>
      </c>
      <c r="F5553" s="13" t="s">
        <v>16</v>
      </c>
      <c r="G5553" t="s">
        <v>14</v>
      </c>
      <c r="H5553">
        <v>0</v>
      </c>
      <c r="I5553" s="2"/>
      <c r="J5553" s="4">
        <v>0</v>
      </c>
      <c r="K5553" t="str">
        <f>IF((LEN(relatorio_Ananindeua[[#This Row],[CIF/CPF/CNPJ]])=14),relatorio_Ananindeua[[#This Row],[CIF/CPF/CNPJ]],relatorio_Ananindeua[[#This Row],[Coluna2]])</f>
        <v>39346894000101</v>
      </c>
      <c r="L5553" t="str">
        <f t="shared" si="87"/>
        <v>393******01</v>
      </c>
    </row>
    <row r="5554" spans="1:12" x14ac:dyDescent="0.25">
      <c r="A5554" t="s">
        <v>956</v>
      </c>
      <c r="B5554" t="s">
        <v>957</v>
      </c>
      <c r="C5554" t="s">
        <v>21</v>
      </c>
      <c r="D5554" s="1">
        <v>45315.529189814813</v>
      </c>
      <c r="E5554" s="18" t="s">
        <v>11</v>
      </c>
      <c r="F5554" s="13" t="s">
        <v>19</v>
      </c>
      <c r="G5554" t="s">
        <v>13496</v>
      </c>
      <c r="H5554">
        <v>0</v>
      </c>
      <c r="I5554" s="2"/>
      <c r="J5554" s="4">
        <v>210</v>
      </c>
      <c r="K5554" t="str">
        <f>IF((LEN(relatorio_Ananindeua[[#This Row],[CIF/CPF/CNPJ]])=14),relatorio_Ananindeua[[#This Row],[CIF/CPF/CNPJ]],relatorio_Ananindeua[[#This Row],[Coluna2]])</f>
        <v>17454167000125</v>
      </c>
      <c r="L5554" t="str">
        <f t="shared" si="87"/>
        <v>174******25</v>
      </c>
    </row>
    <row r="5555" spans="1:12" x14ac:dyDescent="0.25">
      <c r="A5555" t="s">
        <v>5879</v>
      </c>
      <c r="B5555" t="s">
        <v>5880</v>
      </c>
      <c r="C5555" t="s">
        <v>17</v>
      </c>
      <c r="D5555" s="1">
        <v>45315.559201388889</v>
      </c>
      <c r="E5555" s="18" t="s">
        <v>11</v>
      </c>
      <c r="F5555" s="13" t="s">
        <v>16</v>
      </c>
      <c r="G5555" t="s">
        <v>14</v>
      </c>
      <c r="H5555">
        <v>0</v>
      </c>
      <c r="I5555" s="2"/>
      <c r="J5555" s="4">
        <v>0</v>
      </c>
      <c r="K5555" t="str">
        <f>IF((LEN(relatorio_Ananindeua[[#This Row],[CIF/CPF/CNPJ]])=14),relatorio_Ananindeua[[#This Row],[CIF/CPF/CNPJ]],relatorio_Ananindeua[[#This Row],[Coluna2]])</f>
        <v>43230514000146</v>
      </c>
      <c r="L5555" t="str">
        <f t="shared" si="87"/>
        <v>432******46</v>
      </c>
    </row>
    <row r="5556" spans="1:12" x14ac:dyDescent="0.25">
      <c r="A5556" t="s">
        <v>218</v>
      </c>
      <c r="B5556" t="s">
        <v>219</v>
      </c>
      <c r="C5556" t="s">
        <v>34</v>
      </c>
      <c r="D5556" s="1">
        <v>45315.584999999999</v>
      </c>
      <c r="E5556" s="18" t="s">
        <v>11</v>
      </c>
      <c r="F5556" s="13" t="s">
        <v>16</v>
      </c>
      <c r="G5556" t="s">
        <v>13496</v>
      </c>
      <c r="H5556">
        <v>0</v>
      </c>
      <c r="I5556" s="2"/>
      <c r="J5556" s="4">
        <v>0</v>
      </c>
      <c r="K5556" t="str">
        <f>IF((LEN(relatorio_Ananindeua[[#This Row],[CIF/CPF/CNPJ]])=14),relatorio_Ananindeua[[#This Row],[CIF/CPF/CNPJ]],relatorio_Ananindeua[[#This Row],[Coluna2]])</f>
        <v>12281906000100</v>
      </c>
      <c r="L5556" t="str">
        <f t="shared" si="87"/>
        <v>122******00</v>
      </c>
    </row>
    <row r="5557" spans="1:12" x14ac:dyDescent="0.25">
      <c r="A5557" t="s">
        <v>8073</v>
      </c>
      <c r="B5557" t="s">
        <v>8074</v>
      </c>
      <c r="C5557" t="s">
        <v>18</v>
      </c>
      <c r="D5557" s="1">
        <v>45315.639953703707</v>
      </c>
      <c r="E5557" s="18" t="s">
        <v>11</v>
      </c>
      <c r="F5557" s="13" t="s">
        <v>16</v>
      </c>
      <c r="G5557" t="s">
        <v>14</v>
      </c>
      <c r="H5557">
        <v>0</v>
      </c>
      <c r="I5557" s="2"/>
      <c r="J5557" s="4">
        <v>0</v>
      </c>
      <c r="K5557" t="str">
        <f>IF((LEN(relatorio_Ananindeua[[#This Row],[CIF/CPF/CNPJ]])=14),relatorio_Ananindeua[[#This Row],[CIF/CPF/CNPJ]],relatorio_Ananindeua[[#This Row],[Coluna2]])</f>
        <v>49069018000139</v>
      </c>
      <c r="L5557" t="str">
        <f t="shared" si="87"/>
        <v>490******39</v>
      </c>
    </row>
    <row r="5558" spans="1:12" x14ac:dyDescent="0.25">
      <c r="A5558" t="s">
        <v>10082</v>
      </c>
      <c r="B5558" t="s">
        <v>10083</v>
      </c>
      <c r="C5558" t="s">
        <v>18</v>
      </c>
      <c r="D5558" s="1">
        <v>45315.645914351851</v>
      </c>
      <c r="E5558" s="18" t="s">
        <v>11</v>
      </c>
      <c r="F5558" s="13" t="s">
        <v>16</v>
      </c>
      <c r="G5558" t="s">
        <v>14</v>
      </c>
      <c r="H5558">
        <v>0</v>
      </c>
      <c r="I5558" s="2"/>
      <c r="J5558" s="4">
        <v>0</v>
      </c>
      <c r="K5558" t="str">
        <f>IF((LEN(relatorio_Ananindeua[[#This Row],[CIF/CPF/CNPJ]])=14),relatorio_Ananindeua[[#This Row],[CIF/CPF/CNPJ]],relatorio_Ananindeua[[#This Row],[Coluna2]])</f>
        <v>53084441000185</v>
      </c>
      <c r="L5558" t="str">
        <f t="shared" si="87"/>
        <v>530******85</v>
      </c>
    </row>
    <row r="5559" spans="1:12" x14ac:dyDescent="0.25">
      <c r="A5559" t="s">
        <v>10950</v>
      </c>
      <c r="B5559" t="s">
        <v>10951</v>
      </c>
      <c r="C5559" t="s">
        <v>18</v>
      </c>
      <c r="D5559" s="1">
        <v>45315.677499999998</v>
      </c>
      <c r="E5559" s="18" t="s">
        <v>11</v>
      </c>
      <c r="F5559" s="13" t="s">
        <v>16</v>
      </c>
      <c r="G5559" t="s">
        <v>14</v>
      </c>
      <c r="H5559">
        <v>0</v>
      </c>
      <c r="I5559" s="2"/>
      <c r="J5559" s="4">
        <v>0</v>
      </c>
      <c r="K5559" t="str">
        <f>IF((LEN(relatorio_Ananindeua[[#This Row],[CIF/CPF/CNPJ]])=14),relatorio_Ananindeua[[#This Row],[CIF/CPF/CNPJ]],relatorio_Ananindeua[[#This Row],[Coluna2]])</f>
        <v>53626653000147</v>
      </c>
      <c r="L5559" t="str">
        <f t="shared" si="87"/>
        <v>536******47</v>
      </c>
    </row>
    <row r="5560" spans="1:12" x14ac:dyDescent="0.25">
      <c r="A5560" t="s">
        <v>89</v>
      </c>
      <c r="B5560" t="s">
        <v>90</v>
      </c>
      <c r="C5560" t="s">
        <v>34</v>
      </c>
      <c r="D5560" s="1">
        <v>45315.680891203701</v>
      </c>
      <c r="E5560" s="18" t="s">
        <v>11</v>
      </c>
      <c r="F5560" s="13" t="s">
        <v>16</v>
      </c>
      <c r="G5560" t="s">
        <v>13496</v>
      </c>
      <c r="H5560">
        <v>0</v>
      </c>
      <c r="I5560" s="2"/>
      <c r="J5560" s="4">
        <v>0</v>
      </c>
      <c r="K5560" t="str">
        <f>IF((LEN(relatorio_Ananindeua[[#This Row],[CIF/CPF/CNPJ]])=14),relatorio_Ananindeua[[#This Row],[CIF/CPF/CNPJ]],relatorio_Ananindeua[[#This Row],[Coluna2]])</f>
        <v>09067918000122</v>
      </c>
      <c r="L5560" t="str">
        <f t="shared" si="87"/>
        <v>090******22</v>
      </c>
    </row>
    <row r="5561" spans="1:12" x14ac:dyDescent="0.25">
      <c r="A5561" t="s">
        <v>6239</v>
      </c>
      <c r="B5561" t="s">
        <v>6240</v>
      </c>
      <c r="C5561" t="s">
        <v>17</v>
      </c>
      <c r="D5561" s="1">
        <v>45315.698159722226</v>
      </c>
      <c r="E5561" s="18" t="s">
        <v>11</v>
      </c>
      <c r="F5561" s="13" t="s">
        <v>16</v>
      </c>
      <c r="G5561" t="s">
        <v>14</v>
      </c>
      <c r="H5561">
        <v>0</v>
      </c>
      <c r="I5561" s="2"/>
      <c r="J5561" s="4">
        <v>0</v>
      </c>
      <c r="K5561" t="str">
        <f>IF((LEN(relatorio_Ananindeua[[#This Row],[CIF/CPF/CNPJ]])=14),relatorio_Ananindeua[[#This Row],[CIF/CPF/CNPJ]],relatorio_Ananindeua[[#This Row],[Coluna2]])</f>
        <v>44327222000199</v>
      </c>
      <c r="L5561" t="str">
        <f t="shared" si="87"/>
        <v>443******99</v>
      </c>
    </row>
    <row r="5562" spans="1:12" x14ac:dyDescent="0.25">
      <c r="A5562" t="s">
        <v>8079</v>
      </c>
      <c r="B5562" t="s">
        <v>8080</v>
      </c>
      <c r="C5562" t="s">
        <v>17</v>
      </c>
      <c r="D5562" s="1">
        <v>45315.713807870372</v>
      </c>
      <c r="E5562" s="18" t="s">
        <v>11</v>
      </c>
      <c r="F5562" s="13" t="s">
        <v>16</v>
      </c>
      <c r="G5562" t="s">
        <v>14</v>
      </c>
      <c r="H5562">
        <v>0</v>
      </c>
      <c r="I5562" s="2"/>
      <c r="J5562" s="4">
        <v>0</v>
      </c>
      <c r="K5562" t="str">
        <f>IF((LEN(relatorio_Ananindeua[[#This Row],[CIF/CPF/CNPJ]])=14),relatorio_Ananindeua[[#This Row],[CIF/CPF/CNPJ]],relatorio_Ananindeua[[#This Row],[Coluna2]])</f>
        <v>49076065000100</v>
      </c>
      <c r="L5562" t="str">
        <f t="shared" si="87"/>
        <v>490******00</v>
      </c>
    </row>
    <row r="5563" spans="1:12" x14ac:dyDescent="0.25">
      <c r="A5563" t="s">
        <v>6916</v>
      </c>
      <c r="B5563" t="s">
        <v>6917</v>
      </c>
      <c r="C5563" t="s">
        <v>17</v>
      </c>
      <c r="D5563" s="1">
        <v>45315.826574074075</v>
      </c>
      <c r="E5563" s="18" t="s">
        <v>11</v>
      </c>
      <c r="F5563" s="13" t="s">
        <v>16</v>
      </c>
      <c r="G5563" t="s">
        <v>14</v>
      </c>
      <c r="H5563">
        <v>0</v>
      </c>
      <c r="I5563" s="2"/>
      <c r="J5563" s="4">
        <v>0</v>
      </c>
      <c r="K5563" t="str">
        <f>IF((LEN(relatorio_Ananindeua[[#This Row],[CIF/CPF/CNPJ]])=14),relatorio_Ananindeua[[#This Row],[CIF/CPF/CNPJ]],relatorio_Ananindeua[[#This Row],[Coluna2]])</f>
        <v>46233287000109</v>
      </c>
      <c r="L5563" t="str">
        <f t="shared" si="87"/>
        <v>462******09</v>
      </c>
    </row>
    <row r="5564" spans="1:12" x14ac:dyDescent="0.25">
      <c r="A5564" t="s">
        <v>5716</v>
      </c>
      <c r="B5564" t="s">
        <v>5717</v>
      </c>
      <c r="C5564" t="s">
        <v>20</v>
      </c>
      <c r="D5564" s="1">
        <v>45316</v>
      </c>
      <c r="E5564" s="18" t="s">
        <v>11</v>
      </c>
      <c r="F5564" s="13" t="s">
        <v>19</v>
      </c>
      <c r="G5564" t="s">
        <v>13496</v>
      </c>
      <c r="H5564">
        <v>0</v>
      </c>
      <c r="I5564" s="2"/>
      <c r="J5564" s="4">
        <v>0.47</v>
      </c>
      <c r="K5564" t="str">
        <f>IF((LEN(relatorio_Ananindeua[[#This Row],[CIF/CPF/CNPJ]])=14),relatorio_Ananindeua[[#This Row],[CIF/CPF/CNPJ]],relatorio_Ananindeua[[#This Row],[Coluna2]])</f>
        <v>42611727002956</v>
      </c>
      <c r="L5564" t="str">
        <f t="shared" si="87"/>
        <v>426******56</v>
      </c>
    </row>
    <row r="5565" spans="1:12" x14ac:dyDescent="0.25">
      <c r="A5565" t="s">
        <v>6904</v>
      </c>
      <c r="B5565" t="s">
        <v>6905</v>
      </c>
      <c r="C5565" t="s">
        <v>20</v>
      </c>
      <c r="D5565" s="1">
        <v>45316</v>
      </c>
      <c r="E5565" s="18" t="s">
        <v>11</v>
      </c>
      <c r="F5565" s="13" t="s">
        <v>19</v>
      </c>
      <c r="G5565" t="s">
        <v>13496</v>
      </c>
      <c r="H5565">
        <v>0</v>
      </c>
      <c r="I5565" s="2"/>
      <c r="J5565" s="4">
        <v>16</v>
      </c>
      <c r="K5565" t="str">
        <f>IF((LEN(relatorio_Ananindeua[[#This Row],[CIF/CPF/CNPJ]])=14),relatorio_Ananindeua[[#This Row],[CIF/CPF/CNPJ]],relatorio_Ananindeua[[#This Row],[Coluna2]])</f>
        <v>46201083002393</v>
      </c>
      <c r="L5565" t="str">
        <f t="shared" si="87"/>
        <v>462******93</v>
      </c>
    </row>
    <row r="5566" spans="1:12" x14ac:dyDescent="0.25">
      <c r="A5566" t="s">
        <v>13467</v>
      </c>
      <c r="B5566" t="s">
        <v>13466</v>
      </c>
      <c r="C5566" t="s">
        <v>21</v>
      </c>
      <c r="D5566" s="1">
        <v>45316</v>
      </c>
      <c r="E5566" s="18" t="s">
        <v>11</v>
      </c>
      <c r="F5566" s="13" t="s">
        <v>19</v>
      </c>
      <c r="G5566" t="s">
        <v>13496</v>
      </c>
      <c r="H5566">
        <v>0</v>
      </c>
      <c r="I5566" s="2"/>
      <c r="J5566" s="4">
        <v>1202.97</v>
      </c>
      <c r="K5566" t="str">
        <f>IF((LEN(relatorio_Ananindeua[[#This Row],[CIF/CPF/CNPJ]])=14),relatorio_Ananindeua[[#This Row],[CIF/CPF/CNPJ]],relatorio_Ananindeua[[#This Row],[Coluna2]])</f>
        <v>60975737005978</v>
      </c>
      <c r="L5566" t="str">
        <f t="shared" si="87"/>
        <v>609******78</v>
      </c>
    </row>
    <row r="5567" spans="1:12" x14ac:dyDescent="0.25">
      <c r="A5567" t="s">
        <v>13490</v>
      </c>
      <c r="B5567" t="s">
        <v>13491</v>
      </c>
      <c r="C5567" t="s">
        <v>20</v>
      </c>
      <c r="D5567" s="1">
        <v>45316</v>
      </c>
      <c r="E5567" s="18" t="s">
        <v>11</v>
      </c>
      <c r="F5567" s="13" t="s">
        <v>19</v>
      </c>
      <c r="G5567" t="s">
        <v>13496</v>
      </c>
      <c r="H5567">
        <v>0</v>
      </c>
      <c r="I5567" s="2"/>
      <c r="J5567" s="4">
        <v>31.86</v>
      </c>
      <c r="K5567" t="str">
        <f>IF((LEN(relatorio_Ananindeua[[#This Row],[CIF/CPF/CNPJ]])=14),relatorio_Ananindeua[[#This Row],[CIF/CPF/CNPJ]],relatorio_Ananindeua[[#This Row],[Coluna2]])</f>
        <v>90912429000300</v>
      </c>
      <c r="L5567" t="str">
        <f t="shared" si="87"/>
        <v>909******00</v>
      </c>
    </row>
    <row r="5568" spans="1:12" x14ac:dyDescent="0.25">
      <c r="A5568" t="s">
        <v>11016</v>
      </c>
      <c r="B5568" t="s">
        <v>11017</v>
      </c>
      <c r="C5568" t="s">
        <v>32</v>
      </c>
      <c r="D5568" s="1">
        <v>45316.024525462963</v>
      </c>
      <c r="E5568" s="18" t="s">
        <v>11</v>
      </c>
      <c r="F5568" s="13" t="s">
        <v>16</v>
      </c>
      <c r="G5568" t="s">
        <v>14</v>
      </c>
      <c r="H5568">
        <v>0</v>
      </c>
      <c r="I5568" s="2"/>
      <c r="J5568" s="4">
        <v>0</v>
      </c>
      <c r="K5568" t="str">
        <f>IF((LEN(relatorio_Ananindeua[[#This Row],[CIF/CPF/CNPJ]])=14),relatorio_Ananindeua[[#This Row],[CIF/CPF/CNPJ]],relatorio_Ananindeua[[#This Row],[Coluna2]])</f>
        <v>53644434000190</v>
      </c>
      <c r="L5568" t="str">
        <f t="shared" si="87"/>
        <v>536******90</v>
      </c>
    </row>
    <row r="5569" spans="1:12" x14ac:dyDescent="0.25">
      <c r="A5569" t="s">
        <v>10018</v>
      </c>
      <c r="B5569" t="s">
        <v>10019</v>
      </c>
      <c r="C5569" t="s">
        <v>34</v>
      </c>
      <c r="D5569" s="1">
        <v>45316.024606481478</v>
      </c>
      <c r="E5569" s="18" t="s">
        <v>11</v>
      </c>
      <c r="F5569" s="13" t="s">
        <v>16</v>
      </c>
      <c r="G5569" t="s">
        <v>14</v>
      </c>
      <c r="H5569">
        <v>0</v>
      </c>
      <c r="I5569" s="2"/>
      <c r="J5569" s="4">
        <v>0</v>
      </c>
      <c r="K5569" t="str">
        <f>IF((LEN(relatorio_Ananindeua[[#This Row],[CIF/CPF/CNPJ]])=14),relatorio_Ananindeua[[#This Row],[CIF/CPF/CNPJ]],relatorio_Ananindeua[[#This Row],[Coluna2]])</f>
        <v>52887000000159</v>
      </c>
      <c r="L5569" t="str">
        <f t="shared" si="87"/>
        <v>528******59</v>
      </c>
    </row>
    <row r="5570" spans="1:12" x14ac:dyDescent="0.25">
      <c r="A5570" t="s">
        <v>10968</v>
      </c>
      <c r="B5570" t="s">
        <v>10969</v>
      </c>
      <c r="C5570" t="s">
        <v>32</v>
      </c>
      <c r="D5570" s="1">
        <v>45316.024618055555</v>
      </c>
      <c r="E5570" s="18" t="s">
        <v>11</v>
      </c>
      <c r="F5570" s="13" t="s">
        <v>16</v>
      </c>
      <c r="G5570" t="s">
        <v>14</v>
      </c>
      <c r="H5570">
        <v>0</v>
      </c>
      <c r="I5570" s="2"/>
      <c r="J5570" s="4">
        <v>0</v>
      </c>
      <c r="K5570" t="str">
        <f>IF((LEN(relatorio_Ananindeua[[#This Row],[CIF/CPF/CNPJ]])=14),relatorio_Ananindeua[[#This Row],[CIF/CPF/CNPJ]],relatorio_Ananindeua[[#This Row],[Coluna2]])</f>
        <v>53630389000115</v>
      </c>
      <c r="L5570" t="str">
        <f t="shared" si="87"/>
        <v>536******15</v>
      </c>
    </row>
    <row r="5571" spans="1:12" x14ac:dyDescent="0.25">
      <c r="A5571" t="s">
        <v>8079</v>
      </c>
      <c r="B5571" t="s">
        <v>8080</v>
      </c>
      <c r="C5571" t="s">
        <v>34</v>
      </c>
      <c r="D5571" s="1">
        <v>45316.024629629632</v>
      </c>
      <c r="E5571" s="18" t="s">
        <v>11</v>
      </c>
      <c r="F5571" s="13" t="s">
        <v>16</v>
      </c>
      <c r="G5571" t="s">
        <v>14</v>
      </c>
      <c r="H5571">
        <v>0</v>
      </c>
      <c r="I5571" s="2"/>
      <c r="J5571" s="4">
        <v>0</v>
      </c>
      <c r="K5571" t="str">
        <f>IF((LEN(relatorio_Ananindeua[[#This Row],[CIF/CPF/CNPJ]])=14),relatorio_Ananindeua[[#This Row],[CIF/CPF/CNPJ]],relatorio_Ananindeua[[#This Row],[Coluna2]])</f>
        <v>49076065000100</v>
      </c>
      <c r="L5571" t="str">
        <f t="shared" si="87"/>
        <v>490******00</v>
      </c>
    </row>
    <row r="5572" spans="1:12" x14ac:dyDescent="0.25">
      <c r="A5572" t="s">
        <v>5338</v>
      </c>
      <c r="B5572" t="s">
        <v>5339</v>
      </c>
      <c r="C5572" t="s">
        <v>34</v>
      </c>
      <c r="D5572" s="1">
        <v>45316.024641203701</v>
      </c>
      <c r="E5572" s="18" t="s">
        <v>11</v>
      </c>
      <c r="F5572" s="13" t="s">
        <v>16</v>
      </c>
      <c r="G5572" t="s">
        <v>14</v>
      </c>
      <c r="H5572">
        <v>0</v>
      </c>
      <c r="I5572" s="2"/>
      <c r="J5572" s="4">
        <v>0</v>
      </c>
      <c r="K5572" t="str">
        <f>IF((LEN(relatorio_Ananindeua[[#This Row],[CIF/CPF/CNPJ]])=14),relatorio_Ananindeua[[#This Row],[CIF/CPF/CNPJ]],relatorio_Ananindeua[[#This Row],[Coluna2]])</f>
        <v>41392378000165</v>
      </c>
      <c r="L5572" t="str">
        <f t="shared" si="87"/>
        <v>413******65</v>
      </c>
    </row>
    <row r="5573" spans="1:12" x14ac:dyDescent="0.25">
      <c r="A5573" t="s">
        <v>5426</v>
      </c>
      <c r="B5573" t="s">
        <v>5427</v>
      </c>
      <c r="C5573" t="s">
        <v>17</v>
      </c>
      <c r="D5573" s="1">
        <v>45316.030300925922</v>
      </c>
      <c r="E5573" s="18" t="s">
        <v>11</v>
      </c>
      <c r="F5573" s="13" t="s">
        <v>16</v>
      </c>
      <c r="G5573" t="s">
        <v>14</v>
      </c>
      <c r="H5573">
        <v>0</v>
      </c>
      <c r="I5573" s="2"/>
      <c r="J5573" s="4">
        <v>0</v>
      </c>
      <c r="K5573" t="str">
        <f>IF((LEN(relatorio_Ananindeua[[#This Row],[CIF/CPF/CNPJ]])=14),relatorio_Ananindeua[[#This Row],[CIF/CPF/CNPJ]],relatorio_Ananindeua[[#This Row],[Coluna2]])</f>
        <v>41711622000105</v>
      </c>
      <c r="L5573" t="str">
        <f t="shared" si="87"/>
        <v>417******05</v>
      </c>
    </row>
    <row r="5574" spans="1:12" x14ac:dyDescent="0.25">
      <c r="A5574" t="s">
        <v>10986</v>
      </c>
      <c r="B5574" t="s">
        <v>10987</v>
      </c>
      <c r="C5574" t="s">
        <v>32</v>
      </c>
      <c r="D5574" s="1">
        <v>45316.038391203707</v>
      </c>
      <c r="E5574" s="18" t="s">
        <v>11</v>
      </c>
      <c r="F5574" s="13" t="s">
        <v>16</v>
      </c>
      <c r="G5574" t="s">
        <v>14</v>
      </c>
      <c r="H5574">
        <v>0</v>
      </c>
      <c r="I5574" s="2"/>
      <c r="J5574" s="4">
        <v>0</v>
      </c>
      <c r="K5574" t="str">
        <f>IF((LEN(relatorio_Ananindeua[[#This Row],[CIF/CPF/CNPJ]])=14),relatorio_Ananindeua[[#This Row],[CIF/CPF/CNPJ]],relatorio_Ananindeua[[#This Row],[Coluna2]])</f>
        <v>53637285000132</v>
      </c>
      <c r="L5574" t="str">
        <f t="shared" si="87"/>
        <v>536******32</v>
      </c>
    </row>
    <row r="5575" spans="1:12" x14ac:dyDescent="0.25">
      <c r="A5575" t="s">
        <v>10798</v>
      </c>
      <c r="B5575" t="s">
        <v>10799</v>
      </c>
      <c r="C5575" t="s">
        <v>34</v>
      </c>
      <c r="D5575" s="1">
        <v>45316.038402777776</v>
      </c>
      <c r="E5575" s="18" t="s">
        <v>11</v>
      </c>
      <c r="F5575" s="13" t="s">
        <v>16</v>
      </c>
      <c r="G5575" t="s">
        <v>14</v>
      </c>
      <c r="H5575">
        <v>0</v>
      </c>
      <c r="I5575" s="2"/>
      <c r="J5575" s="4">
        <v>0</v>
      </c>
      <c r="K5575" t="str">
        <f>IF((LEN(relatorio_Ananindeua[[#This Row],[CIF/CPF/CNPJ]])=14),relatorio_Ananindeua[[#This Row],[CIF/CPF/CNPJ]],relatorio_Ananindeua[[#This Row],[Coluna2]])</f>
        <v>53574005000194</v>
      </c>
      <c r="L5575" t="str">
        <f t="shared" si="87"/>
        <v>535******94</v>
      </c>
    </row>
    <row r="5576" spans="1:12" x14ac:dyDescent="0.25">
      <c r="A5576" t="s">
        <v>4749</v>
      </c>
      <c r="B5576" t="s">
        <v>4750</v>
      </c>
      <c r="C5576" t="s">
        <v>34</v>
      </c>
      <c r="D5576" s="1">
        <v>45316.038425925923</v>
      </c>
      <c r="E5576" s="18" t="s">
        <v>11</v>
      </c>
      <c r="F5576" s="13" t="s">
        <v>16</v>
      </c>
      <c r="G5576" t="s">
        <v>14</v>
      </c>
      <c r="H5576">
        <v>0</v>
      </c>
      <c r="I5576" s="2"/>
      <c r="J5576" s="4">
        <v>0</v>
      </c>
      <c r="K5576" t="str">
        <f>IF((LEN(relatorio_Ananindeua[[#This Row],[CIF/CPF/CNPJ]])=14),relatorio_Ananindeua[[#This Row],[CIF/CPF/CNPJ]],relatorio_Ananindeua[[#This Row],[Coluna2]])</f>
        <v>39346894000101</v>
      </c>
      <c r="L5576" t="str">
        <f t="shared" si="87"/>
        <v>393******01</v>
      </c>
    </row>
    <row r="5577" spans="1:12" x14ac:dyDescent="0.25">
      <c r="A5577" t="s">
        <v>10984</v>
      </c>
      <c r="B5577" t="s">
        <v>10985</v>
      </c>
      <c r="C5577" t="s">
        <v>32</v>
      </c>
      <c r="D5577" s="1">
        <v>45316.038425925923</v>
      </c>
      <c r="E5577" s="18" t="s">
        <v>11</v>
      </c>
      <c r="F5577" s="13" t="s">
        <v>16</v>
      </c>
      <c r="G5577" t="s">
        <v>14</v>
      </c>
      <c r="H5577">
        <v>0</v>
      </c>
      <c r="I5577" s="2"/>
      <c r="J5577" s="4">
        <v>0</v>
      </c>
      <c r="K5577" t="str">
        <f>IF((LEN(relatorio_Ananindeua[[#This Row],[CIF/CPF/CNPJ]])=14),relatorio_Ananindeua[[#This Row],[CIF/CPF/CNPJ]],relatorio_Ananindeua[[#This Row],[Coluna2]])</f>
        <v>53636757000132</v>
      </c>
      <c r="L5577" t="str">
        <f t="shared" si="87"/>
        <v>536******32</v>
      </c>
    </row>
    <row r="5578" spans="1:12" x14ac:dyDescent="0.25">
      <c r="A5578" t="s">
        <v>11014</v>
      </c>
      <c r="B5578" t="s">
        <v>11015</v>
      </c>
      <c r="C5578" t="s">
        <v>32</v>
      </c>
      <c r="D5578" s="1">
        <v>45316.038449074076</v>
      </c>
      <c r="E5578" s="18" t="s">
        <v>11</v>
      </c>
      <c r="F5578" s="13" t="s">
        <v>16</v>
      </c>
      <c r="G5578" t="s">
        <v>14</v>
      </c>
      <c r="H5578">
        <v>0</v>
      </c>
      <c r="I5578" s="2"/>
      <c r="J5578" s="4">
        <v>0</v>
      </c>
      <c r="K5578" t="str">
        <f>IF((LEN(relatorio_Ananindeua[[#This Row],[CIF/CPF/CNPJ]])=14),relatorio_Ananindeua[[#This Row],[CIF/CPF/CNPJ]],relatorio_Ananindeua[[#This Row],[Coluna2]])</f>
        <v>53644346000199</v>
      </c>
      <c r="L5578" t="str">
        <f t="shared" si="87"/>
        <v>536******99</v>
      </c>
    </row>
    <row r="5579" spans="1:12" x14ac:dyDescent="0.25">
      <c r="A5579" t="s">
        <v>11008</v>
      </c>
      <c r="B5579" t="s">
        <v>11009</v>
      </c>
      <c r="C5579" t="s">
        <v>32</v>
      </c>
      <c r="D5579" s="1">
        <v>45316.038460648146</v>
      </c>
      <c r="E5579" s="18" t="s">
        <v>11</v>
      </c>
      <c r="F5579" s="13" t="s">
        <v>16</v>
      </c>
      <c r="G5579" t="s">
        <v>14</v>
      </c>
      <c r="H5579">
        <v>0</v>
      </c>
      <c r="I5579" s="2"/>
      <c r="J5579" s="4">
        <v>0</v>
      </c>
      <c r="K5579" t="str">
        <f>IF((LEN(relatorio_Ananindeua[[#This Row],[CIF/CPF/CNPJ]])=14),relatorio_Ananindeua[[#This Row],[CIF/CPF/CNPJ]],relatorio_Ananindeua[[#This Row],[Coluna2]])</f>
        <v>53644055000109</v>
      </c>
      <c r="L5579" t="str">
        <f t="shared" si="87"/>
        <v>536******09</v>
      </c>
    </row>
    <row r="5580" spans="1:12" x14ac:dyDescent="0.25">
      <c r="A5580" t="s">
        <v>10976</v>
      </c>
      <c r="B5580" t="s">
        <v>10977</v>
      </c>
      <c r="C5580" t="s">
        <v>32</v>
      </c>
      <c r="D5580" s="1">
        <v>45316.045405092591</v>
      </c>
      <c r="E5580" s="18" t="s">
        <v>11</v>
      </c>
      <c r="F5580" s="13" t="s">
        <v>16</v>
      </c>
      <c r="G5580" t="s">
        <v>14</v>
      </c>
      <c r="H5580">
        <v>0</v>
      </c>
      <c r="I5580" s="2"/>
      <c r="J5580" s="4">
        <v>0</v>
      </c>
      <c r="K5580" t="str">
        <f>IF((LEN(relatorio_Ananindeua[[#This Row],[CIF/CPF/CNPJ]])=14),relatorio_Ananindeua[[#This Row],[CIF/CPF/CNPJ]],relatorio_Ananindeua[[#This Row],[Coluna2]])</f>
        <v>53633142000152</v>
      </c>
      <c r="L5580" t="str">
        <f t="shared" si="87"/>
        <v>536******52</v>
      </c>
    </row>
    <row r="5581" spans="1:12" x14ac:dyDescent="0.25">
      <c r="A5581" t="s">
        <v>4225</v>
      </c>
      <c r="B5581" t="s">
        <v>4226</v>
      </c>
      <c r="C5581" t="s">
        <v>34</v>
      </c>
      <c r="D5581" s="1">
        <v>45316.045416666668</v>
      </c>
      <c r="E5581" s="18" t="s">
        <v>11</v>
      </c>
      <c r="F5581" s="13" t="s">
        <v>16</v>
      </c>
      <c r="G5581" t="s">
        <v>14</v>
      </c>
      <c r="H5581">
        <v>0</v>
      </c>
      <c r="I5581" s="2"/>
      <c r="J5581" s="4">
        <v>0</v>
      </c>
      <c r="K5581" t="str">
        <f>IF((LEN(relatorio_Ananindeua[[#This Row],[CIF/CPF/CNPJ]])=14),relatorio_Ananindeua[[#This Row],[CIF/CPF/CNPJ]],relatorio_Ananindeua[[#This Row],[Coluna2]])</f>
        <v>36684961000100</v>
      </c>
      <c r="L5581" t="str">
        <f t="shared" si="87"/>
        <v>366******00</v>
      </c>
    </row>
    <row r="5582" spans="1:12" x14ac:dyDescent="0.25">
      <c r="A5582" t="s">
        <v>10972</v>
      </c>
      <c r="B5582" t="s">
        <v>10973</v>
      </c>
      <c r="C5582" t="s">
        <v>32</v>
      </c>
      <c r="D5582" s="1">
        <v>45316.052314814813</v>
      </c>
      <c r="E5582" s="18" t="s">
        <v>11</v>
      </c>
      <c r="F5582" s="13" t="s">
        <v>16</v>
      </c>
      <c r="G5582" t="s">
        <v>14</v>
      </c>
      <c r="H5582">
        <v>0</v>
      </c>
      <c r="I5582" s="2"/>
      <c r="J5582" s="4">
        <v>0</v>
      </c>
      <c r="K5582" t="str">
        <f>IF((LEN(relatorio_Ananindeua[[#This Row],[CIF/CPF/CNPJ]])=14),relatorio_Ananindeua[[#This Row],[CIF/CPF/CNPJ]],relatorio_Ananindeua[[#This Row],[Coluna2]])</f>
        <v>53632943000101</v>
      </c>
      <c r="L5582" t="str">
        <f t="shared" si="87"/>
        <v>536******01</v>
      </c>
    </row>
    <row r="5583" spans="1:12" x14ac:dyDescent="0.25">
      <c r="A5583" t="s">
        <v>5078</v>
      </c>
      <c r="B5583" t="s">
        <v>5079</v>
      </c>
      <c r="C5583" t="s">
        <v>34</v>
      </c>
      <c r="D5583" s="1">
        <v>45316.052337962959</v>
      </c>
      <c r="E5583" s="18" t="s">
        <v>11</v>
      </c>
      <c r="F5583" s="13" t="s">
        <v>16</v>
      </c>
      <c r="G5583" t="s">
        <v>14</v>
      </c>
      <c r="H5583">
        <v>0</v>
      </c>
      <c r="I5583" s="2"/>
      <c r="J5583" s="4">
        <v>0</v>
      </c>
      <c r="K5583" t="str">
        <f>IF((LEN(relatorio_Ananindeua[[#This Row],[CIF/CPF/CNPJ]])=14),relatorio_Ananindeua[[#This Row],[CIF/CPF/CNPJ]],relatorio_Ananindeua[[#This Row],[Coluna2]])</f>
        <v>40536725000113</v>
      </c>
      <c r="L5583" t="str">
        <f t="shared" si="87"/>
        <v>405******13</v>
      </c>
    </row>
    <row r="5584" spans="1:12" x14ac:dyDescent="0.25">
      <c r="A5584" t="s">
        <v>10978</v>
      </c>
      <c r="B5584" t="s">
        <v>10979</v>
      </c>
      <c r="C5584" t="s">
        <v>32</v>
      </c>
      <c r="D5584" s="1">
        <v>45316.066168981481</v>
      </c>
      <c r="E5584" s="18" t="s">
        <v>11</v>
      </c>
      <c r="F5584" s="13" t="s">
        <v>16</v>
      </c>
      <c r="G5584" t="s">
        <v>14</v>
      </c>
      <c r="H5584">
        <v>0</v>
      </c>
      <c r="I5584" s="2"/>
      <c r="J5584" s="4">
        <v>0</v>
      </c>
      <c r="K5584" t="str">
        <f>IF((LEN(relatorio_Ananindeua[[#This Row],[CIF/CPF/CNPJ]])=14),relatorio_Ananindeua[[#This Row],[CIF/CPF/CNPJ]],relatorio_Ananindeua[[#This Row],[Coluna2]])</f>
        <v>53633313000143</v>
      </c>
      <c r="L5584" t="str">
        <f t="shared" si="87"/>
        <v>536******43</v>
      </c>
    </row>
    <row r="5585" spans="1:12" x14ac:dyDescent="0.25">
      <c r="A5585" t="s">
        <v>10964</v>
      </c>
      <c r="B5585" t="s">
        <v>10965</v>
      </c>
      <c r="C5585" t="s">
        <v>32</v>
      </c>
      <c r="D5585" s="1">
        <v>45316.066180555557</v>
      </c>
      <c r="E5585" s="18" t="s">
        <v>11</v>
      </c>
      <c r="F5585" s="13" t="s">
        <v>16</v>
      </c>
      <c r="G5585" t="s">
        <v>14</v>
      </c>
      <c r="H5585">
        <v>0</v>
      </c>
      <c r="I5585" s="2"/>
      <c r="J5585" s="4">
        <v>0</v>
      </c>
      <c r="K5585" t="str">
        <f>IF((LEN(relatorio_Ananindeua[[#This Row],[CIF/CPF/CNPJ]])=14),relatorio_Ananindeua[[#This Row],[CIF/CPF/CNPJ]],relatorio_Ananindeua[[#This Row],[Coluna2]])</f>
        <v>53629765000151</v>
      </c>
      <c r="L5585" t="str">
        <f t="shared" si="87"/>
        <v>536******51</v>
      </c>
    </row>
    <row r="5586" spans="1:12" x14ac:dyDescent="0.25">
      <c r="A5586" t="s">
        <v>10966</v>
      </c>
      <c r="B5586" t="s">
        <v>10967</v>
      </c>
      <c r="C5586" t="s">
        <v>32</v>
      </c>
      <c r="D5586" s="1">
        <v>45316.066180555557</v>
      </c>
      <c r="E5586" s="18" t="s">
        <v>11</v>
      </c>
      <c r="F5586" s="13" t="s">
        <v>16</v>
      </c>
      <c r="G5586" t="s">
        <v>14</v>
      </c>
      <c r="H5586">
        <v>0</v>
      </c>
      <c r="I5586" s="2"/>
      <c r="J5586" s="4">
        <v>0</v>
      </c>
      <c r="K5586" t="str">
        <f>IF((LEN(relatorio_Ananindeua[[#This Row],[CIF/CPF/CNPJ]])=14),relatorio_Ananindeua[[#This Row],[CIF/CPF/CNPJ]],relatorio_Ananindeua[[#This Row],[Coluna2]])</f>
        <v>53630327000103</v>
      </c>
      <c r="L5586" t="str">
        <f t="shared" ref="L5586:L5649" si="88">_xlfn.CONCAT(LEFT(A5586,3),REPT("*",6),RIGHT(A5586,2))</f>
        <v>536******03</v>
      </c>
    </row>
    <row r="5587" spans="1:12" x14ac:dyDescent="0.25">
      <c r="A5587" t="s">
        <v>11002</v>
      </c>
      <c r="B5587" t="s">
        <v>11003</v>
      </c>
      <c r="C5587" t="s">
        <v>32</v>
      </c>
      <c r="D5587" s="1">
        <v>45316.06627314815</v>
      </c>
      <c r="E5587" s="18" t="s">
        <v>11</v>
      </c>
      <c r="F5587" s="13" t="s">
        <v>16</v>
      </c>
      <c r="G5587" t="s">
        <v>14</v>
      </c>
      <c r="H5587">
        <v>0</v>
      </c>
      <c r="I5587" s="2"/>
      <c r="J5587" s="4">
        <v>0</v>
      </c>
      <c r="K5587" t="str">
        <f>IF((LEN(relatorio_Ananindeua[[#This Row],[CIF/CPF/CNPJ]])=14),relatorio_Ananindeua[[#This Row],[CIF/CPF/CNPJ]],relatorio_Ananindeua[[#This Row],[Coluna2]])</f>
        <v>53642970000157</v>
      </c>
      <c r="L5587" t="str">
        <f t="shared" si="88"/>
        <v>536******57</v>
      </c>
    </row>
    <row r="5588" spans="1:12" x14ac:dyDescent="0.25">
      <c r="A5588" t="s">
        <v>10974</v>
      </c>
      <c r="B5588" t="s">
        <v>10975</v>
      </c>
      <c r="C5588" t="s">
        <v>32</v>
      </c>
      <c r="D5588" s="1">
        <v>45316.080057870371</v>
      </c>
      <c r="E5588" s="18" t="s">
        <v>11</v>
      </c>
      <c r="F5588" s="13" t="s">
        <v>16</v>
      </c>
      <c r="G5588" t="s">
        <v>14</v>
      </c>
      <c r="H5588">
        <v>0</v>
      </c>
      <c r="I5588" s="2"/>
      <c r="J5588" s="4">
        <v>0</v>
      </c>
      <c r="K5588" t="str">
        <f>IF((LEN(relatorio_Ananindeua[[#This Row],[CIF/CPF/CNPJ]])=14),relatorio_Ananindeua[[#This Row],[CIF/CPF/CNPJ]],relatorio_Ananindeua[[#This Row],[Coluna2]])</f>
        <v>53633044000115</v>
      </c>
      <c r="L5588" t="str">
        <f t="shared" si="88"/>
        <v>536******15</v>
      </c>
    </row>
    <row r="5589" spans="1:12" x14ac:dyDescent="0.25">
      <c r="A5589" t="s">
        <v>10980</v>
      </c>
      <c r="B5589" t="s">
        <v>10981</v>
      </c>
      <c r="C5589" t="s">
        <v>32</v>
      </c>
      <c r="D5589" s="1">
        <v>45316.080104166664</v>
      </c>
      <c r="E5589" s="18" t="s">
        <v>11</v>
      </c>
      <c r="F5589" s="13" t="s">
        <v>16</v>
      </c>
      <c r="G5589" t="s">
        <v>14</v>
      </c>
      <c r="H5589">
        <v>0</v>
      </c>
      <c r="I5589" s="2"/>
      <c r="J5589" s="4">
        <v>0</v>
      </c>
      <c r="K5589" t="str">
        <f>IF((LEN(relatorio_Ananindeua[[#This Row],[CIF/CPF/CNPJ]])=14),relatorio_Ananindeua[[#This Row],[CIF/CPF/CNPJ]],relatorio_Ananindeua[[#This Row],[Coluna2]])</f>
        <v>53633354000130</v>
      </c>
      <c r="L5589" t="str">
        <f t="shared" si="88"/>
        <v>536******30</v>
      </c>
    </row>
    <row r="5590" spans="1:12" x14ac:dyDescent="0.25">
      <c r="A5590" t="s">
        <v>2492</v>
      </c>
      <c r="B5590" t="s">
        <v>2493</v>
      </c>
      <c r="C5590" t="s">
        <v>34</v>
      </c>
      <c r="D5590" s="1">
        <v>45316.08016203704</v>
      </c>
      <c r="E5590" s="18" t="s">
        <v>11</v>
      </c>
      <c r="F5590" s="13" t="s">
        <v>16</v>
      </c>
      <c r="G5590" t="s">
        <v>14</v>
      </c>
      <c r="H5590">
        <v>0</v>
      </c>
      <c r="I5590" s="2"/>
      <c r="J5590" s="4">
        <v>0</v>
      </c>
      <c r="K5590" t="str">
        <f>IF((LEN(relatorio_Ananindeua[[#This Row],[CIF/CPF/CNPJ]])=14),relatorio_Ananindeua[[#This Row],[CIF/CPF/CNPJ]],relatorio_Ananindeua[[#This Row],[Coluna2]])</f>
        <v>29008549000104</v>
      </c>
      <c r="L5590" t="str">
        <f t="shared" si="88"/>
        <v>290******04</v>
      </c>
    </row>
    <row r="5591" spans="1:12" x14ac:dyDescent="0.25">
      <c r="A5591" t="s">
        <v>10996</v>
      </c>
      <c r="B5591" t="s">
        <v>10997</v>
      </c>
      <c r="C5591" t="s">
        <v>32</v>
      </c>
      <c r="D5591" s="1">
        <v>45316.267650462964</v>
      </c>
      <c r="E5591" s="18" t="s">
        <v>11</v>
      </c>
      <c r="F5591" s="13" t="s">
        <v>16</v>
      </c>
      <c r="G5591" t="s">
        <v>14</v>
      </c>
      <c r="H5591">
        <v>0</v>
      </c>
      <c r="I5591" s="2"/>
      <c r="J5591" s="4">
        <v>0</v>
      </c>
      <c r="K5591" t="str">
        <f>IF((LEN(relatorio_Ananindeua[[#This Row],[CIF/CPF/CNPJ]])=14),relatorio_Ananindeua[[#This Row],[CIF/CPF/CNPJ]],relatorio_Ananindeua[[#This Row],[Coluna2]])</f>
        <v>53641877000128</v>
      </c>
      <c r="L5591" t="str">
        <f t="shared" si="88"/>
        <v>536******28</v>
      </c>
    </row>
    <row r="5592" spans="1:12" x14ac:dyDescent="0.25">
      <c r="A5592" t="s">
        <v>11006</v>
      </c>
      <c r="B5592" t="s">
        <v>11007</v>
      </c>
      <c r="C5592" t="s">
        <v>32</v>
      </c>
      <c r="D5592" s="1">
        <v>45316.267685185187</v>
      </c>
      <c r="E5592" s="18" t="s">
        <v>11</v>
      </c>
      <c r="F5592" s="13" t="s">
        <v>16</v>
      </c>
      <c r="G5592" t="s">
        <v>14</v>
      </c>
      <c r="H5592">
        <v>0</v>
      </c>
      <c r="I5592" s="2"/>
      <c r="J5592" s="4">
        <v>0</v>
      </c>
      <c r="K5592" t="str">
        <f>IF((LEN(relatorio_Ananindeua[[#This Row],[CIF/CPF/CNPJ]])=14),relatorio_Ananindeua[[#This Row],[CIF/CPF/CNPJ]],relatorio_Ananindeua[[#This Row],[Coluna2]])</f>
        <v>53643918000115</v>
      </c>
      <c r="L5592" t="str">
        <f t="shared" si="88"/>
        <v>536******15</v>
      </c>
    </row>
    <row r="5593" spans="1:12" x14ac:dyDescent="0.25">
      <c r="A5593" t="s">
        <v>11010</v>
      </c>
      <c r="B5593" t="s">
        <v>11011</v>
      </c>
      <c r="C5593" t="s">
        <v>32</v>
      </c>
      <c r="D5593" s="1">
        <v>45316.267696759256</v>
      </c>
      <c r="E5593" s="18" t="s">
        <v>11</v>
      </c>
      <c r="F5593" s="13" t="s">
        <v>16</v>
      </c>
      <c r="G5593" t="s">
        <v>14</v>
      </c>
      <c r="H5593">
        <v>0</v>
      </c>
      <c r="I5593" s="2"/>
      <c r="J5593" s="4">
        <v>0</v>
      </c>
      <c r="K5593" t="str">
        <f>IF((LEN(relatorio_Ananindeua[[#This Row],[CIF/CPF/CNPJ]])=14),relatorio_Ananindeua[[#This Row],[CIF/CPF/CNPJ]],relatorio_Ananindeua[[#This Row],[Coluna2]])</f>
        <v>53644201000198</v>
      </c>
      <c r="L5593" t="str">
        <f t="shared" si="88"/>
        <v>536******98</v>
      </c>
    </row>
    <row r="5594" spans="1:12" x14ac:dyDescent="0.25">
      <c r="A5594" t="s">
        <v>4489</v>
      </c>
      <c r="B5594" t="s">
        <v>4490</v>
      </c>
      <c r="C5594" t="s">
        <v>34</v>
      </c>
      <c r="D5594" s="1">
        <v>45316.274606481478</v>
      </c>
      <c r="E5594" s="18" t="s">
        <v>11</v>
      </c>
      <c r="F5594" s="13" t="s">
        <v>16</v>
      </c>
      <c r="G5594" t="s">
        <v>14</v>
      </c>
      <c r="H5594">
        <v>0</v>
      </c>
      <c r="I5594" s="2"/>
      <c r="J5594" s="4">
        <v>0</v>
      </c>
      <c r="K5594" t="str">
        <f>IF((LEN(relatorio_Ananindeua[[#This Row],[CIF/CPF/CNPJ]])=14),relatorio_Ananindeua[[#This Row],[CIF/CPF/CNPJ]],relatorio_Ananindeua[[#This Row],[Coluna2]])</f>
        <v>37719928000130</v>
      </c>
      <c r="L5594" t="str">
        <f t="shared" si="88"/>
        <v>377******30</v>
      </c>
    </row>
    <row r="5595" spans="1:12" x14ac:dyDescent="0.25">
      <c r="A5595" t="s">
        <v>9897</v>
      </c>
      <c r="B5595" t="s">
        <v>9898</v>
      </c>
      <c r="C5595" t="s">
        <v>34</v>
      </c>
      <c r="D5595" s="1">
        <v>45316.274618055555</v>
      </c>
      <c r="E5595" s="18" t="s">
        <v>11</v>
      </c>
      <c r="F5595" s="13" t="s">
        <v>16</v>
      </c>
      <c r="G5595" t="s">
        <v>14</v>
      </c>
      <c r="H5595">
        <v>0</v>
      </c>
      <c r="I5595" s="2"/>
      <c r="J5595" s="4">
        <v>0</v>
      </c>
      <c r="K5595" t="str">
        <f>IF((LEN(relatorio_Ananindeua[[#This Row],[CIF/CPF/CNPJ]])=14),relatorio_Ananindeua[[#This Row],[CIF/CPF/CNPJ]],relatorio_Ananindeua[[#This Row],[Coluna2]])</f>
        <v>52570499000176</v>
      </c>
      <c r="L5595" t="str">
        <f t="shared" si="88"/>
        <v>525******76</v>
      </c>
    </row>
    <row r="5596" spans="1:12" x14ac:dyDescent="0.25">
      <c r="A5596" t="s">
        <v>10982</v>
      </c>
      <c r="B5596" t="s">
        <v>10983</v>
      </c>
      <c r="C5596" t="s">
        <v>32</v>
      </c>
      <c r="D5596" s="1">
        <v>45316.274641203701</v>
      </c>
      <c r="E5596" s="18" t="s">
        <v>11</v>
      </c>
      <c r="F5596" s="13" t="s">
        <v>16</v>
      </c>
      <c r="G5596" t="s">
        <v>14</v>
      </c>
      <c r="H5596">
        <v>0</v>
      </c>
      <c r="I5596" s="2"/>
      <c r="J5596" s="4">
        <v>0</v>
      </c>
      <c r="K5596" t="str">
        <f>IF((LEN(relatorio_Ananindeua[[#This Row],[CIF/CPF/CNPJ]])=14),relatorio_Ananindeua[[#This Row],[CIF/CPF/CNPJ]],relatorio_Ananindeua[[#This Row],[Coluna2]])</f>
        <v>53633927000125</v>
      </c>
      <c r="L5596" t="str">
        <f t="shared" si="88"/>
        <v>536******25</v>
      </c>
    </row>
    <row r="5597" spans="1:12" x14ac:dyDescent="0.25">
      <c r="A5597" t="s">
        <v>10994</v>
      </c>
      <c r="B5597" t="s">
        <v>10995</v>
      </c>
      <c r="C5597" t="s">
        <v>32</v>
      </c>
      <c r="D5597" s="1">
        <v>45316.281458333331</v>
      </c>
      <c r="E5597" s="18" t="s">
        <v>11</v>
      </c>
      <c r="F5597" s="13" t="s">
        <v>16</v>
      </c>
      <c r="G5597" t="s">
        <v>14</v>
      </c>
      <c r="H5597">
        <v>0</v>
      </c>
      <c r="I5597" s="2"/>
      <c r="J5597" s="4">
        <v>0</v>
      </c>
      <c r="K5597" t="str">
        <f>IF((LEN(relatorio_Ananindeua[[#This Row],[CIF/CPF/CNPJ]])=14),relatorio_Ananindeua[[#This Row],[CIF/CPF/CNPJ]],relatorio_Ananindeua[[#This Row],[Coluna2]])</f>
        <v>53641792000140</v>
      </c>
      <c r="L5597" t="str">
        <f t="shared" si="88"/>
        <v>536******40</v>
      </c>
    </row>
    <row r="5598" spans="1:12" x14ac:dyDescent="0.25">
      <c r="A5598" t="s">
        <v>11012</v>
      </c>
      <c r="B5598" t="s">
        <v>11013</v>
      </c>
      <c r="C5598" t="s">
        <v>32</v>
      </c>
      <c r="D5598" s="1">
        <v>45316.281469907408</v>
      </c>
      <c r="E5598" s="18" t="s">
        <v>11</v>
      </c>
      <c r="F5598" s="13" t="s">
        <v>16</v>
      </c>
      <c r="G5598" t="s">
        <v>14</v>
      </c>
      <c r="H5598">
        <v>0</v>
      </c>
      <c r="I5598" s="2"/>
      <c r="J5598" s="4">
        <v>0</v>
      </c>
      <c r="K5598" t="str">
        <f>IF((LEN(relatorio_Ananindeua[[#This Row],[CIF/CPF/CNPJ]])=14),relatorio_Ananindeua[[#This Row],[CIF/CPF/CNPJ]],relatorio_Ananindeua[[#This Row],[Coluna2]])</f>
        <v>53644330000186</v>
      </c>
      <c r="L5598" t="str">
        <f t="shared" si="88"/>
        <v>536******86</v>
      </c>
    </row>
    <row r="5599" spans="1:12" x14ac:dyDescent="0.25">
      <c r="A5599" t="s">
        <v>1449</v>
      </c>
      <c r="B5599" t="s">
        <v>1450</v>
      </c>
      <c r="C5599" t="s">
        <v>34</v>
      </c>
      <c r="D5599" s="1">
        <v>45316.281481481485</v>
      </c>
      <c r="E5599" s="18" t="s">
        <v>11</v>
      </c>
      <c r="F5599" s="13" t="s">
        <v>16</v>
      </c>
      <c r="G5599" t="s">
        <v>14</v>
      </c>
      <c r="H5599">
        <v>0</v>
      </c>
      <c r="I5599" s="2"/>
      <c r="J5599" s="4">
        <v>0</v>
      </c>
      <c r="K5599" t="str">
        <f>IF((LEN(relatorio_Ananindeua[[#This Row],[CIF/CPF/CNPJ]])=14),relatorio_Ananindeua[[#This Row],[CIF/CPF/CNPJ]],relatorio_Ananindeua[[#This Row],[Coluna2]])</f>
        <v>21679523000186</v>
      </c>
      <c r="L5599" t="str">
        <f t="shared" si="88"/>
        <v>216******86</v>
      </c>
    </row>
    <row r="5600" spans="1:12" x14ac:dyDescent="0.25">
      <c r="A5600" t="s">
        <v>11018</v>
      </c>
      <c r="B5600" t="s">
        <v>11019</v>
      </c>
      <c r="C5600" t="s">
        <v>32</v>
      </c>
      <c r="D5600" s="1">
        <v>45316.295381944445</v>
      </c>
      <c r="E5600" s="18" t="s">
        <v>11</v>
      </c>
      <c r="F5600" s="13" t="s">
        <v>16</v>
      </c>
      <c r="G5600" t="s">
        <v>14</v>
      </c>
      <c r="H5600">
        <v>0</v>
      </c>
      <c r="I5600" s="2"/>
      <c r="J5600" s="4">
        <v>0</v>
      </c>
      <c r="K5600" t="str">
        <f>IF((LEN(relatorio_Ananindeua[[#This Row],[CIF/CPF/CNPJ]])=14),relatorio_Ananindeua[[#This Row],[CIF/CPF/CNPJ]],relatorio_Ananindeua[[#This Row],[Coluna2]])</f>
        <v>53645536000120</v>
      </c>
      <c r="L5600" t="str">
        <f t="shared" si="88"/>
        <v>536******20</v>
      </c>
    </row>
    <row r="5601" spans="1:12" x14ac:dyDescent="0.25">
      <c r="A5601" t="s">
        <v>10988</v>
      </c>
      <c r="B5601" t="s">
        <v>10989</v>
      </c>
      <c r="C5601" t="s">
        <v>32</v>
      </c>
      <c r="D5601" s="1">
        <v>45316.302314814813</v>
      </c>
      <c r="E5601" s="18" t="s">
        <v>11</v>
      </c>
      <c r="F5601" s="13" t="s">
        <v>16</v>
      </c>
      <c r="G5601" t="s">
        <v>14</v>
      </c>
      <c r="H5601">
        <v>0</v>
      </c>
      <c r="I5601" s="2"/>
      <c r="J5601" s="4">
        <v>0</v>
      </c>
      <c r="K5601" t="str">
        <f>IF((LEN(relatorio_Ananindeua[[#This Row],[CIF/CPF/CNPJ]])=14),relatorio_Ananindeua[[#This Row],[CIF/CPF/CNPJ]],relatorio_Ananindeua[[#This Row],[Coluna2]])</f>
        <v>53638786000133</v>
      </c>
      <c r="L5601" t="str">
        <f t="shared" si="88"/>
        <v>536******33</v>
      </c>
    </row>
    <row r="5602" spans="1:12" x14ac:dyDescent="0.25">
      <c r="A5602" t="s">
        <v>10990</v>
      </c>
      <c r="B5602" t="s">
        <v>10991</v>
      </c>
      <c r="C5602" t="s">
        <v>32</v>
      </c>
      <c r="D5602" s="1">
        <v>45316.302314814813</v>
      </c>
      <c r="E5602" s="18" t="s">
        <v>11</v>
      </c>
      <c r="F5602" s="13" t="s">
        <v>16</v>
      </c>
      <c r="G5602" t="s">
        <v>14</v>
      </c>
      <c r="H5602">
        <v>0</v>
      </c>
      <c r="I5602" s="2"/>
      <c r="J5602" s="4">
        <v>0</v>
      </c>
      <c r="K5602" t="str">
        <f>IF((LEN(relatorio_Ananindeua[[#This Row],[CIF/CPF/CNPJ]])=14),relatorio_Ananindeua[[#This Row],[CIF/CPF/CNPJ]],relatorio_Ananindeua[[#This Row],[Coluna2]])</f>
        <v>53639786000158</v>
      </c>
      <c r="L5602" t="str">
        <f t="shared" si="88"/>
        <v>536******58</v>
      </c>
    </row>
    <row r="5603" spans="1:12" x14ac:dyDescent="0.25">
      <c r="A5603" t="s">
        <v>6942</v>
      </c>
      <c r="B5603" t="s">
        <v>6943</v>
      </c>
      <c r="C5603" t="s">
        <v>34</v>
      </c>
      <c r="D5603" s="1">
        <v>45316.309236111112</v>
      </c>
      <c r="E5603" s="18" t="s">
        <v>11</v>
      </c>
      <c r="F5603" s="13" t="s">
        <v>16</v>
      </c>
      <c r="G5603" t="s">
        <v>14</v>
      </c>
      <c r="H5603">
        <v>0</v>
      </c>
      <c r="I5603" s="2"/>
      <c r="J5603" s="4">
        <v>0</v>
      </c>
      <c r="K5603" t="str">
        <f>IF((LEN(relatorio_Ananindeua[[#This Row],[CIF/CPF/CNPJ]])=14),relatorio_Ananindeua[[#This Row],[CIF/CPF/CNPJ]],relatorio_Ananindeua[[#This Row],[Coluna2]])</f>
        <v>46303644000150</v>
      </c>
      <c r="L5603" t="str">
        <f t="shared" si="88"/>
        <v>463******50</v>
      </c>
    </row>
    <row r="5604" spans="1:12" x14ac:dyDescent="0.25">
      <c r="A5604" t="s">
        <v>10970</v>
      </c>
      <c r="B5604" t="s">
        <v>10971</v>
      </c>
      <c r="C5604" t="s">
        <v>32</v>
      </c>
      <c r="D5604" s="1">
        <v>45316.309374999997</v>
      </c>
      <c r="E5604" s="18" t="s">
        <v>11</v>
      </c>
      <c r="F5604" s="13" t="s">
        <v>16</v>
      </c>
      <c r="G5604" t="s">
        <v>14</v>
      </c>
      <c r="H5604">
        <v>0</v>
      </c>
      <c r="I5604" s="2"/>
      <c r="J5604" s="4">
        <v>0</v>
      </c>
      <c r="K5604" t="str">
        <f>IF((LEN(relatorio_Ananindeua[[#This Row],[CIF/CPF/CNPJ]])=14),relatorio_Ananindeua[[#This Row],[CIF/CPF/CNPJ]],relatorio_Ananindeua[[#This Row],[Coluna2]])</f>
        <v>53631338000108</v>
      </c>
      <c r="L5604" t="str">
        <f t="shared" si="88"/>
        <v>536******08</v>
      </c>
    </row>
    <row r="5605" spans="1:12" x14ac:dyDescent="0.25">
      <c r="A5605" t="s">
        <v>6613</v>
      </c>
      <c r="B5605" t="s">
        <v>6614</v>
      </c>
      <c r="C5605" t="s">
        <v>34</v>
      </c>
      <c r="D5605" s="1">
        <v>45316.309386574074</v>
      </c>
      <c r="E5605" s="18" t="s">
        <v>11</v>
      </c>
      <c r="F5605" s="13" t="s">
        <v>16</v>
      </c>
      <c r="G5605" t="s">
        <v>14</v>
      </c>
      <c r="H5605">
        <v>0</v>
      </c>
      <c r="I5605" s="2"/>
      <c r="J5605" s="4">
        <v>0</v>
      </c>
      <c r="K5605" t="str">
        <f>IF((LEN(relatorio_Ananindeua[[#This Row],[CIF/CPF/CNPJ]])=14),relatorio_Ananindeua[[#This Row],[CIF/CPF/CNPJ]],relatorio_Ananindeua[[#This Row],[Coluna2]])</f>
        <v>45430767000199</v>
      </c>
      <c r="L5605" t="str">
        <f t="shared" si="88"/>
        <v>454******99</v>
      </c>
    </row>
    <row r="5606" spans="1:12" x14ac:dyDescent="0.25">
      <c r="A5606" t="s">
        <v>11004</v>
      </c>
      <c r="B5606" t="s">
        <v>11005</v>
      </c>
      <c r="C5606" t="s">
        <v>32</v>
      </c>
      <c r="D5606" s="1">
        <v>45316.316157407404</v>
      </c>
      <c r="E5606" s="18" t="s">
        <v>11</v>
      </c>
      <c r="F5606" s="13" t="s">
        <v>16</v>
      </c>
      <c r="G5606" t="s">
        <v>14</v>
      </c>
      <c r="H5606">
        <v>0</v>
      </c>
      <c r="I5606" s="2"/>
      <c r="J5606" s="4">
        <v>0</v>
      </c>
      <c r="K5606" t="str">
        <f>IF((LEN(relatorio_Ananindeua[[#This Row],[CIF/CPF/CNPJ]])=14),relatorio_Ananindeua[[#This Row],[CIF/CPF/CNPJ]],relatorio_Ananindeua[[#This Row],[Coluna2]])</f>
        <v>53643337000183</v>
      </c>
      <c r="L5606" t="str">
        <f t="shared" si="88"/>
        <v>536******83</v>
      </c>
    </row>
    <row r="5607" spans="1:12" x14ac:dyDescent="0.25">
      <c r="A5607" t="s">
        <v>3742</v>
      </c>
      <c r="B5607" t="s">
        <v>3743</v>
      </c>
      <c r="C5607" t="s">
        <v>34</v>
      </c>
      <c r="D5607" s="1">
        <v>45316.323101851849</v>
      </c>
      <c r="E5607" s="18" t="s">
        <v>11</v>
      </c>
      <c r="F5607" s="13" t="s">
        <v>16</v>
      </c>
      <c r="G5607" t="s">
        <v>14</v>
      </c>
      <c r="H5607">
        <v>0</v>
      </c>
      <c r="I5607" s="2"/>
      <c r="J5607" s="4">
        <v>0</v>
      </c>
      <c r="K5607" t="str">
        <f>IF((LEN(relatorio_Ananindeua[[#This Row],[CIF/CPF/CNPJ]])=14),relatorio_Ananindeua[[#This Row],[CIF/CPF/CNPJ]],relatorio_Ananindeua[[#This Row],[Coluna2]])</f>
        <v>34737832000107</v>
      </c>
      <c r="L5607" t="str">
        <f t="shared" si="88"/>
        <v>347******07</v>
      </c>
    </row>
    <row r="5608" spans="1:12" x14ac:dyDescent="0.25">
      <c r="A5608" t="s">
        <v>11020</v>
      </c>
      <c r="B5608" t="s">
        <v>11021</v>
      </c>
      <c r="C5608" t="s">
        <v>32</v>
      </c>
      <c r="D5608" s="1">
        <v>45316.323101851849</v>
      </c>
      <c r="E5608" s="18" t="s">
        <v>11</v>
      </c>
      <c r="F5608" s="13" t="s">
        <v>16</v>
      </c>
      <c r="G5608" t="s">
        <v>14</v>
      </c>
      <c r="H5608">
        <v>0</v>
      </c>
      <c r="I5608" s="2"/>
      <c r="J5608" s="4">
        <v>0</v>
      </c>
      <c r="K5608" t="str">
        <f>IF((LEN(relatorio_Ananindeua[[#This Row],[CIF/CPF/CNPJ]])=14),relatorio_Ananindeua[[#This Row],[CIF/CPF/CNPJ]],relatorio_Ananindeua[[#This Row],[Coluna2]])</f>
        <v>53646184000128</v>
      </c>
      <c r="L5608" t="str">
        <f t="shared" si="88"/>
        <v>536******28</v>
      </c>
    </row>
    <row r="5609" spans="1:12" x14ac:dyDescent="0.25">
      <c r="A5609" t="s">
        <v>11000</v>
      </c>
      <c r="B5609" t="s">
        <v>11001</v>
      </c>
      <c r="C5609" t="s">
        <v>32</v>
      </c>
      <c r="D5609" s="1">
        <v>45316.323113425926</v>
      </c>
      <c r="E5609" s="18" t="s">
        <v>11</v>
      </c>
      <c r="F5609" s="13" t="s">
        <v>16</v>
      </c>
      <c r="G5609" t="s">
        <v>14</v>
      </c>
      <c r="H5609">
        <v>0</v>
      </c>
      <c r="I5609" s="2"/>
      <c r="J5609" s="4">
        <v>0</v>
      </c>
      <c r="K5609" t="str">
        <f>IF((LEN(relatorio_Ananindeua[[#This Row],[CIF/CPF/CNPJ]])=14),relatorio_Ananindeua[[#This Row],[CIF/CPF/CNPJ]],relatorio_Ananindeua[[#This Row],[Coluna2]])</f>
        <v>53642135000117</v>
      </c>
      <c r="L5609" t="str">
        <f t="shared" si="88"/>
        <v>536******17</v>
      </c>
    </row>
    <row r="5610" spans="1:12" x14ac:dyDescent="0.25">
      <c r="A5610" t="s">
        <v>10992</v>
      </c>
      <c r="B5610" t="s">
        <v>10993</v>
      </c>
      <c r="C5610" t="s">
        <v>32</v>
      </c>
      <c r="D5610" s="1">
        <v>45316.330081018517</v>
      </c>
      <c r="E5610" s="18" t="s">
        <v>11</v>
      </c>
      <c r="F5610" s="13" t="s">
        <v>16</v>
      </c>
      <c r="G5610" t="s">
        <v>14</v>
      </c>
      <c r="H5610">
        <v>0</v>
      </c>
      <c r="I5610" s="2"/>
      <c r="J5610" s="4">
        <v>0</v>
      </c>
      <c r="K5610" t="str">
        <f>IF((LEN(relatorio_Ananindeua[[#This Row],[CIF/CPF/CNPJ]])=14),relatorio_Ananindeua[[#This Row],[CIF/CPF/CNPJ]],relatorio_Ananindeua[[#This Row],[Coluna2]])</f>
        <v>53640726000155</v>
      </c>
      <c r="L5610" t="str">
        <f t="shared" si="88"/>
        <v>536******55</v>
      </c>
    </row>
    <row r="5611" spans="1:12" x14ac:dyDescent="0.25">
      <c r="A5611" t="s">
        <v>4896</v>
      </c>
      <c r="B5611" t="s">
        <v>4897</v>
      </c>
      <c r="C5611" t="s">
        <v>34</v>
      </c>
      <c r="D5611" s="1">
        <v>45316.330138888887</v>
      </c>
      <c r="E5611" s="18" t="s">
        <v>11</v>
      </c>
      <c r="F5611" s="13" t="s">
        <v>16</v>
      </c>
      <c r="G5611" t="s">
        <v>14</v>
      </c>
      <c r="H5611">
        <v>0</v>
      </c>
      <c r="I5611" s="2"/>
      <c r="J5611" s="4">
        <v>0</v>
      </c>
      <c r="K5611" t="str">
        <f>IF((LEN(relatorio_Ananindeua[[#This Row],[CIF/CPF/CNPJ]])=14),relatorio_Ananindeua[[#This Row],[CIF/CPF/CNPJ]],relatorio_Ananindeua[[#This Row],[Coluna2]])</f>
        <v>39907762000101</v>
      </c>
      <c r="L5611" t="str">
        <f t="shared" si="88"/>
        <v>399******01</v>
      </c>
    </row>
    <row r="5612" spans="1:12" x14ac:dyDescent="0.25">
      <c r="A5612" t="s">
        <v>11022</v>
      </c>
      <c r="B5612" t="s">
        <v>11023</v>
      </c>
      <c r="C5612" t="s">
        <v>32</v>
      </c>
      <c r="D5612" s="1">
        <v>45316.330150462964</v>
      </c>
      <c r="E5612" s="18" t="s">
        <v>11</v>
      </c>
      <c r="F5612" s="13" t="s">
        <v>16</v>
      </c>
      <c r="G5612" t="s">
        <v>14</v>
      </c>
      <c r="H5612">
        <v>0</v>
      </c>
      <c r="I5612" s="2"/>
      <c r="J5612" s="4">
        <v>0</v>
      </c>
      <c r="K5612" t="str">
        <f>IF((LEN(relatorio_Ananindeua[[#This Row],[CIF/CPF/CNPJ]])=14),relatorio_Ananindeua[[#This Row],[CIF/CPF/CNPJ]],relatorio_Ananindeua[[#This Row],[Coluna2]])</f>
        <v>53646443000110</v>
      </c>
      <c r="L5612" t="str">
        <f t="shared" si="88"/>
        <v>536******10</v>
      </c>
    </row>
    <row r="5613" spans="1:12" x14ac:dyDescent="0.25">
      <c r="A5613" t="s">
        <v>11022</v>
      </c>
      <c r="B5613" t="s">
        <v>11023</v>
      </c>
      <c r="C5613" t="s">
        <v>34</v>
      </c>
      <c r="D5613" s="1">
        <v>45316.33017361111</v>
      </c>
      <c r="E5613" s="18" t="s">
        <v>11</v>
      </c>
      <c r="F5613" s="13" t="s">
        <v>16</v>
      </c>
      <c r="G5613" t="s">
        <v>14</v>
      </c>
      <c r="H5613">
        <v>0</v>
      </c>
      <c r="I5613" s="2"/>
      <c r="J5613" s="4">
        <v>0</v>
      </c>
      <c r="K5613" t="str">
        <f>IF((LEN(relatorio_Ananindeua[[#This Row],[CIF/CPF/CNPJ]])=14),relatorio_Ananindeua[[#This Row],[CIF/CPF/CNPJ]],relatorio_Ananindeua[[#This Row],[Coluna2]])</f>
        <v>53646443000110</v>
      </c>
      <c r="L5613" t="str">
        <f t="shared" si="88"/>
        <v>536******10</v>
      </c>
    </row>
    <row r="5614" spans="1:12" x14ac:dyDescent="0.25">
      <c r="A5614" t="s">
        <v>956</v>
      </c>
      <c r="B5614" t="s">
        <v>957</v>
      </c>
      <c r="C5614" t="s">
        <v>21</v>
      </c>
      <c r="D5614" s="1">
        <v>45316.355983796297</v>
      </c>
      <c r="E5614" s="18" t="s">
        <v>11</v>
      </c>
      <c r="F5614" s="13" t="s">
        <v>19</v>
      </c>
      <c r="G5614" t="s">
        <v>13496</v>
      </c>
      <c r="H5614">
        <v>0</v>
      </c>
      <c r="I5614" s="2"/>
      <c r="J5614" s="4">
        <v>7.5</v>
      </c>
      <c r="K5614" t="str">
        <f>IF((LEN(relatorio_Ananindeua[[#This Row],[CIF/CPF/CNPJ]])=14),relatorio_Ananindeua[[#This Row],[CIF/CPF/CNPJ]],relatorio_Ananindeua[[#This Row],[Coluna2]])</f>
        <v>17454167000125</v>
      </c>
      <c r="L5614" t="str">
        <f t="shared" si="88"/>
        <v>174******25</v>
      </c>
    </row>
    <row r="5615" spans="1:12" x14ac:dyDescent="0.25">
      <c r="A5615" t="s">
        <v>10868</v>
      </c>
      <c r="B5615" t="s">
        <v>10869</v>
      </c>
      <c r="C5615" t="s">
        <v>32</v>
      </c>
      <c r="D5615" s="1">
        <v>45316.387361111112</v>
      </c>
      <c r="E5615" s="18" t="s">
        <v>11</v>
      </c>
      <c r="F5615" s="13" t="s">
        <v>16</v>
      </c>
      <c r="G5615" t="s">
        <v>14</v>
      </c>
      <c r="H5615">
        <v>0</v>
      </c>
      <c r="I5615" s="2"/>
      <c r="J5615" s="4">
        <v>0</v>
      </c>
      <c r="K5615" t="str">
        <f>IF((LEN(relatorio_Ananindeua[[#This Row],[CIF/CPF/CNPJ]])=14),relatorio_Ananindeua[[#This Row],[CIF/CPF/CNPJ]],relatorio_Ananindeua[[#This Row],[Coluna2]])</f>
        <v>53595550000167</v>
      </c>
      <c r="L5615" t="str">
        <f t="shared" si="88"/>
        <v>535******67</v>
      </c>
    </row>
    <row r="5616" spans="1:12" x14ac:dyDescent="0.25">
      <c r="A5616" t="s">
        <v>8001</v>
      </c>
      <c r="B5616" t="s">
        <v>8002</v>
      </c>
      <c r="C5616" t="s">
        <v>17</v>
      </c>
      <c r="D5616" s="1">
        <v>45316.409548611111</v>
      </c>
      <c r="E5616" s="18" t="s">
        <v>11</v>
      </c>
      <c r="F5616" s="13" t="s">
        <v>16</v>
      </c>
      <c r="G5616" t="s">
        <v>14</v>
      </c>
      <c r="H5616">
        <v>0</v>
      </c>
      <c r="I5616" s="2"/>
      <c r="J5616" s="4">
        <v>0</v>
      </c>
      <c r="K5616" t="str">
        <f>IF((LEN(relatorio_Ananindeua[[#This Row],[CIF/CPF/CNPJ]])=14),relatorio_Ananindeua[[#This Row],[CIF/CPF/CNPJ]],relatorio_Ananindeua[[#This Row],[Coluna2]])</f>
        <v>48891161000149</v>
      </c>
      <c r="L5616" t="str">
        <f t="shared" si="88"/>
        <v>488******49</v>
      </c>
    </row>
    <row r="5617" spans="1:12" x14ac:dyDescent="0.25">
      <c r="A5617" t="s">
        <v>956</v>
      </c>
      <c r="B5617" t="s">
        <v>957</v>
      </c>
      <c r="C5617" t="s">
        <v>21</v>
      </c>
      <c r="D5617" s="1">
        <v>45316.502708333333</v>
      </c>
      <c r="E5617" s="18" t="s">
        <v>11</v>
      </c>
      <c r="F5617" s="13" t="s">
        <v>19</v>
      </c>
      <c r="G5617" t="s">
        <v>13496</v>
      </c>
      <c r="H5617">
        <v>0</v>
      </c>
      <c r="I5617" s="2"/>
      <c r="J5617" s="4">
        <v>52.5</v>
      </c>
      <c r="K5617" t="str">
        <f>IF((LEN(relatorio_Ananindeua[[#This Row],[CIF/CPF/CNPJ]])=14),relatorio_Ananindeua[[#This Row],[CIF/CPF/CNPJ]],relatorio_Ananindeua[[#This Row],[Coluna2]])</f>
        <v>17454167000125</v>
      </c>
      <c r="L5617" t="str">
        <f t="shared" si="88"/>
        <v>174******25</v>
      </c>
    </row>
    <row r="5618" spans="1:12" x14ac:dyDescent="0.25">
      <c r="A5618" t="s">
        <v>990</v>
      </c>
      <c r="B5618" t="s">
        <v>991</v>
      </c>
      <c r="C5618" t="s">
        <v>17</v>
      </c>
      <c r="D5618" s="1">
        <v>45316.607546296298</v>
      </c>
      <c r="E5618" s="18" t="s">
        <v>11</v>
      </c>
      <c r="F5618" s="13" t="s">
        <v>16</v>
      </c>
      <c r="G5618" t="s">
        <v>14</v>
      </c>
      <c r="H5618">
        <v>0</v>
      </c>
      <c r="I5618" s="2"/>
      <c r="J5618" s="4">
        <v>0</v>
      </c>
      <c r="K5618" t="str">
        <f>IF((LEN(relatorio_Ananindeua[[#This Row],[CIF/CPF/CNPJ]])=14),relatorio_Ananindeua[[#This Row],[CIF/CPF/CNPJ]],relatorio_Ananindeua[[#This Row],[Coluna2]])</f>
        <v>17614979000190</v>
      </c>
      <c r="L5618" t="str">
        <f t="shared" si="88"/>
        <v>176******90</v>
      </c>
    </row>
    <row r="5619" spans="1:12" x14ac:dyDescent="0.25">
      <c r="A5619" t="s">
        <v>956</v>
      </c>
      <c r="B5619" t="s">
        <v>957</v>
      </c>
      <c r="C5619" t="s">
        <v>21</v>
      </c>
      <c r="D5619" s="1">
        <v>45316.734074074076</v>
      </c>
      <c r="E5619" s="18" t="s">
        <v>11</v>
      </c>
      <c r="F5619" s="13" t="s">
        <v>19</v>
      </c>
      <c r="G5619" t="s">
        <v>13496</v>
      </c>
      <c r="H5619">
        <v>0</v>
      </c>
      <c r="I5619" s="2"/>
      <c r="J5619" s="4">
        <v>7.5</v>
      </c>
      <c r="K5619" t="str">
        <f>IF((LEN(relatorio_Ananindeua[[#This Row],[CIF/CPF/CNPJ]])=14),relatorio_Ananindeua[[#This Row],[CIF/CPF/CNPJ]],relatorio_Ananindeua[[#This Row],[Coluna2]])</f>
        <v>17454167000125</v>
      </c>
      <c r="L5619" t="str">
        <f t="shared" si="88"/>
        <v>174******25</v>
      </c>
    </row>
    <row r="5620" spans="1:12" x14ac:dyDescent="0.25">
      <c r="A5620" t="s">
        <v>956</v>
      </c>
      <c r="B5620" t="s">
        <v>957</v>
      </c>
      <c r="C5620" t="s">
        <v>21</v>
      </c>
      <c r="D5620" s="1">
        <v>45316.735462962963</v>
      </c>
      <c r="E5620" s="18" t="s">
        <v>11</v>
      </c>
      <c r="F5620" s="13" t="s">
        <v>19</v>
      </c>
      <c r="G5620" t="s">
        <v>13496</v>
      </c>
      <c r="H5620">
        <v>0</v>
      </c>
      <c r="I5620" s="2"/>
      <c r="J5620" s="4">
        <v>7.5</v>
      </c>
      <c r="K5620" t="str">
        <f>IF((LEN(relatorio_Ananindeua[[#This Row],[CIF/CPF/CNPJ]])=14),relatorio_Ananindeua[[#This Row],[CIF/CPF/CNPJ]],relatorio_Ananindeua[[#This Row],[Coluna2]])</f>
        <v>17454167000125</v>
      </c>
      <c r="L5620" t="str">
        <f t="shared" si="88"/>
        <v>174******25</v>
      </c>
    </row>
    <row r="5621" spans="1:12" x14ac:dyDescent="0.25">
      <c r="A5621" t="s">
        <v>1378</v>
      </c>
      <c r="B5621" t="s">
        <v>1379</v>
      </c>
      <c r="C5621" t="s">
        <v>17</v>
      </c>
      <c r="D5621" s="1">
        <v>45316.92391203704</v>
      </c>
      <c r="E5621" s="18" t="s">
        <v>11</v>
      </c>
      <c r="F5621" s="13" t="s">
        <v>16</v>
      </c>
      <c r="G5621" t="s">
        <v>14</v>
      </c>
      <c r="H5621">
        <v>0</v>
      </c>
      <c r="I5621" s="2"/>
      <c r="J5621" s="4">
        <v>0</v>
      </c>
      <c r="K5621" t="str">
        <f>IF((LEN(relatorio_Ananindeua[[#This Row],[CIF/CPF/CNPJ]])=14),relatorio_Ananindeua[[#This Row],[CIF/CPF/CNPJ]],relatorio_Ananindeua[[#This Row],[Coluna2]])</f>
        <v>21076635000142</v>
      </c>
      <c r="L5621" t="str">
        <f t="shared" si="88"/>
        <v>210******42</v>
      </c>
    </row>
    <row r="5622" spans="1:12" x14ac:dyDescent="0.25">
      <c r="A5622" t="s">
        <v>10998</v>
      </c>
      <c r="B5622" t="s">
        <v>10999</v>
      </c>
      <c r="C5622" t="s">
        <v>32</v>
      </c>
      <c r="D5622" s="1">
        <v>45316.981678240743</v>
      </c>
      <c r="E5622" s="18" t="s">
        <v>11</v>
      </c>
      <c r="F5622" s="13" t="s">
        <v>16</v>
      </c>
      <c r="G5622" t="s">
        <v>14</v>
      </c>
      <c r="H5622">
        <v>0</v>
      </c>
      <c r="I5622" s="2"/>
      <c r="J5622" s="4">
        <v>0</v>
      </c>
      <c r="K5622" t="str">
        <f>IF((LEN(relatorio_Ananindeua[[#This Row],[CIF/CPF/CNPJ]])=14),relatorio_Ananindeua[[#This Row],[CIF/CPF/CNPJ]],relatorio_Ananindeua[[#This Row],[Coluna2]])</f>
        <v>53642106000155</v>
      </c>
      <c r="L5622" t="str">
        <f t="shared" si="88"/>
        <v>536******55</v>
      </c>
    </row>
    <row r="5623" spans="1:12" x14ac:dyDescent="0.25">
      <c r="A5623" t="s">
        <v>6904</v>
      </c>
      <c r="B5623" t="s">
        <v>6905</v>
      </c>
      <c r="C5623" t="s">
        <v>20</v>
      </c>
      <c r="D5623" s="1">
        <v>45317</v>
      </c>
      <c r="E5623" s="18" t="s">
        <v>11</v>
      </c>
      <c r="F5623" s="13" t="s">
        <v>19</v>
      </c>
      <c r="G5623" t="s">
        <v>13496</v>
      </c>
      <c r="H5623">
        <v>0</v>
      </c>
      <c r="I5623" s="2"/>
      <c r="J5623" s="4">
        <v>51.15</v>
      </c>
      <c r="K5623" t="str">
        <f>IF((LEN(relatorio_Ananindeua[[#This Row],[CIF/CPF/CNPJ]])=14),relatorio_Ananindeua[[#This Row],[CIF/CPF/CNPJ]],relatorio_Ananindeua[[#This Row],[Coluna2]])</f>
        <v>46201083002393</v>
      </c>
      <c r="L5623" t="str">
        <f t="shared" si="88"/>
        <v>462******93</v>
      </c>
    </row>
    <row r="5624" spans="1:12" x14ac:dyDescent="0.25">
      <c r="A5624" t="s">
        <v>13467</v>
      </c>
      <c r="B5624" t="s">
        <v>13466</v>
      </c>
      <c r="C5624" t="s">
        <v>21</v>
      </c>
      <c r="D5624" s="1">
        <v>45317</v>
      </c>
      <c r="E5624" s="18" t="s">
        <v>11</v>
      </c>
      <c r="F5624" s="13" t="s">
        <v>19</v>
      </c>
      <c r="G5624" t="s">
        <v>13496</v>
      </c>
      <c r="H5624">
        <v>0</v>
      </c>
      <c r="I5624" s="2"/>
      <c r="J5624" s="4">
        <v>833.74</v>
      </c>
      <c r="K5624" t="str">
        <f>IF((LEN(relatorio_Ananindeua[[#This Row],[CIF/CPF/CNPJ]])=14),relatorio_Ananindeua[[#This Row],[CIF/CPF/CNPJ]],relatorio_Ananindeua[[#This Row],[Coluna2]])</f>
        <v>60975737005978</v>
      </c>
      <c r="L5624" t="str">
        <f t="shared" si="88"/>
        <v>609******78</v>
      </c>
    </row>
    <row r="5625" spans="1:12" x14ac:dyDescent="0.25">
      <c r="A5625" t="s">
        <v>11044</v>
      </c>
      <c r="B5625" t="s">
        <v>11045</v>
      </c>
      <c r="C5625" t="s">
        <v>32</v>
      </c>
      <c r="D5625" s="1">
        <v>45317.031527777777</v>
      </c>
      <c r="E5625" s="18" t="s">
        <v>11</v>
      </c>
      <c r="F5625" s="13" t="s">
        <v>16</v>
      </c>
      <c r="G5625" t="s">
        <v>14</v>
      </c>
      <c r="H5625">
        <v>0</v>
      </c>
      <c r="I5625" s="2"/>
      <c r="J5625" s="4">
        <v>0</v>
      </c>
      <c r="K5625" t="str">
        <f>IF((LEN(relatorio_Ananindeua[[#This Row],[CIF/CPF/CNPJ]])=14),relatorio_Ananindeua[[#This Row],[CIF/CPF/CNPJ]],relatorio_Ananindeua[[#This Row],[Coluna2]])</f>
        <v>53653594000104</v>
      </c>
      <c r="L5625" t="str">
        <f t="shared" si="88"/>
        <v>536******04</v>
      </c>
    </row>
    <row r="5626" spans="1:12" x14ac:dyDescent="0.25">
      <c r="A5626" t="s">
        <v>11034</v>
      </c>
      <c r="B5626" t="s">
        <v>11035</v>
      </c>
      <c r="C5626" t="s">
        <v>34</v>
      </c>
      <c r="D5626" s="1">
        <v>45317.031539351854</v>
      </c>
      <c r="E5626" s="18" t="s">
        <v>11</v>
      </c>
      <c r="F5626" s="13" t="s">
        <v>16</v>
      </c>
      <c r="G5626" t="s">
        <v>14</v>
      </c>
      <c r="H5626">
        <v>0</v>
      </c>
      <c r="I5626" s="2"/>
      <c r="J5626" s="4">
        <v>0</v>
      </c>
      <c r="K5626" t="str">
        <f>IF((LEN(relatorio_Ananindeua[[#This Row],[CIF/CPF/CNPJ]])=14),relatorio_Ananindeua[[#This Row],[CIF/CPF/CNPJ]],relatorio_Ananindeua[[#This Row],[Coluna2]])</f>
        <v>53650770000146</v>
      </c>
      <c r="L5626" t="str">
        <f t="shared" si="88"/>
        <v>536******46</v>
      </c>
    </row>
    <row r="5627" spans="1:12" x14ac:dyDescent="0.25">
      <c r="A5627" t="s">
        <v>11036</v>
      </c>
      <c r="B5627" t="s">
        <v>11037</v>
      </c>
      <c r="C5627" t="s">
        <v>32</v>
      </c>
      <c r="D5627" s="1">
        <v>45317.038414351853</v>
      </c>
      <c r="E5627" s="18" t="s">
        <v>11</v>
      </c>
      <c r="F5627" s="13" t="s">
        <v>16</v>
      </c>
      <c r="G5627" t="s">
        <v>14</v>
      </c>
      <c r="H5627">
        <v>0</v>
      </c>
      <c r="I5627" s="2"/>
      <c r="J5627" s="4">
        <v>0</v>
      </c>
      <c r="K5627" t="str">
        <f>IF((LEN(relatorio_Ananindeua[[#This Row],[CIF/CPF/CNPJ]])=14),relatorio_Ananindeua[[#This Row],[CIF/CPF/CNPJ]],relatorio_Ananindeua[[#This Row],[Coluna2]])</f>
        <v>53651438000104</v>
      </c>
      <c r="L5627" t="str">
        <f t="shared" si="88"/>
        <v>536******04</v>
      </c>
    </row>
    <row r="5628" spans="1:12" x14ac:dyDescent="0.25">
      <c r="A5628" t="s">
        <v>11046</v>
      </c>
      <c r="B5628" t="s">
        <v>11047</v>
      </c>
      <c r="C5628" t="s">
        <v>32</v>
      </c>
      <c r="D5628" s="1">
        <v>45317.038425925923</v>
      </c>
      <c r="E5628" s="18" t="s">
        <v>11</v>
      </c>
      <c r="F5628" s="13" t="s">
        <v>16</v>
      </c>
      <c r="G5628" t="s">
        <v>14</v>
      </c>
      <c r="H5628">
        <v>0</v>
      </c>
      <c r="I5628" s="2"/>
      <c r="J5628" s="4">
        <v>0</v>
      </c>
      <c r="K5628" t="str">
        <f>IF((LEN(relatorio_Ananindeua[[#This Row],[CIF/CPF/CNPJ]])=14),relatorio_Ananindeua[[#This Row],[CIF/CPF/CNPJ]],relatorio_Ananindeua[[#This Row],[Coluna2]])</f>
        <v>53654008000138</v>
      </c>
      <c r="L5628" t="str">
        <f t="shared" si="88"/>
        <v>536******38</v>
      </c>
    </row>
    <row r="5629" spans="1:12" x14ac:dyDescent="0.25">
      <c r="A5629" t="s">
        <v>4834</v>
      </c>
      <c r="B5629" t="s">
        <v>4835</v>
      </c>
      <c r="C5629" t="s">
        <v>34</v>
      </c>
      <c r="D5629" s="1">
        <v>45317.038460648146</v>
      </c>
      <c r="E5629" s="18" t="s">
        <v>11</v>
      </c>
      <c r="F5629" s="13" t="s">
        <v>16</v>
      </c>
      <c r="G5629" t="s">
        <v>14</v>
      </c>
      <c r="H5629">
        <v>0</v>
      </c>
      <c r="I5629" s="2"/>
      <c r="J5629" s="4">
        <v>0</v>
      </c>
      <c r="K5629" t="str">
        <f>IF((LEN(relatorio_Ananindeua[[#This Row],[CIF/CPF/CNPJ]])=14),relatorio_Ananindeua[[#This Row],[CIF/CPF/CNPJ]],relatorio_Ananindeua[[#This Row],[Coluna2]])</f>
        <v>39735722000120</v>
      </c>
      <c r="L5629" t="str">
        <f t="shared" si="88"/>
        <v>397******20</v>
      </c>
    </row>
    <row r="5630" spans="1:12" x14ac:dyDescent="0.25">
      <c r="A5630" t="s">
        <v>11050</v>
      </c>
      <c r="B5630" t="s">
        <v>11051</v>
      </c>
      <c r="C5630" t="s">
        <v>32</v>
      </c>
      <c r="D5630" s="1">
        <v>45317.038472222222</v>
      </c>
      <c r="E5630" s="18" t="s">
        <v>11</v>
      </c>
      <c r="F5630" s="13" t="s">
        <v>16</v>
      </c>
      <c r="G5630" t="s">
        <v>14</v>
      </c>
      <c r="H5630">
        <v>0</v>
      </c>
      <c r="I5630" s="2"/>
      <c r="J5630" s="4">
        <v>0</v>
      </c>
      <c r="K5630" t="str">
        <f>IF((LEN(relatorio_Ananindeua[[#This Row],[CIF/CPF/CNPJ]])=14),relatorio_Ananindeua[[#This Row],[CIF/CPF/CNPJ]],relatorio_Ananindeua[[#This Row],[Coluna2]])</f>
        <v>53657213000157</v>
      </c>
      <c r="L5630" t="str">
        <f t="shared" si="88"/>
        <v>536******57</v>
      </c>
    </row>
    <row r="5631" spans="1:12" x14ac:dyDescent="0.25">
      <c r="A5631" t="s">
        <v>11066</v>
      </c>
      <c r="B5631" t="s">
        <v>11067</v>
      </c>
      <c r="C5631" t="s">
        <v>32</v>
      </c>
      <c r="D5631" s="1">
        <v>45317.052291666667</v>
      </c>
      <c r="E5631" s="18" t="s">
        <v>11</v>
      </c>
      <c r="F5631" s="13" t="s">
        <v>16</v>
      </c>
      <c r="G5631" t="s">
        <v>14</v>
      </c>
      <c r="H5631">
        <v>0</v>
      </c>
      <c r="I5631" s="2"/>
      <c r="J5631" s="4">
        <v>0</v>
      </c>
      <c r="K5631" t="str">
        <f>IF((LEN(relatorio_Ananindeua[[#This Row],[CIF/CPF/CNPJ]])=14),relatorio_Ananindeua[[#This Row],[CIF/CPF/CNPJ]],relatorio_Ananindeua[[#This Row],[Coluna2]])</f>
        <v>53663509000180</v>
      </c>
      <c r="L5631" t="str">
        <f t="shared" si="88"/>
        <v>536******80</v>
      </c>
    </row>
    <row r="5632" spans="1:12" x14ac:dyDescent="0.25">
      <c r="A5632" t="s">
        <v>11052</v>
      </c>
      <c r="B5632" t="s">
        <v>11053</v>
      </c>
      <c r="C5632" t="s">
        <v>32</v>
      </c>
      <c r="D5632" s="1">
        <v>45317.052361111113</v>
      </c>
      <c r="E5632" s="18" t="s">
        <v>11</v>
      </c>
      <c r="F5632" s="13" t="s">
        <v>16</v>
      </c>
      <c r="G5632" t="s">
        <v>14</v>
      </c>
      <c r="H5632">
        <v>0</v>
      </c>
      <c r="I5632" s="2"/>
      <c r="J5632" s="4">
        <v>0</v>
      </c>
      <c r="K5632" t="str">
        <f>IF((LEN(relatorio_Ananindeua[[#This Row],[CIF/CPF/CNPJ]])=14),relatorio_Ananindeua[[#This Row],[CIF/CPF/CNPJ]],relatorio_Ananindeua[[#This Row],[Coluna2]])</f>
        <v>53659699000162</v>
      </c>
      <c r="L5632" t="str">
        <f t="shared" si="88"/>
        <v>536******62</v>
      </c>
    </row>
    <row r="5633" spans="1:12" x14ac:dyDescent="0.25">
      <c r="A5633" t="s">
        <v>11062</v>
      </c>
      <c r="B5633" t="s">
        <v>11063</v>
      </c>
      <c r="C5633" t="s">
        <v>32</v>
      </c>
      <c r="D5633" s="1">
        <v>45317.059236111112</v>
      </c>
      <c r="E5633" s="18" t="s">
        <v>11</v>
      </c>
      <c r="F5633" s="13" t="s">
        <v>16</v>
      </c>
      <c r="G5633" t="s">
        <v>14</v>
      </c>
      <c r="H5633">
        <v>0</v>
      </c>
      <c r="I5633" s="2"/>
      <c r="J5633" s="4">
        <v>0</v>
      </c>
      <c r="K5633" t="str">
        <f>IF((LEN(relatorio_Ananindeua[[#This Row],[CIF/CPF/CNPJ]])=14),relatorio_Ananindeua[[#This Row],[CIF/CPF/CNPJ]],relatorio_Ananindeua[[#This Row],[Coluna2]])</f>
        <v>53662873000126</v>
      </c>
      <c r="L5633" t="str">
        <f t="shared" si="88"/>
        <v>536******26</v>
      </c>
    </row>
    <row r="5634" spans="1:12" x14ac:dyDescent="0.25">
      <c r="A5634" t="s">
        <v>11056</v>
      </c>
      <c r="B5634" t="s">
        <v>11057</v>
      </c>
      <c r="C5634" t="s">
        <v>32</v>
      </c>
      <c r="D5634" s="1">
        <v>45317.059305555558</v>
      </c>
      <c r="E5634" s="18" t="s">
        <v>11</v>
      </c>
      <c r="F5634" s="13" t="s">
        <v>16</v>
      </c>
      <c r="G5634" t="s">
        <v>14</v>
      </c>
      <c r="H5634">
        <v>0</v>
      </c>
      <c r="I5634" s="2"/>
      <c r="J5634" s="4">
        <v>0</v>
      </c>
      <c r="K5634" t="str">
        <f>IF((LEN(relatorio_Ananindeua[[#This Row],[CIF/CPF/CNPJ]])=14),relatorio_Ananindeua[[#This Row],[CIF/CPF/CNPJ]],relatorio_Ananindeua[[#This Row],[Coluna2]])</f>
        <v>53661145000108</v>
      </c>
      <c r="L5634" t="str">
        <f t="shared" si="88"/>
        <v>536******08</v>
      </c>
    </row>
    <row r="5635" spans="1:12" x14ac:dyDescent="0.25">
      <c r="A5635" t="s">
        <v>9198</v>
      </c>
      <c r="B5635" t="s">
        <v>9199</v>
      </c>
      <c r="C5635" t="s">
        <v>34</v>
      </c>
      <c r="D5635" s="1">
        <v>45317.066157407404</v>
      </c>
      <c r="E5635" s="18" t="s">
        <v>11</v>
      </c>
      <c r="F5635" s="13" t="s">
        <v>16</v>
      </c>
      <c r="G5635" t="s">
        <v>14</v>
      </c>
      <c r="H5635">
        <v>0</v>
      </c>
      <c r="I5635" s="2"/>
      <c r="J5635" s="4">
        <v>0</v>
      </c>
      <c r="K5635" t="str">
        <f>IF((LEN(relatorio_Ananindeua[[#This Row],[CIF/CPF/CNPJ]])=14),relatorio_Ananindeua[[#This Row],[CIF/CPF/CNPJ]],relatorio_Ananindeua[[#This Row],[Coluna2]])</f>
        <v>50976065000145</v>
      </c>
      <c r="L5635" t="str">
        <f t="shared" si="88"/>
        <v>509******45</v>
      </c>
    </row>
    <row r="5636" spans="1:12" x14ac:dyDescent="0.25">
      <c r="A5636" t="s">
        <v>11058</v>
      </c>
      <c r="B5636" t="s">
        <v>11059</v>
      </c>
      <c r="C5636" t="s">
        <v>32</v>
      </c>
      <c r="D5636" s="1">
        <v>45317.066157407404</v>
      </c>
      <c r="E5636" s="18" t="s">
        <v>11</v>
      </c>
      <c r="F5636" s="13" t="s">
        <v>16</v>
      </c>
      <c r="G5636" t="s">
        <v>14</v>
      </c>
      <c r="H5636">
        <v>0</v>
      </c>
      <c r="I5636" s="2"/>
      <c r="J5636" s="4">
        <v>0</v>
      </c>
      <c r="K5636" t="str">
        <f>IF((LEN(relatorio_Ananindeua[[#This Row],[CIF/CPF/CNPJ]])=14),relatorio_Ananindeua[[#This Row],[CIF/CPF/CNPJ]],relatorio_Ananindeua[[#This Row],[Coluna2]])</f>
        <v>53662343000188</v>
      </c>
      <c r="L5636" t="str">
        <f t="shared" si="88"/>
        <v>536******88</v>
      </c>
    </row>
    <row r="5637" spans="1:12" x14ac:dyDescent="0.25">
      <c r="A5637" t="s">
        <v>11030</v>
      </c>
      <c r="B5637" t="s">
        <v>11031</v>
      </c>
      <c r="C5637" t="s">
        <v>32</v>
      </c>
      <c r="D5637" s="1">
        <v>45317.066203703704</v>
      </c>
      <c r="E5637" s="18" t="s">
        <v>11</v>
      </c>
      <c r="F5637" s="13" t="s">
        <v>16</v>
      </c>
      <c r="G5637" t="s">
        <v>14</v>
      </c>
      <c r="H5637">
        <v>0</v>
      </c>
      <c r="I5637" s="2"/>
      <c r="J5637" s="4">
        <v>0</v>
      </c>
      <c r="K5637" t="str">
        <f>IF((LEN(relatorio_Ananindeua[[#This Row],[CIF/CPF/CNPJ]])=14),relatorio_Ananindeua[[#This Row],[CIF/CPF/CNPJ]],relatorio_Ananindeua[[#This Row],[Coluna2]])</f>
        <v>53649221000151</v>
      </c>
      <c r="L5637" t="str">
        <f t="shared" si="88"/>
        <v>536******51</v>
      </c>
    </row>
    <row r="5638" spans="1:12" x14ac:dyDescent="0.25">
      <c r="A5638" t="s">
        <v>11028</v>
      </c>
      <c r="B5638" t="s">
        <v>11029</v>
      </c>
      <c r="C5638" t="s">
        <v>32</v>
      </c>
      <c r="D5638" s="1">
        <v>45317.066319444442</v>
      </c>
      <c r="E5638" s="18" t="s">
        <v>11</v>
      </c>
      <c r="F5638" s="13" t="s">
        <v>16</v>
      </c>
      <c r="G5638" t="s">
        <v>14</v>
      </c>
      <c r="H5638">
        <v>0</v>
      </c>
      <c r="I5638" s="2"/>
      <c r="J5638" s="4">
        <v>0</v>
      </c>
      <c r="K5638" t="str">
        <f>IF((LEN(relatorio_Ananindeua[[#This Row],[CIF/CPF/CNPJ]])=14),relatorio_Ananindeua[[#This Row],[CIF/CPF/CNPJ]],relatorio_Ananindeua[[#This Row],[Coluna2]])</f>
        <v>53648475000155</v>
      </c>
      <c r="L5638" t="str">
        <f t="shared" si="88"/>
        <v>536******55</v>
      </c>
    </row>
    <row r="5639" spans="1:12" x14ac:dyDescent="0.25">
      <c r="A5639" t="s">
        <v>8071</v>
      </c>
      <c r="B5639" t="s">
        <v>8072</v>
      </c>
      <c r="C5639" t="s">
        <v>34</v>
      </c>
      <c r="D5639" s="1">
        <v>45317.080069444448</v>
      </c>
      <c r="E5639" s="18" t="s">
        <v>11</v>
      </c>
      <c r="F5639" s="13" t="s">
        <v>16</v>
      </c>
      <c r="G5639" t="s">
        <v>14</v>
      </c>
      <c r="H5639">
        <v>0</v>
      </c>
      <c r="I5639" s="2"/>
      <c r="J5639" s="4">
        <v>0</v>
      </c>
      <c r="K5639" t="str">
        <f>IF((LEN(relatorio_Ananindeua[[#This Row],[CIF/CPF/CNPJ]])=14),relatorio_Ananindeua[[#This Row],[CIF/CPF/CNPJ]],relatorio_Ananindeua[[#This Row],[Coluna2]])</f>
        <v>49068578000179</v>
      </c>
      <c r="L5639" t="str">
        <f t="shared" si="88"/>
        <v>490******79</v>
      </c>
    </row>
    <row r="5640" spans="1:12" x14ac:dyDescent="0.25">
      <c r="A5640" t="s">
        <v>11054</v>
      </c>
      <c r="B5640" t="s">
        <v>11055</v>
      </c>
      <c r="C5640" t="s">
        <v>32</v>
      </c>
      <c r="D5640" s="1">
        <v>45317.267638888887</v>
      </c>
      <c r="E5640" s="18" t="s">
        <v>11</v>
      </c>
      <c r="F5640" s="13" t="s">
        <v>16</v>
      </c>
      <c r="G5640" t="s">
        <v>14</v>
      </c>
      <c r="H5640">
        <v>0</v>
      </c>
      <c r="I5640" s="2"/>
      <c r="J5640" s="4">
        <v>0</v>
      </c>
      <c r="K5640" t="str">
        <f>IF((LEN(relatorio_Ananindeua[[#This Row],[CIF/CPF/CNPJ]])=14),relatorio_Ananindeua[[#This Row],[CIF/CPF/CNPJ]],relatorio_Ananindeua[[#This Row],[Coluna2]])</f>
        <v>53659703000192</v>
      </c>
      <c r="L5640" t="str">
        <f t="shared" si="88"/>
        <v>536******92</v>
      </c>
    </row>
    <row r="5641" spans="1:12" x14ac:dyDescent="0.25">
      <c r="A5641" t="s">
        <v>9635</v>
      </c>
      <c r="B5641" t="s">
        <v>9636</v>
      </c>
      <c r="C5641" t="s">
        <v>34</v>
      </c>
      <c r="D5641" s="1">
        <v>45317.281469907408</v>
      </c>
      <c r="E5641" s="18" t="s">
        <v>11</v>
      </c>
      <c r="F5641" s="13" t="s">
        <v>16</v>
      </c>
      <c r="G5641" t="s">
        <v>14</v>
      </c>
      <c r="H5641">
        <v>0</v>
      </c>
      <c r="I5641" s="2"/>
      <c r="J5641" s="4">
        <v>0</v>
      </c>
      <c r="K5641" t="str">
        <f>IF((LEN(relatorio_Ananindeua[[#This Row],[CIF/CPF/CNPJ]])=14),relatorio_Ananindeua[[#This Row],[CIF/CPF/CNPJ]],relatorio_Ananindeua[[#This Row],[Coluna2]])</f>
        <v>51887270000105</v>
      </c>
      <c r="L5641" t="str">
        <f t="shared" si="88"/>
        <v>518******05</v>
      </c>
    </row>
    <row r="5642" spans="1:12" x14ac:dyDescent="0.25">
      <c r="A5642" t="s">
        <v>11032</v>
      </c>
      <c r="B5642" t="s">
        <v>11033</v>
      </c>
      <c r="C5642" t="s">
        <v>32</v>
      </c>
      <c r="D5642" s="1">
        <v>45317.28837962963</v>
      </c>
      <c r="E5642" s="18" t="s">
        <v>11</v>
      </c>
      <c r="F5642" s="13" t="s">
        <v>16</v>
      </c>
      <c r="G5642" t="s">
        <v>14</v>
      </c>
      <c r="H5642">
        <v>0</v>
      </c>
      <c r="I5642" s="2"/>
      <c r="J5642" s="4">
        <v>0</v>
      </c>
      <c r="K5642" t="str">
        <f>IF((LEN(relatorio_Ananindeua[[#This Row],[CIF/CPF/CNPJ]])=14),relatorio_Ananindeua[[#This Row],[CIF/CPF/CNPJ]],relatorio_Ananindeua[[#This Row],[Coluna2]])</f>
        <v>53650705000110</v>
      </c>
      <c r="L5642" t="str">
        <f t="shared" si="88"/>
        <v>536******10</v>
      </c>
    </row>
    <row r="5643" spans="1:12" x14ac:dyDescent="0.25">
      <c r="A5643" t="s">
        <v>11040</v>
      </c>
      <c r="B5643" t="s">
        <v>11041</v>
      </c>
      <c r="C5643" t="s">
        <v>32</v>
      </c>
      <c r="D5643" s="1">
        <v>45317.288391203707</v>
      </c>
      <c r="E5643" s="18" t="s">
        <v>11</v>
      </c>
      <c r="F5643" s="13" t="s">
        <v>16</v>
      </c>
      <c r="G5643" t="s">
        <v>14</v>
      </c>
      <c r="H5643">
        <v>0</v>
      </c>
      <c r="I5643" s="2"/>
      <c r="J5643" s="4">
        <v>0</v>
      </c>
      <c r="K5643" t="str">
        <f>IF((LEN(relatorio_Ananindeua[[#This Row],[CIF/CPF/CNPJ]])=14),relatorio_Ananindeua[[#This Row],[CIF/CPF/CNPJ]],relatorio_Ananindeua[[#This Row],[Coluna2]])</f>
        <v>53652094000140</v>
      </c>
      <c r="L5643" t="str">
        <f t="shared" si="88"/>
        <v>536******40</v>
      </c>
    </row>
    <row r="5644" spans="1:12" x14ac:dyDescent="0.25">
      <c r="A5644" t="s">
        <v>11048</v>
      </c>
      <c r="B5644" t="s">
        <v>11049</v>
      </c>
      <c r="C5644" t="s">
        <v>32</v>
      </c>
      <c r="D5644" s="1">
        <v>45317.288495370369</v>
      </c>
      <c r="E5644" s="18" t="s">
        <v>11</v>
      </c>
      <c r="F5644" s="13" t="s">
        <v>16</v>
      </c>
      <c r="G5644" t="s">
        <v>14</v>
      </c>
      <c r="H5644">
        <v>0</v>
      </c>
      <c r="I5644" s="2"/>
      <c r="J5644" s="4">
        <v>0</v>
      </c>
      <c r="K5644" t="str">
        <f>IF((LEN(relatorio_Ananindeua[[#This Row],[CIF/CPF/CNPJ]])=14),relatorio_Ananindeua[[#This Row],[CIF/CPF/CNPJ]],relatorio_Ananindeua[[#This Row],[Coluna2]])</f>
        <v>53657080000119</v>
      </c>
      <c r="L5644" t="str">
        <f t="shared" si="88"/>
        <v>536******19</v>
      </c>
    </row>
    <row r="5645" spans="1:12" x14ac:dyDescent="0.25">
      <c r="A5645" t="s">
        <v>4181</v>
      </c>
      <c r="B5645" t="s">
        <v>4182</v>
      </c>
      <c r="C5645" t="s">
        <v>34</v>
      </c>
      <c r="D5645" s="1">
        <v>45317.288587962961</v>
      </c>
      <c r="E5645" s="18" t="s">
        <v>11</v>
      </c>
      <c r="F5645" s="13" t="s">
        <v>16</v>
      </c>
      <c r="G5645" t="s">
        <v>14</v>
      </c>
      <c r="H5645">
        <v>0</v>
      </c>
      <c r="I5645" s="2"/>
      <c r="J5645" s="4">
        <v>0</v>
      </c>
      <c r="K5645" t="str">
        <f>IF((LEN(relatorio_Ananindeua[[#This Row],[CIF/CPF/CNPJ]])=14),relatorio_Ananindeua[[#This Row],[CIF/CPF/CNPJ]],relatorio_Ananindeua[[#This Row],[Coluna2]])</f>
        <v>36511235000195</v>
      </c>
      <c r="L5645" t="str">
        <f t="shared" si="88"/>
        <v>365******95</v>
      </c>
    </row>
    <row r="5646" spans="1:12" x14ac:dyDescent="0.25">
      <c r="A5646" t="s">
        <v>11034</v>
      </c>
      <c r="B5646" t="s">
        <v>11035</v>
      </c>
      <c r="C5646" t="s">
        <v>32</v>
      </c>
      <c r="D5646" s="1">
        <v>45317.288599537038</v>
      </c>
      <c r="E5646" s="18" t="s">
        <v>11</v>
      </c>
      <c r="F5646" s="13" t="s">
        <v>16</v>
      </c>
      <c r="G5646" t="s">
        <v>14</v>
      </c>
      <c r="H5646">
        <v>0</v>
      </c>
      <c r="I5646" s="2"/>
      <c r="J5646" s="4">
        <v>0</v>
      </c>
      <c r="K5646" t="str">
        <f>IF((LEN(relatorio_Ananindeua[[#This Row],[CIF/CPF/CNPJ]])=14),relatorio_Ananindeua[[#This Row],[CIF/CPF/CNPJ]],relatorio_Ananindeua[[#This Row],[Coluna2]])</f>
        <v>53650770000146</v>
      </c>
      <c r="L5646" t="str">
        <f t="shared" si="88"/>
        <v>536******46</v>
      </c>
    </row>
    <row r="5647" spans="1:12" x14ac:dyDescent="0.25">
      <c r="A5647" t="s">
        <v>11064</v>
      </c>
      <c r="B5647" t="s">
        <v>11065</v>
      </c>
      <c r="C5647" t="s">
        <v>32</v>
      </c>
      <c r="D5647" s="1">
        <v>45317.295405092591</v>
      </c>
      <c r="E5647" s="18" t="s">
        <v>11</v>
      </c>
      <c r="F5647" s="13" t="s">
        <v>16</v>
      </c>
      <c r="G5647" t="s">
        <v>14</v>
      </c>
      <c r="H5647">
        <v>0</v>
      </c>
      <c r="I5647" s="2"/>
      <c r="J5647" s="4">
        <v>0</v>
      </c>
      <c r="K5647" t="str">
        <f>IF((LEN(relatorio_Ananindeua[[#This Row],[CIF/CPF/CNPJ]])=14),relatorio_Ananindeua[[#This Row],[CIF/CPF/CNPJ]],relatorio_Ananindeua[[#This Row],[Coluna2]])</f>
        <v>53662951000192</v>
      </c>
      <c r="L5647" t="str">
        <f t="shared" si="88"/>
        <v>536******92</v>
      </c>
    </row>
    <row r="5648" spans="1:12" x14ac:dyDescent="0.25">
      <c r="A5648" t="s">
        <v>10884</v>
      </c>
      <c r="B5648" t="s">
        <v>10885</v>
      </c>
      <c r="C5648" t="s">
        <v>34</v>
      </c>
      <c r="D5648" s="1">
        <v>45317.295439814814</v>
      </c>
      <c r="E5648" s="18" t="s">
        <v>11</v>
      </c>
      <c r="F5648" s="13" t="s">
        <v>16</v>
      </c>
      <c r="G5648" t="s">
        <v>14</v>
      </c>
      <c r="H5648">
        <v>0</v>
      </c>
      <c r="I5648" s="2"/>
      <c r="J5648" s="4">
        <v>0</v>
      </c>
      <c r="K5648" t="str">
        <f>IF((LEN(relatorio_Ananindeua[[#This Row],[CIF/CPF/CNPJ]])=14),relatorio_Ananindeua[[#This Row],[CIF/CPF/CNPJ]],relatorio_Ananindeua[[#This Row],[Coluna2]])</f>
        <v>53604995000166</v>
      </c>
      <c r="L5648" t="str">
        <f t="shared" si="88"/>
        <v>536******66</v>
      </c>
    </row>
    <row r="5649" spans="1:12" x14ac:dyDescent="0.25">
      <c r="A5649" t="s">
        <v>11024</v>
      </c>
      <c r="B5649" t="s">
        <v>11025</v>
      </c>
      <c r="C5649" t="s">
        <v>32</v>
      </c>
      <c r="D5649" s="1">
        <v>45317.295520833337</v>
      </c>
      <c r="E5649" s="18" t="s">
        <v>11</v>
      </c>
      <c r="F5649" s="13" t="s">
        <v>16</v>
      </c>
      <c r="G5649" t="s">
        <v>14</v>
      </c>
      <c r="H5649">
        <v>0</v>
      </c>
      <c r="I5649" s="2"/>
      <c r="J5649" s="4">
        <v>0</v>
      </c>
      <c r="K5649" t="str">
        <f>IF((LEN(relatorio_Ananindeua[[#This Row],[CIF/CPF/CNPJ]])=14),relatorio_Ananindeua[[#This Row],[CIF/CPF/CNPJ]],relatorio_Ananindeua[[#This Row],[Coluna2]])</f>
        <v>53646627000180</v>
      </c>
      <c r="L5649" t="str">
        <f t="shared" si="88"/>
        <v>536******80</v>
      </c>
    </row>
    <row r="5650" spans="1:12" x14ac:dyDescent="0.25">
      <c r="A5650" t="s">
        <v>4485</v>
      </c>
      <c r="B5650" t="s">
        <v>4486</v>
      </c>
      <c r="C5650" t="s">
        <v>34</v>
      </c>
      <c r="D5650" s="1">
        <v>45317.302337962959</v>
      </c>
      <c r="E5650" s="18" t="s">
        <v>11</v>
      </c>
      <c r="F5650" s="13" t="s">
        <v>16</v>
      </c>
      <c r="G5650" t="s">
        <v>14</v>
      </c>
      <c r="H5650">
        <v>0</v>
      </c>
      <c r="I5650" s="2"/>
      <c r="J5650" s="4">
        <v>0</v>
      </c>
      <c r="K5650" t="str">
        <f>IF((LEN(relatorio_Ananindeua[[#This Row],[CIF/CPF/CNPJ]])=14),relatorio_Ananindeua[[#This Row],[CIF/CPF/CNPJ]],relatorio_Ananindeua[[#This Row],[Coluna2]])</f>
        <v>37704980000113</v>
      </c>
      <c r="L5650" t="str">
        <f t="shared" ref="L5650:L5713" si="89">_xlfn.CONCAT(LEFT(A5650,3),REPT("*",6),RIGHT(A5650,2))</f>
        <v>377******13</v>
      </c>
    </row>
    <row r="5651" spans="1:12" x14ac:dyDescent="0.25">
      <c r="A5651" t="s">
        <v>3306</v>
      </c>
      <c r="B5651" t="s">
        <v>3307</v>
      </c>
      <c r="C5651" t="s">
        <v>34</v>
      </c>
      <c r="D5651" s="1">
        <v>45317.302395833336</v>
      </c>
      <c r="E5651" s="18" t="s">
        <v>11</v>
      </c>
      <c r="F5651" s="13" t="s">
        <v>16</v>
      </c>
      <c r="G5651" t="s">
        <v>14</v>
      </c>
      <c r="H5651">
        <v>0</v>
      </c>
      <c r="I5651" s="2"/>
      <c r="J5651" s="4">
        <v>0</v>
      </c>
      <c r="K5651" t="str">
        <f>IF((LEN(relatorio_Ananindeua[[#This Row],[CIF/CPF/CNPJ]])=14),relatorio_Ananindeua[[#This Row],[CIF/CPF/CNPJ]],relatorio_Ananindeua[[#This Row],[Coluna2]])</f>
        <v>32991048000103</v>
      </c>
      <c r="L5651" t="str">
        <f t="shared" si="89"/>
        <v>329******03</v>
      </c>
    </row>
    <row r="5652" spans="1:12" x14ac:dyDescent="0.25">
      <c r="A5652" t="s">
        <v>4441</v>
      </c>
      <c r="B5652" t="s">
        <v>4442</v>
      </c>
      <c r="C5652" t="s">
        <v>34</v>
      </c>
      <c r="D5652" s="1">
        <v>45317.316157407404</v>
      </c>
      <c r="E5652" s="18" t="s">
        <v>11</v>
      </c>
      <c r="F5652" s="13" t="s">
        <v>16</v>
      </c>
      <c r="G5652" t="s">
        <v>14</v>
      </c>
      <c r="H5652">
        <v>0</v>
      </c>
      <c r="I5652" s="2"/>
      <c r="J5652" s="4">
        <v>0</v>
      </c>
      <c r="K5652" t="str">
        <f>IF((LEN(relatorio_Ananindeua[[#This Row],[CIF/CPF/CNPJ]])=14),relatorio_Ananindeua[[#This Row],[CIF/CPF/CNPJ]],relatorio_Ananindeua[[#This Row],[Coluna2]])</f>
        <v>37530992000179</v>
      </c>
      <c r="L5652" t="str">
        <f t="shared" si="89"/>
        <v>375******79</v>
      </c>
    </row>
    <row r="5653" spans="1:12" x14ac:dyDescent="0.25">
      <c r="A5653" t="s">
        <v>10094</v>
      </c>
      <c r="B5653" t="s">
        <v>10095</v>
      </c>
      <c r="C5653" t="s">
        <v>34</v>
      </c>
      <c r="D5653" s="1">
        <v>45317.323148148149</v>
      </c>
      <c r="E5653" s="18" t="s">
        <v>11</v>
      </c>
      <c r="F5653" s="13" t="s">
        <v>16</v>
      </c>
      <c r="G5653" t="s">
        <v>14</v>
      </c>
      <c r="H5653">
        <v>0</v>
      </c>
      <c r="I5653" s="2"/>
      <c r="J5653" s="4">
        <v>0</v>
      </c>
      <c r="K5653" t="str">
        <f>IF((LEN(relatorio_Ananindeua[[#This Row],[CIF/CPF/CNPJ]])=14),relatorio_Ananindeua[[#This Row],[CIF/CPF/CNPJ]],relatorio_Ananindeua[[#This Row],[Coluna2]])</f>
        <v>53158194000114</v>
      </c>
      <c r="L5653" t="str">
        <f t="shared" si="89"/>
        <v>531******14</v>
      </c>
    </row>
    <row r="5654" spans="1:12" x14ac:dyDescent="0.25">
      <c r="A5654" t="s">
        <v>11026</v>
      </c>
      <c r="B5654" t="s">
        <v>11027</v>
      </c>
      <c r="C5654" t="s">
        <v>32</v>
      </c>
      <c r="D5654" s="1">
        <v>45317.323159722226</v>
      </c>
      <c r="E5654" s="18" t="s">
        <v>11</v>
      </c>
      <c r="F5654" s="13" t="s">
        <v>16</v>
      </c>
      <c r="G5654" t="s">
        <v>14</v>
      </c>
      <c r="H5654">
        <v>0</v>
      </c>
      <c r="I5654" s="2"/>
      <c r="J5654" s="4">
        <v>0</v>
      </c>
      <c r="K5654" t="str">
        <f>IF((LEN(relatorio_Ananindeua[[#This Row],[CIF/CPF/CNPJ]])=14),relatorio_Ananindeua[[#This Row],[CIF/CPF/CNPJ]],relatorio_Ananindeua[[#This Row],[Coluna2]])</f>
        <v>53648038000131</v>
      </c>
      <c r="L5654" t="str">
        <f t="shared" si="89"/>
        <v>536******31</v>
      </c>
    </row>
    <row r="5655" spans="1:12" x14ac:dyDescent="0.25">
      <c r="A5655" t="s">
        <v>11038</v>
      </c>
      <c r="B5655" t="s">
        <v>11039</v>
      </c>
      <c r="C5655" t="s">
        <v>32</v>
      </c>
      <c r="D5655" s="1">
        <v>45317.323194444441</v>
      </c>
      <c r="E5655" s="18" t="s">
        <v>11</v>
      </c>
      <c r="F5655" s="13" t="s">
        <v>16</v>
      </c>
      <c r="G5655" t="s">
        <v>14</v>
      </c>
      <c r="H5655">
        <v>0</v>
      </c>
      <c r="I5655" s="2"/>
      <c r="J5655" s="4">
        <v>0</v>
      </c>
      <c r="K5655" t="str">
        <f>IF((LEN(relatorio_Ananindeua[[#This Row],[CIF/CPF/CNPJ]])=14),relatorio_Ananindeua[[#This Row],[CIF/CPF/CNPJ]],relatorio_Ananindeua[[#This Row],[Coluna2]])</f>
        <v>53652001000187</v>
      </c>
      <c r="L5655" t="str">
        <f t="shared" si="89"/>
        <v>536******87</v>
      </c>
    </row>
    <row r="5656" spans="1:12" x14ac:dyDescent="0.25">
      <c r="A5656" t="s">
        <v>10998</v>
      </c>
      <c r="B5656" t="s">
        <v>10999</v>
      </c>
      <c r="C5656" t="s">
        <v>34</v>
      </c>
      <c r="D5656" s="1">
        <v>45317.323206018518</v>
      </c>
      <c r="E5656" s="18" t="s">
        <v>11</v>
      </c>
      <c r="F5656" s="13" t="s">
        <v>16</v>
      </c>
      <c r="G5656" t="s">
        <v>14</v>
      </c>
      <c r="H5656">
        <v>0</v>
      </c>
      <c r="I5656" s="2"/>
      <c r="J5656" s="4">
        <v>0</v>
      </c>
      <c r="K5656" t="str">
        <f>IF((LEN(relatorio_Ananindeua[[#This Row],[CIF/CPF/CNPJ]])=14),relatorio_Ananindeua[[#This Row],[CIF/CPF/CNPJ]],relatorio_Ananindeua[[#This Row],[Coluna2]])</f>
        <v>53642106000155</v>
      </c>
      <c r="L5656" t="str">
        <f t="shared" si="89"/>
        <v>536******55</v>
      </c>
    </row>
    <row r="5657" spans="1:12" x14ac:dyDescent="0.25">
      <c r="A5657" t="s">
        <v>11042</v>
      </c>
      <c r="B5657" t="s">
        <v>11043</v>
      </c>
      <c r="C5657" t="s">
        <v>32</v>
      </c>
      <c r="D5657" s="1">
        <v>45317.330057870371</v>
      </c>
      <c r="E5657" s="18" t="s">
        <v>11</v>
      </c>
      <c r="F5657" s="13" t="s">
        <v>16</v>
      </c>
      <c r="G5657" t="s">
        <v>14</v>
      </c>
      <c r="H5657">
        <v>0</v>
      </c>
      <c r="I5657" s="2"/>
      <c r="J5657" s="4">
        <v>0</v>
      </c>
      <c r="K5657" t="str">
        <f>IF((LEN(relatorio_Ananindeua[[#This Row],[CIF/CPF/CNPJ]])=14),relatorio_Ananindeua[[#This Row],[CIF/CPF/CNPJ]],relatorio_Ananindeua[[#This Row],[Coluna2]])</f>
        <v>53653496000169</v>
      </c>
      <c r="L5657" t="str">
        <f t="shared" si="89"/>
        <v>536******69</v>
      </c>
    </row>
    <row r="5658" spans="1:12" x14ac:dyDescent="0.25">
      <c r="A5658" t="s">
        <v>11060</v>
      </c>
      <c r="B5658" t="s">
        <v>11061</v>
      </c>
      <c r="C5658" t="s">
        <v>32</v>
      </c>
      <c r="D5658" s="1">
        <v>45317.330069444448</v>
      </c>
      <c r="E5658" s="18" t="s">
        <v>11</v>
      </c>
      <c r="F5658" s="13" t="s">
        <v>16</v>
      </c>
      <c r="G5658" t="s">
        <v>14</v>
      </c>
      <c r="H5658">
        <v>0</v>
      </c>
      <c r="I5658" s="2"/>
      <c r="J5658" s="4">
        <v>0</v>
      </c>
      <c r="K5658" t="str">
        <f>IF((LEN(relatorio_Ananindeua[[#This Row],[CIF/CPF/CNPJ]])=14),relatorio_Ananindeua[[#This Row],[CIF/CPF/CNPJ]],relatorio_Ananindeua[[#This Row],[Coluna2]])</f>
        <v>53662837000162</v>
      </c>
      <c r="L5658" t="str">
        <f t="shared" si="89"/>
        <v>536******62</v>
      </c>
    </row>
    <row r="5659" spans="1:12" x14ac:dyDescent="0.25">
      <c r="A5659" t="s">
        <v>10962</v>
      </c>
      <c r="B5659" t="s">
        <v>10963</v>
      </c>
      <c r="C5659" t="s">
        <v>32</v>
      </c>
      <c r="D5659" s="1">
        <v>45317.356076388889</v>
      </c>
      <c r="E5659" s="18" t="s">
        <v>11</v>
      </c>
      <c r="F5659" s="13" t="s">
        <v>16</v>
      </c>
      <c r="G5659" t="s">
        <v>14</v>
      </c>
      <c r="H5659">
        <v>0</v>
      </c>
      <c r="I5659" s="2"/>
      <c r="J5659" s="4">
        <v>0</v>
      </c>
      <c r="K5659" t="str">
        <f>IF((LEN(relatorio_Ananindeua[[#This Row],[CIF/CPF/CNPJ]])=14),relatorio_Ananindeua[[#This Row],[CIF/CPF/CNPJ]],relatorio_Ananindeua[[#This Row],[Coluna2]])</f>
        <v>53629691000153</v>
      </c>
      <c r="L5659" t="str">
        <f t="shared" si="89"/>
        <v>536******53</v>
      </c>
    </row>
    <row r="5660" spans="1:12" x14ac:dyDescent="0.25">
      <c r="A5660" t="s">
        <v>10962</v>
      </c>
      <c r="B5660" t="s">
        <v>10963</v>
      </c>
      <c r="C5660" t="s">
        <v>34</v>
      </c>
      <c r="D5660" s="1">
        <v>45317.367835648147</v>
      </c>
      <c r="E5660" s="18" t="s">
        <v>11</v>
      </c>
      <c r="F5660" s="13" t="s">
        <v>16</v>
      </c>
      <c r="G5660" t="s">
        <v>14</v>
      </c>
      <c r="H5660">
        <v>0</v>
      </c>
      <c r="I5660" s="2"/>
      <c r="J5660" s="4">
        <v>0</v>
      </c>
      <c r="K5660" t="str">
        <f>IF((LEN(relatorio_Ananindeua[[#This Row],[CIF/CPF/CNPJ]])=14),relatorio_Ananindeua[[#This Row],[CIF/CPF/CNPJ]],relatorio_Ananindeua[[#This Row],[Coluna2]])</f>
        <v>53629691000153</v>
      </c>
      <c r="L5660" t="str">
        <f t="shared" si="89"/>
        <v>536******53</v>
      </c>
    </row>
    <row r="5661" spans="1:12" x14ac:dyDescent="0.25">
      <c r="A5661" t="s">
        <v>8276</v>
      </c>
      <c r="B5661" t="s">
        <v>8277</v>
      </c>
      <c r="C5661" t="s">
        <v>17</v>
      </c>
      <c r="D5661" s="1">
        <v>45317.432268518518</v>
      </c>
      <c r="E5661" s="18" t="s">
        <v>11</v>
      </c>
      <c r="F5661" s="13" t="s">
        <v>16</v>
      </c>
      <c r="G5661" t="s">
        <v>14</v>
      </c>
      <c r="H5661">
        <v>0</v>
      </c>
      <c r="I5661" s="2"/>
      <c r="J5661" s="4">
        <v>0</v>
      </c>
      <c r="K5661" t="str">
        <f>IF((LEN(relatorio_Ananindeua[[#This Row],[CIF/CPF/CNPJ]])=14),relatorio_Ananindeua[[#This Row],[CIF/CPF/CNPJ]],relatorio_Ananindeua[[#This Row],[Coluna2]])</f>
        <v>49529962000121</v>
      </c>
      <c r="L5661" t="str">
        <f t="shared" si="89"/>
        <v>495******21</v>
      </c>
    </row>
    <row r="5662" spans="1:12" x14ac:dyDescent="0.25">
      <c r="A5662" t="s">
        <v>1344</v>
      </c>
      <c r="B5662" t="s">
        <v>1345</v>
      </c>
      <c r="C5662" t="s">
        <v>34</v>
      </c>
      <c r="D5662" s="1">
        <v>45317.472766203704</v>
      </c>
      <c r="E5662" s="18" t="s">
        <v>11</v>
      </c>
      <c r="F5662" s="13" t="s">
        <v>16</v>
      </c>
      <c r="G5662" t="s">
        <v>13496</v>
      </c>
      <c r="H5662">
        <v>0</v>
      </c>
      <c r="I5662" s="2"/>
      <c r="J5662" s="4">
        <v>0</v>
      </c>
      <c r="K5662" t="str">
        <f>IF((LEN(relatorio_Ananindeua[[#This Row],[CIF/CPF/CNPJ]])=14),relatorio_Ananindeua[[#This Row],[CIF/CPF/CNPJ]],relatorio_Ananindeua[[#This Row],[Coluna2]])</f>
        <v>20643945000139</v>
      </c>
      <c r="L5662" t="str">
        <f t="shared" si="89"/>
        <v>206******39</v>
      </c>
    </row>
    <row r="5663" spans="1:12" x14ac:dyDescent="0.25">
      <c r="A5663" t="s">
        <v>1847</v>
      </c>
      <c r="B5663" t="s">
        <v>1848</v>
      </c>
      <c r="C5663" t="s">
        <v>17</v>
      </c>
      <c r="D5663" s="1">
        <v>45317.493738425925</v>
      </c>
      <c r="E5663" s="18" t="s">
        <v>11</v>
      </c>
      <c r="F5663" s="13" t="s">
        <v>16</v>
      </c>
      <c r="G5663" t="s">
        <v>14</v>
      </c>
      <c r="H5663">
        <v>0</v>
      </c>
      <c r="I5663" s="2"/>
      <c r="J5663" s="4">
        <v>0</v>
      </c>
      <c r="K5663" t="str">
        <f>IF((LEN(relatorio_Ananindeua[[#This Row],[CIF/CPF/CNPJ]])=14),relatorio_Ananindeua[[#This Row],[CIF/CPF/CNPJ]],relatorio_Ananindeua[[#This Row],[Coluna2]])</f>
        <v>24780749000167</v>
      </c>
      <c r="L5663" t="str">
        <f t="shared" si="89"/>
        <v>247******67</v>
      </c>
    </row>
    <row r="5664" spans="1:12" x14ac:dyDescent="0.25">
      <c r="A5664" t="s">
        <v>7356</v>
      </c>
      <c r="B5664" t="s">
        <v>7357</v>
      </c>
      <c r="C5664" t="s">
        <v>34</v>
      </c>
      <c r="D5664" s="1">
        <v>45317.517604166664</v>
      </c>
      <c r="E5664" s="18" t="s">
        <v>11</v>
      </c>
      <c r="F5664" s="13" t="s">
        <v>16</v>
      </c>
      <c r="G5664" t="s">
        <v>14</v>
      </c>
      <c r="H5664">
        <v>0</v>
      </c>
      <c r="I5664" s="2"/>
      <c r="J5664" s="4">
        <v>0</v>
      </c>
      <c r="K5664" t="str">
        <f>IF((LEN(relatorio_Ananindeua[[#This Row],[CIF/CPF/CNPJ]])=14),relatorio_Ananindeua[[#This Row],[CIF/CPF/CNPJ]],relatorio_Ananindeua[[#This Row],[Coluna2]])</f>
        <v>47402371000163</v>
      </c>
      <c r="L5664" t="str">
        <f t="shared" si="89"/>
        <v>474******63</v>
      </c>
    </row>
    <row r="5665" spans="1:12" x14ac:dyDescent="0.25">
      <c r="A5665" t="s">
        <v>956</v>
      </c>
      <c r="B5665" t="s">
        <v>957</v>
      </c>
      <c r="C5665" t="s">
        <v>21</v>
      </c>
      <c r="D5665" s="1">
        <v>45317.558333333334</v>
      </c>
      <c r="E5665" s="18" t="s">
        <v>11</v>
      </c>
      <c r="F5665" s="13" t="s">
        <v>19</v>
      </c>
      <c r="G5665" t="s">
        <v>13496</v>
      </c>
      <c r="H5665">
        <v>0</v>
      </c>
      <c r="I5665" s="2"/>
      <c r="J5665" s="4">
        <v>45728.21</v>
      </c>
      <c r="K5665" t="str">
        <f>IF((LEN(relatorio_Ananindeua[[#This Row],[CIF/CPF/CNPJ]])=14),relatorio_Ananindeua[[#This Row],[CIF/CPF/CNPJ]],relatorio_Ananindeua[[#This Row],[Coluna2]])</f>
        <v>17454167000125</v>
      </c>
      <c r="L5665" t="str">
        <f t="shared" si="89"/>
        <v>174******25</v>
      </c>
    </row>
    <row r="5666" spans="1:12" x14ac:dyDescent="0.25">
      <c r="A5666" t="s">
        <v>684</v>
      </c>
      <c r="B5666" t="s">
        <v>685</v>
      </c>
      <c r="C5666" t="s">
        <v>34</v>
      </c>
      <c r="D5666" s="1">
        <v>45317.644814814812</v>
      </c>
      <c r="E5666" s="18" t="s">
        <v>11</v>
      </c>
      <c r="F5666" s="13" t="s">
        <v>16</v>
      </c>
      <c r="G5666" t="s">
        <v>13496</v>
      </c>
      <c r="H5666">
        <v>0</v>
      </c>
      <c r="I5666" s="2"/>
      <c r="J5666" s="4">
        <v>0</v>
      </c>
      <c r="K5666" t="str">
        <f>IF((LEN(relatorio_Ananindeua[[#This Row],[CIF/CPF/CNPJ]])=14),relatorio_Ananindeua[[#This Row],[CIF/CPF/CNPJ]],relatorio_Ananindeua[[#This Row],[Coluna2]])</f>
        <v>15021056000108</v>
      </c>
      <c r="L5666" t="str">
        <f t="shared" si="89"/>
        <v>150******08</v>
      </c>
    </row>
    <row r="5667" spans="1:12" x14ac:dyDescent="0.25">
      <c r="A5667" t="s">
        <v>956</v>
      </c>
      <c r="B5667" t="s">
        <v>957</v>
      </c>
      <c r="C5667" t="s">
        <v>21</v>
      </c>
      <c r="D5667" s="1">
        <v>45317.685497685183</v>
      </c>
      <c r="E5667" s="18" t="s">
        <v>11</v>
      </c>
      <c r="F5667" s="13" t="s">
        <v>19</v>
      </c>
      <c r="G5667" t="s">
        <v>13496</v>
      </c>
      <c r="H5667">
        <v>0</v>
      </c>
      <c r="I5667" s="2"/>
      <c r="J5667" s="4">
        <v>3670</v>
      </c>
      <c r="K5667" t="str">
        <f>IF((LEN(relatorio_Ananindeua[[#This Row],[CIF/CPF/CNPJ]])=14),relatorio_Ananindeua[[#This Row],[CIF/CPF/CNPJ]],relatorio_Ananindeua[[#This Row],[Coluna2]])</f>
        <v>17454167000125</v>
      </c>
      <c r="L5667" t="str">
        <f t="shared" si="89"/>
        <v>174******25</v>
      </c>
    </row>
    <row r="5668" spans="1:12" x14ac:dyDescent="0.25">
      <c r="A5668" t="s">
        <v>3456</v>
      </c>
      <c r="B5668" t="s">
        <v>3457</v>
      </c>
      <c r="C5668" t="s">
        <v>34</v>
      </c>
      <c r="D5668" s="1">
        <v>45317.732407407406</v>
      </c>
      <c r="E5668" s="18" t="s">
        <v>11</v>
      </c>
      <c r="F5668" s="13" t="s">
        <v>16</v>
      </c>
      <c r="G5668" t="s">
        <v>14</v>
      </c>
      <c r="H5668">
        <v>0</v>
      </c>
      <c r="I5668" s="2"/>
      <c r="J5668" s="4">
        <v>0</v>
      </c>
      <c r="K5668" t="str">
        <f>IF((LEN(relatorio_Ananindeua[[#This Row],[CIF/CPF/CNPJ]])=14),relatorio_Ananindeua[[#This Row],[CIF/CPF/CNPJ]],relatorio_Ananindeua[[#This Row],[Coluna2]])</f>
        <v>33725446000132</v>
      </c>
      <c r="L5668" t="str">
        <f t="shared" si="89"/>
        <v>337******32</v>
      </c>
    </row>
    <row r="5669" spans="1:12" x14ac:dyDescent="0.25">
      <c r="A5669" t="s">
        <v>11098</v>
      </c>
      <c r="B5669" t="s">
        <v>11099</v>
      </c>
      <c r="C5669" t="s">
        <v>32</v>
      </c>
      <c r="D5669" s="1">
        <v>45318.0315162037</v>
      </c>
      <c r="E5669" s="18" t="s">
        <v>11</v>
      </c>
      <c r="F5669" s="13" t="s">
        <v>16</v>
      </c>
      <c r="G5669" t="s">
        <v>14</v>
      </c>
      <c r="H5669">
        <v>0</v>
      </c>
      <c r="I5669" s="2"/>
      <c r="J5669" s="4">
        <v>0</v>
      </c>
      <c r="K5669" t="str">
        <f>IF((LEN(relatorio_Ananindeua[[#This Row],[CIF/CPF/CNPJ]])=14),relatorio_Ananindeua[[#This Row],[CIF/CPF/CNPJ]],relatorio_Ananindeua[[#This Row],[Coluna2]])</f>
        <v>53673969000190</v>
      </c>
      <c r="L5669" t="str">
        <f t="shared" si="89"/>
        <v>536******90</v>
      </c>
    </row>
    <row r="5670" spans="1:12" x14ac:dyDescent="0.25">
      <c r="A5670" t="s">
        <v>11116</v>
      </c>
      <c r="B5670" t="s">
        <v>11117</v>
      </c>
      <c r="C5670" t="s">
        <v>34</v>
      </c>
      <c r="D5670" s="1">
        <v>45318.0315162037</v>
      </c>
      <c r="E5670" s="18" t="s">
        <v>11</v>
      </c>
      <c r="F5670" s="13" t="s">
        <v>16</v>
      </c>
      <c r="G5670" t="s">
        <v>14</v>
      </c>
      <c r="H5670">
        <v>0</v>
      </c>
      <c r="I5670" s="2"/>
      <c r="J5670" s="4">
        <v>0</v>
      </c>
      <c r="K5670" t="str">
        <f>IF((LEN(relatorio_Ananindeua[[#This Row],[CIF/CPF/CNPJ]])=14),relatorio_Ananindeua[[#This Row],[CIF/CPF/CNPJ]],relatorio_Ananindeua[[#This Row],[Coluna2]])</f>
        <v>53677470000150</v>
      </c>
      <c r="L5670" t="str">
        <f t="shared" si="89"/>
        <v>536******50</v>
      </c>
    </row>
    <row r="5671" spans="1:12" x14ac:dyDescent="0.25">
      <c r="A5671" t="s">
        <v>5472</v>
      </c>
      <c r="B5671" t="s">
        <v>5473</v>
      </c>
      <c r="C5671" t="s">
        <v>34</v>
      </c>
      <c r="D5671" s="1">
        <v>45318.031539351854</v>
      </c>
      <c r="E5671" s="18" t="s">
        <v>11</v>
      </c>
      <c r="F5671" s="13" t="s">
        <v>16</v>
      </c>
      <c r="G5671" t="s">
        <v>14</v>
      </c>
      <c r="H5671">
        <v>0</v>
      </c>
      <c r="I5671" s="2"/>
      <c r="J5671" s="4">
        <v>0</v>
      </c>
      <c r="K5671" t="str">
        <f>IF((LEN(relatorio_Ananindeua[[#This Row],[CIF/CPF/CNPJ]])=14),relatorio_Ananindeua[[#This Row],[CIF/CPF/CNPJ]],relatorio_Ananindeua[[#This Row],[Coluna2]])</f>
        <v>41907067000191</v>
      </c>
      <c r="L5671" t="str">
        <f t="shared" si="89"/>
        <v>419******91</v>
      </c>
    </row>
    <row r="5672" spans="1:12" x14ac:dyDescent="0.25">
      <c r="A5672" t="s">
        <v>11084</v>
      </c>
      <c r="B5672" t="s">
        <v>11085</v>
      </c>
      <c r="C5672" t="s">
        <v>32</v>
      </c>
      <c r="D5672" s="1">
        <v>45318.031585648147</v>
      </c>
      <c r="E5672" s="18" t="s">
        <v>11</v>
      </c>
      <c r="F5672" s="13" t="s">
        <v>16</v>
      </c>
      <c r="G5672" t="s">
        <v>14</v>
      </c>
      <c r="H5672">
        <v>0</v>
      </c>
      <c r="I5672" s="2"/>
      <c r="J5672" s="4">
        <v>0</v>
      </c>
      <c r="K5672" t="str">
        <f>IF((LEN(relatorio_Ananindeua[[#This Row],[CIF/CPF/CNPJ]])=14),relatorio_Ananindeua[[#This Row],[CIF/CPF/CNPJ]],relatorio_Ananindeua[[#This Row],[Coluna2]])</f>
        <v>53669033000195</v>
      </c>
      <c r="L5672" t="str">
        <f t="shared" si="89"/>
        <v>536******95</v>
      </c>
    </row>
    <row r="5673" spans="1:12" x14ac:dyDescent="0.25">
      <c r="A5673" t="s">
        <v>11100</v>
      </c>
      <c r="B5673" t="s">
        <v>11101</v>
      </c>
      <c r="C5673" t="s">
        <v>32</v>
      </c>
      <c r="D5673" s="1">
        <v>45318.038414351853</v>
      </c>
      <c r="E5673" s="18" t="s">
        <v>11</v>
      </c>
      <c r="F5673" s="13" t="s">
        <v>16</v>
      </c>
      <c r="G5673" t="s">
        <v>14</v>
      </c>
      <c r="H5673">
        <v>0</v>
      </c>
      <c r="I5673" s="2"/>
      <c r="J5673" s="4">
        <v>0</v>
      </c>
      <c r="K5673" t="str">
        <f>IF((LEN(relatorio_Ananindeua[[#This Row],[CIF/CPF/CNPJ]])=14),relatorio_Ananindeua[[#This Row],[CIF/CPF/CNPJ]],relatorio_Ananindeua[[#This Row],[Coluna2]])</f>
        <v>53674139000187</v>
      </c>
      <c r="L5673" t="str">
        <f t="shared" si="89"/>
        <v>536******87</v>
      </c>
    </row>
    <row r="5674" spans="1:12" x14ac:dyDescent="0.25">
      <c r="A5674" t="s">
        <v>4829</v>
      </c>
      <c r="B5674" t="s">
        <v>4830</v>
      </c>
      <c r="C5674" t="s">
        <v>34</v>
      </c>
      <c r="D5674" s="1">
        <v>45318.038483796299</v>
      </c>
      <c r="E5674" s="18" t="s">
        <v>11</v>
      </c>
      <c r="F5674" s="13" t="s">
        <v>16</v>
      </c>
      <c r="G5674" t="s">
        <v>14</v>
      </c>
      <c r="H5674">
        <v>0</v>
      </c>
      <c r="I5674" s="2"/>
      <c r="J5674" s="4">
        <v>0</v>
      </c>
      <c r="K5674" t="str">
        <f>IF((LEN(relatorio_Ananindeua[[#This Row],[CIF/CPF/CNPJ]])=14),relatorio_Ananindeua[[#This Row],[CIF/CPF/CNPJ]],relatorio_Ananindeua[[#This Row],[Coluna2]])</f>
        <v>39725183000148</v>
      </c>
      <c r="L5674" t="str">
        <f t="shared" si="89"/>
        <v>397******48</v>
      </c>
    </row>
    <row r="5675" spans="1:12" x14ac:dyDescent="0.25">
      <c r="A5675" t="s">
        <v>6870</v>
      </c>
      <c r="B5675" t="s">
        <v>6871</v>
      </c>
      <c r="C5675" t="s">
        <v>34</v>
      </c>
      <c r="D5675" s="1">
        <v>45318.038483796299</v>
      </c>
      <c r="E5675" s="18" t="s">
        <v>11</v>
      </c>
      <c r="F5675" s="13" t="s">
        <v>16</v>
      </c>
      <c r="G5675" t="s">
        <v>14</v>
      </c>
      <c r="H5675">
        <v>0</v>
      </c>
      <c r="I5675" s="2"/>
      <c r="J5675" s="4">
        <v>0</v>
      </c>
      <c r="K5675" t="str">
        <f>IF((LEN(relatorio_Ananindeua[[#This Row],[CIF/CPF/CNPJ]])=14),relatorio_Ananindeua[[#This Row],[CIF/CPF/CNPJ]],relatorio_Ananindeua[[#This Row],[Coluna2]])</f>
        <v>46124823000120</v>
      </c>
      <c r="L5675" t="str">
        <f t="shared" si="89"/>
        <v>461******20</v>
      </c>
    </row>
    <row r="5676" spans="1:12" x14ac:dyDescent="0.25">
      <c r="A5676" t="s">
        <v>1740</v>
      </c>
      <c r="B5676" t="s">
        <v>1741</v>
      </c>
      <c r="C5676" t="s">
        <v>34</v>
      </c>
      <c r="D5676" s="1">
        <v>45318.045370370368</v>
      </c>
      <c r="E5676" s="18" t="s">
        <v>11</v>
      </c>
      <c r="F5676" s="13" t="s">
        <v>16</v>
      </c>
      <c r="G5676" t="s">
        <v>14</v>
      </c>
      <c r="H5676">
        <v>0</v>
      </c>
      <c r="I5676" s="2"/>
      <c r="J5676" s="4">
        <v>0</v>
      </c>
      <c r="K5676" t="str">
        <f>IF((LEN(relatorio_Ananindeua[[#This Row],[CIF/CPF/CNPJ]])=14),relatorio_Ananindeua[[#This Row],[CIF/CPF/CNPJ]],relatorio_Ananindeua[[#This Row],[Coluna2]])</f>
        <v>24062396000160</v>
      </c>
      <c r="L5676" t="str">
        <f t="shared" si="89"/>
        <v>240******60</v>
      </c>
    </row>
    <row r="5677" spans="1:12" x14ac:dyDescent="0.25">
      <c r="A5677" t="s">
        <v>11116</v>
      </c>
      <c r="B5677" t="s">
        <v>11117</v>
      </c>
      <c r="C5677" t="s">
        <v>32</v>
      </c>
      <c r="D5677" s="1">
        <v>45318.045381944445</v>
      </c>
      <c r="E5677" s="18" t="s">
        <v>11</v>
      </c>
      <c r="F5677" s="13" t="s">
        <v>16</v>
      </c>
      <c r="G5677" t="s">
        <v>14</v>
      </c>
      <c r="H5677">
        <v>0</v>
      </c>
      <c r="I5677" s="2"/>
      <c r="J5677" s="4">
        <v>0</v>
      </c>
      <c r="K5677" t="str">
        <f>IF((LEN(relatorio_Ananindeua[[#This Row],[CIF/CPF/CNPJ]])=14),relatorio_Ananindeua[[#This Row],[CIF/CPF/CNPJ]],relatorio_Ananindeua[[#This Row],[Coluna2]])</f>
        <v>53677470000150</v>
      </c>
      <c r="L5677" t="str">
        <f t="shared" si="89"/>
        <v>536******50</v>
      </c>
    </row>
    <row r="5678" spans="1:12" x14ac:dyDescent="0.25">
      <c r="A5678" t="s">
        <v>11092</v>
      </c>
      <c r="B5678" t="s">
        <v>11093</v>
      </c>
      <c r="C5678" t="s">
        <v>32</v>
      </c>
      <c r="D5678" s="1">
        <v>45318.059282407405</v>
      </c>
      <c r="E5678" s="18" t="s">
        <v>11</v>
      </c>
      <c r="F5678" s="13" t="s">
        <v>16</v>
      </c>
      <c r="G5678" t="s">
        <v>14</v>
      </c>
      <c r="H5678">
        <v>0</v>
      </c>
      <c r="I5678" s="2"/>
      <c r="J5678" s="4">
        <v>0</v>
      </c>
      <c r="K5678" t="str">
        <f>IF((LEN(relatorio_Ananindeua[[#This Row],[CIF/CPF/CNPJ]])=14),relatorio_Ananindeua[[#This Row],[CIF/CPF/CNPJ]],relatorio_Ananindeua[[#This Row],[Coluna2]])</f>
        <v>53673436000108</v>
      </c>
      <c r="L5678" t="str">
        <f t="shared" si="89"/>
        <v>536******08</v>
      </c>
    </row>
    <row r="5679" spans="1:12" x14ac:dyDescent="0.25">
      <c r="A5679" t="s">
        <v>11082</v>
      </c>
      <c r="B5679" t="s">
        <v>11083</v>
      </c>
      <c r="C5679" t="s">
        <v>32</v>
      </c>
      <c r="D5679" s="1">
        <v>45318.05940972222</v>
      </c>
      <c r="E5679" s="18" t="s">
        <v>11</v>
      </c>
      <c r="F5679" s="13" t="s">
        <v>16</v>
      </c>
      <c r="G5679" t="s">
        <v>14</v>
      </c>
      <c r="H5679">
        <v>0</v>
      </c>
      <c r="I5679" s="2"/>
      <c r="J5679" s="4">
        <v>0</v>
      </c>
      <c r="K5679" t="str">
        <f>IF((LEN(relatorio_Ananindeua[[#This Row],[CIF/CPF/CNPJ]])=14),relatorio_Ananindeua[[#This Row],[CIF/CPF/CNPJ]],relatorio_Ananindeua[[#This Row],[Coluna2]])</f>
        <v>53668754000180</v>
      </c>
      <c r="L5679" t="str">
        <f t="shared" si="89"/>
        <v>536******80</v>
      </c>
    </row>
    <row r="5680" spans="1:12" x14ac:dyDescent="0.25">
      <c r="A5680" t="s">
        <v>11086</v>
      </c>
      <c r="B5680" t="s">
        <v>11087</v>
      </c>
      <c r="C5680" t="s">
        <v>32</v>
      </c>
      <c r="D5680" s="1">
        <v>45318.05940972222</v>
      </c>
      <c r="E5680" s="18" t="s">
        <v>11</v>
      </c>
      <c r="F5680" s="13" t="s">
        <v>16</v>
      </c>
      <c r="G5680" t="s">
        <v>14</v>
      </c>
      <c r="H5680">
        <v>0</v>
      </c>
      <c r="I5680" s="2"/>
      <c r="J5680" s="4">
        <v>0</v>
      </c>
      <c r="K5680" t="str">
        <f>IF((LEN(relatorio_Ananindeua[[#This Row],[CIF/CPF/CNPJ]])=14),relatorio_Ananindeua[[#This Row],[CIF/CPF/CNPJ]],relatorio_Ananindeua[[#This Row],[Coluna2]])</f>
        <v>53669695000165</v>
      </c>
      <c r="L5680" t="str">
        <f t="shared" si="89"/>
        <v>536******65</v>
      </c>
    </row>
    <row r="5681" spans="1:12" x14ac:dyDescent="0.25">
      <c r="A5681" t="s">
        <v>11090</v>
      </c>
      <c r="B5681" t="s">
        <v>11091</v>
      </c>
      <c r="C5681" t="s">
        <v>32</v>
      </c>
      <c r="D5681" s="1">
        <v>45318.066168981481</v>
      </c>
      <c r="E5681" s="18" t="s">
        <v>11</v>
      </c>
      <c r="F5681" s="13" t="s">
        <v>16</v>
      </c>
      <c r="G5681" t="s">
        <v>14</v>
      </c>
      <c r="H5681">
        <v>0</v>
      </c>
      <c r="I5681" s="2"/>
      <c r="J5681" s="4">
        <v>0</v>
      </c>
      <c r="K5681" t="str">
        <f>IF((LEN(relatorio_Ananindeua[[#This Row],[CIF/CPF/CNPJ]])=14),relatorio_Ananindeua[[#This Row],[CIF/CPF/CNPJ]],relatorio_Ananindeua[[#This Row],[Coluna2]])</f>
        <v>53672982000124</v>
      </c>
      <c r="L5681" t="str">
        <f t="shared" si="89"/>
        <v>536******24</v>
      </c>
    </row>
    <row r="5682" spans="1:12" x14ac:dyDescent="0.25">
      <c r="A5682" t="s">
        <v>11106</v>
      </c>
      <c r="B5682" t="s">
        <v>11107</v>
      </c>
      <c r="C5682" t="s">
        <v>32</v>
      </c>
      <c r="D5682" s="1">
        <v>45318.066168981481</v>
      </c>
      <c r="E5682" s="18" t="s">
        <v>11</v>
      </c>
      <c r="F5682" s="13" t="s">
        <v>16</v>
      </c>
      <c r="G5682" t="s">
        <v>14</v>
      </c>
      <c r="H5682">
        <v>0</v>
      </c>
      <c r="I5682" s="2"/>
      <c r="J5682" s="4">
        <v>0</v>
      </c>
      <c r="K5682" t="str">
        <f>IF((LEN(relatorio_Ananindeua[[#This Row],[CIF/CPF/CNPJ]])=14),relatorio_Ananindeua[[#This Row],[CIF/CPF/CNPJ]],relatorio_Ananindeua[[#This Row],[Coluna2]])</f>
        <v>53676584000186</v>
      </c>
      <c r="L5682" t="str">
        <f t="shared" si="89"/>
        <v>536******86</v>
      </c>
    </row>
    <row r="5683" spans="1:12" x14ac:dyDescent="0.25">
      <c r="A5683" t="s">
        <v>11110</v>
      </c>
      <c r="B5683" t="s">
        <v>11111</v>
      </c>
      <c r="C5683" t="s">
        <v>32</v>
      </c>
      <c r="D5683" s="1">
        <v>45318.066180555557</v>
      </c>
      <c r="E5683" s="18" t="s">
        <v>11</v>
      </c>
      <c r="F5683" s="13" t="s">
        <v>16</v>
      </c>
      <c r="G5683" t="s">
        <v>14</v>
      </c>
      <c r="H5683">
        <v>0</v>
      </c>
      <c r="I5683" s="2"/>
      <c r="J5683" s="4">
        <v>0</v>
      </c>
      <c r="K5683" t="str">
        <f>IF((LEN(relatorio_Ananindeua[[#This Row],[CIF/CPF/CNPJ]])=14),relatorio_Ananindeua[[#This Row],[CIF/CPF/CNPJ]],relatorio_Ananindeua[[#This Row],[Coluna2]])</f>
        <v>53676783000194</v>
      </c>
      <c r="L5683" t="str">
        <f t="shared" si="89"/>
        <v>536******94</v>
      </c>
    </row>
    <row r="5684" spans="1:12" x14ac:dyDescent="0.25">
      <c r="A5684" t="s">
        <v>11118</v>
      </c>
      <c r="B5684" t="s">
        <v>11119</v>
      </c>
      <c r="C5684" t="s">
        <v>32</v>
      </c>
      <c r="D5684" s="1">
        <v>45318.066180555557</v>
      </c>
      <c r="E5684" s="18" t="s">
        <v>11</v>
      </c>
      <c r="F5684" s="13" t="s">
        <v>16</v>
      </c>
      <c r="G5684" t="s">
        <v>14</v>
      </c>
      <c r="H5684">
        <v>0</v>
      </c>
      <c r="I5684" s="2"/>
      <c r="J5684" s="4">
        <v>0</v>
      </c>
      <c r="K5684" t="str">
        <f>IF((LEN(relatorio_Ananindeua[[#This Row],[CIF/CPF/CNPJ]])=14),relatorio_Ananindeua[[#This Row],[CIF/CPF/CNPJ]],relatorio_Ananindeua[[#This Row],[Coluna2]])</f>
        <v>53677813000187</v>
      </c>
      <c r="L5684" t="str">
        <f t="shared" si="89"/>
        <v>536******87</v>
      </c>
    </row>
    <row r="5685" spans="1:12" x14ac:dyDescent="0.25">
      <c r="A5685" t="s">
        <v>11072</v>
      </c>
      <c r="B5685" t="s">
        <v>11073</v>
      </c>
      <c r="C5685" t="s">
        <v>32</v>
      </c>
      <c r="D5685" s="1">
        <v>45318.066192129627</v>
      </c>
      <c r="E5685" s="18" t="s">
        <v>11</v>
      </c>
      <c r="F5685" s="13" t="s">
        <v>16</v>
      </c>
      <c r="G5685" t="s">
        <v>14</v>
      </c>
      <c r="H5685">
        <v>0</v>
      </c>
      <c r="I5685" s="2"/>
      <c r="J5685" s="4">
        <v>0</v>
      </c>
      <c r="K5685" t="str">
        <f>IF((LEN(relatorio_Ananindeua[[#This Row],[CIF/CPF/CNPJ]])=14),relatorio_Ananindeua[[#This Row],[CIF/CPF/CNPJ]],relatorio_Ananindeua[[#This Row],[Coluna2]])</f>
        <v>53666309000181</v>
      </c>
      <c r="L5685" t="str">
        <f t="shared" si="89"/>
        <v>536******81</v>
      </c>
    </row>
    <row r="5686" spans="1:12" x14ac:dyDescent="0.25">
      <c r="A5686" t="s">
        <v>11074</v>
      </c>
      <c r="B5686" t="s">
        <v>11075</v>
      </c>
      <c r="C5686" t="s">
        <v>32</v>
      </c>
      <c r="D5686" s="1">
        <v>45318.066203703704</v>
      </c>
      <c r="E5686" s="18" t="s">
        <v>11</v>
      </c>
      <c r="F5686" s="13" t="s">
        <v>16</v>
      </c>
      <c r="G5686" t="s">
        <v>14</v>
      </c>
      <c r="H5686">
        <v>0</v>
      </c>
      <c r="I5686" s="2"/>
      <c r="J5686" s="4">
        <v>0</v>
      </c>
      <c r="K5686" t="str">
        <f>IF((LEN(relatorio_Ananindeua[[#This Row],[CIF/CPF/CNPJ]])=14),relatorio_Ananindeua[[#This Row],[CIF/CPF/CNPJ]],relatorio_Ananindeua[[#This Row],[Coluna2]])</f>
        <v>53666386000131</v>
      </c>
      <c r="L5686" t="str">
        <f t="shared" si="89"/>
        <v>536******31</v>
      </c>
    </row>
    <row r="5687" spans="1:12" x14ac:dyDescent="0.25">
      <c r="A5687" t="s">
        <v>1299</v>
      </c>
      <c r="B5687" t="s">
        <v>1300</v>
      </c>
      <c r="C5687" t="s">
        <v>34</v>
      </c>
      <c r="D5687" s="1">
        <v>45318.06621527778</v>
      </c>
      <c r="E5687" s="18" t="s">
        <v>11</v>
      </c>
      <c r="F5687" s="13" t="s">
        <v>16</v>
      </c>
      <c r="G5687" t="s">
        <v>14</v>
      </c>
      <c r="H5687">
        <v>0</v>
      </c>
      <c r="I5687" s="2"/>
      <c r="J5687" s="4">
        <v>0</v>
      </c>
      <c r="K5687" t="str">
        <f>IF((LEN(relatorio_Ananindeua[[#This Row],[CIF/CPF/CNPJ]])=14),relatorio_Ananindeua[[#This Row],[CIF/CPF/CNPJ]],relatorio_Ananindeua[[#This Row],[Coluna2]])</f>
        <v>20144972000167</v>
      </c>
      <c r="L5687" t="str">
        <f t="shared" si="89"/>
        <v>201******67</v>
      </c>
    </row>
    <row r="5688" spans="1:12" x14ac:dyDescent="0.25">
      <c r="A5688" t="s">
        <v>5066</v>
      </c>
      <c r="B5688" t="s">
        <v>5067</v>
      </c>
      <c r="C5688" t="s">
        <v>34</v>
      </c>
      <c r="D5688" s="1">
        <v>45318.06622685185</v>
      </c>
      <c r="E5688" s="18" t="s">
        <v>11</v>
      </c>
      <c r="F5688" s="13" t="s">
        <v>16</v>
      </c>
      <c r="G5688" t="s">
        <v>14</v>
      </c>
      <c r="H5688">
        <v>0</v>
      </c>
      <c r="I5688" s="2"/>
      <c r="J5688" s="4">
        <v>0</v>
      </c>
      <c r="K5688" t="str">
        <f>IF((LEN(relatorio_Ananindeua[[#This Row],[CIF/CPF/CNPJ]])=14),relatorio_Ananindeua[[#This Row],[CIF/CPF/CNPJ]],relatorio_Ananindeua[[#This Row],[Coluna2]])</f>
        <v>40511803000125</v>
      </c>
      <c r="L5688" t="str">
        <f t="shared" si="89"/>
        <v>405******25</v>
      </c>
    </row>
    <row r="5689" spans="1:12" x14ac:dyDescent="0.25">
      <c r="A5689" t="s">
        <v>11102</v>
      </c>
      <c r="B5689" t="s">
        <v>11103</v>
      </c>
      <c r="C5689" t="s">
        <v>32</v>
      </c>
      <c r="D5689" s="1">
        <v>45318.066250000003</v>
      </c>
      <c r="E5689" s="18" t="s">
        <v>11</v>
      </c>
      <c r="F5689" s="13" t="s">
        <v>16</v>
      </c>
      <c r="G5689" t="s">
        <v>14</v>
      </c>
      <c r="H5689">
        <v>0</v>
      </c>
      <c r="I5689" s="2"/>
      <c r="J5689" s="4">
        <v>0</v>
      </c>
      <c r="K5689" t="str">
        <f>IF((LEN(relatorio_Ananindeua[[#This Row],[CIF/CPF/CNPJ]])=14),relatorio_Ananindeua[[#This Row],[CIF/CPF/CNPJ]],relatorio_Ananindeua[[#This Row],[Coluna2]])</f>
        <v>53675026000104</v>
      </c>
      <c r="L5689" t="str">
        <f t="shared" si="89"/>
        <v>536******04</v>
      </c>
    </row>
    <row r="5690" spans="1:12" x14ac:dyDescent="0.25">
      <c r="A5690" t="s">
        <v>4118</v>
      </c>
      <c r="B5690" t="s">
        <v>4119</v>
      </c>
      <c r="C5690" t="s">
        <v>34</v>
      </c>
      <c r="D5690" s="1">
        <v>45318.066261574073</v>
      </c>
      <c r="E5690" s="18" t="s">
        <v>11</v>
      </c>
      <c r="F5690" s="13" t="s">
        <v>16</v>
      </c>
      <c r="G5690" t="s">
        <v>14</v>
      </c>
      <c r="H5690">
        <v>0</v>
      </c>
      <c r="I5690" s="2"/>
      <c r="J5690" s="4">
        <v>0</v>
      </c>
      <c r="K5690" t="str">
        <f>IF((LEN(relatorio_Ananindeua[[#This Row],[CIF/CPF/CNPJ]])=14),relatorio_Ananindeua[[#This Row],[CIF/CPF/CNPJ]],relatorio_Ananindeua[[#This Row],[Coluna2]])</f>
        <v>36250951000166</v>
      </c>
      <c r="L5690" t="str">
        <f t="shared" si="89"/>
        <v>362******66</v>
      </c>
    </row>
    <row r="5691" spans="1:12" x14ac:dyDescent="0.25">
      <c r="A5691" t="s">
        <v>11104</v>
      </c>
      <c r="B5691" t="s">
        <v>11105</v>
      </c>
      <c r="C5691" t="s">
        <v>32</v>
      </c>
      <c r="D5691" s="1">
        <v>45318.066261574073</v>
      </c>
      <c r="E5691" s="18" t="s">
        <v>11</v>
      </c>
      <c r="F5691" s="13" t="s">
        <v>16</v>
      </c>
      <c r="G5691" t="s">
        <v>14</v>
      </c>
      <c r="H5691">
        <v>0</v>
      </c>
      <c r="I5691" s="2"/>
      <c r="J5691" s="4">
        <v>0</v>
      </c>
      <c r="K5691" t="str">
        <f>IF((LEN(relatorio_Ananindeua[[#This Row],[CIF/CPF/CNPJ]])=14),relatorio_Ananindeua[[#This Row],[CIF/CPF/CNPJ]],relatorio_Ananindeua[[#This Row],[Coluna2]])</f>
        <v>53676356000106</v>
      </c>
      <c r="L5691" t="str">
        <f t="shared" si="89"/>
        <v>536******06</v>
      </c>
    </row>
    <row r="5692" spans="1:12" x14ac:dyDescent="0.25">
      <c r="A5692" t="s">
        <v>11068</v>
      </c>
      <c r="B5692" t="s">
        <v>11069</v>
      </c>
      <c r="C5692" t="s">
        <v>32</v>
      </c>
      <c r="D5692" s="1">
        <v>45318.073101851849</v>
      </c>
      <c r="E5692" s="18" t="s">
        <v>11</v>
      </c>
      <c r="F5692" s="13" t="s">
        <v>16</v>
      </c>
      <c r="G5692" t="s">
        <v>14</v>
      </c>
      <c r="H5692">
        <v>0</v>
      </c>
      <c r="I5692" s="2"/>
      <c r="J5692" s="4">
        <v>0</v>
      </c>
      <c r="K5692" t="str">
        <f>IF((LEN(relatorio_Ananindeua[[#This Row],[CIF/CPF/CNPJ]])=14),relatorio_Ananindeua[[#This Row],[CIF/CPF/CNPJ]],relatorio_Ananindeua[[#This Row],[Coluna2]])</f>
        <v>53664137000107</v>
      </c>
      <c r="L5692" t="str">
        <f t="shared" si="89"/>
        <v>536******07</v>
      </c>
    </row>
    <row r="5693" spans="1:12" x14ac:dyDescent="0.25">
      <c r="A5693" t="s">
        <v>11076</v>
      </c>
      <c r="B5693" t="s">
        <v>11077</v>
      </c>
      <c r="C5693" t="s">
        <v>32</v>
      </c>
      <c r="D5693" s="1">
        <v>45318.26766203704</v>
      </c>
      <c r="E5693" s="18" t="s">
        <v>11</v>
      </c>
      <c r="F5693" s="13" t="s">
        <v>16</v>
      </c>
      <c r="G5693" t="s">
        <v>14</v>
      </c>
      <c r="H5693">
        <v>0</v>
      </c>
      <c r="I5693" s="2"/>
      <c r="J5693" s="4">
        <v>0</v>
      </c>
      <c r="K5693" t="str">
        <f>IF((LEN(relatorio_Ananindeua[[#This Row],[CIF/CPF/CNPJ]])=14),relatorio_Ananindeua[[#This Row],[CIF/CPF/CNPJ]],relatorio_Ananindeua[[#This Row],[Coluna2]])</f>
        <v>53666944000169</v>
      </c>
      <c r="L5693" t="str">
        <f t="shared" si="89"/>
        <v>536******69</v>
      </c>
    </row>
    <row r="5694" spans="1:12" x14ac:dyDescent="0.25">
      <c r="A5694" t="s">
        <v>4801</v>
      </c>
      <c r="B5694" t="s">
        <v>4802</v>
      </c>
      <c r="C5694" t="s">
        <v>34</v>
      </c>
      <c r="D5694" s="1">
        <v>45318.26771990741</v>
      </c>
      <c r="E5694" s="18" t="s">
        <v>11</v>
      </c>
      <c r="F5694" s="13" t="s">
        <v>16</v>
      </c>
      <c r="G5694" t="s">
        <v>14</v>
      </c>
      <c r="H5694">
        <v>0</v>
      </c>
      <c r="I5694" s="2"/>
      <c r="J5694" s="4">
        <v>0</v>
      </c>
      <c r="K5694" t="str">
        <f>IF((LEN(relatorio_Ananindeua[[#This Row],[CIF/CPF/CNPJ]])=14),relatorio_Ananindeua[[#This Row],[CIF/CPF/CNPJ]],relatorio_Ananindeua[[#This Row],[Coluna2]])</f>
        <v>39608522000106</v>
      </c>
      <c r="L5694" t="str">
        <f t="shared" si="89"/>
        <v>396******06</v>
      </c>
    </row>
    <row r="5695" spans="1:12" x14ac:dyDescent="0.25">
      <c r="A5695" t="s">
        <v>11088</v>
      </c>
      <c r="B5695" t="s">
        <v>11089</v>
      </c>
      <c r="C5695" t="s">
        <v>32</v>
      </c>
      <c r="D5695" s="1">
        <v>45318.27449074074</v>
      </c>
      <c r="E5695" s="18" t="s">
        <v>11</v>
      </c>
      <c r="F5695" s="13" t="s">
        <v>16</v>
      </c>
      <c r="G5695" t="s">
        <v>14</v>
      </c>
      <c r="H5695">
        <v>0</v>
      </c>
      <c r="I5695" s="2"/>
      <c r="J5695" s="4">
        <v>0</v>
      </c>
      <c r="K5695" t="str">
        <f>IF((LEN(relatorio_Ananindeua[[#This Row],[CIF/CPF/CNPJ]])=14),relatorio_Ananindeua[[#This Row],[CIF/CPF/CNPJ]],relatorio_Ananindeua[[#This Row],[Coluna2]])</f>
        <v>53670593000160</v>
      </c>
      <c r="L5695" t="str">
        <f t="shared" si="89"/>
        <v>536******60</v>
      </c>
    </row>
    <row r="5696" spans="1:12" x14ac:dyDescent="0.25">
      <c r="A5696" t="s">
        <v>11094</v>
      </c>
      <c r="B5696" t="s">
        <v>11095</v>
      </c>
      <c r="C5696" t="s">
        <v>32</v>
      </c>
      <c r="D5696" s="1">
        <v>45318.274675925924</v>
      </c>
      <c r="E5696" s="18" t="s">
        <v>11</v>
      </c>
      <c r="F5696" s="13" t="s">
        <v>16</v>
      </c>
      <c r="G5696" t="s">
        <v>14</v>
      </c>
      <c r="H5696">
        <v>0</v>
      </c>
      <c r="I5696" s="2"/>
      <c r="J5696" s="4">
        <v>0</v>
      </c>
      <c r="K5696" t="str">
        <f>IF((LEN(relatorio_Ananindeua[[#This Row],[CIF/CPF/CNPJ]])=14),relatorio_Ananindeua[[#This Row],[CIF/CPF/CNPJ]],relatorio_Ananindeua[[#This Row],[Coluna2]])</f>
        <v>53673640000129</v>
      </c>
      <c r="L5696" t="str">
        <f t="shared" si="89"/>
        <v>536******29</v>
      </c>
    </row>
    <row r="5697" spans="1:12" x14ac:dyDescent="0.25">
      <c r="A5697" t="s">
        <v>11096</v>
      </c>
      <c r="B5697" t="s">
        <v>11097</v>
      </c>
      <c r="C5697" t="s">
        <v>32</v>
      </c>
      <c r="D5697" s="1">
        <v>45318.288414351853</v>
      </c>
      <c r="E5697" s="18" t="s">
        <v>11</v>
      </c>
      <c r="F5697" s="13" t="s">
        <v>16</v>
      </c>
      <c r="G5697" t="s">
        <v>14</v>
      </c>
      <c r="H5697">
        <v>0</v>
      </c>
      <c r="I5697" s="2"/>
      <c r="J5697" s="4">
        <v>0</v>
      </c>
      <c r="K5697" t="str">
        <f>IF((LEN(relatorio_Ananindeua[[#This Row],[CIF/CPF/CNPJ]])=14),relatorio_Ananindeua[[#This Row],[CIF/CPF/CNPJ]],relatorio_Ananindeua[[#This Row],[Coluna2]])</f>
        <v>53673748000111</v>
      </c>
      <c r="L5697" t="str">
        <f t="shared" si="89"/>
        <v>536******11</v>
      </c>
    </row>
    <row r="5698" spans="1:12" x14ac:dyDescent="0.25">
      <c r="A5698" t="s">
        <v>11120</v>
      </c>
      <c r="B5698" t="s">
        <v>11121</v>
      </c>
      <c r="C5698" t="s">
        <v>32</v>
      </c>
      <c r="D5698" s="1">
        <v>45318.288414351853</v>
      </c>
      <c r="E5698" s="18" t="s">
        <v>11</v>
      </c>
      <c r="F5698" s="13" t="s">
        <v>16</v>
      </c>
      <c r="G5698" t="s">
        <v>14</v>
      </c>
      <c r="H5698">
        <v>0</v>
      </c>
      <c r="I5698" s="2"/>
      <c r="J5698" s="4">
        <v>0</v>
      </c>
      <c r="K5698" t="str">
        <f>IF((LEN(relatorio_Ananindeua[[#This Row],[CIF/CPF/CNPJ]])=14),relatorio_Ananindeua[[#This Row],[CIF/CPF/CNPJ]],relatorio_Ananindeua[[#This Row],[Coluna2]])</f>
        <v>53678158000181</v>
      </c>
      <c r="L5698" t="str">
        <f t="shared" si="89"/>
        <v>536******81</v>
      </c>
    </row>
    <row r="5699" spans="1:12" x14ac:dyDescent="0.25">
      <c r="A5699" t="s">
        <v>11080</v>
      </c>
      <c r="B5699" t="s">
        <v>11081</v>
      </c>
      <c r="C5699" t="s">
        <v>32</v>
      </c>
      <c r="D5699" s="1">
        <v>45318.288460648146</v>
      </c>
      <c r="E5699" s="18" t="s">
        <v>11</v>
      </c>
      <c r="F5699" s="13" t="s">
        <v>16</v>
      </c>
      <c r="G5699" t="s">
        <v>14</v>
      </c>
      <c r="H5699">
        <v>0</v>
      </c>
      <c r="I5699" s="2"/>
      <c r="J5699" s="4">
        <v>0</v>
      </c>
      <c r="K5699" t="str">
        <f>IF((LEN(relatorio_Ananindeua[[#This Row],[CIF/CPF/CNPJ]])=14),relatorio_Ananindeua[[#This Row],[CIF/CPF/CNPJ]],relatorio_Ananindeua[[#This Row],[Coluna2]])</f>
        <v>53668013000108</v>
      </c>
      <c r="L5699" t="str">
        <f t="shared" si="89"/>
        <v>536******08</v>
      </c>
    </row>
    <row r="5700" spans="1:12" x14ac:dyDescent="0.25">
      <c r="A5700" t="s">
        <v>5358</v>
      </c>
      <c r="B5700" t="s">
        <v>5359</v>
      </c>
      <c r="C5700" t="s">
        <v>34</v>
      </c>
      <c r="D5700" s="1">
        <v>45318.288530092592</v>
      </c>
      <c r="E5700" s="18" t="s">
        <v>11</v>
      </c>
      <c r="F5700" s="13" t="s">
        <v>16</v>
      </c>
      <c r="G5700" t="s">
        <v>14</v>
      </c>
      <c r="H5700">
        <v>0</v>
      </c>
      <c r="I5700" s="2"/>
      <c r="J5700" s="4">
        <v>0</v>
      </c>
      <c r="K5700" t="str">
        <f>IF((LEN(relatorio_Ananindeua[[#This Row],[CIF/CPF/CNPJ]])=14),relatorio_Ananindeua[[#This Row],[CIF/CPF/CNPJ]],relatorio_Ananindeua[[#This Row],[Coluna2]])</f>
        <v>41455292000134</v>
      </c>
      <c r="L5700" t="str">
        <f t="shared" si="89"/>
        <v>414******34</v>
      </c>
    </row>
    <row r="5701" spans="1:12" x14ac:dyDescent="0.25">
      <c r="A5701" t="s">
        <v>11122</v>
      </c>
      <c r="B5701" t="s">
        <v>11123</v>
      </c>
      <c r="C5701" t="s">
        <v>32</v>
      </c>
      <c r="D5701" s="1">
        <v>45318.295439814814</v>
      </c>
      <c r="E5701" s="18" t="s">
        <v>11</v>
      </c>
      <c r="F5701" s="13" t="s">
        <v>16</v>
      </c>
      <c r="G5701" t="s">
        <v>14</v>
      </c>
      <c r="H5701">
        <v>0</v>
      </c>
      <c r="I5701" s="2"/>
      <c r="J5701" s="4">
        <v>0</v>
      </c>
      <c r="K5701" t="str">
        <f>IF((LEN(relatorio_Ananindeua[[#This Row],[CIF/CPF/CNPJ]])=14),relatorio_Ananindeua[[#This Row],[CIF/CPF/CNPJ]],relatorio_Ananindeua[[#This Row],[Coluna2]])</f>
        <v>53678510000189</v>
      </c>
      <c r="L5701" t="str">
        <f t="shared" si="89"/>
        <v>536******89</v>
      </c>
    </row>
    <row r="5702" spans="1:12" x14ac:dyDescent="0.25">
      <c r="A5702" t="s">
        <v>11070</v>
      </c>
      <c r="B5702" t="s">
        <v>11071</v>
      </c>
      <c r="C5702" t="s">
        <v>32</v>
      </c>
      <c r="D5702" s="1">
        <v>45318.30232638889</v>
      </c>
      <c r="E5702" s="18" t="s">
        <v>11</v>
      </c>
      <c r="F5702" s="13" t="s">
        <v>16</v>
      </c>
      <c r="G5702" t="s">
        <v>14</v>
      </c>
      <c r="H5702">
        <v>0</v>
      </c>
      <c r="I5702" s="2"/>
      <c r="J5702" s="4">
        <v>0</v>
      </c>
      <c r="K5702" t="str">
        <f>IF((LEN(relatorio_Ananindeua[[#This Row],[CIF/CPF/CNPJ]])=14),relatorio_Ananindeua[[#This Row],[CIF/CPF/CNPJ]],relatorio_Ananindeua[[#This Row],[Coluna2]])</f>
        <v>53666082000174</v>
      </c>
      <c r="L5702" t="str">
        <f t="shared" si="89"/>
        <v>536******74</v>
      </c>
    </row>
    <row r="5703" spans="1:12" x14ac:dyDescent="0.25">
      <c r="A5703" t="s">
        <v>11078</v>
      </c>
      <c r="B5703" t="s">
        <v>11079</v>
      </c>
      <c r="C5703" t="s">
        <v>32</v>
      </c>
      <c r="D5703" s="1">
        <v>45318.302337962959</v>
      </c>
      <c r="E5703" s="18" t="s">
        <v>11</v>
      </c>
      <c r="F5703" s="13" t="s">
        <v>16</v>
      </c>
      <c r="G5703" t="s">
        <v>14</v>
      </c>
      <c r="H5703">
        <v>0</v>
      </c>
      <c r="I5703" s="2"/>
      <c r="J5703" s="4">
        <v>0</v>
      </c>
      <c r="K5703" t="str">
        <f>IF((LEN(relatorio_Ananindeua[[#This Row],[CIF/CPF/CNPJ]])=14),relatorio_Ananindeua[[#This Row],[CIF/CPF/CNPJ]],relatorio_Ananindeua[[#This Row],[Coluna2]])</f>
        <v>53667185000159</v>
      </c>
      <c r="L5703" t="str">
        <f t="shared" si="89"/>
        <v>536******59</v>
      </c>
    </row>
    <row r="5704" spans="1:12" x14ac:dyDescent="0.25">
      <c r="A5704" t="s">
        <v>11124</v>
      </c>
      <c r="B5704" t="s">
        <v>11125</v>
      </c>
      <c r="C5704" t="s">
        <v>32</v>
      </c>
      <c r="D5704" s="1">
        <v>45318.309247685182</v>
      </c>
      <c r="E5704" s="18" t="s">
        <v>11</v>
      </c>
      <c r="F5704" s="13" t="s">
        <v>16</v>
      </c>
      <c r="G5704" t="s">
        <v>14</v>
      </c>
      <c r="H5704">
        <v>0</v>
      </c>
      <c r="I5704" s="2"/>
      <c r="J5704" s="4">
        <v>0</v>
      </c>
      <c r="K5704" t="str">
        <f>IF((LEN(relatorio_Ananindeua[[#This Row],[CIF/CPF/CNPJ]])=14),relatorio_Ananindeua[[#This Row],[CIF/CPF/CNPJ]],relatorio_Ananindeua[[#This Row],[Coluna2]])</f>
        <v>53678966000149</v>
      </c>
      <c r="L5704" t="str">
        <f t="shared" si="89"/>
        <v>536******49</v>
      </c>
    </row>
    <row r="5705" spans="1:12" x14ac:dyDescent="0.25">
      <c r="A5705" t="s">
        <v>11108</v>
      </c>
      <c r="B5705" t="s">
        <v>11109</v>
      </c>
      <c r="C5705" t="s">
        <v>32</v>
      </c>
      <c r="D5705" s="1">
        <v>45318.309282407405</v>
      </c>
      <c r="E5705" s="18" t="s">
        <v>11</v>
      </c>
      <c r="F5705" s="13" t="s">
        <v>16</v>
      </c>
      <c r="G5705" t="s">
        <v>14</v>
      </c>
      <c r="H5705">
        <v>0</v>
      </c>
      <c r="I5705" s="2"/>
      <c r="J5705" s="4">
        <v>0</v>
      </c>
      <c r="K5705" t="str">
        <f>IF((LEN(relatorio_Ananindeua[[#This Row],[CIF/CPF/CNPJ]])=14),relatorio_Ananindeua[[#This Row],[CIF/CPF/CNPJ]],relatorio_Ananindeua[[#This Row],[Coluna2]])</f>
        <v>53676733000107</v>
      </c>
      <c r="L5705" t="str">
        <f t="shared" si="89"/>
        <v>536******07</v>
      </c>
    </row>
    <row r="5706" spans="1:12" x14ac:dyDescent="0.25">
      <c r="A5706" t="s">
        <v>11114</v>
      </c>
      <c r="B5706" t="s">
        <v>11115</v>
      </c>
      <c r="C5706" t="s">
        <v>32</v>
      </c>
      <c r="D5706" s="1">
        <v>45318.309293981481</v>
      </c>
      <c r="E5706" s="18" t="s">
        <v>11</v>
      </c>
      <c r="F5706" s="13" t="s">
        <v>16</v>
      </c>
      <c r="G5706" t="s">
        <v>14</v>
      </c>
      <c r="H5706">
        <v>0</v>
      </c>
      <c r="I5706" s="2"/>
      <c r="J5706" s="4">
        <v>0</v>
      </c>
      <c r="K5706" t="str">
        <f>IF((LEN(relatorio_Ananindeua[[#This Row],[CIF/CPF/CNPJ]])=14),relatorio_Ananindeua[[#This Row],[CIF/CPF/CNPJ]],relatorio_Ananindeua[[#This Row],[Coluna2]])</f>
        <v>53677452000179</v>
      </c>
      <c r="L5706" t="str">
        <f t="shared" si="89"/>
        <v>536******79</v>
      </c>
    </row>
    <row r="5707" spans="1:12" x14ac:dyDescent="0.25">
      <c r="A5707" t="s">
        <v>11112</v>
      </c>
      <c r="B5707" t="s">
        <v>11113</v>
      </c>
      <c r="C5707" t="s">
        <v>32</v>
      </c>
      <c r="D5707" s="1">
        <v>45318.309363425928</v>
      </c>
      <c r="E5707" s="18" t="s">
        <v>11</v>
      </c>
      <c r="F5707" s="13" t="s">
        <v>16</v>
      </c>
      <c r="G5707" t="s">
        <v>14</v>
      </c>
      <c r="H5707">
        <v>0</v>
      </c>
      <c r="I5707" s="2"/>
      <c r="J5707" s="4">
        <v>0</v>
      </c>
      <c r="K5707" t="str">
        <f>IF((LEN(relatorio_Ananindeua[[#This Row],[CIF/CPF/CNPJ]])=14),relatorio_Ananindeua[[#This Row],[CIF/CPF/CNPJ]],relatorio_Ananindeua[[#This Row],[Coluna2]])</f>
        <v>53677013000166</v>
      </c>
      <c r="L5707" t="str">
        <f t="shared" si="89"/>
        <v>536******66</v>
      </c>
    </row>
    <row r="5708" spans="1:12" x14ac:dyDescent="0.25">
      <c r="A5708" t="s">
        <v>5981</v>
      </c>
      <c r="B5708" t="s">
        <v>5982</v>
      </c>
      <c r="C5708" t="s">
        <v>34</v>
      </c>
      <c r="D5708" s="1">
        <v>45319.031469907408</v>
      </c>
      <c r="E5708" s="18" t="s">
        <v>11</v>
      </c>
      <c r="F5708" s="13" t="s">
        <v>16</v>
      </c>
      <c r="G5708" t="s">
        <v>14</v>
      </c>
      <c r="H5708">
        <v>0</v>
      </c>
      <c r="I5708" s="2"/>
      <c r="J5708" s="4">
        <v>0</v>
      </c>
      <c r="K5708" t="str">
        <f>IF((LEN(relatorio_Ananindeua[[#This Row],[CIF/CPF/CNPJ]])=14),relatorio_Ananindeua[[#This Row],[CIF/CPF/CNPJ]],relatorio_Ananindeua[[#This Row],[Coluna2]])</f>
        <v>43535877000190</v>
      </c>
      <c r="L5708" t="str">
        <f t="shared" si="89"/>
        <v>435******90</v>
      </c>
    </row>
    <row r="5709" spans="1:12" x14ac:dyDescent="0.25">
      <c r="A5709" t="s">
        <v>11134</v>
      </c>
      <c r="B5709" t="s">
        <v>11135</v>
      </c>
      <c r="C5709" t="s">
        <v>32</v>
      </c>
      <c r="D5709" s="1">
        <v>45319.038402777776</v>
      </c>
      <c r="E5709" s="18" t="s">
        <v>11</v>
      </c>
      <c r="F5709" s="13" t="s">
        <v>16</v>
      </c>
      <c r="G5709" t="s">
        <v>14</v>
      </c>
      <c r="H5709">
        <v>0</v>
      </c>
      <c r="I5709" s="2"/>
      <c r="J5709" s="4">
        <v>0</v>
      </c>
      <c r="K5709" t="str">
        <f>IF((LEN(relatorio_Ananindeua[[#This Row],[CIF/CPF/CNPJ]])=14),relatorio_Ananindeua[[#This Row],[CIF/CPF/CNPJ]],relatorio_Ananindeua[[#This Row],[Coluna2]])</f>
        <v>53681081000107</v>
      </c>
      <c r="L5709" t="str">
        <f t="shared" si="89"/>
        <v>536******07</v>
      </c>
    </row>
    <row r="5710" spans="1:12" x14ac:dyDescent="0.25">
      <c r="A5710" t="s">
        <v>11132</v>
      </c>
      <c r="B5710" t="s">
        <v>11133</v>
      </c>
      <c r="C5710" t="s">
        <v>32</v>
      </c>
      <c r="D5710" s="1">
        <v>45319.045381944445</v>
      </c>
      <c r="E5710" s="18" t="s">
        <v>11</v>
      </c>
      <c r="F5710" s="13" t="s">
        <v>16</v>
      </c>
      <c r="G5710" t="s">
        <v>14</v>
      </c>
      <c r="H5710">
        <v>0</v>
      </c>
      <c r="I5710" s="2"/>
      <c r="J5710" s="4">
        <v>0</v>
      </c>
      <c r="K5710" t="str">
        <f>IF((LEN(relatorio_Ananindeua[[#This Row],[CIF/CPF/CNPJ]])=14),relatorio_Ananindeua[[#This Row],[CIF/CPF/CNPJ]],relatorio_Ananindeua[[#This Row],[Coluna2]])</f>
        <v>53680391000107</v>
      </c>
      <c r="L5710" t="str">
        <f t="shared" si="89"/>
        <v>536******07</v>
      </c>
    </row>
    <row r="5711" spans="1:12" x14ac:dyDescent="0.25">
      <c r="A5711" t="s">
        <v>11142</v>
      </c>
      <c r="B5711" t="s">
        <v>11143</v>
      </c>
      <c r="C5711" t="s">
        <v>32</v>
      </c>
      <c r="D5711" s="1">
        <v>45319.045451388891</v>
      </c>
      <c r="E5711" s="18" t="s">
        <v>11</v>
      </c>
      <c r="F5711" s="13" t="s">
        <v>16</v>
      </c>
      <c r="G5711" t="s">
        <v>14</v>
      </c>
      <c r="H5711">
        <v>0</v>
      </c>
      <c r="I5711" s="2"/>
      <c r="J5711" s="4">
        <v>0</v>
      </c>
      <c r="K5711" t="str">
        <f>IF((LEN(relatorio_Ananindeua[[#This Row],[CIF/CPF/CNPJ]])=14),relatorio_Ananindeua[[#This Row],[CIF/CPF/CNPJ]],relatorio_Ananindeua[[#This Row],[Coluna2]])</f>
        <v>53683283000180</v>
      </c>
      <c r="L5711" t="str">
        <f t="shared" si="89"/>
        <v>536******80</v>
      </c>
    </row>
    <row r="5712" spans="1:12" x14ac:dyDescent="0.25">
      <c r="A5712" t="s">
        <v>11136</v>
      </c>
      <c r="B5712" t="s">
        <v>11137</v>
      </c>
      <c r="C5712" t="s">
        <v>32</v>
      </c>
      <c r="D5712" s="1">
        <v>45319.052372685182</v>
      </c>
      <c r="E5712" s="18" t="s">
        <v>11</v>
      </c>
      <c r="F5712" s="13" t="s">
        <v>16</v>
      </c>
      <c r="G5712" t="s">
        <v>14</v>
      </c>
      <c r="H5712">
        <v>0</v>
      </c>
      <c r="I5712" s="2"/>
      <c r="J5712" s="4">
        <v>0</v>
      </c>
      <c r="K5712" t="str">
        <f>IF((LEN(relatorio_Ananindeua[[#This Row],[CIF/CPF/CNPJ]])=14),relatorio_Ananindeua[[#This Row],[CIF/CPF/CNPJ]],relatorio_Ananindeua[[#This Row],[Coluna2]])</f>
        <v>53681587000108</v>
      </c>
      <c r="L5712" t="str">
        <f t="shared" si="89"/>
        <v>536******08</v>
      </c>
    </row>
    <row r="5713" spans="1:12" x14ac:dyDescent="0.25">
      <c r="A5713" t="s">
        <v>11138</v>
      </c>
      <c r="B5713" t="s">
        <v>11139</v>
      </c>
      <c r="C5713" t="s">
        <v>32</v>
      </c>
      <c r="D5713" s="1">
        <v>45319.059317129628</v>
      </c>
      <c r="E5713" s="18" t="s">
        <v>11</v>
      </c>
      <c r="F5713" s="13" t="s">
        <v>16</v>
      </c>
      <c r="G5713" t="s">
        <v>14</v>
      </c>
      <c r="H5713">
        <v>0</v>
      </c>
      <c r="I5713" s="2"/>
      <c r="J5713" s="4">
        <v>0</v>
      </c>
      <c r="K5713" t="str">
        <f>IF((LEN(relatorio_Ananindeua[[#This Row],[CIF/CPF/CNPJ]])=14),relatorio_Ananindeua[[#This Row],[CIF/CPF/CNPJ]],relatorio_Ananindeua[[#This Row],[Coluna2]])</f>
        <v>53683073000191</v>
      </c>
      <c r="L5713" t="str">
        <f t="shared" si="89"/>
        <v>536******91</v>
      </c>
    </row>
    <row r="5714" spans="1:12" x14ac:dyDescent="0.25">
      <c r="A5714" t="s">
        <v>11128</v>
      </c>
      <c r="B5714" t="s">
        <v>11129</v>
      </c>
      <c r="C5714" t="s">
        <v>32</v>
      </c>
      <c r="D5714" s="1">
        <v>45319.05940972222</v>
      </c>
      <c r="E5714" s="18" t="s">
        <v>11</v>
      </c>
      <c r="F5714" s="13" t="s">
        <v>16</v>
      </c>
      <c r="G5714" t="s">
        <v>14</v>
      </c>
      <c r="H5714">
        <v>0</v>
      </c>
      <c r="I5714" s="2"/>
      <c r="J5714" s="4">
        <v>0</v>
      </c>
      <c r="K5714" t="str">
        <f>IF((LEN(relatorio_Ananindeua[[#This Row],[CIF/CPF/CNPJ]])=14),relatorio_Ananindeua[[#This Row],[CIF/CPF/CNPJ]],relatorio_Ananindeua[[#This Row],[Coluna2]])</f>
        <v>53680155000182</v>
      </c>
      <c r="L5714" t="str">
        <f t="shared" ref="L5714:L5777" si="90">_xlfn.CONCAT(LEFT(A5714,3),REPT("*",6),RIGHT(A5714,2))</f>
        <v>536******82</v>
      </c>
    </row>
    <row r="5715" spans="1:12" x14ac:dyDescent="0.25">
      <c r="A5715" t="s">
        <v>11130</v>
      </c>
      <c r="B5715" t="s">
        <v>11131</v>
      </c>
      <c r="C5715" t="s">
        <v>32</v>
      </c>
      <c r="D5715" s="1">
        <v>45319.059421296297</v>
      </c>
      <c r="E5715" s="18" t="s">
        <v>11</v>
      </c>
      <c r="F5715" s="13" t="s">
        <v>16</v>
      </c>
      <c r="G5715" t="s">
        <v>14</v>
      </c>
      <c r="H5715">
        <v>0</v>
      </c>
      <c r="I5715" s="2"/>
      <c r="J5715" s="4">
        <v>0</v>
      </c>
      <c r="K5715" t="str">
        <f>IF((LEN(relatorio_Ananindeua[[#This Row],[CIF/CPF/CNPJ]])=14),relatorio_Ananindeua[[#This Row],[CIF/CPF/CNPJ]],relatorio_Ananindeua[[#This Row],[Coluna2]])</f>
        <v>53680381000163</v>
      </c>
      <c r="L5715" t="str">
        <f t="shared" si="90"/>
        <v>536******63</v>
      </c>
    </row>
    <row r="5716" spans="1:12" x14ac:dyDescent="0.25">
      <c r="A5716" t="s">
        <v>11140</v>
      </c>
      <c r="B5716" t="s">
        <v>11141</v>
      </c>
      <c r="C5716" t="s">
        <v>32</v>
      </c>
      <c r="D5716" s="1">
        <v>45319.059421296297</v>
      </c>
      <c r="E5716" s="18" t="s">
        <v>11</v>
      </c>
      <c r="F5716" s="13" t="s">
        <v>16</v>
      </c>
      <c r="G5716" t="s">
        <v>14</v>
      </c>
      <c r="H5716">
        <v>0</v>
      </c>
      <c r="I5716" s="2"/>
      <c r="J5716" s="4">
        <v>0</v>
      </c>
      <c r="K5716" t="str">
        <f>IF((LEN(relatorio_Ananindeua[[#This Row],[CIF/CPF/CNPJ]])=14),relatorio_Ananindeua[[#This Row],[CIF/CPF/CNPJ]],relatorio_Ananindeua[[#This Row],[Coluna2]])</f>
        <v>53683178000140</v>
      </c>
      <c r="L5716" t="str">
        <f t="shared" si="90"/>
        <v>536******40</v>
      </c>
    </row>
    <row r="5717" spans="1:12" x14ac:dyDescent="0.25">
      <c r="A5717" t="s">
        <v>11126</v>
      </c>
      <c r="B5717" t="s">
        <v>11127</v>
      </c>
      <c r="C5717" t="s">
        <v>32</v>
      </c>
      <c r="D5717" s="1">
        <v>45319.059432870374</v>
      </c>
      <c r="E5717" s="18" t="s">
        <v>11</v>
      </c>
      <c r="F5717" s="13" t="s">
        <v>16</v>
      </c>
      <c r="G5717" t="s">
        <v>14</v>
      </c>
      <c r="H5717">
        <v>0</v>
      </c>
      <c r="I5717" s="2"/>
      <c r="J5717" s="4">
        <v>0</v>
      </c>
      <c r="K5717" t="str">
        <f>IF((LEN(relatorio_Ananindeua[[#This Row],[CIF/CPF/CNPJ]])=14),relatorio_Ananindeua[[#This Row],[CIF/CPF/CNPJ]],relatorio_Ananindeua[[#This Row],[Coluna2]])</f>
        <v>53679798000106</v>
      </c>
      <c r="L5717" t="str">
        <f t="shared" si="90"/>
        <v>536******06</v>
      </c>
    </row>
    <row r="5718" spans="1:12" x14ac:dyDescent="0.25">
      <c r="A5718" t="s">
        <v>11144</v>
      </c>
      <c r="B5718" t="s">
        <v>11145</v>
      </c>
      <c r="C5718" t="s">
        <v>32</v>
      </c>
      <c r="D5718" s="1">
        <v>45319.323136574072</v>
      </c>
      <c r="E5718" s="18" t="s">
        <v>11</v>
      </c>
      <c r="F5718" s="13" t="s">
        <v>16</v>
      </c>
      <c r="G5718" t="s">
        <v>14</v>
      </c>
      <c r="H5718">
        <v>0</v>
      </c>
      <c r="I5718" s="2"/>
      <c r="J5718" s="4">
        <v>0</v>
      </c>
      <c r="K5718" t="str">
        <f>IF((LEN(relatorio_Ananindeua[[#This Row],[CIF/CPF/CNPJ]])=14),relatorio_Ananindeua[[#This Row],[CIF/CPF/CNPJ]],relatorio_Ananindeua[[#This Row],[Coluna2]])</f>
        <v>53683750000171</v>
      </c>
      <c r="L5718" t="str">
        <f t="shared" si="90"/>
        <v>536******71</v>
      </c>
    </row>
    <row r="5719" spans="1:12" x14ac:dyDescent="0.25">
      <c r="A5719" t="s">
        <v>13467</v>
      </c>
      <c r="B5719" t="s">
        <v>13466</v>
      </c>
      <c r="C5719" t="s">
        <v>21</v>
      </c>
      <c r="D5719" s="1">
        <v>45320</v>
      </c>
      <c r="E5719" s="18" t="s">
        <v>11</v>
      </c>
      <c r="F5719" s="13" t="s">
        <v>19</v>
      </c>
      <c r="G5719" t="s">
        <v>13496</v>
      </c>
      <c r="H5719">
        <v>0</v>
      </c>
      <c r="I5719" s="2"/>
      <c r="J5719" s="4">
        <v>1055.03</v>
      </c>
      <c r="K5719" t="str">
        <f>IF((LEN(relatorio_Ananindeua[[#This Row],[CIF/CPF/CNPJ]])=14),relatorio_Ananindeua[[#This Row],[CIF/CPF/CNPJ]],relatorio_Ananindeua[[#This Row],[Coluna2]])</f>
        <v>60975737005978</v>
      </c>
      <c r="L5719" t="str">
        <f t="shared" si="90"/>
        <v>609******78</v>
      </c>
    </row>
    <row r="5720" spans="1:12" x14ac:dyDescent="0.25">
      <c r="A5720" t="s">
        <v>13482</v>
      </c>
      <c r="B5720" t="s">
        <v>13481</v>
      </c>
      <c r="C5720" t="s">
        <v>21</v>
      </c>
      <c r="D5720" s="1">
        <v>45320</v>
      </c>
      <c r="E5720" s="18" t="s">
        <v>11</v>
      </c>
      <c r="F5720" s="13" t="s">
        <v>19</v>
      </c>
      <c r="G5720" t="s">
        <v>13496</v>
      </c>
      <c r="H5720">
        <v>0</v>
      </c>
      <c r="I5720" s="2"/>
      <c r="J5720" s="4">
        <v>19335.060000000001</v>
      </c>
      <c r="K5720" t="str">
        <f>IF((LEN(relatorio_Ananindeua[[#This Row],[CIF/CPF/CNPJ]])=14),relatorio_Ananindeua[[#This Row],[CIF/CPF/CNPJ]],relatorio_Ananindeua[[#This Row],[Coluna2]])</f>
        <v>83367326007000</v>
      </c>
      <c r="L5720" t="str">
        <f t="shared" si="90"/>
        <v>833******00</v>
      </c>
    </row>
    <row r="5721" spans="1:12" x14ac:dyDescent="0.25">
      <c r="A5721" t="s">
        <v>13483</v>
      </c>
      <c r="B5721" t="s">
        <v>13481</v>
      </c>
      <c r="C5721" t="s">
        <v>21</v>
      </c>
      <c r="D5721" s="1">
        <v>45320</v>
      </c>
      <c r="E5721" s="18" t="s">
        <v>11</v>
      </c>
      <c r="F5721" s="13" t="s">
        <v>19</v>
      </c>
      <c r="G5721" t="s">
        <v>13496</v>
      </c>
      <c r="H5721">
        <v>0</v>
      </c>
      <c r="I5721" s="2"/>
      <c r="J5721" s="4">
        <v>26483.67</v>
      </c>
      <c r="K5721" t="str">
        <f>IF((LEN(relatorio_Ananindeua[[#This Row],[CIF/CPF/CNPJ]])=14),relatorio_Ananindeua[[#This Row],[CIF/CPF/CNPJ]],relatorio_Ananindeua[[#This Row],[Coluna2]])</f>
        <v>83367326011547</v>
      </c>
      <c r="L5721" t="str">
        <f t="shared" si="90"/>
        <v>833******47</v>
      </c>
    </row>
    <row r="5722" spans="1:12" x14ac:dyDescent="0.25">
      <c r="A5722" t="s">
        <v>11150</v>
      </c>
      <c r="B5722" t="s">
        <v>11151</v>
      </c>
      <c r="C5722" t="s">
        <v>32</v>
      </c>
      <c r="D5722" s="1">
        <v>45320.295601851853</v>
      </c>
      <c r="E5722" s="18" t="s">
        <v>11</v>
      </c>
      <c r="F5722" s="13" t="s">
        <v>16</v>
      </c>
      <c r="G5722" t="s">
        <v>14</v>
      </c>
      <c r="H5722">
        <v>0</v>
      </c>
      <c r="I5722" s="2"/>
      <c r="J5722" s="4">
        <v>0</v>
      </c>
      <c r="K5722" t="str">
        <f>IF((LEN(relatorio_Ananindeua[[#This Row],[CIF/CPF/CNPJ]])=14),relatorio_Ananindeua[[#This Row],[CIF/CPF/CNPJ]],relatorio_Ananindeua[[#This Row],[Coluna2]])</f>
        <v>53684960000184</v>
      </c>
      <c r="L5722" t="str">
        <f t="shared" si="90"/>
        <v>536******84</v>
      </c>
    </row>
    <row r="5723" spans="1:12" x14ac:dyDescent="0.25">
      <c r="A5723" t="s">
        <v>11148</v>
      </c>
      <c r="B5723" t="s">
        <v>11149</v>
      </c>
      <c r="C5723" t="s">
        <v>32</v>
      </c>
      <c r="D5723" s="1">
        <v>45320.295648148145</v>
      </c>
      <c r="E5723" s="18" t="s">
        <v>11</v>
      </c>
      <c r="F5723" s="13" t="s">
        <v>16</v>
      </c>
      <c r="G5723" t="s">
        <v>14</v>
      </c>
      <c r="H5723">
        <v>0</v>
      </c>
      <c r="I5723" s="2"/>
      <c r="J5723" s="4">
        <v>0</v>
      </c>
      <c r="K5723" t="str">
        <f>IF((LEN(relatorio_Ananindeua[[#This Row],[CIF/CPF/CNPJ]])=14),relatorio_Ananindeua[[#This Row],[CIF/CPF/CNPJ]],relatorio_Ananindeua[[#This Row],[Coluna2]])</f>
        <v>53684699000112</v>
      </c>
      <c r="L5723" t="str">
        <f t="shared" si="90"/>
        <v>536******12</v>
      </c>
    </row>
    <row r="5724" spans="1:12" x14ac:dyDescent="0.25">
      <c r="A5724" t="s">
        <v>9322</v>
      </c>
      <c r="B5724" t="s">
        <v>9323</v>
      </c>
      <c r="C5724" t="s">
        <v>34</v>
      </c>
      <c r="D5724" s="1">
        <v>45320.295717592591</v>
      </c>
      <c r="E5724" s="18" t="s">
        <v>11</v>
      </c>
      <c r="F5724" s="13" t="s">
        <v>16</v>
      </c>
      <c r="G5724" t="s">
        <v>14</v>
      </c>
      <c r="H5724">
        <v>0</v>
      </c>
      <c r="I5724" s="2"/>
      <c r="J5724" s="4">
        <v>0</v>
      </c>
      <c r="K5724" t="str">
        <f>IF((LEN(relatorio_Ananindeua[[#This Row],[CIF/CPF/CNPJ]])=14),relatorio_Ananindeua[[#This Row],[CIF/CPF/CNPJ]],relatorio_Ananindeua[[#This Row],[Coluna2]])</f>
        <v>51190683000128</v>
      </c>
      <c r="L5724" t="str">
        <f t="shared" si="90"/>
        <v>511******28</v>
      </c>
    </row>
    <row r="5725" spans="1:12" x14ac:dyDescent="0.25">
      <c r="A5725" t="s">
        <v>11160</v>
      </c>
      <c r="B5725" t="s">
        <v>11161</v>
      </c>
      <c r="C5725" t="s">
        <v>32</v>
      </c>
      <c r="D5725" s="1">
        <v>45320.295729166668</v>
      </c>
      <c r="E5725" s="18" t="s">
        <v>11</v>
      </c>
      <c r="F5725" s="13" t="s">
        <v>16</v>
      </c>
      <c r="G5725" t="s">
        <v>14</v>
      </c>
      <c r="H5725">
        <v>0</v>
      </c>
      <c r="I5725" s="2"/>
      <c r="J5725" s="4">
        <v>0</v>
      </c>
      <c r="K5725" t="str">
        <f>IF((LEN(relatorio_Ananindeua[[#This Row],[CIF/CPF/CNPJ]])=14),relatorio_Ananindeua[[#This Row],[CIF/CPF/CNPJ]],relatorio_Ananindeua[[#This Row],[Coluna2]])</f>
        <v>53687543000195</v>
      </c>
      <c r="L5725" t="str">
        <f t="shared" si="90"/>
        <v>536******95</v>
      </c>
    </row>
    <row r="5726" spans="1:12" x14ac:dyDescent="0.25">
      <c r="A5726" t="s">
        <v>3392</v>
      </c>
      <c r="B5726" t="s">
        <v>3393</v>
      </c>
      <c r="C5726" t="s">
        <v>34</v>
      </c>
      <c r="D5726" s="1">
        <v>45320.295740740738</v>
      </c>
      <c r="E5726" s="18" t="s">
        <v>11</v>
      </c>
      <c r="F5726" s="13" t="s">
        <v>16</v>
      </c>
      <c r="G5726" t="s">
        <v>14</v>
      </c>
      <c r="H5726">
        <v>0</v>
      </c>
      <c r="I5726" s="2"/>
      <c r="J5726" s="4">
        <v>0</v>
      </c>
      <c r="K5726" t="str">
        <f>IF((LEN(relatorio_Ananindeua[[#This Row],[CIF/CPF/CNPJ]])=14),relatorio_Ananindeua[[#This Row],[CIF/CPF/CNPJ]],relatorio_Ananindeua[[#This Row],[Coluna2]])</f>
        <v>33413582000197</v>
      </c>
      <c r="L5726" t="str">
        <f t="shared" si="90"/>
        <v>334******97</v>
      </c>
    </row>
    <row r="5727" spans="1:12" x14ac:dyDescent="0.25">
      <c r="A5727" t="s">
        <v>11152</v>
      </c>
      <c r="B5727" t="s">
        <v>11153</v>
      </c>
      <c r="C5727" t="s">
        <v>32</v>
      </c>
      <c r="D5727" s="1">
        <v>45320.295740740738</v>
      </c>
      <c r="E5727" s="18" t="s">
        <v>11</v>
      </c>
      <c r="F5727" s="13" t="s">
        <v>16</v>
      </c>
      <c r="G5727" t="s">
        <v>14</v>
      </c>
      <c r="H5727">
        <v>0</v>
      </c>
      <c r="I5727" s="2"/>
      <c r="J5727" s="4">
        <v>0</v>
      </c>
      <c r="K5727" t="str">
        <f>IF((LEN(relatorio_Ananindeua[[#This Row],[CIF/CPF/CNPJ]])=14),relatorio_Ananindeua[[#This Row],[CIF/CPF/CNPJ]],relatorio_Ananindeua[[#This Row],[Coluna2]])</f>
        <v>53685414000168</v>
      </c>
      <c r="L5727" t="str">
        <f t="shared" si="90"/>
        <v>536******68</v>
      </c>
    </row>
    <row r="5728" spans="1:12" x14ac:dyDescent="0.25">
      <c r="A5728" t="s">
        <v>11146</v>
      </c>
      <c r="B5728" t="s">
        <v>11147</v>
      </c>
      <c r="C5728" t="s">
        <v>32</v>
      </c>
      <c r="D5728" s="1">
        <v>45320.295775462961</v>
      </c>
      <c r="E5728" s="18" t="s">
        <v>11</v>
      </c>
      <c r="F5728" s="13" t="s">
        <v>16</v>
      </c>
      <c r="G5728" t="s">
        <v>14</v>
      </c>
      <c r="H5728">
        <v>0</v>
      </c>
      <c r="I5728" s="2"/>
      <c r="J5728" s="4">
        <v>0</v>
      </c>
      <c r="K5728" t="str">
        <f>IF((LEN(relatorio_Ananindeua[[#This Row],[CIF/CPF/CNPJ]])=14),relatorio_Ananindeua[[#This Row],[CIF/CPF/CNPJ]],relatorio_Ananindeua[[#This Row],[Coluna2]])</f>
        <v>53684198000136</v>
      </c>
      <c r="L5728" t="str">
        <f t="shared" si="90"/>
        <v>536******36</v>
      </c>
    </row>
    <row r="5729" spans="1:12" x14ac:dyDescent="0.25">
      <c r="A5729" t="s">
        <v>11154</v>
      </c>
      <c r="B5729" t="s">
        <v>11155</v>
      </c>
      <c r="C5729" t="s">
        <v>32</v>
      </c>
      <c r="D5729" s="1">
        <v>45320.295787037037</v>
      </c>
      <c r="E5729" s="18" t="s">
        <v>11</v>
      </c>
      <c r="F5729" s="13" t="s">
        <v>16</v>
      </c>
      <c r="G5729" t="s">
        <v>14</v>
      </c>
      <c r="H5729">
        <v>0</v>
      </c>
      <c r="I5729" s="2"/>
      <c r="J5729" s="4">
        <v>0</v>
      </c>
      <c r="K5729" t="str">
        <f>IF((LEN(relatorio_Ananindeua[[#This Row],[CIF/CPF/CNPJ]])=14),relatorio_Ananindeua[[#This Row],[CIF/CPF/CNPJ]],relatorio_Ananindeua[[#This Row],[Coluna2]])</f>
        <v>53686048000161</v>
      </c>
      <c r="L5729" t="str">
        <f t="shared" si="90"/>
        <v>536******61</v>
      </c>
    </row>
    <row r="5730" spans="1:12" x14ac:dyDescent="0.25">
      <c r="A5730" t="s">
        <v>5030</v>
      </c>
      <c r="B5730" t="s">
        <v>5031</v>
      </c>
      <c r="C5730" t="s">
        <v>34</v>
      </c>
      <c r="D5730" s="1">
        <v>45320.295798611114</v>
      </c>
      <c r="E5730" s="18" t="s">
        <v>11</v>
      </c>
      <c r="F5730" s="13" t="s">
        <v>16</v>
      </c>
      <c r="G5730" t="s">
        <v>14</v>
      </c>
      <c r="H5730">
        <v>0</v>
      </c>
      <c r="I5730" s="2"/>
      <c r="J5730" s="4">
        <v>0</v>
      </c>
      <c r="K5730" t="str">
        <f>IF((LEN(relatorio_Ananindeua[[#This Row],[CIF/CPF/CNPJ]])=14),relatorio_Ananindeua[[#This Row],[CIF/CPF/CNPJ]],relatorio_Ananindeua[[#This Row],[Coluna2]])</f>
        <v>40402126000107</v>
      </c>
      <c r="L5730" t="str">
        <f t="shared" si="90"/>
        <v>404******07</v>
      </c>
    </row>
    <row r="5731" spans="1:12" x14ac:dyDescent="0.25">
      <c r="A5731" t="s">
        <v>11158</v>
      </c>
      <c r="B5731" t="s">
        <v>11159</v>
      </c>
      <c r="C5731" t="s">
        <v>32</v>
      </c>
      <c r="D5731" s="1">
        <v>45320.295868055553</v>
      </c>
      <c r="E5731" s="18" t="s">
        <v>11</v>
      </c>
      <c r="F5731" s="13" t="s">
        <v>16</v>
      </c>
      <c r="G5731" t="s">
        <v>14</v>
      </c>
      <c r="H5731">
        <v>0</v>
      </c>
      <c r="I5731" s="2"/>
      <c r="J5731" s="4">
        <v>0</v>
      </c>
      <c r="K5731" t="str">
        <f>IF((LEN(relatorio_Ananindeua[[#This Row],[CIF/CPF/CNPJ]])=14),relatorio_Ananindeua[[#This Row],[CIF/CPF/CNPJ]],relatorio_Ananindeua[[#This Row],[Coluna2]])</f>
        <v>53686533000135</v>
      </c>
      <c r="L5731" t="str">
        <f t="shared" si="90"/>
        <v>536******35</v>
      </c>
    </row>
    <row r="5732" spans="1:12" x14ac:dyDescent="0.25">
      <c r="A5732" t="s">
        <v>11156</v>
      </c>
      <c r="B5732" t="s">
        <v>11157</v>
      </c>
      <c r="C5732" t="s">
        <v>32</v>
      </c>
      <c r="D5732" s="1">
        <v>45320.29587962963</v>
      </c>
      <c r="E5732" s="18" t="s">
        <v>11</v>
      </c>
      <c r="F5732" s="13" t="s">
        <v>16</v>
      </c>
      <c r="G5732" t="s">
        <v>14</v>
      </c>
      <c r="H5732">
        <v>0</v>
      </c>
      <c r="I5732" s="2"/>
      <c r="J5732" s="4">
        <v>0</v>
      </c>
      <c r="K5732" t="str">
        <f>IF((LEN(relatorio_Ananindeua[[#This Row],[CIF/CPF/CNPJ]])=14),relatorio_Ananindeua[[#This Row],[CIF/CPF/CNPJ]],relatorio_Ananindeua[[#This Row],[Coluna2]])</f>
        <v>53686201000150</v>
      </c>
      <c r="L5732" t="str">
        <f t="shared" si="90"/>
        <v>536******50</v>
      </c>
    </row>
    <row r="5733" spans="1:12" x14ac:dyDescent="0.25">
      <c r="A5733" t="s">
        <v>11162</v>
      </c>
      <c r="B5733" t="s">
        <v>11163</v>
      </c>
      <c r="C5733" t="s">
        <v>32</v>
      </c>
      <c r="D5733" s="1">
        <v>45320.330185185187</v>
      </c>
      <c r="E5733" s="18" t="s">
        <v>11</v>
      </c>
      <c r="F5733" s="13" t="s">
        <v>16</v>
      </c>
      <c r="G5733" t="s">
        <v>14</v>
      </c>
      <c r="H5733">
        <v>0</v>
      </c>
      <c r="I5733" s="2"/>
      <c r="J5733" s="4">
        <v>0</v>
      </c>
      <c r="K5733" t="str">
        <f>IF((LEN(relatorio_Ananindeua[[#This Row],[CIF/CPF/CNPJ]])=14),relatorio_Ananindeua[[#This Row],[CIF/CPF/CNPJ]],relatorio_Ananindeua[[#This Row],[Coluna2]])</f>
        <v>53687860000101</v>
      </c>
      <c r="L5733" t="str">
        <f t="shared" si="90"/>
        <v>536******01</v>
      </c>
    </row>
    <row r="5734" spans="1:12" x14ac:dyDescent="0.25">
      <c r="A5734" t="s">
        <v>3035</v>
      </c>
      <c r="B5734" t="s">
        <v>3036</v>
      </c>
      <c r="C5734" t="s">
        <v>34</v>
      </c>
      <c r="D5734" s="1">
        <v>45320.330196759256</v>
      </c>
      <c r="E5734" s="18" t="s">
        <v>11</v>
      </c>
      <c r="F5734" s="13" t="s">
        <v>16</v>
      </c>
      <c r="G5734" t="s">
        <v>14</v>
      </c>
      <c r="H5734">
        <v>0</v>
      </c>
      <c r="I5734" s="2"/>
      <c r="J5734" s="4">
        <v>0</v>
      </c>
      <c r="K5734" t="str">
        <f>IF((LEN(relatorio_Ananindeua[[#This Row],[CIF/CPF/CNPJ]])=14),relatorio_Ananindeua[[#This Row],[CIF/CPF/CNPJ]],relatorio_Ananindeua[[#This Row],[Coluna2]])</f>
        <v>31630389000182</v>
      </c>
      <c r="L5734" t="str">
        <f t="shared" si="90"/>
        <v>316******82</v>
      </c>
    </row>
    <row r="5735" spans="1:12" x14ac:dyDescent="0.25">
      <c r="A5735" t="s">
        <v>1490</v>
      </c>
      <c r="B5735" t="s">
        <v>1491</v>
      </c>
      <c r="C5735" t="s">
        <v>17</v>
      </c>
      <c r="D5735" s="1">
        <v>45320.476921296293</v>
      </c>
      <c r="E5735" s="18" t="s">
        <v>11</v>
      </c>
      <c r="F5735" s="13" t="s">
        <v>16</v>
      </c>
      <c r="G5735" t="s">
        <v>14</v>
      </c>
      <c r="H5735">
        <v>0</v>
      </c>
      <c r="I5735" s="2"/>
      <c r="J5735" s="4">
        <v>0</v>
      </c>
      <c r="K5735" t="str">
        <f>IF((LEN(relatorio_Ananindeua[[#This Row],[CIF/CPF/CNPJ]])=14),relatorio_Ananindeua[[#This Row],[CIF/CPF/CNPJ]],relatorio_Ananindeua[[#This Row],[Coluna2]])</f>
        <v>22077908000136</v>
      </c>
      <c r="L5735" t="str">
        <f t="shared" si="90"/>
        <v>220******36</v>
      </c>
    </row>
    <row r="5736" spans="1:12" x14ac:dyDescent="0.25">
      <c r="A5736" t="s">
        <v>956</v>
      </c>
      <c r="B5736" t="s">
        <v>957</v>
      </c>
      <c r="C5736" t="s">
        <v>21</v>
      </c>
      <c r="D5736" s="1">
        <v>45320.502060185187</v>
      </c>
      <c r="E5736" s="18" t="s">
        <v>11</v>
      </c>
      <c r="F5736" s="13" t="s">
        <v>19</v>
      </c>
      <c r="G5736" t="s">
        <v>13496</v>
      </c>
      <c r="H5736">
        <v>0</v>
      </c>
      <c r="I5736" s="2"/>
      <c r="J5736" s="4">
        <v>467.9</v>
      </c>
      <c r="K5736" t="str">
        <f>IF((LEN(relatorio_Ananindeua[[#This Row],[CIF/CPF/CNPJ]])=14),relatorio_Ananindeua[[#This Row],[CIF/CPF/CNPJ]],relatorio_Ananindeua[[#This Row],[Coluna2]])</f>
        <v>17454167000125</v>
      </c>
      <c r="L5736" t="str">
        <f t="shared" si="90"/>
        <v>174******25</v>
      </c>
    </row>
    <row r="5737" spans="1:12" x14ac:dyDescent="0.25">
      <c r="A5737" t="s">
        <v>35</v>
      </c>
      <c r="B5737" t="s">
        <v>36</v>
      </c>
      <c r="C5737" t="s">
        <v>37</v>
      </c>
      <c r="D5737" s="1">
        <v>45320.503923611112</v>
      </c>
      <c r="E5737" s="18" t="s">
        <v>11</v>
      </c>
      <c r="F5737" s="13" t="s">
        <v>16</v>
      </c>
      <c r="G5737" t="s">
        <v>13496</v>
      </c>
      <c r="H5737">
        <v>0</v>
      </c>
      <c r="I5737" s="2"/>
      <c r="J5737" s="4">
        <v>61.16</v>
      </c>
      <c r="K5737" t="str">
        <f>IF((LEN(relatorio_Ananindeua[[#This Row],[CIF/CPF/CNPJ]])=14),relatorio_Ananindeua[[#This Row],[CIF/CPF/CNPJ]],relatorio_Ananindeua[[#This Row],[Coluna2]])</f>
        <v>01440831000147</v>
      </c>
      <c r="L5737" t="str">
        <f t="shared" si="90"/>
        <v>014******47</v>
      </c>
    </row>
    <row r="5738" spans="1:12" x14ac:dyDescent="0.25">
      <c r="A5738" t="s">
        <v>4888</v>
      </c>
      <c r="B5738" t="s">
        <v>4889</v>
      </c>
      <c r="C5738" t="s">
        <v>17</v>
      </c>
      <c r="D5738" s="1">
        <v>45320.515057870369</v>
      </c>
      <c r="E5738" s="18" t="s">
        <v>11</v>
      </c>
      <c r="F5738" s="13" t="s">
        <v>16</v>
      </c>
      <c r="G5738" t="s">
        <v>14</v>
      </c>
      <c r="H5738">
        <v>0</v>
      </c>
      <c r="I5738" s="2"/>
      <c r="J5738" s="4">
        <v>0</v>
      </c>
      <c r="K5738" t="str">
        <f>IF((LEN(relatorio_Ananindeua[[#This Row],[CIF/CPF/CNPJ]])=14),relatorio_Ananindeua[[#This Row],[CIF/CPF/CNPJ]],relatorio_Ananindeua[[#This Row],[Coluna2]])</f>
        <v>39863944000128</v>
      </c>
      <c r="L5738" t="str">
        <f t="shared" si="90"/>
        <v>398******28</v>
      </c>
    </row>
    <row r="5739" spans="1:12" x14ac:dyDescent="0.25">
      <c r="A5739" t="s">
        <v>956</v>
      </c>
      <c r="B5739" t="s">
        <v>957</v>
      </c>
      <c r="C5739" t="s">
        <v>21</v>
      </c>
      <c r="D5739" s="1">
        <v>45320.593333333331</v>
      </c>
      <c r="E5739" s="18" t="s">
        <v>11</v>
      </c>
      <c r="F5739" s="13" t="s">
        <v>19</v>
      </c>
      <c r="G5739" t="s">
        <v>13496</v>
      </c>
      <c r="H5739">
        <v>0</v>
      </c>
      <c r="I5739" s="2"/>
      <c r="J5739" s="4">
        <v>7.5</v>
      </c>
      <c r="K5739" t="str">
        <f>IF((LEN(relatorio_Ananindeua[[#This Row],[CIF/CPF/CNPJ]])=14),relatorio_Ananindeua[[#This Row],[CIF/CPF/CNPJ]],relatorio_Ananindeua[[#This Row],[Coluna2]])</f>
        <v>17454167000125</v>
      </c>
      <c r="L5739" t="str">
        <f t="shared" si="90"/>
        <v>174******25</v>
      </c>
    </row>
    <row r="5740" spans="1:12" x14ac:dyDescent="0.25">
      <c r="A5740" t="s">
        <v>956</v>
      </c>
      <c r="B5740" t="s">
        <v>957</v>
      </c>
      <c r="C5740" t="s">
        <v>21</v>
      </c>
      <c r="D5740" s="1">
        <v>45320.622511574074</v>
      </c>
      <c r="E5740" s="18" t="s">
        <v>11</v>
      </c>
      <c r="F5740" s="13" t="s">
        <v>19</v>
      </c>
      <c r="G5740" t="s">
        <v>13496</v>
      </c>
      <c r="H5740">
        <v>0</v>
      </c>
      <c r="I5740" s="2"/>
      <c r="J5740" s="4">
        <v>45.5</v>
      </c>
      <c r="K5740" t="str">
        <f>IF((LEN(relatorio_Ananindeua[[#This Row],[CIF/CPF/CNPJ]])=14),relatorio_Ananindeua[[#This Row],[CIF/CPF/CNPJ]],relatorio_Ananindeua[[#This Row],[Coluna2]])</f>
        <v>17454167000125</v>
      </c>
      <c r="L5740" t="str">
        <f t="shared" si="90"/>
        <v>174******25</v>
      </c>
    </row>
    <row r="5741" spans="1:12" x14ac:dyDescent="0.25">
      <c r="A5741" t="s">
        <v>5582</v>
      </c>
      <c r="B5741" t="s">
        <v>5583</v>
      </c>
      <c r="C5741" t="s">
        <v>17</v>
      </c>
      <c r="D5741" s="1">
        <v>45320.701898148145</v>
      </c>
      <c r="E5741" s="18" t="s">
        <v>11</v>
      </c>
      <c r="F5741" s="13" t="s">
        <v>16</v>
      </c>
      <c r="G5741" t="s">
        <v>14</v>
      </c>
      <c r="H5741">
        <v>0</v>
      </c>
      <c r="I5741" s="2"/>
      <c r="J5741" s="4">
        <v>0</v>
      </c>
      <c r="K5741" t="str">
        <f>IF((LEN(relatorio_Ananindeua[[#This Row],[CIF/CPF/CNPJ]])=14),relatorio_Ananindeua[[#This Row],[CIF/CPF/CNPJ]],relatorio_Ananindeua[[#This Row],[Coluna2]])</f>
        <v>42177589000148</v>
      </c>
      <c r="L5741" t="str">
        <f t="shared" si="90"/>
        <v>421******48</v>
      </c>
    </row>
    <row r="5742" spans="1:12" x14ac:dyDescent="0.25">
      <c r="A5742" t="s">
        <v>9617</v>
      </c>
      <c r="B5742" t="s">
        <v>9618</v>
      </c>
      <c r="C5742" t="s">
        <v>17</v>
      </c>
      <c r="D5742" s="1">
        <v>45320.750810185185</v>
      </c>
      <c r="E5742" s="18" t="s">
        <v>11</v>
      </c>
      <c r="F5742" s="13" t="s">
        <v>16</v>
      </c>
      <c r="G5742" t="s">
        <v>14</v>
      </c>
      <c r="H5742">
        <v>0</v>
      </c>
      <c r="I5742" s="2"/>
      <c r="J5742" s="4">
        <v>0</v>
      </c>
      <c r="K5742" t="str">
        <f>IF((LEN(relatorio_Ananindeua[[#This Row],[CIF/CPF/CNPJ]])=14),relatorio_Ananindeua[[#This Row],[CIF/CPF/CNPJ]],relatorio_Ananindeua[[#This Row],[Coluna2]])</f>
        <v>51860600000160</v>
      </c>
      <c r="L5742" t="str">
        <f t="shared" si="90"/>
        <v>518******60</v>
      </c>
    </row>
    <row r="5743" spans="1:12" x14ac:dyDescent="0.25">
      <c r="A5743" t="s">
        <v>3712</v>
      </c>
      <c r="B5743" t="s">
        <v>3713</v>
      </c>
      <c r="C5743" t="s">
        <v>20</v>
      </c>
      <c r="D5743" s="1">
        <v>45321</v>
      </c>
      <c r="E5743" s="18" t="s">
        <v>11</v>
      </c>
      <c r="F5743" s="13" t="s">
        <v>19</v>
      </c>
      <c r="G5743" t="s">
        <v>13496</v>
      </c>
      <c r="H5743">
        <v>0</v>
      </c>
      <c r="I5743" s="2"/>
      <c r="J5743" s="4">
        <v>88.23</v>
      </c>
      <c r="K5743" t="str">
        <f>IF((LEN(relatorio_Ananindeua[[#This Row],[CIF/CPF/CNPJ]])=14),relatorio_Ananindeua[[#This Row],[CIF/CPF/CNPJ]],relatorio_Ananindeua[[#This Row],[Coluna2]])</f>
        <v>34644153000193</v>
      </c>
      <c r="L5743" t="str">
        <f t="shared" si="90"/>
        <v>346******93</v>
      </c>
    </row>
    <row r="5744" spans="1:12" x14ac:dyDescent="0.25">
      <c r="A5744" t="s">
        <v>13464</v>
      </c>
      <c r="B5744" t="s">
        <v>13465</v>
      </c>
      <c r="C5744" t="s">
        <v>21</v>
      </c>
      <c r="D5744" s="1">
        <v>45321</v>
      </c>
      <c r="E5744" s="18" t="s">
        <v>11</v>
      </c>
      <c r="F5744" s="13" t="s">
        <v>19</v>
      </c>
      <c r="G5744" t="s">
        <v>13496</v>
      </c>
      <c r="H5744">
        <v>0</v>
      </c>
      <c r="I5744" s="2"/>
      <c r="J5744" s="4">
        <v>22322.47</v>
      </c>
      <c r="K5744" t="str">
        <f>IF((LEN(relatorio_Ananindeua[[#This Row],[CIF/CPF/CNPJ]])=14),relatorio_Ananindeua[[#This Row],[CIF/CPF/CNPJ]],relatorio_Ananindeua[[#This Row],[Coluna2]])</f>
        <v>60916731003390</v>
      </c>
      <c r="L5744" t="str">
        <f t="shared" si="90"/>
        <v>609******90</v>
      </c>
    </row>
    <row r="5745" spans="1:12" x14ac:dyDescent="0.25">
      <c r="A5745" t="s">
        <v>13467</v>
      </c>
      <c r="B5745" t="s">
        <v>13466</v>
      </c>
      <c r="C5745" t="s">
        <v>21</v>
      </c>
      <c r="D5745" s="1">
        <v>45321</v>
      </c>
      <c r="E5745" s="18" t="s">
        <v>11</v>
      </c>
      <c r="F5745" s="13" t="s">
        <v>19</v>
      </c>
      <c r="G5745" t="s">
        <v>13496</v>
      </c>
      <c r="H5745">
        <v>0</v>
      </c>
      <c r="I5745" s="2"/>
      <c r="J5745" s="4">
        <v>32805.82</v>
      </c>
      <c r="K5745" t="str">
        <f>IF((LEN(relatorio_Ananindeua[[#This Row],[CIF/CPF/CNPJ]])=14),relatorio_Ananindeua[[#This Row],[CIF/CPF/CNPJ]],relatorio_Ananindeua[[#This Row],[Coluna2]])</f>
        <v>60975737005978</v>
      </c>
      <c r="L5745" t="str">
        <f t="shared" si="90"/>
        <v>609******78</v>
      </c>
    </row>
    <row r="5746" spans="1:12" x14ac:dyDescent="0.25">
      <c r="A5746" t="s">
        <v>11178</v>
      </c>
      <c r="B5746" t="s">
        <v>11179</v>
      </c>
      <c r="C5746" t="s">
        <v>32</v>
      </c>
      <c r="D5746" s="1">
        <v>45321.034583333334</v>
      </c>
      <c r="E5746" s="18" t="s">
        <v>11</v>
      </c>
      <c r="F5746" s="13" t="s">
        <v>16</v>
      </c>
      <c r="G5746" t="s">
        <v>14</v>
      </c>
      <c r="H5746">
        <v>0</v>
      </c>
      <c r="I5746" s="2"/>
      <c r="J5746" s="4">
        <v>0</v>
      </c>
      <c r="K5746" t="str">
        <f>IF((LEN(relatorio_Ananindeua[[#This Row],[CIF/CPF/CNPJ]])=14),relatorio_Ananindeua[[#This Row],[CIF/CPF/CNPJ]],relatorio_Ananindeua[[#This Row],[Coluna2]])</f>
        <v>53695972000104</v>
      </c>
      <c r="L5746" t="str">
        <f t="shared" si="90"/>
        <v>536******04</v>
      </c>
    </row>
    <row r="5747" spans="1:12" x14ac:dyDescent="0.25">
      <c r="A5747" t="s">
        <v>11200</v>
      </c>
      <c r="B5747" t="s">
        <v>11201</v>
      </c>
      <c r="C5747" t="s">
        <v>32</v>
      </c>
      <c r="D5747" s="1">
        <v>45321.03460648148</v>
      </c>
      <c r="E5747" s="18" t="s">
        <v>11</v>
      </c>
      <c r="F5747" s="13" t="s">
        <v>16</v>
      </c>
      <c r="G5747" t="s">
        <v>14</v>
      </c>
      <c r="H5747">
        <v>0</v>
      </c>
      <c r="I5747" s="2"/>
      <c r="J5747" s="4">
        <v>0</v>
      </c>
      <c r="K5747" t="str">
        <f>IF((LEN(relatorio_Ananindeua[[#This Row],[CIF/CPF/CNPJ]])=14),relatorio_Ananindeua[[#This Row],[CIF/CPF/CNPJ]],relatorio_Ananindeua[[#This Row],[Coluna2]])</f>
        <v>53707552000109</v>
      </c>
      <c r="L5747" t="str">
        <f t="shared" si="90"/>
        <v>537******09</v>
      </c>
    </row>
    <row r="5748" spans="1:12" x14ac:dyDescent="0.25">
      <c r="A5748" t="s">
        <v>3320</v>
      </c>
      <c r="B5748" t="s">
        <v>3321</v>
      </c>
      <c r="C5748" t="s">
        <v>34</v>
      </c>
      <c r="D5748" s="1">
        <v>45321.03465277778</v>
      </c>
      <c r="E5748" s="18" t="s">
        <v>11</v>
      </c>
      <c r="F5748" s="13" t="s">
        <v>16</v>
      </c>
      <c r="G5748" t="s">
        <v>14</v>
      </c>
      <c r="H5748">
        <v>0</v>
      </c>
      <c r="I5748" s="2"/>
      <c r="J5748" s="4">
        <v>0</v>
      </c>
      <c r="K5748" t="str">
        <f>IF((LEN(relatorio_Ananindeua[[#This Row],[CIF/CPF/CNPJ]])=14),relatorio_Ananindeua[[#This Row],[CIF/CPF/CNPJ]],relatorio_Ananindeua[[#This Row],[Coluna2]])</f>
        <v>33066147000133</v>
      </c>
      <c r="L5748" t="str">
        <f t="shared" si="90"/>
        <v>330******33</v>
      </c>
    </row>
    <row r="5749" spans="1:12" x14ac:dyDescent="0.25">
      <c r="A5749" t="s">
        <v>1907</v>
      </c>
      <c r="B5749" t="s">
        <v>1908</v>
      </c>
      <c r="C5749" t="s">
        <v>34</v>
      </c>
      <c r="D5749" s="1">
        <v>45321.048634259256</v>
      </c>
      <c r="E5749" s="18" t="s">
        <v>11</v>
      </c>
      <c r="F5749" s="13" t="s">
        <v>16</v>
      </c>
      <c r="G5749" t="s">
        <v>14</v>
      </c>
      <c r="H5749">
        <v>0</v>
      </c>
      <c r="I5749" s="2"/>
      <c r="J5749" s="4">
        <v>0</v>
      </c>
      <c r="K5749" t="str">
        <f>IF((LEN(relatorio_Ananindeua[[#This Row],[CIF/CPF/CNPJ]])=14),relatorio_Ananindeua[[#This Row],[CIF/CPF/CNPJ]],relatorio_Ananindeua[[#This Row],[Coluna2]])</f>
        <v>25167585000160</v>
      </c>
      <c r="L5749" t="str">
        <f t="shared" si="90"/>
        <v>251******60</v>
      </c>
    </row>
    <row r="5750" spans="1:12" x14ac:dyDescent="0.25">
      <c r="A5750" t="s">
        <v>11184</v>
      </c>
      <c r="B5750" t="s">
        <v>11185</v>
      </c>
      <c r="C5750" t="s">
        <v>32</v>
      </c>
      <c r="D5750" s="1">
        <v>45321.048715277779</v>
      </c>
      <c r="E5750" s="18" t="s">
        <v>11</v>
      </c>
      <c r="F5750" s="13" t="s">
        <v>16</v>
      </c>
      <c r="G5750" t="s">
        <v>14</v>
      </c>
      <c r="H5750">
        <v>0</v>
      </c>
      <c r="I5750" s="2"/>
      <c r="J5750" s="4">
        <v>0</v>
      </c>
      <c r="K5750" t="str">
        <f>IF((LEN(relatorio_Ananindeua[[#This Row],[CIF/CPF/CNPJ]])=14),relatorio_Ananindeua[[#This Row],[CIF/CPF/CNPJ]],relatorio_Ananindeua[[#This Row],[Coluna2]])</f>
        <v>53699601000109</v>
      </c>
      <c r="L5750" t="str">
        <f t="shared" si="90"/>
        <v>536******09</v>
      </c>
    </row>
    <row r="5751" spans="1:12" x14ac:dyDescent="0.25">
      <c r="A5751" t="s">
        <v>11186</v>
      </c>
      <c r="B5751" t="s">
        <v>11187</v>
      </c>
      <c r="C5751" t="s">
        <v>32</v>
      </c>
      <c r="D5751" s="1">
        <v>45321.048715277779</v>
      </c>
      <c r="E5751" s="18" t="s">
        <v>11</v>
      </c>
      <c r="F5751" s="13" t="s">
        <v>16</v>
      </c>
      <c r="G5751" t="s">
        <v>14</v>
      </c>
      <c r="H5751">
        <v>0</v>
      </c>
      <c r="I5751" s="2"/>
      <c r="J5751" s="4">
        <v>0</v>
      </c>
      <c r="K5751" t="str">
        <f>IF((LEN(relatorio_Ananindeua[[#This Row],[CIF/CPF/CNPJ]])=14),relatorio_Ananindeua[[#This Row],[CIF/CPF/CNPJ]],relatorio_Ananindeua[[#This Row],[Coluna2]])</f>
        <v>53699925000139</v>
      </c>
      <c r="L5751" t="str">
        <f t="shared" si="90"/>
        <v>536******39</v>
      </c>
    </row>
    <row r="5752" spans="1:12" x14ac:dyDescent="0.25">
      <c r="A5752" t="s">
        <v>11180</v>
      </c>
      <c r="B5752" t="s">
        <v>11181</v>
      </c>
      <c r="C5752" t="s">
        <v>32</v>
      </c>
      <c r="D5752" s="1">
        <v>45321.055486111109</v>
      </c>
      <c r="E5752" s="18" t="s">
        <v>11</v>
      </c>
      <c r="F5752" s="13" t="s">
        <v>16</v>
      </c>
      <c r="G5752" t="s">
        <v>14</v>
      </c>
      <c r="H5752">
        <v>0</v>
      </c>
      <c r="I5752" s="2"/>
      <c r="J5752" s="4">
        <v>0</v>
      </c>
      <c r="K5752" t="str">
        <f>IF((LEN(relatorio_Ananindeua[[#This Row],[CIF/CPF/CNPJ]])=14),relatorio_Ananindeua[[#This Row],[CIF/CPF/CNPJ]],relatorio_Ananindeua[[#This Row],[Coluna2]])</f>
        <v>53697403000106</v>
      </c>
      <c r="L5752" t="str">
        <f t="shared" si="90"/>
        <v>536******06</v>
      </c>
    </row>
    <row r="5753" spans="1:12" x14ac:dyDescent="0.25">
      <c r="A5753" t="s">
        <v>11198</v>
      </c>
      <c r="B5753" t="s">
        <v>11199</v>
      </c>
      <c r="C5753" t="s">
        <v>32</v>
      </c>
      <c r="D5753" s="1">
        <v>45321.055497685185</v>
      </c>
      <c r="E5753" s="18" t="s">
        <v>11</v>
      </c>
      <c r="F5753" s="13" t="s">
        <v>16</v>
      </c>
      <c r="G5753" t="s">
        <v>14</v>
      </c>
      <c r="H5753">
        <v>0</v>
      </c>
      <c r="I5753" s="2"/>
      <c r="J5753" s="4">
        <v>0</v>
      </c>
      <c r="K5753" t="str">
        <f>IF((LEN(relatorio_Ananindeua[[#This Row],[CIF/CPF/CNPJ]])=14),relatorio_Ananindeua[[#This Row],[CIF/CPF/CNPJ]],relatorio_Ananindeua[[#This Row],[Coluna2]])</f>
        <v>53706961000182</v>
      </c>
      <c r="L5753" t="str">
        <f t="shared" si="90"/>
        <v>537******82</v>
      </c>
    </row>
    <row r="5754" spans="1:12" x14ac:dyDescent="0.25">
      <c r="A5754" t="s">
        <v>9340</v>
      </c>
      <c r="B5754" t="s">
        <v>9341</v>
      </c>
      <c r="C5754" t="s">
        <v>34</v>
      </c>
      <c r="D5754" s="1">
        <v>45321.076261574075</v>
      </c>
      <c r="E5754" s="18" t="s">
        <v>11</v>
      </c>
      <c r="F5754" s="13" t="s">
        <v>16</v>
      </c>
      <c r="G5754" t="s">
        <v>14</v>
      </c>
      <c r="H5754">
        <v>0</v>
      </c>
      <c r="I5754" s="2"/>
      <c r="J5754" s="4">
        <v>0</v>
      </c>
      <c r="K5754" t="str">
        <f>IF((LEN(relatorio_Ananindeua[[#This Row],[CIF/CPF/CNPJ]])=14),relatorio_Ananindeua[[#This Row],[CIF/CPF/CNPJ]],relatorio_Ananindeua[[#This Row],[Coluna2]])</f>
        <v>51207995000105</v>
      </c>
      <c r="L5754" t="str">
        <f t="shared" si="90"/>
        <v>512******05</v>
      </c>
    </row>
    <row r="5755" spans="1:12" x14ac:dyDescent="0.25">
      <c r="A5755" t="s">
        <v>11190</v>
      </c>
      <c r="B5755" t="s">
        <v>11191</v>
      </c>
      <c r="C5755" t="s">
        <v>32</v>
      </c>
      <c r="D5755" s="1">
        <v>45321.076307870368</v>
      </c>
      <c r="E5755" s="18" t="s">
        <v>11</v>
      </c>
      <c r="F5755" s="13" t="s">
        <v>16</v>
      </c>
      <c r="G5755" t="s">
        <v>14</v>
      </c>
      <c r="H5755">
        <v>0</v>
      </c>
      <c r="I5755" s="2"/>
      <c r="J5755" s="4">
        <v>0</v>
      </c>
      <c r="K5755" t="str">
        <f>IF((LEN(relatorio_Ananindeua[[#This Row],[CIF/CPF/CNPJ]])=14),relatorio_Ananindeua[[#This Row],[CIF/CPF/CNPJ]],relatorio_Ananindeua[[#This Row],[Coluna2]])</f>
        <v>53702436000199</v>
      </c>
      <c r="L5755" t="str">
        <f t="shared" si="90"/>
        <v>537******99</v>
      </c>
    </row>
    <row r="5756" spans="1:12" x14ac:dyDescent="0.25">
      <c r="A5756" t="s">
        <v>10884</v>
      </c>
      <c r="B5756" t="s">
        <v>10885</v>
      </c>
      <c r="C5756" t="s">
        <v>34</v>
      </c>
      <c r="D5756" s="1">
        <v>45321.277685185189</v>
      </c>
      <c r="E5756" s="18" t="s">
        <v>11</v>
      </c>
      <c r="F5756" s="13" t="s">
        <v>16</v>
      </c>
      <c r="G5756" t="s">
        <v>14</v>
      </c>
      <c r="H5756">
        <v>0</v>
      </c>
      <c r="I5756" s="2"/>
      <c r="J5756" s="4">
        <v>0</v>
      </c>
      <c r="K5756" t="str">
        <f>IF((LEN(relatorio_Ananindeua[[#This Row],[CIF/CPF/CNPJ]])=14),relatorio_Ananindeua[[#This Row],[CIF/CPF/CNPJ]],relatorio_Ananindeua[[#This Row],[Coluna2]])</f>
        <v>53604995000166</v>
      </c>
      <c r="L5756" t="str">
        <f t="shared" si="90"/>
        <v>536******66</v>
      </c>
    </row>
    <row r="5757" spans="1:12" x14ac:dyDescent="0.25">
      <c r="A5757" t="s">
        <v>11052</v>
      </c>
      <c r="B5757" t="s">
        <v>11053</v>
      </c>
      <c r="C5757" t="s">
        <v>34</v>
      </c>
      <c r="D5757" s="1">
        <v>45321.277696759258</v>
      </c>
      <c r="E5757" s="18" t="s">
        <v>11</v>
      </c>
      <c r="F5757" s="13" t="s">
        <v>16</v>
      </c>
      <c r="G5757" t="s">
        <v>14</v>
      </c>
      <c r="H5757">
        <v>0</v>
      </c>
      <c r="I5757" s="2"/>
      <c r="J5757" s="4">
        <v>0</v>
      </c>
      <c r="K5757" t="str">
        <f>IF((LEN(relatorio_Ananindeua[[#This Row],[CIF/CPF/CNPJ]])=14),relatorio_Ananindeua[[#This Row],[CIF/CPF/CNPJ]],relatorio_Ananindeua[[#This Row],[Coluna2]])</f>
        <v>53659699000162</v>
      </c>
      <c r="L5757" t="str">
        <f t="shared" si="90"/>
        <v>536******62</v>
      </c>
    </row>
    <row r="5758" spans="1:12" x14ac:dyDescent="0.25">
      <c r="A5758" t="s">
        <v>7570</v>
      </c>
      <c r="B5758" t="s">
        <v>7571</v>
      </c>
      <c r="C5758" t="s">
        <v>34</v>
      </c>
      <c r="D5758" s="1">
        <v>45321.277708333335</v>
      </c>
      <c r="E5758" s="18" t="s">
        <v>11</v>
      </c>
      <c r="F5758" s="13" t="s">
        <v>16</v>
      </c>
      <c r="G5758" t="s">
        <v>14</v>
      </c>
      <c r="H5758">
        <v>0</v>
      </c>
      <c r="I5758" s="2"/>
      <c r="J5758" s="4">
        <v>0</v>
      </c>
      <c r="K5758" t="str">
        <f>IF((LEN(relatorio_Ananindeua[[#This Row],[CIF/CPF/CNPJ]])=14),relatorio_Ananindeua[[#This Row],[CIF/CPF/CNPJ]],relatorio_Ananindeua[[#This Row],[Coluna2]])</f>
        <v>47967141000141</v>
      </c>
      <c r="L5758" t="str">
        <f t="shared" si="90"/>
        <v>479******41</v>
      </c>
    </row>
    <row r="5759" spans="1:12" x14ac:dyDescent="0.25">
      <c r="A5759" t="s">
        <v>10816</v>
      </c>
      <c r="B5759" t="s">
        <v>10817</v>
      </c>
      <c r="C5759" t="s">
        <v>34</v>
      </c>
      <c r="D5759" s="1">
        <v>45321.277951388889</v>
      </c>
      <c r="E5759" s="18" t="s">
        <v>11</v>
      </c>
      <c r="F5759" s="13" t="s">
        <v>16</v>
      </c>
      <c r="G5759" t="s">
        <v>14</v>
      </c>
      <c r="H5759">
        <v>0</v>
      </c>
      <c r="I5759" s="2"/>
      <c r="J5759" s="4">
        <v>0</v>
      </c>
      <c r="K5759" t="str">
        <f>IF((LEN(relatorio_Ananindeua[[#This Row],[CIF/CPF/CNPJ]])=14),relatorio_Ananindeua[[#This Row],[CIF/CPF/CNPJ]],relatorio_Ananindeua[[#This Row],[Coluna2]])</f>
        <v>53580140000142</v>
      </c>
      <c r="L5759" t="str">
        <f t="shared" si="90"/>
        <v>535******42</v>
      </c>
    </row>
    <row r="5760" spans="1:12" x14ac:dyDescent="0.25">
      <c r="A5760" t="s">
        <v>11168</v>
      </c>
      <c r="B5760" t="s">
        <v>11169</v>
      </c>
      <c r="C5760" t="s">
        <v>32</v>
      </c>
      <c r="D5760" s="1">
        <v>45321.277986111112</v>
      </c>
      <c r="E5760" s="18" t="s">
        <v>11</v>
      </c>
      <c r="F5760" s="13" t="s">
        <v>16</v>
      </c>
      <c r="G5760" t="s">
        <v>14</v>
      </c>
      <c r="H5760">
        <v>0</v>
      </c>
      <c r="I5760" s="2"/>
      <c r="J5760" s="4">
        <v>0</v>
      </c>
      <c r="K5760" t="str">
        <f>IF((LEN(relatorio_Ananindeua[[#This Row],[CIF/CPF/CNPJ]])=14),relatorio_Ananindeua[[#This Row],[CIF/CPF/CNPJ]],relatorio_Ananindeua[[#This Row],[Coluna2]])</f>
        <v>53692410000107</v>
      </c>
      <c r="L5760" t="str">
        <f t="shared" si="90"/>
        <v>536******07</v>
      </c>
    </row>
    <row r="5761" spans="1:12" x14ac:dyDescent="0.25">
      <c r="A5761" t="s">
        <v>11176</v>
      </c>
      <c r="B5761" t="s">
        <v>11177</v>
      </c>
      <c r="C5761" t="s">
        <v>32</v>
      </c>
      <c r="D5761" s="1">
        <v>45321.284699074073</v>
      </c>
      <c r="E5761" s="18" t="s">
        <v>11</v>
      </c>
      <c r="F5761" s="13" t="s">
        <v>16</v>
      </c>
      <c r="G5761" t="s">
        <v>14</v>
      </c>
      <c r="H5761">
        <v>0</v>
      </c>
      <c r="I5761" s="2"/>
      <c r="J5761" s="4">
        <v>0</v>
      </c>
      <c r="K5761" t="str">
        <f>IF((LEN(relatorio_Ananindeua[[#This Row],[CIF/CPF/CNPJ]])=14),relatorio_Ananindeua[[#This Row],[CIF/CPF/CNPJ]],relatorio_Ananindeua[[#This Row],[Coluna2]])</f>
        <v>53694780000183</v>
      </c>
      <c r="L5761" t="str">
        <f t="shared" si="90"/>
        <v>536******83</v>
      </c>
    </row>
    <row r="5762" spans="1:12" x14ac:dyDescent="0.25">
      <c r="A5762" t="s">
        <v>11188</v>
      </c>
      <c r="B5762" t="s">
        <v>11189</v>
      </c>
      <c r="C5762" t="s">
        <v>32</v>
      </c>
      <c r="D5762" s="1">
        <v>45321.291539351849</v>
      </c>
      <c r="E5762" s="18" t="s">
        <v>11</v>
      </c>
      <c r="F5762" s="13" t="s">
        <v>16</v>
      </c>
      <c r="G5762" t="s">
        <v>14</v>
      </c>
      <c r="H5762">
        <v>0</v>
      </c>
      <c r="I5762" s="2"/>
      <c r="J5762" s="4">
        <v>0</v>
      </c>
      <c r="K5762" t="str">
        <f>IF((LEN(relatorio_Ananindeua[[#This Row],[CIF/CPF/CNPJ]])=14),relatorio_Ananindeua[[#This Row],[CIF/CPF/CNPJ]],relatorio_Ananindeua[[#This Row],[Coluna2]])</f>
        <v>53701094000192</v>
      </c>
      <c r="L5762" t="str">
        <f t="shared" si="90"/>
        <v>537******92</v>
      </c>
    </row>
    <row r="5763" spans="1:12" x14ac:dyDescent="0.25">
      <c r="A5763" t="s">
        <v>11182</v>
      </c>
      <c r="B5763" t="s">
        <v>11183</v>
      </c>
      <c r="C5763" t="s">
        <v>32</v>
      </c>
      <c r="D5763" s="1">
        <v>45321.291550925926</v>
      </c>
      <c r="E5763" s="18" t="s">
        <v>11</v>
      </c>
      <c r="F5763" s="13" t="s">
        <v>16</v>
      </c>
      <c r="G5763" t="s">
        <v>14</v>
      </c>
      <c r="H5763">
        <v>0</v>
      </c>
      <c r="I5763" s="2"/>
      <c r="J5763" s="4">
        <v>0</v>
      </c>
      <c r="K5763" t="str">
        <f>IF((LEN(relatorio_Ananindeua[[#This Row],[CIF/CPF/CNPJ]])=14),relatorio_Ananindeua[[#This Row],[CIF/CPF/CNPJ]],relatorio_Ananindeua[[#This Row],[Coluna2]])</f>
        <v>53698264000127</v>
      </c>
      <c r="L5763" t="str">
        <f t="shared" si="90"/>
        <v>536******27</v>
      </c>
    </row>
    <row r="5764" spans="1:12" x14ac:dyDescent="0.25">
      <c r="A5764" t="s">
        <v>11166</v>
      </c>
      <c r="B5764" t="s">
        <v>11167</v>
      </c>
      <c r="C5764" t="s">
        <v>32</v>
      </c>
      <c r="D5764" s="1">
        <v>45321.291597222225</v>
      </c>
      <c r="E5764" s="18" t="s">
        <v>11</v>
      </c>
      <c r="F5764" s="13" t="s">
        <v>16</v>
      </c>
      <c r="G5764" t="s">
        <v>14</v>
      </c>
      <c r="H5764">
        <v>0</v>
      </c>
      <c r="I5764" s="2"/>
      <c r="J5764" s="4">
        <v>0</v>
      </c>
      <c r="K5764" t="str">
        <f>IF((LEN(relatorio_Ananindeua[[#This Row],[CIF/CPF/CNPJ]])=14),relatorio_Ananindeua[[#This Row],[CIF/CPF/CNPJ]],relatorio_Ananindeua[[#This Row],[Coluna2]])</f>
        <v>53691187000183</v>
      </c>
      <c r="L5764" t="str">
        <f t="shared" si="90"/>
        <v>536******83</v>
      </c>
    </row>
    <row r="5765" spans="1:12" x14ac:dyDescent="0.25">
      <c r="A5765" t="s">
        <v>2260</v>
      </c>
      <c r="B5765" t="s">
        <v>2261</v>
      </c>
      <c r="C5765" t="s">
        <v>34</v>
      </c>
      <c r="D5765" s="1">
        <v>45321.30232638889</v>
      </c>
      <c r="E5765" s="18" t="s">
        <v>11</v>
      </c>
      <c r="F5765" s="13" t="s">
        <v>16</v>
      </c>
      <c r="G5765" t="s">
        <v>14</v>
      </c>
      <c r="H5765">
        <v>0</v>
      </c>
      <c r="I5765" s="2"/>
      <c r="J5765" s="4">
        <v>0</v>
      </c>
      <c r="K5765" t="str">
        <f>IF((LEN(relatorio_Ananindeua[[#This Row],[CIF/CPF/CNPJ]])=14),relatorio_Ananindeua[[#This Row],[CIF/CPF/CNPJ]],relatorio_Ananindeua[[#This Row],[Coluna2]])</f>
        <v>27865402000105</v>
      </c>
      <c r="L5765" t="str">
        <f t="shared" si="90"/>
        <v>278******05</v>
      </c>
    </row>
    <row r="5766" spans="1:12" x14ac:dyDescent="0.25">
      <c r="A5766" t="s">
        <v>6203</v>
      </c>
      <c r="B5766" t="s">
        <v>6204</v>
      </c>
      <c r="C5766" t="s">
        <v>34</v>
      </c>
      <c r="D5766" s="1">
        <v>45321.302395833336</v>
      </c>
      <c r="E5766" s="18" t="s">
        <v>11</v>
      </c>
      <c r="F5766" s="13" t="s">
        <v>16</v>
      </c>
      <c r="G5766" t="s">
        <v>14</v>
      </c>
      <c r="H5766">
        <v>0</v>
      </c>
      <c r="I5766" s="2"/>
      <c r="J5766" s="4">
        <v>0</v>
      </c>
      <c r="K5766" t="str">
        <f>IF((LEN(relatorio_Ananindeua[[#This Row],[CIF/CPF/CNPJ]])=14),relatorio_Ananindeua[[#This Row],[CIF/CPF/CNPJ]],relatorio_Ananindeua[[#This Row],[Coluna2]])</f>
        <v>44248291000107</v>
      </c>
      <c r="L5766" t="str">
        <f t="shared" si="90"/>
        <v>442******07</v>
      </c>
    </row>
    <row r="5767" spans="1:12" x14ac:dyDescent="0.25">
      <c r="A5767" t="s">
        <v>11204</v>
      </c>
      <c r="B5767" t="s">
        <v>11205</v>
      </c>
      <c r="C5767" t="s">
        <v>32</v>
      </c>
      <c r="D5767" s="1">
        <v>45321.309479166666</v>
      </c>
      <c r="E5767" s="18" t="s">
        <v>11</v>
      </c>
      <c r="F5767" s="13" t="s">
        <v>16</v>
      </c>
      <c r="G5767" t="s">
        <v>14</v>
      </c>
      <c r="H5767">
        <v>0</v>
      </c>
      <c r="I5767" s="2"/>
      <c r="J5767" s="4">
        <v>0</v>
      </c>
      <c r="K5767" t="str">
        <f>IF((LEN(relatorio_Ananindeua[[#This Row],[CIF/CPF/CNPJ]])=14),relatorio_Ananindeua[[#This Row],[CIF/CPF/CNPJ]],relatorio_Ananindeua[[#This Row],[Coluna2]])</f>
        <v>53708018000109</v>
      </c>
      <c r="L5767" t="str">
        <f t="shared" si="90"/>
        <v>537******09</v>
      </c>
    </row>
    <row r="5768" spans="1:12" x14ac:dyDescent="0.25">
      <c r="A5768" t="s">
        <v>11192</v>
      </c>
      <c r="B5768" t="s">
        <v>11193</v>
      </c>
      <c r="C5768" t="s">
        <v>32</v>
      </c>
      <c r="D5768" s="1">
        <v>45321.316192129627</v>
      </c>
      <c r="E5768" s="18" t="s">
        <v>11</v>
      </c>
      <c r="F5768" s="13" t="s">
        <v>16</v>
      </c>
      <c r="G5768" t="s">
        <v>14</v>
      </c>
      <c r="H5768">
        <v>0</v>
      </c>
      <c r="I5768" s="2"/>
      <c r="J5768" s="4">
        <v>0</v>
      </c>
      <c r="K5768" t="str">
        <f>IF((LEN(relatorio_Ananindeua[[#This Row],[CIF/CPF/CNPJ]])=14),relatorio_Ananindeua[[#This Row],[CIF/CPF/CNPJ]],relatorio_Ananindeua[[#This Row],[Coluna2]])</f>
        <v>53703247000130</v>
      </c>
      <c r="L5768" t="str">
        <f t="shared" si="90"/>
        <v>537******30</v>
      </c>
    </row>
    <row r="5769" spans="1:12" x14ac:dyDescent="0.25">
      <c r="A5769" t="s">
        <v>7993</v>
      </c>
      <c r="B5769" t="s">
        <v>7994</v>
      </c>
      <c r="C5769" t="s">
        <v>34</v>
      </c>
      <c r="D5769" s="1">
        <v>45321.330104166664</v>
      </c>
      <c r="E5769" s="18" t="s">
        <v>11</v>
      </c>
      <c r="F5769" s="13" t="s">
        <v>16</v>
      </c>
      <c r="G5769" t="s">
        <v>14</v>
      </c>
      <c r="H5769">
        <v>0</v>
      </c>
      <c r="I5769" s="2"/>
      <c r="J5769" s="4">
        <v>0</v>
      </c>
      <c r="K5769" t="str">
        <f>IF((LEN(relatorio_Ananindeua[[#This Row],[CIF/CPF/CNPJ]])=14),relatorio_Ananindeua[[#This Row],[CIF/CPF/CNPJ]],relatorio_Ananindeua[[#This Row],[Coluna2]])</f>
        <v>48864073000158</v>
      </c>
      <c r="L5769" t="str">
        <f t="shared" si="90"/>
        <v>488******58</v>
      </c>
    </row>
    <row r="5770" spans="1:12" x14ac:dyDescent="0.25">
      <c r="A5770" t="s">
        <v>10998</v>
      </c>
      <c r="B5770" t="s">
        <v>10999</v>
      </c>
      <c r="C5770" t="s">
        <v>34</v>
      </c>
      <c r="D5770" s="1">
        <v>45321.330127314817</v>
      </c>
      <c r="E5770" s="18" t="s">
        <v>11</v>
      </c>
      <c r="F5770" s="13" t="s">
        <v>16</v>
      </c>
      <c r="G5770" t="s">
        <v>14</v>
      </c>
      <c r="H5770">
        <v>0</v>
      </c>
      <c r="I5770" s="2"/>
      <c r="J5770" s="4">
        <v>0</v>
      </c>
      <c r="K5770" t="str">
        <f>IF((LEN(relatorio_Ananindeua[[#This Row],[CIF/CPF/CNPJ]])=14),relatorio_Ananindeua[[#This Row],[CIF/CPF/CNPJ]],relatorio_Ananindeua[[#This Row],[Coluna2]])</f>
        <v>53642106000155</v>
      </c>
      <c r="L5770" t="str">
        <f t="shared" si="90"/>
        <v>536******55</v>
      </c>
    </row>
    <row r="5771" spans="1:12" x14ac:dyDescent="0.25">
      <c r="A5771" t="s">
        <v>11196</v>
      </c>
      <c r="B5771" t="s">
        <v>11197</v>
      </c>
      <c r="C5771" t="s">
        <v>32</v>
      </c>
      <c r="D5771" s="1">
        <v>45321.330289351848</v>
      </c>
      <c r="E5771" s="18" t="s">
        <v>11</v>
      </c>
      <c r="F5771" s="13" t="s">
        <v>16</v>
      </c>
      <c r="G5771" t="s">
        <v>14</v>
      </c>
      <c r="H5771">
        <v>0</v>
      </c>
      <c r="I5771" s="2"/>
      <c r="J5771" s="4">
        <v>0</v>
      </c>
      <c r="K5771" t="str">
        <f>IF((LEN(relatorio_Ananindeua[[#This Row],[CIF/CPF/CNPJ]])=14),relatorio_Ananindeua[[#This Row],[CIF/CPF/CNPJ]],relatorio_Ananindeua[[#This Row],[Coluna2]])</f>
        <v>53705533000135</v>
      </c>
      <c r="L5771" t="str">
        <f t="shared" si="90"/>
        <v>537******35</v>
      </c>
    </row>
    <row r="5772" spans="1:12" x14ac:dyDescent="0.25">
      <c r="A5772" t="s">
        <v>11172</v>
      </c>
      <c r="B5772" t="s">
        <v>11173</v>
      </c>
      <c r="C5772" t="s">
        <v>32</v>
      </c>
      <c r="D5772" s="1">
        <v>45321.330347222225</v>
      </c>
      <c r="E5772" s="18" t="s">
        <v>11</v>
      </c>
      <c r="F5772" s="13" t="s">
        <v>16</v>
      </c>
      <c r="G5772" t="s">
        <v>14</v>
      </c>
      <c r="H5772">
        <v>0</v>
      </c>
      <c r="I5772" s="2"/>
      <c r="J5772" s="4">
        <v>0</v>
      </c>
      <c r="K5772" t="str">
        <f>IF((LEN(relatorio_Ananindeua[[#This Row],[CIF/CPF/CNPJ]])=14),relatorio_Ananindeua[[#This Row],[CIF/CPF/CNPJ]],relatorio_Ananindeua[[#This Row],[Coluna2]])</f>
        <v>53694499000140</v>
      </c>
      <c r="L5772" t="str">
        <f t="shared" si="90"/>
        <v>536******40</v>
      </c>
    </row>
    <row r="5773" spans="1:12" x14ac:dyDescent="0.25">
      <c r="A5773" t="s">
        <v>11174</v>
      </c>
      <c r="B5773" t="s">
        <v>11175</v>
      </c>
      <c r="C5773" t="s">
        <v>32</v>
      </c>
      <c r="D5773" s="1">
        <v>45321.330347222225</v>
      </c>
      <c r="E5773" s="18" t="s">
        <v>11</v>
      </c>
      <c r="F5773" s="13" t="s">
        <v>16</v>
      </c>
      <c r="G5773" t="s">
        <v>14</v>
      </c>
      <c r="H5773">
        <v>0</v>
      </c>
      <c r="I5773" s="2"/>
      <c r="J5773" s="4">
        <v>0</v>
      </c>
      <c r="K5773" t="str">
        <f>IF((LEN(relatorio_Ananindeua[[#This Row],[CIF/CPF/CNPJ]])=14),relatorio_Ananindeua[[#This Row],[CIF/CPF/CNPJ]],relatorio_Ananindeua[[#This Row],[Coluna2]])</f>
        <v>53694585000153</v>
      </c>
      <c r="L5773" t="str">
        <f t="shared" si="90"/>
        <v>536******53</v>
      </c>
    </row>
    <row r="5774" spans="1:12" x14ac:dyDescent="0.25">
      <c r="A5774" t="s">
        <v>11194</v>
      </c>
      <c r="B5774" t="s">
        <v>11195</v>
      </c>
      <c r="C5774" t="s">
        <v>32</v>
      </c>
      <c r="D5774" s="1">
        <v>45321.337002314816</v>
      </c>
      <c r="E5774" s="18" t="s">
        <v>11</v>
      </c>
      <c r="F5774" s="13" t="s">
        <v>16</v>
      </c>
      <c r="G5774" t="s">
        <v>14</v>
      </c>
      <c r="H5774">
        <v>0</v>
      </c>
      <c r="I5774" s="2"/>
      <c r="J5774" s="4">
        <v>0</v>
      </c>
      <c r="K5774" t="str">
        <f>IF((LEN(relatorio_Ananindeua[[#This Row],[CIF/CPF/CNPJ]])=14),relatorio_Ananindeua[[#This Row],[CIF/CPF/CNPJ]],relatorio_Ananindeua[[#This Row],[Coluna2]])</f>
        <v>53704150000142</v>
      </c>
      <c r="L5774" t="str">
        <f t="shared" si="90"/>
        <v>537******42</v>
      </c>
    </row>
    <row r="5775" spans="1:12" x14ac:dyDescent="0.25">
      <c r="A5775" t="s">
        <v>2100</v>
      </c>
      <c r="B5775" t="s">
        <v>2101</v>
      </c>
      <c r="C5775" t="s">
        <v>34</v>
      </c>
      <c r="D5775" s="1">
        <v>45321.343946759262</v>
      </c>
      <c r="E5775" s="18" t="s">
        <v>11</v>
      </c>
      <c r="F5775" s="13" t="s">
        <v>16</v>
      </c>
      <c r="G5775" t="s">
        <v>14</v>
      </c>
      <c r="H5775">
        <v>0</v>
      </c>
      <c r="I5775" s="2"/>
      <c r="J5775" s="4">
        <v>0</v>
      </c>
      <c r="K5775" t="str">
        <f>IF((LEN(relatorio_Ananindeua[[#This Row],[CIF/CPF/CNPJ]])=14),relatorio_Ananindeua[[#This Row],[CIF/CPF/CNPJ]],relatorio_Ananindeua[[#This Row],[Coluna2]])</f>
        <v>27033270000155</v>
      </c>
      <c r="L5775" t="str">
        <f t="shared" si="90"/>
        <v>270******55</v>
      </c>
    </row>
    <row r="5776" spans="1:12" x14ac:dyDescent="0.25">
      <c r="A5776" t="s">
        <v>11000</v>
      </c>
      <c r="B5776" t="s">
        <v>11001</v>
      </c>
      <c r="C5776" t="s">
        <v>34</v>
      </c>
      <c r="D5776" s="1">
        <v>45321.343958333331</v>
      </c>
      <c r="E5776" s="18" t="s">
        <v>11</v>
      </c>
      <c r="F5776" s="13" t="s">
        <v>16</v>
      </c>
      <c r="G5776" t="s">
        <v>14</v>
      </c>
      <c r="H5776">
        <v>0</v>
      </c>
      <c r="I5776" s="2"/>
      <c r="J5776" s="4">
        <v>0</v>
      </c>
      <c r="K5776" t="str">
        <f>IF((LEN(relatorio_Ananindeua[[#This Row],[CIF/CPF/CNPJ]])=14),relatorio_Ananindeua[[#This Row],[CIF/CPF/CNPJ]],relatorio_Ananindeua[[#This Row],[Coluna2]])</f>
        <v>53642135000117</v>
      </c>
      <c r="L5776" t="str">
        <f t="shared" si="90"/>
        <v>536******17</v>
      </c>
    </row>
    <row r="5777" spans="1:12" x14ac:dyDescent="0.25">
      <c r="A5777" t="s">
        <v>11164</v>
      </c>
      <c r="B5777" t="s">
        <v>11165</v>
      </c>
      <c r="C5777" t="s">
        <v>32</v>
      </c>
      <c r="D5777" s="1">
        <v>45321.350937499999</v>
      </c>
      <c r="E5777" s="18" t="s">
        <v>11</v>
      </c>
      <c r="F5777" s="13" t="s">
        <v>16</v>
      </c>
      <c r="G5777" t="s">
        <v>14</v>
      </c>
      <c r="H5777">
        <v>0</v>
      </c>
      <c r="I5777" s="2"/>
      <c r="J5777" s="4">
        <v>0</v>
      </c>
      <c r="K5777" t="str">
        <f>IF((LEN(relatorio_Ananindeua[[#This Row],[CIF/CPF/CNPJ]])=14),relatorio_Ananindeua[[#This Row],[CIF/CPF/CNPJ]],relatorio_Ananindeua[[#This Row],[Coluna2]])</f>
        <v>53689217000117</v>
      </c>
      <c r="L5777" t="str">
        <f t="shared" si="90"/>
        <v>536******17</v>
      </c>
    </row>
    <row r="5778" spans="1:12" x14ac:dyDescent="0.25">
      <c r="A5778" t="s">
        <v>757</v>
      </c>
      <c r="B5778" t="s">
        <v>758</v>
      </c>
      <c r="C5778" t="s">
        <v>34</v>
      </c>
      <c r="D5778" s="1">
        <v>45321.351018518515</v>
      </c>
      <c r="E5778" s="18" t="s">
        <v>11</v>
      </c>
      <c r="F5778" s="13" t="s">
        <v>16</v>
      </c>
      <c r="G5778" t="s">
        <v>14</v>
      </c>
      <c r="H5778">
        <v>0</v>
      </c>
      <c r="I5778" s="2"/>
      <c r="J5778" s="4">
        <v>0</v>
      </c>
      <c r="K5778" t="str">
        <f>IF((LEN(relatorio_Ananindeua[[#This Row],[CIF/CPF/CNPJ]])=14),relatorio_Ananindeua[[#This Row],[CIF/CPF/CNPJ]],relatorio_Ananindeua[[#This Row],[Coluna2]])</f>
        <v>15447463000173</v>
      </c>
      <c r="L5778" t="str">
        <f t="shared" ref="L5778:L5841" si="91">_xlfn.CONCAT(LEFT(A5778,3),REPT("*",6),RIGHT(A5778,2))</f>
        <v>154******73</v>
      </c>
    </row>
    <row r="5779" spans="1:12" x14ac:dyDescent="0.25">
      <c r="A5779" t="s">
        <v>11202</v>
      </c>
      <c r="B5779" t="s">
        <v>11203</v>
      </c>
      <c r="C5779" t="s">
        <v>32</v>
      </c>
      <c r="D5779" s="1">
        <v>45321.364814814813</v>
      </c>
      <c r="E5779" s="18" t="s">
        <v>11</v>
      </c>
      <c r="F5779" s="13" t="s">
        <v>16</v>
      </c>
      <c r="G5779" t="s">
        <v>14</v>
      </c>
      <c r="H5779">
        <v>0</v>
      </c>
      <c r="I5779" s="2"/>
      <c r="J5779" s="4">
        <v>0</v>
      </c>
      <c r="K5779" t="str">
        <f>IF((LEN(relatorio_Ananindeua[[#This Row],[CIF/CPF/CNPJ]])=14),relatorio_Ananindeua[[#This Row],[CIF/CPF/CNPJ]],relatorio_Ananindeua[[#This Row],[Coluna2]])</f>
        <v>53707753000106</v>
      </c>
      <c r="L5779" t="str">
        <f t="shared" si="91"/>
        <v>537******06</v>
      </c>
    </row>
    <row r="5780" spans="1:12" x14ac:dyDescent="0.25">
      <c r="A5780" t="s">
        <v>9408</v>
      </c>
      <c r="B5780" t="s">
        <v>9409</v>
      </c>
      <c r="C5780" t="s">
        <v>34</v>
      </c>
      <c r="D5780" s="1">
        <v>45321.364872685182</v>
      </c>
      <c r="E5780" s="18" t="s">
        <v>11</v>
      </c>
      <c r="F5780" s="13" t="s">
        <v>16</v>
      </c>
      <c r="G5780" t="s">
        <v>14</v>
      </c>
      <c r="H5780">
        <v>0</v>
      </c>
      <c r="I5780" s="2"/>
      <c r="J5780" s="4">
        <v>0</v>
      </c>
      <c r="K5780" t="str">
        <f>IF((LEN(relatorio_Ananindeua[[#This Row],[CIF/CPF/CNPJ]])=14),relatorio_Ananindeua[[#This Row],[CIF/CPF/CNPJ]],relatorio_Ananindeua[[#This Row],[Coluna2]])</f>
        <v>51332017000187</v>
      </c>
      <c r="L5780" t="str">
        <f t="shared" si="91"/>
        <v>513******87</v>
      </c>
    </row>
    <row r="5781" spans="1:12" x14ac:dyDescent="0.25">
      <c r="A5781" t="s">
        <v>11170</v>
      </c>
      <c r="B5781" t="s">
        <v>11171</v>
      </c>
      <c r="C5781" t="s">
        <v>32</v>
      </c>
      <c r="D5781" s="1">
        <v>45321.364930555559</v>
      </c>
      <c r="E5781" s="18" t="s">
        <v>11</v>
      </c>
      <c r="F5781" s="13" t="s">
        <v>16</v>
      </c>
      <c r="G5781" t="s">
        <v>14</v>
      </c>
      <c r="H5781">
        <v>0</v>
      </c>
      <c r="I5781" s="2"/>
      <c r="J5781" s="4">
        <v>0</v>
      </c>
      <c r="K5781" t="str">
        <f>IF((LEN(relatorio_Ananindeua[[#This Row],[CIF/CPF/CNPJ]])=14),relatorio_Ananindeua[[#This Row],[CIF/CPF/CNPJ]],relatorio_Ananindeua[[#This Row],[Coluna2]])</f>
        <v>53693151000139</v>
      </c>
      <c r="L5781" t="str">
        <f t="shared" si="91"/>
        <v>536******39</v>
      </c>
    </row>
    <row r="5782" spans="1:12" x14ac:dyDescent="0.25">
      <c r="A5782" t="s">
        <v>140</v>
      </c>
      <c r="B5782" t="s">
        <v>141</v>
      </c>
      <c r="C5782" t="s">
        <v>17</v>
      </c>
      <c r="D5782" s="1">
        <v>45321.394548611112</v>
      </c>
      <c r="E5782" s="18" t="s">
        <v>11</v>
      </c>
      <c r="F5782" s="13" t="s">
        <v>16</v>
      </c>
      <c r="G5782" t="s">
        <v>14</v>
      </c>
      <c r="H5782">
        <v>0</v>
      </c>
      <c r="I5782" s="2"/>
      <c r="J5782" s="4">
        <v>0</v>
      </c>
      <c r="K5782" t="str">
        <f>IF((LEN(relatorio_Ananindeua[[#This Row],[CIF/CPF/CNPJ]])=14),relatorio_Ananindeua[[#This Row],[CIF/CPF/CNPJ]],relatorio_Ananindeua[[#This Row],[Coluna2]])</f>
        <v>11788595000108</v>
      </c>
      <c r="L5782" t="str">
        <f t="shared" si="91"/>
        <v>117******08</v>
      </c>
    </row>
    <row r="5783" spans="1:12" x14ac:dyDescent="0.25">
      <c r="A5783" t="s">
        <v>956</v>
      </c>
      <c r="B5783" t="s">
        <v>957</v>
      </c>
      <c r="C5783" t="s">
        <v>21</v>
      </c>
      <c r="D5783" s="1">
        <v>45321.480462962965</v>
      </c>
      <c r="E5783" s="18" t="s">
        <v>11</v>
      </c>
      <c r="F5783" s="13" t="s">
        <v>19</v>
      </c>
      <c r="G5783" t="s">
        <v>13496</v>
      </c>
      <c r="H5783">
        <v>0</v>
      </c>
      <c r="I5783" s="2"/>
      <c r="J5783" s="4">
        <v>7.5</v>
      </c>
      <c r="K5783" t="str">
        <f>IF((LEN(relatorio_Ananindeua[[#This Row],[CIF/CPF/CNPJ]])=14),relatorio_Ananindeua[[#This Row],[CIF/CPF/CNPJ]],relatorio_Ananindeua[[#This Row],[Coluna2]])</f>
        <v>17454167000125</v>
      </c>
      <c r="L5783" t="str">
        <f t="shared" si="91"/>
        <v>174******25</v>
      </c>
    </row>
    <row r="5784" spans="1:12" x14ac:dyDescent="0.25">
      <c r="A5784" t="s">
        <v>4495</v>
      </c>
      <c r="B5784" t="s">
        <v>4496</v>
      </c>
      <c r="C5784" t="s">
        <v>17</v>
      </c>
      <c r="D5784" s="1">
        <v>45321.625393518516</v>
      </c>
      <c r="E5784" s="18" t="s">
        <v>11</v>
      </c>
      <c r="F5784" s="13" t="s">
        <v>16</v>
      </c>
      <c r="G5784" t="s">
        <v>14</v>
      </c>
      <c r="H5784">
        <v>0</v>
      </c>
      <c r="I5784" s="2"/>
      <c r="J5784" s="4">
        <v>0</v>
      </c>
      <c r="K5784" t="str">
        <f>IF((LEN(relatorio_Ananindeua[[#This Row],[CIF/CPF/CNPJ]])=14),relatorio_Ananindeua[[#This Row],[CIF/CPF/CNPJ]],relatorio_Ananindeua[[#This Row],[Coluna2]])</f>
        <v>37735861000128</v>
      </c>
      <c r="L5784" t="str">
        <f t="shared" si="91"/>
        <v>377******28</v>
      </c>
    </row>
    <row r="5785" spans="1:12" x14ac:dyDescent="0.25">
      <c r="A5785" t="s">
        <v>6269</v>
      </c>
      <c r="B5785" t="s">
        <v>6270</v>
      </c>
      <c r="C5785" t="s">
        <v>17</v>
      </c>
      <c r="D5785" s="1">
        <v>45321.656354166669</v>
      </c>
      <c r="E5785" s="18" t="s">
        <v>11</v>
      </c>
      <c r="F5785" s="13" t="s">
        <v>16</v>
      </c>
      <c r="G5785" t="s">
        <v>14</v>
      </c>
      <c r="H5785">
        <v>0</v>
      </c>
      <c r="I5785" s="2"/>
      <c r="J5785" s="4">
        <v>0</v>
      </c>
      <c r="K5785" t="str">
        <f>IF((LEN(relatorio_Ananindeua[[#This Row],[CIF/CPF/CNPJ]])=14),relatorio_Ananindeua[[#This Row],[CIF/CPF/CNPJ]],relatorio_Ananindeua[[#This Row],[Coluna2]])</f>
        <v>44447439000132</v>
      </c>
      <c r="L5785" t="str">
        <f t="shared" si="91"/>
        <v>444******32</v>
      </c>
    </row>
    <row r="5786" spans="1:12" x14ac:dyDescent="0.25">
      <c r="A5786" t="s">
        <v>87</v>
      </c>
      <c r="B5786" t="s">
        <v>88</v>
      </c>
      <c r="C5786" t="s">
        <v>21</v>
      </c>
      <c r="D5786" s="1">
        <v>45321.711446759262</v>
      </c>
      <c r="E5786" s="18" t="s">
        <v>11</v>
      </c>
      <c r="F5786" s="13" t="s">
        <v>19</v>
      </c>
      <c r="G5786" t="s">
        <v>13496</v>
      </c>
      <c r="H5786">
        <v>0</v>
      </c>
      <c r="I5786" s="2"/>
      <c r="J5786" s="4">
        <v>0</v>
      </c>
      <c r="K5786" t="str">
        <f>IF((LEN(relatorio_Ananindeua[[#This Row],[CIF/CPF/CNPJ]])=14),relatorio_Ananindeua[[#This Row],[CIF/CPF/CNPJ]],relatorio_Ananindeua[[#This Row],[Coluna2]])</f>
        <v>08785870000125</v>
      </c>
      <c r="L5786" t="str">
        <f t="shared" si="91"/>
        <v>087******25</v>
      </c>
    </row>
    <row r="5787" spans="1:12" x14ac:dyDescent="0.25">
      <c r="A5787" t="s">
        <v>45</v>
      </c>
      <c r="B5787" t="s">
        <v>46</v>
      </c>
      <c r="C5787" t="s">
        <v>20</v>
      </c>
      <c r="D5787" s="1">
        <v>45322</v>
      </c>
      <c r="E5787" s="18" t="s">
        <v>11</v>
      </c>
      <c r="F5787" s="13" t="s">
        <v>19</v>
      </c>
      <c r="G5787" t="s">
        <v>13496</v>
      </c>
      <c r="H5787">
        <v>0</v>
      </c>
      <c r="I5787" s="2"/>
      <c r="J5787" s="4">
        <v>13.02</v>
      </c>
      <c r="K5787" t="str">
        <f>IF((LEN(relatorio_Ananindeua[[#This Row],[CIF/CPF/CNPJ]])=14),relatorio_Ananindeua[[#This Row],[CIF/CPF/CNPJ]],relatorio_Ananindeua[[#This Row],[Coluna2]])</f>
        <v>03074354000179</v>
      </c>
      <c r="L5787" t="str">
        <f t="shared" si="91"/>
        <v>030******79</v>
      </c>
    </row>
    <row r="5788" spans="1:12" x14ac:dyDescent="0.25">
      <c r="A5788" t="s">
        <v>13467</v>
      </c>
      <c r="B5788" t="s">
        <v>13466</v>
      </c>
      <c r="C5788" t="s">
        <v>21</v>
      </c>
      <c r="D5788" s="1">
        <v>45322</v>
      </c>
      <c r="E5788" s="18" t="s">
        <v>11</v>
      </c>
      <c r="F5788" s="13" t="s">
        <v>19</v>
      </c>
      <c r="G5788" t="s">
        <v>13496</v>
      </c>
      <c r="H5788">
        <v>0</v>
      </c>
      <c r="I5788" s="2"/>
      <c r="J5788" s="4">
        <v>1008.56</v>
      </c>
      <c r="K5788" t="str">
        <f>IF((LEN(relatorio_Ananindeua[[#This Row],[CIF/CPF/CNPJ]])=14),relatorio_Ananindeua[[#This Row],[CIF/CPF/CNPJ]],relatorio_Ananindeua[[#This Row],[Coluna2]])</f>
        <v>60975737005978</v>
      </c>
      <c r="L5788" t="str">
        <f t="shared" si="91"/>
        <v>609******78</v>
      </c>
    </row>
    <row r="5789" spans="1:12" x14ac:dyDescent="0.25">
      <c r="A5789" t="s">
        <v>13490</v>
      </c>
      <c r="B5789" t="s">
        <v>13491</v>
      </c>
      <c r="C5789" t="s">
        <v>20</v>
      </c>
      <c r="D5789" s="1">
        <v>45322</v>
      </c>
      <c r="E5789" s="18" t="s">
        <v>11</v>
      </c>
      <c r="F5789" s="13" t="s">
        <v>19</v>
      </c>
      <c r="G5789" t="s">
        <v>13496</v>
      </c>
      <c r="H5789">
        <v>0</v>
      </c>
      <c r="I5789" s="2"/>
      <c r="J5789" s="4">
        <v>465.17</v>
      </c>
      <c r="K5789" t="str">
        <f>IF((LEN(relatorio_Ananindeua[[#This Row],[CIF/CPF/CNPJ]])=14),relatorio_Ananindeua[[#This Row],[CIF/CPF/CNPJ]],relatorio_Ananindeua[[#This Row],[Coluna2]])</f>
        <v>90912429000300</v>
      </c>
      <c r="L5789" t="str">
        <f t="shared" si="91"/>
        <v>909******00</v>
      </c>
    </row>
    <row r="5790" spans="1:12" x14ac:dyDescent="0.25">
      <c r="A5790" t="s">
        <v>11204</v>
      </c>
      <c r="B5790" t="s">
        <v>11205</v>
      </c>
      <c r="C5790" t="s">
        <v>34</v>
      </c>
      <c r="D5790" s="1">
        <v>45322.010625000003</v>
      </c>
      <c r="E5790" s="18" t="s">
        <v>11</v>
      </c>
      <c r="F5790" s="13" t="s">
        <v>16</v>
      </c>
      <c r="G5790" t="s">
        <v>14</v>
      </c>
      <c r="H5790">
        <v>0</v>
      </c>
      <c r="I5790" s="2"/>
      <c r="J5790" s="4">
        <v>0</v>
      </c>
      <c r="K5790" t="str">
        <f>IF((LEN(relatorio_Ananindeua[[#This Row],[CIF/CPF/CNPJ]])=14),relatorio_Ananindeua[[#This Row],[CIF/CPF/CNPJ]],relatorio_Ananindeua[[#This Row],[Coluna2]])</f>
        <v>53708018000109</v>
      </c>
      <c r="L5790" t="str">
        <f t="shared" si="91"/>
        <v>537******09</v>
      </c>
    </row>
    <row r="5791" spans="1:12" x14ac:dyDescent="0.25">
      <c r="A5791" t="s">
        <v>11244</v>
      </c>
      <c r="B5791" t="s">
        <v>11245</v>
      </c>
      <c r="C5791" t="s">
        <v>32</v>
      </c>
      <c r="D5791" s="1">
        <v>45322.010717592595</v>
      </c>
      <c r="E5791" s="18" t="s">
        <v>11</v>
      </c>
      <c r="F5791" s="13" t="s">
        <v>16</v>
      </c>
      <c r="G5791" t="s">
        <v>14</v>
      </c>
      <c r="H5791">
        <v>0</v>
      </c>
      <c r="I5791" s="2"/>
      <c r="J5791" s="4">
        <v>0</v>
      </c>
      <c r="K5791" t="str">
        <f>IF((LEN(relatorio_Ananindeua[[#This Row],[CIF/CPF/CNPJ]])=14),relatorio_Ananindeua[[#This Row],[CIF/CPF/CNPJ]],relatorio_Ananindeua[[#This Row],[Coluna2]])</f>
        <v>53726330000125</v>
      </c>
      <c r="L5791" t="str">
        <f t="shared" si="91"/>
        <v>537******25</v>
      </c>
    </row>
    <row r="5792" spans="1:12" x14ac:dyDescent="0.25">
      <c r="A5792" t="s">
        <v>11216</v>
      </c>
      <c r="B5792" t="s">
        <v>11217</v>
      </c>
      <c r="C5792" t="s">
        <v>32</v>
      </c>
      <c r="D5792" s="1">
        <v>45322.010729166665</v>
      </c>
      <c r="E5792" s="18" t="s">
        <v>11</v>
      </c>
      <c r="F5792" s="13" t="s">
        <v>16</v>
      </c>
      <c r="G5792" t="s">
        <v>14</v>
      </c>
      <c r="H5792">
        <v>0</v>
      </c>
      <c r="I5792" s="2"/>
      <c r="J5792" s="4">
        <v>0</v>
      </c>
      <c r="K5792" t="str">
        <f>IF((LEN(relatorio_Ananindeua[[#This Row],[CIF/CPF/CNPJ]])=14),relatorio_Ananindeua[[#This Row],[CIF/CPF/CNPJ]],relatorio_Ananindeua[[#This Row],[Coluna2]])</f>
        <v>53714212000105</v>
      </c>
      <c r="L5792" t="str">
        <f t="shared" si="91"/>
        <v>537******05</v>
      </c>
    </row>
    <row r="5793" spans="1:12" x14ac:dyDescent="0.25">
      <c r="A5793" t="s">
        <v>3808</v>
      </c>
      <c r="B5793" t="s">
        <v>3809</v>
      </c>
      <c r="C5793" t="s">
        <v>34</v>
      </c>
      <c r="D5793" s="1">
        <v>45322.024502314816</v>
      </c>
      <c r="E5793" s="18" t="s">
        <v>11</v>
      </c>
      <c r="F5793" s="13" t="s">
        <v>16</v>
      </c>
      <c r="G5793" t="s">
        <v>14</v>
      </c>
      <c r="H5793">
        <v>0</v>
      </c>
      <c r="I5793" s="2"/>
      <c r="J5793" s="4">
        <v>0</v>
      </c>
      <c r="K5793" t="str">
        <f>IF((LEN(relatorio_Ananindeua[[#This Row],[CIF/CPF/CNPJ]])=14),relatorio_Ananindeua[[#This Row],[CIF/CPF/CNPJ]],relatorio_Ananindeua[[#This Row],[Coluna2]])</f>
        <v>34970786000191</v>
      </c>
      <c r="L5793" t="str">
        <f t="shared" si="91"/>
        <v>349******91</v>
      </c>
    </row>
    <row r="5794" spans="1:12" x14ac:dyDescent="0.25">
      <c r="A5794" t="s">
        <v>11212</v>
      </c>
      <c r="B5794" t="s">
        <v>11213</v>
      </c>
      <c r="C5794" t="s">
        <v>32</v>
      </c>
      <c r="D5794" s="1">
        <v>45322.024525462963</v>
      </c>
      <c r="E5794" s="18" t="s">
        <v>11</v>
      </c>
      <c r="F5794" s="13" t="s">
        <v>16</v>
      </c>
      <c r="G5794" t="s">
        <v>14</v>
      </c>
      <c r="H5794">
        <v>0</v>
      </c>
      <c r="I5794" s="2"/>
      <c r="J5794" s="4">
        <v>0</v>
      </c>
      <c r="K5794" t="str">
        <f>IF((LEN(relatorio_Ananindeua[[#This Row],[CIF/CPF/CNPJ]])=14),relatorio_Ananindeua[[#This Row],[CIF/CPF/CNPJ]],relatorio_Ananindeua[[#This Row],[Coluna2]])</f>
        <v>53712992000146</v>
      </c>
      <c r="L5794" t="str">
        <f t="shared" si="91"/>
        <v>537******46</v>
      </c>
    </row>
    <row r="5795" spans="1:12" x14ac:dyDescent="0.25">
      <c r="A5795" t="s">
        <v>11214</v>
      </c>
      <c r="B5795" t="s">
        <v>11215</v>
      </c>
      <c r="C5795" t="s">
        <v>32</v>
      </c>
      <c r="D5795" s="1">
        <v>45322.024560185186</v>
      </c>
      <c r="E5795" s="18" t="s">
        <v>11</v>
      </c>
      <c r="F5795" s="13" t="s">
        <v>16</v>
      </c>
      <c r="G5795" t="s">
        <v>14</v>
      </c>
      <c r="H5795">
        <v>0</v>
      </c>
      <c r="I5795" s="2"/>
      <c r="J5795" s="4">
        <v>0</v>
      </c>
      <c r="K5795" t="str">
        <f>IF((LEN(relatorio_Ananindeua[[#This Row],[CIF/CPF/CNPJ]])=14),relatorio_Ananindeua[[#This Row],[CIF/CPF/CNPJ]],relatorio_Ananindeua[[#This Row],[Coluna2]])</f>
        <v>53713396000180</v>
      </c>
      <c r="L5795" t="str">
        <f t="shared" si="91"/>
        <v>537******80</v>
      </c>
    </row>
    <row r="5796" spans="1:12" x14ac:dyDescent="0.25">
      <c r="A5796" t="s">
        <v>11218</v>
      </c>
      <c r="B5796" t="s">
        <v>11219</v>
      </c>
      <c r="C5796" t="s">
        <v>32</v>
      </c>
      <c r="D5796" s="1">
        <v>45322.031527777777</v>
      </c>
      <c r="E5796" s="18" t="s">
        <v>11</v>
      </c>
      <c r="F5796" s="13" t="s">
        <v>16</v>
      </c>
      <c r="G5796" t="s">
        <v>14</v>
      </c>
      <c r="H5796">
        <v>0</v>
      </c>
      <c r="I5796" s="2"/>
      <c r="J5796" s="4">
        <v>0</v>
      </c>
      <c r="K5796" t="str">
        <f>IF((LEN(relatorio_Ananindeua[[#This Row],[CIF/CPF/CNPJ]])=14),relatorio_Ananindeua[[#This Row],[CIF/CPF/CNPJ]],relatorio_Ananindeua[[#This Row],[Coluna2]])</f>
        <v>53715195000112</v>
      </c>
      <c r="L5796" t="str">
        <f t="shared" si="91"/>
        <v>537******12</v>
      </c>
    </row>
    <row r="5797" spans="1:12" x14ac:dyDescent="0.25">
      <c r="A5797" t="s">
        <v>4207</v>
      </c>
      <c r="B5797" t="s">
        <v>4208</v>
      </c>
      <c r="C5797" t="s">
        <v>34</v>
      </c>
      <c r="D5797" s="1">
        <v>45322.038472222222</v>
      </c>
      <c r="E5797" s="18" t="s">
        <v>11</v>
      </c>
      <c r="F5797" s="13" t="s">
        <v>16</v>
      </c>
      <c r="G5797" t="s">
        <v>14</v>
      </c>
      <c r="H5797">
        <v>0</v>
      </c>
      <c r="I5797" s="2"/>
      <c r="J5797" s="4">
        <v>0</v>
      </c>
      <c r="K5797" t="str">
        <f>IF((LEN(relatorio_Ananindeua[[#This Row],[CIF/CPF/CNPJ]])=14),relatorio_Ananindeua[[#This Row],[CIF/CPF/CNPJ]],relatorio_Ananindeua[[#This Row],[Coluna2]])</f>
        <v>36640131000180</v>
      </c>
      <c r="L5797" t="str">
        <f t="shared" si="91"/>
        <v>366******80</v>
      </c>
    </row>
    <row r="5798" spans="1:12" x14ac:dyDescent="0.25">
      <c r="A5798" t="s">
        <v>11232</v>
      </c>
      <c r="B5798" t="s">
        <v>11233</v>
      </c>
      <c r="C5798" t="s">
        <v>32</v>
      </c>
      <c r="D5798" s="1">
        <v>45322.038495370369</v>
      </c>
      <c r="E5798" s="18" t="s">
        <v>11</v>
      </c>
      <c r="F5798" s="13" t="s">
        <v>16</v>
      </c>
      <c r="G5798" t="s">
        <v>14</v>
      </c>
      <c r="H5798">
        <v>0</v>
      </c>
      <c r="I5798" s="2"/>
      <c r="J5798" s="4">
        <v>0</v>
      </c>
      <c r="K5798" t="str">
        <f>IF((LEN(relatorio_Ananindeua[[#This Row],[CIF/CPF/CNPJ]])=14),relatorio_Ananindeua[[#This Row],[CIF/CPF/CNPJ]],relatorio_Ananindeua[[#This Row],[Coluna2]])</f>
        <v>53721516000191</v>
      </c>
      <c r="L5798" t="str">
        <f t="shared" si="91"/>
        <v>537******91</v>
      </c>
    </row>
    <row r="5799" spans="1:12" x14ac:dyDescent="0.25">
      <c r="A5799" t="s">
        <v>186</v>
      </c>
      <c r="B5799" t="s">
        <v>187</v>
      </c>
      <c r="C5799" t="s">
        <v>34</v>
      </c>
      <c r="D5799" s="1">
        <v>45322.052314814813</v>
      </c>
      <c r="E5799" s="18" t="s">
        <v>11</v>
      </c>
      <c r="F5799" s="13" t="s">
        <v>16</v>
      </c>
      <c r="G5799" t="s">
        <v>14</v>
      </c>
      <c r="H5799">
        <v>0</v>
      </c>
      <c r="I5799" s="2"/>
      <c r="J5799" s="4">
        <v>0</v>
      </c>
      <c r="K5799" t="str">
        <f>IF((LEN(relatorio_Ananindeua[[#This Row],[CIF/CPF/CNPJ]])=14),relatorio_Ananindeua[[#This Row],[CIF/CPF/CNPJ]],relatorio_Ananindeua[[#This Row],[Coluna2]])</f>
        <v>12016850000167</v>
      </c>
      <c r="L5799" t="str">
        <f t="shared" si="91"/>
        <v>120******67</v>
      </c>
    </row>
    <row r="5800" spans="1:12" x14ac:dyDescent="0.25">
      <c r="A5800" t="s">
        <v>6751</v>
      </c>
      <c r="B5800" t="s">
        <v>6752</v>
      </c>
      <c r="C5800" t="s">
        <v>34</v>
      </c>
      <c r="D5800" s="1">
        <v>45322.052361111113</v>
      </c>
      <c r="E5800" s="18" t="s">
        <v>11</v>
      </c>
      <c r="F5800" s="13" t="s">
        <v>16</v>
      </c>
      <c r="G5800" t="s">
        <v>14</v>
      </c>
      <c r="H5800">
        <v>0</v>
      </c>
      <c r="I5800" s="2"/>
      <c r="J5800" s="4">
        <v>0</v>
      </c>
      <c r="K5800" t="str">
        <f>IF((LEN(relatorio_Ananindeua[[#This Row],[CIF/CPF/CNPJ]])=14),relatorio_Ananindeua[[#This Row],[CIF/CPF/CNPJ]],relatorio_Ananindeua[[#This Row],[Coluna2]])</f>
        <v>45766733000170</v>
      </c>
      <c r="L5800" t="str">
        <f t="shared" si="91"/>
        <v>457******70</v>
      </c>
    </row>
    <row r="5801" spans="1:12" x14ac:dyDescent="0.25">
      <c r="A5801" t="s">
        <v>11054</v>
      </c>
      <c r="B5801" t="s">
        <v>11055</v>
      </c>
      <c r="C5801" t="s">
        <v>34</v>
      </c>
      <c r="D5801" s="1">
        <v>45322.06621527778</v>
      </c>
      <c r="E5801" s="18" t="s">
        <v>11</v>
      </c>
      <c r="F5801" s="13" t="s">
        <v>16</v>
      </c>
      <c r="G5801" t="s">
        <v>14</v>
      </c>
      <c r="H5801">
        <v>0</v>
      </c>
      <c r="I5801" s="2"/>
      <c r="J5801" s="4">
        <v>0</v>
      </c>
      <c r="K5801" t="str">
        <f>IF((LEN(relatorio_Ananindeua[[#This Row],[CIF/CPF/CNPJ]])=14),relatorio_Ananindeua[[#This Row],[CIF/CPF/CNPJ]],relatorio_Ananindeua[[#This Row],[Coluna2]])</f>
        <v>53659703000192</v>
      </c>
      <c r="L5801" t="str">
        <f t="shared" si="91"/>
        <v>536******92</v>
      </c>
    </row>
    <row r="5802" spans="1:12" x14ac:dyDescent="0.25">
      <c r="A5802" t="s">
        <v>11230</v>
      </c>
      <c r="B5802" t="s">
        <v>11231</v>
      </c>
      <c r="C5802" t="s">
        <v>32</v>
      </c>
      <c r="D5802" s="1">
        <v>45322.066238425927</v>
      </c>
      <c r="E5802" s="18" t="s">
        <v>11</v>
      </c>
      <c r="F5802" s="13" t="s">
        <v>16</v>
      </c>
      <c r="G5802" t="s">
        <v>14</v>
      </c>
      <c r="H5802">
        <v>0</v>
      </c>
      <c r="I5802" s="2"/>
      <c r="J5802" s="4">
        <v>0</v>
      </c>
      <c r="K5802" t="str">
        <f>IF((LEN(relatorio_Ananindeua[[#This Row],[CIF/CPF/CNPJ]])=14),relatorio_Ananindeua[[#This Row],[CIF/CPF/CNPJ]],relatorio_Ananindeua[[#This Row],[Coluna2]])</f>
        <v>53720912000102</v>
      </c>
      <c r="L5802" t="str">
        <f t="shared" si="91"/>
        <v>537******02</v>
      </c>
    </row>
    <row r="5803" spans="1:12" x14ac:dyDescent="0.25">
      <c r="A5803" t="s">
        <v>11236</v>
      </c>
      <c r="B5803" t="s">
        <v>11237</v>
      </c>
      <c r="C5803" t="s">
        <v>32</v>
      </c>
      <c r="D5803" s="1">
        <v>45322.087118055555</v>
      </c>
      <c r="E5803" s="18" t="s">
        <v>11</v>
      </c>
      <c r="F5803" s="13" t="s">
        <v>16</v>
      </c>
      <c r="G5803" t="s">
        <v>14</v>
      </c>
      <c r="H5803">
        <v>0</v>
      </c>
      <c r="I5803" s="2"/>
      <c r="J5803" s="4">
        <v>0</v>
      </c>
      <c r="K5803" t="str">
        <f>IF((LEN(relatorio_Ananindeua[[#This Row],[CIF/CPF/CNPJ]])=14),relatorio_Ananindeua[[#This Row],[CIF/CPF/CNPJ]],relatorio_Ananindeua[[#This Row],[Coluna2]])</f>
        <v>53723341000151</v>
      </c>
      <c r="L5803" t="str">
        <f t="shared" si="91"/>
        <v>537******51</v>
      </c>
    </row>
    <row r="5804" spans="1:12" x14ac:dyDescent="0.25">
      <c r="A5804" t="s">
        <v>11220</v>
      </c>
      <c r="B5804" t="s">
        <v>11221</v>
      </c>
      <c r="C5804" t="s">
        <v>32</v>
      </c>
      <c r="D5804" s="1">
        <v>45322.087129629632</v>
      </c>
      <c r="E5804" s="18" t="s">
        <v>11</v>
      </c>
      <c r="F5804" s="13" t="s">
        <v>16</v>
      </c>
      <c r="G5804" t="s">
        <v>14</v>
      </c>
      <c r="H5804">
        <v>0</v>
      </c>
      <c r="I5804" s="2"/>
      <c r="J5804" s="4">
        <v>0</v>
      </c>
      <c r="K5804" t="str">
        <f>IF((LEN(relatorio_Ananindeua[[#This Row],[CIF/CPF/CNPJ]])=14),relatorio_Ananindeua[[#This Row],[CIF/CPF/CNPJ]],relatorio_Ananindeua[[#This Row],[Coluna2]])</f>
        <v>53715721000144</v>
      </c>
      <c r="L5804" t="str">
        <f t="shared" si="91"/>
        <v>537******44</v>
      </c>
    </row>
    <row r="5805" spans="1:12" x14ac:dyDescent="0.25">
      <c r="A5805" t="s">
        <v>11222</v>
      </c>
      <c r="B5805" t="s">
        <v>11223</v>
      </c>
      <c r="C5805" t="s">
        <v>32</v>
      </c>
      <c r="D5805" s="1">
        <v>45322.087129629632</v>
      </c>
      <c r="E5805" s="18" t="s">
        <v>11</v>
      </c>
      <c r="F5805" s="13" t="s">
        <v>16</v>
      </c>
      <c r="G5805" t="s">
        <v>14</v>
      </c>
      <c r="H5805">
        <v>0</v>
      </c>
      <c r="I5805" s="2"/>
      <c r="J5805" s="4">
        <v>0</v>
      </c>
      <c r="K5805" t="str">
        <f>IF((LEN(relatorio_Ananindeua[[#This Row],[CIF/CPF/CNPJ]])=14),relatorio_Ananindeua[[#This Row],[CIF/CPF/CNPJ]],relatorio_Ananindeua[[#This Row],[Coluna2]])</f>
        <v>53715932000187</v>
      </c>
      <c r="L5805" t="str">
        <f t="shared" si="91"/>
        <v>537******87</v>
      </c>
    </row>
    <row r="5806" spans="1:12" x14ac:dyDescent="0.25">
      <c r="A5806" t="s">
        <v>5740</v>
      </c>
      <c r="B5806" t="s">
        <v>5741</v>
      </c>
      <c r="C5806" t="s">
        <v>34</v>
      </c>
      <c r="D5806" s="1">
        <v>45322.087222222224</v>
      </c>
      <c r="E5806" s="18" t="s">
        <v>11</v>
      </c>
      <c r="F5806" s="13" t="s">
        <v>16</v>
      </c>
      <c r="G5806" t="s">
        <v>14</v>
      </c>
      <c r="H5806">
        <v>0</v>
      </c>
      <c r="I5806" s="2"/>
      <c r="J5806" s="4">
        <v>0</v>
      </c>
      <c r="K5806" t="str">
        <f>IF((LEN(relatorio_Ananindeua[[#This Row],[CIF/CPF/CNPJ]])=14),relatorio_Ananindeua[[#This Row],[CIF/CPF/CNPJ]],relatorio_Ananindeua[[#This Row],[Coluna2]])</f>
        <v>42671250000101</v>
      </c>
      <c r="L5806" t="str">
        <f t="shared" si="91"/>
        <v>426******01</v>
      </c>
    </row>
    <row r="5807" spans="1:12" x14ac:dyDescent="0.25">
      <c r="A5807" t="s">
        <v>11214</v>
      </c>
      <c r="B5807" t="s">
        <v>11215</v>
      </c>
      <c r="C5807" t="s">
        <v>34</v>
      </c>
      <c r="D5807" s="1">
        <v>45322.087337962963</v>
      </c>
      <c r="E5807" s="18" t="s">
        <v>11</v>
      </c>
      <c r="F5807" s="13" t="s">
        <v>16</v>
      </c>
      <c r="G5807" t="s">
        <v>14</v>
      </c>
      <c r="H5807">
        <v>0</v>
      </c>
      <c r="I5807" s="2"/>
      <c r="J5807" s="4">
        <v>0</v>
      </c>
      <c r="K5807" t="str">
        <f>IF((LEN(relatorio_Ananindeua[[#This Row],[CIF/CPF/CNPJ]])=14),relatorio_Ananindeua[[#This Row],[CIF/CPF/CNPJ]],relatorio_Ananindeua[[#This Row],[Coluna2]])</f>
        <v>53713396000180</v>
      </c>
      <c r="L5807" t="str">
        <f t="shared" si="91"/>
        <v>537******80</v>
      </c>
    </row>
    <row r="5808" spans="1:12" x14ac:dyDescent="0.25">
      <c r="A5808" t="s">
        <v>11246</v>
      </c>
      <c r="B5808" t="s">
        <v>11247</v>
      </c>
      <c r="C5808" t="s">
        <v>32</v>
      </c>
      <c r="D5808" s="1">
        <v>45322.093935185185</v>
      </c>
      <c r="E5808" s="18" t="s">
        <v>11</v>
      </c>
      <c r="F5808" s="13" t="s">
        <v>16</v>
      </c>
      <c r="G5808" t="s">
        <v>14</v>
      </c>
      <c r="H5808">
        <v>0</v>
      </c>
      <c r="I5808" s="2"/>
      <c r="J5808" s="4">
        <v>0</v>
      </c>
      <c r="K5808" t="str">
        <f>IF((LEN(relatorio_Ananindeua[[#This Row],[CIF/CPF/CNPJ]])=14),relatorio_Ananindeua[[#This Row],[CIF/CPF/CNPJ]],relatorio_Ananindeua[[#This Row],[Coluna2]])</f>
        <v>53727504000174</v>
      </c>
      <c r="L5808" t="str">
        <f t="shared" si="91"/>
        <v>537******74</v>
      </c>
    </row>
    <row r="5809" spans="1:12" x14ac:dyDescent="0.25">
      <c r="A5809" t="s">
        <v>5048</v>
      </c>
      <c r="B5809" t="s">
        <v>5049</v>
      </c>
      <c r="C5809" t="s">
        <v>34</v>
      </c>
      <c r="D5809" s="1">
        <v>45322.094004629631</v>
      </c>
      <c r="E5809" s="18" t="s">
        <v>11</v>
      </c>
      <c r="F5809" s="13" t="s">
        <v>16</v>
      </c>
      <c r="G5809" t="s">
        <v>14</v>
      </c>
      <c r="H5809">
        <v>0</v>
      </c>
      <c r="I5809" s="2"/>
      <c r="J5809" s="4">
        <v>0</v>
      </c>
      <c r="K5809" t="str">
        <f>IF((LEN(relatorio_Ananindeua[[#This Row],[CIF/CPF/CNPJ]])=14),relatorio_Ananindeua[[#This Row],[CIF/CPF/CNPJ]],relatorio_Ananindeua[[#This Row],[Coluna2]])</f>
        <v>40456164000142</v>
      </c>
      <c r="L5809" t="str">
        <f t="shared" si="91"/>
        <v>404******42</v>
      </c>
    </row>
    <row r="5810" spans="1:12" x14ac:dyDescent="0.25">
      <c r="A5810" t="s">
        <v>11242</v>
      </c>
      <c r="B5810" t="s">
        <v>11243</v>
      </c>
      <c r="C5810" t="s">
        <v>32</v>
      </c>
      <c r="D5810" s="1">
        <v>45322.281481481485</v>
      </c>
      <c r="E5810" s="18" t="s">
        <v>11</v>
      </c>
      <c r="F5810" s="13" t="s">
        <v>16</v>
      </c>
      <c r="G5810" t="s">
        <v>14</v>
      </c>
      <c r="H5810">
        <v>0</v>
      </c>
      <c r="I5810" s="2"/>
      <c r="J5810" s="4">
        <v>0</v>
      </c>
      <c r="K5810" t="str">
        <f>IF((LEN(relatorio_Ananindeua[[#This Row],[CIF/CPF/CNPJ]])=14),relatorio_Ananindeua[[#This Row],[CIF/CPF/CNPJ]],relatorio_Ananindeua[[#This Row],[Coluna2]])</f>
        <v>53726057000139</v>
      </c>
      <c r="L5810" t="str">
        <f t="shared" si="91"/>
        <v>537******39</v>
      </c>
    </row>
    <row r="5811" spans="1:12" x14ac:dyDescent="0.25">
      <c r="A5811" t="s">
        <v>11206</v>
      </c>
      <c r="B5811" t="s">
        <v>11207</v>
      </c>
      <c r="C5811" t="s">
        <v>32</v>
      </c>
      <c r="D5811" s="1">
        <v>45322.281539351854</v>
      </c>
      <c r="E5811" s="18" t="s">
        <v>11</v>
      </c>
      <c r="F5811" s="13" t="s">
        <v>16</v>
      </c>
      <c r="G5811" t="s">
        <v>14</v>
      </c>
      <c r="H5811">
        <v>0</v>
      </c>
      <c r="I5811" s="2"/>
      <c r="J5811" s="4">
        <v>0</v>
      </c>
      <c r="K5811" t="str">
        <f>IF((LEN(relatorio_Ananindeua[[#This Row],[CIF/CPF/CNPJ]])=14),relatorio_Ananindeua[[#This Row],[CIF/CPF/CNPJ]],relatorio_Ananindeua[[#This Row],[Coluna2]])</f>
        <v>53709593000126</v>
      </c>
      <c r="L5811" t="str">
        <f t="shared" si="91"/>
        <v>537******26</v>
      </c>
    </row>
    <row r="5812" spans="1:12" x14ac:dyDescent="0.25">
      <c r="A5812" t="s">
        <v>11208</v>
      </c>
      <c r="B5812" t="s">
        <v>11209</v>
      </c>
      <c r="C5812" t="s">
        <v>32</v>
      </c>
      <c r="D5812" s="1">
        <v>45322.281539351854</v>
      </c>
      <c r="E5812" s="18" t="s">
        <v>11</v>
      </c>
      <c r="F5812" s="13" t="s">
        <v>16</v>
      </c>
      <c r="G5812" t="s">
        <v>14</v>
      </c>
      <c r="H5812">
        <v>0</v>
      </c>
      <c r="I5812" s="2"/>
      <c r="J5812" s="4">
        <v>0</v>
      </c>
      <c r="K5812" t="str">
        <f>IF((LEN(relatorio_Ananindeua[[#This Row],[CIF/CPF/CNPJ]])=14),relatorio_Ananindeua[[#This Row],[CIF/CPF/CNPJ]],relatorio_Ananindeua[[#This Row],[Coluna2]])</f>
        <v>53711387000150</v>
      </c>
      <c r="L5812" t="str">
        <f t="shared" si="91"/>
        <v>537******50</v>
      </c>
    </row>
    <row r="5813" spans="1:12" x14ac:dyDescent="0.25">
      <c r="A5813" t="s">
        <v>11226</v>
      </c>
      <c r="B5813" t="s">
        <v>11227</v>
      </c>
      <c r="C5813" t="s">
        <v>32</v>
      </c>
      <c r="D5813" s="1">
        <v>45322.288472222222</v>
      </c>
      <c r="E5813" s="18" t="s">
        <v>11</v>
      </c>
      <c r="F5813" s="13" t="s">
        <v>16</v>
      </c>
      <c r="G5813" t="s">
        <v>14</v>
      </c>
      <c r="H5813">
        <v>0</v>
      </c>
      <c r="I5813" s="2"/>
      <c r="J5813" s="4">
        <v>0</v>
      </c>
      <c r="K5813" t="str">
        <f>IF((LEN(relatorio_Ananindeua[[#This Row],[CIF/CPF/CNPJ]])=14),relatorio_Ananindeua[[#This Row],[CIF/CPF/CNPJ]],relatorio_Ananindeua[[#This Row],[Coluna2]])</f>
        <v>53717140000141</v>
      </c>
      <c r="L5813" t="str">
        <f t="shared" si="91"/>
        <v>537******41</v>
      </c>
    </row>
    <row r="5814" spans="1:12" x14ac:dyDescent="0.25">
      <c r="A5814" t="s">
        <v>11250</v>
      </c>
      <c r="B5814" t="s">
        <v>11251</v>
      </c>
      <c r="C5814" t="s">
        <v>32</v>
      </c>
      <c r="D5814" s="1">
        <v>45322.288622685184</v>
      </c>
      <c r="E5814" s="18" t="s">
        <v>11</v>
      </c>
      <c r="F5814" s="13" t="s">
        <v>16</v>
      </c>
      <c r="G5814" t="s">
        <v>14</v>
      </c>
      <c r="H5814">
        <v>0</v>
      </c>
      <c r="I5814" s="2"/>
      <c r="J5814" s="4">
        <v>0</v>
      </c>
      <c r="K5814" t="str">
        <f>IF((LEN(relatorio_Ananindeua[[#This Row],[CIF/CPF/CNPJ]])=14),relatorio_Ananindeua[[#This Row],[CIF/CPF/CNPJ]],relatorio_Ananindeua[[#This Row],[Coluna2]])</f>
        <v>53727777000119</v>
      </c>
      <c r="L5814" t="str">
        <f t="shared" si="91"/>
        <v>537******19</v>
      </c>
    </row>
    <row r="5815" spans="1:12" x14ac:dyDescent="0.25">
      <c r="A5815" t="s">
        <v>4503</v>
      </c>
      <c r="B5815" t="s">
        <v>4504</v>
      </c>
      <c r="C5815" t="s">
        <v>34</v>
      </c>
      <c r="D5815" s="1">
        <v>45322.295393518521</v>
      </c>
      <c r="E5815" s="18" t="s">
        <v>11</v>
      </c>
      <c r="F5815" s="13" t="s">
        <v>16</v>
      </c>
      <c r="G5815" t="s">
        <v>14</v>
      </c>
      <c r="H5815">
        <v>0</v>
      </c>
      <c r="I5815" s="2"/>
      <c r="J5815" s="4">
        <v>0</v>
      </c>
      <c r="K5815" t="str">
        <f>IF((LEN(relatorio_Ananindeua[[#This Row],[CIF/CPF/CNPJ]])=14),relatorio_Ananindeua[[#This Row],[CIF/CPF/CNPJ]],relatorio_Ananindeua[[#This Row],[Coluna2]])</f>
        <v>37779653000120</v>
      </c>
      <c r="L5815" t="str">
        <f t="shared" si="91"/>
        <v>377******20</v>
      </c>
    </row>
    <row r="5816" spans="1:12" x14ac:dyDescent="0.25">
      <c r="A5816" t="s">
        <v>11238</v>
      </c>
      <c r="B5816" t="s">
        <v>11239</v>
      </c>
      <c r="C5816" t="s">
        <v>32</v>
      </c>
      <c r="D5816" s="1">
        <v>45322.30228009259</v>
      </c>
      <c r="E5816" s="18" t="s">
        <v>11</v>
      </c>
      <c r="F5816" s="13" t="s">
        <v>16</v>
      </c>
      <c r="G5816" t="s">
        <v>14</v>
      </c>
      <c r="H5816">
        <v>0</v>
      </c>
      <c r="I5816" s="2"/>
      <c r="J5816" s="4">
        <v>0</v>
      </c>
      <c r="K5816" t="str">
        <f>IF((LEN(relatorio_Ananindeua[[#This Row],[CIF/CPF/CNPJ]])=14),relatorio_Ananindeua[[#This Row],[CIF/CPF/CNPJ]],relatorio_Ananindeua[[#This Row],[Coluna2]])</f>
        <v>53724942000189</v>
      </c>
      <c r="L5816" t="str">
        <f t="shared" si="91"/>
        <v>537******89</v>
      </c>
    </row>
    <row r="5817" spans="1:12" x14ac:dyDescent="0.25">
      <c r="A5817" t="s">
        <v>11224</v>
      </c>
      <c r="B5817" t="s">
        <v>11225</v>
      </c>
      <c r="C5817" t="s">
        <v>32</v>
      </c>
      <c r="D5817" s="1">
        <v>45322.302372685182</v>
      </c>
      <c r="E5817" s="18" t="s">
        <v>11</v>
      </c>
      <c r="F5817" s="13" t="s">
        <v>16</v>
      </c>
      <c r="G5817" t="s">
        <v>14</v>
      </c>
      <c r="H5817">
        <v>0</v>
      </c>
      <c r="I5817" s="2"/>
      <c r="J5817" s="4">
        <v>0</v>
      </c>
      <c r="K5817" t="str">
        <f>IF((LEN(relatorio_Ananindeua[[#This Row],[CIF/CPF/CNPJ]])=14),relatorio_Ananindeua[[#This Row],[CIF/CPF/CNPJ]],relatorio_Ananindeua[[#This Row],[Coluna2]])</f>
        <v>53716813000149</v>
      </c>
      <c r="L5817" t="str">
        <f t="shared" si="91"/>
        <v>537******49</v>
      </c>
    </row>
    <row r="5818" spans="1:12" x14ac:dyDescent="0.25">
      <c r="A5818" t="s">
        <v>11210</v>
      </c>
      <c r="B5818" t="s">
        <v>11211</v>
      </c>
      <c r="C5818" t="s">
        <v>32</v>
      </c>
      <c r="D5818" s="1">
        <v>45322.302384259259</v>
      </c>
      <c r="E5818" s="18" t="s">
        <v>11</v>
      </c>
      <c r="F5818" s="13" t="s">
        <v>16</v>
      </c>
      <c r="G5818" t="s">
        <v>14</v>
      </c>
      <c r="H5818">
        <v>0</v>
      </c>
      <c r="I5818" s="2"/>
      <c r="J5818" s="4">
        <v>0</v>
      </c>
      <c r="K5818" t="str">
        <f>IF((LEN(relatorio_Ananindeua[[#This Row],[CIF/CPF/CNPJ]])=14),relatorio_Ananindeua[[#This Row],[CIF/CPF/CNPJ]],relatorio_Ananindeua[[#This Row],[Coluna2]])</f>
        <v>53712878000116</v>
      </c>
      <c r="L5818" t="str">
        <f t="shared" si="91"/>
        <v>537******16</v>
      </c>
    </row>
    <row r="5819" spans="1:12" x14ac:dyDescent="0.25">
      <c r="A5819" t="s">
        <v>11240</v>
      </c>
      <c r="B5819" t="s">
        <v>11241</v>
      </c>
      <c r="C5819" t="s">
        <v>32</v>
      </c>
      <c r="D5819" s="1">
        <v>45322.302384259259</v>
      </c>
      <c r="E5819" s="18" t="s">
        <v>11</v>
      </c>
      <c r="F5819" s="13" t="s">
        <v>16</v>
      </c>
      <c r="G5819" t="s">
        <v>14</v>
      </c>
      <c r="H5819">
        <v>0</v>
      </c>
      <c r="I5819" s="2"/>
      <c r="J5819" s="4">
        <v>0</v>
      </c>
      <c r="K5819" t="str">
        <f>IF((LEN(relatorio_Ananindeua[[#This Row],[CIF/CPF/CNPJ]])=14),relatorio_Ananindeua[[#This Row],[CIF/CPF/CNPJ]],relatorio_Ananindeua[[#This Row],[Coluna2]])</f>
        <v>53725002000104</v>
      </c>
      <c r="L5819" t="str">
        <f t="shared" si="91"/>
        <v>537******04</v>
      </c>
    </row>
    <row r="5820" spans="1:12" x14ac:dyDescent="0.25">
      <c r="A5820" t="s">
        <v>4487</v>
      </c>
      <c r="B5820" t="s">
        <v>4488</v>
      </c>
      <c r="C5820" t="s">
        <v>34</v>
      </c>
      <c r="D5820" s="1">
        <v>45322.302395833336</v>
      </c>
      <c r="E5820" s="18" t="s">
        <v>11</v>
      </c>
      <c r="F5820" s="13" t="s">
        <v>16</v>
      </c>
      <c r="G5820" t="s">
        <v>14</v>
      </c>
      <c r="H5820">
        <v>0</v>
      </c>
      <c r="I5820" s="2"/>
      <c r="J5820" s="4">
        <v>0</v>
      </c>
      <c r="K5820" t="str">
        <f>IF((LEN(relatorio_Ananindeua[[#This Row],[CIF/CPF/CNPJ]])=14),relatorio_Ananindeua[[#This Row],[CIF/CPF/CNPJ]],relatorio_Ananindeua[[#This Row],[Coluna2]])</f>
        <v>37713669000130</v>
      </c>
      <c r="L5820" t="str">
        <f t="shared" si="91"/>
        <v>377******30</v>
      </c>
    </row>
    <row r="5821" spans="1:12" x14ac:dyDescent="0.25">
      <c r="A5821" t="s">
        <v>11248</v>
      </c>
      <c r="B5821" t="s">
        <v>11249</v>
      </c>
      <c r="C5821" t="s">
        <v>32</v>
      </c>
      <c r="D5821" s="1">
        <v>45322.316284722219</v>
      </c>
      <c r="E5821" s="18" t="s">
        <v>11</v>
      </c>
      <c r="F5821" s="13" t="s">
        <v>16</v>
      </c>
      <c r="G5821" t="s">
        <v>14</v>
      </c>
      <c r="H5821">
        <v>0</v>
      </c>
      <c r="I5821" s="2"/>
      <c r="J5821" s="4">
        <v>0</v>
      </c>
      <c r="K5821" t="str">
        <f>IF((LEN(relatorio_Ananindeua[[#This Row],[CIF/CPF/CNPJ]])=14),relatorio_Ananindeua[[#This Row],[CIF/CPF/CNPJ]],relatorio_Ananindeua[[#This Row],[Coluna2]])</f>
        <v>53727543000171</v>
      </c>
      <c r="L5821" t="str">
        <f t="shared" si="91"/>
        <v>537******71</v>
      </c>
    </row>
    <row r="5822" spans="1:12" x14ac:dyDescent="0.25">
      <c r="A5822" t="s">
        <v>11228</v>
      </c>
      <c r="B5822" t="s">
        <v>11229</v>
      </c>
      <c r="C5822" t="s">
        <v>32</v>
      </c>
      <c r="D5822" s="1">
        <v>45322.323275462964</v>
      </c>
      <c r="E5822" s="18" t="s">
        <v>11</v>
      </c>
      <c r="F5822" s="13" t="s">
        <v>16</v>
      </c>
      <c r="G5822" t="s">
        <v>14</v>
      </c>
      <c r="H5822">
        <v>0</v>
      </c>
      <c r="I5822" s="2"/>
      <c r="J5822" s="4">
        <v>0</v>
      </c>
      <c r="K5822" t="str">
        <f>IF((LEN(relatorio_Ananindeua[[#This Row],[CIF/CPF/CNPJ]])=14),relatorio_Ananindeua[[#This Row],[CIF/CPF/CNPJ]],relatorio_Ananindeua[[#This Row],[Coluna2]])</f>
        <v>53720476000163</v>
      </c>
      <c r="L5822" t="str">
        <f t="shared" si="91"/>
        <v>537******63</v>
      </c>
    </row>
    <row r="5823" spans="1:12" x14ac:dyDescent="0.25">
      <c r="A5823" t="s">
        <v>11234</v>
      </c>
      <c r="B5823" t="s">
        <v>11235</v>
      </c>
      <c r="C5823" t="s">
        <v>32</v>
      </c>
      <c r="D5823" s="1">
        <v>45322.323275462964</v>
      </c>
      <c r="E5823" s="18" t="s">
        <v>11</v>
      </c>
      <c r="F5823" s="13" t="s">
        <v>16</v>
      </c>
      <c r="G5823" t="s">
        <v>14</v>
      </c>
      <c r="H5823">
        <v>0</v>
      </c>
      <c r="I5823" s="2"/>
      <c r="J5823" s="4">
        <v>0</v>
      </c>
      <c r="K5823" t="str">
        <f>IF((LEN(relatorio_Ananindeua[[#This Row],[CIF/CPF/CNPJ]])=14),relatorio_Ananindeua[[#This Row],[CIF/CPF/CNPJ]],relatorio_Ananindeua[[#This Row],[Coluna2]])</f>
        <v>53721744000161</v>
      </c>
      <c r="L5823" t="str">
        <f t="shared" si="91"/>
        <v>537******61</v>
      </c>
    </row>
    <row r="5824" spans="1:12" x14ac:dyDescent="0.25">
      <c r="A5824" t="s">
        <v>1217</v>
      </c>
      <c r="B5824" t="s">
        <v>1218</v>
      </c>
      <c r="C5824" t="s">
        <v>34</v>
      </c>
      <c r="D5824" s="1">
        <v>45322.330104166664</v>
      </c>
      <c r="E5824" s="18" t="s">
        <v>11</v>
      </c>
      <c r="F5824" s="13" t="s">
        <v>16</v>
      </c>
      <c r="G5824" t="s">
        <v>14</v>
      </c>
      <c r="H5824">
        <v>0</v>
      </c>
      <c r="I5824" s="2"/>
      <c r="J5824" s="4">
        <v>0</v>
      </c>
      <c r="K5824" t="str">
        <f>IF((LEN(relatorio_Ananindeua[[#This Row],[CIF/CPF/CNPJ]])=14),relatorio_Ananindeua[[#This Row],[CIF/CPF/CNPJ]],relatorio_Ananindeua[[#This Row],[Coluna2]])</f>
        <v>19585830000156</v>
      </c>
      <c r="L5824" t="str">
        <f t="shared" si="91"/>
        <v>195******56</v>
      </c>
    </row>
    <row r="5825" spans="1:12" x14ac:dyDescent="0.25">
      <c r="A5825" t="s">
        <v>10524</v>
      </c>
      <c r="B5825" t="s">
        <v>10525</v>
      </c>
      <c r="C5825" t="s">
        <v>34</v>
      </c>
      <c r="D5825" s="1">
        <v>45322.330150462964</v>
      </c>
      <c r="E5825" s="18" t="s">
        <v>11</v>
      </c>
      <c r="F5825" s="13" t="s">
        <v>16</v>
      </c>
      <c r="G5825" t="s">
        <v>14</v>
      </c>
      <c r="H5825">
        <v>0</v>
      </c>
      <c r="I5825" s="2"/>
      <c r="J5825" s="4">
        <v>0</v>
      </c>
      <c r="K5825" t="str">
        <f>IF((LEN(relatorio_Ananindeua[[#This Row],[CIF/CPF/CNPJ]])=14),relatorio_Ananindeua[[#This Row],[CIF/CPF/CNPJ]],relatorio_Ananindeua[[#This Row],[Coluna2]])</f>
        <v>53487228000114</v>
      </c>
      <c r="L5825" t="str">
        <f t="shared" si="91"/>
        <v>534******14</v>
      </c>
    </row>
    <row r="5826" spans="1:12" x14ac:dyDescent="0.25">
      <c r="A5826" t="s">
        <v>9980</v>
      </c>
      <c r="B5826" t="s">
        <v>9981</v>
      </c>
      <c r="C5826" t="s">
        <v>21</v>
      </c>
      <c r="D5826" s="1">
        <v>45322.335601851853</v>
      </c>
      <c r="E5826" s="18" t="s">
        <v>11</v>
      </c>
      <c r="F5826" s="13" t="s">
        <v>19</v>
      </c>
      <c r="G5826" t="s">
        <v>13496</v>
      </c>
      <c r="H5826">
        <v>0</v>
      </c>
      <c r="I5826" s="2"/>
      <c r="J5826" s="4">
        <v>0</v>
      </c>
      <c r="K5826" t="str">
        <f>IF((LEN(relatorio_Ananindeua[[#This Row],[CIF/CPF/CNPJ]])=14),relatorio_Ananindeua[[#This Row],[CIF/CPF/CNPJ]],relatorio_Ananindeua[[#This Row],[Coluna2]])</f>
        <v>52797996000101</v>
      </c>
      <c r="L5826" t="str">
        <f t="shared" si="91"/>
        <v>527******01</v>
      </c>
    </row>
    <row r="5827" spans="1:12" x14ac:dyDescent="0.25">
      <c r="A5827" t="s">
        <v>9980</v>
      </c>
      <c r="B5827" t="s">
        <v>9981</v>
      </c>
      <c r="C5827" t="s">
        <v>21</v>
      </c>
      <c r="D5827" s="1">
        <v>45322.337222222224</v>
      </c>
      <c r="E5827" s="18" t="s">
        <v>11</v>
      </c>
      <c r="F5827" s="13" t="s">
        <v>19</v>
      </c>
      <c r="G5827" t="s">
        <v>13496</v>
      </c>
      <c r="H5827">
        <v>0</v>
      </c>
      <c r="I5827" s="2"/>
      <c r="J5827" s="4">
        <v>0</v>
      </c>
      <c r="K5827" t="str">
        <f>IF((LEN(relatorio_Ananindeua[[#This Row],[CIF/CPF/CNPJ]])=14),relatorio_Ananindeua[[#This Row],[CIF/CPF/CNPJ]],relatorio_Ananindeua[[#This Row],[Coluna2]])</f>
        <v>52797996000101</v>
      </c>
      <c r="L5827" t="str">
        <f t="shared" si="91"/>
        <v>527******01</v>
      </c>
    </row>
    <row r="5828" spans="1:12" x14ac:dyDescent="0.25">
      <c r="A5828" t="s">
        <v>9980</v>
      </c>
      <c r="B5828" t="s">
        <v>9981</v>
      </c>
      <c r="C5828" t="s">
        <v>21</v>
      </c>
      <c r="D5828" s="1">
        <v>45322.338599537034</v>
      </c>
      <c r="E5828" s="18" t="s">
        <v>11</v>
      </c>
      <c r="F5828" s="13" t="s">
        <v>19</v>
      </c>
      <c r="G5828" t="s">
        <v>13496</v>
      </c>
      <c r="H5828">
        <v>0</v>
      </c>
      <c r="I5828" s="2"/>
      <c r="J5828" s="4">
        <v>0</v>
      </c>
      <c r="K5828" t="str">
        <f>IF((LEN(relatorio_Ananindeua[[#This Row],[CIF/CPF/CNPJ]])=14),relatorio_Ananindeua[[#This Row],[CIF/CPF/CNPJ]],relatorio_Ananindeua[[#This Row],[Coluna2]])</f>
        <v>52797996000101</v>
      </c>
      <c r="L5828" t="str">
        <f t="shared" si="91"/>
        <v>527******01</v>
      </c>
    </row>
    <row r="5829" spans="1:12" x14ac:dyDescent="0.25">
      <c r="A5829" t="s">
        <v>4147</v>
      </c>
      <c r="B5829" t="s">
        <v>4148</v>
      </c>
      <c r="C5829" t="s">
        <v>17</v>
      </c>
      <c r="D5829" s="1">
        <v>45322.37909722222</v>
      </c>
      <c r="E5829" s="18" t="s">
        <v>11</v>
      </c>
      <c r="F5829" s="13" t="s">
        <v>16</v>
      </c>
      <c r="G5829" t="s">
        <v>14</v>
      </c>
      <c r="H5829">
        <v>0</v>
      </c>
      <c r="I5829" s="2"/>
      <c r="J5829" s="4">
        <v>0</v>
      </c>
      <c r="K5829" t="str">
        <f>IF((LEN(relatorio_Ananindeua[[#This Row],[CIF/CPF/CNPJ]])=14),relatorio_Ananindeua[[#This Row],[CIF/CPF/CNPJ]],relatorio_Ananindeua[[#This Row],[Coluna2]])</f>
        <v>36364474000160</v>
      </c>
      <c r="L5829" t="str">
        <f t="shared" si="91"/>
        <v>363******60</v>
      </c>
    </row>
    <row r="5830" spans="1:12" x14ac:dyDescent="0.25">
      <c r="A5830" t="s">
        <v>3626</v>
      </c>
      <c r="B5830" t="s">
        <v>3627</v>
      </c>
      <c r="C5830" t="s">
        <v>34</v>
      </c>
      <c r="D5830" s="1">
        <v>45322.405763888892</v>
      </c>
      <c r="E5830" s="18" t="s">
        <v>11</v>
      </c>
      <c r="F5830" s="13" t="s">
        <v>16</v>
      </c>
      <c r="G5830" t="s">
        <v>13496</v>
      </c>
      <c r="H5830">
        <v>0</v>
      </c>
      <c r="I5830" s="2"/>
      <c r="J5830" s="4">
        <v>0</v>
      </c>
      <c r="K5830" t="str">
        <f>IF((LEN(relatorio_Ananindeua[[#This Row],[CIF/CPF/CNPJ]])=14),relatorio_Ananindeua[[#This Row],[CIF/CPF/CNPJ]],relatorio_Ananindeua[[#This Row],[Coluna2]])</f>
        <v>34309111000104</v>
      </c>
      <c r="L5830" t="str">
        <f t="shared" si="91"/>
        <v>343******04</v>
      </c>
    </row>
    <row r="5831" spans="1:12" x14ac:dyDescent="0.25">
      <c r="A5831" t="s">
        <v>2726</v>
      </c>
      <c r="B5831" t="s">
        <v>2727</v>
      </c>
      <c r="C5831" t="s">
        <v>17</v>
      </c>
      <c r="D5831" s="1">
        <v>45322.544942129629</v>
      </c>
      <c r="E5831" s="18" t="s">
        <v>11</v>
      </c>
      <c r="F5831" s="13" t="s">
        <v>16</v>
      </c>
      <c r="G5831" t="s">
        <v>14</v>
      </c>
      <c r="H5831">
        <v>0</v>
      </c>
      <c r="I5831" s="2"/>
      <c r="J5831" s="4">
        <v>0</v>
      </c>
      <c r="K5831" t="str">
        <f>IF((LEN(relatorio_Ananindeua[[#This Row],[CIF/CPF/CNPJ]])=14),relatorio_Ananindeua[[#This Row],[CIF/CPF/CNPJ]],relatorio_Ananindeua[[#This Row],[Coluna2]])</f>
        <v>30083543000180</v>
      </c>
      <c r="L5831" t="str">
        <f t="shared" si="91"/>
        <v>300******80</v>
      </c>
    </row>
    <row r="5832" spans="1:12" x14ac:dyDescent="0.25">
      <c r="A5832" t="s">
        <v>1117</v>
      </c>
      <c r="B5832" t="s">
        <v>1118</v>
      </c>
      <c r="C5832" t="s">
        <v>34</v>
      </c>
      <c r="D5832" s="1">
        <v>45322.668483796297</v>
      </c>
      <c r="E5832" s="18" t="s">
        <v>11</v>
      </c>
      <c r="F5832" s="13" t="s">
        <v>16</v>
      </c>
      <c r="G5832" t="s">
        <v>14</v>
      </c>
      <c r="H5832">
        <v>0</v>
      </c>
      <c r="I5832" s="2"/>
      <c r="J5832" s="4">
        <v>0</v>
      </c>
      <c r="K5832" t="str">
        <f>IF((LEN(relatorio_Ananindeua[[#This Row],[CIF/CPF/CNPJ]])=14),relatorio_Ananindeua[[#This Row],[CIF/CPF/CNPJ]],relatorio_Ananindeua[[#This Row],[Coluna2]])</f>
        <v>18616909000134</v>
      </c>
      <c r="L5832" t="str">
        <f t="shared" si="91"/>
        <v>186******34</v>
      </c>
    </row>
    <row r="5833" spans="1:12" x14ac:dyDescent="0.25">
      <c r="A5833" t="s">
        <v>1117</v>
      </c>
      <c r="B5833" t="s">
        <v>1118</v>
      </c>
      <c r="C5833" t="s">
        <v>34</v>
      </c>
      <c r="D5833" s="1">
        <v>45322.66915509259</v>
      </c>
      <c r="E5833" s="18" t="s">
        <v>11</v>
      </c>
      <c r="F5833" s="13" t="s">
        <v>16</v>
      </c>
      <c r="G5833" t="s">
        <v>13496</v>
      </c>
      <c r="H5833">
        <v>0</v>
      </c>
      <c r="I5833" s="2"/>
      <c r="J5833" s="4">
        <v>0</v>
      </c>
      <c r="K5833" t="str">
        <f>IF((LEN(relatorio_Ananindeua[[#This Row],[CIF/CPF/CNPJ]])=14),relatorio_Ananindeua[[#This Row],[CIF/CPF/CNPJ]],relatorio_Ananindeua[[#This Row],[Coluna2]])</f>
        <v>18616909000134</v>
      </c>
      <c r="L5833" t="str">
        <f t="shared" si="91"/>
        <v>186******34</v>
      </c>
    </row>
    <row r="5834" spans="1:12" x14ac:dyDescent="0.25">
      <c r="A5834" t="s">
        <v>7865</v>
      </c>
      <c r="B5834" t="s">
        <v>7866</v>
      </c>
      <c r="C5834" t="s">
        <v>17</v>
      </c>
      <c r="D5834" s="1">
        <v>45322.721805555557</v>
      </c>
      <c r="E5834" s="18" t="s">
        <v>11</v>
      </c>
      <c r="F5834" s="13" t="s">
        <v>16</v>
      </c>
      <c r="G5834" t="s">
        <v>14</v>
      </c>
      <c r="H5834">
        <v>0</v>
      </c>
      <c r="I5834" s="2"/>
      <c r="J5834" s="4">
        <v>0</v>
      </c>
      <c r="K5834" t="str">
        <f>IF((LEN(relatorio_Ananindeua[[#This Row],[CIF/CPF/CNPJ]])=14),relatorio_Ananindeua[[#This Row],[CIF/CPF/CNPJ]],relatorio_Ananindeua[[#This Row],[Coluna2]])</f>
        <v>48595200000160</v>
      </c>
      <c r="L5834" t="str">
        <f t="shared" si="91"/>
        <v>485******60</v>
      </c>
    </row>
    <row r="5835" spans="1:12" x14ac:dyDescent="0.25">
      <c r="A5835" t="s">
        <v>4507</v>
      </c>
      <c r="B5835" t="s">
        <v>4508</v>
      </c>
      <c r="C5835" t="s">
        <v>17</v>
      </c>
      <c r="D5835" s="1">
        <v>45322.77171296296</v>
      </c>
      <c r="E5835" s="18" t="s">
        <v>11</v>
      </c>
      <c r="F5835" s="13" t="s">
        <v>16</v>
      </c>
      <c r="G5835" t="s">
        <v>14</v>
      </c>
      <c r="H5835">
        <v>0</v>
      </c>
      <c r="I5835" s="2"/>
      <c r="J5835" s="4">
        <v>0</v>
      </c>
      <c r="K5835" t="str">
        <f>IF((LEN(relatorio_Ananindeua[[#This Row],[CIF/CPF/CNPJ]])=14),relatorio_Ananindeua[[#This Row],[CIF/CPF/CNPJ]],relatorio_Ananindeua[[#This Row],[Coluna2]])</f>
        <v>37802957000161</v>
      </c>
      <c r="L5835" t="str">
        <f t="shared" si="91"/>
        <v>378******61</v>
      </c>
    </row>
    <row r="5836" spans="1:12" x14ac:dyDescent="0.25">
      <c r="A5836" t="s">
        <v>832</v>
      </c>
      <c r="B5836" t="s">
        <v>833</v>
      </c>
      <c r="C5836" t="s">
        <v>17</v>
      </c>
      <c r="D5836" s="1">
        <v>45322.772291666668</v>
      </c>
      <c r="E5836" s="18" t="s">
        <v>11</v>
      </c>
      <c r="F5836" s="13" t="s">
        <v>16</v>
      </c>
      <c r="G5836" t="s">
        <v>14</v>
      </c>
      <c r="H5836">
        <v>0</v>
      </c>
      <c r="I5836" s="2"/>
      <c r="J5836" s="4">
        <v>0</v>
      </c>
      <c r="K5836" t="str">
        <f>IF((LEN(relatorio_Ananindeua[[#This Row],[CIF/CPF/CNPJ]])=14),relatorio_Ananindeua[[#This Row],[CIF/CPF/CNPJ]],relatorio_Ananindeua[[#This Row],[Coluna2]])</f>
        <v>16096846000107</v>
      </c>
      <c r="L5836" t="str">
        <f t="shared" si="91"/>
        <v>160******07</v>
      </c>
    </row>
    <row r="5837" spans="1:12" x14ac:dyDescent="0.25">
      <c r="A5837" t="s">
        <v>45</v>
      </c>
      <c r="B5837" t="s">
        <v>46</v>
      </c>
      <c r="C5837" t="s">
        <v>20</v>
      </c>
      <c r="D5837" s="1">
        <v>45323</v>
      </c>
      <c r="E5837" s="18" t="s">
        <v>13</v>
      </c>
      <c r="F5837" s="13" t="s">
        <v>19</v>
      </c>
      <c r="G5837" t="s">
        <v>13496</v>
      </c>
      <c r="H5837">
        <v>0</v>
      </c>
      <c r="I5837" s="2"/>
      <c r="J5837" s="4">
        <v>597.82000000000005</v>
      </c>
      <c r="K5837" t="str">
        <f>IF((LEN(relatorio_Ananindeua[[#This Row],[CIF/CPF/CNPJ]])=14),relatorio_Ananindeua[[#This Row],[CIF/CPF/CNPJ]],relatorio_Ananindeua[[#This Row],[Coluna2]])</f>
        <v>03074354000179</v>
      </c>
      <c r="L5837" t="str">
        <f t="shared" si="91"/>
        <v>030******79</v>
      </c>
    </row>
    <row r="5838" spans="1:12" x14ac:dyDescent="0.25">
      <c r="A5838" t="s">
        <v>50</v>
      </c>
      <c r="B5838" t="s">
        <v>51</v>
      </c>
      <c r="C5838" t="s">
        <v>20</v>
      </c>
      <c r="D5838" s="1">
        <v>45323</v>
      </c>
      <c r="E5838" s="18" t="s">
        <v>13</v>
      </c>
      <c r="F5838" s="13" t="s">
        <v>19</v>
      </c>
      <c r="G5838" t="s">
        <v>13496</v>
      </c>
      <c r="H5838">
        <v>0</v>
      </c>
      <c r="I5838" s="2"/>
      <c r="J5838" s="4">
        <v>26.2</v>
      </c>
      <c r="K5838" t="str">
        <f>IF((LEN(relatorio_Ananindeua[[#This Row],[CIF/CPF/CNPJ]])=14),relatorio_Ananindeua[[#This Row],[CIF/CPF/CNPJ]],relatorio_Ananindeua[[#This Row],[Coluna2]])</f>
        <v>03646961001480</v>
      </c>
      <c r="L5838" t="str">
        <f t="shared" si="91"/>
        <v>036******80</v>
      </c>
    </row>
    <row r="5839" spans="1:12" x14ac:dyDescent="0.25">
      <c r="A5839" t="s">
        <v>79</v>
      </c>
      <c r="B5839" t="s">
        <v>80</v>
      </c>
      <c r="C5839" t="s">
        <v>20</v>
      </c>
      <c r="D5839" s="1">
        <v>45323</v>
      </c>
      <c r="E5839" s="18" t="s">
        <v>13</v>
      </c>
      <c r="F5839" s="13" t="s">
        <v>19</v>
      </c>
      <c r="G5839" t="s">
        <v>13496</v>
      </c>
      <c r="H5839">
        <v>0</v>
      </c>
      <c r="I5839" s="2"/>
      <c r="J5839" s="4">
        <v>390.6</v>
      </c>
      <c r="K5839" t="str">
        <f>IF((LEN(relatorio_Ananindeua[[#This Row],[CIF/CPF/CNPJ]])=14),relatorio_Ananindeua[[#This Row],[CIF/CPF/CNPJ]],relatorio_Ananindeua[[#This Row],[Coluna2]])</f>
        <v>07443925000156</v>
      </c>
      <c r="L5839" t="str">
        <f t="shared" si="91"/>
        <v>074******56</v>
      </c>
    </row>
    <row r="5840" spans="1:12" x14ac:dyDescent="0.25">
      <c r="A5840" t="s">
        <v>467</v>
      </c>
      <c r="B5840" t="s">
        <v>468</v>
      </c>
      <c r="C5840" t="s">
        <v>20</v>
      </c>
      <c r="D5840" s="1">
        <v>45323</v>
      </c>
      <c r="E5840" s="18" t="s">
        <v>13</v>
      </c>
      <c r="F5840" s="13" t="s">
        <v>19</v>
      </c>
      <c r="G5840" t="s">
        <v>13496</v>
      </c>
      <c r="H5840">
        <v>0</v>
      </c>
      <c r="I5840" s="2"/>
      <c r="J5840" s="4">
        <v>53.01</v>
      </c>
      <c r="K5840" t="str">
        <f>IF((LEN(relatorio_Ananindeua[[#This Row],[CIF/CPF/CNPJ]])=14),relatorio_Ananindeua[[#This Row],[CIF/CPF/CNPJ]],relatorio_Ananindeua[[#This Row],[Coluna2]])</f>
        <v>13424484000148</v>
      </c>
      <c r="L5840" t="str">
        <f t="shared" si="91"/>
        <v>134******48</v>
      </c>
    </row>
    <row r="5841" spans="1:12" x14ac:dyDescent="0.25">
      <c r="A5841" t="s">
        <v>6904</v>
      </c>
      <c r="B5841" t="s">
        <v>6905</v>
      </c>
      <c r="C5841" t="s">
        <v>20</v>
      </c>
      <c r="D5841" s="1">
        <v>45323</v>
      </c>
      <c r="E5841" s="18" t="s">
        <v>13</v>
      </c>
      <c r="F5841" s="13" t="s">
        <v>19</v>
      </c>
      <c r="G5841" t="s">
        <v>13496</v>
      </c>
      <c r="H5841">
        <v>0</v>
      </c>
      <c r="I5841" s="2"/>
      <c r="J5841" s="4">
        <v>64.5</v>
      </c>
      <c r="K5841" t="str">
        <f>IF((LEN(relatorio_Ananindeua[[#This Row],[CIF/CPF/CNPJ]])=14),relatorio_Ananindeua[[#This Row],[CIF/CPF/CNPJ]],relatorio_Ananindeua[[#This Row],[Coluna2]])</f>
        <v>46201083002393</v>
      </c>
      <c r="L5841" t="str">
        <f t="shared" si="91"/>
        <v>462******93</v>
      </c>
    </row>
    <row r="5842" spans="1:12" x14ac:dyDescent="0.25">
      <c r="A5842" t="s">
        <v>13467</v>
      </c>
      <c r="B5842" t="s">
        <v>13466</v>
      </c>
      <c r="C5842" t="s">
        <v>21</v>
      </c>
      <c r="D5842" s="1">
        <v>45323</v>
      </c>
      <c r="E5842" s="18" t="s">
        <v>13</v>
      </c>
      <c r="F5842" s="13" t="s">
        <v>19</v>
      </c>
      <c r="G5842" t="s">
        <v>13496</v>
      </c>
      <c r="H5842">
        <v>0</v>
      </c>
      <c r="I5842" s="2"/>
      <c r="J5842" s="4">
        <v>1124.1600000000001</v>
      </c>
      <c r="K5842" t="str">
        <f>IF((LEN(relatorio_Ananindeua[[#This Row],[CIF/CPF/CNPJ]])=14),relatorio_Ananindeua[[#This Row],[CIF/CPF/CNPJ]],relatorio_Ananindeua[[#This Row],[Coluna2]])</f>
        <v>60975737005978</v>
      </c>
      <c r="L5842" t="str">
        <f t="shared" ref="L5842:L5905" si="92">_xlfn.CONCAT(LEFT(A5842,3),REPT("*",6),RIGHT(A5842,2))</f>
        <v>609******78</v>
      </c>
    </row>
    <row r="5843" spans="1:12" x14ac:dyDescent="0.25">
      <c r="A5843" t="s">
        <v>13490</v>
      </c>
      <c r="B5843" t="s">
        <v>13491</v>
      </c>
      <c r="C5843" t="s">
        <v>20</v>
      </c>
      <c r="D5843" s="1">
        <v>45323</v>
      </c>
      <c r="E5843" s="18" t="s">
        <v>13</v>
      </c>
      <c r="F5843" s="13" t="s">
        <v>19</v>
      </c>
      <c r="G5843" t="s">
        <v>13496</v>
      </c>
      <c r="H5843">
        <v>0</v>
      </c>
      <c r="I5843" s="2"/>
      <c r="J5843" s="4">
        <v>66.989999999999995</v>
      </c>
      <c r="K5843" t="str">
        <f>IF((LEN(relatorio_Ananindeua[[#This Row],[CIF/CPF/CNPJ]])=14),relatorio_Ananindeua[[#This Row],[CIF/CPF/CNPJ]],relatorio_Ananindeua[[#This Row],[Coluna2]])</f>
        <v>90912429000300</v>
      </c>
      <c r="L5843" t="str">
        <f t="shared" si="92"/>
        <v>909******00</v>
      </c>
    </row>
    <row r="5844" spans="1:12" x14ac:dyDescent="0.25">
      <c r="A5844" t="s">
        <v>11280</v>
      </c>
      <c r="B5844" t="s">
        <v>11281</v>
      </c>
      <c r="C5844" t="s">
        <v>32</v>
      </c>
      <c r="D5844" s="1">
        <v>45323.017777777779</v>
      </c>
      <c r="E5844" s="18" t="s">
        <v>11</v>
      </c>
      <c r="F5844" s="13" t="s">
        <v>16</v>
      </c>
      <c r="G5844" t="s">
        <v>14</v>
      </c>
      <c r="H5844">
        <v>0</v>
      </c>
      <c r="I5844" s="2"/>
      <c r="J5844" s="4">
        <v>0</v>
      </c>
      <c r="K5844" t="str">
        <f>IF((LEN(relatorio_Ananindeua[[#This Row],[CIF/CPF/CNPJ]])=14),relatorio_Ananindeua[[#This Row],[CIF/CPF/CNPJ]],relatorio_Ananindeua[[#This Row],[Coluna2]])</f>
        <v>53741767000138</v>
      </c>
      <c r="L5844" t="str">
        <f t="shared" si="92"/>
        <v>537******38</v>
      </c>
    </row>
    <row r="5845" spans="1:12" x14ac:dyDescent="0.25">
      <c r="A5845" t="s">
        <v>11284</v>
      </c>
      <c r="B5845" t="s">
        <v>11285</v>
      </c>
      <c r="C5845" t="s">
        <v>32</v>
      </c>
      <c r="D5845" s="1">
        <v>45323.024629629632</v>
      </c>
      <c r="E5845" s="18" t="s">
        <v>11</v>
      </c>
      <c r="F5845" s="13" t="s">
        <v>16</v>
      </c>
      <c r="G5845" t="s">
        <v>14</v>
      </c>
      <c r="H5845">
        <v>0</v>
      </c>
      <c r="I5845" s="2"/>
      <c r="J5845" s="4">
        <v>0</v>
      </c>
      <c r="K5845" t="str">
        <f>IF((LEN(relatorio_Ananindeua[[#This Row],[CIF/CPF/CNPJ]])=14),relatorio_Ananindeua[[#This Row],[CIF/CPF/CNPJ]],relatorio_Ananindeua[[#This Row],[Coluna2]])</f>
        <v>53742546000184</v>
      </c>
      <c r="L5845" t="str">
        <f t="shared" si="92"/>
        <v>537******84</v>
      </c>
    </row>
    <row r="5846" spans="1:12" x14ac:dyDescent="0.25">
      <c r="A5846" t="s">
        <v>1032</v>
      </c>
      <c r="B5846" t="s">
        <v>1033</v>
      </c>
      <c r="C5846" t="s">
        <v>34</v>
      </c>
      <c r="D5846" s="1">
        <v>45323.024710648147</v>
      </c>
      <c r="E5846" s="18" t="s">
        <v>11</v>
      </c>
      <c r="F5846" s="13" t="s">
        <v>16</v>
      </c>
      <c r="G5846" t="s">
        <v>14</v>
      </c>
      <c r="H5846">
        <v>0</v>
      </c>
      <c r="I5846" s="2"/>
      <c r="J5846" s="4">
        <v>0</v>
      </c>
      <c r="K5846" t="str">
        <f>IF((LEN(relatorio_Ananindeua[[#This Row],[CIF/CPF/CNPJ]])=14),relatorio_Ananindeua[[#This Row],[CIF/CPF/CNPJ]],relatorio_Ananindeua[[#This Row],[Coluna2]])</f>
        <v>18006287000122</v>
      </c>
      <c r="L5846" t="str">
        <f t="shared" si="92"/>
        <v>180******22</v>
      </c>
    </row>
    <row r="5847" spans="1:12" x14ac:dyDescent="0.25">
      <c r="A5847" t="s">
        <v>11258</v>
      </c>
      <c r="B5847" t="s">
        <v>11259</v>
      </c>
      <c r="C5847" t="s">
        <v>32</v>
      </c>
      <c r="D5847" s="1">
        <v>45323.024710648147</v>
      </c>
      <c r="E5847" s="18" t="s">
        <v>11</v>
      </c>
      <c r="F5847" s="13" t="s">
        <v>16</v>
      </c>
      <c r="G5847" t="s">
        <v>14</v>
      </c>
      <c r="H5847">
        <v>0</v>
      </c>
      <c r="I5847" s="2"/>
      <c r="J5847" s="4">
        <v>0</v>
      </c>
      <c r="K5847" t="str">
        <f>IF((LEN(relatorio_Ananindeua[[#This Row],[CIF/CPF/CNPJ]])=14),relatorio_Ananindeua[[#This Row],[CIF/CPF/CNPJ]],relatorio_Ananindeua[[#This Row],[Coluna2]])</f>
        <v>53732759000125</v>
      </c>
      <c r="L5847" t="str">
        <f t="shared" si="92"/>
        <v>537******25</v>
      </c>
    </row>
    <row r="5848" spans="1:12" x14ac:dyDescent="0.25">
      <c r="A5848" t="s">
        <v>11276</v>
      </c>
      <c r="B5848" t="s">
        <v>11277</v>
      </c>
      <c r="C5848" t="s">
        <v>32</v>
      </c>
      <c r="D5848" s="1">
        <v>45323.045451388891</v>
      </c>
      <c r="E5848" s="18" t="s">
        <v>11</v>
      </c>
      <c r="F5848" s="13" t="s">
        <v>16</v>
      </c>
      <c r="G5848" t="s">
        <v>14</v>
      </c>
      <c r="H5848">
        <v>0</v>
      </c>
      <c r="I5848" s="2"/>
      <c r="J5848" s="4">
        <v>0</v>
      </c>
      <c r="K5848" t="str">
        <f>IF((LEN(relatorio_Ananindeua[[#This Row],[CIF/CPF/CNPJ]])=14),relatorio_Ananindeua[[#This Row],[CIF/CPF/CNPJ]],relatorio_Ananindeua[[#This Row],[Coluna2]])</f>
        <v>53740284000119</v>
      </c>
      <c r="L5848" t="str">
        <f t="shared" si="92"/>
        <v>537******19</v>
      </c>
    </row>
    <row r="5849" spans="1:12" x14ac:dyDescent="0.25">
      <c r="A5849" t="s">
        <v>11252</v>
      </c>
      <c r="B5849" t="s">
        <v>11253</v>
      </c>
      <c r="C5849" t="s">
        <v>32</v>
      </c>
      <c r="D5849" s="1">
        <v>45323.04546296296</v>
      </c>
      <c r="E5849" s="18" t="s">
        <v>11</v>
      </c>
      <c r="F5849" s="13" t="s">
        <v>16</v>
      </c>
      <c r="G5849" t="s">
        <v>14</v>
      </c>
      <c r="H5849">
        <v>0</v>
      </c>
      <c r="I5849" s="2"/>
      <c r="J5849" s="4">
        <v>0</v>
      </c>
      <c r="K5849" t="str">
        <f>IF((LEN(relatorio_Ananindeua[[#This Row],[CIF/CPF/CNPJ]])=14),relatorio_Ananindeua[[#This Row],[CIF/CPF/CNPJ]],relatorio_Ananindeua[[#This Row],[Coluna2]])</f>
        <v>53728313000127</v>
      </c>
      <c r="L5849" t="str">
        <f t="shared" si="92"/>
        <v>537******27</v>
      </c>
    </row>
    <row r="5850" spans="1:12" x14ac:dyDescent="0.25">
      <c r="A5850" t="s">
        <v>11286</v>
      </c>
      <c r="B5850" t="s">
        <v>11287</v>
      </c>
      <c r="C5850" t="s">
        <v>32</v>
      </c>
      <c r="D5850" s="1">
        <v>45323.045486111114</v>
      </c>
      <c r="E5850" s="18" t="s">
        <v>11</v>
      </c>
      <c r="F5850" s="13" t="s">
        <v>16</v>
      </c>
      <c r="G5850" t="s">
        <v>14</v>
      </c>
      <c r="H5850">
        <v>0</v>
      </c>
      <c r="I5850" s="2"/>
      <c r="J5850" s="4">
        <v>0</v>
      </c>
      <c r="K5850" t="str">
        <f>IF((LEN(relatorio_Ananindeua[[#This Row],[CIF/CPF/CNPJ]])=14),relatorio_Ananindeua[[#This Row],[CIF/CPF/CNPJ]],relatorio_Ananindeua[[#This Row],[Coluna2]])</f>
        <v>53742851000176</v>
      </c>
      <c r="L5850" t="str">
        <f t="shared" si="92"/>
        <v>537******76</v>
      </c>
    </row>
    <row r="5851" spans="1:12" x14ac:dyDescent="0.25">
      <c r="A5851" t="s">
        <v>11274</v>
      </c>
      <c r="B5851" t="s">
        <v>11275</v>
      </c>
      <c r="C5851" t="s">
        <v>32</v>
      </c>
      <c r="D5851" s="1">
        <v>45323.04550925926</v>
      </c>
      <c r="E5851" s="18" t="s">
        <v>11</v>
      </c>
      <c r="F5851" s="13" t="s">
        <v>16</v>
      </c>
      <c r="G5851" t="s">
        <v>14</v>
      </c>
      <c r="H5851">
        <v>0</v>
      </c>
      <c r="I5851" s="2"/>
      <c r="J5851" s="4">
        <v>0</v>
      </c>
      <c r="K5851" t="str">
        <f>IF((LEN(relatorio_Ananindeua[[#This Row],[CIF/CPF/CNPJ]])=14),relatorio_Ananindeua[[#This Row],[CIF/CPF/CNPJ]],relatorio_Ananindeua[[#This Row],[Coluna2]])</f>
        <v>53739756000113</v>
      </c>
      <c r="L5851" t="str">
        <f t="shared" si="92"/>
        <v>537******13</v>
      </c>
    </row>
    <row r="5852" spans="1:12" x14ac:dyDescent="0.25">
      <c r="A5852" t="s">
        <v>11270</v>
      </c>
      <c r="B5852" t="s">
        <v>11271</v>
      </c>
      <c r="C5852" t="s">
        <v>32</v>
      </c>
      <c r="D5852" s="1">
        <v>45323.052430555559</v>
      </c>
      <c r="E5852" s="18" t="s">
        <v>11</v>
      </c>
      <c r="F5852" s="13" t="s">
        <v>16</v>
      </c>
      <c r="G5852" t="s">
        <v>14</v>
      </c>
      <c r="H5852">
        <v>0</v>
      </c>
      <c r="I5852" s="2"/>
      <c r="J5852" s="4">
        <v>0</v>
      </c>
      <c r="K5852" t="str">
        <f>IF((LEN(relatorio_Ananindeua[[#This Row],[CIF/CPF/CNPJ]])=14),relatorio_Ananindeua[[#This Row],[CIF/CPF/CNPJ]],relatorio_Ananindeua[[#This Row],[Coluna2]])</f>
        <v>53739319000108</v>
      </c>
      <c r="L5852" t="str">
        <f t="shared" si="92"/>
        <v>537******08</v>
      </c>
    </row>
    <row r="5853" spans="1:12" x14ac:dyDescent="0.25">
      <c r="A5853" t="s">
        <v>11288</v>
      </c>
      <c r="B5853" t="s">
        <v>11289</v>
      </c>
      <c r="C5853" t="s">
        <v>32</v>
      </c>
      <c r="D5853" s="1">
        <v>45323.066238425927</v>
      </c>
      <c r="E5853" s="18" t="s">
        <v>11</v>
      </c>
      <c r="F5853" s="13" t="s">
        <v>16</v>
      </c>
      <c r="G5853" t="s">
        <v>14</v>
      </c>
      <c r="H5853">
        <v>0</v>
      </c>
      <c r="I5853" s="2"/>
      <c r="J5853" s="4">
        <v>0</v>
      </c>
      <c r="K5853" t="str">
        <f>IF((LEN(relatorio_Ananindeua[[#This Row],[CIF/CPF/CNPJ]])=14),relatorio_Ananindeua[[#This Row],[CIF/CPF/CNPJ]],relatorio_Ananindeua[[#This Row],[Coluna2]])</f>
        <v>53744361000109</v>
      </c>
      <c r="L5853" t="str">
        <f t="shared" si="92"/>
        <v>537******09</v>
      </c>
    </row>
    <row r="5854" spans="1:12" x14ac:dyDescent="0.25">
      <c r="A5854" t="s">
        <v>11294</v>
      </c>
      <c r="B5854" t="s">
        <v>11295</v>
      </c>
      <c r="C5854" t="s">
        <v>32</v>
      </c>
      <c r="D5854" s="1">
        <v>45323.073125000003</v>
      </c>
      <c r="E5854" s="18" t="s">
        <v>11</v>
      </c>
      <c r="F5854" s="13" t="s">
        <v>16</v>
      </c>
      <c r="G5854" t="s">
        <v>14</v>
      </c>
      <c r="H5854">
        <v>0</v>
      </c>
      <c r="I5854" s="2"/>
      <c r="J5854" s="4">
        <v>0</v>
      </c>
      <c r="K5854" t="str">
        <f>IF((LEN(relatorio_Ananindeua[[#This Row],[CIF/CPF/CNPJ]])=14),relatorio_Ananindeua[[#This Row],[CIF/CPF/CNPJ]],relatorio_Ananindeua[[#This Row],[Coluna2]])</f>
        <v>53746334000175</v>
      </c>
      <c r="L5854" t="str">
        <f t="shared" si="92"/>
        <v>537******75</v>
      </c>
    </row>
    <row r="5855" spans="1:12" x14ac:dyDescent="0.25">
      <c r="A5855" t="s">
        <v>10346</v>
      </c>
      <c r="B5855" t="s">
        <v>10347</v>
      </c>
      <c r="C5855" t="s">
        <v>34</v>
      </c>
      <c r="D5855" s="1">
        <v>45323.073171296295</v>
      </c>
      <c r="E5855" s="18" t="s">
        <v>11</v>
      </c>
      <c r="F5855" s="13" t="s">
        <v>16</v>
      </c>
      <c r="G5855" t="s">
        <v>14</v>
      </c>
      <c r="H5855">
        <v>0</v>
      </c>
      <c r="I5855" s="2"/>
      <c r="J5855" s="4">
        <v>0</v>
      </c>
      <c r="K5855" t="str">
        <f>IF((LEN(relatorio_Ananindeua[[#This Row],[CIF/CPF/CNPJ]])=14),relatorio_Ananindeua[[#This Row],[CIF/CPF/CNPJ]],relatorio_Ananindeua[[#This Row],[Coluna2]])</f>
        <v>53426928000107</v>
      </c>
      <c r="L5855" t="str">
        <f t="shared" si="92"/>
        <v>534******07</v>
      </c>
    </row>
    <row r="5856" spans="1:12" x14ac:dyDescent="0.25">
      <c r="A5856" t="s">
        <v>11290</v>
      </c>
      <c r="B5856" t="s">
        <v>11291</v>
      </c>
      <c r="C5856" t="s">
        <v>32</v>
      </c>
      <c r="D5856" s="1">
        <v>45323.08011574074</v>
      </c>
      <c r="E5856" s="18" t="s">
        <v>11</v>
      </c>
      <c r="F5856" s="13" t="s">
        <v>16</v>
      </c>
      <c r="G5856" t="s">
        <v>14</v>
      </c>
      <c r="H5856">
        <v>0</v>
      </c>
      <c r="I5856" s="2"/>
      <c r="J5856" s="4">
        <v>0</v>
      </c>
      <c r="K5856" t="str">
        <f>IF((LEN(relatorio_Ananindeua[[#This Row],[CIF/CPF/CNPJ]])=14),relatorio_Ananindeua[[#This Row],[CIF/CPF/CNPJ]],relatorio_Ananindeua[[#This Row],[Coluna2]])</f>
        <v>53744510000130</v>
      </c>
      <c r="L5856" t="str">
        <f t="shared" si="92"/>
        <v>537******30</v>
      </c>
    </row>
    <row r="5857" spans="1:12" x14ac:dyDescent="0.25">
      <c r="A5857" t="s">
        <v>7662</v>
      </c>
      <c r="B5857" t="s">
        <v>7663</v>
      </c>
      <c r="C5857" t="s">
        <v>34</v>
      </c>
      <c r="D5857" s="1">
        <v>45323.080150462964</v>
      </c>
      <c r="E5857" s="18" t="s">
        <v>11</v>
      </c>
      <c r="F5857" s="13" t="s">
        <v>16</v>
      </c>
      <c r="G5857" t="s">
        <v>14</v>
      </c>
      <c r="H5857">
        <v>0</v>
      </c>
      <c r="I5857" s="2"/>
      <c r="J5857" s="4">
        <v>0</v>
      </c>
      <c r="K5857" t="str">
        <f>IF((LEN(relatorio_Ananindeua[[#This Row],[CIF/CPF/CNPJ]])=14),relatorio_Ananindeua[[#This Row],[CIF/CPF/CNPJ]],relatorio_Ananindeua[[#This Row],[Coluna2]])</f>
        <v>48156200000164</v>
      </c>
      <c r="L5857" t="str">
        <f t="shared" si="92"/>
        <v>481******64</v>
      </c>
    </row>
    <row r="5858" spans="1:12" x14ac:dyDescent="0.25">
      <c r="A5858" t="s">
        <v>11272</v>
      </c>
      <c r="B5858" t="s">
        <v>11273</v>
      </c>
      <c r="C5858" t="s">
        <v>32</v>
      </c>
      <c r="D5858" s="1">
        <v>45323.093946759262</v>
      </c>
      <c r="E5858" s="18" t="s">
        <v>11</v>
      </c>
      <c r="F5858" s="13" t="s">
        <v>16</v>
      </c>
      <c r="G5858" t="s">
        <v>14</v>
      </c>
      <c r="H5858">
        <v>0</v>
      </c>
      <c r="I5858" s="2"/>
      <c r="J5858" s="4">
        <v>0</v>
      </c>
      <c r="K5858" t="str">
        <f>IF((LEN(relatorio_Ananindeua[[#This Row],[CIF/CPF/CNPJ]])=14),relatorio_Ananindeua[[#This Row],[CIF/CPF/CNPJ]],relatorio_Ananindeua[[#This Row],[Coluna2]])</f>
        <v>53739492000106</v>
      </c>
      <c r="L5858" t="str">
        <f t="shared" si="92"/>
        <v>537******06</v>
      </c>
    </row>
    <row r="5859" spans="1:12" x14ac:dyDescent="0.25">
      <c r="A5859" t="s">
        <v>5420</v>
      </c>
      <c r="B5859" t="s">
        <v>5421</v>
      </c>
      <c r="C5859" t="s">
        <v>34</v>
      </c>
      <c r="D5859" s="1">
        <v>45323.0940162037</v>
      </c>
      <c r="E5859" s="18" t="s">
        <v>11</v>
      </c>
      <c r="F5859" s="13" t="s">
        <v>16</v>
      </c>
      <c r="G5859" t="s">
        <v>14</v>
      </c>
      <c r="H5859">
        <v>0</v>
      </c>
      <c r="I5859" s="2"/>
      <c r="J5859" s="4">
        <v>0</v>
      </c>
      <c r="K5859" t="str">
        <f>IF((LEN(relatorio_Ananindeua[[#This Row],[CIF/CPF/CNPJ]])=14),relatorio_Ananindeua[[#This Row],[CIF/CPF/CNPJ]],relatorio_Ananindeua[[#This Row],[Coluna2]])</f>
        <v>41679235000139</v>
      </c>
      <c r="L5859" t="str">
        <f t="shared" si="92"/>
        <v>416******39</v>
      </c>
    </row>
    <row r="5860" spans="1:12" x14ac:dyDescent="0.25">
      <c r="A5860" t="s">
        <v>11282</v>
      </c>
      <c r="B5860" t="s">
        <v>11283</v>
      </c>
      <c r="C5860" t="s">
        <v>32</v>
      </c>
      <c r="D5860" s="1">
        <v>45323.094039351854</v>
      </c>
      <c r="E5860" s="18" t="s">
        <v>11</v>
      </c>
      <c r="F5860" s="13" t="s">
        <v>16</v>
      </c>
      <c r="G5860" t="s">
        <v>14</v>
      </c>
      <c r="H5860">
        <v>0</v>
      </c>
      <c r="I5860" s="2"/>
      <c r="J5860" s="4">
        <v>0</v>
      </c>
      <c r="K5860" t="str">
        <f>IF((LEN(relatorio_Ananindeua[[#This Row],[CIF/CPF/CNPJ]])=14),relatorio_Ananindeua[[#This Row],[CIF/CPF/CNPJ]],relatorio_Ananindeua[[#This Row],[Coluna2]])</f>
        <v>53742038000104</v>
      </c>
      <c r="L5860" t="str">
        <f t="shared" si="92"/>
        <v>537******04</v>
      </c>
    </row>
    <row r="5861" spans="1:12" x14ac:dyDescent="0.25">
      <c r="A5861" t="s">
        <v>11256</v>
      </c>
      <c r="B5861" t="s">
        <v>11257</v>
      </c>
      <c r="C5861" t="s">
        <v>32</v>
      </c>
      <c r="D5861" s="1">
        <v>45323.100914351853</v>
      </c>
      <c r="E5861" s="18" t="s">
        <v>11</v>
      </c>
      <c r="F5861" s="13" t="s">
        <v>16</v>
      </c>
      <c r="G5861" t="s">
        <v>14</v>
      </c>
      <c r="H5861">
        <v>0</v>
      </c>
      <c r="I5861" s="2"/>
      <c r="J5861" s="4">
        <v>0</v>
      </c>
      <c r="K5861" t="str">
        <f>IF((LEN(relatorio_Ananindeua[[#This Row],[CIF/CPF/CNPJ]])=14),relatorio_Ananindeua[[#This Row],[CIF/CPF/CNPJ]],relatorio_Ananindeua[[#This Row],[Coluna2]])</f>
        <v>53730985000177</v>
      </c>
      <c r="L5861" t="str">
        <f t="shared" si="92"/>
        <v>537******77</v>
      </c>
    </row>
    <row r="5862" spans="1:12" x14ac:dyDescent="0.25">
      <c r="A5862" t="s">
        <v>11292</v>
      </c>
      <c r="B5862" t="s">
        <v>11293</v>
      </c>
      <c r="C5862" t="s">
        <v>32</v>
      </c>
      <c r="D5862" s="1">
        <v>45323.100914351853</v>
      </c>
      <c r="E5862" s="18" t="s">
        <v>11</v>
      </c>
      <c r="F5862" s="13" t="s">
        <v>16</v>
      </c>
      <c r="G5862" t="s">
        <v>14</v>
      </c>
      <c r="H5862">
        <v>0</v>
      </c>
      <c r="I5862" s="2"/>
      <c r="J5862" s="4">
        <v>0</v>
      </c>
      <c r="K5862" t="str">
        <f>IF((LEN(relatorio_Ananindeua[[#This Row],[CIF/CPF/CNPJ]])=14),relatorio_Ananindeua[[#This Row],[CIF/CPF/CNPJ]],relatorio_Ananindeua[[#This Row],[Coluna2]])</f>
        <v>53744985000126</v>
      </c>
      <c r="L5862" t="str">
        <f t="shared" si="92"/>
        <v>537******26</v>
      </c>
    </row>
    <row r="5863" spans="1:12" x14ac:dyDescent="0.25">
      <c r="A5863" t="s">
        <v>11268</v>
      </c>
      <c r="B5863" t="s">
        <v>11269</v>
      </c>
      <c r="C5863" t="s">
        <v>32</v>
      </c>
      <c r="D5863" s="1">
        <v>45323.100949074076</v>
      </c>
      <c r="E5863" s="18" t="s">
        <v>11</v>
      </c>
      <c r="F5863" s="13" t="s">
        <v>16</v>
      </c>
      <c r="G5863" t="s">
        <v>14</v>
      </c>
      <c r="H5863">
        <v>0</v>
      </c>
      <c r="I5863" s="2"/>
      <c r="J5863" s="4">
        <v>0</v>
      </c>
      <c r="K5863" t="str">
        <f>IF((LEN(relatorio_Ananindeua[[#This Row],[CIF/CPF/CNPJ]])=14),relatorio_Ananindeua[[#This Row],[CIF/CPF/CNPJ]],relatorio_Ananindeua[[#This Row],[Coluna2]])</f>
        <v>53735473000101</v>
      </c>
      <c r="L5863" t="str">
        <f t="shared" si="92"/>
        <v>537******01</v>
      </c>
    </row>
    <row r="5864" spans="1:12" x14ac:dyDescent="0.25">
      <c r="A5864" t="s">
        <v>11296</v>
      </c>
      <c r="B5864" t="s">
        <v>11297</v>
      </c>
      <c r="C5864" t="s">
        <v>32</v>
      </c>
      <c r="D5864" s="1">
        <v>45323.274699074071</v>
      </c>
      <c r="E5864" s="18" t="s">
        <v>11</v>
      </c>
      <c r="F5864" s="13" t="s">
        <v>16</v>
      </c>
      <c r="G5864" t="s">
        <v>14</v>
      </c>
      <c r="H5864">
        <v>0</v>
      </c>
      <c r="I5864" s="2"/>
      <c r="J5864" s="4">
        <v>0</v>
      </c>
      <c r="K5864" t="str">
        <f>IF((LEN(relatorio_Ananindeua[[#This Row],[CIF/CPF/CNPJ]])=14),relatorio_Ananindeua[[#This Row],[CIF/CPF/CNPJ]],relatorio_Ananindeua[[#This Row],[Coluna2]])</f>
        <v>53746548000141</v>
      </c>
      <c r="L5864" t="str">
        <f t="shared" si="92"/>
        <v>537******41</v>
      </c>
    </row>
    <row r="5865" spans="1:12" x14ac:dyDescent="0.25">
      <c r="A5865" t="s">
        <v>11260</v>
      </c>
      <c r="B5865" t="s">
        <v>11261</v>
      </c>
      <c r="C5865" t="s">
        <v>32</v>
      </c>
      <c r="D5865" s="1">
        <v>45323.288402777776</v>
      </c>
      <c r="E5865" s="18" t="s">
        <v>11</v>
      </c>
      <c r="F5865" s="13" t="s">
        <v>16</v>
      </c>
      <c r="G5865" t="s">
        <v>14</v>
      </c>
      <c r="H5865">
        <v>0</v>
      </c>
      <c r="I5865" s="2"/>
      <c r="J5865" s="4">
        <v>0</v>
      </c>
      <c r="K5865" t="str">
        <f>IF((LEN(relatorio_Ananindeua[[#This Row],[CIF/CPF/CNPJ]])=14),relatorio_Ananindeua[[#This Row],[CIF/CPF/CNPJ]],relatorio_Ananindeua[[#This Row],[Coluna2]])</f>
        <v>53732788000197</v>
      </c>
      <c r="L5865" t="str">
        <f t="shared" si="92"/>
        <v>537******97</v>
      </c>
    </row>
    <row r="5866" spans="1:12" x14ac:dyDescent="0.25">
      <c r="A5866" t="s">
        <v>10284</v>
      </c>
      <c r="B5866" t="s">
        <v>10285</v>
      </c>
      <c r="C5866" t="s">
        <v>34</v>
      </c>
      <c r="D5866" s="1">
        <v>45323.288483796299</v>
      </c>
      <c r="E5866" s="18" t="s">
        <v>11</v>
      </c>
      <c r="F5866" s="13" t="s">
        <v>16</v>
      </c>
      <c r="G5866" t="s">
        <v>14</v>
      </c>
      <c r="H5866">
        <v>0</v>
      </c>
      <c r="I5866" s="2"/>
      <c r="J5866" s="4">
        <v>0</v>
      </c>
      <c r="K5866" t="str">
        <f>IF((LEN(relatorio_Ananindeua[[#This Row],[CIF/CPF/CNPJ]])=14),relatorio_Ananindeua[[#This Row],[CIF/CPF/CNPJ]],relatorio_Ananindeua[[#This Row],[Coluna2]])</f>
        <v>53397508000131</v>
      </c>
      <c r="L5866" t="str">
        <f t="shared" si="92"/>
        <v>533******31</v>
      </c>
    </row>
    <row r="5867" spans="1:12" x14ac:dyDescent="0.25">
      <c r="A5867" t="s">
        <v>11298</v>
      </c>
      <c r="B5867" t="s">
        <v>11299</v>
      </c>
      <c r="C5867" t="s">
        <v>32</v>
      </c>
      <c r="D5867" s="1">
        <v>45323.302268518521</v>
      </c>
      <c r="E5867" s="18" t="s">
        <v>11</v>
      </c>
      <c r="F5867" s="13" t="s">
        <v>16</v>
      </c>
      <c r="G5867" t="s">
        <v>14</v>
      </c>
      <c r="H5867">
        <v>0</v>
      </c>
      <c r="I5867" s="2"/>
      <c r="J5867" s="4">
        <v>0</v>
      </c>
      <c r="K5867" t="str">
        <f>IF((LEN(relatorio_Ananindeua[[#This Row],[CIF/CPF/CNPJ]])=14),relatorio_Ananindeua[[#This Row],[CIF/CPF/CNPJ]],relatorio_Ananindeua[[#This Row],[Coluna2]])</f>
        <v>53746906000116</v>
      </c>
      <c r="L5867" t="str">
        <f t="shared" si="92"/>
        <v>537******16</v>
      </c>
    </row>
    <row r="5868" spans="1:12" x14ac:dyDescent="0.25">
      <c r="A5868" t="s">
        <v>6968</v>
      </c>
      <c r="B5868" t="s">
        <v>6969</v>
      </c>
      <c r="C5868" t="s">
        <v>34</v>
      </c>
      <c r="D5868" s="1">
        <v>45323.302337962959</v>
      </c>
      <c r="E5868" s="18" t="s">
        <v>11</v>
      </c>
      <c r="F5868" s="13" t="s">
        <v>16</v>
      </c>
      <c r="G5868" t="s">
        <v>14</v>
      </c>
      <c r="H5868">
        <v>0</v>
      </c>
      <c r="I5868" s="2"/>
      <c r="J5868" s="4">
        <v>0</v>
      </c>
      <c r="K5868" t="str">
        <f>IF((LEN(relatorio_Ananindeua[[#This Row],[CIF/CPF/CNPJ]])=14),relatorio_Ananindeua[[#This Row],[CIF/CPF/CNPJ]],relatorio_Ananindeua[[#This Row],[Coluna2]])</f>
        <v>46345811000125</v>
      </c>
      <c r="L5868" t="str">
        <f t="shared" si="92"/>
        <v>463******25</v>
      </c>
    </row>
    <row r="5869" spans="1:12" x14ac:dyDescent="0.25">
      <c r="A5869" t="s">
        <v>3838</v>
      </c>
      <c r="B5869" t="s">
        <v>3839</v>
      </c>
      <c r="C5869" t="s">
        <v>34</v>
      </c>
      <c r="D5869" s="1">
        <v>45323.302430555559</v>
      </c>
      <c r="E5869" s="18" t="s">
        <v>11</v>
      </c>
      <c r="F5869" s="13" t="s">
        <v>16</v>
      </c>
      <c r="G5869" t="s">
        <v>14</v>
      </c>
      <c r="H5869">
        <v>0</v>
      </c>
      <c r="I5869" s="2"/>
      <c r="J5869" s="4">
        <v>0</v>
      </c>
      <c r="K5869" t="str">
        <f>IF((LEN(relatorio_Ananindeua[[#This Row],[CIF/CPF/CNPJ]])=14),relatorio_Ananindeua[[#This Row],[CIF/CPF/CNPJ]],relatorio_Ananindeua[[#This Row],[Coluna2]])</f>
        <v>35091417000191</v>
      </c>
      <c r="L5869" t="str">
        <f t="shared" si="92"/>
        <v>350******91</v>
      </c>
    </row>
    <row r="5870" spans="1:12" x14ac:dyDescent="0.25">
      <c r="A5870" t="s">
        <v>11278</v>
      </c>
      <c r="B5870" t="s">
        <v>11279</v>
      </c>
      <c r="C5870" t="s">
        <v>32</v>
      </c>
      <c r="D5870" s="1">
        <v>45323.309317129628</v>
      </c>
      <c r="E5870" s="18" t="s">
        <v>11</v>
      </c>
      <c r="F5870" s="13" t="s">
        <v>16</v>
      </c>
      <c r="G5870" t="s">
        <v>14</v>
      </c>
      <c r="H5870">
        <v>0</v>
      </c>
      <c r="I5870" s="2"/>
      <c r="J5870" s="4">
        <v>0</v>
      </c>
      <c r="K5870" t="str">
        <f>IF((LEN(relatorio_Ananindeua[[#This Row],[CIF/CPF/CNPJ]])=14),relatorio_Ananindeua[[#This Row],[CIF/CPF/CNPJ]],relatorio_Ananindeua[[#This Row],[Coluna2]])</f>
        <v>53740765000124</v>
      </c>
      <c r="L5870" t="str">
        <f t="shared" si="92"/>
        <v>537******24</v>
      </c>
    </row>
    <row r="5871" spans="1:12" x14ac:dyDescent="0.25">
      <c r="A5871" t="s">
        <v>867</v>
      </c>
      <c r="B5871" t="s">
        <v>868</v>
      </c>
      <c r="C5871" t="s">
        <v>34</v>
      </c>
      <c r="D5871" s="1">
        <v>45323.309328703705</v>
      </c>
      <c r="E5871" s="18" t="s">
        <v>11</v>
      </c>
      <c r="F5871" s="13" t="s">
        <v>16</v>
      </c>
      <c r="G5871" t="s">
        <v>14</v>
      </c>
      <c r="H5871">
        <v>0</v>
      </c>
      <c r="I5871" s="2"/>
      <c r="J5871" s="4">
        <v>0</v>
      </c>
      <c r="K5871" t="str">
        <f>IF((LEN(relatorio_Ananindeua[[#This Row],[CIF/CPF/CNPJ]])=14),relatorio_Ananindeua[[#This Row],[CIF/CPF/CNPJ]],relatorio_Ananindeua[[#This Row],[Coluna2]])</f>
        <v>16788214000104</v>
      </c>
      <c r="L5871" t="str">
        <f t="shared" si="92"/>
        <v>167******04</v>
      </c>
    </row>
    <row r="5872" spans="1:12" x14ac:dyDescent="0.25">
      <c r="A5872" t="s">
        <v>4613</v>
      </c>
      <c r="B5872" t="s">
        <v>4614</v>
      </c>
      <c r="C5872" t="s">
        <v>34</v>
      </c>
      <c r="D5872" s="1">
        <v>45323.309351851851</v>
      </c>
      <c r="E5872" s="18" t="s">
        <v>11</v>
      </c>
      <c r="F5872" s="13" t="s">
        <v>16</v>
      </c>
      <c r="G5872" t="s">
        <v>14</v>
      </c>
      <c r="H5872">
        <v>0</v>
      </c>
      <c r="I5872" s="2"/>
      <c r="J5872" s="4">
        <v>0</v>
      </c>
      <c r="K5872" t="str">
        <f>IF((LEN(relatorio_Ananindeua[[#This Row],[CIF/CPF/CNPJ]])=14),relatorio_Ananindeua[[#This Row],[CIF/CPF/CNPJ]],relatorio_Ananindeua[[#This Row],[Coluna2]])</f>
        <v>38202146000192</v>
      </c>
      <c r="L5872" t="str">
        <f t="shared" si="92"/>
        <v>382******92</v>
      </c>
    </row>
    <row r="5873" spans="1:12" x14ac:dyDescent="0.25">
      <c r="A5873" t="s">
        <v>11262</v>
      </c>
      <c r="B5873" t="s">
        <v>11263</v>
      </c>
      <c r="C5873" t="s">
        <v>32</v>
      </c>
      <c r="D5873" s="1">
        <v>45323.330069444448</v>
      </c>
      <c r="E5873" s="18" t="s">
        <v>11</v>
      </c>
      <c r="F5873" s="13" t="s">
        <v>16</v>
      </c>
      <c r="G5873" t="s">
        <v>14</v>
      </c>
      <c r="H5873">
        <v>0</v>
      </c>
      <c r="I5873" s="2"/>
      <c r="J5873" s="4">
        <v>0</v>
      </c>
      <c r="K5873" t="str">
        <f>IF((LEN(relatorio_Ananindeua[[#This Row],[CIF/CPF/CNPJ]])=14),relatorio_Ananindeua[[#This Row],[CIF/CPF/CNPJ]],relatorio_Ananindeua[[#This Row],[Coluna2]])</f>
        <v>53733873000170</v>
      </c>
      <c r="L5873" t="str">
        <f t="shared" si="92"/>
        <v>537******70</v>
      </c>
    </row>
    <row r="5874" spans="1:12" x14ac:dyDescent="0.25">
      <c r="A5874" t="s">
        <v>5344</v>
      </c>
      <c r="B5874" t="s">
        <v>5345</v>
      </c>
      <c r="C5874" t="s">
        <v>34</v>
      </c>
      <c r="D5874" s="1">
        <v>45323.344039351854</v>
      </c>
      <c r="E5874" s="18" t="s">
        <v>11</v>
      </c>
      <c r="F5874" s="13" t="s">
        <v>16</v>
      </c>
      <c r="G5874" t="s">
        <v>14</v>
      </c>
      <c r="H5874">
        <v>0</v>
      </c>
      <c r="I5874" s="2"/>
      <c r="J5874" s="4">
        <v>0</v>
      </c>
      <c r="K5874" t="str">
        <f>IF((LEN(relatorio_Ananindeua[[#This Row],[CIF/CPF/CNPJ]])=14),relatorio_Ananindeua[[#This Row],[CIF/CPF/CNPJ]],relatorio_Ananindeua[[#This Row],[Coluna2]])</f>
        <v>41399267000180</v>
      </c>
      <c r="L5874" t="str">
        <f t="shared" si="92"/>
        <v>413******80</v>
      </c>
    </row>
    <row r="5875" spans="1:12" x14ac:dyDescent="0.25">
      <c r="A5875" t="s">
        <v>106</v>
      </c>
      <c r="B5875" t="s">
        <v>107</v>
      </c>
      <c r="C5875" t="s">
        <v>34</v>
      </c>
      <c r="D5875" s="1">
        <v>45323.344097222223</v>
      </c>
      <c r="E5875" s="18" t="s">
        <v>11</v>
      </c>
      <c r="F5875" s="13" t="s">
        <v>16</v>
      </c>
      <c r="G5875" t="s">
        <v>14</v>
      </c>
      <c r="H5875">
        <v>0</v>
      </c>
      <c r="I5875" s="2"/>
      <c r="J5875" s="4">
        <v>0</v>
      </c>
      <c r="K5875" t="str">
        <f>IF((LEN(relatorio_Ananindeua[[#This Row],[CIF/CPF/CNPJ]])=14),relatorio_Ananindeua[[#This Row],[CIF/CPF/CNPJ]],relatorio_Ananindeua[[#This Row],[Coluna2]])</f>
        <v>11579176000166</v>
      </c>
      <c r="L5875" t="str">
        <f t="shared" si="92"/>
        <v>115******66</v>
      </c>
    </row>
    <row r="5876" spans="1:12" x14ac:dyDescent="0.25">
      <c r="A5876" t="s">
        <v>10724</v>
      </c>
      <c r="B5876" t="s">
        <v>10725</v>
      </c>
      <c r="C5876" t="s">
        <v>34</v>
      </c>
      <c r="D5876" s="1">
        <v>45323.357847222222</v>
      </c>
      <c r="E5876" s="18" t="s">
        <v>11</v>
      </c>
      <c r="F5876" s="13" t="s">
        <v>16</v>
      </c>
      <c r="G5876" t="s">
        <v>14</v>
      </c>
      <c r="H5876">
        <v>0</v>
      </c>
      <c r="I5876" s="2"/>
      <c r="J5876" s="4">
        <v>0</v>
      </c>
      <c r="K5876" t="str">
        <f>IF((LEN(relatorio_Ananindeua[[#This Row],[CIF/CPF/CNPJ]])=14),relatorio_Ananindeua[[#This Row],[CIF/CPF/CNPJ]],relatorio_Ananindeua[[#This Row],[Coluna2]])</f>
        <v>53553468000170</v>
      </c>
      <c r="L5876" t="str">
        <f t="shared" si="92"/>
        <v>535******70</v>
      </c>
    </row>
    <row r="5877" spans="1:12" x14ac:dyDescent="0.25">
      <c r="A5877" t="s">
        <v>5290</v>
      </c>
      <c r="B5877" t="s">
        <v>5291</v>
      </c>
      <c r="C5877" t="s">
        <v>34</v>
      </c>
      <c r="D5877" s="1">
        <v>45323.357916666668</v>
      </c>
      <c r="E5877" s="18" t="s">
        <v>11</v>
      </c>
      <c r="F5877" s="13" t="s">
        <v>16</v>
      </c>
      <c r="G5877" t="s">
        <v>14</v>
      </c>
      <c r="H5877">
        <v>0</v>
      </c>
      <c r="I5877" s="2"/>
      <c r="J5877" s="4">
        <v>0</v>
      </c>
      <c r="K5877" t="str">
        <f>IF((LEN(relatorio_Ananindeua[[#This Row],[CIF/CPF/CNPJ]])=14),relatorio_Ananindeua[[#This Row],[CIF/CPF/CNPJ]],relatorio_Ananindeua[[#This Row],[Coluna2]])</f>
        <v>41289055000140</v>
      </c>
      <c r="L5877" t="str">
        <f t="shared" si="92"/>
        <v>412******40</v>
      </c>
    </row>
    <row r="5878" spans="1:12" x14ac:dyDescent="0.25">
      <c r="A5878" t="s">
        <v>11254</v>
      </c>
      <c r="B5878" t="s">
        <v>11255</v>
      </c>
      <c r="C5878" t="s">
        <v>32</v>
      </c>
      <c r="D5878" s="1">
        <v>45323.357928240737</v>
      </c>
      <c r="E5878" s="18" t="s">
        <v>11</v>
      </c>
      <c r="F5878" s="13" t="s">
        <v>16</v>
      </c>
      <c r="G5878" t="s">
        <v>14</v>
      </c>
      <c r="H5878">
        <v>0</v>
      </c>
      <c r="I5878" s="2"/>
      <c r="J5878" s="4">
        <v>0</v>
      </c>
      <c r="K5878" t="str">
        <f>IF((LEN(relatorio_Ananindeua[[#This Row],[CIF/CPF/CNPJ]])=14),relatorio_Ananindeua[[#This Row],[CIF/CPF/CNPJ]],relatorio_Ananindeua[[#This Row],[Coluna2]])</f>
        <v>53730166000120</v>
      </c>
      <c r="L5878" t="str">
        <f t="shared" si="92"/>
        <v>537******20</v>
      </c>
    </row>
    <row r="5879" spans="1:12" x14ac:dyDescent="0.25">
      <c r="A5879" t="s">
        <v>11264</v>
      </c>
      <c r="B5879" t="s">
        <v>11265</v>
      </c>
      <c r="C5879" t="s">
        <v>32</v>
      </c>
      <c r="D5879" s="1">
        <v>45323.364791666667</v>
      </c>
      <c r="E5879" s="18" t="s">
        <v>11</v>
      </c>
      <c r="F5879" s="13" t="s">
        <v>16</v>
      </c>
      <c r="G5879" t="s">
        <v>14</v>
      </c>
      <c r="H5879">
        <v>0</v>
      </c>
      <c r="I5879" s="2"/>
      <c r="J5879" s="4">
        <v>0</v>
      </c>
      <c r="K5879" t="str">
        <f>IF((LEN(relatorio_Ananindeua[[#This Row],[CIF/CPF/CNPJ]])=14),relatorio_Ananindeua[[#This Row],[CIF/CPF/CNPJ]],relatorio_Ananindeua[[#This Row],[Coluna2]])</f>
        <v>53734764000177</v>
      </c>
      <c r="L5879" t="str">
        <f t="shared" si="92"/>
        <v>537******77</v>
      </c>
    </row>
    <row r="5880" spans="1:12" x14ac:dyDescent="0.25">
      <c r="A5880" t="s">
        <v>5336</v>
      </c>
      <c r="B5880" t="s">
        <v>5337</v>
      </c>
      <c r="C5880" t="s">
        <v>34</v>
      </c>
      <c r="D5880" s="1">
        <v>45323.364803240744</v>
      </c>
      <c r="E5880" s="18" t="s">
        <v>11</v>
      </c>
      <c r="F5880" s="13" t="s">
        <v>16</v>
      </c>
      <c r="G5880" t="s">
        <v>14</v>
      </c>
      <c r="H5880">
        <v>0</v>
      </c>
      <c r="I5880" s="2"/>
      <c r="J5880" s="4">
        <v>0</v>
      </c>
      <c r="K5880" t="str">
        <f>IF((LEN(relatorio_Ananindeua[[#This Row],[CIF/CPF/CNPJ]])=14),relatorio_Ananindeua[[#This Row],[CIF/CPF/CNPJ]],relatorio_Ananindeua[[#This Row],[Coluna2]])</f>
        <v>41390658000134</v>
      </c>
      <c r="L5880" t="str">
        <f t="shared" si="92"/>
        <v>413******34</v>
      </c>
    </row>
    <row r="5881" spans="1:12" x14ac:dyDescent="0.25">
      <c r="A5881" t="s">
        <v>77</v>
      </c>
      <c r="B5881" t="s">
        <v>78</v>
      </c>
      <c r="C5881" t="s">
        <v>21</v>
      </c>
      <c r="D5881" s="1">
        <v>45323.416828703703</v>
      </c>
      <c r="E5881" s="18" t="s">
        <v>13</v>
      </c>
      <c r="F5881" s="13" t="s">
        <v>19</v>
      </c>
      <c r="G5881" t="s">
        <v>13496</v>
      </c>
      <c r="H5881">
        <v>0</v>
      </c>
      <c r="I5881" s="2"/>
      <c r="J5881" s="4">
        <v>0</v>
      </c>
      <c r="K5881" t="str">
        <f>IF((LEN(relatorio_Ananindeua[[#This Row],[CIF/CPF/CNPJ]])=14),relatorio_Ananindeua[[#This Row],[CIF/CPF/CNPJ]],relatorio_Ananindeua[[#This Row],[Coluna2]])</f>
        <v>07418827000169</v>
      </c>
      <c r="L5881" t="str">
        <f t="shared" si="92"/>
        <v>074******69</v>
      </c>
    </row>
    <row r="5882" spans="1:12" x14ac:dyDescent="0.25">
      <c r="A5882" t="s">
        <v>77</v>
      </c>
      <c r="B5882" t="s">
        <v>78</v>
      </c>
      <c r="C5882" t="s">
        <v>21</v>
      </c>
      <c r="D5882" s="1">
        <v>45323.429340277777</v>
      </c>
      <c r="E5882" s="18" t="s">
        <v>13</v>
      </c>
      <c r="F5882" s="13" t="s">
        <v>19</v>
      </c>
      <c r="G5882" t="s">
        <v>13496</v>
      </c>
      <c r="H5882">
        <v>0</v>
      </c>
      <c r="I5882" s="2"/>
      <c r="J5882" s="4">
        <v>0</v>
      </c>
      <c r="K5882" t="str">
        <f>IF((LEN(relatorio_Ananindeua[[#This Row],[CIF/CPF/CNPJ]])=14),relatorio_Ananindeua[[#This Row],[CIF/CPF/CNPJ]],relatorio_Ananindeua[[#This Row],[Coluna2]])</f>
        <v>07418827000169</v>
      </c>
      <c r="L5882" t="str">
        <f t="shared" si="92"/>
        <v>074******69</v>
      </c>
    </row>
    <row r="5883" spans="1:12" x14ac:dyDescent="0.25">
      <c r="A5883" t="s">
        <v>2184</v>
      </c>
      <c r="B5883" t="s">
        <v>2185</v>
      </c>
      <c r="C5883" t="s">
        <v>17</v>
      </c>
      <c r="D5883" s="1">
        <v>45323.434247685182</v>
      </c>
      <c r="E5883" s="18" t="s">
        <v>11</v>
      </c>
      <c r="F5883" s="13" t="s">
        <v>16</v>
      </c>
      <c r="G5883" t="s">
        <v>14</v>
      </c>
      <c r="H5883">
        <v>0</v>
      </c>
      <c r="I5883" s="2"/>
      <c r="J5883" s="4">
        <v>0</v>
      </c>
      <c r="K5883" t="str">
        <f>IF((LEN(relatorio_Ananindeua[[#This Row],[CIF/CPF/CNPJ]])=14),relatorio_Ananindeua[[#This Row],[CIF/CPF/CNPJ]],relatorio_Ananindeua[[#This Row],[Coluna2]])</f>
        <v>27533679000130</v>
      </c>
      <c r="L5883" t="str">
        <f t="shared" si="92"/>
        <v>275******30</v>
      </c>
    </row>
    <row r="5884" spans="1:12" x14ac:dyDescent="0.25">
      <c r="A5884" t="s">
        <v>77</v>
      </c>
      <c r="B5884" t="s">
        <v>78</v>
      </c>
      <c r="C5884" t="s">
        <v>21</v>
      </c>
      <c r="D5884" s="1">
        <v>45323.500821759262</v>
      </c>
      <c r="E5884" s="18" t="s">
        <v>13</v>
      </c>
      <c r="F5884" s="13" t="s">
        <v>19</v>
      </c>
      <c r="G5884" t="s">
        <v>13496</v>
      </c>
      <c r="H5884">
        <v>0</v>
      </c>
      <c r="I5884" s="2"/>
      <c r="J5884" s="4">
        <v>0</v>
      </c>
      <c r="K5884" t="str">
        <f>IF((LEN(relatorio_Ananindeua[[#This Row],[CIF/CPF/CNPJ]])=14),relatorio_Ananindeua[[#This Row],[CIF/CPF/CNPJ]],relatorio_Ananindeua[[#This Row],[Coluna2]])</f>
        <v>07418827000169</v>
      </c>
      <c r="L5884" t="str">
        <f t="shared" si="92"/>
        <v>074******69</v>
      </c>
    </row>
    <row r="5885" spans="1:12" x14ac:dyDescent="0.25">
      <c r="A5885" t="s">
        <v>77</v>
      </c>
      <c r="B5885" t="s">
        <v>78</v>
      </c>
      <c r="C5885" t="s">
        <v>21</v>
      </c>
      <c r="D5885" s="1">
        <v>45323.507708333331</v>
      </c>
      <c r="E5885" s="18" t="s">
        <v>13</v>
      </c>
      <c r="F5885" s="13" t="s">
        <v>19</v>
      </c>
      <c r="G5885" t="s">
        <v>13496</v>
      </c>
      <c r="H5885">
        <v>0</v>
      </c>
      <c r="I5885" s="2"/>
      <c r="J5885" s="4">
        <v>0</v>
      </c>
      <c r="K5885" t="str">
        <f>IF((LEN(relatorio_Ananindeua[[#This Row],[CIF/CPF/CNPJ]])=14),relatorio_Ananindeua[[#This Row],[CIF/CPF/CNPJ]],relatorio_Ananindeua[[#This Row],[Coluna2]])</f>
        <v>07418827000169</v>
      </c>
      <c r="L5885" t="str">
        <f t="shared" si="92"/>
        <v>074******69</v>
      </c>
    </row>
    <row r="5886" spans="1:12" x14ac:dyDescent="0.25">
      <c r="A5886" t="s">
        <v>13486</v>
      </c>
      <c r="B5886" t="s">
        <v>13487</v>
      </c>
      <c r="C5886" t="s">
        <v>34</v>
      </c>
      <c r="D5886" s="1">
        <v>45323.598946759259</v>
      </c>
      <c r="E5886" s="18" t="s">
        <v>11</v>
      </c>
      <c r="F5886" s="13" t="s">
        <v>16</v>
      </c>
      <c r="G5886" t="s">
        <v>13496</v>
      </c>
      <c r="H5886">
        <v>0</v>
      </c>
      <c r="I5886" s="2"/>
      <c r="J5886" s="4">
        <v>0</v>
      </c>
      <c r="K5886" t="str">
        <f>IF((LEN(relatorio_Ananindeua[[#This Row],[CIF/CPF/CNPJ]])=14),relatorio_Ananindeua[[#This Row],[CIF/CPF/CNPJ]],relatorio_Ananindeua[[#This Row],[Coluna2]])</f>
        <v>84153428000164</v>
      </c>
      <c r="L5886" t="str">
        <f t="shared" si="92"/>
        <v>841******64</v>
      </c>
    </row>
    <row r="5887" spans="1:12" x14ac:dyDescent="0.25">
      <c r="A5887" t="s">
        <v>3882</v>
      </c>
      <c r="B5887" t="s">
        <v>3883</v>
      </c>
      <c r="C5887" t="s">
        <v>17</v>
      </c>
      <c r="D5887" s="1">
        <v>45323.808668981481</v>
      </c>
      <c r="E5887" s="18" t="s">
        <v>11</v>
      </c>
      <c r="F5887" s="13" t="s">
        <v>16</v>
      </c>
      <c r="G5887" t="s">
        <v>14</v>
      </c>
      <c r="H5887">
        <v>0</v>
      </c>
      <c r="I5887" s="2"/>
      <c r="J5887" s="4">
        <v>0</v>
      </c>
      <c r="K5887" t="str">
        <f>IF((LEN(relatorio_Ananindeua[[#This Row],[CIF/CPF/CNPJ]])=14),relatorio_Ananindeua[[#This Row],[CIF/CPF/CNPJ]],relatorio_Ananindeua[[#This Row],[Coluna2]])</f>
        <v>35235301000189</v>
      </c>
      <c r="L5887" t="str">
        <f t="shared" si="92"/>
        <v>352******89</v>
      </c>
    </row>
    <row r="5888" spans="1:12" x14ac:dyDescent="0.25">
      <c r="A5888" t="s">
        <v>66</v>
      </c>
      <c r="B5888" t="s">
        <v>67</v>
      </c>
      <c r="C5888" t="s">
        <v>20</v>
      </c>
      <c r="D5888" s="1">
        <v>45324</v>
      </c>
      <c r="E5888" s="18" t="s">
        <v>13</v>
      </c>
      <c r="F5888" s="13" t="s">
        <v>19</v>
      </c>
      <c r="G5888" t="s">
        <v>13496</v>
      </c>
      <c r="H5888">
        <v>0</v>
      </c>
      <c r="I5888" s="2"/>
      <c r="J5888" s="4">
        <v>15</v>
      </c>
      <c r="K5888" t="str">
        <f>IF((LEN(relatorio_Ananindeua[[#This Row],[CIF/CPF/CNPJ]])=14),relatorio_Ananindeua[[#This Row],[CIF/CPF/CNPJ]],relatorio_Ananindeua[[#This Row],[Coluna2]])</f>
        <v>05099585000162</v>
      </c>
      <c r="L5888" t="str">
        <f t="shared" si="92"/>
        <v>050******62</v>
      </c>
    </row>
    <row r="5889" spans="1:12" x14ac:dyDescent="0.25">
      <c r="A5889" t="s">
        <v>6904</v>
      </c>
      <c r="B5889" t="s">
        <v>6905</v>
      </c>
      <c r="C5889" t="s">
        <v>20</v>
      </c>
      <c r="D5889" s="1">
        <v>45324</v>
      </c>
      <c r="E5889" s="18" t="s">
        <v>13</v>
      </c>
      <c r="F5889" s="13" t="s">
        <v>19</v>
      </c>
      <c r="G5889" t="s">
        <v>13496</v>
      </c>
      <c r="H5889">
        <v>0</v>
      </c>
      <c r="I5889" s="2"/>
      <c r="J5889" s="4">
        <v>18.5</v>
      </c>
      <c r="K5889" t="str">
        <f>IF((LEN(relatorio_Ananindeua[[#This Row],[CIF/CPF/CNPJ]])=14),relatorio_Ananindeua[[#This Row],[CIF/CPF/CNPJ]],relatorio_Ananindeua[[#This Row],[Coluna2]])</f>
        <v>46201083002393</v>
      </c>
      <c r="L5889" t="str">
        <f t="shared" si="92"/>
        <v>462******93</v>
      </c>
    </row>
    <row r="5890" spans="1:12" x14ac:dyDescent="0.25">
      <c r="A5890" t="s">
        <v>13467</v>
      </c>
      <c r="B5890" t="s">
        <v>13466</v>
      </c>
      <c r="C5890" t="s">
        <v>21</v>
      </c>
      <c r="D5890" s="1">
        <v>45324</v>
      </c>
      <c r="E5890" s="18" t="s">
        <v>13</v>
      </c>
      <c r="F5890" s="13" t="s">
        <v>19</v>
      </c>
      <c r="G5890" t="s">
        <v>13496</v>
      </c>
      <c r="H5890">
        <v>0</v>
      </c>
      <c r="I5890" s="2"/>
      <c r="J5890" s="4">
        <v>1264.92</v>
      </c>
      <c r="K5890" t="str">
        <f>IF((LEN(relatorio_Ananindeua[[#This Row],[CIF/CPF/CNPJ]])=14),relatorio_Ananindeua[[#This Row],[CIF/CPF/CNPJ]],relatorio_Ananindeua[[#This Row],[Coluna2]])</f>
        <v>60975737005978</v>
      </c>
      <c r="L5890" t="str">
        <f t="shared" si="92"/>
        <v>609******78</v>
      </c>
    </row>
    <row r="5891" spans="1:12" x14ac:dyDescent="0.25">
      <c r="A5891" t="s">
        <v>13477</v>
      </c>
      <c r="B5891" t="s">
        <v>13478</v>
      </c>
      <c r="C5891" t="s">
        <v>20</v>
      </c>
      <c r="D5891" s="1">
        <v>45324</v>
      </c>
      <c r="E5891" s="18" t="s">
        <v>13</v>
      </c>
      <c r="F5891" s="13" t="s">
        <v>19</v>
      </c>
      <c r="G5891" t="s">
        <v>13496</v>
      </c>
      <c r="H5891">
        <v>0</v>
      </c>
      <c r="I5891" s="2"/>
      <c r="J5891" s="4">
        <v>18</v>
      </c>
      <c r="K5891" t="str">
        <f>IF((LEN(relatorio_Ananindeua[[#This Row],[CIF/CPF/CNPJ]])=14),relatorio_Ananindeua[[#This Row],[CIF/CPF/CNPJ]],relatorio_Ananindeua[[#This Row],[Coluna2]])</f>
        <v>83332908000120</v>
      </c>
      <c r="L5891" t="str">
        <f t="shared" si="92"/>
        <v>833******20</v>
      </c>
    </row>
    <row r="5892" spans="1:12" x14ac:dyDescent="0.25">
      <c r="A5892" t="s">
        <v>13479</v>
      </c>
      <c r="B5892" t="s">
        <v>13480</v>
      </c>
      <c r="C5892" t="s">
        <v>20</v>
      </c>
      <c r="D5892" s="1">
        <v>45324</v>
      </c>
      <c r="E5892" s="18" t="s">
        <v>13</v>
      </c>
      <c r="F5892" s="13" t="s">
        <v>19</v>
      </c>
      <c r="G5892" t="s">
        <v>13496</v>
      </c>
      <c r="H5892">
        <v>0</v>
      </c>
      <c r="I5892" s="2"/>
      <c r="J5892" s="4">
        <v>24.08</v>
      </c>
      <c r="K5892" t="str">
        <f>IF((LEN(relatorio_Ananindeua[[#This Row],[CIF/CPF/CNPJ]])=14),relatorio_Ananindeua[[#This Row],[CIF/CPF/CNPJ]],relatorio_Ananindeua[[#This Row],[Coluna2]])</f>
        <v>83342162000305</v>
      </c>
      <c r="L5892" t="str">
        <f t="shared" si="92"/>
        <v>833******05</v>
      </c>
    </row>
    <row r="5893" spans="1:12" x14ac:dyDescent="0.25">
      <c r="A5893" t="s">
        <v>3764</v>
      </c>
      <c r="B5893" t="s">
        <v>3765</v>
      </c>
      <c r="C5893" t="s">
        <v>34</v>
      </c>
      <c r="D5893" s="1">
        <v>45324.024548611109</v>
      </c>
      <c r="E5893" s="18" t="s">
        <v>13</v>
      </c>
      <c r="F5893" s="13" t="s">
        <v>16</v>
      </c>
      <c r="G5893" t="s">
        <v>14</v>
      </c>
      <c r="H5893">
        <v>0</v>
      </c>
      <c r="I5893" s="2"/>
      <c r="J5893" s="4">
        <v>0</v>
      </c>
      <c r="K5893" t="str">
        <f>IF((LEN(relatorio_Ananindeua[[#This Row],[CIF/CPF/CNPJ]])=14),relatorio_Ananindeua[[#This Row],[CIF/CPF/CNPJ]],relatorio_Ananindeua[[#This Row],[Coluna2]])</f>
        <v>34810757000162</v>
      </c>
      <c r="L5893" t="str">
        <f t="shared" si="92"/>
        <v>348******62</v>
      </c>
    </row>
    <row r="5894" spans="1:12" x14ac:dyDescent="0.25">
      <c r="A5894" t="s">
        <v>11302</v>
      </c>
      <c r="B5894" t="s">
        <v>11303</v>
      </c>
      <c r="C5894" t="s">
        <v>32</v>
      </c>
      <c r="D5894" s="1">
        <v>45324.024583333332</v>
      </c>
      <c r="E5894" s="18" t="s">
        <v>13</v>
      </c>
      <c r="F5894" s="13" t="s">
        <v>16</v>
      </c>
      <c r="G5894" t="s">
        <v>14</v>
      </c>
      <c r="H5894">
        <v>0</v>
      </c>
      <c r="I5894" s="2"/>
      <c r="J5894" s="4">
        <v>0</v>
      </c>
      <c r="K5894" t="str">
        <f>IF((LEN(relatorio_Ananindeua[[#This Row],[CIF/CPF/CNPJ]])=14),relatorio_Ananindeua[[#This Row],[CIF/CPF/CNPJ]],relatorio_Ananindeua[[#This Row],[Coluna2]])</f>
        <v>53751438000178</v>
      </c>
      <c r="L5894" t="str">
        <f t="shared" si="92"/>
        <v>537******78</v>
      </c>
    </row>
    <row r="5895" spans="1:12" x14ac:dyDescent="0.25">
      <c r="A5895" t="s">
        <v>11330</v>
      </c>
      <c r="B5895" t="s">
        <v>11331</v>
      </c>
      <c r="C5895" t="s">
        <v>32</v>
      </c>
      <c r="D5895" s="1">
        <v>45324.031446759262</v>
      </c>
      <c r="E5895" s="18" t="s">
        <v>13</v>
      </c>
      <c r="F5895" s="13" t="s">
        <v>16</v>
      </c>
      <c r="G5895" t="s">
        <v>14</v>
      </c>
      <c r="H5895">
        <v>0</v>
      </c>
      <c r="I5895" s="2"/>
      <c r="J5895" s="4">
        <v>0</v>
      </c>
      <c r="K5895" t="str">
        <f>IF((LEN(relatorio_Ananindeua[[#This Row],[CIF/CPF/CNPJ]])=14),relatorio_Ananindeua[[#This Row],[CIF/CPF/CNPJ]],relatorio_Ananindeua[[#This Row],[Coluna2]])</f>
        <v>53766851000106</v>
      </c>
      <c r="L5895" t="str">
        <f t="shared" si="92"/>
        <v>537******06</v>
      </c>
    </row>
    <row r="5896" spans="1:12" x14ac:dyDescent="0.25">
      <c r="A5896" t="s">
        <v>11310</v>
      </c>
      <c r="B5896" t="s">
        <v>11311</v>
      </c>
      <c r="C5896" t="s">
        <v>32</v>
      </c>
      <c r="D5896" s="1">
        <v>45324.031458333331</v>
      </c>
      <c r="E5896" s="18" t="s">
        <v>13</v>
      </c>
      <c r="F5896" s="13" t="s">
        <v>16</v>
      </c>
      <c r="G5896" t="s">
        <v>14</v>
      </c>
      <c r="H5896">
        <v>0</v>
      </c>
      <c r="I5896" s="2"/>
      <c r="J5896" s="4">
        <v>0</v>
      </c>
      <c r="K5896" t="str">
        <f>IF((LEN(relatorio_Ananindeua[[#This Row],[CIF/CPF/CNPJ]])=14),relatorio_Ananindeua[[#This Row],[CIF/CPF/CNPJ]],relatorio_Ananindeua[[#This Row],[Coluna2]])</f>
        <v>53755889000183</v>
      </c>
      <c r="L5896" t="str">
        <f t="shared" si="92"/>
        <v>537******83</v>
      </c>
    </row>
    <row r="5897" spans="1:12" x14ac:dyDescent="0.25">
      <c r="A5897" t="s">
        <v>11304</v>
      </c>
      <c r="B5897" t="s">
        <v>11305</v>
      </c>
      <c r="C5897" t="s">
        <v>32</v>
      </c>
      <c r="D5897" s="1">
        <v>45324.031469907408</v>
      </c>
      <c r="E5897" s="18" t="s">
        <v>13</v>
      </c>
      <c r="F5897" s="13" t="s">
        <v>16</v>
      </c>
      <c r="G5897" t="s">
        <v>14</v>
      </c>
      <c r="H5897">
        <v>0</v>
      </c>
      <c r="I5897" s="2"/>
      <c r="J5897" s="4">
        <v>0</v>
      </c>
      <c r="K5897" t="str">
        <f>IF((LEN(relatorio_Ananindeua[[#This Row],[CIF/CPF/CNPJ]])=14),relatorio_Ananindeua[[#This Row],[CIF/CPF/CNPJ]],relatorio_Ananindeua[[#This Row],[Coluna2]])</f>
        <v>53753886000100</v>
      </c>
      <c r="L5897" t="str">
        <f t="shared" si="92"/>
        <v>537******00</v>
      </c>
    </row>
    <row r="5898" spans="1:12" x14ac:dyDescent="0.25">
      <c r="A5898" t="s">
        <v>11308</v>
      </c>
      <c r="B5898" t="s">
        <v>11309</v>
      </c>
      <c r="C5898" t="s">
        <v>32</v>
      </c>
      <c r="D5898" s="1">
        <v>45324.031469907408</v>
      </c>
      <c r="E5898" s="18" t="s">
        <v>13</v>
      </c>
      <c r="F5898" s="13" t="s">
        <v>16</v>
      </c>
      <c r="G5898" t="s">
        <v>14</v>
      </c>
      <c r="H5898">
        <v>0</v>
      </c>
      <c r="I5898" s="2"/>
      <c r="J5898" s="4">
        <v>0</v>
      </c>
      <c r="K5898" t="str">
        <f>IF((LEN(relatorio_Ananindeua[[#This Row],[CIF/CPF/CNPJ]])=14),relatorio_Ananindeua[[#This Row],[CIF/CPF/CNPJ]],relatorio_Ananindeua[[#This Row],[Coluna2]])</f>
        <v>53754548000193</v>
      </c>
      <c r="L5898" t="str">
        <f t="shared" si="92"/>
        <v>537******93</v>
      </c>
    </row>
    <row r="5899" spans="1:12" x14ac:dyDescent="0.25">
      <c r="A5899" t="s">
        <v>11324</v>
      </c>
      <c r="B5899" t="s">
        <v>11325</v>
      </c>
      <c r="C5899" t="s">
        <v>32</v>
      </c>
      <c r="D5899" s="1">
        <v>45324.05232638889</v>
      </c>
      <c r="E5899" s="18" t="s">
        <v>13</v>
      </c>
      <c r="F5899" s="13" t="s">
        <v>16</v>
      </c>
      <c r="G5899" t="s">
        <v>14</v>
      </c>
      <c r="H5899">
        <v>0</v>
      </c>
      <c r="I5899" s="2"/>
      <c r="J5899" s="4">
        <v>0</v>
      </c>
      <c r="K5899" t="str">
        <f>IF((LEN(relatorio_Ananindeua[[#This Row],[CIF/CPF/CNPJ]])=14),relatorio_Ananindeua[[#This Row],[CIF/CPF/CNPJ]],relatorio_Ananindeua[[#This Row],[Coluna2]])</f>
        <v>53765125000179</v>
      </c>
      <c r="L5899" t="str">
        <f t="shared" si="92"/>
        <v>537******79</v>
      </c>
    </row>
    <row r="5900" spans="1:12" x14ac:dyDescent="0.25">
      <c r="A5900" t="s">
        <v>1127</v>
      </c>
      <c r="B5900" t="s">
        <v>1128</v>
      </c>
      <c r="C5900" t="s">
        <v>34</v>
      </c>
      <c r="D5900" s="1">
        <v>45324.059328703705</v>
      </c>
      <c r="E5900" s="18" t="s">
        <v>13</v>
      </c>
      <c r="F5900" s="13" t="s">
        <v>16</v>
      </c>
      <c r="G5900" t="s">
        <v>14</v>
      </c>
      <c r="H5900">
        <v>0</v>
      </c>
      <c r="I5900" s="2"/>
      <c r="J5900" s="4">
        <v>0</v>
      </c>
      <c r="K5900" t="str">
        <f>IF((LEN(relatorio_Ananindeua[[#This Row],[CIF/CPF/CNPJ]])=14),relatorio_Ananindeua[[#This Row],[CIF/CPF/CNPJ]],relatorio_Ananindeua[[#This Row],[Coluna2]])</f>
        <v>18728971000118</v>
      </c>
      <c r="L5900" t="str">
        <f t="shared" si="92"/>
        <v>187******18</v>
      </c>
    </row>
    <row r="5901" spans="1:12" x14ac:dyDescent="0.25">
      <c r="A5901" t="s">
        <v>4549</v>
      </c>
      <c r="B5901" t="s">
        <v>4550</v>
      </c>
      <c r="C5901" t="s">
        <v>34</v>
      </c>
      <c r="D5901" s="1">
        <v>45324.059351851851</v>
      </c>
      <c r="E5901" s="18" t="s">
        <v>13</v>
      </c>
      <c r="F5901" s="13" t="s">
        <v>16</v>
      </c>
      <c r="G5901" t="s">
        <v>14</v>
      </c>
      <c r="H5901">
        <v>0</v>
      </c>
      <c r="I5901" s="2"/>
      <c r="J5901" s="4">
        <v>0</v>
      </c>
      <c r="K5901" t="str">
        <f>IF((LEN(relatorio_Ananindeua[[#This Row],[CIF/CPF/CNPJ]])=14),relatorio_Ananindeua[[#This Row],[CIF/CPF/CNPJ]],relatorio_Ananindeua[[#This Row],[Coluna2]])</f>
        <v>37942630000195</v>
      </c>
      <c r="L5901" t="str">
        <f t="shared" si="92"/>
        <v>379******95</v>
      </c>
    </row>
    <row r="5902" spans="1:12" x14ac:dyDescent="0.25">
      <c r="A5902" t="s">
        <v>11312</v>
      </c>
      <c r="B5902" t="s">
        <v>11313</v>
      </c>
      <c r="C5902" t="s">
        <v>32</v>
      </c>
      <c r="D5902" s="1">
        <v>45324.066180555557</v>
      </c>
      <c r="E5902" s="18" t="s">
        <v>13</v>
      </c>
      <c r="F5902" s="13" t="s">
        <v>16</v>
      </c>
      <c r="G5902" t="s">
        <v>14</v>
      </c>
      <c r="H5902">
        <v>0</v>
      </c>
      <c r="I5902" s="2"/>
      <c r="J5902" s="4">
        <v>0</v>
      </c>
      <c r="K5902" t="str">
        <f>IF((LEN(relatorio_Ananindeua[[#This Row],[CIF/CPF/CNPJ]])=14),relatorio_Ananindeua[[#This Row],[CIF/CPF/CNPJ]],relatorio_Ananindeua[[#This Row],[Coluna2]])</f>
        <v>53758185000164</v>
      </c>
      <c r="L5902" t="str">
        <f t="shared" si="92"/>
        <v>537******64</v>
      </c>
    </row>
    <row r="5903" spans="1:12" x14ac:dyDescent="0.25">
      <c r="A5903" t="s">
        <v>11326</v>
      </c>
      <c r="B5903" t="s">
        <v>11327</v>
      </c>
      <c r="C5903" t="s">
        <v>32</v>
      </c>
      <c r="D5903" s="1">
        <v>45324.066261574073</v>
      </c>
      <c r="E5903" s="18" t="s">
        <v>13</v>
      </c>
      <c r="F5903" s="13" t="s">
        <v>16</v>
      </c>
      <c r="G5903" t="s">
        <v>14</v>
      </c>
      <c r="H5903">
        <v>0</v>
      </c>
      <c r="I5903" s="2"/>
      <c r="J5903" s="4">
        <v>0</v>
      </c>
      <c r="K5903" t="str">
        <f>IF((LEN(relatorio_Ananindeua[[#This Row],[CIF/CPF/CNPJ]])=14),relatorio_Ananindeua[[#This Row],[CIF/CPF/CNPJ]],relatorio_Ananindeua[[#This Row],[Coluna2]])</f>
        <v>53765651000139</v>
      </c>
      <c r="L5903" t="str">
        <f t="shared" si="92"/>
        <v>537******39</v>
      </c>
    </row>
    <row r="5904" spans="1:12" x14ac:dyDescent="0.25">
      <c r="A5904" t="s">
        <v>11328</v>
      </c>
      <c r="B5904" t="s">
        <v>11329</v>
      </c>
      <c r="C5904" t="s">
        <v>32</v>
      </c>
      <c r="D5904" s="1">
        <v>45324.080057870371</v>
      </c>
      <c r="E5904" s="18" t="s">
        <v>13</v>
      </c>
      <c r="F5904" s="13" t="s">
        <v>16</v>
      </c>
      <c r="G5904" t="s">
        <v>14</v>
      </c>
      <c r="H5904">
        <v>0</v>
      </c>
      <c r="I5904" s="2"/>
      <c r="J5904" s="4">
        <v>0</v>
      </c>
      <c r="K5904" t="str">
        <f>IF((LEN(relatorio_Ananindeua[[#This Row],[CIF/CPF/CNPJ]])=14),relatorio_Ananindeua[[#This Row],[CIF/CPF/CNPJ]],relatorio_Ananindeua[[#This Row],[Coluna2]])</f>
        <v>53766647000195</v>
      </c>
      <c r="L5904" t="str">
        <f t="shared" si="92"/>
        <v>537******95</v>
      </c>
    </row>
    <row r="5905" spans="1:12" x14ac:dyDescent="0.25">
      <c r="A5905" t="s">
        <v>8199</v>
      </c>
      <c r="B5905" t="s">
        <v>8200</v>
      </c>
      <c r="C5905" t="s">
        <v>34</v>
      </c>
      <c r="D5905" s="1">
        <v>45324.080081018517</v>
      </c>
      <c r="E5905" s="18" t="s">
        <v>13</v>
      </c>
      <c r="F5905" s="13" t="s">
        <v>16</v>
      </c>
      <c r="G5905" t="s">
        <v>14</v>
      </c>
      <c r="H5905">
        <v>0</v>
      </c>
      <c r="I5905" s="2"/>
      <c r="J5905" s="4">
        <v>0</v>
      </c>
      <c r="K5905" t="str">
        <f>IF((LEN(relatorio_Ananindeua[[#This Row],[CIF/CPF/CNPJ]])=14),relatorio_Ananindeua[[#This Row],[CIF/CPF/CNPJ]],relatorio_Ananindeua[[#This Row],[Coluna2]])</f>
        <v>49337905000140</v>
      </c>
      <c r="L5905" t="str">
        <f t="shared" si="92"/>
        <v>493******40</v>
      </c>
    </row>
    <row r="5906" spans="1:12" x14ac:dyDescent="0.25">
      <c r="A5906" t="s">
        <v>9611</v>
      </c>
      <c r="B5906" t="s">
        <v>9612</v>
      </c>
      <c r="C5906" t="s">
        <v>34</v>
      </c>
      <c r="D5906" s="1">
        <v>45324.08699074074</v>
      </c>
      <c r="E5906" s="18" t="s">
        <v>13</v>
      </c>
      <c r="F5906" s="13" t="s">
        <v>16</v>
      </c>
      <c r="G5906" t="s">
        <v>14</v>
      </c>
      <c r="H5906">
        <v>0</v>
      </c>
      <c r="I5906" s="2"/>
      <c r="J5906" s="4">
        <v>0</v>
      </c>
      <c r="K5906" t="str">
        <f>IF((LEN(relatorio_Ananindeua[[#This Row],[CIF/CPF/CNPJ]])=14),relatorio_Ananindeua[[#This Row],[CIF/CPF/CNPJ]],relatorio_Ananindeua[[#This Row],[Coluna2]])</f>
        <v>51832015000157</v>
      </c>
      <c r="L5906" t="str">
        <f t="shared" ref="L5906:L5969" si="93">_xlfn.CONCAT(LEFT(A5906,3),REPT("*",6),RIGHT(A5906,2))</f>
        <v>518******57</v>
      </c>
    </row>
    <row r="5907" spans="1:12" x14ac:dyDescent="0.25">
      <c r="A5907" t="s">
        <v>11322</v>
      </c>
      <c r="B5907" t="s">
        <v>11323</v>
      </c>
      <c r="C5907" t="s">
        <v>32</v>
      </c>
      <c r="D5907" s="1">
        <v>45324.107835648145</v>
      </c>
      <c r="E5907" s="18" t="s">
        <v>13</v>
      </c>
      <c r="F5907" s="13" t="s">
        <v>16</v>
      </c>
      <c r="G5907" t="s">
        <v>14</v>
      </c>
      <c r="H5907">
        <v>0</v>
      </c>
      <c r="I5907" s="2"/>
      <c r="J5907" s="4">
        <v>0</v>
      </c>
      <c r="K5907" t="str">
        <f>IF((LEN(relatorio_Ananindeua[[#This Row],[CIF/CPF/CNPJ]])=14),relatorio_Ananindeua[[#This Row],[CIF/CPF/CNPJ]],relatorio_Ananindeua[[#This Row],[Coluna2]])</f>
        <v>53764209000198</v>
      </c>
      <c r="L5907" t="str">
        <f t="shared" si="93"/>
        <v>537******98</v>
      </c>
    </row>
    <row r="5908" spans="1:12" x14ac:dyDescent="0.25">
      <c r="A5908" t="s">
        <v>11332</v>
      </c>
      <c r="B5908" t="s">
        <v>11333</v>
      </c>
      <c r="C5908" t="s">
        <v>32</v>
      </c>
      <c r="D5908" s="1">
        <v>45324.107870370368</v>
      </c>
      <c r="E5908" s="18" t="s">
        <v>13</v>
      </c>
      <c r="F5908" s="13" t="s">
        <v>16</v>
      </c>
      <c r="G5908" t="s">
        <v>14</v>
      </c>
      <c r="H5908">
        <v>0</v>
      </c>
      <c r="I5908" s="2"/>
      <c r="J5908" s="4">
        <v>0</v>
      </c>
      <c r="K5908" t="str">
        <f>IF((LEN(relatorio_Ananindeua[[#This Row],[CIF/CPF/CNPJ]])=14),relatorio_Ananindeua[[#This Row],[CIF/CPF/CNPJ]],relatorio_Ananindeua[[#This Row],[Coluna2]])</f>
        <v>53767754000138</v>
      </c>
      <c r="L5908" t="str">
        <f t="shared" si="93"/>
        <v>537******38</v>
      </c>
    </row>
    <row r="5909" spans="1:12" x14ac:dyDescent="0.25">
      <c r="A5909" t="s">
        <v>11334</v>
      </c>
      <c r="B5909" t="s">
        <v>11335</v>
      </c>
      <c r="C5909" t="s">
        <v>32</v>
      </c>
      <c r="D5909" s="1">
        <v>45324.267627314817</v>
      </c>
      <c r="E5909" s="18" t="s">
        <v>13</v>
      </c>
      <c r="F5909" s="13" t="s">
        <v>16</v>
      </c>
      <c r="G5909" t="s">
        <v>14</v>
      </c>
      <c r="H5909">
        <v>0</v>
      </c>
      <c r="I5909" s="2"/>
      <c r="J5909" s="4">
        <v>0</v>
      </c>
      <c r="K5909" t="str">
        <f>IF((LEN(relatorio_Ananindeua[[#This Row],[CIF/CPF/CNPJ]])=14),relatorio_Ananindeua[[#This Row],[CIF/CPF/CNPJ]],relatorio_Ananindeua[[#This Row],[Coluna2]])</f>
        <v>53768122000199</v>
      </c>
      <c r="L5909" t="str">
        <f t="shared" si="93"/>
        <v>537******99</v>
      </c>
    </row>
    <row r="5910" spans="1:12" x14ac:dyDescent="0.25">
      <c r="A5910" t="s">
        <v>11316</v>
      </c>
      <c r="B5910" t="s">
        <v>11317</v>
      </c>
      <c r="C5910" t="s">
        <v>32</v>
      </c>
      <c r="D5910" s="1">
        <v>45324.281608796293</v>
      </c>
      <c r="E5910" s="18" t="s">
        <v>13</v>
      </c>
      <c r="F5910" s="13" t="s">
        <v>16</v>
      </c>
      <c r="G5910" t="s">
        <v>14</v>
      </c>
      <c r="H5910">
        <v>0</v>
      </c>
      <c r="I5910" s="2"/>
      <c r="J5910" s="4">
        <v>0</v>
      </c>
      <c r="K5910" t="str">
        <f>IF((LEN(relatorio_Ananindeua[[#This Row],[CIF/CPF/CNPJ]])=14),relatorio_Ananindeua[[#This Row],[CIF/CPF/CNPJ]],relatorio_Ananindeua[[#This Row],[Coluna2]])</f>
        <v>53762562000139</v>
      </c>
      <c r="L5910" t="str">
        <f t="shared" si="93"/>
        <v>537******39</v>
      </c>
    </row>
    <row r="5911" spans="1:12" x14ac:dyDescent="0.25">
      <c r="A5911" t="s">
        <v>11314</v>
      </c>
      <c r="B5911" t="s">
        <v>11315</v>
      </c>
      <c r="C5911" t="s">
        <v>32</v>
      </c>
      <c r="D5911" s="1">
        <v>45324.281631944446</v>
      </c>
      <c r="E5911" s="18" t="s">
        <v>13</v>
      </c>
      <c r="F5911" s="13" t="s">
        <v>16</v>
      </c>
      <c r="G5911" t="s">
        <v>14</v>
      </c>
      <c r="H5911">
        <v>0</v>
      </c>
      <c r="I5911" s="2"/>
      <c r="J5911" s="4">
        <v>0</v>
      </c>
      <c r="K5911" t="str">
        <f>IF((LEN(relatorio_Ananindeua[[#This Row],[CIF/CPF/CNPJ]])=14),relatorio_Ananindeua[[#This Row],[CIF/CPF/CNPJ]],relatorio_Ananindeua[[#This Row],[Coluna2]])</f>
        <v>53760089000150</v>
      </c>
      <c r="L5911" t="str">
        <f t="shared" si="93"/>
        <v>537******50</v>
      </c>
    </row>
    <row r="5912" spans="1:12" x14ac:dyDescent="0.25">
      <c r="A5912" t="s">
        <v>11300</v>
      </c>
      <c r="B5912" t="s">
        <v>11301</v>
      </c>
      <c r="C5912" t="s">
        <v>32</v>
      </c>
      <c r="D5912" s="1">
        <v>45324.295335648145</v>
      </c>
      <c r="E5912" s="18" t="s">
        <v>13</v>
      </c>
      <c r="F5912" s="13" t="s">
        <v>16</v>
      </c>
      <c r="G5912" t="s">
        <v>14</v>
      </c>
      <c r="H5912">
        <v>0</v>
      </c>
      <c r="I5912" s="2"/>
      <c r="J5912" s="4">
        <v>0</v>
      </c>
      <c r="K5912" t="str">
        <f>IF((LEN(relatorio_Ananindeua[[#This Row],[CIF/CPF/CNPJ]])=14),relatorio_Ananindeua[[#This Row],[CIF/CPF/CNPJ]],relatorio_Ananindeua[[#This Row],[Coluna2]])</f>
        <v>53750624000192</v>
      </c>
      <c r="L5912" t="str">
        <f t="shared" si="93"/>
        <v>537******92</v>
      </c>
    </row>
    <row r="5913" spans="1:12" x14ac:dyDescent="0.25">
      <c r="A5913" t="s">
        <v>2150</v>
      </c>
      <c r="B5913" t="s">
        <v>2151</v>
      </c>
      <c r="C5913" t="s">
        <v>34</v>
      </c>
      <c r="D5913" s="1">
        <v>45324.295358796298</v>
      </c>
      <c r="E5913" s="18" t="s">
        <v>13</v>
      </c>
      <c r="F5913" s="13" t="s">
        <v>16</v>
      </c>
      <c r="G5913" t="s">
        <v>14</v>
      </c>
      <c r="H5913">
        <v>0</v>
      </c>
      <c r="I5913" s="2"/>
      <c r="J5913" s="4">
        <v>0</v>
      </c>
      <c r="K5913" t="str">
        <f>IF((LEN(relatorio_Ananindeua[[#This Row],[CIF/CPF/CNPJ]])=14),relatorio_Ananindeua[[#This Row],[CIF/CPF/CNPJ]],relatorio_Ananindeua[[#This Row],[Coluna2]])</f>
        <v>27368759000188</v>
      </c>
      <c r="L5913" t="str">
        <f t="shared" si="93"/>
        <v>273******88</v>
      </c>
    </row>
    <row r="5914" spans="1:12" x14ac:dyDescent="0.25">
      <c r="A5914" t="s">
        <v>4201</v>
      </c>
      <c r="B5914" t="s">
        <v>4202</v>
      </c>
      <c r="C5914" t="s">
        <v>34</v>
      </c>
      <c r="D5914" s="1">
        <v>45324.295439814814</v>
      </c>
      <c r="E5914" s="18" t="s">
        <v>13</v>
      </c>
      <c r="F5914" s="13" t="s">
        <v>16</v>
      </c>
      <c r="G5914" t="s">
        <v>14</v>
      </c>
      <c r="H5914">
        <v>0</v>
      </c>
      <c r="I5914" s="2"/>
      <c r="J5914" s="4">
        <v>0</v>
      </c>
      <c r="K5914" t="str">
        <f>IF((LEN(relatorio_Ananindeua[[#This Row],[CIF/CPF/CNPJ]])=14),relatorio_Ananindeua[[#This Row],[CIF/CPF/CNPJ]],relatorio_Ananindeua[[#This Row],[Coluna2]])</f>
        <v>36630340000143</v>
      </c>
      <c r="L5914" t="str">
        <f t="shared" si="93"/>
        <v>366******43</v>
      </c>
    </row>
    <row r="5915" spans="1:12" x14ac:dyDescent="0.25">
      <c r="A5915" t="s">
        <v>11320</v>
      </c>
      <c r="B5915" t="s">
        <v>11321</v>
      </c>
      <c r="C5915" t="s">
        <v>32</v>
      </c>
      <c r="D5915" s="1">
        <v>45324.295439814814</v>
      </c>
      <c r="E5915" s="18" t="s">
        <v>13</v>
      </c>
      <c r="F5915" s="13" t="s">
        <v>16</v>
      </c>
      <c r="G5915" t="s">
        <v>14</v>
      </c>
      <c r="H5915">
        <v>0</v>
      </c>
      <c r="I5915" s="2"/>
      <c r="J5915" s="4">
        <v>0</v>
      </c>
      <c r="K5915" t="str">
        <f>IF((LEN(relatorio_Ananindeua[[#This Row],[CIF/CPF/CNPJ]])=14),relatorio_Ananindeua[[#This Row],[CIF/CPF/CNPJ]],relatorio_Ananindeua[[#This Row],[Coluna2]])</f>
        <v>53762904000110</v>
      </c>
      <c r="L5915" t="str">
        <f t="shared" si="93"/>
        <v>537******10</v>
      </c>
    </row>
    <row r="5916" spans="1:12" x14ac:dyDescent="0.25">
      <c r="A5916" t="s">
        <v>11318</v>
      </c>
      <c r="B5916" t="s">
        <v>11319</v>
      </c>
      <c r="C5916" t="s">
        <v>32</v>
      </c>
      <c r="D5916" s="1">
        <v>45324.309340277781</v>
      </c>
      <c r="E5916" s="18" t="s">
        <v>13</v>
      </c>
      <c r="F5916" s="13" t="s">
        <v>16</v>
      </c>
      <c r="G5916" t="s">
        <v>14</v>
      </c>
      <c r="H5916">
        <v>0</v>
      </c>
      <c r="I5916" s="2"/>
      <c r="J5916" s="4">
        <v>0</v>
      </c>
      <c r="K5916" t="str">
        <f>IF((LEN(relatorio_Ananindeua[[#This Row],[CIF/CPF/CNPJ]])=14),relatorio_Ananindeua[[#This Row],[CIF/CPF/CNPJ]],relatorio_Ananindeua[[#This Row],[Coluna2]])</f>
        <v>53762840000158</v>
      </c>
      <c r="L5916" t="str">
        <f t="shared" si="93"/>
        <v>537******58</v>
      </c>
    </row>
    <row r="5917" spans="1:12" x14ac:dyDescent="0.25">
      <c r="A5917" t="s">
        <v>11340</v>
      </c>
      <c r="B5917" t="s">
        <v>11341</v>
      </c>
      <c r="C5917" t="s">
        <v>32</v>
      </c>
      <c r="D5917" s="1">
        <v>45324.316319444442</v>
      </c>
      <c r="E5917" s="18" t="s">
        <v>13</v>
      </c>
      <c r="F5917" s="13" t="s">
        <v>16</v>
      </c>
      <c r="G5917" t="s">
        <v>14</v>
      </c>
      <c r="H5917">
        <v>0</v>
      </c>
      <c r="I5917" s="2"/>
      <c r="J5917" s="4">
        <v>0</v>
      </c>
      <c r="K5917" t="str">
        <f>IF((LEN(relatorio_Ananindeua[[#This Row],[CIF/CPF/CNPJ]])=14),relatorio_Ananindeua[[#This Row],[CIF/CPF/CNPJ]],relatorio_Ananindeua[[#This Row],[Coluna2]])</f>
        <v>53768279000114</v>
      </c>
      <c r="L5917" t="str">
        <f t="shared" si="93"/>
        <v>537******14</v>
      </c>
    </row>
    <row r="5918" spans="1:12" x14ac:dyDescent="0.25">
      <c r="A5918" t="s">
        <v>11338</v>
      </c>
      <c r="B5918" t="s">
        <v>11339</v>
      </c>
      <c r="C5918" t="s">
        <v>32</v>
      </c>
      <c r="D5918" s="1">
        <v>45324.316331018519</v>
      </c>
      <c r="E5918" s="18" t="s">
        <v>13</v>
      </c>
      <c r="F5918" s="13" t="s">
        <v>16</v>
      </c>
      <c r="G5918" t="s">
        <v>14</v>
      </c>
      <c r="H5918">
        <v>0</v>
      </c>
      <c r="I5918" s="2"/>
      <c r="J5918" s="4">
        <v>0</v>
      </c>
      <c r="K5918" t="str">
        <f>IF((LEN(relatorio_Ananindeua[[#This Row],[CIF/CPF/CNPJ]])=14),relatorio_Ananindeua[[#This Row],[CIF/CPF/CNPJ]],relatorio_Ananindeua[[#This Row],[Coluna2]])</f>
        <v>53768259000143</v>
      </c>
      <c r="L5918" t="str">
        <f t="shared" si="93"/>
        <v>537******43</v>
      </c>
    </row>
    <row r="5919" spans="1:12" x14ac:dyDescent="0.25">
      <c r="A5919" t="s">
        <v>11306</v>
      </c>
      <c r="B5919" t="s">
        <v>11307</v>
      </c>
      <c r="C5919" t="s">
        <v>32</v>
      </c>
      <c r="D5919" s="1">
        <v>45324.330046296294</v>
      </c>
      <c r="E5919" s="18" t="s">
        <v>13</v>
      </c>
      <c r="F5919" s="13" t="s">
        <v>16</v>
      </c>
      <c r="G5919" t="s">
        <v>14</v>
      </c>
      <c r="H5919">
        <v>0</v>
      </c>
      <c r="I5919" s="2"/>
      <c r="J5919" s="4">
        <v>0</v>
      </c>
      <c r="K5919" t="str">
        <f>IF((LEN(relatorio_Ananindeua[[#This Row],[CIF/CPF/CNPJ]])=14),relatorio_Ananindeua[[#This Row],[CIF/CPF/CNPJ]],relatorio_Ananindeua[[#This Row],[Coluna2]])</f>
        <v>53754135000109</v>
      </c>
      <c r="L5919" t="str">
        <f t="shared" si="93"/>
        <v>537******09</v>
      </c>
    </row>
    <row r="5920" spans="1:12" x14ac:dyDescent="0.25">
      <c r="A5920" t="s">
        <v>11336</v>
      </c>
      <c r="B5920" t="s">
        <v>11337</v>
      </c>
      <c r="C5920" t="s">
        <v>32</v>
      </c>
      <c r="D5920" s="1">
        <v>45324.330081018517</v>
      </c>
      <c r="E5920" s="18" t="s">
        <v>13</v>
      </c>
      <c r="F5920" s="13" t="s">
        <v>16</v>
      </c>
      <c r="G5920" t="s">
        <v>14</v>
      </c>
      <c r="H5920">
        <v>0</v>
      </c>
      <c r="I5920" s="2"/>
      <c r="J5920" s="4">
        <v>0</v>
      </c>
      <c r="K5920" t="str">
        <f>IF((LEN(relatorio_Ananindeua[[#This Row],[CIF/CPF/CNPJ]])=14),relatorio_Ananindeua[[#This Row],[CIF/CPF/CNPJ]],relatorio_Ananindeua[[#This Row],[Coluna2]])</f>
        <v>53768173000110</v>
      </c>
      <c r="L5920" t="str">
        <f t="shared" si="93"/>
        <v>537******10</v>
      </c>
    </row>
    <row r="5921" spans="1:12" x14ac:dyDescent="0.25">
      <c r="A5921" t="s">
        <v>9881</v>
      </c>
      <c r="B5921" t="s">
        <v>9882</v>
      </c>
      <c r="C5921" t="s">
        <v>34</v>
      </c>
      <c r="D5921" s="1">
        <v>45324.33699074074</v>
      </c>
      <c r="E5921" s="18" t="s">
        <v>13</v>
      </c>
      <c r="F5921" s="13" t="s">
        <v>16</v>
      </c>
      <c r="G5921" t="s">
        <v>14</v>
      </c>
      <c r="H5921">
        <v>0</v>
      </c>
      <c r="I5921" s="2"/>
      <c r="J5921" s="4">
        <v>0</v>
      </c>
      <c r="K5921" t="str">
        <f>IF((LEN(relatorio_Ananindeua[[#This Row],[CIF/CPF/CNPJ]])=14),relatorio_Ananindeua[[#This Row],[CIF/CPF/CNPJ]],relatorio_Ananindeua[[#This Row],[Coluna2]])</f>
        <v>52538756000192</v>
      </c>
      <c r="L5921" t="str">
        <f t="shared" si="93"/>
        <v>525******92</v>
      </c>
    </row>
    <row r="5922" spans="1:12" x14ac:dyDescent="0.25">
      <c r="A5922" t="s">
        <v>1805</v>
      </c>
      <c r="B5922" t="s">
        <v>1806</v>
      </c>
      <c r="C5922" t="s">
        <v>17</v>
      </c>
      <c r="D5922" s="1">
        <v>45324.512048611112</v>
      </c>
      <c r="E5922" s="18" t="s">
        <v>11</v>
      </c>
      <c r="F5922" s="13" t="s">
        <v>16</v>
      </c>
      <c r="G5922" t="s">
        <v>14</v>
      </c>
      <c r="H5922">
        <v>0</v>
      </c>
      <c r="I5922" s="2"/>
      <c r="J5922" s="4">
        <v>0</v>
      </c>
      <c r="K5922" t="str">
        <f>IF((LEN(relatorio_Ananindeua[[#This Row],[CIF/CPF/CNPJ]])=14),relatorio_Ananindeua[[#This Row],[CIF/CPF/CNPJ]],relatorio_Ananindeua[[#This Row],[Coluna2]])</f>
        <v>24563532000103</v>
      </c>
      <c r="L5922" t="str">
        <f t="shared" si="93"/>
        <v>245******03</v>
      </c>
    </row>
    <row r="5923" spans="1:12" x14ac:dyDescent="0.25">
      <c r="A5923" t="s">
        <v>70</v>
      </c>
      <c r="B5923" t="s">
        <v>71</v>
      </c>
      <c r="C5923" t="s">
        <v>34</v>
      </c>
      <c r="D5923" s="1">
        <v>45324.53020833333</v>
      </c>
      <c r="E5923" s="18" t="s">
        <v>11</v>
      </c>
      <c r="F5923" s="13" t="s">
        <v>16</v>
      </c>
      <c r="G5923" t="s">
        <v>13496</v>
      </c>
      <c r="H5923">
        <v>0</v>
      </c>
      <c r="I5923" s="2"/>
      <c r="J5923" s="4">
        <v>3071.19</v>
      </c>
      <c r="K5923" t="str">
        <f>IF((LEN(relatorio_Ananindeua[[#This Row],[CIF/CPF/CNPJ]])=14),relatorio_Ananindeua[[#This Row],[CIF/CPF/CNPJ]],relatorio_Ananindeua[[#This Row],[Coluna2]])</f>
        <v>05564838000121</v>
      </c>
      <c r="L5923" t="str">
        <f t="shared" si="93"/>
        <v>055******21</v>
      </c>
    </row>
    <row r="5924" spans="1:12" x14ac:dyDescent="0.25">
      <c r="A5924" t="s">
        <v>6904</v>
      </c>
      <c r="B5924" t="s">
        <v>6905</v>
      </c>
      <c r="C5924" t="s">
        <v>20</v>
      </c>
      <c r="D5924" s="1">
        <v>45325</v>
      </c>
      <c r="E5924" s="18" t="s">
        <v>13</v>
      </c>
      <c r="F5924" s="13" t="s">
        <v>19</v>
      </c>
      <c r="G5924" t="s">
        <v>13496</v>
      </c>
      <c r="H5924">
        <v>0</v>
      </c>
      <c r="I5924" s="2"/>
      <c r="J5924" s="4">
        <v>5</v>
      </c>
      <c r="K5924" t="str">
        <f>IF((LEN(relatorio_Ananindeua[[#This Row],[CIF/CPF/CNPJ]])=14),relatorio_Ananindeua[[#This Row],[CIF/CPF/CNPJ]],relatorio_Ananindeua[[#This Row],[Coluna2]])</f>
        <v>46201083002393</v>
      </c>
      <c r="L5924" t="str">
        <f t="shared" si="93"/>
        <v>462******93</v>
      </c>
    </row>
    <row r="5925" spans="1:12" x14ac:dyDescent="0.25">
      <c r="A5925" t="s">
        <v>11370</v>
      </c>
      <c r="B5925" t="s">
        <v>11371</v>
      </c>
      <c r="C5925" t="s">
        <v>32</v>
      </c>
      <c r="D5925" s="1">
        <v>45325.017557870371</v>
      </c>
      <c r="E5925" s="18" t="s">
        <v>13</v>
      </c>
      <c r="F5925" s="13" t="s">
        <v>16</v>
      </c>
      <c r="G5925" t="s">
        <v>14</v>
      </c>
      <c r="H5925">
        <v>0</v>
      </c>
      <c r="I5925" s="2"/>
      <c r="J5925" s="4">
        <v>0</v>
      </c>
      <c r="K5925" t="str">
        <f>IF((LEN(relatorio_Ananindeua[[#This Row],[CIF/CPF/CNPJ]])=14),relatorio_Ananindeua[[#This Row],[CIF/CPF/CNPJ]],relatorio_Ananindeua[[#This Row],[Coluna2]])</f>
        <v>53783321000176</v>
      </c>
      <c r="L5925" t="str">
        <f t="shared" si="93"/>
        <v>537******76</v>
      </c>
    </row>
    <row r="5926" spans="1:12" x14ac:dyDescent="0.25">
      <c r="A5926" t="s">
        <v>8173</v>
      </c>
      <c r="B5926" t="s">
        <v>8174</v>
      </c>
      <c r="C5926" t="s">
        <v>34</v>
      </c>
      <c r="D5926" s="1">
        <v>45325.031481481485</v>
      </c>
      <c r="E5926" s="18" t="s">
        <v>13</v>
      </c>
      <c r="F5926" s="13" t="s">
        <v>16</v>
      </c>
      <c r="G5926" t="s">
        <v>14</v>
      </c>
      <c r="H5926">
        <v>0</v>
      </c>
      <c r="I5926" s="2"/>
      <c r="J5926" s="4">
        <v>0</v>
      </c>
      <c r="K5926" t="str">
        <f>IF((LEN(relatorio_Ananindeua[[#This Row],[CIF/CPF/CNPJ]])=14),relatorio_Ananindeua[[#This Row],[CIF/CPF/CNPJ]],relatorio_Ananindeua[[#This Row],[Coluna2]])</f>
        <v>49279606000105</v>
      </c>
      <c r="L5926" t="str">
        <f t="shared" si="93"/>
        <v>492******05</v>
      </c>
    </row>
    <row r="5927" spans="1:12" x14ac:dyDescent="0.25">
      <c r="A5927" t="s">
        <v>1958</v>
      </c>
      <c r="B5927" t="s">
        <v>1959</v>
      </c>
      <c r="C5927" t="s">
        <v>34</v>
      </c>
      <c r="D5927" s="1">
        <v>45325.045347222222</v>
      </c>
      <c r="E5927" s="18" t="s">
        <v>13</v>
      </c>
      <c r="F5927" s="13" t="s">
        <v>16</v>
      </c>
      <c r="G5927" t="s">
        <v>14</v>
      </c>
      <c r="H5927">
        <v>0</v>
      </c>
      <c r="I5927" s="2"/>
      <c r="J5927" s="4">
        <v>0</v>
      </c>
      <c r="K5927" t="str">
        <f>IF((LEN(relatorio_Ananindeua[[#This Row],[CIF/CPF/CNPJ]])=14),relatorio_Ananindeua[[#This Row],[CIF/CPF/CNPJ]],relatorio_Ananindeua[[#This Row],[Coluna2]])</f>
        <v>26149940000130</v>
      </c>
      <c r="L5927" t="str">
        <f t="shared" si="93"/>
        <v>261******30</v>
      </c>
    </row>
    <row r="5928" spans="1:12" x14ac:dyDescent="0.25">
      <c r="A5928" t="s">
        <v>1762</v>
      </c>
      <c r="B5928" t="s">
        <v>1763</v>
      </c>
      <c r="C5928" t="s">
        <v>34</v>
      </c>
      <c r="D5928" s="1">
        <v>45325.045405092591</v>
      </c>
      <c r="E5928" s="18" t="s">
        <v>13</v>
      </c>
      <c r="F5928" s="13" t="s">
        <v>16</v>
      </c>
      <c r="G5928" t="s">
        <v>14</v>
      </c>
      <c r="H5928">
        <v>0</v>
      </c>
      <c r="I5928" s="2"/>
      <c r="J5928" s="4">
        <v>0</v>
      </c>
      <c r="K5928" t="str">
        <f>IF((LEN(relatorio_Ananindeua[[#This Row],[CIF/CPF/CNPJ]])=14),relatorio_Ananindeua[[#This Row],[CIF/CPF/CNPJ]],relatorio_Ananindeua[[#This Row],[Coluna2]])</f>
        <v>24218519000109</v>
      </c>
      <c r="L5928" t="str">
        <f t="shared" si="93"/>
        <v>242******09</v>
      </c>
    </row>
    <row r="5929" spans="1:12" x14ac:dyDescent="0.25">
      <c r="A5929" t="s">
        <v>11366</v>
      </c>
      <c r="B5929" t="s">
        <v>11367</v>
      </c>
      <c r="C5929" t="s">
        <v>32</v>
      </c>
      <c r="D5929" s="1">
        <v>45325.059212962966</v>
      </c>
      <c r="E5929" s="18" t="s">
        <v>13</v>
      </c>
      <c r="F5929" s="13" t="s">
        <v>16</v>
      </c>
      <c r="G5929" t="s">
        <v>14</v>
      </c>
      <c r="H5929">
        <v>0</v>
      </c>
      <c r="I5929" s="2"/>
      <c r="J5929" s="4">
        <v>0</v>
      </c>
      <c r="K5929" t="str">
        <f>IF((LEN(relatorio_Ananindeua[[#This Row],[CIF/CPF/CNPJ]])=14),relatorio_Ananindeua[[#This Row],[CIF/CPF/CNPJ]],relatorio_Ananindeua[[#This Row],[Coluna2]])</f>
        <v>53782327000129</v>
      </c>
      <c r="L5929" t="str">
        <f t="shared" si="93"/>
        <v>537******29</v>
      </c>
    </row>
    <row r="5930" spans="1:12" x14ac:dyDescent="0.25">
      <c r="A5930" t="s">
        <v>2901</v>
      </c>
      <c r="B5930" t="s">
        <v>2902</v>
      </c>
      <c r="C5930" t="s">
        <v>34</v>
      </c>
      <c r="D5930" s="1">
        <v>45325.059224537035</v>
      </c>
      <c r="E5930" s="18" t="s">
        <v>13</v>
      </c>
      <c r="F5930" s="13" t="s">
        <v>16</v>
      </c>
      <c r="G5930" t="s">
        <v>14</v>
      </c>
      <c r="H5930">
        <v>0</v>
      </c>
      <c r="I5930" s="2"/>
      <c r="J5930" s="4">
        <v>0</v>
      </c>
      <c r="K5930" t="str">
        <f>IF((LEN(relatorio_Ananindeua[[#This Row],[CIF/CPF/CNPJ]])=14),relatorio_Ananindeua[[#This Row],[CIF/CPF/CNPJ]],relatorio_Ananindeua[[#This Row],[Coluna2]])</f>
        <v>30795925000137</v>
      </c>
      <c r="L5930" t="str">
        <f t="shared" si="93"/>
        <v>307******37</v>
      </c>
    </row>
    <row r="5931" spans="1:12" x14ac:dyDescent="0.25">
      <c r="A5931" t="s">
        <v>11286</v>
      </c>
      <c r="B5931" t="s">
        <v>11287</v>
      </c>
      <c r="C5931" t="s">
        <v>34</v>
      </c>
      <c r="D5931" s="1">
        <v>45325.059224537035</v>
      </c>
      <c r="E5931" s="18" t="s">
        <v>13</v>
      </c>
      <c r="F5931" s="13" t="s">
        <v>16</v>
      </c>
      <c r="G5931" t="s">
        <v>14</v>
      </c>
      <c r="H5931">
        <v>0</v>
      </c>
      <c r="I5931" s="2"/>
      <c r="J5931" s="4">
        <v>0</v>
      </c>
      <c r="K5931" t="str">
        <f>IF((LEN(relatorio_Ananindeua[[#This Row],[CIF/CPF/CNPJ]])=14),relatorio_Ananindeua[[#This Row],[CIF/CPF/CNPJ]],relatorio_Ananindeua[[#This Row],[Coluna2]])</f>
        <v>53742851000176</v>
      </c>
      <c r="L5931" t="str">
        <f t="shared" si="93"/>
        <v>537******76</v>
      </c>
    </row>
    <row r="5932" spans="1:12" x14ac:dyDescent="0.25">
      <c r="A5932" t="s">
        <v>11344</v>
      </c>
      <c r="B5932" t="s">
        <v>11345</v>
      </c>
      <c r="C5932" t="s">
        <v>32</v>
      </c>
      <c r="D5932" s="1">
        <v>45325.059317129628</v>
      </c>
      <c r="E5932" s="18" t="s">
        <v>13</v>
      </c>
      <c r="F5932" s="13" t="s">
        <v>16</v>
      </c>
      <c r="G5932" t="s">
        <v>14</v>
      </c>
      <c r="H5932">
        <v>0</v>
      </c>
      <c r="I5932" s="2"/>
      <c r="J5932" s="4">
        <v>0</v>
      </c>
      <c r="K5932" t="str">
        <f>IF((LEN(relatorio_Ananindeua[[#This Row],[CIF/CPF/CNPJ]])=14),relatorio_Ananindeua[[#This Row],[CIF/CPF/CNPJ]],relatorio_Ananindeua[[#This Row],[Coluna2]])</f>
        <v>53772682000117</v>
      </c>
      <c r="L5932" t="str">
        <f t="shared" si="93"/>
        <v>537******17</v>
      </c>
    </row>
    <row r="5933" spans="1:12" x14ac:dyDescent="0.25">
      <c r="A5933" t="s">
        <v>5544</v>
      </c>
      <c r="B5933" t="s">
        <v>5545</v>
      </c>
      <c r="C5933" t="s">
        <v>34</v>
      </c>
      <c r="D5933" s="1">
        <v>45325.066157407404</v>
      </c>
      <c r="E5933" s="18" t="s">
        <v>13</v>
      </c>
      <c r="F5933" s="13" t="s">
        <v>16</v>
      </c>
      <c r="G5933" t="s">
        <v>14</v>
      </c>
      <c r="H5933">
        <v>0</v>
      </c>
      <c r="I5933" s="2"/>
      <c r="J5933" s="4">
        <v>0</v>
      </c>
      <c r="K5933" t="str">
        <f>IF((LEN(relatorio_Ananindeua[[#This Row],[CIF/CPF/CNPJ]])=14),relatorio_Ananindeua[[#This Row],[CIF/CPF/CNPJ]],relatorio_Ananindeua[[#This Row],[Coluna2]])</f>
        <v>42101160000177</v>
      </c>
      <c r="L5933" t="str">
        <f t="shared" si="93"/>
        <v>421******77</v>
      </c>
    </row>
    <row r="5934" spans="1:12" x14ac:dyDescent="0.25">
      <c r="A5934" t="s">
        <v>1217</v>
      </c>
      <c r="B5934" t="s">
        <v>1218</v>
      </c>
      <c r="C5934" t="s">
        <v>34</v>
      </c>
      <c r="D5934" s="1">
        <v>45325.066180555557</v>
      </c>
      <c r="E5934" s="18" t="s">
        <v>13</v>
      </c>
      <c r="F5934" s="13" t="s">
        <v>16</v>
      </c>
      <c r="G5934" t="s">
        <v>14</v>
      </c>
      <c r="H5934">
        <v>0</v>
      </c>
      <c r="I5934" s="2"/>
      <c r="J5934" s="4">
        <v>0</v>
      </c>
      <c r="K5934" t="str">
        <f>IF((LEN(relatorio_Ananindeua[[#This Row],[CIF/CPF/CNPJ]])=14),relatorio_Ananindeua[[#This Row],[CIF/CPF/CNPJ]],relatorio_Ananindeua[[#This Row],[Coluna2]])</f>
        <v>19585830000156</v>
      </c>
      <c r="L5934" t="str">
        <f t="shared" si="93"/>
        <v>195******56</v>
      </c>
    </row>
    <row r="5935" spans="1:12" x14ac:dyDescent="0.25">
      <c r="A5935" t="s">
        <v>11346</v>
      </c>
      <c r="B5935" t="s">
        <v>11347</v>
      </c>
      <c r="C5935" t="s">
        <v>32</v>
      </c>
      <c r="D5935" s="1">
        <v>45325.073171296295</v>
      </c>
      <c r="E5935" s="18" t="s">
        <v>13</v>
      </c>
      <c r="F5935" s="13" t="s">
        <v>16</v>
      </c>
      <c r="G5935" t="s">
        <v>14</v>
      </c>
      <c r="H5935">
        <v>0</v>
      </c>
      <c r="I5935" s="2"/>
      <c r="J5935" s="4">
        <v>0</v>
      </c>
      <c r="K5935" t="str">
        <f>IF((LEN(relatorio_Ananindeua[[#This Row],[CIF/CPF/CNPJ]])=14),relatorio_Ananindeua[[#This Row],[CIF/CPF/CNPJ]],relatorio_Ananindeua[[#This Row],[Coluna2]])</f>
        <v>53772841000183</v>
      </c>
      <c r="L5935" t="str">
        <f t="shared" si="93"/>
        <v>537******83</v>
      </c>
    </row>
    <row r="5936" spans="1:12" x14ac:dyDescent="0.25">
      <c r="A5936" t="s">
        <v>11342</v>
      </c>
      <c r="B5936" t="s">
        <v>11343</v>
      </c>
      <c r="C5936" t="s">
        <v>32</v>
      </c>
      <c r="D5936" s="1">
        <v>45325.087013888886</v>
      </c>
      <c r="E5936" s="18" t="s">
        <v>13</v>
      </c>
      <c r="F5936" s="13" t="s">
        <v>16</v>
      </c>
      <c r="G5936" t="s">
        <v>14</v>
      </c>
      <c r="H5936">
        <v>0</v>
      </c>
      <c r="I5936" s="2"/>
      <c r="J5936" s="4">
        <v>0</v>
      </c>
      <c r="K5936" t="str">
        <f>IF((LEN(relatorio_Ananindeua[[#This Row],[CIF/CPF/CNPJ]])=14),relatorio_Ananindeua[[#This Row],[CIF/CPF/CNPJ]],relatorio_Ananindeua[[#This Row],[Coluna2]])</f>
        <v>53770572000116</v>
      </c>
      <c r="L5936" t="str">
        <f t="shared" si="93"/>
        <v>537******16</v>
      </c>
    </row>
    <row r="5937" spans="1:12" x14ac:dyDescent="0.25">
      <c r="A5937" t="s">
        <v>11348</v>
      </c>
      <c r="B5937" t="s">
        <v>11349</v>
      </c>
      <c r="C5937" t="s">
        <v>32</v>
      </c>
      <c r="D5937" s="1">
        <v>45325.087164351855</v>
      </c>
      <c r="E5937" s="18" t="s">
        <v>13</v>
      </c>
      <c r="F5937" s="13" t="s">
        <v>16</v>
      </c>
      <c r="G5937" t="s">
        <v>14</v>
      </c>
      <c r="H5937">
        <v>0</v>
      </c>
      <c r="I5937" s="2"/>
      <c r="J5937" s="4">
        <v>0</v>
      </c>
      <c r="K5937" t="str">
        <f>IF((LEN(relatorio_Ananindeua[[#This Row],[CIF/CPF/CNPJ]])=14),relatorio_Ananindeua[[#This Row],[CIF/CPF/CNPJ]],relatorio_Ananindeua[[#This Row],[Coluna2]])</f>
        <v>53772932000119</v>
      </c>
      <c r="L5937" t="str">
        <f t="shared" si="93"/>
        <v>537******19</v>
      </c>
    </row>
    <row r="5938" spans="1:12" x14ac:dyDescent="0.25">
      <c r="A5938" t="s">
        <v>6153</v>
      </c>
      <c r="B5938" t="s">
        <v>6154</v>
      </c>
      <c r="C5938" t="s">
        <v>34</v>
      </c>
      <c r="D5938" s="1">
        <v>45325.093935185185</v>
      </c>
      <c r="E5938" s="18" t="s">
        <v>13</v>
      </c>
      <c r="F5938" s="13" t="s">
        <v>16</v>
      </c>
      <c r="G5938" t="s">
        <v>14</v>
      </c>
      <c r="H5938">
        <v>0</v>
      </c>
      <c r="I5938" s="2"/>
      <c r="J5938" s="4">
        <v>0</v>
      </c>
      <c r="K5938" t="str">
        <f>IF((LEN(relatorio_Ananindeua[[#This Row],[CIF/CPF/CNPJ]])=14),relatorio_Ananindeua[[#This Row],[CIF/CPF/CNPJ]],relatorio_Ananindeua[[#This Row],[Coluna2]])</f>
        <v>44063707000112</v>
      </c>
      <c r="L5938" t="str">
        <f t="shared" si="93"/>
        <v>440******12</v>
      </c>
    </row>
    <row r="5939" spans="1:12" x14ac:dyDescent="0.25">
      <c r="A5939" t="s">
        <v>11364</v>
      </c>
      <c r="B5939" t="s">
        <v>11365</v>
      </c>
      <c r="C5939" t="s">
        <v>32</v>
      </c>
      <c r="D5939" s="1">
        <v>45325.093969907408</v>
      </c>
      <c r="E5939" s="18" t="s">
        <v>13</v>
      </c>
      <c r="F5939" s="13" t="s">
        <v>16</v>
      </c>
      <c r="G5939" t="s">
        <v>14</v>
      </c>
      <c r="H5939">
        <v>0</v>
      </c>
      <c r="I5939" s="2"/>
      <c r="J5939" s="4">
        <v>0</v>
      </c>
      <c r="K5939" t="str">
        <f>IF((LEN(relatorio_Ananindeua[[#This Row],[CIF/CPF/CNPJ]])=14),relatorio_Ananindeua[[#This Row],[CIF/CPF/CNPJ]],relatorio_Ananindeua[[#This Row],[Coluna2]])</f>
        <v>53782310000171</v>
      </c>
      <c r="L5939" t="str">
        <f t="shared" si="93"/>
        <v>537******71</v>
      </c>
    </row>
    <row r="5940" spans="1:12" x14ac:dyDescent="0.25">
      <c r="A5940" t="s">
        <v>11354</v>
      </c>
      <c r="B5940" t="s">
        <v>11355</v>
      </c>
      <c r="C5940" t="s">
        <v>32</v>
      </c>
      <c r="D5940" s="1">
        <v>45325.100914351853</v>
      </c>
      <c r="E5940" s="18" t="s">
        <v>13</v>
      </c>
      <c r="F5940" s="13" t="s">
        <v>16</v>
      </c>
      <c r="G5940" t="s">
        <v>14</v>
      </c>
      <c r="H5940">
        <v>0</v>
      </c>
      <c r="I5940" s="2"/>
      <c r="J5940" s="4">
        <v>0</v>
      </c>
      <c r="K5940" t="str">
        <f>IF((LEN(relatorio_Ananindeua[[#This Row],[CIF/CPF/CNPJ]])=14),relatorio_Ananindeua[[#This Row],[CIF/CPF/CNPJ]],relatorio_Ananindeua[[#This Row],[Coluna2]])</f>
        <v>53778968000100</v>
      </c>
      <c r="L5940" t="str">
        <f t="shared" si="93"/>
        <v>537******00</v>
      </c>
    </row>
    <row r="5941" spans="1:12" x14ac:dyDescent="0.25">
      <c r="A5941" t="s">
        <v>11350</v>
      </c>
      <c r="B5941" t="s">
        <v>11351</v>
      </c>
      <c r="C5941" t="s">
        <v>32</v>
      </c>
      <c r="D5941" s="1">
        <v>45325.274571759262</v>
      </c>
      <c r="E5941" s="18" t="s">
        <v>13</v>
      </c>
      <c r="F5941" s="13" t="s">
        <v>16</v>
      </c>
      <c r="G5941" t="s">
        <v>14</v>
      </c>
      <c r="H5941">
        <v>0</v>
      </c>
      <c r="I5941" s="2"/>
      <c r="J5941" s="4">
        <v>0</v>
      </c>
      <c r="K5941" t="str">
        <f>IF((LEN(relatorio_Ananindeua[[#This Row],[CIF/CPF/CNPJ]])=14),relatorio_Ananindeua[[#This Row],[CIF/CPF/CNPJ]],relatorio_Ananindeua[[#This Row],[Coluna2]])</f>
        <v>53774405000143</v>
      </c>
      <c r="L5941" t="str">
        <f t="shared" si="93"/>
        <v>537******43</v>
      </c>
    </row>
    <row r="5942" spans="1:12" x14ac:dyDescent="0.25">
      <c r="A5942" t="s">
        <v>11360</v>
      </c>
      <c r="B5942" t="s">
        <v>11361</v>
      </c>
      <c r="C5942" t="s">
        <v>32</v>
      </c>
      <c r="D5942" s="1">
        <v>45325.274652777778</v>
      </c>
      <c r="E5942" s="18" t="s">
        <v>13</v>
      </c>
      <c r="F5942" s="13" t="s">
        <v>16</v>
      </c>
      <c r="G5942" t="s">
        <v>14</v>
      </c>
      <c r="H5942">
        <v>0</v>
      </c>
      <c r="I5942" s="2"/>
      <c r="J5942" s="4">
        <v>0</v>
      </c>
      <c r="K5942" t="str">
        <f>IF((LEN(relatorio_Ananindeua[[#This Row],[CIF/CPF/CNPJ]])=14),relatorio_Ananindeua[[#This Row],[CIF/CPF/CNPJ]],relatorio_Ananindeua[[#This Row],[Coluna2]])</f>
        <v>53781686000161</v>
      </c>
      <c r="L5942" t="str">
        <f t="shared" si="93"/>
        <v>537******61</v>
      </c>
    </row>
    <row r="5943" spans="1:12" x14ac:dyDescent="0.25">
      <c r="A5943" t="s">
        <v>11356</v>
      </c>
      <c r="B5943" t="s">
        <v>11357</v>
      </c>
      <c r="C5943" t="s">
        <v>32</v>
      </c>
      <c r="D5943" s="1">
        <v>45325.274791666663</v>
      </c>
      <c r="E5943" s="18" t="s">
        <v>13</v>
      </c>
      <c r="F5943" s="13" t="s">
        <v>16</v>
      </c>
      <c r="G5943" t="s">
        <v>14</v>
      </c>
      <c r="H5943">
        <v>0</v>
      </c>
      <c r="I5943" s="2"/>
      <c r="J5943" s="4">
        <v>0</v>
      </c>
      <c r="K5943" t="str">
        <f>IF((LEN(relatorio_Ananindeua[[#This Row],[CIF/CPF/CNPJ]])=14),relatorio_Ananindeua[[#This Row],[CIF/CPF/CNPJ]],relatorio_Ananindeua[[#This Row],[Coluna2]])</f>
        <v>53780095000170</v>
      </c>
      <c r="L5943" t="str">
        <f t="shared" si="93"/>
        <v>537******70</v>
      </c>
    </row>
    <row r="5944" spans="1:12" x14ac:dyDescent="0.25">
      <c r="A5944" t="s">
        <v>11368</v>
      </c>
      <c r="B5944" t="s">
        <v>11369</v>
      </c>
      <c r="C5944" t="s">
        <v>32</v>
      </c>
      <c r="D5944" s="1">
        <v>45325.28837962963</v>
      </c>
      <c r="E5944" s="18" t="s">
        <v>13</v>
      </c>
      <c r="F5944" s="13" t="s">
        <v>16</v>
      </c>
      <c r="G5944" t="s">
        <v>14</v>
      </c>
      <c r="H5944">
        <v>0</v>
      </c>
      <c r="I5944" s="2"/>
      <c r="J5944" s="4">
        <v>0</v>
      </c>
      <c r="K5944" t="str">
        <f>IF((LEN(relatorio_Ananindeua[[#This Row],[CIF/CPF/CNPJ]])=14),relatorio_Ananindeua[[#This Row],[CIF/CPF/CNPJ]],relatorio_Ananindeua[[#This Row],[Coluna2]])</f>
        <v>53782590000118</v>
      </c>
      <c r="L5944" t="str">
        <f t="shared" si="93"/>
        <v>537******18</v>
      </c>
    </row>
    <row r="5945" spans="1:12" x14ac:dyDescent="0.25">
      <c r="A5945" t="s">
        <v>11352</v>
      </c>
      <c r="B5945" t="s">
        <v>11353</v>
      </c>
      <c r="C5945" t="s">
        <v>32</v>
      </c>
      <c r="D5945" s="1">
        <v>45325.288541666669</v>
      </c>
      <c r="E5945" s="18" t="s">
        <v>13</v>
      </c>
      <c r="F5945" s="13" t="s">
        <v>16</v>
      </c>
      <c r="G5945" t="s">
        <v>14</v>
      </c>
      <c r="H5945">
        <v>0</v>
      </c>
      <c r="I5945" s="2"/>
      <c r="J5945" s="4">
        <v>0</v>
      </c>
      <c r="K5945" t="str">
        <f>IF((LEN(relatorio_Ananindeua[[#This Row],[CIF/CPF/CNPJ]])=14),relatorio_Ananindeua[[#This Row],[CIF/CPF/CNPJ]],relatorio_Ananindeua[[#This Row],[Coluna2]])</f>
        <v>53778736000151</v>
      </c>
      <c r="L5945" t="str">
        <f t="shared" si="93"/>
        <v>537******51</v>
      </c>
    </row>
    <row r="5946" spans="1:12" x14ac:dyDescent="0.25">
      <c r="A5946" t="s">
        <v>770</v>
      </c>
      <c r="B5946" t="s">
        <v>771</v>
      </c>
      <c r="C5946" t="s">
        <v>17</v>
      </c>
      <c r="D5946" s="1">
        <v>45325.300995370373</v>
      </c>
      <c r="E5946" s="18" t="s">
        <v>11</v>
      </c>
      <c r="F5946" s="13" t="s">
        <v>16</v>
      </c>
      <c r="G5946" t="s">
        <v>14</v>
      </c>
      <c r="H5946">
        <v>0</v>
      </c>
      <c r="I5946" s="2"/>
      <c r="J5946" s="4">
        <v>0</v>
      </c>
      <c r="K5946" t="str">
        <f>IF((LEN(relatorio_Ananindeua[[#This Row],[CIF/CPF/CNPJ]])=14),relatorio_Ananindeua[[#This Row],[CIF/CPF/CNPJ]],relatorio_Ananindeua[[#This Row],[Coluna2]])</f>
        <v>15578928000125</v>
      </c>
      <c r="L5946" t="str">
        <f t="shared" si="93"/>
        <v>155******25</v>
      </c>
    </row>
    <row r="5947" spans="1:12" x14ac:dyDescent="0.25">
      <c r="A5947" t="s">
        <v>443</v>
      </c>
      <c r="B5947" t="s">
        <v>444</v>
      </c>
      <c r="C5947" t="s">
        <v>17</v>
      </c>
      <c r="D5947" s="1">
        <v>45325.496527777781</v>
      </c>
      <c r="E5947" s="18" t="s">
        <v>11</v>
      </c>
      <c r="F5947" s="13" t="s">
        <v>16</v>
      </c>
      <c r="G5947" t="s">
        <v>14</v>
      </c>
      <c r="H5947">
        <v>0</v>
      </c>
      <c r="I5947" s="2"/>
      <c r="J5947" s="4">
        <v>0</v>
      </c>
      <c r="K5947" t="str">
        <f>IF((LEN(relatorio_Ananindeua[[#This Row],[CIF/CPF/CNPJ]])=14),relatorio_Ananindeua[[#This Row],[CIF/CPF/CNPJ]],relatorio_Ananindeua[[#This Row],[Coluna2]])</f>
        <v>13192567000159</v>
      </c>
      <c r="L5947" t="str">
        <f t="shared" si="93"/>
        <v>131******59</v>
      </c>
    </row>
    <row r="5948" spans="1:12" x14ac:dyDescent="0.25">
      <c r="A5948" t="s">
        <v>11378</v>
      </c>
      <c r="B5948" t="s">
        <v>11379</v>
      </c>
      <c r="C5948" t="s">
        <v>32</v>
      </c>
      <c r="D5948" s="1">
        <v>45326.295439814814</v>
      </c>
      <c r="E5948" s="18" t="s">
        <v>13</v>
      </c>
      <c r="F5948" s="13" t="s">
        <v>16</v>
      </c>
      <c r="G5948" t="s">
        <v>14</v>
      </c>
      <c r="H5948">
        <v>0</v>
      </c>
      <c r="I5948" s="2"/>
      <c r="J5948" s="4">
        <v>0</v>
      </c>
      <c r="K5948" t="str">
        <f>IF((LEN(relatorio_Ananindeua[[#This Row],[CIF/CPF/CNPJ]])=14),relatorio_Ananindeua[[#This Row],[CIF/CPF/CNPJ]],relatorio_Ananindeua[[#This Row],[Coluna2]])</f>
        <v>53785538000115</v>
      </c>
      <c r="L5948" t="str">
        <f t="shared" si="93"/>
        <v>537******15</v>
      </c>
    </row>
    <row r="5949" spans="1:12" x14ac:dyDescent="0.25">
      <c r="A5949" t="s">
        <v>11398</v>
      </c>
      <c r="B5949" t="s">
        <v>11399</v>
      </c>
      <c r="C5949" t="s">
        <v>32</v>
      </c>
      <c r="D5949" s="1">
        <v>45326.295486111114</v>
      </c>
      <c r="E5949" s="18" t="s">
        <v>13</v>
      </c>
      <c r="F5949" s="13" t="s">
        <v>16</v>
      </c>
      <c r="G5949" t="s">
        <v>14</v>
      </c>
      <c r="H5949">
        <v>0</v>
      </c>
      <c r="I5949" s="2"/>
      <c r="J5949" s="4">
        <v>0</v>
      </c>
      <c r="K5949" t="str">
        <f>IF((LEN(relatorio_Ananindeua[[#This Row],[CIF/CPF/CNPJ]])=14),relatorio_Ananindeua[[#This Row],[CIF/CPF/CNPJ]],relatorio_Ananindeua[[#This Row],[Coluna2]])</f>
        <v>53787797000185</v>
      </c>
      <c r="L5949" t="str">
        <f t="shared" si="93"/>
        <v>537******85</v>
      </c>
    </row>
    <row r="5950" spans="1:12" x14ac:dyDescent="0.25">
      <c r="A5950" t="s">
        <v>11394</v>
      </c>
      <c r="B5950" t="s">
        <v>11395</v>
      </c>
      <c r="C5950" t="s">
        <v>32</v>
      </c>
      <c r="D5950" s="1">
        <v>45326.295520833337</v>
      </c>
      <c r="E5950" s="18" t="s">
        <v>13</v>
      </c>
      <c r="F5950" s="13" t="s">
        <v>16</v>
      </c>
      <c r="G5950" t="s">
        <v>14</v>
      </c>
      <c r="H5950">
        <v>0</v>
      </c>
      <c r="I5950" s="2"/>
      <c r="J5950" s="4">
        <v>0</v>
      </c>
      <c r="K5950" t="str">
        <f>IF((LEN(relatorio_Ananindeua[[#This Row],[CIF/CPF/CNPJ]])=14),relatorio_Ananindeua[[#This Row],[CIF/CPF/CNPJ]],relatorio_Ananindeua[[#This Row],[Coluna2]])</f>
        <v>53787417000102</v>
      </c>
      <c r="L5950" t="str">
        <f t="shared" si="93"/>
        <v>537******02</v>
      </c>
    </row>
    <row r="5951" spans="1:12" x14ac:dyDescent="0.25">
      <c r="A5951" t="s">
        <v>11376</v>
      </c>
      <c r="B5951" t="s">
        <v>11377</v>
      </c>
      <c r="C5951" t="s">
        <v>32</v>
      </c>
      <c r="D5951" s="1">
        <v>45326.295567129629</v>
      </c>
      <c r="E5951" s="18" t="s">
        <v>13</v>
      </c>
      <c r="F5951" s="13" t="s">
        <v>16</v>
      </c>
      <c r="G5951" t="s">
        <v>14</v>
      </c>
      <c r="H5951">
        <v>0</v>
      </c>
      <c r="I5951" s="2"/>
      <c r="J5951" s="4">
        <v>0</v>
      </c>
      <c r="K5951" t="str">
        <f>IF((LEN(relatorio_Ananindeua[[#This Row],[CIF/CPF/CNPJ]])=14),relatorio_Ananindeua[[#This Row],[CIF/CPF/CNPJ]],relatorio_Ananindeua[[#This Row],[Coluna2]])</f>
        <v>53785407000138</v>
      </c>
      <c r="L5951" t="str">
        <f t="shared" si="93"/>
        <v>537******38</v>
      </c>
    </row>
    <row r="5952" spans="1:12" x14ac:dyDescent="0.25">
      <c r="A5952" t="s">
        <v>11390</v>
      </c>
      <c r="B5952" t="s">
        <v>11391</v>
      </c>
      <c r="C5952" t="s">
        <v>32</v>
      </c>
      <c r="D5952" s="1">
        <v>45326.295624999999</v>
      </c>
      <c r="E5952" s="18" t="s">
        <v>13</v>
      </c>
      <c r="F5952" s="13" t="s">
        <v>16</v>
      </c>
      <c r="G5952" t="s">
        <v>14</v>
      </c>
      <c r="H5952">
        <v>0</v>
      </c>
      <c r="I5952" s="2"/>
      <c r="J5952" s="4">
        <v>0</v>
      </c>
      <c r="K5952" t="str">
        <f>IF((LEN(relatorio_Ananindeua[[#This Row],[CIF/CPF/CNPJ]])=14),relatorio_Ananindeua[[#This Row],[CIF/CPF/CNPJ]],relatorio_Ananindeua[[#This Row],[Coluna2]])</f>
        <v>53786822000106</v>
      </c>
      <c r="L5952" t="str">
        <f t="shared" si="93"/>
        <v>537******06</v>
      </c>
    </row>
    <row r="5953" spans="1:12" x14ac:dyDescent="0.25">
      <c r="A5953" t="s">
        <v>11392</v>
      </c>
      <c r="B5953" t="s">
        <v>11393</v>
      </c>
      <c r="C5953" t="s">
        <v>32</v>
      </c>
      <c r="D5953" s="1">
        <v>45326.295659722222</v>
      </c>
      <c r="E5953" s="18" t="s">
        <v>13</v>
      </c>
      <c r="F5953" s="13" t="s">
        <v>16</v>
      </c>
      <c r="G5953" t="s">
        <v>14</v>
      </c>
      <c r="H5953">
        <v>0</v>
      </c>
      <c r="I5953" s="2"/>
      <c r="J5953" s="4">
        <v>0</v>
      </c>
      <c r="K5953" t="str">
        <f>IF((LEN(relatorio_Ananindeua[[#This Row],[CIF/CPF/CNPJ]])=14),relatorio_Ananindeua[[#This Row],[CIF/CPF/CNPJ]],relatorio_Ananindeua[[#This Row],[Coluna2]])</f>
        <v>53787380000112</v>
      </c>
      <c r="L5953" t="str">
        <f t="shared" si="93"/>
        <v>537******12</v>
      </c>
    </row>
    <row r="5954" spans="1:12" x14ac:dyDescent="0.25">
      <c r="A5954" t="s">
        <v>11382</v>
      </c>
      <c r="B5954" t="s">
        <v>11383</v>
      </c>
      <c r="C5954" t="s">
        <v>32</v>
      </c>
      <c r="D5954" s="1">
        <v>45326.295682870368</v>
      </c>
      <c r="E5954" s="18" t="s">
        <v>13</v>
      </c>
      <c r="F5954" s="13" t="s">
        <v>16</v>
      </c>
      <c r="G5954" t="s">
        <v>14</v>
      </c>
      <c r="H5954">
        <v>0</v>
      </c>
      <c r="I5954" s="2"/>
      <c r="J5954" s="4">
        <v>0</v>
      </c>
      <c r="K5954" t="str">
        <f>IF((LEN(relatorio_Ananindeua[[#This Row],[CIF/CPF/CNPJ]])=14),relatorio_Ananindeua[[#This Row],[CIF/CPF/CNPJ]],relatorio_Ananindeua[[#This Row],[Coluna2]])</f>
        <v>53785886000192</v>
      </c>
      <c r="L5954" t="str">
        <f t="shared" si="93"/>
        <v>537******92</v>
      </c>
    </row>
    <row r="5955" spans="1:12" x14ac:dyDescent="0.25">
      <c r="A5955" t="s">
        <v>3300</v>
      </c>
      <c r="B5955" t="s">
        <v>3301</v>
      </c>
      <c r="C5955" t="s">
        <v>34</v>
      </c>
      <c r="D5955" s="1">
        <v>45326.295729166668</v>
      </c>
      <c r="E5955" s="18" t="s">
        <v>13</v>
      </c>
      <c r="F5955" s="13" t="s">
        <v>16</v>
      </c>
      <c r="G5955" t="s">
        <v>14</v>
      </c>
      <c r="H5955">
        <v>0</v>
      </c>
      <c r="I5955" s="2"/>
      <c r="J5955" s="4">
        <v>0</v>
      </c>
      <c r="K5955" t="str">
        <f>IF((LEN(relatorio_Ananindeua[[#This Row],[CIF/CPF/CNPJ]])=14),relatorio_Ananindeua[[#This Row],[CIF/CPF/CNPJ]],relatorio_Ananindeua[[#This Row],[Coluna2]])</f>
        <v>32954724000160</v>
      </c>
      <c r="L5955" t="str">
        <f t="shared" si="93"/>
        <v>329******60</v>
      </c>
    </row>
    <row r="5956" spans="1:12" x14ac:dyDescent="0.25">
      <c r="A5956" t="s">
        <v>8288</v>
      </c>
      <c r="B5956" t="s">
        <v>8289</v>
      </c>
      <c r="C5956" t="s">
        <v>34</v>
      </c>
      <c r="D5956" s="1">
        <v>45326.295740740738</v>
      </c>
      <c r="E5956" s="18" t="s">
        <v>13</v>
      </c>
      <c r="F5956" s="13" t="s">
        <v>16</v>
      </c>
      <c r="G5956" t="s">
        <v>14</v>
      </c>
      <c r="H5956">
        <v>0</v>
      </c>
      <c r="I5956" s="2"/>
      <c r="J5956" s="4">
        <v>0</v>
      </c>
      <c r="K5956" t="str">
        <f>IF((LEN(relatorio_Ananindeua[[#This Row],[CIF/CPF/CNPJ]])=14),relatorio_Ananindeua[[#This Row],[CIF/CPF/CNPJ]],relatorio_Ananindeua[[#This Row],[Coluna2]])</f>
        <v>49545062000178</v>
      </c>
      <c r="L5956" t="str">
        <f t="shared" si="93"/>
        <v>495******78</v>
      </c>
    </row>
    <row r="5957" spans="1:12" x14ac:dyDescent="0.25">
      <c r="A5957" t="s">
        <v>11386</v>
      </c>
      <c r="B5957" t="s">
        <v>11387</v>
      </c>
      <c r="C5957" t="s">
        <v>32</v>
      </c>
      <c r="D5957" s="1">
        <v>45326.295752314814</v>
      </c>
      <c r="E5957" s="18" t="s">
        <v>13</v>
      </c>
      <c r="F5957" s="13" t="s">
        <v>16</v>
      </c>
      <c r="G5957" t="s">
        <v>14</v>
      </c>
      <c r="H5957">
        <v>0</v>
      </c>
      <c r="I5957" s="2"/>
      <c r="J5957" s="4">
        <v>0</v>
      </c>
      <c r="K5957" t="str">
        <f>IF((LEN(relatorio_Ananindeua[[#This Row],[CIF/CPF/CNPJ]])=14),relatorio_Ananindeua[[#This Row],[CIF/CPF/CNPJ]],relatorio_Ananindeua[[#This Row],[Coluna2]])</f>
        <v>53786583000194</v>
      </c>
      <c r="L5957" t="str">
        <f t="shared" si="93"/>
        <v>537******94</v>
      </c>
    </row>
    <row r="5958" spans="1:12" x14ac:dyDescent="0.25">
      <c r="A5958" t="s">
        <v>11372</v>
      </c>
      <c r="B5958" t="s">
        <v>11373</v>
      </c>
      <c r="C5958" t="s">
        <v>32</v>
      </c>
      <c r="D5958" s="1">
        <v>45326.295763888891</v>
      </c>
      <c r="E5958" s="18" t="s">
        <v>13</v>
      </c>
      <c r="F5958" s="13" t="s">
        <v>16</v>
      </c>
      <c r="G5958" t="s">
        <v>14</v>
      </c>
      <c r="H5958">
        <v>0</v>
      </c>
      <c r="I5958" s="2"/>
      <c r="J5958" s="4">
        <v>0</v>
      </c>
      <c r="K5958" t="str">
        <f>IF((LEN(relatorio_Ananindeua[[#This Row],[CIF/CPF/CNPJ]])=14),relatorio_Ananindeua[[#This Row],[CIF/CPF/CNPJ]],relatorio_Ananindeua[[#This Row],[Coluna2]])</f>
        <v>53785276000199</v>
      </c>
      <c r="L5958" t="str">
        <f t="shared" si="93"/>
        <v>537******99</v>
      </c>
    </row>
    <row r="5959" spans="1:12" x14ac:dyDescent="0.25">
      <c r="A5959" t="s">
        <v>11374</v>
      </c>
      <c r="B5959" t="s">
        <v>11375</v>
      </c>
      <c r="C5959" t="s">
        <v>32</v>
      </c>
      <c r="D5959" s="1">
        <v>45326.295775462961</v>
      </c>
      <c r="E5959" s="18" t="s">
        <v>13</v>
      </c>
      <c r="F5959" s="13" t="s">
        <v>16</v>
      </c>
      <c r="G5959" t="s">
        <v>14</v>
      </c>
      <c r="H5959">
        <v>0</v>
      </c>
      <c r="I5959" s="2"/>
      <c r="J5959" s="4">
        <v>0</v>
      </c>
      <c r="K5959" t="str">
        <f>IF((LEN(relatorio_Ananindeua[[#This Row],[CIF/CPF/CNPJ]])=14),relatorio_Ananindeua[[#This Row],[CIF/CPF/CNPJ]],relatorio_Ananindeua[[#This Row],[Coluna2]])</f>
        <v>53785360000102</v>
      </c>
      <c r="L5959" t="str">
        <f t="shared" si="93"/>
        <v>537******02</v>
      </c>
    </row>
    <row r="5960" spans="1:12" x14ac:dyDescent="0.25">
      <c r="A5960" t="s">
        <v>11380</v>
      </c>
      <c r="B5960" t="s">
        <v>11381</v>
      </c>
      <c r="C5960" t="s">
        <v>32</v>
      </c>
      <c r="D5960" s="1">
        <v>45326.295787037037</v>
      </c>
      <c r="E5960" s="18" t="s">
        <v>13</v>
      </c>
      <c r="F5960" s="13" t="s">
        <v>16</v>
      </c>
      <c r="G5960" t="s">
        <v>14</v>
      </c>
      <c r="H5960">
        <v>0</v>
      </c>
      <c r="I5960" s="2"/>
      <c r="J5960" s="4">
        <v>0</v>
      </c>
      <c r="K5960" t="str">
        <f>IF((LEN(relatorio_Ananindeua[[#This Row],[CIF/CPF/CNPJ]])=14),relatorio_Ananindeua[[#This Row],[CIF/CPF/CNPJ]],relatorio_Ananindeua[[#This Row],[Coluna2]])</f>
        <v>53785544000172</v>
      </c>
      <c r="L5960" t="str">
        <f t="shared" si="93"/>
        <v>537******72</v>
      </c>
    </row>
    <row r="5961" spans="1:12" x14ac:dyDescent="0.25">
      <c r="A5961" t="s">
        <v>5634</v>
      </c>
      <c r="B5961" t="s">
        <v>5635</v>
      </c>
      <c r="C5961" t="s">
        <v>34</v>
      </c>
      <c r="D5961" s="1">
        <v>45326.295810185184</v>
      </c>
      <c r="E5961" s="18" t="s">
        <v>13</v>
      </c>
      <c r="F5961" s="13" t="s">
        <v>16</v>
      </c>
      <c r="G5961" t="s">
        <v>14</v>
      </c>
      <c r="H5961">
        <v>0</v>
      </c>
      <c r="I5961" s="2"/>
      <c r="J5961" s="4">
        <v>0</v>
      </c>
      <c r="K5961" t="str">
        <f>IF((LEN(relatorio_Ananindeua[[#This Row],[CIF/CPF/CNPJ]])=14),relatorio_Ananindeua[[#This Row],[CIF/CPF/CNPJ]],relatorio_Ananindeua[[#This Row],[Coluna2]])</f>
        <v>42311854000139</v>
      </c>
      <c r="L5961" t="str">
        <f t="shared" si="93"/>
        <v>423******39</v>
      </c>
    </row>
    <row r="5962" spans="1:12" x14ac:dyDescent="0.25">
      <c r="A5962" t="s">
        <v>7754</v>
      </c>
      <c r="B5962" t="s">
        <v>7755</v>
      </c>
      <c r="C5962" t="s">
        <v>34</v>
      </c>
      <c r="D5962" s="1">
        <v>45326.296030092592</v>
      </c>
      <c r="E5962" s="18" t="s">
        <v>13</v>
      </c>
      <c r="F5962" s="13" t="s">
        <v>16</v>
      </c>
      <c r="G5962" t="s">
        <v>14</v>
      </c>
      <c r="H5962">
        <v>0</v>
      </c>
      <c r="I5962" s="2"/>
      <c r="J5962" s="4">
        <v>0</v>
      </c>
      <c r="K5962" t="str">
        <f>IF((LEN(relatorio_Ananindeua[[#This Row],[CIF/CPF/CNPJ]])=14),relatorio_Ananindeua[[#This Row],[CIF/CPF/CNPJ]],relatorio_Ananindeua[[#This Row],[Coluna2]])</f>
        <v>48380564000123</v>
      </c>
      <c r="L5962" t="str">
        <f t="shared" si="93"/>
        <v>483******23</v>
      </c>
    </row>
    <row r="5963" spans="1:12" x14ac:dyDescent="0.25">
      <c r="A5963" t="s">
        <v>11396</v>
      </c>
      <c r="B5963" t="s">
        <v>11397</v>
      </c>
      <c r="C5963" t="s">
        <v>32</v>
      </c>
      <c r="D5963" s="1">
        <v>45326.296030092592</v>
      </c>
      <c r="E5963" s="18" t="s">
        <v>13</v>
      </c>
      <c r="F5963" s="13" t="s">
        <v>16</v>
      </c>
      <c r="G5963" t="s">
        <v>14</v>
      </c>
      <c r="H5963">
        <v>0</v>
      </c>
      <c r="I5963" s="2"/>
      <c r="J5963" s="4">
        <v>0</v>
      </c>
      <c r="K5963" t="str">
        <f>IF((LEN(relatorio_Ananindeua[[#This Row],[CIF/CPF/CNPJ]])=14),relatorio_Ananindeua[[#This Row],[CIF/CPF/CNPJ]],relatorio_Ananindeua[[#This Row],[Coluna2]])</f>
        <v>53787491000129</v>
      </c>
      <c r="L5963" t="str">
        <f t="shared" si="93"/>
        <v>537******29</v>
      </c>
    </row>
    <row r="5964" spans="1:12" x14ac:dyDescent="0.25">
      <c r="A5964" t="s">
        <v>11388</v>
      </c>
      <c r="B5964" t="s">
        <v>11389</v>
      </c>
      <c r="C5964" t="s">
        <v>32</v>
      </c>
      <c r="D5964" s="1">
        <v>45326.296041666668</v>
      </c>
      <c r="E5964" s="18" t="s">
        <v>13</v>
      </c>
      <c r="F5964" s="13" t="s">
        <v>16</v>
      </c>
      <c r="G5964" t="s">
        <v>14</v>
      </c>
      <c r="H5964">
        <v>0</v>
      </c>
      <c r="I5964" s="2"/>
      <c r="J5964" s="4">
        <v>0</v>
      </c>
      <c r="K5964" t="str">
        <f>IF((LEN(relatorio_Ananindeua[[#This Row],[CIF/CPF/CNPJ]])=14),relatorio_Ananindeua[[#This Row],[CIF/CPF/CNPJ]],relatorio_Ananindeua[[#This Row],[Coluna2]])</f>
        <v>53786584000139</v>
      </c>
      <c r="L5964" t="str">
        <f t="shared" si="93"/>
        <v>537******39</v>
      </c>
    </row>
    <row r="5965" spans="1:12" x14ac:dyDescent="0.25">
      <c r="A5965" t="s">
        <v>11384</v>
      </c>
      <c r="B5965" t="s">
        <v>11385</v>
      </c>
      <c r="C5965" t="s">
        <v>32</v>
      </c>
      <c r="D5965" s="1">
        <v>45326.296053240738</v>
      </c>
      <c r="E5965" s="18" t="s">
        <v>13</v>
      </c>
      <c r="F5965" s="13" t="s">
        <v>16</v>
      </c>
      <c r="G5965" t="s">
        <v>14</v>
      </c>
      <c r="H5965">
        <v>0</v>
      </c>
      <c r="I5965" s="2"/>
      <c r="J5965" s="4">
        <v>0</v>
      </c>
      <c r="K5965" t="str">
        <f>IF((LEN(relatorio_Ananindeua[[#This Row],[CIF/CPF/CNPJ]])=14),relatorio_Ananindeua[[#This Row],[CIF/CPF/CNPJ]],relatorio_Ananindeua[[#This Row],[Coluna2]])</f>
        <v>53786023000130</v>
      </c>
      <c r="L5965" t="str">
        <f t="shared" si="93"/>
        <v>537******30</v>
      </c>
    </row>
    <row r="5966" spans="1:12" x14ac:dyDescent="0.25">
      <c r="A5966" t="s">
        <v>4362</v>
      </c>
      <c r="B5966" t="s">
        <v>4363</v>
      </c>
      <c r="C5966" t="s">
        <v>34</v>
      </c>
      <c r="D5966" s="1">
        <v>45326.296099537038</v>
      </c>
      <c r="E5966" s="18" t="s">
        <v>13</v>
      </c>
      <c r="F5966" s="13" t="s">
        <v>16</v>
      </c>
      <c r="G5966" t="s">
        <v>14</v>
      </c>
      <c r="H5966">
        <v>0</v>
      </c>
      <c r="I5966" s="2"/>
      <c r="J5966" s="4">
        <v>0</v>
      </c>
      <c r="K5966" t="str">
        <f>IF((LEN(relatorio_Ananindeua[[#This Row],[CIF/CPF/CNPJ]])=14),relatorio_Ananindeua[[#This Row],[CIF/CPF/CNPJ]],relatorio_Ananindeua[[#This Row],[Coluna2]])</f>
        <v>37270982000141</v>
      </c>
      <c r="L5966" t="str">
        <f t="shared" si="93"/>
        <v>372******41</v>
      </c>
    </row>
    <row r="5967" spans="1:12" x14ac:dyDescent="0.25">
      <c r="A5967" t="s">
        <v>6904</v>
      </c>
      <c r="B5967" t="s">
        <v>6905</v>
      </c>
      <c r="C5967" t="s">
        <v>20</v>
      </c>
      <c r="D5967" s="1">
        <v>45327</v>
      </c>
      <c r="E5967" s="18" t="s">
        <v>13</v>
      </c>
      <c r="F5967" s="13" t="s">
        <v>19</v>
      </c>
      <c r="G5967" t="s">
        <v>13496</v>
      </c>
      <c r="H5967">
        <v>0</v>
      </c>
      <c r="I5967" s="2"/>
      <c r="J5967" s="4">
        <v>91.5</v>
      </c>
      <c r="K5967" t="str">
        <f>IF((LEN(relatorio_Ananindeua[[#This Row],[CIF/CPF/CNPJ]])=14),relatorio_Ananindeua[[#This Row],[CIF/CPF/CNPJ]],relatorio_Ananindeua[[#This Row],[Coluna2]])</f>
        <v>46201083002393</v>
      </c>
      <c r="L5967" t="str">
        <f t="shared" si="93"/>
        <v>462******93</v>
      </c>
    </row>
    <row r="5968" spans="1:12" x14ac:dyDescent="0.25">
      <c r="A5968" t="s">
        <v>13467</v>
      </c>
      <c r="B5968" t="s">
        <v>13466</v>
      </c>
      <c r="C5968" t="s">
        <v>21</v>
      </c>
      <c r="D5968" s="1">
        <v>45327</v>
      </c>
      <c r="E5968" s="18" t="s">
        <v>13</v>
      </c>
      <c r="F5968" s="13" t="s">
        <v>19</v>
      </c>
      <c r="G5968" t="s">
        <v>13496</v>
      </c>
      <c r="H5968">
        <v>0</v>
      </c>
      <c r="I5968" s="2"/>
      <c r="J5968" s="4">
        <v>984.6</v>
      </c>
      <c r="K5968" t="str">
        <f>IF((LEN(relatorio_Ananindeua[[#This Row],[CIF/CPF/CNPJ]])=14),relatorio_Ananindeua[[#This Row],[CIF/CPF/CNPJ]],relatorio_Ananindeua[[#This Row],[Coluna2]])</f>
        <v>60975737005978</v>
      </c>
      <c r="L5968" t="str">
        <f t="shared" si="93"/>
        <v>609******78</v>
      </c>
    </row>
    <row r="5969" spans="1:12" x14ac:dyDescent="0.25">
      <c r="A5969" t="s">
        <v>11402</v>
      </c>
      <c r="B5969" t="s">
        <v>11403</v>
      </c>
      <c r="C5969" t="s">
        <v>32</v>
      </c>
      <c r="D5969" s="1">
        <v>45327.031574074077</v>
      </c>
      <c r="E5969" s="18" t="s">
        <v>13</v>
      </c>
      <c r="F5969" s="13" t="s">
        <v>16</v>
      </c>
      <c r="G5969" t="s">
        <v>14</v>
      </c>
      <c r="H5969">
        <v>0</v>
      </c>
      <c r="I5969" s="2"/>
      <c r="J5969" s="4">
        <v>0</v>
      </c>
      <c r="K5969" t="str">
        <f>IF((LEN(relatorio_Ananindeua[[#This Row],[CIF/CPF/CNPJ]])=14),relatorio_Ananindeua[[#This Row],[CIF/CPF/CNPJ]],relatorio_Ananindeua[[#This Row],[Coluna2]])</f>
        <v>53790322000148</v>
      </c>
      <c r="L5969" t="str">
        <f t="shared" si="93"/>
        <v>537******48</v>
      </c>
    </row>
    <row r="5970" spans="1:12" x14ac:dyDescent="0.25">
      <c r="A5970" t="s">
        <v>6495</v>
      </c>
      <c r="B5970" t="s">
        <v>6496</v>
      </c>
      <c r="C5970" t="s">
        <v>34</v>
      </c>
      <c r="D5970" s="1">
        <v>45327.031608796293</v>
      </c>
      <c r="E5970" s="18" t="s">
        <v>13</v>
      </c>
      <c r="F5970" s="13" t="s">
        <v>16</v>
      </c>
      <c r="G5970" t="s">
        <v>14</v>
      </c>
      <c r="H5970">
        <v>0</v>
      </c>
      <c r="I5970" s="2"/>
      <c r="J5970" s="4">
        <v>0</v>
      </c>
      <c r="K5970" t="str">
        <f>IF((LEN(relatorio_Ananindeua[[#This Row],[CIF/CPF/CNPJ]])=14),relatorio_Ananindeua[[#This Row],[CIF/CPF/CNPJ]],relatorio_Ananindeua[[#This Row],[Coluna2]])</f>
        <v>45068861000140</v>
      </c>
      <c r="L5970" t="str">
        <f t="shared" ref="L5970:L6033" si="94">_xlfn.CONCAT(LEFT(A5970,3),REPT("*",6),RIGHT(A5970,2))</f>
        <v>450******40</v>
      </c>
    </row>
    <row r="5971" spans="1:12" x14ac:dyDescent="0.25">
      <c r="A5971" t="s">
        <v>11404</v>
      </c>
      <c r="B5971" t="s">
        <v>11405</v>
      </c>
      <c r="C5971" t="s">
        <v>32</v>
      </c>
      <c r="D5971" s="1">
        <v>45327.038472222222</v>
      </c>
      <c r="E5971" s="18" t="s">
        <v>13</v>
      </c>
      <c r="F5971" s="13" t="s">
        <v>16</v>
      </c>
      <c r="G5971" t="s">
        <v>14</v>
      </c>
      <c r="H5971">
        <v>0</v>
      </c>
      <c r="I5971" s="2"/>
      <c r="J5971" s="4">
        <v>0</v>
      </c>
      <c r="K5971" t="str">
        <f>IF((LEN(relatorio_Ananindeua[[#This Row],[CIF/CPF/CNPJ]])=14),relatorio_Ananindeua[[#This Row],[CIF/CPF/CNPJ]],relatorio_Ananindeua[[#This Row],[Coluna2]])</f>
        <v>53791891000108</v>
      </c>
      <c r="L5971" t="str">
        <f t="shared" si="94"/>
        <v>537******08</v>
      </c>
    </row>
    <row r="5972" spans="1:12" x14ac:dyDescent="0.25">
      <c r="A5972" t="s">
        <v>11400</v>
      </c>
      <c r="B5972" t="s">
        <v>11401</v>
      </c>
      <c r="C5972" t="s">
        <v>32</v>
      </c>
      <c r="D5972" s="1">
        <v>45327.038483796299</v>
      </c>
      <c r="E5972" s="18" t="s">
        <v>13</v>
      </c>
      <c r="F5972" s="13" t="s">
        <v>16</v>
      </c>
      <c r="G5972" t="s">
        <v>14</v>
      </c>
      <c r="H5972">
        <v>0</v>
      </c>
      <c r="I5972" s="2"/>
      <c r="J5972" s="4">
        <v>0</v>
      </c>
      <c r="K5972" t="str">
        <f>IF((LEN(relatorio_Ananindeua[[#This Row],[CIF/CPF/CNPJ]])=14),relatorio_Ananindeua[[#This Row],[CIF/CPF/CNPJ]],relatorio_Ananindeua[[#This Row],[Coluna2]])</f>
        <v>53790147000199</v>
      </c>
      <c r="L5972" t="str">
        <f t="shared" si="94"/>
        <v>537******99</v>
      </c>
    </row>
    <row r="5973" spans="1:12" x14ac:dyDescent="0.25">
      <c r="A5973" t="s">
        <v>11406</v>
      </c>
      <c r="B5973" t="s">
        <v>11407</v>
      </c>
      <c r="C5973" t="s">
        <v>32</v>
      </c>
      <c r="D5973" s="1">
        <v>45327.038530092592</v>
      </c>
      <c r="E5973" s="18" t="s">
        <v>13</v>
      </c>
      <c r="F5973" s="13" t="s">
        <v>16</v>
      </c>
      <c r="G5973" t="s">
        <v>14</v>
      </c>
      <c r="H5973">
        <v>0</v>
      </c>
      <c r="I5973" s="2"/>
      <c r="J5973" s="4">
        <v>0</v>
      </c>
      <c r="K5973" t="str">
        <f>IF((LEN(relatorio_Ananindeua[[#This Row],[CIF/CPF/CNPJ]])=14),relatorio_Ananindeua[[#This Row],[CIF/CPF/CNPJ]],relatorio_Ananindeua[[#This Row],[Coluna2]])</f>
        <v>53792192000182</v>
      </c>
      <c r="L5973" t="str">
        <f t="shared" si="94"/>
        <v>537******82</v>
      </c>
    </row>
    <row r="5974" spans="1:12" x14ac:dyDescent="0.25">
      <c r="A5974" t="s">
        <v>6731</v>
      </c>
      <c r="B5974" t="s">
        <v>6732</v>
      </c>
      <c r="C5974" t="s">
        <v>34</v>
      </c>
      <c r="D5974" s="1">
        <v>45327.295381944445</v>
      </c>
      <c r="E5974" s="18" t="s">
        <v>13</v>
      </c>
      <c r="F5974" s="13" t="s">
        <v>16</v>
      </c>
      <c r="G5974" t="s">
        <v>14</v>
      </c>
      <c r="H5974">
        <v>0</v>
      </c>
      <c r="I5974" s="2"/>
      <c r="J5974" s="4">
        <v>0</v>
      </c>
      <c r="K5974" t="str">
        <f>IF((LEN(relatorio_Ananindeua[[#This Row],[CIF/CPF/CNPJ]])=14),relatorio_Ananindeua[[#This Row],[CIF/CPF/CNPJ]],relatorio_Ananindeua[[#This Row],[Coluna2]])</f>
        <v>45716509000173</v>
      </c>
      <c r="L5974" t="str">
        <f t="shared" si="94"/>
        <v>457******73</v>
      </c>
    </row>
    <row r="5975" spans="1:12" x14ac:dyDescent="0.25">
      <c r="A5975" t="s">
        <v>3991</v>
      </c>
      <c r="B5975" t="s">
        <v>3992</v>
      </c>
      <c r="C5975" t="s">
        <v>34</v>
      </c>
      <c r="D5975" s="1">
        <v>45327.443877314814</v>
      </c>
      <c r="E5975" s="18" t="s">
        <v>11</v>
      </c>
      <c r="F5975" s="13" t="s">
        <v>16</v>
      </c>
      <c r="G5975" t="s">
        <v>14</v>
      </c>
      <c r="H5975">
        <v>0</v>
      </c>
      <c r="I5975" s="2"/>
      <c r="J5975" s="4">
        <v>0</v>
      </c>
      <c r="K5975" t="str">
        <f>IF((LEN(relatorio_Ananindeua[[#This Row],[CIF/CPF/CNPJ]])=14),relatorio_Ananindeua[[#This Row],[CIF/CPF/CNPJ]],relatorio_Ananindeua[[#This Row],[Coluna2]])</f>
        <v>35697647000107</v>
      </c>
      <c r="L5975" t="str">
        <f t="shared" si="94"/>
        <v>356******07</v>
      </c>
    </row>
    <row r="5976" spans="1:12" x14ac:dyDescent="0.25">
      <c r="A5976" t="s">
        <v>11266</v>
      </c>
      <c r="B5976" t="s">
        <v>11267</v>
      </c>
      <c r="C5976" t="s">
        <v>32</v>
      </c>
      <c r="D5976" s="1">
        <v>45327.699236111112</v>
      </c>
      <c r="E5976" s="18" t="s">
        <v>11</v>
      </c>
      <c r="F5976" s="13" t="s">
        <v>16</v>
      </c>
      <c r="G5976" t="s">
        <v>14</v>
      </c>
      <c r="H5976">
        <v>0</v>
      </c>
      <c r="I5976" s="2"/>
      <c r="J5976" s="4">
        <v>0</v>
      </c>
      <c r="K5976" t="str">
        <f>IF((LEN(relatorio_Ananindeua[[#This Row],[CIF/CPF/CNPJ]])=14),relatorio_Ananindeua[[#This Row],[CIF/CPF/CNPJ]],relatorio_Ananindeua[[#This Row],[Coluna2]])</f>
        <v>53735273000140</v>
      </c>
      <c r="L5976" t="str">
        <f t="shared" si="94"/>
        <v>537******40</v>
      </c>
    </row>
    <row r="5977" spans="1:12" x14ac:dyDescent="0.25">
      <c r="A5977" t="s">
        <v>4237</v>
      </c>
      <c r="B5977" t="s">
        <v>4238</v>
      </c>
      <c r="C5977" t="s">
        <v>17</v>
      </c>
      <c r="D5977" s="1">
        <v>45327.732442129629</v>
      </c>
      <c r="E5977" s="18" t="s">
        <v>11</v>
      </c>
      <c r="F5977" s="13" t="s">
        <v>16</v>
      </c>
      <c r="G5977" t="s">
        <v>14</v>
      </c>
      <c r="H5977">
        <v>0</v>
      </c>
      <c r="I5977" s="2"/>
      <c r="J5977" s="4">
        <v>0</v>
      </c>
      <c r="K5977" t="str">
        <f>IF((LEN(relatorio_Ananindeua[[#This Row],[CIF/CPF/CNPJ]])=14),relatorio_Ananindeua[[#This Row],[CIF/CPF/CNPJ]],relatorio_Ananindeua[[#This Row],[Coluna2]])</f>
        <v>36726797000156</v>
      </c>
      <c r="L5977" t="str">
        <f t="shared" si="94"/>
        <v>367******56</v>
      </c>
    </row>
    <row r="5978" spans="1:12" x14ac:dyDescent="0.25">
      <c r="A5978" t="s">
        <v>956</v>
      </c>
      <c r="B5978" t="s">
        <v>957</v>
      </c>
      <c r="C5978" t="s">
        <v>21</v>
      </c>
      <c r="D5978" s="1">
        <v>45327.741875</v>
      </c>
      <c r="E5978" s="18" t="s">
        <v>13</v>
      </c>
      <c r="F5978" s="13" t="s">
        <v>19</v>
      </c>
      <c r="G5978" t="s">
        <v>13496</v>
      </c>
      <c r="H5978">
        <v>0</v>
      </c>
      <c r="I5978" s="2"/>
      <c r="J5978" s="4">
        <v>10</v>
      </c>
      <c r="K5978" t="str">
        <f>IF((LEN(relatorio_Ananindeua[[#This Row],[CIF/CPF/CNPJ]])=14),relatorio_Ananindeua[[#This Row],[CIF/CPF/CNPJ]],relatorio_Ananindeua[[#This Row],[Coluna2]])</f>
        <v>17454167000125</v>
      </c>
      <c r="L5978" t="str">
        <f t="shared" si="94"/>
        <v>174******25</v>
      </c>
    </row>
    <row r="5979" spans="1:12" x14ac:dyDescent="0.25">
      <c r="A5979" t="s">
        <v>6904</v>
      </c>
      <c r="B5979" t="s">
        <v>6905</v>
      </c>
      <c r="C5979" t="s">
        <v>20</v>
      </c>
      <c r="D5979" s="1">
        <v>45328</v>
      </c>
      <c r="E5979" s="18" t="s">
        <v>13</v>
      </c>
      <c r="F5979" s="13" t="s">
        <v>19</v>
      </c>
      <c r="G5979" t="s">
        <v>13496</v>
      </c>
      <c r="H5979">
        <v>0</v>
      </c>
      <c r="I5979" s="2"/>
      <c r="J5979" s="4">
        <v>113</v>
      </c>
      <c r="K5979" t="str">
        <f>IF((LEN(relatorio_Ananindeua[[#This Row],[CIF/CPF/CNPJ]])=14),relatorio_Ananindeua[[#This Row],[CIF/CPF/CNPJ]],relatorio_Ananindeua[[#This Row],[Coluna2]])</f>
        <v>46201083002393</v>
      </c>
      <c r="L5979" t="str">
        <f t="shared" si="94"/>
        <v>462******93</v>
      </c>
    </row>
    <row r="5980" spans="1:12" x14ac:dyDescent="0.25">
      <c r="A5980" t="s">
        <v>13467</v>
      </c>
      <c r="B5980" t="s">
        <v>13466</v>
      </c>
      <c r="C5980" t="s">
        <v>21</v>
      </c>
      <c r="D5980" s="1">
        <v>45328</v>
      </c>
      <c r="E5980" s="18" t="s">
        <v>13</v>
      </c>
      <c r="F5980" s="13" t="s">
        <v>19</v>
      </c>
      <c r="G5980" t="s">
        <v>13496</v>
      </c>
      <c r="H5980">
        <v>0</v>
      </c>
      <c r="I5980" s="2"/>
      <c r="J5980" s="4">
        <v>1915.61</v>
      </c>
      <c r="K5980" t="str">
        <f>IF((LEN(relatorio_Ananindeua[[#This Row],[CIF/CPF/CNPJ]])=14),relatorio_Ananindeua[[#This Row],[CIF/CPF/CNPJ]],relatorio_Ananindeua[[#This Row],[Coluna2]])</f>
        <v>60975737005978</v>
      </c>
      <c r="L5980" t="str">
        <f t="shared" si="94"/>
        <v>609******78</v>
      </c>
    </row>
    <row r="5981" spans="1:12" x14ac:dyDescent="0.25">
      <c r="A5981" t="s">
        <v>13482</v>
      </c>
      <c r="B5981" t="s">
        <v>13481</v>
      </c>
      <c r="C5981" t="s">
        <v>21</v>
      </c>
      <c r="D5981" s="1">
        <v>45328</v>
      </c>
      <c r="E5981" s="18" t="s">
        <v>13</v>
      </c>
      <c r="F5981" s="13" t="s">
        <v>19</v>
      </c>
      <c r="G5981" t="s">
        <v>13496</v>
      </c>
      <c r="H5981">
        <v>0</v>
      </c>
      <c r="I5981" s="2"/>
      <c r="J5981" s="4">
        <v>209.24</v>
      </c>
      <c r="K5981" t="str">
        <f>IF((LEN(relatorio_Ananindeua[[#This Row],[CIF/CPF/CNPJ]])=14),relatorio_Ananindeua[[#This Row],[CIF/CPF/CNPJ]],relatorio_Ananindeua[[#This Row],[Coluna2]])</f>
        <v>83367326007000</v>
      </c>
      <c r="L5981" t="str">
        <f t="shared" si="94"/>
        <v>833******00</v>
      </c>
    </row>
    <row r="5982" spans="1:12" x14ac:dyDescent="0.25">
      <c r="A5982" t="s">
        <v>13483</v>
      </c>
      <c r="B5982" t="s">
        <v>13481</v>
      </c>
      <c r="C5982" t="s">
        <v>21</v>
      </c>
      <c r="D5982" s="1">
        <v>45328</v>
      </c>
      <c r="E5982" s="18" t="s">
        <v>13</v>
      </c>
      <c r="F5982" s="13" t="s">
        <v>19</v>
      </c>
      <c r="G5982" t="s">
        <v>13496</v>
      </c>
      <c r="H5982">
        <v>0</v>
      </c>
      <c r="I5982" s="2"/>
      <c r="J5982" s="4">
        <v>752.18</v>
      </c>
      <c r="K5982" t="str">
        <f>IF((LEN(relatorio_Ananindeua[[#This Row],[CIF/CPF/CNPJ]])=14),relatorio_Ananindeua[[#This Row],[CIF/CPF/CNPJ]],relatorio_Ananindeua[[#This Row],[Coluna2]])</f>
        <v>83367326011547</v>
      </c>
      <c r="L5982" t="str">
        <f t="shared" si="94"/>
        <v>833******47</v>
      </c>
    </row>
    <row r="5983" spans="1:12" x14ac:dyDescent="0.25">
      <c r="A5983" t="s">
        <v>11440</v>
      </c>
      <c r="B5983" t="s">
        <v>11441</v>
      </c>
      <c r="C5983" t="s">
        <v>32</v>
      </c>
      <c r="D5983" s="1">
        <v>45328.031458333331</v>
      </c>
      <c r="E5983" s="18" t="s">
        <v>13</v>
      </c>
      <c r="F5983" s="13" t="s">
        <v>16</v>
      </c>
      <c r="G5983" t="s">
        <v>14</v>
      </c>
      <c r="H5983">
        <v>0</v>
      </c>
      <c r="I5983" s="2"/>
      <c r="J5983" s="4">
        <v>0</v>
      </c>
      <c r="K5983" t="str">
        <f>IF((LEN(relatorio_Ananindeua[[#This Row],[CIF/CPF/CNPJ]])=14),relatorio_Ananindeua[[#This Row],[CIF/CPF/CNPJ]],relatorio_Ananindeua[[#This Row],[Coluna2]])</f>
        <v>53808652000113</v>
      </c>
      <c r="L5983" t="str">
        <f t="shared" si="94"/>
        <v>538******13</v>
      </c>
    </row>
    <row r="5984" spans="1:12" x14ac:dyDescent="0.25">
      <c r="A5984" t="s">
        <v>11408</v>
      </c>
      <c r="B5984" t="s">
        <v>11409</v>
      </c>
      <c r="C5984" t="s">
        <v>32</v>
      </c>
      <c r="D5984" s="1">
        <v>45328.031585648147</v>
      </c>
      <c r="E5984" s="18" t="s">
        <v>13</v>
      </c>
      <c r="F5984" s="13" t="s">
        <v>16</v>
      </c>
      <c r="G5984" t="s">
        <v>14</v>
      </c>
      <c r="H5984">
        <v>0</v>
      </c>
      <c r="I5984" s="2"/>
      <c r="J5984" s="4">
        <v>0</v>
      </c>
      <c r="K5984" t="str">
        <f>IF((LEN(relatorio_Ananindeua[[#This Row],[CIF/CPF/CNPJ]])=14),relatorio_Ananindeua[[#This Row],[CIF/CPF/CNPJ]],relatorio_Ananindeua[[#This Row],[Coluna2]])</f>
        <v>53793992000118</v>
      </c>
      <c r="L5984" t="str">
        <f t="shared" si="94"/>
        <v>537******18</v>
      </c>
    </row>
    <row r="5985" spans="1:12" x14ac:dyDescent="0.25">
      <c r="A5985" t="s">
        <v>11424</v>
      </c>
      <c r="B5985" t="s">
        <v>11425</v>
      </c>
      <c r="C5985" t="s">
        <v>32</v>
      </c>
      <c r="D5985" s="1">
        <v>45328.038425925923</v>
      </c>
      <c r="E5985" s="18" t="s">
        <v>13</v>
      </c>
      <c r="F5985" s="13" t="s">
        <v>16</v>
      </c>
      <c r="G5985" t="s">
        <v>14</v>
      </c>
      <c r="H5985">
        <v>0</v>
      </c>
      <c r="I5985" s="2"/>
      <c r="J5985" s="4">
        <v>0</v>
      </c>
      <c r="K5985" t="str">
        <f>IF((LEN(relatorio_Ananindeua[[#This Row],[CIF/CPF/CNPJ]])=14),relatorio_Ananindeua[[#This Row],[CIF/CPF/CNPJ]],relatorio_Ananindeua[[#This Row],[Coluna2]])</f>
        <v>53800640000142</v>
      </c>
      <c r="L5985" t="str">
        <f t="shared" si="94"/>
        <v>538******42</v>
      </c>
    </row>
    <row r="5986" spans="1:12" x14ac:dyDescent="0.25">
      <c r="A5986" t="s">
        <v>11444</v>
      </c>
      <c r="B5986" t="s">
        <v>11445</v>
      </c>
      <c r="C5986" t="s">
        <v>32</v>
      </c>
      <c r="D5986" s="1">
        <v>45328.038437499999</v>
      </c>
      <c r="E5986" s="18" t="s">
        <v>13</v>
      </c>
      <c r="F5986" s="13" t="s">
        <v>16</v>
      </c>
      <c r="G5986" t="s">
        <v>14</v>
      </c>
      <c r="H5986">
        <v>0</v>
      </c>
      <c r="I5986" s="2"/>
      <c r="J5986" s="4">
        <v>0</v>
      </c>
      <c r="K5986" t="str">
        <f>IF((LEN(relatorio_Ananindeua[[#This Row],[CIF/CPF/CNPJ]])=14),relatorio_Ananindeua[[#This Row],[CIF/CPF/CNPJ]],relatorio_Ananindeua[[#This Row],[Coluna2]])</f>
        <v>53810376000128</v>
      </c>
      <c r="L5986" t="str">
        <f t="shared" si="94"/>
        <v>538******28</v>
      </c>
    </row>
    <row r="5987" spans="1:12" x14ac:dyDescent="0.25">
      <c r="A5987" t="s">
        <v>11428</v>
      </c>
      <c r="B5987" t="s">
        <v>11429</v>
      </c>
      <c r="C5987" t="s">
        <v>32</v>
      </c>
      <c r="D5987" s="1">
        <v>45328.038449074076</v>
      </c>
      <c r="E5987" s="18" t="s">
        <v>13</v>
      </c>
      <c r="F5987" s="13" t="s">
        <v>16</v>
      </c>
      <c r="G5987" t="s">
        <v>14</v>
      </c>
      <c r="H5987">
        <v>0</v>
      </c>
      <c r="I5987" s="2"/>
      <c r="J5987" s="4">
        <v>0</v>
      </c>
      <c r="K5987" t="str">
        <f>IF((LEN(relatorio_Ananindeua[[#This Row],[CIF/CPF/CNPJ]])=14),relatorio_Ananindeua[[#This Row],[CIF/CPF/CNPJ]],relatorio_Ananindeua[[#This Row],[Coluna2]])</f>
        <v>53801003000190</v>
      </c>
      <c r="L5987" t="str">
        <f t="shared" si="94"/>
        <v>538******90</v>
      </c>
    </row>
    <row r="5988" spans="1:12" x14ac:dyDescent="0.25">
      <c r="A5988" t="s">
        <v>9833</v>
      </c>
      <c r="B5988" t="s">
        <v>9834</v>
      </c>
      <c r="C5988" t="s">
        <v>34</v>
      </c>
      <c r="D5988" s="1">
        <v>45328.038460648146</v>
      </c>
      <c r="E5988" s="18" t="s">
        <v>13</v>
      </c>
      <c r="F5988" s="13" t="s">
        <v>16</v>
      </c>
      <c r="G5988" t="s">
        <v>14</v>
      </c>
      <c r="H5988">
        <v>0</v>
      </c>
      <c r="I5988" s="2"/>
      <c r="J5988" s="4">
        <v>0</v>
      </c>
      <c r="K5988" t="str">
        <f>IF((LEN(relatorio_Ananindeua[[#This Row],[CIF/CPF/CNPJ]])=14),relatorio_Ananindeua[[#This Row],[CIF/CPF/CNPJ]],relatorio_Ananindeua[[#This Row],[Coluna2]])</f>
        <v>52394267000104</v>
      </c>
      <c r="L5988" t="str">
        <f t="shared" si="94"/>
        <v>523******04</v>
      </c>
    </row>
    <row r="5989" spans="1:12" x14ac:dyDescent="0.25">
      <c r="A5989" t="s">
        <v>5086</v>
      </c>
      <c r="B5989" t="s">
        <v>5087</v>
      </c>
      <c r="C5989" t="s">
        <v>34</v>
      </c>
      <c r="D5989" s="1">
        <v>45328.038472222222</v>
      </c>
      <c r="E5989" s="18" t="s">
        <v>13</v>
      </c>
      <c r="F5989" s="13" t="s">
        <v>16</v>
      </c>
      <c r="G5989" t="s">
        <v>14</v>
      </c>
      <c r="H5989">
        <v>0</v>
      </c>
      <c r="I5989" s="2"/>
      <c r="J5989" s="4">
        <v>0</v>
      </c>
      <c r="K5989" t="str">
        <f>IF((LEN(relatorio_Ananindeua[[#This Row],[CIF/CPF/CNPJ]])=14),relatorio_Ananindeua[[#This Row],[CIF/CPF/CNPJ]],relatorio_Ananindeua[[#This Row],[Coluna2]])</f>
        <v>40574197000197</v>
      </c>
      <c r="L5989" t="str">
        <f t="shared" si="94"/>
        <v>405******97</v>
      </c>
    </row>
    <row r="5990" spans="1:12" x14ac:dyDescent="0.25">
      <c r="A5990" t="s">
        <v>11436</v>
      </c>
      <c r="B5990" t="s">
        <v>11437</v>
      </c>
      <c r="C5990" t="s">
        <v>32</v>
      </c>
      <c r="D5990" s="1">
        <v>45328.045393518521</v>
      </c>
      <c r="E5990" s="18" t="s">
        <v>13</v>
      </c>
      <c r="F5990" s="13" t="s">
        <v>16</v>
      </c>
      <c r="G5990" t="s">
        <v>14</v>
      </c>
      <c r="H5990">
        <v>0</v>
      </c>
      <c r="I5990" s="2"/>
      <c r="J5990" s="4">
        <v>0</v>
      </c>
      <c r="K5990" t="str">
        <f>IF((LEN(relatorio_Ananindeua[[#This Row],[CIF/CPF/CNPJ]])=14),relatorio_Ananindeua[[#This Row],[CIF/CPF/CNPJ]],relatorio_Ananindeua[[#This Row],[Coluna2]])</f>
        <v>53807040000106</v>
      </c>
      <c r="L5990" t="str">
        <f t="shared" si="94"/>
        <v>538******06</v>
      </c>
    </row>
    <row r="5991" spans="1:12" x14ac:dyDescent="0.25">
      <c r="A5991" t="s">
        <v>11426</v>
      </c>
      <c r="B5991" t="s">
        <v>11427</v>
      </c>
      <c r="C5991" t="s">
        <v>32</v>
      </c>
      <c r="D5991" s="1">
        <v>45328.045416666668</v>
      </c>
      <c r="E5991" s="18" t="s">
        <v>13</v>
      </c>
      <c r="F5991" s="13" t="s">
        <v>16</v>
      </c>
      <c r="G5991" t="s">
        <v>14</v>
      </c>
      <c r="H5991">
        <v>0</v>
      </c>
      <c r="I5991" s="2"/>
      <c r="J5991" s="4">
        <v>0</v>
      </c>
      <c r="K5991" t="str">
        <f>IF((LEN(relatorio_Ananindeua[[#This Row],[CIF/CPF/CNPJ]])=14),relatorio_Ananindeua[[#This Row],[CIF/CPF/CNPJ]],relatorio_Ananindeua[[#This Row],[Coluna2]])</f>
        <v>53800972000127</v>
      </c>
      <c r="L5991" t="str">
        <f t="shared" si="94"/>
        <v>538******27</v>
      </c>
    </row>
    <row r="5992" spans="1:12" x14ac:dyDescent="0.25">
      <c r="A5992" t="s">
        <v>11416</v>
      </c>
      <c r="B5992" t="s">
        <v>11417</v>
      </c>
      <c r="C5992" t="s">
        <v>32</v>
      </c>
      <c r="D5992" s="1">
        <v>45328.059259259258</v>
      </c>
      <c r="E5992" s="18" t="s">
        <v>13</v>
      </c>
      <c r="F5992" s="13" t="s">
        <v>16</v>
      </c>
      <c r="G5992" t="s">
        <v>14</v>
      </c>
      <c r="H5992">
        <v>0</v>
      </c>
      <c r="I5992" s="2"/>
      <c r="J5992" s="4">
        <v>0</v>
      </c>
      <c r="K5992" t="str">
        <f>IF((LEN(relatorio_Ananindeua[[#This Row],[CIF/CPF/CNPJ]])=14),relatorio_Ananindeua[[#This Row],[CIF/CPF/CNPJ]],relatorio_Ananindeua[[#This Row],[Coluna2]])</f>
        <v>53797671000191</v>
      </c>
      <c r="L5992" t="str">
        <f t="shared" si="94"/>
        <v>537******91</v>
      </c>
    </row>
    <row r="5993" spans="1:12" x14ac:dyDescent="0.25">
      <c r="A5993" t="s">
        <v>5642</v>
      </c>
      <c r="B5993" t="s">
        <v>5643</v>
      </c>
      <c r="C5993" t="s">
        <v>34</v>
      </c>
      <c r="D5993" s="1">
        <v>45328.059328703705</v>
      </c>
      <c r="E5993" s="18" t="s">
        <v>13</v>
      </c>
      <c r="F5993" s="13" t="s">
        <v>16</v>
      </c>
      <c r="G5993" t="s">
        <v>14</v>
      </c>
      <c r="H5993">
        <v>0</v>
      </c>
      <c r="I5993" s="2"/>
      <c r="J5993" s="4">
        <v>0</v>
      </c>
      <c r="K5993" t="str">
        <f>IF((LEN(relatorio_Ananindeua[[#This Row],[CIF/CPF/CNPJ]])=14),relatorio_Ananindeua[[#This Row],[CIF/CPF/CNPJ]],relatorio_Ananindeua[[#This Row],[Coluna2]])</f>
        <v>42329620000119</v>
      </c>
      <c r="L5993" t="str">
        <f t="shared" si="94"/>
        <v>423******19</v>
      </c>
    </row>
    <row r="5994" spans="1:12" x14ac:dyDescent="0.25">
      <c r="A5994" t="s">
        <v>11434</v>
      </c>
      <c r="B5994" t="s">
        <v>11435</v>
      </c>
      <c r="C5994" t="s">
        <v>32</v>
      </c>
      <c r="D5994" s="1">
        <v>45328.06622685185</v>
      </c>
      <c r="E5994" s="18" t="s">
        <v>13</v>
      </c>
      <c r="F5994" s="13" t="s">
        <v>16</v>
      </c>
      <c r="G5994" t="s">
        <v>14</v>
      </c>
      <c r="H5994">
        <v>0</v>
      </c>
      <c r="I5994" s="2"/>
      <c r="J5994" s="4">
        <v>0</v>
      </c>
      <c r="K5994" t="str">
        <f>IF((LEN(relatorio_Ananindeua[[#This Row],[CIF/CPF/CNPJ]])=14),relatorio_Ananindeua[[#This Row],[CIF/CPF/CNPJ]],relatorio_Ananindeua[[#This Row],[Coluna2]])</f>
        <v>53806385000145</v>
      </c>
      <c r="L5994" t="str">
        <f t="shared" si="94"/>
        <v>538******45</v>
      </c>
    </row>
    <row r="5995" spans="1:12" x14ac:dyDescent="0.25">
      <c r="A5995" t="s">
        <v>11420</v>
      </c>
      <c r="B5995" t="s">
        <v>11421</v>
      </c>
      <c r="C5995" t="s">
        <v>32</v>
      </c>
      <c r="D5995" s="1">
        <v>45328.066250000003</v>
      </c>
      <c r="E5995" s="18" t="s">
        <v>13</v>
      </c>
      <c r="F5995" s="13" t="s">
        <v>16</v>
      </c>
      <c r="G5995" t="s">
        <v>14</v>
      </c>
      <c r="H5995">
        <v>0</v>
      </c>
      <c r="I5995" s="2"/>
      <c r="J5995" s="4">
        <v>0</v>
      </c>
      <c r="K5995" t="str">
        <f>IF((LEN(relatorio_Ananindeua[[#This Row],[CIF/CPF/CNPJ]])=14),relatorio_Ananindeua[[#This Row],[CIF/CPF/CNPJ]],relatorio_Ananindeua[[#This Row],[Coluna2]])</f>
        <v>53797875000122</v>
      </c>
      <c r="L5995" t="str">
        <f t="shared" si="94"/>
        <v>537******22</v>
      </c>
    </row>
    <row r="5996" spans="1:12" x14ac:dyDescent="0.25">
      <c r="A5996" t="s">
        <v>11414</v>
      </c>
      <c r="B5996" t="s">
        <v>11415</v>
      </c>
      <c r="C5996" t="s">
        <v>32</v>
      </c>
      <c r="D5996" s="1">
        <v>45328.06627314815</v>
      </c>
      <c r="E5996" s="18" t="s">
        <v>13</v>
      </c>
      <c r="F5996" s="13" t="s">
        <v>16</v>
      </c>
      <c r="G5996" t="s">
        <v>14</v>
      </c>
      <c r="H5996">
        <v>0</v>
      </c>
      <c r="I5996" s="2"/>
      <c r="J5996" s="4">
        <v>0</v>
      </c>
      <c r="K5996" t="str">
        <f>IF((LEN(relatorio_Ananindeua[[#This Row],[CIF/CPF/CNPJ]])=14),relatorio_Ananindeua[[#This Row],[CIF/CPF/CNPJ]],relatorio_Ananindeua[[#This Row],[Coluna2]])</f>
        <v>53795503000167</v>
      </c>
      <c r="L5996" t="str">
        <f t="shared" si="94"/>
        <v>537******67</v>
      </c>
    </row>
    <row r="5997" spans="1:12" x14ac:dyDescent="0.25">
      <c r="A5997" t="s">
        <v>11448</v>
      </c>
      <c r="B5997" t="s">
        <v>11449</v>
      </c>
      <c r="C5997" t="s">
        <v>32</v>
      </c>
      <c r="D5997" s="1">
        <v>45328.274583333332</v>
      </c>
      <c r="E5997" s="18" t="s">
        <v>13</v>
      </c>
      <c r="F5997" s="13" t="s">
        <v>16</v>
      </c>
      <c r="G5997" t="s">
        <v>14</v>
      </c>
      <c r="H5997">
        <v>0</v>
      </c>
      <c r="I5997" s="2"/>
      <c r="J5997" s="4">
        <v>0</v>
      </c>
      <c r="K5997" t="str">
        <f>IF((LEN(relatorio_Ananindeua[[#This Row],[CIF/CPF/CNPJ]])=14),relatorio_Ananindeua[[#This Row],[CIF/CPF/CNPJ]],relatorio_Ananindeua[[#This Row],[Coluna2]])</f>
        <v>53811439000160</v>
      </c>
      <c r="L5997" t="str">
        <f t="shared" si="94"/>
        <v>538******60</v>
      </c>
    </row>
    <row r="5998" spans="1:12" x14ac:dyDescent="0.25">
      <c r="A5998" t="s">
        <v>11450</v>
      </c>
      <c r="B5998" t="s">
        <v>11451</v>
      </c>
      <c r="C5998" t="s">
        <v>32</v>
      </c>
      <c r="D5998" s="1">
        <v>45328.274606481478</v>
      </c>
      <c r="E5998" s="18" t="s">
        <v>13</v>
      </c>
      <c r="F5998" s="13" t="s">
        <v>16</v>
      </c>
      <c r="G5998" t="s">
        <v>14</v>
      </c>
      <c r="H5998">
        <v>0</v>
      </c>
      <c r="I5998" s="2"/>
      <c r="J5998" s="4">
        <v>0</v>
      </c>
      <c r="K5998" t="str">
        <f>IF((LEN(relatorio_Ananindeua[[#This Row],[CIF/CPF/CNPJ]])=14),relatorio_Ananindeua[[#This Row],[CIF/CPF/CNPJ]],relatorio_Ananindeua[[#This Row],[Coluna2]])</f>
        <v>53811581000108</v>
      </c>
      <c r="L5998" t="str">
        <f t="shared" si="94"/>
        <v>538******08</v>
      </c>
    </row>
    <row r="5999" spans="1:12" x14ac:dyDescent="0.25">
      <c r="A5999" t="s">
        <v>11418</v>
      </c>
      <c r="B5999" t="s">
        <v>11419</v>
      </c>
      <c r="C5999" t="s">
        <v>32</v>
      </c>
      <c r="D5999" s="1">
        <v>45328.274641203701</v>
      </c>
      <c r="E5999" s="18" t="s">
        <v>13</v>
      </c>
      <c r="F5999" s="13" t="s">
        <v>16</v>
      </c>
      <c r="G5999" t="s">
        <v>14</v>
      </c>
      <c r="H5999">
        <v>0</v>
      </c>
      <c r="I5999" s="2"/>
      <c r="J5999" s="4">
        <v>0</v>
      </c>
      <c r="K5999" t="str">
        <f>IF((LEN(relatorio_Ananindeua[[#This Row],[CIF/CPF/CNPJ]])=14),relatorio_Ananindeua[[#This Row],[CIF/CPF/CNPJ]],relatorio_Ananindeua[[#This Row],[Coluna2]])</f>
        <v>53797795000177</v>
      </c>
      <c r="L5999" t="str">
        <f t="shared" si="94"/>
        <v>537******77</v>
      </c>
    </row>
    <row r="6000" spans="1:12" x14ac:dyDescent="0.25">
      <c r="A6000" t="s">
        <v>7728</v>
      </c>
      <c r="B6000" t="s">
        <v>7729</v>
      </c>
      <c r="C6000" t="s">
        <v>34</v>
      </c>
      <c r="D6000" s="1">
        <v>45328.281493055554</v>
      </c>
      <c r="E6000" s="18" t="s">
        <v>13</v>
      </c>
      <c r="F6000" s="13" t="s">
        <v>16</v>
      </c>
      <c r="G6000" t="s">
        <v>14</v>
      </c>
      <c r="H6000">
        <v>0</v>
      </c>
      <c r="I6000" s="2"/>
      <c r="J6000" s="4">
        <v>0</v>
      </c>
      <c r="K6000" t="str">
        <f>IF((LEN(relatorio_Ananindeua[[#This Row],[CIF/CPF/CNPJ]])=14),relatorio_Ananindeua[[#This Row],[CIF/CPF/CNPJ]],relatorio_Ananindeua[[#This Row],[Coluna2]])</f>
        <v>48309773000180</v>
      </c>
      <c r="L6000" t="str">
        <f t="shared" si="94"/>
        <v>483******80</v>
      </c>
    </row>
    <row r="6001" spans="1:12" x14ac:dyDescent="0.25">
      <c r="A6001" t="s">
        <v>11442</v>
      </c>
      <c r="B6001" t="s">
        <v>11443</v>
      </c>
      <c r="C6001" t="s">
        <v>32</v>
      </c>
      <c r="D6001" s="1">
        <v>45328.281574074077</v>
      </c>
      <c r="E6001" s="18" t="s">
        <v>13</v>
      </c>
      <c r="F6001" s="13" t="s">
        <v>16</v>
      </c>
      <c r="G6001" t="s">
        <v>14</v>
      </c>
      <c r="H6001">
        <v>0</v>
      </c>
      <c r="I6001" s="2"/>
      <c r="J6001" s="4">
        <v>0</v>
      </c>
      <c r="K6001" t="str">
        <f>IF((LEN(relatorio_Ananindeua[[#This Row],[CIF/CPF/CNPJ]])=14),relatorio_Ananindeua[[#This Row],[CIF/CPF/CNPJ]],relatorio_Ananindeua[[#This Row],[Coluna2]])</f>
        <v>53809358000126</v>
      </c>
      <c r="L6001" t="str">
        <f t="shared" si="94"/>
        <v>538******26</v>
      </c>
    </row>
    <row r="6002" spans="1:12" x14ac:dyDescent="0.25">
      <c r="A6002" t="s">
        <v>11430</v>
      </c>
      <c r="B6002" t="s">
        <v>11431</v>
      </c>
      <c r="C6002" t="s">
        <v>32</v>
      </c>
      <c r="D6002" s="1">
        <v>45328.295335648145</v>
      </c>
      <c r="E6002" s="18" t="s">
        <v>13</v>
      </c>
      <c r="F6002" s="13" t="s">
        <v>16</v>
      </c>
      <c r="G6002" t="s">
        <v>14</v>
      </c>
      <c r="H6002">
        <v>0</v>
      </c>
      <c r="I6002" s="2"/>
      <c r="J6002" s="4">
        <v>0</v>
      </c>
      <c r="K6002" t="str">
        <f>IF((LEN(relatorio_Ananindeua[[#This Row],[CIF/CPF/CNPJ]])=14),relatorio_Ananindeua[[#This Row],[CIF/CPF/CNPJ]],relatorio_Ananindeua[[#This Row],[Coluna2]])</f>
        <v>53804661000136</v>
      </c>
      <c r="L6002" t="str">
        <f t="shared" si="94"/>
        <v>538******36</v>
      </c>
    </row>
    <row r="6003" spans="1:12" x14ac:dyDescent="0.25">
      <c r="A6003" t="s">
        <v>11432</v>
      </c>
      <c r="B6003" t="s">
        <v>11433</v>
      </c>
      <c r="C6003" t="s">
        <v>32</v>
      </c>
      <c r="D6003" s="1">
        <v>45328.295416666668</v>
      </c>
      <c r="E6003" s="18" t="s">
        <v>13</v>
      </c>
      <c r="F6003" s="13" t="s">
        <v>16</v>
      </c>
      <c r="G6003" t="s">
        <v>14</v>
      </c>
      <c r="H6003">
        <v>0</v>
      </c>
      <c r="I6003" s="2"/>
      <c r="J6003" s="4">
        <v>0</v>
      </c>
      <c r="K6003" t="str">
        <f>IF((LEN(relatorio_Ananindeua[[#This Row],[CIF/CPF/CNPJ]])=14),relatorio_Ananindeua[[#This Row],[CIF/CPF/CNPJ]],relatorio_Ananindeua[[#This Row],[Coluna2]])</f>
        <v>53805510000100</v>
      </c>
      <c r="L6003" t="str">
        <f t="shared" si="94"/>
        <v>538******00</v>
      </c>
    </row>
    <row r="6004" spans="1:12" x14ac:dyDescent="0.25">
      <c r="A6004" t="s">
        <v>11422</v>
      </c>
      <c r="B6004" t="s">
        <v>11423</v>
      </c>
      <c r="C6004" t="s">
        <v>32</v>
      </c>
      <c r="D6004" s="1">
        <v>45328.295428240737</v>
      </c>
      <c r="E6004" s="18" t="s">
        <v>13</v>
      </c>
      <c r="F6004" s="13" t="s">
        <v>16</v>
      </c>
      <c r="G6004" t="s">
        <v>14</v>
      </c>
      <c r="H6004">
        <v>0</v>
      </c>
      <c r="I6004" s="2"/>
      <c r="J6004" s="4">
        <v>0</v>
      </c>
      <c r="K6004" t="str">
        <f>IF((LEN(relatorio_Ananindeua[[#This Row],[CIF/CPF/CNPJ]])=14),relatorio_Ananindeua[[#This Row],[CIF/CPF/CNPJ]],relatorio_Ananindeua[[#This Row],[Coluna2]])</f>
        <v>53799691000100</v>
      </c>
      <c r="L6004" t="str">
        <f t="shared" si="94"/>
        <v>537******00</v>
      </c>
    </row>
    <row r="6005" spans="1:12" x14ac:dyDescent="0.25">
      <c r="A6005" t="s">
        <v>11438</v>
      </c>
      <c r="B6005" t="s">
        <v>11439</v>
      </c>
      <c r="C6005" t="s">
        <v>32</v>
      </c>
      <c r="D6005" s="1">
        <v>45328.302268518521</v>
      </c>
      <c r="E6005" s="18" t="s">
        <v>13</v>
      </c>
      <c r="F6005" s="13" t="s">
        <v>16</v>
      </c>
      <c r="G6005" t="s">
        <v>14</v>
      </c>
      <c r="H6005">
        <v>0</v>
      </c>
      <c r="I6005" s="2"/>
      <c r="J6005" s="4">
        <v>0</v>
      </c>
      <c r="K6005" t="str">
        <f>IF((LEN(relatorio_Ananindeua[[#This Row],[CIF/CPF/CNPJ]])=14),relatorio_Ananindeua[[#This Row],[CIF/CPF/CNPJ]],relatorio_Ananindeua[[#This Row],[Coluna2]])</f>
        <v>53807805000108</v>
      </c>
      <c r="L6005" t="str">
        <f t="shared" si="94"/>
        <v>538******08</v>
      </c>
    </row>
    <row r="6006" spans="1:12" x14ac:dyDescent="0.25">
      <c r="A6006" t="s">
        <v>1996</v>
      </c>
      <c r="B6006" t="s">
        <v>1997</v>
      </c>
      <c r="C6006" t="s">
        <v>34</v>
      </c>
      <c r="D6006" s="1">
        <v>45328.302314814813</v>
      </c>
      <c r="E6006" s="18" t="s">
        <v>13</v>
      </c>
      <c r="F6006" s="13" t="s">
        <v>16</v>
      </c>
      <c r="G6006" t="s">
        <v>14</v>
      </c>
      <c r="H6006">
        <v>0</v>
      </c>
      <c r="I6006" s="2"/>
      <c r="J6006" s="4">
        <v>0</v>
      </c>
      <c r="K6006" t="str">
        <f>IF((LEN(relatorio_Ananindeua[[#This Row],[CIF/CPF/CNPJ]])=14),relatorio_Ananindeua[[#This Row],[CIF/CPF/CNPJ]],relatorio_Ananindeua[[#This Row],[Coluna2]])</f>
        <v>26315922000181</v>
      </c>
      <c r="L6006" t="str">
        <f t="shared" si="94"/>
        <v>263******81</v>
      </c>
    </row>
    <row r="6007" spans="1:12" x14ac:dyDescent="0.25">
      <c r="A6007" t="s">
        <v>11410</v>
      </c>
      <c r="B6007" t="s">
        <v>11411</v>
      </c>
      <c r="C6007" t="s">
        <v>32</v>
      </c>
      <c r="D6007" s="1">
        <v>45328.302349537036</v>
      </c>
      <c r="E6007" s="18" t="s">
        <v>13</v>
      </c>
      <c r="F6007" s="13" t="s">
        <v>16</v>
      </c>
      <c r="G6007" t="s">
        <v>14</v>
      </c>
      <c r="H6007">
        <v>0</v>
      </c>
      <c r="I6007" s="2"/>
      <c r="J6007" s="4">
        <v>0</v>
      </c>
      <c r="K6007" t="str">
        <f>IF((LEN(relatorio_Ananindeua[[#This Row],[CIF/CPF/CNPJ]])=14),relatorio_Ananindeua[[#This Row],[CIF/CPF/CNPJ]],relatorio_Ananindeua[[#This Row],[Coluna2]])</f>
        <v>53794021000192</v>
      </c>
      <c r="L6007" t="str">
        <f t="shared" si="94"/>
        <v>537******92</v>
      </c>
    </row>
    <row r="6008" spans="1:12" x14ac:dyDescent="0.25">
      <c r="A6008" t="s">
        <v>2648</v>
      </c>
      <c r="B6008" t="s">
        <v>2649</v>
      </c>
      <c r="C6008" t="s">
        <v>34</v>
      </c>
      <c r="D6008" s="1">
        <v>45328.309305555558</v>
      </c>
      <c r="E6008" s="18" t="s">
        <v>13</v>
      </c>
      <c r="F6008" s="13" t="s">
        <v>16</v>
      </c>
      <c r="G6008" t="s">
        <v>14</v>
      </c>
      <c r="H6008">
        <v>0</v>
      </c>
      <c r="I6008" s="2"/>
      <c r="J6008" s="4">
        <v>0</v>
      </c>
      <c r="K6008" t="str">
        <f>IF((LEN(relatorio_Ananindeua[[#This Row],[CIF/CPF/CNPJ]])=14),relatorio_Ananindeua[[#This Row],[CIF/CPF/CNPJ]],relatorio_Ananindeua[[#This Row],[Coluna2]])</f>
        <v>29799682000126</v>
      </c>
      <c r="L6008" t="str">
        <f t="shared" si="94"/>
        <v>297******26</v>
      </c>
    </row>
    <row r="6009" spans="1:12" x14ac:dyDescent="0.25">
      <c r="A6009" t="s">
        <v>11440</v>
      </c>
      <c r="B6009" t="s">
        <v>11441</v>
      </c>
      <c r="C6009" t="s">
        <v>34</v>
      </c>
      <c r="D6009" s="1">
        <v>45328.31621527778</v>
      </c>
      <c r="E6009" s="18" t="s">
        <v>13</v>
      </c>
      <c r="F6009" s="13" t="s">
        <v>16</v>
      </c>
      <c r="G6009" t="s">
        <v>14</v>
      </c>
      <c r="H6009">
        <v>0</v>
      </c>
      <c r="I6009" s="2"/>
      <c r="J6009" s="4">
        <v>0</v>
      </c>
      <c r="K6009" t="str">
        <f>IF((LEN(relatorio_Ananindeua[[#This Row],[CIF/CPF/CNPJ]])=14),relatorio_Ananindeua[[#This Row],[CIF/CPF/CNPJ]],relatorio_Ananindeua[[#This Row],[Coluna2]])</f>
        <v>53808652000113</v>
      </c>
      <c r="L6009" t="str">
        <f t="shared" si="94"/>
        <v>538******13</v>
      </c>
    </row>
    <row r="6010" spans="1:12" x14ac:dyDescent="0.25">
      <c r="A6010" t="s">
        <v>11412</v>
      </c>
      <c r="B6010" t="s">
        <v>11413</v>
      </c>
      <c r="C6010" t="s">
        <v>32</v>
      </c>
      <c r="D6010" s="1">
        <v>45328.316296296296</v>
      </c>
      <c r="E6010" s="18" t="s">
        <v>13</v>
      </c>
      <c r="F6010" s="13" t="s">
        <v>16</v>
      </c>
      <c r="G6010" t="s">
        <v>14</v>
      </c>
      <c r="H6010">
        <v>0</v>
      </c>
      <c r="I6010" s="2"/>
      <c r="J6010" s="4">
        <v>0</v>
      </c>
      <c r="K6010" t="str">
        <f>IF((LEN(relatorio_Ananindeua[[#This Row],[CIF/CPF/CNPJ]])=14),relatorio_Ananindeua[[#This Row],[CIF/CPF/CNPJ]],relatorio_Ananindeua[[#This Row],[Coluna2]])</f>
        <v>53794132000107</v>
      </c>
      <c r="L6010" t="str">
        <f t="shared" si="94"/>
        <v>537******07</v>
      </c>
    </row>
    <row r="6011" spans="1:12" x14ac:dyDescent="0.25">
      <c r="A6011" t="s">
        <v>11446</v>
      </c>
      <c r="B6011" t="s">
        <v>11447</v>
      </c>
      <c r="C6011" t="s">
        <v>32</v>
      </c>
      <c r="D6011" s="1">
        <v>45328.33017361111</v>
      </c>
      <c r="E6011" s="18" t="s">
        <v>13</v>
      </c>
      <c r="F6011" s="13" t="s">
        <v>16</v>
      </c>
      <c r="G6011" t="s">
        <v>14</v>
      </c>
      <c r="H6011">
        <v>0</v>
      </c>
      <c r="I6011" s="2"/>
      <c r="J6011" s="4">
        <v>0</v>
      </c>
      <c r="K6011" t="str">
        <f>IF((LEN(relatorio_Ananindeua[[#This Row],[CIF/CPF/CNPJ]])=14),relatorio_Ananindeua[[#This Row],[CIF/CPF/CNPJ]],relatorio_Ananindeua[[#This Row],[Coluna2]])</f>
        <v>53810572000100</v>
      </c>
      <c r="L6011" t="str">
        <f t="shared" si="94"/>
        <v>538******00</v>
      </c>
    </row>
    <row r="6012" spans="1:12" x14ac:dyDescent="0.25">
      <c r="A6012" t="s">
        <v>8406</v>
      </c>
      <c r="B6012" t="s">
        <v>8407</v>
      </c>
      <c r="C6012" t="s">
        <v>17</v>
      </c>
      <c r="D6012" s="1">
        <v>45328.521655092591</v>
      </c>
      <c r="E6012" s="18" t="s">
        <v>11</v>
      </c>
      <c r="F6012" s="13" t="s">
        <v>16</v>
      </c>
      <c r="G6012" t="s">
        <v>14</v>
      </c>
      <c r="H6012">
        <v>0</v>
      </c>
      <c r="I6012" s="2"/>
      <c r="J6012" s="4">
        <v>0</v>
      </c>
      <c r="K6012" t="str">
        <f>IF((LEN(relatorio_Ananindeua[[#This Row],[CIF/CPF/CNPJ]])=14),relatorio_Ananindeua[[#This Row],[CIF/CPF/CNPJ]],relatorio_Ananindeua[[#This Row],[Coluna2]])</f>
        <v>49755676000184</v>
      </c>
      <c r="L6012" t="str">
        <f t="shared" si="94"/>
        <v>497******84</v>
      </c>
    </row>
    <row r="6013" spans="1:12" x14ac:dyDescent="0.25">
      <c r="A6013" t="s">
        <v>956</v>
      </c>
      <c r="B6013" t="s">
        <v>957</v>
      </c>
      <c r="C6013" t="s">
        <v>21</v>
      </c>
      <c r="D6013" s="1">
        <v>45328.597592592596</v>
      </c>
      <c r="E6013" s="18" t="s">
        <v>13</v>
      </c>
      <c r="F6013" s="13" t="s">
        <v>19</v>
      </c>
      <c r="G6013" t="s">
        <v>13496</v>
      </c>
      <c r="H6013">
        <v>0</v>
      </c>
      <c r="I6013" s="2"/>
      <c r="J6013" s="4">
        <v>540.45000000000005</v>
      </c>
      <c r="K6013" t="str">
        <f>IF((LEN(relatorio_Ananindeua[[#This Row],[CIF/CPF/CNPJ]])=14),relatorio_Ananindeua[[#This Row],[CIF/CPF/CNPJ]],relatorio_Ananindeua[[#This Row],[Coluna2]])</f>
        <v>17454167000125</v>
      </c>
      <c r="L6013" t="str">
        <f t="shared" si="94"/>
        <v>174******25</v>
      </c>
    </row>
    <row r="6014" spans="1:12" x14ac:dyDescent="0.25">
      <c r="A6014" t="s">
        <v>9617</v>
      </c>
      <c r="B6014" t="s">
        <v>9618</v>
      </c>
      <c r="C6014" t="s">
        <v>18</v>
      </c>
      <c r="D6014" s="1">
        <v>45328.615914351853</v>
      </c>
      <c r="E6014" s="18" t="s">
        <v>13</v>
      </c>
      <c r="F6014" s="13" t="s">
        <v>16</v>
      </c>
      <c r="G6014" t="s">
        <v>14</v>
      </c>
      <c r="H6014">
        <v>0</v>
      </c>
      <c r="I6014" s="2"/>
      <c r="J6014" s="4">
        <v>0</v>
      </c>
      <c r="K6014" t="str">
        <f>IF((LEN(relatorio_Ananindeua[[#This Row],[CIF/CPF/CNPJ]])=14),relatorio_Ananindeua[[#This Row],[CIF/CPF/CNPJ]],relatorio_Ananindeua[[#This Row],[Coluna2]])</f>
        <v>51860600000160</v>
      </c>
      <c r="L6014" t="str">
        <f t="shared" si="94"/>
        <v>518******60</v>
      </c>
    </row>
    <row r="6015" spans="1:12" x14ac:dyDescent="0.25">
      <c r="A6015" t="s">
        <v>11266</v>
      </c>
      <c r="B6015" t="s">
        <v>11267</v>
      </c>
      <c r="C6015" t="s">
        <v>18</v>
      </c>
      <c r="D6015" s="1">
        <v>45328.620729166665</v>
      </c>
      <c r="E6015" s="18" t="s">
        <v>13</v>
      </c>
      <c r="F6015" s="13" t="s">
        <v>16</v>
      </c>
      <c r="G6015" t="s">
        <v>14</v>
      </c>
      <c r="H6015">
        <v>0</v>
      </c>
      <c r="I6015" s="2"/>
      <c r="J6015" s="4">
        <v>0</v>
      </c>
      <c r="K6015" t="str">
        <f>IF((LEN(relatorio_Ananindeua[[#This Row],[CIF/CPF/CNPJ]])=14),relatorio_Ananindeua[[#This Row],[CIF/CPF/CNPJ]],relatorio_Ananindeua[[#This Row],[Coluna2]])</f>
        <v>53735273000140</v>
      </c>
      <c r="L6015" t="str">
        <f t="shared" si="94"/>
        <v>537******40</v>
      </c>
    </row>
    <row r="6016" spans="1:12" x14ac:dyDescent="0.25">
      <c r="A6016" t="s">
        <v>93</v>
      </c>
      <c r="B6016" t="s">
        <v>94</v>
      </c>
      <c r="C6016" t="s">
        <v>21</v>
      </c>
      <c r="D6016" s="1">
        <v>45328.651435185187</v>
      </c>
      <c r="E6016" s="18" t="s">
        <v>13</v>
      </c>
      <c r="F6016" s="13" t="s">
        <v>19</v>
      </c>
      <c r="G6016" t="s">
        <v>13496</v>
      </c>
      <c r="H6016">
        <v>0</v>
      </c>
      <c r="I6016" s="2"/>
      <c r="J6016" s="4">
        <v>4.8</v>
      </c>
      <c r="K6016" t="str">
        <f>IF((LEN(relatorio_Ananindeua[[#This Row],[CIF/CPF/CNPJ]])=14),relatorio_Ananindeua[[#This Row],[CIF/CPF/CNPJ]],relatorio_Ananindeua[[#This Row],[Coluna2]])</f>
        <v>09211658000117</v>
      </c>
      <c r="L6016" t="str">
        <f t="shared" si="94"/>
        <v>092******17</v>
      </c>
    </row>
    <row r="6017" spans="1:12" x14ac:dyDescent="0.25">
      <c r="A6017" t="s">
        <v>93</v>
      </c>
      <c r="B6017" t="s">
        <v>94</v>
      </c>
      <c r="C6017" t="s">
        <v>21</v>
      </c>
      <c r="D6017" s="1">
        <v>45328.65552083333</v>
      </c>
      <c r="E6017" s="18" t="s">
        <v>13</v>
      </c>
      <c r="F6017" s="13" t="s">
        <v>19</v>
      </c>
      <c r="G6017" t="s">
        <v>13496</v>
      </c>
      <c r="H6017">
        <v>0</v>
      </c>
      <c r="I6017" s="2"/>
      <c r="J6017" s="4">
        <v>96</v>
      </c>
      <c r="K6017" t="str">
        <f>IF((LEN(relatorio_Ananindeua[[#This Row],[CIF/CPF/CNPJ]])=14),relatorio_Ananindeua[[#This Row],[CIF/CPF/CNPJ]],relatorio_Ananindeua[[#This Row],[Coluna2]])</f>
        <v>09211658000117</v>
      </c>
      <c r="L6017" t="str">
        <f t="shared" si="94"/>
        <v>092******17</v>
      </c>
    </row>
    <row r="6018" spans="1:12" x14ac:dyDescent="0.25">
      <c r="A6018" t="s">
        <v>956</v>
      </c>
      <c r="B6018" t="s">
        <v>957</v>
      </c>
      <c r="C6018" t="s">
        <v>21</v>
      </c>
      <c r="D6018" s="1">
        <v>45328.662777777776</v>
      </c>
      <c r="E6018" s="18" t="s">
        <v>13</v>
      </c>
      <c r="F6018" s="13" t="s">
        <v>19</v>
      </c>
      <c r="G6018" t="s">
        <v>13496</v>
      </c>
      <c r="H6018">
        <v>0</v>
      </c>
      <c r="I6018" s="2"/>
      <c r="J6018" s="4">
        <v>6552.48</v>
      </c>
      <c r="K6018" t="str">
        <f>IF((LEN(relatorio_Ananindeua[[#This Row],[CIF/CPF/CNPJ]])=14),relatorio_Ananindeua[[#This Row],[CIF/CPF/CNPJ]],relatorio_Ananindeua[[#This Row],[Coluna2]])</f>
        <v>17454167000125</v>
      </c>
      <c r="L6018" t="str">
        <f t="shared" si="94"/>
        <v>174******25</v>
      </c>
    </row>
    <row r="6019" spans="1:12" x14ac:dyDescent="0.25">
      <c r="A6019" t="s">
        <v>956</v>
      </c>
      <c r="B6019" t="s">
        <v>957</v>
      </c>
      <c r="C6019" t="s">
        <v>21</v>
      </c>
      <c r="D6019" s="1">
        <v>45328.665856481479</v>
      </c>
      <c r="E6019" s="18" t="s">
        <v>13</v>
      </c>
      <c r="F6019" s="13" t="s">
        <v>19</v>
      </c>
      <c r="G6019" t="s">
        <v>13496</v>
      </c>
      <c r="H6019">
        <v>0</v>
      </c>
      <c r="I6019" s="2"/>
      <c r="J6019" s="4">
        <v>5475</v>
      </c>
      <c r="K6019" t="str">
        <f>IF((LEN(relatorio_Ananindeua[[#This Row],[CIF/CPF/CNPJ]])=14),relatorio_Ananindeua[[#This Row],[CIF/CPF/CNPJ]],relatorio_Ananindeua[[#This Row],[Coluna2]])</f>
        <v>17454167000125</v>
      </c>
      <c r="L6019" t="str">
        <f t="shared" si="94"/>
        <v>174******25</v>
      </c>
    </row>
    <row r="6020" spans="1:12" x14ac:dyDescent="0.25">
      <c r="A6020" t="s">
        <v>956</v>
      </c>
      <c r="B6020" t="s">
        <v>957</v>
      </c>
      <c r="C6020" t="s">
        <v>21</v>
      </c>
      <c r="D6020" s="1">
        <v>45328.670138888891</v>
      </c>
      <c r="E6020" s="18" t="s">
        <v>13</v>
      </c>
      <c r="F6020" s="13" t="s">
        <v>19</v>
      </c>
      <c r="G6020" t="s">
        <v>13496</v>
      </c>
      <c r="H6020">
        <v>0</v>
      </c>
      <c r="I6020" s="2"/>
      <c r="J6020" s="4">
        <v>7.5</v>
      </c>
      <c r="K6020" t="str">
        <f>IF((LEN(relatorio_Ananindeua[[#This Row],[CIF/CPF/CNPJ]])=14),relatorio_Ananindeua[[#This Row],[CIF/CPF/CNPJ]],relatorio_Ananindeua[[#This Row],[Coluna2]])</f>
        <v>17454167000125</v>
      </c>
      <c r="L6020" t="str">
        <f t="shared" si="94"/>
        <v>174******25</v>
      </c>
    </row>
    <row r="6021" spans="1:12" x14ac:dyDescent="0.25">
      <c r="A6021" t="s">
        <v>2786</v>
      </c>
      <c r="B6021" t="s">
        <v>2787</v>
      </c>
      <c r="C6021" t="s">
        <v>17</v>
      </c>
      <c r="D6021" s="1">
        <v>45328.671423611115</v>
      </c>
      <c r="E6021" s="18" t="s">
        <v>11</v>
      </c>
      <c r="F6021" s="13" t="s">
        <v>16</v>
      </c>
      <c r="G6021" t="s">
        <v>14</v>
      </c>
      <c r="H6021">
        <v>0</v>
      </c>
      <c r="I6021" s="2"/>
      <c r="J6021" s="4">
        <v>0</v>
      </c>
      <c r="K6021" t="str">
        <f>IF((LEN(relatorio_Ananindeua[[#This Row],[CIF/CPF/CNPJ]])=14),relatorio_Ananindeua[[#This Row],[CIF/CPF/CNPJ]],relatorio_Ananindeua[[#This Row],[Coluna2]])</f>
        <v>30403989000145</v>
      </c>
      <c r="L6021" t="str">
        <f t="shared" si="94"/>
        <v>304******45</v>
      </c>
    </row>
    <row r="6022" spans="1:12" x14ac:dyDescent="0.25">
      <c r="A6022" t="s">
        <v>956</v>
      </c>
      <c r="B6022" t="s">
        <v>957</v>
      </c>
      <c r="C6022" t="s">
        <v>21</v>
      </c>
      <c r="D6022" s="1">
        <v>45328.673368055555</v>
      </c>
      <c r="E6022" s="18" t="s">
        <v>13</v>
      </c>
      <c r="F6022" s="13" t="s">
        <v>19</v>
      </c>
      <c r="G6022" t="s">
        <v>13496</v>
      </c>
      <c r="H6022">
        <v>0</v>
      </c>
      <c r="I6022" s="2"/>
      <c r="J6022" s="4">
        <v>7602.48</v>
      </c>
      <c r="K6022" t="str">
        <f>IF((LEN(relatorio_Ananindeua[[#This Row],[CIF/CPF/CNPJ]])=14),relatorio_Ananindeua[[#This Row],[CIF/CPF/CNPJ]],relatorio_Ananindeua[[#This Row],[Coluna2]])</f>
        <v>17454167000125</v>
      </c>
      <c r="L6022" t="str">
        <f t="shared" si="94"/>
        <v>174******25</v>
      </c>
    </row>
    <row r="6023" spans="1:12" x14ac:dyDescent="0.25">
      <c r="A6023" t="s">
        <v>956</v>
      </c>
      <c r="B6023" t="s">
        <v>957</v>
      </c>
      <c r="C6023" t="s">
        <v>21</v>
      </c>
      <c r="D6023" s="1">
        <v>45328.688750000001</v>
      </c>
      <c r="E6023" s="18" t="s">
        <v>13</v>
      </c>
      <c r="F6023" s="13" t="s">
        <v>19</v>
      </c>
      <c r="G6023" t="s">
        <v>13496</v>
      </c>
      <c r="H6023">
        <v>0</v>
      </c>
      <c r="I6023" s="2"/>
      <c r="J6023" s="4">
        <v>14612.86</v>
      </c>
      <c r="K6023" t="str">
        <f>IF((LEN(relatorio_Ananindeua[[#This Row],[CIF/CPF/CNPJ]])=14),relatorio_Ananindeua[[#This Row],[CIF/CPF/CNPJ]],relatorio_Ananindeua[[#This Row],[Coluna2]])</f>
        <v>17454167000125</v>
      </c>
      <c r="L6023" t="str">
        <f t="shared" si="94"/>
        <v>174******25</v>
      </c>
    </row>
    <row r="6024" spans="1:12" x14ac:dyDescent="0.25">
      <c r="A6024" t="s">
        <v>956</v>
      </c>
      <c r="B6024" t="s">
        <v>957</v>
      </c>
      <c r="C6024" t="s">
        <v>21</v>
      </c>
      <c r="D6024" s="1">
        <v>45328.696736111109</v>
      </c>
      <c r="E6024" s="18" t="s">
        <v>13</v>
      </c>
      <c r="F6024" s="13" t="s">
        <v>19</v>
      </c>
      <c r="G6024" t="s">
        <v>13496</v>
      </c>
      <c r="H6024">
        <v>0</v>
      </c>
      <c r="I6024" s="2"/>
      <c r="J6024" s="4">
        <v>11136.02</v>
      </c>
      <c r="K6024" t="str">
        <f>IF((LEN(relatorio_Ananindeua[[#This Row],[CIF/CPF/CNPJ]])=14),relatorio_Ananindeua[[#This Row],[CIF/CPF/CNPJ]],relatorio_Ananindeua[[#This Row],[Coluna2]])</f>
        <v>17454167000125</v>
      </c>
      <c r="L6024" t="str">
        <f t="shared" si="94"/>
        <v>174******25</v>
      </c>
    </row>
    <row r="6025" spans="1:12" x14ac:dyDescent="0.25">
      <c r="A6025" t="s">
        <v>956</v>
      </c>
      <c r="B6025" t="s">
        <v>957</v>
      </c>
      <c r="C6025" t="s">
        <v>21</v>
      </c>
      <c r="D6025" s="1">
        <v>45328.698113425926</v>
      </c>
      <c r="E6025" s="18" t="s">
        <v>13</v>
      </c>
      <c r="F6025" s="13" t="s">
        <v>19</v>
      </c>
      <c r="G6025" t="s">
        <v>13496</v>
      </c>
      <c r="H6025">
        <v>0</v>
      </c>
      <c r="I6025" s="2"/>
      <c r="J6025" s="4">
        <v>4397.5200000000004</v>
      </c>
      <c r="K6025" t="str">
        <f>IF((LEN(relatorio_Ananindeua[[#This Row],[CIF/CPF/CNPJ]])=14),relatorio_Ananindeua[[#This Row],[CIF/CPF/CNPJ]],relatorio_Ananindeua[[#This Row],[Coluna2]])</f>
        <v>17454167000125</v>
      </c>
      <c r="L6025" t="str">
        <f t="shared" si="94"/>
        <v>174******25</v>
      </c>
    </row>
    <row r="6026" spans="1:12" x14ac:dyDescent="0.25">
      <c r="A6026" t="s">
        <v>5582</v>
      </c>
      <c r="B6026" t="s">
        <v>5583</v>
      </c>
      <c r="C6026" t="s">
        <v>34</v>
      </c>
      <c r="D6026" s="1">
        <v>45328.699178240742</v>
      </c>
      <c r="E6026" s="18" t="s">
        <v>11</v>
      </c>
      <c r="F6026" s="13" t="s">
        <v>16</v>
      </c>
      <c r="G6026" t="s">
        <v>14</v>
      </c>
      <c r="H6026">
        <v>0</v>
      </c>
      <c r="I6026" s="2"/>
      <c r="J6026" s="4">
        <v>0</v>
      </c>
      <c r="K6026" t="str">
        <f>IF((LEN(relatorio_Ananindeua[[#This Row],[CIF/CPF/CNPJ]])=14),relatorio_Ananindeua[[#This Row],[CIF/CPF/CNPJ]],relatorio_Ananindeua[[#This Row],[Coluna2]])</f>
        <v>42177589000148</v>
      </c>
      <c r="L6026" t="str">
        <f t="shared" si="94"/>
        <v>421******48</v>
      </c>
    </row>
    <row r="6027" spans="1:12" x14ac:dyDescent="0.25">
      <c r="A6027" t="s">
        <v>956</v>
      </c>
      <c r="B6027" t="s">
        <v>957</v>
      </c>
      <c r="C6027" t="s">
        <v>21</v>
      </c>
      <c r="D6027" s="1">
        <v>45328.699583333335</v>
      </c>
      <c r="E6027" s="18" t="s">
        <v>13</v>
      </c>
      <c r="F6027" s="13" t="s">
        <v>19</v>
      </c>
      <c r="G6027" t="s">
        <v>13496</v>
      </c>
      <c r="H6027">
        <v>0</v>
      </c>
      <c r="I6027" s="2"/>
      <c r="J6027" s="4">
        <v>5102.5</v>
      </c>
      <c r="K6027" t="str">
        <f>IF((LEN(relatorio_Ananindeua[[#This Row],[CIF/CPF/CNPJ]])=14),relatorio_Ananindeua[[#This Row],[CIF/CPF/CNPJ]],relatorio_Ananindeua[[#This Row],[Coluna2]])</f>
        <v>17454167000125</v>
      </c>
      <c r="L6027" t="str">
        <f t="shared" si="94"/>
        <v>174******25</v>
      </c>
    </row>
    <row r="6028" spans="1:12" x14ac:dyDescent="0.25">
      <c r="A6028" t="s">
        <v>956</v>
      </c>
      <c r="B6028" t="s">
        <v>957</v>
      </c>
      <c r="C6028" t="s">
        <v>21</v>
      </c>
      <c r="D6028" s="1">
        <v>45328.700532407405</v>
      </c>
      <c r="E6028" s="18" t="s">
        <v>13</v>
      </c>
      <c r="F6028" s="13" t="s">
        <v>19</v>
      </c>
      <c r="G6028" t="s">
        <v>13496</v>
      </c>
      <c r="H6028">
        <v>0</v>
      </c>
      <c r="I6028" s="2"/>
      <c r="J6028" s="4">
        <v>3000</v>
      </c>
      <c r="K6028" t="str">
        <f>IF((LEN(relatorio_Ananindeua[[#This Row],[CIF/CPF/CNPJ]])=14),relatorio_Ananindeua[[#This Row],[CIF/CPF/CNPJ]],relatorio_Ananindeua[[#This Row],[Coluna2]])</f>
        <v>17454167000125</v>
      </c>
      <c r="L6028" t="str">
        <f t="shared" si="94"/>
        <v>174******25</v>
      </c>
    </row>
    <row r="6029" spans="1:12" x14ac:dyDescent="0.25">
      <c r="A6029" t="s">
        <v>956</v>
      </c>
      <c r="B6029" t="s">
        <v>957</v>
      </c>
      <c r="C6029" t="s">
        <v>21</v>
      </c>
      <c r="D6029" s="1">
        <v>45328.703379629631</v>
      </c>
      <c r="E6029" s="18" t="s">
        <v>13</v>
      </c>
      <c r="F6029" s="13" t="s">
        <v>19</v>
      </c>
      <c r="G6029" t="s">
        <v>13496</v>
      </c>
      <c r="H6029">
        <v>0</v>
      </c>
      <c r="I6029" s="2"/>
      <c r="J6029" s="4">
        <v>22622.400000000001</v>
      </c>
      <c r="K6029" t="str">
        <f>IF((LEN(relatorio_Ananindeua[[#This Row],[CIF/CPF/CNPJ]])=14),relatorio_Ananindeua[[#This Row],[CIF/CPF/CNPJ]],relatorio_Ananindeua[[#This Row],[Coluna2]])</f>
        <v>17454167000125</v>
      </c>
      <c r="L6029" t="str">
        <f t="shared" si="94"/>
        <v>174******25</v>
      </c>
    </row>
    <row r="6030" spans="1:12" x14ac:dyDescent="0.25">
      <c r="A6030" t="s">
        <v>956</v>
      </c>
      <c r="B6030" t="s">
        <v>957</v>
      </c>
      <c r="C6030" t="s">
        <v>21</v>
      </c>
      <c r="D6030" s="1">
        <v>45328.705081018517</v>
      </c>
      <c r="E6030" s="18" t="s">
        <v>13</v>
      </c>
      <c r="F6030" s="13" t="s">
        <v>19</v>
      </c>
      <c r="G6030" t="s">
        <v>13496</v>
      </c>
      <c r="H6030">
        <v>0</v>
      </c>
      <c r="I6030" s="2"/>
      <c r="J6030" s="4">
        <v>4397.5200000000004</v>
      </c>
      <c r="K6030" t="str">
        <f>IF((LEN(relatorio_Ananindeua[[#This Row],[CIF/CPF/CNPJ]])=14),relatorio_Ananindeua[[#This Row],[CIF/CPF/CNPJ]],relatorio_Ananindeua[[#This Row],[Coluna2]])</f>
        <v>17454167000125</v>
      </c>
      <c r="L6030" t="str">
        <f t="shared" si="94"/>
        <v>174******25</v>
      </c>
    </row>
    <row r="6031" spans="1:12" x14ac:dyDescent="0.25">
      <c r="A6031" t="s">
        <v>956</v>
      </c>
      <c r="B6031" t="s">
        <v>957</v>
      </c>
      <c r="C6031" t="s">
        <v>21</v>
      </c>
      <c r="D6031" s="1">
        <v>45328.714733796296</v>
      </c>
      <c r="E6031" s="18" t="s">
        <v>13</v>
      </c>
      <c r="F6031" s="13" t="s">
        <v>19</v>
      </c>
      <c r="G6031" t="s">
        <v>13496</v>
      </c>
      <c r="H6031">
        <v>0</v>
      </c>
      <c r="I6031" s="2"/>
      <c r="J6031" s="4">
        <v>30770.97</v>
      </c>
      <c r="K6031" t="str">
        <f>IF((LEN(relatorio_Ananindeua[[#This Row],[CIF/CPF/CNPJ]])=14),relatorio_Ananindeua[[#This Row],[CIF/CPF/CNPJ]],relatorio_Ananindeua[[#This Row],[Coluna2]])</f>
        <v>17454167000125</v>
      </c>
      <c r="L6031" t="str">
        <f t="shared" si="94"/>
        <v>174******25</v>
      </c>
    </row>
    <row r="6032" spans="1:12" x14ac:dyDescent="0.25">
      <c r="A6032" t="s">
        <v>956</v>
      </c>
      <c r="B6032" t="s">
        <v>957</v>
      </c>
      <c r="C6032" t="s">
        <v>21</v>
      </c>
      <c r="D6032" s="1">
        <v>45328.735625000001</v>
      </c>
      <c r="E6032" s="18" t="s">
        <v>13</v>
      </c>
      <c r="F6032" s="13" t="s">
        <v>19</v>
      </c>
      <c r="G6032" t="s">
        <v>13496</v>
      </c>
      <c r="H6032">
        <v>0</v>
      </c>
      <c r="I6032" s="2"/>
      <c r="J6032" s="4">
        <v>315.22000000000003</v>
      </c>
      <c r="K6032" t="str">
        <f>IF((LEN(relatorio_Ananindeua[[#This Row],[CIF/CPF/CNPJ]])=14),relatorio_Ananindeua[[#This Row],[CIF/CPF/CNPJ]],relatorio_Ananindeua[[#This Row],[Coluna2]])</f>
        <v>17454167000125</v>
      </c>
      <c r="L6032" t="str">
        <f t="shared" si="94"/>
        <v>174******25</v>
      </c>
    </row>
    <row r="6033" spans="1:12" x14ac:dyDescent="0.25">
      <c r="A6033" t="s">
        <v>956</v>
      </c>
      <c r="B6033" t="s">
        <v>957</v>
      </c>
      <c r="C6033" t="s">
        <v>21</v>
      </c>
      <c r="D6033" s="1">
        <v>45328.775833333333</v>
      </c>
      <c r="E6033" s="18" t="s">
        <v>13</v>
      </c>
      <c r="F6033" s="13" t="s">
        <v>19</v>
      </c>
      <c r="G6033" t="s">
        <v>13496</v>
      </c>
      <c r="H6033">
        <v>0</v>
      </c>
      <c r="I6033" s="2"/>
      <c r="J6033" s="4">
        <v>5475</v>
      </c>
      <c r="K6033" t="str">
        <f>IF((LEN(relatorio_Ananindeua[[#This Row],[CIF/CPF/CNPJ]])=14),relatorio_Ananindeua[[#This Row],[CIF/CPF/CNPJ]],relatorio_Ananindeua[[#This Row],[Coluna2]])</f>
        <v>17454167000125</v>
      </c>
      <c r="L6033" t="str">
        <f t="shared" si="94"/>
        <v>174******25</v>
      </c>
    </row>
    <row r="6034" spans="1:12" x14ac:dyDescent="0.25">
      <c r="A6034" t="s">
        <v>7245</v>
      </c>
      <c r="B6034" t="s">
        <v>7246</v>
      </c>
      <c r="C6034" t="s">
        <v>34</v>
      </c>
      <c r="D6034" s="1">
        <v>45328.853576388887</v>
      </c>
      <c r="E6034" s="18" t="s">
        <v>11</v>
      </c>
      <c r="F6034" s="13" t="s">
        <v>16</v>
      </c>
      <c r="G6034" t="s">
        <v>13496</v>
      </c>
      <c r="H6034">
        <v>0</v>
      </c>
      <c r="I6034" s="2"/>
      <c r="J6034" s="4">
        <v>0</v>
      </c>
      <c r="K6034" t="str">
        <f>IF((LEN(relatorio_Ananindeua[[#This Row],[CIF/CPF/CNPJ]])=14),relatorio_Ananindeua[[#This Row],[CIF/CPF/CNPJ]],relatorio_Ananindeua[[#This Row],[Coluna2]])</f>
        <v>47039413000143</v>
      </c>
      <c r="L6034" t="str">
        <f t="shared" ref="L6034:L6097" si="95">_xlfn.CONCAT(LEFT(A6034,3),REPT("*",6),RIGHT(A6034,2))</f>
        <v>470******43</v>
      </c>
    </row>
    <row r="6035" spans="1:12" x14ac:dyDescent="0.25">
      <c r="A6035" t="s">
        <v>6410</v>
      </c>
      <c r="B6035" t="s">
        <v>6411</v>
      </c>
      <c r="C6035" t="s">
        <v>34</v>
      </c>
      <c r="D6035" s="1">
        <v>45328.869027777779</v>
      </c>
      <c r="E6035" s="18" t="s">
        <v>11</v>
      </c>
      <c r="F6035" s="13" t="s">
        <v>16</v>
      </c>
      <c r="G6035" t="s">
        <v>13496</v>
      </c>
      <c r="H6035">
        <v>0</v>
      </c>
      <c r="I6035" s="2"/>
      <c r="J6035" s="4">
        <v>0</v>
      </c>
      <c r="K6035" t="str">
        <f>IF((LEN(relatorio_Ananindeua[[#This Row],[CIF/CPF/CNPJ]])=14),relatorio_Ananindeua[[#This Row],[CIF/CPF/CNPJ]],relatorio_Ananindeua[[#This Row],[Coluna2]])</f>
        <v>44818233000171</v>
      </c>
      <c r="L6035" t="str">
        <f t="shared" si="95"/>
        <v>448******71</v>
      </c>
    </row>
    <row r="6036" spans="1:12" x14ac:dyDescent="0.25">
      <c r="A6036" t="s">
        <v>6904</v>
      </c>
      <c r="B6036" t="s">
        <v>6905</v>
      </c>
      <c r="C6036" t="s">
        <v>20</v>
      </c>
      <c r="D6036" s="1">
        <v>45329</v>
      </c>
      <c r="E6036" s="18" t="s">
        <v>13</v>
      </c>
      <c r="F6036" s="13" t="s">
        <v>19</v>
      </c>
      <c r="G6036" t="s">
        <v>13496</v>
      </c>
      <c r="H6036">
        <v>0</v>
      </c>
      <c r="I6036" s="2"/>
      <c r="J6036" s="4">
        <v>14</v>
      </c>
      <c r="K6036" t="str">
        <f>IF((LEN(relatorio_Ananindeua[[#This Row],[CIF/CPF/CNPJ]])=14),relatorio_Ananindeua[[#This Row],[CIF/CPF/CNPJ]],relatorio_Ananindeua[[#This Row],[Coluna2]])</f>
        <v>46201083002393</v>
      </c>
      <c r="L6036" t="str">
        <f t="shared" si="95"/>
        <v>462******93</v>
      </c>
    </row>
    <row r="6037" spans="1:12" x14ac:dyDescent="0.25">
      <c r="A6037" t="s">
        <v>13467</v>
      </c>
      <c r="B6037" t="s">
        <v>13466</v>
      </c>
      <c r="C6037" t="s">
        <v>21</v>
      </c>
      <c r="D6037" s="1">
        <v>45329</v>
      </c>
      <c r="E6037" s="18" t="s">
        <v>13</v>
      </c>
      <c r="F6037" s="13" t="s">
        <v>19</v>
      </c>
      <c r="G6037" t="s">
        <v>13496</v>
      </c>
      <c r="H6037">
        <v>0</v>
      </c>
      <c r="I6037" s="2"/>
      <c r="J6037" s="4">
        <v>1662.95</v>
      </c>
      <c r="K6037" t="str">
        <f>IF((LEN(relatorio_Ananindeua[[#This Row],[CIF/CPF/CNPJ]])=14),relatorio_Ananindeua[[#This Row],[CIF/CPF/CNPJ]],relatorio_Ananindeua[[#This Row],[Coluna2]])</f>
        <v>60975737005978</v>
      </c>
      <c r="L6037" t="str">
        <f t="shared" si="95"/>
        <v>609******78</v>
      </c>
    </row>
    <row r="6038" spans="1:12" x14ac:dyDescent="0.25">
      <c r="A6038" t="s">
        <v>13482</v>
      </c>
      <c r="B6038" t="s">
        <v>13481</v>
      </c>
      <c r="C6038" t="s">
        <v>21</v>
      </c>
      <c r="D6038" s="1">
        <v>45329</v>
      </c>
      <c r="E6038" s="18" t="s">
        <v>13</v>
      </c>
      <c r="F6038" s="13" t="s">
        <v>19</v>
      </c>
      <c r="G6038" t="s">
        <v>13496</v>
      </c>
      <c r="H6038">
        <v>0</v>
      </c>
      <c r="I6038" s="2"/>
      <c r="J6038" s="4">
        <v>39.450000000000003</v>
      </c>
      <c r="K6038" t="str">
        <f>IF((LEN(relatorio_Ananindeua[[#This Row],[CIF/CPF/CNPJ]])=14),relatorio_Ananindeua[[#This Row],[CIF/CPF/CNPJ]],relatorio_Ananindeua[[#This Row],[Coluna2]])</f>
        <v>83367326007000</v>
      </c>
      <c r="L6038" t="str">
        <f t="shared" si="95"/>
        <v>833******00</v>
      </c>
    </row>
    <row r="6039" spans="1:12" x14ac:dyDescent="0.25">
      <c r="A6039" t="s">
        <v>13483</v>
      </c>
      <c r="B6039" t="s">
        <v>13481</v>
      </c>
      <c r="C6039" t="s">
        <v>21</v>
      </c>
      <c r="D6039" s="1">
        <v>45329</v>
      </c>
      <c r="E6039" s="18" t="s">
        <v>13</v>
      </c>
      <c r="F6039" s="13" t="s">
        <v>19</v>
      </c>
      <c r="G6039" t="s">
        <v>13496</v>
      </c>
      <c r="H6039">
        <v>0</v>
      </c>
      <c r="I6039" s="2"/>
      <c r="J6039" s="4">
        <v>35.85</v>
      </c>
      <c r="K6039" t="str">
        <f>IF((LEN(relatorio_Ananindeua[[#This Row],[CIF/CPF/CNPJ]])=14),relatorio_Ananindeua[[#This Row],[CIF/CPF/CNPJ]],relatorio_Ananindeua[[#This Row],[Coluna2]])</f>
        <v>83367326011547</v>
      </c>
      <c r="L6039" t="str">
        <f t="shared" si="95"/>
        <v>833******47</v>
      </c>
    </row>
    <row r="6040" spans="1:12" x14ac:dyDescent="0.25">
      <c r="A6040" t="s">
        <v>11506</v>
      </c>
      <c r="B6040" t="s">
        <v>11507</v>
      </c>
      <c r="C6040" t="s">
        <v>32</v>
      </c>
      <c r="D6040" s="1">
        <v>45329.045370370368</v>
      </c>
      <c r="E6040" s="18" t="s">
        <v>13</v>
      </c>
      <c r="F6040" s="13" t="s">
        <v>16</v>
      </c>
      <c r="G6040" t="s">
        <v>14</v>
      </c>
      <c r="H6040">
        <v>0</v>
      </c>
      <c r="I6040" s="2"/>
      <c r="J6040" s="4">
        <v>0</v>
      </c>
      <c r="K6040" t="str">
        <f>IF((LEN(relatorio_Ananindeua[[#This Row],[CIF/CPF/CNPJ]])=14),relatorio_Ananindeua[[#This Row],[CIF/CPF/CNPJ]],relatorio_Ananindeua[[#This Row],[Coluna2]])</f>
        <v>53830762000181</v>
      </c>
      <c r="L6040" t="str">
        <f t="shared" si="95"/>
        <v>538******81</v>
      </c>
    </row>
    <row r="6041" spans="1:12" x14ac:dyDescent="0.25">
      <c r="A6041" t="s">
        <v>7082</v>
      </c>
      <c r="B6041" t="s">
        <v>7083</v>
      </c>
      <c r="C6041" t="s">
        <v>34</v>
      </c>
      <c r="D6041" s="1">
        <v>45329.045381944445</v>
      </c>
      <c r="E6041" s="18" t="s">
        <v>13</v>
      </c>
      <c r="F6041" s="13" t="s">
        <v>16</v>
      </c>
      <c r="G6041" t="s">
        <v>14</v>
      </c>
      <c r="H6041">
        <v>0</v>
      </c>
      <c r="I6041" s="2"/>
      <c r="J6041" s="4">
        <v>0</v>
      </c>
      <c r="K6041" t="str">
        <f>IF((LEN(relatorio_Ananindeua[[#This Row],[CIF/CPF/CNPJ]])=14),relatorio_Ananindeua[[#This Row],[CIF/CPF/CNPJ]],relatorio_Ananindeua[[#This Row],[Coluna2]])</f>
        <v>46577700000144</v>
      </c>
      <c r="L6041" t="str">
        <f t="shared" si="95"/>
        <v>465******44</v>
      </c>
    </row>
    <row r="6042" spans="1:12" x14ac:dyDescent="0.25">
      <c r="A6042" t="s">
        <v>11470</v>
      </c>
      <c r="B6042" t="s">
        <v>11471</v>
      </c>
      <c r="C6042" t="s">
        <v>32</v>
      </c>
      <c r="D6042" s="1">
        <v>45329.052268518521</v>
      </c>
      <c r="E6042" s="18" t="s">
        <v>13</v>
      </c>
      <c r="F6042" s="13" t="s">
        <v>16</v>
      </c>
      <c r="G6042" t="s">
        <v>14</v>
      </c>
      <c r="H6042">
        <v>0</v>
      </c>
      <c r="I6042" s="2"/>
      <c r="J6042" s="4">
        <v>0</v>
      </c>
      <c r="K6042" t="str">
        <f>IF((LEN(relatorio_Ananindeua[[#This Row],[CIF/CPF/CNPJ]])=14),relatorio_Ananindeua[[#This Row],[CIF/CPF/CNPJ]],relatorio_Ananindeua[[#This Row],[Coluna2]])</f>
        <v>53821358000141</v>
      </c>
      <c r="L6042" t="str">
        <f t="shared" si="95"/>
        <v>538******41</v>
      </c>
    </row>
    <row r="6043" spans="1:12" x14ac:dyDescent="0.25">
      <c r="A6043" t="s">
        <v>11504</v>
      </c>
      <c r="B6043" t="s">
        <v>11505</v>
      </c>
      <c r="C6043" t="s">
        <v>32</v>
      </c>
      <c r="D6043" s="1">
        <v>45329.052361111113</v>
      </c>
      <c r="E6043" s="18" t="s">
        <v>13</v>
      </c>
      <c r="F6043" s="13" t="s">
        <v>16</v>
      </c>
      <c r="G6043" t="s">
        <v>14</v>
      </c>
      <c r="H6043">
        <v>0</v>
      </c>
      <c r="I6043" s="2"/>
      <c r="J6043" s="4">
        <v>0</v>
      </c>
      <c r="K6043" t="str">
        <f>IF((LEN(relatorio_Ananindeua[[#This Row],[CIF/CPF/CNPJ]])=14),relatorio_Ananindeua[[#This Row],[CIF/CPF/CNPJ]],relatorio_Ananindeua[[#This Row],[Coluna2]])</f>
        <v>53830249000190</v>
      </c>
      <c r="L6043" t="str">
        <f t="shared" si="95"/>
        <v>538******90</v>
      </c>
    </row>
    <row r="6044" spans="1:12" x14ac:dyDescent="0.25">
      <c r="A6044" t="s">
        <v>11510</v>
      </c>
      <c r="B6044" t="s">
        <v>11511</v>
      </c>
      <c r="C6044" t="s">
        <v>32</v>
      </c>
      <c r="D6044" s="1">
        <v>45329.052372685182</v>
      </c>
      <c r="E6044" s="18" t="s">
        <v>13</v>
      </c>
      <c r="F6044" s="13" t="s">
        <v>16</v>
      </c>
      <c r="G6044" t="s">
        <v>14</v>
      </c>
      <c r="H6044">
        <v>0</v>
      </c>
      <c r="I6044" s="2"/>
      <c r="J6044" s="4">
        <v>0</v>
      </c>
      <c r="K6044" t="str">
        <f>IF((LEN(relatorio_Ananindeua[[#This Row],[CIF/CPF/CNPJ]])=14),relatorio_Ananindeua[[#This Row],[CIF/CPF/CNPJ]],relatorio_Ananindeua[[#This Row],[Coluna2]])</f>
        <v>53831356000133</v>
      </c>
      <c r="L6044" t="str">
        <f t="shared" si="95"/>
        <v>538******33</v>
      </c>
    </row>
    <row r="6045" spans="1:12" x14ac:dyDescent="0.25">
      <c r="A6045" t="s">
        <v>11474</v>
      </c>
      <c r="B6045" t="s">
        <v>11475</v>
      </c>
      <c r="C6045" t="s">
        <v>32</v>
      </c>
      <c r="D6045" s="1">
        <v>45329.059270833335</v>
      </c>
      <c r="E6045" s="18" t="s">
        <v>13</v>
      </c>
      <c r="F6045" s="13" t="s">
        <v>16</v>
      </c>
      <c r="G6045" t="s">
        <v>14</v>
      </c>
      <c r="H6045">
        <v>0</v>
      </c>
      <c r="I6045" s="2"/>
      <c r="J6045" s="4">
        <v>0</v>
      </c>
      <c r="K6045" t="str">
        <f>IF((LEN(relatorio_Ananindeua[[#This Row],[CIF/CPF/CNPJ]])=14),relatorio_Ananindeua[[#This Row],[CIF/CPF/CNPJ]],relatorio_Ananindeua[[#This Row],[Coluna2]])</f>
        <v>53822517000122</v>
      </c>
      <c r="L6045" t="str">
        <f t="shared" si="95"/>
        <v>538******22</v>
      </c>
    </row>
    <row r="6046" spans="1:12" x14ac:dyDescent="0.25">
      <c r="A6046" t="s">
        <v>11498</v>
      </c>
      <c r="B6046" t="s">
        <v>11499</v>
      </c>
      <c r="C6046" t="s">
        <v>32</v>
      </c>
      <c r="D6046" s="1">
        <v>45329.059270833335</v>
      </c>
      <c r="E6046" s="18" t="s">
        <v>13</v>
      </c>
      <c r="F6046" s="13" t="s">
        <v>16</v>
      </c>
      <c r="G6046" t="s">
        <v>14</v>
      </c>
      <c r="H6046">
        <v>0</v>
      </c>
      <c r="I6046" s="2"/>
      <c r="J6046" s="4">
        <v>0</v>
      </c>
      <c r="K6046" t="str">
        <f>IF((LEN(relatorio_Ananindeua[[#This Row],[CIF/CPF/CNPJ]])=14),relatorio_Ananindeua[[#This Row],[CIF/CPF/CNPJ]],relatorio_Ananindeua[[#This Row],[Coluna2]])</f>
        <v>53829035000102</v>
      </c>
      <c r="L6046" t="str">
        <f t="shared" si="95"/>
        <v>538******02</v>
      </c>
    </row>
    <row r="6047" spans="1:12" x14ac:dyDescent="0.25">
      <c r="A6047" t="s">
        <v>11466</v>
      </c>
      <c r="B6047" t="s">
        <v>11467</v>
      </c>
      <c r="C6047" t="s">
        <v>32</v>
      </c>
      <c r="D6047" s="1">
        <v>45329.059340277781</v>
      </c>
      <c r="E6047" s="18" t="s">
        <v>13</v>
      </c>
      <c r="F6047" s="13" t="s">
        <v>16</v>
      </c>
      <c r="G6047" t="s">
        <v>14</v>
      </c>
      <c r="H6047">
        <v>0</v>
      </c>
      <c r="I6047" s="2"/>
      <c r="J6047" s="4">
        <v>0</v>
      </c>
      <c r="K6047" t="str">
        <f>IF((LEN(relatorio_Ananindeua[[#This Row],[CIF/CPF/CNPJ]])=14),relatorio_Ananindeua[[#This Row],[CIF/CPF/CNPJ]],relatorio_Ananindeua[[#This Row],[Coluna2]])</f>
        <v>53820974000188</v>
      </c>
      <c r="L6047" t="str">
        <f t="shared" si="95"/>
        <v>538******88</v>
      </c>
    </row>
    <row r="6048" spans="1:12" x14ac:dyDescent="0.25">
      <c r="A6048" t="s">
        <v>4733</v>
      </c>
      <c r="B6048" t="s">
        <v>4734</v>
      </c>
      <c r="C6048" t="s">
        <v>34</v>
      </c>
      <c r="D6048" s="1">
        <v>45329.059374999997</v>
      </c>
      <c r="E6048" s="18" t="s">
        <v>13</v>
      </c>
      <c r="F6048" s="13" t="s">
        <v>16</v>
      </c>
      <c r="G6048" t="s">
        <v>14</v>
      </c>
      <c r="H6048">
        <v>0</v>
      </c>
      <c r="I6048" s="2"/>
      <c r="J6048" s="4">
        <v>0</v>
      </c>
      <c r="K6048" t="str">
        <f>IF((LEN(relatorio_Ananindeua[[#This Row],[CIF/CPF/CNPJ]])=14),relatorio_Ananindeua[[#This Row],[CIF/CPF/CNPJ]],relatorio_Ananindeua[[#This Row],[Coluna2]])</f>
        <v>39307518000108</v>
      </c>
      <c r="L6048" t="str">
        <f t="shared" si="95"/>
        <v>393******08</v>
      </c>
    </row>
    <row r="6049" spans="1:12" x14ac:dyDescent="0.25">
      <c r="A6049" t="s">
        <v>7682</v>
      </c>
      <c r="B6049" t="s">
        <v>7683</v>
      </c>
      <c r="C6049" t="s">
        <v>34</v>
      </c>
      <c r="D6049" s="1">
        <v>45329.066203703704</v>
      </c>
      <c r="E6049" s="18" t="s">
        <v>13</v>
      </c>
      <c r="F6049" s="13" t="s">
        <v>16</v>
      </c>
      <c r="G6049" t="s">
        <v>14</v>
      </c>
      <c r="H6049">
        <v>0</v>
      </c>
      <c r="I6049" s="2"/>
      <c r="J6049" s="4">
        <v>0</v>
      </c>
      <c r="K6049" t="str">
        <f>IF((LEN(relatorio_Ananindeua[[#This Row],[CIF/CPF/CNPJ]])=14),relatorio_Ananindeua[[#This Row],[CIF/CPF/CNPJ]],relatorio_Ananindeua[[#This Row],[Coluna2]])</f>
        <v>48184186000102</v>
      </c>
      <c r="L6049" t="str">
        <f t="shared" si="95"/>
        <v>481******02</v>
      </c>
    </row>
    <row r="6050" spans="1:12" x14ac:dyDescent="0.25">
      <c r="A6050" t="s">
        <v>11490</v>
      </c>
      <c r="B6050" t="s">
        <v>11491</v>
      </c>
      <c r="C6050" t="s">
        <v>32</v>
      </c>
      <c r="D6050" s="1">
        <v>45329.073101851849</v>
      </c>
      <c r="E6050" s="18" t="s">
        <v>13</v>
      </c>
      <c r="F6050" s="13" t="s">
        <v>16</v>
      </c>
      <c r="G6050" t="s">
        <v>14</v>
      </c>
      <c r="H6050">
        <v>0</v>
      </c>
      <c r="I6050" s="2"/>
      <c r="J6050" s="4">
        <v>0</v>
      </c>
      <c r="K6050" t="str">
        <f>IF((LEN(relatorio_Ananindeua[[#This Row],[CIF/CPF/CNPJ]])=14),relatorio_Ananindeua[[#This Row],[CIF/CPF/CNPJ]],relatorio_Ananindeua[[#This Row],[Coluna2]])</f>
        <v>53827027000119</v>
      </c>
      <c r="L6050" t="str">
        <f t="shared" si="95"/>
        <v>538******19</v>
      </c>
    </row>
    <row r="6051" spans="1:12" x14ac:dyDescent="0.25">
      <c r="A6051" t="s">
        <v>11452</v>
      </c>
      <c r="B6051" t="s">
        <v>11453</v>
      </c>
      <c r="C6051" t="s">
        <v>32</v>
      </c>
      <c r="D6051" s="1">
        <v>45329.080069444448</v>
      </c>
      <c r="E6051" s="18" t="s">
        <v>13</v>
      </c>
      <c r="F6051" s="13" t="s">
        <v>16</v>
      </c>
      <c r="G6051" t="s">
        <v>14</v>
      </c>
      <c r="H6051">
        <v>0</v>
      </c>
      <c r="I6051" s="2"/>
      <c r="J6051" s="4">
        <v>0</v>
      </c>
      <c r="K6051" t="str">
        <f>IF((LEN(relatorio_Ananindeua[[#This Row],[CIF/CPF/CNPJ]])=14),relatorio_Ananindeua[[#This Row],[CIF/CPF/CNPJ]],relatorio_Ananindeua[[#This Row],[Coluna2]])</f>
        <v>53812422000128</v>
      </c>
      <c r="L6051" t="str">
        <f t="shared" si="95"/>
        <v>538******28</v>
      </c>
    </row>
    <row r="6052" spans="1:12" x14ac:dyDescent="0.25">
      <c r="A6052" t="s">
        <v>11486</v>
      </c>
      <c r="B6052" t="s">
        <v>11487</v>
      </c>
      <c r="C6052" t="s">
        <v>32</v>
      </c>
      <c r="D6052" s="1">
        <v>45329.080138888887</v>
      </c>
      <c r="E6052" s="18" t="s">
        <v>13</v>
      </c>
      <c r="F6052" s="13" t="s">
        <v>16</v>
      </c>
      <c r="G6052" t="s">
        <v>14</v>
      </c>
      <c r="H6052">
        <v>0</v>
      </c>
      <c r="I6052" s="2"/>
      <c r="J6052" s="4">
        <v>0</v>
      </c>
      <c r="K6052" t="str">
        <f>IF((LEN(relatorio_Ananindeua[[#This Row],[CIF/CPF/CNPJ]])=14),relatorio_Ananindeua[[#This Row],[CIF/CPF/CNPJ]],relatorio_Ananindeua[[#This Row],[Coluna2]])</f>
        <v>53826781000134</v>
      </c>
      <c r="L6052" t="str">
        <f t="shared" si="95"/>
        <v>538******34</v>
      </c>
    </row>
    <row r="6053" spans="1:12" x14ac:dyDescent="0.25">
      <c r="A6053" t="s">
        <v>6517</v>
      </c>
      <c r="B6053" t="s">
        <v>6518</v>
      </c>
      <c r="C6053" t="s">
        <v>34</v>
      </c>
      <c r="D6053" s="1">
        <v>45329.080150462964</v>
      </c>
      <c r="E6053" s="18" t="s">
        <v>13</v>
      </c>
      <c r="F6053" s="13" t="s">
        <v>16</v>
      </c>
      <c r="G6053" t="s">
        <v>14</v>
      </c>
      <c r="H6053">
        <v>0</v>
      </c>
      <c r="I6053" s="2"/>
      <c r="J6053" s="4">
        <v>0</v>
      </c>
      <c r="K6053" t="str">
        <f>IF((LEN(relatorio_Ananindeua[[#This Row],[CIF/CPF/CNPJ]])=14),relatorio_Ananindeua[[#This Row],[CIF/CPF/CNPJ]],relatorio_Ananindeua[[#This Row],[Coluna2]])</f>
        <v>45169271000103</v>
      </c>
      <c r="L6053" t="str">
        <f t="shared" si="95"/>
        <v>451******03</v>
      </c>
    </row>
    <row r="6054" spans="1:12" x14ac:dyDescent="0.25">
      <c r="A6054" t="s">
        <v>11492</v>
      </c>
      <c r="B6054" t="s">
        <v>11493</v>
      </c>
      <c r="C6054" t="s">
        <v>32</v>
      </c>
      <c r="D6054" s="1">
        <v>45329.08016203704</v>
      </c>
      <c r="E6054" s="18" t="s">
        <v>13</v>
      </c>
      <c r="F6054" s="13" t="s">
        <v>16</v>
      </c>
      <c r="G6054" t="s">
        <v>14</v>
      </c>
      <c r="H6054">
        <v>0</v>
      </c>
      <c r="I6054" s="2"/>
      <c r="J6054" s="4">
        <v>0</v>
      </c>
      <c r="K6054" t="str">
        <f>IF((LEN(relatorio_Ananindeua[[#This Row],[CIF/CPF/CNPJ]])=14),relatorio_Ananindeua[[#This Row],[CIF/CPF/CNPJ]],relatorio_Ananindeua[[#This Row],[Coluna2]])</f>
        <v>53827074000162</v>
      </c>
      <c r="L6054" t="str">
        <f t="shared" si="95"/>
        <v>538******62</v>
      </c>
    </row>
    <row r="6055" spans="1:12" x14ac:dyDescent="0.25">
      <c r="A6055" t="s">
        <v>11512</v>
      </c>
      <c r="B6055" t="s">
        <v>11513</v>
      </c>
      <c r="C6055" t="s">
        <v>32</v>
      </c>
      <c r="D6055" s="1">
        <v>45329.281643518516</v>
      </c>
      <c r="E6055" s="18" t="s">
        <v>13</v>
      </c>
      <c r="F6055" s="13" t="s">
        <v>16</v>
      </c>
      <c r="G6055" t="s">
        <v>14</v>
      </c>
      <c r="H6055">
        <v>0</v>
      </c>
      <c r="I6055" s="2"/>
      <c r="J6055" s="4">
        <v>0</v>
      </c>
      <c r="K6055" t="str">
        <f>IF((LEN(relatorio_Ananindeua[[#This Row],[CIF/CPF/CNPJ]])=14),relatorio_Ananindeua[[#This Row],[CIF/CPF/CNPJ]],relatorio_Ananindeua[[#This Row],[Coluna2]])</f>
        <v>53831393000141</v>
      </c>
      <c r="L6055" t="str">
        <f t="shared" si="95"/>
        <v>538******41</v>
      </c>
    </row>
    <row r="6056" spans="1:12" x14ac:dyDescent="0.25">
      <c r="A6056" t="s">
        <v>1215</v>
      </c>
      <c r="B6056" t="s">
        <v>1216</v>
      </c>
      <c r="C6056" t="s">
        <v>34</v>
      </c>
      <c r="D6056" s="1">
        <v>45329.281655092593</v>
      </c>
      <c r="E6056" s="18" t="s">
        <v>13</v>
      </c>
      <c r="F6056" s="13" t="s">
        <v>16</v>
      </c>
      <c r="G6056" t="s">
        <v>14</v>
      </c>
      <c r="H6056">
        <v>0</v>
      </c>
      <c r="I6056" s="2"/>
      <c r="J6056" s="4">
        <v>0</v>
      </c>
      <c r="K6056" t="str">
        <f>IF((LEN(relatorio_Ananindeua[[#This Row],[CIF/CPF/CNPJ]])=14),relatorio_Ananindeua[[#This Row],[CIF/CPF/CNPJ]],relatorio_Ananindeua[[#This Row],[Coluna2]])</f>
        <v>19581953000119</v>
      </c>
      <c r="L6056" t="str">
        <f t="shared" si="95"/>
        <v>195******19</v>
      </c>
    </row>
    <row r="6057" spans="1:12" x14ac:dyDescent="0.25">
      <c r="A6057" t="s">
        <v>11468</v>
      </c>
      <c r="B6057" t="s">
        <v>11469</v>
      </c>
      <c r="C6057" t="s">
        <v>32</v>
      </c>
      <c r="D6057" s="1">
        <v>45329.281793981485</v>
      </c>
      <c r="E6057" s="18" t="s">
        <v>13</v>
      </c>
      <c r="F6057" s="13" t="s">
        <v>16</v>
      </c>
      <c r="G6057" t="s">
        <v>14</v>
      </c>
      <c r="H6057">
        <v>0</v>
      </c>
      <c r="I6057" s="2"/>
      <c r="J6057" s="4">
        <v>0</v>
      </c>
      <c r="K6057" t="str">
        <f>IF((LEN(relatorio_Ananindeua[[#This Row],[CIF/CPF/CNPJ]])=14),relatorio_Ananindeua[[#This Row],[CIF/CPF/CNPJ]],relatorio_Ananindeua[[#This Row],[Coluna2]])</f>
        <v>53821345000172</v>
      </c>
      <c r="L6057" t="str">
        <f t="shared" si="95"/>
        <v>538******72</v>
      </c>
    </row>
    <row r="6058" spans="1:12" x14ac:dyDescent="0.25">
      <c r="A6058" t="s">
        <v>11462</v>
      </c>
      <c r="B6058" t="s">
        <v>11463</v>
      </c>
      <c r="C6058" t="s">
        <v>32</v>
      </c>
      <c r="D6058" s="1">
        <v>45329.28837962963</v>
      </c>
      <c r="E6058" s="18" t="s">
        <v>13</v>
      </c>
      <c r="F6058" s="13" t="s">
        <v>16</v>
      </c>
      <c r="G6058" t="s">
        <v>14</v>
      </c>
      <c r="H6058">
        <v>0</v>
      </c>
      <c r="I6058" s="2"/>
      <c r="J6058" s="4">
        <v>0</v>
      </c>
      <c r="K6058" t="str">
        <f>IF((LEN(relatorio_Ananindeua[[#This Row],[CIF/CPF/CNPJ]])=14),relatorio_Ananindeua[[#This Row],[CIF/CPF/CNPJ]],relatorio_Ananindeua[[#This Row],[Coluna2]])</f>
        <v>53818630000134</v>
      </c>
      <c r="L6058" t="str">
        <f t="shared" si="95"/>
        <v>538******34</v>
      </c>
    </row>
    <row r="6059" spans="1:12" x14ac:dyDescent="0.25">
      <c r="A6059" t="s">
        <v>11508</v>
      </c>
      <c r="B6059" t="s">
        <v>11509</v>
      </c>
      <c r="C6059" t="s">
        <v>32</v>
      </c>
      <c r="D6059" s="1">
        <v>45329.288460648146</v>
      </c>
      <c r="E6059" s="18" t="s">
        <v>13</v>
      </c>
      <c r="F6059" s="13" t="s">
        <v>16</v>
      </c>
      <c r="G6059" t="s">
        <v>14</v>
      </c>
      <c r="H6059">
        <v>0</v>
      </c>
      <c r="I6059" s="2"/>
      <c r="J6059" s="4">
        <v>0</v>
      </c>
      <c r="K6059" t="str">
        <f>IF((LEN(relatorio_Ananindeua[[#This Row],[CIF/CPF/CNPJ]])=14),relatorio_Ananindeua[[#This Row],[CIF/CPF/CNPJ]],relatorio_Ananindeua[[#This Row],[Coluna2]])</f>
        <v>53831273000144</v>
      </c>
      <c r="L6059" t="str">
        <f t="shared" si="95"/>
        <v>538******44</v>
      </c>
    </row>
    <row r="6060" spans="1:12" x14ac:dyDescent="0.25">
      <c r="A6060" t="s">
        <v>11472</v>
      </c>
      <c r="B6060" t="s">
        <v>11473</v>
      </c>
      <c r="C6060" t="s">
        <v>32</v>
      </c>
      <c r="D6060" s="1">
        <v>45329.295381944445</v>
      </c>
      <c r="E6060" s="18" t="s">
        <v>13</v>
      </c>
      <c r="F6060" s="13" t="s">
        <v>16</v>
      </c>
      <c r="G6060" t="s">
        <v>14</v>
      </c>
      <c r="H6060">
        <v>0</v>
      </c>
      <c r="I6060" s="2"/>
      <c r="J6060" s="4">
        <v>0</v>
      </c>
      <c r="K6060" t="str">
        <f>IF((LEN(relatorio_Ananindeua[[#This Row],[CIF/CPF/CNPJ]])=14),relatorio_Ananindeua[[#This Row],[CIF/CPF/CNPJ]],relatorio_Ananindeua[[#This Row],[Coluna2]])</f>
        <v>53822454000104</v>
      </c>
      <c r="L6060" t="str">
        <f t="shared" si="95"/>
        <v>538******04</v>
      </c>
    </row>
    <row r="6061" spans="1:12" x14ac:dyDescent="0.25">
      <c r="A6061" t="s">
        <v>11476</v>
      </c>
      <c r="B6061" t="s">
        <v>11477</v>
      </c>
      <c r="C6061" t="s">
        <v>32</v>
      </c>
      <c r="D6061" s="1">
        <v>45329.295393518521</v>
      </c>
      <c r="E6061" s="18" t="s">
        <v>13</v>
      </c>
      <c r="F6061" s="13" t="s">
        <v>16</v>
      </c>
      <c r="G6061" t="s">
        <v>14</v>
      </c>
      <c r="H6061">
        <v>0</v>
      </c>
      <c r="I6061" s="2"/>
      <c r="J6061" s="4">
        <v>0</v>
      </c>
      <c r="K6061" t="str">
        <f>IF((LEN(relatorio_Ananindeua[[#This Row],[CIF/CPF/CNPJ]])=14),relatorio_Ananindeua[[#This Row],[CIF/CPF/CNPJ]],relatorio_Ananindeua[[#This Row],[Coluna2]])</f>
        <v>53822660000114</v>
      </c>
      <c r="L6061" t="str">
        <f t="shared" si="95"/>
        <v>538******14</v>
      </c>
    </row>
    <row r="6062" spans="1:12" x14ac:dyDescent="0.25">
      <c r="A6062" t="s">
        <v>11480</v>
      </c>
      <c r="B6062" t="s">
        <v>11481</v>
      </c>
      <c r="C6062" t="s">
        <v>32</v>
      </c>
      <c r="D6062" s="1">
        <v>45329.295405092591</v>
      </c>
      <c r="E6062" s="18" t="s">
        <v>13</v>
      </c>
      <c r="F6062" s="13" t="s">
        <v>16</v>
      </c>
      <c r="G6062" t="s">
        <v>14</v>
      </c>
      <c r="H6062">
        <v>0</v>
      </c>
      <c r="I6062" s="2"/>
      <c r="J6062" s="4">
        <v>0</v>
      </c>
      <c r="K6062" t="str">
        <f>IF((LEN(relatorio_Ananindeua[[#This Row],[CIF/CPF/CNPJ]])=14),relatorio_Ananindeua[[#This Row],[CIF/CPF/CNPJ]],relatorio_Ananindeua[[#This Row],[Coluna2]])</f>
        <v>53824805000116</v>
      </c>
      <c r="L6062" t="str">
        <f t="shared" si="95"/>
        <v>538******16</v>
      </c>
    </row>
    <row r="6063" spans="1:12" x14ac:dyDescent="0.25">
      <c r="A6063" t="s">
        <v>11484</v>
      </c>
      <c r="B6063" t="s">
        <v>11485</v>
      </c>
      <c r="C6063" t="s">
        <v>32</v>
      </c>
      <c r="D6063" s="1">
        <v>45329.295451388891</v>
      </c>
      <c r="E6063" s="18" t="s">
        <v>13</v>
      </c>
      <c r="F6063" s="13" t="s">
        <v>16</v>
      </c>
      <c r="G6063" t="s">
        <v>14</v>
      </c>
      <c r="H6063">
        <v>0</v>
      </c>
      <c r="I6063" s="2"/>
      <c r="J6063" s="4">
        <v>0</v>
      </c>
      <c r="K6063" t="str">
        <f>IF((LEN(relatorio_Ananindeua[[#This Row],[CIF/CPF/CNPJ]])=14),relatorio_Ananindeua[[#This Row],[CIF/CPF/CNPJ]],relatorio_Ananindeua[[#This Row],[Coluna2]])</f>
        <v>53826729000188</v>
      </c>
      <c r="L6063" t="str">
        <f t="shared" si="95"/>
        <v>538******88</v>
      </c>
    </row>
    <row r="6064" spans="1:12" x14ac:dyDescent="0.25">
      <c r="A6064" t="s">
        <v>11488</v>
      </c>
      <c r="B6064" t="s">
        <v>11489</v>
      </c>
      <c r="C6064" t="s">
        <v>32</v>
      </c>
      <c r="D6064" s="1">
        <v>45329.295451388891</v>
      </c>
      <c r="E6064" s="18" t="s">
        <v>13</v>
      </c>
      <c r="F6064" s="13" t="s">
        <v>16</v>
      </c>
      <c r="G6064" t="s">
        <v>14</v>
      </c>
      <c r="H6064">
        <v>0</v>
      </c>
      <c r="I6064" s="2"/>
      <c r="J6064" s="4">
        <v>0</v>
      </c>
      <c r="K6064" t="str">
        <f>IF((LEN(relatorio_Ananindeua[[#This Row],[CIF/CPF/CNPJ]])=14),relatorio_Ananindeua[[#This Row],[CIF/CPF/CNPJ]],relatorio_Ananindeua[[#This Row],[Coluna2]])</f>
        <v>53826839000140</v>
      </c>
      <c r="L6064" t="str">
        <f t="shared" si="95"/>
        <v>538******40</v>
      </c>
    </row>
    <row r="6065" spans="1:12" x14ac:dyDescent="0.25">
      <c r="A6065" t="s">
        <v>11464</v>
      </c>
      <c r="B6065" t="s">
        <v>11465</v>
      </c>
      <c r="C6065" t="s">
        <v>32</v>
      </c>
      <c r="D6065" s="1">
        <v>45329.302337962959</v>
      </c>
      <c r="E6065" s="18" t="s">
        <v>13</v>
      </c>
      <c r="F6065" s="13" t="s">
        <v>16</v>
      </c>
      <c r="G6065" t="s">
        <v>14</v>
      </c>
      <c r="H6065">
        <v>0</v>
      </c>
      <c r="I6065" s="2"/>
      <c r="J6065" s="4">
        <v>0</v>
      </c>
      <c r="K6065" t="str">
        <f>IF((LEN(relatorio_Ananindeua[[#This Row],[CIF/CPF/CNPJ]])=14),relatorio_Ananindeua[[#This Row],[CIF/CPF/CNPJ]],relatorio_Ananindeua[[#This Row],[Coluna2]])</f>
        <v>53819767000103</v>
      </c>
      <c r="L6065" t="str">
        <f t="shared" si="95"/>
        <v>538******03</v>
      </c>
    </row>
    <row r="6066" spans="1:12" x14ac:dyDescent="0.25">
      <c r="A6066" t="s">
        <v>11418</v>
      </c>
      <c r="B6066" t="s">
        <v>11419</v>
      </c>
      <c r="C6066" t="s">
        <v>34</v>
      </c>
      <c r="D6066" s="1">
        <v>45329.302361111113</v>
      </c>
      <c r="E6066" s="18" t="s">
        <v>13</v>
      </c>
      <c r="F6066" s="13" t="s">
        <v>16</v>
      </c>
      <c r="G6066" t="s">
        <v>14</v>
      </c>
      <c r="H6066">
        <v>0</v>
      </c>
      <c r="I6066" s="2"/>
      <c r="J6066" s="4">
        <v>0</v>
      </c>
      <c r="K6066" t="str">
        <f>IF((LEN(relatorio_Ananindeua[[#This Row],[CIF/CPF/CNPJ]])=14),relatorio_Ananindeua[[#This Row],[CIF/CPF/CNPJ]],relatorio_Ananindeua[[#This Row],[Coluna2]])</f>
        <v>53797795000177</v>
      </c>
      <c r="L6066" t="str">
        <f t="shared" si="95"/>
        <v>537******77</v>
      </c>
    </row>
    <row r="6067" spans="1:12" x14ac:dyDescent="0.25">
      <c r="A6067" t="s">
        <v>3834</v>
      </c>
      <c r="B6067" t="s">
        <v>3835</v>
      </c>
      <c r="C6067" t="s">
        <v>34</v>
      </c>
      <c r="D6067" s="1">
        <v>45329.302418981482</v>
      </c>
      <c r="E6067" s="18" t="s">
        <v>13</v>
      </c>
      <c r="F6067" s="13" t="s">
        <v>16</v>
      </c>
      <c r="G6067" t="s">
        <v>14</v>
      </c>
      <c r="H6067">
        <v>0</v>
      </c>
      <c r="I6067" s="2"/>
      <c r="J6067" s="4">
        <v>0</v>
      </c>
      <c r="K6067" t="str">
        <f>IF((LEN(relatorio_Ananindeua[[#This Row],[CIF/CPF/CNPJ]])=14),relatorio_Ananindeua[[#This Row],[CIF/CPF/CNPJ]],relatorio_Ananindeua[[#This Row],[Coluna2]])</f>
        <v>35039945000100</v>
      </c>
      <c r="L6067" t="str">
        <f t="shared" si="95"/>
        <v>350******00</v>
      </c>
    </row>
    <row r="6068" spans="1:12" x14ac:dyDescent="0.25">
      <c r="A6068" t="s">
        <v>11454</v>
      </c>
      <c r="B6068" t="s">
        <v>11455</v>
      </c>
      <c r="C6068" t="s">
        <v>32</v>
      </c>
      <c r="D6068" s="1">
        <v>45329.316192129627</v>
      </c>
      <c r="E6068" s="18" t="s">
        <v>13</v>
      </c>
      <c r="F6068" s="13" t="s">
        <v>16</v>
      </c>
      <c r="G6068" t="s">
        <v>14</v>
      </c>
      <c r="H6068">
        <v>0</v>
      </c>
      <c r="I6068" s="2"/>
      <c r="J6068" s="4">
        <v>0</v>
      </c>
      <c r="K6068" t="str">
        <f>IF((LEN(relatorio_Ananindeua[[#This Row],[CIF/CPF/CNPJ]])=14),relatorio_Ananindeua[[#This Row],[CIF/CPF/CNPJ]],relatorio_Ananindeua[[#This Row],[Coluna2]])</f>
        <v>53816174000193</v>
      </c>
      <c r="L6068" t="str">
        <f t="shared" si="95"/>
        <v>538******93</v>
      </c>
    </row>
    <row r="6069" spans="1:12" x14ac:dyDescent="0.25">
      <c r="A6069" t="s">
        <v>11458</v>
      </c>
      <c r="B6069" t="s">
        <v>11459</v>
      </c>
      <c r="C6069" t="s">
        <v>32</v>
      </c>
      <c r="D6069" s="1">
        <v>45329.31621527778</v>
      </c>
      <c r="E6069" s="18" t="s">
        <v>13</v>
      </c>
      <c r="F6069" s="13" t="s">
        <v>16</v>
      </c>
      <c r="G6069" t="s">
        <v>14</v>
      </c>
      <c r="H6069">
        <v>0</v>
      </c>
      <c r="I6069" s="2"/>
      <c r="J6069" s="4">
        <v>0</v>
      </c>
      <c r="K6069" t="str">
        <f>IF((LEN(relatorio_Ananindeua[[#This Row],[CIF/CPF/CNPJ]])=14),relatorio_Ananindeua[[#This Row],[CIF/CPF/CNPJ]],relatorio_Ananindeua[[#This Row],[Coluna2]])</f>
        <v>53816656000143</v>
      </c>
      <c r="L6069" t="str">
        <f t="shared" si="95"/>
        <v>538******43</v>
      </c>
    </row>
    <row r="6070" spans="1:12" x14ac:dyDescent="0.25">
      <c r="A6070" t="s">
        <v>11460</v>
      </c>
      <c r="B6070" t="s">
        <v>11461</v>
      </c>
      <c r="C6070" t="s">
        <v>32</v>
      </c>
      <c r="D6070" s="1">
        <v>45329.31621527778</v>
      </c>
      <c r="E6070" s="18" t="s">
        <v>13</v>
      </c>
      <c r="F6070" s="13" t="s">
        <v>16</v>
      </c>
      <c r="G6070" t="s">
        <v>14</v>
      </c>
      <c r="H6070">
        <v>0</v>
      </c>
      <c r="I6070" s="2"/>
      <c r="J6070" s="4">
        <v>0</v>
      </c>
      <c r="K6070" t="str">
        <f>IF((LEN(relatorio_Ananindeua[[#This Row],[CIF/CPF/CNPJ]])=14),relatorio_Ananindeua[[#This Row],[CIF/CPF/CNPJ]],relatorio_Ananindeua[[#This Row],[Coluna2]])</f>
        <v>53817792000158</v>
      </c>
      <c r="L6070" t="str">
        <f t="shared" si="95"/>
        <v>538******58</v>
      </c>
    </row>
    <row r="6071" spans="1:12" x14ac:dyDescent="0.25">
      <c r="A6071" t="s">
        <v>11502</v>
      </c>
      <c r="B6071" t="s">
        <v>11503</v>
      </c>
      <c r="C6071" t="s">
        <v>32</v>
      </c>
      <c r="D6071" s="1">
        <v>45329.316250000003</v>
      </c>
      <c r="E6071" s="18" t="s">
        <v>13</v>
      </c>
      <c r="F6071" s="13" t="s">
        <v>16</v>
      </c>
      <c r="G6071" t="s">
        <v>14</v>
      </c>
      <c r="H6071">
        <v>0</v>
      </c>
      <c r="I6071" s="2"/>
      <c r="J6071" s="4">
        <v>0</v>
      </c>
      <c r="K6071" t="str">
        <f>IF((LEN(relatorio_Ananindeua[[#This Row],[CIF/CPF/CNPJ]])=14),relatorio_Ananindeua[[#This Row],[CIF/CPF/CNPJ]],relatorio_Ananindeua[[#This Row],[Coluna2]])</f>
        <v>53830072000122</v>
      </c>
      <c r="L6071" t="str">
        <f t="shared" si="95"/>
        <v>538******22</v>
      </c>
    </row>
    <row r="6072" spans="1:12" x14ac:dyDescent="0.25">
      <c r="A6072" t="s">
        <v>2420</v>
      </c>
      <c r="B6072" t="s">
        <v>2421</v>
      </c>
      <c r="C6072" t="s">
        <v>34</v>
      </c>
      <c r="D6072" s="1">
        <v>45329.316307870373</v>
      </c>
      <c r="E6072" s="18" t="s">
        <v>13</v>
      </c>
      <c r="F6072" s="13" t="s">
        <v>16</v>
      </c>
      <c r="G6072" t="s">
        <v>14</v>
      </c>
      <c r="H6072">
        <v>0</v>
      </c>
      <c r="I6072" s="2"/>
      <c r="J6072" s="4">
        <v>0</v>
      </c>
      <c r="K6072" t="str">
        <f>IF((LEN(relatorio_Ananindeua[[#This Row],[CIF/CPF/CNPJ]])=14),relatorio_Ananindeua[[#This Row],[CIF/CPF/CNPJ]],relatorio_Ananindeua[[#This Row],[Coluna2]])</f>
        <v>28727421000138</v>
      </c>
      <c r="L6072" t="str">
        <f t="shared" si="95"/>
        <v>287******38</v>
      </c>
    </row>
    <row r="6073" spans="1:12" x14ac:dyDescent="0.25">
      <c r="A6073" t="s">
        <v>455</v>
      </c>
      <c r="B6073" t="s">
        <v>456</v>
      </c>
      <c r="C6073" t="s">
        <v>34</v>
      </c>
      <c r="D6073" s="1">
        <v>45329.323148148149</v>
      </c>
      <c r="E6073" s="18" t="s">
        <v>13</v>
      </c>
      <c r="F6073" s="13" t="s">
        <v>16</v>
      </c>
      <c r="G6073" t="s">
        <v>14</v>
      </c>
      <c r="H6073">
        <v>0</v>
      </c>
      <c r="I6073" s="2"/>
      <c r="J6073" s="4">
        <v>0</v>
      </c>
      <c r="K6073" t="str">
        <f>IF((LEN(relatorio_Ananindeua[[#This Row],[CIF/CPF/CNPJ]])=14),relatorio_Ananindeua[[#This Row],[CIF/CPF/CNPJ]],relatorio_Ananindeua[[#This Row],[Coluna2]])</f>
        <v>13321887000161</v>
      </c>
      <c r="L6073" t="str">
        <f t="shared" si="95"/>
        <v>133******61</v>
      </c>
    </row>
    <row r="6074" spans="1:12" x14ac:dyDescent="0.25">
      <c r="A6074" t="s">
        <v>11456</v>
      </c>
      <c r="B6074" t="s">
        <v>11457</v>
      </c>
      <c r="C6074" t="s">
        <v>32</v>
      </c>
      <c r="D6074" s="1">
        <v>45329.323171296295</v>
      </c>
      <c r="E6074" s="18" t="s">
        <v>13</v>
      </c>
      <c r="F6074" s="13" t="s">
        <v>16</v>
      </c>
      <c r="G6074" t="s">
        <v>14</v>
      </c>
      <c r="H6074">
        <v>0</v>
      </c>
      <c r="I6074" s="2"/>
      <c r="J6074" s="4">
        <v>0</v>
      </c>
      <c r="K6074" t="str">
        <f>IF((LEN(relatorio_Ananindeua[[#This Row],[CIF/CPF/CNPJ]])=14),relatorio_Ananindeua[[#This Row],[CIF/CPF/CNPJ]],relatorio_Ananindeua[[#This Row],[Coluna2]])</f>
        <v>53816437000164</v>
      </c>
      <c r="L6074" t="str">
        <f t="shared" si="95"/>
        <v>538******64</v>
      </c>
    </row>
    <row r="6075" spans="1:12" x14ac:dyDescent="0.25">
      <c r="A6075" t="s">
        <v>11504</v>
      </c>
      <c r="B6075" t="s">
        <v>11505</v>
      </c>
      <c r="C6075" t="s">
        <v>34</v>
      </c>
      <c r="D6075" s="1">
        <v>45329.330081018517</v>
      </c>
      <c r="E6075" s="18" t="s">
        <v>13</v>
      </c>
      <c r="F6075" s="13" t="s">
        <v>16</v>
      </c>
      <c r="G6075" t="s">
        <v>14</v>
      </c>
      <c r="H6075">
        <v>0</v>
      </c>
      <c r="I6075" s="2"/>
      <c r="J6075" s="4">
        <v>0</v>
      </c>
      <c r="K6075" t="str">
        <f>IF((LEN(relatorio_Ananindeua[[#This Row],[CIF/CPF/CNPJ]])=14),relatorio_Ananindeua[[#This Row],[CIF/CPF/CNPJ]],relatorio_Ananindeua[[#This Row],[Coluna2]])</f>
        <v>53830249000190</v>
      </c>
      <c r="L6075" t="str">
        <f t="shared" si="95"/>
        <v>538******90</v>
      </c>
    </row>
    <row r="6076" spans="1:12" x14ac:dyDescent="0.25">
      <c r="A6076" t="s">
        <v>9428</v>
      </c>
      <c r="B6076" t="s">
        <v>9429</v>
      </c>
      <c r="C6076" t="s">
        <v>34</v>
      </c>
      <c r="D6076" s="1">
        <v>45329.33011574074</v>
      </c>
      <c r="E6076" s="18" t="s">
        <v>13</v>
      </c>
      <c r="F6076" s="13" t="s">
        <v>16</v>
      </c>
      <c r="G6076" t="s">
        <v>14</v>
      </c>
      <c r="H6076">
        <v>0</v>
      </c>
      <c r="I6076" s="2"/>
      <c r="J6076" s="4">
        <v>0</v>
      </c>
      <c r="K6076" t="str">
        <f>IF((LEN(relatorio_Ananindeua[[#This Row],[CIF/CPF/CNPJ]])=14),relatorio_Ananindeua[[#This Row],[CIF/CPF/CNPJ]],relatorio_Ananindeua[[#This Row],[Coluna2]])</f>
        <v>51370031000175</v>
      </c>
      <c r="L6076" t="str">
        <f t="shared" si="95"/>
        <v>513******75</v>
      </c>
    </row>
    <row r="6077" spans="1:12" x14ac:dyDescent="0.25">
      <c r="A6077" t="s">
        <v>8247</v>
      </c>
      <c r="B6077" t="s">
        <v>8248</v>
      </c>
      <c r="C6077" t="s">
        <v>34</v>
      </c>
      <c r="D6077" s="1">
        <v>45329.330150462964</v>
      </c>
      <c r="E6077" s="18" t="s">
        <v>13</v>
      </c>
      <c r="F6077" s="13" t="s">
        <v>16</v>
      </c>
      <c r="G6077" t="s">
        <v>14</v>
      </c>
      <c r="H6077">
        <v>0</v>
      </c>
      <c r="I6077" s="2"/>
      <c r="J6077" s="4">
        <v>0</v>
      </c>
      <c r="K6077" t="str">
        <f>IF((LEN(relatorio_Ananindeua[[#This Row],[CIF/CPF/CNPJ]])=14),relatorio_Ananindeua[[#This Row],[CIF/CPF/CNPJ]],relatorio_Ananindeua[[#This Row],[Coluna2]])</f>
        <v>49457102000120</v>
      </c>
      <c r="L6077" t="str">
        <f t="shared" si="95"/>
        <v>494******20</v>
      </c>
    </row>
    <row r="6078" spans="1:12" x14ac:dyDescent="0.25">
      <c r="A6078" t="s">
        <v>11478</v>
      </c>
      <c r="B6078" t="s">
        <v>11479</v>
      </c>
      <c r="C6078" t="s">
        <v>32</v>
      </c>
      <c r="D6078" s="1">
        <v>45329.33016203704</v>
      </c>
      <c r="E6078" s="18" t="s">
        <v>13</v>
      </c>
      <c r="F6078" s="13" t="s">
        <v>16</v>
      </c>
      <c r="G6078" t="s">
        <v>14</v>
      </c>
      <c r="H6078">
        <v>0</v>
      </c>
      <c r="I6078" s="2"/>
      <c r="J6078" s="4">
        <v>0</v>
      </c>
      <c r="K6078" t="str">
        <f>IF((LEN(relatorio_Ananindeua[[#This Row],[CIF/CPF/CNPJ]])=14),relatorio_Ananindeua[[#This Row],[CIF/CPF/CNPJ]],relatorio_Ananindeua[[#This Row],[Coluna2]])</f>
        <v>53822711000108</v>
      </c>
      <c r="L6078" t="str">
        <f t="shared" si="95"/>
        <v>538******08</v>
      </c>
    </row>
    <row r="6079" spans="1:12" x14ac:dyDescent="0.25">
      <c r="A6079" t="s">
        <v>956</v>
      </c>
      <c r="B6079" t="s">
        <v>957</v>
      </c>
      <c r="C6079" t="s">
        <v>21</v>
      </c>
      <c r="D6079" s="1">
        <v>45329.341516203705</v>
      </c>
      <c r="E6079" s="18" t="s">
        <v>13</v>
      </c>
      <c r="F6079" s="13" t="s">
        <v>19</v>
      </c>
      <c r="G6079" t="s">
        <v>13496</v>
      </c>
      <c r="H6079">
        <v>0</v>
      </c>
      <c r="I6079" s="2"/>
      <c r="J6079" s="4">
        <v>4397.5200000000004</v>
      </c>
      <c r="K6079" t="str">
        <f>IF((LEN(relatorio_Ananindeua[[#This Row],[CIF/CPF/CNPJ]])=14),relatorio_Ananindeua[[#This Row],[CIF/CPF/CNPJ]],relatorio_Ananindeua[[#This Row],[Coluna2]])</f>
        <v>17454167000125</v>
      </c>
      <c r="L6079" t="str">
        <f t="shared" si="95"/>
        <v>174******25</v>
      </c>
    </row>
    <row r="6080" spans="1:12" x14ac:dyDescent="0.25">
      <c r="A6080" t="s">
        <v>11500</v>
      </c>
      <c r="B6080" t="s">
        <v>11501</v>
      </c>
      <c r="C6080" t="s">
        <v>32</v>
      </c>
      <c r="D6080" s="1">
        <v>45329.343935185185</v>
      </c>
      <c r="E6080" s="18" t="s">
        <v>13</v>
      </c>
      <c r="F6080" s="13" t="s">
        <v>16</v>
      </c>
      <c r="G6080" t="s">
        <v>14</v>
      </c>
      <c r="H6080">
        <v>0</v>
      </c>
      <c r="I6080" s="2"/>
      <c r="J6080" s="4">
        <v>0</v>
      </c>
      <c r="K6080" t="str">
        <f>IF((LEN(relatorio_Ananindeua[[#This Row],[CIF/CPF/CNPJ]])=14),relatorio_Ananindeua[[#This Row],[CIF/CPF/CNPJ]],relatorio_Ananindeua[[#This Row],[Coluna2]])</f>
        <v>53829708000116</v>
      </c>
      <c r="L6080" t="str">
        <f t="shared" si="95"/>
        <v>538******16</v>
      </c>
    </row>
    <row r="6081" spans="1:12" x14ac:dyDescent="0.25">
      <c r="A6081" t="s">
        <v>11494</v>
      </c>
      <c r="B6081" t="s">
        <v>11495</v>
      </c>
      <c r="C6081" t="s">
        <v>32</v>
      </c>
      <c r="D6081" s="1">
        <v>45329.343946759262</v>
      </c>
      <c r="E6081" s="18" t="s">
        <v>13</v>
      </c>
      <c r="F6081" s="13" t="s">
        <v>16</v>
      </c>
      <c r="G6081" t="s">
        <v>14</v>
      </c>
      <c r="H6081">
        <v>0</v>
      </c>
      <c r="I6081" s="2"/>
      <c r="J6081" s="4">
        <v>0</v>
      </c>
      <c r="K6081" t="str">
        <f>IF((LEN(relatorio_Ananindeua[[#This Row],[CIF/CPF/CNPJ]])=14),relatorio_Ananindeua[[#This Row],[CIF/CPF/CNPJ]],relatorio_Ananindeua[[#This Row],[Coluna2]])</f>
        <v>53827941000160</v>
      </c>
      <c r="L6081" t="str">
        <f t="shared" si="95"/>
        <v>538******60</v>
      </c>
    </row>
    <row r="6082" spans="1:12" x14ac:dyDescent="0.25">
      <c r="A6082" t="s">
        <v>11496</v>
      </c>
      <c r="B6082" t="s">
        <v>11497</v>
      </c>
      <c r="C6082" t="s">
        <v>32</v>
      </c>
      <c r="D6082" s="1">
        <v>45329.343958333331</v>
      </c>
      <c r="E6082" s="18" t="s">
        <v>13</v>
      </c>
      <c r="F6082" s="13" t="s">
        <v>16</v>
      </c>
      <c r="G6082" t="s">
        <v>14</v>
      </c>
      <c r="H6082">
        <v>0</v>
      </c>
      <c r="I6082" s="2"/>
      <c r="J6082" s="4">
        <v>0</v>
      </c>
      <c r="K6082" t="str">
        <f>IF((LEN(relatorio_Ananindeua[[#This Row],[CIF/CPF/CNPJ]])=14),relatorio_Ananindeua[[#This Row],[CIF/CPF/CNPJ]],relatorio_Ananindeua[[#This Row],[Coluna2]])</f>
        <v>53828118000179</v>
      </c>
      <c r="L6082" t="str">
        <f t="shared" si="95"/>
        <v>538******79</v>
      </c>
    </row>
    <row r="6083" spans="1:12" x14ac:dyDescent="0.25">
      <c r="A6083" t="s">
        <v>8017</v>
      </c>
      <c r="B6083" t="s">
        <v>8018</v>
      </c>
      <c r="C6083" t="s">
        <v>17</v>
      </c>
      <c r="D6083" s="1">
        <v>45329.374131944445</v>
      </c>
      <c r="E6083" s="18" t="s">
        <v>11</v>
      </c>
      <c r="F6083" s="13" t="s">
        <v>16</v>
      </c>
      <c r="G6083" t="s">
        <v>14</v>
      </c>
      <c r="H6083">
        <v>0</v>
      </c>
      <c r="I6083" s="2"/>
      <c r="J6083" s="4">
        <v>0</v>
      </c>
      <c r="K6083" t="str">
        <f>IF((LEN(relatorio_Ananindeua[[#This Row],[CIF/CPF/CNPJ]])=14),relatorio_Ananindeua[[#This Row],[CIF/CPF/CNPJ]],relatorio_Ananindeua[[#This Row],[Coluna2]])</f>
        <v>48909126000100</v>
      </c>
      <c r="L6083" t="str">
        <f t="shared" si="95"/>
        <v>489******00</v>
      </c>
    </row>
    <row r="6084" spans="1:12" x14ac:dyDescent="0.25">
      <c r="A6084" t="s">
        <v>1042</v>
      </c>
      <c r="B6084" t="s">
        <v>1043</v>
      </c>
      <c r="C6084" t="s">
        <v>34</v>
      </c>
      <c r="D6084" s="1">
        <v>45329.377256944441</v>
      </c>
      <c r="E6084" s="18" t="s">
        <v>11</v>
      </c>
      <c r="F6084" s="13" t="s">
        <v>16</v>
      </c>
      <c r="G6084" t="s">
        <v>13496</v>
      </c>
      <c r="H6084">
        <v>0</v>
      </c>
      <c r="I6084" s="2"/>
      <c r="J6084" s="4">
        <v>0</v>
      </c>
      <c r="K6084" t="str">
        <f>IF((LEN(relatorio_Ananindeua[[#This Row],[CIF/CPF/CNPJ]])=14),relatorio_Ananindeua[[#This Row],[CIF/CPF/CNPJ]],relatorio_Ananindeua[[#This Row],[Coluna2]])</f>
        <v>18065836000130</v>
      </c>
      <c r="L6084" t="str">
        <f t="shared" si="95"/>
        <v>180******30</v>
      </c>
    </row>
    <row r="6085" spans="1:12" x14ac:dyDescent="0.25">
      <c r="A6085" t="s">
        <v>7458</v>
      </c>
      <c r="B6085" t="s">
        <v>7459</v>
      </c>
      <c r="C6085" t="s">
        <v>34</v>
      </c>
      <c r="D6085" s="1">
        <v>45329.447245370371</v>
      </c>
      <c r="E6085" s="18" t="s">
        <v>13</v>
      </c>
      <c r="F6085" s="13" t="s">
        <v>16</v>
      </c>
      <c r="G6085" t="s">
        <v>13496</v>
      </c>
      <c r="H6085">
        <v>0</v>
      </c>
      <c r="I6085" s="2"/>
      <c r="J6085" s="4">
        <v>0</v>
      </c>
      <c r="K6085" t="str">
        <f>IF((LEN(relatorio_Ananindeua[[#This Row],[CIF/CPF/CNPJ]])=14),relatorio_Ananindeua[[#This Row],[CIF/CPF/CNPJ]],relatorio_Ananindeua[[#This Row],[Coluna2]])</f>
        <v>47724473000103</v>
      </c>
      <c r="L6085" t="str">
        <f t="shared" si="95"/>
        <v>477******03</v>
      </c>
    </row>
    <row r="6086" spans="1:12" x14ac:dyDescent="0.25">
      <c r="A6086" t="s">
        <v>8496</v>
      </c>
      <c r="B6086" t="s">
        <v>8497</v>
      </c>
      <c r="C6086" t="s">
        <v>17</v>
      </c>
      <c r="D6086" s="1">
        <v>45329.489849537036</v>
      </c>
      <c r="E6086" s="18" t="s">
        <v>11</v>
      </c>
      <c r="F6086" s="13" t="s">
        <v>16</v>
      </c>
      <c r="G6086" t="s">
        <v>14</v>
      </c>
      <c r="H6086">
        <v>0</v>
      </c>
      <c r="I6086" s="2"/>
      <c r="J6086" s="4">
        <v>0</v>
      </c>
      <c r="K6086" t="str">
        <f>IF((LEN(relatorio_Ananindeua[[#This Row],[CIF/CPF/CNPJ]])=14),relatorio_Ananindeua[[#This Row],[CIF/CPF/CNPJ]],relatorio_Ananindeua[[#This Row],[Coluna2]])</f>
        <v>49903413000175</v>
      </c>
      <c r="L6086" t="str">
        <f t="shared" si="95"/>
        <v>499******75</v>
      </c>
    </row>
    <row r="6087" spans="1:12" x14ac:dyDescent="0.25">
      <c r="A6087" t="s">
        <v>5895</v>
      </c>
      <c r="B6087" t="s">
        <v>5896</v>
      </c>
      <c r="C6087" t="s">
        <v>17</v>
      </c>
      <c r="D6087" s="1">
        <v>45329.704282407409</v>
      </c>
      <c r="E6087" s="18" t="s">
        <v>11</v>
      </c>
      <c r="F6087" s="13" t="s">
        <v>16</v>
      </c>
      <c r="G6087" t="s">
        <v>14</v>
      </c>
      <c r="H6087">
        <v>0</v>
      </c>
      <c r="I6087" s="2"/>
      <c r="J6087" s="4">
        <v>0</v>
      </c>
      <c r="K6087" t="str">
        <f>IF((LEN(relatorio_Ananindeua[[#This Row],[CIF/CPF/CNPJ]])=14),relatorio_Ananindeua[[#This Row],[CIF/CPF/CNPJ]],relatorio_Ananindeua[[#This Row],[Coluna2]])</f>
        <v>43288740000188</v>
      </c>
      <c r="L6087" t="str">
        <f t="shared" si="95"/>
        <v>432******88</v>
      </c>
    </row>
    <row r="6088" spans="1:12" x14ac:dyDescent="0.25">
      <c r="A6088" t="s">
        <v>956</v>
      </c>
      <c r="B6088" t="s">
        <v>957</v>
      </c>
      <c r="C6088" t="s">
        <v>21</v>
      </c>
      <c r="D6088" s="1">
        <v>45329.713495370372</v>
      </c>
      <c r="E6088" s="18" t="s">
        <v>13</v>
      </c>
      <c r="F6088" s="13" t="s">
        <v>19</v>
      </c>
      <c r="G6088" t="s">
        <v>13496</v>
      </c>
      <c r="H6088">
        <v>0</v>
      </c>
      <c r="I6088" s="2"/>
      <c r="J6088" s="4">
        <v>5524.94</v>
      </c>
      <c r="K6088" t="str">
        <f>IF((LEN(relatorio_Ananindeua[[#This Row],[CIF/CPF/CNPJ]])=14),relatorio_Ananindeua[[#This Row],[CIF/CPF/CNPJ]],relatorio_Ananindeua[[#This Row],[Coluna2]])</f>
        <v>17454167000125</v>
      </c>
      <c r="L6088" t="str">
        <f t="shared" si="95"/>
        <v>174******25</v>
      </c>
    </row>
    <row r="6089" spans="1:12" x14ac:dyDescent="0.25">
      <c r="A6089" t="s">
        <v>6319</v>
      </c>
      <c r="B6089" t="s">
        <v>6320</v>
      </c>
      <c r="C6089" t="s">
        <v>17</v>
      </c>
      <c r="D6089" s="1">
        <v>45329.724687499998</v>
      </c>
      <c r="E6089" s="18" t="s">
        <v>11</v>
      </c>
      <c r="F6089" s="13" t="s">
        <v>16</v>
      </c>
      <c r="G6089" t="s">
        <v>14</v>
      </c>
      <c r="H6089">
        <v>0</v>
      </c>
      <c r="I6089" s="2"/>
      <c r="J6089" s="4">
        <v>0</v>
      </c>
      <c r="K6089" t="str">
        <f>IF((LEN(relatorio_Ananindeua[[#This Row],[CIF/CPF/CNPJ]])=14),relatorio_Ananindeua[[#This Row],[CIF/CPF/CNPJ]],relatorio_Ananindeua[[#This Row],[Coluna2]])</f>
        <v>44661792000110</v>
      </c>
      <c r="L6089" t="str">
        <f t="shared" si="95"/>
        <v>446******10</v>
      </c>
    </row>
    <row r="6090" spans="1:12" x14ac:dyDescent="0.25">
      <c r="A6090" t="s">
        <v>3370</v>
      </c>
      <c r="B6090" t="s">
        <v>3371</v>
      </c>
      <c r="C6090" t="s">
        <v>17</v>
      </c>
      <c r="D6090" s="1">
        <v>45329.756979166668</v>
      </c>
      <c r="E6090" s="18" t="s">
        <v>11</v>
      </c>
      <c r="F6090" s="13" t="s">
        <v>16</v>
      </c>
      <c r="G6090" t="s">
        <v>14</v>
      </c>
      <c r="H6090">
        <v>0</v>
      </c>
      <c r="I6090" s="2"/>
      <c r="J6090" s="4">
        <v>0</v>
      </c>
      <c r="K6090" t="str">
        <f>IF((LEN(relatorio_Ananindeua[[#This Row],[CIF/CPF/CNPJ]])=14),relatorio_Ananindeua[[#This Row],[CIF/CPF/CNPJ]],relatorio_Ananindeua[[#This Row],[Coluna2]])</f>
        <v>33318576000150</v>
      </c>
      <c r="L6090" t="str">
        <f t="shared" si="95"/>
        <v>333******50</v>
      </c>
    </row>
    <row r="6091" spans="1:12" x14ac:dyDescent="0.25">
      <c r="A6091" t="s">
        <v>9464</v>
      </c>
      <c r="B6091" t="s">
        <v>9465</v>
      </c>
      <c r="C6091" t="s">
        <v>17</v>
      </c>
      <c r="D6091" s="1">
        <v>45329.824583333335</v>
      </c>
      <c r="E6091" s="18" t="s">
        <v>11</v>
      </c>
      <c r="F6091" s="13" t="s">
        <v>16</v>
      </c>
      <c r="G6091" t="s">
        <v>14</v>
      </c>
      <c r="H6091">
        <v>0</v>
      </c>
      <c r="I6091" s="2"/>
      <c r="J6091" s="4">
        <v>0</v>
      </c>
      <c r="K6091" t="str">
        <f>IF((LEN(relatorio_Ananindeua[[#This Row],[CIF/CPF/CNPJ]])=14),relatorio_Ananindeua[[#This Row],[CIF/CPF/CNPJ]],relatorio_Ananindeua[[#This Row],[Coluna2]])</f>
        <v>51437656000107</v>
      </c>
      <c r="L6091" t="str">
        <f t="shared" si="95"/>
        <v>514******07</v>
      </c>
    </row>
    <row r="6092" spans="1:12" x14ac:dyDescent="0.25">
      <c r="A6092" t="s">
        <v>6904</v>
      </c>
      <c r="B6092" t="s">
        <v>6905</v>
      </c>
      <c r="C6092" t="s">
        <v>20</v>
      </c>
      <c r="D6092" s="1">
        <v>45330</v>
      </c>
      <c r="E6092" s="18" t="s">
        <v>13</v>
      </c>
      <c r="F6092" s="13" t="s">
        <v>19</v>
      </c>
      <c r="G6092" t="s">
        <v>13496</v>
      </c>
      <c r="H6092">
        <v>0</v>
      </c>
      <c r="I6092" s="2"/>
      <c r="J6092" s="4">
        <v>107.25</v>
      </c>
      <c r="K6092" t="str">
        <f>IF((LEN(relatorio_Ananindeua[[#This Row],[CIF/CPF/CNPJ]])=14),relatorio_Ananindeua[[#This Row],[CIF/CPF/CNPJ]],relatorio_Ananindeua[[#This Row],[Coluna2]])</f>
        <v>46201083002393</v>
      </c>
      <c r="L6092" t="str">
        <f t="shared" si="95"/>
        <v>462******93</v>
      </c>
    </row>
    <row r="6093" spans="1:12" x14ac:dyDescent="0.25">
      <c r="A6093" t="s">
        <v>13464</v>
      </c>
      <c r="B6093" t="s">
        <v>13465</v>
      </c>
      <c r="C6093" t="s">
        <v>21</v>
      </c>
      <c r="D6093" s="1">
        <v>45330</v>
      </c>
      <c r="E6093" s="18" t="s">
        <v>13</v>
      </c>
      <c r="F6093" s="13" t="s">
        <v>19</v>
      </c>
      <c r="G6093" t="s">
        <v>13496</v>
      </c>
      <c r="H6093">
        <v>0</v>
      </c>
      <c r="I6093" s="2"/>
      <c r="J6093" s="4">
        <v>172.38</v>
      </c>
      <c r="K6093" t="str">
        <f>IF((LEN(relatorio_Ananindeua[[#This Row],[CIF/CPF/CNPJ]])=14),relatorio_Ananindeua[[#This Row],[CIF/CPF/CNPJ]],relatorio_Ananindeua[[#This Row],[Coluna2]])</f>
        <v>60916731003390</v>
      </c>
      <c r="L6093" t="str">
        <f t="shared" si="95"/>
        <v>609******90</v>
      </c>
    </row>
    <row r="6094" spans="1:12" x14ac:dyDescent="0.25">
      <c r="A6094" t="s">
        <v>13467</v>
      </c>
      <c r="B6094" t="s">
        <v>13466</v>
      </c>
      <c r="C6094" t="s">
        <v>21</v>
      </c>
      <c r="D6094" s="1">
        <v>45330</v>
      </c>
      <c r="E6094" s="18" t="s">
        <v>13</v>
      </c>
      <c r="F6094" s="13" t="s">
        <v>19</v>
      </c>
      <c r="G6094" t="s">
        <v>13496</v>
      </c>
      <c r="H6094">
        <v>0</v>
      </c>
      <c r="I6094" s="2"/>
      <c r="J6094" s="4">
        <v>947.85</v>
      </c>
      <c r="K6094" t="str">
        <f>IF((LEN(relatorio_Ananindeua[[#This Row],[CIF/CPF/CNPJ]])=14),relatorio_Ananindeua[[#This Row],[CIF/CPF/CNPJ]],relatorio_Ananindeua[[#This Row],[Coluna2]])</f>
        <v>60975737005978</v>
      </c>
      <c r="L6094" t="str">
        <f t="shared" si="95"/>
        <v>609******78</v>
      </c>
    </row>
    <row r="6095" spans="1:12" x14ac:dyDescent="0.25">
      <c r="A6095" t="s">
        <v>7281</v>
      </c>
      <c r="B6095" t="s">
        <v>7282</v>
      </c>
      <c r="C6095" t="s">
        <v>34</v>
      </c>
      <c r="D6095" s="1">
        <v>45330.038414351853</v>
      </c>
      <c r="E6095" s="18" t="s">
        <v>13</v>
      </c>
      <c r="F6095" s="13" t="s">
        <v>16</v>
      </c>
      <c r="G6095" t="s">
        <v>14</v>
      </c>
      <c r="H6095">
        <v>0</v>
      </c>
      <c r="I6095" s="2"/>
      <c r="J6095" s="4">
        <v>0</v>
      </c>
      <c r="K6095" t="str">
        <f>IF((LEN(relatorio_Ananindeua[[#This Row],[CIF/CPF/CNPJ]])=14),relatorio_Ananindeua[[#This Row],[CIF/CPF/CNPJ]],relatorio_Ananindeua[[#This Row],[Coluna2]])</f>
        <v>47116220000149</v>
      </c>
      <c r="L6095" t="str">
        <f t="shared" si="95"/>
        <v>471******49</v>
      </c>
    </row>
    <row r="6096" spans="1:12" x14ac:dyDescent="0.25">
      <c r="A6096" t="s">
        <v>4313</v>
      </c>
      <c r="B6096" t="s">
        <v>4314</v>
      </c>
      <c r="C6096" t="s">
        <v>34</v>
      </c>
      <c r="D6096" s="1">
        <v>45330.038425925923</v>
      </c>
      <c r="E6096" s="18" t="s">
        <v>13</v>
      </c>
      <c r="F6096" s="13" t="s">
        <v>16</v>
      </c>
      <c r="G6096" t="s">
        <v>14</v>
      </c>
      <c r="H6096">
        <v>0</v>
      </c>
      <c r="I6096" s="2"/>
      <c r="J6096" s="4">
        <v>0</v>
      </c>
      <c r="K6096" t="str">
        <f>IF((LEN(relatorio_Ananindeua[[#This Row],[CIF/CPF/CNPJ]])=14),relatorio_Ananindeua[[#This Row],[CIF/CPF/CNPJ]],relatorio_Ananindeua[[#This Row],[Coluna2]])</f>
        <v>36947271000104</v>
      </c>
      <c r="L6096" t="str">
        <f t="shared" si="95"/>
        <v>369******04</v>
      </c>
    </row>
    <row r="6097" spans="1:12" x14ac:dyDescent="0.25">
      <c r="A6097" t="s">
        <v>5416</v>
      </c>
      <c r="B6097" t="s">
        <v>5417</v>
      </c>
      <c r="C6097" t="s">
        <v>34</v>
      </c>
      <c r="D6097" s="1">
        <v>45330.045405092591</v>
      </c>
      <c r="E6097" s="18" t="s">
        <v>13</v>
      </c>
      <c r="F6097" s="13" t="s">
        <v>16</v>
      </c>
      <c r="G6097" t="s">
        <v>14</v>
      </c>
      <c r="H6097">
        <v>0</v>
      </c>
      <c r="I6097" s="2"/>
      <c r="J6097" s="4">
        <v>0</v>
      </c>
      <c r="K6097" t="str">
        <f>IF((LEN(relatorio_Ananindeua[[#This Row],[CIF/CPF/CNPJ]])=14),relatorio_Ananindeua[[#This Row],[CIF/CPF/CNPJ]],relatorio_Ananindeua[[#This Row],[Coluna2]])</f>
        <v>41662711000109</v>
      </c>
      <c r="L6097" t="str">
        <f t="shared" si="95"/>
        <v>416******09</v>
      </c>
    </row>
    <row r="6098" spans="1:12" x14ac:dyDescent="0.25">
      <c r="A6098" t="s">
        <v>4549</v>
      </c>
      <c r="B6098" t="s">
        <v>4550</v>
      </c>
      <c r="C6098" t="s">
        <v>34</v>
      </c>
      <c r="D6098" s="1">
        <v>45330.059247685182</v>
      </c>
      <c r="E6098" s="18" t="s">
        <v>13</v>
      </c>
      <c r="F6098" s="13" t="s">
        <v>16</v>
      </c>
      <c r="G6098" t="s">
        <v>14</v>
      </c>
      <c r="H6098">
        <v>0</v>
      </c>
      <c r="I6098" s="2"/>
      <c r="J6098" s="4">
        <v>0</v>
      </c>
      <c r="K6098" t="str">
        <f>IF((LEN(relatorio_Ananindeua[[#This Row],[CIF/CPF/CNPJ]])=14),relatorio_Ananindeua[[#This Row],[CIF/CPF/CNPJ]],relatorio_Ananindeua[[#This Row],[Coluna2]])</f>
        <v>37942630000195</v>
      </c>
      <c r="L6098" t="str">
        <f t="shared" ref="L6098:L6161" si="96">_xlfn.CONCAT(LEFT(A6098,3),REPT("*",6),RIGHT(A6098,2))</f>
        <v>379******95</v>
      </c>
    </row>
    <row r="6099" spans="1:12" x14ac:dyDescent="0.25">
      <c r="A6099" t="s">
        <v>11208</v>
      </c>
      <c r="B6099" t="s">
        <v>11209</v>
      </c>
      <c r="C6099" t="s">
        <v>34</v>
      </c>
      <c r="D6099" s="1">
        <v>45330.066157407404</v>
      </c>
      <c r="E6099" s="18" t="s">
        <v>13</v>
      </c>
      <c r="F6099" s="13" t="s">
        <v>16</v>
      </c>
      <c r="G6099" t="s">
        <v>14</v>
      </c>
      <c r="H6099">
        <v>0</v>
      </c>
      <c r="I6099" s="2"/>
      <c r="J6099" s="4">
        <v>0</v>
      </c>
      <c r="K6099" t="str">
        <f>IF((LEN(relatorio_Ananindeua[[#This Row],[CIF/CPF/CNPJ]])=14),relatorio_Ananindeua[[#This Row],[CIF/CPF/CNPJ]],relatorio_Ananindeua[[#This Row],[Coluna2]])</f>
        <v>53711387000150</v>
      </c>
      <c r="L6099" t="str">
        <f t="shared" si="96"/>
        <v>537******50</v>
      </c>
    </row>
    <row r="6100" spans="1:12" x14ac:dyDescent="0.25">
      <c r="A6100" t="s">
        <v>11520</v>
      </c>
      <c r="B6100" t="s">
        <v>11521</v>
      </c>
      <c r="C6100" t="s">
        <v>32</v>
      </c>
      <c r="D6100" s="1">
        <v>45330.066238425927</v>
      </c>
      <c r="E6100" s="18" t="s">
        <v>13</v>
      </c>
      <c r="F6100" s="13" t="s">
        <v>16</v>
      </c>
      <c r="G6100" t="s">
        <v>14</v>
      </c>
      <c r="H6100">
        <v>0</v>
      </c>
      <c r="I6100" s="2"/>
      <c r="J6100" s="4">
        <v>0</v>
      </c>
      <c r="K6100" t="str">
        <f>IF((LEN(relatorio_Ananindeua[[#This Row],[CIF/CPF/CNPJ]])=14),relatorio_Ananindeua[[#This Row],[CIF/CPF/CNPJ]],relatorio_Ananindeua[[#This Row],[Coluna2]])</f>
        <v>53842139000149</v>
      </c>
      <c r="L6100" t="str">
        <f t="shared" si="96"/>
        <v>538******49</v>
      </c>
    </row>
    <row r="6101" spans="1:12" x14ac:dyDescent="0.25">
      <c r="A6101" t="s">
        <v>6396</v>
      </c>
      <c r="B6101" t="s">
        <v>6397</v>
      </c>
      <c r="C6101" t="s">
        <v>34</v>
      </c>
      <c r="D6101" s="1">
        <v>45330.073171296295</v>
      </c>
      <c r="E6101" s="18" t="s">
        <v>13</v>
      </c>
      <c r="F6101" s="13" t="s">
        <v>16</v>
      </c>
      <c r="G6101" t="s">
        <v>14</v>
      </c>
      <c r="H6101">
        <v>0</v>
      </c>
      <c r="I6101" s="2"/>
      <c r="J6101" s="4">
        <v>0</v>
      </c>
      <c r="K6101" t="str">
        <f>IF((LEN(relatorio_Ananindeua[[#This Row],[CIF/CPF/CNPJ]])=14),relatorio_Ananindeua[[#This Row],[CIF/CPF/CNPJ]],relatorio_Ananindeua[[#This Row],[Coluna2]])</f>
        <v>44787538000163</v>
      </c>
      <c r="L6101" t="str">
        <f t="shared" si="96"/>
        <v>447******63</v>
      </c>
    </row>
    <row r="6102" spans="1:12" x14ac:dyDescent="0.25">
      <c r="A6102" t="s">
        <v>11516</v>
      </c>
      <c r="B6102" t="s">
        <v>11517</v>
      </c>
      <c r="C6102" t="s">
        <v>32</v>
      </c>
      <c r="D6102" s="1">
        <v>45330.073194444441</v>
      </c>
      <c r="E6102" s="18" t="s">
        <v>13</v>
      </c>
      <c r="F6102" s="13" t="s">
        <v>16</v>
      </c>
      <c r="G6102" t="s">
        <v>14</v>
      </c>
      <c r="H6102">
        <v>0</v>
      </c>
      <c r="I6102" s="2"/>
      <c r="J6102" s="4">
        <v>0</v>
      </c>
      <c r="K6102" t="str">
        <f>IF((LEN(relatorio_Ananindeua[[#This Row],[CIF/CPF/CNPJ]])=14),relatorio_Ananindeua[[#This Row],[CIF/CPF/CNPJ]],relatorio_Ananindeua[[#This Row],[Coluna2]])</f>
        <v>53836882000196</v>
      </c>
      <c r="L6102" t="str">
        <f t="shared" si="96"/>
        <v>538******96</v>
      </c>
    </row>
    <row r="6103" spans="1:12" x14ac:dyDescent="0.25">
      <c r="A6103" t="s">
        <v>11528</v>
      </c>
      <c r="B6103" t="s">
        <v>11529</v>
      </c>
      <c r="C6103" t="s">
        <v>32</v>
      </c>
      <c r="D6103" s="1">
        <v>45330.073229166665</v>
      </c>
      <c r="E6103" s="18" t="s">
        <v>13</v>
      </c>
      <c r="F6103" s="13" t="s">
        <v>16</v>
      </c>
      <c r="G6103" t="s">
        <v>14</v>
      </c>
      <c r="H6103">
        <v>0</v>
      </c>
      <c r="I6103" s="2"/>
      <c r="J6103" s="4">
        <v>0</v>
      </c>
      <c r="K6103" t="str">
        <f>IF((LEN(relatorio_Ananindeua[[#This Row],[CIF/CPF/CNPJ]])=14),relatorio_Ananindeua[[#This Row],[CIF/CPF/CNPJ]],relatorio_Ananindeua[[#This Row],[Coluna2]])</f>
        <v>53844473000131</v>
      </c>
      <c r="L6103" t="str">
        <f t="shared" si="96"/>
        <v>538******31</v>
      </c>
    </row>
    <row r="6104" spans="1:12" x14ac:dyDescent="0.25">
      <c r="A6104" t="s">
        <v>11530</v>
      </c>
      <c r="B6104" t="s">
        <v>11531</v>
      </c>
      <c r="C6104" t="s">
        <v>32</v>
      </c>
      <c r="D6104" s="1">
        <v>45330.274571759262</v>
      </c>
      <c r="E6104" s="18" t="s">
        <v>13</v>
      </c>
      <c r="F6104" s="13" t="s">
        <v>16</v>
      </c>
      <c r="G6104" t="s">
        <v>14</v>
      </c>
      <c r="H6104">
        <v>0</v>
      </c>
      <c r="I6104" s="2"/>
      <c r="J6104" s="4">
        <v>0</v>
      </c>
      <c r="K6104" t="str">
        <f>IF((LEN(relatorio_Ananindeua[[#This Row],[CIF/CPF/CNPJ]])=14),relatorio_Ananindeua[[#This Row],[CIF/CPF/CNPJ]],relatorio_Ananindeua[[#This Row],[Coluna2]])</f>
        <v>53844630000109</v>
      </c>
      <c r="L6104" t="str">
        <f t="shared" si="96"/>
        <v>538******09</v>
      </c>
    </row>
    <row r="6105" spans="1:12" x14ac:dyDescent="0.25">
      <c r="A6105" t="s">
        <v>10884</v>
      </c>
      <c r="B6105" t="s">
        <v>10885</v>
      </c>
      <c r="C6105" t="s">
        <v>34</v>
      </c>
      <c r="D6105" s="1">
        <v>45330.274618055555</v>
      </c>
      <c r="E6105" s="18" t="s">
        <v>13</v>
      </c>
      <c r="F6105" s="13" t="s">
        <v>16</v>
      </c>
      <c r="G6105" t="s">
        <v>14</v>
      </c>
      <c r="H6105">
        <v>0</v>
      </c>
      <c r="I6105" s="2"/>
      <c r="J6105" s="4">
        <v>0</v>
      </c>
      <c r="K6105" t="str">
        <f>IF((LEN(relatorio_Ananindeua[[#This Row],[CIF/CPF/CNPJ]])=14),relatorio_Ananindeua[[#This Row],[CIF/CPF/CNPJ]],relatorio_Ananindeua[[#This Row],[Coluna2]])</f>
        <v>53604995000166</v>
      </c>
      <c r="L6105" t="str">
        <f t="shared" si="96"/>
        <v>536******66</v>
      </c>
    </row>
    <row r="6106" spans="1:12" x14ac:dyDescent="0.25">
      <c r="A6106" t="s">
        <v>11440</v>
      </c>
      <c r="B6106" t="s">
        <v>11441</v>
      </c>
      <c r="C6106" t="s">
        <v>34</v>
      </c>
      <c r="D6106" s="1">
        <v>45330.274629629632</v>
      </c>
      <c r="E6106" s="18" t="s">
        <v>13</v>
      </c>
      <c r="F6106" s="13" t="s">
        <v>16</v>
      </c>
      <c r="G6106" t="s">
        <v>14</v>
      </c>
      <c r="H6106">
        <v>0</v>
      </c>
      <c r="I6106" s="2"/>
      <c r="J6106" s="4">
        <v>0</v>
      </c>
      <c r="K6106" t="str">
        <f>IF((LEN(relatorio_Ananindeua[[#This Row],[CIF/CPF/CNPJ]])=14),relatorio_Ananindeua[[#This Row],[CIF/CPF/CNPJ]],relatorio_Ananindeua[[#This Row],[Coluna2]])</f>
        <v>53808652000113</v>
      </c>
      <c r="L6106" t="str">
        <f t="shared" si="96"/>
        <v>538******13</v>
      </c>
    </row>
    <row r="6107" spans="1:12" x14ac:dyDescent="0.25">
      <c r="A6107" t="s">
        <v>11454</v>
      </c>
      <c r="B6107" t="s">
        <v>11455</v>
      </c>
      <c r="C6107" t="s">
        <v>34</v>
      </c>
      <c r="D6107" s="1">
        <v>45330.274641203701</v>
      </c>
      <c r="E6107" s="18" t="s">
        <v>13</v>
      </c>
      <c r="F6107" s="13" t="s">
        <v>16</v>
      </c>
      <c r="G6107" t="s">
        <v>14</v>
      </c>
      <c r="H6107">
        <v>0</v>
      </c>
      <c r="I6107" s="2"/>
      <c r="J6107" s="4">
        <v>0</v>
      </c>
      <c r="K6107" t="str">
        <f>IF((LEN(relatorio_Ananindeua[[#This Row],[CIF/CPF/CNPJ]])=14),relatorio_Ananindeua[[#This Row],[CIF/CPF/CNPJ]],relatorio_Ananindeua[[#This Row],[Coluna2]])</f>
        <v>53816174000193</v>
      </c>
      <c r="L6107" t="str">
        <f t="shared" si="96"/>
        <v>538******93</v>
      </c>
    </row>
    <row r="6108" spans="1:12" x14ac:dyDescent="0.25">
      <c r="A6108" t="s">
        <v>11482</v>
      </c>
      <c r="B6108" t="s">
        <v>11483</v>
      </c>
      <c r="C6108" t="s">
        <v>34</v>
      </c>
      <c r="D6108" s="1">
        <v>45330.274641203701</v>
      </c>
      <c r="E6108" s="18" t="s">
        <v>13</v>
      </c>
      <c r="F6108" s="13" t="s">
        <v>16</v>
      </c>
      <c r="G6108" t="s">
        <v>14</v>
      </c>
      <c r="H6108">
        <v>0</v>
      </c>
      <c r="I6108" s="2"/>
      <c r="J6108" s="4">
        <v>0</v>
      </c>
      <c r="K6108" t="str">
        <f>IF((LEN(relatorio_Ananindeua[[#This Row],[CIF/CPF/CNPJ]])=14),relatorio_Ananindeua[[#This Row],[CIF/CPF/CNPJ]],relatorio_Ananindeua[[#This Row],[Coluna2]])</f>
        <v>53826187000143</v>
      </c>
      <c r="L6108" t="str">
        <f t="shared" si="96"/>
        <v>538******43</v>
      </c>
    </row>
    <row r="6109" spans="1:12" x14ac:dyDescent="0.25">
      <c r="A6109" t="s">
        <v>11518</v>
      </c>
      <c r="B6109" t="s">
        <v>11519</v>
      </c>
      <c r="C6109" t="s">
        <v>32</v>
      </c>
      <c r="D6109" s="1">
        <v>45330.28837962963</v>
      </c>
      <c r="E6109" s="18" t="s">
        <v>13</v>
      </c>
      <c r="F6109" s="13" t="s">
        <v>16</v>
      </c>
      <c r="G6109" t="s">
        <v>14</v>
      </c>
      <c r="H6109">
        <v>0</v>
      </c>
      <c r="I6109" s="2"/>
      <c r="J6109" s="4">
        <v>0</v>
      </c>
      <c r="K6109" t="str">
        <f>IF((LEN(relatorio_Ananindeua[[#This Row],[CIF/CPF/CNPJ]])=14),relatorio_Ananindeua[[#This Row],[CIF/CPF/CNPJ]],relatorio_Ananindeua[[#This Row],[Coluna2]])</f>
        <v>53837862000130</v>
      </c>
      <c r="L6109" t="str">
        <f t="shared" si="96"/>
        <v>538******30</v>
      </c>
    </row>
    <row r="6110" spans="1:12" x14ac:dyDescent="0.25">
      <c r="A6110" t="s">
        <v>11522</v>
      </c>
      <c r="B6110" t="s">
        <v>11523</v>
      </c>
      <c r="C6110" t="s">
        <v>32</v>
      </c>
      <c r="D6110" s="1">
        <v>45330.288449074076</v>
      </c>
      <c r="E6110" s="18" t="s">
        <v>13</v>
      </c>
      <c r="F6110" s="13" t="s">
        <v>16</v>
      </c>
      <c r="G6110" t="s">
        <v>14</v>
      </c>
      <c r="H6110">
        <v>0</v>
      </c>
      <c r="I6110" s="2"/>
      <c r="J6110" s="4">
        <v>0</v>
      </c>
      <c r="K6110" t="str">
        <f>IF((LEN(relatorio_Ananindeua[[#This Row],[CIF/CPF/CNPJ]])=14),relatorio_Ananindeua[[#This Row],[CIF/CPF/CNPJ]],relatorio_Ananindeua[[#This Row],[Coluna2]])</f>
        <v>53842543000112</v>
      </c>
      <c r="L6110" t="str">
        <f t="shared" si="96"/>
        <v>538******12</v>
      </c>
    </row>
    <row r="6111" spans="1:12" x14ac:dyDescent="0.25">
      <c r="A6111" t="s">
        <v>11526</v>
      </c>
      <c r="B6111" t="s">
        <v>11527</v>
      </c>
      <c r="C6111" t="s">
        <v>32</v>
      </c>
      <c r="D6111" s="1">
        <v>45330.295520833337</v>
      </c>
      <c r="E6111" s="18" t="s">
        <v>13</v>
      </c>
      <c r="F6111" s="13" t="s">
        <v>16</v>
      </c>
      <c r="G6111" t="s">
        <v>14</v>
      </c>
      <c r="H6111">
        <v>0</v>
      </c>
      <c r="I6111" s="2"/>
      <c r="J6111" s="4">
        <v>0</v>
      </c>
      <c r="K6111" t="str">
        <f>IF((LEN(relatorio_Ananindeua[[#This Row],[CIF/CPF/CNPJ]])=14),relatorio_Ananindeua[[#This Row],[CIF/CPF/CNPJ]],relatorio_Ananindeua[[#This Row],[Coluna2]])</f>
        <v>53843572000107</v>
      </c>
      <c r="L6111" t="str">
        <f t="shared" si="96"/>
        <v>538******07</v>
      </c>
    </row>
    <row r="6112" spans="1:12" x14ac:dyDescent="0.25">
      <c r="A6112" t="s">
        <v>11514</v>
      </c>
      <c r="B6112" t="s">
        <v>11515</v>
      </c>
      <c r="C6112" t="s">
        <v>32</v>
      </c>
      <c r="D6112" s="1">
        <v>45330.30228009259</v>
      </c>
      <c r="E6112" s="18" t="s">
        <v>13</v>
      </c>
      <c r="F6112" s="13" t="s">
        <v>16</v>
      </c>
      <c r="G6112" t="s">
        <v>14</v>
      </c>
      <c r="H6112">
        <v>0</v>
      </c>
      <c r="I6112" s="2"/>
      <c r="J6112" s="4">
        <v>0</v>
      </c>
      <c r="K6112" t="str">
        <f>IF((LEN(relatorio_Ananindeua[[#This Row],[CIF/CPF/CNPJ]])=14),relatorio_Ananindeua[[#This Row],[CIF/CPF/CNPJ]],relatorio_Ananindeua[[#This Row],[Coluna2]])</f>
        <v>53836198000104</v>
      </c>
      <c r="L6112" t="str">
        <f t="shared" si="96"/>
        <v>538******04</v>
      </c>
    </row>
    <row r="6113" spans="1:12" x14ac:dyDescent="0.25">
      <c r="A6113" t="s">
        <v>11532</v>
      </c>
      <c r="B6113" t="s">
        <v>11533</v>
      </c>
      <c r="C6113" t="s">
        <v>32</v>
      </c>
      <c r="D6113" s="1">
        <v>45330.316157407404</v>
      </c>
      <c r="E6113" s="18" t="s">
        <v>13</v>
      </c>
      <c r="F6113" s="13" t="s">
        <v>16</v>
      </c>
      <c r="G6113" t="s">
        <v>14</v>
      </c>
      <c r="H6113">
        <v>0</v>
      </c>
      <c r="I6113" s="2"/>
      <c r="J6113" s="4">
        <v>0</v>
      </c>
      <c r="K6113" t="str">
        <f>IF((LEN(relatorio_Ananindeua[[#This Row],[CIF/CPF/CNPJ]])=14),relatorio_Ananindeua[[#This Row],[CIF/CPF/CNPJ]],relatorio_Ananindeua[[#This Row],[Coluna2]])</f>
        <v>53847988000195</v>
      </c>
      <c r="L6113" t="str">
        <f t="shared" si="96"/>
        <v>538******95</v>
      </c>
    </row>
    <row r="6114" spans="1:12" x14ac:dyDescent="0.25">
      <c r="A6114" t="s">
        <v>10062</v>
      </c>
      <c r="B6114" t="s">
        <v>10063</v>
      </c>
      <c r="C6114" t="s">
        <v>34</v>
      </c>
      <c r="D6114" s="1">
        <v>45330.316261574073</v>
      </c>
      <c r="E6114" s="18" t="s">
        <v>13</v>
      </c>
      <c r="F6114" s="13" t="s">
        <v>16</v>
      </c>
      <c r="G6114" t="s">
        <v>14</v>
      </c>
      <c r="H6114">
        <v>0</v>
      </c>
      <c r="I6114" s="2"/>
      <c r="J6114" s="4">
        <v>0</v>
      </c>
      <c r="K6114" t="str">
        <f>IF((LEN(relatorio_Ananindeua[[#This Row],[CIF/CPF/CNPJ]])=14),relatorio_Ananindeua[[#This Row],[CIF/CPF/CNPJ]],relatorio_Ananindeua[[#This Row],[Coluna2]])</f>
        <v>53014765000147</v>
      </c>
      <c r="L6114" t="str">
        <f t="shared" si="96"/>
        <v>530******47</v>
      </c>
    </row>
    <row r="6115" spans="1:12" x14ac:dyDescent="0.25">
      <c r="A6115" t="s">
        <v>5810</v>
      </c>
      <c r="B6115" t="s">
        <v>5811</v>
      </c>
      <c r="C6115" t="s">
        <v>34</v>
      </c>
      <c r="D6115" s="1">
        <v>45330.323148148149</v>
      </c>
      <c r="E6115" s="18" t="s">
        <v>13</v>
      </c>
      <c r="F6115" s="13" t="s">
        <v>16</v>
      </c>
      <c r="G6115" t="s">
        <v>14</v>
      </c>
      <c r="H6115">
        <v>0</v>
      </c>
      <c r="I6115" s="2"/>
      <c r="J6115" s="4">
        <v>0</v>
      </c>
      <c r="K6115" t="str">
        <f>IF((LEN(relatorio_Ananindeua[[#This Row],[CIF/CPF/CNPJ]])=14),relatorio_Ananindeua[[#This Row],[CIF/CPF/CNPJ]],relatorio_Ananindeua[[#This Row],[Coluna2]])</f>
        <v>42978003000144</v>
      </c>
      <c r="L6115" t="str">
        <f t="shared" si="96"/>
        <v>429******44</v>
      </c>
    </row>
    <row r="6116" spans="1:12" x14ac:dyDescent="0.25">
      <c r="A6116" t="s">
        <v>11536</v>
      </c>
      <c r="B6116" t="s">
        <v>11537</v>
      </c>
      <c r="C6116" t="s">
        <v>32</v>
      </c>
      <c r="D6116" s="1">
        <v>45330.323159722226</v>
      </c>
      <c r="E6116" s="18" t="s">
        <v>13</v>
      </c>
      <c r="F6116" s="13" t="s">
        <v>16</v>
      </c>
      <c r="G6116" t="s">
        <v>14</v>
      </c>
      <c r="H6116">
        <v>0</v>
      </c>
      <c r="I6116" s="2"/>
      <c r="J6116" s="4">
        <v>0</v>
      </c>
      <c r="K6116" t="str">
        <f>IF((LEN(relatorio_Ananindeua[[#This Row],[CIF/CPF/CNPJ]])=14),relatorio_Ananindeua[[#This Row],[CIF/CPF/CNPJ]],relatorio_Ananindeua[[#This Row],[Coluna2]])</f>
        <v>53850708000106</v>
      </c>
      <c r="L6116" t="str">
        <f t="shared" si="96"/>
        <v>538******06</v>
      </c>
    </row>
    <row r="6117" spans="1:12" x14ac:dyDescent="0.25">
      <c r="A6117" t="s">
        <v>1213</v>
      </c>
      <c r="B6117" t="s">
        <v>1214</v>
      </c>
      <c r="C6117" t="s">
        <v>34</v>
      </c>
      <c r="D6117" s="1">
        <v>45330.323206018518</v>
      </c>
      <c r="E6117" s="18" t="s">
        <v>13</v>
      </c>
      <c r="F6117" s="13" t="s">
        <v>16</v>
      </c>
      <c r="G6117" t="s">
        <v>14</v>
      </c>
      <c r="H6117">
        <v>0</v>
      </c>
      <c r="I6117" s="2"/>
      <c r="J6117" s="4">
        <v>0</v>
      </c>
      <c r="K6117" t="str">
        <f>IF((LEN(relatorio_Ananindeua[[#This Row],[CIF/CPF/CNPJ]])=14),relatorio_Ananindeua[[#This Row],[CIF/CPF/CNPJ]],relatorio_Ananindeua[[#This Row],[Coluna2]])</f>
        <v>19565147000157</v>
      </c>
      <c r="L6117" t="str">
        <f t="shared" si="96"/>
        <v>195******57</v>
      </c>
    </row>
    <row r="6118" spans="1:12" x14ac:dyDescent="0.25">
      <c r="A6118" t="s">
        <v>11538</v>
      </c>
      <c r="B6118" t="s">
        <v>11539</v>
      </c>
      <c r="C6118" t="s">
        <v>32</v>
      </c>
      <c r="D6118" s="1">
        <v>45330.330138888887</v>
      </c>
      <c r="E6118" s="18" t="s">
        <v>13</v>
      </c>
      <c r="F6118" s="13" t="s">
        <v>16</v>
      </c>
      <c r="G6118" t="s">
        <v>14</v>
      </c>
      <c r="H6118">
        <v>0</v>
      </c>
      <c r="I6118" s="2"/>
      <c r="J6118" s="4">
        <v>0</v>
      </c>
      <c r="K6118" t="str">
        <f>IF((LEN(relatorio_Ananindeua[[#This Row],[CIF/CPF/CNPJ]])=14),relatorio_Ananindeua[[#This Row],[CIF/CPF/CNPJ]],relatorio_Ananindeua[[#This Row],[Coluna2]])</f>
        <v>53851005000194</v>
      </c>
      <c r="L6118" t="str">
        <f t="shared" si="96"/>
        <v>538******94</v>
      </c>
    </row>
    <row r="6119" spans="1:12" x14ac:dyDescent="0.25">
      <c r="A6119" t="s">
        <v>4349</v>
      </c>
      <c r="B6119" t="s">
        <v>4350</v>
      </c>
      <c r="C6119" t="s">
        <v>34</v>
      </c>
      <c r="D6119" s="1">
        <v>45330.330150462964</v>
      </c>
      <c r="E6119" s="18" t="s">
        <v>13</v>
      </c>
      <c r="F6119" s="13" t="s">
        <v>16</v>
      </c>
      <c r="G6119" t="s">
        <v>14</v>
      </c>
      <c r="H6119">
        <v>0</v>
      </c>
      <c r="I6119" s="2"/>
      <c r="J6119" s="4">
        <v>0</v>
      </c>
      <c r="K6119" t="str">
        <f>IF((LEN(relatorio_Ananindeua[[#This Row],[CIF/CPF/CNPJ]])=14),relatorio_Ananindeua[[#This Row],[CIF/CPF/CNPJ]],relatorio_Ananindeua[[#This Row],[Coluna2]])</f>
        <v>37162040000140</v>
      </c>
      <c r="L6119" t="str">
        <f t="shared" si="96"/>
        <v>371******40</v>
      </c>
    </row>
    <row r="6120" spans="1:12" x14ac:dyDescent="0.25">
      <c r="A6120" t="s">
        <v>8075</v>
      </c>
      <c r="B6120" t="s">
        <v>8076</v>
      </c>
      <c r="C6120" t="s">
        <v>34</v>
      </c>
      <c r="D6120" s="1">
        <v>45330.330185185187</v>
      </c>
      <c r="E6120" s="18" t="s">
        <v>13</v>
      </c>
      <c r="F6120" s="13" t="s">
        <v>16</v>
      </c>
      <c r="G6120" t="s">
        <v>14</v>
      </c>
      <c r="H6120">
        <v>0</v>
      </c>
      <c r="I6120" s="2"/>
      <c r="J6120" s="4">
        <v>0</v>
      </c>
      <c r="K6120" t="str">
        <f>IF((LEN(relatorio_Ananindeua[[#This Row],[CIF/CPF/CNPJ]])=14),relatorio_Ananindeua[[#This Row],[CIF/CPF/CNPJ]],relatorio_Ananindeua[[#This Row],[Coluna2]])</f>
        <v>49070252000186</v>
      </c>
      <c r="L6120" t="str">
        <f t="shared" si="96"/>
        <v>490******86</v>
      </c>
    </row>
    <row r="6121" spans="1:12" x14ac:dyDescent="0.25">
      <c r="A6121" t="s">
        <v>7861</v>
      </c>
      <c r="B6121" t="s">
        <v>7862</v>
      </c>
      <c r="C6121" t="s">
        <v>17</v>
      </c>
      <c r="D6121" s="1">
        <v>45330.337094907409</v>
      </c>
      <c r="E6121" s="18" t="s">
        <v>11</v>
      </c>
      <c r="F6121" s="13" t="s">
        <v>16</v>
      </c>
      <c r="G6121" t="s">
        <v>14</v>
      </c>
      <c r="H6121">
        <v>0</v>
      </c>
      <c r="I6121" s="2"/>
      <c r="J6121" s="4">
        <v>0</v>
      </c>
      <c r="K6121" t="str">
        <f>IF((LEN(relatorio_Ananindeua[[#This Row],[CIF/CPF/CNPJ]])=14),relatorio_Ananindeua[[#This Row],[CIF/CPF/CNPJ]],relatorio_Ananindeua[[#This Row],[Coluna2]])</f>
        <v>48588195000169</v>
      </c>
      <c r="L6121" t="str">
        <f t="shared" si="96"/>
        <v>485******69</v>
      </c>
    </row>
    <row r="6122" spans="1:12" x14ac:dyDescent="0.25">
      <c r="A6122" t="s">
        <v>11534</v>
      </c>
      <c r="B6122" t="s">
        <v>11535</v>
      </c>
      <c r="C6122" t="s">
        <v>32</v>
      </c>
      <c r="D6122" s="1">
        <v>45330.343935185185</v>
      </c>
      <c r="E6122" s="18" t="s">
        <v>13</v>
      </c>
      <c r="F6122" s="13" t="s">
        <v>16</v>
      </c>
      <c r="G6122" t="s">
        <v>14</v>
      </c>
      <c r="H6122">
        <v>0</v>
      </c>
      <c r="I6122" s="2"/>
      <c r="J6122" s="4">
        <v>0</v>
      </c>
      <c r="K6122" t="str">
        <f>IF((LEN(relatorio_Ananindeua[[#This Row],[CIF/CPF/CNPJ]])=14),relatorio_Ananindeua[[#This Row],[CIF/CPF/CNPJ]],relatorio_Ananindeua[[#This Row],[Coluna2]])</f>
        <v>53848382000174</v>
      </c>
      <c r="L6122" t="str">
        <f t="shared" si="96"/>
        <v>538******74</v>
      </c>
    </row>
    <row r="6123" spans="1:12" x14ac:dyDescent="0.25">
      <c r="A6123" t="s">
        <v>8095</v>
      </c>
      <c r="B6123" t="s">
        <v>8096</v>
      </c>
      <c r="C6123" t="s">
        <v>17</v>
      </c>
      <c r="D6123" s="1">
        <v>45330.383275462962</v>
      </c>
      <c r="E6123" s="18" t="s">
        <v>11</v>
      </c>
      <c r="F6123" s="13" t="s">
        <v>16</v>
      </c>
      <c r="G6123" t="s">
        <v>14</v>
      </c>
      <c r="H6123">
        <v>0</v>
      </c>
      <c r="I6123" s="2"/>
      <c r="J6123" s="4">
        <v>0</v>
      </c>
      <c r="K6123" t="str">
        <f>IF((LEN(relatorio_Ananindeua[[#This Row],[CIF/CPF/CNPJ]])=14),relatorio_Ananindeua[[#This Row],[CIF/CPF/CNPJ]],relatorio_Ananindeua[[#This Row],[Coluna2]])</f>
        <v>49096073000118</v>
      </c>
      <c r="L6123" t="str">
        <f t="shared" si="96"/>
        <v>490******18</v>
      </c>
    </row>
    <row r="6124" spans="1:12" x14ac:dyDescent="0.25">
      <c r="A6124" t="s">
        <v>11358</v>
      </c>
      <c r="B6124" t="s">
        <v>11359</v>
      </c>
      <c r="C6124" t="s">
        <v>32</v>
      </c>
      <c r="D6124" s="1">
        <v>45330.436898148146</v>
      </c>
      <c r="E6124" s="18" t="s">
        <v>13</v>
      </c>
      <c r="F6124" s="13" t="s">
        <v>16</v>
      </c>
      <c r="G6124" t="s">
        <v>14</v>
      </c>
      <c r="H6124">
        <v>0</v>
      </c>
      <c r="I6124" s="2"/>
      <c r="J6124" s="4">
        <v>0</v>
      </c>
      <c r="K6124" t="str">
        <f>IF((LEN(relatorio_Ananindeua[[#This Row],[CIF/CPF/CNPJ]])=14),relatorio_Ananindeua[[#This Row],[CIF/CPF/CNPJ]],relatorio_Ananindeua[[#This Row],[Coluna2]])</f>
        <v>53781223000108</v>
      </c>
      <c r="L6124" t="str">
        <f t="shared" si="96"/>
        <v>537******08</v>
      </c>
    </row>
    <row r="6125" spans="1:12" x14ac:dyDescent="0.25">
      <c r="A6125" t="s">
        <v>39</v>
      </c>
      <c r="B6125" t="s">
        <v>40</v>
      </c>
      <c r="C6125" t="s">
        <v>12</v>
      </c>
      <c r="D6125" s="1">
        <v>45330.467152777775</v>
      </c>
      <c r="E6125" s="18" t="s">
        <v>11</v>
      </c>
      <c r="F6125" s="13" t="s">
        <v>12</v>
      </c>
      <c r="G6125" t="s">
        <v>13496</v>
      </c>
      <c r="H6125">
        <v>0</v>
      </c>
      <c r="I6125" s="2"/>
      <c r="J6125" s="4">
        <v>5139.17</v>
      </c>
      <c r="K6125" t="str">
        <f>IF((LEN(relatorio_Ananindeua[[#This Row],[CIF/CPF/CNPJ]])=14),relatorio_Ananindeua[[#This Row],[CIF/CPF/CNPJ]],relatorio_Ananindeua[[#This Row],[Coluna2]])</f>
        <v>01547343000133</v>
      </c>
      <c r="L6125" t="str">
        <f t="shared" si="96"/>
        <v>015******33</v>
      </c>
    </row>
    <row r="6126" spans="1:12" x14ac:dyDescent="0.25">
      <c r="A6126" t="s">
        <v>8095</v>
      </c>
      <c r="B6126" t="s">
        <v>8096</v>
      </c>
      <c r="C6126" t="s">
        <v>18</v>
      </c>
      <c r="D6126" s="1">
        <v>45330.474710648145</v>
      </c>
      <c r="E6126" s="18" t="s">
        <v>13</v>
      </c>
      <c r="F6126" s="13" t="s">
        <v>16</v>
      </c>
      <c r="G6126" t="s">
        <v>14</v>
      </c>
      <c r="H6126">
        <v>0</v>
      </c>
      <c r="I6126" s="2"/>
      <c r="J6126" s="4">
        <v>0</v>
      </c>
      <c r="K6126" t="str">
        <f>IF((LEN(relatorio_Ananindeua[[#This Row],[CIF/CPF/CNPJ]])=14),relatorio_Ananindeua[[#This Row],[CIF/CPF/CNPJ]],relatorio_Ananindeua[[#This Row],[Coluna2]])</f>
        <v>49096073000118</v>
      </c>
      <c r="L6126" t="str">
        <f t="shared" si="96"/>
        <v>490******18</v>
      </c>
    </row>
    <row r="6127" spans="1:12" x14ac:dyDescent="0.25">
      <c r="A6127" t="s">
        <v>1233</v>
      </c>
      <c r="B6127" t="s">
        <v>1234</v>
      </c>
      <c r="C6127" t="s">
        <v>17</v>
      </c>
      <c r="D6127" s="1">
        <v>45330.526250000003</v>
      </c>
      <c r="E6127" s="18" t="s">
        <v>11</v>
      </c>
      <c r="F6127" s="13" t="s">
        <v>16</v>
      </c>
      <c r="G6127" t="s">
        <v>14</v>
      </c>
      <c r="H6127">
        <v>0</v>
      </c>
      <c r="I6127" s="2"/>
      <c r="J6127" s="4">
        <v>0</v>
      </c>
      <c r="K6127" t="str">
        <f>IF((LEN(relatorio_Ananindeua[[#This Row],[CIF/CPF/CNPJ]])=14),relatorio_Ananindeua[[#This Row],[CIF/CPF/CNPJ]],relatorio_Ananindeua[[#This Row],[Coluna2]])</f>
        <v>19679123000129</v>
      </c>
      <c r="L6127" t="str">
        <f t="shared" si="96"/>
        <v>196******29</v>
      </c>
    </row>
    <row r="6128" spans="1:12" x14ac:dyDescent="0.25">
      <c r="A6128" t="s">
        <v>6247</v>
      </c>
      <c r="B6128" t="s">
        <v>6248</v>
      </c>
      <c r="C6128" t="s">
        <v>34</v>
      </c>
      <c r="D6128" s="1">
        <v>45330.574328703704</v>
      </c>
      <c r="E6128" s="18" t="s">
        <v>11</v>
      </c>
      <c r="F6128" s="13" t="s">
        <v>16</v>
      </c>
      <c r="G6128" t="s">
        <v>13496</v>
      </c>
      <c r="H6128">
        <v>0</v>
      </c>
      <c r="I6128" s="2"/>
      <c r="J6128" s="4">
        <v>0</v>
      </c>
      <c r="K6128" t="str">
        <f>IF((LEN(relatorio_Ananindeua[[#This Row],[CIF/CPF/CNPJ]])=14),relatorio_Ananindeua[[#This Row],[CIF/CPF/CNPJ]],relatorio_Ananindeua[[#This Row],[Coluna2]])</f>
        <v>44343605000150</v>
      </c>
      <c r="L6128" t="str">
        <f t="shared" si="96"/>
        <v>443******50</v>
      </c>
    </row>
    <row r="6129" spans="1:12" x14ac:dyDescent="0.25">
      <c r="A6129" t="s">
        <v>13525</v>
      </c>
      <c r="B6129" t="s">
        <v>9967</v>
      </c>
      <c r="C6129" t="s">
        <v>33</v>
      </c>
      <c r="D6129" s="1">
        <v>45330.600069444445</v>
      </c>
      <c r="E6129" s="18" t="s">
        <v>11</v>
      </c>
      <c r="F6129" s="13" t="s">
        <v>19</v>
      </c>
      <c r="G6129" t="s">
        <v>13496</v>
      </c>
      <c r="H6129">
        <v>0</v>
      </c>
      <c r="I6129" s="2"/>
      <c r="J6129" s="4">
        <v>565.08000000000004</v>
      </c>
      <c r="K6129" t="str">
        <f>IF((LEN(relatorio_Ananindeua[[#This Row],[CIF/CPF/CNPJ]])=14),relatorio_Ananindeua[[#This Row],[CIF/CPF/CNPJ]],relatorio_Ananindeua[[#This Row],[Coluna2]])</f>
        <v>527******04</v>
      </c>
      <c r="L6129" t="str">
        <f t="shared" si="96"/>
        <v>527******04</v>
      </c>
    </row>
    <row r="6130" spans="1:12" x14ac:dyDescent="0.25">
      <c r="A6130" t="s">
        <v>72</v>
      </c>
      <c r="B6130" t="s">
        <v>73</v>
      </c>
      <c r="C6130" t="s">
        <v>34</v>
      </c>
      <c r="D6130" s="1">
        <v>45330.737245370372</v>
      </c>
      <c r="E6130" s="18" t="s">
        <v>13</v>
      </c>
      <c r="F6130" s="13" t="s">
        <v>16</v>
      </c>
      <c r="G6130" t="s">
        <v>13496</v>
      </c>
      <c r="H6130">
        <v>0</v>
      </c>
      <c r="I6130" s="2"/>
      <c r="J6130" s="4">
        <v>0</v>
      </c>
      <c r="K6130" t="str">
        <f>IF((LEN(relatorio_Ananindeua[[#This Row],[CIF/CPF/CNPJ]])=14),relatorio_Ananindeua[[#This Row],[CIF/CPF/CNPJ]],relatorio_Ananindeua[[#This Row],[Coluna2]])</f>
        <v>05723967000115</v>
      </c>
      <c r="L6130" t="str">
        <f t="shared" si="96"/>
        <v>057******15</v>
      </c>
    </row>
    <row r="6131" spans="1:12" x14ac:dyDescent="0.25">
      <c r="A6131" t="s">
        <v>45</v>
      </c>
      <c r="B6131" t="s">
        <v>46</v>
      </c>
      <c r="C6131" t="s">
        <v>20</v>
      </c>
      <c r="D6131" s="1">
        <v>45331</v>
      </c>
      <c r="E6131" s="18" t="s">
        <v>13</v>
      </c>
      <c r="F6131" s="13" t="s">
        <v>19</v>
      </c>
      <c r="G6131" t="s">
        <v>13496</v>
      </c>
      <c r="H6131">
        <v>0</v>
      </c>
      <c r="I6131" s="2"/>
      <c r="J6131" s="4">
        <v>713.67</v>
      </c>
      <c r="K6131" t="str">
        <f>IF((LEN(relatorio_Ananindeua[[#This Row],[CIF/CPF/CNPJ]])=14),relatorio_Ananindeua[[#This Row],[CIF/CPF/CNPJ]],relatorio_Ananindeua[[#This Row],[Coluna2]])</f>
        <v>03074354000179</v>
      </c>
      <c r="L6131" t="str">
        <f t="shared" si="96"/>
        <v>030******79</v>
      </c>
    </row>
    <row r="6132" spans="1:12" x14ac:dyDescent="0.25">
      <c r="A6132" t="s">
        <v>6904</v>
      </c>
      <c r="B6132" t="s">
        <v>6905</v>
      </c>
      <c r="C6132" t="s">
        <v>20</v>
      </c>
      <c r="D6132" s="1">
        <v>45331</v>
      </c>
      <c r="E6132" s="18" t="s">
        <v>13</v>
      </c>
      <c r="F6132" s="13" t="s">
        <v>19</v>
      </c>
      <c r="G6132" t="s">
        <v>13496</v>
      </c>
      <c r="H6132">
        <v>0</v>
      </c>
      <c r="I6132" s="2"/>
      <c r="J6132" s="4">
        <v>10</v>
      </c>
      <c r="K6132" t="str">
        <f>IF((LEN(relatorio_Ananindeua[[#This Row],[CIF/CPF/CNPJ]])=14),relatorio_Ananindeua[[#This Row],[CIF/CPF/CNPJ]],relatorio_Ananindeua[[#This Row],[Coluna2]])</f>
        <v>46201083002393</v>
      </c>
      <c r="L6132" t="str">
        <f t="shared" si="96"/>
        <v>462******93</v>
      </c>
    </row>
    <row r="6133" spans="1:12" x14ac:dyDescent="0.25">
      <c r="A6133" t="s">
        <v>13467</v>
      </c>
      <c r="B6133" t="s">
        <v>13466</v>
      </c>
      <c r="C6133" t="s">
        <v>21</v>
      </c>
      <c r="D6133" s="1">
        <v>45331</v>
      </c>
      <c r="E6133" s="18" t="s">
        <v>13</v>
      </c>
      <c r="F6133" s="13" t="s">
        <v>19</v>
      </c>
      <c r="G6133" t="s">
        <v>13496</v>
      </c>
      <c r="H6133">
        <v>0</v>
      </c>
      <c r="I6133" s="2"/>
      <c r="J6133" s="4">
        <v>889.69</v>
      </c>
      <c r="K6133" t="str">
        <f>IF((LEN(relatorio_Ananindeua[[#This Row],[CIF/CPF/CNPJ]])=14),relatorio_Ananindeua[[#This Row],[CIF/CPF/CNPJ]],relatorio_Ananindeua[[#This Row],[Coluna2]])</f>
        <v>60975737005978</v>
      </c>
      <c r="L6133" t="str">
        <f t="shared" si="96"/>
        <v>609******78</v>
      </c>
    </row>
    <row r="6134" spans="1:12" x14ac:dyDescent="0.25">
      <c r="A6134" t="s">
        <v>11392</v>
      </c>
      <c r="B6134" t="s">
        <v>11393</v>
      </c>
      <c r="C6134" t="s">
        <v>34</v>
      </c>
      <c r="D6134" s="1">
        <v>45331.017592592594</v>
      </c>
      <c r="E6134" s="18" t="s">
        <v>13</v>
      </c>
      <c r="F6134" s="13" t="s">
        <v>16</v>
      </c>
      <c r="G6134" t="s">
        <v>14</v>
      </c>
      <c r="H6134">
        <v>0</v>
      </c>
      <c r="I6134" s="2"/>
      <c r="J6134" s="4">
        <v>0</v>
      </c>
      <c r="K6134" t="str">
        <f>IF((LEN(relatorio_Ananindeua[[#This Row],[CIF/CPF/CNPJ]])=14),relatorio_Ananindeua[[#This Row],[CIF/CPF/CNPJ]],relatorio_Ananindeua[[#This Row],[Coluna2]])</f>
        <v>53787380000112</v>
      </c>
      <c r="L6134" t="str">
        <f t="shared" si="96"/>
        <v>537******12</v>
      </c>
    </row>
    <row r="6135" spans="1:12" x14ac:dyDescent="0.25">
      <c r="A6135" t="s">
        <v>11574</v>
      </c>
      <c r="B6135" t="s">
        <v>11575</v>
      </c>
      <c r="C6135" t="s">
        <v>32</v>
      </c>
      <c r="D6135" s="1">
        <v>45331.017627314817</v>
      </c>
      <c r="E6135" s="18" t="s">
        <v>13</v>
      </c>
      <c r="F6135" s="13" t="s">
        <v>16</v>
      </c>
      <c r="G6135" t="s">
        <v>14</v>
      </c>
      <c r="H6135">
        <v>0</v>
      </c>
      <c r="I6135" s="2"/>
      <c r="J6135" s="4">
        <v>0</v>
      </c>
      <c r="K6135" t="str">
        <f>IF((LEN(relatorio_Ananindeua[[#This Row],[CIF/CPF/CNPJ]])=14),relatorio_Ananindeua[[#This Row],[CIF/CPF/CNPJ]],relatorio_Ananindeua[[#This Row],[Coluna2]])</f>
        <v>53865774000141</v>
      </c>
      <c r="L6135" t="str">
        <f t="shared" si="96"/>
        <v>538******41</v>
      </c>
    </row>
    <row r="6136" spans="1:12" x14ac:dyDescent="0.25">
      <c r="A6136" t="s">
        <v>11546</v>
      </c>
      <c r="B6136" t="s">
        <v>11547</v>
      </c>
      <c r="C6136" t="s">
        <v>32</v>
      </c>
      <c r="D6136" s="1">
        <v>45331.038402777776</v>
      </c>
      <c r="E6136" s="18" t="s">
        <v>13</v>
      </c>
      <c r="F6136" s="13" t="s">
        <v>16</v>
      </c>
      <c r="G6136" t="s">
        <v>14</v>
      </c>
      <c r="H6136">
        <v>0</v>
      </c>
      <c r="I6136" s="2"/>
      <c r="J6136" s="4">
        <v>0</v>
      </c>
      <c r="K6136" t="str">
        <f>IF((LEN(relatorio_Ananindeua[[#This Row],[CIF/CPF/CNPJ]])=14),relatorio_Ananindeua[[#This Row],[CIF/CPF/CNPJ]],relatorio_Ananindeua[[#This Row],[Coluna2]])</f>
        <v>53852087000191</v>
      </c>
      <c r="L6136" t="str">
        <f t="shared" si="96"/>
        <v>538******91</v>
      </c>
    </row>
    <row r="6137" spans="1:12" x14ac:dyDescent="0.25">
      <c r="A6137" t="s">
        <v>9388</v>
      </c>
      <c r="B6137" t="s">
        <v>9389</v>
      </c>
      <c r="C6137" t="s">
        <v>34</v>
      </c>
      <c r="D6137" s="1">
        <v>45331.038460648146</v>
      </c>
      <c r="E6137" s="18" t="s">
        <v>13</v>
      </c>
      <c r="F6137" s="13" t="s">
        <v>16</v>
      </c>
      <c r="G6137" t="s">
        <v>14</v>
      </c>
      <c r="H6137">
        <v>0</v>
      </c>
      <c r="I6137" s="2"/>
      <c r="J6137" s="4">
        <v>0</v>
      </c>
      <c r="K6137" t="str">
        <f>IF((LEN(relatorio_Ananindeua[[#This Row],[CIF/CPF/CNPJ]])=14),relatorio_Ananindeua[[#This Row],[CIF/CPF/CNPJ]],relatorio_Ananindeua[[#This Row],[Coluna2]])</f>
        <v>51276583000119</v>
      </c>
      <c r="L6137" t="str">
        <f t="shared" si="96"/>
        <v>512******19</v>
      </c>
    </row>
    <row r="6138" spans="1:12" x14ac:dyDescent="0.25">
      <c r="A6138" t="s">
        <v>11560</v>
      </c>
      <c r="B6138" t="s">
        <v>11561</v>
      </c>
      <c r="C6138" t="s">
        <v>32</v>
      </c>
      <c r="D6138" s="1">
        <v>45331.038472222222</v>
      </c>
      <c r="E6138" s="18" t="s">
        <v>13</v>
      </c>
      <c r="F6138" s="13" t="s">
        <v>16</v>
      </c>
      <c r="G6138" t="s">
        <v>14</v>
      </c>
      <c r="H6138">
        <v>0</v>
      </c>
      <c r="I6138" s="2"/>
      <c r="J6138" s="4">
        <v>0</v>
      </c>
      <c r="K6138" t="str">
        <f>IF((LEN(relatorio_Ananindeua[[#This Row],[CIF/CPF/CNPJ]])=14),relatorio_Ananindeua[[#This Row],[CIF/CPF/CNPJ]],relatorio_Ananindeua[[#This Row],[Coluna2]])</f>
        <v>53859135000173</v>
      </c>
      <c r="L6138" t="str">
        <f t="shared" si="96"/>
        <v>538******73</v>
      </c>
    </row>
    <row r="6139" spans="1:12" x14ac:dyDescent="0.25">
      <c r="A6139" t="s">
        <v>8294</v>
      </c>
      <c r="B6139" t="s">
        <v>8295</v>
      </c>
      <c r="C6139" t="s">
        <v>34</v>
      </c>
      <c r="D6139" s="1">
        <v>45331.038518518515</v>
      </c>
      <c r="E6139" s="18" t="s">
        <v>13</v>
      </c>
      <c r="F6139" s="13" t="s">
        <v>16</v>
      </c>
      <c r="G6139" t="s">
        <v>14</v>
      </c>
      <c r="H6139">
        <v>0</v>
      </c>
      <c r="I6139" s="2"/>
      <c r="J6139" s="4">
        <v>0</v>
      </c>
      <c r="K6139" t="str">
        <f>IF((LEN(relatorio_Ananindeua[[#This Row],[CIF/CPF/CNPJ]])=14),relatorio_Ananindeua[[#This Row],[CIF/CPF/CNPJ]],relatorio_Ananindeua[[#This Row],[Coluna2]])</f>
        <v>49568049000134</v>
      </c>
      <c r="L6139" t="str">
        <f t="shared" si="96"/>
        <v>495******34</v>
      </c>
    </row>
    <row r="6140" spans="1:12" x14ac:dyDescent="0.25">
      <c r="A6140" t="s">
        <v>11558</v>
      </c>
      <c r="B6140" t="s">
        <v>11559</v>
      </c>
      <c r="C6140" t="s">
        <v>32</v>
      </c>
      <c r="D6140" s="1">
        <v>45331.038518518515</v>
      </c>
      <c r="E6140" s="18" t="s">
        <v>13</v>
      </c>
      <c r="F6140" s="13" t="s">
        <v>16</v>
      </c>
      <c r="G6140" t="s">
        <v>14</v>
      </c>
      <c r="H6140">
        <v>0</v>
      </c>
      <c r="I6140" s="2"/>
      <c r="J6140" s="4">
        <v>0</v>
      </c>
      <c r="K6140" t="str">
        <f>IF((LEN(relatorio_Ananindeua[[#This Row],[CIF/CPF/CNPJ]])=14),relatorio_Ananindeua[[#This Row],[CIF/CPF/CNPJ]],relatorio_Ananindeua[[#This Row],[Coluna2]])</f>
        <v>53858173000101</v>
      </c>
      <c r="L6140" t="str">
        <f t="shared" si="96"/>
        <v>538******01</v>
      </c>
    </row>
    <row r="6141" spans="1:12" x14ac:dyDescent="0.25">
      <c r="A6141" t="s">
        <v>11552</v>
      </c>
      <c r="B6141" t="s">
        <v>11553</v>
      </c>
      <c r="C6141" t="s">
        <v>32</v>
      </c>
      <c r="D6141" s="1">
        <v>45331.045335648145</v>
      </c>
      <c r="E6141" s="18" t="s">
        <v>13</v>
      </c>
      <c r="F6141" s="13" t="s">
        <v>16</v>
      </c>
      <c r="G6141" t="s">
        <v>14</v>
      </c>
      <c r="H6141">
        <v>0</v>
      </c>
      <c r="I6141" s="2"/>
      <c r="J6141" s="4">
        <v>0</v>
      </c>
      <c r="K6141" t="str">
        <f>IF((LEN(relatorio_Ananindeua[[#This Row],[CIF/CPF/CNPJ]])=14),relatorio_Ananindeua[[#This Row],[CIF/CPF/CNPJ]],relatorio_Ananindeua[[#This Row],[Coluna2]])</f>
        <v>53856542000127</v>
      </c>
      <c r="L6141" t="str">
        <f t="shared" si="96"/>
        <v>538******27</v>
      </c>
    </row>
    <row r="6142" spans="1:12" x14ac:dyDescent="0.25">
      <c r="A6142" t="s">
        <v>11540</v>
      </c>
      <c r="B6142" t="s">
        <v>11541</v>
      </c>
      <c r="C6142" t="s">
        <v>32</v>
      </c>
      <c r="D6142" s="1">
        <v>45331.045439814814</v>
      </c>
      <c r="E6142" s="18" t="s">
        <v>13</v>
      </c>
      <c r="F6142" s="13" t="s">
        <v>16</v>
      </c>
      <c r="G6142" t="s">
        <v>14</v>
      </c>
      <c r="H6142">
        <v>0</v>
      </c>
      <c r="I6142" s="2"/>
      <c r="J6142" s="4">
        <v>0</v>
      </c>
      <c r="K6142" t="str">
        <f>IF((LEN(relatorio_Ananindeua[[#This Row],[CIF/CPF/CNPJ]])=14),relatorio_Ananindeua[[#This Row],[CIF/CPF/CNPJ]],relatorio_Ananindeua[[#This Row],[Coluna2]])</f>
        <v>53851438000140</v>
      </c>
      <c r="L6142" t="str">
        <f t="shared" si="96"/>
        <v>538******40</v>
      </c>
    </row>
    <row r="6143" spans="1:12" x14ac:dyDescent="0.25">
      <c r="A6143" t="s">
        <v>11556</v>
      </c>
      <c r="B6143" t="s">
        <v>11557</v>
      </c>
      <c r="C6143" t="s">
        <v>32</v>
      </c>
      <c r="D6143" s="1">
        <v>45331.045451388891</v>
      </c>
      <c r="E6143" s="18" t="s">
        <v>13</v>
      </c>
      <c r="F6143" s="13" t="s">
        <v>16</v>
      </c>
      <c r="G6143" t="s">
        <v>14</v>
      </c>
      <c r="H6143">
        <v>0</v>
      </c>
      <c r="I6143" s="2"/>
      <c r="J6143" s="4">
        <v>0</v>
      </c>
      <c r="K6143" t="str">
        <f>IF((LEN(relatorio_Ananindeua[[#This Row],[CIF/CPF/CNPJ]])=14),relatorio_Ananindeua[[#This Row],[CIF/CPF/CNPJ]],relatorio_Ananindeua[[#This Row],[Coluna2]])</f>
        <v>53858161000187</v>
      </c>
      <c r="L6143" t="str">
        <f t="shared" si="96"/>
        <v>538******87</v>
      </c>
    </row>
    <row r="6144" spans="1:12" x14ac:dyDescent="0.25">
      <c r="A6144" t="s">
        <v>11568</v>
      </c>
      <c r="B6144" t="s">
        <v>11569</v>
      </c>
      <c r="C6144" t="s">
        <v>32</v>
      </c>
      <c r="D6144" s="1">
        <v>45331.045451388891</v>
      </c>
      <c r="E6144" s="18" t="s">
        <v>13</v>
      </c>
      <c r="F6144" s="13" t="s">
        <v>16</v>
      </c>
      <c r="G6144" t="s">
        <v>14</v>
      </c>
      <c r="H6144">
        <v>0</v>
      </c>
      <c r="I6144" s="2"/>
      <c r="J6144" s="4">
        <v>0</v>
      </c>
      <c r="K6144" t="str">
        <f>IF((LEN(relatorio_Ananindeua[[#This Row],[CIF/CPF/CNPJ]])=14),relatorio_Ananindeua[[#This Row],[CIF/CPF/CNPJ]],relatorio_Ananindeua[[#This Row],[Coluna2]])</f>
        <v>53862133000133</v>
      </c>
      <c r="L6144" t="str">
        <f t="shared" si="96"/>
        <v>538******33</v>
      </c>
    </row>
    <row r="6145" spans="1:12" x14ac:dyDescent="0.25">
      <c r="A6145" t="s">
        <v>11570</v>
      </c>
      <c r="B6145" t="s">
        <v>11571</v>
      </c>
      <c r="C6145" t="s">
        <v>32</v>
      </c>
      <c r="D6145" s="1">
        <v>45331.05228009259</v>
      </c>
      <c r="E6145" s="18" t="s">
        <v>13</v>
      </c>
      <c r="F6145" s="13" t="s">
        <v>16</v>
      </c>
      <c r="G6145" t="s">
        <v>14</v>
      </c>
      <c r="H6145">
        <v>0</v>
      </c>
      <c r="I6145" s="2"/>
      <c r="J6145" s="4">
        <v>0</v>
      </c>
      <c r="K6145" t="str">
        <f>IF((LEN(relatorio_Ananindeua[[#This Row],[CIF/CPF/CNPJ]])=14),relatorio_Ananindeua[[#This Row],[CIF/CPF/CNPJ]],relatorio_Ananindeua[[#This Row],[Coluna2]])</f>
        <v>53862466000162</v>
      </c>
      <c r="L6145" t="str">
        <f t="shared" si="96"/>
        <v>538******62</v>
      </c>
    </row>
    <row r="6146" spans="1:12" x14ac:dyDescent="0.25">
      <c r="A6146" t="s">
        <v>4143</v>
      </c>
      <c r="B6146" t="s">
        <v>4144</v>
      </c>
      <c r="C6146" t="s">
        <v>34</v>
      </c>
      <c r="D6146" s="1">
        <v>45331.052303240744</v>
      </c>
      <c r="E6146" s="18" t="s">
        <v>13</v>
      </c>
      <c r="F6146" s="13" t="s">
        <v>16</v>
      </c>
      <c r="G6146" t="s">
        <v>14</v>
      </c>
      <c r="H6146">
        <v>0</v>
      </c>
      <c r="I6146" s="2"/>
      <c r="J6146" s="4">
        <v>0</v>
      </c>
      <c r="K6146" t="str">
        <f>IF((LEN(relatorio_Ananindeua[[#This Row],[CIF/CPF/CNPJ]])=14),relatorio_Ananindeua[[#This Row],[CIF/CPF/CNPJ]],relatorio_Ananindeua[[#This Row],[Coluna2]])</f>
        <v>36346533000177</v>
      </c>
      <c r="L6146" t="str">
        <f t="shared" si="96"/>
        <v>363******77</v>
      </c>
    </row>
    <row r="6147" spans="1:12" x14ac:dyDescent="0.25">
      <c r="A6147" t="s">
        <v>7324</v>
      </c>
      <c r="B6147" t="s">
        <v>7325</v>
      </c>
      <c r="C6147" t="s">
        <v>34</v>
      </c>
      <c r="D6147" s="1">
        <v>45331.052337962959</v>
      </c>
      <c r="E6147" s="18" t="s">
        <v>13</v>
      </c>
      <c r="F6147" s="13" t="s">
        <v>16</v>
      </c>
      <c r="G6147" t="s">
        <v>14</v>
      </c>
      <c r="H6147">
        <v>0</v>
      </c>
      <c r="I6147" s="2"/>
      <c r="J6147" s="4">
        <v>0</v>
      </c>
      <c r="K6147" t="str">
        <f>IF((LEN(relatorio_Ananindeua[[#This Row],[CIF/CPF/CNPJ]])=14),relatorio_Ananindeua[[#This Row],[CIF/CPF/CNPJ]],relatorio_Ananindeua[[#This Row],[Coluna2]])</f>
        <v>47322484000159</v>
      </c>
      <c r="L6147" t="str">
        <f t="shared" si="96"/>
        <v>473******59</v>
      </c>
    </row>
    <row r="6148" spans="1:12" x14ac:dyDescent="0.25">
      <c r="A6148" t="s">
        <v>1706</v>
      </c>
      <c r="B6148" t="s">
        <v>1707</v>
      </c>
      <c r="C6148" t="s">
        <v>34</v>
      </c>
      <c r="D6148" s="1">
        <v>45331.06622685185</v>
      </c>
      <c r="E6148" s="18" t="s">
        <v>13</v>
      </c>
      <c r="F6148" s="13" t="s">
        <v>16</v>
      </c>
      <c r="G6148" t="s">
        <v>14</v>
      </c>
      <c r="H6148">
        <v>0</v>
      </c>
      <c r="I6148" s="2"/>
      <c r="J6148" s="4">
        <v>0</v>
      </c>
      <c r="K6148" t="str">
        <f>IF((LEN(relatorio_Ananindeua[[#This Row],[CIF/CPF/CNPJ]])=14),relatorio_Ananindeua[[#This Row],[CIF/CPF/CNPJ]],relatorio_Ananindeua[[#This Row],[Coluna2]])</f>
        <v>23874355000105</v>
      </c>
      <c r="L6148" t="str">
        <f t="shared" si="96"/>
        <v>238******05</v>
      </c>
    </row>
    <row r="6149" spans="1:12" x14ac:dyDescent="0.25">
      <c r="A6149" t="s">
        <v>11580</v>
      </c>
      <c r="B6149" t="s">
        <v>11581</v>
      </c>
      <c r="C6149" t="s">
        <v>32</v>
      </c>
      <c r="D6149" s="1">
        <v>45331.066238425927</v>
      </c>
      <c r="E6149" s="18" t="s">
        <v>13</v>
      </c>
      <c r="F6149" s="13" t="s">
        <v>16</v>
      </c>
      <c r="G6149" t="s">
        <v>14</v>
      </c>
      <c r="H6149">
        <v>0</v>
      </c>
      <c r="I6149" s="2"/>
      <c r="J6149" s="4">
        <v>0</v>
      </c>
      <c r="K6149" t="str">
        <f>IF((LEN(relatorio_Ananindeua[[#This Row],[CIF/CPF/CNPJ]])=14),relatorio_Ananindeua[[#This Row],[CIF/CPF/CNPJ]],relatorio_Ananindeua[[#This Row],[Coluna2]])</f>
        <v>53866867000190</v>
      </c>
      <c r="L6149" t="str">
        <f t="shared" si="96"/>
        <v>538******90</v>
      </c>
    </row>
    <row r="6150" spans="1:12" x14ac:dyDescent="0.25">
      <c r="A6150" t="s">
        <v>11542</v>
      </c>
      <c r="B6150" t="s">
        <v>11543</v>
      </c>
      <c r="C6150" t="s">
        <v>32</v>
      </c>
      <c r="D6150" s="1">
        <v>45331.066250000003</v>
      </c>
      <c r="E6150" s="18" t="s">
        <v>13</v>
      </c>
      <c r="F6150" s="13" t="s">
        <v>16</v>
      </c>
      <c r="G6150" t="s">
        <v>14</v>
      </c>
      <c r="H6150">
        <v>0</v>
      </c>
      <c r="I6150" s="2"/>
      <c r="J6150" s="4">
        <v>0</v>
      </c>
      <c r="K6150" t="str">
        <f>IF((LEN(relatorio_Ananindeua[[#This Row],[CIF/CPF/CNPJ]])=14),relatorio_Ananindeua[[#This Row],[CIF/CPF/CNPJ]],relatorio_Ananindeua[[#This Row],[Coluna2]])</f>
        <v>53851530000100</v>
      </c>
      <c r="L6150" t="str">
        <f t="shared" si="96"/>
        <v>538******00</v>
      </c>
    </row>
    <row r="6151" spans="1:12" x14ac:dyDescent="0.25">
      <c r="A6151" t="s">
        <v>11582</v>
      </c>
      <c r="B6151" t="s">
        <v>11583</v>
      </c>
      <c r="C6151" t="s">
        <v>32</v>
      </c>
      <c r="D6151" s="1">
        <v>45331.066250000003</v>
      </c>
      <c r="E6151" s="18" t="s">
        <v>13</v>
      </c>
      <c r="F6151" s="13" t="s">
        <v>16</v>
      </c>
      <c r="G6151" t="s">
        <v>14</v>
      </c>
      <c r="H6151">
        <v>0</v>
      </c>
      <c r="I6151" s="2"/>
      <c r="J6151" s="4">
        <v>0</v>
      </c>
      <c r="K6151" t="str">
        <f>IF((LEN(relatorio_Ananindeua[[#This Row],[CIF/CPF/CNPJ]])=14),relatorio_Ananindeua[[#This Row],[CIF/CPF/CNPJ]],relatorio_Ananindeua[[#This Row],[Coluna2]])</f>
        <v>53867480000159</v>
      </c>
      <c r="L6151" t="str">
        <f t="shared" si="96"/>
        <v>538******59</v>
      </c>
    </row>
    <row r="6152" spans="1:12" x14ac:dyDescent="0.25">
      <c r="A6152" t="s">
        <v>11540</v>
      </c>
      <c r="B6152" t="s">
        <v>11541</v>
      </c>
      <c r="C6152" t="s">
        <v>34</v>
      </c>
      <c r="D6152" s="1">
        <v>45331.066261574073</v>
      </c>
      <c r="E6152" s="18" t="s">
        <v>13</v>
      </c>
      <c r="F6152" s="13" t="s">
        <v>16</v>
      </c>
      <c r="G6152" t="s">
        <v>14</v>
      </c>
      <c r="H6152">
        <v>0</v>
      </c>
      <c r="I6152" s="2"/>
      <c r="J6152" s="4">
        <v>0</v>
      </c>
      <c r="K6152" t="str">
        <f>IF((LEN(relatorio_Ananindeua[[#This Row],[CIF/CPF/CNPJ]])=14),relatorio_Ananindeua[[#This Row],[CIF/CPF/CNPJ]],relatorio_Ananindeua[[#This Row],[Coluna2]])</f>
        <v>53851438000140</v>
      </c>
      <c r="L6152" t="str">
        <f t="shared" si="96"/>
        <v>538******40</v>
      </c>
    </row>
    <row r="6153" spans="1:12" x14ac:dyDescent="0.25">
      <c r="A6153" t="s">
        <v>11578</v>
      </c>
      <c r="B6153" t="s">
        <v>11579</v>
      </c>
      <c r="C6153" t="s">
        <v>32</v>
      </c>
      <c r="D6153" s="1">
        <v>45331.06627314815</v>
      </c>
      <c r="E6153" s="18" t="s">
        <v>13</v>
      </c>
      <c r="F6153" s="13" t="s">
        <v>16</v>
      </c>
      <c r="G6153" t="s">
        <v>14</v>
      </c>
      <c r="H6153">
        <v>0</v>
      </c>
      <c r="I6153" s="2"/>
      <c r="J6153" s="4">
        <v>0</v>
      </c>
      <c r="K6153" t="str">
        <f>IF((LEN(relatorio_Ananindeua[[#This Row],[CIF/CPF/CNPJ]])=14),relatorio_Ananindeua[[#This Row],[CIF/CPF/CNPJ]],relatorio_Ananindeua[[#This Row],[Coluna2]])</f>
        <v>53866795000181</v>
      </c>
      <c r="L6153" t="str">
        <f t="shared" si="96"/>
        <v>538******81</v>
      </c>
    </row>
    <row r="6154" spans="1:12" x14ac:dyDescent="0.25">
      <c r="A6154" t="s">
        <v>11576</v>
      </c>
      <c r="B6154" t="s">
        <v>11577</v>
      </c>
      <c r="C6154" t="s">
        <v>32</v>
      </c>
      <c r="D6154" s="1">
        <v>45331.073125000003</v>
      </c>
      <c r="E6154" s="18" t="s">
        <v>13</v>
      </c>
      <c r="F6154" s="13" t="s">
        <v>16</v>
      </c>
      <c r="G6154" t="s">
        <v>14</v>
      </c>
      <c r="H6154">
        <v>0</v>
      </c>
      <c r="I6154" s="2"/>
      <c r="J6154" s="4">
        <v>0</v>
      </c>
      <c r="K6154" t="str">
        <f>IF((LEN(relatorio_Ananindeua[[#This Row],[CIF/CPF/CNPJ]])=14),relatorio_Ananindeua[[#This Row],[CIF/CPF/CNPJ]],relatorio_Ananindeua[[#This Row],[Coluna2]])</f>
        <v>53866581000105</v>
      </c>
      <c r="L6154" t="str">
        <f t="shared" si="96"/>
        <v>538******05</v>
      </c>
    </row>
    <row r="6155" spans="1:12" x14ac:dyDescent="0.25">
      <c r="A6155" t="s">
        <v>11584</v>
      </c>
      <c r="B6155" t="s">
        <v>11585</v>
      </c>
      <c r="C6155" t="s">
        <v>32</v>
      </c>
      <c r="D6155" s="1">
        <v>45331.073182870372</v>
      </c>
      <c r="E6155" s="18" t="s">
        <v>13</v>
      </c>
      <c r="F6155" s="13" t="s">
        <v>16</v>
      </c>
      <c r="G6155" t="s">
        <v>14</v>
      </c>
      <c r="H6155">
        <v>0</v>
      </c>
      <c r="I6155" s="2"/>
      <c r="J6155" s="4">
        <v>0</v>
      </c>
      <c r="K6155" t="str">
        <f>IF((LEN(relatorio_Ananindeua[[#This Row],[CIF/CPF/CNPJ]])=14),relatorio_Ananindeua[[#This Row],[CIF/CPF/CNPJ]],relatorio_Ananindeua[[#This Row],[Coluna2]])</f>
        <v>53868086000135</v>
      </c>
      <c r="L6155" t="str">
        <f t="shared" si="96"/>
        <v>538******35</v>
      </c>
    </row>
    <row r="6156" spans="1:12" x14ac:dyDescent="0.25">
      <c r="A6156" t="s">
        <v>11564</v>
      </c>
      <c r="B6156" t="s">
        <v>11565</v>
      </c>
      <c r="C6156" t="s">
        <v>32</v>
      </c>
      <c r="D6156" s="1">
        <v>45331.080127314817</v>
      </c>
      <c r="E6156" s="18" t="s">
        <v>13</v>
      </c>
      <c r="F6156" s="13" t="s">
        <v>16</v>
      </c>
      <c r="G6156" t="s">
        <v>14</v>
      </c>
      <c r="H6156">
        <v>0</v>
      </c>
      <c r="I6156" s="2"/>
      <c r="J6156" s="4">
        <v>0</v>
      </c>
      <c r="K6156" t="str">
        <f>IF((LEN(relatorio_Ananindeua[[#This Row],[CIF/CPF/CNPJ]])=14),relatorio_Ananindeua[[#This Row],[CIF/CPF/CNPJ]],relatorio_Ananindeua[[#This Row],[Coluna2]])</f>
        <v>53860766000102</v>
      </c>
      <c r="L6156" t="str">
        <f t="shared" si="96"/>
        <v>538******02</v>
      </c>
    </row>
    <row r="6157" spans="1:12" x14ac:dyDescent="0.25">
      <c r="A6157" t="s">
        <v>11550</v>
      </c>
      <c r="B6157" t="s">
        <v>11551</v>
      </c>
      <c r="C6157" t="s">
        <v>32</v>
      </c>
      <c r="D6157" s="1">
        <v>45331.093958333331</v>
      </c>
      <c r="E6157" s="18" t="s">
        <v>13</v>
      </c>
      <c r="F6157" s="13" t="s">
        <v>16</v>
      </c>
      <c r="G6157" t="s">
        <v>14</v>
      </c>
      <c r="H6157">
        <v>0</v>
      </c>
      <c r="I6157" s="2"/>
      <c r="J6157" s="4">
        <v>0</v>
      </c>
      <c r="K6157" t="str">
        <f>IF((LEN(relatorio_Ananindeua[[#This Row],[CIF/CPF/CNPJ]])=14),relatorio_Ananindeua[[#This Row],[CIF/CPF/CNPJ]],relatorio_Ananindeua[[#This Row],[Coluna2]])</f>
        <v>53853536000116</v>
      </c>
      <c r="L6157" t="str">
        <f t="shared" si="96"/>
        <v>538******16</v>
      </c>
    </row>
    <row r="6158" spans="1:12" x14ac:dyDescent="0.25">
      <c r="A6158" t="s">
        <v>11544</v>
      </c>
      <c r="B6158" t="s">
        <v>11545</v>
      </c>
      <c r="C6158" t="s">
        <v>32</v>
      </c>
      <c r="D6158" s="1">
        <v>45331.093981481485</v>
      </c>
      <c r="E6158" s="18" t="s">
        <v>13</v>
      </c>
      <c r="F6158" s="13" t="s">
        <v>16</v>
      </c>
      <c r="G6158" t="s">
        <v>14</v>
      </c>
      <c r="H6158">
        <v>0</v>
      </c>
      <c r="I6158" s="2"/>
      <c r="J6158" s="4">
        <v>0</v>
      </c>
      <c r="K6158" t="str">
        <f>IF((LEN(relatorio_Ananindeua[[#This Row],[CIF/CPF/CNPJ]])=14),relatorio_Ananindeua[[#This Row],[CIF/CPF/CNPJ]],relatorio_Ananindeua[[#This Row],[Coluna2]])</f>
        <v>53851602000119</v>
      </c>
      <c r="L6158" t="str">
        <f t="shared" si="96"/>
        <v>538******19</v>
      </c>
    </row>
    <row r="6159" spans="1:12" x14ac:dyDescent="0.25">
      <c r="A6159" t="s">
        <v>11566</v>
      </c>
      <c r="B6159" t="s">
        <v>11567</v>
      </c>
      <c r="C6159" t="s">
        <v>32</v>
      </c>
      <c r="D6159" s="1">
        <v>45331.100902777776</v>
      </c>
      <c r="E6159" s="18" t="s">
        <v>13</v>
      </c>
      <c r="F6159" s="13" t="s">
        <v>16</v>
      </c>
      <c r="G6159" t="s">
        <v>14</v>
      </c>
      <c r="H6159">
        <v>0</v>
      </c>
      <c r="I6159" s="2"/>
      <c r="J6159" s="4">
        <v>0</v>
      </c>
      <c r="K6159" t="str">
        <f>IF((LEN(relatorio_Ananindeua[[#This Row],[CIF/CPF/CNPJ]])=14),relatorio_Ananindeua[[#This Row],[CIF/CPF/CNPJ]],relatorio_Ananindeua[[#This Row],[Coluna2]])</f>
        <v>53861651000132</v>
      </c>
      <c r="L6159" t="str">
        <f t="shared" si="96"/>
        <v>538******32</v>
      </c>
    </row>
    <row r="6160" spans="1:12" x14ac:dyDescent="0.25">
      <c r="A6160" t="s">
        <v>11572</v>
      </c>
      <c r="B6160" t="s">
        <v>11573</v>
      </c>
      <c r="C6160" t="s">
        <v>32</v>
      </c>
      <c r="D6160" s="1">
        <v>45331.100914351853</v>
      </c>
      <c r="E6160" s="18" t="s">
        <v>13</v>
      </c>
      <c r="F6160" s="13" t="s">
        <v>16</v>
      </c>
      <c r="G6160" t="s">
        <v>14</v>
      </c>
      <c r="H6160">
        <v>0</v>
      </c>
      <c r="I6160" s="2"/>
      <c r="J6160" s="4">
        <v>0</v>
      </c>
      <c r="K6160" t="str">
        <f>IF((LEN(relatorio_Ananindeua[[#This Row],[CIF/CPF/CNPJ]])=14),relatorio_Ananindeua[[#This Row],[CIF/CPF/CNPJ]],relatorio_Ananindeua[[#This Row],[Coluna2]])</f>
        <v>53862477000142</v>
      </c>
      <c r="L6160" t="str">
        <f t="shared" si="96"/>
        <v>538******42</v>
      </c>
    </row>
    <row r="6161" spans="1:12" x14ac:dyDescent="0.25">
      <c r="A6161" t="s">
        <v>9154</v>
      </c>
      <c r="B6161" t="s">
        <v>9155</v>
      </c>
      <c r="C6161" t="s">
        <v>34</v>
      </c>
      <c r="D6161" s="1">
        <v>45331.274525462963</v>
      </c>
      <c r="E6161" s="18" t="s">
        <v>13</v>
      </c>
      <c r="F6161" s="13" t="s">
        <v>16</v>
      </c>
      <c r="G6161" t="s">
        <v>14</v>
      </c>
      <c r="H6161">
        <v>0</v>
      </c>
      <c r="I6161" s="2"/>
      <c r="J6161" s="4">
        <v>0</v>
      </c>
      <c r="K6161" t="str">
        <f>IF((LEN(relatorio_Ananindeua[[#This Row],[CIF/CPF/CNPJ]])=14),relatorio_Ananindeua[[#This Row],[CIF/CPF/CNPJ]],relatorio_Ananindeua[[#This Row],[Coluna2]])</f>
        <v>50904080000188</v>
      </c>
      <c r="L6161" t="str">
        <f t="shared" si="96"/>
        <v>509******88</v>
      </c>
    </row>
    <row r="6162" spans="1:12" x14ac:dyDescent="0.25">
      <c r="A6162" t="s">
        <v>2190</v>
      </c>
      <c r="B6162" t="s">
        <v>2191</v>
      </c>
      <c r="C6162" t="s">
        <v>34</v>
      </c>
      <c r="D6162" s="1">
        <v>45331.274618055555</v>
      </c>
      <c r="E6162" s="18" t="s">
        <v>13</v>
      </c>
      <c r="F6162" s="13" t="s">
        <v>16</v>
      </c>
      <c r="G6162" t="s">
        <v>14</v>
      </c>
      <c r="H6162">
        <v>0</v>
      </c>
      <c r="I6162" s="2"/>
      <c r="J6162" s="4">
        <v>0</v>
      </c>
      <c r="K6162" t="str">
        <f>IF((LEN(relatorio_Ananindeua[[#This Row],[CIF/CPF/CNPJ]])=14),relatorio_Ananindeua[[#This Row],[CIF/CPF/CNPJ]],relatorio_Ananindeua[[#This Row],[Coluna2]])</f>
        <v>27573340000168</v>
      </c>
      <c r="L6162" t="str">
        <f t="shared" ref="L6162:L6225" si="97">_xlfn.CONCAT(LEFT(A6162,3),REPT("*",6),RIGHT(A6162,2))</f>
        <v>275******68</v>
      </c>
    </row>
    <row r="6163" spans="1:12" x14ac:dyDescent="0.25">
      <c r="A6163" t="s">
        <v>11554</v>
      </c>
      <c r="B6163" t="s">
        <v>11555</v>
      </c>
      <c r="C6163" t="s">
        <v>32</v>
      </c>
      <c r="D6163" s="1">
        <v>45331.281550925924</v>
      </c>
      <c r="E6163" s="18" t="s">
        <v>13</v>
      </c>
      <c r="F6163" s="13" t="s">
        <v>16</v>
      </c>
      <c r="G6163" t="s">
        <v>14</v>
      </c>
      <c r="H6163">
        <v>0</v>
      </c>
      <c r="I6163" s="2"/>
      <c r="J6163" s="4">
        <v>0</v>
      </c>
      <c r="K6163" t="str">
        <f>IF((LEN(relatorio_Ananindeua[[#This Row],[CIF/CPF/CNPJ]])=14),relatorio_Ananindeua[[#This Row],[CIF/CPF/CNPJ]],relatorio_Ananindeua[[#This Row],[Coluna2]])</f>
        <v>53856857000174</v>
      </c>
      <c r="L6163" t="str">
        <f t="shared" si="97"/>
        <v>538******74</v>
      </c>
    </row>
    <row r="6164" spans="1:12" x14ac:dyDescent="0.25">
      <c r="A6164" t="s">
        <v>11548</v>
      </c>
      <c r="B6164" t="s">
        <v>11549</v>
      </c>
      <c r="C6164" t="s">
        <v>32</v>
      </c>
      <c r="D6164" s="1">
        <v>45331.281597222223</v>
      </c>
      <c r="E6164" s="18" t="s">
        <v>13</v>
      </c>
      <c r="F6164" s="13" t="s">
        <v>16</v>
      </c>
      <c r="G6164" t="s">
        <v>14</v>
      </c>
      <c r="H6164">
        <v>0</v>
      </c>
      <c r="I6164" s="2"/>
      <c r="J6164" s="4">
        <v>0</v>
      </c>
      <c r="K6164" t="str">
        <f>IF((LEN(relatorio_Ananindeua[[#This Row],[CIF/CPF/CNPJ]])=14),relatorio_Ananindeua[[#This Row],[CIF/CPF/CNPJ]],relatorio_Ananindeua[[#This Row],[Coluna2]])</f>
        <v>53852772000118</v>
      </c>
      <c r="L6164" t="str">
        <f t="shared" si="97"/>
        <v>538******18</v>
      </c>
    </row>
    <row r="6165" spans="1:12" x14ac:dyDescent="0.25">
      <c r="A6165" t="s">
        <v>11578</v>
      </c>
      <c r="B6165" t="s">
        <v>11579</v>
      </c>
      <c r="C6165" t="s">
        <v>34</v>
      </c>
      <c r="D6165" s="1">
        <v>45331.309201388889</v>
      </c>
      <c r="E6165" s="18" t="s">
        <v>13</v>
      </c>
      <c r="F6165" s="13" t="s">
        <v>16</v>
      </c>
      <c r="G6165" t="s">
        <v>14</v>
      </c>
      <c r="H6165">
        <v>0</v>
      </c>
      <c r="I6165" s="2"/>
      <c r="J6165" s="4">
        <v>0</v>
      </c>
      <c r="K6165" t="str">
        <f>IF((LEN(relatorio_Ananindeua[[#This Row],[CIF/CPF/CNPJ]])=14),relatorio_Ananindeua[[#This Row],[CIF/CPF/CNPJ]],relatorio_Ananindeua[[#This Row],[Coluna2]])</f>
        <v>53866795000181</v>
      </c>
      <c r="L6165" t="str">
        <f t="shared" si="97"/>
        <v>538******81</v>
      </c>
    </row>
    <row r="6166" spans="1:12" x14ac:dyDescent="0.25">
      <c r="A6166" t="s">
        <v>11586</v>
      </c>
      <c r="B6166" t="s">
        <v>11587</v>
      </c>
      <c r="C6166" t="s">
        <v>32</v>
      </c>
      <c r="D6166" s="1">
        <v>45331.309212962966</v>
      </c>
      <c r="E6166" s="18" t="s">
        <v>13</v>
      </c>
      <c r="F6166" s="13" t="s">
        <v>16</v>
      </c>
      <c r="G6166" t="s">
        <v>14</v>
      </c>
      <c r="H6166">
        <v>0</v>
      </c>
      <c r="I6166" s="2"/>
      <c r="J6166" s="4">
        <v>0</v>
      </c>
      <c r="K6166" t="str">
        <f>IF((LEN(relatorio_Ananindeua[[#This Row],[CIF/CPF/CNPJ]])=14),relatorio_Ananindeua[[#This Row],[CIF/CPF/CNPJ]],relatorio_Ananindeua[[#This Row],[Coluna2]])</f>
        <v>53868419000126</v>
      </c>
      <c r="L6166" t="str">
        <f t="shared" si="97"/>
        <v>538******26</v>
      </c>
    </row>
    <row r="6167" spans="1:12" x14ac:dyDescent="0.25">
      <c r="A6167" t="s">
        <v>1847</v>
      </c>
      <c r="B6167" t="s">
        <v>1848</v>
      </c>
      <c r="C6167" t="s">
        <v>18</v>
      </c>
      <c r="D6167" s="1">
        <v>45331.65929398148</v>
      </c>
      <c r="E6167" s="18" t="s">
        <v>13</v>
      </c>
      <c r="F6167" s="13" t="s">
        <v>16</v>
      </c>
      <c r="G6167" t="s">
        <v>14</v>
      </c>
      <c r="H6167">
        <v>0</v>
      </c>
      <c r="I6167" s="2"/>
      <c r="J6167" s="4">
        <v>0</v>
      </c>
      <c r="K6167" t="str">
        <f>IF((LEN(relatorio_Ananindeua[[#This Row],[CIF/CPF/CNPJ]])=14),relatorio_Ananindeua[[#This Row],[CIF/CPF/CNPJ]],relatorio_Ananindeua[[#This Row],[Coluna2]])</f>
        <v>24780749000167</v>
      </c>
      <c r="L6167" t="str">
        <f t="shared" si="97"/>
        <v>247******67</v>
      </c>
    </row>
    <row r="6168" spans="1:12" x14ac:dyDescent="0.25">
      <c r="A6168" t="s">
        <v>1899</v>
      </c>
      <c r="B6168" t="s">
        <v>1900</v>
      </c>
      <c r="C6168" t="s">
        <v>17</v>
      </c>
      <c r="D6168" s="1">
        <v>45331.996793981481</v>
      </c>
      <c r="E6168" s="18" t="s">
        <v>11</v>
      </c>
      <c r="F6168" s="13" t="s">
        <v>16</v>
      </c>
      <c r="G6168" t="s">
        <v>14</v>
      </c>
      <c r="H6168">
        <v>0</v>
      </c>
      <c r="I6168" s="2"/>
      <c r="J6168" s="4">
        <v>0</v>
      </c>
      <c r="K6168" t="str">
        <f>IF((LEN(relatorio_Ananindeua[[#This Row],[CIF/CPF/CNPJ]])=14),relatorio_Ananindeua[[#This Row],[CIF/CPF/CNPJ]],relatorio_Ananindeua[[#This Row],[Coluna2]])</f>
        <v>25076131000183</v>
      </c>
      <c r="L6168" t="str">
        <f t="shared" si="97"/>
        <v>250******83</v>
      </c>
    </row>
    <row r="6169" spans="1:12" x14ac:dyDescent="0.25">
      <c r="A6169" t="s">
        <v>13462</v>
      </c>
      <c r="B6169" t="s">
        <v>13463</v>
      </c>
      <c r="C6169" t="s">
        <v>20</v>
      </c>
      <c r="D6169" s="1">
        <v>45332</v>
      </c>
      <c r="E6169" s="18" t="s">
        <v>13</v>
      </c>
      <c r="F6169" s="13" t="s">
        <v>19</v>
      </c>
      <c r="G6169" t="s">
        <v>13496</v>
      </c>
      <c r="H6169">
        <v>0</v>
      </c>
      <c r="I6169" s="2"/>
      <c r="J6169" s="4">
        <v>9.83</v>
      </c>
      <c r="K6169" t="str">
        <f>IF((LEN(relatorio_Ananindeua[[#This Row],[CIF/CPF/CNPJ]])=14),relatorio_Ananindeua[[#This Row],[CIF/CPF/CNPJ]],relatorio_Ananindeua[[#This Row],[Coluna2]])</f>
        <v>58248352002356</v>
      </c>
      <c r="L6169" t="str">
        <f t="shared" si="97"/>
        <v>582******56</v>
      </c>
    </row>
    <row r="6170" spans="1:12" x14ac:dyDescent="0.25">
      <c r="A6170" t="s">
        <v>43</v>
      </c>
      <c r="B6170" t="s">
        <v>44</v>
      </c>
      <c r="C6170" t="s">
        <v>20</v>
      </c>
      <c r="D6170" s="1">
        <v>45334</v>
      </c>
      <c r="E6170" s="18" t="s">
        <v>13</v>
      </c>
      <c r="F6170" s="13" t="s">
        <v>19</v>
      </c>
      <c r="G6170" t="s">
        <v>13496</v>
      </c>
      <c r="H6170">
        <v>0</v>
      </c>
      <c r="I6170" s="2"/>
      <c r="J6170" s="4">
        <v>9.9</v>
      </c>
      <c r="K6170" t="str">
        <f>IF((LEN(relatorio_Ananindeua[[#This Row],[CIF/CPF/CNPJ]])=14),relatorio_Ananindeua[[#This Row],[CIF/CPF/CNPJ]],relatorio_Ananindeua[[#This Row],[Coluna2]])</f>
        <v>02964147000801</v>
      </c>
      <c r="L6170" t="str">
        <f t="shared" si="97"/>
        <v>029******01</v>
      </c>
    </row>
    <row r="6171" spans="1:12" x14ac:dyDescent="0.25">
      <c r="A6171" t="s">
        <v>13467</v>
      </c>
      <c r="B6171" t="s">
        <v>13466</v>
      </c>
      <c r="C6171" t="s">
        <v>21</v>
      </c>
      <c r="D6171" s="1">
        <v>45334</v>
      </c>
      <c r="E6171" s="18" t="s">
        <v>13</v>
      </c>
      <c r="F6171" s="13" t="s">
        <v>19</v>
      </c>
      <c r="G6171" t="s">
        <v>13496</v>
      </c>
      <c r="H6171">
        <v>0</v>
      </c>
      <c r="I6171" s="2"/>
      <c r="J6171" s="4">
        <v>751.43</v>
      </c>
      <c r="K6171" t="str">
        <f>IF((LEN(relatorio_Ananindeua[[#This Row],[CIF/CPF/CNPJ]])=14),relatorio_Ananindeua[[#This Row],[CIF/CPF/CNPJ]],relatorio_Ananindeua[[#This Row],[Coluna2]])</f>
        <v>60975737005978</v>
      </c>
      <c r="L6171" t="str">
        <f t="shared" si="97"/>
        <v>609******78</v>
      </c>
    </row>
    <row r="6172" spans="1:12" x14ac:dyDescent="0.25">
      <c r="A6172" t="s">
        <v>6609</v>
      </c>
      <c r="B6172" t="s">
        <v>6610</v>
      </c>
      <c r="C6172" t="s">
        <v>17</v>
      </c>
      <c r="D6172" s="1">
        <v>45334.546319444446</v>
      </c>
      <c r="E6172" s="18" t="s">
        <v>11</v>
      </c>
      <c r="F6172" s="13" t="s">
        <v>16</v>
      </c>
      <c r="G6172" t="s">
        <v>14</v>
      </c>
      <c r="H6172">
        <v>0</v>
      </c>
      <c r="I6172" s="2"/>
      <c r="J6172" s="4">
        <v>0</v>
      </c>
      <c r="K6172" t="str">
        <f>IF((LEN(relatorio_Ananindeua[[#This Row],[CIF/CPF/CNPJ]])=14),relatorio_Ananindeua[[#This Row],[CIF/CPF/CNPJ]],relatorio_Ananindeua[[#This Row],[Coluna2]])</f>
        <v>45427826000170</v>
      </c>
      <c r="L6172" t="str">
        <f t="shared" si="97"/>
        <v>454******70</v>
      </c>
    </row>
    <row r="6173" spans="1:12" x14ac:dyDescent="0.25">
      <c r="A6173" t="s">
        <v>9336</v>
      </c>
      <c r="B6173" t="s">
        <v>9337</v>
      </c>
      <c r="C6173" t="s">
        <v>17</v>
      </c>
      <c r="D6173" s="1">
        <v>45334.558668981481</v>
      </c>
      <c r="E6173" s="18" t="s">
        <v>11</v>
      </c>
      <c r="F6173" s="13" t="s">
        <v>16</v>
      </c>
      <c r="G6173" t="s">
        <v>14</v>
      </c>
      <c r="H6173">
        <v>0</v>
      </c>
      <c r="I6173" s="2"/>
      <c r="J6173" s="4">
        <v>0</v>
      </c>
      <c r="K6173" t="str">
        <f>IF((LEN(relatorio_Ananindeua[[#This Row],[CIF/CPF/CNPJ]])=14),relatorio_Ananindeua[[#This Row],[CIF/CPF/CNPJ]],relatorio_Ananindeua[[#This Row],[Coluna2]])</f>
        <v>51207194000131</v>
      </c>
      <c r="L6173" t="str">
        <f t="shared" si="97"/>
        <v>512******31</v>
      </c>
    </row>
    <row r="6174" spans="1:12" x14ac:dyDescent="0.25">
      <c r="A6174" t="s">
        <v>6904</v>
      </c>
      <c r="B6174" t="s">
        <v>6905</v>
      </c>
      <c r="C6174" t="s">
        <v>20</v>
      </c>
      <c r="D6174" s="1">
        <v>45336</v>
      </c>
      <c r="E6174" s="18" t="s">
        <v>13</v>
      </c>
      <c r="F6174" s="13" t="s">
        <v>19</v>
      </c>
      <c r="G6174" t="s">
        <v>13496</v>
      </c>
      <c r="H6174">
        <v>0</v>
      </c>
      <c r="I6174" s="2"/>
      <c r="J6174" s="4">
        <v>118</v>
      </c>
      <c r="K6174" t="str">
        <f>IF((LEN(relatorio_Ananindeua[[#This Row],[CIF/CPF/CNPJ]])=14),relatorio_Ananindeua[[#This Row],[CIF/CPF/CNPJ]],relatorio_Ananindeua[[#This Row],[Coluna2]])</f>
        <v>46201083002393</v>
      </c>
      <c r="L6174" t="str">
        <f t="shared" si="97"/>
        <v>462******93</v>
      </c>
    </row>
    <row r="6175" spans="1:12" x14ac:dyDescent="0.25">
      <c r="A6175" t="s">
        <v>13467</v>
      </c>
      <c r="B6175" t="s">
        <v>13466</v>
      </c>
      <c r="C6175" t="s">
        <v>21</v>
      </c>
      <c r="D6175" s="1">
        <v>45336</v>
      </c>
      <c r="E6175" s="18" t="s">
        <v>13</v>
      </c>
      <c r="F6175" s="13" t="s">
        <v>19</v>
      </c>
      <c r="G6175" t="s">
        <v>13496</v>
      </c>
      <c r="H6175">
        <v>0</v>
      </c>
      <c r="I6175" s="2"/>
      <c r="J6175" s="4">
        <v>488.3</v>
      </c>
      <c r="K6175" t="str">
        <f>IF((LEN(relatorio_Ananindeua[[#This Row],[CIF/CPF/CNPJ]])=14),relatorio_Ananindeua[[#This Row],[CIF/CPF/CNPJ]],relatorio_Ananindeua[[#This Row],[Coluna2]])</f>
        <v>60975737005978</v>
      </c>
      <c r="L6175" t="str">
        <f t="shared" si="97"/>
        <v>609******78</v>
      </c>
    </row>
    <row r="6176" spans="1:12" x14ac:dyDescent="0.25">
      <c r="A6176" t="s">
        <v>13490</v>
      </c>
      <c r="B6176" t="s">
        <v>13491</v>
      </c>
      <c r="C6176" t="s">
        <v>20</v>
      </c>
      <c r="D6176" s="1">
        <v>45336</v>
      </c>
      <c r="E6176" s="18" t="s">
        <v>13</v>
      </c>
      <c r="F6176" s="13" t="s">
        <v>19</v>
      </c>
      <c r="G6176" t="s">
        <v>13496</v>
      </c>
      <c r="H6176">
        <v>0</v>
      </c>
      <c r="I6176" s="2"/>
      <c r="J6176" s="4">
        <v>37.14</v>
      </c>
      <c r="K6176" t="str">
        <f>IF((LEN(relatorio_Ananindeua[[#This Row],[CIF/CPF/CNPJ]])=14),relatorio_Ananindeua[[#This Row],[CIF/CPF/CNPJ]],relatorio_Ananindeua[[#This Row],[Coluna2]])</f>
        <v>90912429000300</v>
      </c>
      <c r="L6176" t="str">
        <f t="shared" si="97"/>
        <v>909******00</v>
      </c>
    </row>
    <row r="6177" spans="1:12" x14ac:dyDescent="0.25">
      <c r="A6177" t="s">
        <v>6904</v>
      </c>
      <c r="B6177" t="s">
        <v>6905</v>
      </c>
      <c r="C6177" t="s">
        <v>20</v>
      </c>
      <c r="D6177" s="1">
        <v>45337</v>
      </c>
      <c r="E6177" s="18" t="s">
        <v>13</v>
      </c>
      <c r="F6177" s="13" t="s">
        <v>19</v>
      </c>
      <c r="G6177" t="s">
        <v>13496</v>
      </c>
      <c r="H6177">
        <v>0</v>
      </c>
      <c r="I6177" s="2"/>
      <c r="J6177" s="4">
        <v>79</v>
      </c>
      <c r="K6177" t="str">
        <f>IF((LEN(relatorio_Ananindeua[[#This Row],[CIF/CPF/CNPJ]])=14),relatorio_Ananindeua[[#This Row],[CIF/CPF/CNPJ]],relatorio_Ananindeua[[#This Row],[Coluna2]])</f>
        <v>46201083002393</v>
      </c>
      <c r="L6177" t="str">
        <f t="shared" si="97"/>
        <v>462******93</v>
      </c>
    </row>
    <row r="6178" spans="1:12" x14ac:dyDescent="0.25">
      <c r="A6178" t="s">
        <v>13467</v>
      </c>
      <c r="B6178" t="s">
        <v>13466</v>
      </c>
      <c r="C6178" t="s">
        <v>21</v>
      </c>
      <c r="D6178" s="1">
        <v>45337</v>
      </c>
      <c r="E6178" s="18" t="s">
        <v>13</v>
      </c>
      <c r="F6178" s="13" t="s">
        <v>19</v>
      </c>
      <c r="G6178" t="s">
        <v>13496</v>
      </c>
      <c r="H6178">
        <v>0</v>
      </c>
      <c r="I6178" s="2"/>
      <c r="J6178" s="4">
        <v>617.96</v>
      </c>
      <c r="K6178" t="str">
        <f>IF((LEN(relatorio_Ananindeua[[#This Row],[CIF/CPF/CNPJ]])=14),relatorio_Ananindeua[[#This Row],[CIF/CPF/CNPJ]],relatorio_Ananindeua[[#This Row],[Coluna2]])</f>
        <v>60975737005978</v>
      </c>
      <c r="L6178" t="str">
        <f t="shared" si="97"/>
        <v>609******78</v>
      </c>
    </row>
    <row r="6179" spans="1:12" x14ac:dyDescent="0.25">
      <c r="A6179" t="s">
        <v>11612</v>
      </c>
      <c r="B6179" t="s">
        <v>11613</v>
      </c>
      <c r="C6179" t="s">
        <v>32</v>
      </c>
      <c r="D6179" s="1">
        <v>45337.404537037037</v>
      </c>
      <c r="E6179" s="18" t="s">
        <v>13</v>
      </c>
      <c r="F6179" s="13" t="s">
        <v>16</v>
      </c>
      <c r="G6179" t="s">
        <v>14</v>
      </c>
      <c r="H6179">
        <v>0</v>
      </c>
      <c r="I6179" s="2"/>
      <c r="J6179" s="4">
        <v>0</v>
      </c>
      <c r="K6179" t="str">
        <f>IF((LEN(relatorio_Ananindeua[[#This Row],[CIF/CPF/CNPJ]])=14),relatorio_Ananindeua[[#This Row],[CIF/CPF/CNPJ]],relatorio_Ananindeua[[#This Row],[Coluna2]])</f>
        <v>53879990000146</v>
      </c>
      <c r="L6179" t="str">
        <f t="shared" si="97"/>
        <v>538******46</v>
      </c>
    </row>
    <row r="6180" spans="1:12" x14ac:dyDescent="0.25">
      <c r="A6180" t="s">
        <v>11588</v>
      </c>
      <c r="B6180" t="s">
        <v>11589</v>
      </c>
      <c r="C6180" t="s">
        <v>32</v>
      </c>
      <c r="D6180" s="1">
        <v>45337.404664351852</v>
      </c>
      <c r="E6180" s="18" t="s">
        <v>13</v>
      </c>
      <c r="F6180" s="13" t="s">
        <v>16</v>
      </c>
      <c r="G6180" t="s">
        <v>14</v>
      </c>
      <c r="H6180">
        <v>0</v>
      </c>
      <c r="I6180" s="2"/>
      <c r="J6180" s="4">
        <v>0</v>
      </c>
      <c r="K6180" t="str">
        <f>IF((LEN(relatorio_Ananindeua[[#This Row],[CIF/CPF/CNPJ]])=14),relatorio_Ananindeua[[#This Row],[CIF/CPF/CNPJ]],relatorio_Ananindeua[[#This Row],[Coluna2]])</f>
        <v>53870650000154</v>
      </c>
      <c r="L6180" t="str">
        <f t="shared" si="97"/>
        <v>538******54</v>
      </c>
    </row>
    <row r="6181" spans="1:12" x14ac:dyDescent="0.25">
      <c r="A6181" t="s">
        <v>11590</v>
      </c>
      <c r="B6181" t="s">
        <v>11591</v>
      </c>
      <c r="C6181" t="s">
        <v>32</v>
      </c>
      <c r="D6181" s="1">
        <v>45337.404710648145</v>
      </c>
      <c r="E6181" s="18" t="s">
        <v>13</v>
      </c>
      <c r="F6181" s="13" t="s">
        <v>16</v>
      </c>
      <c r="G6181" t="s">
        <v>14</v>
      </c>
      <c r="H6181">
        <v>0</v>
      </c>
      <c r="I6181" s="2"/>
      <c r="J6181" s="4">
        <v>0</v>
      </c>
      <c r="K6181" t="str">
        <f>IF((LEN(relatorio_Ananindeua[[#This Row],[CIF/CPF/CNPJ]])=14),relatorio_Ananindeua[[#This Row],[CIF/CPF/CNPJ]],relatorio_Ananindeua[[#This Row],[Coluna2]])</f>
        <v>53872147000138</v>
      </c>
      <c r="L6181" t="str">
        <f t="shared" si="97"/>
        <v>538******38</v>
      </c>
    </row>
    <row r="6182" spans="1:12" x14ac:dyDescent="0.25">
      <c r="A6182" t="s">
        <v>11598</v>
      </c>
      <c r="B6182" t="s">
        <v>11599</v>
      </c>
      <c r="C6182" t="s">
        <v>32</v>
      </c>
      <c r="D6182" s="1">
        <v>45337.404791666668</v>
      </c>
      <c r="E6182" s="18" t="s">
        <v>13</v>
      </c>
      <c r="F6182" s="13" t="s">
        <v>16</v>
      </c>
      <c r="G6182" t="s">
        <v>14</v>
      </c>
      <c r="H6182">
        <v>0</v>
      </c>
      <c r="I6182" s="2"/>
      <c r="J6182" s="4">
        <v>0</v>
      </c>
      <c r="K6182" t="str">
        <f>IF((LEN(relatorio_Ananindeua[[#This Row],[CIF/CPF/CNPJ]])=14),relatorio_Ananindeua[[#This Row],[CIF/CPF/CNPJ]],relatorio_Ananindeua[[#This Row],[Coluna2]])</f>
        <v>53872706000100</v>
      </c>
      <c r="L6182" t="str">
        <f t="shared" si="97"/>
        <v>538******00</v>
      </c>
    </row>
    <row r="6183" spans="1:12" x14ac:dyDescent="0.25">
      <c r="A6183" t="s">
        <v>11610</v>
      </c>
      <c r="B6183" t="s">
        <v>11611</v>
      </c>
      <c r="C6183" t="s">
        <v>32</v>
      </c>
      <c r="D6183" s="1">
        <v>45337.405011574076</v>
      </c>
      <c r="E6183" s="18" t="s">
        <v>13</v>
      </c>
      <c r="F6183" s="13" t="s">
        <v>16</v>
      </c>
      <c r="G6183" t="s">
        <v>14</v>
      </c>
      <c r="H6183">
        <v>0</v>
      </c>
      <c r="I6183" s="2"/>
      <c r="J6183" s="4">
        <v>0</v>
      </c>
      <c r="K6183" t="str">
        <f>IF((LEN(relatorio_Ananindeua[[#This Row],[CIF/CPF/CNPJ]])=14),relatorio_Ananindeua[[#This Row],[CIF/CPF/CNPJ]],relatorio_Ananindeua[[#This Row],[Coluna2]])</f>
        <v>53879446000102</v>
      </c>
      <c r="L6183" t="str">
        <f t="shared" si="97"/>
        <v>538******02</v>
      </c>
    </row>
    <row r="6184" spans="1:12" x14ac:dyDescent="0.25">
      <c r="A6184" t="s">
        <v>11652</v>
      </c>
      <c r="B6184" t="s">
        <v>11653</v>
      </c>
      <c r="C6184" t="s">
        <v>32</v>
      </c>
      <c r="D6184" s="1">
        <v>45337.405046296299</v>
      </c>
      <c r="E6184" s="18" t="s">
        <v>13</v>
      </c>
      <c r="F6184" s="13" t="s">
        <v>16</v>
      </c>
      <c r="G6184" t="s">
        <v>14</v>
      </c>
      <c r="H6184">
        <v>0</v>
      </c>
      <c r="I6184" s="2"/>
      <c r="J6184" s="4">
        <v>0</v>
      </c>
      <c r="K6184" t="str">
        <f>IF((LEN(relatorio_Ananindeua[[#This Row],[CIF/CPF/CNPJ]])=14),relatorio_Ananindeua[[#This Row],[CIF/CPF/CNPJ]],relatorio_Ananindeua[[#This Row],[Coluna2]])</f>
        <v>53888824000106</v>
      </c>
      <c r="L6184" t="str">
        <f t="shared" si="97"/>
        <v>538******06</v>
      </c>
    </row>
    <row r="6185" spans="1:12" x14ac:dyDescent="0.25">
      <c r="A6185" t="s">
        <v>11314</v>
      </c>
      <c r="B6185" t="s">
        <v>11315</v>
      </c>
      <c r="C6185" t="s">
        <v>34</v>
      </c>
      <c r="D6185" s="1">
        <v>45337.405057870368</v>
      </c>
      <c r="E6185" s="18" t="s">
        <v>13</v>
      </c>
      <c r="F6185" s="13" t="s">
        <v>16</v>
      </c>
      <c r="G6185" t="s">
        <v>14</v>
      </c>
      <c r="H6185">
        <v>0</v>
      </c>
      <c r="I6185" s="2"/>
      <c r="J6185" s="4">
        <v>0</v>
      </c>
      <c r="K6185" t="str">
        <f>IF((LEN(relatorio_Ananindeua[[#This Row],[CIF/CPF/CNPJ]])=14),relatorio_Ananindeua[[#This Row],[CIF/CPF/CNPJ]],relatorio_Ananindeua[[#This Row],[Coluna2]])</f>
        <v>53760089000150</v>
      </c>
      <c r="L6185" t="str">
        <f t="shared" si="97"/>
        <v>537******50</v>
      </c>
    </row>
    <row r="6186" spans="1:12" x14ac:dyDescent="0.25">
      <c r="A6186" t="s">
        <v>9677</v>
      </c>
      <c r="B6186" t="s">
        <v>9678</v>
      </c>
      <c r="C6186" t="s">
        <v>34</v>
      </c>
      <c r="D6186" s="1">
        <v>45337.405069444445</v>
      </c>
      <c r="E6186" s="18" t="s">
        <v>13</v>
      </c>
      <c r="F6186" s="13" t="s">
        <v>16</v>
      </c>
      <c r="G6186" t="s">
        <v>14</v>
      </c>
      <c r="H6186">
        <v>0</v>
      </c>
      <c r="I6186" s="2"/>
      <c r="J6186" s="4">
        <v>0</v>
      </c>
      <c r="K6186" t="str">
        <f>IF((LEN(relatorio_Ananindeua[[#This Row],[CIF/CPF/CNPJ]])=14),relatorio_Ananindeua[[#This Row],[CIF/CPF/CNPJ]],relatorio_Ananindeua[[#This Row],[Coluna2]])</f>
        <v>51958016000142</v>
      </c>
      <c r="L6186" t="str">
        <f t="shared" si="97"/>
        <v>519******42</v>
      </c>
    </row>
    <row r="6187" spans="1:12" x14ac:dyDescent="0.25">
      <c r="A6187" t="s">
        <v>11730</v>
      </c>
      <c r="B6187" t="s">
        <v>11731</v>
      </c>
      <c r="C6187" t="s">
        <v>32</v>
      </c>
      <c r="D6187" s="1">
        <v>45337.40552083333</v>
      </c>
      <c r="E6187" s="18" t="s">
        <v>13</v>
      </c>
      <c r="F6187" s="13" t="s">
        <v>16</v>
      </c>
      <c r="G6187" t="s">
        <v>14</v>
      </c>
      <c r="H6187">
        <v>0</v>
      </c>
      <c r="I6187" s="2"/>
      <c r="J6187" s="4">
        <v>0</v>
      </c>
      <c r="K6187" t="str">
        <f>IF((LEN(relatorio_Ananindeua[[#This Row],[CIF/CPF/CNPJ]])=14),relatorio_Ananindeua[[#This Row],[CIF/CPF/CNPJ]],relatorio_Ananindeua[[#This Row],[Coluna2]])</f>
        <v>53908411000146</v>
      </c>
      <c r="L6187" t="str">
        <f t="shared" si="97"/>
        <v>539******46</v>
      </c>
    </row>
    <row r="6188" spans="1:12" x14ac:dyDescent="0.25">
      <c r="A6188" t="s">
        <v>1151</v>
      </c>
      <c r="B6188" t="s">
        <v>1152</v>
      </c>
      <c r="C6188" t="s">
        <v>34</v>
      </c>
      <c r="D6188" s="1">
        <v>45337.411365740743</v>
      </c>
      <c r="E6188" s="18" t="s">
        <v>13</v>
      </c>
      <c r="F6188" s="13" t="s">
        <v>16</v>
      </c>
      <c r="G6188" t="s">
        <v>14</v>
      </c>
      <c r="H6188">
        <v>0</v>
      </c>
      <c r="I6188" s="2"/>
      <c r="J6188" s="4">
        <v>0</v>
      </c>
      <c r="K6188" t="str">
        <f>IF((LEN(relatorio_Ananindeua[[#This Row],[CIF/CPF/CNPJ]])=14),relatorio_Ananindeua[[#This Row],[CIF/CPF/CNPJ]],relatorio_Ananindeua[[#This Row],[Coluna2]])</f>
        <v>19054400000108</v>
      </c>
      <c r="L6188" t="str">
        <f t="shared" si="97"/>
        <v>190******08</v>
      </c>
    </row>
    <row r="6189" spans="1:12" x14ac:dyDescent="0.25">
      <c r="A6189" t="s">
        <v>4751</v>
      </c>
      <c r="B6189" t="s">
        <v>4752</v>
      </c>
      <c r="C6189" t="s">
        <v>34</v>
      </c>
      <c r="D6189" s="1">
        <v>45337.411400462966</v>
      </c>
      <c r="E6189" s="18" t="s">
        <v>13</v>
      </c>
      <c r="F6189" s="13" t="s">
        <v>16</v>
      </c>
      <c r="G6189" t="s">
        <v>14</v>
      </c>
      <c r="H6189">
        <v>0</v>
      </c>
      <c r="I6189" s="2"/>
      <c r="J6189" s="4">
        <v>0</v>
      </c>
      <c r="K6189" t="str">
        <f>IF((LEN(relatorio_Ananindeua[[#This Row],[CIF/CPF/CNPJ]])=14),relatorio_Ananindeua[[#This Row],[CIF/CPF/CNPJ]],relatorio_Ananindeua[[#This Row],[Coluna2]])</f>
        <v>39351332000156</v>
      </c>
      <c r="L6189" t="str">
        <f t="shared" si="97"/>
        <v>393******56</v>
      </c>
    </row>
    <row r="6190" spans="1:12" x14ac:dyDescent="0.25">
      <c r="A6190" t="s">
        <v>11632</v>
      </c>
      <c r="B6190" t="s">
        <v>11633</v>
      </c>
      <c r="C6190" t="s">
        <v>32</v>
      </c>
      <c r="D6190" s="1">
        <v>45337.411504629628</v>
      </c>
      <c r="E6190" s="18" t="s">
        <v>13</v>
      </c>
      <c r="F6190" s="13" t="s">
        <v>16</v>
      </c>
      <c r="G6190" t="s">
        <v>14</v>
      </c>
      <c r="H6190">
        <v>0</v>
      </c>
      <c r="I6190" s="2"/>
      <c r="J6190" s="4">
        <v>0</v>
      </c>
      <c r="K6190" t="str">
        <f>IF((LEN(relatorio_Ananindeua[[#This Row],[CIF/CPF/CNPJ]])=14),relatorio_Ananindeua[[#This Row],[CIF/CPF/CNPJ]],relatorio_Ananindeua[[#This Row],[Coluna2]])</f>
        <v>53883418000150</v>
      </c>
      <c r="L6190" t="str">
        <f t="shared" si="97"/>
        <v>538******50</v>
      </c>
    </row>
    <row r="6191" spans="1:12" x14ac:dyDescent="0.25">
      <c r="A6191" t="s">
        <v>11628</v>
      </c>
      <c r="B6191" t="s">
        <v>11629</v>
      </c>
      <c r="C6191" t="s">
        <v>32</v>
      </c>
      <c r="D6191" s="1">
        <v>45337.411562499998</v>
      </c>
      <c r="E6191" s="18" t="s">
        <v>13</v>
      </c>
      <c r="F6191" s="13" t="s">
        <v>16</v>
      </c>
      <c r="G6191" t="s">
        <v>14</v>
      </c>
      <c r="H6191">
        <v>0</v>
      </c>
      <c r="I6191" s="2"/>
      <c r="J6191" s="4">
        <v>0</v>
      </c>
      <c r="K6191" t="str">
        <f>IF((LEN(relatorio_Ananindeua[[#This Row],[CIF/CPF/CNPJ]])=14),relatorio_Ananindeua[[#This Row],[CIF/CPF/CNPJ]],relatorio_Ananindeua[[#This Row],[Coluna2]])</f>
        <v>53883103000103</v>
      </c>
      <c r="L6191" t="str">
        <f t="shared" si="97"/>
        <v>538******03</v>
      </c>
    </row>
    <row r="6192" spans="1:12" x14ac:dyDescent="0.25">
      <c r="A6192" t="s">
        <v>11630</v>
      </c>
      <c r="B6192" t="s">
        <v>11631</v>
      </c>
      <c r="C6192" t="s">
        <v>32</v>
      </c>
      <c r="D6192" s="1">
        <v>45337.411608796298</v>
      </c>
      <c r="E6192" s="18" t="s">
        <v>13</v>
      </c>
      <c r="F6192" s="13" t="s">
        <v>16</v>
      </c>
      <c r="G6192" t="s">
        <v>14</v>
      </c>
      <c r="H6192">
        <v>0</v>
      </c>
      <c r="I6192" s="2"/>
      <c r="J6192" s="4">
        <v>0</v>
      </c>
      <c r="K6192" t="str">
        <f>IF((LEN(relatorio_Ananindeua[[#This Row],[CIF/CPF/CNPJ]])=14),relatorio_Ananindeua[[#This Row],[CIF/CPF/CNPJ]],relatorio_Ananindeua[[#This Row],[Coluna2]])</f>
        <v>53883266000196</v>
      </c>
      <c r="L6192" t="str">
        <f t="shared" si="97"/>
        <v>538******96</v>
      </c>
    </row>
    <row r="6193" spans="1:12" x14ac:dyDescent="0.25">
      <c r="A6193" t="s">
        <v>11634</v>
      </c>
      <c r="B6193" t="s">
        <v>11635</v>
      </c>
      <c r="C6193" t="s">
        <v>32</v>
      </c>
      <c r="D6193" s="1">
        <v>45337.411620370367</v>
      </c>
      <c r="E6193" s="18" t="s">
        <v>13</v>
      </c>
      <c r="F6193" s="13" t="s">
        <v>16</v>
      </c>
      <c r="G6193" t="s">
        <v>14</v>
      </c>
      <c r="H6193">
        <v>0</v>
      </c>
      <c r="I6193" s="2"/>
      <c r="J6193" s="4">
        <v>0</v>
      </c>
      <c r="K6193" t="str">
        <f>IF((LEN(relatorio_Ananindeua[[#This Row],[CIF/CPF/CNPJ]])=14),relatorio_Ananindeua[[#This Row],[CIF/CPF/CNPJ]],relatorio_Ananindeua[[#This Row],[Coluna2]])</f>
        <v>53883704000116</v>
      </c>
      <c r="L6193" t="str">
        <f t="shared" si="97"/>
        <v>538******16</v>
      </c>
    </row>
    <row r="6194" spans="1:12" x14ac:dyDescent="0.25">
      <c r="A6194" t="s">
        <v>11640</v>
      </c>
      <c r="B6194" t="s">
        <v>11641</v>
      </c>
      <c r="C6194" t="s">
        <v>32</v>
      </c>
      <c r="D6194" s="1">
        <v>45337.411631944444</v>
      </c>
      <c r="E6194" s="18" t="s">
        <v>13</v>
      </c>
      <c r="F6194" s="13" t="s">
        <v>16</v>
      </c>
      <c r="G6194" t="s">
        <v>14</v>
      </c>
      <c r="H6194">
        <v>0</v>
      </c>
      <c r="I6194" s="2"/>
      <c r="J6194" s="4">
        <v>0</v>
      </c>
      <c r="K6194" t="str">
        <f>IF((LEN(relatorio_Ananindeua[[#This Row],[CIF/CPF/CNPJ]])=14),relatorio_Ananindeua[[#This Row],[CIF/CPF/CNPJ]],relatorio_Ananindeua[[#This Row],[Coluna2]])</f>
        <v>53885681000189</v>
      </c>
      <c r="L6194" t="str">
        <f t="shared" si="97"/>
        <v>538******89</v>
      </c>
    </row>
    <row r="6195" spans="1:12" x14ac:dyDescent="0.25">
      <c r="A6195" t="s">
        <v>11636</v>
      </c>
      <c r="B6195" t="s">
        <v>11637</v>
      </c>
      <c r="C6195" t="s">
        <v>32</v>
      </c>
      <c r="D6195" s="1">
        <v>45337.411643518521</v>
      </c>
      <c r="E6195" s="18" t="s">
        <v>13</v>
      </c>
      <c r="F6195" s="13" t="s">
        <v>16</v>
      </c>
      <c r="G6195" t="s">
        <v>14</v>
      </c>
      <c r="H6195">
        <v>0</v>
      </c>
      <c r="I6195" s="2"/>
      <c r="J6195" s="4">
        <v>0</v>
      </c>
      <c r="K6195" t="str">
        <f>IF((LEN(relatorio_Ananindeua[[#This Row],[CIF/CPF/CNPJ]])=14),relatorio_Ananindeua[[#This Row],[CIF/CPF/CNPJ]],relatorio_Ananindeua[[#This Row],[Coluna2]])</f>
        <v>53884473000165</v>
      </c>
      <c r="L6195" t="str">
        <f t="shared" si="97"/>
        <v>538******65</v>
      </c>
    </row>
    <row r="6196" spans="1:12" x14ac:dyDescent="0.25">
      <c r="A6196" t="s">
        <v>7722</v>
      </c>
      <c r="B6196" t="s">
        <v>7723</v>
      </c>
      <c r="C6196" t="s">
        <v>34</v>
      </c>
      <c r="D6196" s="1">
        <v>45337.41165509259</v>
      </c>
      <c r="E6196" s="18" t="s">
        <v>13</v>
      </c>
      <c r="F6196" s="13" t="s">
        <v>16</v>
      </c>
      <c r="G6196" t="s">
        <v>14</v>
      </c>
      <c r="H6196">
        <v>0</v>
      </c>
      <c r="I6196" s="2"/>
      <c r="J6196" s="4">
        <v>0</v>
      </c>
      <c r="K6196" t="str">
        <f>IF((LEN(relatorio_Ananindeua[[#This Row],[CIF/CPF/CNPJ]])=14),relatorio_Ananindeua[[#This Row],[CIF/CPF/CNPJ]],relatorio_Ananindeua[[#This Row],[Coluna2]])</f>
        <v>48296752000178</v>
      </c>
      <c r="L6196" t="str">
        <f t="shared" si="97"/>
        <v>482******78</v>
      </c>
    </row>
    <row r="6197" spans="1:12" x14ac:dyDescent="0.25">
      <c r="A6197" t="s">
        <v>11706</v>
      </c>
      <c r="B6197" t="s">
        <v>11707</v>
      </c>
      <c r="C6197" t="s">
        <v>32</v>
      </c>
      <c r="D6197" s="1">
        <v>45337.41165509259</v>
      </c>
      <c r="E6197" s="18" t="s">
        <v>13</v>
      </c>
      <c r="F6197" s="13" t="s">
        <v>16</v>
      </c>
      <c r="G6197" t="s">
        <v>14</v>
      </c>
      <c r="H6197">
        <v>0</v>
      </c>
      <c r="I6197" s="2"/>
      <c r="J6197" s="4">
        <v>0</v>
      </c>
      <c r="K6197" t="str">
        <f>IF((LEN(relatorio_Ananindeua[[#This Row],[CIF/CPF/CNPJ]])=14),relatorio_Ananindeua[[#This Row],[CIF/CPF/CNPJ]],relatorio_Ananindeua[[#This Row],[Coluna2]])</f>
        <v>53901193000118</v>
      </c>
      <c r="L6197" t="str">
        <f t="shared" si="97"/>
        <v>539******18</v>
      </c>
    </row>
    <row r="6198" spans="1:12" x14ac:dyDescent="0.25">
      <c r="A6198" t="s">
        <v>1229</v>
      </c>
      <c r="B6198" t="s">
        <v>1230</v>
      </c>
      <c r="C6198" t="s">
        <v>34</v>
      </c>
      <c r="D6198" s="1">
        <v>45337.411724537036</v>
      </c>
      <c r="E6198" s="18" t="s">
        <v>13</v>
      </c>
      <c r="F6198" s="13" t="s">
        <v>16</v>
      </c>
      <c r="G6198" t="s">
        <v>14</v>
      </c>
      <c r="H6198">
        <v>0</v>
      </c>
      <c r="I6198" s="2"/>
      <c r="J6198" s="4">
        <v>0</v>
      </c>
      <c r="K6198" t="str">
        <f>IF((LEN(relatorio_Ananindeua[[#This Row],[CIF/CPF/CNPJ]])=14),relatorio_Ananindeua[[#This Row],[CIF/CPF/CNPJ]],relatorio_Ananindeua[[#This Row],[Coluna2]])</f>
        <v>19671112000100</v>
      </c>
      <c r="L6198" t="str">
        <f t="shared" si="97"/>
        <v>196******00</v>
      </c>
    </row>
    <row r="6199" spans="1:12" x14ac:dyDescent="0.25">
      <c r="A6199" t="s">
        <v>5885</v>
      </c>
      <c r="B6199" t="s">
        <v>5886</v>
      </c>
      <c r="C6199" t="s">
        <v>34</v>
      </c>
      <c r="D6199" s="1">
        <v>45337.411736111113</v>
      </c>
      <c r="E6199" s="18" t="s">
        <v>13</v>
      </c>
      <c r="F6199" s="13" t="s">
        <v>16</v>
      </c>
      <c r="G6199" t="s">
        <v>14</v>
      </c>
      <c r="H6199">
        <v>0</v>
      </c>
      <c r="I6199" s="2"/>
      <c r="J6199" s="4">
        <v>0</v>
      </c>
      <c r="K6199" t="str">
        <f>IF((LEN(relatorio_Ananindeua[[#This Row],[CIF/CPF/CNPJ]])=14),relatorio_Ananindeua[[#This Row],[CIF/CPF/CNPJ]],relatorio_Ananindeua[[#This Row],[Coluna2]])</f>
        <v>43239306000108</v>
      </c>
      <c r="L6199" t="str">
        <f t="shared" si="97"/>
        <v>432******08</v>
      </c>
    </row>
    <row r="6200" spans="1:12" x14ac:dyDescent="0.25">
      <c r="A6200" t="s">
        <v>11734</v>
      </c>
      <c r="B6200" t="s">
        <v>11735</v>
      </c>
      <c r="C6200" t="s">
        <v>32</v>
      </c>
      <c r="D6200" s="1">
        <v>45337.411759259259</v>
      </c>
      <c r="E6200" s="18" t="s">
        <v>13</v>
      </c>
      <c r="F6200" s="13" t="s">
        <v>16</v>
      </c>
      <c r="G6200" t="s">
        <v>14</v>
      </c>
      <c r="H6200">
        <v>0</v>
      </c>
      <c r="I6200" s="2"/>
      <c r="J6200" s="4">
        <v>0</v>
      </c>
      <c r="K6200" t="str">
        <f>IF((LEN(relatorio_Ananindeua[[#This Row],[CIF/CPF/CNPJ]])=14),relatorio_Ananindeua[[#This Row],[CIF/CPF/CNPJ]],relatorio_Ananindeua[[#This Row],[Coluna2]])</f>
        <v>53910180000105</v>
      </c>
      <c r="L6200" t="str">
        <f t="shared" si="97"/>
        <v>539******05</v>
      </c>
    </row>
    <row r="6201" spans="1:12" x14ac:dyDescent="0.25">
      <c r="A6201" t="s">
        <v>11716</v>
      </c>
      <c r="B6201" t="s">
        <v>11717</v>
      </c>
      <c r="C6201" t="s">
        <v>32</v>
      </c>
      <c r="D6201" s="1">
        <v>45337.411793981482</v>
      </c>
      <c r="E6201" s="18" t="s">
        <v>13</v>
      </c>
      <c r="F6201" s="13" t="s">
        <v>16</v>
      </c>
      <c r="G6201" t="s">
        <v>14</v>
      </c>
      <c r="H6201">
        <v>0</v>
      </c>
      <c r="I6201" s="2"/>
      <c r="J6201" s="4">
        <v>0</v>
      </c>
      <c r="K6201" t="str">
        <f>IF((LEN(relatorio_Ananindeua[[#This Row],[CIF/CPF/CNPJ]])=14),relatorio_Ananindeua[[#This Row],[CIF/CPF/CNPJ]],relatorio_Ananindeua[[#This Row],[Coluna2]])</f>
        <v>53901642000128</v>
      </c>
      <c r="L6201" t="str">
        <f t="shared" si="97"/>
        <v>539******28</v>
      </c>
    </row>
    <row r="6202" spans="1:12" x14ac:dyDescent="0.25">
      <c r="A6202" t="s">
        <v>11732</v>
      </c>
      <c r="B6202" t="s">
        <v>11733</v>
      </c>
      <c r="C6202" t="s">
        <v>32</v>
      </c>
      <c r="D6202" s="1">
        <v>45337.411886574075</v>
      </c>
      <c r="E6202" s="18" t="s">
        <v>13</v>
      </c>
      <c r="F6202" s="13" t="s">
        <v>16</v>
      </c>
      <c r="G6202" t="s">
        <v>14</v>
      </c>
      <c r="H6202">
        <v>0</v>
      </c>
      <c r="I6202" s="2"/>
      <c r="J6202" s="4">
        <v>0</v>
      </c>
      <c r="K6202" t="str">
        <f>IF((LEN(relatorio_Ananindeua[[#This Row],[CIF/CPF/CNPJ]])=14),relatorio_Ananindeua[[#This Row],[CIF/CPF/CNPJ]],relatorio_Ananindeua[[#This Row],[Coluna2]])</f>
        <v>53908700000145</v>
      </c>
      <c r="L6202" t="str">
        <f t="shared" si="97"/>
        <v>539******45</v>
      </c>
    </row>
    <row r="6203" spans="1:12" x14ac:dyDescent="0.25">
      <c r="A6203" t="s">
        <v>11738</v>
      </c>
      <c r="B6203" t="s">
        <v>11739</v>
      </c>
      <c r="C6203" t="s">
        <v>32</v>
      </c>
      <c r="D6203" s="1">
        <v>45337.411921296298</v>
      </c>
      <c r="E6203" s="18" t="s">
        <v>13</v>
      </c>
      <c r="F6203" s="13" t="s">
        <v>16</v>
      </c>
      <c r="G6203" t="s">
        <v>14</v>
      </c>
      <c r="H6203">
        <v>0</v>
      </c>
      <c r="I6203" s="2"/>
      <c r="J6203" s="4">
        <v>0</v>
      </c>
      <c r="K6203" t="str">
        <f>IF((LEN(relatorio_Ananindeua[[#This Row],[CIF/CPF/CNPJ]])=14),relatorio_Ananindeua[[#This Row],[CIF/CPF/CNPJ]],relatorio_Ananindeua[[#This Row],[Coluna2]])</f>
        <v>53910879000175</v>
      </c>
      <c r="L6203" t="str">
        <f t="shared" si="97"/>
        <v>539******75</v>
      </c>
    </row>
    <row r="6204" spans="1:12" x14ac:dyDescent="0.25">
      <c r="A6204" t="s">
        <v>11708</v>
      </c>
      <c r="B6204" t="s">
        <v>11709</v>
      </c>
      <c r="C6204" t="s">
        <v>32</v>
      </c>
      <c r="D6204" s="1">
        <v>45337.411932870367</v>
      </c>
      <c r="E6204" s="18" t="s">
        <v>13</v>
      </c>
      <c r="F6204" s="13" t="s">
        <v>16</v>
      </c>
      <c r="G6204" t="s">
        <v>14</v>
      </c>
      <c r="H6204">
        <v>0</v>
      </c>
      <c r="I6204" s="2"/>
      <c r="J6204" s="4">
        <v>0</v>
      </c>
      <c r="K6204" t="str">
        <f>IF((LEN(relatorio_Ananindeua[[#This Row],[CIF/CPF/CNPJ]])=14),relatorio_Ananindeua[[#This Row],[CIF/CPF/CNPJ]],relatorio_Ananindeua[[#This Row],[Coluna2]])</f>
        <v>53901232000187</v>
      </c>
      <c r="L6204" t="str">
        <f t="shared" si="97"/>
        <v>539******87</v>
      </c>
    </row>
    <row r="6205" spans="1:12" x14ac:dyDescent="0.25">
      <c r="A6205" t="s">
        <v>7346</v>
      </c>
      <c r="B6205" t="s">
        <v>7347</v>
      </c>
      <c r="C6205" t="s">
        <v>34</v>
      </c>
      <c r="D6205" s="1">
        <v>45337.412048611113</v>
      </c>
      <c r="E6205" s="18" t="s">
        <v>13</v>
      </c>
      <c r="F6205" s="13" t="s">
        <v>16</v>
      </c>
      <c r="G6205" t="s">
        <v>14</v>
      </c>
      <c r="H6205">
        <v>0</v>
      </c>
      <c r="I6205" s="2"/>
      <c r="J6205" s="4">
        <v>0</v>
      </c>
      <c r="K6205" t="str">
        <f>IF((LEN(relatorio_Ananindeua[[#This Row],[CIF/CPF/CNPJ]])=14),relatorio_Ananindeua[[#This Row],[CIF/CPF/CNPJ]],relatorio_Ananindeua[[#This Row],[Coluna2]])</f>
        <v>47378488000159</v>
      </c>
      <c r="L6205" t="str">
        <f t="shared" si="97"/>
        <v>473******59</v>
      </c>
    </row>
    <row r="6206" spans="1:12" x14ac:dyDescent="0.25">
      <c r="A6206" t="s">
        <v>11728</v>
      </c>
      <c r="B6206" t="s">
        <v>11729</v>
      </c>
      <c r="C6206" t="s">
        <v>32</v>
      </c>
      <c r="D6206" s="1">
        <v>45337.412048611113</v>
      </c>
      <c r="E6206" s="18" t="s">
        <v>13</v>
      </c>
      <c r="F6206" s="13" t="s">
        <v>16</v>
      </c>
      <c r="G6206" t="s">
        <v>14</v>
      </c>
      <c r="H6206">
        <v>0</v>
      </c>
      <c r="I6206" s="2"/>
      <c r="J6206" s="4">
        <v>0</v>
      </c>
      <c r="K6206" t="str">
        <f>IF((LEN(relatorio_Ananindeua[[#This Row],[CIF/CPF/CNPJ]])=14),relatorio_Ananindeua[[#This Row],[CIF/CPF/CNPJ]],relatorio_Ananindeua[[#This Row],[Coluna2]])</f>
        <v>53908277000183</v>
      </c>
      <c r="L6206" t="str">
        <f t="shared" si="97"/>
        <v>539******83</v>
      </c>
    </row>
    <row r="6207" spans="1:12" x14ac:dyDescent="0.25">
      <c r="A6207" t="s">
        <v>11700</v>
      </c>
      <c r="B6207" t="s">
        <v>11701</v>
      </c>
      <c r="C6207" t="s">
        <v>32</v>
      </c>
      <c r="D6207" s="1">
        <v>45337.412060185183</v>
      </c>
      <c r="E6207" s="18" t="s">
        <v>13</v>
      </c>
      <c r="F6207" s="13" t="s">
        <v>16</v>
      </c>
      <c r="G6207" t="s">
        <v>14</v>
      </c>
      <c r="H6207">
        <v>0</v>
      </c>
      <c r="I6207" s="2"/>
      <c r="J6207" s="4">
        <v>0</v>
      </c>
      <c r="K6207" t="str">
        <f>IF((LEN(relatorio_Ananindeua[[#This Row],[CIF/CPF/CNPJ]])=14),relatorio_Ananindeua[[#This Row],[CIF/CPF/CNPJ]],relatorio_Ananindeua[[#This Row],[Coluna2]])</f>
        <v>53899220000165</v>
      </c>
      <c r="L6207" t="str">
        <f t="shared" si="97"/>
        <v>538******65</v>
      </c>
    </row>
    <row r="6208" spans="1:12" x14ac:dyDescent="0.25">
      <c r="A6208" t="s">
        <v>8532</v>
      </c>
      <c r="B6208" t="s">
        <v>8533</v>
      </c>
      <c r="C6208" t="s">
        <v>34</v>
      </c>
      <c r="D6208" s="1">
        <v>45337.41207175926</v>
      </c>
      <c r="E6208" s="18" t="s">
        <v>13</v>
      </c>
      <c r="F6208" s="13" t="s">
        <v>16</v>
      </c>
      <c r="G6208" t="s">
        <v>14</v>
      </c>
      <c r="H6208">
        <v>0</v>
      </c>
      <c r="I6208" s="2"/>
      <c r="J6208" s="4">
        <v>0</v>
      </c>
      <c r="K6208" t="str">
        <f>IF((LEN(relatorio_Ananindeua[[#This Row],[CIF/CPF/CNPJ]])=14),relatorio_Ananindeua[[#This Row],[CIF/CPF/CNPJ]],relatorio_Ananindeua[[#This Row],[Coluna2]])</f>
        <v>49957557000104</v>
      </c>
      <c r="L6208" t="str">
        <f t="shared" si="97"/>
        <v>499******04</v>
      </c>
    </row>
    <row r="6209" spans="1:12" x14ac:dyDescent="0.25">
      <c r="A6209" t="s">
        <v>11740</v>
      </c>
      <c r="B6209" t="s">
        <v>11741</v>
      </c>
      <c r="C6209" t="s">
        <v>32</v>
      </c>
      <c r="D6209" s="1">
        <v>45337.412152777775</v>
      </c>
      <c r="E6209" s="18" t="s">
        <v>13</v>
      </c>
      <c r="F6209" s="13" t="s">
        <v>16</v>
      </c>
      <c r="G6209" t="s">
        <v>14</v>
      </c>
      <c r="H6209">
        <v>0</v>
      </c>
      <c r="I6209" s="2"/>
      <c r="J6209" s="4">
        <v>0</v>
      </c>
      <c r="K6209" t="str">
        <f>IF((LEN(relatorio_Ananindeua[[#This Row],[CIF/CPF/CNPJ]])=14),relatorio_Ananindeua[[#This Row],[CIF/CPF/CNPJ]],relatorio_Ananindeua[[#This Row],[Coluna2]])</f>
        <v>53911120000107</v>
      </c>
      <c r="L6209" t="str">
        <f t="shared" si="97"/>
        <v>539******07</v>
      </c>
    </row>
    <row r="6210" spans="1:12" x14ac:dyDescent="0.25">
      <c r="A6210" t="s">
        <v>11724</v>
      </c>
      <c r="B6210" t="s">
        <v>11725</v>
      </c>
      <c r="C6210" t="s">
        <v>32</v>
      </c>
      <c r="D6210" s="1">
        <v>45337.412175925929</v>
      </c>
      <c r="E6210" s="18" t="s">
        <v>13</v>
      </c>
      <c r="F6210" s="13" t="s">
        <v>16</v>
      </c>
      <c r="G6210" t="s">
        <v>14</v>
      </c>
      <c r="H6210">
        <v>0</v>
      </c>
      <c r="I6210" s="2"/>
      <c r="J6210" s="4">
        <v>0</v>
      </c>
      <c r="K6210" t="str">
        <f>IF((LEN(relatorio_Ananindeua[[#This Row],[CIF/CPF/CNPJ]])=14),relatorio_Ananindeua[[#This Row],[CIF/CPF/CNPJ]],relatorio_Ananindeua[[#This Row],[Coluna2]])</f>
        <v>53908036000134</v>
      </c>
      <c r="L6210" t="str">
        <f t="shared" si="97"/>
        <v>539******34</v>
      </c>
    </row>
    <row r="6211" spans="1:12" x14ac:dyDescent="0.25">
      <c r="A6211" t="s">
        <v>4418</v>
      </c>
      <c r="B6211" t="s">
        <v>4419</v>
      </c>
      <c r="C6211" t="s">
        <v>34</v>
      </c>
      <c r="D6211" s="1">
        <v>45337.412187499998</v>
      </c>
      <c r="E6211" s="18" t="s">
        <v>13</v>
      </c>
      <c r="F6211" s="13" t="s">
        <v>16</v>
      </c>
      <c r="G6211" t="s">
        <v>14</v>
      </c>
      <c r="H6211">
        <v>0</v>
      </c>
      <c r="I6211" s="2"/>
      <c r="J6211" s="4">
        <v>0</v>
      </c>
      <c r="K6211" t="str">
        <f>IF((LEN(relatorio_Ananindeua[[#This Row],[CIF/CPF/CNPJ]])=14),relatorio_Ananindeua[[#This Row],[CIF/CPF/CNPJ]],relatorio_Ananindeua[[#This Row],[Coluna2]])</f>
        <v>37432644000169</v>
      </c>
      <c r="L6211" t="str">
        <f t="shared" si="97"/>
        <v>374******69</v>
      </c>
    </row>
    <row r="6212" spans="1:12" x14ac:dyDescent="0.25">
      <c r="A6212" t="s">
        <v>11712</v>
      </c>
      <c r="B6212" t="s">
        <v>11713</v>
      </c>
      <c r="C6212" t="s">
        <v>32</v>
      </c>
      <c r="D6212" s="1">
        <v>45337.412210648145</v>
      </c>
      <c r="E6212" s="18" t="s">
        <v>13</v>
      </c>
      <c r="F6212" s="13" t="s">
        <v>16</v>
      </c>
      <c r="G6212" t="s">
        <v>14</v>
      </c>
      <c r="H6212">
        <v>0</v>
      </c>
      <c r="I6212" s="2"/>
      <c r="J6212" s="4">
        <v>0</v>
      </c>
      <c r="K6212" t="str">
        <f>IF((LEN(relatorio_Ananindeua[[#This Row],[CIF/CPF/CNPJ]])=14),relatorio_Ananindeua[[#This Row],[CIF/CPF/CNPJ]],relatorio_Ananindeua[[#This Row],[Coluna2]])</f>
        <v>53901520000131</v>
      </c>
      <c r="L6212" t="str">
        <f t="shared" si="97"/>
        <v>539******31</v>
      </c>
    </row>
    <row r="6213" spans="1:12" x14ac:dyDescent="0.25">
      <c r="A6213" t="s">
        <v>1101</v>
      </c>
      <c r="B6213" t="s">
        <v>1102</v>
      </c>
      <c r="C6213" t="s">
        <v>34</v>
      </c>
      <c r="D6213" s="1">
        <v>45337.412280092591</v>
      </c>
      <c r="E6213" s="18" t="s">
        <v>13</v>
      </c>
      <c r="F6213" s="13" t="s">
        <v>16</v>
      </c>
      <c r="G6213" t="s">
        <v>14</v>
      </c>
      <c r="H6213">
        <v>0</v>
      </c>
      <c r="I6213" s="2"/>
      <c r="J6213" s="4">
        <v>0</v>
      </c>
      <c r="K6213" t="str">
        <f>IF((LEN(relatorio_Ananindeua[[#This Row],[CIF/CPF/CNPJ]])=14),relatorio_Ananindeua[[#This Row],[CIF/CPF/CNPJ]],relatorio_Ananindeua[[#This Row],[Coluna2]])</f>
        <v>18454002000116</v>
      </c>
      <c r="L6213" t="str">
        <f t="shared" si="97"/>
        <v>184******16</v>
      </c>
    </row>
    <row r="6214" spans="1:12" x14ac:dyDescent="0.25">
      <c r="A6214" t="s">
        <v>11616</v>
      </c>
      <c r="B6214" t="s">
        <v>11617</v>
      </c>
      <c r="C6214" t="s">
        <v>32</v>
      </c>
      <c r="D6214" s="1">
        <v>45337.455092592594</v>
      </c>
      <c r="E6214" s="18" t="s">
        <v>13</v>
      </c>
      <c r="F6214" s="13" t="s">
        <v>16</v>
      </c>
      <c r="G6214" t="s">
        <v>14</v>
      </c>
      <c r="H6214">
        <v>0</v>
      </c>
      <c r="I6214" s="2"/>
      <c r="J6214" s="4">
        <v>0</v>
      </c>
      <c r="K6214" t="str">
        <f>IF((LEN(relatorio_Ananindeua[[#This Row],[CIF/CPF/CNPJ]])=14),relatorio_Ananindeua[[#This Row],[CIF/CPF/CNPJ]],relatorio_Ananindeua[[#This Row],[Coluna2]])</f>
        <v>53880932000132</v>
      </c>
      <c r="L6214" t="str">
        <f t="shared" si="97"/>
        <v>538******32</v>
      </c>
    </row>
    <row r="6215" spans="1:12" x14ac:dyDescent="0.25">
      <c r="A6215" t="s">
        <v>7404</v>
      </c>
      <c r="B6215" t="s">
        <v>7405</v>
      </c>
      <c r="C6215" t="s">
        <v>34</v>
      </c>
      <c r="D6215" s="1">
        <v>45337.45517361111</v>
      </c>
      <c r="E6215" s="18" t="s">
        <v>13</v>
      </c>
      <c r="F6215" s="13" t="s">
        <v>16</v>
      </c>
      <c r="G6215" t="s">
        <v>14</v>
      </c>
      <c r="H6215">
        <v>0</v>
      </c>
      <c r="I6215" s="2"/>
      <c r="J6215" s="4">
        <v>0</v>
      </c>
      <c r="K6215" t="str">
        <f>IF((LEN(relatorio_Ananindeua[[#This Row],[CIF/CPF/CNPJ]])=14),relatorio_Ananindeua[[#This Row],[CIF/CPF/CNPJ]],relatorio_Ananindeua[[#This Row],[Coluna2]])</f>
        <v>47535595000143</v>
      </c>
      <c r="L6215" t="str">
        <f t="shared" si="97"/>
        <v>475******43</v>
      </c>
    </row>
    <row r="6216" spans="1:12" x14ac:dyDescent="0.25">
      <c r="A6216" t="s">
        <v>6493</v>
      </c>
      <c r="B6216" t="s">
        <v>6494</v>
      </c>
      <c r="C6216" t="s">
        <v>34</v>
      </c>
      <c r="D6216" s="1">
        <v>45337.455185185187</v>
      </c>
      <c r="E6216" s="18" t="s">
        <v>13</v>
      </c>
      <c r="F6216" s="13" t="s">
        <v>16</v>
      </c>
      <c r="G6216" t="s">
        <v>14</v>
      </c>
      <c r="H6216">
        <v>0</v>
      </c>
      <c r="I6216" s="2"/>
      <c r="J6216" s="4">
        <v>0</v>
      </c>
      <c r="K6216" t="str">
        <f>IF((LEN(relatorio_Ananindeua[[#This Row],[CIF/CPF/CNPJ]])=14),relatorio_Ananindeua[[#This Row],[CIF/CPF/CNPJ]],relatorio_Ananindeua[[#This Row],[Coluna2]])</f>
        <v>45068845000157</v>
      </c>
      <c r="L6216" t="str">
        <f t="shared" si="97"/>
        <v>450******57</v>
      </c>
    </row>
    <row r="6217" spans="1:12" x14ac:dyDescent="0.25">
      <c r="A6217" t="s">
        <v>11608</v>
      </c>
      <c r="B6217" t="s">
        <v>11609</v>
      </c>
      <c r="C6217" t="s">
        <v>32</v>
      </c>
      <c r="D6217" s="1">
        <v>45337.45521990741</v>
      </c>
      <c r="E6217" s="18" t="s">
        <v>13</v>
      </c>
      <c r="F6217" s="13" t="s">
        <v>16</v>
      </c>
      <c r="G6217" t="s">
        <v>14</v>
      </c>
      <c r="H6217">
        <v>0</v>
      </c>
      <c r="I6217" s="2"/>
      <c r="J6217" s="4">
        <v>0</v>
      </c>
      <c r="K6217" t="str">
        <f>IF((LEN(relatorio_Ananindeua[[#This Row],[CIF/CPF/CNPJ]])=14),relatorio_Ananindeua[[#This Row],[CIF/CPF/CNPJ]],relatorio_Ananindeua[[#This Row],[Coluna2]])</f>
        <v>53877418000148</v>
      </c>
      <c r="L6217" t="str">
        <f t="shared" si="97"/>
        <v>538******48</v>
      </c>
    </row>
    <row r="6218" spans="1:12" x14ac:dyDescent="0.25">
      <c r="A6218" t="s">
        <v>10340</v>
      </c>
      <c r="B6218" t="s">
        <v>10341</v>
      </c>
      <c r="C6218" t="s">
        <v>34</v>
      </c>
      <c r="D6218" s="1">
        <v>45337.455231481479</v>
      </c>
      <c r="E6218" s="18" t="s">
        <v>13</v>
      </c>
      <c r="F6218" s="13" t="s">
        <v>16</v>
      </c>
      <c r="G6218" t="s">
        <v>14</v>
      </c>
      <c r="H6218">
        <v>0</v>
      </c>
      <c r="I6218" s="2"/>
      <c r="J6218" s="4">
        <v>0</v>
      </c>
      <c r="K6218" t="str">
        <f>IF((LEN(relatorio_Ananindeua[[#This Row],[CIF/CPF/CNPJ]])=14),relatorio_Ananindeua[[#This Row],[CIF/CPF/CNPJ]],relatorio_Ananindeua[[#This Row],[Coluna2]])</f>
        <v>53425827000103</v>
      </c>
      <c r="L6218" t="str">
        <f t="shared" si="97"/>
        <v>534******03</v>
      </c>
    </row>
    <row r="6219" spans="1:12" x14ac:dyDescent="0.25">
      <c r="A6219" t="s">
        <v>11602</v>
      </c>
      <c r="B6219" t="s">
        <v>11603</v>
      </c>
      <c r="C6219" t="s">
        <v>32</v>
      </c>
      <c r="D6219" s="1">
        <v>45337.455243055556</v>
      </c>
      <c r="E6219" s="18" t="s">
        <v>13</v>
      </c>
      <c r="F6219" s="13" t="s">
        <v>16</v>
      </c>
      <c r="G6219" t="s">
        <v>14</v>
      </c>
      <c r="H6219">
        <v>0</v>
      </c>
      <c r="I6219" s="2"/>
      <c r="J6219" s="4">
        <v>0</v>
      </c>
      <c r="K6219" t="str">
        <f>IF((LEN(relatorio_Ananindeua[[#This Row],[CIF/CPF/CNPJ]])=14),relatorio_Ananindeua[[#This Row],[CIF/CPF/CNPJ]],relatorio_Ananindeua[[#This Row],[Coluna2]])</f>
        <v>53873849000136</v>
      </c>
      <c r="L6219" t="str">
        <f t="shared" si="97"/>
        <v>538******36</v>
      </c>
    </row>
    <row r="6220" spans="1:12" x14ac:dyDescent="0.25">
      <c r="A6220" t="s">
        <v>11604</v>
      </c>
      <c r="B6220" t="s">
        <v>11605</v>
      </c>
      <c r="C6220" t="s">
        <v>32</v>
      </c>
      <c r="D6220" s="1">
        <v>45337.455243055556</v>
      </c>
      <c r="E6220" s="18" t="s">
        <v>13</v>
      </c>
      <c r="F6220" s="13" t="s">
        <v>16</v>
      </c>
      <c r="G6220" t="s">
        <v>14</v>
      </c>
      <c r="H6220">
        <v>0</v>
      </c>
      <c r="I6220" s="2"/>
      <c r="J6220" s="4">
        <v>0</v>
      </c>
      <c r="K6220" t="str">
        <f>IF((LEN(relatorio_Ananindeua[[#This Row],[CIF/CPF/CNPJ]])=14),relatorio_Ananindeua[[#This Row],[CIF/CPF/CNPJ]],relatorio_Ananindeua[[#This Row],[Coluna2]])</f>
        <v>53873965000155</v>
      </c>
      <c r="L6220" t="str">
        <f t="shared" si="97"/>
        <v>538******55</v>
      </c>
    </row>
    <row r="6221" spans="1:12" x14ac:dyDescent="0.25">
      <c r="A6221" t="s">
        <v>9965</v>
      </c>
      <c r="B6221" t="s">
        <v>9966</v>
      </c>
      <c r="C6221" t="s">
        <v>34</v>
      </c>
      <c r="D6221" s="1">
        <v>45337.455254629633</v>
      </c>
      <c r="E6221" s="18" t="s">
        <v>13</v>
      </c>
      <c r="F6221" s="13" t="s">
        <v>16</v>
      </c>
      <c r="G6221" t="s">
        <v>14</v>
      </c>
      <c r="H6221">
        <v>0</v>
      </c>
      <c r="I6221" s="2"/>
      <c r="J6221" s="4">
        <v>0</v>
      </c>
      <c r="K6221" t="str">
        <f>IF((LEN(relatorio_Ananindeua[[#This Row],[CIF/CPF/CNPJ]])=14),relatorio_Ananindeua[[#This Row],[CIF/CPF/CNPJ]],relatorio_Ananindeua[[#This Row],[Coluna2]])</f>
        <v>52761353000108</v>
      </c>
      <c r="L6221" t="str">
        <f t="shared" si="97"/>
        <v>527******08</v>
      </c>
    </row>
    <row r="6222" spans="1:12" x14ac:dyDescent="0.25">
      <c r="A6222" t="s">
        <v>11614</v>
      </c>
      <c r="B6222" t="s">
        <v>11615</v>
      </c>
      <c r="C6222" t="s">
        <v>32</v>
      </c>
      <c r="D6222" s="1">
        <v>45337.455254629633</v>
      </c>
      <c r="E6222" s="18" t="s">
        <v>13</v>
      </c>
      <c r="F6222" s="13" t="s">
        <v>16</v>
      </c>
      <c r="G6222" t="s">
        <v>14</v>
      </c>
      <c r="H6222">
        <v>0</v>
      </c>
      <c r="I6222" s="2"/>
      <c r="J6222" s="4">
        <v>0</v>
      </c>
      <c r="K6222" t="str">
        <f>IF((LEN(relatorio_Ananindeua[[#This Row],[CIF/CPF/CNPJ]])=14),relatorio_Ananindeua[[#This Row],[CIF/CPF/CNPJ]],relatorio_Ananindeua[[#This Row],[Coluna2]])</f>
        <v>53880515000190</v>
      </c>
      <c r="L6222" t="str">
        <f t="shared" si="97"/>
        <v>538******90</v>
      </c>
    </row>
    <row r="6223" spans="1:12" x14ac:dyDescent="0.25">
      <c r="A6223" t="s">
        <v>11622</v>
      </c>
      <c r="B6223" t="s">
        <v>11623</v>
      </c>
      <c r="C6223" t="s">
        <v>32</v>
      </c>
      <c r="D6223" s="1">
        <v>45337.455266203702</v>
      </c>
      <c r="E6223" s="18" t="s">
        <v>13</v>
      </c>
      <c r="F6223" s="13" t="s">
        <v>16</v>
      </c>
      <c r="G6223" t="s">
        <v>14</v>
      </c>
      <c r="H6223">
        <v>0</v>
      </c>
      <c r="I6223" s="2"/>
      <c r="J6223" s="4">
        <v>0</v>
      </c>
      <c r="K6223" t="str">
        <f>IF((LEN(relatorio_Ananindeua[[#This Row],[CIF/CPF/CNPJ]])=14),relatorio_Ananindeua[[#This Row],[CIF/CPF/CNPJ]],relatorio_Ananindeua[[#This Row],[Coluna2]])</f>
        <v>53882356000162</v>
      </c>
      <c r="L6223" t="str">
        <f t="shared" si="97"/>
        <v>538******62</v>
      </c>
    </row>
    <row r="6224" spans="1:12" x14ac:dyDescent="0.25">
      <c r="A6224" t="s">
        <v>11458</v>
      </c>
      <c r="B6224" t="s">
        <v>11459</v>
      </c>
      <c r="C6224" t="s">
        <v>34</v>
      </c>
      <c r="D6224" s="1">
        <v>45337.455347222225</v>
      </c>
      <c r="E6224" s="18" t="s">
        <v>13</v>
      </c>
      <c r="F6224" s="13" t="s">
        <v>16</v>
      </c>
      <c r="G6224" t="s">
        <v>14</v>
      </c>
      <c r="H6224">
        <v>0</v>
      </c>
      <c r="I6224" s="2"/>
      <c r="J6224" s="4">
        <v>0</v>
      </c>
      <c r="K6224" t="str">
        <f>IF((LEN(relatorio_Ananindeua[[#This Row],[CIF/CPF/CNPJ]])=14),relatorio_Ananindeua[[#This Row],[CIF/CPF/CNPJ]],relatorio_Ananindeua[[#This Row],[Coluna2]])</f>
        <v>53816656000143</v>
      </c>
      <c r="L6224" t="str">
        <f t="shared" si="97"/>
        <v>538******43</v>
      </c>
    </row>
    <row r="6225" spans="1:12" x14ac:dyDescent="0.25">
      <c r="A6225" t="s">
        <v>11600</v>
      </c>
      <c r="B6225" t="s">
        <v>11601</v>
      </c>
      <c r="C6225" t="s">
        <v>32</v>
      </c>
      <c r="D6225" s="1">
        <v>45337.455381944441</v>
      </c>
      <c r="E6225" s="18" t="s">
        <v>13</v>
      </c>
      <c r="F6225" s="13" t="s">
        <v>16</v>
      </c>
      <c r="G6225" t="s">
        <v>14</v>
      </c>
      <c r="H6225">
        <v>0</v>
      </c>
      <c r="I6225" s="2"/>
      <c r="J6225" s="4">
        <v>0</v>
      </c>
      <c r="K6225" t="str">
        <f>IF((LEN(relatorio_Ananindeua[[#This Row],[CIF/CPF/CNPJ]])=14),relatorio_Ananindeua[[#This Row],[CIF/CPF/CNPJ]],relatorio_Ananindeua[[#This Row],[Coluna2]])</f>
        <v>53873556000159</v>
      </c>
      <c r="L6225" t="str">
        <f t="shared" si="97"/>
        <v>538******59</v>
      </c>
    </row>
    <row r="6226" spans="1:12" x14ac:dyDescent="0.25">
      <c r="A6226" t="s">
        <v>9649</v>
      </c>
      <c r="B6226" t="s">
        <v>9650</v>
      </c>
      <c r="C6226" t="s">
        <v>34</v>
      </c>
      <c r="D6226" s="1">
        <v>45337.455416666664</v>
      </c>
      <c r="E6226" s="18" t="s">
        <v>13</v>
      </c>
      <c r="F6226" s="13" t="s">
        <v>16</v>
      </c>
      <c r="G6226" t="s">
        <v>14</v>
      </c>
      <c r="H6226">
        <v>0</v>
      </c>
      <c r="I6226" s="2"/>
      <c r="J6226" s="4">
        <v>0</v>
      </c>
      <c r="K6226" t="str">
        <f>IF((LEN(relatorio_Ananindeua[[#This Row],[CIF/CPF/CNPJ]])=14),relatorio_Ananindeua[[#This Row],[CIF/CPF/CNPJ]],relatorio_Ananindeua[[#This Row],[Coluna2]])</f>
        <v>51903281000123</v>
      </c>
      <c r="L6226" t="str">
        <f t="shared" ref="L6226:L6289" si="98">_xlfn.CONCAT(LEFT(A6226,3),REPT("*",6),RIGHT(A6226,2))</f>
        <v>519******23</v>
      </c>
    </row>
    <row r="6227" spans="1:12" x14ac:dyDescent="0.25">
      <c r="A6227" t="s">
        <v>11592</v>
      </c>
      <c r="B6227" t="s">
        <v>11593</v>
      </c>
      <c r="C6227" t="s">
        <v>32</v>
      </c>
      <c r="D6227" s="1">
        <v>45337.45548611111</v>
      </c>
      <c r="E6227" s="18" t="s">
        <v>13</v>
      </c>
      <c r="F6227" s="13" t="s">
        <v>16</v>
      </c>
      <c r="G6227" t="s">
        <v>14</v>
      </c>
      <c r="H6227">
        <v>0</v>
      </c>
      <c r="I6227" s="2"/>
      <c r="J6227" s="4">
        <v>0</v>
      </c>
      <c r="K6227" t="str">
        <f>IF((LEN(relatorio_Ananindeua[[#This Row],[CIF/CPF/CNPJ]])=14),relatorio_Ananindeua[[#This Row],[CIF/CPF/CNPJ]],relatorio_Ananindeua[[#This Row],[Coluna2]])</f>
        <v>53872279000160</v>
      </c>
      <c r="L6227" t="str">
        <f t="shared" si="98"/>
        <v>538******60</v>
      </c>
    </row>
    <row r="6228" spans="1:12" x14ac:dyDescent="0.25">
      <c r="A6228" t="s">
        <v>11594</v>
      </c>
      <c r="B6228" t="s">
        <v>11595</v>
      </c>
      <c r="C6228" t="s">
        <v>32</v>
      </c>
      <c r="D6228" s="1">
        <v>45337.455509259256</v>
      </c>
      <c r="E6228" s="18" t="s">
        <v>13</v>
      </c>
      <c r="F6228" s="13" t="s">
        <v>16</v>
      </c>
      <c r="G6228" t="s">
        <v>14</v>
      </c>
      <c r="H6228">
        <v>0</v>
      </c>
      <c r="I6228" s="2"/>
      <c r="J6228" s="4">
        <v>0</v>
      </c>
      <c r="K6228" t="str">
        <f>IF((LEN(relatorio_Ananindeua[[#This Row],[CIF/CPF/CNPJ]])=14),relatorio_Ananindeua[[#This Row],[CIF/CPF/CNPJ]],relatorio_Ananindeua[[#This Row],[Coluna2]])</f>
        <v>53872343000102</v>
      </c>
      <c r="L6228" t="str">
        <f t="shared" si="98"/>
        <v>538******02</v>
      </c>
    </row>
    <row r="6229" spans="1:12" x14ac:dyDescent="0.25">
      <c r="A6229" t="s">
        <v>11626</v>
      </c>
      <c r="B6229" t="s">
        <v>11627</v>
      </c>
      <c r="C6229" t="s">
        <v>32</v>
      </c>
      <c r="D6229" s="1">
        <v>45337.455543981479</v>
      </c>
      <c r="E6229" s="18" t="s">
        <v>13</v>
      </c>
      <c r="F6229" s="13" t="s">
        <v>16</v>
      </c>
      <c r="G6229" t="s">
        <v>14</v>
      </c>
      <c r="H6229">
        <v>0</v>
      </c>
      <c r="I6229" s="2"/>
      <c r="J6229" s="4">
        <v>0</v>
      </c>
      <c r="K6229" t="str">
        <f>IF((LEN(relatorio_Ananindeua[[#This Row],[CIF/CPF/CNPJ]])=14),relatorio_Ananindeua[[#This Row],[CIF/CPF/CNPJ]],relatorio_Ananindeua[[#This Row],[Coluna2]])</f>
        <v>53882543000146</v>
      </c>
      <c r="L6229" t="str">
        <f t="shared" si="98"/>
        <v>538******46</v>
      </c>
    </row>
    <row r="6230" spans="1:12" x14ac:dyDescent="0.25">
      <c r="A6230" t="s">
        <v>3999</v>
      </c>
      <c r="B6230" t="s">
        <v>4000</v>
      </c>
      <c r="C6230" t="s">
        <v>34</v>
      </c>
      <c r="D6230" s="1">
        <v>45337.455567129633</v>
      </c>
      <c r="E6230" s="18" t="s">
        <v>13</v>
      </c>
      <c r="F6230" s="13" t="s">
        <v>16</v>
      </c>
      <c r="G6230" t="s">
        <v>14</v>
      </c>
      <c r="H6230">
        <v>0</v>
      </c>
      <c r="I6230" s="2"/>
      <c r="J6230" s="4">
        <v>0</v>
      </c>
      <c r="K6230" t="str">
        <f>IF((LEN(relatorio_Ananindeua[[#This Row],[CIF/CPF/CNPJ]])=14),relatorio_Ananindeua[[#This Row],[CIF/CPF/CNPJ]],relatorio_Ananindeua[[#This Row],[Coluna2]])</f>
        <v>35731889000161</v>
      </c>
      <c r="L6230" t="str">
        <f t="shared" si="98"/>
        <v>357******61</v>
      </c>
    </row>
    <row r="6231" spans="1:12" x14ac:dyDescent="0.25">
      <c r="A6231" t="s">
        <v>11644</v>
      </c>
      <c r="B6231" t="s">
        <v>11645</v>
      </c>
      <c r="C6231" t="s">
        <v>32</v>
      </c>
      <c r="D6231" s="1">
        <v>45337.455601851849</v>
      </c>
      <c r="E6231" s="18" t="s">
        <v>13</v>
      </c>
      <c r="F6231" s="13" t="s">
        <v>16</v>
      </c>
      <c r="G6231" t="s">
        <v>14</v>
      </c>
      <c r="H6231">
        <v>0</v>
      </c>
      <c r="I6231" s="2"/>
      <c r="J6231" s="4">
        <v>0</v>
      </c>
      <c r="K6231" t="str">
        <f>IF((LEN(relatorio_Ananindeua[[#This Row],[CIF/CPF/CNPJ]])=14),relatorio_Ananindeua[[#This Row],[CIF/CPF/CNPJ]],relatorio_Ananindeua[[#This Row],[Coluna2]])</f>
        <v>53886378000109</v>
      </c>
      <c r="L6231" t="str">
        <f t="shared" si="98"/>
        <v>538******09</v>
      </c>
    </row>
    <row r="6232" spans="1:12" x14ac:dyDescent="0.25">
      <c r="A6232" t="s">
        <v>10098</v>
      </c>
      <c r="B6232" t="s">
        <v>10099</v>
      </c>
      <c r="C6232" t="s">
        <v>34</v>
      </c>
      <c r="D6232" s="1">
        <v>45337.455671296295</v>
      </c>
      <c r="E6232" s="18" t="s">
        <v>13</v>
      </c>
      <c r="F6232" s="13" t="s">
        <v>16</v>
      </c>
      <c r="G6232" t="s">
        <v>14</v>
      </c>
      <c r="H6232">
        <v>0</v>
      </c>
      <c r="I6232" s="2"/>
      <c r="J6232" s="4">
        <v>0</v>
      </c>
      <c r="K6232" t="str">
        <f>IF((LEN(relatorio_Ananindeua[[#This Row],[CIF/CPF/CNPJ]])=14),relatorio_Ananindeua[[#This Row],[CIF/CPF/CNPJ]],relatorio_Ananindeua[[#This Row],[Coluna2]])</f>
        <v>53161454000100</v>
      </c>
      <c r="L6232" t="str">
        <f t="shared" si="98"/>
        <v>531******00</v>
      </c>
    </row>
    <row r="6233" spans="1:12" x14ac:dyDescent="0.25">
      <c r="A6233" t="s">
        <v>11650</v>
      </c>
      <c r="B6233" t="s">
        <v>11651</v>
      </c>
      <c r="C6233" t="s">
        <v>32</v>
      </c>
      <c r="D6233" s="1">
        <v>45337.455694444441</v>
      </c>
      <c r="E6233" s="18" t="s">
        <v>13</v>
      </c>
      <c r="F6233" s="13" t="s">
        <v>16</v>
      </c>
      <c r="G6233" t="s">
        <v>14</v>
      </c>
      <c r="H6233">
        <v>0</v>
      </c>
      <c r="I6233" s="2"/>
      <c r="J6233" s="4">
        <v>0</v>
      </c>
      <c r="K6233" t="str">
        <f>IF((LEN(relatorio_Ananindeua[[#This Row],[CIF/CPF/CNPJ]])=14),relatorio_Ananindeua[[#This Row],[CIF/CPF/CNPJ]],relatorio_Ananindeua[[#This Row],[Coluna2]])</f>
        <v>53886809000129</v>
      </c>
      <c r="L6233" t="str">
        <f t="shared" si="98"/>
        <v>538******29</v>
      </c>
    </row>
    <row r="6234" spans="1:12" x14ac:dyDescent="0.25">
      <c r="A6234" t="s">
        <v>11648</v>
      </c>
      <c r="B6234" t="s">
        <v>11649</v>
      </c>
      <c r="C6234" t="s">
        <v>32</v>
      </c>
      <c r="D6234" s="1">
        <v>45337.455706018518</v>
      </c>
      <c r="E6234" s="18" t="s">
        <v>13</v>
      </c>
      <c r="F6234" s="13" t="s">
        <v>16</v>
      </c>
      <c r="G6234" t="s">
        <v>14</v>
      </c>
      <c r="H6234">
        <v>0</v>
      </c>
      <c r="I6234" s="2"/>
      <c r="J6234" s="4">
        <v>0</v>
      </c>
      <c r="K6234" t="str">
        <f>IF((LEN(relatorio_Ananindeua[[#This Row],[CIF/CPF/CNPJ]])=14),relatorio_Ananindeua[[#This Row],[CIF/CPF/CNPJ]],relatorio_Ananindeua[[#This Row],[Coluna2]])</f>
        <v>53886469000136</v>
      </c>
      <c r="L6234" t="str">
        <f t="shared" si="98"/>
        <v>538******36</v>
      </c>
    </row>
    <row r="6235" spans="1:12" x14ac:dyDescent="0.25">
      <c r="A6235" t="s">
        <v>11646</v>
      </c>
      <c r="B6235" t="s">
        <v>11647</v>
      </c>
      <c r="C6235" t="s">
        <v>32</v>
      </c>
      <c r="D6235" s="1">
        <v>45337.455717592595</v>
      </c>
      <c r="E6235" s="18" t="s">
        <v>13</v>
      </c>
      <c r="F6235" s="13" t="s">
        <v>16</v>
      </c>
      <c r="G6235" t="s">
        <v>14</v>
      </c>
      <c r="H6235">
        <v>0</v>
      </c>
      <c r="I6235" s="2"/>
      <c r="J6235" s="4">
        <v>0</v>
      </c>
      <c r="K6235" t="str">
        <f>IF((LEN(relatorio_Ananindeua[[#This Row],[CIF/CPF/CNPJ]])=14),relatorio_Ananindeua[[#This Row],[CIF/CPF/CNPJ]],relatorio_Ananindeua[[#This Row],[Coluna2]])</f>
        <v>53886401000157</v>
      </c>
      <c r="L6235" t="str">
        <f t="shared" si="98"/>
        <v>538******57</v>
      </c>
    </row>
    <row r="6236" spans="1:12" x14ac:dyDescent="0.25">
      <c r="A6236" t="s">
        <v>11688</v>
      </c>
      <c r="B6236" t="s">
        <v>11689</v>
      </c>
      <c r="C6236" t="s">
        <v>32</v>
      </c>
      <c r="D6236" s="1">
        <v>45337.455752314818</v>
      </c>
      <c r="E6236" s="18" t="s">
        <v>13</v>
      </c>
      <c r="F6236" s="13" t="s">
        <v>16</v>
      </c>
      <c r="G6236" t="s">
        <v>14</v>
      </c>
      <c r="H6236">
        <v>0</v>
      </c>
      <c r="I6236" s="2"/>
      <c r="J6236" s="4">
        <v>0</v>
      </c>
      <c r="K6236" t="str">
        <f>IF((LEN(relatorio_Ananindeua[[#This Row],[CIF/CPF/CNPJ]])=14),relatorio_Ananindeua[[#This Row],[CIF/CPF/CNPJ]],relatorio_Ananindeua[[#This Row],[Coluna2]])</f>
        <v>53896263000197</v>
      </c>
      <c r="L6236" t="str">
        <f t="shared" si="98"/>
        <v>538******97</v>
      </c>
    </row>
    <row r="6237" spans="1:12" x14ac:dyDescent="0.25">
      <c r="A6237" t="s">
        <v>11690</v>
      </c>
      <c r="B6237" t="s">
        <v>11691</v>
      </c>
      <c r="C6237" t="s">
        <v>32</v>
      </c>
      <c r="D6237" s="1">
        <v>45337.455752314818</v>
      </c>
      <c r="E6237" s="18" t="s">
        <v>13</v>
      </c>
      <c r="F6237" s="13" t="s">
        <v>16</v>
      </c>
      <c r="G6237" t="s">
        <v>14</v>
      </c>
      <c r="H6237">
        <v>0</v>
      </c>
      <c r="I6237" s="2"/>
      <c r="J6237" s="4">
        <v>0</v>
      </c>
      <c r="K6237" t="str">
        <f>IF((LEN(relatorio_Ananindeua[[#This Row],[CIF/CPF/CNPJ]])=14),relatorio_Ananindeua[[#This Row],[CIF/CPF/CNPJ]],relatorio_Ananindeua[[#This Row],[Coluna2]])</f>
        <v>53896481000121</v>
      </c>
      <c r="L6237" t="str">
        <f t="shared" si="98"/>
        <v>538******21</v>
      </c>
    </row>
    <row r="6238" spans="1:12" x14ac:dyDescent="0.25">
      <c r="A6238" t="s">
        <v>11692</v>
      </c>
      <c r="B6238" t="s">
        <v>11693</v>
      </c>
      <c r="C6238" t="s">
        <v>32</v>
      </c>
      <c r="D6238" s="1">
        <v>45337.45579861111</v>
      </c>
      <c r="E6238" s="18" t="s">
        <v>13</v>
      </c>
      <c r="F6238" s="13" t="s">
        <v>16</v>
      </c>
      <c r="G6238" t="s">
        <v>14</v>
      </c>
      <c r="H6238">
        <v>0</v>
      </c>
      <c r="I6238" s="2"/>
      <c r="J6238" s="4">
        <v>0</v>
      </c>
      <c r="K6238" t="str">
        <f>IF((LEN(relatorio_Ananindeua[[#This Row],[CIF/CPF/CNPJ]])=14),relatorio_Ananindeua[[#This Row],[CIF/CPF/CNPJ]],relatorio_Ananindeua[[#This Row],[Coluna2]])</f>
        <v>53898503000192</v>
      </c>
      <c r="L6238" t="str">
        <f t="shared" si="98"/>
        <v>538******92</v>
      </c>
    </row>
    <row r="6239" spans="1:12" x14ac:dyDescent="0.25">
      <c r="A6239" t="s">
        <v>5981</v>
      </c>
      <c r="B6239" t="s">
        <v>5982</v>
      </c>
      <c r="C6239" t="s">
        <v>34</v>
      </c>
      <c r="D6239" s="1">
        <v>45337.455810185187</v>
      </c>
      <c r="E6239" s="18" t="s">
        <v>13</v>
      </c>
      <c r="F6239" s="13" t="s">
        <v>16</v>
      </c>
      <c r="G6239" t="s">
        <v>14</v>
      </c>
      <c r="H6239">
        <v>0</v>
      </c>
      <c r="I6239" s="2"/>
      <c r="J6239" s="4">
        <v>0</v>
      </c>
      <c r="K6239" t="str">
        <f>IF((LEN(relatorio_Ananindeua[[#This Row],[CIF/CPF/CNPJ]])=14),relatorio_Ananindeua[[#This Row],[CIF/CPF/CNPJ]],relatorio_Ananindeua[[#This Row],[Coluna2]])</f>
        <v>43535877000190</v>
      </c>
      <c r="L6239" t="str">
        <f t="shared" si="98"/>
        <v>435******90</v>
      </c>
    </row>
    <row r="6240" spans="1:12" x14ac:dyDescent="0.25">
      <c r="A6240" t="s">
        <v>11680</v>
      </c>
      <c r="B6240" t="s">
        <v>11681</v>
      </c>
      <c r="C6240" t="s">
        <v>32</v>
      </c>
      <c r="D6240" s="1">
        <v>45337.455821759257</v>
      </c>
      <c r="E6240" s="18" t="s">
        <v>13</v>
      </c>
      <c r="F6240" s="13" t="s">
        <v>16</v>
      </c>
      <c r="G6240" t="s">
        <v>14</v>
      </c>
      <c r="H6240">
        <v>0</v>
      </c>
      <c r="I6240" s="2"/>
      <c r="J6240" s="4">
        <v>0</v>
      </c>
      <c r="K6240" t="str">
        <f>IF((LEN(relatorio_Ananindeua[[#This Row],[CIF/CPF/CNPJ]])=14),relatorio_Ananindeua[[#This Row],[CIF/CPF/CNPJ]],relatorio_Ananindeua[[#This Row],[Coluna2]])</f>
        <v>53894330000134</v>
      </c>
      <c r="L6240" t="str">
        <f t="shared" si="98"/>
        <v>538******34</v>
      </c>
    </row>
    <row r="6241" spans="1:12" x14ac:dyDescent="0.25">
      <c r="A6241" t="s">
        <v>11684</v>
      </c>
      <c r="B6241" t="s">
        <v>11685</v>
      </c>
      <c r="C6241" t="s">
        <v>32</v>
      </c>
      <c r="D6241" s="1">
        <v>45337.455833333333</v>
      </c>
      <c r="E6241" s="18" t="s">
        <v>13</v>
      </c>
      <c r="F6241" s="13" t="s">
        <v>16</v>
      </c>
      <c r="G6241" t="s">
        <v>14</v>
      </c>
      <c r="H6241">
        <v>0</v>
      </c>
      <c r="I6241" s="2"/>
      <c r="J6241" s="4">
        <v>0</v>
      </c>
      <c r="K6241" t="str">
        <f>IF((LEN(relatorio_Ananindeua[[#This Row],[CIF/CPF/CNPJ]])=14),relatorio_Ananindeua[[#This Row],[CIF/CPF/CNPJ]],relatorio_Ananindeua[[#This Row],[Coluna2]])</f>
        <v>53895963000167</v>
      </c>
      <c r="L6241" t="str">
        <f t="shared" si="98"/>
        <v>538******67</v>
      </c>
    </row>
    <row r="6242" spans="1:12" x14ac:dyDescent="0.25">
      <c r="A6242" t="s">
        <v>840</v>
      </c>
      <c r="B6242" t="s">
        <v>841</v>
      </c>
      <c r="C6242" t="s">
        <v>34</v>
      </c>
      <c r="D6242" s="1">
        <v>45337.45584490741</v>
      </c>
      <c r="E6242" s="18" t="s">
        <v>13</v>
      </c>
      <c r="F6242" s="13" t="s">
        <v>16</v>
      </c>
      <c r="G6242" t="s">
        <v>14</v>
      </c>
      <c r="H6242">
        <v>0</v>
      </c>
      <c r="I6242" s="2"/>
      <c r="J6242" s="4">
        <v>0</v>
      </c>
      <c r="K6242" t="str">
        <f>IF((LEN(relatorio_Ananindeua[[#This Row],[CIF/CPF/CNPJ]])=14),relatorio_Ananindeua[[#This Row],[CIF/CPF/CNPJ]],relatorio_Ananindeua[[#This Row],[Coluna2]])</f>
        <v>16366096000146</v>
      </c>
      <c r="L6242" t="str">
        <f t="shared" si="98"/>
        <v>163******46</v>
      </c>
    </row>
    <row r="6243" spans="1:12" x14ac:dyDescent="0.25">
      <c r="A6243" t="s">
        <v>11682</v>
      </c>
      <c r="B6243" t="s">
        <v>11683</v>
      </c>
      <c r="C6243" t="s">
        <v>32</v>
      </c>
      <c r="D6243" s="1">
        <v>45337.455925925926</v>
      </c>
      <c r="E6243" s="18" t="s">
        <v>13</v>
      </c>
      <c r="F6243" s="13" t="s">
        <v>16</v>
      </c>
      <c r="G6243" t="s">
        <v>14</v>
      </c>
      <c r="H6243">
        <v>0</v>
      </c>
      <c r="I6243" s="2"/>
      <c r="J6243" s="4">
        <v>0</v>
      </c>
      <c r="K6243" t="str">
        <f>IF((LEN(relatorio_Ananindeua[[#This Row],[CIF/CPF/CNPJ]])=14),relatorio_Ananindeua[[#This Row],[CIF/CPF/CNPJ]],relatorio_Ananindeua[[#This Row],[Coluna2]])</f>
        <v>53895570000153</v>
      </c>
      <c r="L6243" t="str">
        <f t="shared" si="98"/>
        <v>538******53</v>
      </c>
    </row>
    <row r="6244" spans="1:12" x14ac:dyDescent="0.25">
      <c r="A6244" t="s">
        <v>3330</v>
      </c>
      <c r="B6244" t="s">
        <v>3331</v>
      </c>
      <c r="C6244" t="s">
        <v>34</v>
      </c>
      <c r="D6244" s="1">
        <v>45337.455995370372</v>
      </c>
      <c r="E6244" s="18" t="s">
        <v>13</v>
      </c>
      <c r="F6244" s="13" t="s">
        <v>16</v>
      </c>
      <c r="G6244" t="s">
        <v>14</v>
      </c>
      <c r="H6244">
        <v>0</v>
      </c>
      <c r="I6244" s="2"/>
      <c r="J6244" s="4">
        <v>0</v>
      </c>
      <c r="K6244" t="str">
        <f>IF((LEN(relatorio_Ananindeua[[#This Row],[CIF/CPF/CNPJ]])=14),relatorio_Ananindeua[[#This Row],[CIF/CPF/CNPJ]],relatorio_Ananindeua[[#This Row],[Coluna2]])</f>
        <v>33095049000124</v>
      </c>
      <c r="L6244" t="str">
        <f t="shared" si="98"/>
        <v>330******24</v>
      </c>
    </row>
    <row r="6245" spans="1:12" x14ac:dyDescent="0.25">
      <c r="A6245" t="s">
        <v>3464</v>
      </c>
      <c r="B6245" t="s">
        <v>3465</v>
      </c>
      <c r="C6245" t="s">
        <v>34</v>
      </c>
      <c r="D6245" s="1">
        <v>45337.456111111111</v>
      </c>
      <c r="E6245" s="18" t="s">
        <v>13</v>
      </c>
      <c r="F6245" s="13" t="s">
        <v>16</v>
      </c>
      <c r="G6245" t="s">
        <v>14</v>
      </c>
      <c r="H6245">
        <v>0</v>
      </c>
      <c r="I6245" s="2"/>
      <c r="J6245" s="4">
        <v>0</v>
      </c>
      <c r="K6245" t="str">
        <f>IF((LEN(relatorio_Ananindeua[[#This Row],[CIF/CPF/CNPJ]])=14),relatorio_Ananindeua[[#This Row],[CIF/CPF/CNPJ]],relatorio_Ananindeua[[#This Row],[Coluna2]])</f>
        <v>33747366000188</v>
      </c>
      <c r="L6245" t="str">
        <f t="shared" si="98"/>
        <v>337******88</v>
      </c>
    </row>
    <row r="6246" spans="1:12" x14ac:dyDescent="0.25">
      <c r="A6246" t="s">
        <v>5645</v>
      </c>
      <c r="B6246" t="s">
        <v>5646</v>
      </c>
      <c r="C6246" t="s">
        <v>34</v>
      </c>
      <c r="D6246" s="1">
        <v>45337.456122685187</v>
      </c>
      <c r="E6246" s="18" t="s">
        <v>13</v>
      </c>
      <c r="F6246" s="13" t="s">
        <v>16</v>
      </c>
      <c r="G6246" t="s">
        <v>14</v>
      </c>
      <c r="H6246">
        <v>0</v>
      </c>
      <c r="I6246" s="2"/>
      <c r="J6246" s="4">
        <v>0</v>
      </c>
      <c r="K6246" t="str">
        <f>IF((LEN(relatorio_Ananindeua[[#This Row],[CIF/CPF/CNPJ]])=14),relatorio_Ananindeua[[#This Row],[CIF/CPF/CNPJ]],relatorio_Ananindeua[[#This Row],[Coluna2]])</f>
        <v>42357131000170</v>
      </c>
      <c r="L6246" t="str">
        <f t="shared" si="98"/>
        <v>423******70</v>
      </c>
    </row>
    <row r="6247" spans="1:12" x14ac:dyDescent="0.25">
      <c r="A6247" t="s">
        <v>11722</v>
      </c>
      <c r="B6247" t="s">
        <v>11723</v>
      </c>
      <c r="C6247" t="s">
        <v>32</v>
      </c>
      <c r="D6247" s="1">
        <v>45337.456134259257</v>
      </c>
      <c r="E6247" s="18" t="s">
        <v>13</v>
      </c>
      <c r="F6247" s="13" t="s">
        <v>16</v>
      </c>
      <c r="G6247" t="s">
        <v>14</v>
      </c>
      <c r="H6247">
        <v>0</v>
      </c>
      <c r="I6247" s="2"/>
      <c r="J6247" s="4">
        <v>0</v>
      </c>
      <c r="K6247" t="str">
        <f>IF((LEN(relatorio_Ananindeua[[#This Row],[CIF/CPF/CNPJ]])=14),relatorio_Ananindeua[[#This Row],[CIF/CPF/CNPJ]],relatorio_Ananindeua[[#This Row],[Coluna2]])</f>
        <v>53907874000193</v>
      </c>
      <c r="L6247" t="str">
        <f t="shared" si="98"/>
        <v>539******93</v>
      </c>
    </row>
    <row r="6248" spans="1:12" x14ac:dyDescent="0.25">
      <c r="A6248" t="s">
        <v>8035</v>
      </c>
      <c r="B6248" t="s">
        <v>8036</v>
      </c>
      <c r="C6248" t="s">
        <v>34</v>
      </c>
      <c r="D6248" s="1">
        <v>45337.456145833334</v>
      </c>
      <c r="E6248" s="18" t="s">
        <v>13</v>
      </c>
      <c r="F6248" s="13" t="s">
        <v>16</v>
      </c>
      <c r="G6248" t="s">
        <v>14</v>
      </c>
      <c r="H6248">
        <v>0</v>
      </c>
      <c r="I6248" s="2"/>
      <c r="J6248" s="4">
        <v>0</v>
      </c>
      <c r="K6248" t="str">
        <f>IF((LEN(relatorio_Ananindeua[[#This Row],[CIF/CPF/CNPJ]])=14),relatorio_Ananindeua[[#This Row],[CIF/CPF/CNPJ]],relatorio_Ananindeua[[#This Row],[Coluna2]])</f>
        <v>48970565000128</v>
      </c>
      <c r="L6248" t="str">
        <f t="shared" si="98"/>
        <v>489******28</v>
      </c>
    </row>
    <row r="6249" spans="1:12" x14ac:dyDescent="0.25">
      <c r="A6249" t="s">
        <v>9388</v>
      </c>
      <c r="B6249" t="s">
        <v>9389</v>
      </c>
      <c r="C6249" t="s">
        <v>34</v>
      </c>
      <c r="D6249" s="1">
        <v>45337.456157407411</v>
      </c>
      <c r="E6249" s="18" t="s">
        <v>13</v>
      </c>
      <c r="F6249" s="13" t="s">
        <v>16</v>
      </c>
      <c r="G6249" t="s">
        <v>14</v>
      </c>
      <c r="H6249">
        <v>0</v>
      </c>
      <c r="I6249" s="2"/>
      <c r="J6249" s="4">
        <v>0</v>
      </c>
      <c r="K6249" t="str">
        <f>IF((LEN(relatorio_Ananindeua[[#This Row],[CIF/CPF/CNPJ]])=14),relatorio_Ananindeua[[#This Row],[CIF/CPF/CNPJ]],relatorio_Ananindeua[[#This Row],[Coluna2]])</f>
        <v>51276583000119</v>
      </c>
      <c r="L6249" t="str">
        <f t="shared" si="98"/>
        <v>512******19</v>
      </c>
    </row>
    <row r="6250" spans="1:12" x14ac:dyDescent="0.25">
      <c r="A6250" t="s">
        <v>11726</v>
      </c>
      <c r="B6250" t="s">
        <v>11727</v>
      </c>
      <c r="C6250" t="s">
        <v>32</v>
      </c>
      <c r="D6250" s="1">
        <v>45337.456180555557</v>
      </c>
      <c r="E6250" s="18" t="s">
        <v>13</v>
      </c>
      <c r="F6250" s="13" t="s">
        <v>16</v>
      </c>
      <c r="G6250" t="s">
        <v>14</v>
      </c>
      <c r="H6250">
        <v>0</v>
      </c>
      <c r="I6250" s="2"/>
      <c r="J6250" s="4">
        <v>0</v>
      </c>
      <c r="K6250" t="str">
        <f>IF((LEN(relatorio_Ananindeua[[#This Row],[CIF/CPF/CNPJ]])=14),relatorio_Ananindeua[[#This Row],[CIF/CPF/CNPJ]],relatorio_Ananindeua[[#This Row],[Coluna2]])</f>
        <v>53908062000162</v>
      </c>
      <c r="L6250" t="str">
        <f t="shared" si="98"/>
        <v>539******62</v>
      </c>
    </row>
    <row r="6251" spans="1:12" x14ac:dyDescent="0.25">
      <c r="A6251" t="s">
        <v>4603</v>
      </c>
      <c r="B6251" t="s">
        <v>4604</v>
      </c>
      <c r="C6251" t="s">
        <v>34</v>
      </c>
      <c r="D6251" s="1">
        <v>45337.45621527778</v>
      </c>
      <c r="E6251" s="18" t="s">
        <v>13</v>
      </c>
      <c r="F6251" s="13" t="s">
        <v>16</v>
      </c>
      <c r="G6251" t="s">
        <v>14</v>
      </c>
      <c r="H6251">
        <v>0</v>
      </c>
      <c r="I6251" s="2"/>
      <c r="J6251" s="4">
        <v>0</v>
      </c>
      <c r="K6251" t="str">
        <f>IF((LEN(relatorio_Ananindeua[[#This Row],[CIF/CPF/CNPJ]])=14),relatorio_Ananindeua[[#This Row],[CIF/CPF/CNPJ]],relatorio_Ananindeua[[#This Row],[Coluna2]])</f>
        <v>38154913000135</v>
      </c>
      <c r="L6251" t="str">
        <f t="shared" si="98"/>
        <v>381******35</v>
      </c>
    </row>
    <row r="6252" spans="1:12" x14ac:dyDescent="0.25">
      <c r="A6252" t="s">
        <v>11718</v>
      </c>
      <c r="B6252" t="s">
        <v>11719</v>
      </c>
      <c r="C6252" t="s">
        <v>32</v>
      </c>
      <c r="D6252" s="1">
        <v>45337.456250000003</v>
      </c>
      <c r="E6252" s="18" t="s">
        <v>13</v>
      </c>
      <c r="F6252" s="13" t="s">
        <v>16</v>
      </c>
      <c r="G6252" t="s">
        <v>14</v>
      </c>
      <c r="H6252">
        <v>0</v>
      </c>
      <c r="I6252" s="2"/>
      <c r="J6252" s="4">
        <v>0</v>
      </c>
      <c r="K6252" t="str">
        <f>IF((LEN(relatorio_Ananindeua[[#This Row],[CIF/CPF/CNPJ]])=14),relatorio_Ananindeua[[#This Row],[CIF/CPF/CNPJ]],relatorio_Ananindeua[[#This Row],[Coluna2]])</f>
        <v>53903022000128</v>
      </c>
      <c r="L6252" t="str">
        <f t="shared" si="98"/>
        <v>539******28</v>
      </c>
    </row>
    <row r="6253" spans="1:12" x14ac:dyDescent="0.25">
      <c r="A6253" t="s">
        <v>11704</v>
      </c>
      <c r="B6253" t="s">
        <v>11705</v>
      </c>
      <c r="C6253" t="s">
        <v>32</v>
      </c>
      <c r="D6253" s="1">
        <v>45337.456273148149</v>
      </c>
      <c r="E6253" s="18" t="s">
        <v>13</v>
      </c>
      <c r="F6253" s="13" t="s">
        <v>16</v>
      </c>
      <c r="G6253" t="s">
        <v>14</v>
      </c>
      <c r="H6253">
        <v>0</v>
      </c>
      <c r="I6253" s="2"/>
      <c r="J6253" s="4">
        <v>0</v>
      </c>
      <c r="K6253" t="str">
        <f>IF((LEN(relatorio_Ananindeua[[#This Row],[CIF/CPF/CNPJ]])=14),relatorio_Ananindeua[[#This Row],[CIF/CPF/CNPJ]],relatorio_Ananindeua[[#This Row],[Coluna2]])</f>
        <v>53900333000133</v>
      </c>
      <c r="L6253" t="str">
        <f t="shared" si="98"/>
        <v>539******33</v>
      </c>
    </row>
    <row r="6254" spans="1:12" x14ac:dyDescent="0.25">
      <c r="A6254" t="s">
        <v>4088</v>
      </c>
      <c r="B6254" t="s">
        <v>4089</v>
      </c>
      <c r="C6254" t="s">
        <v>34</v>
      </c>
      <c r="D6254" s="1">
        <v>45337.457673611112</v>
      </c>
      <c r="E6254" s="18" t="s">
        <v>13</v>
      </c>
      <c r="F6254" s="13" t="s">
        <v>16</v>
      </c>
      <c r="G6254" t="s">
        <v>14</v>
      </c>
      <c r="H6254">
        <v>0</v>
      </c>
      <c r="I6254" s="2"/>
      <c r="J6254" s="4">
        <v>0</v>
      </c>
      <c r="K6254" t="str">
        <f>IF((LEN(relatorio_Ananindeua[[#This Row],[CIF/CPF/CNPJ]])=14),relatorio_Ananindeua[[#This Row],[CIF/CPF/CNPJ]],relatorio_Ananindeua[[#This Row],[Coluna2]])</f>
        <v>36118157000163</v>
      </c>
      <c r="L6254" t="str">
        <f t="shared" si="98"/>
        <v>361******63</v>
      </c>
    </row>
    <row r="6255" spans="1:12" x14ac:dyDescent="0.25">
      <c r="A6255" t="s">
        <v>11620</v>
      </c>
      <c r="B6255" t="s">
        <v>11621</v>
      </c>
      <c r="C6255" t="s">
        <v>32</v>
      </c>
      <c r="D6255" s="1">
        <v>45337.457696759258</v>
      </c>
      <c r="E6255" s="18" t="s">
        <v>13</v>
      </c>
      <c r="F6255" s="13" t="s">
        <v>16</v>
      </c>
      <c r="G6255" t="s">
        <v>14</v>
      </c>
      <c r="H6255">
        <v>0</v>
      </c>
      <c r="I6255" s="2"/>
      <c r="J6255" s="4">
        <v>0</v>
      </c>
      <c r="K6255" t="str">
        <f>IF((LEN(relatorio_Ananindeua[[#This Row],[CIF/CPF/CNPJ]])=14),relatorio_Ananindeua[[#This Row],[CIF/CPF/CNPJ]],relatorio_Ananindeua[[#This Row],[Coluna2]])</f>
        <v>53881653000193</v>
      </c>
      <c r="L6255" t="str">
        <f t="shared" si="98"/>
        <v>538******93</v>
      </c>
    </row>
    <row r="6256" spans="1:12" x14ac:dyDescent="0.25">
      <c r="A6256" t="s">
        <v>8808</v>
      </c>
      <c r="B6256" t="s">
        <v>8809</v>
      </c>
      <c r="C6256" t="s">
        <v>34</v>
      </c>
      <c r="D6256" s="1">
        <v>45337.457719907405</v>
      </c>
      <c r="E6256" s="18" t="s">
        <v>13</v>
      </c>
      <c r="F6256" s="13" t="s">
        <v>16</v>
      </c>
      <c r="G6256" t="s">
        <v>14</v>
      </c>
      <c r="H6256">
        <v>0</v>
      </c>
      <c r="I6256" s="2"/>
      <c r="J6256" s="4">
        <v>0</v>
      </c>
      <c r="K6256" t="str">
        <f>IF((LEN(relatorio_Ananindeua[[#This Row],[CIF/CPF/CNPJ]])=14),relatorio_Ananindeua[[#This Row],[CIF/CPF/CNPJ]],relatorio_Ananindeua[[#This Row],[Coluna2]])</f>
        <v>50376063000115</v>
      </c>
      <c r="L6256" t="str">
        <f t="shared" si="98"/>
        <v>503******15</v>
      </c>
    </row>
    <row r="6257" spans="1:12" x14ac:dyDescent="0.25">
      <c r="A6257" t="s">
        <v>11624</v>
      </c>
      <c r="B6257" t="s">
        <v>11625</v>
      </c>
      <c r="C6257" t="s">
        <v>32</v>
      </c>
      <c r="D6257" s="1">
        <v>45337.457719907405</v>
      </c>
      <c r="E6257" s="18" t="s">
        <v>13</v>
      </c>
      <c r="F6257" s="13" t="s">
        <v>16</v>
      </c>
      <c r="G6257" t="s">
        <v>14</v>
      </c>
      <c r="H6257">
        <v>0</v>
      </c>
      <c r="I6257" s="2"/>
      <c r="J6257" s="4">
        <v>0</v>
      </c>
      <c r="K6257" t="str">
        <f>IF((LEN(relatorio_Ananindeua[[#This Row],[CIF/CPF/CNPJ]])=14),relatorio_Ananindeua[[#This Row],[CIF/CPF/CNPJ]],relatorio_Ananindeua[[#This Row],[Coluna2]])</f>
        <v>53882358000151</v>
      </c>
      <c r="L6257" t="str">
        <f t="shared" si="98"/>
        <v>538******51</v>
      </c>
    </row>
    <row r="6258" spans="1:12" x14ac:dyDescent="0.25">
      <c r="A6258" t="s">
        <v>11606</v>
      </c>
      <c r="B6258" t="s">
        <v>11607</v>
      </c>
      <c r="C6258" t="s">
        <v>32</v>
      </c>
      <c r="D6258" s="1">
        <v>45337.457743055558</v>
      </c>
      <c r="E6258" s="18" t="s">
        <v>13</v>
      </c>
      <c r="F6258" s="13" t="s">
        <v>16</v>
      </c>
      <c r="G6258" t="s">
        <v>14</v>
      </c>
      <c r="H6258">
        <v>0</v>
      </c>
      <c r="I6258" s="2"/>
      <c r="J6258" s="4">
        <v>0</v>
      </c>
      <c r="K6258" t="str">
        <f>IF((LEN(relatorio_Ananindeua[[#This Row],[CIF/CPF/CNPJ]])=14),relatorio_Ananindeua[[#This Row],[CIF/CPF/CNPJ]],relatorio_Ananindeua[[#This Row],[Coluna2]])</f>
        <v>53874235000179</v>
      </c>
      <c r="L6258" t="str">
        <f t="shared" si="98"/>
        <v>538******79</v>
      </c>
    </row>
    <row r="6259" spans="1:12" x14ac:dyDescent="0.25">
      <c r="A6259" t="s">
        <v>3614</v>
      </c>
      <c r="B6259" t="s">
        <v>3615</v>
      </c>
      <c r="C6259" t="s">
        <v>34</v>
      </c>
      <c r="D6259" s="1">
        <v>45337.457777777781</v>
      </c>
      <c r="E6259" s="18" t="s">
        <v>13</v>
      </c>
      <c r="F6259" s="13" t="s">
        <v>16</v>
      </c>
      <c r="G6259" t="s">
        <v>14</v>
      </c>
      <c r="H6259">
        <v>0</v>
      </c>
      <c r="I6259" s="2"/>
      <c r="J6259" s="4">
        <v>0</v>
      </c>
      <c r="K6259" t="str">
        <f>IF((LEN(relatorio_Ananindeua[[#This Row],[CIF/CPF/CNPJ]])=14),relatorio_Ananindeua[[#This Row],[CIF/CPF/CNPJ]],relatorio_Ananindeua[[#This Row],[Coluna2]])</f>
        <v>34278334000143</v>
      </c>
      <c r="L6259" t="str">
        <f t="shared" si="98"/>
        <v>342******43</v>
      </c>
    </row>
    <row r="6260" spans="1:12" x14ac:dyDescent="0.25">
      <c r="A6260" t="s">
        <v>11596</v>
      </c>
      <c r="B6260" t="s">
        <v>11597</v>
      </c>
      <c r="C6260" t="s">
        <v>32</v>
      </c>
      <c r="D6260" s="1">
        <v>45337.457800925928</v>
      </c>
      <c r="E6260" s="18" t="s">
        <v>13</v>
      </c>
      <c r="F6260" s="13" t="s">
        <v>16</v>
      </c>
      <c r="G6260" t="s">
        <v>14</v>
      </c>
      <c r="H6260">
        <v>0</v>
      </c>
      <c r="I6260" s="2"/>
      <c r="J6260" s="4">
        <v>0</v>
      </c>
      <c r="K6260" t="str">
        <f>IF((LEN(relatorio_Ananindeua[[#This Row],[CIF/CPF/CNPJ]])=14),relatorio_Ananindeua[[#This Row],[CIF/CPF/CNPJ]],relatorio_Ananindeua[[#This Row],[Coluna2]])</f>
        <v>53872436000137</v>
      </c>
      <c r="L6260" t="str">
        <f t="shared" si="98"/>
        <v>538******37</v>
      </c>
    </row>
    <row r="6261" spans="1:12" x14ac:dyDescent="0.25">
      <c r="A6261" t="s">
        <v>6195</v>
      </c>
      <c r="B6261" t="s">
        <v>6196</v>
      </c>
      <c r="C6261" t="s">
        <v>34</v>
      </c>
      <c r="D6261" s="1">
        <v>45337.457812499997</v>
      </c>
      <c r="E6261" s="18" t="s">
        <v>13</v>
      </c>
      <c r="F6261" s="13" t="s">
        <v>16</v>
      </c>
      <c r="G6261" t="s">
        <v>14</v>
      </c>
      <c r="H6261">
        <v>0</v>
      </c>
      <c r="I6261" s="2"/>
      <c r="J6261" s="4">
        <v>0</v>
      </c>
      <c r="K6261" t="str">
        <f>IF((LEN(relatorio_Ananindeua[[#This Row],[CIF/CPF/CNPJ]])=14),relatorio_Ananindeua[[#This Row],[CIF/CPF/CNPJ]],relatorio_Ananindeua[[#This Row],[Coluna2]])</f>
        <v>44234955000189</v>
      </c>
      <c r="L6261" t="str">
        <f t="shared" si="98"/>
        <v>442******89</v>
      </c>
    </row>
    <row r="6262" spans="1:12" x14ac:dyDescent="0.25">
      <c r="A6262" t="s">
        <v>6733</v>
      </c>
      <c r="B6262" t="s">
        <v>6734</v>
      </c>
      <c r="C6262" t="s">
        <v>34</v>
      </c>
      <c r="D6262" s="1">
        <v>45337.457812499997</v>
      </c>
      <c r="E6262" s="18" t="s">
        <v>13</v>
      </c>
      <c r="F6262" s="13" t="s">
        <v>16</v>
      </c>
      <c r="G6262" t="s">
        <v>14</v>
      </c>
      <c r="H6262">
        <v>0</v>
      </c>
      <c r="I6262" s="2"/>
      <c r="J6262" s="4">
        <v>0</v>
      </c>
      <c r="K6262" t="str">
        <f>IF((LEN(relatorio_Ananindeua[[#This Row],[CIF/CPF/CNPJ]])=14),relatorio_Ananindeua[[#This Row],[CIF/CPF/CNPJ]],relatorio_Ananindeua[[#This Row],[Coluna2]])</f>
        <v>45732132000146</v>
      </c>
      <c r="L6262" t="str">
        <f t="shared" si="98"/>
        <v>457******46</v>
      </c>
    </row>
    <row r="6263" spans="1:12" x14ac:dyDescent="0.25">
      <c r="A6263" t="s">
        <v>7154</v>
      </c>
      <c r="B6263" t="s">
        <v>7155</v>
      </c>
      <c r="C6263" t="s">
        <v>34</v>
      </c>
      <c r="D6263" s="1">
        <v>45337.457835648151</v>
      </c>
      <c r="E6263" s="18" t="s">
        <v>13</v>
      </c>
      <c r="F6263" s="13" t="s">
        <v>16</v>
      </c>
      <c r="G6263" t="s">
        <v>14</v>
      </c>
      <c r="H6263">
        <v>0</v>
      </c>
      <c r="I6263" s="2"/>
      <c r="J6263" s="4">
        <v>0</v>
      </c>
      <c r="K6263" t="str">
        <f>IF((LEN(relatorio_Ananindeua[[#This Row],[CIF/CPF/CNPJ]])=14),relatorio_Ananindeua[[#This Row],[CIF/CPF/CNPJ]],relatorio_Ananindeua[[#This Row],[Coluna2]])</f>
        <v>46805516000104</v>
      </c>
      <c r="L6263" t="str">
        <f t="shared" si="98"/>
        <v>468******04</v>
      </c>
    </row>
    <row r="6264" spans="1:12" x14ac:dyDescent="0.25">
      <c r="A6264" t="s">
        <v>11666</v>
      </c>
      <c r="B6264" t="s">
        <v>11667</v>
      </c>
      <c r="C6264" t="s">
        <v>32</v>
      </c>
      <c r="D6264" s="1">
        <v>45337.45784722222</v>
      </c>
      <c r="E6264" s="18" t="s">
        <v>13</v>
      </c>
      <c r="F6264" s="13" t="s">
        <v>16</v>
      </c>
      <c r="G6264" t="s">
        <v>14</v>
      </c>
      <c r="H6264">
        <v>0</v>
      </c>
      <c r="I6264" s="2"/>
      <c r="J6264" s="4">
        <v>0</v>
      </c>
      <c r="K6264" t="str">
        <f>IF((LEN(relatorio_Ananindeua[[#This Row],[CIF/CPF/CNPJ]])=14),relatorio_Ananindeua[[#This Row],[CIF/CPF/CNPJ]],relatorio_Ananindeua[[#This Row],[Coluna2]])</f>
        <v>53893230000193</v>
      </c>
      <c r="L6264" t="str">
        <f t="shared" si="98"/>
        <v>538******93</v>
      </c>
    </row>
    <row r="6265" spans="1:12" x14ac:dyDescent="0.25">
      <c r="A6265" t="s">
        <v>3324</v>
      </c>
      <c r="B6265" t="s">
        <v>3325</v>
      </c>
      <c r="C6265" t="s">
        <v>34</v>
      </c>
      <c r="D6265" s="1">
        <v>45337.457858796297</v>
      </c>
      <c r="E6265" s="18" t="s">
        <v>13</v>
      </c>
      <c r="F6265" s="13" t="s">
        <v>16</v>
      </c>
      <c r="G6265" t="s">
        <v>14</v>
      </c>
      <c r="H6265">
        <v>0</v>
      </c>
      <c r="I6265" s="2"/>
      <c r="J6265" s="4">
        <v>0</v>
      </c>
      <c r="K6265" t="str">
        <f>IF((LEN(relatorio_Ananindeua[[#This Row],[CIF/CPF/CNPJ]])=14),relatorio_Ananindeua[[#This Row],[CIF/CPF/CNPJ]],relatorio_Ananindeua[[#This Row],[Coluna2]])</f>
        <v>33071080000125</v>
      </c>
      <c r="L6265" t="str">
        <f t="shared" si="98"/>
        <v>330******25</v>
      </c>
    </row>
    <row r="6266" spans="1:12" x14ac:dyDescent="0.25">
      <c r="A6266" t="s">
        <v>5240</v>
      </c>
      <c r="B6266" t="s">
        <v>5241</v>
      </c>
      <c r="C6266" t="s">
        <v>34</v>
      </c>
      <c r="D6266" s="1">
        <v>45337.457870370374</v>
      </c>
      <c r="E6266" s="18" t="s">
        <v>13</v>
      </c>
      <c r="F6266" s="13" t="s">
        <v>16</v>
      </c>
      <c r="G6266" t="s">
        <v>14</v>
      </c>
      <c r="H6266">
        <v>0</v>
      </c>
      <c r="I6266" s="2"/>
      <c r="J6266" s="4">
        <v>0</v>
      </c>
      <c r="K6266" t="str">
        <f>IF((LEN(relatorio_Ananindeua[[#This Row],[CIF/CPF/CNPJ]])=14),relatorio_Ananindeua[[#This Row],[CIF/CPF/CNPJ]],relatorio_Ananindeua[[#This Row],[Coluna2]])</f>
        <v>41111325000129</v>
      </c>
      <c r="L6266" t="str">
        <f t="shared" si="98"/>
        <v>411******29</v>
      </c>
    </row>
    <row r="6267" spans="1:12" x14ac:dyDescent="0.25">
      <c r="A6267" t="s">
        <v>11656</v>
      </c>
      <c r="B6267" t="s">
        <v>11657</v>
      </c>
      <c r="C6267" t="s">
        <v>32</v>
      </c>
      <c r="D6267" s="1">
        <v>45337.457905092589</v>
      </c>
      <c r="E6267" s="18" t="s">
        <v>13</v>
      </c>
      <c r="F6267" s="13" t="s">
        <v>16</v>
      </c>
      <c r="G6267" t="s">
        <v>14</v>
      </c>
      <c r="H6267">
        <v>0</v>
      </c>
      <c r="I6267" s="2"/>
      <c r="J6267" s="4">
        <v>0</v>
      </c>
      <c r="K6267" t="str">
        <f>IF((LEN(relatorio_Ananindeua[[#This Row],[CIF/CPF/CNPJ]])=14),relatorio_Ananindeua[[#This Row],[CIF/CPF/CNPJ]],relatorio_Ananindeua[[#This Row],[Coluna2]])</f>
        <v>53889899000101</v>
      </c>
      <c r="L6267" t="str">
        <f t="shared" si="98"/>
        <v>538******01</v>
      </c>
    </row>
    <row r="6268" spans="1:12" x14ac:dyDescent="0.25">
      <c r="A6268" t="s">
        <v>11662</v>
      </c>
      <c r="B6268" t="s">
        <v>11663</v>
      </c>
      <c r="C6268" t="s">
        <v>32</v>
      </c>
      <c r="D6268" s="1">
        <v>45337.457905092589</v>
      </c>
      <c r="E6268" s="18" t="s">
        <v>13</v>
      </c>
      <c r="F6268" s="13" t="s">
        <v>16</v>
      </c>
      <c r="G6268" t="s">
        <v>14</v>
      </c>
      <c r="H6268">
        <v>0</v>
      </c>
      <c r="I6268" s="2"/>
      <c r="J6268" s="4">
        <v>0</v>
      </c>
      <c r="K6268" t="str">
        <f>IF((LEN(relatorio_Ananindeua[[#This Row],[CIF/CPF/CNPJ]])=14),relatorio_Ananindeua[[#This Row],[CIF/CPF/CNPJ]],relatorio_Ananindeua[[#This Row],[Coluna2]])</f>
        <v>53892321000104</v>
      </c>
      <c r="L6268" t="str">
        <f t="shared" si="98"/>
        <v>538******04</v>
      </c>
    </row>
    <row r="6269" spans="1:12" x14ac:dyDescent="0.25">
      <c r="A6269" t="s">
        <v>11676</v>
      </c>
      <c r="B6269" t="s">
        <v>11677</v>
      </c>
      <c r="C6269" t="s">
        <v>32</v>
      </c>
      <c r="D6269" s="1">
        <v>45337.457916666666</v>
      </c>
      <c r="E6269" s="18" t="s">
        <v>13</v>
      </c>
      <c r="F6269" s="13" t="s">
        <v>16</v>
      </c>
      <c r="G6269" t="s">
        <v>14</v>
      </c>
      <c r="H6269">
        <v>0</v>
      </c>
      <c r="I6269" s="2"/>
      <c r="J6269" s="4">
        <v>0</v>
      </c>
      <c r="K6269" t="str">
        <f>IF((LEN(relatorio_Ananindeua[[#This Row],[CIF/CPF/CNPJ]])=14),relatorio_Ananindeua[[#This Row],[CIF/CPF/CNPJ]],relatorio_Ananindeua[[#This Row],[Coluna2]])</f>
        <v>53893941000168</v>
      </c>
      <c r="L6269" t="str">
        <f t="shared" si="98"/>
        <v>538******68</v>
      </c>
    </row>
    <row r="6270" spans="1:12" x14ac:dyDescent="0.25">
      <c r="A6270" t="s">
        <v>9963</v>
      </c>
      <c r="B6270" t="s">
        <v>9964</v>
      </c>
      <c r="C6270" t="s">
        <v>34</v>
      </c>
      <c r="D6270" s="1">
        <v>45337.457928240743</v>
      </c>
      <c r="E6270" s="18" t="s">
        <v>13</v>
      </c>
      <c r="F6270" s="13" t="s">
        <v>16</v>
      </c>
      <c r="G6270" t="s">
        <v>14</v>
      </c>
      <c r="H6270">
        <v>0</v>
      </c>
      <c r="I6270" s="2"/>
      <c r="J6270" s="4">
        <v>0</v>
      </c>
      <c r="K6270" t="str">
        <f>IF((LEN(relatorio_Ananindeua[[#This Row],[CIF/CPF/CNPJ]])=14),relatorio_Ananindeua[[#This Row],[CIF/CPF/CNPJ]],relatorio_Ananindeua[[#This Row],[Coluna2]])</f>
        <v>52760641000148</v>
      </c>
      <c r="L6270" t="str">
        <f t="shared" si="98"/>
        <v>527******48</v>
      </c>
    </row>
    <row r="6271" spans="1:12" x14ac:dyDescent="0.25">
      <c r="A6271" t="s">
        <v>9078</v>
      </c>
      <c r="B6271" t="s">
        <v>9079</v>
      </c>
      <c r="C6271" t="s">
        <v>34</v>
      </c>
      <c r="D6271" s="1">
        <v>45337.457939814813</v>
      </c>
      <c r="E6271" s="18" t="s">
        <v>13</v>
      </c>
      <c r="F6271" s="13" t="s">
        <v>16</v>
      </c>
      <c r="G6271" t="s">
        <v>14</v>
      </c>
      <c r="H6271">
        <v>0</v>
      </c>
      <c r="I6271" s="2"/>
      <c r="J6271" s="4">
        <v>0</v>
      </c>
      <c r="K6271" t="str">
        <f>IF((LEN(relatorio_Ananindeua[[#This Row],[CIF/CPF/CNPJ]])=14),relatorio_Ananindeua[[#This Row],[CIF/CPF/CNPJ]],relatorio_Ananindeua[[#This Row],[Coluna2]])</f>
        <v>50763006000199</v>
      </c>
      <c r="L6271" t="str">
        <f t="shared" si="98"/>
        <v>507******99</v>
      </c>
    </row>
    <row r="6272" spans="1:12" x14ac:dyDescent="0.25">
      <c r="A6272" t="s">
        <v>11658</v>
      </c>
      <c r="B6272" t="s">
        <v>11659</v>
      </c>
      <c r="C6272" t="s">
        <v>32</v>
      </c>
      <c r="D6272" s="1">
        <v>45337.457951388889</v>
      </c>
      <c r="E6272" s="18" t="s">
        <v>13</v>
      </c>
      <c r="F6272" s="13" t="s">
        <v>16</v>
      </c>
      <c r="G6272" t="s">
        <v>14</v>
      </c>
      <c r="H6272">
        <v>0</v>
      </c>
      <c r="I6272" s="2"/>
      <c r="J6272" s="4">
        <v>0</v>
      </c>
      <c r="K6272" t="str">
        <f>IF((LEN(relatorio_Ananindeua[[#This Row],[CIF/CPF/CNPJ]])=14),relatorio_Ananindeua[[#This Row],[CIF/CPF/CNPJ]],relatorio_Ananindeua[[#This Row],[Coluna2]])</f>
        <v>53890498000171</v>
      </c>
      <c r="L6272" t="str">
        <f t="shared" si="98"/>
        <v>538******71</v>
      </c>
    </row>
    <row r="6273" spans="1:12" x14ac:dyDescent="0.25">
      <c r="A6273" t="s">
        <v>11660</v>
      </c>
      <c r="B6273" t="s">
        <v>11661</v>
      </c>
      <c r="C6273" t="s">
        <v>32</v>
      </c>
      <c r="D6273" s="1">
        <v>45337.457962962966</v>
      </c>
      <c r="E6273" s="18" t="s">
        <v>13</v>
      </c>
      <c r="F6273" s="13" t="s">
        <v>16</v>
      </c>
      <c r="G6273" t="s">
        <v>14</v>
      </c>
      <c r="H6273">
        <v>0</v>
      </c>
      <c r="I6273" s="2"/>
      <c r="J6273" s="4">
        <v>0</v>
      </c>
      <c r="K6273" t="str">
        <f>IF((LEN(relatorio_Ananindeua[[#This Row],[CIF/CPF/CNPJ]])=14),relatorio_Ananindeua[[#This Row],[CIF/CPF/CNPJ]],relatorio_Ananindeua[[#This Row],[Coluna2]])</f>
        <v>53891094000100</v>
      </c>
      <c r="L6273" t="str">
        <f t="shared" si="98"/>
        <v>538******00</v>
      </c>
    </row>
    <row r="6274" spans="1:12" x14ac:dyDescent="0.25">
      <c r="A6274" t="s">
        <v>11664</v>
      </c>
      <c r="B6274" t="s">
        <v>11665</v>
      </c>
      <c r="C6274" t="s">
        <v>32</v>
      </c>
      <c r="D6274" s="1">
        <v>45337.457974537036</v>
      </c>
      <c r="E6274" s="18" t="s">
        <v>13</v>
      </c>
      <c r="F6274" s="13" t="s">
        <v>16</v>
      </c>
      <c r="G6274" t="s">
        <v>14</v>
      </c>
      <c r="H6274">
        <v>0</v>
      </c>
      <c r="I6274" s="2"/>
      <c r="J6274" s="4">
        <v>0</v>
      </c>
      <c r="K6274" t="str">
        <f>IF((LEN(relatorio_Ananindeua[[#This Row],[CIF/CPF/CNPJ]])=14),relatorio_Ananindeua[[#This Row],[CIF/CPF/CNPJ]],relatorio_Ananindeua[[#This Row],[Coluna2]])</f>
        <v>53892908000113</v>
      </c>
      <c r="L6274" t="str">
        <f t="shared" si="98"/>
        <v>538******13</v>
      </c>
    </row>
    <row r="6275" spans="1:12" x14ac:dyDescent="0.25">
      <c r="A6275" t="s">
        <v>11670</v>
      </c>
      <c r="B6275" t="s">
        <v>11671</v>
      </c>
      <c r="C6275" t="s">
        <v>32</v>
      </c>
      <c r="D6275" s="1">
        <v>45337.457974537036</v>
      </c>
      <c r="E6275" s="18" t="s">
        <v>13</v>
      </c>
      <c r="F6275" s="13" t="s">
        <v>16</v>
      </c>
      <c r="G6275" t="s">
        <v>14</v>
      </c>
      <c r="H6275">
        <v>0</v>
      </c>
      <c r="I6275" s="2"/>
      <c r="J6275" s="4">
        <v>0</v>
      </c>
      <c r="K6275" t="str">
        <f>IF((LEN(relatorio_Ananindeua[[#This Row],[CIF/CPF/CNPJ]])=14),relatorio_Ananindeua[[#This Row],[CIF/CPF/CNPJ]],relatorio_Ananindeua[[#This Row],[Coluna2]])</f>
        <v>53893374000140</v>
      </c>
      <c r="L6275" t="str">
        <f t="shared" si="98"/>
        <v>538******40</v>
      </c>
    </row>
    <row r="6276" spans="1:12" x14ac:dyDescent="0.25">
      <c r="A6276" t="s">
        <v>11672</v>
      </c>
      <c r="B6276" t="s">
        <v>11673</v>
      </c>
      <c r="C6276" t="s">
        <v>32</v>
      </c>
      <c r="D6276" s="1">
        <v>45337.457997685182</v>
      </c>
      <c r="E6276" s="18" t="s">
        <v>13</v>
      </c>
      <c r="F6276" s="13" t="s">
        <v>16</v>
      </c>
      <c r="G6276" t="s">
        <v>14</v>
      </c>
      <c r="H6276">
        <v>0</v>
      </c>
      <c r="I6276" s="2"/>
      <c r="J6276" s="4">
        <v>0</v>
      </c>
      <c r="K6276" t="str">
        <f>IF((LEN(relatorio_Ananindeua[[#This Row],[CIF/CPF/CNPJ]])=14),relatorio_Ananindeua[[#This Row],[CIF/CPF/CNPJ]],relatorio_Ananindeua[[#This Row],[Coluna2]])</f>
        <v>53893846000164</v>
      </c>
      <c r="L6276" t="str">
        <f t="shared" si="98"/>
        <v>538******64</v>
      </c>
    </row>
    <row r="6277" spans="1:12" x14ac:dyDescent="0.25">
      <c r="A6277" t="s">
        <v>11654</v>
      </c>
      <c r="B6277" t="s">
        <v>11655</v>
      </c>
      <c r="C6277" t="s">
        <v>32</v>
      </c>
      <c r="D6277" s="1">
        <v>45337.458032407405</v>
      </c>
      <c r="E6277" s="18" t="s">
        <v>13</v>
      </c>
      <c r="F6277" s="13" t="s">
        <v>16</v>
      </c>
      <c r="G6277" t="s">
        <v>14</v>
      </c>
      <c r="H6277">
        <v>0</v>
      </c>
      <c r="I6277" s="2"/>
      <c r="J6277" s="4">
        <v>0</v>
      </c>
      <c r="K6277" t="str">
        <f>IF((LEN(relatorio_Ananindeua[[#This Row],[CIF/CPF/CNPJ]])=14),relatorio_Ananindeua[[#This Row],[CIF/CPF/CNPJ]],relatorio_Ananindeua[[#This Row],[Coluna2]])</f>
        <v>53889266000101</v>
      </c>
      <c r="L6277" t="str">
        <f t="shared" si="98"/>
        <v>538******01</v>
      </c>
    </row>
    <row r="6278" spans="1:12" x14ac:dyDescent="0.25">
      <c r="A6278" t="s">
        <v>1996</v>
      </c>
      <c r="B6278" t="s">
        <v>1997</v>
      </c>
      <c r="C6278" t="s">
        <v>34</v>
      </c>
      <c r="D6278" s="1">
        <v>45337.458043981482</v>
      </c>
      <c r="E6278" s="18" t="s">
        <v>13</v>
      </c>
      <c r="F6278" s="13" t="s">
        <v>16</v>
      </c>
      <c r="G6278" t="s">
        <v>14</v>
      </c>
      <c r="H6278">
        <v>0</v>
      </c>
      <c r="I6278" s="2"/>
      <c r="J6278" s="4">
        <v>0</v>
      </c>
      <c r="K6278" t="str">
        <f>IF((LEN(relatorio_Ananindeua[[#This Row],[CIF/CPF/CNPJ]])=14),relatorio_Ananindeua[[#This Row],[CIF/CPF/CNPJ]],relatorio_Ananindeua[[#This Row],[Coluna2]])</f>
        <v>26315922000181</v>
      </c>
      <c r="L6278" t="str">
        <f t="shared" si="98"/>
        <v>263******81</v>
      </c>
    </row>
    <row r="6279" spans="1:12" x14ac:dyDescent="0.25">
      <c r="A6279" t="s">
        <v>11674</v>
      </c>
      <c r="B6279" t="s">
        <v>11675</v>
      </c>
      <c r="C6279" t="s">
        <v>32</v>
      </c>
      <c r="D6279" s="1">
        <v>45337.458043981482</v>
      </c>
      <c r="E6279" s="18" t="s">
        <v>13</v>
      </c>
      <c r="F6279" s="13" t="s">
        <v>16</v>
      </c>
      <c r="G6279" t="s">
        <v>14</v>
      </c>
      <c r="H6279">
        <v>0</v>
      </c>
      <c r="I6279" s="2"/>
      <c r="J6279" s="4">
        <v>0</v>
      </c>
      <c r="K6279" t="str">
        <f>IF((LEN(relatorio_Ananindeua[[#This Row],[CIF/CPF/CNPJ]])=14),relatorio_Ananindeua[[#This Row],[CIF/CPF/CNPJ]],relatorio_Ananindeua[[#This Row],[Coluna2]])</f>
        <v>53893858000199</v>
      </c>
      <c r="L6279" t="str">
        <f t="shared" si="98"/>
        <v>538******99</v>
      </c>
    </row>
    <row r="6280" spans="1:12" x14ac:dyDescent="0.25">
      <c r="A6280" t="s">
        <v>11668</v>
      </c>
      <c r="B6280" t="s">
        <v>11669</v>
      </c>
      <c r="C6280" t="s">
        <v>32</v>
      </c>
      <c r="D6280" s="1">
        <v>45337.458055555559</v>
      </c>
      <c r="E6280" s="18" t="s">
        <v>13</v>
      </c>
      <c r="F6280" s="13" t="s">
        <v>16</v>
      </c>
      <c r="G6280" t="s">
        <v>14</v>
      </c>
      <c r="H6280">
        <v>0</v>
      </c>
      <c r="I6280" s="2"/>
      <c r="J6280" s="4">
        <v>0</v>
      </c>
      <c r="K6280" t="str">
        <f>IF((LEN(relatorio_Ananindeua[[#This Row],[CIF/CPF/CNPJ]])=14),relatorio_Ananindeua[[#This Row],[CIF/CPF/CNPJ]],relatorio_Ananindeua[[#This Row],[Coluna2]])</f>
        <v>53893362000115</v>
      </c>
      <c r="L6280" t="str">
        <f t="shared" si="98"/>
        <v>538******15</v>
      </c>
    </row>
    <row r="6281" spans="1:12" x14ac:dyDescent="0.25">
      <c r="A6281" t="s">
        <v>11678</v>
      </c>
      <c r="B6281" t="s">
        <v>11679</v>
      </c>
      <c r="C6281" t="s">
        <v>32</v>
      </c>
      <c r="D6281" s="1">
        <v>45337.458055555559</v>
      </c>
      <c r="E6281" s="18" t="s">
        <v>13</v>
      </c>
      <c r="F6281" s="13" t="s">
        <v>16</v>
      </c>
      <c r="G6281" t="s">
        <v>14</v>
      </c>
      <c r="H6281">
        <v>0</v>
      </c>
      <c r="I6281" s="2"/>
      <c r="J6281" s="4">
        <v>0</v>
      </c>
      <c r="K6281" t="str">
        <f>IF((LEN(relatorio_Ananindeua[[#This Row],[CIF/CPF/CNPJ]])=14),relatorio_Ananindeua[[#This Row],[CIF/CPF/CNPJ]],relatorio_Ananindeua[[#This Row],[Coluna2]])</f>
        <v>53894139000192</v>
      </c>
      <c r="L6281" t="str">
        <f t="shared" si="98"/>
        <v>538******92</v>
      </c>
    </row>
    <row r="6282" spans="1:12" x14ac:dyDescent="0.25">
      <c r="A6282" t="s">
        <v>11694</v>
      </c>
      <c r="B6282" t="s">
        <v>11695</v>
      </c>
      <c r="C6282" t="s">
        <v>32</v>
      </c>
      <c r="D6282" s="1">
        <v>45337.458067129628</v>
      </c>
      <c r="E6282" s="18" t="s">
        <v>13</v>
      </c>
      <c r="F6282" s="13" t="s">
        <v>16</v>
      </c>
      <c r="G6282" t="s">
        <v>14</v>
      </c>
      <c r="H6282">
        <v>0</v>
      </c>
      <c r="I6282" s="2"/>
      <c r="J6282" s="4">
        <v>0</v>
      </c>
      <c r="K6282" t="str">
        <f>IF((LEN(relatorio_Ananindeua[[#This Row],[CIF/CPF/CNPJ]])=14),relatorio_Ananindeua[[#This Row],[CIF/CPF/CNPJ]],relatorio_Ananindeua[[#This Row],[Coluna2]])</f>
        <v>53898673000177</v>
      </c>
      <c r="L6282" t="str">
        <f t="shared" si="98"/>
        <v>538******77</v>
      </c>
    </row>
    <row r="6283" spans="1:12" x14ac:dyDescent="0.25">
      <c r="A6283" t="s">
        <v>11696</v>
      </c>
      <c r="B6283" t="s">
        <v>11697</v>
      </c>
      <c r="C6283" t="s">
        <v>32</v>
      </c>
      <c r="D6283" s="1">
        <v>45337.458067129628</v>
      </c>
      <c r="E6283" s="18" t="s">
        <v>13</v>
      </c>
      <c r="F6283" s="13" t="s">
        <v>16</v>
      </c>
      <c r="G6283" t="s">
        <v>14</v>
      </c>
      <c r="H6283">
        <v>0</v>
      </c>
      <c r="I6283" s="2"/>
      <c r="J6283" s="4">
        <v>0</v>
      </c>
      <c r="K6283" t="str">
        <f>IF((LEN(relatorio_Ananindeua[[#This Row],[CIF/CPF/CNPJ]])=14),relatorio_Ananindeua[[#This Row],[CIF/CPF/CNPJ]],relatorio_Ananindeua[[#This Row],[Coluna2]])</f>
        <v>53898726000150</v>
      </c>
      <c r="L6283" t="str">
        <f t="shared" si="98"/>
        <v>538******50</v>
      </c>
    </row>
    <row r="6284" spans="1:12" x14ac:dyDescent="0.25">
      <c r="A6284" t="s">
        <v>11702</v>
      </c>
      <c r="B6284" t="s">
        <v>11703</v>
      </c>
      <c r="C6284" t="s">
        <v>32</v>
      </c>
      <c r="D6284" s="1">
        <v>45337.458067129628</v>
      </c>
      <c r="E6284" s="18" t="s">
        <v>13</v>
      </c>
      <c r="F6284" s="13" t="s">
        <v>16</v>
      </c>
      <c r="G6284" t="s">
        <v>14</v>
      </c>
      <c r="H6284">
        <v>0</v>
      </c>
      <c r="I6284" s="2"/>
      <c r="J6284" s="4">
        <v>0</v>
      </c>
      <c r="K6284" t="str">
        <f>IF((LEN(relatorio_Ananindeua[[#This Row],[CIF/CPF/CNPJ]])=14),relatorio_Ananindeua[[#This Row],[CIF/CPF/CNPJ]],relatorio_Ananindeua[[#This Row],[Coluna2]])</f>
        <v>53900126000189</v>
      </c>
      <c r="L6284" t="str">
        <f t="shared" si="98"/>
        <v>539******89</v>
      </c>
    </row>
    <row r="6285" spans="1:12" x14ac:dyDescent="0.25">
      <c r="A6285" t="s">
        <v>11698</v>
      </c>
      <c r="B6285" t="s">
        <v>11699</v>
      </c>
      <c r="C6285" t="s">
        <v>32</v>
      </c>
      <c r="D6285" s="1">
        <v>45337.458078703705</v>
      </c>
      <c r="E6285" s="18" t="s">
        <v>13</v>
      </c>
      <c r="F6285" s="13" t="s">
        <v>16</v>
      </c>
      <c r="G6285" t="s">
        <v>14</v>
      </c>
      <c r="H6285">
        <v>0</v>
      </c>
      <c r="I6285" s="2"/>
      <c r="J6285" s="4">
        <v>0</v>
      </c>
      <c r="K6285" t="str">
        <f>IF((LEN(relatorio_Ananindeua[[#This Row],[CIF/CPF/CNPJ]])=14),relatorio_Ananindeua[[#This Row],[CIF/CPF/CNPJ]],relatorio_Ananindeua[[#This Row],[Coluna2]])</f>
        <v>53898892000156</v>
      </c>
      <c r="L6285" t="str">
        <f t="shared" si="98"/>
        <v>538******56</v>
      </c>
    </row>
    <row r="6286" spans="1:12" x14ac:dyDescent="0.25">
      <c r="A6286" t="s">
        <v>11736</v>
      </c>
      <c r="B6286" t="s">
        <v>11737</v>
      </c>
      <c r="C6286" t="s">
        <v>32</v>
      </c>
      <c r="D6286" s="1">
        <v>45337.458078703705</v>
      </c>
      <c r="E6286" s="18" t="s">
        <v>13</v>
      </c>
      <c r="F6286" s="13" t="s">
        <v>16</v>
      </c>
      <c r="G6286" t="s">
        <v>14</v>
      </c>
      <c r="H6286">
        <v>0</v>
      </c>
      <c r="I6286" s="2"/>
      <c r="J6286" s="4">
        <v>0</v>
      </c>
      <c r="K6286" t="str">
        <f>IF((LEN(relatorio_Ananindeua[[#This Row],[CIF/CPF/CNPJ]])=14),relatorio_Ananindeua[[#This Row],[CIF/CPF/CNPJ]],relatorio_Ananindeua[[#This Row],[Coluna2]])</f>
        <v>53910735000119</v>
      </c>
      <c r="L6286" t="str">
        <f t="shared" si="98"/>
        <v>539******19</v>
      </c>
    </row>
    <row r="6287" spans="1:12" x14ac:dyDescent="0.25">
      <c r="A6287" t="s">
        <v>11736</v>
      </c>
      <c r="B6287" t="s">
        <v>11737</v>
      </c>
      <c r="C6287" t="s">
        <v>34</v>
      </c>
      <c r="D6287" s="1">
        <v>45337.458090277774</v>
      </c>
      <c r="E6287" s="18" t="s">
        <v>13</v>
      </c>
      <c r="F6287" s="13" t="s">
        <v>16</v>
      </c>
      <c r="G6287" t="s">
        <v>14</v>
      </c>
      <c r="H6287">
        <v>0</v>
      </c>
      <c r="I6287" s="2"/>
      <c r="J6287" s="4">
        <v>0</v>
      </c>
      <c r="K6287" t="str">
        <f>IF((LEN(relatorio_Ananindeua[[#This Row],[CIF/CPF/CNPJ]])=14),relatorio_Ananindeua[[#This Row],[CIF/CPF/CNPJ]],relatorio_Ananindeua[[#This Row],[Coluna2]])</f>
        <v>53910735000119</v>
      </c>
      <c r="L6287" t="str">
        <f t="shared" si="98"/>
        <v>539******19</v>
      </c>
    </row>
    <row r="6288" spans="1:12" x14ac:dyDescent="0.25">
      <c r="A6288" t="s">
        <v>11714</v>
      </c>
      <c r="B6288" t="s">
        <v>11715</v>
      </c>
      <c r="C6288" t="s">
        <v>32</v>
      </c>
      <c r="D6288" s="1">
        <v>45337.458101851851</v>
      </c>
      <c r="E6288" s="18" t="s">
        <v>13</v>
      </c>
      <c r="F6288" s="13" t="s">
        <v>16</v>
      </c>
      <c r="G6288" t="s">
        <v>14</v>
      </c>
      <c r="H6288">
        <v>0</v>
      </c>
      <c r="I6288" s="2"/>
      <c r="J6288" s="4">
        <v>0</v>
      </c>
      <c r="K6288" t="str">
        <f>IF((LEN(relatorio_Ananindeua[[#This Row],[CIF/CPF/CNPJ]])=14),relatorio_Ananindeua[[#This Row],[CIF/CPF/CNPJ]],relatorio_Ananindeua[[#This Row],[Coluna2]])</f>
        <v>53901634000181</v>
      </c>
      <c r="L6288" t="str">
        <f t="shared" si="98"/>
        <v>539******81</v>
      </c>
    </row>
    <row r="6289" spans="1:12" x14ac:dyDescent="0.25">
      <c r="A6289" t="s">
        <v>11720</v>
      </c>
      <c r="B6289" t="s">
        <v>11721</v>
      </c>
      <c r="C6289" t="s">
        <v>32</v>
      </c>
      <c r="D6289" s="1">
        <v>45337.458101851851</v>
      </c>
      <c r="E6289" s="18" t="s">
        <v>13</v>
      </c>
      <c r="F6289" s="13" t="s">
        <v>16</v>
      </c>
      <c r="G6289" t="s">
        <v>14</v>
      </c>
      <c r="H6289">
        <v>0</v>
      </c>
      <c r="I6289" s="2"/>
      <c r="J6289" s="4">
        <v>0</v>
      </c>
      <c r="K6289" t="str">
        <f>IF((LEN(relatorio_Ananindeua[[#This Row],[CIF/CPF/CNPJ]])=14),relatorio_Ananindeua[[#This Row],[CIF/CPF/CNPJ]],relatorio_Ananindeua[[#This Row],[Coluna2]])</f>
        <v>53903432000179</v>
      </c>
      <c r="L6289" t="str">
        <f t="shared" si="98"/>
        <v>539******79</v>
      </c>
    </row>
    <row r="6290" spans="1:12" x14ac:dyDescent="0.25">
      <c r="A6290" t="s">
        <v>962</v>
      </c>
      <c r="B6290" t="s">
        <v>963</v>
      </c>
      <c r="C6290" t="s">
        <v>17</v>
      </c>
      <c r="D6290" s="1">
        <v>45337.521574074075</v>
      </c>
      <c r="E6290" s="18" t="s">
        <v>11</v>
      </c>
      <c r="F6290" s="13" t="s">
        <v>16</v>
      </c>
      <c r="G6290" t="s">
        <v>14</v>
      </c>
      <c r="H6290">
        <v>0</v>
      </c>
      <c r="I6290" s="2"/>
      <c r="J6290" s="4">
        <v>0</v>
      </c>
      <c r="K6290" t="str">
        <f>IF((LEN(relatorio_Ananindeua[[#This Row],[CIF/CPF/CNPJ]])=14),relatorio_Ananindeua[[#This Row],[CIF/CPF/CNPJ]],relatorio_Ananindeua[[#This Row],[Coluna2]])</f>
        <v>17476965000158</v>
      </c>
      <c r="L6290" t="str">
        <f t="shared" ref="L6290:L6353" si="99">_xlfn.CONCAT(LEFT(A6290,3),REPT("*",6),RIGHT(A6290,2))</f>
        <v>174******58</v>
      </c>
    </row>
    <row r="6291" spans="1:12" x14ac:dyDescent="0.25">
      <c r="A6291" t="s">
        <v>9456</v>
      </c>
      <c r="B6291" t="s">
        <v>9457</v>
      </c>
      <c r="C6291" t="s">
        <v>34</v>
      </c>
      <c r="D6291" s="1">
        <v>45337.666562500002</v>
      </c>
      <c r="E6291" s="18" t="s">
        <v>13</v>
      </c>
      <c r="F6291" s="13" t="s">
        <v>16</v>
      </c>
      <c r="G6291" t="s">
        <v>13496</v>
      </c>
      <c r="H6291">
        <v>0</v>
      </c>
      <c r="I6291" s="2"/>
      <c r="J6291" s="4">
        <v>0</v>
      </c>
      <c r="K6291" t="str">
        <f>IF((LEN(relatorio_Ananindeua[[#This Row],[CIF/CPF/CNPJ]])=14),relatorio_Ananindeua[[#This Row],[CIF/CPF/CNPJ]],relatorio_Ananindeua[[#This Row],[Coluna2]])</f>
        <v>51424834000165</v>
      </c>
      <c r="L6291" t="str">
        <f t="shared" si="99"/>
        <v>514******65</v>
      </c>
    </row>
    <row r="6292" spans="1:12" x14ac:dyDescent="0.25">
      <c r="A6292" t="s">
        <v>5931</v>
      </c>
      <c r="B6292" t="s">
        <v>5932</v>
      </c>
      <c r="C6292" t="s">
        <v>17</v>
      </c>
      <c r="D6292" s="1">
        <v>45337.932337962964</v>
      </c>
      <c r="E6292" s="18" t="s">
        <v>11</v>
      </c>
      <c r="F6292" s="13" t="s">
        <v>16</v>
      </c>
      <c r="G6292" t="s">
        <v>14</v>
      </c>
      <c r="H6292">
        <v>0</v>
      </c>
      <c r="I6292" s="2"/>
      <c r="J6292" s="4">
        <v>0</v>
      </c>
      <c r="K6292" t="str">
        <f>IF((LEN(relatorio_Ananindeua[[#This Row],[CIF/CPF/CNPJ]])=14),relatorio_Ananindeua[[#This Row],[CIF/CPF/CNPJ]],relatorio_Ananindeua[[#This Row],[Coluna2]])</f>
        <v>43376414000122</v>
      </c>
      <c r="L6292" t="str">
        <f t="shared" si="99"/>
        <v>433******22</v>
      </c>
    </row>
    <row r="6293" spans="1:12" x14ac:dyDescent="0.25">
      <c r="A6293" t="s">
        <v>7136</v>
      </c>
      <c r="B6293" t="s">
        <v>7137</v>
      </c>
      <c r="C6293" t="s">
        <v>34</v>
      </c>
      <c r="D6293" s="1">
        <v>45337.985613425924</v>
      </c>
      <c r="E6293" s="18" t="s">
        <v>11</v>
      </c>
      <c r="F6293" s="13" t="s">
        <v>16</v>
      </c>
      <c r="G6293" t="s">
        <v>13496</v>
      </c>
      <c r="H6293">
        <v>0</v>
      </c>
      <c r="I6293" s="2"/>
      <c r="J6293" s="4">
        <v>0</v>
      </c>
      <c r="K6293" t="str">
        <f>IF((LEN(relatorio_Ananindeua[[#This Row],[CIF/CPF/CNPJ]])=14),relatorio_Ananindeua[[#This Row],[CIF/CPF/CNPJ]],relatorio_Ananindeua[[#This Row],[Coluna2]])</f>
        <v>46759768000144</v>
      </c>
      <c r="L6293" t="str">
        <f t="shared" si="99"/>
        <v>467******44</v>
      </c>
    </row>
    <row r="6294" spans="1:12" x14ac:dyDescent="0.25">
      <c r="A6294" t="s">
        <v>6904</v>
      </c>
      <c r="B6294" t="s">
        <v>6905</v>
      </c>
      <c r="C6294" t="s">
        <v>20</v>
      </c>
      <c r="D6294" s="1">
        <v>45338</v>
      </c>
      <c r="E6294" s="18" t="s">
        <v>13</v>
      </c>
      <c r="F6294" s="13" t="s">
        <v>19</v>
      </c>
      <c r="G6294" t="s">
        <v>13496</v>
      </c>
      <c r="H6294">
        <v>0</v>
      </c>
      <c r="I6294" s="2"/>
      <c r="J6294" s="4">
        <v>32.99</v>
      </c>
      <c r="K6294" t="str">
        <f>IF((LEN(relatorio_Ananindeua[[#This Row],[CIF/CPF/CNPJ]])=14),relatorio_Ananindeua[[#This Row],[CIF/CPF/CNPJ]],relatorio_Ananindeua[[#This Row],[Coluna2]])</f>
        <v>46201083002393</v>
      </c>
      <c r="L6294" t="str">
        <f t="shared" si="99"/>
        <v>462******93</v>
      </c>
    </row>
    <row r="6295" spans="1:12" x14ac:dyDescent="0.25">
      <c r="A6295" t="s">
        <v>13462</v>
      </c>
      <c r="B6295" t="s">
        <v>13463</v>
      </c>
      <c r="C6295" t="s">
        <v>20</v>
      </c>
      <c r="D6295" s="1">
        <v>45338</v>
      </c>
      <c r="E6295" s="18" t="s">
        <v>13</v>
      </c>
      <c r="F6295" s="13" t="s">
        <v>19</v>
      </c>
      <c r="G6295" t="s">
        <v>13496</v>
      </c>
      <c r="H6295">
        <v>0</v>
      </c>
      <c r="I6295" s="2"/>
      <c r="J6295" s="4">
        <v>685.59</v>
      </c>
      <c r="K6295" t="str">
        <f>IF((LEN(relatorio_Ananindeua[[#This Row],[CIF/CPF/CNPJ]])=14),relatorio_Ananindeua[[#This Row],[CIF/CPF/CNPJ]],relatorio_Ananindeua[[#This Row],[Coluna2]])</f>
        <v>58248352002356</v>
      </c>
      <c r="L6295" t="str">
        <f t="shared" si="99"/>
        <v>582******56</v>
      </c>
    </row>
    <row r="6296" spans="1:12" x14ac:dyDescent="0.25">
      <c r="A6296" t="s">
        <v>13467</v>
      </c>
      <c r="B6296" t="s">
        <v>13466</v>
      </c>
      <c r="C6296" t="s">
        <v>21</v>
      </c>
      <c r="D6296" s="1">
        <v>45338</v>
      </c>
      <c r="E6296" s="18" t="s">
        <v>13</v>
      </c>
      <c r="F6296" s="13" t="s">
        <v>19</v>
      </c>
      <c r="G6296" t="s">
        <v>13496</v>
      </c>
      <c r="H6296">
        <v>0</v>
      </c>
      <c r="I6296" s="2"/>
      <c r="J6296" s="4">
        <v>691.56</v>
      </c>
      <c r="K6296" t="str">
        <f>IF((LEN(relatorio_Ananindeua[[#This Row],[CIF/CPF/CNPJ]])=14),relatorio_Ananindeua[[#This Row],[CIF/CPF/CNPJ]],relatorio_Ananindeua[[#This Row],[Coluna2]])</f>
        <v>60975737005978</v>
      </c>
      <c r="L6296" t="str">
        <f t="shared" si="99"/>
        <v>609******78</v>
      </c>
    </row>
    <row r="6297" spans="1:12" x14ac:dyDescent="0.25">
      <c r="A6297" t="s">
        <v>13483</v>
      </c>
      <c r="B6297" t="s">
        <v>13481</v>
      </c>
      <c r="C6297" t="s">
        <v>21</v>
      </c>
      <c r="D6297" s="1">
        <v>45338</v>
      </c>
      <c r="E6297" s="18" t="s">
        <v>13</v>
      </c>
      <c r="F6297" s="13" t="s">
        <v>19</v>
      </c>
      <c r="G6297" t="s">
        <v>13496</v>
      </c>
      <c r="H6297">
        <v>0</v>
      </c>
      <c r="I6297" s="2"/>
      <c r="J6297" s="4">
        <v>64.5</v>
      </c>
      <c r="K6297" t="str">
        <f>IF((LEN(relatorio_Ananindeua[[#This Row],[CIF/CPF/CNPJ]])=14),relatorio_Ananindeua[[#This Row],[CIF/CPF/CNPJ]],relatorio_Ananindeua[[#This Row],[Coluna2]])</f>
        <v>83367326011547</v>
      </c>
      <c r="L6297" t="str">
        <f t="shared" si="99"/>
        <v>833******47</v>
      </c>
    </row>
    <row r="6298" spans="1:12" x14ac:dyDescent="0.25">
      <c r="A6298" t="s">
        <v>11772</v>
      </c>
      <c r="B6298" t="s">
        <v>11773</v>
      </c>
      <c r="C6298" t="s">
        <v>32</v>
      </c>
      <c r="D6298" s="1">
        <v>45338.043078703704</v>
      </c>
      <c r="E6298" s="18" t="s">
        <v>13</v>
      </c>
      <c r="F6298" s="13" t="s">
        <v>16</v>
      </c>
      <c r="G6298" t="s">
        <v>14</v>
      </c>
      <c r="H6298">
        <v>0</v>
      </c>
      <c r="I6298" s="2"/>
      <c r="J6298" s="4">
        <v>0</v>
      </c>
      <c r="K6298" t="str">
        <f>IF((LEN(relatorio_Ananindeua[[#This Row],[CIF/CPF/CNPJ]])=14),relatorio_Ananindeua[[#This Row],[CIF/CPF/CNPJ]],relatorio_Ananindeua[[#This Row],[Coluna2]])</f>
        <v>53925214000135</v>
      </c>
      <c r="L6298" t="str">
        <f t="shared" si="99"/>
        <v>539******35</v>
      </c>
    </row>
    <row r="6299" spans="1:12" x14ac:dyDescent="0.25">
      <c r="A6299" t="s">
        <v>11744</v>
      </c>
      <c r="B6299" t="s">
        <v>11745</v>
      </c>
      <c r="C6299" t="s">
        <v>32</v>
      </c>
      <c r="D6299" s="1">
        <v>45338.043113425927</v>
      </c>
      <c r="E6299" s="18" t="s">
        <v>13</v>
      </c>
      <c r="F6299" s="13" t="s">
        <v>16</v>
      </c>
      <c r="G6299" t="s">
        <v>14</v>
      </c>
      <c r="H6299">
        <v>0</v>
      </c>
      <c r="I6299" s="2"/>
      <c r="J6299" s="4">
        <v>0</v>
      </c>
      <c r="K6299" t="str">
        <f>IF((LEN(relatorio_Ananindeua[[#This Row],[CIF/CPF/CNPJ]])=14),relatorio_Ananindeua[[#This Row],[CIF/CPF/CNPJ]],relatorio_Ananindeua[[#This Row],[Coluna2]])</f>
        <v>53913601000151</v>
      </c>
      <c r="L6299" t="str">
        <f t="shared" si="99"/>
        <v>539******51</v>
      </c>
    </row>
    <row r="6300" spans="1:12" x14ac:dyDescent="0.25">
      <c r="A6300" t="s">
        <v>2947</v>
      </c>
      <c r="B6300" t="s">
        <v>2948</v>
      </c>
      <c r="C6300" t="s">
        <v>34</v>
      </c>
      <c r="D6300" s="1">
        <v>45338.043124999997</v>
      </c>
      <c r="E6300" s="18" t="s">
        <v>13</v>
      </c>
      <c r="F6300" s="13" t="s">
        <v>16</v>
      </c>
      <c r="G6300" t="s">
        <v>14</v>
      </c>
      <c r="H6300">
        <v>0</v>
      </c>
      <c r="I6300" s="2"/>
      <c r="J6300" s="4">
        <v>0</v>
      </c>
      <c r="K6300" t="str">
        <f>IF((LEN(relatorio_Ananindeua[[#This Row],[CIF/CPF/CNPJ]])=14),relatorio_Ananindeua[[#This Row],[CIF/CPF/CNPJ]],relatorio_Ananindeua[[#This Row],[Coluna2]])</f>
        <v>31084202000192</v>
      </c>
      <c r="L6300" t="str">
        <f t="shared" si="99"/>
        <v>310******92</v>
      </c>
    </row>
    <row r="6301" spans="1:12" x14ac:dyDescent="0.25">
      <c r="A6301" t="s">
        <v>11758</v>
      </c>
      <c r="B6301" t="s">
        <v>11759</v>
      </c>
      <c r="C6301" t="s">
        <v>32</v>
      </c>
      <c r="D6301" s="1">
        <v>45338.043194444443</v>
      </c>
      <c r="E6301" s="18" t="s">
        <v>13</v>
      </c>
      <c r="F6301" s="13" t="s">
        <v>16</v>
      </c>
      <c r="G6301" t="s">
        <v>14</v>
      </c>
      <c r="H6301">
        <v>0</v>
      </c>
      <c r="I6301" s="2"/>
      <c r="J6301" s="4">
        <v>0</v>
      </c>
      <c r="K6301" t="str">
        <f>IF((LEN(relatorio_Ananindeua[[#This Row],[CIF/CPF/CNPJ]])=14),relatorio_Ananindeua[[#This Row],[CIF/CPF/CNPJ]],relatorio_Ananindeua[[#This Row],[Coluna2]])</f>
        <v>53919226000157</v>
      </c>
      <c r="L6301" t="str">
        <f t="shared" si="99"/>
        <v>539******57</v>
      </c>
    </row>
    <row r="6302" spans="1:12" x14ac:dyDescent="0.25">
      <c r="A6302" t="s">
        <v>11748</v>
      </c>
      <c r="B6302" t="s">
        <v>11749</v>
      </c>
      <c r="C6302" t="s">
        <v>32</v>
      </c>
      <c r="D6302" s="1">
        <v>45338.049953703703</v>
      </c>
      <c r="E6302" s="18" t="s">
        <v>13</v>
      </c>
      <c r="F6302" s="13" t="s">
        <v>16</v>
      </c>
      <c r="G6302" t="s">
        <v>14</v>
      </c>
      <c r="H6302">
        <v>0</v>
      </c>
      <c r="I6302" s="2"/>
      <c r="J6302" s="4">
        <v>0</v>
      </c>
      <c r="K6302" t="str">
        <f>IF((LEN(relatorio_Ananindeua[[#This Row],[CIF/CPF/CNPJ]])=14),relatorio_Ananindeua[[#This Row],[CIF/CPF/CNPJ]],relatorio_Ananindeua[[#This Row],[Coluna2]])</f>
        <v>53915221000156</v>
      </c>
      <c r="L6302" t="str">
        <f t="shared" si="99"/>
        <v>539******56</v>
      </c>
    </row>
    <row r="6303" spans="1:12" x14ac:dyDescent="0.25">
      <c r="A6303" t="s">
        <v>11754</v>
      </c>
      <c r="B6303" t="s">
        <v>11755</v>
      </c>
      <c r="C6303" t="s">
        <v>32</v>
      </c>
      <c r="D6303" s="1">
        <v>45338.049976851849</v>
      </c>
      <c r="E6303" s="18" t="s">
        <v>13</v>
      </c>
      <c r="F6303" s="13" t="s">
        <v>16</v>
      </c>
      <c r="G6303" t="s">
        <v>14</v>
      </c>
      <c r="H6303">
        <v>0</v>
      </c>
      <c r="I6303" s="2"/>
      <c r="J6303" s="4">
        <v>0</v>
      </c>
      <c r="K6303" t="str">
        <f>IF((LEN(relatorio_Ananindeua[[#This Row],[CIF/CPF/CNPJ]])=14),relatorio_Ananindeua[[#This Row],[CIF/CPF/CNPJ]],relatorio_Ananindeua[[#This Row],[Coluna2]])</f>
        <v>53917789000106</v>
      </c>
      <c r="L6303" t="str">
        <f t="shared" si="99"/>
        <v>539******06</v>
      </c>
    </row>
    <row r="6304" spans="1:12" x14ac:dyDescent="0.25">
      <c r="A6304" t="s">
        <v>11762</v>
      </c>
      <c r="B6304" t="s">
        <v>11763</v>
      </c>
      <c r="C6304" t="s">
        <v>32</v>
      </c>
      <c r="D6304" s="1">
        <v>45338.050057870372</v>
      </c>
      <c r="E6304" s="18" t="s">
        <v>13</v>
      </c>
      <c r="F6304" s="13" t="s">
        <v>16</v>
      </c>
      <c r="G6304" t="s">
        <v>14</v>
      </c>
      <c r="H6304">
        <v>0</v>
      </c>
      <c r="I6304" s="2"/>
      <c r="J6304" s="4">
        <v>0</v>
      </c>
      <c r="K6304" t="str">
        <f>IF((LEN(relatorio_Ananindeua[[#This Row],[CIF/CPF/CNPJ]])=14),relatorio_Ananindeua[[#This Row],[CIF/CPF/CNPJ]],relatorio_Ananindeua[[#This Row],[Coluna2]])</f>
        <v>53919680000108</v>
      </c>
      <c r="L6304" t="str">
        <f t="shared" si="99"/>
        <v>539******08</v>
      </c>
    </row>
    <row r="6305" spans="1:12" x14ac:dyDescent="0.25">
      <c r="A6305" t="s">
        <v>4984</v>
      </c>
      <c r="B6305" t="s">
        <v>4985</v>
      </c>
      <c r="C6305" t="s">
        <v>34</v>
      </c>
      <c r="D6305" s="1">
        <v>45338.056898148148</v>
      </c>
      <c r="E6305" s="18" t="s">
        <v>13</v>
      </c>
      <c r="F6305" s="13" t="s">
        <v>16</v>
      </c>
      <c r="G6305" t="s">
        <v>14</v>
      </c>
      <c r="H6305">
        <v>0</v>
      </c>
      <c r="I6305" s="2"/>
      <c r="J6305" s="4">
        <v>0</v>
      </c>
      <c r="K6305" t="str">
        <f>IF((LEN(relatorio_Ananindeua[[#This Row],[CIF/CPF/CNPJ]])=14),relatorio_Ananindeua[[#This Row],[CIF/CPF/CNPJ]],relatorio_Ananindeua[[#This Row],[Coluna2]])</f>
        <v>40259063000181</v>
      </c>
      <c r="L6305" t="str">
        <f t="shared" si="99"/>
        <v>402******81</v>
      </c>
    </row>
    <row r="6306" spans="1:12" x14ac:dyDescent="0.25">
      <c r="A6306" t="s">
        <v>8195</v>
      </c>
      <c r="B6306" t="s">
        <v>8196</v>
      </c>
      <c r="C6306" t="s">
        <v>34</v>
      </c>
      <c r="D6306" s="1">
        <v>45338.056932870371</v>
      </c>
      <c r="E6306" s="18" t="s">
        <v>13</v>
      </c>
      <c r="F6306" s="13" t="s">
        <v>16</v>
      </c>
      <c r="G6306" t="s">
        <v>14</v>
      </c>
      <c r="H6306">
        <v>0</v>
      </c>
      <c r="I6306" s="2"/>
      <c r="J6306" s="4">
        <v>0</v>
      </c>
      <c r="K6306" t="str">
        <f>IF((LEN(relatorio_Ananindeua[[#This Row],[CIF/CPF/CNPJ]])=14),relatorio_Ananindeua[[#This Row],[CIF/CPF/CNPJ]],relatorio_Ananindeua[[#This Row],[Coluna2]])</f>
        <v>49328740000140</v>
      </c>
      <c r="L6306" t="str">
        <f t="shared" si="99"/>
        <v>493******40</v>
      </c>
    </row>
    <row r="6307" spans="1:12" x14ac:dyDescent="0.25">
      <c r="A6307" t="s">
        <v>11790</v>
      </c>
      <c r="B6307" t="s">
        <v>11791</v>
      </c>
      <c r="C6307" t="s">
        <v>32</v>
      </c>
      <c r="D6307" s="1">
        <v>45338.056956018518</v>
      </c>
      <c r="E6307" s="18" t="s">
        <v>13</v>
      </c>
      <c r="F6307" s="13" t="s">
        <v>16</v>
      </c>
      <c r="G6307" t="s">
        <v>14</v>
      </c>
      <c r="H6307">
        <v>0</v>
      </c>
      <c r="I6307" s="2"/>
      <c r="J6307" s="4">
        <v>0</v>
      </c>
      <c r="K6307" t="str">
        <f>IF((LEN(relatorio_Ananindeua[[#This Row],[CIF/CPF/CNPJ]])=14),relatorio_Ananindeua[[#This Row],[CIF/CPF/CNPJ]],relatorio_Ananindeua[[#This Row],[Coluna2]])</f>
        <v>53928187000154</v>
      </c>
      <c r="L6307" t="str">
        <f t="shared" si="99"/>
        <v>539******54</v>
      </c>
    </row>
    <row r="6308" spans="1:12" x14ac:dyDescent="0.25">
      <c r="A6308" t="s">
        <v>11794</v>
      </c>
      <c r="B6308" t="s">
        <v>11795</v>
      </c>
      <c r="C6308" t="s">
        <v>32</v>
      </c>
      <c r="D6308" s="1">
        <v>45338.063854166663</v>
      </c>
      <c r="E6308" s="18" t="s">
        <v>13</v>
      </c>
      <c r="F6308" s="13" t="s">
        <v>16</v>
      </c>
      <c r="G6308" t="s">
        <v>14</v>
      </c>
      <c r="H6308">
        <v>0</v>
      </c>
      <c r="I6308" s="2"/>
      <c r="J6308" s="4">
        <v>0</v>
      </c>
      <c r="K6308" t="str">
        <f>IF((LEN(relatorio_Ananindeua[[#This Row],[CIF/CPF/CNPJ]])=14),relatorio_Ananindeua[[#This Row],[CIF/CPF/CNPJ]],relatorio_Ananindeua[[#This Row],[Coluna2]])</f>
        <v>53928526000100</v>
      </c>
      <c r="L6308" t="str">
        <f t="shared" si="99"/>
        <v>539******00</v>
      </c>
    </row>
    <row r="6309" spans="1:12" x14ac:dyDescent="0.25">
      <c r="A6309" t="s">
        <v>11760</v>
      </c>
      <c r="B6309" t="s">
        <v>11761</v>
      </c>
      <c r="C6309" t="s">
        <v>32</v>
      </c>
      <c r="D6309" s="1">
        <v>45338.077731481484</v>
      </c>
      <c r="E6309" s="18" t="s">
        <v>13</v>
      </c>
      <c r="F6309" s="13" t="s">
        <v>16</v>
      </c>
      <c r="G6309" t="s">
        <v>14</v>
      </c>
      <c r="H6309">
        <v>0</v>
      </c>
      <c r="I6309" s="2"/>
      <c r="J6309" s="4">
        <v>0</v>
      </c>
      <c r="K6309" t="str">
        <f>IF((LEN(relatorio_Ananindeua[[#This Row],[CIF/CPF/CNPJ]])=14),relatorio_Ananindeua[[#This Row],[CIF/CPF/CNPJ]],relatorio_Ananindeua[[#This Row],[Coluna2]])</f>
        <v>53919537000116</v>
      </c>
      <c r="L6309" t="str">
        <f t="shared" si="99"/>
        <v>539******16</v>
      </c>
    </row>
    <row r="6310" spans="1:12" x14ac:dyDescent="0.25">
      <c r="A6310" t="s">
        <v>11768</v>
      </c>
      <c r="B6310" t="s">
        <v>11769</v>
      </c>
      <c r="C6310" t="s">
        <v>32</v>
      </c>
      <c r="D6310" s="1">
        <v>45338.077777777777</v>
      </c>
      <c r="E6310" s="18" t="s">
        <v>13</v>
      </c>
      <c r="F6310" s="13" t="s">
        <v>16</v>
      </c>
      <c r="G6310" t="s">
        <v>14</v>
      </c>
      <c r="H6310">
        <v>0</v>
      </c>
      <c r="I6310" s="2"/>
      <c r="J6310" s="4">
        <v>0</v>
      </c>
      <c r="K6310" t="str">
        <f>IF((LEN(relatorio_Ananindeua[[#This Row],[CIF/CPF/CNPJ]])=14),relatorio_Ananindeua[[#This Row],[CIF/CPF/CNPJ]],relatorio_Ananindeua[[#This Row],[Coluna2]])</f>
        <v>53923932000172</v>
      </c>
      <c r="L6310" t="str">
        <f t="shared" si="99"/>
        <v>539******72</v>
      </c>
    </row>
    <row r="6311" spans="1:12" x14ac:dyDescent="0.25">
      <c r="A6311" t="s">
        <v>11788</v>
      </c>
      <c r="B6311" t="s">
        <v>11789</v>
      </c>
      <c r="C6311" t="s">
        <v>32</v>
      </c>
      <c r="D6311" s="1">
        <v>45338.286053240743</v>
      </c>
      <c r="E6311" s="18" t="s">
        <v>13</v>
      </c>
      <c r="F6311" s="13" t="s">
        <v>16</v>
      </c>
      <c r="G6311" t="s">
        <v>14</v>
      </c>
      <c r="H6311">
        <v>0</v>
      </c>
      <c r="I6311" s="2"/>
      <c r="J6311" s="4">
        <v>0</v>
      </c>
      <c r="K6311" t="str">
        <f>IF((LEN(relatorio_Ananindeua[[#This Row],[CIF/CPF/CNPJ]])=14),relatorio_Ananindeua[[#This Row],[CIF/CPF/CNPJ]],relatorio_Ananindeua[[#This Row],[Coluna2]])</f>
        <v>53927969000179</v>
      </c>
      <c r="L6311" t="str">
        <f t="shared" si="99"/>
        <v>539******79</v>
      </c>
    </row>
    <row r="6312" spans="1:12" x14ac:dyDescent="0.25">
      <c r="A6312" t="s">
        <v>11764</v>
      </c>
      <c r="B6312" t="s">
        <v>11765</v>
      </c>
      <c r="C6312" t="s">
        <v>32</v>
      </c>
      <c r="D6312" s="1">
        <v>45338.286087962966</v>
      </c>
      <c r="E6312" s="18" t="s">
        <v>13</v>
      </c>
      <c r="F6312" s="13" t="s">
        <v>16</v>
      </c>
      <c r="G6312" t="s">
        <v>14</v>
      </c>
      <c r="H6312">
        <v>0</v>
      </c>
      <c r="I6312" s="2"/>
      <c r="J6312" s="4">
        <v>0</v>
      </c>
      <c r="K6312" t="str">
        <f>IF((LEN(relatorio_Ananindeua[[#This Row],[CIF/CPF/CNPJ]])=14),relatorio_Ananindeua[[#This Row],[CIF/CPF/CNPJ]],relatorio_Ananindeua[[#This Row],[Coluna2]])</f>
        <v>53921472000143</v>
      </c>
      <c r="L6312" t="str">
        <f t="shared" si="99"/>
        <v>539******43</v>
      </c>
    </row>
    <row r="6313" spans="1:12" x14ac:dyDescent="0.25">
      <c r="A6313" t="s">
        <v>11770</v>
      </c>
      <c r="B6313" t="s">
        <v>11771</v>
      </c>
      <c r="C6313" t="s">
        <v>32</v>
      </c>
      <c r="D6313" s="1">
        <v>45338.291875000003</v>
      </c>
      <c r="E6313" s="18" t="s">
        <v>13</v>
      </c>
      <c r="F6313" s="13" t="s">
        <v>16</v>
      </c>
      <c r="G6313" t="s">
        <v>14</v>
      </c>
      <c r="H6313">
        <v>0</v>
      </c>
      <c r="I6313" s="2"/>
      <c r="J6313" s="4">
        <v>0</v>
      </c>
      <c r="K6313" t="str">
        <f>IF((LEN(relatorio_Ananindeua[[#This Row],[CIF/CPF/CNPJ]])=14),relatorio_Ananindeua[[#This Row],[CIF/CPF/CNPJ]],relatorio_Ananindeua[[#This Row],[Coluna2]])</f>
        <v>53924443000135</v>
      </c>
      <c r="L6313" t="str">
        <f t="shared" si="99"/>
        <v>539******35</v>
      </c>
    </row>
    <row r="6314" spans="1:12" x14ac:dyDescent="0.25">
      <c r="A6314" t="s">
        <v>11756</v>
      </c>
      <c r="B6314" t="s">
        <v>11757</v>
      </c>
      <c r="C6314" t="s">
        <v>32</v>
      </c>
      <c r="D6314" s="1">
        <v>45338.291898148149</v>
      </c>
      <c r="E6314" s="18" t="s">
        <v>13</v>
      </c>
      <c r="F6314" s="13" t="s">
        <v>16</v>
      </c>
      <c r="G6314" t="s">
        <v>14</v>
      </c>
      <c r="H6314">
        <v>0</v>
      </c>
      <c r="I6314" s="2"/>
      <c r="J6314" s="4">
        <v>0</v>
      </c>
      <c r="K6314" t="str">
        <f>IF((LEN(relatorio_Ananindeua[[#This Row],[CIF/CPF/CNPJ]])=14),relatorio_Ananindeua[[#This Row],[CIF/CPF/CNPJ]],relatorio_Ananindeua[[#This Row],[Coluna2]])</f>
        <v>53918492000165</v>
      </c>
      <c r="L6314" t="str">
        <f t="shared" si="99"/>
        <v>539******65</v>
      </c>
    </row>
    <row r="6315" spans="1:12" x14ac:dyDescent="0.25">
      <c r="A6315" t="s">
        <v>11792</v>
      </c>
      <c r="B6315" t="s">
        <v>11793</v>
      </c>
      <c r="C6315" t="s">
        <v>32</v>
      </c>
      <c r="D6315" s="1">
        <v>45338.302291666667</v>
      </c>
      <c r="E6315" s="18" t="s">
        <v>13</v>
      </c>
      <c r="F6315" s="13" t="s">
        <v>16</v>
      </c>
      <c r="G6315" t="s">
        <v>14</v>
      </c>
      <c r="H6315">
        <v>0</v>
      </c>
      <c r="I6315" s="2"/>
      <c r="J6315" s="4">
        <v>0</v>
      </c>
      <c r="K6315" t="str">
        <f>IF((LEN(relatorio_Ananindeua[[#This Row],[CIF/CPF/CNPJ]])=14),relatorio_Ananindeua[[#This Row],[CIF/CPF/CNPJ]],relatorio_Ananindeua[[#This Row],[Coluna2]])</f>
        <v>53928520000125</v>
      </c>
      <c r="L6315" t="str">
        <f t="shared" si="99"/>
        <v>539******25</v>
      </c>
    </row>
    <row r="6316" spans="1:12" x14ac:dyDescent="0.25">
      <c r="A6316" t="s">
        <v>1772</v>
      </c>
      <c r="B6316" t="s">
        <v>1773</v>
      </c>
      <c r="C6316" t="s">
        <v>34</v>
      </c>
      <c r="D6316" s="1">
        <v>45338.302314814813</v>
      </c>
      <c r="E6316" s="18" t="s">
        <v>13</v>
      </c>
      <c r="F6316" s="13" t="s">
        <v>16</v>
      </c>
      <c r="G6316" t="s">
        <v>14</v>
      </c>
      <c r="H6316">
        <v>0</v>
      </c>
      <c r="I6316" s="2"/>
      <c r="J6316" s="4">
        <v>0</v>
      </c>
      <c r="K6316" t="str">
        <f>IF((LEN(relatorio_Ananindeua[[#This Row],[CIF/CPF/CNPJ]])=14),relatorio_Ananindeua[[#This Row],[CIF/CPF/CNPJ]],relatorio_Ananindeua[[#This Row],[Coluna2]])</f>
        <v>24250477000193</v>
      </c>
      <c r="L6316" t="str">
        <f t="shared" si="99"/>
        <v>242******93</v>
      </c>
    </row>
    <row r="6317" spans="1:12" x14ac:dyDescent="0.25">
      <c r="A6317" t="s">
        <v>11774</v>
      </c>
      <c r="B6317" t="s">
        <v>11775</v>
      </c>
      <c r="C6317" t="s">
        <v>32</v>
      </c>
      <c r="D6317" s="1">
        <v>45338.302407407406</v>
      </c>
      <c r="E6317" s="18" t="s">
        <v>13</v>
      </c>
      <c r="F6317" s="13" t="s">
        <v>16</v>
      </c>
      <c r="G6317" t="s">
        <v>14</v>
      </c>
      <c r="H6317">
        <v>0</v>
      </c>
      <c r="I6317" s="2"/>
      <c r="J6317" s="4">
        <v>0</v>
      </c>
      <c r="K6317" t="str">
        <f>IF((LEN(relatorio_Ananindeua[[#This Row],[CIF/CPF/CNPJ]])=14),relatorio_Ananindeua[[#This Row],[CIF/CPF/CNPJ]],relatorio_Ananindeua[[#This Row],[Coluna2]])</f>
        <v>53925774000190</v>
      </c>
      <c r="L6317" t="str">
        <f t="shared" si="99"/>
        <v>539******90</v>
      </c>
    </row>
    <row r="6318" spans="1:12" x14ac:dyDescent="0.25">
      <c r="A6318" t="s">
        <v>11780</v>
      </c>
      <c r="B6318" t="s">
        <v>11781</v>
      </c>
      <c r="C6318" t="s">
        <v>32</v>
      </c>
      <c r="D6318" s="1">
        <v>45338.309224537035</v>
      </c>
      <c r="E6318" s="18" t="s">
        <v>13</v>
      </c>
      <c r="F6318" s="13" t="s">
        <v>16</v>
      </c>
      <c r="G6318" t="s">
        <v>14</v>
      </c>
      <c r="H6318">
        <v>0</v>
      </c>
      <c r="I6318" s="2"/>
      <c r="J6318" s="4">
        <v>0</v>
      </c>
      <c r="K6318" t="str">
        <f>IF((LEN(relatorio_Ananindeua[[#This Row],[CIF/CPF/CNPJ]])=14),relatorio_Ananindeua[[#This Row],[CIF/CPF/CNPJ]],relatorio_Ananindeua[[#This Row],[Coluna2]])</f>
        <v>53927202000140</v>
      </c>
      <c r="L6318" t="str">
        <f t="shared" si="99"/>
        <v>539******40</v>
      </c>
    </row>
    <row r="6319" spans="1:12" x14ac:dyDescent="0.25">
      <c r="A6319" t="s">
        <v>7050</v>
      </c>
      <c r="B6319" t="s">
        <v>7051</v>
      </c>
      <c r="C6319" t="s">
        <v>34</v>
      </c>
      <c r="D6319" s="1">
        <v>45338.309259259258</v>
      </c>
      <c r="E6319" s="18" t="s">
        <v>13</v>
      </c>
      <c r="F6319" s="13" t="s">
        <v>16</v>
      </c>
      <c r="G6319" t="s">
        <v>14</v>
      </c>
      <c r="H6319">
        <v>0</v>
      </c>
      <c r="I6319" s="2"/>
      <c r="J6319" s="4">
        <v>0</v>
      </c>
      <c r="K6319" t="str">
        <f>IF((LEN(relatorio_Ananindeua[[#This Row],[CIF/CPF/CNPJ]])=14),relatorio_Ananindeua[[#This Row],[CIF/CPF/CNPJ]],relatorio_Ananindeua[[#This Row],[Coluna2]])</f>
        <v>46525195000194</v>
      </c>
      <c r="L6319" t="str">
        <f t="shared" si="99"/>
        <v>465******94</v>
      </c>
    </row>
    <row r="6320" spans="1:12" x14ac:dyDescent="0.25">
      <c r="A6320" t="s">
        <v>11786</v>
      </c>
      <c r="B6320" t="s">
        <v>11787</v>
      </c>
      <c r="C6320" t="s">
        <v>32</v>
      </c>
      <c r="D6320" s="1">
        <v>45338.309270833335</v>
      </c>
      <c r="E6320" s="18" t="s">
        <v>13</v>
      </c>
      <c r="F6320" s="13" t="s">
        <v>16</v>
      </c>
      <c r="G6320" t="s">
        <v>14</v>
      </c>
      <c r="H6320">
        <v>0</v>
      </c>
      <c r="I6320" s="2"/>
      <c r="J6320" s="4">
        <v>0</v>
      </c>
      <c r="K6320" t="str">
        <f>IF((LEN(relatorio_Ananindeua[[#This Row],[CIF/CPF/CNPJ]])=14),relatorio_Ananindeua[[#This Row],[CIF/CPF/CNPJ]],relatorio_Ananindeua[[#This Row],[Coluna2]])</f>
        <v>53927953000166</v>
      </c>
      <c r="L6320" t="str">
        <f t="shared" si="99"/>
        <v>539******66</v>
      </c>
    </row>
    <row r="6321" spans="1:12" x14ac:dyDescent="0.25">
      <c r="A6321" t="s">
        <v>245</v>
      </c>
      <c r="B6321" t="s">
        <v>246</v>
      </c>
      <c r="C6321" t="s">
        <v>34</v>
      </c>
      <c r="D6321" s="1">
        <v>45338.30940972222</v>
      </c>
      <c r="E6321" s="18" t="s">
        <v>13</v>
      </c>
      <c r="F6321" s="13" t="s">
        <v>16</v>
      </c>
      <c r="G6321" t="s">
        <v>14</v>
      </c>
      <c r="H6321">
        <v>0</v>
      </c>
      <c r="I6321" s="2"/>
      <c r="J6321" s="4">
        <v>0</v>
      </c>
      <c r="K6321" t="str">
        <f>IF((LEN(relatorio_Ananindeua[[#This Row],[CIF/CPF/CNPJ]])=14),relatorio_Ananindeua[[#This Row],[CIF/CPF/CNPJ]],relatorio_Ananindeua[[#This Row],[Coluna2]])</f>
        <v>12486907000191</v>
      </c>
      <c r="L6321" t="str">
        <f t="shared" si="99"/>
        <v>124******91</v>
      </c>
    </row>
    <row r="6322" spans="1:12" x14ac:dyDescent="0.25">
      <c r="A6322" t="s">
        <v>11746</v>
      </c>
      <c r="B6322" t="s">
        <v>11747</v>
      </c>
      <c r="C6322" t="s">
        <v>32</v>
      </c>
      <c r="D6322" s="1">
        <v>45338.30940972222</v>
      </c>
      <c r="E6322" s="18" t="s">
        <v>13</v>
      </c>
      <c r="F6322" s="13" t="s">
        <v>16</v>
      </c>
      <c r="G6322" t="s">
        <v>14</v>
      </c>
      <c r="H6322">
        <v>0</v>
      </c>
      <c r="I6322" s="2"/>
      <c r="J6322" s="4">
        <v>0</v>
      </c>
      <c r="K6322" t="str">
        <f>IF((LEN(relatorio_Ananindeua[[#This Row],[CIF/CPF/CNPJ]])=14),relatorio_Ananindeua[[#This Row],[CIF/CPF/CNPJ]],relatorio_Ananindeua[[#This Row],[Coluna2]])</f>
        <v>53914394000150</v>
      </c>
      <c r="L6322" t="str">
        <f t="shared" si="99"/>
        <v>539******50</v>
      </c>
    </row>
    <row r="6323" spans="1:12" x14ac:dyDescent="0.25">
      <c r="A6323" t="s">
        <v>11752</v>
      </c>
      <c r="B6323" t="s">
        <v>11753</v>
      </c>
      <c r="C6323" t="s">
        <v>32</v>
      </c>
      <c r="D6323" s="1">
        <v>45338.316180555557</v>
      </c>
      <c r="E6323" s="18" t="s">
        <v>13</v>
      </c>
      <c r="F6323" s="13" t="s">
        <v>16</v>
      </c>
      <c r="G6323" t="s">
        <v>14</v>
      </c>
      <c r="H6323">
        <v>0</v>
      </c>
      <c r="I6323" s="2"/>
      <c r="J6323" s="4">
        <v>0</v>
      </c>
      <c r="K6323" t="str">
        <f>IF((LEN(relatorio_Ananindeua[[#This Row],[CIF/CPF/CNPJ]])=14),relatorio_Ananindeua[[#This Row],[CIF/CPF/CNPJ]],relatorio_Ananindeua[[#This Row],[Coluna2]])</f>
        <v>53916509000145</v>
      </c>
      <c r="L6323" t="str">
        <f t="shared" si="99"/>
        <v>539******45</v>
      </c>
    </row>
    <row r="6324" spans="1:12" x14ac:dyDescent="0.25">
      <c r="A6324" t="s">
        <v>11776</v>
      </c>
      <c r="B6324" t="s">
        <v>11777</v>
      </c>
      <c r="C6324" t="s">
        <v>32</v>
      </c>
      <c r="D6324" s="1">
        <v>45338.316192129627</v>
      </c>
      <c r="E6324" s="18" t="s">
        <v>13</v>
      </c>
      <c r="F6324" s="13" t="s">
        <v>16</v>
      </c>
      <c r="G6324" t="s">
        <v>14</v>
      </c>
      <c r="H6324">
        <v>0</v>
      </c>
      <c r="I6324" s="2"/>
      <c r="J6324" s="4">
        <v>0</v>
      </c>
      <c r="K6324" t="str">
        <f>IF((LEN(relatorio_Ananindeua[[#This Row],[CIF/CPF/CNPJ]])=14),relatorio_Ananindeua[[#This Row],[CIF/CPF/CNPJ]],relatorio_Ananindeua[[#This Row],[Coluna2]])</f>
        <v>53925981000144</v>
      </c>
      <c r="L6324" t="str">
        <f t="shared" si="99"/>
        <v>539******44</v>
      </c>
    </row>
    <row r="6325" spans="1:12" x14ac:dyDescent="0.25">
      <c r="A6325" t="s">
        <v>11648</v>
      </c>
      <c r="B6325" t="s">
        <v>11649</v>
      </c>
      <c r="C6325" t="s">
        <v>34</v>
      </c>
      <c r="D6325" s="1">
        <v>45338.316203703704</v>
      </c>
      <c r="E6325" s="18" t="s">
        <v>13</v>
      </c>
      <c r="F6325" s="13" t="s">
        <v>16</v>
      </c>
      <c r="G6325" t="s">
        <v>14</v>
      </c>
      <c r="H6325">
        <v>0</v>
      </c>
      <c r="I6325" s="2"/>
      <c r="J6325" s="4">
        <v>0</v>
      </c>
      <c r="K6325" t="str">
        <f>IF((LEN(relatorio_Ananindeua[[#This Row],[CIF/CPF/CNPJ]])=14),relatorio_Ananindeua[[#This Row],[CIF/CPF/CNPJ]],relatorio_Ananindeua[[#This Row],[Coluna2]])</f>
        <v>53886469000136</v>
      </c>
      <c r="L6325" t="str">
        <f t="shared" si="99"/>
        <v>538******36</v>
      </c>
    </row>
    <row r="6326" spans="1:12" x14ac:dyDescent="0.25">
      <c r="A6326" t="s">
        <v>11784</v>
      </c>
      <c r="B6326" t="s">
        <v>11785</v>
      </c>
      <c r="C6326" t="s">
        <v>32</v>
      </c>
      <c r="D6326" s="1">
        <v>45338.31621527778</v>
      </c>
      <c r="E6326" s="18" t="s">
        <v>13</v>
      </c>
      <c r="F6326" s="13" t="s">
        <v>16</v>
      </c>
      <c r="G6326" t="s">
        <v>14</v>
      </c>
      <c r="H6326">
        <v>0</v>
      </c>
      <c r="I6326" s="2"/>
      <c r="J6326" s="4">
        <v>0</v>
      </c>
      <c r="K6326" t="str">
        <f>IF((LEN(relatorio_Ananindeua[[#This Row],[CIF/CPF/CNPJ]])=14),relatorio_Ananindeua[[#This Row],[CIF/CPF/CNPJ]],relatorio_Ananindeua[[#This Row],[Coluna2]])</f>
        <v>53927868000106</v>
      </c>
      <c r="L6326" t="str">
        <f t="shared" si="99"/>
        <v>539******06</v>
      </c>
    </row>
    <row r="6327" spans="1:12" x14ac:dyDescent="0.25">
      <c r="A6327" t="s">
        <v>11766</v>
      </c>
      <c r="B6327" t="s">
        <v>11767</v>
      </c>
      <c r="C6327" t="s">
        <v>32</v>
      </c>
      <c r="D6327" s="1">
        <v>45338.330046296294</v>
      </c>
      <c r="E6327" s="18" t="s">
        <v>13</v>
      </c>
      <c r="F6327" s="13" t="s">
        <v>16</v>
      </c>
      <c r="G6327" t="s">
        <v>14</v>
      </c>
      <c r="H6327">
        <v>0</v>
      </c>
      <c r="I6327" s="2"/>
      <c r="J6327" s="4">
        <v>0</v>
      </c>
      <c r="K6327" t="str">
        <f>IF((LEN(relatorio_Ananindeua[[#This Row],[CIF/CPF/CNPJ]])=14),relatorio_Ananindeua[[#This Row],[CIF/CPF/CNPJ]],relatorio_Ananindeua[[#This Row],[Coluna2]])</f>
        <v>53923129000138</v>
      </c>
      <c r="L6327" t="str">
        <f t="shared" si="99"/>
        <v>539******38</v>
      </c>
    </row>
    <row r="6328" spans="1:12" x14ac:dyDescent="0.25">
      <c r="A6328" t="s">
        <v>1622</v>
      </c>
      <c r="B6328" t="s">
        <v>1623</v>
      </c>
      <c r="C6328" t="s">
        <v>34</v>
      </c>
      <c r="D6328" s="1">
        <v>45338.330150462964</v>
      </c>
      <c r="E6328" s="18" t="s">
        <v>13</v>
      </c>
      <c r="F6328" s="13" t="s">
        <v>16</v>
      </c>
      <c r="G6328" t="s">
        <v>14</v>
      </c>
      <c r="H6328">
        <v>0</v>
      </c>
      <c r="I6328" s="2"/>
      <c r="J6328" s="4">
        <v>0</v>
      </c>
      <c r="K6328" t="str">
        <f>IF((LEN(relatorio_Ananindeua[[#This Row],[CIF/CPF/CNPJ]])=14),relatorio_Ananindeua[[#This Row],[CIF/CPF/CNPJ]],relatorio_Ananindeua[[#This Row],[Coluna2]])</f>
        <v>23175619000132</v>
      </c>
      <c r="L6328" t="str">
        <f t="shared" si="99"/>
        <v>231******32</v>
      </c>
    </row>
    <row r="6329" spans="1:12" x14ac:dyDescent="0.25">
      <c r="A6329" t="s">
        <v>11742</v>
      </c>
      <c r="B6329" t="s">
        <v>11743</v>
      </c>
      <c r="C6329" t="s">
        <v>32</v>
      </c>
      <c r="D6329" s="1">
        <v>45338.337048611109</v>
      </c>
      <c r="E6329" s="18" t="s">
        <v>13</v>
      </c>
      <c r="F6329" s="13" t="s">
        <v>16</v>
      </c>
      <c r="G6329" t="s">
        <v>14</v>
      </c>
      <c r="H6329">
        <v>0</v>
      </c>
      <c r="I6329" s="2"/>
      <c r="J6329" s="4">
        <v>0</v>
      </c>
      <c r="K6329" t="str">
        <f>IF((LEN(relatorio_Ananindeua[[#This Row],[CIF/CPF/CNPJ]])=14),relatorio_Ananindeua[[#This Row],[CIF/CPF/CNPJ]],relatorio_Ananindeua[[#This Row],[Coluna2]])</f>
        <v>53912779000188</v>
      </c>
      <c r="L6329" t="str">
        <f t="shared" si="99"/>
        <v>539******88</v>
      </c>
    </row>
    <row r="6330" spans="1:12" x14ac:dyDescent="0.25">
      <c r="A6330" t="s">
        <v>11778</v>
      </c>
      <c r="B6330" t="s">
        <v>11779</v>
      </c>
      <c r="C6330" t="s">
        <v>32</v>
      </c>
      <c r="D6330" s="1">
        <v>45338.337048611109</v>
      </c>
      <c r="E6330" s="18" t="s">
        <v>13</v>
      </c>
      <c r="F6330" s="13" t="s">
        <v>16</v>
      </c>
      <c r="G6330" t="s">
        <v>14</v>
      </c>
      <c r="H6330">
        <v>0</v>
      </c>
      <c r="I6330" s="2"/>
      <c r="J6330" s="4">
        <v>0</v>
      </c>
      <c r="K6330" t="str">
        <f>IF((LEN(relatorio_Ananindeua[[#This Row],[CIF/CPF/CNPJ]])=14),relatorio_Ananindeua[[#This Row],[CIF/CPF/CNPJ]],relatorio_Ananindeua[[#This Row],[Coluna2]])</f>
        <v>53927101000179</v>
      </c>
      <c r="L6330" t="str">
        <f t="shared" si="99"/>
        <v>539******79</v>
      </c>
    </row>
    <row r="6331" spans="1:12" x14ac:dyDescent="0.25">
      <c r="A6331" t="s">
        <v>11750</v>
      </c>
      <c r="B6331" t="s">
        <v>11751</v>
      </c>
      <c r="C6331" t="s">
        <v>32</v>
      </c>
      <c r="D6331" s="1">
        <v>45338.337083333332</v>
      </c>
      <c r="E6331" s="18" t="s">
        <v>13</v>
      </c>
      <c r="F6331" s="13" t="s">
        <v>16</v>
      </c>
      <c r="G6331" t="s">
        <v>14</v>
      </c>
      <c r="H6331">
        <v>0</v>
      </c>
      <c r="I6331" s="2"/>
      <c r="J6331" s="4">
        <v>0</v>
      </c>
      <c r="K6331" t="str">
        <f>IF((LEN(relatorio_Ananindeua[[#This Row],[CIF/CPF/CNPJ]])=14),relatorio_Ananindeua[[#This Row],[CIF/CPF/CNPJ]],relatorio_Ananindeua[[#This Row],[Coluna2]])</f>
        <v>53915946000144</v>
      </c>
      <c r="L6331" t="str">
        <f t="shared" si="99"/>
        <v>539******44</v>
      </c>
    </row>
    <row r="6332" spans="1:12" x14ac:dyDescent="0.25">
      <c r="A6332" t="s">
        <v>8097</v>
      </c>
      <c r="B6332" t="s">
        <v>8098</v>
      </c>
      <c r="C6332" t="s">
        <v>34</v>
      </c>
      <c r="D6332" s="1">
        <v>45338.337106481478</v>
      </c>
      <c r="E6332" s="18" t="s">
        <v>13</v>
      </c>
      <c r="F6332" s="13" t="s">
        <v>16</v>
      </c>
      <c r="G6332" t="s">
        <v>14</v>
      </c>
      <c r="H6332">
        <v>0</v>
      </c>
      <c r="I6332" s="2"/>
      <c r="J6332" s="4">
        <v>0</v>
      </c>
      <c r="K6332" t="str">
        <f>IF((LEN(relatorio_Ananindeua[[#This Row],[CIF/CPF/CNPJ]])=14),relatorio_Ananindeua[[#This Row],[CIF/CPF/CNPJ]],relatorio_Ananindeua[[#This Row],[Coluna2]])</f>
        <v>49099055000190</v>
      </c>
      <c r="L6332" t="str">
        <f t="shared" si="99"/>
        <v>490******90</v>
      </c>
    </row>
    <row r="6333" spans="1:12" x14ac:dyDescent="0.25">
      <c r="A6333" t="s">
        <v>11782</v>
      </c>
      <c r="B6333" t="s">
        <v>11783</v>
      </c>
      <c r="C6333" t="s">
        <v>32</v>
      </c>
      <c r="D6333" s="1">
        <v>45338.337118055555</v>
      </c>
      <c r="E6333" s="18" t="s">
        <v>13</v>
      </c>
      <c r="F6333" s="13" t="s">
        <v>16</v>
      </c>
      <c r="G6333" t="s">
        <v>14</v>
      </c>
      <c r="H6333">
        <v>0</v>
      </c>
      <c r="I6333" s="2"/>
      <c r="J6333" s="4">
        <v>0</v>
      </c>
      <c r="K6333" t="str">
        <f>IF((LEN(relatorio_Ananindeua[[#This Row],[CIF/CPF/CNPJ]])=14),relatorio_Ananindeua[[#This Row],[CIF/CPF/CNPJ]],relatorio_Ananindeua[[#This Row],[Coluna2]])</f>
        <v>53927237000189</v>
      </c>
      <c r="L6333" t="str">
        <f t="shared" si="99"/>
        <v>539******89</v>
      </c>
    </row>
    <row r="6334" spans="1:12" x14ac:dyDescent="0.25">
      <c r="A6334" t="s">
        <v>2406</v>
      </c>
      <c r="B6334" t="s">
        <v>2407</v>
      </c>
      <c r="C6334" t="s">
        <v>17</v>
      </c>
      <c r="D6334" s="1">
        <v>45338.512326388889</v>
      </c>
      <c r="E6334" s="18" t="s">
        <v>11</v>
      </c>
      <c r="F6334" s="13" t="s">
        <v>16</v>
      </c>
      <c r="G6334" t="s">
        <v>14</v>
      </c>
      <c r="H6334">
        <v>0</v>
      </c>
      <c r="I6334" s="2"/>
      <c r="J6334" s="4">
        <v>0</v>
      </c>
      <c r="K6334" t="str">
        <f>IF((LEN(relatorio_Ananindeua[[#This Row],[CIF/CPF/CNPJ]])=14),relatorio_Ananindeua[[#This Row],[CIF/CPF/CNPJ]],relatorio_Ananindeua[[#This Row],[Coluna2]])</f>
        <v>28692792000121</v>
      </c>
      <c r="L6334" t="str">
        <f t="shared" si="99"/>
        <v>286******21</v>
      </c>
    </row>
    <row r="6335" spans="1:12" x14ac:dyDescent="0.25">
      <c r="A6335" t="s">
        <v>443</v>
      </c>
      <c r="B6335" t="s">
        <v>444</v>
      </c>
      <c r="C6335" t="s">
        <v>18</v>
      </c>
      <c r="D6335" s="1">
        <v>45338.647164351853</v>
      </c>
      <c r="E6335" s="18" t="s">
        <v>13</v>
      </c>
      <c r="F6335" s="13" t="s">
        <v>16</v>
      </c>
      <c r="G6335" t="s">
        <v>14</v>
      </c>
      <c r="H6335">
        <v>0</v>
      </c>
      <c r="I6335" s="2"/>
      <c r="J6335" s="4">
        <v>0</v>
      </c>
      <c r="K6335" t="str">
        <f>IF((LEN(relatorio_Ananindeua[[#This Row],[CIF/CPF/CNPJ]])=14),relatorio_Ananindeua[[#This Row],[CIF/CPF/CNPJ]],relatorio_Ananindeua[[#This Row],[Coluna2]])</f>
        <v>13192567000159</v>
      </c>
      <c r="L6335" t="str">
        <f t="shared" si="99"/>
        <v>131******59</v>
      </c>
    </row>
    <row r="6336" spans="1:12" x14ac:dyDescent="0.25">
      <c r="A6336" t="s">
        <v>144</v>
      </c>
      <c r="B6336" t="s">
        <v>145</v>
      </c>
      <c r="C6336" t="s">
        <v>18</v>
      </c>
      <c r="D6336" s="1">
        <v>45338.667650462965</v>
      </c>
      <c r="E6336" s="18" t="s">
        <v>13</v>
      </c>
      <c r="F6336" s="13" t="s">
        <v>16</v>
      </c>
      <c r="G6336" t="s">
        <v>14</v>
      </c>
      <c r="H6336">
        <v>0</v>
      </c>
      <c r="I6336" s="2"/>
      <c r="J6336" s="4">
        <v>0</v>
      </c>
      <c r="K6336" t="str">
        <f>IF((LEN(relatorio_Ananindeua[[#This Row],[CIF/CPF/CNPJ]])=14),relatorio_Ananindeua[[#This Row],[CIF/CPF/CNPJ]],relatorio_Ananindeua[[#This Row],[Coluna2]])</f>
        <v>11791458000122</v>
      </c>
      <c r="L6336" t="str">
        <f t="shared" si="99"/>
        <v>117******22</v>
      </c>
    </row>
    <row r="6337" spans="1:12" x14ac:dyDescent="0.25">
      <c r="A6337" t="s">
        <v>6904</v>
      </c>
      <c r="B6337" t="s">
        <v>6905</v>
      </c>
      <c r="C6337" t="s">
        <v>20</v>
      </c>
      <c r="D6337" s="1">
        <v>45339</v>
      </c>
      <c r="E6337" s="18" t="s">
        <v>13</v>
      </c>
      <c r="F6337" s="13" t="s">
        <v>19</v>
      </c>
      <c r="G6337" t="s">
        <v>13496</v>
      </c>
      <c r="H6337">
        <v>0</v>
      </c>
      <c r="I6337" s="2"/>
      <c r="J6337" s="4">
        <v>17</v>
      </c>
      <c r="K6337" t="str">
        <f>IF((LEN(relatorio_Ananindeua[[#This Row],[CIF/CPF/CNPJ]])=14),relatorio_Ananindeua[[#This Row],[CIF/CPF/CNPJ]],relatorio_Ananindeua[[#This Row],[Coluna2]])</f>
        <v>46201083002393</v>
      </c>
      <c r="L6337" t="str">
        <f t="shared" si="99"/>
        <v>462******93</v>
      </c>
    </row>
    <row r="6338" spans="1:12" x14ac:dyDescent="0.25">
      <c r="A6338" t="s">
        <v>9398</v>
      </c>
      <c r="B6338" t="s">
        <v>9399</v>
      </c>
      <c r="C6338" t="s">
        <v>34</v>
      </c>
      <c r="D6338" s="1">
        <v>45339.038437499999</v>
      </c>
      <c r="E6338" s="18" t="s">
        <v>13</v>
      </c>
      <c r="F6338" s="13" t="s">
        <v>16</v>
      </c>
      <c r="G6338" t="s">
        <v>14</v>
      </c>
      <c r="H6338">
        <v>0</v>
      </c>
      <c r="I6338" s="2"/>
      <c r="J6338" s="4">
        <v>0</v>
      </c>
      <c r="K6338" t="str">
        <f>IF((LEN(relatorio_Ananindeua[[#This Row],[CIF/CPF/CNPJ]])=14),relatorio_Ananindeua[[#This Row],[CIF/CPF/CNPJ]],relatorio_Ananindeua[[#This Row],[Coluna2]])</f>
        <v>51292818000166</v>
      </c>
      <c r="L6338" t="str">
        <f t="shared" si="99"/>
        <v>512******66</v>
      </c>
    </row>
    <row r="6339" spans="1:12" x14ac:dyDescent="0.25">
      <c r="A6339" t="s">
        <v>11700</v>
      </c>
      <c r="B6339" t="s">
        <v>11701</v>
      </c>
      <c r="C6339" t="s">
        <v>34</v>
      </c>
      <c r="D6339" s="1">
        <v>45339.038449074076</v>
      </c>
      <c r="E6339" s="18" t="s">
        <v>13</v>
      </c>
      <c r="F6339" s="13" t="s">
        <v>16</v>
      </c>
      <c r="G6339" t="s">
        <v>14</v>
      </c>
      <c r="H6339">
        <v>0</v>
      </c>
      <c r="I6339" s="2"/>
      <c r="J6339" s="4">
        <v>0</v>
      </c>
      <c r="K6339" t="str">
        <f>IF((LEN(relatorio_Ananindeua[[#This Row],[CIF/CPF/CNPJ]])=14),relatorio_Ananindeua[[#This Row],[CIF/CPF/CNPJ]],relatorio_Ananindeua[[#This Row],[Coluna2]])</f>
        <v>53899220000165</v>
      </c>
      <c r="L6339" t="str">
        <f t="shared" si="99"/>
        <v>538******65</v>
      </c>
    </row>
    <row r="6340" spans="1:12" x14ac:dyDescent="0.25">
      <c r="A6340" t="s">
        <v>11798</v>
      </c>
      <c r="B6340" t="s">
        <v>11799</v>
      </c>
      <c r="C6340" t="s">
        <v>32</v>
      </c>
      <c r="D6340" s="1">
        <v>45339.052303240744</v>
      </c>
      <c r="E6340" s="18" t="s">
        <v>13</v>
      </c>
      <c r="F6340" s="13" t="s">
        <v>16</v>
      </c>
      <c r="G6340" t="s">
        <v>14</v>
      </c>
      <c r="H6340">
        <v>0</v>
      </c>
      <c r="I6340" s="2"/>
      <c r="J6340" s="4">
        <v>0</v>
      </c>
      <c r="K6340" t="str">
        <f>IF((LEN(relatorio_Ananindeua[[#This Row],[CIF/CPF/CNPJ]])=14),relatorio_Ananindeua[[#This Row],[CIF/CPF/CNPJ]],relatorio_Ananindeua[[#This Row],[Coluna2]])</f>
        <v>53929950000161</v>
      </c>
      <c r="L6340" t="str">
        <f t="shared" si="99"/>
        <v>539******61</v>
      </c>
    </row>
    <row r="6341" spans="1:12" x14ac:dyDescent="0.25">
      <c r="A6341" t="s">
        <v>4479</v>
      </c>
      <c r="B6341" t="s">
        <v>4480</v>
      </c>
      <c r="C6341" t="s">
        <v>34</v>
      </c>
      <c r="D6341" s="1">
        <v>45339.052314814813</v>
      </c>
      <c r="E6341" s="18" t="s">
        <v>13</v>
      </c>
      <c r="F6341" s="13" t="s">
        <v>16</v>
      </c>
      <c r="G6341" t="s">
        <v>14</v>
      </c>
      <c r="H6341">
        <v>0</v>
      </c>
      <c r="I6341" s="2"/>
      <c r="J6341" s="4">
        <v>0</v>
      </c>
      <c r="K6341" t="str">
        <f>IF((LEN(relatorio_Ananindeua[[#This Row],[CIF/CPF/CNPJ]])=14),relatorio_Ananindeua[[#This Row],[CIF/CPF/CNPJ]],relatorio_Ananindeua[[#This Row],[Coluna2]])</f>
        <v>37653406000183</v>
      </c>
      <c r="L6341" t="str">
        <f t="shared" si="99"/>
        <v>376******83</v>
      </c>
    </row>
    <row r="6342" spans="1:12" x14ac:dyDescent="0.25">
      <c r="A6342" t="s">
        <v>5038</v>
      </c>
      <c r="B6342" t="s">
        <v>5039</v>
      </c>
      <c r="C6342" t="s">
        <v>34</v>
      </c>
      <c r="D6342" s="1">
        <v>45339.052349537036</v>
      </c>
      <c r="E6342" s="18" t="s">
        <v>13</v>
      </c>
      <c r="F6342" s="13" t="s">
        <v>16</v>
      </c>
      <c r="G6342" t="s">
        <v>14</v>
      </c>
      <c r="H6342">
        <v>0</v>
      </c>
      <c r="I6342" s="2"/>
      <c r="J6342" s="4">
        <v>0</v>
      </c>
      <c r="K6342" t="str">
        <f>IF((LEN(relatorio_Ananindeua[[#This Row],[CIF/CPF/CNPJ]])=14),relatorio_Ananindeua[[#This Row],[CIF/CPF/CNPJ]],relatorio_Ananindeua[[#This Row],[Coluna2]])</f>
        <v>40439475000101</v>
      </c>
      <c r="L6342" t="str">
        <f t="shared" si="99"/>
        <v>404******01</v>
      </c>
    </row>
    <row r="6343" spans="1:12" x14ac:dyDescent="0.25">
      <c r="A6343" t="s">
        <v>11834</v>
      </c>
      <c r="B6343" t="s">
        <v>11835</v>
      </c>
      <c r="C6343" t="s">
        <v>32</v>
      </c>
      <c r="D6343" s="1">
        <v>45339.052372685182</v>
      </c>
      <c r="E6343" s="18" t="s">
        <v>13</v>
      </c>
      <c r="F6343" s="13" t="s">
        <v>16</v>
      </c>
      <c r="G6343" t="s">
        <v>14</v>
      </c>
      <c r="H6343">
        <v>0</v>
      </c>
      <c r="I6343" s="2"/>
      <c r="J6343" s="4">
        <v>0</v>
      </c>
      <c r="K6343" t="str">
        <f>IF((LEN(relatorio_Ananindeua[[#This Row],[CIF/CPF/CNPJ]])=14),relatorio_Ananindeua[[#This Row],[CIF/CPF/CNPJ]],relatorio_Ananindeua[[#This Row],[Coluna2]])</f>
        <v>53945566000152</v>
      </c>
      <c r="L6343" t="str">
        <f t="shared" si="99"/>
        <v>539******52</v>
      </c>
    </row>
    <row r="6344" spans="1:12" x14ac:dyDescent="0.25">
      <c r="A6344" t="s">
        <v>5002</v>
      </c>
      <c r="B6344" t="s">
        <v>5003</v>
      </c>
      <c r="C6344" t="s">
        <v>34</v>
      </c>
      <c r="D6344" s="1">
        <v>45339.059224537035</v>
      </c>
      <c r="E6344" s="18" t="s">
        <v>13</v>
      </c>
      <c r="F6344" s="13" t="s">
        <v>16</v>
      </c>
      <c r="G6344" t="s">
        <v>14</v>
      </c>
      <c r="H6344">
        <v>0</v>
      </c>
      <c r="I6344" s="2"/>
      <c r="J6344" s="4">
        <v>0</v>
      </c>
      <c r="K6344" t="str">
        <f>IF((LEN(relatorio_Ananindeua[[#This Row],[CIF/CPF/CNPJ]])=14),relatorio_Ananindeua[[#This Row],[CIF/CPF/CNPJ]],relatorio_Ananindeua[[#This Row],[Coluna2]])</f>
        <v>40305151000172</v>
      </c>
      <c r="L6344" t="str">
        <f t="shared" si="99"/>
        <v>403******72</v>
      </c>
    </row>
    <row r="6345" spans="1:12" x14ac:dyDescent="0.25">
      <c r="A6345" t="s">
        <v>11836</v>
      </c>
      <c r="B6345" t="s">
        <v>11837</v>
      </c>
      <c r="C6345" t="s">
        <v>32</v>
      </c>
      <c r="D6345" s="1">
        <v>45339.059317129628</v>
      </c>
      <c r="E6345" s="18" t="s">
        <v>13</v>
      </c>
      <c r="F6345" s="13" t="s">
        <v>16</v>
      </c>
      <c r="G6345" t="s">
        <v>14</v>
      </c>
      <c r="H6345">
        <v>0</v>
      </c>
      <c r="I6345" s="2"/>
      <c r="J6345" s="4">
        <v>0</v>
      </c>
      <c r="K6345" t="str">
        <f>IF((LEN(relatorio_Ananindeua[[#This Row],[CIF/CPF/CNPJ]])=14),relatorio_Ananindeua[[#This Row],[CIF/CPF/CNPJ]],relatorio_Ananindeua[[#This Row],[Coluna2]])</f>
        <v>53945863000106</v>
      </c>
      <c r="L6345" t="str">
        <f t="shared" si="99"/>
        <v>539******06</v>
      </c>
    </row>
    <row r="6346" spans="1:12" x14ac:dyDescent="0.25">
      <c r="A6346" t="s">
        <v>11810</v>
      </c>
      <c r="B6346" t="s">
        <v>11811</v>
      </c>
      <c r="C6346" t="s">
        <v>32</v>
      </c>
      <c r="D6346" s="1">
        <v>45339.06621527778</v>
      </c>
      <c r="E6346" s="18" t="s">
        <v>13</v>
      </c>
      <c r="F6346" s="13" t="s">
        <v>16</v>
      </c>
      <c r="G6346" t="s">
        <v>14</v>
      </c>
      <c r="H6346">
        <v>0</v>
      </c>
      <c r="I6346" s="2"/>
      <c r="J6346" s="4">
        <v>0</v>
      </c>
      <c r="K6346" t="str">
        <f>IF((LEN(relatorio_Ananindeua[[#This Row],[CIF/CPF/CNPJ]])=14),relatorio_Ananindeua[[#This Row],[CIF/CPF/CNPJ]],relatorio_Ananindeua[[#This Row],[Coluna2]])</f>
        <v>53934981000100</v>
      </c>
      <c r="L6346" t="str">
        <f t="shared" si="99"/>
        <v>539******00</v>
      </c>
    </row>
    <row r="6347" spans="1:12" x14ac:dyDescent="0.25">
      <c r="A6347" t="s">
        <v>11800</v>
      </c>
      <c r="B6347" t="s">
        <v>11801</v>
      </c>
      <c r="C6347" t="s">
        <v>32</v>
      </c>
      <c r="D6347" s="1">
        <v>45339.288541666669</v>
      </c>
      <c r="E6347" s="18" t="s">
        <v>13</v>
      </c>
      <c r="F6347" s="13" t="s">
        <v>16</v>
      </c>
      <c r="G6347" t="s">
        <v>14</v>
      </c>
      <c r="H6347">
        <v>0</v>
      </c>
      <c r="I6347" s="2"/>
      <c r="J6347" s="4">
        <v>0</v>
      </c>
      <c r="K6347" t="str">
        <f>IF((LEN(relatorio_Ananindeua[[#This Row],[CIF/CPF/CNPJ]])=14),relatorio_Ananindeua[[#This Row],[CIF/CPF/CNPJ]],relatorio_Ananindeua[[#This Row],[Coluna2]])</f>
        <v>53930401000107</v>
      </c>
      <c r="L6347" t="str">
        <f t="shared" si="99"/>
        <v>539******07</v>
      </c>
    </row>
    <row r="6348" spans="1:12" x14ac:dyDescent="0.25">
      <c r="A6348" t="s">
        <v>9535</v>
      </c>
      <c r="B6348" t="s">
        <v>9536</v>
      </c>
      <c r="C6348" t="s">
        <v>34</v>
      </c>
      <c r="D6348" s="1">
        <v>45339.288564814815</v>
      </c>
      <c r="E6348" s="18" t="s">
        <v>13</v>
      </c>
      <c r="F6348" s="13" t="s">
        <v>16</v>
      </c>
      <c r="G6348" t="s">
        <v>14</v>
      </c>
      <c r="H6348">
        <v>0</v>
      </c>
      <c r="I6348" s="2"/>
      <c r="J6348" s="4">
        <v>0</v>
      </c>
      <c r="K6348" t="str">
        <f>IF((LEN(relatorio_Ananindeua[[#This Row],[CIF/CPF/CNPJ]])=14),relatorio_Ananindeua[[#This Row],[CIF/CPF/CNPJ]],relatorio_Ananindeua[[#This Row],[Coluna2]])</f>
        <v>51629094000101</v>
      </c>
      <c r="L6348" t="str">
        <f t="shared" si="99"/>
        <v>516******01</v>
      </c>
    </row>
    <row r="6349" spans="1:12" x14ac:dyDescent="0.25">
      <c r="A6349" t="s">
        <v>11830</v>
      </c>
      <c r="B6349" t="s">
        <v>11831</v>
      </c>
      <c r="C6349" t="s">
        <v>32</v>
      </c>
      <c r="D6349" s="1">
        <v>45339.288599537038</v>
      </c>
      <c r="E6349" s="18" t="s">
        <v>13</v>
      </c>
      <c r="F6349" s="13" t="s">
        <v>16</v>
      </c>
      <c r="G6349" t="s">
        <v>14</v>
      </c>
      <c r="H6349">
        <v>0</v>
      </c>
      <c r="I6349" s="2"/>
      <c r="J6349" s="4">
        <v>0</v>
      </c>
      <c r="K6349" t="str">
        <f>IF((LEN(relatorio_Ananindeua[[#This Row],[CIF/CPF/CNPJ]])=14),relatorio_Ananindeua[[#This Row],[CIF/CPF/CNPJ]],relatorio_Ananindeua[[#This Row],[Coluna2]])</f>
        <v>53944960000176</v>
      </c>
      <c r="L6349" t="str">
        <f t="shared" si="99"/>
        <v>539******76</v>
      </c>
    </row>
    <row r="6350" spans="1:12" x14ac:dyDescent="0.25">
      <c r="A6350" t="s">
        <v>2576</v>
      </c>
      <c r="B6350" t="s">
        <v>2577</v>
      </c>
      <c r="C6350" t="s">
        <v>34</v>
      </c>
      <c r="D6350" s="1">
        <v>45339.295324074075</v>
      </c>
      <c r="E6350" s="18" t="s">
        <v>13</v>
      </c>
      <c r="F6350" s="13" t="s">
        <v>16</v>
      </c>
      <c r="G6350" t="s">
        <v>14</v>
      </c>
      <c r="H6350">
        <v>0</v>
      </c>
      <c r="I6350" s="2"/>
      <c r="J6350" s="4">
        <v>0</v>
      </c>
      <c r="K6350" t="str">
        <f>IF((LEN(relatorio_Ananindeua[[#This Row],[CIF/CPF/CNPJ]])=14),relatorio_Ananindeua[[#This Row],[CIF/CPF/CNPJ]],relatorio_Ananindeua[[#This Row],[Coluna2]])</f>
        <v>29441462000126</v>
      </c>
      <c r="L6350" t="str">
        <f t="shared" si="99"/>
        <v>294******26</v>
      </c>
    </row>
    <row r="6351" spans="1:12" x14ac:dyDescent="0.25">
      <c r="A6351" t="s">
        <v>11814</v>
      </c>
      <c r="B6351" t="s">
        <v>11815</v>
      </c>
      <c r="C6351" t="s">
        <v>32</v>
      </c>
      <c r="D6351" s="1">
        <v>45339.295347222222</v>
      </c>
      <c r="E6351" s="18" t="s">
        <v>13</v>
      </c>
      <c r="F6351" s="13" t="s">
        <v>16</v>
      </c>
      <c r="G6351" t="s">
        <v>14</v>
      </c>
      <c r="H6351">
        <v>0</v>
      </c>
      <c r="I6351" s="2"/>
      <c r="J6351" s="4">
        <v>0</v>
      </c>
      <c r="K6351" t="str">
        <f>IF((LEN(relatorio_Ananindeua[[#This Row],[CIF/CPF/CNPJ]])=14),relatorio_Ananindeua[[#This Row],[CIF/CPF/CNPJ]],relatorio_Ananindeua[[#This Row],[Coluna2]])</f>
        <v>53935837000199</v>
      </c>
      <c r="L6351" t="str">
        <f t="shared" si="99"/>
        <v>539******99</v>
      </c>
    </row>
    <row r="6352" spans="1:12" x14ac:dyDescent="0.25">
      <c r="A6352" t="s">
        <v>11822</v>
      </c>
      <c r="B6352" t="s">
        <v>11823</v>
      </c>
      <c r="C6352" t="s">
        <v>32</v>
      </c>
      <c r="D6352" s="1">
        <v>45339.295370370368</v>
      </c>
      <c r="E6352" s="18" t="s">
        <v>13</v>
      </c>
      <c r="F6352" s="13" t="s">
        <v>16</v>
      </c>
      <c r="G6352" t="s">
        <v>14</v>
      </c>
      <c r="H6352">
        <v>0</v>
      </c>
      <c r="I6352" s="2"/>
      <c r="J6352" s="4">
        <v>0</v>
      </c>
      <c r="K6352" t="str">
        <f>IF((LEN(relatorio_Ananindeua[[#This Row],[CIF/CPF/CNPJ]])=14),relatorio_Ananindeua[[#This Row],[CIF/CPF/CNPJ]],relatorio_Ananindeua[[#This Row],[Coluna2]])</f>
        <v>53937778000198</v>
      </c>
      <c r="L6352" t="str">
        <f t="shared" si="99"/>
        <v>539******98</v>
      </c>
    </row>
    <row r="6353" spans="1:12" x14ac:dyDescent="0.25">
      <c r="A6353" t="s">
        <v>11820</v>
      </c>
      <c r="B6353" t="s">
        <v>11821</v>
      </c>
      <c r="C6353" t="s">
        <v>34</v>
      </c>
      <c r="D6353" s="1">
        <v>45339.295381944445</v>
      </c>
      <c r="E6353" s="18" t="s">
        <v>13</v>
      </c>
      <c r="F6353" s="13" t="s">
        <v>16</v>
      </c>
      <c r="G6353" t="s">
        <v>14</v>
      </c>
      <c r="H6353">
        <v>0</v>
      </c>
      <c r="I6353" s="2"/>
      <c r="J6353" s="4">
        <v>0</v>
      </c>
      <c r="K6353" t="str">
        <f>IF((LEN(relatorio_Ananindeua[[#This Row],[CIF/CPF/CNPJ]])=14),relatorio_Ananindeua[[#This Row],[CIF/CPF/CNPJ]],relatorio_Ananindeua[[#This Row],[Coluna2]])</f>
        <v>53937687000152</v>
      </c>
      <c r="L6353" t="str">
        <f t="shared" si="99"/>
        <v>539******52</v>
      </c>
    </row>
    <row r="6354" spans="1:12" x14ac:dyDescent="0.25">
      <c r="A6354" t="s">
        <v>11826</v>
      </c>
      <c r="B6354" t="s">
        <v>11827</v>
      </c>
      <c r="C6354" t="s">
        <v>32</v>
      </c>
      <c r="D6354" s="1">
        <v>45339.295405092591</v>
      </c>
      <c r="E6354" s="18" t="s">
        <v>13</v>
      </c>
      <c r="F6354" s="13" t="s">
        <v>16</v>
      </c>
      <c r="G6354" t="s">
        <v>14</v>
      </c>
      <c r="H6354">
        <v>0</v>
      </c>
      <c r="I6354" s="2"/>
      <c r="J6354" s="4">
        <v>0</v>
      </c>
      <c r="K6354" t="str">
        <f>IF((LEN(relatorio_Ananindeua[[#This Row],[CIF/CPF/CNPJ]])=14),relatorio_Ananindeua[[#This Row],[CIF/CPF/CNPJ]],relatorio_Ananindeua[[#This Row],[Coluna2]])</f>
        <v>53939308000163</v>
      </c>
      <c r="L6354" t="str">
        <f t="shared" ref="L6354:L6417" si="100">_xlfn.CONCAT(LEFT(A6354,3),REPT("*",6),RIGHT(A6354,2))</f>
        <v>539******63</v>
      </c>
    </row>
    <row r="6355" spans="1:12" x14ac:dyDescent="0.25">
      <c r="A6355" t="s">
        <v>712</v>
      </c>
      <c r="B6355" t="s">
        <v>713</v>
      </c>
      <c r="C6355" t="s">
        <v>34</v>
      </c>
      <c r="D6355" s="1">
        <v>45339.309328703705</v>
      </c>
      <c r="E6355" s="18" t="s">
        <v>13</v>
      </c>
      <c r="F6355" s="13" t="s">
        <v>16</v>
      </c>
      <c r="G6355" t="s">
        <v>14</v>
      </c>
      <c r="H6355">
        <v>0</v>
      </c>
      <c r="I6355" s="2"/>
      <c r="J6355" s="4">
        <v>0</v>
      </c>
      <c r="K6355" t="str">
        <f>IF((LEN(relatorio_Ananindeua[[#This Row],[CIF/CPF/CNPJ]])=14),relatorio_Ananindeua[[#This Row],[CIF/CPF/CNPJ]],relatorio_Ananindeua[[#This Row],[Coluna2]])</f>
        <v>15256469000163</v>
      </c>
      <c r="L6355" t="str">
        <f t="shared" si="100"/>
        <v>152******63</v>
      </c>
    </row>
    <row r="6356" spans="1:12" x14ac:dyDescent="0.25">
      <c r="A6356" t="s">
        <v>11838</v>
      </c>
      <c r="B6356" t="s">
        <v>11839</v>
      </c>
      <c r="C6356" t="s">
        <v>32</v>
      </c>
      <c r="D6356" s="1">
        <v>45339.309444444443</v>
      </c>
      <c r="E6356" s="18" t="s">
        <v>13</v>
      </c>
      <c r="F6356" s="13" t="s">
        <v>16</v>
      </c>
      <c r="G6356" t="s">
        <v>14</v>
      </c>
      <c r="H6356">
        <v>0</v>
      </c>
      <c r="I6356" s="2"/>
      <c r="J6356" s="4">
        <v>0</v>
      </c>
      <c r="K6356" t="str">
        <f>IF((LEN(relatorio_Ananindeua[[#This Row],[CIF/CPF/CNPJ]])=14),relatorio_Ananindeua[[#This Row],[CIF/CPF/CNPJ]],relatorio_Ananindeua[[#This Row],[Coluna2]])</f>
        <v>53946584000159</v>
      </c>
      <c r="L6356" t="str">
        <f t="shared" si="100"/>
        <v>539******59</v>
      </c>
    </row>
    <row r="6357" spans="1:12" x14ac:dyDescent="0.25">
      <c r="A6357" t="s">
        <v>11796</v>
      </c>
      <c r="B6357" t="s">
        <v>11797</v>
      </c>
      <c r="C6357" t="s">
        <v>32</v>
      </c>
      <c r="D6357" s="1">
        <v>45339.30945601852</v>
      </c>
      <c r="E6357" s="18" t="s">
        <v>13</v>
      </c>
      <c r="F6357" s="13" t="s">
        <v>16</v>
      </c>
      <c r="G6357" t="s">
        <v>14</v>
      </c>
      <c r="H6357">
        <v>0</v>
      </c>
      <c r="I6357" s="2"/>
      <c r="J6357" s="4">
        <v>0</v>
      </c>
      <c r="K6357" t="str">
        <f>IF((LEN(relatorio_Ananindeua[[#This Row],[CIF/CPF/CNPJ]])=14),relatorio_Ananindeua[[#This Row],[CIF/CPF/CNPJ]],relatorio_Ananindeua[[#This Row],[Coluna2]])</f>
        <v>53929716000134</v>
      </c>
      <c r="L6357" t="str">
        <f t="shared" si="100"/>
        <v>539******34</v>
      </c>
    </row>
    <row r="6358" spans="1:12" x14ac:dyDescent="0.25">
      <c r="A6358" t="s">
        <v>11808</v>
      </c>
      <c r="B6358" t="s">
        <v>11809</v>
      </c>
      <c r="C6358" t="s">
        <v>32</v>
      </c>
      <c r="D6358" s="1">
        <v>45339.316203703704</v>
      </c>
      <c r="E6358" s="18" t="s">
        <v>13</v>
      </c>
      <c r="F6358" s="13" t="s">
        <v>16</v>
      </c>
      <c r="G6358" t="s">
        <v>14</v>
      </c>
      <c r="H6358">
        <v>0</v>
      </c>
      <c r="I6358" s="2"/>
      <c r="J6358" s="4">
        <v>0</v>
      </c>
      <c r="K6358" t="str">
        <f>IF((LEN(relatorio_Ananindeua[[#This Row],[CIF/CPF/CNPJ]])=14),relatorio_Ananindeua[[#This Row],[CIF/CPF/CNPJ]],relatorio_Ananindeua[[#This Row],[Coluna2]])</f>
        <v>53934951000102</v>
      </c>
      <c r="L6358" t="str">
        <f t="shared" si="100"/>
        <v>539******02</v>
      </c>
    </row>
    <row r="6359" spans="1:12" x14ac:dyDescent="0.25">
      <c r="A6359" t="s">
        <v>11824</v>
      </c>
      <c r="B6359" t="s">
        <v>11825</v>
      </c>
      <c r="C6359" t="s">
        <v>32</v>
      </c>
      <c r="D6359" s="1">
        <v>45339.323136574072</v>
      </c>
      <c r="E6359" s="18" t="s">
        <v>13</v>
      </c>
      <c r="F6359" s="13" t="s">
        <v>16</v>
      </c>
      <c r="G6359" t="s">
        <v>14</v>
      </c>
      <c r="H6359">
        <v>0</v>
      </c>
      <c r="I6359" s="2"/>
      <c r="J6359" s="4">
        <v>0</v>
      </c>
      <c r="K6359" t="str">
        <f>IF((LEN(relatorio_Ananindeua[[#This Row],[CIF/CPF/CNPJ]])=14),relatorio_Ananindeua[[#This Row],[CIF/CPF/CNPJ]],relatorio_Ananindeua[[#This Row],[Coluna2]])</f>
        <v>53938040000145</v>
      </c>
      <c r="L6359" t="str">
        <f t="shared" si="100"/>
        <v>539******45</v>
      </c>
    </row>
    <row r="6360" spans="1:12" x14ac:dyDescent="0.25">
      <c r="A6360" t="s">
        <v>11824</v>
      </c>
      <c r="B6360" t="s">
        <v>11825</v>
      </c>
      <c r="C6360" t="s">
        <v>34</v>
      </c>
      <c r="D6360" s="1">
        <v>45339.323148148149</v>
      </c>
      <c r="E6360" s="18" t="s">
        <v>13</v>
      </c>
      <c r="F6360" s="13" t="s">
        <v>16</v>
      </c>
      <c r="G6360" t="s">
        <v>14</v>
      </c>
      <c r="H6360">
        <v>0</v>
      </c>
      <c r="I6360" s="2"/>
      <c r="J6360" s="4">
        <v>0</v>
      </c>
      <c r="K6360" t="str">
        <f>IF((LEN(relatorio_Ananindeua[[#This Row],[CIF/CPF/CNPJ]])=14),relatorio_Ananindeua[[#This Row],[CIF/CPF/CNPJ]],relatorio_Ananindeua[[#This Row],[Coluna2]])</f>
        <v>53938040000145</v>
      </c>
      <c r="L6360" t="str">
        <f t="shared" si="100"/>
        <v>539******45</v>
      </c>
    </row>
    <row r="6361" spans="1:12" x14ac:dyDescent="0.25">
      <c r="A6361" t="s">
        <v>7088</v>
      </c>
      <c r="B6361" t="s">
        <v>7089</v>
      </c>
      <c r="C6361" t="s">
        <v>34</v>
      </c>
      <c r="D6361" s="1">
        <v>45339.323159722226</v>
      </c>
      <c r="E6361" s="18" t="s">
        <v>13</v>
      </c>
      <c r="F6361" s="13" t="s">
        <v>16</v>
      </c>
      <c r="G6361" t="s">
        <v>14</v>
      </c>
      <c r="H6361">
        <v>0</v>
      </c>
      <c r="I6361" s="2"/>
      <c r="J6361" s="4">
        <v>0</v>
      </c>
      <c r="K6361" t="str">
        <f>IF((LEN(relatorio_Ananindeua[[#This Row],[CIF/CPF/CNPJ]])=14),relatorio_Ananindeua[[#This Row],[CIF/CPF/CNPJ]],relatorio_Ananindeua[[#This Row],[Coluna2]])</f>
        <v>46594319000193</v>
      </c>
      <c r="L6361" t="str">
        <f t="shared" si="100"/>
        <v>465******93</v>
      </c>
    </row>
    <row r="6362" spans="1:12" x14ac:dyDescent="0.25">
      <c r="A6362" t="s">
        <v>7668</v>
      </c>
      <c r="B6362" t="s">
        <v>7669</v>
      </c>
      <c r="C6362" t="s">
        <v>34</v>
      </c>
      <c r="D6362" s="1">
        <v>45339.323159722226</v>
      </c>
      <c r="E6362" s="18" t="s">
        <v>13</v>
      </c>
      <c r="F6362" s="13" t="s">
        <v>16</v>
      </c>
      <c r="G6362" t="s">
        <v>14</v>
      </c>
      <c r="H6362">
        <v>0</v>
      </c>
      <c r="I6362" s="2"/>
      <c r="J6362" s="4">
        <v>0</v>
      </c>
      <c r="K6362" t="str">
        <f>IF((LEN(relatorio_Ananindeua[[#This Row],[CIF/CPF/CNPJ]])=14),relatorio_Ananindeua[[#This Row],[CIF/CPF/CNPJ]],relatorio_Ananindeua[[#This Row],[Coluna2]])</f>
        <v>48171079000140</v>
      </c>
      <c r="L6362" t="str">
        <f t="shared" si="100"/>
        <v>481******40</v>
      </c>
    </row>
    <row r="6363" spans="1:12" x14ac:dyDescent="0.25">
      <c r="A6363" t="s">
        <v>11818</v>
      </c>
      <c r="B6363" t="s">
        <v>11819</v>
      </c>
      <c r="C6363" t="s">
        <v>32</v>
      </c>
      <c r="D6363" s="1">
        <v>45339.337037037039</v>
      </c>
      <c r="E6363" s="18" t="s">
        <v>13</v>
      </c>
      <c r="F6363" s="13" t="s">
        <v>16</v>
      </c>
      <c r="G6363" t="s">
        <v>14</v>
      </c>
      <c r="H6363">
        <v>0</v>
      </c>
      <c r="I6363" s="2"/>
      <c r="J6363" s="4">
        <v>0</v>
      </c>
      <c r="K6363" t="str">
        <f>IF((LEN(relatorio_Ananindeua[[#This Row],[CIF/CPF/CNPJ]])=14),relatorio_Ananindeua[[#This Row],[CIF/CPF/CNPJ]],relatorio_Ananindeua[[#This Row],[Coluna2]])</f>
        <v>53937318000160</v>
      </c>
      <c r="L6363" t="str">
        <f t="shared" si="100"/>
        <v>539******60</v>
      </c>
    </row>
    <row r="6364" spans="1:12" x14ac:dyDescent="0.25">
      <c r="A6364" t="s">
        <v>6912</v>
      </c>
      <c r="B6364" t="s">
        <v>6913</v>
      </c>
      <c r="C6364" t="s">
        <v>34</v>
      </c>
      <c r="D6364" s="1">
        <v>45339.337048611109</v>
      </c>
      <c r="E6364" s="18" t="s">
        <v>13</v>
      </c>
      <c r="F6364" s="13" t="s">
        <v>16</v>
      </c>
      <c r="G6364" t="s">
        <v>14</v>
      </c>
      <c r="H6364">
        <v>0</v>
      </c>
      <c r="I6364" s="2"/>
      <c r="J6364" s="4">
        <v>0</v>
      </c>
      <c r="K6364" t="str">
        <f>IF((LEN(relatorio_Ananindeua[[#This Row],[CIF/CPF/CNPJ]])=14),relatorio_Ananindeua[[#This Row],[CIF/CPF/CNPJ]],relatorio_Ananindeua[[#This Row],[Coluna2]])</f>
        <v>46223239000121</v>
      </c>
      <c r="L6364" t="str">
        <f t="shared" si="100"/>
        <v>462******21</v>
      </c>
    </row>
    <row r="6365" spans="1:12" x14ac:dyDescent="0.25">
      <c r="A6365" t="s">
        <v>11828</v>
      </c>
      <c r="B6365" t="s">
        <v>11829</v>
      </c>
      <c r="C6365" t="s">
        <v>32</v>
      </c>
      <c r="D6365" s="1">
        <v>45339.337094907409</v>
      </c>
      <c r="E6365" s="18" t="s">
        <v>13</v>
      </c>
      <c r="F6365" s="13" t="s">
        <v>16</v>
      </c>
      <c r="G6365" t="s">
        <v>14</v>
      </c>
      <c r="H6365">
        <v>0</v>
      </c>
      <c r="I6365" s="2"/>
      <c r="J6365" s="4">
        <v>0</v>
      </c>
      <c r="K6365" t="str">
        <f>IF((LEN(relatorio_Ananindeua[[#This Row],[CIF/CPF/CNPJ]])=14),relatorio_Ananindeua[[#This Row],[CIF/CPF/CNPJ]],relatorio_Ananindeua[[#This Row],[Coluna2]])</f>
        <v>53940639000113</v>
      </c>
      <c r="L6365" t="str">
        <f t="shared" si="100"/>
        <v>539******13</v>
      </c>
    </row>
    <row r="6366" spans="1:12" x14ac:dyDescent="0.25">
      <c r="A6366" t="s">
        <v>11816</v>
      </c>
      <c r="B6366" t="s">
        <v>11817</v>
      </c>
      <c r="C6366" t="s">
        <v>32</v>
      </c>
      <c r="D6366" s="1">
        <v>45339.337106481478</v>
      </c>
      <c r="E6366" s="18" t="s">
        <v>13</v>
      </c>
      <c r="F6366" s="13" t="s">
        <v>16</v>
      </c>
      <c r="G6366" t="s">
        <v>14</v>
      </c>
      <c r="H6366">
        <v>0</v>
      </c>
      <c r="I6366" s="2"/>
      <c r="J6366" s="4">
        <v>0</v>
      </c>
      <c r="K6366" t="str">
        <f>IF((LEN(relatorio_Ananindeua[[#This Row],[CIF/CPF/CNPJ]])=14),relatorio_Ananindeua[[#This Row],[CIF/CPF/CNPJ]],relatorio_Ananindeua[[#This Row],[Coluna2]])</f>
        <v>53936036000148</v>
      </c>
      <c r="L6366" t="str">
        <f t="shared" si="100"/>
        <v>539******48</v>
      </c>
    </row>
    <row r="6367" spans="1:12" x14ac:dyDescent="0.25">
      <c r="A6367" t="s">
        <v>11806</v>
      </c>
      <c r="B6367" t="s">
        <v>11807</v>
      </c>
      <c r="C6367" t="s">
        <v>32</v>
      </c>
      <c r="D6367" s="1">
        <v>45339.343958333331</v>
      </c>
      <c r="E6367" s="18" t="s">
        <v>13</v>
      </c>
      <c r="F6367" s="13" t="s">
        <v>16</v>
      </c>
      <c r="G6367" t="s">
        <v>14</v>
      </c>
      <c r="H6367">
        <v>0</v>
      </c>
      <c r="I6367" s="2"/>
      <c r="J6367" s="4">
        <v>0</v>
      </c>
      <c r="K6367" t="str">
        <f>IF((LEN(relatorio_Ananindeua[[#This Row],[CIF/CPF/CNPJ]])=14),relatorio_Ananindeua[[#This Row],[CIF/CPF/CNPJ]],relatorio_Ananindeua[[#This Row],[Coluna2]])</f>
        <v>53934892000164</v>
      </c>
      <c r="L6367" t="str">
        <f t="shared" si="100"/>
        <v>539******64</v>
      </c>
    </row>
    <row r="6368" spans="1:12" x14ac:dyDescent="0.25">
      <c r="A6368" t="s">
        <v>11812</v>
      </c>
      <c r="B6368" t="s">
        <v>11813</v>
      </c>
      <c r="C6368" t="s">
        <v>32</v>
      </c>
      <c r="D6368" s="1">
        <v>45339.343969907408</v>
      </c>
      <c r="E6368" s="18" t="s">
        <v>13</v>
      </c>
      <c r="F6368" s="13" t="s">
        <v>16</v>
      </c>
      <c r="G6368" t="s">
        <v>14</v>
      </c>
      <c r="H6368">
        <v>0</v>
      </c>
      <c r="I6368" s="2"/>
      <c r="J6368" s="4">
        <v>0</v>
      </c>
      <c r="K6368" t="str">
        <f>IF((LEN(relatorio_Ananindeua[[#This Row],[CIF/CPF/CNPJ]])=14),relatorio_Ananindeua[[#This Row],[CIF/CPF/CNPJ]],relatorio_Ananindeua[[#This Row],[Coluna2]])</f>
        <v>53935380000112</v>
      </c>
      <c r="L6368" t="str">
        <f t="shared" si="100"/>
        <v>539******12</v>
      </c>
    </row>
    <row r="6369" spans="1:12" x14ac:dyDescent="0.25">
      <c r="A6369" t="s">
        <v>7566</v>
      </c>
      <c r="B6369" t="s">
        <v>7567</v>
      </c>
      <c r="C6369" t="s">
        <v>34</v>
      </c>
      <c r="D6369" s="1">
        <v>45339.343993055554</v>
      </c>
      <c r="E6369" s="18" t="s">
        <v>13</v>
      </c>
      <c r="F6369" s="13" t="s">
        <v>16</v>
      </c>
      <c r="G6369" t="s">
        <v>14</v>
      </c>
      <c r="H6369">
        <v>0</v>
      </c>
      <c r="I6369" s="2"/>
      <c r="J6369" s="4">
        <v>0</v>
      </c>
      <c r="K6369" t="str">
        <f>IF((LEN(relatorio_Ananindeua[[#This Row],[CIF/CPF/CNPJ]])=14),relatorio_Ananindeua[[#This Row],[CIF/CPF/CNPJ]],relatorio_Ananindeua[[#This Row],[Coluna2]])</f>
        <v>47959311000146</v>
      </c>
      <c r="L6369" t="str">
        <f t="shared" si="100"/>
        <v>479******46</v>
      </c>
    </row>
    <row r="6370" spans="1:12" x14ac:dyDescent="0.25">
      <c r="A6370" t="s">
        <v>11832</v>
      </c>
      <c r="B6370" t="s">
        <v>11833</v>
      </c>
      <c r="C6370" t="s">
        <v>32</v>
      </c>
      <c r="D6370" s="1">
        <v>45339.343993055554</v>
      </c>
      <c r="E6370" s="18" t="s">
        <v>13</v>
      </c>
      <c r="F6370" s="13" t="s">
        <v>16</v>
      </c>
      <c r="G6370" t="s">
        <v>14</v>
      </c>
      <c r="H6370">
        <v>0</v>
      </c>
      <c r="I6370" s="2"/>
      <c r="J6370" s="4">
        <v>0</v>
      </c>
      <c r="K6370" t="str">
        <f>IF((LEN(relatorio_Ananindeua[[#This Row],[CIF/CPF/CNPJ]])=14),relatorio_Ananindeua[[#This Row],[CIF/CPF/CNPJ]],relatorio_Ananindeua[[#This Row],[Coluna2]])</f>
        <v>53945323000114</v>
      </c>
      <c r="L6370" t="str">
        <f t="shared" si="100"/>
        <v>539******14</v>
      </c>
    </row>
    <row r="6371" spans="1:12" x14ac:dyDescent="0.25">
      <c r="A6371" t="s">
        <v>11304</v>
      </c>
      <c r="B6371" t="s">
        <v>11305</v>
      </c>
      <c r="C6371" t="s">
        <v>34</v>
      </c>
      <c r="D6371" s="1">
        <v>45339.344004629631</v>
      </c>
      <c r="E6371" s="18" t="s">
        <v>13</v>
      </c>
      <c r="F6371" s="13" t="s">
        <v>16</v>
      </c>
      <c r="G6371" t="s">
        <v>14</v>
      </c>
      <c r="H6371">
        <v>0</v>
      </c>
      <c r="I6371" s="2"/>
      <c r="J6371" s="4">
        <v>0</v>
      </c>
      <c r="K6371" t="str">
        <f>IF((LEN(relatorio_Ananindeua[[#This Row],[CIF/CPF/CNPJ]])=14),relatorio_Ananindeua[[#This Row],[CIF/CPF/CNPJ]],relatorio_Ananindeua[[#This Row],[Coluna2]])</f>
        <v>53753886000100</v>
      </c>
      <c r="L6371" t="str">
        <f t="shared" si="100"/>
        <v>537******00</v>
      </c>
    </row>
    <row r="6372" spans="1:12" x14ac:dyDescent="0.25">
      <c r="A6372" t="s">
        <v>11840</v>
      </c>
      <c r="B6372" t="s">
        <v>11841</v>
      </c>
      <c r="C6372" t="s">
        <v>32</v>
      </c>
      <c r="D6372" s="1">
        <v>45339.344039351854</v>
      </c>
      <c r="E6372" s="18" t="s">
        <v>13</v>
      </c>
      <c r="F6372" s="13" t="s">
        <v>16</v>
      </c>
      <c r="G6372" t="s">
        <v>14</v>
      </c>
      <c r="H6372">
        <v>0</v>
      </c>
      <c r="I6372" s="2"/>
      <c r="J6372" s="4">
        <v>0</v>
      </c>
      <c r="K6372" t="str">
        <f>IF((LEN(relatorio_Ananindeua[[#This Row],[CIF/CPF/CNPJ]])=14),relatorio_Ananindeua[[#This Row],[CIF/CPF/CNPJ]],relatorio_Ananindeua[[#This Row],[Coluna2]])</f>
        <v>53946761000105</v>
      </c>
      <c r="L6372" t="str">
        <f t="shared" si="100"/>
        <v>539******05</v>
      </c>
    </row>
    <row r="6373" spans="1:12" x14ac:dyDescent="0.25">
      <c r="A6373" t="s">
        <v>5154</v>
      </c>
      <c r="B6373" t="s">
        <v>5155</v>
      </c>
      <c r="C6373" t="s">
        <v>17</v>
      </c>
      <c r="D6373" s="1">
        <v>45339.513101851851</v>
      </c>
      <c r="E6373" s="18" t="s">
        <v>11</v>
      </c>
      <c r="F6373" s="13" t="s">
        <v>16</v>
      </c>
      <c r="G6373" t="s">
        <v>14</v>
      </c>
      <c r="H6373">
        <v>0</v>
      </c>
      <c r="I6373" s="2"/>
      <c r="J6373" s="4">
        <v>0</v>
      </c>
      <c r="K6373" t="str">
        <f>IF((LEN(relatorio_Ananindeua[[#This Row],[CIF/CPF/CNPJ]])=14),relatorio_Ananindeua[[#This Row],[CIF/CPF/CNPJ]],relatorio_Ananindeua[[#This Row],[Coluna2]])</f>
        <v>40808531000120</v>
      </c>
      <c r="L6373" t="str">
        <f t="shared" si="100"/>
        <v>408******20</v>
      </c>
    </row>
    <row r="6374" spans="1:12" x14ac:dyDescent="0.25">
      <c r="A6374" t="s">
        <v>11642</v>
      </c>
      <c r="B6374" t="s">
        <v>11643</v>
      </c>
      <c r="C6374" t="s">
        <v>34</v>
      </c>
      <c r="D6374" s="1">
        <v>45339.869108796294</v>
      </c>
      <c r="E6374" s="18" t="s">
        <v>13</v>
      </c>
      <c r="F6374" s="13" t="s">
        <v>16</v>
      </c>
      <c r="G6374" t="s">
        <v>14</v>
      </c>
      <c r="H6374">
        <v>0</v>
      </c>
      <c r="I6374" s="2"/>
      <c r="J6374" s="4">
        <v>0</v>
      </c>
      <c r="K6374" t="str">
        <f>IF((LEN(relatorio_Ananindeua[[#This Row],[CIF/CPF/CNPJ]])=14),relatorio_Ananindeua[[#This Row],[CIF/CPF/CNPJ]],relatorio_Ananindeua[[#This Row],[Coluna2]])</f>
        <v>53886302000175</v>
      </c>
      <c r="L6374" t="str">
        <f t="shared" si="100"/>
        <v>538******75</v>
      </c>
    </row>
    <row r="6375" spans="1:12" x14ac:dyDescent="0.25">
      <c r="A6375" t="s">
        <v>11642</v>
      </c>
      <c r="B6375" t="s">
        <v>11643</v>
      </c>
      <c r="C6375" t="s">
        <v>32</v>
      </c>
      <c r="D6375" s="1">
        <v>45339.903773148151</v>
      </c>
      <c r="E6375" s="18" t="s">
        <v>13</v>
      </c>
      <c r="F6375" s="13" t="s">
        <v>16</v>
      </c>
      <c r="G6375" t="s">
        <v>14</v>
      </c>
      <c r="H6375">
        <v>0</v>
      </c>
      <c r="I6375" s="2"/>
      <c r="J6375" s="4">
        <v>0</v>
      </c>
      <c r="K6375" t="str">
        <f>IF((LEN(relatorio_Ananindeua[[#This Row],[CIF/CPF/CNPJ]])=14),relatorio_Ananindeua[[#This Row],[CIF/CPF/CNPJ]],relatorio_Ananindeua[[#This Row],[Coluna2]])</f>
        <v>53886302000175</v>
      </c>
      <c r="L6375" t="str">
        <f t="shared" si="100"/>
        <v>538******75</v>
      </c>
    </row>
    <row r="6376" spans="1:12" x14ac:dyDescent="0.25">
      <c r="A6376" t="s">
        <v>11856</v>
      </c>
      <c r="B6376" t="s">
        <v>11857</v>
      </c>
      <c r="C6376" t="s">
        <v>32</v>
      </c>
      <c r="D6376" s="1">
        <v>45340.295451388891</v>
      </c>
      <c r="E6376" s="18" t="s">
        <v>13</v>
      </c>
      <c r="F6376" s="13" t="s">
        <v>16</v>
      </c>
      <c r="G6376" t="s">
        <v>14</v>
      </c>
      <c r="H6376">
        <v>0</v>
      </c>
      <c r="I6376" s="2"/>
      <c r="J6376" s="4">
        <v>0</v>
      </c>
      <c r="K6376" t="str">
        <f>IF((LEN(relatorio_Ananindeua[[#This Row],[CIF/CPF/CNPJ]])=14),relatorio_Ananindeua[[#This Row],[CIF/CPF/CNPJ]],relatorio_Ananindeua[[#This Row],[Coluna2]])</f>
        <v>53950385000114</v>
      </c>
      <c r="L6376" t="str">
        <f t="shared" si="100"/>
        <v>539******14</v>
      </c>
    </row>
    <row r="6377" spans="1:12" x14ac:dyDescent="0.25">
      <c r="A6377" t="s">
        <v>3458</v>
      </c>
      <c r="B6377" t="s">
        <v>3459</v>
      </c>
      <c r="C6377" t="s">
        <v>34</v>
      </c>
      <c r="D6377" s="1">
        <v>45340.295474537037</v>
      </c>
      <c r="E6377" s="18" t="s">
        <v>13</v>
      </c>
      <c r="F6377" s="13" t="s">
        <v>16</v>
      </c>
      <c r="G6377" t="s">
        <v>14</v>
      </c>
      <c r="H6377">
        <v>0</v>
      </c>
      <c r="I6377" s="2"/>
      <c r="J6377" s="4">
        <v>0</v>
      </c>
      <c r="K6377" t="str">
        <f>IF((LEN(relatorio_Ananindeua[[#This Row],[CIF/CPF/CNPJ]])=14),relatorio_Ananindeua[[#This Row],[CIF/CPF/CNPJ]],relatorio_Ananindeua[[#This Row],[Coluna2]])</f>
        <v>33727815000126</v>
      </c>
      <c r="L6377" t="str">
        <f t="shared" si="100"/>
        <v>337******26</v>
      </c>
    </row>
    <row r="6378" spans="1:12" x14ac:dyDescent="0.25">
      <c r="A6378" t="s">
        <v>11854</v>
      </c>
      <c r="B6378" t="s">
        <v>11855</v>
      </c>
      <c r="C6378" t="s">
        <v>32</v>
      </c>
      <c r="D6378" s="1">
        <v>45340.295474537037</v>
      </c>
      <c r="E6378" s="18" t="s">
        <v>13</v>
      </c>
      <c r="F6378" s="13" t="s">
        <v>16</v>
      </c>
      <c r="G6378" t="s">
        <v>14</v>
      </c>
      <c r="H6378">
        <v>0</v>
      </c>
      <c r="I6378" s="2"/>
      <c r="J6378" s="4">
        <v>0</v>
      </c>
      <c r="K6378" t="str">
        <f>IF((LEN(relatorio_Ananindeua[[#This Row],[CIF/CPF/CNPJ]])=14),relatorio_Ananindeua[[#This Row],[CIF/CPF/CNPJ]],relatorio_Ananindeua[[#This Row],[Coluna2]])</f>
        <v>53950279000130</v>
      </c>
      <c r="L6378" t="str">
        <f t="shared" si="100"/>
        <v>539******30</v>
      </c>
    </row>
    <row r="6379" spans="1:12" x14ac:dyDescent="0.25">
      <c r="A6379" t="s">
        <v>11846</v>
      </c>
      <c r="B6379" t="s">
        <v>11847</v>
      </c>
      <c r="C6379" t="s">
        <v>32</v>
      </c>
      <c r="D6379" s="1">
        <v>45340.295486111114</v>
      </c>
      <c r="E6379" s="18" t="s">
        <v>13</v>
      </c>
      <c r="F6379" s="13" t="s">
        <v>16</v>
      </c>
      <c r="G6379" t="s">
        <v>14</v>
      </c>
      <c r="H6379">
        <v>0</v>
      </c>
      <c r="I6379" s="2"/>
      <c r="J6379" s="4">
        <v>0</v>
      </c>
      <c r="K6379" t="str">
        <f>IF((LEN(relatorio_Ananindeua[[#This Row],[CIF/CPF/CNPJ]])=14),relatorio_Ananindeua[[#This Row],[CIF/CPF/CNPJ]],relatorio_Ananindeua[[#This Row],[Coluna2]])</f>
        <v>53948508000182</v>
      </c>
      <c r="L6379" t="str">
        <f t="shared" si="100"/>
        <v>539******82</v>
      </c>
    </row>
    <row r="6380" spans="1:12" x14ac:dyDescent="0.25">
      <c r="A6380" t="s">
        <v>6425</v>
      </c>
      <c r="B6380" t="s">
        <v>6426</v>
      </c>
      <c r="C6380" t="s">
        <v>34</v>
      </c>
      <c r="D6380" s="1">
        <v>45340.295520833337</v>
      </c>
      <c r="E6380" s="18" t="s">
        <v>13</v>
      </c>
      <c r="F6380" s="13" t="s">
        <v>16</v>
      </c>
      <c r="G6380" t="s">
        <v>14</v>
      </c>
      <c r="H6380">
        <v>0</v>
      </c>
      <c r="I6380" s="2"/>
      <c r="J6380" s="4">
        <v>0</v>
      </c>
      <c r="K6380" t="str">
        <f>IF((LEN(relatorio_Ananindeua[[#This Row],[CIF/CPF/CNPJ]])=14),relatorio_Ananindeua[[#This Row],[CIF/CPF/CNPJ]],relatorio_Ananindeua[[#This Row],[Coluna2]])</f>
        <v>44853667000102</v>
      </c>
      <c r="L6380" t="str">
        <f t="shared" si="100"/>
        <v>448******02</v>
      </c>
    </row>
    <row r="6381" spans="1:12" x14ac:dyDescent="0.25">
      <c r="A6381" t="s">
        <v>11848</v>
      </c>
      <c r="B6381" t="s">
        <v>11849</v>
      </c>
      <c r="C6381" t="s">
        <v>32</v>
      </c>
      <c r="D6381" s="1">
        <v>45340.295601851853</v>
      </c>
      <c r="E6381" s="18" t="s">
        <v>13</v>
      </c>
      <c r="F6381" s="13" t="s">
        <v>16</v>
      </c>
      <c r="G6381" t="s">
        <v>14</v>
      </c>
      <c r="H6381">
        <v>0</v>
      </c>
      <c r="I6381" s="2"/>
      <c r="J6381" s="4">
        <v>0</v>
      </c>
      <c r="K6381" t="str">
        <f>IF((LEN(relatorio_Ananindeua[[#This Row],[CIF/CPF/CNPJ]])=14),relatorio_Ananindeua[[#This Row],[CIF/CPF/CNPJ]],relatorio_Ananindeua[[#This Row],[Coluna2]])</f>
        <v>53949417000161</v>
      </c>
      <c r="L6381" t="str">
        <f t="shared" si="100"/>
        <v>539******61</v>
      </c>
    </row>
    <row r="6382" spans="1:12" x14ac:dyDescent="0.25">
      <c r="A6382" t="s">
        <v>11850</v>
      </c>
      <c r="B6382" t="s">
        <v>11851</v>
      </c>
      <c r="C6382" t="s">
        <v>32</v>
      </c>
      <c r="D6382" s="1">
        <v>45340.295624999999</v>
      </c>
      <c r="E6382" s="18" t="s">
        <v>13</v>
      </c>
      <c r="F6382" s="13" t="s">
        <v>16</v>
      </c>
      <c r="G6382" t="s">
        <v>14</v>
      </c>
      <c r="H6382">
        <v>0</v>
      </c>
      <c r="I6382" s="2"/>
      <c r="J6382" s="4">
        <v>0</v>
      </c>
      <c r="K6382" t="str">
        <f>IF((LEN(relatorio_Ananindeua[[#This Row],[CIF/CPF/CNPJ]])=14),relatorio_Ananindeua[[#This Row],[CIF/CPF/CNPJ]],relatorio_Ananindeua[[#This Row],[Coluna2]])</f>
        <v>53949840000161</v>
      </c>
      <c r="L6382" t="str">
        <f t="shared" si="100"/>
        <v>539******61</v>
      </c>
    </row>
    <row r="6383" spans="1:12" x14ac:dyDescent="0.25">
      <c r="A6383" t="s">
        <v>11842</v>
      </c>
      <c r="B6383" t="s">
        <v>11843</v>
      </c>
      <c r="C6383" t="s">
        <v>32</v>
      </c>
      <c r="D6383" s="1">
        <v>45340.295636574076</v>
      </c>
      <c r="E6383" s="18" t="s">
        <v>13</v>
      </c>
      <c r="F6383" s="13" t="s">
        <v>16</v>
      </c>
      <c r="G6383" t="s">
        <v>14</v>
      </c>
      <c r="H6383">
        <v>0</v>
      </c>
      <c r="I6383" s="2"/>
      <c r="J6383" s="4">
        <v>0</v>
      </c>
      <c r="K6383" t="str">
        <f>IF((LEN(relatorio_Ananindeua[[#This Row],[CIF/CPF/CNPJ]])=14),relatorio_Ananindeua[[#This Row],[CIF/CPF/CNPJ]],relatorio_Ananindeua[[#This Row],[Coluna2]])</f>
        <v>53947113000165</v>
      </c>
      <c r="L6383" t="str">
        <f t="shared" si="100"/>
        <v>539******65</v>
      </c>
    </row>
    <row r="6384" spans="1:12" x14ac:dyDescent="0.25">
      <c r="A6384" t="s">
        <v>11844</v>
      </c>
      <c r="B6384" t="s">
        <v>11845</v>
      </c>
      <c r="C6384" t="s">
        <v>32</v>
      </c>
      <c r="D6384" s="1">
        <v>45340.295694444445</v>
      </c>
      <c r="E6384" s="18" t="s">
        <v>13</v>
      </c>
      <c r="F6384" s="13" t="s">
        <v>16</v>
      </c>
      <c r="G6384" t="s">
        <v>14</v>
      </c>
      <c r="H6384">
        <v>0</v>
      </c>
      <c r="I6384" s="2"/>
      <c r="J6384" s="4">
        <v>0</v>
      </c>
      <c r="K6384" t="str">
        <f>IF((LEN(relatorio_Ananindeua[[#This Row],[CIF/CPF/CNPJ]])=14),relatorio_Ananindeua[[#This Row],[CIF/CPF/CNPJ]],relatorio_Ananindeua[[#This Row],[Coluna2]])</f>
        <v>53948439000107</v>
      </c>
      <c r="L6384" t="str">
        <f t="shared" si="100"/>
        <v>539******07</v>
      </c>
    </row>
    <row r="6385" spans="1:12" x14ac:dyDescent="0.25">
      <c r="A6385" t="s">
        <v>11854</v>
      </c>
      <c r="B6385" t="s">
        <v>11855</v>
      </c>
      <c r="C6385" t="s">
        <v>34</v>
      </c>
      <c r="D6385" s="1">
        <v>45340.295694444445</v>
      </c>
      <c r="E6385" s="18" t="s">
        <v>13</v>
      </c>
      <c r="F6385" s="13" t="s">
        <v>16</v>
      </c>
      <c r="G6385" t="s">
        <v>14</v>
      </c>
      <c r="H6385">
        <v>0</v>
      </c>
      <c r="I6385" s="2"/>
      <c r="J6385" s="4">
        <v>0</v>
      </c>
      <c r="K6385" t="str">
        <f>IF((LEN(relatorio_Ananindeua[[#This Row],[CIF/CPF/CNPJ]])=14),relatorio_Ananindeua[[#This Row],[CIF/CPF/CNPJ]],relatorio_Ananindeua[[#This Row],[Coluna2]])</f>
        <v>53950279000130</v>
      </c>
      <c r="L6385" t="str">
        <f t="shared" si="100"/>
        <v>539******30</v>
      </c>
    </row>
    <row r="6386" spans="1:12" x14ac:dyDescent="0.25">
      <c r="A6386" t="s">
        <v>6679</v>
      </c>
      <c r="B6386" t="s">
        <v>6680</v>
      </c>
      <c r="C6386" t="s">
        <v>34</v>
      </c>
      <c r="D6386" s="1">
        <v>45340.295752314814</v>
      </c>
      <c r="E6386" s="18" t="s">
        <v>13</v>
      </c>
      <c r="F6386" s="13" t="s">
        <v>16</v>
      </c>
      <c r="G6386" t="s">
        <v>14</v>
      </c>
      <c r="H6386">
        <v>0</v>
      </c>
      <c r="I6386" s="2"/>
      <c r="J6386" s="4">
        <v>0</v>
      </c>
      <c r="K6386" t="str">
        <f>IF((LEN(relatorio_Ananindeua[[#This Row],[CIF/CPF/CNPJ]])=14),relatorio_Ananindeua[[#This Row],[CIF/CPF/CNPJ]],relatorio_Ananindeua[[#This Row],[Coluna2]])</f>
        <v>45598404000167</v>
      </c>
      <c r="L6386" t="str">
        <f t="shared" si="100"/>
        <v>455******67</v>
      </c>
    </row>
    <row r="6387" spans="1:12" x14ac:dyDescent="0.25">
      <c r="A6387" t="s">
        <v>11852</v>
      </c>
      <c r="B6387" t="s">
        <v>11853</v>
      </c>
      <c r="C6387" t="s">
        <v>32</v>
      </c>
      <c r="D6387" s="1">
        <v>45340.295763888891</v>
      </c>
      <c r="E6387" s="18" t="s">
        <v>13</v>
      </c>
      <c r="F6387" s="13" t="s">
        <v>16</v>
      </c>
      <c r="G6387" t="s">
        <v>14</v>
      </c>
      <c r="H6387">
        <v>0</v>
      </c>
      <c r="I6387" s="2"/>
      <c r="J6387" s="4">
        <v>0</v>
      </c>
      <c r="K6387" t="str">
        <f>IF((LEN(relatorio_Ananindeua[[#This Row],[CIF/CPF/CNPJ]])=14),relatorio_Ananindeua[[#This Row],[CIF/CPF/CNPJ]],relatorio_Ananindeua[[#This Row],[Coluna2]])</f>
        <v>53950157000144</v>
      </c>
      <c r="L6387" t="str">
        <f t="shared" si="100"/>
        <v>539******44</v>
      </c>
    </row>
    <row r="6388" spans="1:12" x14ac:dyDescent="0.25">
      <c r="A6388" t="s">
        <v>4193</v>
      </c>
      <c r="B6388" t="s">
        <v>4194</v>
      </c>
      <c r="C6388" t="s">
        <v>34</v>
      </c>
      <c r="D6388" s="1">
        <v>45340.295902777776</v>
      </c>
      <c r="E6388" s="18" t="s">
        <v>13</v>
      </c>
      <c r="F6388" s="13" t="s">
        <v>16</v>
      </c>
      <c r="G6388" t="s">
        <v>14</v>
      </c>
      <c r="H6388">
        <v>0</v>
      </c>
      <c r="I6388" s="2"/>
      <c r="J6388" s="4">
        <v>0</v>
      </c>
      <c r="K6388" t="str">
        <f>IF((LEN(relatorio_Ananindeua[[#This Row],[CIF/CPF/CNPJ]])=14),relatorio_Ananindeua[[#This Row],[CIF/CPF/CNPJ]],relatorio_Ananindeua[[#This Row],[Coluna2]])</f>
        <v>36609456000109</v>
      </c>
      <c r="L6388" t="str">
        <f t="shared" si="100"/>
        <v>366******09</v>
      </c>
    </row>
    <row r="6389" spans="1:12" x14ac:dyDescent="0.25">
      <c r="A6389" t="s">
        <v>11858</v>
      </c>
      <c r="B6389" t="s">
        <v>11859</v>
      </c>
      <c r="C6389" t="s">
        <v>32</v>
      </c>
      <c r="D6389" s="1">
        <v>45340.295902777776</v>
      </c>
      <c r="E6389" s="18" t="s">
        <v>13</v>
      </c>
      <c r="F6389" s="13" t="s">
        <v>16</v>
      </c>
      <c r="G6389" t="s">
        <v>14</v>
      </c>
      <c r="H6389">
        <v>0</v>
      </c>
      <c r="I6389" s="2"/>
      <c r="J6389" s="4">
        <v>0</v>
      </c>
      <c r="K6389" t="str">
        <f>IF((LEN(relatorio_Ananindeua[[#This Row],[CIF/CPF/CNPJ]])=14),relatorio_Ananindeua[[#This Row],[CIF/CPF/CNPJ]],relatorio_Ananindeua[[#This Row],[Coluna2]])</f>
        <v>53950849000192</v>
      </c>
      <c r="L6389" t="str">
        <f t="shared" si="100"/>
        <v>539******92</v>
      </c>
    </row>
    <row r="6390" spans="1:12" x14ac:dyDescent="0.25">
      <c r="A6390" t="s">
        <v>11710</v>
      </c>
      <c r="B6390" t="s">
        <v>11711</v>
      </c>
      <c r="C6390" t="s">
        <v>32</v>
      </c>
      <c r="D6390" s="1">
        <v>45340.472094907411</v>
      </c>
      <c r="E6390" s="18" t="s">
        <v>13</v>
      </c>
      <c r="F6390" s="13" t="s">
        <v>16</v>
      </c>
      <c r="G6390" t="s">
        <v>14</v>
      </c>
      <c r="H6390">
        <v>0</v>
      </c>
      <c r="I6390" s="2"/>
      <c r="J6390" s="4">
        <v>0</v>
      </c>
      <c r="K6390" t="str">
        <f>IF((LEN(relatorio_Ananindeua[[#This Row],[CIF/CPF/CNPJ]])=14),relatorio_Ananindeua[[#This Row],[CIF/CPF/CNPJ]],relatorio_Ananindeua[[#This Row],[Coluna2]])</f>
        <v>53901478000159</v>
      </c>
      <c r="L6390" t="str">
        <f t="shared" si="100"/>
        <v>539******59</v>
      </c>
    </row>
    <row r="6391" spans="1:12" x14ac:dyDescent="0.25">
      <c r="A6391" t="s">
        <v>11686</v>
      </c>
      <c r="B6391" t="s">
        <v>11687</v>
      </c>
      <c r="C6391" t="s">
        <v>34</v>
      </c>
      <c r="D6391" s="1">
        <v>45340.937916666669</v>
      </c>
      <c r="E6391" s="18" t="s">
        <v>13</v>
      </c>
      <c r="F6391" s="13" t="s">
        <v>16</v>
      </c>
      <c r="G6391" t="s">
        <v>13496</v>
      </c>
      <c r="H6391">
        <v>0</v>
      </c>
      <c r="I6391" s="2"/>
      <c r="J6391" s="4">
        <v>0</v>
      </c>
      <c r="K6391" t="str">
        <f>IF((LEN(relatorio_Ananindeua[[#This Row],[CIF/CPF/CNPJ]])=14),relatorio_Ananindeua[[#This Row],[CIF/CPF/CNPJ]],relatorio_Ananindeua[[#This Row],[Coluna2]])</f>
        <v>53896028000115</v>
      </c>
      <c r="L6391" t="str">
        <f t="shared" si="100"/>
        <v>538******15</v>
      </c>
    </row>
    <row r="6392" spans="1:12" x14ac:dyDescent="0.25">
      <c r="A6392" t="s">
        <v>6904</v>
      </c>
      <c r="B6392" t="s">
        <v>6905</v>
      </c>
      <c r="C6392" t="s">
        <v>20</v>
      </c>
      <c r="D6392" s="1">
        <v>45341</v>
      </c>
      <c r="E6392" s="18" t="s">
        <v>13</v>
      </c>
      <c r="F6392" s="13" t="s">
        <v>19</v>
      </c>
      <c r="G6392" t="s">
        <v>13496</v>
      </c>
      <c r="H6392">
        <v>0</v>
      </c>
      <c r="I6392" s="2"/>
      <c r="J6392" s="4">
        <v>14</v>
      </c>
      <c r="K6392" t="str">
        <f>IF((LEN(relatorio_Ananindeua[[#This Row],[CIF/CPF/CNPJ]])=14),relatorio_Ananindeua[[#This Row],[CIF/CPF/CNPJ]],relatorio_Ananindeua[[#This Row],[Coluna2]])</f>
        <v>46201083002393</v>
      </c>
      <c r="L6392" t="str">
        <f t="shared" si="100"/>
        <v>462******93</v>
      </c>
    </row>
    <row r="6393" spans="1:12" x14ac:dyDescent="0.25">
      <c r="A6393" t="s">
        <v>13462</v>
      </c>
      <c r="B6393" t="s">
        <v>13463</v>
      </c>
      <c r="C6393" t="s">
        <v>20</v>
      </c>
      <c r="D6393" s="1">
        <v>45341</v>
      </c>
      <c r="E6393" s="18" t="s">
        <v>13</v>
      </c>
      <c r="F6393" s="13" t="s">
        <v>19</v>
      </c>
      <c r="G6393" t="s">
        <v>13496</v>
      </c>
      <c r="H6393">
        <v>0</v>
      </c>
      <c r="I6393" s="2"/>
      <c r="J6393" s="4">
        <v>1.95</v>
      </c>
      <c r="K6393" t="str">
        <f>IF((LEN(relatorio_Ananindeua[[#This Row],[CIF/CPF/CNPJ]])=14),relatorio_Ananindeua[[#This Row],[CIF/CPF/CNPJ]],relatorio_Ananindeua[[#This Row],[Coluna2]])</f>
        <v>58248352002356</v>
      </c>
      <c r="L6393" t="str">
        <f t="shared" si="100"/>
        <v>582******56</v>
      </c>
    </row>
    <row r="6394" spans="1:12" x14ac:dyDescent="0.25">
      <c r="A6394" t="s">
        <v>13467</v>
      </c>
      <c r="B6394" t="s">
        <v>13466</v>
      </c>
      <c r="C6394" t="s">
        <v>21</v>
      </c>
      <c r="D6394" s="1">
        <v>45341</v>
      </c>
      <c r="E6394" s="18" t="s">
        <v>13</v>
      </c>
      <c r="F6394" s="13" t="s">
        <v>19</v>
      </c>
      <c r="G6394" t="s">
        <v>13496</v>
      </c>
      <c r="H6394">
        <v>0</v>
      </c>
      <c r="I6394" s="2"/>
      <c r="J6394" s="4">
        <v>1150.79</v>
      </c>
      <c r="K6394" t="str">
        <f>IF((LEN(relatorio_Ananindeua[[#This Row],[CIF/CPF/CNPJ]])=14),relatorio_Ananindeua[[#This Row],[CIF/CPF/CNPJ]],relatorio_Ananindeua[[#This Row],[Coluna2]])</f>
        <v>60975737005978</v>
      </c>
      <c r="L6394" t="str">
        <f t="shared" si="100"/>
        <v>609******78</v>
      </c>
    </row>
    <row r="6395" spans="1:12" x14ac:dyDescent="0.25">
      <c r="A6395" t="s">
        <v>11876</v>
      </c>
      <c r="B6395" t="s">
        <v>11877</v>
      </c>
      <c r="C6395" t="s">
        <v>32</v>
      </c>
      <c r="D6395" s="1">
        <v>45341.01767361111</v>
      </c>
      <c r="E6395" s="18" t="s">
        <v>13</v>
      </c>
      <c r="F6395" s="13" t="s">
        <v>16</v>
      </c>
      <c r="G6395" t="s">
        <v>14</v>
      </c>
      <c r="H6395">
        <v>0</v>
      </c>
      <c r="I6395" s="2"/>
      <c r="J6395" s="4">
        <v>0</v>
      </c>
      <c r="K6395" t="str">
        <f>IF((LEN(relatorio_Ananindeua[[#This Row],[CIF/CPF/CNPJ]])=14),relatorio_Ananindeua[[#This Row],[CIF/CPF/CNPJ]],relatorio_Ananindeua[[#This Row],[Coluna2]])</f>
        <v>53954198000109</v>
      </c>
      <c r="L6395" t="str">
        <f t="shared" si="100"/>
        <v>539******09</v>
      </c>
    </row>
    <row r="6396" spans="1:12" x14ac:dyDescent="0.25">
      <c r="A6396" t="s">
        <v>11866</v>
      </c>
      <c r="B6396" t="s">
        <v>11867</v>
      </c>
      <c r="C6396" t="s">
        <v>32</v>
      </c>
      <c r="D6396" s="1">
        <v>45341.017696759256</v>
      </c>
      <c r="E6396" s="18" t="s">
        <v>13</v>
      </c>
      <c r="F6396" s="13" t="s">
        <v>16</v>
      </c>
      <c r="G6396" t="s">
        <v>14</v>
      </c>
      <c r="H6396">
        <v>0</v>
      </c>
      <c r="I6396" s="2"/>
      <c r="J6396" s="4">
        <v>0</v>
      </c>
      <c r="K6396" t="str">
        <f>IF((LEN(relatorio_Ananindeua[[#This Row],[CIF/CPF/CNPJ]])=14),relatorio_Ananindeua[[#This Row],[CIF/CPF/CNPJ]],relatorio_Ananindeua[[#This Row],[Coluna2]])</f>
        <v>53951746000147</v>
      </c>
      <c r="L6396" t="str">
        <f t="shared" si="100"/>
        <v>539******47</v>
      </c>
    </row>
    <row r="6397" spans="1:12" x14ac:dyDescent="0.25">
      <c r="A6397" t="s">
        <v>11870</v>
      </c>
      <c r="B6397" t="s">
        <v>11871</v>
      </c>
      <c r="C6397" t="s">
        <v>32</v>
      </c>
      <c r="D6397" s="1">
        <v>45341.017696759256</v>
      </c>
      <c r="E6397" s="18" t="s">
        <v>13</v>
      </c>
      <c r="F6397" s="13" t="s">
        <v>16</v>
      </c>
      <c r="G6397" t="s">
        <v>14</v>
      </c>
      <c r="H6397">
        <v>0</v>
      </c>
      <c r="I6397" s="2"/>
      <c r="J6397" s="4">
        <v>0</v>
      </c>
      <c r="K6397" t="str">
        <f>IF((LEN(relatorio_Ananindeua[[#This Row],[CIF/CPF/CNPJ]])=14),relatorio_Ananindeua[[#This Row],[CIF/CPF/CNPJ]],relatorio_Ananindeua[[#This Row],[Coluna2]])</f>
        <v>53953069000104</v>
      </c>
      <c r="L6397" t="str">
        <f t="shared" si="100"/>
        <v>539******04</v>
      </c>
    </row>
    <row r="6398" spans="1:12" x14ac:dyDescent="0.25">
      <c r="A6398" t="s">
        <v>11862</v>
      </c>
      <c r="B6398" t="s">
        <v>11863</v>
      </c>
      <c r="C6398" t="s">
        <v>32</v>
      </c>
      <c r="D6398" s="1">
        <v>45341.017708333333</v>
      </c>
      <c r="E6398" s="18" t="s">
        <v>13</v>
      </c>
      <c r="F6398" s="13" t="s">
        <v>16</v>
      </c>
      <c r="G6398" t="s">
        <v>14</v>
      </c>
      <c r="H6398">
        <v>0</v>
      </c>
      <c r="I6398" s="2"/>
      <c r="J6398" s="4">
        <v>0</v>
      </c>
      <c r="K6398" t="str">
        <f>IF((LEN(relatorio_Ananindeua[[#This Row],[CIF/CPF/CNPJ]])=14),relatorio_Ananindeua[[#This Row],[CIF/CPF/CNPJ]],relatorio_Ananindeua[[#This Row],[Coluna2]])</f>
        <v>53951537000101</v>
      </c>
      <c r="L6398" t="str">
        <f t="shared" si="100"/>
        <v>539******01</v>
      </c>
    </row>
    <row r="6399" spans="1:12" x14ac:dyDescent="0.25">
      <c r="A6399" t="s">
        <v>11878</v>
      </c>
      <c r="B6399" t="s">
        <v>11879</v>
      </c>
      <c r="C6399" t="s">
        <v>32</v>
      </c>
      <c r="D6399" s="1">
        <v>45341.017731481479</v>
      </c>
      <c r="E6399" s="18" t="s">
        <v>13</v>
      </c>
      <c r="F6399" s="13" t="s">
        <v>16</v>
      </c>
      <c r="G6399" t="s">
        <v>14</v>
      </c>
      <c r="H6399">
        <v>0</v>
      </c>
      <c r="I6399" s="2"/>
      <c r="J6399" s="4">
        <v>0</v>
      </c>
      <c r="K6399" t="str">
        <f>IF((LEN(relatorio_Ananindeua[[#This Row],[CIF/CPF/CNPJ]])=14),relatorio_Ananindeua[[#This Row],[CIF/CPF/CNPJ]],relatorio_Ananindeua[[#This Row],[Coluna2]])</f>
        <v>53954498000198</v>
      </c>
      <c r="L6399" t="str">
        <f t="shared" si="100"/>
        <v>539******98</v>
      </c>
    </row>
    <row r="6400" spans="1:12" x14ac:dyDescent="0.25">
      <c r="A6400" t="s">
        <v>6513</v>
      </c>
      <c r="B6400" t="s">
        <v>6514</v>
      </c>
      <c r="C6400" t="s">
        <v>34</v>
      </c>
      <c r="D6400" s="1">
        <v>45341.017743055556</v>
      </c>
      <c r="E6400" s="18" t="s">
        <v>13</v>
      </c>
      <c r="F6400" s="13" t="s">
        <v>16</v>
      </c>
      <c r="G6400" t="s">
        <v>14</v>
      </c>
      <c r="H6400">
        <v>0</v>
      </c>
      <c r="I6400" s="2"/>
      <c r="J6400" s="4">
        <v>0</v>
      </c>
      <c r="K6400" t="str">
        <f>IF((LEN(relatorio_Ananindeua[[#This Row],[CIF/CPF/CNPJ]])=14),relatorio_Ananindeua[[#This Row],[CIF/CPF/CNPJ]],relatorio_Ananindeua[[#This Row],[Coluna2]])</f>
        <v>45150551000170</v>
      </c>
      <c r="L6400" t="str">
        <f t="shared" si="100"/>
        <v>451******70</v>
      </c>
    </row>
    <row r="6401" spans="1:12" x14ac:dyDescent="0.25">
      <c r="A6401" t="s">
        <v>2690</v>
      </c>
      <c r="B6401" t="s">
        <v>2691</v>
      </c>
      <c r="C6401" t="s">
        <v>34</v>
      </c>
      <c r="D6401" s="1">
        <v>45341.024606481478</v>
      </c>
      <c r="E6401" s="18" t="s">
        <v>13</v>
      </c>
      <c r="F6401" s="13" t="s">
        <v>16</v>
      </c>
      <c r="G6401" t="s">
        <v>14</v>
      </c>
      <c r="H6401">
        <v>0</v>
      </c>
      <c r="I6401" s="2"/>
      <c r="J6401" s="4">
        <v>0</v>
      </c>
      <c r="K6401" t="str">
        <f>IF((LEN(relatorio_Ananindeua[[#This Row],[CIF/CPF/CNPJ]])=14),relatorio_Ananindeua[[#This Row],[CIF/CPF/CNPJ]],relatorio_Ananindeua[[#This Row],[Coluna2]])</f>
        <v>29932372000138</v>
      </c>
      <c r="L6401" t="str">
        <f t="shared" si="100"/>
        <v>299******38</v>
      </c>
    </row>
    <row r="6402" spans="1:12" x14ac:dyDescent="0.25">
      <c r="A6402" t="s">
        <v>11880</v>
      </c>
      <c r="B6402" t="s">
        <v>11881</v>
      </c>
      <c r="C6402" t="s">
        <v>32</v>
      </c>
      <c r="D6402" s="1">
        <v>45341.024606481478</v>
      </c>
      <c r="E6402" s="18" t="s">
        <v>13</v>
      </c>
      <c r="F6402" s="13" t="s">
        <v>16</v>
      </c>
      <c r="G6402" t="s">
        <v>14</v>
      </c>
      <c r="H6402">
        <v>0</v>
      </c>
      <c r="I6402" s="2"/>
      <c r="J6402" s="4">
        <v>0</v>
      </c>
      <c r="K6402" t="str">
        <f>IF((LEN(relatorio_Ananindeua[[#This Row],[CIF/CPF/CNPJ]])=14),relatorio_Ananindeua[[#This Row],[CIF/CPF/CNPJ]],relatorio_Ananindeua[[#This Row],[Coluna2]])</f>
        <v>53954531000180</v>
      </c>
      <c r="L6402" t="str">
        <f t="shared" si="100"/>
        <v>539******80</v>
      </c>
    </row>
    <row r="6403" spans="1:12" x14ac:dyDescent="0.25">
      <c r="A6403" t="s">
        <v>6926</v>
      </c>
      <c r="B6403" t="s">
        <v>6927</v>
      </c>
      <c r="C6403" t="s">
        <v>34</v>
      </c>
      <c r="D6403" s="1">
        <v>45341.024675925924</v>
      </c>
      <c r="E6403" s="18" t="s">
        <v>13</v>
      </c>
      <c r="F6403" s="13" t="s">
        <v>16</v>
      </c>
      <c r="G6403" t="s">
        <v>14</v>
      </c>
      <c r="H6403">
        <v>0</v>
      </c>
      <c r="I6403" s="2"/>
      <c r="J6403" s="4">
        <v>0</v>
      </c>
      <c r="K6403" t="str">
        <f>IF((LEN(relatorio_Ananindeua[[#This Row],[CIF/CPF/CNPJ]])=14),relatorio_Ananindeua[[#This Row],[CIF/CPF/CNPJ]],relatorio_Ananindeua[[#This Row],[Coluna2]])</f>
        <v>46272029000123</v>
      </c>
      <c r="L6403" t="str">
        <f t="shared" si="100"/>
        <v>462******23</v>
      </c>
    </row>
    <row r="6404" spans="1:12" x14ac:dyDescent="0.25">
      <c r="A6404" t="s">
        <v>11874</v>
      </c>
      <c r="B6404" t="s">
        <v>11875</v>
      </c>
      <c r="C6404" t="s">
        <v>32</v>
      </c>
      <c r="D6404" s="1">
        <v>45341.024687500001</v>
      </c>
      <c r="E6404" s="18" t="s">
        <v>13</v>
      </c>
      <c r="F6404" s="13" t="s">
        <v>16</v>
      </c>
      <c r="G6404" t="s">
        <v>14</v>
      </c>
      <c r="H6404">
        <v>0</v>
      </c>
      <c r="I6404" s="2"/>
      <c r="J6404" s="4">
        <v>0</v>
      </c>
      <c r="K6404" t="str">
        <f>IF((LEN(relatorio_Ananindeua[[#This Row],[CIF/CPF/CNPJ]])=14),relatorio_Ananindeua[[#This Row],[CIF/CPF/CNPJ]],relatorio_Ananindeua[[#This Row],[Coluna2]])</f>
        <v>53953671000133</v>
      </c>
      <c r="L6404" t="str">
        <f t="shared" si="100"/>
        <v>539******33</v>
      </c>
    </row>
    <row r="6405" spans="1:12" x14ac:dyDescent="0.25">
      <c r="A6405" t="s">
        <v>5058</v>
      </c>
      <c r="B6405" t="s">
        <v>5059</v>
      </c>
      <c r="C6405" t="s">
        <v>34</v>
      </c>
      <c r="D6405" s="1">
        <v>45341.024733796294</v>
      </c>
      <c r="E6405" s="18" t="s">
        <v>13</v>
      </c>
      <c r="F6405" s="13" t="s">
        <v>16</v>
      </c>
      <c r="G6405" t="s">
        <v>14</v>
      </c>
      <c r="H6405">
        <v>0</v>
      </c>
      <c r="I6405" s="2"/>
      <c r="J6405" s="4">
        <v>0</v>
      </c>
      <c r="K6405" t="str">
        <f>IF((LEN(relatorio_Ananindeua[[#This Row],[CIF/CPF/CNPJ]])=14),relatorio_Ananindeua[[#This Row],[CIF/CPF/CNPJ]],relatorio_Ananindeua[[#This Row],[Coluna2]])</f>
        <v>40496585000105</v>
      </c>
      <c r="L6405" t="str">
        <f t="shared" si="100"/>
        <v>404******05</v>
      </c>
    </row>
    <row r="6406" spans="1:12" x14ac:dyDescent="0.25">
      <c r="A6406" t="s">
        <v>11860</v>
      </c>
      <c r="B6406" t="s">
        <v>11861</v>
      </c>
      <c r="C6406" t="s">
        <v>32</v>
      </c>
      <c r="D6406" s="1">
        <v>45341.031550925924</v>
      </c>
      <c r="E6406" s="18" t="s">
        <v>13</v>
      </c>
      <c r="F6406" s="13" t="s">
        <v>16</v>
      </c>
      <c r="G6406" t="s">
        <v>14</v>
      </c>
      <c r="H6406">
        <v>0</v>
      </c>
      <c r="I6406" s="2"/>
      <c r="J6406" s="4">
        <v>0</v>
      </c>
      <c r="K6406" t="str">
        <f>IF((LEN(relatorio_Ananindeua[[#This Row],[CIF/CPF/CNPJ]])=14),relatorio_Ananindeua[[#This Row],[CIF/CPF/CNPJ]],relatorio_Ananindeua[[#This Row],[Coluna2]])</f>
        <v>53951511000155</v>
      </c>
      <c r="L6406" t="str">
        <f t="shared" si="100"/>
        <v>539******55</v>
      </c>
    </row>
    <row r="6407" spans="1:12" x14ac:dyDescent="0.25">
      <c r="A6407" t="s">
        <v>11872</v>
      </c>
      <c r="B6407" t="s">
        <v>11873</v>
      </c>
      <c r="C6407" t="s">
        <v>32</v>
      </c>
      <c r="D6407" s="1">
        <v>45341.031597222223</v>
      </c>
      <c r="E6407" s="18" t="s">
        <v>13</v>
      </c>
      <c r="F6407" s="13" t="s">
        <v>16</v>
      </c>
      <c r="G6407" t="s">
        <v>14</v>
      </c>
      <c r="H6407">
        <v>0</v>
      </c>
      <c r="I6407" s="2"/>
      <c r="J6407" s="4">
        <v>0</v>
      </c>
      <c r="K6407" t="str">
        <f>IF((LEN(relatorio_Ananindeua[[#This Row],[CIF/CPF/CNPJ]])=14),relatorio_Ananindeua[[#This Row],[CIF/CPF/CNPJ]],relatorio_Ananindeua[[#This Row],[Coluna2]])</f>
        <v>53953090000100</v>
      </c>
      <c r="L6407" t="str">
        <f t="shared" si="100"/>
        <v>539******00</v>
      </c>
    </row>
    <row r="6408" spans="1:12" x14ac:dyDescent="0.25">
      <c r="A6408" t="s">
        <v>11868</v>
      </c>
      <c r="B6408" t="s">
        <v>11869</v>
      </c>
      <c r="C6408" t="s">
        <v>32</v>
      </c>
      <c r="D6408" s="1">
        <v>45341.031608796293</v>
      </c>
      <c r="E6408" s="18" t="s">
        <v>13</v>
      </c>
      <c r="F6408" s="13" t="s">
        <v>16</v>
      </c>
      <c r="G6408" t="s">
        <v>14</v>
      </c>
      <c r="H6408">
        <v>0</v>
      </c>
      <c r="I6408" s="2"/>
      <c r="J6408" s="4">
        <v>0</v>
      </c>
      <c r="K6408" t="str">
        <f>IF((LEN(relatorio_Ananindeua[[#This Row],[CIF/CPF/CNPJ]])=14),relatorio_Ananindeua[[#This Row],[CIF/CPF/CNPJ]],relatorio_Ananindeua[[#This Row],[Coluna2]])</f>
        <v>53952055000168</v>
      </c>
      <c r="L6408" t="str">
        <f t="shared" si="100"/>
        <v>539******68</v>
      </c>
    </row>
    <row r="6409" spans="1:12" x14ac:dyDescent="0.25">
      <c r="A6409" t="s">
        <v>9426</v>
      </c>
      <c r="B6409" t="s">
        <v>9427</v>
      </c>
      <c r="C6409" t="s">
        <v>34</v>
      </c>
      <c r="D6409" s="1">
        <v>45341.03162037037</v>
      </c>
      <c r="E6409" s="18" t="s">
        <v>13</v>
      </c>
      <c r="F6409" s="13" t="s">
        <v>16</v>
      </c>
      <c r="G6409" t="s">
        <v>14</v>
      </c>
      <c r="H6409">
        <v>0</v>
      </c>
      <c r="I6409" s="2"/>
      <c r="J6409" s="4">
        <v>0</v>
      </c>
      <c r="K6409" t="str">
        <f>IF((LEN(relatorio_Ananindeua[[#This Row],[CIF/CPF/CNPJ]])=14),relatorio_Ananindeua[[#This Row],[CIF/CPF/CNPJ]],relatorio_Ananindeua[[#This Row],[Coluna2]])</f>
        <v>51368362000170</v>
      </c>
      <c r="L6409" t="str">
        <f t="shared" si="100"/>
        <v>513******70</v>
      </c>
    </row>
    <row r="6410" spans="1:12" x14ac:dyDescent="0.25">
      <c r="A6410" t="s">
        <v>11864</v>
      </c>
      <c r="B6410" t="s">
        <v>11865</v>
      </c>
      <c r="C6410" t="s">
        <v>32</v>
      </c>
      <c r="D6410" s="1">
        <v>45341.031631944446</v>
      </c>
      <c r="E6410" s="18" t="s">
        <v>13</v>
      </c>
      <c r="F6410" s="13" t="s">
        <v>16</v>
      </c>
      <c r="G6410" t="s">
        <v>14</v>
      </c>
      <c r="H6410">
        <v>0</v>
      </c>
      <c r="I6410" s="2"/>
      <c r="J6410" s="4">
        <v>0</v>
      </c>
      <c r="K6410" t="str">
        <f>IF((LEN(relatorio_Ananindeua[[#This Row],[CIF/CPF/CNPJ]])=14),relatorio_Ananindeua[[#This Row],[CIF/CPF/CNPJ]],relatorio_Ananindeua[[#This Row],[Coluna2]])</f>
        <v>53951674000138</v>
      </c>
      <c r="L6410" t="str">
        <f t="shared" si="100"/>
        <v>539******38</v>
      </c>
    </row>
    <row r="6411" spans="1:12" x14ac:dyDescent="0.25">
      <c r="A6411" t="s">
        <v>11802</v>
      </c>
      <c r="B6411" t="s">
        <v>11803</v>
      </c>
      <c r="C6411" t="s">
        <v>32</v>
      </c>
      <c r="D6411" s="1">
        <v>45341.490671296298</v>
      </c>
      <c r="E6411" s="18" t="s">
        <v>13</v>
      </c>
      <c r="F6411" s="13" t="s">
        <v>16</v>
      </c>
      <c r="G6411" t="s">
        <v>14</v>
      </c>
      <c r="H6411">
        <v>0</v>
      </c>
      <c r="I6411" s="2"/>
      <c r="J6411" s="4">
        <v>0</v>
      </c>
      <c r="K6411" t="str">
        <f>IF((LEN(relatorio_Ananindeua[[#This Row],[CIF/CPF/CNPJ]])=14),relatorio_Ananindeua[[#This Row],[CIF/CPF/CNPJ]],relatorio_Ananindeua[[#This Row],[Coluna2]])</f>
        <v>53932160000135</v>
      </c>
      <c r="L6411" t="str">
        <f t="shared" si="100"/>
        <v>539******35</v>
      </c>
    </row>
    <row r="6412" spans="1:12" x14ac:dyDescent="0.25">
      <c r="A6412" t="s">
        <v>11802</v>
      </c>
      <c r="B6412" t="s">
        <v>11803</v>
      </c>
      <c r="C6412" t="s">
        <v>18</v>
      </c>
      <c r="D6412" s="1">
        <v>45341.559421296297</v>
      </c>
      <c r="E6412" s="18" t="s">
        <v>13</v>
      </c>
      <c r="F6412" s="13" t="s">
        <v>16</v>
      </c>
      <c r="G6412" t="s">
        <v>14</v>
      </c>
      <c r="H6412">
        <v>0</v>
      </c>
      <c r="I6412" s="2"/>
      <c r="J6412" s="4">
        <v>0</v>
      </c>
      <c r="K6412" t="str">
        <f>IF((LEN(relatorio_Ananindeua[[#This Row],[CIF/CPF/CNPJ]])=14),relatorio_Ananindeua[[#This Row],[CIF/CPF/CNPJ]],relatorio_Ananindeua[[#This Row],[Coluna2]])</f>
        <v>53932160000135</v>
      </c>
      <c r="L6412" t="str">
        <f t="shared" si="100"/>
        <v>539******35</v>
      </c>
    </row>
    <row r="6413" spans="1:12" x14ac:dyDescent="0.25">
      <c r="A6413" t="s">
        <v>4023</v>
      </c>
      <c r="B6413" t="s">
        <v>4024</v>
      </c>
      <c r="C6413" t="s">
        <v>17</v>
      </c>
      <c r="D6413" s="1">
        <v>45341.692210648151</v>
      </c>
      <c r="E6413" s="18" t="s">
        <v>11</v>
      </c>
      <c r="F6413" s="13" t="s">
        <v>16</v>
      </c>
      <c r="G6413" t="s">
        <v>14</v>
      </c>
      <c r="H6413">
        <v>0</v>
      </c>
      <c r="I6413" s="2"/>
      <c r="J6413" s="4">
        <v>0</v>
      </c>
      <c r="K6413" t="str">
        <f>IF((LEN(relatorio_Ananindeua[[#This Row],[CIF/CPF/CNPJ]])=14),relatorio_Ananindeua[[#This Row],[CIF/CPF/CNPJ]],relatorio_Ananindeua[[#This Row],[Coluna2]])</f>
        <v>35860384000105</v>
      </c>
      <c r="L6413" t="str">
        <f t="shared" si="100"/>
        <v>358******05</v>
      </c>
    </row>
    <row r="6414" spans="1:12" x14ac:dyDescent="0.25">
      <c r="A6414" t="s">
        <v>66</v>
      </c>
      <c r="B6414" t="s">
        <v>67</v>
      </c>
      <c r="C6414" t="s">
        <v>20</v>
      </c>
      <c r="D6414" s="1">
        <v>45342</v>
      </c>
      <c r="E6414" s="18" t="s">
        <v>13</v>
      </c>
      <c r="F6414" s="13" t="s">
        <v>19</v>
      </c>
      <c r="G6414" t="s">
        <v>13496</v>
      </c>
      <c r="H6414">
        <v>0</v>
      </c>
      <c r="I6414" s="2"/>
      <c r="J6414" s="4">
        <v>25.62</v>
      </c>
      <c r="K6414" t="str">
        <f>IF((LEN(relatorio_Ananindeua[[#This Row],[CIF/CPF/CNPJ]])=14),relatorio_Ananindeua[[#This Row],[CIF/CPF/CNPJ]],relatorio_Ananindeua[[#This Row],[Coluna2]])</f>
        <v>05099585000162</v>
      </c>
      <c r="L6414" t="str">
        <f t="shared" si="100"/>
        <v>050******62</v>
      </c>
    </row>
    <row r="6415" spans="1:12" x14ac:dyDescent="0.25">
      <c r="A6415" t="s">
        <v>6904</v>
      </c>
      <c r="B6415" t="s">
        <v>6905</v>
      </c>
      <c r="C6415" t="s">
        <v>20</v>
      </c>
      <c r="D6415" s="1">
        <v>45342</v>
      </c>
      <c r="E6415" s="18" t="s">
        <v>13</v>
      </c>
      <c r="F6415" s="13" t="s">
        <v>19</v>
      </c>
      <c r="G6415" t="s">
        <v>13496</v>
      </c>
      <c r="H6415">
        <v>0</v>
      </c>
      <c r="I6415" s="2"/>
      <c r="J6415" s="4">
        <v>4.25</v>
      </c>
      <c r="K6415" t="str">
        <f>IF((LEN(relatorio_Ananindeua[[#This Row],[CIF/CPF/CNPJ]])=14),relatorio_Ananindeua[[#This Row],[CIF/CPF/CNPJ]],relatorio_Ananindeua[[#This Row],[Coluna2]])</f>
        <v>46201083002393</v>
      </c>
      <c r="L6415" t="str">
        <f t="shared" si="100"/>
        <v>462******93</v>
      </c>
    </row>
    <row r="6416" spans="1:12" x14ac:dyDescent="0.25">
      <c r="A6416" t="s">
        <v>13467</v>
      </c>
      <c r="B6416" t="s">
        <v>13466</v>
      </c>
      <c r="C6416" t="s">
        <v>21</v>
      </c>
      <c r="D6416" s="1">
        <v>45342</v>
      </c>
      <c r="E6416" s="18" t="s">
        <v>13</v>
      </c>
      <c r="F6416" s="13" t="s">
        <v>19</v>
      </c>
      <c r="G6416" t="s">
        <v>13496</v>
      </c>
      <c r="H6416">
        <v>0</v>
      </c>
      <c r="I6416" s="2"/>
      <c r="J6416" s="4">
        <v>1103.31</v>
      </c>
      <c r="K6416" t="str">
        <f>IF((LEN(relatorio_Ananindeua[[#This Row],[CIF/CPF/CNPJ]])=14),relatorio_Ananindeua[[#This Row],[CIF/CPF/CNPJ]],relatorio_Ananindeua[[#This Row],[Coluna2]])</f>
        <v>60975737005978</v>
      </c>
      <c r="L6416" t="str">
        <f t="shared" si="100"/>
        <v>609******78</v>
      </c>
    </row>
    <row r="6417" spans="1:12" x14ac:dyDescent="0.25">
      <c r="A6417" t="s">
        <v>13468</v>
      </c>
      <c r="B6417" t="s">
        <v>13469</v>
      </c>
      <c r="C6417" t="s">
        <v>20</v>
      </c>
      <c r="D6417" s="1">
        <v>45342</v>
      </c>
      <c r="E6417" s="18" t="s">
        <v>13</v>
      </c>
      <c r="F6417" s="13" t="s">
        <v>19</v>
      </c>
      <c r="G6417" t="s">
        <v>13496</v>
      </c>
      <c r="H6417">
        <v>0</v>
      </c>
      <c r="I6417" s="2"/>
      <c r="J6417" s="4">
        <v>21</v>
      </c>
      <c r="K6417" t="str">
        <f>IF((LEN(relatorio_Ananindeua[[#This Row],[CIF/CPF/CNPJ]])=14),relatorio_Ananindeua[[#This Row],[CIF/CPF/CNPJ]],relatorio_Ananindeua[[#This Row],[Coluna2]])</f>
        <v>61065199001011</v>
      </c>
      <c r="L6417" t="str">
        <f t="shared" si="100"/>
        <v>610******11</v>
      </c>
    </row>
    <row r="6418" spans="1:12" x14ac:dyDescent="0.25">
      <c r="A6418" t="s">
        <v>13479</v>
      </c>
      <c r="B6418" t="s">
        <v>13480</v>
      </c>
      <c r="C6418" t="s">
        <v>20</v>
      </c>
      <c r="D6418" s="1">
        <v>45342</v>
      </c>
      <c r="E6418" s="18" t="s">
        <v>13</v>
      </c>
      <c r="F6418" s="13" t="s">
        <v>19</v>
      </c>
      <c r="G6418" t="s">
        <v>13496</v>
      </c>
      <c r="H6418">
        <v>0</v>
      </c>
      <c r="I6418" s="2"/>
      <c r="J6418" s="4">
        <v>208.65</v>
      </c>
      <c r="K6418" t="str">
        <f>IF((LEN(relatorio_Ananindeua[[#This Row],[CIF/CPF/CNPJ]])=14),relatorio_Ananindeua[[#This Row],[CIF/CPF/CNPJ]],relatorio_Ananindeua[[#This Row],[Coluna2]])</f>
        <v>83342162000305</v>
      </c>
      <c r="L6418" t="str">
        <f t="shared" ref="L6418:L6481" si="101">_xlfn.CONCAT(LEFT(A6418,3),REPT("*",6),RIGHT(A6418,2))</f>
        <v>833******05</v>
      </c>
    </row>
    <row r="6419" spans="1:12" x14ac:dyDescent="0.25">
      <c r="A6419" t="s">
        <v>11888</v>
      </c>
      <c r="B6419" t="s">
        <v>11889</v>
      </c>
      <c r="C6419" t="s">
        <v>32</v>
      </c>
      <c r="D6419" s="1">
        <v>45342.024675925924</v>
      </c>
      <c r="E6419" s="18" t="s">
        <v>13</v>
      </c>
      <c r="F6419" s="13" t="s">
        <v>16</v>
      </c>
      <c r="G6419" t="s">
        <v>14</v>
      </c>
      <c r="H6419">
        <v>0</v>
      </c>
      <c r="I6419" s="2"/>
      <c r="J6419" s="4">
        <v>0</v>
      </c>
      <c r="K6419" t="str">
        <f>IF((LEN(relatorio_Ananindeua[[#This Row],[CIF/CPF/CNPJ]])=14),relatorio_Ananindeua[[#This Row],[CIF/CPF/CNPJ]],relatorio_Ananindeua[[#This Row],[Coluna2]])</f>
        <v>53959113000185</v>
      </c>
      <c r="L6419" t="str">
        <f t="shared" si="101"/>
        <v>539******85</v>
      </c>
    </row>
    <row r="6420" spans="1:12" x14ac:dyDescent="0.25">
      <c r="A6420" t="s">
        <v>11920</v>
      </c>
      <c r="B6420" t="s">
        <v>11921</v>
      </c>
      <c r="C6420" t="s">
        <v>32</v>
      </c>
      <c r="D6420" s="1">
        <v>45342.024675925924</v>
      </c>
      <c r="E6420" s="18" t="s">
        <v>13</v>
      </c>
      <c r="F6420" s="13" t="s">
        <v>16</v>
      </c>
      <c r="G6420" t="s">
        <v>14</v>
      </c>
      <c r="H6420">
        <v>0</v>
      </c>
      <c r="I6420" s="2"/>
      <c r="J6420" s="4">
        <v>0</v>
      </c>
      <c r="K6420" t="str">
        <f>IF((LEN(relatorio_Ananindeua[[#This Row],[CIF/CPF/CNPJ]])=14),relatorio_Ananindeua[[#This Row],[CIF/CPF/CNPJ]],relatorio_Ananindeua[[#This Row],[Coluna2]])</f>
        <v>53970840000143</v>
      </c>
      <c r="L6420" t="str">
        <f t="shared" si="101"/>
        <v>539******43</v>
      </c>
    </row>
    <row r="6421" spans="1:12" x14ac:dyDescent="0.25">
      <c r="A6421" t="s">
        <v>11906</v>
      </c>
      <c r="B6421" t="s">
        <v>11907</v>
      </c>
      <c r="C6421" t="s">
        <v>32</v>
      </c>
      <c r="D6421" s="1">
        <v>45342.024687500001</v>
      </c>
      <c r="E6421" s="18" t="s">
        <v>13</v>
      </c>
      <c r="F6421" s="13" t="s">
        <v>16</v>
      </c>
      <c r="G6421" t="s">
        <v>14</v>
      </c>
      <c r="H6421">
        <v>0</v>
      </c>
      <c r="I6421" s="2"/>
      <c r="J6421" s="4">
        <v>0</v>
      </c>
      <c r="K6421" t="str">
        <f>IF((LEN(relatorio_Ananindeua[[#This Row],[CIF/CPF/CNPJ]])=14),relatorio_Ananindeua[[#This Row],[CIF/CPF/CNPJ]],relatorio_Ananindeua[[#This Row],[Coluna2]])</f>
        <v>53966895000180</v>
      </c>
      <c r="L6421" t="str">
        <f t="shared" si="101"/>
        <v>539******80</v>
      </c>
    </row>
    <row r="6422" spans="1:12" x14ac:dyDescent="0.25">
      <c r="A6422" t="s">
        <v>11900</v>
      </c>
      <c r="B6422" t="s">
        <v>11901</v>
      </c>
      <c r="C6422" t="s">
        <v>32</v>
      </c>
      <c r="D6422" s="1">
        <v>45342.031469907408</v>
      </c>
      <c r="E6422" s="18" t="s">
        <v>13</v>
      </c>
      <c r="F6422" s="13" t="s">
        <v>16</v>
      </c>
      <c r="G6422" t="s">
        <v>14</v>
      </c>
      <c r="H6422">
        <v>0</v>
      </c>
      <c r="I6422" s="2"/>
      <c r="J6422" s="4">
        <v>0</v>
      </c>
      <c r="K6422" t="str">
        <f>IF((LEN(relatorio_Ananindeua[[#This Row],[CIF/CPF/CNPJ]])=14),relatorio_Ananindeua[[#This Row],[CIF/CPF/CNPJ]],relatorio_Ananindeua[[#This Row],[Coluna2]])</f>
        <v>53965864000104</v>
      </c>
      <c r="L6422" t="str">
        <f t="shared" si="101"/>
        <v>539******04</v>
      </c>
    </row>
    <row r="6423" spans="1:12" x14ac:dyDescent="0.25">
      <c r="A6423" t="s">
        <v>742</v>
      </c>
      <c r="B6423" t="s">
        <v>743</v>
      </c>
      <c r="C6423" t="s">
        <v>34</v>
      </c>
      <c r="D6423" s="1">
        <v>45342.031504629631</v>
      </c>
      <c r="E6423" s="18" t="s">
        <v>13</v>
      </c>
      <c r="F6423" s="13" t="s">
        <v>16</v>
      </c>
      <c r="G6423" t="s">
        <v>14</v>
      </c>
      <c r="H6423">
        <v>0</v>
      </c>
      <c r="I6423" s="2"/>
      <c r="J6423" s="4">
        <v>0</v>
      </c>
      <c r="K6423" t="str">
        <f>IF((LEN(relatorio_Ananindeua[[#This Row],[CIF/CPF/CNPJ]])=14),relatorio_Ananindeua[[#This Row],[CIF/CPF/CNPJ]],relatorio_Ananindeua[[#This Row],[Coluna2]])</f>
        <v>15407102000101</v>
      </c>
      <c r="L6423" t="str">
        <f t="shared" si="101"/>
        <v>154******01</v>
      </c>
    </row>
    <row r="6424" spans="1:12" x14ac:dyDescent="0.25">
      <c r="A6424" t="s">
        <v>11914</v>
      </c>
      <c r="B6424" t="s">
        <v>11915</v>
      </c>
      <c r="C6424" t="s">
        <v>32</v>
      </c>
      <c r="D6424" s="1">
        <v>45342.0315162037</v>
      </c>
      <c r="E6424" s="18" t="s">
        <v>13</v>
      </c>
      <c r="F6424" s="13" t="s">
        <v>16</v>
      </c>
      <c r="G6424" t="s">
        <v>14</v>
      </c>
      <c r="H6424">
        <v>0</v>
      </c>
      <c r="I6424" s="2"/>
      <c r="J6424" s="4">
        <v>0</v>
      </c>
      <c r="K6424" t="str">
        <f>IF((LEN(relatorio_Ananindeua[[#This Row],[CIF/CPF/CNPJ]])=14),relatorio_Ananindeua[[#This Row],[CIF/CPF/CNPJ]],relatorio_Ananindeua[[#This Row],[Coluna2]])</f>
        <v>53969047000124</v>
      </c>
      <c r="L6424" t="str">
        <f t="shared" si="101"/>
        <v>539******24</v>
      </c>
    </row>
    <row r="6425" spans="1:12" x14ac:dyDescent="0.25">
      <c r="A6425" t="s">
        <v>11886</v>
      </c>
      <c r="B6425" t="s">
        <v>11887</v>
      </c>
      <c r="C6425" t="s">
        <v>32</v>
      </c>
      <c r="D6425" s="1">
        <v>45342.038506944446</v>
      </c>
      <c r="E6425" s="18" t="s">
        <v>13</v>
      </c>
      <c r="F6425" s="13" t="s">
        <v>16</v>
      </c>
      <c r="G6425" t="s">
        <v>14</v>
      </c>
      <c r="H6425">
        <v>0</v>
      </c>
      <c r="I6425" s="2"/>
      <c r="J6425" s="4">
        <v>0</v>
      </c>
      <c r="K6425" t="str">
        <f>IF((LEN(relatorio_Ananindeua[[#This Row],[CIF/CPF/CNPJ]])=14),relatorio_Ananindeua[[#This Row],[CIF/CPF/CNPJ]],relatorio_Ananindeua[[#This Row],[Coluna2]])</f>
        <v>53957517000130</v>
      </c>
      <c r="L6425" t="str">
        <f t="shared" si="101"/>
        <v>539******30</v>
      </c>
    </row>
    <row r="6426" spans="1:12" x14ac:dyDescent="0.25">
      <c r="A6426" t="s">
        <v>11928</v>
      </c>
      <c r="B6426" t="s">
        <v>11929</v>
      </c>
      <c r="C6426" t="s">
        <v>32</v>
      </c>
      <c r="D6426" s="1">
        <v>45342.052291666667</v>
      </c>
      <c r="E6426" s="18" t="s">
        <v>13</v>
      </c>
      <c r="F6426" s="13" t="s">
        <v>16</v>
      </c>
      <c r="G6426" t="s">
        <v>14</v>
      </c>
      <c r="H6426">
        <v>0</v>
      </c>
      <c r="I6426" s="2"/>
      <c r="J6426" s="4">
        <v>0</v>
      </c>
      <c r="K6426" t="str">
        <f>IF((LEN(relatorio_Ananindeua[[#This Row],[CIF/CPF/CNPJ]])=14),relatorio_Ananindeua[[#This Row],[CIF/CPF/CNPJ]],relatorio_Ananindeua[[#This Row],[Coluna2]])</f>
        <v>53973804000133</v>
      </c>
      <c r="L6426" t="str">
        <f t="shared" si="101"/>
        <v>539******33</v>
      </c>
    </row>
    <row r="6427" spans="1:12" x14ac:dyDescent="0.25">
      <c r="A6427" t="s">
        <v>1879</v>
      </c>
      <c r="B6427" t="s">
        <v>1880</v>
      </c>
      <c r="C6427" t="s">
        <v>34</v>
      </c>
      <c r="D6427" s="1">
        <v>45342.052303240744</v>
      </c>
      <c r="E6427" s="18" t="s">
        <v>13</v>
      </c>
      <c r="F6427" s="13" t="s">
        <v>16</v>
      </c>
      <c r="G6427" t="s">
        <v>14</v>
      </c>
      <c r="H6427">
        <v>0</v>
      </c>
      <c r="I6427" s="2"/>
      <c r="J6427" s="4">
        <v>0</v>
      </c>
      <c r="K6427" t="str">
        <f>IF((LEN(relatorio_Ananindeua[[#This Row],[CIF/CPF/CNPJ]])=14),relatorio_Ananindeua[[#This Row],[CIF/CPF/CNPJ]],relatorio_Ananindeua[[#This Row],[Coluna2]])</f>
        <v>24936476000105</v>
      </c>
      <c r="L6427" t="str">
        <f t="shared" si="101"/>
        <v>249******05</v>
      </c>
    </row>
    <row r="6428" spans="1:12" x14ac:dyDescent="0.25">
      <c r="A6428" t="s">
        <v>11924</v>
      </c>
      <c r="B6428" t="s">
        <v>11925</v>
      </c>
      <c r="C6428" t="s">
        <v>32</v>
      </c>
      <c r="D6428" s="1">
        <v>45342.052546296298</v>
      </c>
      <c r="E6428" s="18" t="s">
        <v>13</v>
      </c>
      <c r="F6428" s="13" t="s">
        <v>16</v>
      </c>
      <c r="G6428" t="s">
        <v>14</v>
      </c>
      <c r="H6428">
        <v>0</v>
      </c>
      <c r="I6428" s="2"/>
      <c r="J6428" s="4">
        <v>0</v>
      </c>
      <c r="K6428" t="str">
        <f>IF((LEN(relatorio_Ananindeua[[#This Row],[CIF/CPF/CNPJ]])=14),relatorio_Ananindeua[[#This Row],[CIF/CPF/CNPJ]],relatorio_Ananindeua[[#This Row],[Coluna2]])</f>
        <v>53973153000181</v>
      </c>
      <c r="L6428" t="str">
        <f t="shared" si="101"/>
        <v>539******81</v>
      </c>
    </row>
    <row r="6429" spans="1:12" x14ac:dyDescent="0.25">
      <c r="A6429" t="s">
        <v>11910</v>
      </c>
      <c r="B6429" t="s">
        <v>11911</v>
      </c>
      <c r="C6429" t="s">
        <v>32</v>
      </c>
      <c r="D6429" s="1">
        <v>45342.059247685182</v>
      </c>
      <c r="E6429" s="18" t="s">
        <v>13</v>
      </c>
      <c r="F6429" s="13" t="s">
        <v>16</v>
      </c>
      <c r="G6429" t="s">
        <v>14</v>
      </c>
      <c r="H6429">
        <v>0</v>
      </c>
      <c r="I6429" s="2"/>
      <c r="J6429" s="4">
        <v>0</v>
      </c>
      <c r="K6429" t="str">
        <f>IF((LEN(relatorio_Ananindeua[[#This Row],[CIF/CPF/CNPJ]])=14),relatorio_Ananindeua[[#This Row],[CIF/CPF/CNPJ]],relatorio_Ananindeua[[#This Row],[Coluna2]])</f>
        <v>53967458000180</v>
      </c>
      <c r="L6429" t="str">
        <f t="shared" si="101"/>
        <v>539******80</v>
      </c>
    </row>
    <row r="6430" spans="1:12" x14ac:dyDescent="0.25">
      <c r="A6430" t="s">
        <v>6812</v>
      </c>
      <c r="B6430" t="s">
        <v>6813</v>
      </c>
      <c r="C6430" t="s">
        <v>34</v>
      </c>
      <c r="D6430" s="1">
        <v>45342.059282407405</v>
      </c>
      <c r="E6430" s="18" t="s">
        <v>13</v>
      </c>
      <c r="F6430" s="13" t="s">
        <v>16</v>
      </c>
      <c r="G6430" t="s">
        <v>14</v>
      </c>
      <c r="H6430">
        <v>0</v>
      </c>
      <c r="I6430" s="2"/>
      <c r="J6430" s="4">
        <v>0</v>
      </c>
      <c r="K6430" t="str">
        <f>IF((LEN(relatorio_Ananindeua[[#This Row],[CIF/CPF/CNPJ]])=14),relatorio_Ananindeua[[#This Row],[CIF/CPF/CNPJ]],relatorio_Ananindeua[[#This Row],[Coluna2]])</f>
        <v>45973873000119</v>
      </c>
      <c r="L6430" t="str">
        <f t="shared" si="101"/>
        <v>459******19</v>
      </c>
    </row>
    <row r="6431" spans="1:12" x14ac:dyDescent="0.25">
      <c r="A6431" t="s">
        <v>6990</v>
      </c>
      <c r="B6431" t="s">
        <v>6991</v>
      </c>
      <c r="C6431" t="s">
        <v>34</v>
      </c>
      <c r="D6431" s="1">
        <v>45342.059328703705</v>
      </c>
      <c r="E6431" s="18" t="s">
        <v>13</v>
      </c>
      <c r="F6431" s="13" t="s">
        <v>16</v>
      </c>
      <c r="G6431" t="s">
        <v>14</v>
      </c>
      <c r="H6431">
        <v>0</v>
      </c>
      <c r="I6431" s="2"/>
      <c r="J6431" s="4">
        <v>0</v>
      </c>
      <c r="K6431" t="str">
        <f>IF((LEN(relatorio_Ananindeua[[#This Row],[CIF/CPF/CNPJ]])=14),relatorio_Ananindeua[[#This Row],[CIF/CPF/CNPJ]],relatorio_Ananindeua[[#This Row],[Coluna2]])</f>
        <v>46403018000135</v>
      </c>
      <c r="L6431" t="str">
        <f t="shared" si="101"/>
        <v>464******35</v>
      </c>
    </row>
    <row r="6432" spans="1:12" x14ac:dyDescent="0.25">
      <c r="A6432" t="s">
        <v>11926</v>
      </c>
      <c r="B6432" t="s">
        <v>11927</v>
      </c>
      <c r="C6432" t="s">
        <v>32</v>
      </c>
      <c r="D6432" s="1">
        <v>45342.059351851851</v>
      </c>
      <c r="E6432" s="18" t="s">
        <v>13</v>
      </c>
      <c r="F6432" s="13" t="s">
        <v>16</v>
      </c>
      <c r="G6432" t="s">
        <v>14</v>
      </c>
      <c r="H6432">
        <v>0</v>
      </c>
      <c r="I6432" s="2"/>
      <c r="J6432" s="4">
        <v>0</v>
      </c>
      <c r="K6432" t="str">
        <f>IF((LEN(relatorio_Ananindeua[[#This Row],[CIF/CPF/CNPJ]])=14),relatorio_Ananindeua[[#This Row],[CIF/CPF/CNPJ]],relatorio_Ananindeua[[#This Row],[Coluna2]])</f>
        <v>53973802000144</v>
      </c>
      <c r="L6432" t="str">
        <f t="shared" si="101"/>
        <v>539******44</v>
      </c>
    </row>
    <row r="6433" spans="1:12" x14ac:dyDescent="0.25">
      <c r="A6433" t="s">
        <v>11884</v>
      </c>
      <c r="B6433" t="s">
        <v>11885</v>
      </c>
      <c r="C6433" t="s">
        <v>32</v>
      </c>
      <c r="D6433" s="1">
        <v>45342.066168981481</v>
      </c>
      <c r="E6433" s="18" t="s">
        <v>13</v>
      </c>
      <c r="F6433" s="13" t="s">
        <v>16</v>
      </c>
      <c r="G6433" t="s">
        <v>14</v>
      </c>
      <c r="H6433">
        <v>0</v>
      </c>
      <c r="I6433" s="2"/>
      <c r="J6433" s="4">
        <v>0</v>
      </c>
      <c r="K6433" t="str">
        <f>IF((LEN(relatorio_Ananindeua[[#This Row],[CIF/CPF/CNPJ]])=14),relatorio_Ananindeua[[#This Row],[CIF/CPF/CNPJ]],relatorio_Ananindeua[[#This Row],[Coluna2]])</f>
        <v>53955606000147</v>
      </c>
      <c r="L6433" t="str">
        <f t="shared" si="101"/>
        <v>539******47</v>
      </c>
    </row>
    <row r="6434" spans="1:12" x14ac:dyDescent="0.25">
      <c r="A6434" t="s">
        <v>5090</v>
      </c>
      <c r="B6434" t="s">
        <v>5091</v>
      </c>
      <c r="C6434" t="s">
        <v>34</v>
      </c>
      <c r="D6434" s="1">
        <v>45342.066284722219</v>
      </c>
      <c r="E6434" s="18" t="s">
        <v>13</v>
      </c>
      <c r="F6434" s="13" t="s">
        <v>16</v>
      </c>
      <c r="G6434" t="s">
        <v>14</v>
      </c>
      <c r="H6434">
        <v>0</v>
      </c>
      <c r="I6434" s="2"/>
      <c r="J6434" s="4">
        <v>0</v>
      </c>
      <c r="K6434" t="str">
        <f>IF((LEN(relatorio_Ananindeua[[#This Row],[CIF/CPF/CNPJ]])=14),relatorio_Ananindeua[[#This Row],[CIF/CPF/CNPJ]],relatorio_Ananindeua[[#This Row],[Coluna2]])</f>
        <v>40602670000100</v>
      </c>
      <c r="L6434" t="str">
        <f t="shared" si="101"/>
        <v>406******00</v>
      </c>
    </row>
    <row r="6435" spans="1:12" x14ac:dyDescent="0.25">
      <c r="A6435" t="s">
        <v>11896</v>
      </c>
      <c r="B6435" t="s">
        <v>11897</v>
      </c>
      <c r="C6435" t="s">
        <v>32</v>
      </c>
      <c r="D6435" s="1">
        <v>45342.073125000003</v>
      </c>
      <c r="E6435" s="18" t="s">
        <v>13</v>
      </c>
      <c r="F6435" s="13" t="s">
        <v>16</v>
      </c>
      <c r="G6435" t="s">
        <v>14</v>
      </c>
      <c r="H6435">
        <v>0</v>
      </c>
      <c r="I6435" s="2"/>
      <c r="J6435" s="4">
        <v>0</v>
      </c>
      <c r="K6435" t="str">
        <f>IF((LEN(relatorio_Ananindeua[[#This Row],[CIF/CPF/CNPJ]])=14),relatorio_Ananindeua[[#This Row],[CIF/CPF/CNPJ]],relatorio_Ananindeua[[#This Row],[Coluna2]])</f>
        <v>53962574000107</v>
      </c>
      <c r="L6435" t="str">
        <f t="shared" si="101"/>
        <v>539******07</v>
      </c>
    </row>
    <row r="6436" spans="1:12" x14ac:dyDescent="0.25">
      <c r="A6436" t="s">
        <v>11890</v>
      </c>
      <c r="B6436" t="s">
        <v>11891</v>
      </c>
      <c r="C6436" t="s">
        <v>32</v>
      </c>
      <c r="D6436" s="1">
        <v>45342.073344907411</v>
      </c>
      <c r="E6436" s="18" t="s">
        <v>13</v>
      </c>
      <c r="F6436" s="13" t="s">
        <v>16</v>
      </c>
      <c r="G6436" t="s">
        <v>14</v>
      </c>
      <c r="H6436">
        <v>0</v>
      </c>
      <c r="I6436" s="2"/>
      <c r="J6436" s="4">
        <v>0</v>
      </c>
      <c r="K6436" t="str">
        <f>IF((LEN(relatorio_Ananindeua[[#This Row],[CIF/CPF/CNPJ]])=14),relatorio_Ananindeua[[#This Row],[CIF/CPF/CNPJ]],relatorio_Ananindeua[[#This Row],[Coluna2]])</f>
        <v>53959611000128</v>
      </c>
      <c r="L6436" t="str">
        <f t="shared" si="101"/>
        <v>539******28</v>
      </c>
    </row>
    <row r="6437" spans="1:12" x14ac:dyDescent="0.25">
      <c r="A6437" t="s">
        <v>11918</v>
      </c>
      <c r="B6437" t="s">
        <v>11919</v>
      </c>
      <c r="C6437" t="s">
        <v>32</v>
      </c>
      <c r="D6437" s="1">
        <v>45342.087060185186</v>
      </c>
      <c r="E6437" s="18" t="s">
        <v>13</v>
      </c>
      <c r="F6437" s="13" t="s">
        <v>16</v>
      </c>
      <c r="G6437" t="s">
        <v>14</v>
      </c>
      <c r="H6437">
        <v>0</v>
      </c>
      <c r="I6437" s="2"/>
      <c r="J6437" s="4">
        <v>0</v>
      </c>
      <c r="K6437" t="str">
        <f>IF((LEN(relatorio_Ananindeua[[#This Row],[CIF/CPF/CNPJ]])=14),relatorio_Ananindeua[[#This Row],[CIF/CPF/CNPJ]],relatorio_Ananindeua[[#This Row],[Coluna2]])</f>
        <v>53969881000110</v>
      </c>
      <c r="L6437" t="str">
        <f t="shared" si="101"/>
        <v>539******10</v>
      </c>
    </row>
    <row r="6438" spans="1:12" x14ac:dyDescent="0.25">
      <c r="A6438" t="s">
        <v>11908</v>
      </c>
      <c r="B6438" t="s">
        <v>11909</v>
      </c>
      <c r="C6438" t="s">
        <v>32</v>
      </c>
      <c r="D6438" s="1">
        <v>45342.087164351855</v>
      </c>
      <c r="E6438" s="18" t="s">
        <v>13</v>
      </c>
      <c r="F6438" s="13" t="s">
        <v>16</v>
      </c>
      <c r="G6438" t="s">
        <v>14</v>
      </c>
      <c r="H6438">
        <v>0</v>
      </c>
      <c r="I6438" s="2"/>
      <c r="J6438" s="4">
        <v>0</v>
      </c>
      <c r="K6438" t="str">
        <f>IF((LEN(relatorio_Ananindeua[[#This Row],[CIF/CPF/CNPJ]])=14),relatorio_Ananindeua[[#This Row],[CIF/CPF/CNPJ]],relatorio_Ananindeua[[#This Row],[Coluna2]])</f>
        <v>53967248000192</v>
      </c>
      <c r="L6438" t="str">
        <f t="shared" si="101"/>
        <v>539******92</v>
      </c>
    </row>
    <row r="6439" spans="1:12" x14ac:dyDescent="0.25">
      <c r="A6439" t="s">
        <v>9114</v>
      </c>
      <c r="B6439" t="s">
        <v>9115</v>
      </c>
      <c r="C6439" t="s">
        <v>34</v>
      </c>
      <c r="D6439" s="1">
        <v>45342.093958333331</v>
      </c>
      <c r="E6439" s="18" t="s">
        <v>13</v>
      </c>
      <c r="F6439" s="13" t="s">
        <v>16</v>
      </c>
      <c r="G6439" t="s">
        <v>14</v>
      </c>
      <c r="H6439">
        <v>0</v>
      </c>
      <c r="I6439" s="2"/>
      <c r="J6439" s="4">
        <v>0</v>
      </c>
      <c r="K6439" t="str">
        <f>IF((LEN(relatorio_Ananindeua[[#This Row],[CIF/CPF/CNPJ]])=14),relatorio_Ananindeua[[#This Row],[CIF/CPF/CNPJ]],relatorio_Ananindeua[[#This Row],[Coluna2]])</f>
        <v>50828085000179</v>
      </c>
      <c r="L6439" t="str">
        <f t="shared" si="101"/>
        <v>508******79</v>
      </c>
    </row>
    <row r="6440" spans="1:12" x14ac:dyDescent="0.25">
      <c r="A6440" t="s">
        <v>11892</v>
      </c>
      <c r="B6440" t="s">
        <v>11893</v>
      </c>
      <c r="C6440" t="s">
        <v>32</v>
      </c>
      <c r="D6440" s="1">
        <v>45342.093969907408</v>
      </c>
      <c r="E6440" s="18" t="s">
        <v>13</v>
      </c>
      <c r="F6440" s="13" t="s">
        <v>16</v>
      </c>
      <c r="G6440" t="s">
        <v>14</v>
      </c>
      <c r="H6440">
        <v>0</v>
      </c>
      <c r="I6440" s="2"/>
      <c r="J6440" s="4">
        <v>0</v>
      </c>
      <c r="K6440" t="str">
        <f>IF((LEN(relatorio_Ananindeua[[#This Row],[CIF/CPF/CNPJ]])=14),relatorio_Ananindeua[[#This Row],[CIF/CPF/CNPJ]],relatorio_Ananindeua[[#This Row],[Coluna2]])</f>
        <v>53961724000168</v>
      </c>
      <c r="L6440" t="str">
        <f t="shared" si="101"/>
        <v>539******68</v>
      </c>
    </row>
    <row r="6441" spans="1:12" x14ac:dyDescent="0.25">
      <c r="A6441" t="s">
        <v>11898</v>
      </c>
      <c r="B6441" t="s">
        <v>11899</v>
      </c>
      <c r="C6441" t="s">
        <v>32</v>
      </c>
      <c r="D6441" s="1">
        <v>45342.093969907408</v>
      </c>
      <c r="E6441" s="18" t="s">
        <v>13</v>
      </c>
      <c r="F6441" s="13" t="s">
        <v>16</v>
      </c>
      <c r="G6441" t="s">
        <v>14</v>
      </c>
      <c r="H6441">
        <v>0</v>
      </c>
      <c r="I6441" s="2"/>
      <c r="J6441" s="4">
        <v>0</v>
      </c>
      <c r="K6441" t="str">
        <f>IF((LEN(relatorio_Ananindeua[[#This Row],[CIF/CPF/CNPJ]])=14),relatorio_Ananindeua[[#This Row],[CIF/CPF/CNPJ]],relatorio_Ananindeua[[#This Row],[Coluna2]])</f>
        <v>53965435000137</v>
      </c>
      <c r="L6441" t="str">
        <f t="shared" si="101"/>
        <v>539******37</v>
      </c>
    </row>
    <row r="6442" spans="1:12" x14ac:dyDescent="0.25">
      <c r="A6442" t="s">
        <v>1056</v>
      </c>
      <c r="B6442" t="s">
        <v>1057</v>
      </c>
      <c r="C6442" t="s">
        <v>34</v>
      </c>
      <c r="D6442" s="1">
        <v>45342.093981481485</v>
      </c>
      <c r="E6442" s="18" t="s">
        <v>13</v>
      </c>
      <c r="F6442" s="13" t="s">
        <v>16</v>
      </c>
      <c r="G6442" t="s">
        <v>14</v>
      </c>
      <c r="H6442">
        <v>0</v>
      </c>
      <c r="I6442" s="2"/>
      <c r="J6442" s="4">
        <v>0</v>
      </c>
      <c r="K6442" t="str">
        <f>IF((LEN(relatorio_Ananindeua[[#This Row],[CIF/CPF/CNPJ]])=14),relatorio_Ananindeua[[#This Row],[CIF/CPF/CNPJ]],relatorio_Ananindeua[[#This Row],[Coluna2]])</f>
        <v>18140363000198</v>
      </c>
      <c r="L6442" t="str">
        <f t="shared" si="101"/>
        <v>181******98</v>
      </c>
    </row>
    <row r="6443" spans="1:12" x14ac:dyDescent="0.25">
      <c r="A6443" t="s">
        <v>8340</v>
      </c>
      <c r="B6443" t="s">
        <v>8341</v>
      </c>
      <c r="C6443" t="s">
        <v>34</v>
      </c>
      <c r="D6443" s="1">
        <v>45342.100937499999</v>
      </c>
      <c r="E6443" s="18" t="s">
        <v>13</v>
      </c>
      <c r="F6443" s="13" t="s">
        <v>16</v>
      </c>
      <c r="G6443" t="s">
        <v>14</v>
      </c>
      <c r="H6443">
        <v>0</v>
      </c>
      <c r="I6443" s="2"/>
      <c r="J6443" s="4">
        <v>0</v>
      </c>
      <c r="K6443" t="str">
        <f>IF((LEN(relatorio_Ananindeua[[#This Row],[CIF/CPF/CNPJ]])=14),relatorio_Ananindeua[[#This Row],[CIF/CPF/CNPJ]],relatorio_Ananindeua[[#This Row],[Coluna2]])</f>
        <v>49637573000110</v>
      </c>
      <c r="L6443" t="str">
        <f t="shared" si="101"/>
        <v>496******10</v>
      </c>
    </row>
    <row r="6444" spans="1:12" x14ac:dyDescent="0.25">
      <c r="A6444" t="s">
        <v>11902</v>
      </c>
      <c r="B6444" t="s">
        <v>11903</v>
      </c>
      <c r="C6444" t="s">
        <v>32</v>
      </c>
      <c r="D6444" s="1">
        <v>45342.100949074076</v>
      </c>
      <c r="E6444" s="18" t="s">
        <v>13</v>
      </c>
      <c r="F6444" s="13" t="s">
        <v>16</v>
      </c>
      <c r="G6444" t="s">
        <v>14</v>
      </c>
      <c r="H6444">
        <v>0</v>
      </c>
      <c r="I6444" s="2"/>
      <c r="J6444" s="4">
        <v>0</v>
      </c>
      <c r="K6444" t="str">
        <f>IF((LEN(relatorio_Ananindeua[[#This Row],[CIF/CPF/CNPJ]])=14),relatorio_Ananindeua[[#This Row],[CIF/CPF/CNPJ]],relatorio_Ananindeua[[#This Row],[Coluna2]])</f>
        <v>53966244000190</v>
      </c>
      <c r="L6444" t="str">
        <f t="shared" si="101"/>
        <v>539******90</v>
      </c>
    </row>
    <row r="6445" spans="1:12" x14ac:dyDescent="0.25">
      <c r="A6445" t="s">
        <v>11904</v>
      </c>
      <c r="B6445" t="s">
        <v>11905</v>
      </c>
      <c r="C6445" t="s">
        <v>32</v>
      </c>
      <c r="D6445" s="1">
        <v>45342.295335648145</v>
      </c>
      <c r="E6445" s="18" t="s">
        <v>13</v>
      </c>
      <c r="F6445" s="13" t="s">
        <v>16</v>
      </c>
      <c r="G6445" t="s">
        <v>14</v>
      </c>
      <c r="H6445">
        <v>0</v>
      </c>
      <c r="I6445" s="2"/>
      <c r="J6445" s="4">
        <v>0</v>
      </c>
      <c r="K6445" t="str">
        <f>IF((LEN(relatorio_Ananindeua[[#This Row],[CIF/CPF/CNPJ]])=14),relatorio_Ananindeua[[#This Row],[CIF/CPF/CNPJ]],relatorio_Ananindeua[[#This Row],[Coluna2]])</f>
        <v>53966774000138</v>
      </c>
      <c r="L6445" t="str">
        <f t="shared" si="101"/>
        <v>539******38</v>
      </c>
    </row>
    <row r="6446" spans="1:12" x14ac:dyDescent="0.25">
      <c r="A6446" t="s">
        <v>11882</v>
      </c>
      <c r="B6446" t="s">
        <v>11883</v>
      </c>
      <c r="C6446" t="s">
        <v>32</v>
      </c>
      <c r="D6446" s="1">
        <v>45342.295486111114</v>
      </c>
      <c r="E6446" s="18" t="s">
        <v>13</v>
      </c>
      <c r="F6446" s="13" t="s">
        <v>16</v>
      </c>
      <c r="G6446" t="s">
        <v>14</v>
      </c>
      <c r="H6446">
        <v>0</v>
      </c>
      <c r="I6446" s="2"/>
      <c r="J6446" s="4">
        <v>0</v>
      </c>
      <c r="K6446" t="str">
        <f>IF((LEN(relatorio_Ananindeua[[#This Row],[CIF/CPF/CNPJ]])=14),relatorio_Ananindeua[[#This Row],[CIF/CPF/CNPJ]],relatorio_Ananindeua[[#This Row],[Coluna2]])</f>
        <v>53955504000121</v>
      </c>
      <c r="L6446" t="str">
        <f t="shared" si="101"/>
        <v>539******21</v>
      </c>
    </row>
    <row r="6447" spans="1:12" x14ac:dyDescent="0.25">
      <c r="A6447" t="s">
        <v>11916</v>
      </c>
      <c r="B6447" t="s">
        <v>11917</v>
      </c>
      <c r="C6447" t="s">
        <v>32</v>
      </c>
      <c r="D6447" s="1">
        <v>45342.302314814813</v>
      </c>
      <c r="E6447" s="18" t="s">
        <v>13</v>
      </c>
      <c r="F6447" s="13" t="s">
        <v>16</v>
      </c>
      <c r="G6447" t="s">
        <v>14</v>
      </c>
      <c r="H6447">
        <v>0</v>
      </c>
      <c r="I6447" s="2"/>
      <c r="J6447" s="4">
        <v>0</v>
      </c>
      <c r="K6447" t="str">
        <f>IF((LEN(relatorio_Ananindeua[[#This Row],[CIF/CPF/CNPJ]])=14),relatorio_Ananindeua[[#This Row],[CIF/CPF/CNPJ]],relatorio_Ananindeua[[#This Row],[Coluna2]])</f>
        <v>53969376000175</v>
      </c>
      <c r="L6447" t="str">
        <f t="shared" si="101"/>
        <v>539******75</v>
      </c>
    </row>
    <row r="6448" spans="1:12" x14ac:dyDescent="0.25">
      <c r="A6448" t="s">
        <v>11656</v>
      </c>
      <c r="B6448" t="s">
        <v>11657</v>
      </c>
      <c r="C6448" t="s">
        <v>34</v>
      </c>
      <c r="D6448" s="1">
        <v>45342.302349537036</v>
      </c>
      <c r="E6448" s="18" t="s">
        <v>13</v>
      </c>
      <c r="F6448" s="13" t="s">
        <v>16</v>
      </c>
      <c r="G6448" t="s">
        <v>14</v>
      </c>
      <c r="H6448">
        <v>0</v>
      </c>
      <c r="I6448" s="2"/>
      <c r="J6448" s="4">
        <v>0</v>
      </c>
      <c r="K6448" t="str">
        <f>IF((LEN(relatorio_Ananindeua[[#This Row],[CIF/CPF/CNPJ]])=14),relatorio_Ananindeua[[#This Row],[CIF/CPF/CNPJ]],relatorio_Ananindeua[[#This Row],[Coluna2]])</f>
        <v>53889899000101</v>
      </c>
      <c r="L6448" t="str">
        <f t="shared" si="101"/>
        <v>538******01</v>
      </c>
    </row>
    <row r="6449" spans="1:12" x14ac:dyDescent="0.25">
      <c r="A6449" t="s">
        <v>11912</v>
      </c>
      <c r="B6449" t="s">
        <v>11913</v>
      </c>
      <c r="C6449" t="s">
        <v>32</v>
      </c>
      <c r="D6449" s="1">
        <v>45342.302361111113</v>
      </c>
      <c r="E6449" s="18" t="s">
        <v>13</v>
      </c>
      <c r="F6449" s="13" t="s">
        <v>16</v>
      </c>
      <c r="G6449" t="s">
        <v>14</v>
      </c>
      <c r="H6449">
        <v>0</v>
      </c>
      <c r="I6449" s="2"/>
      <c r="J6449" s="4">
        <v>0</v>
      </c>
      <c r="K6449" t="str">
        <f>IF((LEN(relatorio_Ananindeua[[#This Row],[CIF/CPF/CNPJ]])=14),relatorio_Ananindeua[[#This Row],[CIF/CPF/CNPJ]],relatorio_Ananindeua[[#This Row],[Coluna2]])</f>
        <v>53968664000105</v>
      </c>
      <c r="L6449" t="str">
        <f t="shared" si="101"/>
        <v>539******05</v>
      </c>
    </row>
    <row r="6450" spans="1:12" x14ac:dyDescent="0.25">
      <c r="A6450" t="s">
        <v>9575</v>
      </c>
      <c r="B6450" t="s">
        <v>9576</v>
      </c>
      <c r="C6450" t="s">
        <v>34</v>
      </c>
      <c r="D6450" s="1">
        <v>45342.316250000003</v>
      </c>
      <c r="E6450" s="18" t="s">
        <v>13</v>
      </c>
      <c r="F6450" s="13" t="s">
        <v>16</v>
      </c>
      <c r="G6450" t="s">
        <v>14</v>
      </c>
      <c r="H6450">
        <v>0</v>
      </c>
      <c r="I6450" s="2"/>
      <c r="J6450" s="4">
        <v>0</v>
      </c>
      <c r="K6450" t="str">
        <f>IF((LEN(relatorio_Ananindeua[[#This Row],[CIF/CPF/CNPJ]])=14),relatorio_Ananindeua[[#This Row],[CIF/CPF/CNPJ]],relatorio_Ananindeua[[#This Row],[Coluna2]])</f>
        <v>51712058000107</v>
      </c>
      <c r="L6450" t="str">
        <f t="shared" si="101"/>
        <v>517******07</v>
      </c>
    </row>
    <row r="6451" spans="1:12" x14ac:dyDescent="0.25">
      <c r="A6451" t="s">
        <v>9246</v>
      </c>
      <c r="B6451" t="s">
        <v>9247</v>
      </c>
      <c r="C6451" t="s">
        <v>17</v>
      </c>
      <c r="D6451" s="1">
        <v>45342.426238425927</v>
      </c>
      <c r="E6451" s="18" t="s">
        <v>11</v>
      </c>
      <c r="F6451" s="13" t="s">
        <v>16</v>
      </c>
      <c r="G6451" t="s">
        <v>14</v>
      </c>
      <c r="H6451">
        <v>0</v>
      </c>
      <c r="I6451" s="2"/>
      <c r="J6451" s="4">
        <v>0</v>
      </c>
      <c r="K6451" t="str">
        <f>IF((LEN(relatorio_Ananindeua[[#This Row],[CIF/CPF/CNPJ]])=14),relatorio_Ananindeua[[#This Row],[CIF/CPF/CNPJ]],relatorio_Ananindeua[[#This Row],[Coluna2]])</f>
        <v>51055714000138</v>
      </c>
      <c r="L6451" t="str">
        <f t="shared" si="101"/>
        <v>510******38</v>
      </c>
    </row>
    <row r="6452" spans="1:12" x14ac:dyDescent="0.25">
      <c r="A6452" t="s">
        <v>2937</v>
      </c>
      <c r="B6452" t="s">
        <v>2938</v>
      </c>
      <c r="C6452" t="s">
        <v>18</v>
      </c>
      <c r="D6452" s="1">
        <v>45342.456979166665</v>
      </c>
      <c r="E6452" s="18" t="s">
        <v>13</v>
      </c>
      <c r="F6452" s="13" t="s">
        <v>16</v>
      </c>
      <c r="G6452" t="s">
        <v>14</v>
      </c>
      <c r="H6452">
        <v>0</v>
      </c>
      <c r="I6452" s="2"/>
      <c r="J6452" s="4">
        <v>0</v>
      </c>
      <c r="K6452" t="str">
        <f>IF((LEN(relatorio_Ananindeua[[#This Row],[CIF/CPF/CNPJ]])=14),relatorio_Ananindeua[[#This Row],[CIF/CPF/CNPJ]],relatorio_Ananindeua[[#This Row],[Coluna2]])</f>
        <v>31022504000136</v>
      </c>
      <c r="L6452" t="str">
        <f t="shared" si="101"/>
        <v>310******36</v>
      </c>
    </row>
    <row r="6453" spans="1:12" x14ac:dyDescent="0.25">
      <c r="A6453" t="s">
        <v>9452</v>
      </c>
      <c r="B6453" t="s">
        <v>9453</v>
      </c>
      <c r="C6453" t="s">
        <v>37</v>
      </c>
      <c r="D6453" s="1">
        <v>45342.460925925923</v>
      </c>
      <c r="E6453" s="18" t="s">
        <v>11</v>
      </c>
      <c r="F6453" s="13" t="s">
        <v>16</v>
      </c>
      <c r="G6453" t="s">
        <v>13496</v>
      </c>
      <c r="H6453">
        <v>0</v>
      </c>
      <c r="I6453" s="2"/>
      <c r="J6453" s="4">
        <v>61.16</v>
      </c>
      <c r="K6453" t="str">
        <f>IF((LEN(relatorio_Ananindeua[[#This Row],[CIF/CPF/CNPJ]])=14),relatorio_Ananindeua[[#This Row],[CIF/CPF/CNPJ]],relatorio_Ananindeua[[#This Row],[Coluna2]])</f>
        <v>51413496000166</v>
      </c>
      <c r="L6453" t="str">
        <f t="shared" si="101"/>
        <v>514******66</v>
      </c>
    </row>
    <row r="6454" spans="1:12" x14ac:dyDescent="0.25">
      <c r="A6454" t="s">
        <v>4916</v>
      </c>
      <c r="B6454" t="s">
        <v>4917</v>
      </c>
      <c r="C6454" t="s">
        <v>17</v>
      </c>
      <c r="D6454" s="1">
        <v>45342.616018518522</v>
      </c>
      <c r="E6454" s="18" t="s">
        <v>11</v>
      </c>
      <c r="F6454" s="13" t="s">
        <v>16</v>
      </c>
      <c r="G6454" t="s">
        <v>14</v>
      </c>
      <c r="H6454">
        <v>0</v>
      </c>
      <c r="I6454" s="2"/>
      <c r="J6454" s="4">
        <v>0</v>
      </c>
      <c r="K6454" t="str">
        <f>IF((LEN(relatorio_Ananindeua[[#This Row],[CIF/CPF/CNPJ]])=14),relatorio_Ananindeua[[#This Row],[CIF/CPF/CNPJ]],relatorio_Ananindeua[[#This Row],[Coluna2]])</f>
        <v>39966699000184</v>
      </c>
      <c r="L6454" t="str">
        <f t="shared" si="101"/>
        <v>399******84</v>
      </c>
    </row>
    <row r="6455" spans="1:12" x14ac:dyDescent="0.25">
      <c r="A6455" t="s">
        <v>855</v>
      </c>
      <c r="B6455" t="s">
        <v>856</v>
      </c>
      <c r="C6455" t="s">
        <v>20</v>
      </c>
      <c r="D6455" s="1">
        <v>45343</v>
      </c>
      <c r="E6455" s="18" t="s">
        <v>13</v>
      </c>
      <c r="F6455" s="13" t="s">
        <v>19</v>
      </c>
      <c r="G6455" t="s">
        <v>13496</v>
      </c>
      <c r="H6455">
        <v>0</v>
      </c>
      <c r="I6455" s="2"/>
      <c r="J6455" s="4">
        <v>58.55</v>
      </c>
      <c r="K6455" t="str">
        <f>IF((LEN(relatorio_Ananindeua[[#This Row],[CIF/CPF/CNPJ]])=14),relatorio_Ananindeua[[#This Row],[CIF/CPF/CNPJ]],relatorio_Ananindeua[[#This Row],[Coluna2]])</f>
        <v>16619378000701</v>
      </c>
      <c r="L6455" t="str">
        <f t="shared" si="101"/>
        <v>166******01</v>
      </c>
    </row>
    <row r="6456" spans="1:12" x14ac:dyDescent="0.25">
      <c r="A6456" t="s">
        <v>6904</v>
      </c>
      <c r="B6456" t="s">
        <v>6905</v>
      </c>
      <c r="C6456" t="s">
        <v>20</v>
      </c>
      <c r="D6456" s="1">
        <v>45343</v>
      </c>
      <c r="E6456" s="18" t="s">
        <v>13</v>
      </c>
      <c r="F6456" s="13" t="s">
        <v>19</v>
      </c>
      <c r="G6456" t="s">
        <v>13496</v>
      </c>
      <c r="H6456">
        <v>0</v>
      </c>
      <c r="I6456" s="2"/>
      <c r="J6456" s="4">
        <v>32</v>
      </c>
      <c r="K6456" t="str">
        <f>IF((LEN(relatorio_Ananindeua[[#This Row],[CIF/CPF/CNPJ]])=14),relatorio_Ananindeua[[#This Row],[CIF/CPF/CNPJ]],relatorio_Ananindeua[[#This Row],[Coluna2]])</f>
        <v>46201083002393</v>
      </c>
      <c r="L6456" t="str">
        <f t="shared" si="101"/>
        <v>462******93</v>
      </c>
    </row>
    <row r="6457" spans="1:12" x14ac:dyDescent="0.25">
      <c r="A6457" t="s">
        <v>13467</v>
      </c>
      <c r="B6457" t="s">
        <v>13466</v>
      </c>
      <c r="C6457" t="s">
        <v>21</v>
      </c>
      <c r="D6457" s="1">
        <v>45343</v>
      </c>
      <c r="E6457" s="18" t="s">
        <v>13</v>
      </c>
      <c r="F6457" s="13" t="s">
        <v>19</v>
      </c>
      <c r="G6457" t="s">
        <v>13496</v>
      </c>
      <c r="H6457">
        <v>0</v>
      </c>
      <c r="I6457" s="2"/>
      <c r="J6457" s="4">
        <v>1534.35</v>
      </c>
      <c r="K6457" t="str">
        <f>IF((LEN(relatorio_Ananindeua[[#This Row],[CIF/CPF/CNPJ]])=14),relatorio_Ananindeua[[#This Row],[CIF/CPF/CNPJ]],relatorio_Ananindeua[[#This Row],[Coluna2]])</f>
        <v>60975737005978</v>
      </c>
      <c r="L6457" t="str">
        <f t="shared" si="101"/>
        <v>609******78</v>
      </c>
    </row>
    <row r="6458" spans="1:12" x14ac:dyDescent="0.25">
      <c r="A6458" t="s">
        <v>13475</v>
      </c>
      <c r="B6458" t="s">
        <v>13476</v>
      </c>
      <c r="C6458" t="s">
        <v>20</v>
      </c>
      <c r="D6458" s="1">
        <v>45343</v>
      </c>
      <c r="E6458" s="18" t="s">
        <v>13</v>
      </c>
      <c r="F6458" s="13" t="s">
        <v>19</v>
      </c>
      <c r="G6458" t="s">
        <v>13496</v>
      </c>
      <c r="H6458">
        <v>0</v>
      </c>
      <c r="I6458" s="2"/>
      <c r="J6458" s="4">
        <v>1.74</v>
      </c>
      <c r="K6458" t="str">
        <f>IF((LEN(relatorio_Ananindeua[[#This Row],[CIF/CPF/CNPJ]])=14),relatorio_Ananindeua[[#This Row],[CIF/CPF/CNPJ]],relatorio_Ananindeua[[#This Row],[Coluna2]])</f>
        <v>83316729000107</v>
      </c>
      <c r="L6458" t="str">
        <f t="shared" si="101"/>
        <v>833******07</v>
      </c>
    </row>
    <row r="6459" spans="1:12" x14ac:dyDescent="0.25">
      <c r="A6459" t="s">
        <v>1857</v>
      </c>
      <c r="B6459" t="s">
        <v>1858</v>
      </c>
      <c r="C6459" t="s">
        <v>34</v>
      </c>
      <c r="D6459" s="1">
        <v>45343.017604166664</v>
      </c>
      <c r="E6459" s="18" t="s">
        <v>13</v>
      </c>
      <c r="F6459" s="13" t="s">
        <v>16</v>
      </c>
      <c r="G6459" t="s">
        <v>14</v>
      </c>
      <c r="H6459">
        <v>0</v>
      </c>
      <c r="I6459" s="2"/>
      <c r="J6459" s="4">
        <v>0</v>
      </c>
      <c r="K6459" t="str">
        <f>IF((LEN(relatorio_Ananindeua[[#This Row],[CIF/CPF/CNPJ]])=14),relatorio_Ananindeua[[#This Row],[CIF/CPF/CNPJ]],relatorio_Ananindeua[[#This Row],[Coluna2]])</f>
        <v>24831535000172</v>
      </c>
      <c r="L6459" t="str">
        <f t="shared" si="101"/>
        <v>248******72</v>
      </c>
    </row>
    <row r="6460" spans="1:12" x14ac:dyDescent="0.25">
      <c r="A6460" t="s">
        <v>11972</v>
      </c>
      <c r="B6460" t="s">
        <v>11973</v>
      </c>
      <c r="C6460" t="s">
        <v>32</v>
      </c>
      <c r="D6460" s="1">
        <v>45343.017627314817</v>
      </c>
      <c r="E6460" s="18" t="s">
        <v>13</v>
      </c>
      <c r="F6460" s="13" t="s">
        <v>16</v>
      </c>
      <c r="G6460" t="s">
        <v>14</v>
      </c>
      <c r="H6460">
        <v>0</v>
      </c>
      <c r="I6460" s="2"/>
      <c r="J6460" s="4">
        <v>0</v>
      </c>
      <c r="K6460" t="str">
        <f>IF((LEN(relatorio_Ananindeua[[#This Row],[CIF/CPF/CNPJ]])=14),relatorio_Ananindeua[[#This Row],[CIF/CPF/CNPJ]],relatorio_Ananindeua[[#This Row],[Coluna2]])</f>
        <v>53987349000125</v>
      </c>
      <c r="L6460" t="str">
        <f t="shared" si="101"/>
        <v>539******25</v>
      </c>
    </row>
    <row r="6461" spans="1:12" x14ac:dyDescent="0.25">
      <c r="A6461" t="s">
        <v>11974</v>
      </c>
      <c r="B6461" t="s">
        <v>11975</v>
      </c>
      <c r="C6461" t="s">
        <v>32</v>
      </c>
      <c r="D6461" s="1">
        <v>45343.017638888887</v>
      </c>
      <c r="E6461" s="18" t="s">
        <v>13</v>
      </c>
      <c r="F6461" s="13" t="s">
        <v>16</v>
      </c>
      <c r="G6461" t="s">
        <v>14</v>
      </c>
      <c r="H6461">
        <v>0</v>
      </c>
      <c r="I6461" s="2"/>
      <c r="J6461" s="4">
        <v>0</v>
      </c>
      <c r="K6461" t="str">
        <f>IF((LEN(relatorio_Ananindeua[[#This Row],[CIF/CPF/CNPJ]])=14),relatorio_Ananindeua[[#This Row],[CIF/CPF/CNPJ]],relatorio_Ananindeua[[#This Row],[Coluna2]])</f>
        <v>53987516000138</v>
      </c>
      <c r="L6461" t="str">
        <f t="shared" si="101"/>
        <v>539******38</v>
      </c>
    </row>
    <row r="6462" spans="1:12" x14ac:dyDescent="0.25">
      <c r="A6462" t="s">
        <v>11984</v>
      </c>
      <c r="B6462" t="s">
        <v>11985</v>
      </c>
      <c r="C6462" t="s">
        <v>32</v>
      </c>
      <c r="D6462" s="1">
        <v>45343.024525462963</v>
      </c>
      <c r="E6462" s="18" t="s">
        <v>13</v>
      </c>
      <c r="F6462" s="13" t="s">
        <v>16</v>
      </c>
      <c r="G6462" t="s">
        <v>14</v>
      </c>
      <c r="H6462">
        <v>0</v>
      </c>
      <c r="I6462" s="2"/>
      <c r="J6462" s="4">
        <v>0</v>
      </c>
      <c r="K6462" t="str">
        <f>IF((LEN(relatorio_Ananindeua[[#This Row],[CIF/CPF/CNPJ]])=14),relatorio_Ananindeua[[#This Row],[CIF/CPF/CNPJ]],relatorio_Ananindeua[[#This Row],[Coluna2]])</f>
        <v>53991017000114</v>
      </c>
      <c r="L6462" t="str">
        <f t="shared" si="101"/>
        <v>539******14</v>
      </c>
    </row>
    <row r="6463" spans="1:12" x14ac:dyDescent="0.25">
      <c r="A6463" t="s">
        <v>6513</v>
      </c>
      <c r="B6463" t="s">
        <v>6514</v>
      </c>
      <c r="C6463" t="s">
        <v>34</v>
      </c>
      <c r="D6463" s="1">
        <v>45343.024537037039</v>
      </c>
      <c r="E6463" s="18" t="s">
        <v>13</v>
      </c>
      <c r="F6463" s="13" t="s">
        <v>16</v>
      </c>
      <c r="G6463" t="s">
        <v>14</v>
      </c>
      <c r="H6463">
        <v>0</v>
      </c>
      <c r="I6463" s="2"/>
      <c r="J6463" s="4">
        <v>0</v>
      </c>
      <c r="K6463" t="str">
        <f>IF((LEN(relatorio_Ananindeua[[#This Row],[CIF/CPF/CNPJ]])=14),relatorio_Ananindeua[[#This Row],[CIF/CPF/CNPJ]],relatorio_Ananindeua[[#This Row],[Coluna2]])</f>
        <v>45150551000170</v>
      </c>
      <c r="L6463" t="str">
        <f t="shared" si="101"/>
        <v>451******70</v>
      </c>
    </row>
    <row r="6464" spans="1:12" x14ac:dyDescent="0.25">
      <c r="A6464" t="s">
        <v>1482</v>
      </c>
      <c r="B6464" t="s">
        <v>1483</v>
      </c>
      <c r="C6464" t="s">
        <v>34</v>
      </c>
      <c r="D6464" s="1">
        <v>45343.024571759262</v>
      </c>
      <c r="E6464" s="18" t="s">
        <v>13</v>
      </c>
      <c r="F6464" s="13" t="s">
        <v>16</v>
      </c>
      <c r="G6464" t="s">
        <v>14</v>
      </c>
      <c r="H6464">
        <v>0</v>
      </c>
      <c r="I6464" s="2"/>
      <c r="J6464" s="4">
        <v>0</v>
      </c>
      <c r="K6464" t="str">
        <f>IF((LEN(relatorio_Ananindeua[[#This Row],[CIF/CPF/CNPJ]])=14),relatorio_Ananindeua[[#This Row],[CIF/CPF/CNPJ]],relatorio_Ananindeua[[#This Row],[Coluna2]])</f>
        <v>21947329000134</v>
      </c>
      <c r="L6464" t="str">
        <f t="shared" si="101"/>
        <v>219******34</v>
      </c>
    </row>
    <row r="6465" spans="1:12" x14ac:dyDescent="0.25">
      <c r="A6465" t="s">
        <v>11962</v>
      </c>
      <c r="B6465" t="s">
        <v>11963</v>
      </c>
      <c r="C6465" t="s">
        <v>32</v>
      </c>
      <c r="D6465" s="1">
        <v>45343.038449074076</v>
      </c>
      <c r="E6465" s="18" t="s">
        <v>13</v>
      </c>
      <c r="F6465" s="13" t="s">
        <v>16</v>
      </c>
      <c r="G6465" t="s">
        <v>14</v>
      </c>
      <c r="H6465">
        <v>0</v>
      </c>
      <c r="I6465" s="2"/>
      <c r="J6465" s="4">
        <v>0</v>
      </c>
      <c r="K6465" t="str">
        <f>IF((LEN(relatorio_Ananindeua[[#This Row],[CIF/CPF/CNPJ]])=14),relatorio_Ananindeua[[#This Row],[CIF/CPF/CNPJ]],relatorio_Ananindeua[[#This Row],[Coluna2]])</f>
        <v>53984737000152</v>
      </c>
      <c r="L6465" t="str">
        <f t="shared" si="101"/>
        <v>539******52</v>
      </c>
    </row>
    <row r="6466" spans="1:12" x14ac:dyDescent="0.25">
      <c r="A6466" t="s">
        <v>9412</v>
      </c>
      <c r="B6466" t="s">
        <v>9413</v>
      </c>
      <c r="C6466" t="s">
        <v>34</v>
      </c>
      <c r="D6466" s="1">
        <v>45343.038460648146</v>
      </c>
      <c r="E6466" s="18" t="s">
        <v>13</v>
      </c>
      <c r="F6466" s="13" t="s">
        <v>16</v>
      </c>
      <c r="G6466" t="s">
        <v>14</v>
      </c>
      <c r="H6466">
        <v>0</v>
      </c>
      <c r="I6466" s="2"/>
      <c r="J6466" s="4">
        <v>0</v>
      </c>
      <c r="K6466" t="str">
        <f>IF((LEN(relatorio_Ananindeua[[#This Row],[CIF/CPF/CNPJ]])=14),relatorio_Ananindeua[[#This Row],[CIF/CPF/CNPJ]],relatorio_Ananindeua[[#This Row],[Coluna2]])</f>
        <v>51343534000151</v>
      </c>
      <c r="L6466" t="str">
        <f t="shared" si="101"/>
        <v>513******51</v>
      </c>
    </row>
    <row r="6467" spans="1:12" x14ac:dyDescent="0.25">
      <c r="A6467" t="s">
        <v>11964</v>
      </c>
      <c r="B6467" t="s">
        <v>11965</v>
      </c>
      <c r="C6467" t="s">
        <v>32</v>
      </c>
      <c r="D6467" s="1">
        <v>45343.038599537038</v>
      </c>
      <c r="E6467" s="18" t="s">
        <v>13</v>
      </c>
      <c r="F6467" s="13" t="s">
        <v>16</v>
      </c>
      <c r="G6467" t="s">
        <v>14</v>
      </c>
      <c r="H6467">
        <v>0</v>
      </c>
      <c r="I6467" s="2"/>
      <c r="J6467" s="4">
        <v>0</v>
      </c>
      <c r="K6467" t="str">
        <f>IF((LEN(relatorio_Ananindeua[[#This Row],[CIF/CPF/CNPJ]])=14),relatorio_Ananindeua[[#This Row],[CIF/CPF/CNPJ]],relatorio_Ananindeua[[#This Row],[Coluna2]])</f>
        <v>53985341000120</v>
      </c>
      <c r="L6467" t="str">
        <f t="shared" si="101"/>
        <v>539******20</v>
      </c>
    </row>
    <row r="6468" spans="1:12" x14ac:dyDescent="0.25">
      <c r="A6468" t="s">
        <v>11976</v>
      </c>
      <c r="B6468" t="s">
        <v>11977</v>
      </c>
      <c r="C6468" t="s">
        <v>32</v>
      </c>
      <c r="D6468" s="1">
        <v>45343.045428240737</v>
      </c>
      <c r="E6468" s="18" t="s">
        <v>13</v>
      </c>
      <c r="F6468" s="13" t="s">
        <v>16</v>
      </c>
      <c r="G6468" t="s">
        <v>14</v>
      </c>
      <c r="H6468">
        <v>0</v>
      </c>
      <c r="I6468" s="2"/>
      <c r="J6468" s="4">
        <v>0</v>
      </c>
      <c r="K6468" t="str">
        <f>IF((LEN(relatorio_Ananindeua[[#This Row],[CIF/CPF/CNPJ]])=14),relatorio_Ananindeua[[#This Row],[CIF/CPF/CNPJ]],relatorio_Ananindeua[[#This Row],[Coluna2]])</f>
        <v>53988502000139</v>
      </c>
      <c r="L6468" t="str">
        <f t="shared" si="101"/>
        <v>539******39</v>
      </c>
    </row>
    <row r="6469" spans="1:12" x14ac:dyDescent="0.25">
      <c r="A6469" t="s">
        <v>11966</v>
      </c>
      <c r="B6469" t="s">
        <v>11967</v>
      </c>
      <c r="C6469" t="s">
        <v>32</v>
      </c>
      <c r="D6469" s="1">
        <v>45343.045439814814</v>
      </c>
      <c r="E6469" s="18" t="s">
        <v>13</v>
      </c>
      <c r="F6469" s="13" t="s">
        <v>16</v>
      </c>
      <c r="G6469" t="s">
        <v>14</v>
      </c>
      <c r="H6469">
        <v>0</v>
      </c>
      <c r="I6469" s="2"/>
      <c r="J6469" s="4">
        <v>0</v>
      </c>
      <c r="K6469" t="str">
        <f>IF((LEN(relatorio_Ananindeua[[#This Row],[CIF/CPF/CNPJ]])=14),relatorio_Ananindeua[[#This Row],[CIF/CPF/CNPJ]],relatorio_Ananindeua[[#This Row],[Coluna2]])</f>
        <v>53985625000116</v>
      </c>
      <c r="L6469" t="str">
        <f t="shared" si="101"/>
        <v>539******16</v>
      </c>
    </row>
    <row r="6470" spans="1:12" x14ac:dyDescent="0.25">
      <c r="A6470" t="s">
        <v>11968</v>
      </c>
      <c r="B6470" t="s">
        <v>11969</v>
      </c>
      <c r="C6470" t="s">
        <v>32</v>
      </c>
      <c r="D6470" s="1">
        <v>45343.045439814814</v>
      </c>
      <c r="E6470" s="18" t="s">
        <v>13</v>
      </c>
      <c r="F6470" s="13" t="s">
        <v>16</v>
      </c>
      <c r="G6470" t="s">
        <v>14</v>
      </c>
      <c r="H6470">
        <v>0</v>
      </c>
      <c r="I6470" s="2"/>
      <c r="J6470" s="4">
        <v>0</v>
      </c>
      <c r="K6470" t="str">
        <f>IF((LEN(relatorio_Ananindeua[[#This Row],[CIF/CPF/CNPJ]])=14),relatorio_Ananindeua[[#This Row],[CIF/CPF/CNPJ]],relatorio_Ananindeua[[#This Row],[Coluna2]])</f>
        <v>53985787000154</v>
      </c>
      <c r="L6470" t="str">
        <f t="shared" si="101"/>
        <v>539******54</v>
      </c>
    </row>
    <row r="6471" spans="1:12" x14ac:dyDescent="0.25">
      <c r="A6471" t="s">
        <v>1169</v>
      </c>
      <c r="B6471" t="s">
        <v>1170</v>
      </c>
      <c r="C6471" t="s">
        <v>34</v>
      </c>
      <c r="D6471" s="1">
        <v>45343.045451388891</v>
      </c>
      <c r="E6471" s="18" t="s">
        <v>13</v>
      </c>
      <c r="F6471" s="13" t="s">
        <v>16</v>
      </c>
      <c r="G6471" t="s">
        <v>14</v>
      </c>
      <c r="H6471">
        <v>0</v>
      </c>
      <c r="I6471" s="2"/>
      <c r="J6471" s="4">
        <v>0</v>
      </c>
      <c r="K6471" t="str">
        <f>IF((LEN(relatorio_Ananindeua[[#This Row],[CIF/CPF/CNPJ]])=14),relatorio_Ananindeua[[#This Row],[CIF/CPF/CNPJ]],relatorio_Ananindeua[[#This Row],[Coluna2]])</f>
        <v>19296685000193</v>
      </c>
      <c r="L6471" t="str">
        <f t="shared" si="101"/>
        <v>192******93</v>
      </c>
    </row>
    <row r="6472" spans="1:12" x14ac:dyDescent="0.25">
      <c r="A6472" t="s">
        <v>11948</v>
      </c>
      <c r="B6472" t="s">
        <v>11949</v>
      </c>
      <c r="C6472" t="s">
        <v>32</v>
      </c>
      <c r="D6472" s="1">
        <v>45343.073171296295</v>
      </c>
      <c r="E6472" s="18" t="s">
        <v>13</v>
      </c>
      <c r="F6472" s="13" t="s">
        <v>16</v>
      </c>
      <c r="G6472" t="s">
        <v>14</v>
      </c>
      <c r="H6472">
        <v>0</v>
      </c>
      <c r="I6472" s="2"/>
      <c r="J6472" s="4">
        <v>0</v>
      </c>
      <c r="K6472" t="str">
        <f>IF((LEN(relatorio_Ananindeua[[#This Row],[CIF/CPF/CNPJ]])=14),relatorio_Ananindeua[[#This Row],[CIF/CPF/CNPJ]],relatorio_Ananindeua[[#This Row],[Coluna2]])</f>
        <v>53981561000185</v>
      </c>
      <c r="L6472" t="str">
        <f t="shared" si="101"/>
        <v>539******85</v>
      </c>
    </row>
    <row r="6473" spans="1:12" x14ac:dyDescent="0.25">
      <c r="A6473" t="s">
        <v>3386</v>
      </c>
      <c r="B6473" t="s">
        <v>3387</v>
      </c>
      <c r="C6473" t="s">
        <v>34</v>
      </c>
      <c r="D6473" s="1">
        <v>45343.073182870372</v>
      </c>
      <c r="E6473" s="18" t="s">
        <v>13</v>
      </c>
      <c r="F6473" s="13" t="s">
        <v>16</v>
      </c>
      <c r="G6473" t="s">
        <v>14</v>
      </c>
      <c r="H6473">
        <v>0</v>
      </c>
      <c r="I6473" s="2"/>
      <c r="J6473" s="4">
        <v>0</v>
      </c>
      <c r="K6473" t="str">
        <f>IF((LEN(relatorio_Ananindeua[[#This Row],[CIF/CPF/CNPJ]])=14),relatorio_Ananindeua[[#This Row],[CIF/CPF/CNPJ]],relatorio_Ananindeua[[#This Row],[Coluna2]])</f>
        <v>33387974000129</v>
      </c>
      <c r="L6473" t="str">
        <f t="shared" si="101"/>
        <v>333******29</v>
      </c>
    </row>
    <row r="6474" spans="1:12" x14ac:dyDescent="0.25">
      <c r="A6474" t="s">
        <v>11946</v>
      </c>
      <c r="B6474" t="s">
        <v>11947</v>
      </c>
      <c r="C6474" t="s">
        <v>32</v>
      </c>
      <c r="D6474" s="1">
        <v>45343.080057870371</v>
      </c>
      <c r="E6474" s="18" t="s">
        <v>13</v>
      </c>
      <c r="F6474" s="13" t="s">
        <v>16</v>
      </c>
      <c r="G6474" t="s">
        <v>14</v>
      </c>
      <c r="H6474">
        <v>0</v>
      </c>
      <c r="I6474" s="2"/>
      <c r="J6474" s="4">
        <v>0</v>
      </c>
      <c r="K6474" t="str">
        <f>IF((LEN(relatorio_Ananindeua[[#This Row],[CIF/CPF/CNPJ]])=14),relatorio_Ananindeua[[#This Row],[CIF/CPF/CNPJ]],relatorio_Ananindeua[[#This Row],[Coluna2]])</f>
        <v>53980882000165</v>
      </c>
      <c r="L6474" t="str">
        <f t="shared" si="101"/>
        <v>539******65</v>
      </c>
    </row>
    <row r="6475" spans="1:12" x14ac:dyDescent="0.25">
      <c r="A6475" t="s">
        <v>11980</v>
      </c>
      <c r="B6475" t="s">
        <v>11981</v>
      </c>
      <c r="C6475" t="s">
        <v>32</v>
      </c>
      <c r="D6475" s="1">
        <v>45343.080104166664</v>
      </c>
      <c r="E6475" s="18" t="s">
        <v>13</v>
      </c>
      <c r="F6475" s="13" t="s">
        <v>16</v>
      </c>
      <c r="G6475" t="s">
        <v>14</v>
      </c>
      <c r="H6475">
        <v>0</v>
      </c>
      <c r="I6475" s="2"/>
      <c r="J6475" s="4">
        <v>0</v>
      </c>
      <c r="K6475" t="str">
        <f>IF((LEN(relatorio_Ananindeua[[#This Row],[CIF/CPF/CNPJ]])=14),relatorio_Ananindeua[[#This Row],[CIF/CPF/CNPJ]],relatorio_Ananindeua[[#This Row],[Coluna2]])</f>
        <v>53988891000100</v>
      </c>
      <c r="L6475" t="str">
        <f t="shared" si="101"/>
        <v>539******00</v>
      </c>
    </row>
    <row r="6476" spans="1:12" x14ac:dyDescent="0.25">
      <c r="A6476" t="s">
        <v>11934</v>
      </c>
      <c r="B6476" t="s">
        <v>11935</v>
      </c>
      <c r="C6476" t="s">
        <v>32</v>
      </c>
      <c r="D6476" s="1">
        <v>45343.080185185187</v>
      </c>
      <c r="E6476" s="18" t="s">
        <v>13</v>
      </c>
      <c r="F6476" s="13" t="s">
        <v>16</v>
      </c>
      <c r="G6476" t="s">
        <v>14</v>
      </c>
      <c r="H6476">
        <v>0</v>
      </c>
      <c r="I6476" s="2"/>
      <c r="J6476" s="4">
        <v>0</v>
      </c>
      <c r="K6476" t="str">
        <f>IF((LEN(relatorio_Ananindeua[[#This Row],[CIF/CPF/CNPJ]])=14),relatorio_Ananindeua[[#This Row],[CIF/CPF/CNPJ]],relatorio_Ananindeua[[#This Row],[Coluna2]])</f>
        <v>53978232000185</v>
      </c>
      <c r="L6476" t="str">
        <f t="shared" si="101"/>
        <v>539******85</v>
      </c>
    </row>
    <row r="6477" spans="1:12" x14ac:dyDescent="0.25">
      <c r="A6477" t="s">
        <v>11940</v>
      </c>
      <c r="B6477" t="s">
        <v>11941</v>
      </c>
      <c r="C6477" t="s">
        <v>32</v>
      </c>
      <c r="D6477" s="1">
        <v>45343.080185185187</v>
      </c>
      <c r="E6477" s="18" t="s">
        <v>13</v>
      </c>
      <c r="F6477" s="13" t="s">
        <v>16</v>
      </c>
      <c r="G6477" t="s">
        <v>14</v>
      </c>
      <c r="H6477">
        <v>0</v>
      </c>
      <c r="I6477" s="2"/>
      <c r="J6477" s="4">
        <v>0</v>
      </c>
      <c r="K6477" t="str">
        <f>IF((LEN(relatorio_Ananindeua[[#This Row],[CIF/CPF/CNPJ]])=14),relatorio_Ananindeua[[#This Row],[CIF/CPF/CNPJ]],relatorio_Ananindeua[[#This Row],[Coluna2]])</f>
        <v>53979962000109</v>
      </c>
      <c r="L6477" t="str">
        <f t="shared" si="101"/>
        <v>539******09</v>
      </c>
    </row>
    <row r="6478" spans="1:12" x14ac:dyDescent="0.25">
      <c r="A6478" t="s">
        <v>11944</v>
      </c>
      <c r="B6478" t="s">
        <v>11945</v>
      </c>
      <c r="C6478" t="s">
        <v>32</v>
      </c>
      <c r="D6478" s="1">
        <v>45343.080196759256</v>
      </c>
      <c r="E6478" s="18" t="s">
        <v>13</v>
      </c>
      <c r="F6478" s="13" t="s">
        <v>16</v>
      </c>
      <c r="G6478" t="s">
        <v>14</v>
      </c>
      <c r="H6478">
        <v>0</v>
      </c>
      <c r="I6478" s="2"/>
      <c r="J6478" s="4">
        <v>0</v>
      </c>
      <c r="K6478" t="str">
        <f>IF((LEN(relatorio_Ananindeua[[#This Row],[CIF/CPF/CNPJ]])=14),relatorio_Ananindeua[[#This Row],[CIF/CPF/CNPJ]],relatorio_Ananindeua[[#This Row],[Coluna2]])</f>
        <v>53980507000115</v>
      </c>
      <c r="L6478" t="str">
        <f t="shared" si="101"/>
        <v>539******15</v>
      </c>
    </row>
    <row r="6479" spans="1:12" x14ac:dyDescent="0.25">
      <c r="A6479" t="s">
        <v>11970</v>
      </c>
      <c r="B6479" t="s">
        <v>11971</v>
      </c>
      <c r="C6479" t="s">
        <v>32</v>
      </c>
      <c r="D6479" s="1">
        <v>45343.080231481479</v>
      </c>
      <c r="E6479" s="18" t="s">
        <v>13</v>
      </c>
      <c r="F6479" s="13" t="s">
        <v>16</v>
      </c>
      <c r="G6479" t="s">
        <v>14</v>
      </c>
      <c r="H6479">
        <v>0</v>
      </c>
      <c r="I6479" s="2"/>
      <c r="J6479" s="4">
        <v>0</v>
      </c>
      <c r="K6479" t="str">
        <f>IF((LEN(relatorio_Ananindeua[[#This Row],[CIF/CPF/CNPJ]])=14),relatorio_Ananindeua[[#This Row],[CIF/CPF/CNPJ]],relatorio_Ananindeua[[#This Row],[Coluna2]])</f>
        <v>53986522000170</v>
      </c>
      <c r="L6479" t="str">
        <f t="shared" si="101"/>
        <v>539******70</v>
      </c>
    </row>
    <row r="6480" spans="1:12" x14ac:dyDescent="0.25">
      <c r="A6480" t="s">
        <v>11986</v>
      </c>
      <c r="B6480" t="s">
        <v>11987</v>
      </c>
      <c r="C6480" t="s">
        <v>32</v>
      </c>
      <c r="D6480" s="1">
        <v>45343.080277777779</v>
      </c>
      <c r="E6480" s="18" t="s">
        <v>13</v>
      </c>
      <c r="F6480" s="13" t="s">
        <v>16</v>
      </c>
      <c r="G6480" t="s">
        <v>14</v>
      </c>
      <c r="H6480">
        <v>0</v>
      </c>
      <c r="I6480" s="2"/>
      <c r="J6480" s="4">
        <v>0</v>
      </c>
      <c r="K6480" t="str">
        <f>IF((LEN(relatorio_Ananindeua[[#This Row],[CIF/CPF/CNPJ]])=14),relatorio_Ananindeua[[#This Row],[CIF/CPF/CNPJ]],relatorio_Ananindeua[[#This Row],[Coluna2]])</f>
        <v>53991889000182</v>
      </c>
      <c r="L6480" t="str">
        <f t="shared" si="101"/>
        <v>539******82</v>
      </c>
    </row>
    <row r="6481" spans="1:12" x14ac:dyDescent="0.25">
      <c r="A6481" t="s">
        <v>11936</v>
      </c>
      <c r="B6481" t="s">
        <v>11937</v>
      </c>
      <c r="C6481" t="s">
        <v>32</v>
      </c>
      <c r="D6481" s="1">
        <v>45343.094027777777</v>
      </c>
      <c r="E6481" s="18" t="s">
        <v>13</v>
      </c>
      <c r="F6481" s="13" t="s">
        <v>16</v>
      </c>
      <c r="G6481" t="s">
        <v>14</v>
      </c>
      <c r="H6481">
        <v>0</v>
      </c>
      <c r="I6481" s="2"/>
      <c r="J6481" s="4">
        <v>0</v>
      </c>
      <c r="K6481" t="str">
        <f>IF((LEN(relatorio_Ananindeua[[#This Row],[CIF/CPF/CNPJ]])=14),relatorio_Ananindeua[[#This Row],[CIF/CPF/CNPJ]],relatorio_Ananindeua[[#This Row],[Coluna2]])</f>
        <v>53978678000100</v>
      </c>
      <c r="L6481" t="str">
        <f t="shared" si="101"/>
        <v>539******00</v>
      </c>
    </row>
    <row r="6482" spans="1:12" x14ac:dyDescent="0.25">
      <c r="A6482" t="s">
        <v>11708</v>
      </c>
      <c r="B6482" t="s">
        <v>11709</v>
      </c>
      <c r="C6482" t="s">
        <v>34</v>
      </c>
      <c r="D6482" s="1">
        <v>45343.0940625</v>
      </c>
      <c r="E6482" s="18" t="s">
        <v>13</v>
      </c>
      <c r="F6482" s="13" t="s">
        <v>16</v>
      </c>
      <c r="G6482" t="s">
        <v>14</v>
      </c>
      <c r="H6482">
        <v>0</v>
      </c>
      <c r="I6482" s="2"/>
      <c r="J6482" s="4">
        <v>0</v>
      </c>
      <c r="K6482" t="str">
        <f>IF((LEN(relatorio_Ananindeua[[#This Row],[CIF/CPF/CNPJ]])=14),relatorio_Ananindeua[[#This Row],[CIF/CPF/CNPJ]],relatorio_Ananindeua[[#This Row],[Coluna2]])</f>
        <v>53901232000187</v>
      </c>
      <c r="L6482" t="str">
        <f t="shared" ref="L6482:L6545" si="102">_xlfn.CONCAT(LEFT(A6482,3),REPT("*",6),RIGHT(A6482,2))</f>
        <v>539******87</v>
      </c>
    </row>
    <row r="6483" spans="1:12" x14ac:dyDescent="0.25">
      <c r="A6483" t="s">
        <v>11978</v>
      </c>
      <c r="B6483" t="s">
        <v>11979</v>
      </c>
      <c r="C6483" t="s">
        <v>32</v>
      </c>
      <c r="D6483" s="1">
        <v>45343.094074074077</v>
      </c>
      <c r="E6483" s="18" t="s">
        <v>13</v>
      </c>
      <c r="F6483" s="13" t="s">
        <v>16</v>
      </c>
      <c r="G6483" t="s">
        <v>14</v>
      </c>
      <c r="H6483">
        <v>0</v>
      </c>
      <c r="I6483" s="2"/>
      <c r="J6483" s="4">
        <v>0</v>
      </c>
      <c r="K6483" t="str">
        <f>IF((LEN(relatorio_Ananindeua[[#This Row],[CIF/CPF/CNPJ]])=14),relatorio_Ananindeua[[#This Row],[CIF/CPF/CNPJ]],relatorio_Ananindeua[[#This Row],[Coluna2]])</f>
        <v>53988748000100</v>
      </c>
      <c r="L6483" t="str">
        <f t="shared" si="102"/>
        <v>539******00</v>
      </c>
    </row>
    <row r="6484" spans="1:12" x14ac:dyDescent="0.25">
      <c r="A6484" t="s">
        <v>11958</v>
      </c>
      <c r="B6484" t="s">
        <v>11959</v>
      </c>
      <c r="C6484" t="s">
        <v>32</v>
      </c>
      <c r="D6484" s="1">
        <v>45343.10087962963</v>
      </c>
      <c r="E6484" s="18" t="s">
        <v>13</v>
      </c>
      <c r="F6484" s="13" t="s">
        <v>16</v>
      </c>
      <c r="G6484" t="s">
        <v>14</v>
      </c>
      <c r="H6484">
        <v>0</v>
      </c>
      <c r="I6484" s="2"/>
      <c r="J6484" s="4">
        <v>0</v>
      </c>
      <c r="K6484" t="str">
        <f>IF((LEN(relatorio_Ananindeua[[#This Row],[CIF/CPF/CNPJ]])=14),relatorio_Ananindeua[[#This Row],[CIF/CPF/CNPJ]],relatorio_Ananindeua[[#This Row],[Coluna2]])</f>
        <v>53983926000100</v>
      </c>
      <c r="L6484" t="str">
        <f t="shared" si="102"/>
        <v>539******00</v>
      </c>
    </row>
    <row r="6485" spans="1:12" x14ac:dyDescent="0.25">
      <c r="A6485" t="s">
        <v>11960</v>
      </c>
      <c r="B6485" t="s">
        <v>11961</v>
      </c>
      <c r="C6485" t="s">
        <v>32</v>
      </c>
      <c r="D6485" s="1">
        <v>45343.100891203707</v>
      </c>
      <c r="E6485" s="18" t="s">
        <v>13</v>
      </c>
      <c r="F6485" s="13" t="s">
        <v>16</v>
      </c>
      <c r="G6485" t="s">
        <v>14</v>
      </c>
      <c r="H6485">
        <v>0</v>
      </c>
      <c r="I6485" s="2"/>
      <c r="J6485" s="4">
        <v>0</v>
      </c>
      <c r="K6485" t="str">
        <f>IF((LEN(relatorio_Ananindeua[[#This Row],[CIF/CPF/CNPJ]])=14),relatorio_Ananindeua[[#This Row],[CIF/CPF/CNPJ]],relatorio_Ananindeua[[#This Row],[Coluna2]])</f>
        <v>53983952000139</v>
      </c>
      <c r="L6485" t="str">
        <f t="shared" si="102"/>
        <v>539******39</v>
      </c>
    </row>
    <row r="6486" spans="1:12" x14ac:dyDescent="0.25">
      <c r="A6486" t="s">
        <v>6759</v>
      </c>
      <c r="B6486" t="s">
        <v>6760</v>
      </c>
      <c r="C6486" t="s">
        <v>34</v>
      </c>
      <c r="D6486" s="1">
        <v>45343.101030092592</v>
      </c>
      <c r="E6486" s="18" t="s">
        <v>13</v>
      </c>
      <c r="F6486" s="13" t="s">
        <v>16</v>
      </c>
      <c r="G6486" t="s">
        <v>14</v>
      </c>
      <c r="H6486">
        <v>0</v>
      </c>
      <c r="I6486" s="2"/>
      <c r="J6486" s="4">
        <v>0</v>
      </c>
      <c r="K6486" t="str">
        <f>IF((LEN(relatorio_Ananindeua[[#This Row],[CIF/CPF/CNPJ]])=14),relatorio_Ananindeua[[#This Row],[CIF/CPF/CNPJ]],relatorio_Ananindeua[[#This Row],[Coluna2]])</f>
        <v>45794128000102</v>
      </c>
      <c r="L6486" t="str">
        <f t="shared" si="102"/>
        <v>457******02</v>
      </c>
    </row>
    <row r="6487" spans="1:12" x14ac:dyDescent="0.25">
      <c r="A6487" t="s">
        <v>11988</v>
      </c>
      <c r="B6487" t="s">
        <v>11989</v>
      </c>
      <c r="C6487" t="s">
        <v>32</v>
      </c>
      <c r="D6487" s="1">
        <v>45343.295347222222</v>
      </c>
      <c r="E6487" s="18" t="s">
        <v>13</v>
      </c>
      <c r="F6487" s="13" t="s">
        <v>16</v>
      </c>
      <c r="G6487" t="s">
        <v>14</v>
      </c>
      <c r="H6487">
        <v>0</v>
      </c>
      <c r="I6487" s="2"/>
      <c r="J6487" s="4">
        <v>0</v>
      </c>
      <c r="K6487" t="str">
        <f>IF((LEN(relatorio_Ananindeua[[#This Row],[CIF/CPF/CNPJ]])=14),relatorio_Ananindeua[[#This Row],[CIF/CPF/CNPJ]],relatorio_Ananindeua[[#This Row],[Coluna2]])</f>
        <v>53993958000197</v>
      </c>
      <c r="L6487" t="str">
        <f t="shared" si="102"/>
        <v>539******97</v>
      </c>
    </row>
    <row r="6488" spans="1:12" x14ac:dyDescent="0.25">
      <c r="A6488" t="s">
        <v>11938</v>
      </c>
      <c r="B6488" t="s">
        <v>11939</v>
      </c>
      <c r="C6488" t="s">
        <v>32</v>
      </c>
      <c r="D6488" s="1">
        <v>45343.29550925926</v>
      </c>
      <c r="E6488" s="18" t="s">
        <v>13</v>
      </c>
      <c r="F6488" s="13" t="s">
        <v>16</v>
      </c>
      <c r="G6488" t="s">
        <v>14</v>
      </c>
      <c r="H6488">
        <v>0</v>
      </c>
      <c r="I6488" s="2"/>
      <c r="J6488" s="4">
        <v>0</v>
      </c>
      <c r="K6488" t="str">
        <f>IF((LEN(relatorio_Ananindeua[[#This Row],[CIF/CPF/CNPJ]])=14),relatorio_Ananindeua[[#This Row],[CIF/CPF/CNPJ]],relatorio_Ananindeua[[#This Row],[Coluna2]])</f>
        <v>53979959000187</v>
      </c>
      <c r="L6488" t="str">
        <f t="shared" si="102"/>
        <v>539******87</v>
      </c>
    </row>
    <row r="6489" spans="1:12" x14ac:dyDescent="0.25">
      <c r="A6489" t="s">
        <v>11942</v>
      </c>
      <c r="B6489" t="s">
        <v>11943</v>
      </c>
      <c r="C6489" t="s">
        <v>32</v>
      </c>
      <c r="D6489" s="1">
        <v>45343.30228009259</v>
      </c>
      <c r="E6489" s="18" t="s">
        <v>13</v>
      </c>
      <c r="F6489" s="13" t="s">
        <v>16</v>
      </c>
      <c r="G6489" t="s">
        <v>14</v>
      </c>
      <c r="H6489">
        <v>0</v>
      </c>
      <c r="I6489" s="2"/>
      <c r="J6489" s="4">
        <v>0</v>
      </c>
      <c r="K6489" t="str">
        <f>IF((LEN(relatorio_Ananindeua[[#This Row],[CIF/CPF/CNPJ]])=14),relatorio_Ananindeua[[#This Row],[CIF/CPF/CNPJ]],relatorio_Ananindeua[[#This Row],[Coluna2]])</f>
        <v>53980172000135</v>
      </c>
      <c r="L6489" t="str">
        <f t="shared" si="102"/>
        <v>539******35</v>
      </c>
    </row>
    <row r="6490" spans="1:12" x14ac:dyDescent="0.25">
      <c r="A6490" t="s">
        <v>4561</v>
      </c>
      <c r="B6490" t="s">
        <v>4562</v>
      </c>
      <c r="C6490" t="s">
        <v>34</v>
      </c>
      <c r="D6490" s="1">
        <v>45343.30232638889</v>
      </c>
      <c r="E6490" s="18" t="s">
        <v>13</v>
      </c>
      <c r="F6490" s="13" t="s">
        <v>16</v>
      </c>
      <c r="G6490" t="s">
        <v>14</v>
      </c>
      <c r="H6490">
        <v>0</v>
      </c>
      <c r="I6490" s="2"/>
      <c r="J6490" s="4">
        <v>0</v>
      </c>
      <c r="K6490" t="str">
        <f>IF((LEN(relatorio_Ananindeua[[#This Row],[CIF/CPF/CNPJ]])=14),relatorio_Ananindeua[[#This Row],[CIF/CPF/CNPJ]],relatorio_Ananindeua[[#This Row],[Coluna2]])</f>
        <v>37979292000166</v>
      </c>
      <c r="L6490" t="str">
        <f t="shared" si="102"/>
        <v>379******66</v>
      </c>
    </row>
    <row r="6491" spans="1:12" x14ac:dyDescent="0.25">
      <c r="A6491" t="s">
        <v>11930</v>
      </c>
      <c r="B6491" t="s">
        <v>11931</v>
      </c>
      <c r="C6491" t="s">
        <v>32</v>
      </c>
      <c r="D6491" s="1">
        <v>45343.302418981482</v>
      </c>
      <c r="E6491" s="18" t="s">
        <v>13</v>
      </c>
      <c r="F6491" s="13" t="s">
        <v>16</v>
      </c>
      <c r="G6491" t="s">
        <v>14</v>
      </c>
      <c r="H6491">
        <v>0</v>
      </c>
      <c r="I6491" s="2"/>
      <c r="J6491" s="4">
        <v>0</v>
      </c>
      <c r="K6491" t="str">
        <f>IF((LEN(relatorio_Ananindeua[[#This Row],[CIF/CPF/CNPJ]])=14),relatorio_Ananindeua[[#This Row],[CIF/CPF/CNPJ]],relatorio_Ananindeua[[#This Row],[Coluna2]])</f>
        <v>53976652000122</v>
      </c>
      <c r="L6491" t="str">
        <f t="shared" si="102"/>
        <v>539******22</v>
      </c>
    </row>
    <row r="6492" spans="1:12" x14ac:dyDescent="0.25">
      <c r="A6492" t="s">
        <v>11840</v>
      </c>
      <c r="B6492" t="s">
        <v>11841</v>
      </c>
      <c r="C6492" t="s">
        <v>34</v>
      </c>
      <c r="D6492" s="1">
        <v>45343.302453703705</v>
      </c>
      <c r="E6492" s="18" t="s">
        <v>13</v>
      </c>
      <c r="F6492" s="13" t="s">
        <v>16</v>
      </c>
      <c r="G6492" t="s">
        <v>14</v>
      </c>
      <c r="H6492">
        <v>0</v>
      </c>
      <c r="I6492" s="2"/>
      <c r="J6492" s="4">
        <v>0</v>
      </c>
      <c r="K6492" t="str">
        <f>IF((LEN(relatorio_Ananindeua[[#This Row],[CIF/CPF/CNPJ]])=14),relatorio_Ananindeua[[#This Row],[CIF/CPF/CNPJ]],relatorio_Ananindeua[[#This Row],[Coluna2]])</f>
        <v>53946761000105</v>
      </c>
      <c r="L6492" t="str">
        <f t="shared" si="102"/>
        <v>539******05</v>
      </c>
    </row>
    <row r="6493" spans="1:12" x14ac:dyDescent="0.25">
      <c r="A6493" t="s">
        <v>9288</v>
      </c>
      <c r="B6493" t="s">
        <v>9289</v>
      </c>
      <c r="C6493" t="s">
        <v>34</v>
      </c>
      <c r="D6493" s="1">
        <v>45343.309224537035</v>
      </c>
      <c r="E6493" s="18" t="s">
        <v>13</v>
      </c>
      <c r="F6493" s="13" t="s">
        <v>16</v>
      </c>
      <c r="G6493" t="s">
        <v>14</v>
      </c>
      <c r="H6493">
        <v>0</v>
      </c>
      <c r="I6493" s="2"/>
      <c r="J6493" s="4">
        <v>0</v>
      </c>
      <c r="K6493" t="str">
        <f>IF((LEN(relatorio_Ananindeua[[#This Row],[CIF/CPF/CNPJ]])=14),relatorio_Ananindeua[[#This Row],[CIF/CPF/CNPJ]],relatorio_Ananindeua[[#This Row],[Coluna2]])</f>
        <v>51129752000198</v>
      </c>
      <c r="L6493" t="str">
        <f t="shared" si="102"/>
        <v>511******98</v>
      </c>
    </row>
    <row r="6494" spans="1:12" x14ac:dyDescent="0.25">
      <c r="A6494" t="s">
        <v>11952</v>
      </c>
      <c r="B6494" t="s">
        <v>11953</v>
      </c>
      <c r="C6494" t="s">
        <v>32</v>
      </c>
      <c r="D6494" s="1">
        <v>45343.309270833335</v>
      </c>
      <c r="E6494" s="18" t="s">
        <v>13</v>
      </c>
      <c r="F6494" s="13" t="s">
        <v>16</v>
      </c>
      <c r="G6494" t="s">
        <v>14</v>
      </c>
      <c r="H6494">
        <v>0</v>
      </c>
      <c r="I6494" s="2"/>
      <c r="J6494" s="4">
        <v>0</v>
      </c>
      <c r="K6494" t="str">
        <f>IF((LEN(relatorio_Ananindeua[[#This Row],[CIF/CPF/CNPJ]])=14),relatorio_Ananindeua[[#This Row],[CIF/CPF/CNPJ]],relatorio_Ananindeua[[#This Row],[Coluna2]])</f>
        <v>53982441000100</v>
      </c>
      <c r="L6494" t="str">
        <f t="shared" si="102"/>
        <v>539******00</v>
      </c>
    </row>
    <row r="6495" spans="1:12" x14ac:dyDescent="0.25">
      <c r="A6495" t="s">
        <v>11932</v>
      </c>
      <c r="B6495" t="s">
        <v>11933</v>
      </c>
      <c r="C6495" t="s">
        <v>32</v>
      </c>
      <c r="D6495" s="1">
        <v>45343.309421296297</v>
      </c>
      <c r="E6495" s="18" t="s">
        <v>13</v>
      </c>
      <c r="F6495" s="13" t="s">
        <v>16</v>
      </c>
      <c r="G6495" t="s">
        <v>14</v>
      </c>
      <c r="H6495">
        <v>0</v>
      </c>
      <c r="I6495" s="2"/>
      <c r="J6495" s="4">
        <v>0</v>
      </c>
      <c r="K6495" t="str">
        <f>IF((LEN(relatorio_Ananindeua[[#This Row],[CIF/CPF/CNPJ]])=14),relatorio_Ananindeua[[#This Row],[CIF/CPF/CNPJ]],relatorio_Ananindeua[[#This Row],[Coluna2]])</f>
        <v>53978057000126</v>
      </c>
      <c r="L6495" t="str">
        <f t="shared" si="102"/>
        <v>539******26</v>
      </c>
    </row>
    <row r="6496" spans="1:12" x14ac:dyDescent="0.25">
      <c r="A6496" t="s">
        <v>1762</v>
      </c>
      <c r="B6496" t="s">
        <v>1763</v>
      </c>
      <c r="C6496" t="s">
        <v>34</v>
      </c>
      <c r="D6496" s="1">
        <v>45343.323125000003</v>
      </c>
      <c r="E6496" s="18" t="s">
        <v>13</v>
      </c>
      <c r="F6496" s="13" t="s">
        <v>16</v>
      </c>
      <c r="G6496" t="s">
        <v>14</v>
      </c>
      <c r="H6496">
        <v>0</v>
      </c>
      <c r="I6496" s="2"/>
      <c r="J6496" s="4">
        <v>0</v>
      </c>
      <c r="K6496" t="str">
        <f>IF((LEN(relatorio_Ananindeua[[#This Row],[CIF/CPF/CNPJ]])=14),relatorio_Ananindeua[[#This Row],[CIF/CPF/CNPJ]],relatorio_Ananindeua[[#This Row],[Coluna2]])</f>
        <v>24218519000109</v>
      </c>
      <c r="L6496" t="str">
        <f t="shared" si="102"/>
        <v>242******09</v>
      </c>
    </row>
    <row r="6497" spans="1:12" x14ac:dyDescent="0.25">
      <c r="A6497" t="s">
        <v>3213</v>
      </c>
      <c r="B6497" t="s">
        <v>3214</v>
      </c>
      <c r="C6497" t="s">
        <v>34</v>
      </c>
      <c r="D6497" s="1">
        <v>45343.323194444441</v>
      </c>
      <c r="E6497" s="18" t="s">
        <v>13</v>
      </c>
      <c r="F6497" s="13" t="s">
        <v>16</v>
      </c>
      <c r="G6497" t="s">
        <v>14</v>
      </c>
      <c r="H6497">
        <v>0</v>
      </c>
      <c r="I6497" s="2"/>
      <c r="J6497" s="4">
        <v>0</v>
      </c>
      <c r="K6497" t="str">
        <f>IF((LEN(relatorio_Ananindeua[[#This Row],[CIF/CPF/CNPJ]])=14),relatorio_Ananindeua[[#This Row],[CIF/CPF/CNPJ]],relatorio_Ananindeua[[#This Row],[Coluna2]])</f>
        <v>32621603000105</v>
      </c>
      <c r="L6497" t="str">
        <f t="shared" si="102"/>
        <v>326******05</v>
      </c>
    </row>
    <row r="6498" spans="1:12" x14ac:dyDescent="0.25">
      <c r="A6498" t="s">
        <v>11954</v>
      </c>
      <c r="B6498" t="s">
        <v>11955</v>
      </c>
      <c r="C6498" t="s">
        <v>32</v>
      </c>
      <c r="D6498" s="1">
        <v>45343.323217592595</v>
      </c>
      <c r="E6498" s="18" t="s">
        <v>13</v>
      </c>
      <c r="F6498" s="13" t="s">
        <v>16</v>
      </c>
      <c r="G6498" t="s">
        <v>14</v>
      </c>
      <c r="H6498">
        <v>0</v>
      </c>
      <c r="I6498" s="2"/>
      <c r="J6498" s="4">
        <v>0</v>
      </c>
      <c r="K6498" t="str">
        <f>IF((LEN(relatorio_Ananindeua[[#This Row],[CIF/CPF/CNPJ]])=14),relatorio_Ananindeua[[#This Row],[CIF/CPF/CNPJ]],relatorio_Ananindeua[[#This Row],[Coluna2]])</f>
        <v>53982475000197</v>
      </c>
      <c r="L6498" t="str">
        <f t="shared" si="102"/>
        <v>539******97</v>
      </c>
    </row>
    <row r="6499" spans="1:12" x14ac:dyDescent="0.25">
      <c r="A6499" t="s">
        <v>2478</v>
      </c>
      <c r="B6499" t="s">
        <v>2479</v>
      </c>
      <c r="C6499" t="s">
        <v>34</v>
      </c>
      <c r="D6499" s="1">
        <v>45343.323229166665</v>
      </c>
      <c r="E6499" s="18" t="s">
        <v>13</v>
      </c>
      <c r="F6499" s="13" t="s">
        <v>16</v>
      </c>
      <c r="G6499" t="s">
        <v>14</v>
      </c>
      <c r="H6499">
        <v>0</v>
      </c>
      <c r="I6499" s="2"/>
      <c r="J6499" s="4">
        <v>0</v>
      </c>
      <c r="K6499" t="str">
        <f>IF((LEN(relatorio_Ananindeua[[#This Row],[CIF/CPF/CNPJ]])=14),relatorio_Ananindeua[[#This Row],[CIF/CPF/CNPJ]],relatorio_Ananindeua[[#This Row],[Coluna2]])</f>
        <v>28997287000195</v>
      </c>
      <c r="L6499" t="str">
        <f t="shared" si="102"/>
        <v>289******95</v>
      </c>
    </row>
    <row r="6500" spans="1:12" x14ac:dyDescent="0.25">
      <c r="A6500" t="s">
        <v>11990</v>
      </c>
      <c r="B6500" t="s">
        <v>11991</v>
      </c>
      <c r="C6500" t="s">
        <v>32</v>
      </c>
      <c r="D6500" s="1">
        <v>45343.323229166665</v>
      </c>
      <c r="E6500" s="18" t="s">
        <v>13</v>
      </c>
      <c r="F6500" s="13" t="s">
        <v>16</v>
      </c>
      <c r="G6500" t="s">
        <v>14</v>
      </c>
      <c r="H6500">
        <v>0</v>
      </c>
      <c r="I6500" s="2"/>
      <c r="J6500" s="4">
        <v>0</v>
      </c>
      <c r="K6500" t="str">
        <f>IF((LEN(relatorio_Ananindeua[[#This Row],[CIF/CPF/CNPJ]])=14),relatorio_Ananindeua[[#This Row],[CIF/CPF/CNPJ]],relatorio_Ananindeua[[#This Row],[Coluna2]])</f>
        <v>53994209000184</v>
      </c>
      <c r="L6500" t="str">
        <f t="shared" si="102"/>
        <v>539******84</v>
      </c>
    </row>
    <row r="6501" spans="1:12" x14ac:dyDescent="0.25">
      <c r="A6501" t="s">
        <v>11992</v>
      </c>
      <c r="B6501" t="s">
        <v>11993</v>
      </c>
      <c r="C6501" t="s">
        <v>32</v>
      </c>
      <c r="D6501" s="1">
        <v>45343.323229166665</v>
      </c>
      <c r="E6501" s="18" t="s">
        <v>13</v>
      </c>
      <c r="F6501" s="13" t="s">
        <v>16</v>
      </c>
      <c r="G6501" t="s">
        <v>14</v>
      </c>
      <c r="H6501">
        <v>0</v>
      </c>
      <c r="I6501" s="2"/>
      <c r="J6501" s="4">
        <v>0</v>
      </c>
      <c r="K6501" t="str">
        <f>IF((LEN(relatorio_Ananindeua[[#This Row],[CIF/CPF/CNPJ]])=14),relatorio_Ananindeua[[#This Row],[CIF/CPF/CNPJ]],relatorio_Ananindeua[[#This Row],[Coluna2]])</f>
        <v>53994424000185</v>
      </c>
      <c r="L6501" t="str">
        <f t="shared" si="102"/>
        <v>539******85</v>
      </c>
    </row>
    <row r="6502" spans="1:12" x14ac:dyDescent="0.25">
      <c r="A6502" t="s">
        <v>11982</v>
      </c>
      <c r="B6502" t="s">
        <v>11983</v>
      </c>
      <c r="C6502" t="s">
        <v>32</v>
      </c>
      <c r="D6502" s="1">
        <v>45343.330069444448</v>
      </c>
      <c r="E6502" s="18" t="s">
        <v>13</v>
      </c>
      <c r="F6502" s="13" t="s">
        <v>16</v>
      </c>
      <c r="G6502" t="s">
        <v>14</v>
      </c>
      <c r="H6502">
        <v>0</v>
      </c>
      <c r="I6502" s="2"/>
      <c r="J6502" s="4">
        <v>0</v>
      </c>
      <c r="K6502" t="str">
        <f>IF((LEN(relatorio_Ananindeua[[#This Row],[CIF/CPF/CNPJ]])=14),relatorio_Ananindeua[[#This Row],[CIF/CPF/CNPJ]],relatorio_Ananindeua[[#This Row],[Coluna2]])</f>
        <v>53990068000121</v>
      </c>
      <c r="L6502" t="str">
        <f t="shared" si="102"/>
        <v>539******21</v>
      </c>
    </row>
    <row r="6503" spans="1:12" x14ac:dyDescent="0.25">
      <c r="A6503" t="s">
        <v>8662</v>
      </c>
      <c r="B6503" t="s">
        <v>8663</v>
      </c>
      <c r="C6503" t="s">
        <v>17</v>
      </c>
      <c r="D6503" s="1">
        <v>45343.427465277775</v>
      </c>
      <c r="E6503" s="18" t="s">
        <v>11</v>
      </c>
      <c r="F6503" s="13" t="s">
        <v>16</v>
      </c>
      <c r="G6503" t="s">
        <v>14</v>
      </c>
      <c r="H6503">
        <v>0</v>
      </c>
      <c r="I6503" s="2"/>
      <c r="J6503" s="4">
        <v>0</v>
      </c>
      <c r="K6503" t="str">
        <f>IF((LEN(relatorio_Ananindeua[[#This Row],[CIF/CPF/CNPJ]])=14),relatorio_Ananindeua[[#This Row],[CIF/CPF/CNPJ]],relatorio_Ananindeua[[#This Row],[Coluna2]])</f>
        <v>50153860000133</v>
      </c>
      <c r="L6503" t="str">
        <f t="shared" si="102"/>
        <v>501******33</v>
      </c>
    </row>
    <row r="6504" spans="1:12" x14ac:dyDescent="0.25">
      <c r="A6504" t="s">
        <v>9274</v>
      </c>
      <c r="B6504" t="s">
        <v>9275</v>
      </c>
      <c r="C6504" t="s">
        <v>17</v>
      </c>
      <c r="D6504" s="1">
        <v>45343.511840277781</v>
      </c>
      <c r="E6504" s="18" t="s">
        <v>11</v>
      </c>
      <c r="F6504" s="13" t="s">
        <v>16</v>
      </c>
      <c r="G6504" t="s">
        <v>14</v>
      </c>
      <c r="H6504">
        <v>0</v>
      </c>
      <c r="I6504" s="2"/>
      <c r="J6504" s="4">
        <v>0</v>
      </c>
      <c r="K6504" t="str">
        <f>IF((LEN(relatorio_Ananindeua[[#This Row],[CIF/CPF/CNPJ]])=14),relatorio_Ananindeua[[#This Row],[CIF/CPF/CNPJ]],relatorio_Ananindeua[[#This Row],[Coluna2]])</f>
        <v>51098685000191</v>
      </c>
      <c r="L6504" t="str">
        <f t="shared" si="102"/>
        <v>510******91</v>
      </c>
    </row>
    <row r="6505" spans="1:12" x14ac:dyDescent="0.25">
      <c r="A6505" t="s">
        <v>6031</v>
      </c>
      <c r="B6505" t="s">
        <v>6032</v>
      </c>
      <c r="C6505" t="s">
        <v>18</v>
      </c>
      <c r="D6505" s="1">
        <v>45343.667627314811</v>
      </c>
      <c r="E6505" s="18" t="s">
        <v>13</v>
      </c>
      <c r="F6505" s="13" t="s">
        <v>16</v>
      </c>
      <c r="G6505" t="s">
        <v>14</v>
      </c>
      <c r="H6505">
        <v>0</v>
      </c>
      <c r="I6505" s="2"/>
      <c r="J6505" s="4">
        <v>0</v>
      </c>
      <c r="K6505" t="str">
        <f>IF((LEN(relatorio_Ananindeua[[#This Row],[CIF/CPF/CNPJ]])=14),relatorio_Ananindeua[[#This Row],[CIF/CPF/CNPJ]],relatorio_Ananindeua[[#This Row],[Coluna2]])</f>
        <v>43683708000105</v>
      </c>
      <c r="L6505" t="str">
        <f t="shared" si="102"/>
        <v>436******05</v>
      </c>
    </row>
    <row r="6506" spans="1:12" x14ac:dyDescent="0.25">
      <c r="A6506" t="s">
        <v>11950</v>
      </c>
      <c r="B6506" t="s">
        <v>11951</v>
      </c>
      <c r="C6506" t="s">
        <v>32</v>
      </c>
      <c r="D6506" s="1">
        <v>45343.763020833336</v>
      </c>
      <c r="E6506" s="18" t="s">
        <v>13</v>
      </c>
      <c r="F6506" s="13" t="s">
        <v>16</v>
      </c>
      <c r="G6506" t="s">
        <v>14</v>
      </c>
      <c r="H6506">
        <v>0</v>
      </c>
      <c r="I6506" s="2"/>
      <c r="J6506" s="4">
        <v>0</v>
      </c>
      <c r="K6506" t="str">
        <f>IF((LEN(relatorio_Ananindeua[[#This Row],[CIF/CPF/CNPJ]])=14),relatorio_Ananindeua[[#This Row],[CIF/CPF/CNPJ]],relatorio_Ananindeua[[#This Row],[Coluna2]])</f>
        <v>53981679000103</v>
      </c>
      <c r="L6506" t="str">
        <f t="shared" si="102"/>
        <v>539******03</v>
      </c>
    </row>
    <row r="6507" spans="1:12" x14ac:dyDescent="0.25">
      <c r="A6507" t="s">
        <v>6904</v>
      </c>
      <c r="B6507" t="s">
        <v>6905</v>
      </c>
      <c r="C6507" t="s">
        <v>20</v>
      </c>
      <c r="D6507" s="1">
        <v>45344</v>
      </c>
      <c r="E6507" s="18" t="s">
        <v>13</v>
      </c>
      <c r="F6507" s="13" t="s">
        <v>19</v>
      </c>
      <c r="G6507" t="s">
        <v>13496</v>
      </c>
      <c r="H6507">
        <v>0</v>
      </c>
      <c r="I6507" s="2"/>
      <c r="J6507" s="4">
        <v>10.5</v>
      </c>
      <c r="K6507" t="str">
        <f>IF((LEN(relatorio_Ananindeua[[#This Row],[CIF/CPF/CNPJ]])=14),relatorio_Ananindeua[[#This Row],[CIF/CPF/CNPJ]],relatorio_Ananindeua[[#This Row],[Coluna2]])</f>
        <v>46201083002393</v>
      </c>
      <c r="L6507" t="str">
        <f t="shared" si="102"/>
        <v>462******93</v>
      </c>
    </row>
    <row r="6508" spans="1:12" x14ac:dyDescent="0.25">
      <c r="A6508" t="s">
        <v>13462</v>
      </c>
      <c r="B6508" t="s">
        <v>13463</v>
      </c>
      <c r="C6508" t="s">
        <v>20</v>
      </c>
      <c r="D6508" s="1">
        <v>45344</v>
      </c>
      <c r="E6508" s="18" t="s">
        <v>13</v>
      </c>
      <c r="F6508" s="13" t="s">
        <v>19</v>
      </c>
      <c r="G6508" t="s">
        <v>13496</v>
      </c>
      <c r="H6508">
        <v>0</v>
      </c>
      <c r="I6508" s="2"/>
      <c r="J6508" s="4">
        <v>480</v>
      </c>
      <c r="K6508" t="str">
        <f>IF((LEN(relatorio_Ananindeua[[#This Row],[CIF/CPF/CNPJ]])=14),relatorio_Ananindeua[[#This Row],[CIF/CPF/CNPJ]],relatorio_Ananindeua[[#This Row],[Coluna2]])</f>
        <v>58248352002356</v>
      </c>
      <c r="L6508" t="str">
        <f t="shared" si="102"/>
        <v>582******56</v>
      </c>
    </row>
    <row r="6509" spans="1:12" x14ac:dyDescent="0.25">
      <c r="A6509" t="s">
        <v>13467</v>
      </c>
      <c r="B6509" t="s">
        <v>13466</v>
      </c>
      <c r="C6509" t="s">
        <v>21</v>
      </c>
      <c r="D6509" s="1">
        <v>45344</v>
      </c>
      <c r="E6509" s="18" t="s">
        <v>13</v>
      </c>
      <c r="F6509" s="13" t="s">
        <v>19</v>
      </c>
      <c r="G6509" t="s">
        <v>13496</v>
      </c>
      <c r="H6509">
        <v>0</v>
      </c>
      <c r="I6509" s="2"/>
      <c r="J6509" s="4">
        <v>808.8</v>
      </c>
      <c r="K6509" t="str">
        <f>IF((LEN(relatorio_Ananindeua[[#This Row],[CIF/CPF/CNPJ]])=14),relatorio_Ananindeua[[#This Row],[CIF/CPF/CNPJ]],relatorio_Ananindeua[[#This Row],[Coluna2]])</f>
        <v>60975737005978</v>
      </c>
      <c r="L6509" t="str">
        <f t="shared" si="102"/>
        <v>609******78</v>
      </c>
    </row>
    <row r="6510" spans="1:12" x14ac:dyDescent="0.25">
      <c r="A6510" t="s">
        <v>13468</v>
      </c>
      <c r="B6510" t="s">
        <v>13469</v>
      </c>
      <c r="C6510" t="s">
        <v>20</v>
      </c>
      <c r="D6510" s="1">
        <v>45344</v>
      </c>
      <c r="E6510" s="18" t="s">
        <v>13</v>
      </c>
      <c r="F6510" s="13" t="s">
        <v>19</v>
      </c>
      <c r="G6510" t="s">
        <v>13496</v>
      </c>
      <c r="H6510">
        <v>0</v>
      </c>
      <c r="I6510" s="2"/>
      <c r="J6510" s="4">
        <v>84.34</v>
      </c>
      <c r="K6510" t="str">
        <f>IF((LEN(relatorio_Ananindeua[[#This Row],[CIF/CPF/CNPJ]])=14),relatorio_Ananindeua[[#This Row],[CIF/CPF/CNPJ]],relatorio_Ananindeua[[#This Row],[Coluna2]])</f>
        <v>61065199001011</v>
      </c>
      <c r="L6510" t="str">
        <f t="shared" si="102"/>
        <v>610******11</v>
      </c>
    </row>
    <row r="6511" spans="1:12" x14ac:dyDescent="0.25">
      <c r="A6511" t="s">
        <v>9218</v>
      </c>
      <c r="B6511" t="s">
        <v>9219</v>
      </c>
      <c r="C6511" t="s">
        <v>17</v>
      </c>
      <c r="D6511" s="1">
        <v>45344.468958333331</v>
      </c>
      <c r="E6511" s="18" t="s">
        <v>11</v>
      </c>
      <c r="F6511" s="13" t="s">
        <v>16</v>
      </c>
      <c r="G6511" t="s">
        <v>14</v>
      </c>
      <c r="H6511">
        <v>0</v>
      </c>
      <c r="I6511" s="2"/>
      <c r="J6511" s="4">
        <v>0</v>
      </c>
      <c r="K6511" t="str">
        <f>IF((LEN(relatorio_Ananindeua[[#This Row],[CIF/CPF/CNPJ]])=14),relatorio_Ananindeua[[#This Row],[CIF/CPF/CNPJ]],relatorio_Ananindeua[[#This Row],[Coluna2]])</f>
        <v>50993820000108</v>
      </c>
      <c r="L6511" t="str">
        <f t="shared" si="102"/>
        <v>509******08</v>
      </c>
    </row>
    <row r="6512" spans="1:12" x14ac:dyDescent="0.25">
      <c r="A6512" t="s">
        <v>1307</v>
      </c>
      <c r="B6512" t="s">
        <v>1308</v>
      </c>
      <c r="C6512" t="s">
        <v>34</v>
      </c>
      <c r="D6512" s="1">
        <v>45344.484085648146</v>
      </c>
      <c r="E6512" s="18" t="s">
        <v>11</v>
      </c>
      <c r="F6512" s="13" t="s">
        <v>16</v>
      </c>
      <c r="G6512" t="s">
        <v>14</v>
      </c>
      <c r="H6512">
        <v>0</v>
      </c>
      <c r="I6512" s="2"/>
      <c r="J6512" s="4">
        <v>0</v>
      </c>
      <c r="K6512" t="str">
        <f>IF((LEN(relatorio_Ananindeua[[#This Row],[CIF/CPF/CNPJ]])=14),relatorio_Ananindeua[[#This Row],[CIF/CPF/CNPJ]],relatorio_Ananindeua[[#This Row],[Coluna2]])</f>
        <v>20179981000193</v>
      </c>
      <c r="L6512" t="str">
        <f t="shared" si="102"/>
        <v>201******93</v>
      </c>
    </row>
    <row r="6513" spans="1:12" x14ac:dyDescent="0.25">
      <c r="A6513" t="s">
        <v>1307</v>
      </c>
      <c r="B6513" t="s">
        <v>1308</v>
      </c>
      <c r="C6513" t="s">
        <v>34</v>
      </c>
      <c r="D6513" s="1">
        <v>45344.485914351855</v>
      </c>
      <c r="E6513" s="18" t="s">
        <v>11</v>
      </c>
      <c r="F6513" s="13" t="s">
        <v>16</v>
      </c>
      <c r="G6513" t="s">
        <v>14</v>
      </c>
      <c r="H6513">
        <v>0</v>
      </c>
      <c r="I6513" s="2"/>
      <c r="J6513" s="4">
        <v>0</v>
      </c>
      <c r="K6513" t="str">
        <f>IF((LEN(relatorio_Ananindeua[[#This Row],[CIF/CPF/CNPJ]])=14),relatorio_Ananindeua[[#This Row],[CIF/CPF/CNPJ]],relatorio_Ananindeua[[#This Row],[Coluna2]])</f>
        <v>20179981000193</v>
      </c>
      <c r="L6513" t="str">
        <f t="shared" si="102"/>
        <v>201******93</v>
      </c>
    </row>
    <row r="6514" spans="1:12" x14ac:dyDescent="0.25">
      <c r="A6514" t="s">
        <v>12014</v>
      </c>
      <c r="B6514" t="s">
        <v>12015</v>
      </c>
      <c r="C6514" t="s">
        <v>32</v>
      </c>
      <c r="D6514" s="1">
        <v>45344.621620370373</v>
      </c>
      <c r="E6514" s="18" t="s">
        <v>13</v>
      </c>
      <c r="F6514" s="13" t="s">
        <v>16</v>
      </c>
      <c r="G6514" t="s">
        <v>14</v>
      </c>
      <c r="H6514">
        <v>0</v>
      </c>
      <c r="I6514" s="2"/>
      <c r="J6514" s="4">
        <v>0</v>
      </c>
      <c r="K6514" t="str">
        <f>IF((LEN(relatorio_Ananindeua[[#This Row],[CIF/CPF/CNPJ]])=14),relatorio_Ananindeua[[#This Row],[CIF/CPF/CNPJ]],relatorio_Ananindeua[[#This Row],[Coluna2]])</f>
        <v>53997363000100</v>
      </c>
      <c r="L6514" t="str">
        <f t="shared" si="102"/>
        <v>539******00</v>
      </c>
    </row>
    <row r="6515" spans="1:12" x14ac:dyDescent="0.25">
      <c r="A6515" t="s">
        <v>12022</v>
      </c>
      <c r="B6515" t="s">
        <v>12023</v>
      </c>
      <c r="C6515" t="s">
        <v>32</v>
      </c>
      <c r="D6515" s="1">
        <v>45344.62164351852</v>
      </c>
      <c r="E6515" s="18" t="s">
        <v>13</v>
      </c>
      <c r="F6515" s="13" t="s">
        <v>16</v>
      </c>
      <c r="G6515" t="s">
        <v>14</v>
      </c>
      <c r="H6515">
        <v>0</v>
      </c>
      <c r="I6515" s="2"/>
      <c r="J6515" s="4">
        <v>0</v>
      </c>
      <c r="K6515" t="str">
        <f>IF((LEN(relatorio_Ananindeua[[#This Row],[CIF/CPF/CNPJ]])=14),relatorio_Ananindeua[[#This Row],[CIF/CPF/CNPJ]],relatorio_Ananindeua[[#This Row],[Coluna2]])</f>
        <v>54000384000171</v>
      </c>
      <c r="L6515" t="str">
        <f t="shared" si="102"/>
        <v>540******71</v>
      </c>
    </row>
    <row r="6516" spans="1:12" x14ac:dyDescent="0.25">
      <c r="A6516" t="s">
        <v>12066</v>
      </c>
      <c r="B6516" t="s">
        <v>12067</v>
      </c>
      <c r="C6516" t="s">
        <v>32</v>
      </c>
      <c r="D6516" s="1">
        <v>45344.621655092589</v>
      </c>
      <c r="E6516" s="18" t="s">
        <v>13</v>
      </c>
      <c r="F6516" s="13" t="s">
        <v>16</v>
      </c>
      <c r="G6516" t="s">
        <v>14</v>
      </c>
      <c r="H6516">
        <v>0</v>
      </c>
      <c r="I6516" s="2"/>
      <c r="J6516" s="4">
        <v>0</v>
      </c>
      <c r="K6516" t="str">
        <f>IF((LEN(relatorio_Ananindeua[[#This Row],[CIF/CPF/CNPJ]])=14),relatorio_Ananindeua[[#This Row],[CIF/CPF/CNPJ]],relatorio_Ananindeua[[#This Row],[Coluna2]])</f>
        <v>54011632000180</v>
      </c>
      <c r="L6516" t="str">
        <f t="shared" si="102"/>
        <v>540******80</v>
      </c>
    </row>
    <row r="6517" spans="1:12" x14ac:dyDescent="0.25">
      <c r="A6517" t="s">
        <v>12010</v>
      </c>
      <c r="B6517" t="s">
        <v>12011</v>
      </c>
      <c r="C6517" t="s">
        <v>32</v>
      </c>
      <c r="D6517" s="1">
        <v>45344.621678240743</v>
      </c>
      <c r="E6517" s="18" t="s">
        <v>13</v>
      </c>
      <c r="F6517" s="13" t="s">
        <v>16</v>
      </c>
      <c r="G6517" t="s">
        <v>14</v>
      </c>
      <c r="H6517">
        <v>0</v>
      </c>
      <c r="I6517" s="2"/>
      <c r="J6517" s="4">
        <v>0</v>
      </c>
      <c r="K6517" t="str">
        <f>IF((LEN(relatorio_Ananindeua[[#This Row],[CIF/CPF/CNPJ]])=14),relatorio_Ananindeua[[#This Row],[CIF/CPF/CNPJ]],relatorio_Ananindeua[[#This Row],[Coluna2]])</f>
        <v>53996115000144</v>
      </c>
      <c r="L6517" t="str">
        <f t="shared" si="102"/>
        <v>539******44</v>
      </c>
    </row>
    <row r="6518" spans="1:12" x14ac:dyDescent="0.25">
      <c r="A6518" t="s">
        <v>12042</v>
      </c>
      <c r="B6518" t="s">
        <v>12043</v>
      </c>
      <c r="C6518" t="s">
        <v>32</v>
      </c>
      <c r="D6518" s="1">
        <v>45344.621678240743</v>
      </c>
      <c r="E6518" s="18" t="s">
        <v>13</v>
      </c>
      <c r="F6518" s="13" t="s">
        <v>16</v>
      </c>
      <c r="G6518" t="s">
        <v>14</v>
      </c>
      <c r="H6518">
        <v>0</v>
      </c>
      <c r="I6518" s="2"/>
      <c r="J6518" s="4">
        <v>0</v>
      </c>
      <c r="K6518" t="str">
        <f>IF((LEN(relatorio_Ananindeua[[#This Row],[CIF/CPF/CNPJ]])=14),relatorio_Ananindeua[[#This Row],[CIF/CPF/CNPJ]],relatorio_Ananindeua[[#This Row],[Coluna2]])</f>
        <v>54007644000130</v>
      </c>
      <c r="L6518" t="str">
        <f t="shared" si="102"/>
        <v>540******30</v>
      </c>
    </row>
    <row r="6519" spans="1:12" x14ac:dyDescent="0.25">
      <c r="A6519" t="s">
        <v>11724</v>
      </c>
      <c r="B6519" t="s">
        <v>11725</v>
      </c>
      <c r="C6519" t="s">
        <v>34</v>
      </c>
      <c r="D6519" s="1">
        <v>45344.621689814812</v>
      </c>
      <c r="E6519" s="18" t="s">
        <v>13</v>
      </c>
      <c r="F6519" s="13" t="s">
        <v>16</v>
      </c>
      <c r="G6519" t="s">
        <v>14</v>
      </c>
      <c r="H6519">
        <v>0</v>
      </c>
      <c r="I6519" s="2"/>
      <c r="J6519" s="4">
        <v>0</v>
      </c>
      <c r="K6519" t="str">
        <f>IF((LEN(relatorio_Ananindeua[[#This Row],[CIF/CPF/CNPJ]])=14),relatorio_Ananindeua[[#This Row],[CIF/CPF/CNPJ]],relatorio_Ananindeua[[#This Row],[Coluna2]])</f>
        <v>53908036000134</v>
      </c>
      <c r="L6519" t="str">
        <f t="shared" si="102"/>
        <v>539******34</v>
      </c>
    </row>
    <row r="6520" spans="1:12" x14ac:dyDescent="0.25">
      <c r="A6520" t="s">
        <v>12016</v>
      </c>
      <c r="B6520" t="s">
        <v>12017</v>
      </c>
      <c r="C6520" t="s">
        <v>32</v>
      </c>
      <c r="D6520" s="1">
        <v>45344.621689814812</v>
      </c>
      <c r="E6520" s="18" t="s">
        <v>13</v>
      </c>
      <c r="F6520" s="13" t="s">
        <v>16</v>
      </c>
      <c r="G6520" t="s">
        <v>14</v>
      </c>
      <c r="H6520">
        <v>0</v>
      </c>
      <c r="I6520" s="2"/>
      <c r="J6520" s="4">
        <v>0</v>
      </c>
      <c r="K6520" t="str">
        <f>IF((LEN(relatorio_Ananindeua[[#This Row],[CIF/CPF/CNPJ]])=14),relatorio_Ananindeua[[#This Row],[CIF/CPF/CNPJ]],relatorio_Ananindeua[[#This Row],[Coluna2]])</f>
        <v>53997525000100</v>
      </c>
      <c r="L6520" t="str">
        <f t="shared" si="102"/>
        <v>539******00</v>
      </c>
    </row>
    <row r="6521" spans="1:12" x14ac:dyDescent="0.25">
      <c r="A6521" t="s">
        <v>11998</v>
      </c>
      <c r="B6521" t="s">
        <v>11999</v>
      </c>
      <c r="C6521" t="s">
        <v>32</v>
      </c>
      <c r="D6521" s="1">
        <v>45344.621759259258</v>
      </c>
      <c r="E6521" s="18" t="s">
        <v>13</v>
      </c>
      <c r="F6521" s="13" t="s">
        <v>16</v>
      </c>
      <c r="G6521" t="s">
        <v>14</v>
      </c>
      <c r="H6521">
        <v>0</v>
      </c>
      <c r="I6521" s="2"/>
      <c r="J6521" s="4">
        <v>0</v>
      </c>
      <c r="K6521" t="str">
        <f>IF((LEN(relatorio_Ananindeua[[#This Row],[CIF/CPF/CNPJ]])=14),relatorio_Ananindeua[[#This Row],[CIF/CPF/CNPJ]],relatorio_Ananindeua[[#This Row],[Coluna2]])</f>
        <v>53994688000139</v>
      </c>
      <c r="L6521" t="str">
        <f t="shared" si="102"/>
        <v>539******39</v>
      </c>
    </row>
    <row r="6522" spans="1:12" x14ac:dyDescent="0.25">
      <c r="A6522" t="s">
        <v>12004</v>
      </c>
      <c r="B6522" t="s">
        <v>12005</v>
      </c>
      <c r="C6522" t="s">
        <v>32</v>
      </c>
      <c r="D6522" s="1">
        <v>45344.621793981481</v>
      </c>
      <c r="E6522" s="18" t="s">
        <v>13</v>
      </c>
      <c r="F6522" s="13" t="s">
        <v>16</v>
      </c>
      <c r="G6522" t="s">
        <v>14</v>
      </c>
      <c r="H6522">
        <v>0</v>
      </c>
      <c r="I6522" s="2"/>
      <c r="J6522" s="4">
        <v>0</v>
      </c>
      <c r="K6522" t="str">
        <f>IF((LEN(relatorio_Ananindeua[[#This Row],[CIF/CPF/CNPJ]])=14),relatorio_Ananindeua[[#This Row],[CIF/CPF/CNPJ]],relatorio_Ananindeua[[#This Row],[Coluna2]])</f>
        <v>53995260000100</v>
      </c>
      <c r="L6522" t="str">
        <f t="shared" si="102"/>
        <v>539******00</v>
      </c>
    </row>
    <row r="6523" spans="1:12" x14ac:dyDescent="0.25">
      <c r="A6523" t="s">
        <v>12068</v>
      </c>
      <c r="B6523" t="s">
        <v>12069</v>
      </c>
      <c r="C6523" t="s">
        <v>32</v>
      </c>
      <c r="D6523" s="1">
        <v>45344.621793981481</v>
      </c>
      <c r="E6523" s="18" t="s">
        <v>13</v>
      </c>
      <c r="F6523" s="13" t="s">
        <v>16</v>
      </c>
      <c r="G6523" t="s">
        <v>14</v>
      </c>
      <c r="H6523">
        <v>0</v>
      </c>
      <c r="I6523" s="2"/>
      <c r="J6523" s="4">
        <v>0</v>
      </c>
      <c r="K6523" t="str">
        <f>IF((LEN(relatorio_Ananindeua[[#This Row],[CIF/CPF/CNPJ]])=14),relatorio_Ananindeua[[#This Row],[CIF/CPF/CNPJ]],relatorio_Ananindeua[[#This Row],[Coluna2]])</f>
        <v>54011934000158</v>
      </c>
      <c r="L6523" t="str">
        <f t="shared" si="102"/>
        <v>540******58</v>
      </c>
    </row>
    <row r="6524" spans="1:12" x14ac:dyDescent="0.25">
      <c r="A6524" t="s">
        <v>12020</v>
      </c>
      <c r="B6524" t="s">
        <v>12021</v>
      </c>
      <c r="C6524" t="s">
        <v>32</v>
      </c>
      <c r="D6524" s="1">
        <v>45344.621805555558</v>
      </c>
      <c r="E6524" s="18" t="s">
        <v>13</v>
      </c>
      <c r="F6524" s="13" t="s">
        <v>16</v>
      </c>
      <c r="G6524" t="s">
        <v>14</v>
      </c>
      <c r="H6524">
        <v>0</v>
      </c>
      <c r="I6524" s="2"/>
      <c r="J6524" s="4">
        <v>0</v>
      </c>
      <c r="K6524" t="str">
        <f>IF((LEN(relatorio_Ananindeua[[#This Row],[CIF/CPF/CNPJ]])=14),relatorio_Ananindeua[[#This Row],[CIF/CPF/CNPJ]],relatorio_Ananindeua[[#This Row],[Coluna2]])</f>
        <v>54000363000156</v>
      </c>
      <c r="L6524" t="str">
        <f t="shared" si="102"/>
        <v>540******56</v>
      </c>
    </row>
    <row r="6525" spans="1:12" x14ac:dyDescent="0.25">
      <c r="A6525" t="s">
        <v>12040</v>
      </c>
      <c r="B6525" t="s">
        <v>12041</v>
      </c>
      <c r="C6525" t="s">
        <v>32</v>
      </c>
      <c r="D6525" s="1">
        <v>45344.621817129628</v>
      </c>
      <c r="E6525" s="18" t="s">
        <v>13</v>
      </c>
      <c r="F6525" s="13" t="s">
        <v>16</v>
      </c>
      <c r="G6525" t="s">
        <v>14</v>
      </c>
      <c r="H6525">
        <v>0</v>
      </c>
      <c r="I6525" s="2"/>
      <c r="J6525" s="4">
        <v>0</v>
      </c>
      <c r="K6525" t="str">
        <f>IF((LEN(relatorio_Ananindeua[[#This Row],[CIF/CPF/CNPJ]])=14),relatorio_Ananindeua[[#This Row],[CIF/CPF/CNPJ]],relatorio_Ananindeua[[#This Row],[Coluna2]])</f>
        <v>54005998000146</v>
      </c>
      <c r="L6525" t="str">
        <f t="shared" si="102"/>
        <v>540******46</v>
      </c>
    </row>
    <row r="6526" spans="1:12" x14ac:dyDescent="0.25">
      <c r="A6526" t="s">
        <v>8974</v>
      </c>
      <c r="B6526" t="s">
        <v>8975</v>
      </c>
      <c r="C6526" t="s">
        <v>34</v>
      </c>
      <c r="D6526" s="1">
        <v>45344.62190972222</v>
      </c>
      <c r="E6526" s="18" t="s">
        <v>13</v>
      </c>
      <c r="F6526" s="13" t="s">
        <v>16</v>
      </c>
      <c r="G6526" t="s">
        <v>14</v>
      </c>
      <c r="H6526">
        <v>0</v>
      </c>
      <c r="I6526" s="2"/>
      <c r="J6526" s="4">
        <v>0</v>
      </c>
      <c r="K6526" t="str">
        <f>IF((LEN(relatorio_Ananindeua[[#This Row],[CIF/CPF/CNPJ]])=14),relatorio_Ananindeua[[#This Row],[CIF/CPF/CNPJ]],relatorio_Ananindeua[[#This Row],[Coluna2]])</f>
        <v>50642550000182</v>
      </c>
      <c r="L6526" t="str">
        <f t="shared" si="102"/>
        <v>506******82</v>
      </c>
    </row>
    <row r="6527" spans="1:12" x14ac:dyDescent="0.25">
      <c r="A6527" t="s">
        <v>4078</v>
      </c>
      <c r="B6527" t="s">
        <v>4079</v>
      </c>
      <c r="C6527" t="s">
        <v>34</v>
      </c>
      <c r="D6527" s="1">
        <v>45344.621944444443</v>
      </c>
      <c r="E6527" s="18" t="s">
        <v>13</v>
      </c>
      <c r="F6527" s="13" t="s">
        <v>16</v>
      </c>
      <c r="G6527" t="s">
        <v>14</v>
      </c>
      <c r="H6527">
        <v>0</v>
      </c>
      <c r="I6527" s="2"/>
      <c r="J6527" s="4">
        <v>0</v>
      </c>
      <c r="K6527" t="str">
        <f>IF((LEN(relatorio_Ananindeua[[#This Row],[CIF/CPF/CNPJ]])=14),relatorio_Ananindeua[[#This Row],[CIF/CPF/CNPJ]],relatorio_Ananindeua[[#This Row],[Coluna2]])</f>
        <v>36081413000195</v>
      </c>
      <c r="L6527" t="str">
        <f t="shared" si="102"/>
        <v>360******95</v>
      </c>
    </row>
    <row r="6528" spans="1:12" x14ac:dyDescent="0.25">
      <c r="A6528" t="s">
        <v>2542</v>
      </c>
      <c r="B6528" t="s">
        <v>2543</v>
      </c>
      <c r="C6528" t="s">
        <v>34</v>
      </c>
      <c r="D6528" s="1">
        <v>45344.62195601852</v>
      </c>
      <c r="E6528" s="18" t="s">
        <v>13</v>
      </c>
      <c r="F6528" s="13" t="s">
        <v>16</v>
      </c>
      <c r="G6528" t="s">
        <v>14</v>
      </c>
      <c r="H6528">
        <v>0</v>
      </c>
      <c r="I6528" s="2"/>
      <c r="J6528" s="4">
        <v>0</v>
      </c>
      <c r="K6528" t="str">
        <f>IF((LEN(relatorio_Ananindeua[[#This Row],[CIF/CPF/CNPJ]])=14),relatorio_Ananindeua[[#This Row],[CIF/CPF/CNPJ]],relatorio_Ananindeua[[#This Row],[Coluna2]])</f>
        <v>29272612000115</v>
      </c>
      <c r="L6528" t="str">
        <f t="shared" si="102"/>
        <v>292******15</v>
      </c>
    </row>
    <row r="6529" spans="1:12" x14ac:dyDescent="0.25">
      <c r="A6529" t="s">
        <v>202</v>
      </c>
      <c r="B6529" t="s">
        <v>203</v>
      </c>
      <c r="C6529" t="s">
        <v>34</v>
      </c>
      <c r="D6529" s="1">
        <v>45344.622037037036</v>
      </c>
      <c r="E6529" s="18" t="s">
        <v>13</v>
      </c>
      <c r="F6529" s="13" t="s">
        <v>16</v>
      </c>
      <c r="G6529" t="s">
        <v>14</v>
      </c>
      <c r="H6529">
        <v>0</v>
      </c>
      <c r="I6529" s="2"/>
      <c r="J6529" s="4">
        <v>0</v>
      </c>
      <c r="K6529" t="str">
        <f>IF((LEN(relatorio_Ananindeua[[#This Row],[CIF/CPF/CNPJ]])=14),relatorio_Ananindeua[[#This Row],[CIF/CPF/CNPJ]],relatorio_Ananindeua[[#This Row],[Coluna2]])</f>
        <v>12149924000133</v>
      </c>
      <c r="L6529" t="str">
        <f t="shared" si="102"/>
        <v>121******33</v>
      </c>
    </row>
    <row r="6530" spans="1:12" x14ac:dyDescent="0.25">
      <c r="A6530" t="s">
        <v>11994</v>
      </c>
      <c r="B6530" t="s">
        <v>11995</v>
      </c>
      <c r="C6530" t="s">
        <v>32</v>
      </c>
      <c r="D6530" s="1">
        <v>45344.622071759259</v>
      </c>
      <c r="E6530" s="18" t="s">
        <v>13</v>
      </c>
      <c r="F6530" s="13" t="s">
        <v>16</v>
      </c>
      <c r="G6530" t="s">
        <v>14</v>
      </c>
      <c r="H6530">
        <v>0</v>
      </c>
      <c r="I6530" s="2"/>
      <c r="J6530" s="4">
        <v>0</v>
      </c>
      <c r="K6530" t="str">
        <f>IF((LEN(relatorio_Ananindeua[[#This Row],[CIF/CPF/CNPJ]])=14),relatorio_Ananindeua[[#This Row],[CIF/CPF/CNPJ]],relatorio_Ananindeua[[#This Row],[Coluna2]])</f>
        <v>53994558000104</v>
      </c>
      <c r="L6530" t="str">
        <f t="shared" si="102"/>
        <v>539******04</v>
      </c>
    </row>
    <row r="6531" spans="1:12" x14ac:dyDescent="0.25">
      <c r="A6531" t="s">
        <v>12050</v>
      </c>
      <c r="B6531" t="s">
        <v>12051</v>
      </c>
      <c r="C6531" t="s">
        <v>32</v>
      </c>
      <c r="D6531" s="1">
        <v>45344.622094907405</v>
      </c>
      <c r="E6531" s="18" t="s">
        <v>13</v>
      </c>
      <c r="F6531" s="13" t="s">
        <v>16</v>
      </c>
      <c r="G6531" t="s">
        <v>14</v>
      </c>
      <c r="H6531">
        <v>0</v>
      </c>
      <c r="I6531" s="2"/>
      <c r="J6531" s="4">
        <v>0</v>
      </c>
      <c r="K6531" t="str">
        <f>IF((LEN(relatorio_Ananindeua[[#This Row],[CIF/CPF/CNPJ]])=14),relatorio_Ananindeua[[#This Row],[CIF/CPF/CNPJ]],relatorio_Ananindeua[[#This Row],[Coluna2]])</f>
        <v>54009195000160</v>
      </c>
      <c r="L6531" t="str">
        <f t="shared" si="102"/>
        <v>540******60</v>
      </c>
    </row>
    <row r="6532" spans="1:12" x14ac:dyDescent="0.25">
      <c r="A6532" t="s">
        <v>11996</v>
      </c>
      <c r="B6532" t="s">
        <v>11997</v>
      </c>
      <c r="C6532" t="s">
        <v>32</v>
      </c>
      <c r="D6532" s="1">
        <v>45344.622118055559</v>
      </c>
      <c r="E6532" s="18" t="s">
        <v>13</v>
      </c>
      <c r="F6532" s="13" t="s">
        <v>16</v>
      </c>
      <c r="G6532" t="s">
        <v>14</v>
      </c>
      <c r="H6532">
        <v>0</v>
      </c>
      <c r="I6532" s="2"/>
      <c r="J6532" s="4">
        <v>0</v>
      </c>
      <c r="K6532" t="str">
        <f>IF((LEN(relatorio_Ananindeua[[#This Row],[CIF/CPF/CNPJ]])=14),relatorio_Ananindeua[[#This Row],[CIF/CPF/CNPJ]],relatorio_Ananindeua[[#This Row],[Coluna2]])</f>
        <v>53994623000193</v>
      </c>
      <c r="L6532" t="str">
        <f t="shared" si="102"/>
        <v>539******93</v>
      </c>
    </row>
    <row r="6533" spans="1:12" x14ac:dyDescent="0.25">
      <c r="A6533" t="s">
        <v>12026</v>
      </c>
      <c r="B6533" t="s">
        <v>12027</v>
      </c>
      <c r="C6533" t="s">
        <v>32</v>
      </c>
      <c r="D6533" s="1">
        <v>45344.622210648151</v>
      </c>
      <c r="E6533" s="18" t="s">
        <v>13</v>
      </c>
      <c r="F6533" s="13" t="s">
        <v>16</v>
      </c>
      <c r="G6533" t="s">
        <v>14</v>
      </c>
      <c r="H6533">
        <v>0</v>
      </c>
      <c r="I6533" s="2"/>
      <c r="J6533" s="4">
        <v>0</v>
      </c>
      <c r="K6533" t="str">
        <f>IF((LEN(relatorio_Ananindeua[[#This Row],[CIF/CPF/CNPJ]])=14),relatorio_Ananindeua[[#This Row],[CIF/CPF/CNPJ]],relatorio_Ananindeua[[#This Row],[Coluna2]])</f>
        <v>54002461000122</v>
      </c>
      <c r="L6533" t="str">
        <f t="shared" si="102"/>
        <v>540******22</v>
      </c>
    </row>
    <row r="6534" spans="1:12" x14ac:dyDescent="0.25">
      <c r="A6534" t="s">
        <v>12032</v>
      </c>
      <c r="B6534" t="s">
        <v>12033</v>
      </c>
      <c r="C6534" t="s">
        <v>32</v>
      </c>
      <c r="D6534" s="1">
        <v>45344.62222222222</v>
      </c>
      <c r="E6534" s="18" t="s">
        <v>13</v>
      </c>
      <c r="F6534" s="13" t="s">
        <v>16</v>
      </c>
      <c r="G6534" t="s">
        <v>14</v>
      </c>
      <c r="H6534">
        <v>0</v>
      </c>
      <c r="I6534" s="2"/>
      <c r="J6534" s="4">
        <v>0</v>
      </c>
      <c r="K6534" t="str">
        <f>IF((LEN(relatorio_Ananindeua[[#This Row],[CIF/CPF/CNPJ]])=14),relatorio_Ananindeua[[#This Row],[CIF/CPF/CNPJ]],relatorio_Ananindeua[[#This Row],[Coluna2]])</f>
        <v>54002921000112</v>
      </c>
      <c r="L6534" t="str">
        <f t="shared" si="102"/>
        <v>540******12</v>
      </c>
    </row>
    <row r="6535" spans="1:12" x14ac:dyDescent="0.25">
      <c r="A6535" t="s">
        <v>12038</v>
      </c>
      <c r="B6535" t="s">
        <v>12039</v>
      </c>
      <c r="C6535" t="s">
        <v>32</v>
      </c>
      <c r="D6535" s="1">
        <v>45344.62222222222</v>
      </c>
      <c r="E6535" s="18" t="s">
        <v>13</v>
      </c>
      <c r="F6535" s="13" t="s">
        <v>16</v>
      </c>
      <c r="G6535" t="s">
        <v>14</v>
      </c>
      <c r="H6535">
        <v>0</v>
      </c>
      <c r="I6535" s="2"/>
      <c r="J6535" s="4">
        <v>0</v>
      </c>
      <c r="K6535" t="str">
        <f>IF((LEN(relatorio_Ananindeua[[#This Row],[CIF/CPF/CNPJ]])=14),relatorio_Ananindeua[[#This Row],[CIF/CPF/CNPJ]],relatorio_Ananindeua[[#This Row],[Coluna2]])</f>
        <v>54003916000124</v>
      </c>
      <c r="L6535" t="str">
        <f t="shared" si="102"/>
        <v>540******24</v>
      </c>
    </row>
    <row r="6536" spans="1:12" x14ac:dyDescent="0.25">
      <c r="A6536" t="s">
        <v>12052</v>
      </c>
      <c r="B6536" t="s">
        <v>12053</v>
      </c>
      <c r="C6536" t="s">
        <v>32</v>
      </c>
      <c r="D6536" s="1">
        <v>45344.62222222222</v>
      </c>
      <c r="E6536" s="18" t="s">
        <v>13</v>
      </c>
      <c r="F6536" s="13" t="s">
        <v>16</v>
      </c>
      <c r="G6536" t="s">
        <v>14</v>
      </c>
      <c r="H6536">
        <v>0</v>
      </c>
      <c r="I6536" s="2"/>
      <c r="J6536" s="4">
        <v>0</v>
      </c>
      <c r="K6536" t="str">
        <f>IF((LEN(relatorio_Ananindeua[[#This Row],[CIF/CPF/CNPJ]])=14),relatorio_Ananindeua[[#This Row],[CIF/CPF/CNPJ]],relatorio_Ananindeua[[#This Row],[Coluna2]])</f>
        <v>54009291000108</v>
      </c>
      <c r="L6536" t="str">
        <f t="shared" si="102"/>
        <v>540******08</v>
      </c>
    </row>
    <row r="6537" spans="1:12" x14ac:dyDescent="0.25">
      <c r="A6537" t="s">
        <v>12054</v>
      </c>
      <c r="B6537" t="s">
        <v>12055</v>
      </c>
      <c r="C6537" t="s">
        <v>32</v>
      </c>
      <c r="D6537" s="1">
        <v>45344.622233796297</v>
      </c>
      <c r="E6537" s="18" t="s">
        <v>13</v>
      </c>
      <c r="F6537" s="13" t="s">
        <v>16</v>
      </c>
      <c r="G6537" t="s">
        <v>14</v>
      </c>
      <c r="H6537">
        <v>0</v>
      </c>
      <c r="I6537" s="2"/>
      <c r="J6537" s="4">
        <v>0</v>
      </c>
      <c r="K6537" t="str">
        <f>IF((LEN(relatorio_Ananindeua[[#This Row],[CIF/CPF/CNPJ]])=14),relatorio_Ananindeua[[#This Row],[CIF/CPF/CNPJ]],relatorio_Ananindeua[[#This Row],[Coluna2]])</f>
        <v>54009522000183</v>
      </c>
      <c r="L6537" t="str">
        <f t="shared" si="102"/>
        <v>540******83</v>
      </c>
    </row>
    <row r="6538" spans="1:12" x14ac:dyDescent="0.25">
      <c r="A6538" t="s">
        <v>12024</v>
      </c>
      <c r="B6538" t="s">
        <v>12025</v>
      </c>
      <c r="C6538" t="s">
        <v>32</v>
      </c>
      <c r="D6538" s="1">
        <v>45344.622256944444</v>
      </c>
      <c r="E6538" s="18" t="s">
        <v>13</v>
      </c>
      <c r="F6538" s="13" t="s">
        <v>16</v>
      </c>
      <c r="G6538" t="s">
        <v>14</v>
      </c>
      <c r="H6538">
        <v>0</v>
      </c>
      <c r="I6538" s="2"/>
      <c r="J6538" s="4">
        <v>0</v>
      </c>
      <c r="K6538" t="str">
        <f>IF((LEN(relatorio_Ananindeua[[#This Row],[CIF/CPF/CNPJ]])=14),relatorio_Ananindeua[[#This Row],[CIF/CPF/CNPJ]],relatorio_Ananindeua[[#This Row],[Coluna2]])</f>
        <v>54001997000123</v>
      </c>
      <c r="L6538" t="str">
        <f t="shared" si="102"/>
        <v>540******23</v>
      </c>
    </row>
    <row r="6539" spans="1:12" x14ac:dyDescent="0.25">
      <c r="A6539" t="s">
        <v>12060</v>
      </c>
      <c r="B6539" t="s">
        <v>12061</v>
      </c>
      <c r="C6539" t="s">
        <v>32</v>
      </c>
      <c r="D6539" s="1">
        <v>45344.62226851852</v>
      </c>
      <c r="E6539" s="18" t="s">
        <v>13</v>
      </c>
      <c r="F6539" s="13" t="s">
        <v>16</v>
      </c>
      <c r="G6539" t="s">
        <v>14</v>
      </c>
      <c r="H6539">
        <v>0</v>
      </c>
      <c r="I6539" s="2"/>
      <c r="J6539" s="4">
        <v>0</v>
      </c>
      <c r="K6539" t="str">
        <f>IF((LEN(relatorio_Ananindeua[[#This Row],[CIF/CPF/CNPJ]])=14),relatorio_Ananindeua[[#This Row],[CIF/CPF/CNPJ]],relatorio_Ananindeua[[#This Row],[Coluna2]])</f>
        <v>54010315000149</v>
      </c>
      <c r="L6539" t="str">
        <f t="shared" si="102"/>
        <v>540******49</v>
      </c>
    </row>
    <row r="6540" spans="1:12" x14ac:dyDescent="0.25">
      <c r="A6540" t="s">
        <v>10792</v>
      </c>
      <c r="B6540" t="s">
        <v>10793</v>
      </c>
      <c r="C6540" t="s">
        <v>34</v>
      </c>
      <c r="D6540" s="1">
        <v>45344.62232638889</v>
      </c>
      <c r="E6540" s="18" t="s">
        <v>13</v>
      </c>
      <c r="F6540" s="13" t="s">
        <v>16</v>
      </c>
      <c r="G6540" t="s">
        <v>14</v>
      </c>
      <c r="H6540">
        <v>0</v>
      </c>
      <c r="I6540" s="2"/>
      <c r="J6540" s="4">
        <v>0</v>
      </c>
      <c r="K6540" t="str">
        <f>IF((LEN(relatorio_Ananindeua[[#This Row],[CIF/CPF/CNPJ]])=14),relatorio_Ananindeua[[#This Row],[CIF/CPF/CNPJ]],relatorio_Ananindeua[[#This Row],[Coluna2]])</f>
        <v>53568491000138</v>
      </c>
      <c r="L6540" t="str">
        <f t="shared" si="102"/>
        <v>535******38</v>
      </c>
    </row>
    <row r="6541" spans="1:12" x14ac:dyDescent="0.25">
      <c r="A6541" t="s">
        <v>6513</v>
      </c>
      <c r="B6541" t="s">
        <v>6514</v>
      </c>
      <c r="C6541" t="s">
        <v>34</v>
      </c>
      <c r="D6541" s="1">
        <v>45344.622453703705</v>
      </c>
      <c r="E6541" s="18" t="s">
        <v>13</v>
      </c>
      <c r="F6541" s="13" t="s">
        <v>16</v>
      </c>
      <c r="G6541" t="s">
        <v>14</v>
      </c>
      <c r="H6541">
        <v>0</v>
      </c>
      <c r="I6541" s="2"/>
      <c r="J6541" s="4">
        <v>0</v>
      </c>
      <c r="K6541" t="str">
        <f>IF((LEN(relatorio_Ananindeua[[#This Row],[CIF/CPF/CNPJ]])=14),relatorio_Ananindeua[[#This Row],[CIF/CPF/CNPJ]],relatorio_Ananindeua[[#This Row],[Coluna2]])</f>
        <v>45150551000170</v>
      </c>
      <c r="L6541" t="str">
        <f t="shared" si="102"/>
        <v>451******70</v>
      </c>
    </row>
    <row r="6542" spans="1:12" x14ac:dyDescent="0.25">
      <c r="A6542" t="s">
        <v>5752</v>
      </c>
      <c r="B6542" t="s">
        <v>5753</v>
      </c>
      <c r="C6542" t="s">
        <v>34</v>
      </c>
      <c r="D6542" s="1">
        <v>45344.622488425928</v>
      </c>
      <c r="E6542" s="18" t="s">
        <v>13</v>
      </c>
      <c r="F6542" s="13" t="s">
        <v>16</v>
      </c>
      <c r="G6542" t="s">
        <v>14</v>
      </c>
      <c r="H6542">
        <v>0</v>
      </c>
      <c r="I6542" s="2"/>
      <c r="J6542" s="4">
        <v>0</v>
      </c>
      <c r="K6542" t="str">
        <f>IF((LEN(relatorio_Ananindeua[[#This Row],[CIF/CPF/CNPJ]])=14),relatorio_Ananindeua[[#This Row],[CIF/CPF/CNPJ]],relatorio_Ananindeua[[#This Row],[Coluna2]])</f>
        <v>42742850000105</v>
      </c>
      <c r="L6542" t="str">
        <f t="shared" si="102"/>
        <v>427******05</v>
      </c>
    </row>
    <row r="6543" spans="1:12" x14ac:dyDescent="0.25">
      <c r="A6543" t="s">
        <v>3564</v>
      </c>
      <c r="B6543" t="s">
        <v>3565</v>
      </c>
      <c r="C6543" t="s">
        <v>34</v>
      </c>
      <c r="D6543" s="1">
        <v>45344.622534722221</v>
      </c>
      <c r="E6543" s="18" t="s">
        <v>13</v>
      </c>
      <c r="F6543" s="13" t="s">
        <v>16</v>
      </c>
      <c r="G6543" t="s">
        <v>14</v>
      </c>
      <c r="H6543">
        <v>0</v>
      </c>
      <c r="I6543" s="2"/>
      <c r="J6543" s="4">
        <v>0</v>
      </c>
      <c r="K6543" t="str">
        <f>IF((LEN(relatorio_Ananindeua[[#This Row],[CIF/CPF/CNPJ]])=14),relatorio_Ananindeua[[#This Row],[CIF/CPF/CNPJ]],relatorio_Ananindeua[[#This Row],[Coluna2]])</f>
        <v>34067987000183</v>
      </c>
      <c r="L6543" t="str">
        <f t="shared" si="102"/>
        <v>340******83</v>
      </c>
    </row>
    <row r="6544" spans="1:12" x14ac:dyDescent="0.25">
      <c r="A6544" t="s">
        <v>12036</v>
      </c>
      <c r="B6544" t="s">
        <v>12037</v>
      </c>
      <c r="C6544" t="s">
        <v>32</v>
      </c>
      <c r="D6544" s="1">
        <v>45344.622696759259</v>
      </c>
      <c r="E6544" s="18" t="s">
        <v>13</v>
      </c>
      <c r="F6544" s="13" t="s">
        <v>16</v>
      </c>
      <c r="G6544" t="s">
        <v>14</v>
      </c>
      <c r="H6544">
        <v>0</v>
      </c>
      <c r="I6544" s="2"/>
      <c r="J6544" s="4">
        <v>0</v>
      </c>
      <c r="K6544" t="str">
        <f>IF((LEN(relatorio_Ananindeua[[#This Row],[CIF/CPF/CNPJ]])=14),relatorio_Ananindeua[[#This Row],[CIF/CPF/CNPJ]],relatorio_Ananindeua[[#This Row],[Coluna2]])</f>
        <v>54003752000135</v>
      </c>
      <c r="L6544" t="str">
        <f t="shared" si="102"/>
        <v>540******35</v>
      </c>
    </row>
    <row r="6545" spans="1:12" x14ac:dyDescent="0.25">
      <c r="A6545" t="s">
        <v>12046</v>
      </c>
      <c r="B6545" t="s">
        <v>12047</v>
      </c>
      <c r="C6545" t="s">
        <v>32</v>
      </c>
      <c r="D6545" s="1">
        <v>45344.622696759259</v>
      </c>
      <c r="E6545" s="18" t="s">
        <v>13</v>
      </c>
      <c r="F6545" s="13" t="s">
        <v>16</v>
      </c>
      <c r="G6545" t="s">
        <v>14</v>
      </c>
      <c r="H6545">
        <v>0</v>
      </c>
      <c r="I6545" s="2"/>
      <c r="J6545" s="4">
        <v>0</v>
      </c>
      <c r="K6545" t="str">
        <f>IF((LEN(relatorio_Ananindeua[[#This Row],[CIF/CPF/CNPJ]])=14),relatorio_Ananindeua[[#This Row],[CIF/CPF/CNPJ]],relatorio_Ananindeua[[#This Row],[Coluna2]])</f>
        <v>54008318000148</v>
      </c>
      <c r="L6545" t="str">
        <f t="shared" si="102"/>
        <v>540******48</v>
      </c>
    </row>
    <row r="6546" spans="1:12" x14ac:dyDescent="0.25">
      <c r="A6546" t="s">
        <v>12000</v>
      </c>
      <c r="B6546" t="s">
        <v>12001</v>
      </c>
      <c r="C6546" t="s">
        <v>32</v>
      </c>
      <c r="D6546" s="1">
        <v>45344.622708333336</v>
      </c>
      <c r="E6546" s="18" t="s">
        <v>13</v>
      </c>
      <c r="F6546" s="13" t="s">
        <v>16</v>
      </c>
      <c r="G6546" t="s">
        <v>14</v>
      </c>
      <c r="H6546">
        <v>0</v>
      </c>
      <c r="I6546" s="2"/>
      <c r="J6546" s="4">
        <v>0</v>
      </c>
      <c r="K6546" t="str">
        <f>IF((LEN(relatorio_Ananindeua[[#This Row],[CIF/CPF/CNPJ]])=14),relatorio_Ananindeua[[#This Row],[CIF/CPF/CNPJ]],relatorio_Ananindeua[[#This Row],[Coluna2]])</f>
        <v>53994797000156</v>
      </c>
      <c r="L6546" t="str">
        <f t="shared" ref="L6546:L6609" si="103">_xlfn.CONCAT(LEFT(A6546,3),REPT("*",6),RIGHT(A6546,2))</f>
        <v>539******56</v>
      </c>
    </row>
    <row r="6547" spans="1:12" x14ac:dyDescent="0.25">
      <c r="A6547" t="s">
        <v>12058</v>
      </c>
      <c r="B6547" t="s">
        <v>12059</v>
      </c>
      <c r="C6547" t="s">
        <v>32</v>
      </c>
      <c r="D6547" s="1">
        <v>45344.622708333336</v>
      </c>
      <c r="E6547" s="18" t="s">
        <v>13</v>
      </c>
      <c r="F6547" s="13" t="s">
        <v>16</v>
      </c>
      <c r="G6547" t="s">
        <v>14</v>
      </c>
      <c r="H6547">
        <v>0</v>
      </c>
      <c r="I6547" s="2"/>
      <c r="J6547" s="4">
        <v>0</v>
      </c>
      <c r="K6547" t="str">
        <f>IF((LEN(relatorio_Ananindeua[[#This Row],[CIF/CPF/CNPJ]])=14),relatorio_Ananindeua[[#This Row],[CIF/CPF/CNPJ]],relatorio_Ananindeua[[#This Row],[Coluna2]])</f>
        <v>54010190000157</v>
      </c>
      <c r="L6547" t="str">
        <f t="shared" si="103"/>
        <v>540******57</v>
      </c>
    </row>
    <row r="6548" spans="1:12" x14ac:dyDescent="0.25">
      <c r="A6548" t="s">
        <v>12044</v>
      </c>
      <c r="B6548" t="s">
        <v>12045</v>
      </c>
      <c r="C6548" t="s">
        <v>32</v>
      </c>
      <c r="D6548" s="1">
        <v>45344.622719907406</v>
      </c>
      <c r="E6548" s="18" t="s">
        <v>13</v>
      </c>
      <c r="F6548" s="13" t="s">
        <v>16</v>
      </c>
      <c r="G6548" t="s">
        <v>14</v>
      </c>
      <c r="H6548">
        <v>0</v>
      </c>
      <c r="I6548" s="2"/>
      <c r="J6548" s="4">
        <v>0</v>
      </c>
      <c r="K6548" t="str">
        <f>IF((LEN(relatorio_Ananindeua[[#This Row],[CIF/CPF/CNPJ]])=14),relatorio_Ananindeua[[#This Row],[CIF/CPF/CNPJ]],relatorio_Ananindeua[[#This Row],[Coluna2]])</f>
        <v>54008000000167</v>
      </c>
      <c r="L6548" t="str">
        <f t="shared" si="103"/>
        <v>540******67</v>
      </c>
    </row>
    <row r="6549" spans="1:12" x14ac:dyDescent="0.25">
      <c r="A6549" t="s">
        <v>12012</v>
      </c>
      <c r="B6549" t="s">
        <v>12013</v>
      </c>
      <c r="C6549" t="s">
        <v>32</v>
      </c>
      <c r="D6549" s="1">
        <v>45344.622731481482</v>
      </c>
      <c r="E6549" s="18" t="s">
        <v>13</v>
      </c>
      <c r="F6549" s="13" t="s">
        <v>16</v>
      </c>
      <c r="G6549" t="s">
        <v>14</v>
      </c>
      <c r="H6549">
        <v>0</v>
      </c>
      <c r="I6549" s="2"/>
      <c r="J6549" s="4">
        <v>0</v>
      </c>
      <c r="K6549" t="str">
        <f>IF((LEN(relatorio_Ananindeua[[#This Row],[CIF/CPF/CNPJ]])=14),relatorio_Ananindeua[[#This Row],[CIF/CPF/CNPJ]],relatorio_Ananindeua[[#This Row],[Coluna2]])</f>
        <v>53996999000137</v>
      </c>
      <c r="L6549" t="str">
        <f t="shared" si="103"/>
        <v>539******37</v>
      </c>
    </row>
    <row r="6550" spans="1:12" x14ac:dyDescent="0.25">
      <c r="A6550" t="s">
        <v>12062</v>
      </c>
      <c r="B6550" t="s">
        <v>12063</v>
      </c>
      <c r="C6550" t="s">
        <v>32</v>
      </c>
      <c r="D6550" s="1">
        <v>45344.622731481482</v>
      </c>
      <c r="E6550" s="18" t="s">
        <v>13</v>
      </c>
      <c r="F6550" s="13" t="s">
        <v>16</v>
      </c>
      <c r="G6550" t="s">
        <v>14</v>
      </c>
      <c r="H6550">
        <v>0</v>
      </c>
      <c r="I6550" s="2"/>
      <c r="J6550" s="4">
        <v>0</v>
      </c>
      <c r="K6550" t="str">
        <f>IF((LEN(relatorio_Ananindeua[[#This Row],[CIF/CPF/CNPJ]])=14),relatorio_Ananindeua[[#This Row],[CIF/CPF/CNPJ]],relatorio_Ananindeua[[#This Row],[Coluna2]])</f>
        <v>54010978000163</v>
      </c>
      <c r="L6550" t="str">
        <f t="shared" si="103"/>
        <v>540******63</v>
      </c>
    </row>
    <row r="6551" spans="1:12" x14ac:dyDescent="0.25">
      <c r="A6551" t="s">
        <v>12056</v>
      </c>
      <c r="B6551" t="s">
        <v>12057</v>
      </c>
      <c r="C6551" t="s">
        <v>32</v>
      </c>
      <c r="D6551" s="1">
        <v>45344.622743055559</v>
      </c>
      <c r="E6551" s="18" t="s">
        <v>13</v>
      </c>
      <c r="F6551" s="13" t="s">
        <v>16</v>
      </c>
      <c r="G6551" t="s">
        <v>14</v>
      </c>
      <c r="H6551">
        <v>0</v>
      </c>
      <c r="I6551" s="2"/>
      <c r="J6551" s="4">
        <v>0</v>
      </c>
      <c r="K6551" t="str">
        <f>IF((LEN(relatorio_Ananindeua[[#This Row],[CIF/CPF/CNPJ]])=14),relatorio_Ananindeua[[#This Row],[CIF/CPF/CNPJ]],relatorio_Ananindeua[[#This Row],[Coluna2]])</f>
        <v>54009836000186</v>
      </c>
      <c r="L6551" t="str">
        <f t="shared" si="103"/>
        <v>540******86</v>
      </c>
    </row>
    <row r="6552" spans="1:12" x14ac:dyDescent="0.25">
      <c r="A6552" t="s">
        <v>3348</v>
      </c>
      <c r="B6552" t="s">
        <v>3349</v>
      </c>
      <c r="C6552" t="s">
        <v>34</v>
      </c>
      <c r="D6552" s="1">
        <v>45344.622754629629</v>
      </c>
      <c r="E6552" s="18" t="s">
        <v>13</v>
      </c>
      <c r="F6552" s="13" t="s">
        <v>16</v>
      </c>
      <c r="G6552" t="s">
        <v>14</v>
      </c>
      <c r="H6552">
        <v>0</v>
      </c>
      <c r="I6552" s="2"/>
      <c r="J6552" s="4">
        <v>0</v>
      </c>
      <c r="K6552" t="str">
        <f>IF((LEN(relatorio_Ananindeua[[#This Row],[CIF/CPF/CNPJ]])=14),relatorio_Ananindeua[[#This Row],[CIF/CPF/CNPJ]],relatorio_Ananindeua[[#This Row],[Coluna2]])</f>
        <v>33184415000111</v>
      </c>
      <c r="L6552" t="str">
        <f t="shared" si="103"/>
        <v>331******11</v>
      </c>
    </row>
    <row r="6553" spans="1:12" x14ac:dyDescent="0.25">
      <c r="A6553" t="s">
        <v>12064</v>
      </c>
      <c r="B6553" t="s">
        <v>12065</v>
      </c>
      <c r="C6553" t="s">
        <v>32</v>
      </c>
      <c r="D6553" s="1">
        <v>45344.622754629629</v>
      </c>
      <c r="E6553" s="18" t="s">
        <v>13</v>
      </c>
      <c r="F6553" s="13" t="s">
        <v>16</v>
      </c>
      <c r="G6553" t="s">
        <v>14</v>
      </c>
      <c r="H6553">
        <v>0</v>
      </c>
      <c r="I6553" s="2"/>
      <c r="J6553" s="4">
        <v>0</v>
      </c>
      <c r="K6553" t="str">
        <f>IF((LEN(relatorio_Ananindeua[[#This Row],[CIF/CPF/CNPJ]])=14),relatorio_Ananindeua[[#This Row],[CIF/CPF/CNPJ]],relatorio_Ananindeua[[#This Row],[Coluna2]])</f>
        <v>54011500000158</v>
      </c>
      <c r="L6553" t="str">
        <f t="shared" si="103"/>
        <v>540******58</v>
      </c>
    </row>
    <row r="6554" spans="1:12" x14ac:dyDescent="0.25">
      <c r="A6554" t="s">
        <v>12074</v>
      </c>
      <c r="B6554" t="s">
        <v>12075</v>
      </c>
      <c r="C6554" t="s">
        <v>32</v>
      </c>
      <c r="D6554" s="1">
        <v>45344.622766203705</v>
      </c>
      <c r="E6554" s="18" t="s">
        <v>13</v>
      </c>
      <c r="F6554" s="13" t="s">
        <v>16</v>
      </c>
      <c r="G6554" t="s">
        <v>14</v>
      </c>
      <c r="H6554">
        <v>0</v>
      </c>
      <c r="I6554" s="2"/>
      <c r="J6554" s="4">
        <v>0</v>
      </c>
      <c r="K6554" t="str">
        <f>IF((LEN(relatorio_Ananindeua[[#This Row],[CIF/CPF/CNPJ]])=14),relatorio_Ananindeua[[#This Row],[CIF/CPF/CNPJ]],relatorio_Ananindeua[[#This Row],[Coluna2]])</f>
        <v>54012858000103</v>
      </c>
      <c r="L6554" t="str">
        <f t="shared" si="103"/>
        <v>540******03</v>
      </c>
    </row>
    <row r="6555" spans="1:12" x14ac:dyDescent="0.25">
      <c r="A6555" t="s">
        <v>12008</v>
      </c>
      <c r="B6555" t="s">
        <v>12009</v>
      </c>
      <c r="C6555" t="s">
        <v>32</v>
      </c>
      <c r="D6555" s="1">
        <v>45344.622777777775</v>
      </c>
      <c r="E6555" s="18" t="s">
        <v>13</v>
      </c>
      <c r="F6555" s="13" t="s">
        <v>16</v>
      </c>
      <c r="G6555" t="s">
        <v>14</v>
      </c>
      <c r="H6555">
        <v>0</v>
      </c>
      <c r="I6555" s="2"/>
      <c r="J6555" s="4">
        <v>0</v>
      </c>
      <c r="K6555" t="str">
        <f>IF((LEN(relatorio_Ananindeua[[#This Row],[CIF/CPF/CNPJ]])=14),relatorio_Ananindeua[[#This Row],[CIF/CPF/CNPJ]],relatorio_Ananindeua[[#This Row],[Coluna2]])</f>
        <v>53996078000174</v>
      </c>
      <c r="L6555" t="str">
        <f t="shared" si="103"/>
        <v>539******74</v>
      </c>
    </row>
    <row r="6556" spans="1:12" x14ac:dyDescent="0.25">
      <c r="A6556" t="s">
        <v>12048</v>
      </c>
      <c r="B6556" t="s">
        <v>12049</v>
      </c>
      <c r="C6556" t="s">
        <v>32</v>
      </c>
      <c r="D6556" s="1">
        <v>45344.622777777775</v>
      </c>
      <c r="E6556" s="18" t="s">
        <v>13</v>
      </c>
      <c r="F6556" s="13" t="s">
        <v>16</v>
      </c>
      <c r="G6556" t="s">
        <v>14</v>
      </c>
      <c r="H6556">
        <v>0</v>
      </c>
      <c r="I6556" s="2"/>
      <c r="J6556" s="4">
        <v>0</v>
      </c>
      <c r="K6556" t="str">
        <f>IF((LEN(relatorio_Ananindeua[[#This Row],[CIF/CPF/CNPJ]])=14),relatorio_Ananindeua[[#This Row],[CIF/CPF/CNPJ]],relatorio_Ananindeua[[#This Row],[Coluna2]])</f>
        <v>54008753000172</v>
      </c>
      <c r="L6556" t="str">
        <f t="shared" si="103"/>
        <v>540******72</v>
      </c>
    </row>
    <row r="6557" spans="1:12" x14ac:dyDescent="0.25">
      <c r="A6557" t="s">
        <v>12078</v>
      </c>
      <c r="B6557" t="s">
        <v>12079</v>
      </c>
      <c r="C6557" t="s">
        <v>32</v>
      </c>
      <c r="D6557" s="1">
        <v>45344.622789351852</v>
      </c>
      <c r="E6557" s="18" t="s">
        <v>13</v>
      </c>
      <c r="F6557" s="13" t="s">
        <v>16</v>
      </c>
      <c r="G6557" t="s">
        <v>14</v>
      </c>
      <c r="H6557">
        <v>0</v>
      </c>
      <c r="I6557" s="2"/>
      <c r="J6557" s="4">
        <v>0</v>
      </c>
      <c r="K6557" t="str">
        <f>IF((LEN(relatorio_Ananindeua[[#This Row],[CIF/CPF/CNPJ]])=14),relatorio_Ananindeua[[#This Row],[CIF/CPF/CNPJ]],relatorio_Ananindeua[[#This Row],[Coluna2]])</f>
        <v>54013072000100</v>
      </c>
      <c r="L6557" t="str">
        <f t="shared" si="103"/>
        <v>540******00</v>
      </c>
    </row>
    <row r="6558" spans="1:12" x14ac:dyDescent="0.25">
      <c r="A6558" t="s">
        <v>12028</v>
      </c>
      <c r="B6558" t="s">
        <v>12029</v>
      </c>
      <c r="C6558" t="s">
        <v>32</v>
      </c>
      <c r="D6558" s="1">
        <v>45344.622800925928</v>
      </c>
      <c r="E6558" s="18" t="s">
        <v>13</v>
      </c>
      <c r="F6558" s="13" t="s">
        <v>16</v>
      </c>
      <c r="G6558" t="s">
        <v>14</v>
      </c>
      <c r="H6558">
        <v>0</v>
      </c>
      <c r="I6558" s="2"/>
      <c r="J6558" s="4">
        <v>0</v>
      </c>
      <c r="K6558" t="str">
        <f>IF((LEN(relatorio_Ananindeua[[#This Row],[CIF/CPF/CNPJ]])=14),relatorio_Ananindeua[[#This Row],[CIF/CPF/CNPJ]],relatorio_Ananindeua[[#This Row],[Coluna2]])</f>
        <v>54002656000172</v>
      </c>
      <c r="L6558" t="str">
        <f t="shared" si="103"/>
        <v>540******72</v>
      </c>
    </row>
    <row r="6559" spans="1:12" x14ac:dyDescent="0.25">
      <c r="A6559" t="s">
        <v>12018</v>
      </c>
      <c r="B6559" t="s">
        <v>12019</v>
      </c>
      <c r="C6559" t="s">
        <v>32</v>
      </c>
      <c r="D6559" s="1">
        <v>45344.622847222221</v>
      </c>
      <c r="E6559" s="18" t="s">
        <v>13</v>
      </c>
      <c r="F6559" s="13" t="s">
        <v>16</v>
      </c>
      <c r="G6559" t="s">
        <v>14</v>
      </c>
      <c r="H6559">
        <v>0</v>
      </c>
      <c r="I6559" s="2"/>
      <c r="J6559" s="4">
        <v>0</v>
      </c>
      <c r="K6559" t="str">
        <f>IF((LEN(relatorio_Ananindeua[[#This Row],[CIF/CPF/CNPJ]])=14),relatorio_Ananindeua[[#This Row],[CIF/CPF/CNPJ]],relatorio_Ananindeua[[#This Row],[Coluna2]])</f>
        <v>53998660000170</v>
      </c>
      <c r="L6559" t="str">
        <f t="shared" si="103"/>
        <v>539******70</v>
      </c>
    </row>
    <row r="6560" spans="1:12" x14ac:dyDescent="0.25">
      <c r="A6560" t="s">
        <v>12072</v>
      </c>
      <c r="B6560" t="s">
        <v>12073</v>
      </c>
      <c r="C6560" t="s">
        <v>32</v>
      </c>
      <c r="D6560" s="1">
        <v>45344.622858796298</v>
      </c>
      <c r="E6560" s="18" t="s">
        <v>13</v>
      </c>
      <c r="F6560" s="13" t="s">
        <v>16</v>
      </c>
      <c r="G6560" t="s">
        <v>14</v>
      </c>
      <c r="H6560">
        <v>0</v>
      </c>
      <c r="I6560" s="2"/>
      <c r="J6560" s="4">
        <v>0</v>
      </c>
      <c r="K6560" t="str">
        <f>IF((LEN(relatorio_Ananindeua[[#This Row],[CIF/CPF/CNPJ]])=14),relatorio_Ananindeua[[#This Row],[CIF/CPF/CNPJ]],relatorio_Ananindeua[[#This Row],[Coluna2]])</f>
        <v>54012782000108</v>
      </c>
      <c r="L6560" t="str">
        <f t="shared" si="103"/>
        <v>540******08</v>
      </c>
    </row>
    <row r="6561" spans="1:12" x14ac:dyDescent="0.25">
      <c r="A6561" t="s">
        <v>12070</v>
      </c>
      <c r="B6561" t="s">
        <v>12071</v>
      </c>
      <c r="C6561" t="s">
        <v>32</v>
      </c>
      <c r="D6561" s="1">
        <v>45344.622870370367</v>
      </c>
      <c r="E6561" s="18" t="s">
        <v>13</v>
      </c>
      <c r="F6561" s="13" t="s">
        <v>16</v>
      </c>
      <c r="G6561" t="s">
        <v>14</v>
      </c>
      <c r="H6561">
        <v>0</v>
      </c>
      <c r="I6561" s="2"/>
      <c r="J6561" s="4">
        <v>0</v>
      </c>
      <c r="K6561" t="str">
        <f>IF((LEN(relatorio_Ananindeua[[#This Row],[CIF/CPF/CNPJ]])=14),relatorio_Ananindeua[[#This Row],[CIF/CPF/CNPJ]],relatorio_Ananindeua[[#This Row],[Coluna2]])</f>
        <v>54012628000136</v>
      </c>
      <c r="L6561" t="str">
        <f t="shared" si="103"/>
        <v>540******36</v>
      </c>
    </row>
    <row r="6562" spans="1:12" x14ac:dyDescent="0.25">
      <c r="A6562" t="s">
        <v>12076</v>
      </c>
      <c r="B6562" t="s">
        <v>12077</v>
      </c>
      <c r="C6562" t="s">
        <v>32</v>
      </c>
      <c r="D6562" s="1">
        <v>45344.622870370367</v>
      </c>
      <c r="E6562" s="18" t="s">
        <v>13</v>
      </c>
      <c r="F6562" s="13" t="s">
        <v>16</v>
      </c>
      <c r="G6562" t="s">
        <v>14</v>
      </c>
      <c r="H6562">
        <v>0</v>
      </c>
      <c r="I6562" s="2"/>
      <c r="J6562" s="4">
        <v>0</v>
      </c>
      <c r="K6562" t="str">
        <f>IF((LEN(relatorio_Ananindeua[[#This Row],[CIF/CPF/CNPJ]])=14),relatorio_Ananindeua[[#This Row],[CIF/CPF/CNPJ]],relatorio_Ananindeua[[#This Row],[Coluna2]])</f>
        <v>54012951000100</v>
      </c>
      <c r="L6562" t="str">
        <f t="shared" si="103"/>
        <v>540******00</v>
      </c>
    </row>
    <row r="6563" spans="1:12" x14ac:dyDescent="0.25">
      <c r="A6563" t="s">
        <v>12002</v>
      </c>
      <c r="B6563" t="s">
        <v>12003</v>
      </c>
      <c r="C6563" t="s">
        <v>32</v>
      </c>
      <c r="D6563" s="1">
        <v>45344.622881944444</v>
      </c>
      <c r="E6563" s="18" t="s">
        <v>13</v>
      </c>
      <c r="F6563" s="13" t="s">
        <v>16</v>
      </c>
      <c r="G6563" t="s">
        <v>14</v>
      </c>
      <c r="H6563">
        <v>0</v>
      </c>
      <c r="I6563" s="2"/>
      <c r="J6563" s="4">
        <v>0</v>
      </c>
      <c r="K6563" t="str">
        <f>IF((LEN(relatorio_Ananindeua[[#This Row],[CIF/CPF/CNPJ]])=14),relatorio_Ananindeua[[#This Row],[CIF/CPF/CNPJ]],relatorio_Ananindeua[[#This Row],[Coluna2]])</f>
        <v>53995078000150</v>
      </c>
      <c r="L6563" t="str">
        <f t="shared" si="103"/>
        <v>539******50</v>
      </c>
    </row>
    <row r="6564" spans="1:12" x14ac:dyDescent="0.25">
      <c r="A6564" t="s">
        <v>10122</v>
      </c>
      <c r="B6564" t="s">
        <v>10123</v>
      </c>
      <c r="C6564" t="s">
        <v>34</v>
      </c>
      <c r="D6564" s="1">
        <v>45344.623020833336</v>
      </c>
      <c r="E6564" s="18" t="s">
        <v>13</v>
      </c>
      <c r="F6564" s="13" t="s">
        <v>16</v>
      </c>
      <c r="G6564" t="s">
        <v>14</v>
      </c>
      <c r="H6564">
        <v>0</v>
      </c>
      <c r="I6564" s="2"/>
      <c r="J6564" s="4">
        <v>0</v>
      </c>
      <c r="K6564" t="str">
        <f>IF((LEN(relatorio_Ananindeua[[#This Row],[CIF/CPF/CNPJ]])=14),relatorio_Ananindeua[[#This Row],[CIF/CPF/CNPJ]],relatorio_Ananindeua[[#This Row],[Coluna2]])</f>
        <v>53278142000181</v>
      </c>
      <c r="L6564" t="str">
        <f t="shared" si="103"/>
        <v>532******81</v>
      </c>
    </row>
    <row r="6565" spans="1:12" x14ac:dyDescent="0.25">
      <c r="A6565" t="s">
        <v>2686</v>
      </c>
      <c r="B6565" t="s">
        <v>2687</v>
      </c>
      <c r="C6565" t="s">
        <v>34</v>
      </c>
      <c r="D6565" s="1">
        <v>45344.623090277775</v>
      </c>
      <c r="E6565" s="18" t="s">
        <v>13</v>
      </c>
      <c r="F6565" s="13" t="s">
        <v>16</v>
      </c>
      <c r="G6565" t="s">
        <v>14</v>
      </c>
      <c r="H6565">
        <v>0</v>
      </c>
      <c r="I6565" s="2"/>
      <c r="J6565" s="4">
        <v>0</v>
      </c>
      <c r="K6565" t="str">
        <f>IF((LEN(relatorio_Ananindeua[[#This Row],[CIF/CPF/CNPJ]])=14),relatorio_Ananindeua[[#This Row],[CIF/CPF/CNPJ]],relatorio_Ananindeua[[#This Row],[Coluna2]])</f>
        <v>29919125000100</v>
      </c>
      <c r="L6565" t="str">
        <f t="shared" si="103"/>
        <v>299******00</v>
      </c>
    </row>
    <row r="6566" spans="1:12" x14ac:dyDescent="0.25">
      <c r="A6566" t="s">
        <v>9759</v>
      </c>
      <c r="B6566" t="s">
        <v>9760</v>
      </c>
      <c r="C6566" t="s">
        <v>18</v>
      </c>
      <c r="D6566" s="1">
        <v>45344.634479166663</v>
      </c>
      <c r="E6566" s="18" t="s">
        <v>13</v>
      </c>
      <c r="F6566" s="13" t="s">
        <v>16</v>
      </c>
      <c r="G6566" t="s">
        <v>14</v>
      </c>
      <c r="H6566">
        <v>0</v>
      </c>
      <c r="I6566" s="2"/>
      <c r="J6566" s="4">
        <v>0</v>
      </c>
      <c r="K6566" t="str">
        <f>IF((LEN(relatorio_Ananindeua[[#This Row],[CIF/CPF/CNPJ]])=14),relatorio_Ananindeua[[#This Row],[CIF/CPF/CNPJ]],relatorio_Ananindeua[[#This Row],[Coluna2]])</f>
        <v>52174367000125</v>
      </c>
      <c r="L6566" t="str">
        <f t="shared" si="103"/>
        <v>521******25</v>
      </c>
    </row>
    <row r="6567" spans="1:12" x14ac:dyDescent="0.25">
      <c r="A6567" t="s">
        <v>8298</v>
      </c>
      <c r="B6567" t="s">
        <v>8299</v>
      </c>
      <c r="C6567" t="s">
        <v>17</v>
      </c>
      <c r="D6567" s="1">
        <v>45344.64303240741</v>
      </c>
      <c r="E6567" s="18" t="s">
        <v>11</v>
      </c>
      <c r="F6567" s="13" t="s">
        <v>16</v>
      </c>
      <c r="G6567" t="s">
        <v>14</v>
      </c>
      <c r="H6567">
        <v>0</v>
      </c>
      <c r="I6567" s="2"/>
      <c r="J6567" s="4">
        <v>0</v>
      </c>
      <c r="K6567" t="str">
        <f>IF((LEN(relatorio_Ananindeua[[#This Row],[CIF/CPF/CNPJ]])=14),relatorio_Ananindeua[[#This Row],[CIF/CPF/CNPJ]],relatorio_Ananindeua[[#This Row],[Coluna2]])</f>
        <v>49571463000100</v>
      </c>
      <c r="L6567" t="str">
        <f t="shared" si="103"/>
        <v>495******00</v>
      </c>
    </row>
    <row r="6568" spans="1:12" x14ac:dyDescent="0.25">
      <c r="A6568" t="s">
        <v>4916</v>
      </c>
      <c r="B6568" t="s">
        <v>4917</v>
      </c>
      <c r="C6568" t="s">
        <v>34</v>
      </c>
      <c r="D6568" s="1">
        <v>45344.646747685183</v>
      </c>
      <c r="E6568" s="18" t="s">
        <v>13</v>
      </c>
      <c r="F6568" s="13" t="s">
        <v>16</v>
      </c>
      <c r="G6568" t="s">
        <v>14</v>
      </c>
      <c r="H6568">
        <v>0</v>
      </c>
      <c r="I6568" s="2"/>
      <c r="J6568" s="4">
        <v>0</v>
      </c>
      <c r="K6568" t="str">
        <f>IF((LEN(relatorio_Ananindeua[[#This Row],[CIF/CPF/CNPJ]])=14),relatorio_Ananindeua[[#This Row],[CIF/CPF/CNPJ]],relatorio_Ananindeua[[#This Row],[Coluna2]])</f>
        <v>39966699000184</v>
      </c>
      <c r="L6568" t="str">
        <f t="shared" si="103"/>
        <v>399******84</v>
      </c>
    </row>
    <row r="6569" spans="1:12" x14ac:dyDescent="0.25">
      <c r="A6569" t="s">
        <v>2704</v>
      </c>
      <c r="B6569" t="s">
        <v>2705</v>
      </c>
      <c r="C6569" t="s">
        <v>17</v>
      </c>
      <c r="D6569" s="1">
        <v>45344.695300925923</v>
      </c>
      <c r="E6569" s="18" t="s">
        <v>11</v>
      </c>
      <c r="F6569" s="13" t="s">
        <v>16</v>
      </c>
      <c r="G6569" t="s">
        <v>14</v>
      </c>
      <c r="H6569">
        <v>0</v>
      </c>
      <c r="I6569" s="2"/>
      <c r="J6569" s="4">
        <v>0</v>
      </c>
      <c r="K6569" t="str">
        <f>IF((LEN(relatorio_Ananindeua[[#This Row],[CIF/CPF/CNPJ]])=14),relatorio_Ananindeua[[#This Row],[CIF/CPF/CNPJ]],relatorio_Ananindeua[[#This Row],[Coluna2]])</f>
        <v>30004263000130</v>
      </c>
      <c r="L6569" t="str">
        <f t="shared" si="103"/>
        <v>300******30</v>
      </c>
    </row>
    <row r="6570" spans="1:12" x14ac:dyDescent="0.25">
      <c r="A6570" t="s">
        <v>11956</v>
      </c>
      <c r="B6570" t="s">
        <v>11957</v>
      </c>
      <c r="C6570" t="s">
        <v>32</v>
      </c>
      <c r="D6570" s="1">
        <v>45344.713518518518</v>
      </c>
      <c r="E6570" s="18" t="s">
        <v>13</v>
      </c>
      <c r="F6570" s="13" t="s">
        <v>16</v>
      </c>
      <c r="G6570" t="s">
        <v>14</v>
      </c>
      <c r="H6570">
        <v>0</v>
      </c>
      <c r="I6570" s="2"/>
      <c r="J6570" s="4">
        <v>0</v>
      </c>
      <c r="K6570" t="str">
        <f>IF((LEN(relatorio_Ananindeua[[#This Row],[CIF/CPF/CNPJ]])=14),relatorio_Ananindeua[[#This Row],[CIF/CPF/CNPJ]],relatorio_Ananindeua[[#This Row],[Coluna2]])</f>
        <v>53983742000140</v>
      </c>
      <c r="L6570" t="str">
        <f t="shared" si="103"/>
        <v>539******40</v>
      </c>
    </row>
    <row r="6571" spans="1:12" x14ac:dyDescent="0.25">
      <c r="A6571" t="s">
        <v>6904</v>
      </c>
      <c r="B6571" t="s">
        <v>6905</v>
      </c>
      <c r="C6571" t="s">
        <v>20</v>
      </c>
      <c r="D6571" s="1">
        <v>45345</v>
      </c>
      <c r="E6571" s="18" t="s">
        <v>13</v>
      </c>
      <c r="F6571" s="13" t="s">
        <v>19</v>
      </c>
      <c r="G6571" t="s">
        <v>13496</v>
      </c>
      <c r="H6571">
        <v>0</v>
      </c>
      <c r="I6571" s="2"/>
      <c r="J6571" s="4">
        <v>16</v>
      </c>
      <c r="K6571" t="str">
        <f>IF((LEN(relatorio_Ananindeua[[#This Row],[CIF/CPF/CNPJ]])=14),relatorio_Ananindeua[[#This Row],[CIF/CPF/CNPJ]],relatorio_Ananindeua[[#This Row],[Coluna2]])</f>
        <v>46201083002393</v>
      </c>
      <c r="L6571" t="str">
        <f t="shared" si="103"/>
        <v>462******93</v>
      </c>
    </row>
    <row r="6572" spans="1:12" x14ac:dyDescent="0.25">
      <c r="A6572" t="s">
        <v>13467</v>
      </c>
      <c r="B6572" t="s">
        <v>13466</v>
      </c>
      <c r="C6572" t="s">
        <v>21</v>
      </c>
      <c r="D6572" s="1">
        <v>45345</v>
      </c>
      <c r="E6572" s="18" t="s">
        <v>13</v>
      </c>
      <c r="F6572" s="13" t="s">
        <v>19</v>
      </c>
      <c r="G6572" t="s">
        <v>13496</v>
      </c>
      <c r="H6572">
        <v>0</v>
      </c>
      <c r="I6572" s="2"/>
      <c r="J6572" s="4">
        <v>844.2</v>
      </c>
      <c r="K6572" t="str">
        <f>IF((LEN(relatorio_Ananindeua[[#This Row],[CIF/CPF/CNPJ]])=14),relatorio_Ananindeua[[#This Row],[CIF/CPF/CNPJ]],relatorio_Ananindeua[[#This Row],[Coluna2]])</f>
        <v>60975737005978</v>
      </c>
      <c r="L6572" t="str">
        <f t="shared" si="103"/>
        <v>609******78</v>
      </c>
    </row>
    <row r="6573" spans="1:12" x14ac:dyDescent="0.25">
      <c r="A6573" t="s">
        <v>12094</v>
      </c>
      <c r="B6573" t="s">
        <v>12095</v>
      </c>
      <c r="C6573" t="s">
        <v>32</v>
      </c>
      <c r="D6573" s="1">
        <v>45345.031377314815</v>
      </c>
      <c r="E6573" s="18" t="s">
        <v>13</v>
      </c>
      <c r="F6573" s="13" t="s">
        <v>16</v>
      </c>
      <c r="G6573" t="s">
        <v>14</v>
      </c>
      <c r="H6573">
        <v>0</v>
      </c>
      <c r="I6573" s="2"/>
      <c r="J6573" s="4">
        <v>0</v>
      </c>
      <c r="K6573" t="str">
        <f>IF((LEN(relatorio_Ananindeua[[#This Row],[CIF/CPF/CNPJ]])=14),relatorio_Ananindeua[[#This Row],[CIF/CPF/CNPJ]],relatorio_Ananindeua[[#This Row],[Coluna2]])</f>
        <v>54025654000107</v>
      </c>
      <c r="L6573" t="str">
        <f t="shared" si="103"/>
        <v>540******07</v>
      </c>
    </row>
    <row r="6574" spans="1:12" x14ac:dyDescent="0.25">
      <c r="A6574" t="s">
        <v>9893</v>
      </c>
      <c r="B6574" t="s">
        <v>9894</v>
      </c>
      <c r="C6574" t="s">
        <v>34</v>
      </c>
      <c r="D6574" s="1">
        <v>45345.031400462962</v>
      </c>
      <c r="E6574" s="18" t="s">
        <v>13</v>
      </c>
      <c r="F6574" s="13" t="s">
        <v>16</v>
      </c>
      <c r="G6574" t="s">
        <v>14</v>
      </c>
      <c r="H6574">
        <v>0</v>
      </c>
      <c r="I6574" s="2"/>
      <c r="J6574" s="4">
        <v>0</v>
      </c>
      <c r="K6574" t="str">
        <f>IF((LEN(relatorio_Ananindeua[[#This Row],[CIF/CPF/CNPJ]])=14),relatorio_Ananindeua[[#This Row],[CIF/CPF/CNPJ]],relatorio_Ananindeua[[#This Row],[Coluna2]])</f>
        <v>52566017000104</v>
      </c>
      <c r="L6574" t="str">
        <f t="shared" si="103"/>
        <v>525******04</v>
      </c>
    </row>
    <row r="6575" spans="1:12" x14ac:dyDescent="0.25">
      <c r="A6575" t="s">
        <v>4050</v>
      </c>
      <c r="B6575" t="s">
        <v>4051</v>
      </c>
      <c r="C6575" t="s">
        <v>34</v>
      </c>
      <c r="D6575" s="1">
        <v>45345.031423611108</v>
      </c>
      <c r="E6575" s="18" t="s">
        <v>13</v>
      </c>
      <c r="F6575" s="13" t="s">
        <v>16</v>
      </c>
      <c r="G6575" t="s">
        <v>14</v>
      </c>
      <c r="H6575">
        <v>0</v>
      </c>
      <c r="I6575" s="2"/>
      <c r="J6575" s="4">
        <v>0</v>
      </c>
      <c r="K6575" t="str">
        <f>IF((LEN(relatorio_Ananindeua[[#This Row],[CIF/CPF/CNPJ]])=14),relatorio_Ananindeua[[#This Row],[CIF/CPF/CNPJ]],relatorio_Ananindeua[[#This Row],[Coluna2]])</f>
        <v>36004888000188</v>
      </c>
      <c r="L6575" t="str">
        <f t="shared" si="103"/>
        <v>360******88</v>
      </c>
    </row>
    <row r="6576" spans="1:12" x14ac:dyDescent="0.25">
      <c r="A6576" t="s">
        <v>12086</v>
      </c>
      <c r="B6576" t="s">
        <v>12087</v>
      </c>
      <c r="C6576" t="s">
        <v>32</v>
      </c>
      <c r="D6576" s="1">
        <v>45345.038298611114</v>
      </c>
      <c r="E6576" s="18" t="s">
        <v>13</v>
      </c>
      <c r="F6576" s="13" t="s">
        <v>16</v>
      </c>
      <c r="G6576" t="s">
        <v>14</v>
      </c>
      <c r="H6576">
        <v>0</v>
      </c>
      <c r="I6576" s="2"/>
      <c r="J6576" s="4">
        <v>0</v>
      </c>
      <c r="K6576" t="str">
        <f>IF((LEN(relatorio_Ananindeua[[#This Row],[CIF/CPF/CNPJ]])=14),relatorio_Ananindeua[[#This Row],[CIF/CPF/CNPJ]],relatorio_Ananindeua[[#This Row],[Coluna2]])</f>
        <v>54020836000187</v>
      </c>
      <c r="L6576" t="str">
        <f t="shared" si="103"/>
        <v>540******87</v>
      </c>
    </row>
    <row r="6577" spans="1:12" x14ac:dyDescent="0.25">
      <c r="A6577" t="s">
        <v>1942</v>
      </c>
      <c r="B6577" t="s">
        <v>1943</v>
      </c>
      <c r="C6577" t="s">
        <v>34</v>
      </c>
      <c r="D6577" s="1">
        <v>45345.038344907407</v>
      </c>
      <c r="E6577" s="18" t="s">
        <v>13</v>
      </c>
      <c r="F6577" s="13" t="s">
        <v>16</v>
      </c>
      <c r="G6577" t="s">
        <v>14</v>
      </c>
      <c r="H6577">
        <v>0</v>
      </c>
      <c r="I6577" s="2"/>
      <c r="J6577" s="4">
        <v>0</v>
      </c>
      <c r="K6577" t="str">
        <f>IF((LEN(relatorio_Ananindeua[[#This Row],[CIF/CPF/CNPJ]])=14),relatorio_Ananindeua[[#This Row],[CIF/CPF/CNPJ]],relatorio_Ananindeua[[#This Row],[Coluna2]])</f>
        <v>26048429000142</v>
      </c>
      <c r="L6577" t="str">
        <f t="shared" si="103"/>
        <v>260******42</v>
      </c>
    </row>
    <row r="6578" spans="1:12" x14ac:dyDescent="0.25">
      <c r="A6578" t="s">
        <v>1219</v>
      </c>
      <c r="B6578" t="s">
        <v>1220</v>
      </c>
      <c r="C6578" t="s">
        <v>34</v>
      </c>
      <c r="D6578" s="1">
        <v>45345.038356481484</v>
      </c>
      <c r="E6578" s="18" t="s">
        <v>13</v>
      </c>
      <c r="F6578" s="13" t="s">
        <v>16</v>
      </c>
      <c r="G6578" t="s">
        <v>14</v>
      </c>
      <c r="H6578">
        <v>0</v>
      </c>
      <c r="I6578" s="2"/>
      <c r="J6578" s="4">
        <v>0</v>
      </c>
      <c r="K6578" t="str">
        <f>IF((LEN(relatorio_Ananindeua[[#This Row],[CIF/CPF/CNPJ]])=14),relatorio_Ananindeua[[#This Row],[CIF/CPF/CNPJ]],relatorio_Ananindeua[[#This Row],[Coluna2]])</f>
        <v>19590965000100</v>
      </c>
      <c r="L6578" t="str">
        <f t="shared" si="103"/>
        <v>195******00</v>
      </c>
    </row>
    <row r="6579" spans="1:12" x14ac:dyDescent="0.25">
      <c r="A6579" t="s">
        <v>3666</v>
      </c>
      <c r="B6579" t="s">
        <v>3667</v>
      </c>
      <c r="C6579" t="s">
        <v>34</v>
      </c>
      <c r="D6579" s="1">
        <v>45345.045277777775</v>
      </c>
      <c r="E6579" s="18" t="s">
        <v>13</v>
      </c>
      <c r="F6579" s="13" t="s">
        <v>16</v>
      </c>
      <c r="G6579" t="s">
        <v>14</v>
      </c>
      <c r="H6579">
        <v>0</v>
      </c>
      <c r="I6579" s="2"/>
      <c r="J6579" s="4">
        <v>0</v>
      </c>
      <c r="K6579" t="str">
        <f>IF((LEN(relatorio_Ananindeua[[#This Row],[CIF/CPF/CNPJ]])=14),relatorio_Ananindeua[[#This Row],[CIF/CPF/CNPJ]],relatorio_Ananindeua[[#This Row],[Coluna2]])</f>
        <v>34510992000119</v>
      </c>
      <c r="L6579" t="str">
        <f t="shared" si="103"/>
        <v>345******19</v>
      </c>
    </row>
    <row r="6580" spans="1:12" x14ac:dyDescent="0.25">
      <c r="A6580" t="s">
        <v>2516</v>
      </c>
      <c r="B6580" t="s">
        <v>2517</v>
      </c>
      <c r="C6580" t="s">
        <v>34</v>
      </c>
      <c r="D6580" s="1">
        <v>45345.045312499999</v>
      </c>
      <c r="E6580" s="18" t="s">
        <v>13</v>
      </c>
      <c r="F6580" s="13" t="s">
        <v>16</v>
      </c>
      <c r="G6580" t="s">
        <v>14</v>
      </c>
      <c r="H6580">
        <v>0</v>
      </c>
      <c r="I6580" s="2"/>
      <c r="J6580" s="4">
        <v>0</v>
      </c>
      <c r="K6580" t="str">
        <f>IF((LEN(relatorio_Ananindeua[[#This Row],[CIF/CPF/CNPJ]])=14),relatorio_Ananindeua[[#This Row],[CIF/CPF/CNPJ]],relatorio_Ananindeua[[#This Row],[Coluna2]])</f>
        <v>29187091000106</v>
      </c>
      <c r="L6580" t="str">
        <f t="shared" si="103"/>
        <v>291******06</v>
      </c>
    </row>
    <row r="6581" spans="1:12" x14ac:dyDescent="0.25">
      <c r="A6581" t="s">
        <v>12098</v>
      </c>
      <c r="B6581" t="s">
        <v>12099</v>
      </c>
      <c r="C6581" t="s">
        <v>32</v>
      </c>
      <c r="D6581" s="1">
        <v>45345.052175925928</v>
      </c>
      <c r="E6581" s="18" t="s">
        <v>13</v>
      </c>
      <c r="F6581" s="13" t="s">
        <v>16</v>
      </c>
      <c r="G6581" t="s">
        <v>14</v>
      </c>
      <c r="H6581">
        <v>0</v>
      </c>
      <c r="I6581" s="2"/>
      <c r="J6581" s="4">
        <v>0</v>
      </c>
      <c r="K6581" t="str">
        <f>IF((LEN(relatorio_Ananindeua[[#This Row],[CIF/CPF/CNPJ]])=14),relatorio_Ananindeua[[#This Row],[CIF/CPF/CNPJ]],relatorio_Ananindeua[[#This Row],[Coluna2]])</f>
        <v>54032603000102</v>
      </c>
      <c r="L6581" t="str">
        <f t="shared" si="103"/>
        <v>540******02</v>
      </c>
    </row>
    <row r="6582" spans="1:12" x14ac:dyDescent="0.25">
      <c r="A6582" t="s">
        <v>12096</v>
      </c>
      <c r="B6582" t="s">
        <v>12097</v>
      </c>
      <c r="C6582" t="s">
        <v>32</v>
      </c>
      <c r="D6582" s="1">
        <v>45345.052210648151</v>
      </c>
      <c r="E6582" s="18" t="s">
        <v>13</v>
      </c>
      <c r="F6582" s="13" t="s">
        <v>16</v>
      </c>
      <c r="G6582" t="s">
        <v>14</v>
      </c>
      <c r="H6582">
        <v>0</v>
      </c>
      <c r="I6582" s="2"/>
      <c r="J6582" s="4">
        <v>0</v>
      </c>
      <c r="K6582" t="str">
        <f>IF((LEN(relatorio_Ananindeua[[#This Row],[CIF/CPF/CNPJ]])=14),relatorio_Ananindeua[[#This Row],[CIF/CPF/CNPJ]],relatorio_Ananindeua[[#This Row],[Coluna2]])</f>
        <v>54030065000109</v>
      </c>
      <c r="L6582" t="str">
        <f t="shared" si="103"/>
        <v>540******09</v>
      </c>
    </row>
    <row r="6583" spans="1:12" x14ac:dyDescent="0.25">
      <c r="A6583" t="s">
        <v>10984</v>
      </c>
      <c r="B6583" t="s">
        <v>10985</v>
      </c>
      <c r="C6583" t="s">
        <v>34</v>
      </c>
      <c r="D6583" s="1">
        <v>45345.052233796298</v>
      </c>
      <c r="E6583" s="18" t="s">
        <v>13</v>
      </c>
      <c r="F6583" s="13" t="s">
        <v>16</v>
      </c>
      <c r="G6583" t="s">
        <v>14</v>
      </c>
      <c r="H6583">
        <v>0</v>
      </c>
      <c r="I6583" s="2"/>
      <c r="J6583" s="4">
        <v>0</v>
      </c>
      <c r="K6583" t="str">
        <f>IF((LEN(relatorio_Ananindeua[[#This Row],[CIF/CPF/CNPJ]])=14),relatorio_Ananindeua[[#This Row],[CIF/CPF/CNPJ]],relatorio_Ananindeua[[#This Row],[Coluna2]])</f>
        <v>53636757000132</v>
      </c>
      <c r="L6583" t="str">
        <f t="shared" si="103"/>
        <v>536******32</v>
      </c>
    </row>
    <row r="6584" spans="1:12" x14ac:dyDescent="0.25">
      <c r="A6584" t="s">
        <v>12082</v>
      </c>
      <c r="B6584" t="s">
        <v>12083</v>
      </c>
      <c r="C6584" t="s">
        <v>32</v>
      </c>
      <c r="D6584" s="1">
        <v>45345.059131944443</v>
      </c>
      <c r="E6584" s="18" t="s">
        <v>13</v>
      </c>
      <c r="F6584" s="13" t="s">
        <v>16</v>
      </c>
      <c r="G6584" t="s">
        <v>14</v>
      </c>
      <c r="H6584">
        <v>0</v>
      </c>
      <c r="I6584" s="2"/>
      <c r="J6584" s="4">
        <v>0</v>
      </c>
      <c r="K6584" t="str">
        <f>IF((LEN(relatorio_Ananindeua[[#This Row],[CIF/CPF/CNPJ]])=14),relatorio_Ananindeua[[#This Row],[CIF/CPF/CNPJ]],relatorio_Ananindeua[[#This Row],[Coluna2]])</f>
        <v>54018250000188</v>
      </c>
      <c r="L6584" t="str">
        <f t="shared" si="103"/>
        <v>540******88</v>
      </c>
    </row>
    <row r="6585" spans="1:12" x14ac:dyDescent="0.25">
      <c r="A6585" t="s">
        <v>6591</v>
      </c>
      <c r="B6585" t="s">
        <v>6592</v>
      </c>
      <c r="C6585" t="s">
        <v>34</v>
      </c>
      <c r="D6585" s="1">
        <v>45345.059166666666</v>
      </c>
      <c r="E6585" s="18" t="s">
        <v>13</v>
      </c>
      <c r="F6585" s="13" t="s">
        <v>16</v>
      </c>
      <c r="G6585" t="s">
        <v>14</v>
      </c>
      <c r="H6585">
        <v>0</v>
      </c>
      <c r="I6585" s="2"/>
      <c r="J6585" s="4">
        <v>0</v>
      </c>
      <c r="K6585" t="str">
        <f>IF((LEN(relatorio_Ananindeua[[#This Row],[CIF/CPF/CNPJ]])=14),relatorio_Ananindeua[[#This Row],[CIF/CPF/CNPJ]],relatorio_Ananindeua[[#This Row],[Coluna2]])</f>
        <v>45388647000170</v>
      </c>
      <c r="L6585" t="str">
        <f t="shared" si="103"/>
        <v>453******70</v>
      </c>
    </row>
    <row r="6586" spans="1:12" x14ac:dyDescent="0.25">
      <c r="A6586" t="s">
        <v>2524</v>
      </c>
      <c r="B6586" t="s">
        <v>2525</v>
      </c>
      <c r="C6586" t="s">
        <v>34</v>
      </c>
      <c r="D6586" s="1">
        <v>45345.059178240743</v>
      </c>
      <c r="E6586" s="18" t="s">
        <v>13</v>
      </c>
      <c r="F6586" s="13" t="s">
        <v>16</v>
      </c>
      <c r="G6586" t="s">
        <v>14</v>
      </c>
      <c r="H6586">
        <v>0</v>
      </c>
      <c r="I6586" s="2"/>
      <c r="J6586" s="4">
        <v>0</v>
      </c>
      <c r="K6586" t="str">
        <f>IF((LEN(relatorio_Ananindeua[[#This Row],[CIF/CPF/CNPJ]])=14),relatorio_Ananindeua[[#This Row],[CIF/CPF/CNPJ]],relatorio_Ananindeua[[#This Row],[Coluna2]])</f>
        <v>29214067000100</v>
      </c>
      <c r="L6586" t="str">
        <f t="shared" si="103"/>
        <v>292******00</v>
      </c>
    </row>
    <row r="6587" spans="1:12" x14ac:dyDescent="0.25">
      <c r="A6587" t="s">
        <v>12074</v>
      </c>
      <c r="B6587" t="s">
        <v>12075</v>
      </c>
      <c r="C6587" t="s">
        <v>34</v>
      </c>
      <c r="D6587" s="1">
        <v>45345.079988425925</v>
      </c>
      <c r="E6587" s="18" t="s">
        <v>13</v>
      </c>
      <c r="F6587" s="13" t="s">
        <v>16</v>
      </c>
      <c r="G6587" t="s">
        <v>14</v>
      </c>
      <c r="H6587">
        <v>0</v>
      </c>
      <c r="I6587" s="2"/>
      <c r="J6587" s="4">
        <v>0</v>
      </c>
      <c r="K6587" t="str">
        <f>IF((LEN(relatorio_Ananindeua[[#This Row],[CIF/CPF/CNPJ]])=14),relatorio_Ananindeua[[#This Row],[CIF/CPF/CNPJ]],relatorio_Ananindeua[[#This Row],[Coluna2]])</f>
        <v>54012858000103</v>
      </c>
      <c r="L6587" t="str">
        <f t="shared" si="103"/>
        <v>540******03</v>
      </c>
    </row>
    <row r="6588" spans="1:12" x14ac:dyDescent="0.25">
      <c r="A6588" t="s">
        <v>9649</v>
      </c>
      <c r="B6588" t="s">
        <v>9650</v>
      </c>
      <c r="C6588" t="s">
        <v>34</v>
      </c>
      <c r="D6588" s="1">
        <v>45345.086944444447</v>
      </c>
      <c r="E6588" s="18" t="s">
        <v>13</v>
      </c>
      <c r="F6588" s="13" t="s">
        <v>16</v>
      </c>
      <c r="G6588" t="s">
        <v>14</v>
      </c>
      <c r="H6588">
        <v>0</v>
      </c>
      <c r="I6588" s="2"/>
      <c r="J6588" s="4">
        <v>0</v>
      </c>
      <c r="K6588" t="str">
        <f>IF((LEN(relatorio_Ananindeua[[#This Row],[CIF/CPF/CNPJ]])=14),relatorio_Ananindeua[[#This Row],[CIF/CPF/CNPJ]],relatorio_Ananindeua[[#This Row],[Coluna2]])</f>
        <v>51903281000123</v>
      </c>
      <c r="L6588" t="str">
        <f t="shared" si="103"/>
        <v>519******23</v>
      </c>
    </row>
    <row r="6589" spans="1:12" x14ac:dyDescent="0.25">
      <c r="A6589" t="s">
        <v>9629</v>
      </c>
      <c r="B6589" t="s">
        <v>9630</v>
      </c>
      <c r="C6589" t="s">
        <v>34</v>
      </c>
      <c r="D6589" s="1">
        <v>45345.086956018517</v>
      </c>
      <c r="E6589" s="18" t="s">
        <v>13</v>
      </c>
      <c r="F6589" s="13" t="s">
        <v>16</v>
      </c>
      <c r="G6589" t="s">
        <v>14</v>
      </c>
      <c r="H6589">
        <v>0</v>
      </c>
      <c r="I6589" s="2"/>
      <c r="J6589" s="4">
        <v>0</v>
      </c>
      <c r="K6589" t="str">
        <f>IF((LEN(relatorio_Ananindeua[[#This Row],[CIF/CPF/CNPJ]])=14),relatorio_Ananindeua[[#This Row],[CIF/CPF/CNPJ]],relatorio_Ananindeua[[#This Row],[Coluna2]])</f>
        <v>51878503000103</v>
      </c>
      <c r="L6589" t="str">
        <f t="shared" si="103"/>
        <v>518******03</v>
      </c>
    </row>
    <row r="6590" spans="1:12" x14ac:dyDescent="0.25">
      <c r="A6590" t="s">
        <v>3574</v>
      </c>
      <c r="B6590" t="s">
        <v>3575</v>
      </c>
      <c r="C6590" t="s">
        <v>34</v>
      </c>
      <c r="D6590" s="1">
        <v>45345.086967592593</v>
      </c>
      <c r="E6590" s="18" t="s">
        <v>13</v>
      </c>
      <c r="F6590" s="13" t="s">
        <v>16</v>
      </c>
      <c r="G6590" t="s">
        <v>14</v>
      </c>
      <c r="H6590">
        <v>0</v>
      </c>
      <c r="I6590" s="2"/>
      <c r="J6590" s="4">
        <v>0</v>
      </c>
      <c r="K6590" t="str">
        <f>IF((LEN(relatorio_Ananindeua[[#This Row],[CIF/CPF/CNPJ]])=14),relatorio_Ananindeua[[#This Row],[CIF/CPF/CNPJ]],relatorio_Ananindeua[[#This Row],[Coluna2]])</f>
        <v>34100977000100</v>
      </c>
      <c r="L6590" t="str">
        <f t="shared" si="103"/>
        <v>341******00</v>
      </c>
    </row>
    <row r="6591" spans="1:12" x14ac:dyDescent="0.25">
      <c r="A6591" t="s">
        <v>7684</v>
      </c>
      <c r="B6591" t="s">
        <v>7685</v>
      </c>
      <c r="C6591" t="s">
        <v>34</v>
      </c>
      <c r="D6591" s="1">
        <v>45345.093877314815</v>
      </c>
      <c r="E6591" s="18" t="s">
        <v>13</v>
      </c>
      <c r="F6591" s="13" t="s">
        <v>16</v>
      </c>
      <c r="G6591" t="s">
        <v>14</v>
      </c>
      <c r="H6591">
        <v>0</v>
      </c>
      <c r="I6591" s="2"/>
      <c r="J6591" s="4">
        <v>0</v>
      </c>
      <c r="K6591" t="str">
        <f>IF((LEN(relatorio_Ananindeua[[#This Row],[CIF/CPF/CNPJ]])=14),relatorio_Ananindeua[[#This Row],[CIF/CPF/CNPJ]],relatorio_Ananindeua[[#This Row],[Coluna2]])</f>
        <v>48187285000148</v>
      </c>
      <c r="L6591" t="str">
        <f t="shared" si="103"/>
        <v>481******48</v>
      </c>
    </row>
    <row r="6592" spans="1:12" x14ac:dyDescent="0.25">
      <c r="A6592" t="s">
        <v>6631</v>
      </c>
      <c r="B6592" t="s">
        <v>6632</v>
      </c>
      <c r="C6592" t="s">
        <v>34</v>
      </c>
      <c r="D6592" s="1">
        <v>45345.093888888892</v>
      </c>
      <c r="E6592" s="18" t="s">
        <v>13</v>
      </c>
      <c r="F6592" s="13" t="s">
        <v>16</v>
      </c>
      <c r="G6592" t="s">
        <v>14</v>
      </c>
      <c r="H6592">
        <v>0</v>
      </c>
      <c r="I6592" s="2"/>
      <c r="J6592" s="4">
        <v>0</v>
      </c>
      <c r="K6592" t="str">
        <f>IF((LEN(relatorio_Ananindeua[[#This Row],[CIF/CPF/CNPJ]])=14),relatorio_Ananindeua[[#This Row],[CIF/CPF/CNPJ]],relatorio_Ananindeua[[#This Row],[Coluna2]])</f>
        <v>45467572000113</v>
      </c>
      <c r="L6592" t="str">
        <f t="shared" si="103"/>
        <v>454******13</v>
      </c>
    </row>
    <row r="6593" spans="1:12" x14ac:dyDescent="0.25">
      <c r="A6593" t="s">
        <v>6445</v>
      </c>
      <c r="B6593" t="s">
        <v>6446</v>
      </c>
      <c r="C6593" t="s">
        <v>34</v>
      </c>
      <c r="D6593" s="1">
        <v>45345.100787037038</v>
      </c>
      <c r="E6593" s="18" t="s">
        <v>13</v>
      </c>
      <c r="F6593" s="13" t="s">
        <v>16</v>
      </c>
      <c r="G6593" t="s">
        <v>14</v>
      </c>
      <c r="H6593">
        <v>0</v>
      </c>
      <c r="I6593" s="2"/>
      <c r="J6593" s="4">
        <v>0</v>
      </c>
      <c r="K6593" t="str">
        <f>IF((LEN(relatorio_Ananindeua[[#This Row],[CIF/CPF/CNPJ]])=14),relatorio_Ananindeua[[#This Row],[CIF/CPF/CNPJ]],relatorio_Ananindeua[[#This Row],[Coluna2]])</f>
        <v>44902817000120</v>
      </c>
      <c r="L6593" t="str">
        <f t="shared" si="103"/>
        <v>449******20</v>
      </c>
    </row>
    <row r="6594" spans="1:12" x14ac:dyDescent="0.25">
      <c r="A6594" t="s">
        <v>4962</v>
      </c>
      <c r="B6594" t="s">
        <v>4963</v>
      </c>
      <c r="C6594" t="s">
        <v>34</v>
      </c>
      <c r="D6594" s="1">
        <v>45345.100798611114</v>
      </c>
      <c r="E6594" s="18" t="s">
        <v>13</v>
      </c>
      <c r="F6594" s="13" t="s">
        <v>16</v>
      </c>
      <c r="G6594" t="s">
        <v>14</v>
      </c>
      <c r="H6594">
        <v>0</v>
      </c>
      <c r="I6594" s="2"/>
      <c r="J6594" s="4">
        <v>0</v>
      </c>
      <c r="K6594" t="str">
        <f>IF((LEN(relatorio_Ananindeua[[#This Row],[CIF/CPF/CNPJ]])=14),relatorio_Ananindeua[[#This Row],[CIF/CPF/CNPJ]],relatorio_Ananindeua[[#This Row],[Coluna2]])</f>
        <v>40203435000158</v>
      </c>
      <c r="L6594" t="str">
        <f t="shared" si="103"/>
        <v>402******58</v>
      </c>
    </row>
    <row r="6595" spans="1:12" x14ac:dyDescent="0.25">
      <c r="A6595" t="s">
        <v>7777</v>
      </c>
      <c r="B6595" t="s">
        <v>7778</v>
      </c>
      <c r="C6595" t="s">
        <v>34</v>
      </c>
      <c r="D6595" s="1">
        <v>45345.114675925928</v>
      </c>
      <c r="E6595" s="18" t="s">
        <v>13</v>
      </c>
      <c r="F6595" s="13" t="s">
        <v>16</v>
      </c>
      <c r="G6595" t="s">
        <v>14</v>
      </c>
      <c r="H6595">
        <v>0</v>
      </c>
      <c r="I6595" s="2"/>
      <c r="J6595" s="4">
        <v>0</v>
      </c>
      <c r="K6595" t="str">
        <f>IF((LEN(relatorio_Ananindeua[[#This Row],[CIF/CPF/CNPJ]])=14),relatorio_Ananindeua[[#This Row],[CIF/CPF/CNPJ]],relatorio_Ananindeua[[#This Row],[Coluna2]])</f>
        <v>48425897000121</v>
      </c>
      <c r="L6595" t="str">
        <f t="shared" si="103"/>
        <v>484******21</v>
      </c>
    </row>
    <row r="6596" spans="1:12" x14ac:dyDescent="0.25">
      <c r="A6596" t="s">
        <v>12092</v>
      </c>
      <c r="B6596" t="s">
        <v>12093</v>
      </c>
      <c r="C6596" t="s">
        <v>32</v>
      </c>
      <c r="D6596" s="1">
        <v>45345.302916666667</v>
      </c>
      <c r="E6596" s="18" t="s">
        <v>13</v>
      </c>
      <c r="F6596" s="13" t="s">
        <v>16</v>
      </c>
      <c r="G6596" t="s">
        <v>14</v>
      </c>
      <c r="H6596">
        <v>0</v>
      </c>
      <c r="I6596" s="2"/>
      <c r="J6596" s="4">
        <v>0</v>
      </c>
      <c r="K6596" t="str">
        <f>IF((LEN(relatorio_Ananindeua[[#This Row],[CIF/CPF/CNPJ]])=14),relatorio_Ananindeua[[#This Row],[CIF/CPF/CNPJ]],relatorio_Ananindeua[[#This Row],[Coluna2]])</f>
        <v>54024496000162</v>
      </c>
      <c r="L6596" t="str">
        <f t="shared" si="103"/>
        <v>540******62</v>
      </c>
    </row>
    <row r="6597" spans="1:12" x14ac:dyDescent="0.25">
      <c r="A6597" t="s">
        <v>12088</v>
      </c>
      <c r="B6597" t="s">
        <v>12089</v>
      </c>
      <c r="C6597" t="s">
        <v>32</v>
      </c>
      <c r="D6597" s="1">
        <v>45345.316817129627</v>
      </c>
      <c r="E6597" s="18" t="s">
        <v>13</v>
      </c>
      <c r="F6597" s="13" t="s">
        <v>16</v>
      </c>
      <c r="G6597" t="s">
        <v>14</v>
      </c>
      <c r="H6597">
        <v>0</v>
      </c>
      <c r="I6597" s="2"/>
      <c r="J6597" s="4">
        <v>0</v>
      </c>
      <c r="K6597" t="str">
        <f>IF((LEN(relatorio_Ananindeua[[#This Row],[CIF/CPF/CNPJ]])=14),relatorio_Ananindeua[[#This Row],[CIF/CPF/CNPJ]],relatorio_Ananindeua[[#This Row],[Coluna2]])</f>
        <v>54023522000138</v>
      </c>
      <c r="L6597" t="str">
        <f t="shared" si="103"/>
        <v>540******38</v>
      </c>
    </row>
    <row r="6598" spans="1:12" x14ac:dyDescent="0.25">
      <c r="A6598" t="s">
        <v>12080</v>
      </c>
      <c r="B6598" t="s">
        <v>12081</v>
      </c>
      <c r="C6598" t="s">
        <v>32</v>
      </c>
      <c r="D6598" s="1">
        <v>45345.316828703704</v>
      </c>
      <c r="E6598" s="18" t="s">
        <v>13</v>
      </c>
      <c r="F6598" s="13" t="s">
        <v>16</v>
      </c>
      <c r="G6598" t="s">
        <v>14</v>
      </c>
      <c r="H6598">
        <v>0</v>
      </c>
      <c r="I6598" s="2"/>
      <c r="J6598" s="4">
        <v>0</v>
      </c>
      <c r="K6598" t="str">
        <f>IF((LEN(relatorio_Ananindeua[[#This Row],[CIF/CPF/CNPJ]])=14),relatorio_Ananindeua[[#This Row],[CIF/CPF/CNPJ]],relatorio_Ananindeua[[#This Row],[Coluna2]])</f>
        <v>54017260000107</v>
      </c>
      <c r="L6598" t="str">
        <f t="shared" si="103"/>
        <v>540******07</v>
      </c>
    </row>
    <row r="6599" spans="1:12" x14ac:dyDescent="0.25">
      <c r="A6599" t="s">
        <v>9314</v>
      </c>
      <c r="B6599" t="s">
        <v>9315</v>
      </c>
      <c r="C6599" t="s">
        <v>34</v>
      </c>
      <c r="D6599" s="1">
        <v>45345.316851851851</v>
      </c>
      <c r="E6599" s="18" t="s">
        <v>13</v>
      </c>
      <c r="F6599" s="13" t="s">
        <v>16</v>
      </c>
      <c r="G6599" t="s">
        <v>14</v>
      </c>
      <c r="H6599">
        <v>0</v>
      </c>
      <c r="I6599" s="2"/>
      <c r="J6599" s="4">
        <v>0</v>
      </c>
      <c r="K6599" t="str">
        <f>IF((LEN(relatorio_Ananindeua[[#This Row],[CIF/CPF/CNPJ]])=14),relatorio_Ananindeua[[#This Row],[CIF/CPF/CNPJ]],relatorio_Ananindeua[[#This Row],[Coluna2]])</f>
        <v>51177514000158</v>
      </c>
      <c r="L6599" t="str">
        <f t="shared" si="103"/>
        <v>511******58</v>
      </c>
    </row>
    <row r="6600" spans="1:12" x14ac:dyDescent="0.25">
      <c r="A6600" t="s">
        <v>2040</v>
      </c>
      <c r="B6600" t="s">
        <v>2041</v>
      </c>
      <c r="C6600" t="s">
        <v>34</v>
      </c>
      <c r="D6600" s="1">
        <v>45345.316863425927</v>
      </c>
      <c r="E6600" s="18" t="s">
        <v>13</v>
      </c>
      <c r="F6600" s="13" t="s">
        <v>16</v>
      </c>
      <c r="G6600" t="s">
        <v>14</v>
      </c>
      <c r="H6600">
        <v>0</v>
      </c>
      <c r="I6600" s="2"/>
      <c r="J6600" s="4">
        <v>0</v>
      </c>
      <c r="K6600" t="str">
        <f>IF((LEN(relatorio_Ananindeua[[#This Row],[CIF/CPF/CNPJ]])=14),relatorio_Ananindeua[[#This Row],[CIF/CPF/CNPJ]],relatorio_Ananindeua[[#This Row],[Coluna2]])</f>
        <v>26682819000170</v>
      </c>
      <c r="L6600" t="str">
        <f t="shared" si="103"/>
        <v>266******70</v>
      </c>
    </row>
    <row r="6601" spans="1:12" x14ac:dyDescent="0.25">
      <c r="A6601" t="s">
        <v>12084</v>
      </c>
      <c r="B6601" t="s">
        <v>12085</v>
      </c>
      <c r="C6601" t="s">
        <v>32</v>
      </c>
      <c r="D6601" s="1">
        <v>45345.323819444442</v>
      </c>
      <c r="E6601" s="18" t="s">
        <v>13</v>
      </c>
      <c r="F6601" s="13" t="s">
        <v>16</v>
      </c>
      <c r="G6601" t="s">
        <v>14</v>
      </c>
      <c r="H6601">
        <v>0</v>
      </c>
      <c r="I6601" s="2"/>
      <c r="J6601" s="4">
        <v>0</v>
      </c>
      <c r="K6601" t="str">
        <f>IF((LEN(relatorio_Ananindeua[[#This Row],[CIF/CPF/CNPJ]])=14),relatorio_Ananindeua[[#This Row],[CIF/CPF/CNPJ]],relatorio_Ananindeua[[#This Row],[Coluna2]])</f>
        <v>54020244000165</v>
      </c>
      <c r="L6601" t="str">
        <f t="shared" si="103"/>
        <v>540******65</v>
      </c>
    </row>
    <row r="6602" spans="1:12" x14ac:dyDescent="0.25">
      <c r="A6602" t="s">
        <v>12090</v>
      </c>
      <c r="B6602" t="s">
        <v>12091</v>
      </c>
      <c r="C6602" t="s">
        <v>32</v>
      </c>
      <c r="D6602" s="1">
        <v>45345.330717592595</v>
      </c>
      <c r="E6602" s="18" t="s">
        <v>13</v>
      </c>
      <c r="F6602" s="13" t="s">
        <v>16</v>
      </c>
      <c r="G6602" t="s">
        <v>14</v>
      </c>
      <c r="H6602">
        <v>0</v>
      </c>
      <c r="I6602" s="2"/>
      <c r="J6602" s="4">
        <v>0</v>
      </c>
      <c r="K6602" t="str">
        <f>IF((LEN(relatorio_Ananindeua[[#This Row],[CIF/CPF/CNPJ]])=14),relatorio_Ananindeua[[#This Row],[CIF/CPF/CNPJ]],relatorio_Ananindeua[[#This Row],[Coluna2]])</f>
        <v>54024016000163</v>
      </c>
      <c r="L6602" t="str">
        <f t="shared" si="103"/>
        <v>540******63</v>
      </c>
    </row>
    <row r="6603" spans="1:12" x14ac:dyDescent="0.25">
      <c r="A6603" t="s">
        <v>8788</v>
      </c>
      <c r="B6603" t="s">
        <v>8789</v>
      </c>
      <c r="C6603" t="s">
        <v>34</v>
      </c>
      <c r="D6603" s="1">
        <v>45345.330763888887</v>
      </c>
      <c r="E6603" s="18" t="s">
        <v>13</v>
      </c>
      <c r="F6603" s="13" t="s">
        <v>16</v>
      </c>
      <c r="G6603" t="s">
        <v>14</v>
      </c>
      <c r="H6603">
        <v>0</v>
      </c>
      <c r="I6603" s="2"/>
      <c r="J6603" s="4">
        <v>0</v>
      </c>
      <c r="K6603" t="str">
        <f>IF((LEN(relatorio_Ananindeua[[#This Row],[CIF/CPF/CNPJ]])=14),relatorio_Ananindeua[[#This Row],[CIF/CPF/CNPJ]],relatorio_Ananindeua[[#This Row],[Coluna2]])</f>
        <v>50329618000178</v>
      </c>
      <c r="L6603" t="str">
        <f t="shared" si="103"/>
        <v>503******78</v>
      </c>
    </row>
    <row r="6604" spans="1:12" x14ac:dyDescent="0.25">
      <c r="A6604" t="s">
        <v>2841</v>
      </c>
      <c r="B6604" t="s">
        <v>2842</v>
      </c>
      <c r="C6604" t="s">
        <v>34</v>
      </c>
      <c r="D6604" s="1">
        <v>45345.330775462964</v>
      </c>
      <c r="E6604" s="18" t="s">
        <v>13</v>
      </c>
      <c r="F6604" s="13" t="s">
        <v>16</v>
      </c>
      <c r="G6604" t="s">
        <v>14</v>
      </c>
      <c r="H6604">
        <v>0</v>
      </c>
      <c r="I6604" s="2"/>
      <c r="J6604" s="4">
        <v>0</v>
      </c>
      <c r="K6604" t="str">
        <f>IF((LEN(relatorio_Ananindeua[[#This Row],[CIF/CPF/CNPJ]])=14),relatorio_Ananindeua[[#This Row],[CIF/CPF/CNPJ]],relatorio_Ananindeua[[#This Row],[Coluna2]])</f>
        <v>30553271000135</v>
      </c>
      <c r="L6604" t="str">
        <f t="shared" si="103"/>
        <v>305******35</v>
      </c>
    </row>
    <row r="6605" spans="1:12" x14ac:dyDescent="0.25">
      <c r="A6605" t="s">
        <v>11956</v>
      </c>
      <c r="B6605" t="s">
        <v>11957</v>
      </c>
      <c r="C6605" t="s">
        <v>34</v>
      </c>
      <c r="D6605" s="1">
        <v>45345.374745370369</v>
      </c>
      <c r="E6605" s="18" t="s">
        <v>13</v>
      </c>
      <c r="F6605" s="13" t="s">
        <v>16</v>
      </c>
      <c r="G6605" t="s">
        <v>14</v>
      </c>
      <c r="H6605">
        <v>0</v>
      </c>
      <c r="I6605" s="2"/>
      <c r="J6605" s="4">
        <v>0</v>
      </c>
      <c r="K6605" t="str">
        <f>IF((LEN(relatorio_Ananindeua[[#This Row],[CIF/CPF/CNPJ]])=14),relatorio_Ananindeua[[#This Row],[CIF/CPF/CNPJ]],relatorio_Ananindeua[[#This Row],[Coluna2]])</f>
        <v>53983742000140</v>
      </c>
      <c r="L6605" t="str">
        <f t="shared" si="103"/>
        <v>539******40</v>
      </c>
    </row>
    <row r="6606" spans="1:12" x14ac:dyDescent="0.25">
      <c r="A6606" t="s">
        <v>12030</v>
      </c>
      <c r="B6606" t="s">
        <v>12031</v>
      </c>
      <c r="C6606" t="s">
        <v>32</v>
      </c>
      <c r="D6606" s="1">
        <v>45345.44017361111</v>
      </c>
      <c r="E6606" s="18" t="s">
        <v>13</v>
      </c>
      <c r="F6606" s="13" t="s">
        <v>16</v>
      </c>
      <c r="G6606" t="s">
        <v>14</v>
      </c>
      <c r="H6606">
        <v>0</v>
      </c>
      <c r="I6606" s="2"/>
      <c r="J6606" s="4">
        <v>0</v>
      </c>
      <c r="K6606" t="str">
        <f>IF((LEN(relatorio_Ananindeua[[#This Row],[CIF/CPF/CNPJ]])=14),relatorio_Ananindeua[[#This Row],[CIF/CPF/CNPJ]],relatorio_Ananindeua[[#This Row],[Coluna2]])</f>
        <v>54002895000122</v>
      </c>
      <c r="L6606" t="str">
        <f t="shared" si="103"/>
        <v>540******22</v>
      </c>
    </row>
    <row r="6607" spans="1:12" x14ac:dyDescent="0.25">
      <c r="A6607" t="s">
        <v>12034</v>
      </c>
      <c r="B6607" t="s">
        <v>12035</v>
      </c>
      <c r="C6607" t="s">
        <v>32</v>
      </c>
      <c r="D6607" s="1">
        <v>45345.468159722222</v>
      </c>
      <c r="E6607" s="18" t="s">
        <v>13</v>
      </c>
      <c r="F6607" s="13" t="s">
        <v>16</v>
      </c>
      <c r="G6607" t="s">
        <v>14</v>
      </c>
      <c r="H6607">
        <v>0</v>
      </c>
      <c r="I6607" s="2"/>
      <c r="J6607" s="4">
        <v>0</v>
      </c>
      <c r="K6607" t="str">
        <f>IF((LEN(relatorio_Ananindeua[[#This Row],[CIF/CPF/CNPJ]])=14),relatorio_Ananindeua[[#This Row],[CIF/CPF/CNPJ]],relatorio_Ananindeua[[#This Row],[Coluna2]])</f>
        <v>54003630000149</v>
      </c>
      <c r="L6607" t="str">
        <f t="shared" si="103"/>
        <v>540******49</v>
      </c>
    </row>
    <row r="6608" spans="1:12" x14ac:dyDescent="0.25">
      <c r="A6608" t="s">
        <v>255</v>
      </c>
      <c r="B6608" t="s">
        <v>256</v>
      </c>
      <c r="C6608" t="s">
        <v>17</v>
      </c>
      <c r="D6608" s="1">
        <v>45345.527928240743</v>
      </c>
      <c r="E6608" s="18" t="s">
        <v>11</v>
      </c>
      <c r="F6608" s="13" t="s">
        <v>16</v>
      </c>
      <c r="G6608" t="s">
        <v>14</v>
      </c>
      <c r="H6608">
        <v>0</v>
      </c>
      <c r="I6608" s="2"/>
      <c r="J6608" s="4">
        <v>0</v>
      </c>
      <c r="K6608" t="str">
        <f>IF((LEN(relatorio_Ananindeua[[#This Row],[CIF/CPF/CNPJ]])=14),relatorio_Ananindeua[[#This Row],[CIF/CPF/CNPJ]],relatorio_Ananindeua[[#This Row],[Coluna2]])</f>
        <v>12495955000146</v>
      </c>
      <c r="L6608" t="str">
        <f t="shared" si="103"/>
        <v>124******46</v>
      </c>
    </row>
    <row r="6609" spans="1:12" x14ac:dyDescent="0.25">
      <c r="A6609" t="s">
        <v>7406</v>
      </c>
      <c r="B6609" t="s">
        <v>7407</v>
      </c>
      <c r="C6609" t="s">
        <v>17</v>
      </c>
      <c r="D6609" s="1">
        <v>45345.662256944444</v>
      </c>
      <c r="E6609" s="18" t="s">
        <v>11</v>
      </c>
      <c r="F6609" s="13" t="s">
        <v>16</v>
      </c>
      <c r="G6609" t="s">
        <v>14</v>
      </c>
      <c r="H6609">
        <v>0</v>
      </c>
      <c r="I6609" s="2"/>
      <c r="J6609" s="4">
        <v>0</v>
      </c>
      <c r="K6609" t="str">
        <f>IF((LEN(relatorio_Ananindeua[[#This Row],[CIF/CPF/CNPJ]])=14),relatorio_Ananindeua[[#This Row],[CIF/CPF/CNPJ]],relatorio_Ananindeua[[#This Row],[Coluna2]])</f>
        <v>47545764000126</v>
      </c>
      <c r="L6609" t="str">
        <f t="shared" si="103"/>
        <v>475******26</v>
      </c>
    </row>
    <row r="6610" spans="1:12" x14ac:dyDescent="0.25">
      <c r="A6610" t="s">
        <v>6609</v>
      </c>
      <c r="B6610" t="s">
        <v>6610</v>
      </c>
      <c r="C6610" t="s">
        <v>18</v>
      </c>
      <c r="D6610" s="1">
        <v>45345.701168981483</v>
      </c>
      <c r="E6610" s="18" t="s">
        <v>13</v>
      </c>
      <c r="F6610" s="13" t="s">
        <v>16</v>
      </c>
      <c r="G6610" t="s">
        <v>14</v>
      </c>
      <c r="H6610">
        <v>0</v>
      </c>
      <c r="I6610" s="2"/>
      <c r="J6610" s="4">
        <v>0</v>
      </c>
      <c r="K6610" t="str">
        <f>IF((LEN(relatorio_Ananindeua[[#This Row],[CIF/CPF/CNPJ]])=14),relatorio_Ananindeua[[#This Row],[CIF/CPF/CNPJ]],relatorio_Ananindeua[[#This Row],[Coluna2]])</f>
        <v>45427826000170</v>
      </c>
      <c r="L6610" t="str">
        <f t="shared" ref="L6610:L6673" si="104">_xlfn.CONCAT(LEFT(A6610,3),REPT("*",6),RIGHT(A6610,2))</f>
        <v>454******70</v>
      </c>
    </row>
    <row r="6611" spans="1:12" x14ac:dyDescent="0.25">
      <c r="A6611" t="s">
        <v>2008</v>
      </c>
      <c r="B6611" t="s">
        <v>2009</v>
      </c>
      <c r="C6611" t="s">
        <v>18</v>
      </c>
      <c r="D6611" s="1">
        <v>45345.705034722225</v>
      </c>
      <c r="E6611" s="18" t="s">
        <v>13</v>
      </c>
      <c r="F6611" s="13" t="s">
        <v>16</v>
      </c>
      <c r="G6611" t="s">
        <v>14</v>
      </c>
      <c r="H6611">
        <v>0</v>
      </c>
      <c r="I6611" s="2"/>
      <c r="J6611" s="4">
        <v>0</v>
      </c>
      <c r="K6611" t="str">
        <f>IF((LEN(relatorio_Ananindeua[[#This Row],[CIF/CPF/CNPJ]])=14),relatorio_Ananindeua[[#This Row],[CIF/CPF/CNPJ]],relatorio_Ananindeua[[#This Row],[Coluna2]])</f>
        <v>26414426000185</v>
      </c>
      <c r="L6611" t="str">
        <f t="shared" si="104"/>
        <v>264******85</v>
      </c>
    </row>
    <row r="6612" spans="1:12" x14ac:dyDescent="0.25">
      <c r="A6612" t="s">
        <v>6904</v>
      </c>
      <c r="B6612" t="s">
        <v>6905</v>
      </c>
      <c r="C6612" t="s">
        <v>20</v>
      </c>
      <c r="D6612" s="1">
        <v>45346</v>
      </c>
      <c r="E6612" s="18" t="s">
        <v>13</v>
      </c>
      <c r="F6612" s="13" t="s">
        <v>19</v>
      </c>
      <c r="G6612" t="s">
        <v>13496</v>
      </c>
      <c r="H6612">
        <v>0</v>
      </c>
      <c r="I6612" s="2"/>
      <c r="J6612" s="4">
        <v>105</v>
      </c>
      <c r="K6612" t="str">
        <f>IF((LEN(relatorio_Ananindeua[[#This Row],[CIF/CPF/CNPJ]])=14),relatorio_Ananindeua[[#This Row],[CIF/CPF/CNPJ]],relatorio_Ananindeua[[#This Row],[Coluna2]])</f>
        <v>46201083002393</v>
      </c>
      <c r="L6612" t="str">
        <f t="shared" si="104"/>
        <v>462******93</v>
      </c>
    </row>
    <row r="6613" spans="1:12" x14ac:dyDescent="0.25">
      <c r="A6613" t="s">
        <v>1845</v>
      </c>
      <c r="B6613" t="s">
        <v>1846</v>
      </c>
      <c r="C6613" t="s">
        <v>34</v>
      </c>
      <c r="D6613" s="1">
        <v>45346.025208333333</v>
      </c>
      <c r="E6613" s="18" t="s">
        <v>13</v>
      </c>
      <c r="F6613" s="13" t="s">
        <v>16</v>
      </c>
      <c r="G6613" t="s">
        <v>14</v>
      </c>
      <c r="H6613">
        <v>0</v>
      </c>
      <c r="I6613" s="2"/>
      <c r="J6613" s="4">
        <v>0</v>
      </c>
      <c r="K6613" t="str">
        <f>IF((LEN(relatorio_Ananindeua[[#This Row],[CIF/CPF/CNPJ]])=14),relatorio_Ananindeua[[#This Row],[CIF/CPF/CNPJ]],relatorio_Ananindeua[[#This Row],[Coluna2]])</f>
        <v>24774710000137</v>
      </c>
      <c r="L6613" t="str">
        <f t="shared" si="104"/>
        <v>247******37</v>
      </c>
    </row>
    <row r="6614" spans="1:12" x14ac:dyDescent="0.25">
      <c r="A6614" t="s">
        <v>682</v>
      </c>
      <c r="B6614" t="s">
        <v>683</v>
      </c>
      <c r="C6614" t="s">
        <v>34</v>
      </c>
      <c r="D6614" s="1">
        <v>45346.025231481479</v>
      </c>
      <c r="E6614" s="18" t="s">
        <v>13</v>
      </c>
      <c r="F6614" s="13" t="s">
        <v>16</v>
      </c>
      <c r="G6614" t="s">
        <v>14</v>
      </c>
      <c r="H6614">
        <v>0</v>
      </c>
      <c r="I6614" s="2"/>
      <c r="J6614" s="4">
        <v>0</v>
      </c>
      <c r="K6614" t="str">
        <f>IF((LEN(relatorio_Ananindeua[[#This Row],[CIF/CPF/CNPJ]])=14),relatorio_Ananindeua[[#This Row],[CIF/CPF/CNPJ]],relatorio_Ananindeua[[#This Row],[Coluna2]])</f>
        <v>15008000000105</v>
      </c>
      <c r="L6614" t="str">
        <f t="shared" si="104"/>
        <v>150******05</v>
      </c>
    </row>
    <row r="6615" spans="1:12" x14ac:dyDescent="0.25">
      <c r="A6615" t="s">
        <v>12130</v>
      </c>
      <c r="B6615" t="s">
        <v>12131</v>
      </c>
      <c r="C6615" t="s">
        <v>32</v>
      </c>
      <c r="D6615" s="1">
        <v>45346.039027777777</v>
      </c>
      <c r="E6615" s="18" t="s">
        <v>13</v>
      </c>
      <c r="F6615" s="13" t="s">
        <v>16</v>
      </c>
      <c r="G6615" t="s">
        <v>14</v>
      </c>
      <c r="H6615">
        <v>0</v>
      </c>
      <c r="I6615" s="2"/>
      <c r="J6615" s="4">
        <v>0</v>
      </c>
      <c r="K6615" t="str">
        <f>IF((LEN(relatorio_Ananindeua[[#This Row],[CIF/CPF/CNPJ]])=14),relatorio_Ananindeua[[#This Row],[CIF/CPF/CNPJ]],relatorio_Ananindeua[[#This Row],[Coluna2]])</f>
        <v>54047945000198</v>
      </c>
      <c r="L6615" t="str">
        <f t="shared" si="104"/>
        <v>540******98</v>
      </c>
    </row>
    <row r="6616" spans="1:12" x14ac:dyDescent="0.25">
      <c r="A6616" t="s">
        <v>12104</v>
      </c>
      <c r="B6616" t="s">
        <v>12105</v>
      </c>
      <c r="C6616" t="s">
        <v>32</v>
      </c>
      <c r="D6616" s="1">
        <v>45346.039039351854</v>
      </c>
      <c r="E6616" s="18" t="s">
        <v>13</v>
      </c>
      <c r="F6616" s="13" t="s">
        <v>16</v>
      </c>
      <c r="G6616" t="s">
        <v>14</v>
      </c>
      <c r="H6616">
        <v>0</v>
      </c>
      <c r="I6616" s="2"/>
      <c r="J6616" s="4">
        <v>0</v>
      </c>
      <c r="K6616" t="str">
        <f>IF((LEN(relatorio_Ananindeua[[#This Row],[CIF/CPF/CNPJ]])=14),relatorio_Ananindeua[[#This Row],[CIF/CPF/CNPJ]],relatorio_Ananindeua[[#This Row],[Coluna2]])</f>
        <v>54034803000196</v>
      </c>
      <c r="L6616" t="str">
        <f t="shared" si="104"/>
        <v>540******96</v>
      </c>
    </row>
    <row r="6617" spans="1:12" x14ac:dyDescent="0.25">
      <c r="A6617" t="s">
        <v>12134</v>
      </c>
      <c r="B6617" t="s">
        <v>12135</v>
      </c>
      <c r="C6617" t="s">
        <v>32</v>
      </c>
      <c r="D6617" s="1">
        <v>45346.045995370368</v>
      </c>
      <c r="E6617" s="18" t="s">
        <v>13</v>
      </c>
      <c r="F6617" s="13" t="s">
        <v>16</v>
      </c>
      <c r="G6617" t="s">
        <v>14</v>
      </c>
      <c r="H6617">
        <v>0</v>
      </c>
      <c r="I6617" s="2"/>
      <c r="J6617" s="4">
        <v>0</v>
      </c>
      <c r="K6617" t="str">
        <f>IF((LEN(relatorio_Ananindeua[[#This Row],[CIF/CPF/CNPJ]])=14),relatorio_Ananindeua[[#This Row],[CIF/CPF/CNPJ]],relatorio_Ananindeua[[#This Row],[Coluna2]])</f>
        <v>54049706000177</v>
      </c>
      <c r="L6617" t="str">
        <f t="shared" si="104"/>
        <v>540******77</v>
      </c>
    </row>
    <row r="6618" spans="1:12" x14ac:dyDescent="0.25">
      <c r="A6618" t="s">
        <v>9114</v>
      </c>
      <c r="B6618" t="s">
        <v>9115</v>
      </c>
      <c r="C6618" t="s">
        <v>34</v>
      </c>
      <c r="D6618" s="1">
        <v>45346.046018518522</v>
      </c>
      <c r="E6618" s="18" t="s">
        <v>13</v>
      </c>
      <c r="F6618" s="13" t="s">
        <v>16</v>
      </c>
      <c r="G6618" t="s">
        <v>14</v>
      </c>
      <c r="H6618">
        <v>0</v>
      </c>
      <c r="I6618" s="2"/>
      <c r="J6618" s="4">
        <v>0</v>
      </c>
      <c r="K6618" t="str">
        <f>IF((LEN(relatorio_Ananindeua[[#This Row],[CIF/CPF/CNPJ]])=14),relatorio_Ananindeua[[#This Row],[CIF/CPF/CNPJ]],relatorio_Ananindeua[[#This Row],[Coluna2]])</f>
        <v>50828085000179</v>
      </c>
      <c r="L6618" t="str">
        <f t="shared" si="104"/>
        <v>508******79</v>
      </c>
    </row>
    <row r="6619" spans="1:12" x14ac:dyDescent="0.25">
      <c r="A6619" t="s">
        <v>12120</v>
      </c>
      <c r="B6619" t="s">
        <v>12121</v>
      </c>
      <c r="C6619" t="s">
        <v>32</v>
      </c>
      <c r="D6619" s="1">
        <v>45346.052916666667</v>
      </c>
      <c r="E6619" s="18" t="s">
        <v>13</v>
      </c>
      <c r="F6619" s="13" t="s">
        <v>16</v>
      </c>
      <c r="G6619" t="s">
        <v>14</v>
      </c>
      <c r="H6619">
        <v>0</v>
      </c>
      <c r="I6619" s="2"/>
      <c r="J6619" s="4">
        <v>0</v>
      </c>
      <c r="K6619" t="str">
        <f>IF((LEN(relatorio_Ananindeua[[#This Row],[CIF/CPF/CNPJ]])=14),relatorio_Ananindeua[[#This Row],[CIF/CPF/CNPJ]],relatorio_Ananindeua[[#This Row],[Coluna2]])</f>
        <v>54044062000124</v>
      </c>
      <c r="L6619" t="str">
        <f t="shared" si="104"/>
        <v>540******24</v>
      </c>
    </row>
    <row r="6620" spans="1:12" x14ac:dyDescent="0.25">
      <c r="A6620" t="s">
        <v>11638</v>
      </c>
      <c r="B6620" t="s">
        <v>11639</v>
      </c>
      <c r="C6620" t="s">
        <v>34</v>
      </c>
      <c r="D6620" s="1">
        <v>45346.053055555552</v>
      </c>
      <c r="E6620" s="18" t="s">
        <v>13</v>
      </c>
      <c r="F6620" s="13" t="s">
        <v>16</v>
      </c>
      <c r="G6620" t="s">
        <v>14</v>
      </c>
      <c r="H6620">
        <v>0</v>
      </c>
      <c r="I6620" s="2"/>
      <c r="J6620" s="4">
        <v>0</v>
      </c>
      <c r="K6620" t="str">
        <f>IF((LEN(relatorio_Ananindeua[[#This Row],[CIF/CPF/CNPJ]])=14),relatorio_Ananindeua[[#This Row],[CIF/CPF/CNPJ]],relatorio_Ananindeua[[#This Row],[Coluna2]])</f>
        <v>53884519000146</v>
      </c>
      <c r="L6620" t="str">
        <f t="shared" si="104"/>
        <v>538******46</v>
      </c>
    </row>
    <row r="6621" spans="1:12" x14ac:dyDescent="0.25">
      <c r="A6621" t="s">
        <v>12126</v>
      </c>
      <c r="B6621" t="s">
        <v>12127</v>
      </c>
      <c r="C6621" t="s">
        <v>32</v>
      </c>
      <c r="D6621" s="1">
        <v>45346.066805555558</v>
      </c>
      <c r="E6621" s="18" t="s">
        <v>13</v>
      </c>
      <c r="F6621" s="13" t="s">
        <v>16</v>
      </c>
      <c r="G6621" t="s">
        <v>14</v>
      </c>
      <c r="H6621">
        <v>0</v>
      </c>
      <c r="I6621" s="2"/>
      <c r="J6621" s="4">
        <v>0</v>
      </c>
      <c r="K6621" t="str">
        <f>IF((LEN(relatorio_Ananindeua[[#This Row],[CIF/CPF/CNPJ]])=14),relatorio_Ananindeua[[#This Row],[CIF/CPF/CNPJ]],relatorio_Ananindeua[[#This Row],[Coluna2]])</f>
        <v>54047263000185</v>
      </c>
      <c r="L6621" t="str">
        <f t="shared" si="104"/>
        <v>540******85</v>
      </c>
    </row>
    <row r="6622" spans="1:12" x14ac:dyDescent="0.25">
      <c r="A6622" t="s">
        <v>12102</v>
      </c>
      <c r="B6622" t="s">
        <v>12103</v>
      </c>
      <c r="C6622" t="s">
        <v>32</v>
      </c>
      <c r="D6622" s="1">
        <v>45346.066840277781</v>
      </c>
      <c r="E6622" s="18" t="s">
        <v>13</v>
      </c>
      <c r="F6622" s="13" t="s">
        <v>16</v>
      </c>
      <c r="G6622" t="s">
        <v>14</v>
      </c>
      <c r="H6622">
        <v>0</v>
      </c>
      <c r="I6622" s="2"/>
      <c r="J6622" s="4">
        <v>0</v>
      </c>
      <c r="K6622" t="str">
        <f>IF((LEN(relatorio_Ananindeua[[#This Row],[CIF/CPF/CNPJ]])=14),relatorio_Ananindeua[[#This Row],[CIF/CPF/CNPJ]],relatorio_Ananindeua[[#This Row],[Coluna2]])</f>
        <v>54034490000176</v>
      </c>
      <c r="L6622" t="str">
        <f t="shared" si="104"/>
        <v>540******76</v>
      </c>
    </row>
    <row r="6623" spans="1:12" x14ac:dyDescent="0.25">
      <c r="A6623" t="s">
        <v>6892</v>
      </c>
      <c r="B6623" t="s">
        <v>6893</v>
      </c>
      <c r="C6623" t="s">
        <v>34</v>
      </c>
      <c r="D6623" s="1">
        <v>45346.066874999997</v>
      </c>
      <c r="E6623" s="18" t="s">
        <v>13</v>
      </c>
      <c r="F6623" s="13" t="s">
        <v>16</v>
      </c>
      <c r="G6623" t="s">
        <v>14</v>
      </c>
      <c r="H6623">
        <v>0</v>
      </c>
      <c r="I6623" s="2"/>
      <c r="J6623" s="4">
        <v>0</v>
      </c>
      <c r="K6623" t="str">
        <f>IF((LEN(relatorio_Ananindeua[[#This Row],[CIF/CPF/CNPJ]])=14),relatorio_Ananindeua[[#This Row],[CIF/CPF/CNPJ]],relatorio_Ananindeua[[#This Row],[Coluna2]])</f>
        <v>46174573000132</v>
      </c>
      <c r="L6623" t="str">
        <f t="shared" si="104"/>
        <v>461******32</v>
      </c>
    </row>
    <row r="6624" spans="1:12" x14ac:dyDescent="0.25">
      <c r="A6624" t="s">
        <v>12132</v>
      </c>
      <c r="B6624" t="s">
        <v>12133</v>
      </c>
      <c r="C6624" t="s">
        <v>32</v>
      </c>
      <c r="D6624" s="1">
        <v>45346.289039351854</v>
      </c>
      <c r="E6624" s="18" t="s">
        <v>13</v>
      </c>
      <c r="F6624" s="13" t="s">
        <v>16</v>
      </c>
      <c r="G6624" t="s">
        <v>14</v>
      </c>
      <c r="H6624">
        <v>0</v>
      </c>
      <c r="I6624" s="2"/>
      <c r="J6624" s="4">
        <v>0</v>
      </c>
      <c r="K6624" t="str">
        <f>IF((LEN(relatorio_Ananindeua[[#This Row],[CIF/CPF/CNPJ]])=14),relatorio_Ananindeua[[#This Row],[CIF/CPF/CNPJ]],relatorio_Ananindeua[[#This Row],[Coluna2]])</f>
        <v>54047954000189</v>
      </c>
      <c r="L6624" t="str">
        <f t="shared" si="104"/>
        <v>540******89</v>
      </c>
    </row>
    <row r="6625" spans="1:12" x14ac:dyDescent="0.25">
      <c r="A6625" t="s">
        <v>10312</v>
      </c>
      <c r="B6625" t="s">
        <v>10313</v>
      </c>
      <c r="C6625" t="s">
        <v>34</v>
      </c>
      <c r="D6625" s="1">
        <v>45346.302384259259</v>
      </c>
      <c r="E6625" s="18" t="s">
        <v>13</v>
      </c>
      <c r="F6625" s="13" t="s">
        <v>16</v>
      </c>
      <c r="G6625" t="s">
        <v>14</v>
      </c>
      <c r="H6625">
        <v>0</v>
      </c>
      <c r="I6625" s="2"/>
      <c r="J6625" s="4">
        <v>0</v>
      </c>
      <c r="K6625" t="str">
        <f>IF((LEN(relatorio_Ananindeua[[#This Row],[CIF/CPF/CNPJ]])=14),relatorio_Ananindeua[[#This Row],[CIF/CPF/CNPJ]],relatorio_Ananindeua[[#This Row],[Coluna2]])</f>
        <v>53414404000198</v>
      </c>
      <c r="L6625" t="str">
        <f t="shared" si="104"/>
        <v>534******98</v>
      </c>
    </row>
    <row r="6626" spans="1:12" x14ac:dyDescent="0.25">
      <c r="A6626" t="s">
        <v>12124</v>
      </c>
      <c r="B6626" t="s">
        <v>12125</v>
      </c>
      <c r="C6626" t="s">
        <v>32</v>
      </c>
      <c r="D6626" s="1">
        <v>45346.309282407405</v>
      </c>
      <c r="E6626" s="18" t="s">
        <v>13</v>
      </c>
      <c r="F6626" s="13" t="s">
        <v>16</v>
      </c>
      <c r="G6626" t="s">
        <v>14</v>
      </c>
      <c r="H6626">
        <v>0</v>
      </c>
      <c r="I6626" s="2"/>
      <c r="J6626" s="4">
        <v>0</v>
      </c>
      <c r="K6626" t="str">
        <f>IF((LEN(relatorio_Ananindeua[[#This Row],[CIF/CPF/CNPJ]])=14),relatorio_Ananindeua[[#This Row],[CIF/CPF/CNPJ]],relatorio_Ananindeua[[#This Row],[Coluna2]])</f>
        <v>54046048000160</v>
      </c>
      <c r="L6626" t="str">
        <f t="shared" si="104"/>
        <v>540******60</v>
      </c>
    </row>
    <row r="6627" spans="1:12" x14ac:dyDescent="0.25">
      <c r="A6627" t="s">
        <v>12106</v>
      </c>
      <c r="B6627" t="s">
        <v>12107</v>
      </c>
      <c r="C6627" t="s">
        <v>32</v>
      </c>
      <c r="D6627" s="1">
        <v>45346.309293981481</v>
      </c>
      <c r="E6627" s="18" t="s">
        <v>13</v>
      </c>
      <c r="F6627" s="13" t="s">
        <v>16</v>
      </c>
      <c r="G6627" t="s">
        <v>14</v>
      </c>
      <c r="H6627">
        <v>0</v>
      </c>
      <c r="I6627" s="2"/>
      <c r="J6627" s="4">
        <v>0</v>
      </c>
      <c r="K6627" t="str">
        <f>IF((LEN(relatorio_Ananindeua[[#This Row],[CIF/CPF/CNPJ]])=14),relatorio_Ananindeua[[#This Row],[CIF/CPF/CNPJ]],relatorio_Ananindeua[[#This Row],[Coluna2]])</f>
        <v>54035414000185</v>
      </c>
      <c r="L6627" t="str">
        <f t="shared" si="104"/>
        <v>540******85</v>
      </c>
    </row>
    <row r="6628" spans="1:12" x14ac:dyDescent="0.25">
      <c r="A6628" t="s">
        <v>12108</v>
      </c>
      <c r="B6628" t="s">
        <v>12109</v>
      </c>
      <c r="C6628" t="s">
        <v>32</v>
      </c>
      <c r="D6628" s="1">
        <v>45346.309293981481</v>
      </c>
      <c r="E6628" s="18" t="s">
        <v>13</v>
      </c>
      <c r="F6628" s="13" t="s">
        <v>16</v>
      </c>
      <c r="G6628" t="s">
        <v>14</v>
      </c>
      <c r="H6628">
        <v>0</v>
      </c>
      <c r="I6628" s="2"/>
      <c r="J6628" s="4">
        <v>0</v>
      </c>
      <c r="K6628" t="str">
        <f>IF((LEN(relatorio_Ananindeua[[#This Row],[CIF/CPF/CNPJ]])=14),relatorio_Ananindeua[[#This Row],[CIF/CPF/CNPJ]],relatorio_Ananindeua[[#This Row],[Coluna2]])</f>
        <v>54035924000152</v>
      </c>
      <c r="L6628" t="str">
        <f t="shared" si="104"/>
        <v>540******52</v>
      </c>
    </row>
    <row r="6629" spans="1:12" x14ac:dyDescent="0.25">
      <c r="A6629" t="s">
        <v>12100</v>
      </c>
      <c r="B6629" t="s">
        <v>12101</v>
      </c>
      <c r="C6629" t="s">
        <v>32</v>
      </c>
      <c r="D6629" s="1">
        <v>45346.309305555558</v>
      </c>
      <c r="E6629" s="18" t="s">
        <v>13</v>
      </c>
      <c r="F6629" s="13" t="s">
        <v>16</v>
      </c>
      <c r="G6629" t="s">
        <v>14</v>
      </c>
      <c r="H6629">
        <v>0</v>
      </c>
      <c r="I6629" s="2"/>
      <c r="J6629" s="4">
        <v>0</v>
      </c>
      <c r="K6629" t="str">
        <f>IF((LEN(relatorio_Ananindeua[[#This Row],[CIF/CPF/CNPJ]])=14),relatorio_Ananindeua[[#This Row],[CIF/CPF/CNPJ]],relatorio_Ananindeua[[#This Row],[Coluna2]])</f>
        <v>54033241000166</v>
      </c>
      <c r="L6629" t="str">
        <f t="shared" si="104"/>
        <v>540******66</v>
      </c>
    </row>
    <row r="6630" spans="1:12" x14ac:dyDescent="0.25">
      <c r="A6630" t="s">
        <v>12114</v>
      </c>
      <c r="B6630" t="s">
        <v>12115</v>
      </c>
      <c r="C6630" t="s">
        <v>32</v>
      </c>
      <c r="D6630" s="1">
        <v>45346.31621527778</v>
      </c>
      <c r="E6630" s="18" t="s">
        <v>13</v>
      </c>
      <c r="F6630" s="13" t="s">
        <v>16</v>
      </c>
      <c r="G6630" t="s">
        <v>14</v>
      </c>
      <c r="H6630">
        <v>0</v>
      </c>
      <c r="I6630" s="2"/>
      <c r="J6630" s="4">
        <v>0</v>
      </c>
      <c r="K6630" t="str">
        <f>IF((LEN(relatorio_Ananindeua[[#This Row],[CIF/CPF/CNPJ]])=14),relatorio_Ananindeua[[#This Row],[CIF/CPF/CNPJ]],relatorio_Ananindeua[[#This Row],[Coluna2]])</f>
        <v>54038801000175</v>
      </c>
      <c r="L6630" t="str">
        <f t="shared" si="104"/>
        <v>540******75</v>
      </c>
    </row>
    <row r="6631" spans="1:12" x14ac:dyDescent="0.25">
      <c r="A6631" t="s">
        <v>12118</v>
      </c>
      <c r="B6631" t="s">
        <v>12119</v>
      </c>
      <c r="C6631" t="s">
        <v>32</v>
      </c>
      <c r="D6631" s="1">
        <v>45346.33011574074</v>
      </c>
      <c r="E6631" s="18" t="s">
        <v>13</v>
      </c>
      <c r="F6631" s="13" t="s">
        <v>16</v>
      </c>
      <c r="G6631" t="s">
        <v>14</v>
      </c>
      <c r="H6631">
        <v>0</v>
      </c>
      <c r="I6631" s="2"/>
      <c r="J6631" s="4">
        <v>0</v>
      </c>
      <c r="K6631" t="str">
        <f>IF((LEN(relatorio_Ananindeua[[#This Row],[CIF/CPF/CNPJ]])=14),relatorio_Ananindeua[[#This Row],[CIF/CPF/CNPJ]],relatorio_Ananindeua[[#This Row],[Coluna2]])</f>
        <v>54041350000125</v>
      </c>
      <c r="L6631" t="str">
        <f t="shared" si="104"/>
        <v>540******25</v>
      </c>
    </row>
    <row r="6632" spans="1:12" x14ac:dyDescent="0.25">
      <c r="A6632" t="s">
        <v>7404</v>
      </c>
      <c r="B6632" t="s">
        <v>7405</v>
      </c>
      <c r="C6632" t="s">
        <v>34</v>
      </c>
      <c r="D6632" s="1">
        <v>45346.337094907409</v>
      </c>
      <c r="E6632" s="18" t="s">
        <v>13</v>
      </c>
      <c r="F6632" s="13" t="s">
        <v>16</v>
      </c>
      <c r="G6632" t="s">
        <v>14</v>
      </c>
      <c r="H6632">
        <v>0</v>
      </c>
      <c r="I6632" s="2"/>
      <c r="J6632" s="4">
        <v>0</v>
      </c>
      <c r="K6632" t="str">
        <f>IF((LEN(relatorio_Ananindeua[[#This Row],[CIF/CPF/CNPJ]])=14),relatorio_Ananindeua[[#This Row],[CIF/CPF/CNPJ]],relatorio_Ananindeua[[#This Row],[Coluna2]])</f>
        <v>47535595000143</v>
      </c>
      <c r="L6632" t="str">
        <f t="shared" si="104"/>
        <v>475******43</v>
      </c>
    </row>
    <row r="6633" spans="1:12" x14ac:dyDescent="0.25">
      <c r="A6633" t="s">
        <v>12116</v>
      </c>
      <c r="B6633" t="s">
        <v>12117</v>
      </c>
      <c r="C6633" t="s">
        <v>32</v>
      </c>
      <c r="D6633" s="1">
        <v>45346.3440162037</v>
      </c>
      <c r="E6633" s="18" t="s">
        <v>13</v>
      </c>
      <c r="F6633" s="13" t="s">
        <v>16</v>
      </c>
      <c r="G6633" t="s">
        <v>14</v>
      </c>
      <c r="H6633">
        <v>0</v>
      </c>
      <c r="I6633" s="2"/>
      <c r="J6633" s="4">
        <v>0</v>
      </c>
      <c r="K6633" t="str">
        <f>IF((LEN(relatorio_Ananindeua[[#This Row],[CIF/CPF/CNPJ]])=14),relatorio_Ananindeua[[#This Row],[CIF/CPF/CNPJ]],relatorio_Ananindeua[[#This Row],[Coluna2]])</f>
        <v>54039935000100</v>
      </c>
      <c r="L6633" t="str">
        <f t="shared" si="104"/>
        <v>540******00</v>
      </c>
    </row>
    <row r="6634" spans="1:12" x14ac:dyDescent="0.25">
      <c r="A6634" t="s">
        <v>8688</v>
      </c>
      <c r="B6634" t="s">
        <v>8689</v>
      </c>
      <c r="C6634" t="s">
        <v>34</v>
      </c>
      <c r="D6634" s="1">
        <v>45346.344039351854</v>
      </c>
      <c r="E6634" s="18" t="s">
        <v>13</v>
      </c>
      <c r="F6634" s="13" t="s">
        <v>16</v>
      </c>
      <c r="G6634" t="s">
        <v>14</v>
      </c>
      <c r="H6634">
        <v>0</v>
      </c>
      <c r="I6634" s="2"/>
      <c r="J6634" s="4">
        <v>0</v>
      </c>
      <c r="K6634" t="str">
        <f>IF((LEN(relatorio_Ananindeua[[#This Row],[CIF/CPF/CNPJ]])=14),relatorio_Ananindeua[[#This Row],[CIF/CPF/CNPJ]],relatorio_Ananindeua[[#This Row],[Coluna2]])</f>
        <v>50183154000134</v>
      </c>
      <c r="L6634" t="str">
        <f t="shared" si="104"/>
        <v>501******34</v>
      </c>
    </row>
    <row r="6635" spans="1:12" x14ac:dyDescent="0.25">
      <c r="A6635" t="s">
        <v>3324</v>
      </c>
      <c r="B6635" t="s">
        <v>3325</v>
      </c>
      <c r="C6635" t="s">
        <v>34</v>
      </c>
      <c r="D6635" s="1">
        <v>45346.3440625</v>
      </c>
      <c r="E6635" s="18" t="s">
        <v>13</v>
      </c>
      <c r="F6635" s="13" t="s">
        <v>16</v>
      </c>
      <c r="G6635" t="s">
        <v>14</v>
      </c>
      <c r="H6635">
        <v>0</v>
      </c>
      <c r="I6635" s="2"/>
      <c r="J6635" s="4">
        <v>0</v>
      </c>
      <c r="K6635" t="str">
        <f>IF((LEN(relatorio_Ananindeua[[#This Row],[CIF/CPF/CNPJ]])=14),relatorio_Ananindeua[[#This Row],[CIF/CPF/CNPJ]],relatorio_Ananindeua[[#This Row],[Coluna2]])</f>
        <v>33071080000125</v>
      </c>
      <c r="L6635" t="str">
        <f t="shared" si="104"/>
        <v>330******25</v>
      </c>
    </row>
    <row r="6636" spans="1:12" x14ac:dyDescent="0.25">
      <c r="A6636" t="s">
        <v>9432</v>
      </c>
      <c r="B6636" t="s">
        <v>9433</v>
      </c>
      <c r="C6636" t="s">
        <v>34</v>
      </c>
      <c r="D6636" s="1">
        <v>45346.357916666668</v>
      </c>
      <c r="E6636" s="18" t="s">
        <v>13</v>
      </c>
      <c r="F6636" s="13" t="s">
        <v>16</v>
      </c>
      <c r="G6636" t="s">
        <v>14</v>
      </c>
      <c r="H6636">
        <v>0</v>
      </c>
      <c r="I6636" s="2"/>
      <c r="J6636" s="4">
        <v>0</v>
      </c>
      <c r="K6636" t="str">
        <f>IF((LEN(relatorio_Ananindeua[[#This Row],[CIF/CPF/CNPJ]])=14),relatorio_Ananindeua[[#This Row],[CIF/CPF/CNPJ]],relatorio_Ananindeua[[#This Row],[Coluna2]])</f>
        <v>51379864000105</v>
      </c>
      <c r="L6636" t="str">
        <f t="shared" si="104"/>
        <v>513******05</v>
      </c>
    </row>
    <row r="6637" spans="1:12" x14ac:dyDescent="0.25">
      <c r="A6637" t="s">
        <v>1684</v>
      </c>
      <c r="B6637" t="s">
        <v>1685</v>
      </c>
      <c r="C6637" t="s">
        <v>34</v>
      </c>
      <c r="D6637" s="1">
        <v>45346.35796296296</v>
      </c>
      <c r="E6637" s="18" t="s">
        <v>13</v>
      </c>
      <c r="F6637" s="13" t="s">
        <v>16</v>
      </c>
      <c r="G6637" t="s">
        <v>14</v>
      </c>
      <c r="H6637">
        <v>0</v>
      </c>
      <c r="I6637" s="2"/>
      <c r="J6637" s="4">
        <v>0</v>
      </c>
      <c r="K6637" t="str">
        <f>IF((LEN(relatorio_Ananindeua[[#This Row],[CIF/CPF/CNPJ]])=14),relatorio_Ananindeua[[#This Row],[CIF/CPF/CNPJ]],relatorio_Ananindeua[[#This Row],[Coluna2]])</f>
        <v>23703380000126</v>
      </c>
      <c r="L6637" t="str">
        <f t="shared" si="104"/>
        <v>237******26</v>
      </c>
    </row>
    <row r="6638" spans="1:12" x14ac:dyDescent="0.25">
      <c r="A6638" t="s">
        <v>12128</v>
      </c>
      <c r="B6638" t="s">
        <v>12129</v>
      </c>
      <c r="C6638" t="s">
        <v>32</v>
      </c>
      <c r="D6638" s="1">
        <v>45346.364814814813</v>
      </c>
      <c r="E6638" s="18" t="s">
        <v>13</v>
      </c>
      <c r="F6638" s="13" t="s">
        <v>16</v>
      </c>
      <c r="G6638" t="s">
        <v>14</v>
      </c>
      <c r="H6638">
        <v>0</v>
      </c>
      <c r="I6638" s="2"/>
      <c r="J6638" s="4">
        <v>0</v>
      </c>
      <c r="K6638" t="str">
        <f>IF((LEN(relatorio_Ananindeua[[#This Row],[CIF/CPF/CNPJ]])=14),relatorio_Ananindeua[[#This Row],[CIF/CPF/CNPJ]],relatorio_Ananindeua[[#This Row],[Coluna2]])</f>
        <v>54047525000101</v>
      </c>
      <c r="L6638" t="str">
        <f t="shared" si="104"/>
        <v>540******01</v>
      </c>
    </row>
    <row r="6639" spans="1:12" x14ac:dyDescent="0.25">
      <c r="A6639" t="s">
        <v>12122</v>
      </c>
      <c r="B6639" t="s">
        <v>12123</v>
      </c>
      <c r="C6639" t="s">
        <v>32</v>
      </c>
      <c r="D6639" s="1">
        <v>45346.36482638889</v>
      </c>
      <c r="E6639" s="18" t="s">
        <v>13</v>
      </c>
      <c r="F6639" s="13" t="s">
        <v>16</v>
      </c>
      <c r="G6639" t="s">
        <v>14</v>
      </c>
      <c r="H6639">
        <v>0</v>
      </c>
      <c r="I6639" s="2"/>
      <c r="J6639" s="4">
        <v>0</v>
      </c>
      <c r="K6639" t="str">
        <f>IF((LEN(relatorio_Ananindeua[[#This Row],[CIF/CPF/CNPJ]])=14),relatorio_Ananindeua[[#This Row],[CIF/CPF/CNPJ]],relatorio_Ananindeua[[#This Row],[Coluna2]])</f>
        <v>54045382000107</v>
      </c>
      <c r="L6639" t="str">
        <f t="shared" si="104"/>
        <v>540******07</v>
      </c>
    </row>
    <row r="6640" spans="1:12" x14ac:dyDescent="0.25">
      <c r="A6640" t="s">
        <v>8338</v>
      </c>
      <c r="B6640" t="s">
        <v>8339</v>
      </c>
      <c r="C6640" t="s">
        <v>34</v>
      </c>
      <c r="D6640" s="1">
        <v>45346.364849537036</v>
      </c>
      <c r="E6640" s="18" t="s">
        <v>13</v>
      </c>
      <c r="F6640" s="13" t="s">
        <v>16</v>
      </c>
      <c r="G6640" t="s">
        <v>14</v>
      </c>
      <c r="H6640">
        <v>0</v>
      </c>
      <c r="I6640" s="2"/>
      <c r="J6640" s="4">
        <v>0</v>
      </c>
      <c r="K6640" t="str">
        <f>IF((LEN(relatorio_Ananindeua[[#This Row],[CIF/CPF/CNPJ]])=14),relatorio_Ananindeua[[#This Row],[CIF/CPF/CNPJ]],relatorio_Ananindeua[[#This Row],[Coluna2]])</f>
        <v>49636511000193</v>
      </c>
      <c r="L6640" t="str">
        <f t="shared" si="104"/>
        <v>496******93</v>
      </c>
    </row>
    <row r="6641" spans="1:12" x14ac:dyDescent="0.25">
      <c r="A6641" t="s">
        <v>12112</v>
      </c>
      <c r="B6641" t="s">
        <v>12113</v>
      </c>
      <c r="C6641" t="s">
        <v>32</v>
      </c>
      <c r="D6641" s="1">
        <v>45346.371770833335</v>
      </c>
      <c r="E6641" s="18" t="s">
        <v>13</v>
      </c>
      <c r="F6641" s="13" t="s">
        <v>16</v>
      </c>
      <c r="G6641" t="s">
        <v>14</v>
      </c>
      <c r="H6641">
        <v>0</v>
      </c>
      <c r="I6641" s="2"/>
      <c r="J6641" s="4">
        <v>0</v>
      </c>
      <c r="K6641" t="str">
        <f>IF((LEN(relatorio_Ananindeua[[#This Row],[CIF/CPF/CNPJ]])=14),relatorio_Ananindeua[[#This Row],[CIF/CPF/CNPJ]],relatorio_Ananindeua[[#This Row],[Coluna2]])</f>
        <v>54037653000174</v>
      </c>
      <c r="L6641" t="str">
        <f t="shared" si="104"/>
        <v>540******74</v>
      </c>
    </row>
    <row r="6642" spans="1:12" x14ac:dyDescent="0.25">
      <c r="A6642" t="s">
        <v>12110</v>
      </c>
      <c r="B6642" t="s">
        <v>12111</v>
      </c>
      <c r="C6642" t="s">
        <v>32</v>
      </c>
      <c r="D6642" s="1">
        <v>45346.371782407405</v>
      </c>
      <c r="E6642" s="18" t="s">
        <v>13</v>
      </c>
      <c r="F6642" s="13" t="s">
        <v>16</v>
      </c>
      <c r="G6642" t="s">
        <v>14</v>
      </c>
      <c r="H6642">
        <v>0</v>
      </c>
      <c r="I6642" s="2"/>
      <c r="J6642" s="4">
        <v>0</v>
      </c>
      <c r="K6642" t="str">
        <f>IF((LEN(relatorio_Ananindeua[[#This Row],[CIF/CPF/CNPJ]])=14),relatorio_Ananindeua[[#This Row],[CIF/CPF/CNPJ]],relatorio_Ananindeua[[#This Row],[Coluna2]])</f>
        <v>54036642000170</v>
      </c>
      <c r="L6642" t="str">
        <f t="shared" si="104"/>
        <v>540******70</v>
      </c>
    </row>
    <row r="6643" spans="1:12" x14ac:dyDescent="0.25">
      <c r="A6643" t="s">
        <v>6904</v>
      </c>
      <c r="B6643" t="s">
        <v>6905</v>
      </c>
      <c r="C6643" t="s">
        <v>20</v>
      </c>
      <c r="D6643" s="1">
        <v>45347</v>
      </c>
      <c r="E6643" s="18" t="s">
        <v>13</v>
      </c>
      <c r="F6643" s="13" t="s">
        <v>19</v>
      </c>
      <c r="G6643" t="s">
        <v>13496</v>
      </c>
      <c r="H6643">
        <v>0</v>
      </c>
      <c r="I6643" s="2"/>
      <c r="J6643" s="4">
        <v>23.5</v>
      </c>
      <c r="K6643" t="str">
        <f>IF((LEN(relatorio_Ananindeua[[#This Row],[CIF/CPF/CNPJ]])=14),relatorio_Ananindeua[[#This Row],[CIF/CPF/CNPJ]],relatorio_Ananindeua[[#This Row],[Coluna2]])</f>
        <v>46201083002393</v>
      </c>
      <c r="L6643" t="str">
        <f t="shared" si="104"/>
        <v>462******93</v>
      </c>
    </row>
    <row r="6644" spans="1:12" x14ac:dyDescent="0.25">
      <c r="A6644" t="s">
        <v>12140</v>
      </c>
      <c r="B6644" t="s">
        <v>12141</v>
      </c>
      <c r="C6644" t="s">
        <v>32</v>
      </c>
      <c r="D6644" s="1">
        <v>45347.031493055554</v>
      </c>
      <c r="E6644" s="18" t="s">
        <v>13</v>
      </c>
      <c r="F6644" s="13" t="s">
        <v>16</v>
      </c>
      <c r="G6644" t="s">
        <v>14</v>
      </c>
      <c r="H6644">
        <v>0</v>
      </c>
      <c r="I6644" s="2"/>
      <c r="J6644" s="4">
        <v>0</v>
      </c>
      <c r="K6644" t="str">
        <f>IF((LEN(relatorio_Ananindeua[[#This Row],[CIF/CPF/CNPJ]])=14),relatorio_Ananindeua[[#This Row],[CIF/CPF/CNPJ]],relatorio_Ananindeua[[#This Row],[Coluna2]])</f>
        <v>54052706000126</v>
      </c>
      <c r="L6644" t="str">
        <f t="shared" si="104"/>
        <v>540******26</v>
      </c>
    </row>
    <row r="6645" spans="1:12" x14ac:dyDescent="0.25">
      <c r="A6645" t="s">
        <v>12148</v>
      </c>
      <c r="B6645" t="s">
        <v>12149</v>
      </c>
      <c r="C6645" t="s">
        <v>32</v>
      </c>
      <c r="D6645" s="1">
        <v>45347.031493055554</v>
      </c>
      <c r="E6645" s="18" t="s">
        <v>13</v>
      </c>
      <c r="F6645" s="13" t="s">
        <v>16</v>
      </c>
      <c r="G6645" t="s">
        <v>14</v>
      </c>
      <c r="H6645">
        <v>0</v>
      </c>
      <c r="I6645" s="2"/>
      <c r="J6645" s="4">
        <v>0</v>
      </c>
      <c r="K6645" t="str">
        <f>IF((LEN(relatorio_Ananindeua[[#This Row],[CIF/CPF/CNPJ]])=14),relatorio_Ananindeua[[#This Row],[CIF/CPF/CNPJ]],relatorio_Ananindeua[[#This Row],[Coluna2]])</f>
        <v>54054134000114</v>
      </c>
      <c r="L6645" t="str">
        <f t="shared" si="104"/>
        <v>540******14</v>
      </c>
    </row>
    <row r="6646" spans="1:12" x14ac:dyDescent="0.25">
      <c r="A6646" t="s">
        <v>12146</v>
      </c>
      <c r="B6646" t="s">
        <v>12147</v>
      </c>
      <c r="C6646" t="s">
        <v>32</v>
      </c>
      <c r="D6646" s="1">
        <v>45347.038425925923</v>
      </c>
      <c r="E6646" s="18" t="s">
        <v>13</v>
      </c>
      <c r="F6646" s="13" t="s">
        <v>16</v>
      </c>
      <c r="G6646" t="s">
        <v>14</v>
      </c>
      <c r="H6646">
        <v>0</v>
      </c>
      <c r="I6646" s="2"/>
      <c r="J6646" s="4">
        <v>0</v>
      </c>
      <c r="K6646" t="str">
        <f>IF((LEN(relatorio_Ananindeua[[#This Row],[CIF/CPF/CNPJ]])=14),relatorio_Ananindeua[[#This Row],[CIF/CPF/CNPJ]],relatorio_Ananindeua[[#This Row],[Coluna2]])</f>
        <v>54053831000150</v>
      </c>
      <c r="L6646" t="str">
        <f t="shared" si="104"/>
        <v>540******50</v>
      </c>
    </row>
    <row r="6647" spans="1:12" x14ac:dyDescent="0.25">
      <c r="A6647" t="s">
        <v>12142</v>
      </c>
      <c r="B6647" t="s">
        <v>12143</v>
      </c>
      <c r="C6647" t="s">
        <v>32</v>
      </c>
      <c r="D6647" s="1">
        <v>45347.038460648146</v>
      </c>
      <c r="E6647" s="18" t="s">
        <v>13</v>
      </c>
      <c r="F6647" s="13" t="s">
        <v>16</v>
      </c>
      <c r="G6647" t="s">
        <v>14</v>
      </c>
      <c r="H6647">
        <v>0</v>
      </c>
      <c r="I6647" s="2"/>
      <c r="J6647" s="4">
        <v>0</v>
      </c>
      <c r="K6647" t="str">
        <f>IF((LEN(relatorio_Ananindeua[[#This Row],[CIF/CPF/CNPJ]])=14),relatorio_Ananindeua[[#This Row],[CIF/CPF/CNPJ]],relatorio_Ananindeua[[#This Row],[Coluna2]])</f>
        <v>54053013000158</v>
      </c>
      <c r="L6647" t="str">
        <f t="shared" si="104"/>
        <v>540******58</v>
      </c>
    </row>
    <row r="6648" spans="1:12" x14ac:dyDescent="0.25">
      <c r="A6648" t="s">
        <v>8235</v>
      </c>
      <c r="B6648" t="s">
        <v>8236</v>
      </c>
      <c r="C6648" t="s">
        <v>34</v>
      </c>
      <c r="D6648" s="1">
        <v>45347.038483796299</v>
      </c>
      <c r="E6648" s="18" t="s">
        <v>13</v>
      </c>
      <c r="F6648" s="13" t="s">
        <v>16</v>
      </c>
      <c r="G6648" t="s">
        <v>14</v>
      </c>
      <c r="H6648">
        <v>0</v>
      </c>
      <c r="I6648" s="2"/>
      <c r="J6648" s="4">
        <v>0</v>
      </c>
      <c r="K6648" t="str">
        <f>IF((LEN(relatorio_Ananindeua[[#This Row],[CIF/CPF/CNPJ]])=14),relatorio_Ananindeua[[#This Row],[CIF/CPF/CNPJ]],relatorio_Ananindeua[[#This Row],[Coluna2]])</f>
        <v>49412110000150</v>
      </c>
      <c r="L6648" t="str">
        <f t="shared" si="104"/>
        <v>494******50</v>
      </c>
    </row>
    <row r="6649" spans="1:12" x14ac:dyDescent="0.25">
      <c r="A6649" t="s">
        <v>6388</v>
      </c>
      <c r="B6649" t="s">
        <v>6389</v>
      </c>
      <c r="C6649" t="s">
        <v>34</v>
      </c>
      <c r="D6649" s="1">
        <v>45347.038506944446</v>
      </c>
      <c r="E6649" s="18" t="s">
        <v>13</v>
      </c>
      <c r="F6649" s="13" t="s">
        <v>16</v>
      </c>
      <c r="G6649" t="s">
        <v>14</v>
      </c>
      <c r="H6649">
        <v>0</v>
      </c>
      <c r="I6649" s="2"/>
      <c r="J6649" s="4">
        <v>0</v>
      </c>
      <c r="K6649" t="str">
        <f>IF((LEN(relatorio_Ananindeua[[#This Row],[CIF/CPF/CNPJ]])=14),relatorio_Ananindeua[[#This Row],[CIF/CPF/CNPJ]],relatorio_Ananindeua[[#This Row],[Coluna2]])</f>
        <v>44772593000180</v>
      </c>
      <c r="L6649" t="str">
        <f t="shared" si="104"/>
        <v>447******80</v>
      </c>
    </row>
    <row r="6650" spans="1:12" x14ac:dyDescent="0.25">
      <c r="A6650" t="s">
        <v>12136</v>
      </c>
      <c r="B6650" t="s">
        <v>12137</v>
      </c>
      <c r="C6650" t="s">
        <v>32</v>
      </c>
      <c r="D6650" s="1">
        <v>45347.05232638889</v>
      </c>
      <c r="E6650" s="18" t="s">
        <v>13</v>
      </c>
      <c r="F6650" s="13" t="s">
        <v>16</v>
      </c>
      <c r="G6650" t="s">
        <v>14</v>
      </c>
      <c r="H6650">
        <v>0</v>
      </c>
      <c r="I6650" s="2"/>
      <c r="J6650" s="4">
        <v>0</v>
      </c>
      <c r="K6650" t="str">
        <f>IF((LEN(relatorio_Ananindeua[[#This Row],[CIF/CPF/CNPJ]])=14),relatorio_Ananindeua[[#This Row],[CIF/CPF/CNPJ]],relatorio_Ananindeua[[#This Row],[Coluna2]])</f>
        <v>54050412000165</v>
      </c>
      <c r="L6650" t="str">
        <f t="shared" si="104"/>
        <v>540******65</v>
      </c>
    </row>
    <row r="6651" spans="1:12" x14ac:dyDescent="0.25">
      <c r="A6651" t="s">
        <v>12144</v>
      </c>
      <c r="B6651" t="s">
        <v>12145</v>
      </c>
      <c r="C6651" t="s">
        <v>32</v>
      </c>
      <c r="D6651" s="1">
        <v>45347.059270833335</v>
      </c>
      <c r="E6651" s="18" t="s">
        <v>13</v>
      </c>
      <c r="F6651" s="13" t="s">
        <v>16</v>
      </c>
      <c r="G6651" t="s">
        <v>14</v>
      </c>
      <c r="H6651">
        <v>0</v>
      </c>
      <c r="I6651" s="2"/>
      <c r="J6651" s="4">
        <v>0</v>
      </c>
      <c r="K6651" t="str">
        <f>IF((LEN(relatorio_Ananindeua[[#This Row],[CIF/CPF/CNPJ]])=14),relatorio_Ananindeua[[#This Row],[CIF/CPF/CNPJ]],relatorio_Ananindeua[[#This Row],[Coluna2]])</f>
        <v>54053788000123</v>
      </c>
      <c r="L6651" t="str">
        <f t="shared" si="104"/>
        <v>540******23</v>
      </c>
    </row>
    <row r="6652" spans="1:12" x14ac:dyDescent="0.25">
      <c r="A6652" t="s">
        <v>12138</v>
      </c>
      <c r="B6652" t="s">
        <v>12139</v>
      </c>
      <c r="C6652" t="s">
        <v>32</v>
      </c>
      <c r="D6652" s="1">
        <v>45347.059282407405</v>
      </c>
      <c r="E6652" s="18" t="s">
        <v>13</v>
      </c>
      <c r="F6652" s="13" t="s">
        <v>16</v>
      </c>
      <c r="G6652" t="s">
        <v>14</v>
      </c>
      <c r="H6652">
        <v>0</v>
      </c>
      <c r="I6652" s="2"/>
      <c r="J6652" s="4">
        <v>0</v>
      </c>
      <c r="K6652" t="str">
        <f>IF((LEN(relatorio_Ananindeua[[#This Row],[CIF/CPF/CNPJ]])=14),relatorio_Ananindeua[[#This Row],[CIF/CPF/CNPJ]],relatorio_Ananindeua[[#This Row],[Coluna2]])</f>
        <v>54051593000144</v>
      </c>
      <c r="L6652" t="str">
        <f t="shared" si="104"/>
        <v>540******44</v>
      </c>
    </row>
    <row r="6653" spans="1:12" x14ac:dyDescent="0.25">
      <c r="A6653" t="s">
        <v>12150</v>
      </c>
      <c r="B6653" t="s">
        <v>12151</v>
      </c>
      <c r="C6653" t="s">
        <v>32</v>
      </c>
      <c r="D6653" s="1">
        <v>45347.295393518521</v>
      </c>
      <c r="E6653" s="18" t="s">
        <v>13</v>
      </c>
      <c r="F6653" s="13" t="s">
        <v>16</v>
      </c>
      <c r="G6653" t="s">
        <v>14</v>
      </c>
      <c r="H6653">
        <v>0</v>
      </c>
      <c r="I6653" s="2"/>
      <c r="J6653" s="4">
        <v>0</v>
      </c>
      <c r="K6653" t="str">
        <f>IF((LEN(relatorio_Ananindeua[[#This Row],[CIF/CPF/CNPJ]])=14),relatorio_Ananindeua[[#This Row],[CIF/CPF/CNPJ]],relatorio_Ananindeua[[#This Row],[Coluna2]])</f>
        <v>54054182000102</v>
      </c>
      <c r="L6653" t="str">
        <f t="shared" si="104"/>
        <v>540******02</v>
      </c>
    </row>
    <row r="6654" spans="1:12" x14ac:dyDescent="0.25">
      <c r="A6654" t="s">
        <v>45</v>
      </c>
      <c r="B6654" t="s">
        <v>46</v>
      </c>
      <c r="C6654" t="s">
        <v>20</v>
      </c>
      <c r="D6654" s="1">
        <v>45348</v>
      </c>
      <c r="E6654" s="18" t="s">
        <v>13</v>
      </c>
      <c r="F6654" s="13" t="s">
        <v>19</v>
      </c>
      <c r="G6654" t="s">
        <v>13496</v>
      </c>
      <c r="H6654">
        <v>0</v>
      </c>
      <c r="I6654" s="2"/>
      <c r="J6654" s="4">
        <v>10.62</v>
      </c>
      <c r="K6654" t="str">
        <f>IF((LEN(relatorio_Ananindeua[[#This Row],[CIF/CPF/CNPJ]])=14),relatorio_Ananindeua[[#This Row],[CIF/CPF/CNPJ]],relatorio_Ananindeua[[#This Row],[Coluna2]])</f>
        <v>03074354000179</v>
      </c>
      <c r="L6654" t="str">
        <f t="shared" si="104"/>
        <v>030******79</v>
      </c>
    </row>
    <row r="6655" spans="1:12" x14ac:dyDescent="0.25">
      <c r="A6655" t="s">
        <v>13467</v>
      </c>
      <c r="B6655" t="s">
        <v>13466</v>
      </c>
      <c r="C6655" t="s">
        <v>21</v>
      </c>
      <c r="D6655" s="1">
        <v>45348</v>
      </c>
      <c r="E6655" s="18" t="s">
        <v>13</v>
      </c>
      <c r="F6655" s="13" t="s">
        <v>19</v>
      </c>
      <c r="G6655" t="s">
        <v>13496</v>
      </c>
      <c r="H6655">
        <v>0</v>
      </c>
      <c r="I6655" s="2"/>
      <c r="J6655" s="4">
        <v>1534.67</v>
      </c>
      <c r="K6655" t="str">
        <f>IF((LEN(relatorio_Ananindeua[[#This Row],[CIF/CPF/CNPJ]])=14),relatorio_Ananindeua[[#This Row],[CIF/CPF/CNPJ]],relatorio_Ananindeua[[#This Row],[Coluna2]])</f>
        <v>60975737005978</v>
      </c>
      <c r="L6655" t="str">
        <f t="shared" si="104"/>
        <v>609******78</v>
      </c>
    </row>
    <row r="6656" spans="1:12" x14ac:dyDescent="0.25">
      <c r="A6656" t="s">
        <v>13490</v>
      </c>
      <c r="B6656" t="s">
        <v>13491</v>
      </c>
      <c r="C6656" t="s">
        <v>20</v>
      </c>
      <c r="D6656" s="1">
        <v>45348</v>
      </c>
      <c r="E6656" s="18" t="s">
        <v>13</v>
      </c>
      <c r="F6656" s="13" t="s">
        <v>19</v>
      </c>
      <c r="G6656" t="s">
        <v>13496</v>
      </c>
      <c r="H6656">
        <v>0</v>
      </c>
      <c r="I6656" s="2"/>
      <c r="J6656" s="4">
        <v>290.16000000000003</v>
      </c>
      <c r="K6656" t="str">
        <f>IF((LEN(relatorio_Ananindeua[[#This Row],[CIF/CPF/CNPJ]])=14),relatorio_Ananindeua[[#This Row],[CIF/CPF/CNPJ]],relatorio_Ananindeua[[#This Row],[Coluna2]])</f>
        <v>90912429000300</v>
      </c>
      <c r="L6656" t="str">
        <f t="shared" si="104"/>
        <v>909******00</v>
      </c>
    </row>
    <row r="6657" spans="1:12" x14ac:dyDescent="0.25">
      <c r="A6657" t="s">
        <v>12166</v>
      </c>
      <c r="B6657" t="s">
        <v>12167</v>
      </c>
      <c r="C6657" t="s">
        <v>32</v>
      </c>
      <c r="D6657" s="1">
        <v>45348.038437499999</v>
      </c>
      <c r="E6657" s="18" t="s">
        <v>13</v>
      </c>
      <c r="F6657" s="13" t="s">
        <v>16</v>
      </c>
      <c r="G6657" t="s">
        <v>14</v>
      </c>
      <c r="H6657">
        <v>0</v>
      </c>
      <c r="I6657" s="2"/>
      <c r="J6657" s="4">
        <v>0</v>
      </c>
      <c r="K6657" t="str">
        <f>IF((LEN(relatorio_Ananindeua[[#This Row],[CIF/CPF/CNPJ]])=14),relatorio_Ananindeua[[#This Row],[CIF/CPF/CNPJ]],relatorio_Ananindeua[[#This Row],[Coluna2]])</f>
        <v>54057308000100</v>
      </c>
      <c r="L6657" t="str">
        <f t="shared" si="104"/>
        <v>540******00</v>
      </c>
    </row>
    <row r="6658" spans="1:12" x14ac:dyDescent="0.25">
      <c r="A6658" t="s">
        <v>12168</v>
      </c>
      <c r="B6658" t="s">
        <v>12169</v>
      </c>
      <c r="C6658" t="s">
        <v>32</v>
      </c>
      <c r="D6658" s="1">
        <v>45348.038449074076</v>
      </c>
      <c r="E6658" s="18" t="s">
        <v>13</v>
      </c>
      <c r="F6658" s="13" t="s">
        <v>16</v>
      </c>
      <c r="G6658" t="s">
        <v>14</v>
      </c>
      <c r="H6658">
        <v>0</v>
      </c>
      <c r="I6658" s="2"/>
      <c r="J6658" s="4">
        <v>0</v>
      </c>
      <c r="K6658" t="str">
        <f>IF((LEN(relatorio_Ananindeua[[#This Row],[CIF/CPF/CNPJ]])=14),relatorio_Ananindeua[[#This Row],[CIF/CPF/CNPJ]],relatorio_Ananindeua[[#This Row],[Coluna2]])</f>
        <v>54057462000174</v>
      </c>
      <c r="L6658" t="str">
        <f t="shared" si="104"/>
        <v>540******74</v>
      </c>
    </row>
    <row r="6659" spans="1:12" x14ac:dyDescent="0.25">
      <c r="A6659" t="s">
        <v>12158</v>
      </c>
      <c r="B6659" t="s">
        <v>12159</v>
      </c>
      <c r="C6659" t="s">
        <v>32</v>
      </c>
      <c r="D6659" s="1">
        <v>45348.038587962961</v>
      </c>
      <c r="E6659" s="18" t="s">
        <v>13</v>
      </c>
      <c r="F6659" s="13" t="s">
        <v>16</v>
      </c>
      <c r="G6659" t="s">
        <v>14</v>
      </c>
      <c r="H6659">
        <v>0</v>
      </c>
      <c r="I6659" s="2"/>
      <c r="J6659" s="4">
        <v>0</v>
      </c>
      <c r="K6659" t="str">
        <f>IF((LEN(relatorio_Ananindeua[[#This Row],[CIF/CPF/CNPJ]])=14),relatorio_Ananindeua[[#This Row],[CIF/CPF/CNPJ]],relatorio_Ananindeua[[#This Row],[Coluna2]])</f>
        <v>54055047000181</v>
      </c>
      <c r="L6659" t="str">
        <f t="shared" si="104"/>
        <v>540******81</v>
      </c>
    </row>
    <row r="6660" spans="1:12" x14ac:dyDescent="0.25">
      <c r="A6660" t="s">
        <v>12156</v>
      </c>
      <c r="B6660" t="s">
        <v>12157</v>
      </c>
      <c r="C6660" t="s">
        <v>32</v>
      </c>
      <c r="D6660" s="1">
        <v>45348.038599537038</v>
      </c>
      <c r="E6660" s="18" t="s">
        <v>13</v>
      </c>
      <c r="F6660" s="13" t="s">
        <v>16</v>
      </c>
      <c r="G6660" t="s">
        <v>14</v>
      </c>
      <c r="H6660">
        <v>0</v>
      </c>
      <c r="I6660" s="2"/>
      <c r="J6660" s="4">
        <v>0</v>
      </c>
      <c r="K6660" t="str">
        <f>IF((LEN(relatorio_Ananindeua[[#This Row],[CIF/CPF/CNPJ]])=14),relatorio_Ananindeua[[#This Row],[CIF/CPF/CNPJ]],relatorio_Ananindeua[[#This Row],[Coluna2]])</f>
        <v>54055011000106</v>
      </c>
      <c r="L6660" t="str">
        <f t="shared" si="104"/>
        <v>540******06</v>
      </c>
    </row>
    <row r="6661" spans="1:12" x14ac:dyDescent="0.25">
      <c r="A6661" t="s">
        <v>4741</v>
      </c>
      <c r="B6661" t="s">
        <v>4742</v>
      </c>
      <c r="C6661" t="s">
        <v>34</v>
      </c>
      <c r="D6661" s="1">
        <v>45348.038622685184</v>
      </c>
      <c r="E6661" s="18" t="s">
        <v>13</v>
      </c>
      <c r="F6661" s="13" t="s">
        <v>16</v>
      </c>
      <c r="G6661" t="s">
        <v>14</v>
      </c>
      <c r="H6661">
        <v>0</v>
      </c>
      <c r="I6661" s="2"/>
      <c r="J6661" s="4">
        <v>0</v>
      </c>
      <c r="K6661" t="str">
        <f>IF((LEN(relatorio_Ananindeua[[#This Row],[CIF/CPF/CNPJ]])=14),relatorio_Ananindeua[[#This Row],[CIF/CPF/CNPJ]],relatorio_Ananindeua[[#This Row],[Coluna2]])</f>
        <v>39332745000193</v>
      </c>
      <c r="L6661" t="str">
        <f t="shared" si="104"/>
        <v>393******93</v>
      </c>
    </row>
    <row r="6662" spans="1:12" x14ac:dyDescent="0.25">
      <c r="A6662" t="s">
        <v>12160</v>
      </c>
      <c r="B6662" t="s">
        <v>12161</v>
      </c>
      <c r="C6662" t="s">
        <v>32</v>
      </c>
      <c r="D6662" s="1">
        <v>45348.045416666668</v>
      </c>
      <c r="E6662" s="18" t="s">
        <v>13</v>
      </c>
      <c r="F6662" s="13" t="s">
        <v>16</v>
      </c>
      <c r="G6662" t="s">
        <v>14</v>
      </c>
      <c r="H6662">
        <v>0</v>
      </c>
      <c r="I6662" s="2"/>
      <c r="J6662" s="4">
        <v>0</v>
      </c>
      <c r="K6662" t="str">
        <f>IF((LEN(relatorio_Ananindeua[[#This Row],[CIF/CPF/CNPJ]])=14),relatorio_Ananindeua[[#This Row],[CIF/CPF/CNPJ]],relatorio_Ananindeua[[#This Row],[Coluna2]])</f>
        <v>54056525000178</v>
      </c>
      <c r="L6662" t="str">
        <f t="shared" si="104"/>
        <v>540******78</v>
      </c>
    </row>
    <row r="6663" spans="1:12" x14ac:dyDescent="0.25">
      <c r="A6663" t="s">
        <v>12162</v>
      </c>
      <c r="B6663" t="s">
        <v>12163</v>
      </c>
      <c r="C6663" t="s">
        <v>32</v>
      </c>
      <c r="D6663" s="1">
        <v>45348.045416666668</v>
      </c>
      <c r="E6663" s="18" t="s">
        <v>13</v>
      </c>
      <c r="F6663" s="13" t="s">
        <v>16</v>
      </c>
      <c r="G6663" t="s">
        <v>14</v>
      </c>
      <c r="H6663">
        <v>0</v>
      </c>
      <c r="I6663" s="2"/>
      <c r="J6663" s="4">
        <v>0</v>
      </c>
      <c r="K6663" t="str">
        <f>IF((LEN(relatorio_Ananindeua[[#This Row],[CIF/CPF/CNPJ]])=14),relatorio_Ananindeua[[#This Row],[CIF/CPF/CNPJ]],relatorio_Ananindeua[[#This Row],[Coluna2]])</f>
        <v>54056573000166</v>
      </c>
      <c r="L6663" t="str">
        <f t="shared" si="104"/>
        <v>540******66</v>
      </c>
    </row>
    <row r="6664" spans="1:12" x14ac:dyDescent="0.25">
      <c r="A6664" t="s">
        <v>12152</v>
      </c>
      <c r="B6664" t="s">
        <v>12153</v>
      </c>
      <c r="C6664" t="s">
        <v>32</v>
      </c>
      <c r="D6664" s="1">
        <v>45348.04546296296</v>
      </c>
      <c r="E6664" s="18" t="s">
        <v>13</v>
      </c>
      <c r="F6664" s="13" t="s">
        <v>16</v>
      </c>
      <c r="G6664" t="s">
        <v>14</v>
      </c>
      <c r="H6664">
        <v>0</v>
      </c>
      <c r="I6664" s="2"/>
      <c r="J6664" s="4">
        <v>0</v>
      </c>
      <c r="K6664" t="str">
        <f>IF((LEN(relatorio_Ananindeua[[#This Row],[CIF/CPF/CNPJ]])=14),relatorio_Ananindeua[[#This Row],[CIF/CPF/CNPJ]],relatorio_Ananindeua[[#This Row],[Coluna2]])</f>
        <v>54054696000168</v>
      </c>
      <c r="L6664" t="str">
        <f t="shared" si="104"/>
        <v>540******68</v>
      </c>
    </row>
    <row r="6665" spans="1:12" x14ac:dyDescent="0.25">
      <c r="A6665" t="s">
        <v>12154</v>
      </c>
      <c r="B6665" t="s">
        <v>12155</v>
      </c>
      <c r="C6665" t="s">
        <v>32</v>
      </c>
      <c r="D6665" s="1">
        <v>45348.04546296296</v>
      </c>
      <c r="E6665" s="18" t="s">
        <v>13</v>
      </c>
      <c r="F6665" s="13" t="s">
        <v>16</v>
      </c>
      <c r="G6665" t="s">
        <v>14</v>
      </c>
      <c r="H6665">
        <v>0</v>
      </c>
      <c r="I6665" s="2"/>
      <c r="J6665" s="4">
        <v>0</v>
      </c>
      <c r="K6665" t="str">
        <f>IF((LEN(relatorio_Ananindeua[[#This Row],[CIF/CPF/CNPJ]])=14),relatorio_Ananindeua[[#This Row],[CIF/CPF/CNPJ]],relatorio_Ananindeua[[#This Row],[Coluna2]])</f>
        <v>54054728000125</v>
      </c>
      <c r="L6665" t="str">
        <f t="shared" si="104"/>
        <v>540******25</v>
      </c>
    </row>
    <row r="6666" spans="1:12" x14ac:dyDescent="0.25">
      <c r="A6666" t="s">
        <v>4191</v>
      </c>
      <c r="B6666" t="s">
        <v>4192</v>
      </c>
      <c r="C6666" t="s">
        <v>34</v>
      </c>
      <c r="D6666" s="1">
        <v>45348.045659722222</v>
      </c>
      <c r="E6666" s="18" t="s">
        <v>13</v>
      </c>
      <c r="F6666" s="13" t="s">
        <v>16</v>
      </c>
      <c r="G6666" t="s">
        <v>14</v>
      </c>
      <c r="H6666">
        <v>0</v>
      </c>
      <c r="I6666" s="2"/>
      <c r="J6666" s="4">
        <v>0</v>
      </c>
      <c r="K6666" t="str">
        <f>IF((LEN(relatorio_Ananindeua[[#This Row],[CIF/CPF/CNPJ]])=14),relatorio_Ananindeua[[#This Row],[CIF/CPF/CNPJ]],relatorio_Ananindeua[[#This Row],[Coluna2]])</f>
        <v>36607726000134</v>
      </c>
      <c r="L6666" t="str">
        <f t="shared" si="104"/>
        <v>366******34</v>
      </c>
    </row>
    <row r="6667" spans="1:12" x14ac:dyDescent="0.25">
      <c r="A6667" t="s">
        <v>12164</v>
      </c>
      <c r="B6667" t="s">
        <v>12165</v>
      </c>
      <c r="C6667" t="s">
        <v>32</v>
      </c>
      <c r="D6667" s="1">
        <v>45348.05232638889</v>
      </c>
      <c r="E6667" s="18" t="s">
        <v>13</v>
      </c>
      <c r="F6667" s="13" t="s">
        <v>16</v>
      </c>
      <c r="G6667" t="s">
        <v>14</v>
      </c>
      <c r="H6667">
        <v>0</v>
      </c>
      <c r="I6667" s="2"/>
      <c r="J6667" s="4">
        <v>0</v>
      </c>
      <c r="K6667" t="str">
        <f>IF((LEN(relatorio_Ananindeua[[#This Row],[CIF/CPF/CNPJ]])=14),relatorio_Ananindeua[[#This Row],[CIF/CPF/CNPJ]],relatorio_Ananindeua[[#This Row],[Coluna2]])</f>
        <v>54056944000100</v>
      </c>
      <c r="L6667" t="str">
        <f t="shared" si="104"/>
        <v>540******00</v>
      </c>
    </row>
    <row r="6668" spans="1:12" x14ac:dyDescent="0.25">
      <c r="A6668" t="s">
        <v>5764</v>
      </c>
      <c r="B6668" t="s">
        <v>5765</v>
      </c>
      <c r="C6668" t="s">
        <v>34</v>
      </c>
      <c r="D6668" s="1">
        <v>45348.052372685182</v>
      </c>
      <c r="E6668" s="18" t="s">
        <v>13</v>
      </c>
      <c r="F6668" s="13" t="s">
        <v>16</v>
      </c>
      <c r="G6668" t="s">
        <v>14</v>
      </c>
      <c r="H6668">
        <v>0</v>
      </c>
      <c r="I6668" s="2"/>
      <c r="J6668" s="4">
        <v>0</v>
      </c>
      <c r="K6668" t="str">
        <f>IF((LEN(relatorio_Ananindeua[[#This Row],[CIF/CPF/CNPJ]])=14),relatorio_Ananindeua[[#This Row],[CIF/CPF/CNPJ]],relatorio_Ananindeua[[#This Row],[Coluna2]])</f>
        <v>42779861000160</v>
      </c>
      <c r="L6668" t="str">
        <f t="shared" si="104"/>
        <v>427******60</v>
      </c>
    </row>
    <row r="6669" spans="1:12" x14ac:dyDescent="0.25">
      <c r="A6669" t="s">
        <v>12170</v>
      </c>
      <c r="B6669" t="s">
        <v>12171</v>
      </c>
      <c r="C6669" t="s">
        <v>32</v>
      </c>
      <c r="D6669" s="1">
        <v>45348.33011574074</v>
      </c>
      <c r="E6669" s="18" t="s">
        <v>13</v>
      </c>
      <c r="F6669" s="13" t="s">
        <v>16</v>
      </c>
      <c r="G6669" t="s">
        <v>14</v>
      </c>
      <c r="H6669">
        <v>0</v>
      </c>
      <c r="I6669" s="2"/>
      <c r="J6669" s="4">
        <v>0</v>
      </c>
      <c r="K6669" t="str">
        <f>IF((LEN(relatorio_Ananindeua[[#This Row],[CIF/CPF/CNPJ]])=14),relatorio_Ananindeua[[#This Row],[CIF/CPF/CNPJ]],relatorio_Ananindeua[[#This Row],[Coluna2]])</f>
        <v>54057986000165</v>
      </c>
      <c r="L6669" t="str">
        <f t="shared" si="104"/>
        <v>540******65</v>
      </c>
    </row>
    <row r="6670" spans="1:12" x14ac:dyDescent="0.25">
      <c r="A6670" t="s">
        <v>6075</v>
      </c>
      <c r="B6670" t="s">
        <v>6076</v>
      </c>
      <c r="C6670" t="s">
        <v>18</v>
      </c>
      <c r="D6670" s="1">
        <v>45348.631562499999</v>
      </c>
      <c r="E6670" s="18" t="s">
        <v>13</v>
      </c>
      <c r="F6670" s="13" t="s">
        <v>16</v>
      </c>
      <c r="G6670" t="s">
        <v>14</v>
      </c>
      <c r="H6670">
        <v>0</v>
      </c>
      <c r="I6670" s="2"/>
      <c r="J6670" s="4">
        <v>0</v>
      </c>
      <c r="K6670" t="str">
        <f>IF((LEN(relatorio_Ananindeua[[#This Row],[CIF/CPF/CNPJ]])=14),relatorio_Ananindeua[[#This Row],[CIF/CPF/CNPJ]],relatorio_Ananindeua[[#This Row],[Coluna2]])</f>
        <v>43787255000159</v>
      </c>
      <c r="L6670" t="str">
        <f t="shared" si="104"/>
        <v>437******59</v>
      </c>
    </row>
    <row r="6671" spans="1:12" x14ac:dyDescent="0.25">
      <c r="A6671" t="s">
        <v>2696</v>
      </c>
      <c r="B6671" t="s">
        <v>2697</v>
      </c>
      <c r="C6671" t="s">
        <v>18</v>
      </c>
      <c r="D6671" s="1">
        <v>45348.682928240742</v>
      </c>
      <c r="E6671" s="18" t="s">
        <v>13</v>
      </c>
      <c r="F6671" s="13" t="s">
        <v>16</v>
      </c>
      <c r="G6671" t="s">
        <v>14</v>
      </c>
      <c r="H6671">
        <v>0</v>
      </c>
      <c r="I6671" s="2"/>
      <c r="J6671" s="4">
        <v>0</v>
      </c>
      <c r="K6671" t="str">
        <f>IF((LEN(relatorio_Ananindeua[[#This Row],[CIF/CPF/CNPJ]])=14),relatorio_Ananindeua[[#This Row],[CIF/CPF/CNPJ]],relatorio_Ananindeua[[#This Row],[Coluna2]])</f>
        <v>29964431000150</v>
      </c>
      <c r="L6671" t="str">
        <f t="shared" si="104"/>
        <v>299******50</v>
      </c>
    </row>
    <row r="6672" spans="1:12" x14ac:dyDescent="0.25">
      <c r="A6672" t="s">
        <v>6994</v>
      </c>
      <c r="B6672" t="s">
        <v>6995</v>
      </c>
      <c r="C6672" t="s">
        <v>17</v>
      </c>
      <c r="D6672" s="1">
        <v>45348.740289351852</v>
      </c>
      <c r="E6672" s="18" t="s">
        <v>11</v>
      </c>
      <c r="F6672" s="13" t="s">
        <v>16</v>
      </c>
      <c r="G6672" t="s">
        <v>14</v>
      </c>
      <c r="H6672">
        <v>0</v>
      </c>
      <c r="I6672" s="2"/>
      <c r="J6672" s="4">
        <v>0</v>
      </c>
      <c r="K6672" t="str">
        <f>IF((LEN(relatorio_Ananindeua[[#This Row],[CIF/CPF/CNPJ]])=14),relatorio_Ananindeua[[#This Row],[CIF/CPF/CNPJ]],relatorio_Ananindeua[[#This Row],[Coluna2]])</f>
        <v>46411431000141</v>
      </c>
      <c r="L6672" t="str">
        <f t="shared" si="104"/>
        <v>464******41</v>
      </c>
    </row>
    <row r="6673" spans="1:12" x14ac:dyDescent="0.25">
      <c r="A6673" t="s">
        <v>6994</v>
      </c>
      <c r="B6673" t="s">
        <v>6995</v>
      </c>
      <c r="C6673" t="s">
        <v>34</v>
      </c>
      <c r="D6673" s="1">
        <v>45348.741909722223</v>
      </c>
      <c r="E6673" s="18" t="s">
        <v>13</v>
      </c>
      <c r="F6673" s="13" t="s">
        <v>16</v>
      </c>
      <c r="G6673" t="s">
        <v>13496</v>
      </c>
      <c r="H6673">
        <v>0</v>
      </c>
      <c r="I6673" s="2"/>
      <c r="J6673" s="4">
        <v>0</v>
      </c>
      <c r="K6673" t="str">
        <f>IF((LEN(relatorio_Ananindeua[[#This Row],[CIF/CPF/CNPJ]])=14),relatorio_Ananindeua[[#This Row],[CIF/CPF/CNPJ]],relatorio_Ananindeua[[#This Row],[Coluna2]])</f>
        <v>46411431000141</v>
      </c>
      <c r="L6673" t="str">
        <f t="shared" si="104"/>
        <v>464******41</v>
      </c>
    </row>
    <row r="6674" spans="1:12" x14ac:dyDescent="0.25">
      <c r="A6674" t="s">
        <v>323</v>
      </c>
      <c r="B6674" t="s">
        <v>324</v>
      </c>
      <c r="C6674" t="s">
        <v>17</v>
      </c>
      <c r="D6674" s="1">
        <v>45348.971446759257</v>
      </c>
      <c r="E6674" s="18" t="s">
        <v>11</v>
      </c>
      <c r="F6674" s="13" t="s">
        <v>16</v>
      </c>
      <c r="G6674" t="s">
        <v>14</v>
      </c>
      <c r="H6674">
        <v>0</v>
      </c>
      <c r="I6674" s="2"/>
      <c r="J6674" s="4">
        <v>0</v>
      </c>
      <c r="K6674" t="str">
        <f>IF((LEN(relatorio_Ananindeua[[#This Row],[CIF/CPF/CNPJ]])=14),relatorio_Ananindeua[[#This Row],[CIF/CPF/CNPJ]],relatorio_Ananindeua[[#This Row],[Coluna2]])</f>
        <v>12736961000148</v>
      </c>
      <c r="L6674" t="str">
        <f t="shared" ref="L6674:L6737" si="105">_xlfn.CONCAT(LEFT(A6674,3),REPT("*",6),RIGHT(A6674,2))</f>
        <v>127******48</v>
      </c>
    </row>
    <row r="6675" spans="1:12" x14ac:dyDescent="0.25">
      <c r="A6675" t="s">
        <v>5716</v>
      </c>
      <c r="B6675" t="s">
        <v>5717</v>
      </c>
      <c r="C6675" t="s">
        <v>20</v>
      </c>
      <c r="D6675" s="1">
        <v>45349</v>
      </c>
      <c r="E6675" s="18" t="s">
        <v>13</v>
      </c>
      <c r="F6675" s="13" t="s">
        <v>19</v>
      </c>
      <c r="G6675" t="s">
        <v>13496</v>
      </c>
      <c r="H6675">
        <v>0</v>
      </c>
      <c r="I6675" s="2"/>
      <c r="J6675" s="4">
        <v>0.37</v>
      </c>
      <c r="K6675" t="str">
        <f>IF((LEN(relatorio_Ananindeua[[#This Row],[CIF/CPF/CNPJ]])=14),relatorio_Ananindeua[[#This Row],[CIF/CPF/CNPJ]],relatorio_Ananindeua[[#This Row],[Coluna2]])</f>
        <v>42611727002956</v>
      </c>
      <c r="L6675" t="str">
        <f t="shared" si="105"/>
        <v>426******56</v>
      </c>
    </row>
    <row r="6676" spans="1:12" x14ac:dyDescent="0.25">
      <c r="A6676" t="s">
        <v>6904</v>
      </c>
      <c r="B6676" t="s">
        <v>6905</v>
      </c>
      <c r="C6676" t="s">
        <v>20</v>
      </c>
      <c r="D6676" s="1">
        <v>45349</v>
      </c>
      <c r="E6676" s="18" t="s">
        <v>13</v>
      </c>
      <c r="F6676" s="13" t="s">
        <v>19</v>
      </c>
      <c r="G6676" t="s">
        <v>13496</v>
      </c>
      <c r="H6676">
        <v>0</v>
      </c>
      <c r="I6676" s="2"/>
      <c r="J6676" s="4">
        <v>4.25</v>
      </c>
      <c r="K6676" t="str">
        <f>IF((LEN(relatorio_Ananindeua[[#This Row],[CIF/CPF/CNPJ]])=14),relatorio_Ananindeua[[#This Row],[CIF/CPF/CNPJ]],relatorio_Ananindeua[[#This Row],[Coluna2]])</f>
        <v>46201083002393</v>
      </c>
      <c r="L6676" t="str">
        <f t="shared" si="105"/>
        <v>462******93</v>
      </c>
    </row>
    <row r="6677" spans="1:12" x14ac:dyDescent="0.25">
      <c r="A6677" t="s">
        <v>13467</v>
      </c>
      <c r="B6677" t="s">
        <v>13466</v>
      </c>
      <c r="C6677" t="s">
        <v>21</v>
      </c>
      <c r="D6677" s="1">
        <v>45349</v>
      </c>
      <c r="E6677" s="18" t="s">
        <v>13</v>
      </c>
      <c r="F6677" s="13" t="s">
        <v>19</v>
      </c>
      <c r="G6677" t="s">
        <v>13496</v>
      </c>
      <c r="H6677">
        <v>0</v>
      </c>
      <c r="I6677" s="2"/>
      <c r="J6677" s="4">
        <v>1428.97</v>
      </c>
      <c r="K6677" t="str">
        <f>IF((LEN(relatorio_Ananindeua[[#This Row],[CIF/CPF/CNPJ]])=14),relatorio_Ananindeua[[#This Row],[CIF/CPF/CNPJ]],relatorio_Ananindeua[[#This Row],[Coluna2]])</f>
        <v>60975737005978</v>
      </c>
      <c r="L6677" t="str">
        <f t="shared" si="105"/>
        <v>609******78</v>
      </c>
    </row>
    <row r="6678" spans="1:12" x14ac:dyDescent="0.25">
      <c r="A6678" t="s">
        <v>12196</v>
      </c>
      <c r="B6678" t="s">
        <v>12197</v>
      </c>
      <c r="C6678" t="s">
        <v>32</v>
      </c>
      <c r="D6678" s="1">
        <v>45349.031493055554</v>
      </c>
      <c r="E6678" s="18" t="s">
        <v>13</v>
      </c>
      <c r="F6678" s="13" t="s">
        <v>16</v>
      </c>
      <c r="G6678" t="s">
        <v>14</v>
      </c>
      <c r="H6678">
        <v>0</v>
      </c>
      <c r="I6678" s="2"/>
      <c r="J6678" s="4">
        <v>0</v>
      </c>
      <c r="K6678" t="str">
        <f>IF((LEN(relatorio_Ananindeua[[#This Row],[CIF/CPF/CNPJ]])=14),relatorio_Ananindeua[[#This Row],[CIF/CPF/CNPJ]],relatorio_Ananindeua[[#This Row],[Coluna2]])</f>
        <v>54073653000120</v>
      </c>
      <c r="L6678" t="str">
        <f t="shared" si="105"/>
        <v>540******20</v>
      </c>
    </row>
    <row r="6679" spans="1:12" x14ac:dyDescent="0.25">
      <c r="A6679" t="s">
        <v>12202</v>
      </c>
      <c r="B6679" t="s">
        <v>12203</v>
      </c>
      <c r="C6679" t="s">
        <v>32</v>
      </c>
      <c r="D6679" s="1">
        <v>45349.038437499999</v>
      </c>
      <c r="E6679" s="18" t="s">
        <v>13</v>
      </c>
      <c r="F6679" s="13" t="s">
        <v>16</v>
      </c>
      <c r="G6679" t="s">
        <v>14</v>
      </c>
      <c r="H6679">
        <v>0</v>
      </c>
      <c r="I6679" s="2"/>
      <c r="J6679" s="4">
        <v>0</v>
      </c>
      <c r="K6679" t="str">
        <f>IF((LEN(relatorio_Ananindeua[[#This Row],[CIF/CPF/CNPJ]])=14),relatorio_Ananindeua[[#This Row],[CIF/CPF/CNPJ]],relatorio_Ananindeua[[#This Row],[Coluna2]])</f>
        <v>54074986000173</v>
      </c>
      <c r="L6679" t="str">
        <f t="shared" si="105"/>
        <v>540******73</v>
      </c>
    </row>
    <row r="6680" spans="1:12" x14ac:dyDescent="0.25">
      <c r="A6680" t="s">
        <v>12208</v>
      </c>
      <c r="B6680" t="s">
        <v>12209</v>
      </c>
      <c r="C6680" t="s">
        <v>32</v>
      </c>
      <c r="D6680" s="1">
        <v>45349.052314814813</v>
      </c>
      <c r="E6680" s="18" t="s">
        <v>13</v>
      </c>
      <c r="F6680" s="13" t="s">
        <v>16</v>
      </c>
      <c r="G6680" t="s">
        <v>14</v>
      </c>
      <c r="H6680">
        <v>0</v>
      </c>
      <c r="I6680" s="2"/>
      <c r="J6680" s="4">
        <v>0</v>
      </c>
      <c r="K6680" t="str">
        <f>IF((LEN(relatorio_Ananindeua[[#This Row],[CIF/CPF/CNPJ]])=14),relatorio_Ananindeua[[#This Row],[CIF/CPF/CNPJ]],relatorio_Ananindeua[[#This Row],[Coluna2]])</f>
        <v>54076973000133</v>
      </c>
      <c r="L6680" t="str">
        <f t="shared" si="105"/>
        <v>540******33</v>
      </c>
    </row>
    <row r="6681" spans="1:12" x14ac:dyDescent="0.25">
      <c r="A6681" t="s">
        <v>12210</v>
      </c>
      <c r="B6681" t="s">
        <v>12211</v>
      </c>
      <c r="C6681" t="s">
        <v>32</v>
      </c>
      <c r="D6681" s="1">
        <v>45349.05232638889</v>
      </c>
      <c r="E6681" s="18" t="s">
        <v>13</v>
      </c>
      <c r="F6681" s="13" t="s">
        <v>16</v>
      </c>
      <c r="G6681" t="s">
        <v>14</v>
      </c>
      <c r="H6681">
        <v>0</v>
      </c>
      <c r="I6681" s="2"/>
      <c r="J6681" s="4">
        <v>0</v>
      </c>
      <c r="K6681" t="str">
        <f>IF((LEN(relatorio_Ananindeua[[#This Row],[CIF/CPF/CNPJ]])=14),relatorio_Ananindeua[[#This Row],[CIF/CPF/CNPJ]],relatorio_Ananindeua[[#This Row],[Coluna2]])</f>
        <v>54077059000107</v>
      </c>
      <c r="L6681" t="str">
        <f t="shared" si="105"/>
        <v>540******07</v>
      </c>
    </row>
    <row r="6682" spans="1:12" x14ac:dyDescent="0.25">
      <c r="A6682" t="s">
        <v>12180</v>
      </c>
      <c r="B6682" t="s">
        <v>12181</v>
      </c>
      <c r="C6682" t="s">
        <v>32</v>
      </c>
      <c r="D6682" s="1">
        <v>45349.052349537036</v>
      </c>
      <c r="E6682" s="18" t="s">
        <v>13</v>
      </c>
      <c r="F6682" s="13" t="s">
        <v>16</v>
      </c>
      <c r="G6682" t="s">
        <v>14</v>
      </c>
      <c r="H6682">
        <v>0</v>
      </c>
      <c r="I6682" s="2"/>
      <c r="J6682" s="4">
        <v>0</v>
      </c>
      <c r="K6682" t="str">
        <f>IF((LEN(relatorio_Ananindeua[[#This Row],[CIF/CPF/CNPJ]])=14),relatorio_Ananindeua[[#This Row],[CIF/CPF/CNPJ]],relatorio_Ananindeua[[#This Row],[Coluna2]])</f>
        <v>54066138000112</v>
      </c>
      <c r="L6682" t="str">
        <f t="shared" si="105"/>
        <v>540******12</v>
      </c>
    </row>
    <row r="6683" spans="1:12" x14ac:dyDescent="0.25">
      <c r="A6683" t="s">
        <v>12184</v>
      </c>
      <c r="B6683" t="s">
        <v>12185</v>
      </c>
      <c r="C6683" t="s">
        <v>32</v>
      </c>
      <c r="D6683" s="1">
        <v>45349.052349537036</v>
      </c>
      <c r="E6683" s="18" t="s">
        <v>13</v>
      </c>
      <c r="F6683" s="13" t="s">
        <v>16</v>
      </c>
      <c r="G6683" t="s">
        <v>14</v>
      </c>
      <c r="H6683">
        <v>0</v>
      </c>
      <c r="I6683" s="2"/>
      <c r="J6683" s="4">
        <v>0</v>
      </c>
      <c r="K6683" t="str">
        <f>IF((LEN(relatorio_Ananindeua[[#This Row],[CIF/CPF/CNPJ]])=14),relatorio_Ananindeua[[#This Row],[CIF/CPF/CNPJ]],relatorio_Ananindeua[[#This Row],[Coluna2]])</f>
        <v>54070596000125</v>
      </c>
      <c r="L6683" t="str">
        <f t="shared" si="105"/>
        <v>540******25</v>
      </c>
    </row>
    <row r="6684" spans="1:12" x14ac:dyDescent="0.25">
      <c r="A6684" t="s">
        <v>12188</v>
      </c>
      <c r="B6684" t="s">
        <v>12189</v>
      </c>
      <c r="C6684" t="s">
        <v>32</v>
      </c>
      <c r="D6684" s="1">
        <v>45349.059270833335</v>
      </c>
      <c r="E6684" s="18" t="s">
        <v>13</v>
      </c>
      <c r="F6684" s="13" t="s">
        <v>16</v>
      </c>
      <c r="G6684" t="s">
        <v>14</v>
      </c>
      <c r="H6684">
        <v>0</v>
      </c>
      <c r="I6684" s="2"/>
      <c r="J6684" s="4">
        <v>0</v>
      </c>
      <c r="K6684" t="str">
        <f>IF((LEN(relatorio_Ananindeua[[#This Row],[CIF/CPF/CNPJ]])=14),relatorio_Ananindeua[[#This Row],[CIF/CPF/CNPJ]],relatorio_Ananindeua[[#This Row],[Coluna2]])</f>
        <v>54070900000134</v>
      </c>
      <c r="L6684" t="str">
        <f t="shared" si="105"/>
        <v>540******34</v>
      </c>
    </row>
    <row r="6685" spans="1:12" x14ac:dyDescent="0.25">
      <c r="A6685" t="s">
        <v>12186</v>
      </c>
      <c r="B6685" t="s">
        <v>12187</v>
      </c>
      <c r="C6685" t="s">
        <v>32</v>
      </c>
      <c r="D6685" s="1">
        <v>45349.06621527778</v>
      </c>
      <c r="E6685" s="18" t="s">
        <v>13</v>
      </c>
      <c r="F6685" s="13" t="s">
        <v>16</v>
      </c>
      <c r="G6685" t="s">
        <v>14</v>
      </c>
      <c r="H6685">
        <v>0</v>
      </c>
      <c r="I6685" s="2"/>
      <c r="J6685" s="4">
        <v>0</v>
      </c>
      <c r="K6685" t="str">
        <f>IF((LEN(relatorio_Ananindeua[[#This Row],[CIF/CPF/CNPJ]])=14),relatorio_Ananindeua[[#This Row],[CIF/CPF/CNPJ]],relatorio_Ananindeua[[#This Row],[Coluna2]])</f>
        <v>54070738000154</v>
      </c>
      <c r="L6685" t="str">
        <f t="shared" si="105"/>
        <v>540******54</v>
      </c>
    </row>
    <row r="6686" spans="1:12" x14ac:dyDescent="0.25">
      <c r="A6686" t="s">
        <v>12174</v>
      </c>
      <c r="B6686" t="s">
        <v>12175</v>
      </c>
      <c r="C6686" t="s">
        <v>32</v>
      </c>
      <c r="D6686" s="1">
        <v>45349.066238425927</v>
      </c>
      <c r="E6686" s="18" t="s">
        <v>13</v>
      </c>
      <c r="F6686" s="13" t="s">
        <v>16</v>
      </c>
      <c r="G6686" t="s">
        <v>14</v>
      </c>
      <c r="H6686">
        <v>0</v>
      </c>
      <c r="I6686" s="2"/>
      <c r="J6686" s="4">
        <v>0</v>
      </c>
      <c r="K6686" t="str">
        <f>IF((LEN(relatorio_Ananindeua[[#This Row],[CIF/CPF/CNPJ]])=14),relatorio_Ananindeua[[#This Row],[CIF/CPF/CNPJ]],relatorio_Ananindeua[[#This Row],[Coluna2]])</f>
        <v>54062131000122</v>
      </c>
      <c r="L6686" t="str">
        <f t="shared" si="105"/>
        <v>540******22</v>
      </c>
    </row>
    <row r="6687" spans="1:12" x14ac:dyDescent="0.25">
      <c r="A6687" t="s">
        <v>12182</v>
      </c>
      <c r="B6687" t="s">
        <v>12183</v>
      </c>
      <c r="C6687" t="s">
        <v>32</v>
      </c>
      <c r="D6687" s="1">
        <v>45349.066238425927</v>
      </c>
      <c r="E6687" s="18" t="s">
        <v>13</v>
      </c>
      <c r="F6687" s="13" t="s">
        <v>16</v>
      </c>
      <c r="G6687" t="s">
        <v>14</v>
      </c>
      <c r="H6687">
        <v>0</v>
      </c>
      <c r="I6687" s="2"/>
      <c r="J6687" s="4">
        <v>0</v>
      </c>
      <c r="K6687" t="str">
        <f>IF((LEN(relatorio_Ananindeua[[#This Row],[CIF/CPF/CNPJ]])=14),relatorio_Ananindeua[[#This Row],[CIF/CPF/CNPJ]],relatorio_Ananindeua[[#This Row],[Coluna2]])</f>
        <v>54066470000187</v>
      </c>
      <c r="L6687" t="str">
        <f t="shared" si="105"/>
        <v>540******87</v>
      </c>
    </row>
    <row r="6688" spans="1:12" x14ac:dyDescent="0.25">
      <c r="A6688" t="s">
        <v>4519</v>
      </c>
      <c r="B6688" t="s">
        <v>4520</v>
      </c>
      <c r="C6688" t="s">
        <v>34</v>
      </c>
      <c r="D6688" s="1">
        <v>45349.066284722219</v>
      </c>
      <c r="E6688" s="18" t="s">
        <v>13</v>
      </c>
      <c r="F6688" s="13" t="s">
        <v>16</v>
      </c>
      <c r="G6688" t="s">
        <v>14</v>
      </c>
      <c r="H6688">
        <v>0</v>
      </c>
      <c r="I6688" s="2"/>
      <c r="J6688" s="4">
        <v>0</v>
      </c>
      <c r="K6688" t="str">
        <f>IF((LEN(relatorio_Ananindeua[[#This Row],[CIF/CPF/CNPJ]])=14),relatorio_Ananindeua[[#This Row],[CIF/CPF/CNPJ]],relatorio_Ananindeua[[#This Row],[Coluna2]])</f>
        <v>37885421000157</v>
      </c>
      <c r="L6688" t="str">
        <f t="shared" si="105"/>
        <v>378******57</v>
      </c>
    </row>
    <row r="6689" spans="1:12" x14ac:dyDescent="0.25">
      <c r="A6689" t="s">
        <v>12212</v>
      </c>
      <c r="B6689" t="s">
        <v>12213</v>
      </c>
      <c r="C6689" t="s">
        <v>32</v>
      </c>
      <c r="D6689" s="1">
        <v>45349.295381944445</v>
      </c>
      <c r="E6689" s="18" t="s">
        <v>13</v>
      </c>
      <c r="F6689" s="13" t="s">
        <v>16</v>
      </c>
      <c r="G6689" t="s">
        <v>14</v>
      </c>
      <c r="H6689">
        <v>0</v>
      </c>
      <c r="I6689" s="2"/>
      <c r="J6689" s="4">
        <v>0</v>
      </c>
      <c r="K6689" t="str">
        <f>IF((LEN(relatorio_Ananindeua[[#This Row],[CIF/CPF/CNPJ]])=14),relatorio_Ananindeua[[#This Row],[CIF/CPF/CNPJ]],relatorio_Ananindeua[[#This Row],[Coluna2]])</f>
        <v>54077602000176</v>
      </c>
      <c r="L6689" t="str">
        <f t="shared" si="105"/>
        <v>540******76</v>
      </c>
    </row>
    <row r="6690" spans="1:12" x14ac:dyDescent="0.25">
      <c r="A6690" t="s">
        <v>7787</v>
      </c>
      <c r="B6690" t="s">
        <v>7788</v>
      </c>
      <c r="C6690" t="s">
        <v>34</v>
      </c>
      <c r="D6690" s="1">
        <v>45349.295532407406</v>
      </c>
      <c r="E6690" s="18" t="s">
        <v>13</v>
      </c>
      <c r="F6690" s="13" t="s">
        <v>16</v>
      </c>
      <c r="G6690" t="s">
        <v>14</v>
      </c>
      <c r="H6690">
        <v>0</v>
      </c>
      <c r="I6690" s="2"/>
      <c r="J6690" s="4">
        <v>0</v>
      </c>
      <c r="K6690" t="str">
        <f>IF((LEN(relatorio_Ananindeua[[#This Row],[CIF/CPF/CNPJ]])=14),relatorio_Ananindeua[[#This Row],[CIF/CPF/CNPJ]],relatorio_Ananindeua[[#This Row],[Coluna2]])</f>
        <v>48435767000170</v>
      </c>
      <c r="L6690" t="str">
        <f t="shared" si="105"/>
        <v>484******70</v>
      </c>
    </row>
    <row r="6691" spans="1:12" x14ac:dyDescent="0.25">
      <c r="A6691" t="s">
        <v>4765</v>
      </c>
      <c r="B6691" t="s">
        <v>4766</v>
      </c>
      <c r="C6691" t="s">
        <v>34</v>
      </c>
      <c r="D6691" s="1">
        <v>45349.295543981483</v>
      </c>
      <c r="E6691" s="18" t="s">
        <v>13</v>
      </c>
      <c r="F6691" s="13" t="s">
        <v>16</v>
      </c>
      <c r="G6691" t="s">
        <v>14</v>
      </c>
      <c r="H6691">
        <v>0</v>
      </c>
      <c r="I6691" s="2"/>
      <c r="J6691" s="4">
        <v>0</v>
      </c>
      <c r="K6691" t="str">
        <f>IF((LEN(relatorio_Ananindeua[[#This Row],[CIF/CPF/CNPJ]])=14),relatorio_Ananindeua[[#This Row],[CIF/CPF/CNPJ]],relatorio_Ananindeua[[#This Row],[Coluna2]])</f>
        <v>39442218000131</v>
      </c>
      <c r="L6691" t="str">
        <f t="shared" si="105"/>
        <v>394******31</v>
      </c>
    </row>
    <row r="6692" spans="1:12" x14ac:dyDescent="0.25">
      <c r="A6692" t="s">
        <v>1998</v>
      </c>
      <c r="B6692" t="s">
        <v>1999</v>
      </c>
      <c r="C6692" t="s">
        <v>34</v>
      </c>
      <c r="D6692" s="1">
        <v>45349.295601851853</v>
      </c>
      <c r="E6692" s="18" t="s">
        <v>13</v>
      </c>
      <c r="F6692" s="13" t="s">
        <v>16</v>
      </c>
      <c r="G6692" t="s">
        <v>14</v>
      </c>
      <c r="H6692">
        <v>0</v>
      </c>
      <c r="I6692" s="2"/>
      <c r="J6692" s="4">
        <v>0</v>
      </c>
      <c r="K6692" t="str">
        <f>IF((LEN(relatorio_Ananindeua[[#This Row],[CIF/CPF/CNPJ]])=14),relatorio_Ananindeua[[#This Row],[CIF/CPF/CNPJ]],relatorio_Ananindeua[[#This Row],[Coluna2]])</f>
        <v>26339482000100</v>
      </c>
      <c r="L6692" t="str">
        <f t="shared" si="105"/>
        <v>263******00</v>
      </c>
    </row>
    <row r="6693" spans="1:12" x14ac:dyDescent="0.25">
      <c r="A6693" t="s">
        <v>7815</v>
      </c>
      <c r="B6693" t="s">
        <v>7816</v>
      </c>
      <c r="C6693" t="s">
        <v>34</v>
      </c>
      <c r="D6693" s="1">
        <v>45349.309398148151</v>
      </c>
      <c r="E6693" s="18" t="s">
        <v>13</v>
      </c>
      <c r="F6693" s="13" t="s">
        <v>16</v>
      </c>
      <c r="G6693" t="s">
        <v>14</v>
      </c>
      <c r="H6693">
        <v>0</v>
      </c>
      <c r="I6693" s="2"/>
      <c r="J6693" s="4">
        <v>0</v>
      </c>
      <c r="K6693" t="str">
        <f>IF((LEN(relatorio_Ananindeua[[#This Row],[CIF/CPF/CNPJ]])=14),relatorio_Ananindeua[[#This Row],[CIF/CPF/CNPJ]],relatorio_Ananindeua[[#This Row],[Coluna2]])</f>
        <v>48493097000148</v>
      </c>
      <c r="L6693" t="str">
        <f t="shared" si="105"/>
        <v>484******48</v>
      </c>
    </row>
    <row r="6694" spans="1:12" x14ac:dyDescent="0.25">
      <c r="A6694" t="s">
        <v>6163</v>
      </c>
      <c r="B6694" t="s">
        <v>6164</v>
      </c>
      <c r="C6694" t="s">
        <v>34</v>
      </c>
      <c r="D6694" s="1">
        <v>45349.30940972222</v>
      </c>
      <c r="E6694" s="18" t="s">
        <v>13</v>
      </c>
      <c r="F6694" s="13" t="s">
        <v>16</v>
      </c>
      <c r="G6694" t="s">
        <v>14</v>
      </c>
      <c r="H6694">
        <v>0</v>
      </c>
      <c r="I6694" s="2"/>
      <c r="J6694" s="4">
        <v>0</v>
      </c>
      <c r="K6694" t="str">
        <f>IF((LEN(relatorio_Ananindeua[[#This Row],[CIF/CPF/CNPJ]])=14),relatorio_Ananindeua[[#This Row],[CIF/CPF/CNPJ]],relatorio_Ananindeua[[#This Row],[Coluna2]])</f>
        <v>44129322000100</v>
      </c>
      <c r="L6694" t="str">
        <f t="shared" si="105"/>
        <v>441******00</v>
      </c>
    </row>
    <row r="6695" spans="1:12" x14ac:dyDescent="0.25">
      <c r="A6695" t="s">
        <v>6261</v>
      </c>
      <c r="B6695" t="s">
        <v>6262</v>
      </c>
      <c r="C6695" t="s">
        <v>34</v>
      </c>
      <c r="D6695" s="1">
        <v>45349.309421296297</v>
      </c>
      <c r="E6695" s="18" t="s">
        <v>13</v>
      </c>
      <c r="F6695" s="13" t="s">
        <v>16</v>
      </c>
      <c r="G6695" t="s">
        <v>14</v>
      </c>
      <c r="H6695">
        <v>0</v>
      </c>
      <c r="I6695" s="2"/>
      <c r="J6695" s="4">
        <v>0</v>
      </c>
      <c r="K6695" t="str">
        <f>IF((LEN(relatorio_Ananindeua[[#This Row],[CIF/CPF/CNPJ]])=14),relatorio_Ananindeua[[#This Row],[CIF/CPF/CNPJ]],relatorio_Ananindeua[[#This Row],[Coluna2]])</f>
        <v>44417457000171</v>
      </c>
      <c r="L6695" t="str">
        <f t="shared" si="105"/>
        <v>444******71</v>
      </c>
    </row>
    <row r="6696" spans="1:12" x14ac:dyDescent="0.25">
      <c r="A6696" t="s">
        <v>12204</v>
      </c>
      <c r="B6696" t="s">
        <v>12205</v>
      </c>
      <c r="C6696" t="s">
        <v>32</v>
      </c>
      <c r="D6696" s="1">
        <v>45349.31621527778</v>
      </c>
      <c r="E6696" s="18" t="s">
        <v>13</v>
      </c>
      <c r="F6696" s="13" t="s">
        <v>16</v>
      </c>
      <c r="G6696" t="s">
        <v>14</v>
      </c>
      <c r="H6696">
        <v>0</v>
      </c>
      <c r="I6696" s="2"/>
      <c r="J6696" s="4">
        <v>0</v>
      </c>
      <c r="K6696" t="str">
        <f>IF((LEN(relatorio_Ananindeua[[#This Row],[CIF/CPF/CNPJ]])=14),relatorio_Ananindeua[[#This Row],[CIF/CPF/CNPJ]],relatorio_Ananindeua[[#This Row],[Coluna2]])</f>
        <v>54076494000117</v>
      </c>
      <c r="L6696" t="str">
        <f t="shared" si="105"/>
        <v>540******17</v>
      </c>
    </row>
    <row r="6697" spans="1:12" x14ac:dyDescent="0.25">
      <c r="A6697" t="s">
        <v>12200</v>
      </c>
      <c r="B6697" t="s">
        <v>12201</v>
      </c>
      <c r="C6697" t="s">
        <v>32</v>
      </c>
      <c r="D6697" s="1">
        <v>45349.323148148149</v>
      </c>
      <c r="E6697" s="18" t="s">
        <v>13</v>
      </c>
      <c r="F6697" s="13" t="s">
        <v>16</v>
      </c>
      <c r="G6697" t="s">
        <v>14</v>
      </c>
      <c r="H6697">
        <v>0</v>
      </c>
      <c r="I6697" s="2"/>
      <c r="J6697" s="4">
        <v>0</v>
      </c>
      <c r="K6697" t="str">
        <f>IF((LEN(relatorio_Ananindeua[[#This Row],[CIF/CPF/CNPJ]])=14),relatorio_Ananindeua[[#This Row],[CIF/CPF/CNPJ]],relatorio_Ananindeua[[#This Row],[Coluna2]])</f>
        <v>54074651000155</v>
      </c>
      <c r="L6697" t="str">
        <f t="shared" si="105"/>
        <v>540******55</v>
      </c>
    </row>
    <row r="6698" spans="1:12" x14ac:dyDescent="0.25">
      <c r="A6698" t="s">
        <v>12198</v>
      </c>
      <c r="B6698" t="s">
        <v>12199</v>
      </c>
      <c r="C6698" t="s">
        <v>32</v>
      </c>
      <c r="D6698" s="1">
        <v>45349.323159722226</v>
      </c>
      <c r="E6698" s="18" t="s">
        <v>13</v>
      </c>
      <c r="F6698" s="13" t="s">
        <v>16</v>
      </c>
      <c r="G6698" t="s">
        <v>14</v>
      </c>
      <c r="H6698">
        <v>0</v>
      </c>
      <c r="I6698" s="2"/>
      <c r="J6698" s="4">
        <v>0</v>
      </c>
      <c r="K6698" t="str">
        <f>IF((LEN(relatorio_Ananindeua[[#This Row],[CIF/CPF/CNPJ]])=14),relatorio_Ananindeua[[#This Row],[CIF/CPF/CNPJ]],relatorio_Ananindeua[[#This Row],[Coluna2]])</f>
        <v>54074157000190</v>
      </c>
      <c r="L6698" t="str">
        <f t="shared" si="105"/>
        <v>540******90</v>
      </c>
    </row>
    <row r="6699" spans="1:12" x14ac:dyDescent="0.25">
      <c r="A6699" t="s">
        <v>12178</v>
      </c>
      <c r="B6699" t="s">
        <v>12179</v>
      </c>
      <c r="C6699" t="s">
        <v>32</v>
      </c>
      <c r="D6699" s="1">
        <v>45349.323171296295</v>
      </c>
      <c r="E6699" s="18" t="s">
        <v>13</v>
      </c>
      <c r="F6699" s="13" t="s">
        <v>16</v>
      </c>
      <c r="G6699" t="s">
        <v>14</v>
      </c>
      <c r="H6699">
        <v>0</v>
      </c>
      <c r="I6699" s="2"/>
      <c r="J6699" s="4">
        <v>0</v>
      </c>
      <c r="K6699" t="str">
        <f>IF((LEN(relatorio_Ananindeua[[#This Row],[CIF/CPF/CNPJ]])=14),relatorio_Ananindeua[[#This Row],[CIF/CPF/CNPJ]],relatorio_Ananindeua[[#This Row],[Coluna2]])</f>
        <v>54064808000161</v>
      </c>
      <c r="L6699" t="str">
        <f t="shared" si="105"/>
        <v>540******61</v>
      </c>
    </row>
    <row r="6700" spans="1:12" x14ac:dyDescent="0.25">
      <c r="A6700" t="s">
        <v>12172</v>
      </c>
      <c r="B6700" t="s">
        <v>12173</v>
      </c>
      <c r="C6700" t="s">
        <v>32</v>
      </c>
      <c r="D6700" s="1">
        <v>45349.323182870372</v>
      </c>
      <c r="E6700" s="18" t="s">
        <v>13</v>
      </c>
      <c r="F6700" s="13" t="s">
        <v>16</v>
      </c>
      <c r="G6700" t="s">
        <v>14</v>
      </c>
      <c r="H6700">
        <v>0</v>
      </c>
      <c r="I6700" s="2"/>
      <c r="J6700" s="4">
        <v>0</v>
      </c>
      <c r="K6700" t="str">
        <f>IF((LEN(relatorio_Ananindeua[[#This Row],[CIF/CPF/CNPJ]])=14),relatorio_Ananindeua[[#This Row],[CIF/CPF/CNPJ]],relatorio_Ananindeua[[#This Row],[Coluna2]])</f>
        <v>54059218000140</v>
      </c>
      <c r="L6700" t="str">
        <f t="shared" si="105"/>
        <v>540******40</v>
      </c>
    </row>
    <row r="6701" spans="1:12" x14ac:dyDescent="0.25">
      <c r="A6701" t="s">
        <v>12114</v>
      </c>
      <c r="B6701" t="s">
        <v>12115</v>
      </c>
      <c r="C6701" t="s">
        <v>34</v>
      </c>
      <c r="D6701" s="1">
        <v>45349.323206018518</v>
      </c>
      <c r="E6701" s="18" t="s">
        <v>13</v>
      </c>
      <c r="F6701" s="13" t="s">
        <v>16</v>
      </c>
      <c r="G6701" t="s">
        <v>14</v>
      </c>
      <c r="H6701">
        <v>0</v>
      </c>
      <c r="I6701" s="2"/>
      <c r="J6701" s="4">
        <v>0</v>
      </c>
      <c r="K6701" t="str">
        <f>IF((LEN(relatorio_Ananindeua[[#This Row],[CIF/CPF/CNPJ]])=14),relatorio_Ananindeua[[#This Row],[CIF/CPF/CNPJ]],relatorio_Ananindeua[[#This Row],[Coluna2]])</f>
        <v>54038801000175</v>
      </c>
      <c r="L6701" t="str">
        <f t="shared" si="105"/>
        <v>540******75</v>
      </c>
    </row>
    <row r="6702" spans="1:12" x14ac:dyDescent="0.25">
      <c r="A6702" t="s">
        <v>11092</v>
      </c>
      <c r="B6702" t="s">
        <v>11093</v>
      </c>
      <c r="C6702" t="s">
        <v>34</v>
      </c>
      <c r="D6702" s="1">
        <v>45349.323217592595</v>
      </c>
      <c r="E6702" s="18" t="s">
        <v>13</v>
      </c>
      <c r="F6702" s="13" t="s">
        <v>16</v>
      </c>
      <c r="G6702" t="s">
        <v>14</v>
      </c>
      <c r="H6702">
        <v>0</v>
      </c>
      <c r="I6702" s="2"/>
      <c r="J6702" s="4">
        <v>0</v>
      </c>
      <c r="K6702" t="str">
        <f>IF((LEN(relatorio_Ananindeua[[#This Row],[CIF/CPF/CNPJ]])=14),relatorio_Ananindeua[[#This Row],[CIF/CPF/CNPJ]],relatorio_Ananindeua[[#This Row],[Coluna2]])</f>
        <v>53673436000108</v>
      </c>
      <c r="L6702" t="str">
        <f t="shared" si="105"/>
        <v>536******08</v>
      </c>
    </row>
    <row r="6703" spans="1:12" x14ac:dyDescent="0.25">
      <c r="A6703" t="s">
        <v>12176</v>
      </c>
      <c r="B6703" t="s">
        <v>12177</v>
      </c>
      <c r="C6703" t="s">
        <v>32</v>
      </c>
      <c r="D6703" s="1">
        <v>45349.337060185186</v>
      </c>
      <c r="E6703" s="18" t="s">
        <v>13</v>
      </c>
      <c r="F6703" s="13" t="s">
        <v>16</v>
      </c>
      <c r="G6703" t="s">
        <v>14</v>
      </c>
      <c r="H6703">
        <v>0</v>
      </c>
      <c r="I6703" s="2"/>
      <c r="J6703" s="4">
        <v>0</v>
      </c>
      <c r="K6703" t="str">
        <f>IF((LEN(relatorio_Ananindeua[[#This Row],[CIF/CPF/CNPJ]])=14),relatorio_Ananindeua[[#This Row],[CIF/CPF/CNPJ]],relatorio_Ananindeua[[#This Row],[Coluna2]])</f>
        <v>54062253000119</v>
      </c>
      <c r="L6703" t="str">
        <f t="shared" si="105"/>
        <v>540******19</v>
      </c>
    </row>
    <row r="6704" spans="1:12" x14ac:dyDescent="0.25">
      <c r="A6704" t="s">
        <v>12190</v>
      </c>
      <c r="B6704" t="s">
        <v>12191</v>
      </c>
      <c r="C6704" t="s">
        <v>32</v>
      </c>
      <c r="D6704" s="1">
        <v>45349.337060185186</v>
      </c>
      <c r="E6704" s="18" t="s">
        <v>13</v>
      </c>
      <c r="F6704" s="13" t="s">
        <v>16</v>
      </c>
      <c r="G6704" t="s">
        <v>14</v>
      </c>
      <c r="H6704">
        <v>0</v>
      </c>
      <c r="I6704" s="2"/>
      <c r="J6704" s="4">
        <v>0</v>
      </c>
      <c r="K6704" t="str">
        <f>IF((LEN(relatorio_Ananindeua[[#This Row],[CIF/CPF/CNPJ]])=14),relatorio_Ananindeua[[#This Row],[CIF/CPF/CNPJ]],relatorio_Ananindeua[[#This Row],[Coluna2]])</f>
        <v>54071714000110</v>
      </c>
      <c r="L6704" t="str">
        <f t="shared" si="105"/>
        <v>540******10</v>
      </c>
    </row>
    <row r="6705" spans="1:12" x14ac:dyDescent="0.25">
      <c r="A6705" t="s">
        <v>12216</v>
      </c>
      <c r="B6705" t="s">
        <v>12217</v>
      </c>
      <c r="C6705" t="s">
        <v>32</v>
      </c>
      <c r="D6705" s="1">
        <v>45349.343981481485</v>
      </c>
      <c r="E6705" s="18" t="s">
        <v>13</v>
      </c>
      <c r="F6705" s="13" t="s">
        <v>16</v>
      </c>
      <c r="G6705" t="s">
        <v>14</v>
      </c>
      <c r="H6705">
        <v>0</v>
      </c>
      <c r="I6705" s="2"/>
      <c r="J6705" s="4">
        <v>0</v>
      </c>
      <c r="K6705" t="str">
        <f>IF((LEN(relatorio_Ananindeua[[#This Row],[CIF/CPF/CNPJ]])=14),relatorio_Ananindeua[[#This Row],[CIF/CPF/CNPJ]],relatorio_Ananindeua[[#This Row],[Coluna2]])</f>
        <v>54077882000112</v>
      </c>
      <c r="L6705" t="str">
        <f t="shared" si="105"/>
        <v>540******12</v>
      </c>
    </row>
    <row r="6706" spans="1:12" x14ac:dyDescent="0.25">
      <c r="A6706" t="s">
        <v>12192</v>
      </c>
      <c r="B6706" t="s">
        <v>12193</v>
      </c>
      <c r="C6706" t="s">
        <v>32</v>
      </c>
      <c r="D6706" s="1">
        <v>45349.343993055554</v>
      </c>
      <c r="E6706" s="18" t="s">
        <v>13</v>
      </c>
      <c r="F6706" s="13" t="s">
        <v>16</v>
      </c>
      <c r="G6706" t="s">
        <v>14</v>
      </c>
      <c r="H6706">
        <v>0</v>
      </c>
      <c r="I6706" s="2"/>
      <c r="J6706" s="4">
        <v>0</v>
      </c>
      <c r="K6706" t="str">
        <f>IF((LEN(relatorio_Ananindeua[[#This Row],[CIF/CPF/CNPJ]])=14),relatorio_Ananindeua[[#This Row],[CIF/CPF/CNPJ]],relatorio_Ananindeua[[#This Row],[Coluna2]])</f>
        <v>54072821000162</v>
      </c>
      <c r="L6706" t="str">
        <f t="shared" si="105"/>
        <v>540******62</v>
      </c>
    </row>
    <row r="6707" spans="1:12" x14ac:dyDescent="0.25">
      <c r="A6707" t="s">
        <v>12214</v>
      </c>
      <c r="B6707" t="s">
        <v>12215</v>
      </c>
      <c r="C6707" t="s">
        <v>32</v>
      </c>
      <c r="D6707" s="1">
        <v>45349.343993055554</v>
      </c>
      <c r="E6707" s="18" t="s">
        <v>13</v>
      </c>
      <c r="F6707" s="13" t="s">
        <v>16</v>
      </c>
      <c r="G6707" t="s">
        <v>14</v>
      </c>
      <c r="H6707">
        <v>0</v>
      </c>
      <c r="I6707" s="2"/>
      <c r="J6707" s="4">
        <v>0</v>
      </c>
      <c r="K6707" t="str">
        <f>IF((LEN(relatorio_Ananindeua[[#This Row],[CIF/CPF/CNPJ]])=14),relatorio_Ananindeua[[#This Row],[CIF/CPF/CNPJ]],relatorio_Ananindeua[[#This Row],[Coluna2]])</f>
        <v>54077852000106</v>
      </c>
      <c r="L6707" t="str">
        <f t="shared" si="105"/>
        <v>540******06</v>
      </c>
    </row>
    <row r="6708" spans="1:12" x14ac:dyDescent="0.25">
      <c r="A6708" t="s">
        <v>9188</v>
      </c>
      <c r="B6708" t="s">
        <v>9189</v>
      </c>
      <c r="C6708" t="s">
        <v>34</v>
      </c>
      <c r="D6708" s="1">
        <v>45349.344027777777</v>
      </c>
      <c r="E6708" s="18" t="s">
        <v>13</v>
      </c>
      <c r="F6708" s="13" t="s">
        <v>16</v>
      </c>
      <c r="G6708" t="s">
        <v>14</v>
      </c>
      <c r="H6708">
        <v>0</v>
      </c>
      <c r="I6708" s="2"/>
      <c r="J6708" s="4">
        <v>0</v>
      </c>
      <c r="K6708" t="str">
        <f>IF((LEN(relatorio_Ananindeua[[#This Row],[CIF/CPF/CNPJ]])=14),relatorio_Ananindeua[[#This Row],[CIF/CPF/CNPJ]],relatorio_Ananindeua[[#This Row],[Coluna2]])</f>
        <v>50945832000159</v>
      </c>
      <c r="L6708" t="str">
        <f t="shared" si="105"/>
        <v>509******59</v>
      </c>
    </row>
    <row r="6709" spans="1:12" x14ac:dyDescent="0.25">
      <c r="A6709" t="s">
        <v>7424</v>
      </c>
      <c r="B6709" t="s">
        <v>7425</v>
      </c>
      <c r="C6709" t="s">
        <v>34</v>
      </c>
      <c r="D6709" s="1">
        <v>45349.344039351854</v>
      </c>
      <c r="E6709" s="18" t="s">
        <v>13</v>
      </c>
      <c r="F6709" s="13" t="s">
        <v>16</v>
      </c>
      <c r="G6709" t="s">
        <v>14</v>
      </c>
      <c r="H6709">
        <v>0</v>
      </c>
      <c r="I6709" s="2"/>
      <c r="J6709" s="4">
        <v>0</v>
      </c>
      <c r="K6709" t="str">
        <f>IF((LEN(relatorio_Ananindeua[[#This Row],[CIF/CPF/CNPJ]])=14),relatorio_Ananindeua[[#This Row],[CIF/CPF/CNPJ]],relatorio_Ananindeua[[#This Row],[Coluna2]])</f>
        <v>47635246000101</v>
      </c>
      <c r="L6709" t="str">
        <f t="shared" si="105"/>
        <v>476******01</v>
      </c>
    </row>
    <row r="6710" spans="1:12" x14ac:dyDescent="0.25">
      <c r="A6710" t="s">
        <v>12194</v>
      </c>
      <c r="B6710" t="s">
        <v>12195</v>
      </c>
      <c r="C6710" t="s">
        <v>32</v>
      </c>
      <c r="D6710" s="1">
        <v>45349.364814814813</v>
      </c>
      <c r="E6710" s="18" t="s">
        <v>13</v>
      </c>
      <c r="F6710" s="13" t="s">
        <v>16</v>
      </c>
      <c r="G6710" t="s">
        <v>14</v>
      </c>
      <c r="H6710">
        <v>0</v>
      </c>
      <c r="I6710" s="2"/>
      <c r="J6710" s="4">
        <v>0</v>
      </c>
      <c r="K6710" t="str">
        <f>IF((LEN(relatorio_Ananindeua[[#This Row],[CIF/CPF/CNPJ]])=14),relatorio_Ananindeua[[#This Row],[CIF/CPF/CNPJ]],relatorio_Ananindeua[[#This Row],[Coluna2]])</f>
        <v>54072890000176</v>
      </c>
      <c r="L6710" t="str">
        <f t="shared" si="105"/>
        <v>540******76</v>
      </c>
    </row>
    <row r="6711" spans="1:12" x14ac:dyDescent="0.25">
      <c r="A6711" t="s">
        <v>12190</v>
      </c>
      <c r="B6711" t="s">
        <v>12191</v>
      </c>
      <c r="C6711" t="s">
        <v>34</v>
      </c>
      <c r="D6711" s="1">
        <v>45349.36482638889</v>
      </c>
      <c r="E6711" s="18" t="s">
        <v>13</v>
      </c>
      <c r="F6711" s="13" t="s">
        <v>16</v>
      </c>
      <c r="G6711" t="s">
        <v>14</v>
      </c>
      <c r="H6711">
        <v>0</v>
      </c>
      <c r="I6711" s="2"/>
      <c r="J6711" s="4">
        <v>0</v>
      </c>
      <c r="K6711" t="str">
        <f>IF((LEN(relatorio_Ananindeua[[#This Row],[CIF/CPF/CNPJ]])=14),relatorio_Ananindeua[[#This Row],[CIF/CPF/CNPJ]],relatorio_Ananindeua[[#This Row],[Coluna2]])</f>
        <v>54071714000110</v>
      </c>
      <c r="L6711" t="str">
        <f t="shared" si="105"/>
        <v>540******10</v>
      </c>
    </row>
    <row r="6712" spans="1:12" x14ac:dyDescent="0.25">
      <c r="A6712" t="s">
        <v>2566</v>
      </c>
      <c r="B6712" t="s">
        <v>2567</v>
      </c>
      <c r="C6712" t="s">
        <v>34</v>
      </c>
      <c r="D6712" s="1">
        <v>45349.364918981482</v>
      </c>
      <c r="E6712" s="18" t="s">
        <v>13</v>
      </c>
      <c r="F6712" s="13" t="s">
        <v>16</v>
      </c>
      <c r="G6712" t="s">
        <v>14</v>
      </c>
      <c r="H6712">
        <v>0</v>
      </c>
      <c r="I6712" s="2"/>
      <c r="J6712" s="4">
        <v>0</v>
      </c>
      <c r="K6712" t="str">
        <f>IF((LEN(relatorio_Ananindeua[[#This Row],[CIF/CPF/CNPJ]])=14),relatorio_Ananindeua[[#This Row],[CIF/CPF/CNPJ]],relatorio_Ananindeua[[#This Row],[Coluna2]])</f>
        <v>29409843000128</v>
      </c>
      <c r="L6712" t="str">
        <f t="shared" si="105"/>
        <v>294******28</v>
      </c>
    </row>
    <row r="6713" spans="1:12" x14ac:dyDescent="0.25">
      <c r="A6713" t="s">
        <v>1811</v>
      </c>
      <c r="B6713" t="s">
        <v>1812</v>
      </c>
      <c r="C6713" t="s">
        <v>17</v>
      </c>
      <c r="D6713" s="1">
        <v>45349.364976851852</v>
      </c>
      <c r="E6713" s="18" t="s">
        <v>11</v>
      </c>
      <c r="F6713" s="13" t="s">
        <v>16</v>
      </c>
      <c r="G6713" t="s">
        <v>14</v>
      </c>
      <c r="H6713">
        <v>0</v>
      </c>
      <c r="I6713" s="2"/>
      <c r="J6713" s="4">
        <v>0</v>
      </c>
      <c r="K6713" t="str">
        <f>IF((LEN(relatorio_Ananindeua[[#This Row],[CIF/CPF/CNPJ]])=14),relatorio_Ananindeua[[#This Row],[CIF/CPF/CNPJ]],relatorio_Ananindeua[[#This Row],[Coluna2]])</f>
        <v>24607606000158</v>
      </c>
      <c r="L6713" t="str">
        <f t="shared" si="105"/>
        <v>246******58</v>
      </c>
    </row>
    <row r="6714" spans="1:12" x14ac:dyDescent="0.25">
      <c r="A6714" t="s">
        <v>12206</v>
      </c>
      <c r="B6714" t="s">
        <v>12207</v>
      </c>
      <c r="C6714" t="s">
        <v>32</v>
      </c>
      <c r="D6714" s="1">
        <v>45349.371759259258</v>
      </c>
      <c r="E6714" s="18" t="s">
        <v>13</v>
      </c>
      <c r="F6714" s="13" t="s">
        <v>16</v>
      </c>
      <c r="G6714" t="s">
        <v>14</v>
      </c>
      <c r="H6714">
        <v>0</v>
      </c>
      <c r="I6714" s="2"/>
      <c r="J6714" s="4">
        <v>0</v>
      </c>
      <c r="K6714" t="str">
        <f>IF((LEN(relatorio_Ananindeua[[#This Row],[CIF/CPF/CNPJ]])=14),relatorio_Ananindeua[[#This Row],[CIF/CPF/CNPJ]],relatorio_Ananindeua[[#This Row],[Coluna2]])</f>
        <v>54076706000166</v>
      </c>
      <c r="L6714" t="str">
        <f t="shared" si="105"/>
        <v>540******66</v>
      </c>
    </row>
    <row r="6715" spans="1:12" x14ac:dyDescent="0.25">
      <c r="A6715" t="s">
        <v>877</v>
      </c>
      <c r="B6715" t="s">
        <v>878</v>
      </c>
      <c r="C6715" t="s">
        <v>34</v>
      </c>
      <c r="D6715" s="1">
        <v>45349.386400462965</v>
      </c>
      <c r="E6715" s="18" t="s">
        <v>13</v>
      </c>
      <c r="F6715" s="13" t="s">
        <v>16</v>
      </c>
      <c r="G6715" t="s">
        <v>13496</v>
      </c>
      <c r="H6715">
        <v>0</v>
      </c>
      <c r="I6715" s="2"/>
      <c r="J6715" s="4">
        <v>0</v>
      </c>
      <c r="K6715" t="str">
        <f>IF((LEN(relatorio_Ananindeua[[#This Row],[CIF/CPF/CNPJ]])=14),relatorio_Ananindeua[[#This Row],[CIF/CPF/CNPJ]],relatorio_Ananindeua[[#This Row],[Coluna2]])</f>
        <v>16825367000184</v>
      </c>
      <c r="L6715" t="str">
        <f t="shared" si="105"/>
        <v>168******84</v>
      </c>
    </row>
    <row r="6716" spans="1:12" x14ac:dyDescent="0.25">
      <c r="A6716" t="s">
        <v>1376</v>
      </c>
      <c r="B6716" t="s">
        <v>1377</v>
      </c>
      <c r="C6716" t="s">
        <v>17</v>
      </c>
      <c r="D6716" s="1">
        <v>45349.589398148149</v>
      </c>
      <c r="E6716" s="18" t="s">
        <v>11</v>
      </c>
      <c r="F6716" s="13" t="s">
        <v>16</v>
      </c>
      <c r="G6716" t="s">
        <v>14</v>
      </c>
      <c r="H6716">
        <v>0</v>
      </c>
      <c r="I6716" s="2"/>
      <c r="J6716" s="4">
        <v>0</v>
      </c>
      <c r="K6716" t="str">
        <f>IF((LEN(relatorio_Ananindeua[[#This Row],[CIF/CPF/CNPJ]])=14),relatorio_Ananindeua[[#This Row],[CIF/CPF/CNPJ]],relatorio_Ananindeua[[#This Row],[Coluna2]])</f>
        <v>21061167000132</v>
      </c>
      <c r="L6716" t="str">
        <f t="shared" si="105"/>
        <v>210******32</v>
      </c>
    </row>
    <row r="6717" spans="1:12" x14ac:dyDescent="0.25">
      <c r="A6717" t="s">
        <v>6291</v>
      </c>
      <c r="B6717" t="s">
        <v>6292</v>
      </c>
      <c r="C6717" t="s">
        <v>17</v>
      </c>
      <c r="D6717" s="1">
        <v>45349.636712962965</v>
      </c>
      <c r="E6717" s="18" t="s">
        <v>11</v>
      </c>
      <c r="F6717" s="13" t="s">
        <v>16</v>
      </c>
      <c r="G6717" t="s">
        <v>14</v>
      </c>
      <c r="H6717">
        <v>0</v>
      </c>
      <c r="I6717" s="2"/>
      <c r="J6717" s="4">
        <v>0</v>
      </c>
      <c r="K6717" t="str">
        <f>IF((LEN(relatorio_Ananindeua[[#This Row],[CIF/CPF/CNPJ]])=14),relatorio_Ananindeua[[#This Row],[CIF/CPF/CNPJ]],relatorio_Ananindeua[[#This Row],[Coluna2]])</f>
        <v>44557893000146</v>
      </c>
      <c r="L6717" t="str">
        <f t="shared" si="105"/>
        <v>445******46</v>
      </c>
    </row>
    <row r="6718" spans="1:12" x14ac:dyDescent="0.25">
      <c r="A6718" t="s">
        <v>2786</v>
      </c>
      <c r="B6718" t="s">
        <v>2787</v>
      </c>
      <c r="C6718" t="s">
        <v>18</v>
      </c>
      <c r="D6718" s="1">
        <v>45349.687974537039</v>
      </c>
      <c r="E6718" s="18" t="s">
        <v>13</v>
      </c>
      <c r="F6718" s="13" t="s">
        <v>16</v>
      </c>
      <c r="G6718" t="s">
        <v>14</v>
      </c>
      <c r="H6718">
        <v>0</v>
      </c>
      <c r="I6718" s="2"/>
      <c r="J6718" s="4">
        <v>0</v>
      </c>
      <c r="K6718" t="str">
        <f>IF((LEN(relatorio_Ananindeua[[#This Row],[CIF/CPF/CNPJ]])=14),relatorio_Ananindeua[[#This Row],[CIF/CPF/CNPJ]],relatorio_Ananindeua[[#This Row],[Coluna2]])</f>
        <v>30403989000145</v>
      </c>
      <c r="L6718" t="str">
        <f t="shared" si="105"/>
        <v>304******45</v>
      </c>
    </row>
    <row r="6719" spans="1:12" x14ac:dyDescent="0.25">
      <c r="A6719" t="s">
        <v>1307</v>
      </c>
      <c r="B6719" t="s">
        <v>1308</v>
      </c>
      <c r="C6719" t="s">
        <v>18</v>
      </c>
      <c r="D6719" s="1">
        <v>45349.694606481484</v>
      </c>
      <c r="E6719" s="18" t="s">
        <v>13</v>
      </c>
      <c r="F6719" s="13" t="s">
        <v>16</v>
      </c>
      <c r="G6719" t="s">
        <v>14</v>
      </c>
      <c r="H6719">
        <v>0</v>
      </c>
      <c r="I6719" s="2"/>
      <c r="J6719" s="4">
        <v>0</v>
      </c>
      <c r="K6719" t="str">
        <f>IF((LEN(relatorio_Ananindeua[[#This Row],[CIF/CPF/CNPJ]])=14),relatorio_Ananindeua[[#This Row],[CIF/CPF/CNPJ]],relatorio_Ananindeua[[#This Row],[Coluna2]])</f>
        <v>20179981000193</v>
      </c>
      <c r="L6719" t="str">
        <f t="shared" si="105"/>
        <v>201******93</v>
      </c>
    </row>
    <row r="6720" spans="1:12" x14ac:dyDescent="0.25">
      <c r="A6720" t="s">
        <v>1209</v>
      </c>
      <c r="B6720" t="s">
        <v>1210</v>
      </c>
      <c r="C6720" t="s">
        <v>18</v>
      </c>
      <c r="D6720" s="1">
        <v>45349.704907407409</v>
      </c>
      <c r="E6720" s="18" t="s">
        <v>13</v>
      </c>
      <c r="F6720" s="13" t="s">
        <v>16</v>
      </c>
      <c r="G6720" t="s">
        <v>14</v>
      </c>
      <c r="H6720">
        <v>0</v>
      </c>
      <c r="I6720" s="2"/>
      <c r="J6720" s="4">
        <v>0</v>
      </c>
      <c r="K6720" t="str">
        <f>IF((LEN(relatorio_Ananindeua[[#This Row],[CIF/CPF/CNPJ]])=14),relatorio_Ananindeua[[#This Row],[CIF/CPF/CNPJ]],relatorio_Ananindeua[[#This Row],[Coluna2]])</f>
        <v>19526387000142</v>
      </c>
      <c r="L6720" t="str">
        <f t="shared" si="105"/>
        <v>195******42</v>
      </c>
    </row>
    <row r="6721" spans="1:12" x14ac:dyDescent="0.25">
      <c r="A6721" t="s">
        <v>1042</v>
      </c>
      <c r="B6721" t="s">
        <v>1043</v>
      </c>
      <c r="C6721" t="s">
        <v>34</v>
      </c>
      <c r="D6721" s="1">
        <v>45349.736712962964</v>
      </c>
      <c r="E6721" s="18" t="s">
        <v>13</v>
      </c>
      <c r="F6721" s="13" t="s">
        <v>16</v>
      </c>
      <c r="G6721" t="s">
        <v>13496</v>
      </c>
      <c r="H6721">
        <v>0</v>
      </c>
      <c r="I6721" s="2"/>
      <c r="J6721" s="4">
        <v>0</v>
      </c>
      <c r="K6721" t="str">
        <f>IF((LEN(relatorio_Ananindeua[[#This Row],[CIF/CPF/CNPJ]])=14),relatorio_Ananindeua[[#This Row],[CIF/CPF/CNPJ]],relatorio_Ananindeua[[#This Row],[Coluna2]])</f>
        <v>18065836000130</v>
      </c>
      <c r="L6721" t="str">
        <f t="shared" si="105"/>
        <v>180******30</v>
      </c>
    </row>
    <row r="6722" spans="1:12" x14ac:dyDescent="0.25">
      <c r="A6722" t="s">
        <v>13462</v>
      </c>
      <c r="B6722" t="s">
        <v>13463</v>
      </c>
      <c r="C6722" t="s">
        <v>20</v>
      </c>
      <c r="D6722" s="1">
        <v>45350</v>
      </c>
      <c r="E6722" s="18" t="s">
        <v>13</v>
      </c>
      <c r="F6722" s="13" t="s">
        <v>19</v>
      </c>
      <c r="G6722" t="s">
        <v>13496</v>
      </c>
      <c r="H6722">
        <v>0</v>
      </c>
      <c r="I6722" s="2"/>
      <c r="J6722" s="4">
        <v>39.92</v>
      </c>
      <c r="K6722" t="str">
        <f>IF((LEN(relatorio_Ananindeua[[#This Row],[CIF/CPF/CNPJ]])=14),relatorio_Ananindeua[[#This Row],[CIF/CPF/CNPJ]],relatorio_Ananindeua[[#This Row],[Coluna2]])</f>
        <v>58248352002356</v>
      </c>
      <c r="L6722" t="str">
        <f t="shared" si="105"/>
        <v>582******56</v>
      </c>
    </row>
    <row r="6723" spans="1:12" x14ac:dyDescent="0.25">
      <c r="A6723" t="s">
        <v>13464</v>
      </c>
      <c r="B6723" t="s">
        <v>13465</v>
      </c>
      <c r="C6723" t="s">
        <v>21</v>
      </c>
      <c r="D6723" s="1">
        <v>45350</v>
      </c>
      <c r="E6723" s="18" t="s">
        <v>13</v>
      </c>
      <c r="F6723" s="13" t="s">
        <v>19</v>
      </c>
      <c r="G6723" t="s">
        <v>13496</v>
      </c>
      <c r="H6723">
        <v>0</v>
      </c>
      <c r="I6723" s="2"/>
      <c r="J6723" s="4">
        <v>22270.19</v>
      </c>
      <c r="K6723" t="str">
        <f>IF((LEN(relatorio_Ananindeua[[#This Row],[CIF/CPF/CNPJ]])=14),relatorio_Ananindeua[[#This Row],[CIF/CPF/CNPJ]],relatorio_Ananindeua[[#This Row],[Coluna2]])</f>
        <v>60916731003390</v>
      </c>
      <c r="L6723" t="str">
        <f t="shared" si="105"/>
        <v>609******90</v>
      </c>
    </row>
    <row r="6724" spans="1:12" x14ac:dyDescent="0.25">
      <c r="A6724" t="s">
        <v>13467</v>
      </c>
      <c r="B6724" t="s">
        <v>13466</v>
      </c>
      <c r="C6724" t="s">
        <v>21</v>
      </c>
      <c r="D6724" s="1">
        <v>45350</v>
      </c>
      <c r="E6724" s="18" t="s">
        <v>13</v>
      </c>
      <c r="F6724" s="13" t="s">
        <v>19</v>
      </c>
      <c r="G6724" t="s">
        <v>13496</v>
      </c>
      <c r="H6724">
        <v>0</v>
      </c>
      <c r="I6724" s="2"/>
      <c r="J6724" s="4">
        <v>1242.0899999999999</v>
      </c>
      <c r="K6724" t="str">
        <f>IF((LEN(relatorio_Ananindeua[[#This Row],[CIF/CPF/CNPJ]])=14),relatorio_Ananindeua[[#This Row],[CIF/CPF/CNPJ]],relatorio_Ananindeua[[#This Row],[Coluna2]])</f>
        <v>60975737005978</v>
      </c>
      <c r="L6724" t="str">
        <f t="shared" si="105"/>
        <v>609******78</v>
      </c>
    </row>
    <row r="6725" spans="1:12" x14ac:dyDescent="0.25">
      <c r="A6725" t="s">
        <v>13482</v>
      </c>
      <c r="B6725" t="s">
        <v>13481</v>
      </c>
      <c r="C6725" t="s">
        <v>21</v>
      </c>
      <c r="D6725" s="1">
        <v>45350</v>
      </c>
      <c r="E6725" s="18" t="s">
        <v>13</v>
      </c>
      <c r="F6725" s="13" t="s">
        <v>19</v>
      </c>
      <c r="G6725" t="s">
        <v>13496</v>
      </c>
      <c r="H6725">
        <v>0</v>
      </c>
      <c r="I6725" s="2"/>
      <c r="J6725" s="4">
        <v>19824.41</v>
      </c>
      <c r="K6725" t="str">
        <f>IF((LEN(relatorio_Ananindeua[[#This Row],[CIF/CPF/CNPJ]])=14),relatorio_Ananindeua[[#This Row],[CIF/CPF/CNPJ]],relatorio_Ananindeua[[#This Row],[Coluna2]])</f>
        <v>83367326007000</v>
      </c>
      <c r="L6725" t="str">
        <f t="shared" si="105"/>
        <v>833******00</v>
      </c>
    </row>
    <row r="6726" spans="1:12" x14ac:dyDescent="0.25">
      <c r="A6726" t="s">
        <v>13483</v>
      </c>
      <c r="B6726" t="s">
        <v>13481</v>
      </c>
      <c r="C6726" t="s">
        <v>21</v>
      </c>
      <c r="D6726" s="1">
        <v>45350</v>
      </c>
      <c r="E6726" s="18" t="s">
        <v>13</v>
      </c>
      <c r="F6726" s="13" t="s">
        <v>19</v>
      </c>
      <c r="G6726" t="s">
        <v>13496</v>
      </c>
      <c r="H6726">
        <v>0</v>
      </c>
      <c r="I6726" s="2"/>
      <c r="J6726" s="4">
        <v>27860.46</v>
      </c>
      <c r="K6726" t="str">
        <f>IF((LEN(relatorio_Ananindeua[[#This Row],[CIF/CPF/CNPJ]])=14),relatorio_Ananindeua[[#This Row],[CIF/CPF/CNPJ]],relatorio_Ananindeua[[#This Row],[Coluna2]])</f>
        <v>83367326011547</v>
      </c>
      <c r="L6726" t="str">
        <f t="shared" si="105"/>
        <v>833******47</v>
      </c>
    </row>
    <row r="6727" spans="1:12" x14ac:dyDescent="0.25">
      <c r="A6727" t="s">
        <v>8868</v>
      </c>
      <c r="B6727" t="s">
        <v>8869</v>
      </c>
      <c r="C6727" t="s">
        <v>34</v>
      </c>
      <c r="D6727" s="1">
        <v>45350.024629629632</v>
      </c>
      <c r="E6727" s="18" t="s">
        <v>13</v>
      </c>
      <c r="F6727" s="13" t="s">
        <v>16</v>
      </c>
      <c r="G6727" t="s">
        <v>14</v>
      </c>
      <c r="H6727">
        <v>0</v>
      </c>
      <c r="I6727" s="2"/>
      <c r="J6727" s="4">
        <v>0</v>
      </c>
      <c r="K6727" t="str">
        <f>IF((LEN(relatorio_Ananindeua[[#This Row],[CIF/CPF/CNPJ]])=14),relatorio_Ananindeua[[#This Row],[CIF/CPF/CNPJ]],relatorio_Ananindeua[[#This Row],[Coluna2]])</f>
        <v>50471122000134</v>
      </c>
      <c r="L6727" t="str">
        <f t="shared" si="105"/>
        <v>504******34</v>
      </c>
    </row>
    <row r="6728" spans="1:12" x14ac:dyDescent="0.25">
      <c r="A6728" t="s">
        <v>12238</v>
      </c>
      <c r="B6728" t="s">
        <v>12239</v>
      </c>
      <c r="C6728" t="s">
        <v>32</v>
      </c>
      <c r="D6728" s="1">
        <v>45350.0315162037</v>
      </c>
      <c r="E6728" s="18" t="s">
        <v>13</v>
      </c>
      <c r="F6728" s="13" t="s">
        <v>16</v>
      </c>
      <c r="G6728" t="s">
        <v>14</v>
      </c>
      <c r="H6728">
        <v>0</v>
      </c>
      <c r="I6728" s="2"/>
      <c r="J6728" s="4">
        <v>0</v>
      </c>
      <c r="K6728" t="str">
        <f>IF((LEN(relatorio_Ananindeua[[#This Row],[CIF/CPF/CNPJ]])=14),relatorio_Ananindeua[[#This Row],[CIF/CPF/CNPJ]],relatorio_Ananindeua[[#This Row],[Coluna2]])</f>
        <v>54091043000159</v>
      </c>
      <c r="L6728" t="str">
        <f t="shared" si="105"/>
        <v>540******59</v>
      </c>
    </row>
    <row r="6729" spans="1:12" x14ac:dyDescent="0.25">
      <c r="A6729" t="s">
        <v>12228</v>
      </c>
      <c r="B6729" t="s">
        <v>12229</v>
      </c>
      <c r="C6729" t="s">
        <v>32</v>
      </c>
      <c r="D6729" s="1">
        <v>45350.031527777777</v>
      </c>
      <c r="E6729" s="18" t="s">
        <v>13</v>
      </c>
      <c r="F6729" s="13" t="s">
        <v>16</v>
      </c>
      <c r="G6729" t="s">
        <v>14</v>
      </c>
      <c r="H6729">
        <v>0</v>
      </c>
      <c r="I6729" s="2"/>
      <c r="J6729" s="4">
        <v>0</v>
      </c>
      <c r="K6729" t="str">
        <f>IF((LEN(relatorio_Ananindeua[[#This Row],[CIF/CPF/CNPJ]])=14),relatorio_Ananindeua[[#This Row],[CIF/CPF/CNPJ]],relatorio_Ananindeua[[#This Row],[Coluna2]])</f>
        <v>54085904000196</v>
      </c>
      <c r="L6729" t="str">
        <f t="shared" si="105"/>
        <v>540******96</v>
      </c>
    </row>
    <row r="6730" spans="1:12" x14ac:dyDescent="0.25">
      <c r="A6730" t="s">
        <v>4100</v>
      </c>
      <c r="B6730" t="s">
        <v>4101</v>
      </c>
      <c r="C6730" t="s">
        <v>34</v>
      </c>
      <c r="D6730" s="1">
        <v>45350.031574074077</v>
      </c>
      <c r="E6730" s="18" t="s">
        <v>13</v>
      </c>
      <c r="F6730" s="13" t="s">
        <v>16</v>
      </c>
      <c r="G6730" t="s">
        <v>14</v>
      </c>
      <c r="H6730">
        <v>0</v>
      </c>
      <c r="I6730" s="2"/>
      <c r="J6730" s="4">
        <v>0</v>
      </c>
      <c r="K6730" t="str">
        <f>IF((LEN(relatorio_Ananindeua[[#This Row],[CIF/CPF/CNPJ]])=14),relatorio_Ananindeua[[#This Row],[CIF/CPF/CNPJ]],relatorio_Ananindeua[[#This Row],[Coluna2]])</f>
        <v>36182306000153</v>
      </c>
      <c r="L6730" t="str">
        <f t="shared" si="105"/>
        <v>361******53</v>
      </c>
    </row>
    <row r="6731" spans="1:12" x14ac:dyDescent="0.25">
      <c r="A6731" t="s">
        <v>12218</v>
      </c>
      <c r="B6731" t="s">
        <v>12219</v>
      </c>
      <c r="C6731" t="s">
        <v>32</v>
      </c>
      <c r="D6731" s="1">
        <v>45350.038449074076</v>
      </c>
      <c r="E6731" s="18" t="s">
        <v>13</v>
      </c>
      <c r="F6731" s="13" t="s">
        <v>16</v>
      </c>
      <c r="G6731" t="s">
        <v>14</v>
      </c>
      <c r="H6731">
        <v>0</v>
      </c>
      <c r="I6731" s="2"/>
      <c r="J6731" s="4">
        <v>0</v>
      </c>
      <c r="K6731" t="str">
        <f>IF((LEN(relatorio_Ananindeua[[#This Row],[CIF/CPF/CNPJ]])=14),relatorio_Ananindeua[[#This Row],[CIF/CPF/CNPJ]],relatorio_Ananindeua[[#This Row],[Coluna2]])</f>
        <v>54078884000126</v>
      </c>
      <c r="L6731" t="str">
        <f t="shared" si="105"/>
        <v>540******26</v>
      </c>
    </row>
    <row r="6732" spans="1:12" x14ac:dyDescent="0.25">
      <c r="A6732" t="s">
        <v>12244</v>
      </c>
      <c r="B6732" t="s">
        <v>12245</v>
      </c>
      <c r="C6732" t="s">
        <v>32</v>
      </c>
      <c r="D6732" s="1">
        <v>45350.05232638889</v>
      </c>
      <c r="E6732" s="18" t="s">
        <v>13</v>
      </c>
      <c r="F6732" s="13" t="s">
        <v>16</v>
      </c>
      <c r="G6732" t="s">
        <v>14</v>
      </c>
      <c r="H6732">
        <v>0</v>
      </c>
      <c r="I6732" s="2"/>
      <c r="J6732" s="4">
        <v>0</v>
      </c>
      <c r="K6732" t="str">
        <f>IF((LEN(relatorio_Ananindeua[[#This Row],[CIF/CPF/CNPJ]])=14),relatorio_Ananindeua[[#This Row],[CIF/CPF/CNPJ]],relatorio_Ananindeua[[#This Row],[Coluna2]])</f>
        <v>54094047000190</v>
      </c>
      <c r="L6732" t="str">
        <f t="shared" si="105"/>
        <v>540******90</v>
      </c>
    </row>
    <row r="6733" spans="1:12" x14ac:dyDescent="0.25">
      <c r="A6733" t="s">
        <v>10158</v>
      </c>
      <c r="B6733" t="s">
        <v>10159</v>
      </c>
      <c r="C6733" t="s">
        <v>34</v>
      </c>
      <c r="D6733" s="1">
        <v>45350.052372685182</v>
      </c>
      <c r="E6733" s="18" t="s">
        <v>13</v>
      </c>
      <c r="F6733" s="13" t="s">
        <v>16</v>
      </c>
      <c r="G6733" t="s">
        <v>14</v>
      </c>
      <c r="H6733">
        <v>0</v>
      </c>
      <c r="I6733" s="2"/>
      <c r="J6733" s="4">
        <v>0</v>
      </c>
      <c r="K6733" t="str">
        <f>IF((LEN(relatorio_Ananindeua[[#This Row],[CIF/CPF/CNPJ]])=14),relatorio_Ananindeua[[#This Row],[CIF/CPF/CNPJ]],relatorio_Ananindeua[[#This Row],[Coluna2]])</f>
        <v>53347162000167</v>
      </c>
      <c r="L6733" t="str">
        <f t="shared" si="105"/>
        <v>533******67</v>
      </c>
    </row>
    <row r="6734" spans="1:12" x14ac:dyDescent="0.25">
      <c r="A6734" t="s">
        <v>5466</v>
      </c>
      <c r="B6734" t="s">
        <v>5467</v>
      </c>
      <c r="C6734" t="s">
        <v>34</v>
      </c>
      <c r="D6734" s="1">
        <v>45350.052418981482</v>
      </c>
      <c r="E6734" s="18" t="s">
        <v>13</v>
      </c>
      <c r="F6734" s="13" t="s">
        <v>16</v>
      </c>
      <c r="G6734" t="s">
        <v>14</v>
      </c>
      <c r="H6734">
        <v>0</v>
      </c>
      <c r="I6734" s="2"/>
      <c r="J6734" s="4">
        <v>0</v>
      </c>
      <c r="K6734" t="str">
        <f>IF((LEN(relatorio_Ananindeua[[#This Row],[CIF/CPF/CNPJ]])=14),relatorio_Ananindeua[[#This Row],[CIF/CPF/CNPJ]],relatorio_Ananindeua[[#This Row],[Coluna2]])</f>
        <v>41884527000103</v>
      </c>
      <c r="L6734" t="str">
        <f t="shared" si="105"/>
        <v>418******03</v>
      </c>
    </row>
    <row r="6735" spans="1:12" x14ac:dyDescent="0.25">
      <c r="A6735" t="s">
        <v>12240</v>
      </c>
      <c r="B6735" t="s">
        <v>12241</v>
      </c>
      <c r="C6735" t="s">
        <v>32</v>
      </c>
      <c r="D6735" s="1">
        <v>45350.059293981481</v>
      </c>
      <c r="E6735" s="18" t="s">
        <v>13</v>
      </c>
      <c r="F6735" s="13" t="s">
        <v>16</v>
      </c>
      <c r="G6735" t="s">
        <v>14</v>
      </c>
      <c r="H6735">
        <v>0</v>
      </c>
      <c r="I6735" s="2"/>
      <c r="J6735" s="4">
        <v>0</v>
      </c>
      <c r="K6735" t="str">
        <f>IF((LEN(relatorio_Ananindeua[[#This Row],[CIF/CPF/CNPJ]])=14),relatorio_Ananindeua[[#This Row],[CIF/CPF/CNPJ]],relatorio_Ananindeua[[#This Row],[Coluna2]])</f>
        <v>54091476000104</v>
      </c>
      <c r="L6735" t="str">
        <f t="shared" si="105"/>
        <v>540******04</v>
      </c>
    </row>
    <row r="6736" spans="1:12" x14ac:dyDescent="0.25">
      <c r="A6736" t="s">
        <v>12242</v>
      </c>
      <c r="B6736" t="s">
        <v>12243</v>
      </c>
      <c r="C6736" t="s">
        <v>32</v>
      </c>
      <c r="D6736" s="1">
        <v>45350.059293981481</v>
      </c>
      <c r="E6736" s="18" t="s">
        <v>13</v>
      </c>
      <c r="F6736" s="13" t="s">
        <v>16</v>
      </c>
      <c r="G6736" t="s">
        <v>14</v>
      </c>
      <c r="H6736">
        <v>0</v>
      </c>
      <c r="I6736" s="2"/>
      <c r="J6736" s="4">
        <v>0</v>
      </c>
      <c r="K6736" t="str">
        <f>IF((LEN(relatorio_Ananindeua[[#This Row],[CIF/CPF/CNPJ]])=14),relatorio_Ananindeua[[#This Row],[CIF/CPF/CNPJ]],relatorio_Ananindeua[[#This Row],[Coluna2]])</f>
        <v>54091972000168</v>
      </c>
      <c r="L6736" t="str">
        <f t="shared" si="105"/>
        <v>540******68</v>
      </c>
    </row>
    <row r="6737" spans="1:12" x14ac:dyDescent="0.25">
      <c r="A6737" t="s">
        <v>12236</v>
      </c>
      <c r="B6737" t="s">
        <v>12237</v>
      </c>
      <c r="C6737" t="s">
        <v>32</v>
      </c>
      <c r="D6737" s="1">
        <v>45350.059305555558</v>
      </c>
      <c r="E6737" s="18" t="s">
        <v>13</v>
      </c>
      <c r="F6737" s="13" t="s">
        <v>16</v>
      </c>
      <c r="G6737" t="s">
        <v>14</v>
      </c>
      <c r="H6737">
        <v>0</v>
      </c>
      <c r="I6737" s="2"/>
      <c r="J6737" s="4">
        <v>0</v>
      </c>
      <c r="K6737" t="str">
        <f>IF((LEN(relatorio_Ananindeua[[#This Row],[CIF/CPF/CNPJ]])=14),relatorio_Ananindeua[[#This Row],[CIF/CPF/CNPJ]],relatorio_Ananindeua[[#This Row],[Coluna2]])</f>
        <v>54090572000138</v>
      </c>
      <c r="L6737" t="str">
        <f t="shared" si="105"/>
        <v>540******38</v>
      </c>
    </row>
    <row r="6738" spans="1:12" x14ac:dyDescent="0.25">
      <c r="A6738" t="s">
        <v>2542</v>
      </c>
      <c r="B6738" t="s">
        <v>2543</v>
      </c>
      <c r="C6738" t="s">
        <v>34</v>
      </c>
      <c r="D6738" s="1">
        <v>45350.059386574074</v>
      </c>
      <c r="E6738" s="18" t="s">
        <v>13</v>
      </c>
      <c r="F6738" s="13" t="s">
        <v>16</v>
      </c>
      <c r="G6738" t="s">
        <v>14</v>
      </c>
      <c r="H6738">
        <v>0</v>
      </c>
      <c r="I6738" s="2"/>
      <c r="J6738" s="4">
        <v>0</v>
      </c>
      <c r="K6738" t="str">
        <f>IF((LEN(relatorio_Ananindeua[[#This Row],[CIF/CPF/CNPJ]])=14),relatorio_Ananindeua[[#This Row],[CIF/CPF/CNPJ]],relatorio_Ananindeua[[#This Row],[Coluna2]])</f>
        <v>29272612000115</v>
      </c>
      <c r="L6738" t="str">
        <f t="shared" ref="L6738:L6801" si="106">_xlfn.CONCAT(LEFT(A6738,3),REPT("*",6),RIGHT(A6738,2))</f>
        <v>292******15</v>
      </c>
    </row>
    <row r="6739" spans="1:12" x14ac:dyDescent="0.25">
      <c r="A6739" t="s">
        <v>1700</v>
      </c>
      <c r="B6739" t="s">
        <v>1701</v>
      </c>
      <c r="C6739" t="s">
        <v>34</v>
      </c>
      <c r="D6739" s="1">
        <v>45350.059398148151</v>
      </c>
      <c r="E6739" s="18" t="s">
        <v>13</v>
      </c>
      <c r="F6739" s="13" t="s">
        <v>16</v>
      </c>
      <c r="G6739" t="s">
        <v>14</v>
      </c>
      <c r="H6739">
        <v>0</v>
      </c>
      <c r="I6739" s="2"/>
      <c r="J6739" s="4">
        <v>0</v>
      </c>
      <c r="K6739" t="str">
        <f>IF((LEN(relatorio_Ananindeua[[#This Row],[CIF/CPF/CNPJ]])=14),relatorio_Ananindeua[[#This Row],[CIF/CPF/CNPJ]],relatorio_Ananindeua[[#This Row],[Coluna2]])</f>
        <v>23840238000120</v>
      </c>
      <c r="L6739" t="str">
        <f t="shared" si="106"/>
        <v>238******20</v>
      </c>
    </row>
    <row r="6740" spans="1:12" x14ac:dyDescent="0.25">
      <c r="A6740" t="s">
        <v>12234</v>
      </c>
      <c r="B6740" t="s">
        <v>12235</v>
      </c>
      <c r="C6740" t="s">
        <v>32</v>
      </c>
      <c r="D6740" s="1">
        <v>45350.06622685185</v>
      </c>
      <c r="E6740" s="18" t="s">
        <v>13</v>
      </c>
      <c r="F6740" s="13" t="s">
        <v>16</v>
      </c>
      <c r="G6740" t="s">
        <v>14</v>
      </c>
      <c r="H6740">
        <v>0</v>
      </c>
      <c r="I6740" s="2"/>
      <c r="J6740" s="4">
        <v>0</v>
      </c>
      <c r="K6740" t="str">
        <f>IF((LEN(relatorio_Ananindeua[[#This Row],[CIF/CPF/CNPJ]])=14),relatorio_Ananindeua[[#This Row],[CIF/CPF/CNPJ]],relatorio_Ananindeua[[#This Row],[Coluna2]])</f>
        <v>54089277000161</v>
      </c>
      <c r="L6740" t="str">
        <f t="shared" si="106"/>
        <v>540******61</v>
      </c>
    </row>
    <row r="6741" spans="1:12" x14ac:dyDescent="0.25">
      <c r="A6741" t="s">
        <v>10416</v>
      </c>
      <c r="B6741" t="s">
        <v>10417</v>
      </c>
      <c r="C6741" t="s">
        <v>34</v>
      </c>
      <c r="D6741" s="1">
        <v>45350.073182870372</v>
      </c>
      <c r="E6741" s="18" t="s">
        <v>13</v>
      </c>
      <c r="F6741" s="13" t="s">
        <v>16</v>
      </c>
      <c r="G6741" t="s">
        <v>14</v>
      </c>
      <c r="H6741">
        <v>0</v>
      </c>
      <c r="I6741" s="2"/>
      <c r="J6741" s="4">
        <v>0</v>
      </c>
      <c r="K6741" t="str">
        <f>IF((LEN(relatorio_Ananindeua[[#This Row],[CIF/CPF/CNPJ]])=14),relatorio_Ananindeua[[#This Row],[CIF/CPF/CNPJ]],relatorio_Ananindeua[[#This Row],[Coluna2]])</f>
        <v>53452707000103</v>
      </c>
      <c r="L6741" t="str">
        <f t="shared" si="106"/>
        <v>534******03</v>
      </c>
    </row>
    <row r="6742" spans="1:12" x14ac:dyDescent="0.25">
      <c r="A6742" t="s">
        <v>12246</v>
      </c>
      <c r="B6742" t="s">
        <v>12247</v>
      </c>
      <c r="C6742" t="s">
        <v>32</v>
      </c>
      <c r="D6742" s="1">
        <v>45350.087037037039</v>
      </c>
      <c r="E6742" s="18" t="s">
        <v>13</v>
      </c>
      <c r="F6742" s="13" t="s">
        <v>16</v>
      </c>
      <c r="G6742" t="s">
        <v>14</v>
      </c>
      <c r="H6742">
        <v>0</v>
      </c>
      <c r="I6742" s="2"/>
      <c r="J6742" s="4">
        <v>0</v>
      </c>
      <c r="K6742" t="str">
        <f>IF((LEN(relatorio_Ananindeua[[#This Row],[CIF/CPF/CNPJ]])=14),relatorio_Ananindeua[[#This Row],[CIF/CPF/CNPJ]],relatorio_Ananindeua[[#This Row],[Coluna2]])</f>
        <v>54094267000114</v>
      </c>
      <c r="L6742" t="str">
        <f t="shared" si="106"/>
        <v>540******14</v>
      </c>
    </row>
    <row r="6743" spans="1:12" x14ac:dyDescent="0.25">
      <c r="A6743" t="s">
        <v>12220</v>
      </c>
      <c r="B6743" t="s">
        <v>12221</v>
      </c>
      <c r="C6743" t="s">
        <v>32</v>
      </c>
      <c r="D6743" s="1">
        <v>45350.087094907409</v>
      </c>
      <c r="E6743" s="18" t="s">
        <v>13</v>
      </c>
      <c r="F6743" s="13" t="s">
        <v>16</v>
      </c>
      <c r="G6743" t="s">
        <v>14</v>
      </c>
      <c r="H6743">
        <v>0</v>
      </c>
      <c r="I6743" s="2"/>
      <c r="J6743" s="4">
        <v>0</v>
      </c>
      <c r="K6743" t="str">
        <f>IF((LEN(relatorio_Ananindeua[[#This Row],[CIF/CPF/CNPJ]])=14),relatorio_Ananindeua[[#This Row],[CIF/CPF/CNPJ]],relatorio_Ananindeua[[#This Row],[Coluna2]])</f>
        <v>54079291000184</v>
      </c>
      <c r="L6743" t="str">
        <f t="shared" si="106"/>
        <v>540******84</v>
      </c>
    </row>
    <row r="6744" spans="1:12" x14ac:dyDescent="0.25">
      <c r="A6744" t="s">
        <v>5697</v>
      </c>
      <c r="B6744" t="s">
        <v>5698</v>
      </c>
      <c r="C6744" t="s">
        <v>34</v>
      </c>
      <c r="D6744" s="1">
        <v>45350.087164351855</v>
      </c>
      <c r="E6744" s="18" t="s">
        <v>13</v>
      </c>
      <c r="F6744" s="13" t="s">
        <v>16</v>
      </c>
      <c r="G6744" t="s">
        <v>14</v>
      </c>
      <c r="H6744">
        <v>0</v>
      </c>
      <c r="I6744" s="2"/>
      <c r="J6744" s="4">
        <v>0</v>
      </c>
      <c r="K6744" t="str">
        <f>IF((LEN(relatorio_Ananindeua[[#This Row],[CIF/CPF/CNPJ]])=14),relatorio_Ananindeua[[#This Row],[CIF/CPF/CNPJ]],relatorio_Ananindeua[[#This Row],[Coluna2]])</f>
        <v>42523573000140</v>
      </c>
      <c r="L6744" t="str">
        <f t="shared" si="106"/>
        <v>425******40</v>
      </c>
    </row>
    <row r="6745" spans="1:12" x14ac:dyDescent="0.25">
      <c r="A6745" t="s">
        <v>12248</v>
      </c>
      <c r="B6745" t="s">
        <v>12249</v>
      </c>
      <c r="C6745" t="s">
        <v>32</v>
      </c>
      <c r="D6745" s="1">
        <v>45350.093981481485</v>
      </c>
      <c r="E6745" s="18" t="s">
        <v>13</v>
      </c>
      <c r="F6745" s="13" t="s">
        <v>16</v>
      </c>
      <c r="G6745" t="s">
        <v>14</v>
      </c>
      <c r="H6745">
        <v>0</v>
      </c>
      <c r="I6745" s="2"/>
      <c r="J6745" s="4">
        <v>0</v>
      </c>
      <c r="K6745" t="str">
        <f>IF((LEN(relatorio_Ananindeua[[#This Row],[CIF/CPF/CNPJ]])=14),relatorio_Ananindeua[[#This Row],[CIF/CPF/CNPJ]],relatorio_Ananindeua[[#This Row],[Coluna2]])</f>
        <v>54096083000193</v>
      </c>
      <c r="L6745" t="str">
        <f t="shared" si="106"/>
        <v>540******93</v>
      </c>
    </row>
    <row r="6746" spans="1:12" x14ac:dyDescent="0.25">
      <c r="A6746" t="s">
        <v>12230</v>
      </c>
      <c r="B6746" t="s">
        <v>12231</v>
      </c>
      <c r="C6746" t="s">
        <v>32</v>
      </c>
      <c r="D6746" s="1">
        <v>45350.093993055554</v>
      </c>
      <c r="E6746" s="18" t="s">
        <v>13</v>
      </c>
      <c r="F6746" s="13" t="s">
        <v>16</v>
      </c>
      <c r="G6746" t="s">
        <v>14</v>
      </c>
      <c r="H6746">
        <v>0</v>
      </c>
      <c r="I6746" s="2"/>
      <c r="J6746" s="4">
        <v>0</v>
      </c>
      <c r="K6746" t="str">
        <f>IF((LEN(relatorio_Ananindeua[[#This Row],[CIF/CPF/CNPJ]])=14),relatorio_Ananindeua[[#This Row],[CIF/CPF/CNPJ]],relatorio_Ananindeua[[#This Row],[Coluna2]])</f>
        <v>54086233000188</v>
      </c>
      <c r="L6746" t="str">
        <f t="shared" si="106"/>
        <v>540******88</v>
      </c>
    </row>
    <row r="6747" spans="1:12" x14ac:dyDescent="0.25">
      <c r="A6747" t="s">
        <v>12222</v>
      </c>
      <c r="B6747" t="s">
        <v>12223</v>
      </c>
      <c r="C6747" t="s">
        <v>32</v>
      </c>
      <c r="D6747" s="1">
        <v>45350.100937499999</v>
      </c>
      <c r="E6747" s="18" t="s">
        <v>13</v>
      </c>
      <c r="F6747" s="13" t="s">
        <v>16</v>
      </c>
      <c r="G6747" t="s">
        <v>14</v>
      </c>
      <c r="H6747">
        <v>0</v>
      </c>
      <c r="I6747" s="2"/>
      <c r="J6747" s="4">
        <v>0</v>
      </c>
      <c r="K6747" t="str">
        <f>IF((LEN(relatorio_Ananindeua[[#This Row],[CIF/CPF/CNPJ]])=14),relatorio_Ananindeua[[#This Row],[CIF/CPF/CNPJ]],relatorio_Ananindeua[[#This Row],[Coluna2]])</f>
        <v>54080470000131</v>
      </c>
      <c r="L6747" t="str">
        <f t="shared" si="106"/>
        <v>540******31</v>
      </c>
    </row>
    <row r="6748" spans="1:12" x14ac:dyDescent="0.25">
      <c r="A6748" t="s">
        <v>12226</v>
      </c>
      <c r="B6748" t="s">
        <v>12227</v>
      </c>
      <c r="C6748" t="s">
        <v>32</v>
      </c>
      <c r="D6748" s="1">
        <v>45350.100937499999</v>
      </c>
      <c r="E6748" s="18" t="s">
        <v>13</v>
      </c>
      <c r="F6748" s="13" t="s">
        <v>16</v>
      </c>
      <c r="G6748" t="s">
        <v>14</v>
      </c>
      <c r="H6748">
        <v>0</v>
      </c>
      <c r="I6748" s="2"/>
      <c r="J6748" s="4">
        <v>0</v>
      </c>
      <c r="K6748" t="str">
        <f>IF((LEN(relatorio_Ananindeua[[#This Row],[CIF/CPF/CNPJ]])=14),relatorio_Ananindeua[[#This Row],[CIF/CPF/CNPJ]],relatorio_Ananindeua[[#This Row],[Coluna2]])</f>
        <v>54084930000108</v>
      </c>
      <c r="L6748" t="str">
        <f t="shared" si="106"/>
        <v>540******08</v>
      </c>
    </row>
    <row r="6749" spans="1:12" x14ac:dyDescent="0.25">
      <c r="A6749" t="s">
        <v>9284</v>
      </c>
      <c r="B6749" t="s">
        <v>9285</v>
      </c>
      <c r="C6749" t="s">
        <v>34</v>
      </c>
      <c r="D6749" s="1">
        <v>45350.100972222222</v>
      </c>
      <c r="E6749" s="18" t="s">
        <v>13</v>
      </c>
      <c r="F6749" s="13" t="s">
        <v>16</v>
      </c>
      <c r="G6749" t="s">
        <v>14</v>
      </c>
      <c r="H6749">
        <v>0</v>
      </c>
      <c r="I6749" s="2"/>
      <c r="J6749" s="4">
        <v>0</v>
      </c>
      <c r="K6749" t="str">
        <f>IF((LEN(relatorio_Ananindeua[[#This Row],[CIF/CPF/CNPJ]])=14),relatorio_Ananindeua[[#This Row],[CIF/CPF/CNPJ]],relatorio_Ananindeua[[#This Row],[Coluna2]])</f>
        <v>51129676000110</v>
      </c>
      <c r="L6749" t="str">
        <f t="shared" si="106"/>
        <v>511******10</v>
      </c>
    </row>
    <row r="6750" spans="1:12" x14ac:dyDescent="0.25">
      <c r="A6750" t="s">
        <v>415</v>
      </c>
      <c r="B6750" t="s">
        <v>416</v>
      </c>
      <c r="C6750" t="s">
        <v>34</v>
      </c>
      <c r="D6750" s="1">
        <v>45350.295706018522</v>
      </c>
      <c r="E6750" s="18" t="s">
        <v>13</v>
      </c>
      <c r="F6750" s="13" t="s">
        <v>16</v>
      </c>
      <c r="G6750" t="s">
        <v>14</v>
      </c>
      <c r="H6750">
        <v>0</v>
      </c>
      <c r="I6750" s="2"/>
      <c r="J6750" s="4">
        <v>0</v>
      </c>
      <c r="K6750" t="str">
        <f>IF((LEN(relatorio_Ananindeua[[#This Row],[CIF/CPF/CNPJ]])=14),relatorio_Ananindeua[[#This Row],[CIF/CPF/CNPJ]],relatorio_Ananindeua[[#This Row],[Coluna2]])</f>
        <v>13012845000149</v>
      </c>
      <c r="L6750" t="str">
        <f t="shared" si="106"/>
        <v>130******49</v>
      </c>
    </row>
    <row r="6751" spans="1:12" x14ac:dyDescent="0.25">
      <c r="A6751" t="s">
        <v>12232</v>
      </c>
      <c r="B6751" t="s">
        <v>12233</v>
      </c>
      <c r="C6751" t="s">
        <v>32</v>
      </c>
      <c r="D6751" s="1">
        <v>45350.302337962959</v>
      </c>
      <c r="E6751" s="18" t="s">
        <v>13</v>
      </c>
      <c r="F6751" s="13" t="s">
        <v>16</v>
      </c>
      <c r="G6751" t="s">
        <v>14</v>
      </c>
      <c r="H6751">
        <v>0</v>
      </c>
      <c r="I6751" s="2"/>
      <c r="J6751" s="4">
        <v>0</v>
      </c>
      <c r="K6751" t="str">
        <f>IF((LEN(relatorio_Ananindeua[[#This Row],[CIF/CPF/CNPJ]])=14),relatorio_Ananindeua[[#This Row],[CIF/CPF/CNPJ]],relatorio_Ananindeua[[#This Row],[Coluna2]])</f>
        <v>54086403000124</v>
      </c>
      <c r="L6751" t="str">
        <f t="shared" si="106"/>
        <v>540******24</v>
      </c>
    </row>
    <row r="6752" spans="1:12" x14ac:dyDescent="0.25">
      <c r="A6752" t="s">
        <v>12224</v>
      </c>
      <c r="B6752" t="s">
        <v>12225</v>
      </c>
      <c r="C6752" t="s">
        <v>32</v>
      </c>
      <c r="D6752" s="1">
        <v>45350.302349537036</v>
      </c>
      <c r="E6752" s="18" t="s">
        <v>13</v>
      </c>
      <c r="F6752" s="13" t="s">
        <v>16</v>
      </c>
      <c r="G6752" t="s">
        <v>14</v>
      </c>
      <c r="H6752">
        <v>0</v>
      </c>
      <c r="I6752" s="2"/>
      <c r="J6752" s="4">
        <v>0</v>
      </c>
      <c r="K6752" t="str">
        <f>IF((LEN(relatorio_Ananindeua[[#This Row],[CIF/CPF/CNPJ]])=14),relatorio_Ananindeua[[#This Row],[CIF/CPF/CNPJ]],relatorio_Ananindeua[[#This Row],[Coluna2]])</f>
        <v>54083995000120</v>
      </c>
      <c r="L6752" t="str">
        <f t="shared" si="106"/>
        <v>540******20</v>
      </c>
    </row>
    <row r="6753" spans="1:12" x14ac:dyDescent="0.25">
      <c r="A6753" t="s">
        <v>4805</v>
      </c>
      <c r="B6753" t="s">
        <v>4806</v>
      </c>
      <c r="C6753" t="s">
        <v>17</v>
      </c>
      <c r="D6753" s="1">
        <v>45350.413703703707</v>
      </c>
      <c r="E6753" s="18" t="s">
        <v>11</v>
      </c>
      <c r="F6753" s="13" t="s">
        <v>16</v>
      </c>
      <c r="G6753" t="s">
        <v>14</v>
      </c>
      <c r="H6753">
        <v>0</v>
      </c>
      <c r="I6753" s="2"/>
      <c r="J6753" s="4">
        <v>0</v>
      </c>
      <c r="K6753" t="str">
        <f>IF((LEN(relatorio_Ananindeua[[#This Row],[CIF/CPF/CNPJ]])=14),relatorio_Ananindeua[[#This Row],[CIF/CPF/CNPJ]],relatorio_Ananindeua[[#This Row],[Coluna2]])</f>
        <v>39635741000184</v>
      </c>
      <c r="L6753" t="str">
        <f t="shared" si="106"/>
        <v>396******84</v>
      </c>
    </row>
    <row r="6754" spans="1:12" x14ac:dyDescent="0.25">
      <c r="A6754" t="s">
        <v>1756</v>
      </c>
      <c r="B6754" t="s">
        <v>1757</v>
      </c>
      <c r="C6754" t="s">
        <v>17</v>
      </c>
      <c r="D6754" s="1">
        <v>45350.461909722224</v>
      </c>
      <c r="E6754" s="18" t="s">
        <v>11</v>
      </c>
      <c r="F6754" s="13" t="s">
        <v>16</v>
      </c>
      <c r="G6754" t="s">
        <v>14</v>
      </c>
      <c r="H6754">
        <v>0</v>
      </c>
      <c r="I6754" s="2"/>
      <c r="J6754" s="4">
        <v>0</v>
      </c>
      <c r="K6754" t="str">
        <f>IF((LEN(relatorio_Ananindeua[[#This Row],[CIF/CPF/CNPJ]])=14),relatorio_Ananindeua[[#This Row],[CIF/CPF/CNPJ]],relatorio_Ananindeua[[#This Row],[Coluna2]])</f>
        <v>24164200000148</v>
      </c>
      <c r="L6754" t="str">
        <f t="shared" si="106"/>
        <v>241******48</v>
      </c>
    </row>
    <row r="6755" spans="1:12" x14ac:dyDescent="0.25">
      <c r="A6755" t="s">
        <v>1159</v>
      </c>
      <c r="B6755" t="s">
        <v>1160</v>
      </c>
      <c r="C6755" t="s">
        <v>17</v>
      </c>
      <c r="D6755" s="1">
        <v>45350.493344907409</v>
      </c>
      <c r="E6755" s="18" t="s">
        <v>11</v>
      </c>
      <c r="F6755" s="13" t="s">
        <v>16</v>
      </c>
      <c r="G6755" t="s">
        <v>14</v>
      </c>
      <c r="H6755">
        <v>0</v>
      </c>
      <c r="I6755" s="2"/>
      <c r="J6755" s="4">
        <v>0</v>
      </c>
      <c r="K6755" t="str">
        <f>IF((LEN(relatorio_Ananindeua[[#This Row],[CIF/CPF/CNPJ]])=14),relatorio_Ananindeua[[#This Row],[CIF/CPF/CNPJ]],relatorio_Ananindeua[[#This Row],[Coluna2]])</f>
        <v>19115953000123</v>
      </c>
      <c r="L6755" t="str">
        <f t="shared" si="106"/>
        <v>191******23</v>
      </c>
    </row>
    <row r="6756" spans="1:12" x14ac:dyDescent="0.25">
      <c r="A6756" t="s">
        <v>1058</v>
      </c>
      <c r="B6756" t="s">
        <v>1059</v>
      </c>
      <c r="C6756" t="s">
        <v>17</v>
      </c>
      <c r="D6756" s="1">
        <v>45350.529699074075</v>
      </c>
      <c r="E6756" s="18" t="s">
        <v>11</v>
      </c>
      <c r="F6756" s="13" t="s">
        <v>16</v>
      </c>
      <c r="G6756" t="s">
        <v>14</v>
      </c>
      <c r="H6756">
        <v>0</v>
      </c>
      <c r="I6756" s="2"/>
      <c r="J6756" s="4">
        <v>0</v>
      </c>
      <c r="K6756" t="str">
        <f>IF((LEN(relatorio_Ananindeua[[#This Row],[CIF/CPF/CNPJ]])=14),relatorio_Ananindeua[[#This Row],[CIF/CPF/CNPJ]],relatorio_Ananindeua[[#This Row],[Coluna2]])</f>
        <v>18156371000122</v>
      </c>
      <c r="L6756" t="str">
        <f t="shared" si="106"/>
        <v>181******22</v>
      </c>
    </row>
    <row r="6757" spans="1:12" x14ac:dyDescent="0.25">
      <c r="A6757" t="s">
        <v>4237</v>
      </c>
      <c r="B6757" t="s">
        <v>4238</v>
      </c>
      <c r="C6757" t="s">
        <v>18</v>
      </c>
      <c r="D6757" s="1">
        <v>45350.619722222225</v>
      </c>
      <c r="E6757" s="18" t="s">
        <v>13</v>
      </c>
      <c r="F6757" s="13" t="s">
        <v>16</v>
      </c>
      <c r="G6757" t="s">
        <v>14</v>
      </c>
      <c r="H6757">
        <v>0</v>
      </c>
      <c r="I6757" s="2"/>
      <c r="J6757" s="4">
        <v>0</v>
      </c>
      <c r="K6757" t="str">
        <f>IF((LEN(relatorio_Ananindeua[[#This Row],[CIF/CPF/CNPJ]])=14),relatorio_Ananindeua[[#This Row],[CIF/CPF/CNPJ]],relatorio_Ananindeua[[#This Row],[Coluna2]])</f>
        <v>36726797000156</v>
      </c>
      <c r="L6757" t="str">
        <f t="shared" si="106"/>
        <v>367******56</v>
      </c>
    </row>
    <row r="6758" spans="1:12" x14ac:dyDescent="0.25">
      <c r="A6758" t="s">
        <v>5693</v>
      </c>
      <c r="B6758" t="s">
        <v>5694</v>
      </c>
      <c r="C6758" t="s">
        <v>34</v>
      </c>
      <c r="D6758" s="1">
        <v>45350.626597222225</v>
      </c>
      <c r="E6758" s="18" t="s">
        <v>13</v>
      </c>
      <c r="F6758" s="13" t="s">
        <v>16</v>
      </c>
      <c r="G6758" t="s">
        <v>14</v>
      </c>
      <c r="H6758">
        <v>0</v>
      </c>
      <c r="I6758" s="2"/>
      <c r="J6758" s="4">
        <v>0</v>
      </c>
      <c r="K6758" t="str">
        <f>IF((LEN(relatorio_Ananindeua[[#This Row],[CIF/CPF/CNPJ]])=14),relatorio_Ananindeua[[#This Row],[CIF/CPF/CNPJ]],relatorio_Ananindeua[[#This Row],[Coluna2]])</f>
        <v>42520386000102</v>
      </c>
      <c r="L6758" t="str">
        <f t="shared" si="106"/>
        <v>425******02</v>
      </c>
    </row>
    <row r="6759" spans="1:12" x14ac:dyDescent="0.25">
      <c r="A6759" t="s">
        <v>3768</v>
      </c>
      <c r="B6759" t="s">
        <v>3769</v>
      </c>
      <c r="C6759" t="s">
        <v>17</v>
      </c>
      <c r="D6759" s="1">
        <v>45350.651296296295</v>
      </c>
      <c r="E6759" s="18" t="s">
        <v>11</v>
      </c>
      <c r="F6759" s="13" t="s">
        <v>16</v>
      </c>
      <c r="G6759" t="s">
        <v>14</v>
      </c>
      <c r="H6759">
        <v>0</v>
      </c>
      <c r="I6759" s="2"/>
      <c r="J6759" s="4">
        <v>0</v>
      </c>
      <c r="K6759" t="str">
        <f>IF((LEN(relatorio_Ananindeua[[#This Row],[CIF/CPF/CNPJ]])=14),relatorio_Ananindeua[[#This Row],[CIF/CPF/CNPJ]],relatorio_Ananindeua[[#This Row],[Coluna2]])</f>
        <v>34830697000140</v>
      </c>
      <c r="L6759" t="str">
        <f t="shared" si="106"/>
        <v>348******40</v>
      </c>
    </row>
    <row r="6760" spans="1:12" x14ac:dyDescent="0.25">
      <c r="A6760" t="s">
        <v>8191</v>
      </c>
      <c r="B6760" t="s">
        <v>8192</v>
      </c>
      <c r="C6760" t="s">
        <v>17</v>
      </c>
      <c r="D6760" s="1">
        <v>45350.685208333336</v>
      </c>
      <c r="E6760" s="18" t="s">
        <v>11</v>
      </c>
      <c r="F6760" s="13" t="s">
        <v>16</v>
      </c>
      <c r="G6760" t="s">
        <v>14</v>
      </c>
      <c r="H6760">
        <v>0</v>
      </c>
      <c r="I6760" s="2"/>
      <c r="J6760" s="4">
        <v>0</v>
      </c>
      <c r="K6760" t="str">
        <f>IF((LEN(relatorio_Ananindeua[[#This Row],[CIF/CPF/CNPJ]])=14),relatorio_Ananindeua[[#This Row],[CIF/CPF/CNPJ]],relatorio_Ananindeua[[#This Row],[Coluna2]])</f>
        <v>49322973000136</v>
      </c>
      <c r="L6760" t="str">
        <f t="shared" si="106"/>
        <v>493******36</v>
      </c>
    </row>
    <row r="6761" spans="1:12" x14ac:dyDescent="0.25">
      <c r="A6761" t="s">
        <v>6904</v>
      </c>
      <c r="B6761" t="s">
        <v>6905</v>
      </c>
      <c r="C6761" t="s">
        <v>20</v>
      </c>
      <c r="D6761" s="1">
        <v>45351</v>
      </c>
      <c r="E6761" s="18" t="s">
        <v>13</v>
      </c>
      <c r="F6761" s="13" t="s">
        <v>19</v>
      </c>
      <c r="G6761" t="s">
        <v>13496</v>
      </c>
      <c r="H6761">
        <v>0</v>
      </c>
      <c r="I6761" s="2"/>
      <c r="J6761" s="4">
        <v>9.8000000000000007</v>
      </c>
      <c r="K6761" t="str">
        <f>IF((LEN(relatorio_Ananindeua[[#This Row],[CIF/CPF/CNPJ]])=14),relatorio_Ananindeua[[#This Row],[CIF/CPF/CNPJ]],relatorio_Ananindeua[[#This Row],[Coluna2]])</f>
        <v>46201083002393</v>
      </c>
      <c r="L6761" t="str">
        <f t="shared" si="106"/>
        <v>462******93</v>
      </c>
    </row>
    <row r="6762" spans="1:12" x14ac:dyDescent="0.25">
      <c r="A6762" t="s">
        <v>13467</v>
      </c>
      <c r="B6762" t="s">
        <v>13466</v>
      </c>
      <c r="C6762" t="s">
        <v>21</v>
      </c>
      <c r="D6762" s="1">
        <v>45351</v>
      </c>
      <c r="E6762" s="18" t="s">
        <v>13</v>
      </c>
      <c r="F6762" s="13" t="s">
        <v>19</v>
      </c>
      <c r="G6762" t="s">
        <v>13496</v>
      </c>
      <c r="H6762">
        <v>0</v>
      </c>
      <c r="I6762" s="2"/>
      <c r="J6762" s="4">
        <v>34869.65</v>
      </c>
      <c r="K6762" t="str">
        <f>IF((LEN(relatorio_Ananindeua[[#This Row],[CIF/CPF/CNPJ]])=14),relatorio_Ananindeua[[#This Row],[CIF/CPF/CNPJ]],relatorio_Ananindeua[[#This Row],[Coluna2]])</f>
        <v>60975737005978</v>
      </c>
      <c r="L6762" t="str">
        <f t="shared" si="106"/>
        <v>609******78</v>
      </c>
    </row>
    <row r="6763" spans="1:12" x14ac:dyDescent="0.25">
      <c r="A6763" t="s">
        <v>13482</v>
      </c>
      <c r="B6763" t="s">
        <v>13481</v>
      </c>
      <c r="C6763" t="s">
        <v>21</v>
      </c>
      <c r="D6763" s="1">
        <v>45351</v>
      </c>
      <c r="E6763" s="18" t="s">
        <v>13</v>
      </c>
      <c r="F6763" s="13" t="s">
        <v>19</v>
      </c>
      <c r="G6763" t="s">
        <v>13496</v>
      </c>
      <c r="H6763">
        <v>0</v>
      </c>
      <c r="I6763" s="2"/>
      <c r="J6763" s="4">
        <v>15.07</v>
      </c>
      <c r="K6763" t="str">
        <f>IF((LEN(relatorio_Ananindeua[[#This Row],[CIF/CPF/CNPJ]])=14),relatorio_Ananindeua[[#This Row],[CIF/CPF/CNPJ]],relatorio_Ananindeua[[#This Row],[Coluna2]])</f>
        <v>83367326007000</v>
      </c>
      <c r="L6763" t="str">
        <f t="shared" si="106"/>
        <v>833******00</v>
      </c>
    </row>
    <row r="6764" spans="1:12" x14ac:dyDescent="0.25">
      <c r="A6764" t="s">
        <v>13483</v>
      </c>
      <c r="B6764" t="s">
        <v>13481</v>
      </c>
      <c r="C6764" t="s">
        <v>21</v>
      </c>
      <c r="D6764" s="1">
        <v>45351</v>
      </c>
      <c r="E6764" s="18" t="s">
        <v>13</v>
      </c>
      <c r="F6764" s="13" t="s">
        <v>19</v>
      </c>
      <c r="G6764" t="s">
        <v>13496</v>
      </c>
      <c r="H6764">
        <v>0</v>
      </c>
      <c r="I6764" s="2"/>
      <c r="J6764" s="4">
        <v>30.02</v>
      </c>
      <c r="K6764" t="str">
        <f>IF((LEN(relatorio_Ananindeua[[#This Row],[CIF/CPF/CNPJ]])=14),relatorio_Ananindeua[[#This Row],[CIF/CPF/CNPJ]],relatorio_Ananindeua[[#This Row],[Coluna2]])</f>
        <v>83367326011547</v>
      </c>
      <c r="L6764" t="str">
        <f t="shared" si="106"/>
        <v>833******47</v>
      </c>
    </row>
    <row r="6765" spans="1:12" x14ac:dyDescent="0.25">
      <c r="A6765" t="s">
        <v>13490</v>
      </c>
      <c r="B6765" t="s">
        <v>13491</v>
      </c>
      <c r="C6765" t="s">
        <v>20</v>
      </c>
      <c r="D6765" s="1">
        <v>45351</v>
      </c>
      <c r="E6765" s="18" t="s">
        <v>13</v>
      </c>
      <c r="F6765" s="13" t="s">
        <v>19</v>
      </c>
      <c r="G6765" t="s">
        <v>13496</v>
      </c>
      <c r="H6765">
        <v>0</v>
      </c>
      <c r="I6765" s="2"/>
      <c r="J6765" s="4">
        <v>418.73</v>
      </c>
      <c r="K6765" t="str">
        <f>IF((LEN(relatorio_Ananindeua[[#This Row],[CIF/CPF/CNPJ]])=14),relatorio_Ananindeua[[#This Row],[CIF/CPF/CNPJ]],relatorio_Ananindeua[[#This Row],[Coluna2]])</f>
        <v>90912429000300</v>
      </c>
      <c r="L6765" t="str">
        <f t="shared" si="106"/>
        <v>909******00</v>
      </c>
    </row>
    <row r="6766" spans="1:12" x14ac:dyDescent="0.25">
      <c r="A6766" t="s">
        <v>12284</v>
      </c>
      <c r="B6766" t="s">
        <v>12285</v>
      </c>
      <c r="C6766" t="s">
        <v>32</v>
      </c>
      <c r="D6766" s="1">
        <v>45351.017592592594</v>
      </c>
      <c r="E6766" s="18" t="s">
        <v>13</v>
      </c>
      <c r="F6766" s="13" t="s">
        <v>16</v>
      </c>
      <c r="G6766" t="s">
        <v>14</v>
      </c>
      <c r="H6766">
        <v>0</v>
      </c>
      <c r="I6766" s="2"/>
      <c r="J6766" s="4">
        <v>0</v>
      </c>
      <c r="K6766" t="str">
        <f>IF((LEN(relatorio_Ananindeua[[#This Row],[CIF/CPF/CNPJ]])=14),relatorio_Ananindeua[[#This Row],[CIF/CPF/CNPJ]],relatorio_Ananindeua[[#This Row],[Coluna2]])</f>
        <v>54108692000115</v>
      </c>
      <c r="L6766" t="str">
        <f t="shared" si="106"/>
        <v>541******15</v>
      </c>
    </row>
    <row r="6767" spans="1:12" x14ac:dyDescent="0.25">
      <c r="A6767" t="s">
        <v>12282</v>
      </c>
      <c r="B6767" t="s">
        <v>12283</v>
      </c>
      <c r="C6767" t="s">
        <v>32</v>
      </c>
      <c r="D6767" s="1">
        <v>45351.017604166664</v>
      </c>
      <c r="E6767" s="18" t="s">
        <v>13</v>
      </c>
      <c r="F6767" s="13" t="s">
        <v>16</v>
      </c>
      <c r="G6767" t="s">
        <v>14</v>
      </c>
      <c r="H6767">
        <v>0</v>
      </c>
      <c r="I6767" s="2"/>
      <c r="J6767" s="4">
        <v>0</v>
      </c>
      <c r="K6767" t="str">
        <f>IF((LEN(relatorio_Ananindeua[[#This Row],[CIF/CPF/CNPJ]])=14),relatorio_Ananindeua[[#This Row],[CIF/CPF/CNPJ]],relatorio_Ananindeua[[#This Row],[Coluna2]])</f>
        <v>54106768000173</v>
      </c>
      <c r="L6767" t="str">
        <f t="shared" si="106"/>
        <v>541******73</v>
      </c>
    </row>
    <row r="6768" spans="1:12" x14ac:dyDescent="0.25">
      <c r="A6768" t="s">
        <v>12266</v>
      </c>
      <c r="B6768" t="s">
        <v>12267</v>
      </c>
      <c r="C6768" t="s">
        <v>32</v>
      </c>
      <c r="D6768" s="1">
        <v>45351.017627314817</v>
      </c>
      <c r="E6768" s="18" t="s">
        <v>13</v>
      </c>
      <c r="F6768" s="13" t="s">
        <v>16</v>
      </c>
      <c r="G6768" t="s">
        <v>14</v>
      </c>
      <c r="H6768">
        <v>0</v>
      </c>
      <c r="I6768" s="2"/>
      <c r="J6768" s="4">
        <v>0</v>
      </c>
      <c r="K6768" t="str">
        <f>IF((LEN(relatorio_Ananindeua[[#This Row],[CIF/CPF/CNPJ]])=14),relatorio_Ananindeua[[#This Row],[CIF/CPF/CNPJ]],relatorio_Ananindeua[[#This Row],[Coluna2]])</f>
        <v>54101948000162</v>
      </c>
      <c r="L6768" t="str">
        <f t="shared" si="106"/>
        <v>541******62</v>
      </c>
    </row>
    <row r="6769" spans="1:12" x14ac:dyDescent="0.25">
      <c r="A6769" t="s">
        <v>12252</v>
      </c>
      <c r="B6769" t="s">
        <v>12253</v>
      </c>
      <c r="C6769" t="s">
        <v>32</v>
      </c>
      <c r="D6769" s="1">
        <v>45351.01766203704</v>
      </c>
      <c r="E6769" s="18" t="s">
        <v>13</v>
      </c>
      <c r="F6769" s="13" t="s">
        <v>16</v>
      </c>
      <c r="G6769" t="s">
        <v>14</v>
      </c>
      <c r="H6769">
        <v>0</v>
      </c>
      <c r="I6769" s="2"/>
      <c r="J6769" s="4">
        <v>0</v>
      </c>
      <c r="K6769" t="str">
        <f>IF((LEN(relatorio_Ananindeua[[#This Row],[CIF/CPF/CNPJ]])=14),relatorio_Ananindeua[[#This Row],[CIF/CPF/CNPJ]],relatorio_Ananindeua[[#This Row],[Coluna2]])</f>
        <v>54099110000181</v>
      </c>
      <c r="L6769" t="str">
        <f t="shared" si="106"/>
        <v>540******81</v>
      </c>
    </row>
    <row r="6770" spans="1:12" x14ac:dyDescent="0.25">
      <c r="A6770" t="s">
        <v>3592</v>
      </c>
      <c r="B6770" t="s">
        <v>3593</v>
      </c>
      <c r="C6770" t="s">
        <v>34</v>
      </c>
      <c r="D6770" s="1">
        <v>45351.017708333333</v>
      </c>
      <c r="E6770" s="18" t="s">
        <v>13</v>
      </c>
      <c r="F6770" s="13" t="s">
        <v>16</v>
      </c>
      <c r="G6770" t="s">
        <v>14</v>
      </c>
      <c r="H6770">
        <v>0</v>
      </c>
      <c r="I6770" s="2"/>
      <c r="J6770" s="4">
        <v>0</v>
      </c>
      <c r="K6770" t="str">
        <f>IF((LEN(relatorio_Ananindeua[[#This Row],[CIF/CPF/CNPJ]])=14),relatorio_Ananindeua[[#This Row],[CIF/CPF/CNPJ]],relatorio_Ananindeua[[#This Row],[Coluna2]])</f>
        <v>34168340000148</v>
      </c>
      <c r="L6770" t="str">
        <f t="shared" si="106"/>
        <v>341******48</v>
      </c>
    </row>
    <row r="6771" spans="1:12" x14ac:dyDescent="0.25">
      <c r="A6771" t="s">
        <v>12274</v>
      </c>
      <c r="B6771" t="s">
        <v>12275</v>
      </c>
      <c r="C6771" t="s">
        <v>32</v>
      </c>
      <c r="D6771" s="1">
        <v>45351.024571759262</v>
      </c>
      <c r="E6771" s="18" t="s">
        <v>13</v>
      </c>
      <c r="F6771" s="13" t="s">
        <v>16</v>
      </c>
      <c r="G6771" t="s">
        <v>14</v>
      </c>
      <c r="H6771">
        <v>0</v>
      </c>
      <c r="I6771" s="2"/>
      <c r="J6771" s="4">
        <v>0</v>
      </c>
      <c r="K6771" t="str">
        <f>IF((LEN(relatorio_Ananindeua[[#This Row],[CIF/CPF/CNPJ]])=14),relatorio_Ananindeua[[#This Row],[CIF/CPF/CNPJ]],relatorio_Ananindeua[[#This Row],[Coluna2]])</f>
        <v>54104483000101</v>
      </c>
      <c r="L6771" t="str">
        <f t="shared" si="106"/>
        <v>541******01</v>
      </c>
    </row>
    <row r="6772" spans="1:12" x14ac:dyDescent="0.25">
      <c r="A6772" t="s">
        <v>12260</v>
      </c>
      <c r="B6772" t="s">
        <v>12261</v>
      </c>
      <c r="C6772" t="s">
        <v>32</v>
      </c>
      <c r="D6772" s="1">
        <v>45351.024594907409</v>
      </c>
      <c r="E6772" s="18" t="s">
        <v>13</v>
      </c>
      <c r="F6772" s="13" t="s">
        <v>16</v>
      </c>
      <c r="G6772" t="s">
        <v>14</v>
      </c>
      <c r="H6772">
        <v>0</v>
      </c>
      <c r="I6772" s="2"/>
      <c r="J6772" s="4">
        <v>0</v>
      </c>
      <c r="K6772" t="str">
        <f>IF((LEN(relatorio_Ananindeua[[#This Row],[CIF/CPF/CNPJ]])=14),relatorio_Ananindeua[[#This Row],[CIF/CPF/CNPJ]],relatorio_Ananindeua[[#This Row],[Coluna2]])</f>
        <v>54101038000180</v>
      </c>
      <c r="L6772" t="str">
        <f t="shared" si="106"/>
        <v>541******80</v>
      </c>
    </row>
    <row r="6773" spans="1:12" x14ac:dyDescent="0.25">
      <c r="A6773" t="s">
        <v>12300</v>
      </c>
      <c r="B6773" t="s">
        <v>12301</v>
      </c>
      <c r="C6773" t="s">
        <v>32</v>
      </c>
      <c r="D6773" s="1">
        <v>45351.038437499999</v>
      </c>
      <c r="E6773" s="18" t="s">
        <v>13</v>
      </c>
      <c r="F6773" s="13" t="s">
        <v>16</v>
      </c>
      <c r="G6773" t="s">
        <v>14</v>
      </c>
      <c r="H6773">
        <v>0</v>
      </c>
      <c r="I6773" s="2"/>
      <c r="J6773" s="4">
        <v>0</v>
      </c>
      <c r="K6773" t="str">
        <f>IF((LEN(relatorio_Ananindeua[[#This Row],[CIF/CPF/CNPJ]])=14),relatorio_Ananindeua[[#This Row],[CIF/CPF/CNPJ]],relatorio_Ananindeua[[#This Row],[Coluna2]])</f>
        <v>54114857000161</v>
      </c>
      <c r="L6773" t="str">
        <f t="shared" si="106"/>
        <v>541******61</v>
      </c>
    </row>
    <row r="6774" spans="1:12" x14ac:dyDescent="0.25">
      <c r="A6774" t="s">
        <v>12268</v>
      </c>
      <c r="B6774" t="s">
        <v>12269</v>
      </c>
      <c r="C6774" t="s">
        <v>32</v>
      </c>
      <c r="D6774" s="1">
        <v>45351.038483796299</v>
      </c>
      <c r="E6774" s="18" t="s">
        <v>13</v>
      </c>
      <c r="F6774" s="13" t="s">
        <v>16</v>
      </c>
      <c r="G6774" t="s">
        <v>14</v>
      </c>
      <c r="H6774">
        <v>0</v>
      </c>
      <c r="I6774" s="2"/>
      <c r="J6774" s="4">
        <v>0</v>
      </c>
      <c r="K6774" t="str">
        <f>IF((LEN(relatorio_Ananindeua[[#This Row],[CIF/CPF/CNPJ]])=14),relatorio_Ananindeua[[#This Row],[CIF/CPF/CNPJ]],relatorio_Ananindeua[[#This Row],[Coluna2]])</f>
        <v>54102359000107</v>
      </c>
      <c r="L6774" t="str">
        <f t="shared" si="106"/>
        <v>541******07</v>
      </c>
    </row>
    <row r="6775" spans="1:12" x14ac:dyDescent="0.25">
      <c r="A6775" t="s">
        <v>12250</v>
      </c>
      <c r="B6775" t="s">
        <v>12251</v>
      </c>
      <c r="C6775" t="s">
        <v>32</v>
      </c>
      <c r="D6775" s="1">
        <v>45351.038495370369</v>
      </c>
      <c r="E6775" s="18" t="s">
        <v>13</v>
      </c>
      <c r="F6775" s="13" t="s">
        <v>16</v>
      </c>
      <c r="G6775" t="s">
        <v>14</v>
      </c>
      <c r="H6775">
        <v>0</v>
      </c>
      <c r="I6775" s="2"/>
      <c r="J6775" s="4">
        <v>0</v>
      </c>
      <c r="K6775" t="str">
        <f>IF((LEN(relatorio_Ananindeua[[#This Row],[CIF/CPF/CNPJ]])=14),relatorio_Ananindeua[[#This Row],[CIF/CPF/CNPJ]],relatorio_Ananindeua[[#This Row],[Coluna2]])</f>
        <v>54098626000101</v>
      </c>
      <c r="L6775" t="str">
        <f t="shared" si="106"/>
        <v>540******01</v>
      </c>
    </row>
    <row r="6776" spans="1:12" x14ac:dyDescent="0.25">
      <c r="A6776" t="s">
        <v>5679</v>
      </c>
      <c r="B6776" t="s">
        <v>5680</v>
      </c>
      <c r="C6776" t="s">
        <v>34</v>
      </c>
      <c r="D6776" s="1">
        <v>45351.038553240738</v>
      </c>
      <c r="E6776" s="18" t="s">
        <v>13</v>
      </c>
      <c r="F6776" s="13" t="s">
        <v>16</v>
      </c>
      <c r="G6776" t="s">
        <v>14</v>
      </c>
      <c r="H6776">
        <v>0</v>
      </c>
      <c r="I6776" s="2"/>
      <c r="J6776" s="4">
        <v>0</v>
      </c>
      <c r="K6776" t="str">
        <f>IF((LEN(relatorio_Ananindeua[[#This Row],[CIF/CPF/CNPJ]])=14),relatorio_Ananindeua[[#This Row],[CIF/CPF/CNPJ]],relatorio_Ananindeua[[#This Row],[Coluna2]])</f>
        <v>42458149000169</v>
      </c>
      <c r="L6776" t="str">
        <f t="shared" si="106"/>
        <v>424******69</v>
      </c>
    </row>
    <row r="6777" spans="1:12" x14ac:dyDescent="0.25">
      <c r="A6777" t="s">
        <v>2408</v>
      </c>
      <c r="B6777" t="s">
        <v>2409</v>
      </c>
      <c r="C6777" t="s">
        <v>34</v>
      </c>
      <c r="D6777" s="1">
        <v>45351.038576388892</v>
      </c>
      <c r="E6777" s="18" t="s">
        <v>13</v>
      </c>
      <c r="F6777" s="13" t="s">
        <v>16</v>
      </c>
      <c r="G6777" t="s">
        <v>14</v>
      </c>
      <c r="H6777">
        <v>0</v>
      </c>
      <c r="I6777" s="2"/>
      <c r="J6777" s="4">
        <v>0</v>
      </c>
      <c r="K6777" t="str">
        <f>IF((LEN(relatorio_Ananindeua[[#This Row],[CIF/CPF/CNPJ]])=14),relatorio_Ananindeua[[#This Row],[CIF/CPF/CNPJ]],relatorio_Ananindeua[[#This Row],[Coluna2]])</f>
        <v>28693805000187</v>
      </c>
      <c r="L6777" t="str">
        <f t="shared" si="106"/>
        <v>286******87</v>
      </c>
    </row>
    <row r="6778" spans="1:12" x14ac:dyDescent="0.25">
      <c r="A6778" t="s">
        <v>721</v>
      </c>
      <c r="B6778" t="s">
        <v>722</v>
      </c>
      <c r="C6778" t="s">
        <v>34</v>
      </c>
      <c r="D6778" s="1">
        <v>45351.038587962961</v>
      </c>
      <c r="E6778" s="18" t="s">
        <v>13</v>
      </c>
      <c r="F6778" s="13" t="s">
        <v>16</v>
      </c>
      <c r="G6778" t="s">
        <v>14</v>
      </c>
      <c r="H6778">
        <v>0</v>
      </c>
      <c r="I6778" s="2"/>
      <c r="J6778" s="4">
        <v>0</v>
      </c>
      <c r="K6778" t="str">
        <f>IF((LEN(relatorio_Ananindeua[[#This Row],[CIF/CPF/CNPJ]])=14),relatorio_Ananindeua[[#This Row],[CIF/CPF/CNPJ]],relatorio_Ananindeua[[#This Row],[Coluna2]])</f>
        <v>15291530000103</v>
      </c>
      <c r="L6778" t="str">
        <f t="shared" si="106"/>
        <v>152******03</v>
      </c>
    </row>
    <row r="6779" spans="1:12" x14ac:dyDescent="0.25">
      <c r="A6779" t="s">
        <v>12302</v>
      </c>
      <c r="B6779" t="s">
        <v>12303</v>
      </c>
      <c r="C6779" t="s">
        <v>32</v>
      </c>
      <c r="D6779" s="1">
        <v>45351.045370370368</v>
      </c>
      <c r="E6779" s="18" t="s">
        <v>13</v>
      </c>
      <c r="F6779" s="13" t="s">
        <v>16</v>
      </c>
      <c r="G6779" t="s">
        <v>14</v>
      </c>
      <c r="H6779">
        <v>0</v>
      </c>
      <c r="I6779" s="2"/>
      <c r="J6779" s="4">
        <v>0</v>
      </c>
      <c r="K6779" t="str">
        <f>IF((LEN(relatorio_Ananindeua[[#This Row],[CIF/CPF/CNPJ]])=14),relatorio_Ananindeua[[#This Row],[CIF/CPF/CNPJ]],relatorio_Ananindeua[[#This Row],[Coluna2]])</f>
        <v>54116186000178</v>
      </c>
      <c r="L6779" t="str">
        <f t="shared" si="106"/>
        <v>541******78</v>
      </c>
    </row>
    <row r="6780" spans="1:12" x14ac:dyDescent="0.25">
      <c r="A6780" t="s">
        <v>12288</v>
      </c>
      <c r="B6780" t="s">
        <v>12289</v>
      </c>
      <c r="C6780" t="s">
        <v>32</v>
      </c>
      <c r="D6780" s="1">
        <v>45351.045381944445</v>
      </c>
      <c r="E6780" s="18" t="s">
        <v>13</v>
      </c>
      <c r="F6780" s="13" t="s">
        <v>16</v>
      </c>
      <c r="G6780" t="s">
        <v>14</v>
      </c>
      <c r="H6780">
        <v>0</v>
      </c>
      <c r="I6780" s="2"/>
      <c r="J6780" s="4">
        <v>0</v>
      </c>
      <c r="K6780" t="str">
        <f>IF((LEN(relatorio_Ananindeua[[#This Row],[CIF/CPF/CNPJ]])=14),relatorio_Ananindeua[[#This Row],[CIF/CPF/CNPJ]],relatorio_Ananindeua[[#This Row],[Coluna2]])</f>
        <v>54110709000179</v>
      </c>
      <c r="L6780" t="str">
        <f t="shared" si="106"/>
        <v>541******79</v>
      </c>
    </row>
    <row r="6781" spans="1:12" x14ac:dyDescent="0.25">
      <c r="A6781" t="s">
        <v>12262</v>
      </c>
      <c r="B6781" t="s">
        <v>12263</v>
      </c>
      <c r="C6781" t="s">
        <v>32</v>
      </c>
      <c r="D6781" s="1">
        <v>45351.045405092591</v>
      </c>
      <c r="E6781" s="18" t="s">
        <v>13</v>
      </c>
      <c r="F6781" s="13" t="s">
        <v>16</v>
      </c>
      <c r="G6781" t="s">
        <v>14</v>
      </c>
      <c r="H6781">
        <v>0</v>
      </c>
      <c r="I6781" s="2"/>
      <c r="J6781" s="4">
        <v>0</v>
      </c>
      <c r="K6781" t="str">
        <f>IF((LEN(relatorio_Ananindeua[[#This Row],[CIF/CPF/CNPJ]])=14),relatorio_Ananindeua[[#This Row],[CIF/CPF/CNPJ]],relatorio_Ananindeua[[#This Row],[Coluna2]])</f>
        <v>54101088000167</v>
      </c>
      <c r="L6781" t="str">
        <f t="shared" si="106"/>
        <v>541******67</v>
      </c>
    </row>
    <row r="6782" spans="1:12" x14ac:dyDescent="0.25">
      <c r="A6782" t="s">
        <v>12254</v>
      </c>
      <c r="B6782" t="s">
        <v>12255</v>
      </c>
      <c r="C6782" t="s">
        <v>32</v>
      </c>
      <c r="D6782" s="1">
        <v>45351.045416666668</v>
      </c>
      <c r="E6782" s="18" t="s">
        <v>13</v>
      </c>
      <c r="F6782" s="13" t="s">
        <v>16</v>
      </c>
      <c r="G6782" t="s">
        <v>14</v>
      </c>
      <c r="H6782">
        <v>0</v>
      </c>
      <c r="I6782" s="2"/>
      <c r="J6782" s="4">
        <v>0</v>
      </c>
      <c r="K6782" t="str">
        <f>IF((LEN(relatorio_Ananindeua[[#This Row],[CIF/CPF/CNPJ]])=14),relatorio_Ananindeua[[#This Row],[CIF/CPF/CNPJ]],relatorio_Ananindeua[[#This Row],[Coluna2]])</f>
        <v>54100197000160</v>
      </c>
      <c r="L6782" t="str">
        <f t="shared" si="106"/>
        <v>541******60</v>
      </c>
    </row>
    <row r="6783" spans="1:12" x14ac:dyDescent="0.25">
      <c r="A6783" t="s">
        <v>8093</v>
      </c>
      <c r="B6783" t="s">
        <v>8094</v>
      </c>
      <c r="C6783" t="s">
        <v>34</v>
      </c>
      <c r="D6783" s="1">
        <v>45351.04546296296</v>
      </c>
      <c r="E6783" s="18" t="s">
        <v>13</v>
      </c>
      <c r="F6783" s="13" t="s">
        <v>16</v>
      </c>
      <c r="G6783" t="s">
        <v>14</v>
      </c>
      <c r="H6783">
        <v>0</v>
      </c>
      <c r="I6783" s="2"/>
      <c r="J6783" s="4">
        <v>0</v>
      </c>
      <c r="K6783" t="str">
        <f>IF((LEN(relatorio_Ananindeua[[#This Row],[CIF/CPF/CNPJ]])=14),relatorio_Ananindeua[[#This Row],[CIF/CPF/CNPJ]],relatorio_Ananindeua[[#This Row],[Coluna2]])</f>
        <v>49091731000189</v>
      </c>
      <c r="L6783" t="str">
        <f t="shared" si="106"/>
        <v>490******89</v>
      </c>
    </row>
    <row r="6784" spans="1:12" x14ac:dyDescent="0.25">
      <c r="A6784" t="s">
        <v>2548</v>
      </c>
      <c r="B6784" t="s">
        <v>2549</v>
      </c>
      <c r="C6784" t="s">
        <v>34</v>
      </c>
      <c r="D6784" s="1">
        <v>45351.04550925926</v>
      </c>
      <c r="E6784" s="18" t="s">
        <v>13</v>
      </c>
      <c r="F6784" s="13" t="s">
        <v>16</v>
      </c>
      <c r="G6784" t="s">
        <v>14</v>
      </c>
      <c r="H6784">
        <v>0</v>
      </c>
      <c r="I6784" s="2"/>
      <c r="J6784" s="4">
        <v>0</v>
      </c>
      <c r="K6784" t="str">
        <f>IF((LEN(relatorio_Ananindeua[[#This Row],[CIF/CPF/CNPJ]])=14),relatorio_Ananindeua[[#This Row],[CIF/CPF/CNPJ]],relatorio_Ananindeua[[#This Row],[Coluna2]])</f>
        <v>29302991000149</v>
      </c>
      <c r="L6784" t="str">
        <f t="shared" si="106"/>
        <v>293******49</v>
      </c>
    </row>
    <row r="6785" spans="1:12" x14ac:dyDescent="0.25">
      <c r="A6785" t="s">
        <v>2520</v>
      </c>
      <c r="B6785" t="s">
        <v>2521</v>
      </c>
      <c r="C6785" t="s">
        <v>34</v>
      </c>
      <c r="D6785" s="1">
        <v>45351.045520833337</v>
      </c>
      <c r="E6785" s="18" t="s">
        <v>13</v>
      </c>
      <c r="F6785" s="13" t="s">
        <v>16</v>
      </c>
      <c r="G6785" t="s">
        <v>14</v>
      </c>
      <c r="H6785">
        <v>0</v>
      </c>
      <c r="I6785" s="2"/>
      <c r="J6785" s="4">
        <v>0</v>
      </c>
      <c r="K6785" t="str">
        <f>IF((LEN(relatorio_Ananindeua[[#This Row],[CIF/CPF/CNPJ]])=14),relatorio_Ananindeua[[#This Row],[CIF/CPF/CNPJ]],relatorio_Ananindeua[[#This Row],[Coluna2]])</f>
        <v>29203034000165</v>
      </c>
      <c r="L6785" t="str">
        <f t="shared" si="106"/>
        <v>292******65</v>
      </c>
    </row>
    <row r="6786" spans="1:12" x14ac:dyDescent="0.25">
      <c r="A6786" t="s">
        <v>12290</v>
      </c>
      <c r="B6786" t="s">
        <v>12291</v>
      </c>
      <c r="C6786" t="s">
        <v>32</v>
      </c>
      <c r="D6786" s="1">
        <v>45351.052314814813</v>
      </c>
      <c r="E6786" s="18" t="s">
        <v>13</v>
      </c>
      <c r="F6786" s="13" t="s">
        <v>16</v>
      </c>
      <c r="G6786" t="s">
        <v>14</v>
      </c>
      <c r="H6786">
        <v>0</v>
      </c>
      <c r="I6786" s="2"/>
      <c r="J6786" s="4">
        <v>0</v>
      </c>
      <c r="K6786" t="str">
        <f>IF((LEN(relatorio_Ananindeua[[#This Row],[CIF/CPF/CNPJ]])=14),relatorio_Ananindeua[[#This Row],[CIF/CPF/CNPJ]],relatorio_Ananindeua[[#This Row],[Coluna2]])</f>
        <v>54111461000160</v>
      </c>
      <c r="L6786" t="str">
        <f t="shared" si="106"/>
        <v>541******60</v>
      </c>
    </row>
    <row r="6787" spans="1:12" x14ac:dyDescent="0.25">
      <c r="A6787" t="s">
        <v>12286</v>
      </c>
      <c r="B6787" t="s">
        <v>12287</v>
      </c>
      <c r="C6787" t="s">
        <v>32</v>
      </c>
      <c r="D6787" s="1">
        <v>45351.05232638889</v>
      </c>
      <c r="E6787" s="18" t="s">
        <v>13</v>
      </c>
      <c r="F6787" s="13" t="s">
        <v>16</v>
      </c>
      <c r="G6787" t="s">
        <v>14</v>
      </c>
      <c r="H6787">
        <v>0</v>
      </c>
      <c r="I6787" s="2"/>
      <c r="J6787" s="4">
        <v>0</v>
      </c>
      <c r="K6787" t="str">
        <f>IF((LEN(relatorio_Ananindeua[[#This Row],[CIF/CPF/CNPJ]])=14),relatorio_Ananindeua[[#This Row],[CIF/CPF/CNPJ]],relatorio_Ananindeua[[#This Row],[Coluna2]])</f>
        <v>54109284000188</v>
      </c>
      <c r="L6787" t="str">
        <f t="shared" si="106"/>
        <v>541******88</v>
      </c>
    </row>
    <row r="6788" spans="1:12" x14ac:dyDescent="0.25">
      <c r="A6788" t="s">
        <v>6259</v>
      </c>
      <c r="B6788" t="s">
        <v>6260</v>
      </c>
      <c r="C6788" t="s">
        <v>34</v>
      </c>
      <c r="D6788" s="1">
        <v>45351.052395833336</v>
      </c>
      <c r="E6788" s="18" t="s">
        <v>13</v>
      </c>
      <c r="F6788" s="13" t="s">
        <v>16</v>
      </c>
      <c r="G6788" t="s">
        <v>14</v>
      </c>
      <c r="H6788">
        <v>0</v>
      </c>
      <c r="I6788" s="2"/>
      <c r="J6788" s="4">
        <v>0</v>
      </c>
      <c r="K6788" t="str">
        <f>IF((LEN(relatorio_Ananindeua[[#This Row],[CIF/CPF/CNPJ]])=14),relatorio_Ananindeua[[#This Row],[CIF/CPF/CNPJ]],relatorio_Ananindeua[[#This Row],[Coluna2]])</f>
        <v>44402433000149</v>
      </c>
      <c r="L6788" t="str">
        <f t="shared" si="106"/>
        <v>444******49</v>
      </c>
    </row>
    <row r="6789" spans="1:12" x14ac:dyDescent="0.25">
      <c r="A6789" t="s">
        <v>1924</v>
      </c>
      <c r="B6789" t="s">
        <v>1925</v>
      </c>
      <c r="C6789" t="s">
        <v>34</v>
      </c>
      <c r="D6789" s="1">
        <v>45351.052418981482</v>
      </c>
      <c r="E6789" s="18" t="s">
        <v>13</v>
      </c>
      <c r="F6789" s="13" t="s">
        <v>16</v>
      </c>
      <c r="G6789" t="s">
        <v>14</v>
      </c>
      <c r="H6789">
        <v>0</v>
      </c>
      <c r="I6789" s="2"/>
      <c r="J6789" s="4">
        <v>0</v>
      </c>
      <c r="K6789" t="str">
        <f>IF((LEN(relatorio_Ananindeua[[#This Row],[CIF/CPF/CNPJ]])=14),relatorio_Ananindeua[[#This Row],[CIF/CPF/CNPJ]],relatorio_Ananindeua[[#This Row],[Coluna2]])</f>
        <v>25298682000191</v>
      </c>
      <c r="L6789" t="str">
        <f t="shared" si="106"/>
        <v>252******91</v>
      </c>
    </row>
    <row r="6790" spans="1:12" x14ac:dyDescent="0.25">
      <c r="A6790" t="s">
        <v>1570</v>
      </c>
      <c r="B6790" t="s">
        <v>1571</v>
      </c>
      <c r="C6790" t="s">
        <v>34</v>
      </c>
      <c r="D6790" s="1">
        <v>45351.066284722219</v>
      </c>
      <c r="E6790" s="18" t="s">
        <v>13</v>
      </c>
      <c r="F6790" s="13" t="s">
        <v>16</v>
      </c>
      <c r="G6790" t="s">
        <v>14</v>
      </c>
      <c r="H6790">
        <v>0</v>
      </c>
      <c r="I6790" s="2"/>
      <c r="J6790" s="4">
        <v>0</v>
      </c>
      <c r="K6790" t="str">
        <f>IF((LEN(relatorio_Ananindeua[[#This Row],[CIF/CPF/CNPJ]])=14),relatorio_Ananindeua[[#This Row],[CIF/CPF/CNPJ]],relatorio_Ananindeua[[#This Row],[Coluna2]])</f>
        <v>22756492000182</v>
      </c>
      <c r="L6790" t="str">
        <f t="shared" si="106"/>
        <v>227******82</v>
      </c>
    </row>
    <row r="6791" spans="1:12" x14ac:dyDescent="0.25">
      <c r="A6791" t="s">
        <v>12280</v>
      </c>
      <c r="B6791" t="s">
        <v>12281</v>
      </c>
      <c r="C6791" t="s">
        <v>32</v>
      </c>
      <c r="D6791" s="1">
        <v>45351.073159722226</v>
      </c>
      <c r="E6791" s="18" t="s">
        <v>13</v>
      </c>
      <c r="F6791" s="13" t="s">
        <v>16</v>
      </c>
      <c r="G6791" t="s">
        <v>14</v>
      </c>
      <c r="H6791">
        <v>0</v>
      </c>
      <c r="I6791" s="2"/>
      <c r="J6791" s="4">
        <v>0</v>
      </c>
      <c r="K6791" t="str">
        <f>IF((LEN(relatorio_Ananindeua[[#This Row],[CIF/CPF/CNPJ]])=14),relatorio_Ananindeua[[#This Row],[CIF/CPF/CNPJ]],relatorio_Ananindeua[[#This Row],[Coluna2]])</f>
        <v>54105738000142</v>
      </c>
      <c r="L6791" t="str">
        <f t="shared" si="106"/>
        <v>541******42</v>
      </c>
    </row>
    <row r="6792" spans="1:12" x14ac:dyDescent="0.25">
      <c r="A6792" t="s">
        <v>12278</v>
      </c>
      <c r="B6792" t="s">
        <v>12279</v>
      </c>
      <c r="C6792" t="s">
        <v>32</v>
      </c>
      <c r="D6792" s="1">
        <v>45351.073171296295</v>
      </c>
      <c r="E6792" s="18" t="s">
        <v>13</v>
      </c>
      <c r="F6792" s="13" t="s">
        <v>16</v>
      </c>
      <c r="G6792" t="s">
        <v>14</v>
      </c>
      <c r="H6792">
        <v>0</v>
      </c>
      <c r="I6792" s="2"/>
      <c r="J6792" s="4">
        <v>0</v>
      </c>
      <c r="K6792" t="str">
        <f>IF((LEN(relatorio_Ananindeua[[#This Row],[CIF/CPF/CNPJ]])=14),relatorio_Ananindeua[[#This Row],[CIF/CPF/CNPJ]],relatorio_Ananindeua[[#This Row],[Coluna2]])</f>
        <v>54105137000130</v>
      </c>
      <c r="L6792" t="str">
        <f t="shared" si="106"/>
        <v>541******30</v>
      </c>
    </row>
    <row r="6793" spans="1:12" x14ac:dyDescent="0.25">
      <c r="A6793" t="s">
        <v>12270</v>
      </c>
      <c r="B6793" t="s">
        <v>12271</v>
      </c>
      <c r="C6793" t="s">
        <v>32</v>
      </c>
      <c r="D6793" s="1">
        <v>45351.073182870372</v>
      </c>
      <c r="E6793" s="18" t="s">
        <v>13</v>
      </c>
      <c r="F6793" s="13" t="s">
        <v>16</v>
      </c>
      <c r="G6793" t="s">
        <v>14</v>
      </c>
      <c r="H6793">
        <v>0</v>
      </c>
      <c r="I6793" s="2"/>
      <c r="J6793" s="4">
        <v>0</v>
      </c>
      <c r="K6793" t="str">
        <f>IF((LEN(relatorio_Ananindeua[[#This Row],[CIF/CPF/CNPJ]])=14),relatorio_Ananindeua[[#This Row],[CIF/CPF/CNPJ]],relatorio_Ananindeua[[#This Row],[Coluna2]])</f>
        <v>54103961000150</v>
      </c>
      <c r="L6793" t="str">
        <f t="shared" si="106"/>
        <v>541******50</v>
      </c>
    </row>
    <row r="6794" spans="1:12" x14ac:dyDescent="0.25">
      <c r="A6794" t="s">
        <v>5851</v>
      </c>
      <c r="B6794" t="s">
        <v>5852</v>
      </c>
      <c r="C6794" t="s">
        <v>34</v>
      </c>
      <c r="D6794" s="1">
        <v>45351.073229166665</v>
      </c>
      <c r="E6794" s="18" t="s">
        <v>13</v>
      </c>
      <c r="F6794" s="13" t="s">
        <v>16</v>
      </c>
      <c r="G6794" t="s">
        <v>14</v>
      </c>
      <c r="H6794">
        <v>0</v>
      </c>
      <c r="I6794" s="2"/>
      <c r="J6794" s="4">
        <v>0</v>
      </c>
      <c r="K6794" t="str">
        <f>IF((LEN(relatorio_Ananindeua[[#This Row],[CIF/CPF/CNPJ]])=14),relatorio_Ananindeua[[#This Row],[CIF/CPF/CNPJ]],relatorio_Ananindeua[[#This Row],[Coluna2]])</f>
        <v>43148751000162</v>
      </c>
      <c r="L6794" t="str">
        <f t="shared" si="106"/>
        <v>431******62</v>
      </c>
    </row>
    <row r="6795" spans="1:12" x14ac:dyDescent="0.25">
      <c r="A6795" t="s">
        <v>12276</v>
      </c>
      <c r="B6795" t="s">
        <v>12277</v>
      </c>
      <c r="C6795" t="s">
        <v>32</v>
      </c>
      <c r="D6795" s="1">
        <v>45351.080127314817</v>
      </c>
      <c r="E6795" s="18" t="s">
        <v>13</v>
      </c>
      <c r="F6795" s="13" t="s">
        <v>16</v>
      </c>
      <c r="G6795" t="s">
        <v>14</v>
      </c>
      <c r="H6795">
        <v>0</v>
      </c>
      <c r="I6795" s="2"/>
      <c r="J6795" s="4">
        <v>0</v>
      </c>
      <c r="K6795" t="str">
        <f>IF((LEN(relatorio_Ananindeua[[#This Row],[CIF/CPF/CNPJ]])=14),relatorio_Ananindeua[[#This Row],[CIF/CPF/CNPJ]],relatorio_Ananindeua[[#This Row],[Coluna2]])</f>
        <v>54104890000100</v>
      </c>
      <c r="L6795" t="str">
        <f t="shared" si="106"/>
        <v>541******00</v>
      </c>
    </row>
    <row r="6796" spans="1:12" x14ac:dyDescent="0.25">
      <c r="A6796" t="s">
        <v>12256</v>
      </c>
      <c r="B6796" t="s">
        <v>12257</v>
      </c>
      <c r="C6796" t="s">
        <v>32</v>
      </c>
      <c r="D6796" s="1">
        <v>45351.080138888887</v>
      </c>
      <c r="E6796" s="18" t="s">
        <v>13</v>
      </c>
      <c r="F6796" s="13" t="s">
        <v>16</v>
      </c>
      <c r="G6796" t="s">
        <v>14</v>
      </c>
      <c r="H6796">
        <v>0</v>
      </c>
      <c r="I6796" s="2"/>
      <c r="J6796" s="4">
        <v>0</v>
      </c>
      <c r="K6796" t="str">
        <f>IF((LEN(relatorio_Ananindeua[[#This Row],[CIF/CPF/CNPJ]])=14),relatorio_Ananindeua[[#This Row],[CIF/CPF/CNPJ]],relatorio_Ananindeua[[#This Row],[Coluna2]])</f>
        <v>54100398000167</v>
      </c>
      <c r="L6796" t="str">
        <f t="shared" si="106"/>
        <v>541******67</v>
      </c>
    </row>
    <row r="6797" spans="1:12" x14ac:dyDescent="0.25">
      <c r="A6797" t="s">
        <v>12264</v>
      </c>
      <c r="B6797" t="s">
        <v>12265</v>
      </c>
      <c r="C6797" t="s">
        <v>32</v>
      </c>
      <c r="D6797" s="1">
        <v>45351.080138888887</v>
      </c>
      <c r="E6797" s="18" t="s">
        <v>13</v>
      </c>
      <c r="F6797" s="13" t="s">
        <v>16</v>
      </c>
      <c r="G6797" t="s">
        <v>14</v>
      </c>
      <c r="H6797">
        <v>0</v>
      </c>
      <c r="I6797" s="2"/>
      <c r="J6797" s="4">
        <v>0</v>
      </c>
      <c r="K6797" t="str">
        <f>IF((LEN(relatorio_Ananindeua[[#This Row],[CIF/CPF/CNPJ]])=14),relatorio_Ananindeua[[#This Row],[CIF/CPF/CNPJ]],relatorio_Ananindeua[[#This Row],[Coluna2]])</f>
        <v>54101161000109</v>
      </c>
      <c r="L6797" t="str">
        <f t="shared" si="106"/>
        <v>541******09</v>
      </c>
    </row>
    <row r="6798" spans="1:12" x14ac:dyDescent="0.25">
      <c r="A6798" t="s">
        <v>12296</v>
      </c>
      <c r="B6798" t="s">
        <v>12297</v>
      </c>
      <c r="C6798" t="s">
        <v>32</v>
      </c>
      <c r="D6798" s="1">
        <v>45351.093993055554</v>
      </c>
      <c r="E6798" s="18" t="s">
        <v>13</v>
      </c>
      <c r="F6798" s="13" t="s">
        <v>16</v>
      </c>
      <c r="G6798" t="s">
        <v>14</v>
      </c>
      <c r="H6798">
        <v>0</v>
      </c>
      <c r="I6798" s="2"/>
      <c r="J6798" s="4">
        <v>0</v>
      </c>
      <c r="K6798" t="str">
        <f>IF((LEN(relatorio_Ananindeua[[#This Row],[CIF/CPF/CNPJ]])=14),relatorio_Ananindeua[[#This Row],[CIF/CPF/CNPJ]],relatorio_Ananindeua[[#This Row],[Coluna2]])</f>
        <v>54112553000165</v>
      </c>
      <c r="L6798" t="str">
        <f t="shared" si="106"/>
        <v>541******65</v>
      </c>
    </row>
    <row r="6799" spans="1:12" x14ac:dyDescent="0.25">
      <c r="A6799" t="s">
        <v>1484</v>
      </c>
      <c r="B6799" t="s">
        <v>1485</v>
      </c>
      <c r="C6799" t="s">
        <v>34</v>
      </c>
      <c r="D6799" s="1">
        <v>45351.0940625</v>
      </c>
      <c r="E6799" s="18" t="s">
        <v>13</v>
      </c>
      <c r="F6799" s="13" t="s">
        <v>16</v>
      </c>
      <c r="G6799" t="s">
        <v>14</v>
      </c>
      <c r="H6799">
        <v>0</v>
      </c>
      <c r="I6799" s="2"/>
      <c r="J6799" s="4">
        <v>0</v>
      </c>
      <c r="K6799" t="str">
        <f>IF((LEN(relatorio_Ananindeua[[#This Row],[CIF/CPF/CNPJ]])=14),relatorio_Ananindeua[[#This Row],[CIF/CPF/CNPJ]],relatorio_Ananindeua[[#This Row],[Coluna2]])</f>
        <v>21986431000149</v>
      </c>
      <c r="L6799" t="str">
        <f t="shared" si="106"/>
        <v>219******49</v>
      </c>
    </row>
    <row r="6800" spans="1:12" x14ac:dyDescent="0.25">
      <c r="A6800" t="s">
        <v>2090</v>
      </c>
      <c r="B6800" t="s">
        <v>2091</v>
      </c>
      <c r="C6800" t="s">
        <v>34</v>
      </c>
      <c r="D6800" s="1">
        <v>45351.0940625</v>
      </c>
      <c r="E6800" s="18" t="s">
        <v>13</v>
      </c>
      <c r="F6800" s="13" t="s">
        <v>16</v>
      </c>
      <c r="G6800" t="s">
        <v>14</v>
      </c>
      <c r="H6800">
        <v>0</v>
      </c>
      <c r="I6800" s="2"/>
      <c r="J6800" s="4">
        <v>0</v>
      </c>
      <c r="K6800" t="str">
        <f>IF((LEN(relatorio_Ananindeua[[#This Row],[CIF/CPF/CNPJ]])=14),relatorio_Ananindeua[[#This Row],[CIF/CPF/CNPJ]],relatorio_Ananindeua[[#This Row],[Coluna2]])</f>
        <v>26954832000130</v>
      </c>
      <c r="L6800" t="str">
        <f t="shared" si="106"/>
        <v>269******30</v>
      </c>
    </row>
    <row r="6801" spans="1:12" x14ac:dyDescent="0.25">
      <c r="A6801" t="s">
        <v>12306</v>
      </c>
      <c r="B6801" t="s">
        <v>12307</v>
      </c>
      <c r="C6801" t="s">
        <v>32</v>
      </c>
      <c r="D6801" s="1">
        <v>45351.100925925923</v>
      </c>
      <c r="E6801" s="18" t="s">
        <v>13</v>
      </c>
      <c r="F6801" s="13" t="s">
        <v>16</v>
      </c>
      <c r="G6801" t="s">
        <v>14</v>
      </c>
      <c r="H6801">
        <v>0</v>
      </c>
      <c r="I6801" s="2"/>
      <c r="J6801" s="4">
        <v>0</v>
      </c>
      <c r="K6801" t="str">
        <f>IF((LEN(relatorio_Ananindeua[[#This Row],[CIF/CPF/CNPJ]])=14),relatorio_Ananindeua[[#This Row],[CIF/CPF/CNPJ]],relatorio_Ananindeua[[#This Row],[Coluna2]])</f>
        <v>54116340000101</v>
      </c>
      <c r="L6801" t="str">
        <f t="shared" si="106"/>
        <v>541******01</v>
      </c>
    </row>
    <row r="6802" spans="1:12" x14ac:dyDescent="0.25">
      <c r="A6802" t="s">
        <v>12298</v>
      </c>
      <c r="B6802" t="s">
        <v>12299</v>
      </c>
      <c r="C6802" t="s">
        <v>32</v>
      </c>
      <c r="D6802" s="1">
        <v>45351.100960648146</v>
      </c>
      <c r="E6802" s="18" t="s">
        <v>13</v>
      </c>
      <c r="F6802" s="13" t="s">
        <v>16</v>
      </c>
      <c r="G6802" t="s">
        <v>14</v>
      </c>
      <c r="H6802">
        <v>0</v>
      </c>
      <c r="I6802" s="2"/>
      <c r="J6802" s="4">
        <v>0</v>
      </c>
      <c r="K6802" t="str">
        <f>IF((LEN(relatorio_Ananindeua[[#This Row],[CIF/CPF/CNPJ]])=14),relatorio_Ananindeua[[#This Row],[CIF/CPF/CNPJ]],relatorio_Ananindeua[[#This Row],[Coluna2]])</f>
        <v>54113454000106</v>
      </c>
      <c r="L6802" t="str">
        <f t="shared" ref="L6802:L6865" si="107">_xlfn.CONCAT(LEFT(A6802,3),REPT("*",6),RIGHT(A6802,2))</f>
        <v>541******06</v>
      </c>
    </row>
    <row r="6803" spans="1:12" x14ac:dyDescent="0.25">
      <c r="A6803" t="s">
        <v>12294</v>
      </c>
      <c r="B6803" t="s">
        <v>12295</v>
      </c>
      <c r="C6803" t="s">
        <v>32</v>
      </c>
      <c r="D6803" s="1">
        <v>45351.100972222222</v>
      </c>
      <c r="E6803" s="18" t="s">
        <v>13</v>
      </c>
      <c r="F6803" s="13" t="s">
        <v>16</v>
      </c>
      <c r="G6803" t="s">
        <v>14</v>
      </c>
      <c r="H6803">
        <v>0</v>
      </c>
      <c r="I6803" s="2"/>
      <c r="J6803" s="4">
        <v>0</v>
      </c>
      <c r="K6803" t="str">
        <f>IF((LEN(relatorio_Ananindeua[[#This Row],[CIF/CPF/CNPJ]])=14),relatorio_Ananindeua[[#This Row],[CIF/CPF/CNPJ]],relatorio_Ananindeua[[#This Row],[Coluna2]])</f>
        <v>54112108000103</v>
      </c>
      <c r="L6803" t="str">
        <f t="shared" si="107"/>
        <v>541******03</v>
      </c>
    </row>
    <row r="6804" spans="1:12" x14ac:dyDescent="0.25">
      <c r="A6804" t="s">
        <v>12258</v>
      </c>
      <c r="B6804" t="s">
        <v>12259</v>
      </c>
      <c r="C6804" t="s">
        <v>32</v>
      </c>
      <c r="D6804" s="1">
        <v>45351.100983796299</v>
      </c>
      <c r="E6804" s="18" t="s">
        <v>13</v>
      </c>
      <c r="F6804" s="13" t="s">
        <v>16</v>
      </c>
      <c r="G6804" t="s">
        <v>14</v>
      </c>
      <c r="H6804">
        <v>0</v>
      </c>
      <c r="I6804" s="2"/>
      <c r="J6804" s="4">
        <v>0</v>
      </c>
      <c r="K6804" t="str">
        <f>IF((LEN(relatorio_Ananindeua[[#This Row],[CIF/CPF/CNPJ]])=14),relatorio_Ananindeua[[#This Row],[CIF/CPF/CNPJ]],relatorio_Ananindeua[[#This Row],[Coluna2]])</f>
        <v>54100658000102</v>
      </c>
      <c r="L6804" t="str">
        <f t="shared" si="107"/>
        <v>541******02</v>
      </c>
    </row>
    <row r="6805" spans="1:12" x14ac:dyDescent="0.25">
      <c r="A6805" t="s">
        <v>12308</v>
      </c>
      <c r="B6805" t="s">
        <v>12309</v>
      </c>
      <c r="C6805" t="s">
        <v>34</v>
      </c>
      <c r="D6805" s="1">
        <v>45351.302349537036</v>
      </c>
      <c r="E6805" s="18" t="s">
        <v>13</v>
      </c>
      <c r="F6805" s="13" t="s">
        <v>16</v>
      </c>
      <c r="G6805" t="s">
        <v>14</v>
      </c>
      <c r="H6805">
        <v>0</v>
      </c>
      <c r="I6805" s="2"/>
      <c r="J6805" s="4">
        <v>0</v>
      </c>
      <c r="K6805" t="str">
        <f>IF((LEN(relatorio_Ananindeua[[#This Row],[CIF/CPF/CNPJ]])=14),relatorio_Ananindeua[[#This Row],[CIF/CPF/CNPJ]],relatorio_Ananindeua[[#This Row],[Coluna2]])</f>
        <v>54116531000173</v>
      </c>
      <c r="L6805" t="str">
        <f t="shared" si="107"/>
        <v>541******73</v>
      </c>
    </row>
    <row r="6806" spans="1:12" x14ac:dyDescent="0.25">
      <c r="A6806" t="s">
        <v>12304</v>
      </c>
      <c r="B6806" t="s">
        <v>12305</v>
      </c>
      <c r="C6806" t="s">
        <v>32</v>
      </c>
      <c r="D6806" s="1">
        <v>45351.302395833336</v>
      </c>
      <c r="E6806" s="18" t="s">
        <v>13</v>
      </c>
      <c r="F6806" s="13" t="s">
        <v>16</v>
      </c>
      <c r="G6806" t="s">
        <v>14</v>
      </c>
      <c r="H6806">
        <v>0</v>
      </c>
      <c r="I6806" s="2"/>
      <c r="J6806" s="4">
        <v>0</v>
      </c>
      <c r="K6806" t="str">
        <f>IF((LEN(relatorio_Ananindeua[[#This Row],[CIF/CPF/CNPJ]])=14),relatorio_Ananindeua[[#This Row],[CIF/CPF/CNPJ]],relatorio_Ananindeua[[#This Row],[Coluna2]])</f>
        <v>54116317000117</v>
      </c>
      <c r="L6806" t="str">
        <f t="shared" si="107"/>
        <v>541******17</v>
      </c>
    </row>
    <row r="6807" spans="1:12" x14ac:dyDescent="0.25">
      <c r="A6807" t="s">
        <v>12272</v>
      </c>
      <c r="B6807" t="s">
        <v>12273</v>
      </c>
      <c r="C6807" t="s">
        <v>32</v>
      </c>
      <c r="D6807" s="1">
        <v>45351.302430555559</v>
      </c>
      <c r="E6807" s="18" t="s">
        <v>13</v>
      </c>
      <c r="F6807" s="13" t="s">
        <v>16</v>
      </c>
      <c r="G6807" t="s">
        <v>14</v>
      </c>
      <c r="H6807">
        <v>0</v>
      </c>
      <c r="I6807" s="2"/>
      <c r="J6807" s="4">
        <v>0</v>
      </c>
      <c r="K6807" t="str">
        <f>IF((LEN(relatorio_Ananindeua[[#This Row],[CIF/CPF/CNPJ]])=14),relatorio_Ananindeua[[#This Row],[CIF/CPF/CNPJ]],relatorio_Ananindeua[[#This Row],[Coluna2]])</f>
        <v>54104474000102</v>
      </c>
      <c r="L6807" t="str">
        <f t="shared" si="107"/>
        <v>541******02</v>
      </c>
    </row>
    <row r="6808" spans="1:12" x14ac:dyDescent="0.25">
      <c r="A6808" t="s">
        <v>11922</v>
      </c>
      <c r="B6808" t="s">
        <v>11923</v>
      </c>
      <c r="C6808" t="s">
        <v>34</v>
      </c>
      <c r="D6808" s="1">
        <v>45351.302465277775</v>
      </c>
      <c r="E6808" s="18" t="s">
        <v>13</v>
      </c>
      <c r="F6808" s="13" t="s">
        <v>16</v>
      </c>
      <c r="G6808" t="s">
        <v>14</v>
      </c>
      <c r="H6808">
        <v>0</v>
      </c>
      <c r="I6808" s="2"/>
      <c r="J6808" s="4">
        <v>0</v>
      </c>
      <c r="K6808" t="str">
        <f>IF((LEN(relatorio_Ananindeua[[#This Row],[CIF/CPF/CNPJ]])=14),relatorio_Ananindeua[[#This Row],[CIF/CPF/CNPJ]],relatorio_Ananindeua[[#This Row],[Coluna2]])</f>
        <v>53973058000188</v>
      </c>
      <c r="L6808" t="str">
        <f t="shared" si="107"/>
        <v>539******88</v>
      </c>
    </row>
    <row r="6809" spans="1:12" x14ac:dyDescent="0.25">
      <c r="A6809" t="s">
        <v>5851</v>
      </c>
      <c r="B6809" t="s">
        <v>5852</v>
      </c>
      <c r="C6809" t="s">
        <v>34</v>
      </c>
      <c r="D6809" s="1">
        <v>45351.309374999997</v>
      </c>
      <c r="E6809" s="18" t="s">
        <v>13</v>
      </c>
      <c r="F6809" s="13" t="s">
        <v>16</v>
      </c>
      <c r="G6809" t="s">
        <v>14</v>
      </c>
      <c r="H6809">
        <v>0</v>
      </c>
      <c r="I6809" s="2"/>
      <c r="J6809" s="4">
        <v>0</v>
      </c>
      <c r="K6809" t="str">
        <f>IF((LEN(relatorio_Ananindeua[[#This Row],[CIF/CPF/CNPJ]])=14),relatorio_Ananindeua[[#This Row],[CIF/CPF/CNPJ]],relatorio_Ananindeua[[#This Row],[Coluna2]])</f>
        <v>43148751000162</v>
      </c>
      <c r="L6809" t="str">
        <f t="shared" si="107"/>
        <v>431******62</v>
      </c>
    </row>
    <row r="6810" spans="1:12" x14ac:dyDescent="0.25">
      <c r="A6810" t="s">
        <v>12308</v>
      </c>
      <c r="B6810" t="s">
        <v>12309</v>
      </c>
      <c r="C6810" t="s">
        <v>32</v>
      </c>
      <c r="D6810" s="1">
        <v>45351.323159722226</v>
      </c>
      <c r="E6810" s="18" t="s">
        <v>13</v>
      </c>
      <c r="F6810" s="13" t="s">
        <v>16</v>
      </c>
      <c r="G6810" t="s">
        <v>14</v>
      </c>
      <c r="H6810">
        <v>0</v>
      </c>
      <c r="I6810" s="2"/>
      <c r="J6810" s="4">
        <v>0</v>
      </c>
      <c r="K6810" t="str">
        <f>IF((LEN(relatorio_Ananindeua[[#This Row],[CIF/CPF/CNPJ]])=14),relatorio_Ananindeua[[#This Row],[CIF/CPF/CNPJ]],relatorio_Ananindeua[[#This Row],[Coluna2]])</f>
        <v>54116531000173</v>
      </c>
      <c r="L6810" t="str">
        <f t="shared" si="107"/>
        <v>541******73</v>
      </c>
    </row>
    <row r="6811" spans="1:12" x14ac:dyDescent="0.25">
      <c r="A6811" t="s">
        <v>1968</v>
      </c>
      <c r="B6811" t="s">
        <v>1969</v>
      </c>
      <c r="C6811" t="s">
        <v>34</v>
      </c>
      <c r="D6811" s="1">
        <v>45351.455150462964</v>
      </c>
      <c r="E6811" s="18" t="s">
        <v>13</v>
      </c>
      <c r="F6811" s="13" t="s">
        <v>16</v>
      </c>
      <c r="G6811" t="s">
        <v>13496</v>
      </c>
      <c r="H6811">
        <v>0</v>
      </c>
      <c r="I6811" s="2"/>
      <c r="J6811" s="4">
        <v>0</v>
      </c>
      <c r="K6811" t="str">
        <f>IF((LEN(relatorio_Ananindeua[[#This Row],[CIF/CPF/CNPJ]])=14),relatorio_Ananindeua[[#This Row],[CIF/CPF/CNPJ]],relatorio_Ananindeua[[#This Row],[Coluna2]])</f>
        <v>26206922000143</v>
      </c>
      <c r="L6811" t="str">
        <f t="shared" si="107"/>
        <v>262******43</v>
      </c>
    </row>
    <row r="6812" spans="1:12" x14ac:dyDescent="0.25">
      <c r="A6812" t="s">
        <v>6239</v>
      </c>
      <c r="B6812" t="s">
        <v>6240</v>
      </c>
      <c r="C6812" t="s">
        <v>34</v>
      </c>
      <c r="D6812" s="1">
        <v>45351.494664351849</v>
      </c>
      <c r="E6812" s="18" t="s">
        <v>11</v>
      </c>
      <c r="F6812" s="13" t="s">
        <v>16</v>
      </c>
      <c r="G6812" t="s">
        <v>14</v>
      </c>
      <c r="H6812">
        <v>0</v>
      </c>
      <c r="I6812" s="2"/>
      <c r="J6812" s="4">
        <v>0</v>
      </c>
      <c r="K6812" t="str">
        <f>IF((LEN(relatorio_Ananindeua[[#This Row],[CIF/CPF/CNPJ]])=14),relatorio_Ananindeua[[#This Row],[CIF/CPF/CNPJ]],relatorio_Ananindeua[[#This Row],[Coluna2]])</f>
        <v>44327222000199</v>
      </c>
      <c r="L6812" t="str">
        <f t="shared" si="107"/>
        <v>443******99</v>
      </c>
    </row>
    <row r="6813" spans="1:12" x14ac:dyDescent="0.25">
      <c r="A6813" t="s">
        <v>4161</v>
      </c>
      <c r="B6813" t="s">
        <v>4162</v>
      </c>
      <c r="C6813" t="s">
        <v>17</v>
      </c>
      <c r="D6813" s="1">
        <v>45351.626979166664</v>
      </c>
      <c r="E6813" s="18" t="s">
        <v>11</v>
      </c>
      <c r="F6813" s="13" t="s">
        <v>16</v>
      </c>
      <c r="G6813" t="s">
        <v>14</v>
      </c>
      <c r="H6813">
        <v>0</v>
      </c>
      <c r="I6813" s="2"/>
      <c r="J6813" s="4">
        <v>0</v>
      </c>
      <c r="K6813" t="str">
        <f>IF((LEN(relatorio_Ananindeua[[#This Row],[CIF/CPF/CNPJ]])=14),relatorio_Ananindeua[[#This Row],[CIF/CPF/CNPJ]],relatorio_Ananindeua[[#This Row],[Coluna2]])</f>
        <v>36400867000181</v>
      </c>
      <c r="L6813" t="str">
        <f t="shared" si="107"/>
        <v>364******81</v>
      </c>
    </row>
    <row r="6814" spans="1:12" x14ac:dyDescent="0.25">
      <c r="A6814" t="s">
        <v>9980</v>
      </c>
      <c r="B6814" t="s">
        <v>9981</v>
      </c>
      <c r="C6814" t="s">
        <v>21</v>
      </c>
      <c r="D6814" s="1">
        <v>45351.890370370369</v>
      </c>
      <c r="E6814" s="18" t="s">
        <v>13</v>
      </c>
      <c r="F6814" s="13" t="s">
        <v>19</v>
      </c>
      <c r="G6814" t="s">
        <v>13496</v>
      </c>
      <c r="H6814">
        <v>0</v>
      </c>
      <c r="I6814" s="2"/>
      <c r="J6814" s="4">
        <v>50</v>
      </c>
      <c r="K6814" t="str">
        <f>IF((LEN(relatorio_Ananindeua[[#This Row],[CIF/CPF/CNPJ]])=14),relatorio_Ananindeua[[#This Row],[CIF/CPF/CNPJ]],relatorio_Ananindeua[[#This Row],[Coluna2]])</f>
        <v>52797996000101</v>
      </c>
      <c r="L6814" t="str">
        <f t="shared" si="107"/>
        <v>527******01</v>
      </c>
    </row>
    <row r="6815" spans="1:12" x14ac:dyDescent="0.25">
      <c r="A6815" t="s">
        <v>9980</v>
      </c>
      <c r="B6815" t="s">
        <v>9981</v>
      </c>
      <c r="C6815" t="s">
        <v>21</v>
      </c>
      <c r="D6815" s="1">
        <v>45351.89261574074</v>
      </c>
      <c r="E6815" s="18" t="s">
        <v>13</v>
      </c>
      <c r="F6815" s="13" t="s">
        <v>19</v>
      </c>
      <c r="G6815" t="s">
        <v>13496</v>
      </c>
      <c r="H6815">
        <v>0</v>
      </c>
      <c r="I6815" s="2"/>
      <c r="J6815" s="4">
        <v>375</v>
      </c>
      <c r="K6815" t="str">
        <f>IF((LEN(relatorio_Ananindeua[[#This Row],[CIF/CPF/CNPJ]])=14),relatorio_Ananindeua[[#This Row],[CIF/CPF/CNPJ]],relatorio_Ananindeua[[#This Row],[Coluna2]])</f>
        <v>52797996000101</v>
      </c>
      <c r="L6815" t="str">
        <f t="shared" si="107"/>
        <v>527******01</v>
      </c>
    </row>
    <row r="6816" spans="1:12" x14ac:dyDescent="0.25">
      <c r="A6816" t="s">
        <v>9980</v>
      </c>
      <c r="B6816" t="s">
        <v>9981</v>
      </c>
      <c r="C6816" t="s">
        <v>21</v>
      </c>
      <c r="D6816" s="1">
        <v>45351.893726851849</v>
      </c>
      <c r="E6816" s="18" t="s">
        <v>13</v>
      </c>
      <c r="F6816" s="13" t="s">
        <v>19</v>
      </c>
      <c r="G6816" t="s">
        <v>13496</v>
      </c>
      <c r="H6816">
        <v>0</v>
      </c>
      <c r="I6816" s="2"/>
      <c r="J6816" s="4">
        <v>500</v>
      </c>
      <c r="K6816" t="str">
        <f>IF((LEN(relatorio_Ananindeua[[#This Row],[CIF/CPF/CNPJ]])=14),relatorio_Ananindeua[[#This Row],[CIF/CPF/CNPJ]],relatorio_Ananindeua[[#This Row],[Coluna2]])</f>
        <v>52797996000101</v>
      </c>
      <c r="L6816" t="str">
        <f t="shared" si="107"/>
        <v>527******01</v>
      </c>
    </row>
    <row r="6817" spans="1:12" x14ac:dyDescent="0.25">
      <c r="A6817" t="s">
        <v>9980</v>
      </c>
      <c r="B6817" t="s">
        <v>9981</v>
      </c>
      <c r="C6817" t="s">
        <v>21</v>
      </c>
      <c r="D6817" s="1">
        <v>45351.903182870374</v>
      </c>
      <c r="E6817" s="18" t="s">
        <v>13</v>
      </c>
      <c r="F6817" s="13" t="s">
        <v>19</v>
      </c>
      <c r="G6817" t="s">
        <v>13496</v>
      </c>
      <c r="H6817">
        <v>0</v>
      </c>
      <c r="I6817" s="2"/>
      <c r="J6817" s="4">
        <v>66.650000000000006</v>
      </c>
      <c r="K6817" t="str">
        <f>IF((LEN(relatorio_Ananindeua[[#This Row],[CIF/CPF/CNPJ]])=14),relatorio_Ananindeua[[#This Row],[CIF/CPF/CNPJ]],relatorio_Ananindeua[[#This Row],[Coluna2]])</f>
        <v>52797996000101</v>
      </c>
      <c r="L6817" t="str">
        <f t="shared" si="107"/>
        <v>527******01</v>
      </c>
    </row>
    <row r="6818" spans="1:12" x14ac:dyDescent="0.25">
      <c r="A6818" t="s">
        <v>45</v>
      </c>
      <c r="B6818" t="s">
        <v>46</v>
      </c>
      <c r="C6818" t="s">
        <v>20</v>
      </c>
      <c r="D6818" s="1">
        <v>45352</v>
      </c>
      <c r="E6818" s="18" t="s">
        <v>15</v>
      </c>
      <c r="F6818" s="13" t="s">
        <v>19</v>
      </c>
      <c r="G6818" t="s">
        <v>13496</v>
      </c>
      <c r="H6818">
        <v>0</v>
      </c>
      <c r="I6818" s="2"/>
      <c r="J6818" s="4">
        <v>529.22</v>
      </c>
      <c r="K6818" t="str">
        <f>IF((LEN(relatorio_Ananindeua[[#This Row],[CIF/CPF/CNPJ]])=14),relatorio_Ananindeua[[#This Row],[CIF/CPF/CNPJ]],relatorio_Ananindeua[[#This Row],[Coluna2]])</f>
        <v>03074354000179</v>
      </c>
      <c r="L6818" t="str">
        <f t="shared" si="107"/>
        <v>030******79</v>
      </c>
    </row>
    <row r="6819" spans="1:12" x14ac:dyDescent="0.25">
      <c r="A6819" t="s">
        <v>66</v>
      </c>
      <c r="B6819" t="s">
        <v>67</v>
      </c>
      <c r="C6819" t="s">
        <v>20</v>
      </c>
      <c r="D6819" s="1">
        <v>45352</v>
      </c>
      <c r="E6819" s="18" t="s">
        <v>15</v>
      </c>
      <c r="F6819" s="13" t="s">
        <v>19</v>
      </c>
      <c r="G6819" t="s">
        <v>13496</v>
      </c>
      <c r="H6819">
        <v>0</v>
      </c>
      <c r="I6819" s="2"/>
      <c r="J6819" s="4">
        <v>22.5</v>
      </c>
      <c r="K6819" t="str">
        <f>IF((LEN(relatorio_Ananindeua[[#This Row],[CIF/CPF/CNPJ]])=14),relatorio_Ananindeua[[#This Row],[CIF/CPF/CNPJ]],relatorio_Ananindeua[[#This Row],[Coluna2]])</f>
        <v>05099585000162</v>
      </c>
      <c r="L6819" t="str">
        <f t="shared" si="107"/>
        <v>050******62</v>
      </c>
    </row>
    <row r="6820" spans="1:12" x14ac:dyDescent="0.25">
      <c r="A6820" t="s">
        <v>79</v>
      </c>
      <c r="B6820" t="s">
        <v>80</v>
      </c>
      <c r="C6820" t="s">
        <v>20</v>
      </c>
      <c r="D6820" s="1">
        <v>45352</v>
      </c>
      <c r="E6820" s="18" t="s">
        <v>15</v>
      </c>
      <c r="F6820" s="13" t="s">
        <v>19</v>
      </c>
      <c r="G6820" t="s">
        <v>13496</v>
      </c>
      <c r="H6820">
        <v>0</v>
      </c>
      <c r="I6820" s="2"/>
      <c r="J6820" s="4">
        <v>390.6</v>
      </c>
      <c r="K6820" t="str">
        <f>IF((LEN(relatorio_Ananindeua[[#This Row],[CIF/CPF/CNPJ]])=14),relatorio_Ananindeua[[#This Row],[CIF/CPF/CNPJ]],relatorio_Ananindeua[[#This Row],[Coluna2]])</f>
        <v>07443925000156</v>
      </c>
      <c r="L6820" t="str">
        <f t="shared" si="107"/>
        <v>074******56</v>
      </c>
    </row>
    <row r="6821" spans="1:12" x14ac:dyDescent="0.25">
      <c r="A6821" t="s">
        <v>6904</v>
      </c>
      <c r="B6821" t="s">
        <v>6905</v>
      </c>
      <c r="C6821" t="s">
        <v>20</v>
      </c>
      <c r="D6821" s="1">
        <v>45352</v>
      </c>
      <c r="E6821" s="18" t="s">
        <v>15</v>
      </c>
      <c r="F6821" s="13" t="s">
        <v>19</v>
      </c>
      <c r="G6821" t="s">
        <v>13496</v>
      </c>
      <c r="H6821">
        <v>0</v>
      </c>
      <c r="I6821" s="2"/>
      <c r="J6821" s="4">
        <v>150.75</v>
      </c>
      <c r="K6821" t="str">
        <f>IF((LEN(relatorio_Ananindeua[[#This Row],[CIF/CPF/CNPJ]])=14),relatorio_Ananindeua[[#This Row],[CIF/CPF/CNPJ]],relatorio_Ananindeua[[#This Row],[Coluna2]])</f>
        <v>46201083002393</v>
      </c>
      <c r="L6821" t="str">
        <f t="shared" si="107"/>
        <v>462******93</v>
      </c>
    </row>
    <row r="6822" spans="1:12" x14ac:dyDescent="0.25">
      <c r="A6822" t="s">
        <v>13467</v>
      </c>
      <c r="B6822" t="s">
        <v>13466</v>
      </c>
      <c r="C6822" t="s">
        <v>21</v>
      </c>
      <c r="D6822" s="1">
        <v>45352</v>
      </c>
      <c r="E6822" s="18" t="s">
        <v>15</v>
      </c>
      <c r="F6822" s="13" t="s">
        <v>19</v>
      </c>
      <c r="G6822" t="s">
        <v>13496</v>
      </c>
      <c r="H6822">
        <v>0</v>
      </c>
      <c r="I6822" s="2"/>
      <c r="J6822" s="4">
        <v>860.71</v>
      </c>
      <c r="K6822" t="str">
        <f>IF((LEN(relatorio_Ananindeua[[#This Row],[CIF/CPF/CNPJ]])=14),relatorio_Ananindeua[[#This Row],[CIF/CPF/CNPJ]],relatorio_Ananindeua[[#This Row],[Coluna2]])</f>
        <v>60975737005978</v>
      </c>
      <c r="L6822" t="str">
        <f t="shared" si="107"/>
        <v>609******78</v>
      </c>
    </row>
    <row r="6823" spans="1:12" x14ac:dyDescent="0.25">
      <c r="A6823" t="s">
        <v>13477</v>
      </c>
      <c r="B6823" t="s">
        <v>13478</v>
      </c>
      <c r="C6823" t="s">
        <v>20</v>
      </c>
      <c r="D6823" s="1">
        <v>45352</v>
      </c>
      <c r="E6823" s="18" t="s">
        <v>15</v>
      </c>
      <c r="F6823" s="13" t="s">
        <v>19</v>
      </c>
      <c r="G6823" t="s">
        <v>13496</v>
      </c>
      <c r="H6823">
        <v>0</v>
      </c>
      <c r="I6823" s="2"/>
      <c r="J6823" s="4">
        <v>12</v>
      </c>
      <c r="K6823" t="str">
        <f>IF((LEN(relatorio_Ananindeua[[#This Row],[CIF/CPF/CNPJ]])=14),relatorio_Ananindeua[[#This Row],[CIF/CPF/CNPJ]],relatorio_Ananindeua[[#This Row],[Coluna2]])</f>
        <v>83332908000120</v>
      </c>
      <c r="L6823" t="str">
        <f t="shared" si="107"/>
        <v>833******20</v>
      </c>
    </row>
    <row r="6824" spans="1:12" x14ac:dyDescent="0.25">
      <c r="A6824" t="s">
        <v>13490</v>
      </c>
      <c r="B6824" t="s">
        <v>13491</v>
      </c>
      <c r="C6824" t="s">
        <v>20</v>
      </c>
      <c r="D6824" s="1">
        <v>45352</v>
      </c>
      <c r="E6824" s="18" t="s">
        <v>15</v>
      </c>
      <c r="F6824" s="13" t="s">
        <v>19</v>
      </c>
      <c r="G6824" t="s">
        <v>13496</v>
      </c>
      <c r="H6824">
        <v>0</v>
      </c>
      <c r="I6824" s="2"/>
      <c r="J6824" s="4">
        <v>66.989999999999995</v>
      </c>
      <c r="K6824" t="str">
        <f>IF((LEN(relatorio_Ananindeua[[#This Row],[CIF/CPF/CNPJ]])=14),relatorio_Ananindeua[[#This Row],[CIF/CPF/CNPJ]],relatorio_Ananindeua[[#This Row],[Coluna2]])</f>
        <v>90912429000300</v>
      </c>
      <c r="L6824" t="str">
        <f t="shared" si="107"/>
        <v>909******00</v>
      </c>
    </row>
    <row r="6825" spans="1:12" x14ac:dyDescent="0.25">
      <c r="A6825" t="s">
        <v>12356</v>
      </c>
      <c r="B6825" t="s">
        <v>12357</v>
      </c>
      <c r="C6825" t="s">
        <v>32</v>
      </c>
      <c r="D6825" s="1">
        <v>45352.024537037039</v>
      </c>
      <c r="E6825" s="18" t="s">
        <v>13</v>
      </c>
      <c r="F6825" s="13" t="s">
        <v>16</v>
      </c>
      <c r="G6825" t="s">
        <v>14</v>
      </c>
      <c r="H6825">
        <v>0</v>
      </c>
      <c r="I6825" s="2"/>
      <c r="J6825" s="4">
        <v>0</v>
      </c>
      <c r="K6825" t="str">
        <f>IF((LEN(relatorio_Ananindeua[[#This Row],[CIF/CPF/CNPJ]])=14),relatorio_Ananindeua[[#This Row],[CIF/CPF/CNPJ]],relatorio_Ananindeua[[#This Row],[Coluna2]])</f>
        <v>54136115000137</v>
      </c>
      <c r="L6825" t="str">
        <f t="shared" si="107"/>
        <v>541******37</v>
      </c>
    </row>
    <row r="6826" spans="1:12" x14ac:dyDescent="0.25">
      <c r="A6826" t="s">
        <v>12348</v>
      </c>
      <c r="B6826" t="s">
        <v>12349</v>
      </c>
      <c r="C6826" t="s">
        <v>32</v>
      </c>
      <c r="D6826" s="1">
        <v>45352.024548611109</v>
      </c>
      <c r="E6826" s="18" t="s">
        <v>13</v>
      </c>
      <c r="F6826" s="13" t="s">
        <v>16</v>
      </c>
      <c r="G6826" t="s">
        <v>14</v>
      </c>
      <c r="H6826">
        <v>0</v>
      </c>
      <c r="I6826" s="2"/>
      <c r="J6826" s="4">
        <v>0</v>
      </c>
      <c r="K6826" t="str">
        <f>IF((LEN(relatorio_Ananindeua[[#This Row],[CIF/CPF/CNPJ]])=14),relatorio_Ananindeua[[#This Row],[CIF/CPF/CNPJ]],relatorio_Ananindeua[[#This Row],[Coluna2]])</f>
        <v>54133275000122</v>
      </c>
      <c r="L6826" t="str">
        <f t="shared" si="107"/>
        <v>541******22</v>
      </c>
    </row>
    <row r="6827" spans="1:12" x14ac:dyDescent="0.25">
      <c r="A6827" t="s">
        <v>12340</v>
      </c>
      <c r="B6827" t="s">
        <v>12341</v>
      </c>
      <c r="C6827" t="s">
        <v>32</v>
      </c>
      <c r="D6827" s="1">
        <v>45352.024560185186</v>
      </c>
      <c r="E6827" s="18" t="s">
        <v>13</v>
      </c>
      <c r="F6827" s="13" t="s">
        <v>16</v>
      </c>
      <c r="G6827" t="s">
        <v>14</v>
      </c>
      <c r="H6827">
        <v>0</v>
      </c>
      <c r="I6827" s="2"/>
      <c r="J6827" s="4">
        <v>0</v>
      </c>
      <c r="K6827" t="str">
        <f>IF((LEN(relatorio_Ananindeua[[#This Row],[CIF/CPF/CNPJ]])=14),relatorio_Ananindeua[[#This Row],[CIF/CPF/CNPJ]],relatorio_Ananindeua[[#This Row],[Coluna2]])</f>
        <v>54131095000101</v>
      </c>
      <c r="L6827" t="str">
        <f t="shared" si="107"/>
        <v>541******01</v>
      </c>
    </row>
    <row r="6828" spans="1:12" x14ac:dyDescent="0.25">
      <c r="A6828" t="s">
        <v>8025</v>
      </c>
      <c r="B6828" t="s">
        <v>8026</v>
      </c>
      <c r="C6828" t="s">
        <v>34</v>
      </c>
      <c r="D6828" s="1">
        <v>45352.024618055555</v>
      </c>
      <c r="E6828" s="18" t="s">
        <v>13</v>
      </c>
      <c r="F6828" s="13" t="s">
        <v>16</v>
      </c>
      <c r="G6828" t="s">
        <v>14</v>
      </c>
      <c r="H6828">
        <v>0</v>
      </c>
      <c r="I6828" s="2"/>
      <c r="J6828" s="4">
        <v>0</v>
      </c>
      <c r="K6828" t="str">
        <f>IF((LEN(relatorio_Ananindeua[[#This Row],[CIF/CPF/CNPJ]])=14),relatorio_Ananindeua[[#This Row],[CIF/CPF/CNPJ]],relatorio_Ananindeua[[#This Row],[Coluna2]])</f>
        <v>48921287000119</v>
      </c>
      <c r="L6828" t="str">
        <f t="shared" si="107"/>
        <v>489******19</v>
      </c>
    </row>
    <row r="6829" spans="1:12" x14ac:dyDescent="0.25">
      <c r="A6829" t="s">
        <v>12320</v>
      </c>
      <c r="B6829" t="s">
        <v>12321</v>
      </c>
      <c r="C6829" t="s">
        <v>32</v>
      </c>
      <c r="D6829" s="1">
        <v>45352.0315162037</v>
      </c>
      <c r="E6829" s="18" t="s">
        <v>13</v>
      </c>
      <c r="F6829" s="13" t="s">
        <v>16</v>
      </c>
      <c r="G6829" t="s">
        <v>14</v>
      </c>
      <c r="H6829">
        <v>0</v>
      </c>
      <c r="I6829" s="2"/>
      <c r="J6829" s="4">
        <v>0</v>
      </c>
      <c r="K6829" t="str">
        <f>IF((LEN(relatorio_Ananindeua[[#This Row],[CIF/CPF/CNPJ]])=14),relatorio_Ananindeua[[#This Row],[CIF/CPF/CNPJ]],relatorio_Ananindeua[[#This Row],[Coluna2]])</f>
        <v>54123749000155</v>
      </c>
      <c r="L6829" t="str">
        <f t="shared" si="107"/>
        <v>541******55</v>
      </c>
    </row>
    <row r="6830" spans="1:12" x14ac:dyDescent="0.25">
      <c r="A6830" t="s">
        <v>12318</v>
      </c>
      <c r="B6830" t="s">
        <v>12319</v>
      </c>
      <c r="C6830" t="s">
        <v>32</v>
      </c>
      <c r="D6830" s="1">
        <v>45352.031527777777</v>
      </c>
      <c r="E6830" s="18" t="s">
        <v>13</v>
      </c>
      <c r="F6830" s="13" t="s">
        <v>16</v>
      </c>
      <c r="G6830" t="s">
        <v>14</v>
      </c>
      <c r="H6830">
        <v>0</v>
      </c>
      <c r="I6830" s="2"/>
      <c r="J6830" s="4">
        <v>0</v>
      </c>
      <c r="K6830" t="str">
        <f>IF((LEN(relatorio_Ananindeua[[#This Row],[CIF/CPF/CNPJ]])=14),relatorio_Ananindeua[[#This Row],[CIF/CPF/CNPJ]],relatorio_Ananindeua[[#This Row],[Coluna2]])</f>
        <v>54123558000193</v>
      </c>
      <c r="L6830" t="str">
        <f t="shared" si="107"/>
        <v>541******93</v>
      </c>
    </row>
    <row r="6831" spans="1:12" x14ac:dyDescent="0.25">
      <c r="A6831" t="s">
        <v>12322</v>
      </c>
      <c r="B6831" t="s">
        <v>12323</v>
      </c>
      <c r="C6831" t="s">
        <v>32</v>
      </c>
      <c r="D6831" s="1">
        <v>45352.031527777777</v>
      </c>
      <c r="E6831" s="18" t="s">
        <v>13</v>
      </c>
      <c r="F6831" s="13" t="s">
        <v>16</v>
      </c>
      <c r="G6831" t="s">
        <v>14</v>
      </c>
      <c r="H6831">
        <v>0</v>
      </c>
      <c r="I6831" s="2"/>
      <c r="J6831" s="4">
        <v>0</v>
      </c>
      <c r="K6831" t="str">
        <f>IF((LEN(relatorio_Ananindeua[[#This Row],[CIF/CPF/CNPJ]])=14),relatorio_Ananindeua[[#This Row],[CIF/CPF/CNPJ]],relatorio_Ananindeua[[#This Row],[Coluna2]])</f>
        <v>54123821000144</v>
      </c>
      <c r="L6831" t="str">
        <f t="shared" si="107"/>
        <v>541******44</v>
      </c>
    </row>
    <row r="6832" spans="1:12" x14ac:dyDescent="0.25">
      <c r="A6832" t="s">
        <v>12330</v>
      </c>
      <c r="B6832" t="s">
        <v>12331</v>
      </c>
      <c r="C6832" t="s">
        <v>32</v>
      </c>
      <c r="D6832" s="1">
        <v>45352.038472222222</v>
      </c>
      <c r="E6832" s="18" t="s">
        <v>13</v>
      </c>
      <c r="F6832" s="13" t="s">
        <v>16</v>
      </c>
      <c r="G6832" t="s">
        <v>14</v>
      </c>
      <c r="H6832">
        <v>0</v>
      </c>
      <c r="I6832" s="2"/>
      <c r="J6832" s="4">
        <v>0</v>
      </c>
      <c r="K6832" t="str">
        <f>IF((LEN(relatorio_Ananindeua[[#This Row],[CIF/CPF/CNPJ]])=14),relatorio_Ananindeua[[#This Row],[CIF/CPF/CNPJ]],relatorio_Ananindeua[[#This Row],[Coluna2]])</f>
        <v>54128190000156</v>
      </c>
      <c r="L6832" t="str">
        <f t="shared" si="107"/>
        <v>541******56</v>
      </c>
    </row>
    <row r="6833" spans="1:12" x14ac:dyDescent="0.25">
      <c r="A6833" t="s">
        <v>12332</v>
      </c>
      <c r="B6833" t="s">
        <v>12333</v>
      </c>
      <c r="C6833" t="s">
        <v>32</v>
      </c>
      <c r="D6833" s="1">
        <v>45352.038472222222</v>
      </c>
      <c r="E6833" s="18" t="s">
        <v>13</v>
      </c>
      <c r="F6833" s="13" t="s">
        <v>16</v>
      </c>
      <c r="G6833" t="s">
        <v>14</v>
      </c>
      <c r="H6833">
        <v>0</v>
      </c>
      <c r="I6833" s="2"/>
      <c r="J6833" s="4">
        <v>0</v>
      </c>
      <c r="K6833" t="str">
        <f>IF((LEN(relatorio_Ananindeua[[#This Row],[CIF/CPF/CNPJ]])=14),relatorio_Ananindeua[[#This Row],[CIF/CPF/CNPJ]],relatorio_Ananindeua[[#This Row],[Coluna2]])</f>
        <v>54129265000113</v>
      </c>
      <c r="L6833" t="str">
        <f t="shared" si="107"/>
        <v>541******13</v>
      </c>
    </row>
    <row r="6834" spans="1:12" x14ac:dyDescent="0.25">
      <c r="A6834" t="s">
        <v>12326</v>
      </c>
      <c r="B6834" t="s">
        <v>12327</v>
      </c>
      <c r="C6834" t="s">
        <v>32</v>
      </c>
      <c r="D6834" s="1">
        <v>45352.038495370369</v>
      </c>
      <c r="E6834" s="18" t="s">
        <v>13</v>
      </c>
      <c r="F6834" s="13" t="s">
        <v>16</v>
      </c>
      <c r="G6834" t="s">
        <v>14</v>
      </c>
      <c r="H6834">
        <v>0</v>
      </c>
      <c r="I6834" s="2"/>
      <c r="J6834" s="4">
        <v>0</v>
      </c>
      <c r="K6834" t="str">
        <f>IF((LEN(relatorio_Ananindeua[[#This Row],[CIF/CPF/CNPJ]])=14),relatorio_Ananindeua[[#This Row],[CIF/CPF/CNPJ]],relatorio_Ananindeua[[#This Row],[Coluna2]])</f>
        <v>54126428000104</v>
      </c>
      <c r="L6834" t="str">
        <f t="shared" si="107"/>
        <v>541******04</v>
      </c>
    </row>
    <row r="6835" spans="1:12" x14ac:dyDescent="0.25">
      <c r="A6835" t="s">
        <v>12324</v>
      </c>
      <c r="B6835" t="s">
        <v>12325</v>
      </c>
      <c r="C6835" t="s">
        <v>32</v>
      </c>
      <c r="D6835" s="1">
        <v>45352.038506944446</v>
      </c>
      <c r="E6835" s="18" t="s">
        <v>13</v>
      </c>
      <c r="F6835" s="13" t="s">
        <v>16</v>
      </c>
      <c r="G6835" t="s">
        <v>14</v>
      </c>
      <c r="H6835">
        <v>0</v>
      </c>
      <c r="I6835" s="2"/>
      <c r="J6835" s="4">
        <v>0</v>
      </c>
      <c r="K6835" t="str">
        <f>IF((LEN(relatorio_Ananindeua[[#This Row],[CIF/CPF/CNPJ]])=14),relatorio_Ananindeua[[#This Row],[CIF/CPF/CNPJ]],relatorio_Ananindeua[[#This Row],[Coluna2]])</f>
        <v>54125576000104</v>
      </c>
      <c r="L6835" t="str">
        <f t="shared" si="107"/>
        <v>541******04</v>
      </c>
    </row>
    <row r="6836" spans="1:12" x14ac:dyDescent="0.25">
      <c r="A6836" t="s">
        <v>5022</v>
      </c>
      <c r="B6836" t="s">
        <v>5023</v>
      </c>
      <c r="C6836" t="s">
        <v>34</v>
      </c>
      <c r="D6836" s="1">
        <v>45352.038541666669</v>
      </c>
      <c r="E6836" s="18" t="s">
        <v>13</v>
      </c>
      <c r="F6836" s="13" t="s">
        <v>16</v>
      </c>
      <c r="G6836" t="s">
        <v>14</v>
      </c>
      <c r="H6836">
        <v>0</v>
      </c>
      <c r="I6836" s="2"/>
      <c r="J6836" s="4">
        <v>0</v>
      </c>
      <c r="K6836" t="str">
        <f>IF((LEN(relatorio_Ananindeua[[#This Row],[CIF/CPF/CNPJ]])=14),relatorio_Ananindeua[[#This Row],[CIF/CPF/CNPJ]],relatorio_Ananindeua[[#This Row],[Coluna2]])</f>
        <v>40375714000107</v>
      </c>
      <c r="L6836" t="str">
        <f t="shared" si="107"/>
        <v>403******07</v>
      </c>
    </row>
    <row r="6837" spans="1:12" x14ac:dyDescent="0.25">
      <c r="A6837" t="s">
        <v>12346</v>
      </c>
      <c r="B6837" t="s">
        <v>12347</v>
      </c>
      <c r="C6837" t="s">
        <v>32</v>
      </c>
      <c r="D6837" s="1">
        <v>45352.052314814813</v>
      </c>
      <c r="E6837" s="18" t="s">
        <v>13</v>
      </c>
      <c r="F6837" s="13" t="s">
        <v>16</v>
      </c>
      <c r="G6837" t="s">
        <v>14</v>
      </c>
      <c r="H6837">
        <v>0</v>
      </c>
      <c r="I6837" s="2"/>
      <c r="J6837" s="4">
        <v>0</v>
      </c>
      <c r="K6837" t="str">
        <f>IF((LEN(relatorio_Ananindeua[[#This Row],[CIF/CPF/CNPJ]])=14),relatorio_Ananindeua[[#This Row],[CIF/CPF/CNPJ]],relatorio_Ananindeua[[#This Row],[Coluna2]])</f>
        <v>54132933000161</v>
      </c>
      <c r="L6837" t="str">
        <f t="shared" si="107"/>
        <v>541******61</v>
      </c>
    </row>
    <row r="6838" spans="1:12" x14ac:dyDescent="0.25">
      <c r="A6838" t="s">
        <v>12316</v>
      </c>
      <c r="B6838" t="s">
        <v>12317</v>
      </c>
      <c r="C6838" t="s">
        <v>32</v>
      </c>
      <c r="D6838" s="1">
        <v>45352.05232638889</v>
      </c>
      <c r="E6838" s="18" t="s">
        <v>13</v>
      </c>
      <c r="F6838" s="13" t="s">
        <v>16</v>
      </c>
      <c r="G6838" t="s">
        <v>14</v>
      </c>
      <c r="H6838">
        <v>0</v>
      </c>
      <c r="I6838" s="2"/>
      <c r="J6838" s="4">
        <v>0</v>
      </c>
      <c r="K6838" t="str">
        <f>IF((LEN(relatorio_Ananindeua[[#This Row],[CIF/CPF/CNPJ]])=14),relatorio_Ananindeua[[#This Row],[CIF/CPF/CNPJ]],relatorio_Ananindeua[[#This Row],[Coluna2]])</f>
        <v>54123253000181</v>
      </c>
      <c r="L6838" t="str">
        <f t="shared" si="107"/>
        <v>541******81</v>
      </c>
    </row>
    <row r="6839" spans="1:12" x14ac:dyDescent="0.25">
      <c r="A6839" t="s">
        <v>9705</v>
      </c>
      <c r="B6839" t="s">
        <v>9706</v>
      </c>
      <c r="C6839" t="s">
        <v>34</v>
      </c>
      <c r="D6839" s="1">
        <v>45352.059317129628</v>
      </c>
      <c r="E6839" s="18" t="s">
        <v>13</v>
      </c>
      <c r="F6839" s="13" t="s">
        <v>16</v>
      </c>
      <c r="G6839" t="s">
        <v>14</v>
      </c>
      <c r="H6839">
        <v>0</v>
      </c>
      <c r="I6839" s="2"/>
      <c r="J6839" s="4">
        <v>0</v>
      </c>
      <c r="K6839" t="str">
        <f>IF((LEN(relatorio_Ananindeua[[#This Row],[CIF/CPF/CNPJ]])=14),relatorio_Ananindeua[[#This Row],[CIF/CPF/CNPJ]],relatorio_Ananindeua[[#This Row],[Coluna2]])</f>
        <v>52056049000160</v>
      </c>
      <c r="L6839" t="str">
        <f t="shared" si="107"/>
        <v>520******60</v>
      </c>
    </row>
    <row r="6840" spans="1:12" x14ac:dyDescent="0.25">
      <c r="A6840" t="s">
        <v>12352</v>
      </c>
      <c r="B6840" t="s">
        <v>12353</v>
      </c>
      <c r="C6840" t="s">
        <v>32</v>
      </c>
      <c r="D6840" s="1">
        <v>45352.073148148149</v>
      </c>
      <c r="E6840" s="18" t="s">
        <v>13</v>
      </c>
      <c r="F6840" s="13" t="s">
        <v>16</v>
      </c>
      <c r="G6840" t="s">
        <v>14</v>
      </c>
      <c r="H6840">
        <v>0</v>
      </c>
      <c r="I6840" s="2"/>
      <c r="J6840" s="4">
        <v>0</v>
      </c>
      <c r="K6840" t="str">
        <f>IF((LEN(relatorio_Ananindeua[[#This Row],[CIF/CPF/CNPJ]])=14),relatorio_Ananindeua[[#This Row],[CIF/CPF/CNPJ]],relatorio_Ananindeua[[#This Row],[Coluna2]])</f>
        <v>54134597000196</v>
      </c>
      <c r="L6840" t="str">
        <f t="shared" si="107"/>
        <v>541******96</v>
      </c>
    </row>
    <row r="6841" spans="1:12" x14ac:dyDescent="0.25">
      <c r="A6841" t="s">
        <v>12334</v>
      </c>
      <c r="B6841" t="s">
        <v>12335</v>
      </c>
      <c r="C6841" t="s">
        <v>32</v>
      </c>
      <c r="D6841" s="1">
        <v>45352.073159722226</v>
      </c>
      <c r="E6841" s="18" t="s">
        <v>13</v>
      </c>
      <c r="F6841" s="13" t="s">
        <v>16</v>
      </c>
      <c r="G6841" t="s">
        <v>14</v>
      </c>
      <c r="H6841">
        <v>0</v>
      </c>
      <c r="I6841" s="2"/>
      <c r="J6841" s="4">
        <v>0</v>
      </c>
      <c r="K6841" t="str">
        <f>IF((LEN(relatorio_Ananindeua[[#This Row],[CIF/CPF/CNPJ]])=14),relatorio_Ananindeua[[#This Row],[CIF/CPF/CNPJ]],relatorio_Ananindeua[[#This Row],[Coluna2]])</f>
        <v>54129532000152</v>
      </c>
      <c r="L6841" t="str">
        <f t="shared" si="107"/>
        <v>541******52</v>
      </c>
    </row>
    <row r="6842" spans="1:12" x14ac:dyDescent="0.25">
      <c r="A6842" t="s">
        <v>1996</v>
      </c>
      <c r="B6842" t="s">
        <v>1997</v>
      </c>
      <c r="C6842" t="s">
        <v>34</v>
      </c>
      <c r="D6842" s="1">
        <v>45352.073194444441</v>
      </c>
      <c r="E6842" s="18" t="s">
        <v>13</v>
      </c>
      <c r="F6842" s="13" t="s">
        <v>16</v>
      </c>
      <c r="G6842" t="s">
        <v>14</v>
      </c>
      <c r="H6842">
        <v>0</v>
      </c>
      <c r="I6842" s="2"/>
      <c r="J6842" s="4">
        <v>0</v>
      </c>
      <c r="K6842" t="str">
        <f>IF((LEN(relatorio_Ananindeua[[#This Row],[CIF/CPF/CNPJ]])=14),relatorio_Ananindeua[[#This Row],[CIF/CPF/CNPJ]],relatorio_Ananindeua[[#This Row],[Coluna2]])</f>
        <v>26315922000181</v>
      </c>
      <c r="L6842" t="str">
        <f t="shared" si="107"/>
        <v>263******81</v>
      </c>
    </row>
    <row r="6843" spans="1:12" x14ac:dyDescent="0.25">
      <c r="A6843" t="s">
        <v>12360</v>
      </c>
      <c r="B6843" t="s">
        <v>12361</v>
      </c>
      <c r="C6843" t="s">
        <v>32</v>
      </c>
      <c r="D6843" s="1">
        <v>45352.080092592594</v>
      </c>
      <c r="E6843" s="18" t="s">
        <v>13</v>
      </c>
      <c r="F6843" s="13" t="s">
        <v>16</v>
      </c>
      <c r="G6843" t="s">
        <v>14</v>
      </c>
      <c r="H6843">
        <v>0</v>
      </c>
      <c r="I6843" s="2"/>
      <c r="J6843" s="4">
        <v>0</v>
      </c>
      <c r="K6843" t="str">
        <f>IF((LEN(relatorio_Ananindeua[[#This Row],[CIF/CPF/CNPJ]])=14),relatorio_Ananindeua[[#This Row],[CIF/CPF/CNPJ]],relatorio_Ananindeua[[#This Row],[Coluna2]])</f>
        <v>54136733000187</v>
      </c>
      <c r="L6843" t="str">
        <f t="shared" si="107"/>
        <v>541******87</v>
      </c>
    </row>
    <row r="6844" spans="1:12" x14ac:dyDescent="0.25">
      <c r="A6844" t="s">
        <v>12312</v>
      </c>
      <c r="B6844" t="s">
        <v>12313</v>
      </c>
      <c r="C6844" t="s">
        <v>32</v>
      </c>
      <c r="D6844" s="1">
        <v>45352.087037037039</v>
      </c>
      <c r="E6844" s="18" t="s">
        <v>13</v>
      </c>
      <c r="F6844" s="13" t="s">
        <v>16</v>
      </c>
      <c r="G6844" t="s">
        <v>14</v>
      </c>
      <c r="H6844">
        <v>0</v>
      </c>
      <c r="I6844" s="2"/>
      <c r="J6844" s="4">
        <v>0</v>
      </c>
      <c r="K6844" t="str">
        <f>IF((LEN(relatorio_Ananindeua[[#This Row],[CIF/CPF/CNPJ]])=14),relatorio_Ananindeua[[#This Row],[CIF/CPF/CNPJ]],relatorio_Ananindeua[[#This Row],[Coluna2]])</f>
        <v>54119965000127</v>
      </c>
      <c r="L6844" t="str">
        <f t="shared" si="107"/>
        <v>541******27</v>
      </c>
    </row>
    <row r="6845" spans="1:12" x14ac:dyDescent="0.25">
      <c r="A6845" t="s">
        <v>12358</v>
      </c>
      <c r="B6845" t="s">
        <v>12359</v>
      </c>
      <c r="C6845" t="s">
        <v>32</v>
      </c>
      <c r="D6845" s="1">
        <v>45352.087037037039</v>
      </c>
      <c r="E6845" s="18" t="s">
        <v>13</v>
      </c>
      <c r="F6845" s="13" t="s">
        <v>16</v>
      </c>
      <c r="G6845" t="s">
        <v>14</v>
      </c>
      <c r="H6845">
        <v>0</v>
      </c>
      <c r="I6845" s="2"/>
      <c r="J6845" s="4">
        <v>0</v>
      </c>
      <c r="K6845" t="str">
        <f>IF((LEN(relatorio_Ananindeua[[#This Row],[CIF/CPF/CNPJ]])=14),relatorio_Ananindeua[[#This Row],[CIF/CPF/CNPJ]],relatorio_Ananindeua[[#This Row],[Coluna2]])</f>
        <v>54136271000106</v>
      </c>
      <c r="L6845" t="str">
        <f t="shared" si="107"/>
        <v>541******06</v>
      </c>
    </row>
    <row r="6846" spans="1:12" x14ac:dyDescent="0.25">
      <c r="A6846" t="s">
        <v>10026</v>
      </c>
      <c r="B6846" t="s">
        <v>10027</v>
      </c>
      <c r="C6846" t="s">
        <v>34</v>
      </c>
      <c r="D6846" s="1">
        <v>45352.087083333332</v>
      </c>
      <c r="E6846" s="18" t="s">
        <v>13</v>
      </c>
      <c r="F6846" s="13" t="s">
        <v>16</v>
      </c>
      <c r="G6846" t="s">
        <v>14</v>
      </c>
      <c r="H6846">
        <v>0</v>
      </c>
      <c r="I6846" s="2"/>
      <c r="J6846" s="4">
        <v>0</v>
      </c>
      <c r="K6846" t="str">
        <f>IF((LEN(relatorio_Ananindeua[[#This Row],[CIF/CPF/CNPJ]])=14),relatorio_Ananindeua[[#This Row],[CIF/CPF/CNPJ]],relatorio_Ananindeua[[#This Row],[Coluna2]])</f>
        <v>52919098000189</v>
      </c>
      <c r="L6846" t="str">
        <f t="shared" si="107"/>
        <v>529******89</v>
      </c>
    </row>
    <row r="6847" spans="1:12" x14ac:dyDescent="0.25">
      <c r="A6847" t="s">
        <v>1909</v>
      </c>
      <c r="B6847" t="s">
        <v>1910</v>
      </c>
      <c r="C6847" t="s">
        <v>34</v>
      </c>
      <c r="D6847" s="1">
        <v>45352.087245370371</v>
      </c>
      <c r="E6847" s="18" t="s">
        <v>13</v>
      </c>
      <c r="F6847" s="13" t="s">
        <v>16</v>
      </c>
      <c r="G6847" t="s">
        <v>14</v>
      </c>
      <c r="H6847">
        <v>0</v>
      </c>
      <c r="I6847" s="2"/>
      <c r="J6847" s="4">
        <v>0</v>
      </c>
      <c r="K6847" t="str">
        <f>IF((LEN(relatorio_Ananindeua[[#This Row],[CIF/CPF/CNPJ]])=14),relatorio_Ananindeua[[#This Row],[CIF/CPF/CNPJ]],relatorio_Ananindeua[[#This Row],[Coluna2]])</f>
        <v>25168187000168</v>
      </c>
      <c r="L6847" t="str">
        <f t="shared" si="107"/>
        <v>251******68</v>
      </c>
    </row>
    <row r="6848" spans="1:12" x14ac:dyDescent="0.25">
      <c r="A6848" t="s">
        <v>5851</v>
      </c>
      <c r="B6848" t="s">
        <v>5852</v>
      </c>
      <c r="C6848" t="s">
        <v>34</v>
      </c>
      <c r="D6848" s="1">
        <v>45352.093993055554</v>
      </c>
      <c r="E6848" s="18" t="s">
        <v>13</v>
      </c>
      <c r="F6848" s="13" t="s">
        <v>16</v>
      </c>
      <c r="G6848" t="s">
        <v>14</v>
      </c>
      <c r="H6848">
        <v>0</v>
      </c>
      <c r="I6848" s="2"/>
      <c r="J6848" s="4">
        <v>0</v>
      </c>
      <c r="K6848" t="str">
        <f>IF((LEN(relatorio_Ananindeua[[#This Row],[CIF/CPF/CNPJ]])=14),relatorio_Ananindeua[[#This Row],[CIF/CPF/CNPJ]],relatorio_Ananindeua[[#This Row],[Coluna2]])</f>
        <v>43148751000162</v>
      </c>
      <c r="L6848" t="str">
        <f t="shared" si="107"/>
        <v>431******62</v>
      </c>
    </row>
    <row r="6849" spans="1:12" x14ac:dyDescent="0.25">
      <c r="A6849" t="s">
        <v>12342</v>
      </c>
      <c r="B6849" t="s">
        <v>12343</v>
      </c>
      <c r="C6849" t="s">
        <v>32</v>
      </c>
      <c r="D6849" s="1">
        <v>45352.135648148149</v>
      </c>
      <c r="E6849" s="18" t="s">
        <v>13</v>
      </c>
      <c r="F6849" s="13" t="s">
        <v>16</v>
      </c>
      <c r="G6849" t="s">
        <v>14</v>
      </c>
      <c r="H6849">
        <v>0</v>
      </c>
      <c r="I6849" s="2"/>
      <c r="J6849" s="4">
        <v>0</v>
      </c>
      <c r="K6849" t="str">
        <f>IF((LEN(relatorio_Ananindeua[[#This Row],[CIF/CPF/CNPJ]])=14),relatorio_Ananindeua[[#This Row],[CIF/CPF/CNPJ]],relatorio_Ananindeua[[#This Row],[Coluna2]])</f>
        <v>54131401000100</v>
      </c>
      <c r="L6849" t="str">
        <f t="shared" si="107"/>
        <v>541******00</v>
      </c>
    </row>
    <row r="6850" spans="1:12" x14ac:dyDescent="0.25">
      <c r="A6850" t="s">
        <v>12344</v>
      </c>
      <c r="B6850" t="s">
        <v>12345</v>
      </c>
      <c r="C6850" t="s">
        <v>32</v>
      </c>
      <c r="D6850" s="1">
        <v>45352.135659722226</v>
      </c>
      <c r="E6850" s="18" t="s">
        <v>13</v>
      </c>
      <c r="F6850" s="13" t="s">
        <v>16</v>
      </c>
      <c r="G6850" t="s">
        <v>14</v>
      </c>
      <c r="H6850">
        <v>0</v>
      </c>
      <c r="I6850" s="2"/>
      <c r="J6850" s="4">
        <v>0</v>
      </c>
      <c r="K6850" t="str">
        <f>IF((LEN(relatorio_Ananindeua[[#This Row],[CIF/CPF/CNPJ]])=14),relatorio_Ananindeua[[#This Row],[CIF/CPF/CNPJ]],relatorio_Ananindeua[[#This Row],[Coluna2]])</f>
        <v>54132200000127</v>
      </c>
      <c r="L6850" t="str">
        <f t="shared" si="107"/>
        <v>541******27</v>
      </c>
    </row>
    <row r="6851" spans="1:12" x14ac:dyDescent="0.25">
      <c r="A6851" t="s">
        <v>6807</v>
      </c>
      <c r="B6851" t="s">
        <v>6808</v>
      </c>
      <c r="C6851" t="s">
        <v>34</v>
      </c>
      <c r="D6851" s="1">
        <v>45352.135682870372</v>
      </c>
      <c r="E6851" s="18" t="s">
        <v>13</v>
      </c>
      <c r="F6851" s="13" t="s">
        <v>16</v>
      </c>
      <c r="G6851" t="s">
        <v>14</v>
      </c>
      <c r="H6851">
        <v>0</v>
      </c>
      <c r="I6851" s="2"/>
      <c r="J6851" s="4">
        <v>0</v>
      </c>
      <c r="K6851" t="str">
        <f>IF((LEN(relatorio_Ananindeua[[#This Row],[CIF/CPF/CNPJ]])=14),relatorio_Ananindeua[[#This Row],[CIF/CPF/CNPJ]],relatorio_Ananindeua[[#This Row],[Coluna2]])</f>
        <v>45941245000151</v>
      </c>
      <c r="L6851" t="str">
        <f t="shared" si="107"/>
        <v>459******51</v>
      </c>
    </row>
    <row r="6852" spans="1:12" x14ac:dyDescent="0.25">
      <c r="A6852" t="s">
        <v>12338</v>
      </c>
      <c r="B6852" t="s">
        <v>12339</v>
      </c>
      <c r="C6852" t="s">
        <v>32</v>
      </c>
      <c r="D6852" s="1">
        <v>45352.302372685182</v>
      </c>
      <c r="E6852" s="18" t="s">
        <v>13</v>
      </c>
      <c r="F6852" s="13" t="s">
        <v>16</v>
      </c>
      <c r="G6852" t="s">
        <v>14</v>
      </c>
      <c r="H6852">
        <v>0</v>
      </c>
      <c r="I6852" s="2"/>
      <c r="J6852" s="4">
        <v>0</v>
      </c>
      <c r="K6852" t="str">
        <f>IF((LEN(relatorio_Ananindeua[[#This Row],[CIF/CPF/CNPJ]])=14),relatorio_Ananindeua[[#This Row],[CIF/CPF/CNPJ]],relatorio_Ananindeua[[#This Row],[Coluna2]])</f>
        <v>54129996000169</v>
      </c>
      <c r="L6852" t="str">
        <f t="shared" si="107"/>
        <v>541******69</v>
      </c>
    </row>
    <row r="6853" spans="1:12" x14ac:dyDescent="0.25">
      <c r="A6853" t="s">
        <v>12350</v>
      </c>
      <c r="B6853" t="s">
        <v>12351</v>
      </c>
      <c r="C6853" t="s">
        <v>32</v>
      </c>
      <c r="D6853" s="1">
        <v>45352.302372685182</v>
      </c>
      <c r="E6853" s="18" t="s">
        <v>13</v>
      </c>
      <c r="F6853" s="13" t="s">
        <v>16</v>
      </c>
      <c r="G6853" t="s">
        <v>14</v>
      </c>
      <c r="H6853">
        <v>0</v>
      </c>
      <c r="I6853" s="2"/>
      <c r="J6853" s="4">
        <v>0</v>
      </c>
      <c r="K6853" t="str">
        <f>IF((LEN(relatorio_Ananindeua[[#This Row],[CIF/CPF/CNPJ]])=14),relatorio_Ananindeua[[#This Row],[CIF/CPF/CNPJ]],relatorio_Ananindeua[[#This Row],[Coluna2]])</f>
        <v>54134107000151</v>
      </c>
      <c r="L6853" t="str">
        <f t="shared" si="107"/>
        <v>541******51</v>
      </c>
    </row>
    <row r="6854" spans="1:12" x14ac:dyDescent="0.25">
      <c r="A6854" t="s">
        <v>12354</v>
      </c>
      <c r="B6854" t="s">
        <v>12355</v>
      </c>
      <c r="C6854" t="s">
        <v>32</v>
      </c>
      <c r="D6854" s="1">
        <v>45352.309247685182</v>
      </c>
      <c r="E6854" s="18" t="s">
        <v>13</v>
      </c>
      <c r="F6854" s="13" t="s">
        <v>16</v>
      </c>
      <c r="G6854" t="s">
        <v>14</v>
      </c>
      <c r="H6854">
        <v>0</v>
      </c>
      <c r="I6854" s="2"/>
      <c r="J6854" s="4">
        <v>0</v>
      </c>
      <c r="K6854" t="str">
        <f>IF((LEN(relatorio_Ananindeua[[#This Row],[CIF/CPF/CNPJ]])=14),relatorio_Ananindeua[[#This Row],[CIF/CPF/CNPJ]],relatorio_Ananindeua[[#This Row],[Coluna2]])</f>
        <v>54135759000100</v>
      </c>
      <c r="L6854" t="str">
        <f t="shared" si="107"/>
        <v>541******00</v>
      </c>
    </row>
    <row r="6855" spans="1:12" x14ac:dyDescent="0.25">
      <c r="A6855" t="s">
        <v>12336</v>
      </c>
      <c r="B6855" t="s">
        <v>12337</v>
      </c>
      <c r="C6855" t="s">
        <v>32</v>
      </c>
      <c r="D6855" s="1">
        <v>45352.309270833335</v>
      </c>
      <c r="E6855" s="18" t="s">
        <v>13</v>
      </c>
      <c r="F6855" s="13" t="s">
        <v>16</v>
      </c>
      <c r="G6855" t="s">
        <v>14</v>
      </c>
      <c r="H6855">
        <v>0</v>
      </c>
      <c r="I6855" s="2"/>
      <c r="J6855" s="4">
        <v>0</v>
      </c>
      <c r="K6855" t="str">
        <f>IF((LEN(relatorio_Ananindeua[[#This Row],[CIF/CPF/CNPJ]])=14),relatorio_Ananindeua[[#This Row],[CIF/CPF/CNPJ]],relatorio_Ananindeua[[#This Row],[Coluna2]])</f>
        <v>54129619000120</v>
      </c>
      <c r="L6855" t="str">
        <f t="shared" si="107"/>
        <v>541******20</v>
      </c>
    </row>
    <row r="6856" spans="1:12" x14ac:dyDescent="0.25">
      <c r="A6856" t="s">
        <v>12328</v>
      </c>
      <c r="B6856" t="s">
        <v>12329</v>
      </c>
      <c r="C6856" t="s">
        <v>32</v>
      </c>
      <c r="D6856" s="1">
        <v>45352.309317129628</v>
      </c>
      <c r="E6856" s="18" t="s">
        <v>13</v>
      </c>
      <c r="F6856" s="13" t="s">
        <v>16</v>
      </c>
      <c r="G6856" t="s">
        <v>14</v>
      </c>
      <c r="H6856">
        <v>0</v>
      </c>
      <c r="I6856" s="2"/>
      <c r="J6856" s="4">
        <v>0</v>
      </c>
      <c r="K6856" t="str">
        <f>IF((LEN(relatorio_Ananindeua[[#This Row],[CIF/CPF/CNPJ]])=14),relatorio_Ananindeua[[#This Row],[CIF/CPF/CNPJ]],relatorio_Ananindeua[[#This Row],[Coluna2]])</f>
        <v>54126744000186</v>
      </c>
      <c r="L6856" t="str">
        <f t="shared" si="107"/>
        <v>541******86</v>
      </c>
    </row>
    <row r="6857" spans="1:12" x14ac:dyDescent="0.25">
      <c r="A6857" t="s">
        <v>12310</v>
      </c>
      <c r="B6857" t="s">
        <v>12311</v>
      </c>
      <c r="C6857" t="s">
        <v>32</v>
      </c>
      <c r="D6857" s="1">
        <v>45352.309328703705</v>
      </c>
      <c r="E6857" s="18" t="s">
        <v>13</v>
      </c>
      <c r="F6857" s="13" t="s">
        <v>16</v>
      </c>
      <c r="G6857" t="s">
        <v>14</v>
      </c>
      <c r="H6857">
        <v>0</v>
      </c>
      <c r="I6857" s="2"/>
      <c r="J6857" s="4">
        <v>0</v>
      </c>
      <c r="K6857" t="str">
        <f>IF((LEN(relatorio_Ananindeua[[#This Row],[CIF/CPF/CNPJ]])=14),relatorio_Ananindeua[[#This Row],[CIF/CPF/CNPJ]],relatorio_Ananindeua[[#This Row],[Coluna2]])</f>
        <v>54119533000116</v>
      </c>
      <c r="L6857" t="str">
        <f t="shared" si="107"/>
        <v>541******16</v>
      </c>
    </row>
    <row r="6858" spans="1:12" x14ac:dyDescent="0.25">
      <c r="A6858" t="s">
        <v>12314</v>
      </c>
      <c r="B6858" t="s">
        <v>12315</v>
      </c>
      <c r="C6858" t="s">
        <v>32</v>
      </c>
      <c r="D6858" s="1">
        <v>45352.309328703705</v>
      </c>
      <c r="E6858" s="18" t="s">
        <v>13</v>
      </c>
      <c r="F6858" s="13" t="s">
        <v>16</v>
      </c>
      <c r="G6858" t="s">
        <v>14</v>
      </c>
      <c r="H6858">
        <v>0</v>
      </c>
      <c r="I6858" s="2"/>
      <c r="J6858" s="4">
        <v>0</v>
      </c>
      <c r="K6858" t="str">
        <f>IF((LEN(relatorio_Ananindeua[[#This Row],[CIF/CPF/CNPJ]])=14),relatorio_Ananindeua[[#This Row],[CIF/CPF/CNPJ]],relatorio_Ananindeua[[#This Row],[Coluna2]])</f>
        <v>54121580000102</v>
      </c>
      <c r="L6858" t="str">
        <f t="shared" si="107"/>
        <v>541******02</v>
      </c>
    </row>
    <row r="6859" spans="1:12" x14ac:dyDescent="0.25">
      <c r="A6859" t="s">
        <v>12362</v>
      </c>
      <c r="B6859" t="s">
        <v>12363</v>
      </c>
      <c r="C6859" t="s">
        <v>32</v>
      </c>
      <c r="D6859" s="1">
        <v>45352.316203703704</v>
      </c>
      <c r="E6859" s="18" t="s">
        <v>13</v>
      </c>
      <c r="F6859" s="13" t="s">
        <v>16</v>
      </c>
      <c r="G6859" t="s">
        <v>14</v>
      </c>
      <c r="H6859">
        <v>0</v>
      </c>
      <c r="I6859" s="2"/>
      <c r="J6859" s="4">
        <v>0</v>
      </c>
      <c r="K6859" t="str">
        <f>IF((LEN(relatorio_Ananindeua[[#This Row],[CIF/CPF/CNPJ]])=14),relatorio_Ananindeua[[#This Row],[CIF/CPF/CNPJ]],relatorio_Ananindeua[[#This Row],[Coluna2]])</f>
        <v>54137391000110</v>
      </c>
      <c r="L6859" t="str">
        <f t="shared" si="107"/>
        <v>541******10</v>
      </c>
    </row>
    <row r="6860" spans="1:12" x14ac:dyDescent="0.25">
      <c r="A6860" t="s">
        <v>642</v>
      </c>
      <c r="B6860" t="s">
        <v>643</v>
      </c>
      <c r="C6860" t="s">
        <v>34</v>
      </c>
      <c r="D6860" s="1">
        <v>45352.531099537038</v>
      </c>
      <c r="E6860" s="18" t="s">
        <v>13</v>
      </c>
      <c r="F6860" s="13" t="s">
        <v>16</v>
      </c>
      <c r="G6860" t="s">
        <v>13496</v>
      </c>
      <c r="H6860">
        <v>0</v>
      </c>
      <c r="I6860" s="2"/>
      <c r="J6860" s="4">
        <v>0</v>
      </c>
      <c r="K6860" t="str">
        <f>IF((LEN(relatorio_Ananindeua[[#This Row],[CIF/CPF/CNPJ]])=14),relatorio_Ananindeua[[#This Row],[CIF/CPF/CNPJ]],relatorio_Ananindeua[[#This Row],[Coluna2]])</f>
        <v>14575480000123</v>
      </c>
      <c r="L6860" t="str">
        <f t="shared" si="107"/>
        <v>145******23</v>
      </c>
    </row>
    <row r="6861" spans="1:12" x14ac:dyDescent="0.25">
      <c r="A6861" t="s">
        <v>12292</v>
      </c>
      <c r="B6861" t="s">
        <v>12293</v>
      </c>
      <c r="C6861" t="s">
        <v>32</v>
      </c>
      <c r="D6861" s="1">
        <v>45352.831886574073</v>
      </c>
      <c r="E6861" s="18" t="s">
        <v>13</v>
      </c>
      <c r="F6861" s="13" t="s">
        <v>16</v>
      </c>
      <c r="G6861" t="s">
        <v>14</v>
      </c>
      <c r="H6861">
        <v>0</v>
      </c>
      <c r="I6861" s="2"/>
      <c r="J6861" s="4">
        <v>0</v>
      </c>
      <c r="K6861" t="str">
        <f>IF((LEN(relatorio_Ananindeua[[#This Row],[CIF/CPF/CNPJ]])=14),relatorio_Ananindeua[[#This Row],[CIF/CPF/CNPJ]],relatorio_Ananindeua[[#This Row],[Coluna2]])</f>
        <v>54111827000100</v>
      </c>
      <c r="L6861" t="str">
        <f t="shared" si="107"/>
        <v>541******00</v>
      </c>
    </row>
    <row r="6862" spans="1:12" x14ac:dyDescent="0.25">
      <c r="A6862" t="s">
        <v>13468</v>
      </c>
      <c r="B6862" t="s">
        <v>13469</v>
      </c>
      <c r="C6862" t="s">
        <v>20</v>
      </c>
      <c r="D6862" s="1">
        <v>45353</v>
      </c>
      <c r="E6862" s="18" t="s">
        <v>15</v>
      </c>
      <c r="F6862" s="13" t="s">
        <v>19</v>
      </c>
      <c r="G6862" t="s">
        <v>13496</v>
      </c>
      <c r="H6862">
        <v>0</v>
      </c>
      <c r="I6862" s="2"/>
      <c r="J6862" s="4">
        <v>10.5</v>
      </c>
      <c r="K6862" t="str">
        <f>IF((LEN(relatorio_Ananindeua[[#This Row],[CIF/CPF/CNPJ]])=14),relatorio_Ananindeua[[#This Row],[CIF/CPF/CNPJ]],relatorio_Ananindeua[[#This Row],[Coluna2]])</f>
        <v>61065199001011</v>
      </c>
      <c r="L6862" t="str">
        <f t="shared" si="107"/>
        <v>610******11</v>
      </c>
    </row>
    <row r="6863" spans="1:12" x14ac:dyDescent="0.25">
      <c r="A6863" t="s">
        <v>12414</v>
      </c>
      <c r="B6863" t="s">
        <v>12415</v>
      </c>
      <c r="C6863" t="s">
        <v>32</v>
      </c>
      <c r="D6863" s="1">
        <v>45353.017592592594</v>
      </c>
      <c r="E6863" s="18" t="s">
        <v>15</v>
      </c>
      <c r="F6863" s="13" t="s">
        <v>16</v>
      </c>
      <c r="G6863" t="s">
        <v>14</v>
      </c>
      <c r="H6863">
        <v>0</v>
      </c>
      <c r="I6863" s="2"/>
      <c r="J6863" s="4">
        <v>0</v>
      </c>
      <c r="K6863" t="str">
        <f>IF((LEN(relatorio_Ananindeua[[#This Row],[CIF/CPF/CNPJ]])=14),relatorio_Ananindeua[[#This Row],[CIF/CPF/CNPJ]],relatorio_Ananindeua[[#This Row],[Coluna2]])</f>
        <v>54152318000117</v>
      </c>
      <c r="L6863" t="str">
        <f t="shared" si="107"/>
        <v>541******17</v>
      </c>
    </row>
    <row r="6864" spans="1:12" x14ac:dyDescent="0.25">
      <c r="A6864" t="s">
        <v>12404</v>
      </c>
      <c r="B6864" t="s">
        <v>12405</v>
      </c>
      <c r="C6864" t="s">
        <v>32</v>
      </c>
      <c r="D6864" s="1">
        <v>45353.017627314817</v>
      </c>
      <c r="E6864" s="18" t="s">
        <v>15</v>
      </c>
      <c r="F6864" s="13" t="s">
        <v>16</v>
      </c>
      <c r="G6864" t="s">
        <v>14</v>
      </c>
      <c r="H6864">
        <v>0</v>
      </c>
      <c r="I6864" s="2"/>
      <c r="J6864" s="4">
        <v>0</v>
      </c>
      <c r="K6864" t="str">
        <f>IF((LEN(relatorio_Ananindeua[[#This Row],[CIF/CPF/CNPJ]])=14),relatorio_Ananindeua[[#This Row],[CIF/CPF/CNPJ]],relatorio_Ananindeua[[#This Row],[Coluna2]])</f>
        <v>54149644000175</v>
      </c>
      <c r="L6864" t="str">
        <f t="shared" si="107"/>
        <v>541******75</v>
      </c>
    </row>
    <row r="6865" spans="1:12" x14ac:dyDescent="0.25">
      <c r="A6865" t="s">
        <v>12370</v>
      </c>
      <c r="B6865" t="s">
        <v>12371</v>
      </c>
      <c r="C6865" t="s">
        <v>32</v>
      </c>
      <c r="D6865" s="1">
        <v>45353.01766203704</v>
      </c>
      <c r="E6865" s="18" t="s">
        <v>15</v>
      </c>
      <c r="F6865" s="13" t="s">
        <v>16</v>
      </c>
      <c r="G6865" t="s">
        <v>14</v>
      </c>
      <c r="H6865">
        <v>0</v>
      </c>
      <c r="I6865" s="2"/>
      <c r="J6865" s="4">
        <v>0</v>
      </c>
      <c r="K6865" t="str">
        <f>IF((LEN(relatorio_Ananindeua[[#This Row],[CIF/CPF/CNPJ]])=14),relatorio_Ananindeua[[#This Row],[CIF/CPF/CNPJ]],relatorio_Ananindeua[[#This Row],[Coluna2]])</f>
        <v>54139263000105</v>
      </c>
      <c r="L6865" t="str">
        <f t="shared" si="107"/>
        <v>541******05</v>
      </c>
    </row>
    <row r="6866" spans="1:12" x14ac:dyDescent="0.25">
      <c r="A6866" t="s">
        <v>12360</v>
      </c>
      <c r="B6866" t="s">
        <v>12361</v>
      </c>
      <c r="C6866" t="s">
        <v>34</v>
      </c>
      <c r="D6866" s="1">
        <v>45353.01767361111</v>
      </c>
      <c r="E6866" s="18" t="s">
        <v>15</v>
      </c>
      <c r="F6866" s="13" t="s">
        <v>16</v>
      </c>
      <c r="G6866" t="s">
        <v>14</v>
      </c>
      <c r="H6866">
        <v>0</v>
      </c>
      <c r="I6866" s="2"/>
      <c r="J6866" s="4">
        <v>0</v>
      </c>
      <c r="K6866" t="str">
        <f>IF((LEN(relatorio_Ananindeua[[#This Row],[CIF/CPF/CNPJ]])=14),relatorio_Ananindeua[[#This Row],[CIF/CPF/CNPJ]],relatorio_Ananindeua[[#This Row],[Coluna2]])</f>
        <v>54136733000187</v>
      </c>
      <c r="L6866" t="str">
        <f t="shared" ref="L6866:L6929" si="108">_xlfn.CONCAT(LEFT(A6866,3),REPT("*",6),RIGHT(A6866,2))</f>
        <v>541******87</v>
      </c>
    </row>
    <row r="6867" spans="1:12" x14ac:dyDescent="0.25">
      <c r="A6867" t="s">
        <v>12364</v>
      </c>
      <c r="B6867" t="s">
        <v>12365</v>
      </c>
      <c r="C6867" t="s">
        <v>32</v>
      </c>
      <c r="D6867" s="1">
        <v>45353.031527777777</v>
      </c>
      <c r="E6867" s="18" t="s">
        <v>15</v>
      </c>
      <c r="F6867" s="13" t="s">
        <v>16</v>
      </c>
      <c r="G6867" t="s">
        <v>14</v>
      </c>
      <c r="H6867">
        <v>0</v>
      </c>
      <c r="I6867" s="2"/>
      <c r="J6867" s="4">
        <v>0</v>
      </c>
      <c r="K6867" t="str">
        <f>IF((LEN(relatorio_Ananindeua[[#This Row],[CIF/CPF/CNPJ]])=14),relatorio_Ananindeua[[#This Row],[CIF/CPF/CNPJ]],relatorio_Ananindeua[[#This Row],[Coluna2]])</f>
        <v>54137644000155</v>
      </c>
      <c r="L6867" t="str">
        <f t="shared" si="108"/>
        <v>541******55</v>
      </c>
    </row>
    <row r="6868" spans="1:12" x14ac:dyDescent="0.25">
      <c r="A6868" t="s">
        <v>437</v>
      </c>
      <c r="B6868" t="s">
        <v>438</v>
      </c>
      <c r="C6868" t="s">
        <v>34</v>
      </c>
      <c r="D6868" s="1">
        <v>45353.03162037037</v>
      </c>
      <c r="E6868" s="18" t="s">
        <v>15</v>
      </c>
      <c r="F6868" s="13" t="s">
        <v>16</v>
      </c>
      <c r="G6868" t="s">
        <v>14</v>
      </c>
      <c r="H6868">
        <v>0</v>
      </c>
      <c r="I6868" s="2"/>
      <c r="J6868" s="4">
        <v>0</v>
      </c>
      <c r="K6868" t="str">
        <f>IF((LEN(relatorio_Ananindeua[[#This Row],[CIF/CPF/CNPJ]])=14),relatorio_Ananindeua[[#This Row],[CIF/CPF/CNPJ]],relatorio_Ananindeua[[#This Row],[Coluna2]])</f>
        <v>13137920000106</v>
      </c>
      <c r="L6868" t="str">
        <f t="shared" si="108"/>
        <v>131******06</v>
      </c>
    </row>
    <row r="6869" spans="1:12" x14ac:dyDescent="0.25">
      <c r="A6869" t="s">
        <v>12408</v>
      </c>
      <c r="B6869" t="s">
        <v>12409</v>
      </c>
      <c r="C6869" t="s">
        <v>32</v>
      </c>
      <c r="D6869" s="1">
        <v>45353.038414351853</v>
      </c>
      <c r="E6869" s="18" t="s">
        <v>15</v>
      </c>
      <c r="F6869" s="13" t="s">
        <v>16</v>
      </c>
      <c r="G6869" t="s">
        <v>14</v>
      </c>
      <c r="H6869">
        <v>0</v>
      </c>
      <c r="I6869" s="2"/>
      <c r="J6869" s="4">
        <v>0</v>
      </c>
      <c r="K6869" t="str">
        <f>IF((LEN(relatorio_Ananindeua[[#This Row],[CIF/CPF/CNPJ]])=14),relatorio_Ananindeua[[#This Row],[CIF/CPF/CNPJ]],relatorio_Ananindeua[[#This Row],[Coluna2]])</f>
        <v>54150908000100</v>
      </c>
      <c r="L6869" t="str">
        <f t="shared" si="108"/>
        <v>541******00</v>
      </c>
    </row>
    <row r="6870" spans="1:12" x14ac:dyDescent="0.25">
      <c r="A6870" t="s">
        <v>12390</v>
      </c>
      <c r="B6870" t="s">
        <v>12391</v>
      </c>
      <c r="C6870" t="s">
        <v>32</v>
      </c>
      <c r="D6870" s="1">
        <v>45353.038437499999</v>
      </c>
      <c r="E6870" s="18" t="s">
        <v>15</v>
      </c>
      <c r="F6870" s="13" t="s">
        <v>16</v>
      </c>
      <c r="G6870" t="s">
        <v>14</v>
      </c>
      <c r="H6870">
        <v>0</v>
      </c>
      <c r="I6870" s="2"/>
      <c r="J6870" s="4">
        <v>0</v>
      </c>
      <c r="K6870" t="str">
        <f>IF((LEN(relatorio_Ananindeua[[#This Row],[CIF/CPF/CNPJ]])=14),relatorio_Ananindeua[[#This Row],[CIF/CPF/CNPJ]],relatorio_Ananindeua[[#This Row],[Coluna2]])</f>
        <v>54144964000132</v>
      </c>
      <c r="L6870" t="str">
        <f t="shared" si="108"/>
        <v>541******32</v>
      </c>
    </row>
    <row r="6871" spans="1:12" x14ac:dyDescent="0.25">
      <c r="A6871" t="s">
        <v>12378</v>
      </c>
      <c r="B6871" t="s">
        <v>12379</v>
      </c>
      <c r="C6871" t="s">
        <v>32</v>
      </c>
      <c r="D6871" s="1">
        <v>45353.038449074076</v>
      </c>
      <c r="E6871" s="18" t="s">
        <v>15</v>
      </c>
      <c r="F6871" s="13" t="s">
        <v>16</v>
      </c>
      <c r="G6871" t="s">
        <v>14</v>
      </c>
      <c r="H6871">
        <v>0</v>
      </c>
      <c r="I6871" s="2"/>
      <c r="J6871" s="4">
        <v>0</v>
      </c>
      <c r="K6871" t="str">
        <f>IF((LEN(relatorio_Ananindeua[[#This Row],[CIF/CPF/CNPJ]])=14),relatorio_Ananindeua[[#This Row],[CIF/CPF/CNPJ]],relatorio_Ananindeua[[#This Row],[Coluna2]])</f>
        <v>54143563000168</v>
      </c>
      <c r="L6871" t="str">
        <f t="shared" si="108"/>
        <v>541******68</v>
      </c>
    </row>
    <row r="6872" spans="1:12" x14ac:dyDescent="0.25">
      <c r="A6872" t="s">
        <v>12384</v>
      </c>
      <c r="B6872" t="s">
        <v>12385</v>
      </c>
      <c r="C6872" t="s">
        <v>32</v>
      </c>
      <c r="D6872" s="1">
        <v>45353.038449074076</v>
      </c>
      <c r="E6872" s="18" t="s">
        <v>15</v>
      </c>
      <c r="F6872" s="13" t="s">
        <v>16</v>
      </c>
      <c r="G6872" t="s">
        <v>14</v>
      </c>
      <c r="H6872">
        <v>0</v>
      </c>
      <c r="I6872" s="2"/>
      <c r="J6872" s="4">
        <v>0</v>
      </c>
      <c r="K6872" t="str">
        <f>IF((LEN(relatorio_Ananindeua[[#This Row],[CIF/CPF/CNPJ]])=14),relatorio_Ananindeua[[#This Row],[CIF/CPF/CNPJ]],relatorio_Ananindeua[[#This Row],[Coluna2]])</f>
        <v>54144080000188</v>
      </c>
      <c r="L6872" t="str">
        <f t="shared" si="108"/>
        <v>541******88</v>
      </c>
    </row>
    <row r="6873" spans="1:12" x14ac:dyDescent="0.25">
      <c r="A6873" t="s">
        <v>4261</v>
      </c>
      <c r="B6873" t="s">
        <v>4262</v>
      </c>
      <c r="C6873" t="s">
        <v>34</v>
      </c>
      <c r="D6873" s="1">
        <v>45353.038541666669</v>
      </c>
      <c r="E6873" s="18" t="s">
        <v>15</v>
      </c>
      <c r="F6873" s="13" t="s">
        <v>16</v>
      </c>
      <c r="G6873" t="s">
        <v>14</v>
      </c>
      <c r="H6873">
        <v>0</v>
      </c>
      <c r="I6873" s="2"/>
      <c r="J6873" s="4">
        <v>0</v>
      </c>
      <c r="K6873" t="str">
        <f>IF((LEN(relatorio_Ananindeua[[#This Row],[CIF/CPF/CNPJ]])=14),relatorio_Ananindeua[[#This Row],[CIF/CPF/CNPJ]],relatorio_Ananindeua[[#This Row],[Coluna2]])</f>
        <v>36802321000157</v>
      </c>
      <c r="L6873" t="str">
        <f t="shared" si="108"/>
        <v>368******57</v>
      </c>
    </row>
    <row r="6874" spans="1:12" x14ac:dyDescent="0.25">
      <c r="A6874" t="s">
        <v>12394</v>
      </c>
      <c r="B6874" t="s">
        <v>12395</v>
      </c>
      <c r="C6874" t="s">
        <v>32</v>
      </c>
      <c r="D6874" s="1">
        <v>45353.045370370368</v>
      </c>
      <c r="E6874" s="18" t="s">
        <v>15</v>
      </c>
      <c r="F6874" s="13" t="s">
        <v>16</v>
      </c>
      <c r="G6874" t="s">
        <v>14</v>
      </c>
      <c r="H6874">
        <v>0</v>
      </c>
      <c r="I6874" s="2"/>
      <c r="J6874" s="4">
        <v>0</v>
      </c>
      <c r="K6874" t="str">
        <f>IF((LEN(relatorio_Ananindeua[[#This Row],[CIF/CPF/CNPJ]])=14),relatorio_Ananindeua[[#This Row],[CIF/CPF/CNPJ]],relatorio_Ananindeua[[#This Row],[Coluna2]])</f>
        <v>54146171000152</v>
      </c>
      <c r="L6874" t="str">
        <f t="shared" si="108"/>
        <v>541******52</v>
      </c>
    </row>
    <row r="6875" spans="1:12" x14ac:dyDescent="0.25">
      <c r="A6875" t="s">
        <v>12380</v>
      </c>
      <c r="B6875" t="s">
        <v>12381</v>
      </c>
      <c r="C6875" t="s">
        <v>32</v>
      </c>
      <c r="D6875" s="1">
        <v>45353.045381944445</v>
      </c>
      <c r="E6875" s="18" t="s">
        <v>15</v>
      </c>
      <c r="F6875" s="13" t="s">
        <v>16</v>
      </c>
      <c r="G6875" t="s">
        <v>14</v>
      </c>
      <c r="H6875">
        <v>0</v>
      </c>
      <c r="I6875" s="2"/>
      <c r="J6875" s="4">
        <v>0</v>
      </c>
      <c r="K6875" t="str">
        <f>IF((LEN(relatorio_Ananindeua[[#This Row],[CIF/CPF/CNPJ]])=14),relatorio_Ananindeua[[#This Row],[CIF/CPF/CNPJ]],relatorio_Ananindeua[[#This Row],[Coluna2]])</f>
        <v>54143746000183</v>
      </c>
      <c r="L6875" t="str">
        <f t="shared" si="108"/>
        <v>541******83</v>
      </c>
    </row>
    <row r="6876" spans="1:12" x14ac:dyDescent="0.25">
      <c r="A6876" t="s">
        <v>12388</v>
      </c>
      <c r="B6876" t="s">
        <v>12389</v>
      </c>
      <c r="C6876" t="s">
        <v>32</v>
      </c>
      <c r="D6876" s="1">
        <v>45353.045381944445</v>
      </c>
      <c r="E6876" s="18" t="s">
        <v>15</v>
      </c>
      <c r="F6876" s="13" t="s">
        <v>16</v>
      </c>
      <c r="G6876" t="s">
        <v>14</v>
      </c>
      <c r="H6876">
        <v>0</v>
      </c>
      <c r="I6876" s="2"/>
      <c r="J6876" s="4">
        <v>0</v>
      </c>
      <c r="K6876" t="str">
        <f>IF((LEN(relatorio_Ananindeua[[#This Row],[CIF/CPF/CNPJ]])=14),relatorio_Ananindeua[[#This Row],[CIF/CPF/CNPJ]],relatorio_Ananindeua[[#This Row],[Coluna2]])</f>
        <v>54144895000167</v>
      </c>
      <c r="L6876" t="str">
        <f t="shared" si="108"/>
        <v>541******67</v>
      </c>
    </row>
    <row r="6877" spans="1:12" x14ac:dyDescent="0.25">
      <c r="A6877" t="s">
        <v>12368</v>
      </c>
      <c r="B6877" t="s">
        <v>12369</v>
      </c>
      <c r="C6877" t="s">
        <v>32</v>
      </c>
      <c r="D6877" s="1">
        <v>45353.045428240737</v>
      </c>
      <c r="E6877" s="18" t="s">
        <v>15</v>
      </c>
      <c r="F6877" s="13" t="s">
        <v>16</v>
      </c>
      <c r="G6877" t="s">
        <v>14</v>
      </c>
      <c r="H6877">
        <v>0</v>
      </c>
      <c r="I6877" s="2"/>
      <c r="J6877" s="4">
        <v>0</v>
      </c>
      <c r="K6877" t="str">
        <f>IF((LEN(relatorio_Ananindeua[[#This Row],[CIF/CPF/CNPJ]])=14),relatorio_Ananindeua[[#This Row],[CIF/CPF/CNPJ]],relatorio_Ananindeua[[#This Row],[Coluna2]])</f>
        <v>54139231000100</v>
      </c>
      <c r="L6877" t="str">
        <f t="shared" si="108"/>
        <v>541******00</v>
      </c>
    </row>
    <row r="6878" spans="1:12" x14ac:dyDescent="0.25">
      <c r="A6878" t="s">
        <v>11920</v>
      </c>
      <c r="B6878" t="s">
        <v>11921</v>
      </c>
      <c r="C6878" t="s">
        <v>34</v>
      </c>
      <c r="D6878" s="1">
        <v>45353.045451388891</v>
      </c>
      <c r="E6878" s="18" t="s">
        <v>15</v>
      </c>
      <c r="F6878" s="13" t="s">
        <v>16</v>
      </c>
      <c r="G6878" t="s">
        <v>14</v>
      </c>
      <c r="H6878">
        <v>0</v>
      </c>
      <c r="I6878" s="2"/>
      <c r="J6878" s="4">
        <v>0</v>
      </c>
      <c r="K6878" t="str">
        <f>IF((LEN(relatorio_Ananindeua[[#This Row],[CIF/CPF/CNPJ]])=14),relatorio_Ananindeua[[#This Row],[CIF/CPF/CNPJ]],relatorio_Ananindeua[[#This Row],[Coluna2]])</f>
        <v>53970840000143</v>
      </c>
      <c r="L6878" t="str">
        <f t="shared" si="108"/>
        <v>539******43</v>
      </c>
    </row>
    <row r="6879" spans="1:12" x14ac:dyDescent="0.25">
      <c r="A6879" t="s">
        <v>3264</v>
      </c>
      <c r="B6879" t="s">
        <v>3265</v>
      </c>
      <c r="C6879" t="s">
        <v>34</v>
      </c>
      <c r="D6879" s="1">
        <v>45353.04550925926</v>
      </c>
      <c r="E6879" s="18" t="s">
        <v>15</v>
      </c>
      <c r="F6879" s="13" t="s">
        <v>16</v>
      </c>
      <c r="G6879" t="s">
        <v>14</v>
      </c>
      <c r="H6879">
        <v>0</v>
      </c>
      <c r="I6879" s="2"/>
      <c r="J6879" s="4">
        <v>0</v>
      </c>
      <c r="K6879" t="str">
        <f>IF((LEN(relatorio_Ananindeua[[#This Row],[CIF/CPF/CNPJ]])=14),relatorio_Ananindeua[[#This Row],[CIF/CPF/CNPJ]],relatorio_Ananindeua[[#This Row],[Coluna2]])</f>
        <v>32825892000156</v>
      </c>
      <c r="L6879" t="str">
        <f t="shared" si="108"/>
        <v>328******56</v>
      </c>
    </row>
    <row r="6880" spans="1:12" x14ac:dyDescent="0.25">
      <c r="A6880" t="s">
        <v>12420</v>
      </c>
      <c r="B6880" t="s">
        <v>12421</v>
      </c>
      <c r="C6880" t="s">
        <v>32</v>
      </c>
      <c r="D6880" s="1">
        <v>45353.059247685182</v>
      </c>
      <c r="E6880" s="18" t="s">
        <v>15</v>
      </c>
      <c r="F6880" s="13" t="s">
        <v>16</v>
      </c>
      <c r="G6880" t="s">
        <v>14</v>
      </c>
      <c r="H6880">
        <v>0</v>
      </c>
      <c r="I6880" s="2"/>
      <c r="J6880" s="4">
        <v>0</v>
      </c>
      <c r="K6880" t="str">
        <f>IF((LEN(relatorio_Ananindeua[[#This Row],[CIF/CPF/CNPJ]])=14),relatorio_Ananindeua[[#This Row],[CIF/CPF/CNPJ]],relatorio_Ananindeua[[#This Row],[Coluna2]])</f>
        <v>54152752000105</v>
      </c>
      <c r="L6880" t="str">
        <f t="shared" si="108"/>
        <v>541******05</v>
      </c>
    </row>
    <row r="6881" spans="1:12" x14ac:dyDescent="0.25">
      <c r="A6881" t="s">
        <v>5316</v>
      </c>
      <c r="B6881" t="s">
        <v>5317</v>
      </c>
      <c r="C6881" t="s">
        <v>34</v>
      </c>
      <c r="D6881" s="1">
        <v>45353.059340277781</v>
      </c>
      <c r="E6881" s="18" t="s">
        <v>15</v>
      </c>
      <c r="F6881" s="13" t="s">
        <v>16</v>
      </c>
      <c r="G6881" t="s">
        <v>14</v>
      </c>
      <c r="H6881">
        <v>0</v>
      </c>
      <c r="I6881" s="2"/>
      <c r="J6881" s="4">
        <v>0</v>
      </c>
      <c r="K6881" t="str">
        <f>IF((LEN(relatorio_Ananindeua[[#This Row],[CIF/CPF/CNPJ]])=14),relatorio_Ananindeua[[#This Row],[CIF/CPF/CNPJ]],relatorio_Ananindeua[[#This Row],[Coluna2]])</f>
        <v>41357899000181</v>
      </c>
      <c r="L6881" t="str">
        <f t="shared" si="108"/>
        <v>413******81</v>
      </c>
    </row>
    <row r="6882" spans="1:12" x14ac:dyDescent="0.25">
      <c r="A6882" t="s">
        <v>12406</v>
      </c>
      <c r="B6882" t="s">
        <v>12407</v>
      </c>
      <c r="C6882" t="s">
        <v>32</v>
      </c>
      <c r="D6882" s="1">
        <v>45353.066203703704</v>
      </c>
      <c r="E6882" s="18" t="s">
        <v>15</v>
      </c>
      <c r="F6882" s="13" t="s">
        <v>16</v>
      </c>
      <c r="G6882" t="s">
        <v>14</v>
      </c>
      <c r="H6882">
        <v>0</v>
      </c>
      <c r="I6882" s="2"/>
      <c r="J6882" s="4">
        <v>0</v>
      </c>
      <c r="K6882" t="str">
        <f>IF((LEN(relatorio_Ananindeua[[#This Row],[CIF/CPF/CNPJ]])=14),relatorio_Ananindeua[[#This Row],[CIF/CPF/CNPJ]],relatorio_Ananindeua[[#This Row],[Coluna2]])</f>
        <v>54150390000105</v>
      </c>
      <c r="L6882" t="str">
        <f t="shared" si="108"/>
        <v>541******05</v>
      </c>
    </row>
    <row r="6883" spans="1:12" x14ac:dyDescent="0.25">
      <c r="A6883" t="s">
        <v>12410</v>
      </c>
      <c r="B6883" t="s">
        <v>12411</v>
      </c>
      <c r="C6883" t="s">
        <v>32</v>
      </c>
      <c r="D6883" s="1">
        <v>45353.066203703704</v>
      </c>
      <c r="E6883" s="18" t="s">
        <v>15</v>
      </c>
      <c r="F6883" s="13" t="s">
        <v>16</v>
      </c>
      <c r="G6883" t="s">
        <v>14</v>
      </c>
      <c r="H6883">
        <v>0</v>
      </c>
      <c r="I6883" s="2"/>
      <c r="J6883" s="4">
        <v>0</v>
      </c>
      <c r="K6883" t="str">
        <f>IF((LEN(relatorio_Ananindeua[[#This Row],[CIF/CPF/CNPJ]])=14),relatorio_Ananindeua[[#This Row],[CIF/CPF/CNPJ]],relatorio_Ananindeua[[#This Row],[Coluna2]])</f>
        <v>54151187000153</v>
      </c>
      <c r="L6883" t="str">
        <f t="shared" si="108"/>
        <v>541******53</v>
      </c>
    </row>
    <row r="6884" spans="1:12" x14ac:dyDescent="0.25">
      <c r="A6884" t="s">
        <v>12372</v>
      </c>
      <c r="B6884" t="s">
        <v>12373</v>
      </c>
      <c r="C6884" t="s">
        <v>32</v>
      </c>
      <c r="D6884" s="1">
        <v>45353.066250000003</v>
      </c>
      <c r="E6884" s="18" t="s">
        <v>15</v>
      </c>
      <c r="F6884" s="13" t="s">
        <v>16</v>
      </c>
      <c r="G6884" t="s">
        <v>14</v>
      </c>
      <c r="H6884">
        <v>0</v>
      </c>
      <c r="I6884" s="2"/>
      <c r="J6884" s="4">
        <v>0</v>
      </c>
      <c r="K6884" t="str">
        <f>IF((LEN(relatorio_Ananindeua[[#This Row],[CIF/CPF/CNPJ]])=14),relatorio_Ananindeua[[#This Row],[CIF/CPF/CNPJ]],relatorio_Ananindeua[[#This Row],[Coluna2]])</f>
        <v>54140255000189</v>
      </c>
      <c r="L6884" t="str">
        <f t="shared" si="108"/>
        <v>541******89</v>
      </c>
    </row>
    <row r="6885" spans="1:12" x14ac:dyDescent="0.25">
      <c r="A6885" t="s">
        <v>11972</v>
      </c>
      <c r="B6885" t="s">
        <v>11973</v>
      </c>
      <c r="C6885" t="s">
        <v>34</v>
      </c>
      <c r="D6885" s="1">
        <v>45353.066261574073</v>
      </c>
      <c r="E6885" s="18" t="s">
        <v>15</v>
      </c>
      <c r="F6885" s="13" t="s">
        <v>16</v>
      </c>
      <c r="G6885" t="s">
        <v>14</v>
      </c>
      <c r="H6885">
        <v>0</v>
      </c>
      <c r="I6885" s="2"/>
      <c r="J6885" s="4">
        <v>0</v>
      </c>
      <c r="K6885" t="str">
        <f>IF((LEN(relatorio_Ananindeua[[#This Row],[CIF/CPF/CNPJ]])=14),relatorio_Ananindeua[[#This Row],[CIF/CPF/CNPJ]],relatorio_Ananindeua[[#This Row],[Coluna2]])</f>
        <v>53987349000125</v>
      </c>
      <c r="L6885" t="str">
        <f t="shared" si="108"/>
        <v>539******25</v>
      </c>
    </row>
    <row r="6886" spans="1:12" x14ac:dyDescent="0.25">
      <c r="A6886" t="s">
        <v>3740</v>
      </c>
      <c r="B6886" t="s">
        <v>3741</v>
      </c>
      <c r="C6886" t="s">
        <v>34</v>
      </c>
      <c r="D6886" s="1">
        <v>45353.066284722219</v>
      </c>
      <c r="E6886" s="18" t="s">
        <v>15</v>
      </c>
      <c r="F6886" s="13" t="s">
        <v>16</v>
      </c>
      <c r="G6886" t="s">
        <v>14</v>
      </c>
      <c r="H6886">
        <v>0</v>
      </c>
      <c r="I6886" s="2"/>
      <c r="J6886" s="4">
        <v>0</v>
      </c>
      <c r="K6886" t="str">
        <f>IF((LEN(relatorio_Ananindeua[[#This Row],[CIF/CPF/CNPJ]])=14),relatorio_Ananindeua[[#This Row],[CIF/CPF/CNPJ]],relatorio_Ananindeua[[#This Row],[Coluna2]])</f>
        <v>34737566000112</v>
      </c>
      <c r="L6886" t="str">
        <f t="shared" si="108"/>
        <v>347******12</v>
      </c>
    </row>
    <row r="6887" spans="1:12" x14ac:dyDescent="0.25">
      <c r="A6887" t="s">
        <v>12424</v>
      </c>
      <c r="B6887" t="s">
        <v>12425</v>
      </c>
      <c r="C6887" t="s">
        <v>32</v>
      </c>
      <c r="D6887" s="1">
        <v>45353.073148148149</v>
      </c>
      <c r="E6887" s="18" t="s">
        <v>15</v>
      </c>
      <c r="F6887" s="13" t="s">
        <v>16</v>
      </c>
      <c r="G6887" t="s">
        <v>14</v>
      </c>
      <c r="H6887">
        <v>0</v>
      </c>
      <c r="I6887" s="2"/>
      <c r="J6887" s="4">
        <v>0</v>
      </c>
      <c r="K6887" t="str">
        <f>IF((LEN(relatorio_Ananindeua[[#This Row],[CIF/CPF/CNPJ]])=14),relatorio_Ananindeua[[#This Row],[CIF/CPF/CNPJ]],relatorio_Ananindeua[[#This Row],[Coluna2]])</f>
        <v>54154569000130</v>
      </c>
      <c r="L6887" t="str">
        <f t="shared" si="108"/>
        <v>541******30</v>
      </c>
    </row>
    <row r="6888" spans="1:12" x14ac:dyDescent="0.25">
      <c r="A6888" t="s">
        <v>12416</v>
      </c>
      <c r="B6888" t="s">
        <v>12417</v>
      </c>
      <c r="C6888" t="s">
        <v>32</v>
      </c>
      <c r="D6888" s="1">
        <v>45353.073159722226</v>
      </c>
      <c r="E6888" s="18" t="s">
        <v>15</v>
      </c>
      <c r="F6888" s="13" t="s">
        <v>16</v>
      </c>
      <c r="G6888" t="s">
        <v>14</v>
      </c>
      <c r="H6888">
        <v>0</v>
      </c>
      <c r="I6888" s="2"/>
      <c r="J6888" s="4">
        <v>0</v>
      </c>
      <c r="K6888" t="str">
        <f>IF((LEN(relatorio_Ananindeua[[#This Row],[CIF/CPF/CNPJ]])=14),relatorio_Ananindeua[[#This Row],[CIF/CPF/CNPJ]],relatorio_Ananindeua[[#This Row],[Coluna2]])</f>
        <v>54152728000168</v>
      </c>
      <c r="L6888" t="str">
        <f t="shared" si="108"/>
        <v>541******68</v>
      </c>
    </row>
    <row r="6889" spans="1:12" x14ac:dyDescent="0.25">
      <c r="A6889" t="s">
        <v>12418</v>
      </c>
      <c r="B6889" t="s">
        <v>12419</v>
      </c>
      <c r="C6889" t="s">
        <v>32</v>
      </c>
      <c r="D6889" s="1">
        <v>45353.073159722226</v>
      </c>
      <c r="E6889" s="18" t="s">
        <v>15</v>
      </c>
      <c r="F6889" s="13" t="s">
        <v>16</v>
      </c>
      <c r="G6889" t="s">
        <v>14</v>
      </c>
      <c r="H6889">
        <v>0</v>
      </c>
      <c r="I6889" s="2"/>
      <c r="J6889" s="4">
        <v>0</v>
      </c>
      <c r="K6889" t="str">
        <f>IF((LEN(relatorio_Ananindeua[[#This Row],[CIF/CPF/CNPJ]])=14),relatorio_Ananindeua[[#This Row],[CIF/CPF/CNPJ]],relatorio_Ananindeua[[#This Row],[Coluna2]])</f>
        <v>54152734000115</v>
      </c>
      <c r="L6889" t="str">
        <f t="shared" si="108"/>
        <v>541******15</v>
      </c>
    </row>
    <row r="6890" spans="1:12" x14ac:dyDescent="0.25">
      <c r="A6890" t="s">
        <v>12396</v>
      </c>
      <c r="B6890" t="s">
        <v>12397</v>
      </c>
      <c r="C6890" t="s">
        <v>32</v>
      </c>
      <c r="D6890" s="1">
        <v>45353.087060185186</v>
      </c>
      <c r="E6890" s="18" t="s">
        <v>15</v>
      </c>
      <c r="F6890" s="13" t="s">
        <v>16</v>
      </c>
      <c r="G6890" t="s">
        <v>14</v>
      </c>
      <c r="H6890">
        <v>0</v>
      </c>
      <c r="I6890" s="2"/>
      <c r="J6890" s="4">
        <v>0</v>
      </c>
      <c r="K6890" t="str">
        <f>IF((LEN(relatorio_Ananindeua[[#This Row],[CIF/CPF/CNPJ]])=14),relatorio_Ananindeua[[#This Row],[CIF/CPF/CNPJ]],relatorio_Ananindeua[[#This Row],[Coluna2]])</f>
        <v>54146373000102</v>
      </c>
      <c r="L6890" t="str">
        <f t="shared" si="108"/>
        <v>541******02</v>
      </c>
    </row>
    <row r="6891" spans="1:12" x14ac:dyDescent="0.25">
      <c r="A6891" t="s">
        <v>12382</v>
      </c>
      <c r="B6891" t="s">
        <v>12383</v>
      </c>
      <c r="C6891" t="s">
        <v>34</v>
      </c>
      <c r="D6891" s="1">
        <v>45353.087071759262</v>
      </c>
      <c r="E6891" s="18" t="s">
        <v>15</v>
      </c>
      <c r="F6891" s="13" t="s">
        <v>16</v>
      </c>
      <c r="G6891" t="s">
        <v>14</v>
      </c>
      <c r="H6891">
        <v>0</v>
      </c>
      <c r="I6891" s="2"/>
      <c r="J6891" s="4">
        <v>0</v>
      </c>
      <c r="K6891" t="str">
        <f>IF((LEN(relatorio_Ananindeua[[#This Row],[CIF/CPF/CNPJ]])=14),relatorio_Ananindeua[[#This Row],[CIF/CPF/CNPJ]],relatorio_Ananindeua[[#This Row],[Coluna2]])</f>
        <v>54143811000170</v>
      </c>
      <c r="L6891" t="str">
        <f t="shared" si="108"/>
        <v>541******70</v>
      </c>
    </row>
    <row r="6892" spans="1:12" x14ac:dyDescent="0.25">
      <c r="A6892" t="s">
        <v>11804</v>
      </c>
      <c r="B6892" t="s">
        <v>11805</v>
      </c>
      <c r="C6892" t="s">
        <v>34</v>
      </c>
      <c r="D6892" s="1">
        <v>45353.087118055555</v>
      </c>
      <c r="E6892" s="18" t="s">
        <v>15</v>
      </c>
      <c r="F6892" s="13" t="s">
        <v>16</v>
      </c>
      <c r="G6892" t="s">
        <v>14</v>
      </c>
      <c r="H6892">
        <v>0</v>
      </c>
      <c r="I6892" s="2"/>
      <c r="J6892" s="4">
        <v>0</v>
      </c>
      <c r="K6892" t="str">
        <f>IF((LEN(relatorio_Ananindeua[[#This Row],[CIF/CPF/CNPJ]])=14),relatorio_Ananindeua[[#This Row],[CIF/CPF/CNPJ]],relatorio_Ananindeua[[#This Row],[Coluna2]])</f>
        <v>53932345000140</v>
      </c>
      <c r="L6892" t="str">
        <f t="shared" si="108"/>
        <v>539******40</v>
      </c>
    </row>
    <row r="6893" spans="1:12" x14ac:dyDescent="0.25">
      <c r="A6893" t="s">
        <v>6757</v>
      </c>
      <c r="B6893" t="s">
        <v>6758</v>
      </c>
      <c r="C6893" t="s">
        <v>34</v>
      </c>
      <c r="D6893" s="1">
        <v>45353.087280092594</v>
      </c>
      <c r="E6893" s="18" t="s">
        <v>15</v>
      </c>
      <c r="F6893" s="13" t="s">
        <v>16</v>
      </c>
      <c r="G6893" t="s">
        <v>14</v>
      </c>
      <c r="H6893">
        <v>0</v>
      </c>
      <c r="I6893" s="2"/>
      <c r="J6893" s="4">
        <v>0</v>
      </c>
      <c r="K6893" t="str">
        <f>IF((LEN(relatorio_Ananindeua[[#This Row],[CIF/CPF/CNPJ]])=14),relatorio_Ananindeua[[#This Row],[CIF/CPF/CNPJ]],relatorio_Ananindeua[[#This Row],[Coluna2]])</f>
        <v>45792502000130</v>
      </c>
      <c r="L6893" t="str">
        <f t="shared" si="108"/>
        <v>457******30</v>
      </c>
    </row>
    <row r="6894" spans="1:12" x14ac:dyDescent="0.25">
      <c r="A6894" t="s">
        <v>12382</v>
      </c>
      <c r="B6894" t="s">
        <v>12383</v>
      </c>
      <c r="C6894" t="s">
        <v>32</v>
      </c>
      <c r="D6894" s="1">
        <v>45353.093981481485</v>
      </c>
      <c r="E6894" s="18" t="s">
        <v>15</v>
      </c>
      <c r="F6894" s="13" t="s">
        <v>16</v>
      </c>
      <c r="G6894" t="s">
        <v>14</v>
      </c>
      <c r="H6894">
        <v>0</v>
      </c>
      <c r="I6894" s="2"/>
      <c r="J6894" s="4">
        <v>0</v>
      </c>
      <c r="K6894" t="str">
        <f>IF((LEN(relatorio_Ananindeua[[#This Row],[CIF/CPF/CNPJ]])=14),relatorio_Ananindeua[[#This Row],[CIF/CPF/CNPJ]],relatorio_Ananindeua[[#This Row],[Coluna2]])</f>
        <v>54143811000170</v>
      </c>
      <c r="L6894" t="str">
        <f t="shared" si="108"/>
        <v>541******70</v>
      </c>
    </row>
    <row r="6895" spans="1:12" x14ac:dyDescent="0.25">
      <c r="A6895" t="s">
        <v>9020</v>
      </c>
      <c r="B6895" t="s">
        <v>9021</v>
      </c>
      <c r="C6895" t="s">
        <v>34</v>
      </c>
      <c r="D6895" s="1">
        <v>45353.0940162037</v>
      </c>
      <c r="E6895" s="18" t="s">
        <v>15</v>
      </c>
      <c r="F6895" s="13" t="s">
        <v>16</v>
      </c>
      <c r="G6895" t="s">
        <v>14</v>
      </c>
      <c r="H6895">
        <v>0</v>
      </c>
      <c r="I6895" s="2"/>
      <c r="J6895" s="4">
        <v>0</v>
      </c>
      <c r="K6895" t="str">
        <f>IF((LEN(relatorio_Ananindeua[[#This Row],[CIF/CPF/CNPJ]])=14),relatorio_Ananindeua[[#This Row],[CIF/CPF/CNPJ]],relatorio_Ananindeua[[#This Row],[Coluna2]])</f>
        <v>50700128000136</v>
      </c>
      <c r="L6895" t="str">
        <f t="shared" si="108"/>
        <v>507******36</v>
      </c>
    </row>
    <row r="6896" spans="1:12" x14ac:dyDescent="0.25">
      <c r="A6896" t="s">
        <v>5248</v>
      </c>
      <c r="B6896" t="s">
        <v>5249</v>
      </c>
      <c r="C6896" t="s">
        <v>34</v>
      </c>
      <c r="D6896" s="1">
        <v>45353.0940625</v>
      </c>
      <c r="E6896" s="18" t="s">
        <v>15</v>
      </c>
      <c r="F6896" s="13" t="s">
        <v>16</v>
      </c>
      <c r="G6896" t="s">
        <v>14</v>
      </c>
      <c r="H6896">
        <v>0</v>
      </c>
      <c r="I6896" s="2"/>
      <c r="J6896" s="4">
        <v>0</v>
      </c>
      <c r="K6896" t="str">
        <f>IF((LEN(relatorio_Ananindeua[[#This Row],[CIF/CPF/CNPJ]])=14),relatorio_Ananindeua[[#This Row],[CIF/CPF/CNPJ]],relatorio_Ananindeua[[#This Row],[Coluna2]])</f>
        <v>41134854000148</v>
      </c>
      <c r="L6896" t="str">
        <f t="shared" si="108"/>
        <v>411******48</v>
      </c>
    </row>
    <row r="6897" spans="1:12" x14ac:dyDescent="0.25">
      <c r="A6897" t="s">
        <v>12392</v>
      </c>
      <c r="B6897" t="s">
        <v>12393</v>
      </c>
      <c r="C6897" t="s">
        <v>32</v>
      </c>
      <c r="D6897" s="1">
        <v>45353.100937499999</v>
      </c>
      <c r="E6897" s="18" t="s">
        <v>15</v>
      </c>
      <c r="F6897" s="13" t="s">
        <v>16</v>
      </c>
      <c r="G6897" t="s">
        <v>14</v>
      </c>
      <c r="H6897">
        <v>0</v>
      </c>
      <c r="I6897" s="2"/>
      <c r="J6897" s="4">
        <v>0</v>
      </c>
      <c r="K6897" t="str">
        <f>IF((LEN(relatorio_Ananindeua[[#This Row],[CIF/CPF/CNPJ]])=14),relatorio_Ananindeua[[#This Row],[CIF/CPF/CNPJ]],relatorio_Ananindeua[[#This Row],[Coluna2]])</f>
        <v>54145332000193</v>
      </c>
      <c r="L6897" t="str">
        <f t="shared" si="108"/>
        <v>541******93</v>
      </c>
    </row>
    <row r="6898" spans="1:12" x14ac:dyDescent="0.25">
      <c r="A6898" t="s">
        <v>12426</v>
      </c>
      <c r="B6898" t="s">
        <v>12427</v>
      </c>
      <c r="C6898" t="s">
        <v>32</v>
      </c>
      <c r="D6898" s="1">
        <v>45353.100937499999</v>
      </c>
      <c r="E6898" s="18" t="s">
        <v>15</v>
      </c>
      <c r="F6898" s="13" t="s">
        <v>16</v>
      </c>
      <c r="G6898" t="s">
        <v>14</v>
      </c>
      <c r="H6898">
        <v>0</v>
      </c>
      <c r="I6898" s="2"/>
      <c r="J6898" s="4">
        <v>0</v>
      </c>
      <c r="K6898" t="str">
        <f>IF((LEN(relatorio_Ananindeua[[#This Row],[CIF/CPF/CNPJ]])=14),relatorio_Ananindeua[[#This Row],[CIF/CPF/CNPJ]],relatorio_Ananindeua[[#This Row],[Coluna2]])</f>
        <v>54155096000196</v>
      </c>
      <c r="L6898" t="str">
        <f t="shared" si="108"/>
        <v>541******96</v>
      </c>
    </row>
    <row r="6899" spans="1:12" x14ac:dyDescent="0.25">
      <c r="A6899" t="s">
        <v>3350</v>
      </c>
      <c r="B6899" t="s">
        <v>3351</v>
      </c>
      <c r="C6899" t="s">
        <v>34</v>
      </c>
      <c r="D6899" s="1">
        <v>45353.100949074076</v>
      </c>
      <c r="E6899" s="18" t="s">
        <v>15</v>
      </c>
      <c r="F6899" s="13" t="s">
        <v>16</v>
      </c>
      <c r="G6899" t="s">
        <v>14</v>
      </c>
      <c r="H6899">
        <v>0</v>
      </c>
      <c r="I6899" s="2"/>
      <c r="J6899" s="4">
        <v>0</v>
      </c>
      <c r="K6899" t="str">
        <f>IF((LEN(relatorio_Ananindeua[[#This Row],[CIF/CPF/CNPJ]])=14),relatorio_Ananindeua[[#This Row],[CIF/CPF/CNPJ]],relatorio_Ananindeua[[#This Row],[Coluna2]])</f>
        <v>33192021000105</v>
      </c>
      <c r="L6899" t="str">
        <f t="shared" si="108"/>
        <v>331******05</v>
      </c>
    </row>
    <row r="6900" spans="1:12" x14ac:dyDescent="0.25">
      <c r="A6900" t="s">
        <v>12366</v>
      </c>
      <c r="B6900" t="s">
        <v>12367</v>
      </c>
      <c r="C6900" t="s">
        <v>32</v>
      </c>
      <c r="D6900" s="1">
        <v>45353.100949074076</v>
      </c>
      <c r="E6900" s="18" t="s">
        <v>15</v>
      </c>
      <c r="F6900" s="13" t="s">
        <v>16</v>
      </c>
      <c r="G6900" t="s">
        <v>14</v>
      </c>
      <c r="H6900">
        <v>0</v>
      </c>
      <c r="I6900" s="2"/>
      <c r="J6900" s="4">
        <v>0</v>
      </c>
      <c r="K6900" t="str">
        <f>IF((LEN(relatorio_Ananindeua[[#This Row],[CIF/CPF/CNPJ]])=14),relatorio_Ananindeua[[#This Row],[CIF/CPF/CNPJ]],relatorio_Ananindeua[[#This Row],[Coluna2]])</f>
        <v>54138099000111</v>
      </c>
      <c r="L6900" t="str">
        <f t="shared" si="108"/>
        <v>541******11</v>
      </c>
    </row>
    <row r="6901" spans="1:12" x14ac:dyDescent="0.25">
      <c r="A6901" t="s">
        <v>367</v>
      </c>
      <c r="B6901" t="s">
        <v>368</v>
      </c>
      <c r="C6901" t="s">
        <v>34</v>
      </c>
      <c r="D6901" s="1">
        <v>45353.30232638889</v>
      </c>
      <c r="E6901" s="18" t="s">
        <v>15</v>
      </c>
      <c r="F6901" s="13" t="s">
        <v>16</v>
      </c>
      <c r="G6901" t="s">
        <v>14</v>
      </c>
      <c r="H6901">
        <v>0</v>
      </c>
      <c r="I6901" s="2"/>
      <c r="J6901" s="4">
        <v>0</v>
      </c>
      <c r="K6901" t="str">
        <f>IF((LEN(relatorio_Ananindeua[[#This Row],[CIF/CPF/CNPJ]])=14),relatorio_Ananindeua[[#This Row],[CIF/CPF/CNPJ]],relatorio_Ananindeua[[#This Row],[Coluna2]])</f>
        <v>12851393000126</v>
      </c>
      <c r="L6901" t="str">
        <f t="shared" si="108"/>
        <v>128******26</v>
      </c>
    </row>
    <row r="6902" spans="1:12" x14ac:dyDescent="0.25">
      <c r="A6902" t="s">
        <v>12398</v>
      </c>
      <c r="B6902" t="s">
        <v>12399</v>
      </c>
      <c r="C6902" t="s">
        <v>32</v>
      </c>
      <c r="D6902" s="1">
        <v>45353.302337962959</v>
      </c>
      <c r="E6902" s="18" t="s">
        <v>15</v>
      </c>
      <c r="F6902" s="13" t="s">
        <v>16</v>
      </c>
      <c r="G6902" t="s">
        <v>14</v>
      </c>
      <c r="H6902">
        <v>0</v>
      </c>
      <c r="I6902" s="2"/>
      <c r="J6902" s="4">
        <v>0</v>
      </c>
      <c r="K6902" t="str">
        <f>IF((LEN(relatorio_Ananindeua[[#This Row],[CIF/CPF/CNPJ]])=14),relatorio_Ananindeua[[#This Row],[CIF/CPF/CNPJ]],relatorio_Ananindeua[[#This Row],[Coluna2]])</f>
        <v>54146866000134</v>
      </c>
      <c r="L6902" t="str">
        <f t="shared" si="108"/>
        <v>541******34</v>
      </c>
    </row>
    <row r="6903" spans="1:12" x14ac:dyDescent="0.25">
      <c r="A6903" t="s">
        <v>12412</v>
      </c>
      <c r="B6903" t="s">
        <v>12413</v>
      </c>
      <c r="C6903" t="s">
        <v>32</v>
      </c>
      <c r="D6903" s="1">
        <v>45353.302337962959</v>
      </c>
      <c r="E6903" s="18" t="s">
        <v>15</v>
      </c>
      <c r="F6903" s="13" t="s">
        <v>16</v>
      </c>
      <c r="G6903" t="s">
        <v>14</v>
      </c>
      <c r="H6903">
        <v>0</v>
      </c>
      <c r="I6903" s="2"/>
      <c r="J6903" s="4">
        <v>0</v>
      </c>
      <c r="K6903" t="str">
        <f>IF((LEN(relatorio_Ananindeua[[#This Row],[CIF/CPF/CNPJ]])=14),relatorio_Ananindeua[[#This Row],[CIF/CPF/CNPJ]],relatorio_Ananindeua[[#This Row],[Coluna2]])</f>
        <v>54151366000190</v>
      </c>
      <c r="L6903" t="str">
        <f t="shared" si="108"/>
        <v>541******90</v>
      </c>
    </row>
    <row r="6904" spans="1:12" x14ac:dyDescent="0.25">
      <c r="A6904" t="s">
        <v>12376</v>
      </c>
      <c r="B6904" t="s">
        <v>12377</v>
      </c>
      <c r="C6904" t="s">
        <v>32</v>
      </c>
      <c r="D6904" s="1">
        <v>45353.302349537036</v>
      </c>
      <c r="E6904" s="18" t="s">
        <v>15</v>
      </c>
      <c r="F6904" s="13" t="s">
        <v>16</v>
      </c>
      <c r="G6904" t="s">
        <v>14</v>
      </c>
      <c r="H6904">
        <v>0</v>
      </c>
      <c r="I6904" s="2"/>
      <c r="J6904" s="4">
        <v>0</v>
      </c>
      <c r="K6904" t="str">
        <f>IF((LEN(relatorio_Ananindeua[[#This Row],[CIF/CPF/CNPJ]])=14),relatorio_Ananindeua[[#This Row],[CIF/CPF/CNPJ]],relatorio_Ananindeua[[#This Row],[Coluna2]])</f>
        <v>54141810000197</v>
      </c>
      <c r="L6904" t="str">
        <f t="shared" si="108"/>
        <v>541******97</v>
      </c>
    </row>
    <row r="6905" spans="1:12" x14ac:dyDescent="0.25">
      <c r="A6905" t="s">
        <v>8027</v>
      </c>
      <c r="B6905" t="s">
        <v>8028</v>
      </c>
      <c r="C6905" t="s">
        <v>34</v>
      </c>
      <c r="D6905" s="1">
        <v>45353.302395833336</v>
      </c>
      <c r="E6905" s="18" t="s">
        <v>15</v>
      </c>
      <c r="F6905" s="13" t="s">
        <v>16</v>
      </c>
      <c r="G6905" t="s">
        <v>14</v>
      </c>
      <c r="H6905">
        <v>0</v>
      </c>
      <c r="I6905" s="2"/>
      <c r="J6905" s="4">
        <v>0</v>
      </c>
      <c r="K6905" t="str">
        <f>IF((LEN(relatorio_Ananindeua[[#This Row],[CIF/CPF/CNPJ]])=14),relatorio_Ananindeua[[#This Row],[CIF/CPF/CNPJ]],relatorio_Ananindeua[[#This Row],[Coluna2]])</f>
        <v>48925147000119</v>
      </c>
      <c r="L6905" t="str">
        <f t="shared" si="108"/>
        <v>489******19</v>
      </c>
    </row>
    <row r="6906" spans="1:12" x14ac:dyDescent="0.25">
      <c r="A6906" t="s">
        <v>12386</v>
      </c>
      <c r="B6906" t="s">
        <v>12387</v>
      </c>
      <c r="C6906" t="s">
        <v>32</v>
      </c>
      <c r="D6906" s="1">
        <v>45353.31621527778</v>
      </c>
      <c r="E6906" s="18" t="s">
        <v>15</v>
      </c>
      <c r="F6906" s="13" t="s">
        <v>16</v>
      </c>
      <c r="G6906" t="s">
        <v>14</v>
      </c>
      <c r="H6906">
        <v>0</v>
      </c>
      <c r="I6906" s="2"/>
      <c r="J6906" s="4">
        <v>0</v>
      </c>
      <c r="K6906" t="str">
        <f>IF((LEN(relatorio_Ananindeua[[#This Row],[CIF/CPF/CNPJ]])=14),relatorio_Ananindeua[[#This Row],[CIF/CPF/CNPJ]],relatorio_Ananindeua[[#This Row],[Coluna2]])</f>
        <v>54144708000145</v>
      </c>
      <c r="L6906" t="str">
        <f t="shared" si="108"/>
        <v>541******45</v>
      </c>
    </row>
    <row r="6907" spans="1:12" x14ac:dyDescent="0.25">
      <c r="A6907" t="s">
        <v>9120</v>
      </c>
      <c r="B6907" t="s">
        <v>9121</v>
      </c>
      <c r="C6907" t="s">
        <v>34</v>
      </c>
      <c r="D6907" s="1">
        <v>45353.316284722219</v>
      </c>
      <c r="E6907" s="18" t="s">
        <v>15</v>
      </c>
      <c r="F6907" s="13" t="s">
        <v>16</v>
      </c>
      <c r="G6907" t="s">
        <v>14</v>
      </c>
      <c r="H6907">
        <v>0</v>
      </c>
      <c r="I6907" s="2"/>
      <c r="J6907" s="4">
        <v>0</v>
      </c>
      <c r="K6907" t="str">
        <f>IF((LEN(relatorio_Ananindeua[[#This Row],[CIF/CPF/CNPJ]])=14),relatorio_Ananindeua[[#This Row],[CIF/CPF/CNPJ]],relatorio_Ananindeua[[#This Row],[Coluna2]])</f>
        <v>50845638000100</v>
      </c>
      <c r="L6907" t="str">
        <f t="shared" si="108"/>
        <v>508******00</v>
      </c>
    </row>
    <row r="6908" spans="1:12" x14ac:dyDescent="0.25">
      <c r="A6908" t="s">
        <v>12400</v>
      </c>
      <c r="B6908" t="s">
        <v>12401</v>
      </c>
      <c r="C6908" t="s">
        <v>32</v>
      </c>
      <c r="D6908" s="1">
        <v>45353.323148148149</v>
      </c>
      <c r="E6908" s="18" t="s">
        <v>15</v>
      </c>
      <c r="F6908" s="13" t="s">
        <v>16</v>
      </c>
      <c r="G6908" t="s">
        <v>14</v>
      </c>
      <c r="H6908">
        <v>0</v>
      </c>
      <c r="I6908" s="2"/>
      <c r="J6908" s="4">
        <v>0</v>
      </c>
      <c r="K6908" t="str">
        <f>IF((LEN(relatorio_Ananindeua[[#This Row],[CIF/CPF/CNPJ]])=14),relatorio_Ananindeua[[#This Row],[CIF/CPF/CNPJ]],relatorio_Ananindeua[[#This Row],[Coluna2]])</f>
        <v>54148847000147</v>
      </c>
      <c r="L6908" t="str">
        <f t="shared" si="108"/>
        <v>541******47</v>
      </c>
    </row>
    <row r="6909" spans="1:12" x14ac:dyDescent="0.25">
      <c r="A6909" t="s">
        <v>12374</v>
      </c>
      <c r="B6909" t="s">
        <v>12375</v>
      </c>
      <c r="C6909" t="s">
        <v>32</v>
      </c>
      <c r="D6909" s="1">
        <v>45353.323171296295</v>
      </c>
      <c r="E6909" s="18" t="s">
        <v>15</v>
      </c>
      <c r="F6909" s="13" t="s">
        <v>16</v>
      </c>
      <c r="G6909" t="s">
        <v>14</v>
      </c>
      <c r="H6909">
        <v>0</v>
      </c>
      <c r="I6909" s="2"/>
      <c r="J6909" s="4">
        <v>0</v>
      </c>
      <c r="K6909" t="str">
        <f>IF((LEN(relatorio_Ananindeua[[#This Row],[CIF/CPF/CNPJ]])=14),relatorio_Ananindeua[[#This Row],[CIF/CPF/CNPJ]],relatorio_Ananindeua[[#This Row],[Coluna2]])</f>
        <v>54141731000186</v>
      </c>
      <c r="L6909" t="str">
        <f t="shared" si="108"/>
        <v>541******86</v>
      </c>
    </row>
    <row r="6910" spans="1:12" x14ac:dyDescent="0.25">
      <c r="A6910" t="s">
        <v>7803</v>
      </c>
      <c r="B6910" t="s">
        <v>7804</v>
      </c>
      <c r="C6910" t="s">
        <v>34</v>
      </c>
      <c r="D6910" s="1">
        <v>45353.323182870372</v>
      </c>
      <c r="E6910" s="18" t="s">
        <v>15</v>
      </c>
      <c r="F6910" s="13" t="s">
        <v>16</v>
      </c>
      <c r="G6910" t="s">
        <v>14</v>
      </c>
      <c r="H6910">
        <v>0</v>
      </c>
      <c r="I6910" s="2"/>
      <c r="J6910" s="4">
        <v>0</v>
      </c>
      <c r="K6910" t="str">
        <f>IF((LEN(relatorio_Ananindeua[[#This Row],[CIF/CPF/CNPJ]])=14),relatorio_Ananindeua[[#This Row],[CIF/CPF/CNPJ]],relatorio_Ananindeua[[#This Row],[Coluna2]])</f>
        <v>48477282000149</v>
      </c>
      <c r="L6910" t="str">
        <f t="shared" si="108"/>
        <v>484******49</v>
      </c>
    </row>
    <row r="6911" spans="1:12" x14ac:dyDescent="0.25">
      <c r="A6911" t="s">
        <v>1807</v>
      </c>
      <c r="B6911" t="s">
        <v>1808</v>
      </c>
      <c r="C6911" t="s">
        <v>34</v>
      </c>
      <c r="D6911" s="1">
        <v>45353.366979166669</v>
      </c>
      <c r="E6911" s="18" t="s">
        <v>13</v>
      </c>
      <c r="F6911" s="13" t="s">
        <v>16</v>
      </c>
      <c r="G6911" t="s">
        <v>14</v>
      </c>
      <c r="H6911">
        <v>0</v>
      </c>
      <c r="I6911" s="2"/>
      <c r="J6911" s="4">
        <v>0</v>
      </c>
      <c r="K6911" t="str">
        <f>IF((LEN(relatorio_Ananindeua[[#This Row],[CIF/CPF/CNPJ]])=14),relatorio_Ananindeua[[#This Row],[CIF/CPF/CNPJ]],relatorio_Ananindeua[[#This Row],[Coluna2]])</f>
        <v>24567987000199</v>
      </c>
      <c r="L6911" t="str">
        <f t="shared" si="108"/>
        <v>245******99</v>
      </c>
    </row>
    <row r="6912" spans="1:12" x14ac:dyDescent="0.25">
      <c r="A6912" t="s">
        <v>2140</v>
      </c>
      <c r="B6912" t="s">
        <v>2141</v>
      </c>
      <c r="C6912" t="s">
        <v>34</v>
      </c>
      <c r="D6912" s="1">
        <v>45353.783796296295</v>
      </c>
      <c r="E6912" s="18" t="s">
        <v>13</v>
      </c>
      <c r="F6912" s="13" t="s">
        <v>16</v>
      </c>
      <c r="G6912" t="s">
        <v>14</v>
      </c>
      <c r="H6912">
        <v>0</v>
      </c>
      <c r="I6912" s="2"/>
      <c r="J6912" s="4">
        <v>0</v>
      </c>
      <c r="K6912" t="str">
        <f>IF((LEN(relatorio_Ananindeua[[#This Row],[CIF/CPF/CNPJ]])=14),relatorio_Ananindeua[[#This Row],[CIF/CPF/CNPJ]],relatorio_Ananindeua[[#This Row],[Coluna2]])</f>
        <v>27283236000139</v>
      </c>
      <c r="L6912" t="str">
        <f t="shared" si="108"/>
        <v>272******39</v>
      </c>
    </row>
    <row r="6913" spans="1:12" x14ac:dyDescent="0.25">
      <c r="A6913" t="s">
        <v>12428</v>
      </c>
      <c r="B6913" t="s">
        <v>12429</v>
      </c>
      <c r="C6913" t="s">
        <v>32</v>
      </c>
      <c r="D6913" s="1">
        <v>45354.024537037039</v>
      </c>
      <c r="E6913" s="18" t="s">
        <v>15</v>
      </c>
      <c r="F6913" s="13" t="s">
        <v>16</v>
      </c>
      <c r="G6913" t="s">
        <v>14</v>
      </c>
      <c r="H6913">
        <v>0</v>
      </c>
      <c r="I6913" s="2"/>
      <c r="J6913" s="4">
        <v>0</v>
      </c>
      <c r="K6913" t="str">
        <f>IF((LEN(relatorio_Ananindeua[[#This Row],[CIF/CPF/CNPJ]])=14),relatorio_Ananindeua[[#This Row],[CIF/CPF/CNPJ]],relatorio_Ananindeua[[#This Row],[Coluna2]])</f>
        <v>54157249000134</v>
      </c>
      <c r="L6913" t="str">
        <f t="shared" si="108"/>
        <v>541******34</v>
      </c>
    </row>
    <row r="6914" spans="1:12" x14ac:dyDescent="0.25">
      <c r="A6914" t="s">
        <v>12422</v>
      </c>
      <c r="B6914" t="s">
        <v>12423</v>
      </c>
      <c r="C6914" t="s">
        <v>34</v>
      </c>
      <c r="D6914" s="1">
        <v>45354.024594907409</v>
      </c>
      <c r="E6914" s="18" t="s">
        <v>15</v>
      </c>
      <c r="F6914" s="13" t="s">
        <v>16</v>
      </c>
      <c r="G6914" t="s">
        <v>14</v>
      </c>
      <c r="H6914">
        <v>0</v>
      </c>
      <c r="I6914" s="2"/>
      <c r="J6914" s="4">
        <v>0</v>
      </c>
      <c r="K6914" t="str">
        <f>IF((LEN(relatorio_Ananindeua[[#This Row],[CIF/CPF/CNPJ]])=14),relatorio_Ananindeua[[#This Row],[CIF/CPF/CNPJ]],relatorio_Ananindeua[[#This Row],[Coluna2]])</f>
        <v>54153856000126</v>
      </c>
      <c r="L6914" t="str">
        <f t="shared" si="108"/>
        <v>541******26</v>
      </c>
    </row>
    <row r="6915" spans="1:12" x14ac:dyDescent="0.25">
      <c r="A6915" t="s">
        <v>12328</v>
      </c>
      <c r="B6915" t="s">
        <v>12329</v>
      </c>
      <c r="C6915" t="s">
        <v>34</v>
      </c>
      <c r="D6915" s="1">
        <v>45354.024606481478</v>
      </c>
      <c r="E6915" s="18" t="s">
        <v>15</v>
      </c>
      <c r="F6915" s="13" t="s">
        <v>16</v>
      </c>
      <c r="G6915" t="s">
        <v>14</v>
      </c>
      <c r="H6915">
        <v>0</v>
      </c>
      <c r="I6915" s="2"/>
      <c r="J6915" s="4">
        <v>0</v>
      </c>
      <c r="K6915" t="str">
        <f>IF((LEN(relatorio_Ananindeua[[#This Row],[CIF/CPF/CNPJ]])=14),relatorio_Ananindeua[[#This Row],[CIF/CPF/CNPJ]],relatorio_Ananindeua[[#This Row],[Coluna2]])</f>
        <v>54126744000186</v>
      </c>
      <c r="L6915" t="str">
        <f t="shared" si="108"/>
        <v>541******86</v>
      </c>
    </row>
    <row r="6916" spans="1:12" x14ac:dyDescent="0.25">
      <c r="A6916" t="s">
        <v>1574</v>
      </c>
      <c r="B6916" t="s">
        <v>1575</v>
      </c>
      <c r="C6916" t="s">
        <v>34</v>
      </c>
      <c r="D6916" s="1">
        <v>45354.024710648147</v>
      </c>
      <c r="E6916" s="18" t="s">
        <v>15</v>
      </c>
      <c r="F6916" s="13" t="s">
        <v>16</v>
      </c>
      <c r="G6916" t="s">
        <v>14</v>
      </c>
      <c r="H6916">
        <v>0</v>
      </c>
      <c r="I6916" s="2"/>
      <c r="J6916" s="4">
        <v>0</v>
      </c>
      <c r="K6916" t="str">
        <f>IF((LEN(relatorio_Ananindeua[[#This Row],[CIF/CPF/CNPJ]])=14),relatorio_Ananindeua[[#This Row],[CIF/CPF/CNPJ]],relatorio_Ananindeua[[#This Row],[Coluna2]])</f>
        <v>22795172000131</v>
      </c>
      <c r="L6916" t="str">
        <f t="shared" si="108"/>
        <v>227******31</v>
      </c>
    </row>
    <row r="6917" spans="1:12" x14ac:dyDescent="0.25">
      <c r="A6917" t="s">
        <v>12430</v>
      </c>
      <c r="B6917" t="s">
        <v>12431</v>
      </c>
      <c r="C6917" t="s">
        <v>32</v>
      </c>
      <c r="D6917" s="1">
        <v>45354.031493055554</v>
      </c>
      <c r="E6917" s="18" t="s">
        <v>15</v>
      </c>
      <c r="F6917" s="13" t="s">
        <v>16</v>
      </c>
      <c r="G6917" t="s">
        <v>14</v>
      </c>
      <c r="H6917">
        <v>0</v>
      </c>
      <c r="I6917" s="2"/>
      <c r="J6917" s="4">
        <v>0</v>
      </c>
      <c r="K6917" t="str">
        <f>IF((LEN(relatorio_Ananindeua[[#This Row],[CIF/CPF/CNPJ]])=14),relatorio_Ananindeua[[#This Row],[CIF/CPF/CNPJ]],relatorio_Ananindeua[[#This Row],[Coluna2]])</f>
        <v>54158303000166</v>
      </c>
      <c r="L6917" t="str">
        <f t="shared" si="108"/>
        <v>541******66</v>
      </c>
    </row>
    <row r="6918" spans="1:12" x14ac:dyDescent="0.25">
      <c r="A6918" t="s">
        <v>9543</v>
      </c>
      <c r="B6918" t="s">
        <v>9544</v>
      </c>
      <c r="C6918" t="s">
        <v>34</v>
      </c>
      <c r="D6918" s="1">
        <v>45354.0315162037</v>
      </c>
      <c r="E6918" s="18" t="s">
        <v>15</v>
      </c>
      <c r="F6918" s="13" t="s">
        <v>16</v>
      </c>
      <c r="G6918" t="s">
        <v>14</v>
      </c>
      <c r="H6918">
        <v>0</v>
      </c>
      <c r="I6918" s="2"/>
      <c r="J6918" s="4">
        <v>0</v>
      </c>
      <c r="K6918" t="str">
        <f>IF((LEN(relatorio_Ananindeua[[#This Row],[CIF/CPF/CNPJ]])=14),relatorio_Ananindeua[[#This Row],[CIF/CPF/CNPJ]],relatorio_Ananindeua[[#This Row],[Coluna2]])</f>
        <v>51649727000135</v>
      </c>
      <c r="L6918" t="str">
        <f t="shared" si="108"/>
        <v>516******35</v>
      </c>
    </row>
    <row r="6919" spans="1:12" x14ac:dyDescent="0.25">
      <c r="A6919" t="s">
        <v>1340</v>
      </c>
      <c r="B6919" t="s">
        <v>1341</v>
      </c>
      <c r="C6919" t="s">
        <v>34</v>
      </c>
      <c r="D6919" s="1">
        <v>45354.031550925924</v>
      </c>
      <c r="E6919" s="18" t="s">
        <v>15</v>
      </c>
      <c r="F6919" s="13" t="s">
        <v>16</v>
      </c>
      <c r="G6919" t="s">
        <v>14</v>
      </c>
      <c r="H6919">
        <v>0</v>
      </c>
      <c r="I6919" s="2"/>
      <c r="J6919" s="4">
        <v>0</v>
      </c>
      <c r="K6919" t="str">
        <f>IF((LEN(relatorio_Ananindeua[[#This Row],[CIF/CPF/CNPJ]])=14),relatorio_Ananindeua[[#This Row],[CIF/CPF/CNPJ]],relatorio_Ananindeua[[#This Row],[Coluna2]])</f>
        <v>20460081000110</v>
      </c>
      <c r="L6919" t="str">
        <f t="shared" si="108"/>
        <v>204******10</v>
      </c>
    </row>
    <row r="6920" spans="1:12" x14ac:dyDescent="0.25">
      <c r="A6920" t="s">
        <v>12432</v>
      </c>
      <c r="B6920" t="s">
        <v>12433</v>
      </c>
      <c r="C6920" t="s">
        <v>32</v>
      </c>
      <c r="D6920" s="1">
        <v>45354.045393518521</v>
      </c>
      <c r="E6920" s="18" t="s">
        <v>15</v>
      </c>
      <c r="F6920" s="13" t="s">
        <v>16</v>
      </c>
      <c r="G6920" t="s">
        <v>14</v>
      </c>
      <c r="H6920">
        <v>0</v>
      </c>
      <c r="I6920" s="2"/>
      <c r="J6920" s="4">
        <v>0</v>
      </c>
      <c r="K6920" t="str">
        <f>IF((LEN(relatorio_Ananindeua[[#This Row],[CIF/CPF/CNPJ]])=14),relatorio_Ananindeua[[#This Row],[CIF/CPF/CNPJ]],relatorio_Ananindeua[[#This Row],[Coluna2]])</f>
        <v>54158347000196</v>
      </c>
      <c r="L6920" t="str">
        <f t="shared" si="108"/>
        <v>541******96</v>
      </c>
    </row>
    <row r="6921" spans="1:12" x14ac:dyDescent="0.25">
      <c r="A6921" t="s">
        <v>12434</v>
      </c>
      <c r="B6921" t="s">
        <v>12435</v>
      </c>
      <c r="C6921" t="s">
        <v>32</v>
      </c>
      <c r="D6921" s="1">
        <v>45354.31621527778</v>
      </c>
      <c r="E6921" s="18" t="s">
        <v>15</v>
      </c>
      <c r="F6921" s="13" t="s">
        <v>16</v>
      </c>
      <c r="G6921" t="s">
        <v>14</v>
      </c>
      <c r="H6921">
        <v>0</v>
      </c>
      <c r="I6921" s="2"/>
      <c r="J6921" s="4">
        <v>0</v>
      </c>
      <c r="K6921" t="str">
        <f>IF((LEN(relatorio_Ananindeua[[#This Row],[CIF/CPF/CNPJ]])=14),relatorio_Ananindeua[[#This Row],[CIF/CPF/CNPJ]],relatorio_Ananindeua[[#This Row],[Coluna2]])</f>
        <v>54159190000113</v>
      </c>
      <c r="L6921" t="str">
        <f t="shared" si="108"/>
        <v>541******13</v>
      </c>
    </row>
    <row r="6922" spans="1:12" x14ac:dyDescent="0.25">
      <c r="A6922" t="s">
        <v>12436</v>
      </c>
      <c r="B6922" t="s">
        <v>12437</v>
      </c>
      <c r="C6922" t="s">
        <v>32</v>
      </c>
      <c r="D6922" s="1">
        <v>45354.31621527778</v>
      </c>
      <c r="E6922" s="18" t="s">
        <v>15</v>
      </c>
      <c r="F6922" s="13" t="s">
        <v>16</v>
      </c>
      <c r="G6922" t="s">
        <v>14</v>
      </c>
      <c r="H6922">
        <v>0</v>
      </c>
      <c r="I6922" s="2"/>
      <c r="J6922" s="4">
        <v>0</v>
      </c>
      <c r="K6922" t="str">
        <f>IF((LEN(relatorio_Ananindeua[[#This Row],[CIF/CPF/CNPJ]])=14),relatorio_Ananindeua[[#This Row],[CIF/CPF/CNPJ]],relatorio_Ananindeua[[#This Row],[Coluna2]])</f>
        <v>54159558000143</v>
      </c>
      <c r="L6922" t="str">
        <f t="shared" si="108"/>
        <v>541******43</v>
      </c>
    </row>
    <row r="6923" spans="1:12" x14ac:dyDescent="0.25">
      <c r="A6923" t="s">
        <v>6904</v>
      </c>
      <c r="B6923" t="s">
        <v>6905</v>
      </c>
      <c r="C6923" t="s">
        <v>20</v>
      </c>
      <c r="D6923" s="1">
        <v>45355</v>
      </c>
      <c r="E6923" s="18" t="s">
        <v>15</v>
      </c>
      <c r="F6923" s="13" t="s">
        <v>19</v>
      </c>
      <c r="G6923" t="s">
        <v>13496</v>
      </c>
      <c r="H6923">
        <v>0</v>
      </c>
      <c r="I6923" s="2"/>
      <c r="J6923" s="4">
        <v>23</v>
      </c>
      <c r="K6923" t="str">
        <f>IF((LEN(relatorio_Ananindeua[[#This Row],[CIF/CPF/CNPJ]])=14),relatorio_Ananindeua[[#This Row],[CIF/CPF/CNPJ]],relatorio_Ananindeua[[#This Row],[Coluna2]])</f>
        <v>46201083002393</v>
      </c>
      <c r="L6923" t="str">
        <f t="shared" si="108"/>
        <v>462******93</v>
      </c>
    </row>
    <row r="6924" spans="1:12" x14ac:dyDescent="0.25">
      <c r="A6924" t="s">
        <v>13467</v>
      </c>
      <c r="B6924" t="s">
        <v>13466</v>
      </c>
      <c r="C6924" t="s">
        <v>21</v>
      </c>
      <c r="D6924" s="1">
        <v>45355</v>
      </c>
      <c r="E6924" s="18" t="s">
        <v>15</v>
      </c>
      <c r="F6924" s="13" t="s">
        <v>19</v>
      </c>
      <c r="G6924" t="s">
        <v>13496</v>
      </c>
      <c r="H6924">
        <v>0</v>
      </c>
      <c r="I6924" s="2"/>
      <c r="J6924" s="4">
        <v>73.16</v>
      </c>
      <c r="K6924" t="str">
        <f>IF((LEN(relatorio_Ananindeua[[#This Row],[CIF/CPF/CNPJ]])=14),relatorio_Ananindeua[[#This Row],[CIF/CPF/CNPJ]],relatorio_Ananindeua[[#This Row],[Coluna2]])</f>
        <v>60975737005978</v>
      </c>
      <c r="L6924" t="str">
        <f t="shared" si="108"/>
        <v>609******78</v>
      </c>
    </row>
    <row r="6925" spans="1:12" x14ac:dyDescent="0.25">
      <c r="A6925" t="s">
        <v>13475</v>
      </c>
      <c r="B6925" t="s">
        <v>13476</v>
      </c>
      <c r="C6925" t="s">
        <v>20</v>
      </c>
      <c r="D6925" s="1">
        <v>45355</v>
      </c>
      <c r="E6925" s="18" t="s">
        <v>15</v>
      </c>
      <c r="F6925" s="13" t="s">
        <v>19</v>
      </c>
      <c r="G6925" t="s">
        <v>13496</v>
      </c>
      <c r="H6925">
        <v>0</v>
      </c>
      <c r="I6925" s="2"/>
      <c r="J6925" s="4">
        <v>1.56</v>
      </c>
      <c r="K6925" t="str">
        <f>IF((LEN(relatorio_Ananindeua[[#This Row],[CIF/CPF/CNPJ]])=14),relatorio_Ananindeua[[#This Row],[CIF/CPF/CNPJ]],relatorio_Ananindeua[[#This Row],[Coluna2]])</f>
        <v>83316729000107</v>
      </c>
      <c r="L6925" t="str">
        <f t="shared" si="108"/>
        <v>833******07</v>
      </c>
    </row>
    <row r="6926" spans="1:12" x14ac:dyDescent="0.25">
      <c r="A6926" t="s">
        <v>13479</v>
      </c>
      <c r="B6926" t="s">
        <v>13480</v>
      </c>
      <c r="C6926" t="s">
        <v>20</v>
      </c>
      <c r="D6926" s="1">
        <v>45355</v>
      </c>
      <c r="E6926" s="18" t="s">
        <v>15</v>
      </c>
      <c r="F6926" s="13" t="s">
        <v>19</v>
      </c>
      <c r="G6926" t="s">
        <v>13496</v>
      </c>
      <c r="H6926">
        <v>0</v>
      </c>
      <c r="I6926" s="2"/>
      <c r="J6926" s="4">
        <v>24.08</v>
      </c>
      <c r="K6926" t="str">
        <f>IF((LEN(relatorio_Ananindeua[[#This Row],[CIF/CPF/CNPJ]])=14),relatorio_Ananindeua[[#This Row],[CIF/CPF/CNPJ]],relatorio_Ananindeua[[#This Row],[Coluna2]])</f>
        <v>83342162000305</v>
      </c>
      <c r="L6926" t="str">
        <f t="shared" si="108"/>
        <v>833******05</v>
      </c>
    </row>
    <row r="6927" spans="1:12" x14ac:dyDescent="0.25">
      <c r="A6927" t="s">
        <v>12448</v>
      </c>
      <c r="B6927" t="s">
        <v>12449</v>
      </c>
      <c r="C6927" t="s">
        <v>32</v>
      </c>
      <c r="D6927" s="1">
        <v>45355.0315162037</v>
      </c>
      <c r="E6927" s="18" t="s">
        <v>15</v>
      </c>
      <c r="F6927" s="13" t="s">
        <v>16</v>
      </c>
      <c r="G6927" t="s">
        <v>14</v>
      </c>
      <c r="H6927">
        <v>0</v>
      </c>
      <c r="I6927" s="2"/>
      <c r="J6927" s="4">
        <v>0</v>
      </c>
      <c r="K6927" t="str">
        <f>IF((LEN(relatorio_Ananindeua[[#This Row],[CIF/CPF/CNPJ]])=14),relatorio_Ananindeua[[#This Row],[CIF/CPF/CNPJ]],relatorio_Ananindeua[[#This Row],[Coluna2]])</f>
        <v>54162137000171</v>
      </c>
      <c r="L6927" t="str">
        <f t="shared" si="108"/>
        <v>541******71</v>
      </c>
    </row>
    <row r="6928" spans="1:12" x14ac:dyDescent="0.25">
      <c r="A6928" t="s">
        <v>12444</v>
      </c>
      <c r="B6928" t="s">
        <v>12445</v>
      </c>
      <c r="C6928" t="s">
        <v>32</v>
      </c>
      <c r="D6928" s="1">
        <v>45355.031550925924</v>
      </c>
      <c r="E6928" s="18" t="s">
        <v>15</v>
      </c>
      <c r="F6928" s="13" t="s">
        <v>16</v>
      </c>
      <c r="G6928" t="s">
        <v>14</v>
      </c>
      <c r="H6928">
        <v>0</v>
      </c>
      <c r="I6928" s="2"/>
      <c r="J6928" s="4">
        <v>0</v>
      </c>
      <c r="K6928" t="str">
        <f>IF((LEN(relatorio_Ananindeua[[#This Row],[CIF/CPF/CNPJ]])=14),relatorio_Ananindeua[[#This Row],[CIF/CPF/CNPJ]],relatorio_Ananindeua[[#This Row],[Coluna2]])</f>
        <v>54160854000164</v>
      </c>
      <c r="L6928" t="str">
        <f t="shared" si="108"/>
        <v>541******64</v>
      </c>
    </row>
    <row r="6929" spans="1:12" x14ac:dyDescent="0.25">
      <c r="A6929" t="s">
        <v>12450</v>
      </c>
      <c r="B6929" t="s">
        <v>12451</v>
      </c>
      <c r="C6929" t="s">
        <v>32</v>
      </c>
      <c r="D6929" s="1">
        <v>45355.038437499999</v>
      </c>
      <c r="E6929" s="18" t="s">
        <v>15</v>
      </c>
      <c r="F6929" s="13" t="s">
        <v>16</v>
      </c>
      <c r="G6929" t="s">
        <v>14</v>
      </c>
      <c r="H6929">
        <v>0</v>
      </c>
      <c r="I6929" s="2"/>
      <c r="J6929" s="4">
        <v>0</v>
      </c>
      <c r="K6929" t="str">
        <f>IF((LEN(relatorio_Ananindeua[[#This Row],[CIF/CPF/CNPJ]])=14),relatorio_Ananindeua[[#This Row],[CIF/CPF/CNPJ]],relatorio_Ananindeua[[#This Row],[Coluna2]])</f>
        <v>54162172000190</v>
      </c>
      <c r="L6929" t="str">
        <f t="shared" si="108"/>
        <v>541******90</v>
      </c>
    </row>
    <row r="6930" spans="1:12" x14ac:dyDescent="0.25">
      <c r="A6930" t="s">
        <v>12452</v>
      </c>
      <c r="B6930" t="s">
        <v>12453</v>
      </c>
      <c r="C6930" t="s">
        <v>32</v>
      </c>
      <c r="D6930" s="1">
        <v>45355.038437499999</v>
      </c>
      <c r="E6930" s="18" t="s">
        <v>15</v>
      </c>
      <c r="F6930" s="13" t="s">
        <v>16</v>
      </c>
      <c r="G6930" t="s">
        <v>14</v>
      </c>
      <c r="H6930">
        <v>0</v>
      </c>
      <c r="I6930" s="2"/>
      <c r="J6930" s="4">
        <v>0</v>
      </c>
      <c r="K6930" t="str">
        <f>IF((LEN(relatorio_Ananindeua[[#This Row],[CIF/CPF/CNPJ]])=14),relatorio_Ananindeua[[#This Row],[CIF/CPF/CNPJ]],relatorio_Ananindeua[[#This Row],[Coluna2]])</f>
        <v>54162256000124</v>
      </c>
      <c r="L6930" t="str">
        <f t="shared" ref="L6930:L6993" si="109">_xlfn.CONCAT(LEFT(A6930,3),REPT("*",6),RIGHT(A6930,2))</f>
        <v>541******24</v>
      </c>
    </row>
    <row r="6931" spans="1:12" x14ac:dyDescent="0.25">
      <c r="A6931" t="s">
        <v>12446</v>
      </c>
      <c r="B6931" t="s">
        <v>12447</v>
      </c>
      <c r="C6931" t="s">
        <v>32</v>
      </c>
      <c r="D6931" s="1">
        <v>45355.038449074076</v>
      </c>
      <c r="E6931" s="18" t="s">
        <v>15</v>
      </c>
      <c r="F6931" s="13" t="s">
        <v>16</v>
      </c>
      <c r="G6931" t="s">
        <v>14</v>
      </c>
      <c r="H6931">
        <v>0</v>
      </c>
      <c r="I6931" s="2"/>
      <c r="J6931" s="4">
        <v>0</v>
      </c>
      <c r="K6931" t="str">
        <f>IF((LEN(relatorio_Ananindeua[[#This Row],[CIF/CPF/CNPJ]])=14),relatorio_Ananindeua[[#This Row],[CIF/CPF/CNPJ]],relatorio_Ananindeua[[#This Row],[Coluna2]])</f>
        <v>54162103000187</v>
      </c>
      <c r="L6931" t="str">
        <f t="shared" si="109"/>
        <v>541******87</v>
      </c>
    </row>
    <row r="6932" spans="1:12" x14ac:dyDescent="0.25">
      <c r="A6932" t="s">
        <v>12440</v>
      </c>
      <c r="B6932" t="s">
        <v>12441</v>
      </c>
      <c r="C6932" t="s">
        <v>32</v>
      </c>
      <c r="D6932" s="1">
        <v>45355.038460648146</v>
      </c>
      <c r="E6932" s="18" t="s">
        <v>15</v>
      </c>
      <c r="F6932" s="13" t="s">
        <v>16</v>
      </c>
      <c r="G6932" t="s">
        <v>14</v>
      </c>
      <c r="H6932">
        <v>0</v>
      </c>
      <c r="I6932" s="2"/>
      <c r="J6932" s="4">
        <v>0</v>
      </c>
      <c r="K6932" t="str">
        <f>IF((LEN(relatorio_Ananindeua[[#This Row],[CIF/CPF/CNPJ]])=14),relatorio_Ananindeua[[#This Row],[CIF/CPF/CNPJ]],relatorio_Ananindeua[[#This Row],[Coluna2]])</f>
        <v>54160348000175</v>
      </c>
      <c r="L6932" t="str">
        <f t="shared" si="109"/>
        <v>541******75</v>
      </c>
    </row>
    <row r="6933" spans="1:12" x14ac:dyDescent="0.25">
      <c r="A6933" t="s">
        <v>12438</v>
      </c>
      <c r="B6933" t="s">
        <v>12439</v>
      </c>
      <c r="C6933" t="s">
        <v>32</v>
      </c>
      <c r="D6933" s="1">
        <v>45355.038472222222</v>
      </c>
      <c r="E6933" s="18" t="s">
        <v>15</v>
      </c>
      <c r="F6933" s="13" t="s">
        <v>16</v>
      </c>
      <c r="G6933" t="s">
        <v>14</v>
      </c>
      <c r="H6933">
        <v>0</v>
      </c>
      <c r="I6933" s="2"/>
      <c r="J6933" s="4">
        <v>0</v>
      </c>
      <c r="K6933" t="str">
        <f>IF((LEN(relatorio_Ananindeua[[#This Row],[CIF/CPF/CNPJ]])=14),relatorio_Ananindeua[[#This Row],[CIF/CPF/CNPJ]],relatorio_Ananindeua[[#This Row],[Coluna2]])</f>
        <v>54159720000123</v>
      </c>
      <c r="L6933" t="str">
        <f t="shared" si="109"/>
        <v>541******23</v>
      </c>
    </row>
    <row r="6934" spans="1:12" x14ac:dyDescent="0.25">
      <c r="A6934" t="s">
        <v>4874</v>
      </c>
      <c r="B6934" t="s">
        <v>4875</v>
      </c>
      <c r="C6934" t="s">
        <v>34</v>
      </c>
      <c r="D6934" s="1">
        <v>45355.038541666669</v>
      </c>
      <c r="E6934" s="18" t="s">
        <v>15</v>
      </c>
      <c r="F6934" s="13" t="s">
        <v>16</v>
      </c>
      <c r="G6934" t="s">
        <v>14</v>
      </c>
      <c r="H6934">
        <v>0</v>
      </c>
      <c r="I6934" s="2"/>
      <c r="J6934" s="4">
        <v>0</v>
      </c>
      <c r="K6934" t="str">
        <f>IF((LEN(relatorio_Ananindeua[[#This Row],[CIF/CPF/CNPJ]])=14),relatorio_Ananindeua[[#This Row],[CIF/CPF/CNPJ]],relatorio_Ananindeua[[#This Row],[Coluna2]])</f>
        <v>39849384000157</v>
      </c>
      <c r="L6934" t="str">
        <f t="shared" si="109"/>
        <v>398******57</v>
      </c>
    </row>
    <row r="6935" spans="1:12" x14ac:dyDescent="0.25">
      <c r="A6935" t="s">
        <v>12442</v>
      </c>
      <c r="B6935" t="s">
        <v>12443</v>
      </c>
      <c r="C6935" t="s">
        <v>32</v>
      </c>
      <c r="D6935" s="1">
        <v>45355.045393518521</v>
      </c>
      <c r="E6935" s="18" t="s">
        <v>15</v>
      </c>
      <c r="F6935" s="13" t="s">
        <v>16</v>
      </c>
      <c r="G6935" t="s">
        <v>14</v>
      </c>
      <c r="H6935">
        <v>0</v>
      </c>
      <c r="I6935" s="2"/>
      <c r="J6935" s="4">
        <v>0</v>
      </c>
      <c r="K6935" t="str">
        <f>IF((LEN(relatorio_Ananindeua[[#This Row],[CIF/CPF/CNPJ]])=14),relatorio_Ananindeua[[#This Row],[CIF/CPF/CNPJ]],relatorio_Ananindeua[[#This Row],[Coluna2]])</f>
        <v>54160849000151</v>
      </c>
      <c r="L6935" t="str">
        <f t="shared" si="109"/>
        <v>541******51</v>
      </c>
    </row>
    <row r="6936" spans="1:12" x14ac:dyDescent="0.25">
      <c r="A6936" t="s">
        <v>12280</v>
      </c>
      <c r="B6936" t="s">
        <v>12281</v>
      </c>
      <c r="C6936" t="s">
        <v>34</v>
      </c>
      <c r="D6936" s="1">
        <v>45355.045416666668</v>
      </c>
      <c r="E6936" s="18" t="s">
        <v>15</v>
      </c>
      <c r="F6936" s="13" t="s">
        <v>16</v>
      </c>
      <c r="G6936" t="s">
        <v>14</v>
      </c>
      <c r="H6936">
        <v>0</v>
      </c>
      <c r="I6936" s="2"/>
      <c r="J6936" s="4">
        <v>0</v>
      </c>
      <c r="K6936" t="str">
        <f>IF((LEN(relatorio_Ananindeua[[#This Row],[CIF/CPF/CNPJ]])=14),relatorio_Ananindeua[[#This Row],[CIF/CPF/CNPJ]],relatorio_Ananindeua[[#This Row],[Coluna2]])</f>
        <v>54105738000142</v>
      </c>
      <c r="L6936" t="str">
        <f t="shared" si="109"/>
        <v>541******42</v>
      </c>
    </row>
    <row r="6937" spans="1:12" x14ac:dyDescent="0.25">
      <c r="A6937" t="s">
        <v>87</v>
      </c>
      <c r="B6937" t="s">
        <v>88</v>
      </c>
      <c r="C6937" t="s">
        <v>21</v>
      </c>
      <c r="D6937" s="1">
        <v>45355.473425925928</v>
      </c>
      <c r="E6937" s="18" t="s">
        <v>15</v>
      </c>
      <c r="F6937" s="13" t="s">
        <v>19</v>
      </c>
      <c r="G6937" t="s">
        <v>13496</v>
      </c>
      <c r="H6937">
        <v>0</v>
      </c>
      <c r="I6937" s="2"/>
      <c r="J6937" s="4">
        <v>0</v>
      </c>
      <c r="K6937" t="str">
        <f>IF((LEN(relatorio_Ananindeua[[#This Row],[CIF/CPF/CNPJ]])=14),relatorio_Ananindeua[[#This Row],[CIF/CPF/CNPJ]],relatorio_Ananindeua[[#This Row],[Coluna2]])</f>
        <v>08785870000125</v>
      </c>
      <c r="L6937" t="str">
        <f t="shared" si="109"/>
        <v>087******25</v>
      </c>
    </row>
    <row r="6938" spans="1:12" x14ac:dyDescent="0.25">
      <c r="A6938" t="s">
        <v>87</v>
      </c>
      <c r="B6938" t="s">
        <v>88</v>
      </c>
      <c r="C6938" t="s">
        <v>21</v>
      </c>
      <c r="D6938" s="1">
        <v>45355.483541666668</v>
      </c>
      <c r="E6938" s="18" t="s">
        <v>15</v>
      </c>
      <c r="F6938" s="13" t="s">
        <v>19</v>
      </c>
      <c r="G6938" t="s">
        <v>13496</v>
      </c>
      <c r="H6938">
        <v>0</v>
      </c>
      <c r="I6938" s="2"/>
      <c r="J6938" s="4">
        <v>0</v>
      </c>
      <c r="K6938" t="str">
        <f>IF((LEN(relatorio_Ananindeua[[#This Row],[CIF/CPF/CNPJ]])=14),relatorio_Ananindeua[[#This Row],[CIF/CPF/CNPJ]],relatorio_Ananindeua[[#This Row],[Coluna2]])</f>
        <v>08785870000125</v>
      </c>
      <c r="L6938" t="str">
        <f t="shared" si="109"/>
        <v>087******25</v>
      </c>
    </row>
    <row r="6939" spans="1:12" x14ac:dyDescent="0.25">
      <c r="A6939" t="s">
        <v>7114</v>
      </c>
      <c r="B6939" t="s">
        <v>7115</v>
      </c>
      <c r="C6939" t="s">
        <v>34</v>
      </c>
      <c r="D6939" s="1">
        <v>45355.594305555554</v>
      </c>
      <c r="E6939" s="18" t="s">
        <v>13</v>
      </c>
      <c r="F6939" s="13" t="s">
        <v>16</v>
      </c>
      <c r="G6939" t="s">
        <v>13496</v>
      </c>
      <c r="H6939">
        <v>0</v>
      </c>
      <c r="I6939" s="2"/>
      <c r="J6939" s="4">
        <v>0</v>
      </c>
      <c r="K6939" t="str">
        <f>IF((LEN(relatorio_Ananindeua[[#This Row],[CIF/CPF/CNPJ]])=14),relatorio_Ananindeua[[#This Row],[CIF/CPF/CNPJ]],relatorio_Ananindeua[[#This Row],[Coluna2]])</f>
        <v>46681348000192</v>
      </c>
      <c r="L6939" t="str">
        <f t="shared" si="109"/>
        <v>466******92</v>
      </c>
    </row>
    <row r="6940" spans="1:12" x14ac:dyDescent="0.25">
      <c r="A6940" t="s">
        <v>7114</v>
      </c>
      <c r="B6940" t="s">
        <v>7115</v>
      </c>
      <c r="C6940" t="s">
        <v>17</v>
      </c>
      <c r="D6940" s="1">
        <v>45355.597013888888</v>
      </c>
      <c r="E6940" s="18" t="s">
        <v>11</v>
      </c>
      <c r="F6940" s="13" t="s">
        <v>16</v>
      </c>
      <c r="G6940" t="s">
        <v>14</v>
      </c>
      <c r="H6940">
        <v>0</v>
      </c>
      <c r="I6940" s="2"/>
      <c r="J6940" s="4">
        <v>0</v>
      </c>
      <c r="K6940" t="str">
        <f>IF((LEN(relatorio_Ananindeua[[#This Row],[CIF/CPF/CNPJ]])=14),relatorio_Ananindeua[[#This Row],[CIF/CPF/CNPJ]],relatorio_Ananindeua[[#This Row],[Coluna2]])</f>
        <v>46681348000192</v>
      </c>
      <c r="L6940" t="str">
        <f t="shared" si="109"/>
        <v>466******92</v>
      </c>
    </row>
    <row r="6941" spans="1:12" x14ac:dyDescent="0.25">
      <c r="A6941" t="s">
        <v>9631</v>
      </c>
      <c r="B6941" t="s">
        <v>9632</v>
      </c>
      <c r="C6941" t="s">
        <v>21</v>
      </c>
      <c r="D6941" s="1">
        <v>45355.933229166665</v>
      </c>
      <c r="E6941" s="18" t="s">
        <v>15</v>
      </c>
      <c r="F6941" s="13" t="s">
        <v>19</v>
      </c>
      <c r="G6941" t="s">
        <v>13496</v>
      </c>
      <c r="H6941">
        <v>0</v>
      </c>
      <c r="I6941" s="2"/>
      <c r="J6941" s="4">
        <v>5</v>
      </c>
      <c r="K6941" t="str">
        <f>IF((LEN(relatorio_Ananindeua[[#This Row],[CIF/CPF/CNPJ]])=14),relatorio_Ananindeua[[#This Row],[CIF/CPF/CNPJ]],relatorio_Ananindeua[[#This Row],[Coluna2]])</f>
        <v>51881551000142</v>
      </c>
      <c r="L6941" t="str">
        <f t="shared" si="109"/>
        <v>518******42</v>
      </c>
    </row>
    <row r="6942" spans="1:12" x14ac:dyDescent="0.25">
      <c r="A6942" t="s">
        <v>13467</v>
      </c>
      <c r="B6942" t="s">
        <v>13466</v>
      </c>
      <c r="C6942" t="s">
        <v>21</v>
      </c>
      <c r="D6942" s="1">
        <v>45356</v>
      </c>
      <c r="E6942" s="18" t="s">
        <v>15</v>
      </c>
      <c r="F6942" s="13" t="s">
        <v>19</v>
      </c>
      <c r="G6942" t="s">
        <v>13496</v>
      </c>
      <c r="H6942">
        <v>0</v>
      </c>
      <c r="I6942" s="2"/>
      <c r="J6942" s="4">
        <v>2326.4</v>
      </c>
      <c r="K6942" t="str">
        <f>IF((LEN(relatorio_Ananindeua[[#This Row],[CIF/CPF/CNPJ]])=14),relatorio_Ananindeua[[#This Row],[CIF/CPF/CNPJ]],relatorio_Ananindeua[[#This Row],[Coluna2]])</f>
        <v>60975737005978</v>
      </c>
      <c r="L6942" t="str">
        <f t="shared" si="109"/>
        <v>609******78</v>
      </c>
    </row>
    <row r="6943" spans="1:12" x14ac:dyDescent="0.25">
      <c r="A6943" t="s">
        <v>13483</v>
      </c>
      <c r="B6943" t="s">
        <v>13481</v>
      </c>
      <c r="C6943" t="s">
        <v>21</v>
      </c>
      <c r="D6943" s="1">
        <v>45356</v>
      </c>
      <c r="E6943" s="18" t="s">
        <v>15</v>
      </c>
      <c r="F6943" s="13" t="s">
        <v>19</v>
      </c>
      <c r="G6943" t="s">
        <v>13496</v>
      </c>
      <c r="H6943">
        <v>0</v>
      </c>
      <c r="I6943" s="2"/>
      <c r="J6943" s="4">
        <v>133.13999999999999</v>
      </c>
      <c r="K6943" t="str">
        <f>IF((LEN(relatorio_Ananindeua[[#This Row],[CIF/CPF/CNPJ]])=14),relatorio_Ananindeua[[#This Row],[CIF/CPF/CNPJ]],relatorio_Ananindeua[[#This Row],[Coluna2]])</f>
        <v>83367326011547</v>
      </c>
      <c r="L6943" t="str">
        <f t="shared" si="109"/>
        <v>833******47</v>
      </c>
    </row>
    <row r="6944" spans="1:12" x14ac:dyDescent="0.25">
      <c r="A6944" t="s">
        <v>12486</v>
      </c>
      <c r="B6944" t="s">
        <v>12487</v>
      </c>
      <c r="C6944" t="s">
        <v>32</v>
      </c>
      <c r="D6944" s="1">
        <v>45356.031550925924</v>
      </c>
      <c r="E6944" s="18" t="s">
        <v>15</v>
      </c>
      <c r="F6944" s="13" t="s">
        <v>16</v>
      </c>
      <c r="G6944" t="s">
        <v>14</v>
      </c>
      <c r="H6944">
        <v>0</v>
      </c>
      <c r="I6944" s="2"/>
      <c r="J6944" s="4">
        <v>0</v>
      </c>
      <c r="K6944" t="str">
        <f>IF((LEN(relatorio_Ananindeua[[#This Row],[CIF/CPF/CNPJ]])=14),relatorio_Ananindeua[[#This Row],[CIF/CPF/CNPJ]],relatorio_Ananindeua[[#This Row],[Coluna2]])</f>
        <v>54179479000102</v>
      </c>
      <c r="L6944" t="str">
        <f t="shared" si="109"/>
        <v>541******02</v>
      </c>
    </row>
    <row r="6945" spans="1:12" x14ac:dyDescent="0.25">
      <c r="A6945" t="s">
        <v>12494</v>
      </c>
      <c r="B6945" t="s">
        <v>12495</v>
      </c>
      <c r="C6945" t="s">
        <v>32</v>
      </c>
      <c r="D6945" s="1">
        <v>45356.031550925924</v>
      </c>
      <c r="E6945" s="18" t="s">
        <v>15</v>
      </c>
      <c r="F6945" s="13" t="s">
        <v>16</v>
      </c>
      <c r="G6945" t="s">
        <v>14</v>
      </c>
      <c r="H6945">
        <v>0</v>
      </c>
      <c r="I6945" s="2"/>
      <c r="J6945" s="4">
        <v>0</v>
      </c>
      <c r="K6945" t="str">
        <f>IF((LEN(relatorio_Ananindeua[[#This Row],[CIF/CPF/CNPJ]])=14),relatorio_Ananindeua[[#This Row],[CIF/CPF/CNPJ]],relatorio_Ananindeua[[#This Row],[Coluna2]])</f>
        <v>54181741000145</v>
      </c>
      <c r="L6945" t="str">
        <f t="shared" si="109"/>
        <v>541******45</v>
      </c>
    </row>
    <row r="6946" spans="1:12" x14ac:dyDescent="0.25">
      <c r="A6946" t="s">
        <v>12476</v>
      </c>
      <c r="B6946" t="s">
        <v>12477</v>
      </c>
      <c r="C6946" t="s">
        <v>32</v>
      </c>
      <c r="D6946" s="1">
        <v>45356.031574074077</v>
      </c>
      <c r="E6946" s="18" t="s">
        <v>15</v>
      </c>
      <c r="F6946" s="13" t="s">
        <v>16</v>
      </c>
      <c r="G6946" t="s">
        <v>14</v>
      </c>
      <c r="H6946">
        <v>0</v>
      </c>
      <c r="I6946" s="2"/>
      <c r="J6946" s="4">
        <v>0</v>
      </c>
      <c r="K6946" t="str">
        <f>IF((LEN(relatorio_Ananindeua[[#This Row],[CIF/CPF/CNPJ]])=14),relatorio_Ananindeua[[#This Row],[CIF/CPF/CNPJ]],relatorio_Ananindeua[[#This Row],[Coluna2]])</f>
        <v>54173842000174</v>
      </c>
      <c r="L6946" t="str">
        <f t="shared" si="109"/>
        <v>541******74</v>
      </c>
    </row>
    <row r="6947" spans="1:12" x14ac:dyDescent="0.25">
      <c r="A6947" t="s">
        <v>5432</v>
      </c>
      <c r="B6947" t="s">
        <v>5433</v>
      </c>
      <c r="C6947" t="s">
        <v>34</v>
      </c>
      <c r="D6947" s="1">
        <v>45356.03162037037</v>
      </c>
      <c r="E6947" s="18" t="s">
        <v>15</v>
      </c>
      <c r="F6947" s="13" t="s">
        <v>16</v>
      </c>
      <c r="G6947" t="s">
        <v>14</v>
      </c>
      <c r="H6947">
        <v>0</v>
      </c>
      <c r="I6947" s="2"/>
      <c r="J6947" s="4">
        <v>0</v>
      </c>
      <c r="K6947" t="str">
        <f>IF((LEN(relatorio_Ananindeua[[#This Row],[CIF/CPF/CNPJ]])=14),relatorio_Ananindeua[[#This Row],[CIF/CPF/CNPJ]],relatorio_Ananindeua[[#This Row],[Coluna2]])</f>
        <v>41726016000163</v>
      </c>
      <c r="L6947" t="str">
        <f t="shared" si="109"/>
        <v>417******63</v>
      </c>
    </row>
    <row r="6948" spans="1:12" x14ac:dyDescent="0.25">
      <c r="A6948" t="s">
        <v>4914</v>
      </c>
      <c r="B6948" t="s">
        <v>4915</v>
      </c>
      <c r="C6948" t="s">
        <v>34</v>
      </c>
      <c r="D6948" s="1">
        <v>45356.031631944446</v>
      </c>
      <c r="E6948" s="18" t="s">
        <v>15</v>
      </c>
      <c r="F6948" s="13" t="s">
        <v>16</v>
      </c>
      <c r="G6948" t="s">
        <v>14</v>
      </c>
      <c r="H6948">
        <v>0</v>
      </c>
      <c r="I6948" s="2"/>
      <c r="J6948" s="4">
        <v>0</v>
      </c>
      <c r="K6948" t="str">
        <f>IF((LEN(relatorio_Ananindeua[[#This Row],[CIF/CPF/CNPJ]])=14),relatorio_Ananindeua[[#This Row],[CIF/CPF/CNPJ]],relatorio_Ananindeua[[#This Row],[Coluna2]])</f>
        <v>39965826000120</v>
      </c>
      <c r="L6948" t="str">
        <f t="shared" si="109"/>
        <v>399******20</v>
      </c>
    </row>
    <row r="6949" spans="1:12" x14ac:dyDescent="0.25">
      <c r="A6949" t="s">
        <v>12456</v>
      </c>
      <c r="B6949" t="s">
        <v>12457</v>
      </c>
      <c r="C6949" t="s">
        <v>32</v>
      </c>
      <c r="D6949" s="1">
        <v>45356.04546296296</v>
      </c>
      <c r="E6949" s="18" t="s">
        <v>15</v>
      </c>
      <c r="F6949" s="13" t="s">
        <v>16</v>
      </c>
      <c r="G6949" t="s">
        <v>14</v>
      </c>
      <c r="H6949">
        <v>0</v>
      </c>
      <c r="I6949" s="2"/>
      <c r="J6949" s="4">
        <v>0</v>
      </c>
      <c r="K6949" t="str">
        <f>IF((LEN(relatorio_Ananindeua[[#This Row],[CIF/CPF/CNPJ]])=14),relatorio_Ananindeua[[#This Row],[CIF/CPF/CNPJ]],relatorio_Ananindeua[[#This Row],[Coluna2]])</f>
        <v>54167022000170</v>
      </c>
      <c r="L6949" t="str">
        <f t="shared" si="109"/>
        <v>541******70</v>
      </c>
    </row>
    <row r="6950" spans="1:12" x14ac:dyDescent="0.25">
      <c r="A6950" t="s">
        <v>12464</v>
      </c>
      <c r="B6950" t="s">
        <v>12465</v>
      </c>
      <c r="C6950" t="s">
        <v>32</v>
      </c>
      <c r="D6950" s="1">
        <v>45356.045474537037</v>
      </c>
      <c r="E6950" s="18" t="s">
        <v>15</v>
      </c>
      <c r="F6950" s="13" t="s">
        <v>16</v>
      </c>
      <c r="G6950" t="s">
        <v>14</v>
      </c>
      <c r="H6950">
        <v>0</v>
      </c>
      <c r="I6950" s="2"/>
      <c r="J6950" s="4">
        <v>0</v>
      </c>
      <c r="K6950" t="str">
        <f>IF((LEN(relatorio_Ananindeua[[#This Row],[CIF/CPF/CNPJ]])=14),relatorio_Ananindeua[[#This Row],[CIF/CPF/CNPJ]],relatorio_Ananindeua[[#This Row],[Coluna2]])</f>
        <v>54168776000144</v>
      </c>
      <c r="L6950" t="str">
        <f t="shared" si="109"/>
        <v>541******44</v>
      </c>
    </row>
    <row r="6951" spans="1:12" x14ac:dyDescent="0.25">
      <c r="A6951" t="s">
        <v>12454</v>
      </c>
      <c r="B6951" t="s">
        <v>12455</v>
      </c>
      <c r="C6951" t="s">
        <v>32</v>
      </c>
      <c r="D6951" s="1">
        <v>45356.045486111114</v>
      </c>
      <c r="E6951" s="18" t="s">
        <v>15</v>
      </c>
      <c r="F6951" s="13" t="s">
        <v>16</v>
      </c>
      <c r="G6951" t="s">
        <v>14</v>
      </c>
      <c r="H6951">
        <v>0</v>
      </c>
      <c r="I6951" s="2"/>
      <c r="J6951" s="4">
        <v>0</v>
      </c>
      <c r="K6951" t="str">
        <f>IF((LEN(relatorio_Ananindeua[[#This Row],[CIF/CPF/CNPJ]])=14),relatorio_Ananindeua[[#This Row],[CIF/CPF/CNPJ]],relatorio_Ananindeua[[#This Row],[Coluna2]])</f>
        <v>54163769000150</v>
      </c>
      <c r="L6951" t="str">
        <f t="shared" si="109"/>
        <v>541******50</v>
      </c>
    </row>
    <row r="6952" spans="1:12" x14ac:dyDescent="0.25">
      <c r="A6952" t="s">
        <v>12504</v>
      </c>
      <c r="B6952" t="s">
        <v>12505</v>
      </c>
      <c r="C6952" t="s">
        <v>32</v>
      </c>
      <c r="D6952" s="1">
        <v>45356.052372685182</v>
      </c>
      <c r="E6952" s="18" t="s">
        <v>15</v>
      </c>
      <c r="F6952" s="13" t="s">
        <v>16</v>
      </c>
      <c r="G6952" t="s">
        <v>14</v>
      </c>
      <c r="H6952">
        <v>0</v>
      </c>
      <c r="I6952" s="2"/>
      <c r="J6952" s="4">
        <v>0</v>
      </c>
      <c r="K6952" t="str">
        <f>IF((LEN(relatorio_Ananindeua[[#This Row],[CIF/CPF/CNPJ]])=14),relatorio_Ananindeua[[#This Row],[CIF/CPF/CNPJ]],relatorio_Ananindeua[[#This Row],[Coluna2]])</f>
        <v>54182818000100</v>
      </c>
      <c r="L6952" t="str">
        <f t="shared" si="109"/>
        <v>541******00</v>
      </c>
    </row>
    <row r="6953" spans="1:12" x14ac:dyDescent="0.25">
      <c r="A6953" t="s">
        <v>12482</v>
      </c>
      <c r="B6953" t="s">
        <v>12483</v>
      </c>
      <c r="C6953" t="s">
        <v>32</v>
      </c>
      <c r="D6953" s="1">
        <v>45356.052407407406</v>
      </c>
      <c r="E6953" s="18" t="s">
        <v>15</v>
      </c>
      <c r="F6953" s="13" t="s">
        <v>16</v>
      </c>
      <c r="G6953" t="s">
        <v>14</v>
      </c>
      <c r="H6953">
        <v>0</v>
      </c>
      <c r="I6953" s="2"/>
      <c r="J6953" s="4">
        <v>0</v>
      </c>
      <c r="K6953" t="str">
        <f>IF((LEN(relatorio_Ananindeua[[#This Row],[CIF/CPF/CNPJ]])=14),relatorio_Ananindeua[[#This Row],[CIF/CPF/CNPJ]],relatorio_Ananindeua[[#This Row],[Coluna2]])</f>
        <v>54177883000139</v>
      </c>
      <c r="L6953" t="str">
        <f t="shared" si="109"/>
        <v>541******39</v>
      </c>
    </row>
    <row r="6954" spans="1:12" x14ac:dyDescent="0.25">
      <c r="A6954" t="s">
        <v>12478</v>
      </c>
      <c r="B6954" t="s">
        <v>12479</v>
      </c>
      <c r="C6954" t="s">
        <v>32</v>
      </c>
      <c r="D6954" s="1">
        <v>45356.052430555559</v>
      </c>
      <c r="E6954" s="18" t="s">
        <v>15</v>
      </c>
      <c r="F6954" s="13" t="s">
        <v>16</v>
      </c>
      <c r="G6954" t="s">
        <v>14</v>
      </c>
      <c r="H6954">
        <v>0</v>
      </c>
      <c r="I6954" s="2"/>
      <c r="J6954" s="4">
        <v>0</v>
      </c>
      <c r="K6954" t="str">
        <f>IF((LEN(relatorio_Ananindeua[[#This Row],[CIF/CPF/CNPJ]])=14),relatorio_Ananindeua[[#This Row],[CIF/CPF/CNPJ]],relatorio_Ananindeua[[#This Row],[Coluna2]])</f>
        <v>54175125000181</v>
      </c>
      <c r="L6954" t="str">
        <f t="shared" si="109"/>
        <v>541******81</v>
      </c>
    </row>
    <row r="6955" spans="1:12" x14ac:dyDescent="0.25">
      <c r="A6955" t="s">
        <v>12472</v>
      </c>
      <c r="B6955" t="s">
        <v>12473</v>
      </c>
      <c r="C6955" t="s">
        <v>32</v>
      </c>
      <c r="D6955" s="1">
        <v>45356.052442129629</v>
      </c>
      <c r="E6955" s="18" t="s">
        <v>15</v>
      </c>
      <c r="F6955" s="13" t="s">
        <v>16</v>
      </c>
      <c r="G6955" t="s">
        <v>14</v>
      </c>
      <c r="H6955">
        <v>0</v>
      </c>
      <c r="I6955" s="2"/>
      <c r="J6955" s="4">
        <v>0</v>
      </c>
      <c r="K6955" t="str">
        <f>IF((LEN(relatorio_Ananindeua[[#This Row],[CIF/CPF/CNPJ]])=14),relatorio_Ananindeua[[#This Row],[CIF/CPF/CNPJ]],relatorio_Ananindeua[[#This Row],[Coluna2]])</f>
        <v>54171401000133</v>
      </c>
      <c r="L6955" t="str">
        <f t="shared" si="109"/>
        <v>541******33</v>
      </c>
    </row>
    <row r="6956" spans="1:12" x14ac:dyDescent="0.25">
      <c r="A6956" t="s">
        <v>12474</v>
      </c>
      <c r="B6956" t="s">
        <v>12475</v>
      </c>
      <c r="C6956" t="s">
        <v>32</v>
      </c>
      <c r="D6956" s="1">
        <v>45356.052442129629</v>
      </c>
      <c r="E6956" s="18" t="s">
        <v>15</v>
      </c>
      <c r="F6956" s="13" t="s">
        <v>16</v>
      </c>
      <c r="G6956" t="s">
        <v>14</v>
      </c>
      <c r="H6956">
        <v>0</v>
      </c>
      <c r="I6956" s="2"/>
      <c r="J6956" s="4">
        <v>0</v>
      </c>
      <c r="K6956" t="str">
        <f>IF((LEN(relatorio_Ananindeua[[#This Row],[CIF/CPF/CNPJ]])=14),relatorio_Ananindeua[[#This Row],[CIF/CPF/CNPJ]],relatorio_Ananindeua[[#This Row],[Coluna2]])</f>
        <v>54173830000140</v>
      </c>
      <c r="L6956" t="str">
        <f t="shared" si="109"/>
        <v>541******40</v>
      </c>
    </row>
    <row r="6957" spans="1:12" x14ac:dyDescent="0.25">
      <c r="A6957" t="s">
        <v>5100</v>
      </c>
      <c r="B6957" t="s">
        <v>5101</v>
      </c>
      <c r="C6957" t="s">
        <v>34</v>
      </c>
      <c r="D6957" s="1">
        <v>45356.052476851852</v>
      </c>
      <c r="E6957" s="18" t="s">
        <v>15</v>
      </c>
      <c r="F6957" s="13" t="s">
        <v>16</v>
      </c>
      <c r="G6957" t="s">
        <v>14</v>
      </c>
      <c r="H6957">
        <v>0</v>
      </c>
      <c r="I6957" s="2"/>
      <c r="J6957" s="4">
        <v>0</v>
      </c>
      <c r="K6957" t="str">
        <f>IF((LEN(relatorio_Ananindeua[[#This Row],[CIF/CPF/CNPJ]])=14),relatorio_Ananindeua[[#This Row],[CIF/CPF/CNPJ]],relatorio_Ananindeua[[#This Row],[Coluna2]])</f>
        <v>40635264000136</v>
      </c>
      <c r="L6957" t="str">
        <f t="shared" si="109"/>
        <v>406******36</v>
      </c>
    </row>
    <row r="6958" spans="1:12" x14ac:dyDescent="0.25">
      <c r="A6958" t="s">
        <v>9819</v>
      </c>
      <c r="B6958" t="s">
        <v>9820</v>
      </c>
      <c r="C6958" t="s">
        <v>34</v>
      </c>
      <c r="D6958" s="1">
        <v>45356.059328703705</v>
      </c>
      <c r="E6958" s="18" t="s">
        <v>15</v>
      </c>
      <c r="F6958" s="13" t="s">
        <v>16</v>
      </c>
      <c r="G6958" t="s">
        <v>14</v>
      </c>
      <c r="H6958">
        <v>0</v>
      </c>
      <c r="I6958" s="2"/>
      <c r="J6958" s="4">
        <v>0</v>
      </c>
      <c r="K6958" t="str">
        <f>IF((LEN(relatorio_Ananindeua[[#This Row],[CIF/CPF/CNPJ]])=14),relatorio_Ananindeua[[#This Row],[CIF/CPF/CNPJ]],relatorio_Ananindeua[[#This Row],[Coluna2]])</f>
        <v>52332554000190</v>
      </c>
      <c r="L6958" t="str">
        <f t="shared" si="109"/>
        <v>523******90</v>
      </c>
    </row>
    <row r="6959" spans="1:12" x14ac:dyDescent="0.25">
      <c r="A6959" t="s">
        <v>8742</v>
      </c>
      <c r="B6959" t="s">
        <v>8743</v>
      </c>
      <c r="C6959" t="s">
        <v>34</v>
      </c>
      <c r="D6959" s="1">
        <v>45356.059340277781</v>
      </c>
      <c r="E6959" s="18" t="s">
        <v>15</v>
      </c>
      <c r="F6959" s="13" t="s">
        <v>16</v>
      </c>
      <c r="G6959" t="s">
        <v>14</v>
      </c>
      <c r="H6959">
        <v>0</v>
      </c>
      <c r="I6959" s="2"/>
      <c r="J6959" s="4">
        <v>0</v>
      </c>
      <c r="K6959" t="str">
        <f>IF((LEN(relatorio_Ananindeua[[#This Row],[CIF/CPF/CNPJ]])=14),relatorio_Ananindeua[[#This Row],[CIF/CPF/CNPJ]],relatorio_Ananindeua[[#This Row],[Coluna2]])</f>
        <v>50268240000140</v>
      </c>
      <c r="L6959" t="str">
        <f t="shared" si="109"/>
        <v>502******40</v>
      </c>
    </row>
    <row r="6960" spans="1:12" x14ac:dyDescent="0.25">
      <c r="A6960" t="s">
        <v>7528</v>
      </c>
      <c r="B6960" t="s">
        <v>7529</v>
      </c>
      <c r="C6960" t="s">
        <v>34</v>
      </c>
      <c r="D6960" s="1">
        <v>45356.059351851851</v>
      </c>
      <c r="E6960" s="18" t="s">
        <v>15</v>
      </c>
      <c r="F6960" s="13" t="s">
        <v>16</v>
      </c>
      <c r="G6960" t="s">
        <v>14</v>
      </c>
      <c r="H6960">
        <v>0</v>
      </c>
      <c r="I6960" s="2"/>
      <c r="J6960" s="4">
        <v>0</v>
      </c>
      <c r="K6960" t="str">
        <f>IF((LEN(relatorio_Ananindeua[[#This Row],[CIF/CPF/CNPJ]])=14),relatorio_Ananindeua[[#This Row],[CIF/CPF/CNPJ]],relatorio_Ananindeua[[#This Row],[Coluna2]])</f>
        <v>47889214000124</v>
      </c>
      <c r="L6960" t="str">
        <f t="shared" si="109"/>
        <v>478******24</v>
      </c>
    </row>
    <row r="6961" spans="1:12" x14ac:dyDescent="0.25">
      <c r="A6961" t="s">
        <v>12466</v>
      </c>
      <c r="B6961" t="s">
        <v>12467</v>
      </c>
      <c r="C6961" t="s">
        <v>32</v>
      </c>
      <c r="D6961" s="1">
        <v>45356.066296296296</v>
      </c>
      <c r="E6961" s="18" t="s">
        <v>15</v>
      </c>
      <c r="F6961" s="13" t="s">
        <v>16</v>
      </c>
      <c r="G6961" t="s">
        <v>14</v>
      </c>
      <c r="H6961">
        <v>0</v>
      </c>
      <c r="I6961" s="2"/>
      <c r="J6961" s="4">
        <v>0</v>
      </c>
      <c r="K6961" t="str">
        <f>IF((LEN(relatorio_Ananindeua[[#This Row],[CIF/CPF/CNPJ]])=14),relatorio_Ananindeua[[#This Row],[CIF/CPF/CNPJ]],relatorio_Ananindeua[[#This Row],[Coluna2]])</f>
        <v>54168830000151</v>
      </c>
      <c r="L6961" t="str">
        <f t="shared" si="109"/>
        <v>541******51</v>
      </c>
    </row>
    <row r="6962" spans="1:12" x14ac:dyDescent="0.25">
      <c r="A6962" t="s">
        <v>12496</v>
      </c>
      <c r="B6962" t="s">
        <v>12497</v>
      </c>
      <c r="C6962" t="s">
        <v>32</v>
      </c>
      <c r="D6962" s="1">
        <v>45356.073206018518</v>
      </c>
      <c r="E6962" s="18" t="s">
        <v>15</v>
      </c>
      <c r="F6962" s="13" t="s">
        <v>16</v>
      </c>
      <c r="G6962" t="s">
        <v>14</v>
      </c>
      <c r="H6962">
        <v>0</v>
      </c>
      <c r="I6962" s="2"/>
      <c r="J6962" s="4">
        <v>0</v>
      </c>
      <c r="K6962" t="str">
        <f>IF((LEN(relatorio_Ananindeua[[#This Row],[CIF/CPF/CNPJ]])=14),relatorio_Ananindeua[[#This Row],[CIF/CPF/CNPJ]],relatorio_Ananindeua[[#This Row],[Coluna2]])</f>
        <v>54181758000100</v>
      </c>
      <c r="L6962" t="str">
        <f t="shared" si="109"/>
        <v>541******00</v>
      </c>
    </row>
    <row r="6963" spans="1:12" x14ac:dyDescent="0.25">
      <c r="A6963" t="s">
        <v>12502</v>
      </c>
      <c r="B6963" t="s">
        <v>12503</v>
      </c>
      <c r="C6963" t="s">
        <v>32</v>
      </c>
      <c r="D6963" s="1">
        <v>45356.073206018518</v>
      </c>
      <c r="E6963" s="18" t="s">
        <v>15</v>
      </c>
      <c r="F6963" s="13" t="s">
        <v>16</v>
      </c>
      <c r="G6963" t="s">
        <v>14</v>
      </c>
      <c r="H6963">
        <v>0</v>
      </c>
      <c r="I6963" s="2"/>
      <c r="J6963" s="4">
        <v>0</v>
      </c>
      <c r="K6963" t="str">
        <f>IF((LEN(relatorio_Ananindeua[[#This Row],[CIF/CPF/CNPJ]])=14),relatorio_Ananindeua[[#This Row],[CIF/CPF/CNPJ]],relatorio_Ananindeua[[#This Row],[Coluna2]])</f>
        <v>54182717000120</v>
      </c>
      <c r="L6963" t="str">
        <f t="shared" si="109"/>
        <v>541******20</v>
      </c>
    </row>
    <row r="6964" spans="1:12" x14ac:dyDescent="0.25">
      <c r="A6964" t="s">
        <v>10984</v>
      </c>
      <c r="B6964" t="s">
        <v>10985</v>
      </c>
      <c r="C6964" t="s">
        <v>34</v>
      </c>
      <c r="D6964" s="1">
        <v>45356.073240740741</v>
      </c>
      <c r="E6964" s="18" t="s">
        <v>15</v>
      </c>
      <c r="F6964" s="13" t="s">
        <v>16</v>
      </c>
      <c r="G6964" t="s">
        <v>14</v>
      </c>
      <c r="H6964">
        <v>0</v>
      </c>
      <c r="I6964" s="2"/>
      <c r="J6964" s="4">
        <v>0</v>
      </c>
      <c r="K6964" t="str">
        <f>IF((LEN(relatorio_Ananindeua[[#This Row],[CIF/CPF/CNPJ]])=14),relatorio_Ananindeua[[#This Row],[CIF/CPF/CNPJ]],relatorio_Ananindeua[[#This Row],[Coluna2]])</f>
        <v>53636757000132</v>
      </c>
      <c r="L6964" t="str">
        <f t="shared" si="109"/>
        <v>536******32</v>
      </c>
    </row>
    <row r="6965" spans="1:12" x14ac:dyDescent="0.25">
      <c r="A6965" t="s">
        <v>12458</v>
      </c>
      <c r="B6965" t="s">
        <v>12459</v>
      </c>
      <c r="C6965" t="s">
        <v>32</v>
      </c>
      <c r="D6965" s="1">
        <v>45356.080150462964</v>
      </c>
      <c r="E6965" s="18" t="s">
        <v>15</v>
      </c>
      <c r="F6965" s="13" t="s">
        <v>16</v>
      </c>
      <c r="G6965" t="s">
        <v>14</v>
      </c>
      <c r="H6965">
        <v>0</v>
      </c>
      <c r="I6965" s="2"/>
      <c r="J6965" s="4">
        <v>0</v>
      </c>
      <c r="K6965" t="str">
        <f>IF((LEN(relatorio_Ananindeua[[#This Row],[CIF/CPF/CNPJ]])=14),relatorio_Ananindeua[[#This Row],[CIF/CPF/CNPJ]],relatorio_Ananindeua[[#This Row],[Coluna2]])</f>
        <v>54167340000130</v>
      </c>
      <c r="L6965" t="str">
        <f t="shared" si="109"/>
        <v>541******30</v>
      </c>
    </row>
    <row r="6966" spans="1:12" x14ac:dyDescent="0.25">
      <c r="A6966" t="s">
        <v>5158</v>
      </c>
      <c r="B6966" t="s">
        <v>5159</v>
      </c>
      <c r="C6966" t="s">
        <v>34</v>
      </c>
      <c r="D6966" s="1">
        <v>45356.080196759256</v>
      </c>
      <c r="E6966" s="18" t="s">
        <v>15</v>
      </c>
      <c r="F6966" s="13" t="s">
        <v>16</v>
      </c>
      <c r="G6966" t="s">
        <v>14</v>
      </c>
      <c r="H6966">
        <v>0</v>
      </c>
      <c r="I6966" s="2"/>
      <c r="J6966" s="4">
        <v>0</v>
      </c>
      <c r="K6966" t="str">
        <f>IF((LEN(relatorio_Ananindeua[[#This Row],[CIF/CPF/CNPJ]])=14),relatorio_Ananindeua[[#This Row],[CIF/CPF/CNPJ]],relatorio_Ananindeua[[#This Row],[Coluna2]])</f>
        <v>40820899000103</v>
      </c>
      <c r="L6966" t="str">
        <f t="shared" si="109"/>
        <v>408******03</v>
      </c>
    </row>
    <row r="6967" spans="1:12" x14ac:dyDescent="0.25">
      <c r="A6967" t="s">
        <v>12484</v>
      </c>
      <c r="B6967" t="s">
        <v>12485</v>
      </c>
      <c r="C6967" t="s">
        <v>32</v>
      </c>
      <c r="D6967" s="1">
        <v>45356.14266203704</v>
      </c>
      <c r="E6967" s="18" t="s">
        <v>15</v>
      </c>
      <c r="F6967" s="13" t="s">
        <v>16</v>
      </c>
      <c r="G6967" t="s">
        <v>14</v>
      </c>
      <c r="H6967">
        <v>0</v>
      </c>
      <c r="I6967" s="2"/>
      <c r="J6967" s="4">
        <v>0</v>
      </c>
      <c r="K6967" t="str">
        <f>IF((LEN(relatorio_Ananindeua[[#This Row],[CIF/CPF/CNPJ]])=14),relatorio_Ananindeua[[#This Row],[CIF/CPF/CNPJ]],relatorio_Ananindeua[[#This Row],[Coluna2]])</f>
        <v>54178517000102</v>
      </c>
      <c r="L6967" t="str">
        <f t="shared" si="109"/>
        <v>541******02</v>
      </c>
    </row>
    <row r="6968" spans="1:12" x14ac:dyDescent="0.25">
      <c r="A6968" t="s">
        <v>12470</v>
      </c>
      <c r="B6968" t="s">
        <v>12471</v>
      </c>
      <c r="C6968" t="s">
        <v>32</v>
      </c>
      <c r="D6968" s="1">
        <v>45356.14267361111</v>
      </c>
      <c r="E6968" s="18" t="s">
        <v>15</v>
      </c>
      <c r="F6968" s="13" t="s">
        <v>16</v>
      </c>
      <c r="G6968" t="s">
        <v>14</v>
      </c>
      <c r="H6968">
        <v>0</v>
      </c>
      <c r="I6968" s="2"/>
      <c r="J6968" s="4">
        <v>0</v>
      </c>
      <c r="K6968" t="str">
        <f>IF((LEN(relatorio_Ananindeua[[#This Row],[CIF/CPF/CNPJ]])=14),relatorio_Ananindeua[[#This Row],[CIF/CPF/CNPJ]],relatorio_Ananindeua[[#This Row],[Coluna2]])</f>
        <v>54170697000178</v>
      </c>
      <c r="L6968" t="str">
        <f t="shared" si="109"/>
        <v>541******78</v>
      </c>
    </row>
    <row r="6969" spans="1:12" x14ac:dyDescent="0.25">
      <c r="A6969" t="s">
        <v>11920</v>
      </c>
      <c r="B6969" t="s">
        <v>11921</v>
      </c>
      <c r="C6969" t="s">
        <v>34</v>
      </c>
      <c r="D6969" s="1">
        <v>45356.142696759256</v>
      </c>
      <c r="E6969" s="18" t="s">
        <v>15</v>
      </c>
      <c r="F6969" s="13" t="s">
        <v>16</v>
      </c>
      <c r="G6969" t="s">
        <v>14</v>
      </c>
      <c r="H6969">
        <v>0</v>
      </c>
      <c r="I6969" s="2"/>
      <c r="J6969" s="4">
        <v>0</v>
      </c>
      <c r="K6969" t="str">
        <f>IF((LEN(relatorio_Ananindeua[[#This Row],[CIF/CPF/CNPJ]])=14),relatorio_Ananindeua[[#This Row],[CIF/CPF/CNPJ]],relatorio_Ananindeua[[#This Row],[Coluna2]])</f>
        <v>53970840000143</v>
      </c>
      <c r="L6969" t="str">
        <f t="shared" si="109"/>
        <v>539******43</v>
      </c>
    </row>
    <row r="6970" spans="1:12" x14ac:dyDescent="0.25">
      <c r="A6970" t="s">
        <v>3340</v>
      </c>
      <c r="B6970" t="s">
        <v>3341</v>
      </c>
      <c r="C6970" t="s">
        <v>34</v>
      </c>
      <c r="D6970" s="1">
        <v>45356.142708333333</v>
      </c>
      <c r="E6970" s="18" t="s">
        <v>15</v>
      </c>
      <c r="F6970" s="13" t="s">
        <v>16</v>
      </c>
      <c r="G6970" t="s">
        <v>14</v>
      </c>
      <c r="H6970">
        <v>0</v>
      </c>
      <c r="I6970" s="2"/>
      <c r="J6970" s="4">
        <v>0</v>
      </c>
      <c r="K6970" t="str">
        <f>IF((LEN(relatorio_Ananindeua[[#This Row],[CIF/CPF/CNPJ]])=14),relatorio_Ananindeua[[#This Row],[CIF/CPF/CNPJ]],relatorio_Ananindeua[[#This Row],[Coluna2]])</f>
        <v>33137272000197</v>
      </c>
      <c r="L6970" t="str">
        <f t="shared" si="109"/>
        <v>331******97</v>
      </c>
    </row>
    <row r="6971" spans="1:12" x14ac:dyDescent="0.25">
      <c r="A6971" t="s">
        <v>12460</v>
      </c>
      <c r="B6971" t="s">
        <v>12461</v>
      </c>
      <c r="C6971" t="s">
        <v>32</v>
      </c>
      <c r="D6971" s="1">
        <v>45356.309305555558</v>
      </c>
      <c r="E6971" s="18" t="s">
        <v>15</v>
      </c>
      <c r="F6971" s="13" t="s">
        <v>16</v>
      </c>
      <c r="G6971" t="s">
        <v>14</v>
      </c>
      <c r="H6971">
        <v>0</v>
      </c>
      <c r="I6971" s="2"/>
      <c r="J6971" s="4">
        <v>0</v>
      </c>
      <c r="K6971" t="str">
        <f>IF((LEN(relatorio_Ananindeua[[#This Row],[CIF/CPF/CNPJ]])=14),relatorio_Ananindeua[[#This Row],[CIF/CPF/CNPJ]],relatorio_Ananindeua[[#This Row],[Coluna2]])</f>
        <v>54168676000118</v>
      </c>
      <c r="L6971" t="str">
        <f t="shared" si="109"/>
        <v>541******18</v>
      </c>
    </row>
    <row r="6972" spans="1:12" x14ac:dyDescent="0.25">
      <c r="A6972" t="s">
        <v>5122</v>
      </c>
      <c r="B6972" t="s">
        <v>5123</v>
      </c>
      <c r="C6972" t="s">
        <v>34</v>
      </c>
      <c r="D6972" s="1">
        <v>45356.309386574074</v>
      </c>
      <c r="E6972" s="18" t="s">
        <v>15</v>
      </c>
      <c r="F6972" s="13" t="s">
        <v>16</v>
      </c>
      <c r="G6972" t="s">
        <v>14</v>
      </c>
      <c r="H6972">
        <v>0</v>
      </c>
      <c r="I6972" s="2"/>
      <c r="J6972" s="4">
        <v>0</v>
      </c>
      <c r="K6972" t="str">
        <f>IF((LEN(relatorio_Ananindeua[[#This Row],[CIF/CPF/CNPJ]])=14),relatorio_Ananindeua[[#This Row],[CIF/CPF/CNPJ]],relatorio_Ananindeua[[#This Row],[Coluna2]])</f>
        <v>40684237000153</v>
      </c>
      <c r="L6972" t="str">
        <f t="shared" si="109"/>
        <v>406******53</v>
      </c>
    </row>
    <row r="6973" spans="1:12" x14ac:dyDescent="0.25">
      <c r="A6973" t="s">
        <v>12480</v>
      </c>
      <c r="B6973" t="s">
        <v>12481</v>
      </c>
      <c r="C6973" t="s">
        <v>32</v>
      </c>
      <c r="D6973" s="1">
        <v>45356.31621527778</v>
      </c>
      <c r="E6973" s="18" t="s">
        <v>15</v>
      </c>
      <c r="F6973" s="13" t="s">
        <v>16</v>
      </c>
      <c r="G6973" t="s">
        <v>14</v>
      </c>
      <c r="H6973">
        <v>0</v>
      </c>
      <c r="I6973" s="2"/>
      <c r="J6973" s="4">
        <v>0</v>
      </c>
      <c r="K6973" t="str">
        <f>IF((LEN(relatorio_Ananindeua[[#This Row],[CIF/CPF/CNPJ]])=14),relatorio_Ananindeua[[#This Row],[CIF/CPF/CNPJ]],relatorio_Ananindeua[[#This Row],[Coluna2]])</f>
        <v>54177544000152</v>
      </c>
      <c r="L6973" t="str">
        <f t="shared" si="109"/>
        <v>541******52</v>
      </c>
    </row>
    <row r="6974" spans="1:12" x14ac:dyDescent="0.25">
      <c r="A6974" t="s">
        <v>12492</v>
      </c>
      <c r="B6974" t="s">
        <v>12493</v>
      </c>
      <c r="C6974" t="s">
        <v>32</v>
      </c>
      <c r="D6974" s="1">
        <v>45356.31621527778</v>
      </c>
      <c r="E6974" s="18" t="s">
        <v>15</v>
      </c>
      <c r="F6974" s="13" t="s">
        <v>16</v>
      </c>
      <c r="G6974" t="s">
        <v>14</v>
      </c>
      <c r="H6974">
        <v>0</v>
      </c>
      <c r="I6974" s="2"/>
      <c r="J6974" s="4">
        <v>0</v>
      </c>
      <c r="K6974" t="str">
        <f>IF((LEN(relatorio_Ananindeua[[#This Row],[CIF/CPF/CNPJ]])=14),relatorio_Ananindeua[[#This Row],[CIF/CPF/CNPJ]],relatorio_Ananindeua[[#This Row],[Coluna2]])</f>
        <v>54180859000159</v>
      </c>
      <c r="L6974" t="str">
        <f t="shared" si="109"/>
        <v>541******59</v>
      </c>
    </row>
    <row r="6975" spans="1:12" x14ac:dyDescent="0.25">
      <c r="A6975" t="s">
        <v>11720</v>
      </c>
      <c r="B6975" t="s">
        <v>11721</v>
      </c>
      <c r="C6975" t="s">
        <v>34</v>
      </c>
      <c r="D6975" s="1">
        <v>45356.316238425927</v>
      </c>
      <c r="E6975" s="18" t="s">
        <v>15</v>
      </c>
      <c r="F6975" s="13" t="s">
        <v>16</v>
      </c>
      <c r="G6975" t="s">
        <v>14</v>
      </c>
      <c r="H6975">
        <v>0</v>
      </c>
      <c r="I6975" s="2"/>
      <c r="J6975" s="4">
        <v>0</v>
      </c>
      <c r="K6975" t="str">
        <f>IF((LEN(relatorio_Ananindeua[[#This Row],[CIF/CPF/CNPJ]])=14),relatorio_Ananindeua[[#This Row],[CIF/CPF/CNPJ]],relatorio_Ananindeua[[#This Row],[Coluna2]])</f>
        <v>53903432000179</v>
      </c>
      <c r="L6975" t="str">
        <f t="shared" si="109"/>
        <v>539******79</v>
      </c>
    </row>
    <row r="6976" spans="1:12" x14ac:dyDescent="0.25">
      <c r="A6976" t="s">
        <v>4009</v>
      </c>
      <c r="B6976" t="s">
        <v>4010</v>
      </c>
      <c r="C6976" t="s">
        <v>34</v>
      </c>
      <c r="D6976" s="1">
        <v>45356.316342592596</v>
      </c>
      <c r="E6976" s="18" t="s">
        <v>15</v>
      </c>
      <c r="F6976" s="13" t="s">
        <v>16</v>
      </c>
      <c r="G6976" t="s">
        <v>14</v>
      </c>
      <c r="H6976">
        <v>0</v>
      </c>
      <c r="I6976" s="2"/>
      <c r="J6976" s="4">
        <v>0</v>
      </c>
      <c r="K6976" t="str">
        <f>IF((LEN(relatorio_Ananindeua[[#This Row],[CIF/CPF/CNPJ]])=14),relatorio_Ananindeua[[#This Row],[CIF/CPF/CNPJ]],relatorio_Ananindeua[[#This Row],[Coluna2]])</f>
        <v>35811123000197</v>
      </c>
      <c r="L6976" t="str">
        <f t="shared" si="109"/>
        <v>358******97</v>
      </c>
    </row>
    <row r="6977" spans="1:12" x14ac:dyDescent="0.25">
      <c r="A6977" t="s">
        <v>12490</v>
      </c>
      <c r="B6977" t="s">
        <v>12491</v>
      </c>
      <c r="C6977" t="s">
        <v>32</v>
      </c>
      <c r="D6977" s="1">
        <v>45356.330104166664</v>
      </c>
      <c r="E6977" s="18" t="s">
        <v>15</v>
      </c>
      <c r="F6977" s="13" t="s">
        <v>16</v>
      </c>
      <c r="G6977" t="s">
        <v>14</v>
      </c>
      <c r="H6977">
        <v>0</v>
      </c>
      <c r="I6977" s="2"/>
      <c r="J6977" s="4">
        <v>0</v>
      </c>
      <c r="K6977" t="str">
        <f>IF((LEN(relatorio_Ananindeua[[#This Row],[CIF/CPF/CNPJ]])=14),relatorio_Ananindeua[[#This Row],[CIF/CPF/CNPJ]],relatorio_Ananindeua[[#This Row],[Coluna2]])</f>
        <v>54180221000118</v>
      </c>
      <c r="L6977" t="str">
        <f t="shared" si="109"/>
        <v>541******18</v>
      </c>
    </row>
    <row r="6978" spans="1:12" x14ac:dyDescent="0.25">
      <c r="A6978" t="s">
        <v>12488</v>
      </c>
      <c r="B6978" t="s">
        <v>12489</v>
      </c>
      <c r="C6978" t="s">
        <v>32</v>
      </c>
      <c r="D6978" s="1">
        <v>45356.33011574074</v>
      </c>
      <c r="E6978" s="18" t="s">
        <v>15</v>
      </c>
      <c r="F6978" s="13" t="s">
        <v>16</v>
      </c>
      <c r="G6978" t="s">
        <v>14</v>
      </c>
      <c r="H6978">
        <v>0</v>
      </c>
      <c r="I6978" s="2"/>
      <c r="J6978" s="4">
        <v>0</v>
      </c>
      <c r="K6978" t="str">
        <f>IF((LEN(relatorio_Ananindeua[[#This Row],[CIF/CPF/CNPJ]])=14),relatorio_Ananindeua[[#This Row],[CIF/CPF/CNPJ]],relatorio_Ananindeua[[#This Row],[Coluna2]])</f>
        <v>54179581000108</v>
      </c>
      <c r="L6978" t="str">
        <f t="shared" si="109"/>
        <v>541******08</v>
      </c>
    </row>
    <row r="6979" spans="1:12" x14ac:dyDescent="0.25">
      <c r="A6979" t="s">
        <v>12468</v>
      </c>
      <c r="B6979" t="s">
        <v>12469</v>
      </c>
      <c r="C6979" t="s">
        <v>32</v>
      </c>
      <c r="D6979" s="1">
        <v>45356.33017361111</v>
      </c>
      <c r="E6979" s="18" t="s">
        <v>15</v>
      </c>
      <c r="F6979" s="13" t="s">
        <v>16</v>
      </c>
      <c r="G6979" t="s">
        <v>14</v>
      </c>
      <c r="H6979">
        <v>0</v>
      </c>
      <c r="I6979" s="2"/>
      <c r="J6979" s="4">
        <v>0</v>
      </c>
      <c r="K6979" t="str">
        <f>IF((LEN(relatorio_Ananindeua[[#This Row],[CIF/CPF/CNPJ]])=14),relatorio_Ananindeua[[#This Row],[CIF/CPF/CNPJ]],relatorio_Ananindeua[[#This Row],[Coluna2]])</f>
        <v>54169348000136</v>
      </c>
      <c r="L6979" t="str">
        <f t="shared" si="109"/>
        <v>541******36</v>
      </c>
    </row>
    <row r="6980" spans="1:12" x14ac:dyDescent="0.25">
      <c r="A6980" t="s">
        <v>12498</v>
      </c>
      <c r="B6980" t="s">
        <v>12499</v>
      </c>
      <c r="C6980" t="s">
        <v>32</v>
      </c>
      <c r="D6980" s="1">
        <v>45356.337037037039</v>
      </c>
      <c r="E6980" s="18" t="s">
        <v>15</v>
      </c>
      <c r="F6980" s="13" t="s">
        <v>16</v>
      </c>
      <c r="G6980" t="s">
        <v>14</v>
      </c>
      <c r="H6980">
        <v>0</v>
      </c>
      <c r="I6980" s="2"/>
      <c r="J6980" s="4">
        <v>0</v>
      </c>
      <c r="K6980" t="str">
        <f>IF((LEN(relatorio_Ananindeua[[#This Row],[CIF/CPF/CNPJ]])=14),relatorio_Ananindeua[[#This Row],[CIF/CPF/CNPJ]],relatorio_Ananindeua[[#This Row],[Coluna2]])</f>
        <v>54182230000148</v>
      </c>
      <c r="L6980" t="str">
        <f t="shared" si="109"/>
        <v>541******48</v>
      </c>
    </row>
    <row r="6981" spans="1:12" x14ac:dyDescent="0.25">
      <c r="A6981" t="s">
        <v>12500</v>
      </c>
      <c r="B6981" t="s">
        <v>12501</v>
      </c>
      <c r="C6981" t="s">
        <v>32</v>
      </c>
      <c r="D6981" s="1">
        <v>45356.337037037039</v>
      </c>
      <c r="E6981" s="18" t="s">
        <v>15</v>
      </c>
      <c r="F6981" s="13" t="s">
        <v>16</v>
      </c>
      <c r="G6981" t="s">
        <v>14</v>
      </c>
      <c r="H6981">
        <v>0</v>
      </c>
      <c r="I6981" s="2"/>
      <c r="J6981" s="4">
        <v>0</v>
      </c>
      <c r="K6981" t="str">
        <f>IF((LEN(relatorio_Ananindeua[[#This Row],[CIF/CPF/CNPJ]])=14),relatorio_Ananindeua[[#This Row],[CIF/CPF/CNPJ]],relatorio_Ananindeua[[#This Row],[Coluna2]])</f>
        <v>54182232000137</v>
      </c>
      <c r="L6981" t="str">
        <f t="shared" si="109"/>
        <v>541******37</v>
      </c>
    </row>
    <row r="6982" spans="1:12" x14ac:dyDescent="0.25">
      <c r="A6982" t="s">
        <v>12462</v>
      </c>
      <c r="B6982" t="s">
        <v>12463</v>
      </c>
      <c r="C6982" t="s">
        <v>32</v>
      </c>
      <c r="D6982" s="1">
        <v>45356.337060185186</v>
      </c>
      <c r="E6982" s="18" t="s">
        <v>15</v>
      </c>
      <c r="F6982" s="13" t="s">
        <v>16</v>
      </c>
      <c r="G6982" t="s">
        <v>14</v>
      </c>
      <c r="H6982">
        <v>0</v>
      </c>
      <c r="I6982" s="2"/>
      <c r="J6982" s="4">
        <v>0</v>
      </c>
      <c r="K6982" t="str">
        <f>IF((LEN(relatorio_Ananindeua[[#This Row],[CIF/CPF/CNPJ]])=14),relatorio_Ananindeua[[#This Row],[CIF/CPF/CNPJ]],relatorio_Ananindeua[[#This Row],[Coluna2]])</f>
        <v>54168728000156</v>
      </c>
      <c r="L6982" t="str">
        <f t="shared" si="109"/>
        <v>541******56</v>
      </c>
    </row>
    <row r="6983" spans="1:12" x14ac:dyDescent="0.25">
      <c r="A6983" t="s">
        <v>12506</v>
      </c>
      <c r="B6983" t="s">
        <v>12507</v>
      </c>
      <c r="C6983" t="s">
        <v>32</v>
      </c>
      <c r="D6983" s="1">
        <v>45356.343981481485</v>
      </c>
      <c r="E6983" s="18" t="s">
        <v>15</v>
      </c>
      <c r="F6983" s="13" t="s">
        <v>16</v>
      </c>
      <c r="G6983" t="s">
        <v>14</v>
      </c>
      <c r="H6983">
        <v>0</v>
      </c>
      <c r="I6983" s="2"/>
      <c r="J6983" s="4">
        <v>0</v>
      </c>
      <c r="K6983" t="str">
        <f>IF((LEN(relatorio_Ananindeua[[#This Row],[CIF/CPF/CNPJ]])=14),relatorio_Ananindeua[[#This Row],[CIF/CPF/CNPJ]],relatorio_Ananindeua[[#This Row],[Coluna2]])</f>
        <v>54183472000156</v>
      </c>
      <c r="L6983" t="str">
        <f t="shared" si="109"/>
        <v>541******56</v>
      </c>
    </row>
    <row r="6984" spans="1:12" x14ac:dyDescent="0.25">
      <c r="A6984" t="s">
        <v>9645</v>
      </c>
      <c r="B6984" t="s">
        <v>9646</v>
      </c>
      <c r="C6984" t="s">
        <v>34</v>
      </c>
      <c r="D6984" s="1">
        <v>45356.555208333331</v>
      </c>
      <c r="E6984" s="18" t="s">
        <v>11</v>
      </c>
      <c r="F6984" s="13" t="s">
        <v>16</v>
      </c>
      <c r="G6984" t="s">
        <v>14</v>
      </c>
      <c r="H6984">
        <v>0</v>
      </c>
      <c r="I6984" s="2"/>
      <c r="J6984" s="4">
        <v>0</v>
      </c>
      <c r="K6984" t="str">
        <f>IF((LEN(relatorio_Ananindeua[[#This Row],[CIF/CPF/CNPJ]])=14),relatorio_Ananindeua[[#This Row],[CIF/CPF/CNPJ]],relatorio_Ananindeua[[#This Row],[Coluna2]])</f>
        <v>51899399000125</v>
      </c>
      <c r="L6984" t="str">
        <f t="shared" si="109"/>
        <v>518******25</v>
      </c>
    </row>
    <row r="6985" spans="1:12" x14ac:dyDescent="0.25">
      <c r="A6985" t="s">
        <v>4858</v>
      </c>
      <c r="B6985" t="s">
        <v>4859</v>
      </c>
      <c r="C6985" t="s">
        <v>18</v>
      </c>
      <c r="D6985" s="1">
        <v>45356.583553240744</v>
      </c>
      <c r="E6985" s="18" t="s">
        <v>15</v>
      </c>
      <c r="F6985" s="13" t="s">
        <v>16</v>
      </c>
      <c r="G6985" t="s">
        <v>14</v>
      </c>
      <c r="H6985">
        <v>0</v>
      </c>
      <c r="I6985" s="2"/>
      <c r="J6985" s="4">
        <v>0</v>
      </c>
      <c r="K6985" t="str">
        <f>IF((LEN(relatorio_Ananindeua[[#This Row],[CIF/CPF/CNPJ]])=14),relatorio_Ananindeua[[#This Row],[CIF/CPF/CNPJ]],relatorio_Ananindeua[[#This Row],[Coluna2]])</f>
        <v>39810740000129</v>
      </c>
      <c r="L6985" t="str">
        <f t="shared" si="109"/>
        <v>398******29</v>
      </c>
    </row>
    <row r="6986" spans="1:12" x14ac:dyDescent="0.25">
      <c r="A6986" t="s">
        <v>4858</v>
      </c>
      <c r="B6986" t="s">
        <v>4859</v>
      </c>
      <c r="C6986" t="s">
        <v>18</v>
      </c>
      <c r="D6986" s="1">
        <v>45356.584803240738</v>
      </c>
      <c r="E6986" s="18" t="s">
        <v>15</v>
      </c>
      <c r="F6986" s="13" t="s">
        <v>16</v>
      </c>
      <c r="G6986" t="s">
        <v>14</v>
      </c>
      <c r="H6986">
        <v>0</v>
      </c>
      <c r="I6986" s="2"/>
      <c r="J6986" s="4">
        <v>0</v>
      </c>
      <c r="K6986" t="str">
        <f>IF((LEN(relatorio_Ananindeua[[#This Row],[CIF/CPF/CNPJ]])=14),relatorio_Ananindeua[[#This Row],[CIF/CPF/CNPJ]],relatorio_Ananindeua[[#This Row],[Coluna2]])</f>
        <v>39810740000129</v>
      </c>
      <c r="L6986" t="str">
        <f t="shared" si="109"/>
        <v>398******29</v>
      </c>
    </row>
    <row r="6987" spans="1:12" x14ac:dyDescent="0.25">
      <c r="A6987" t="s">
        <v>1654</v>
      </c>
      <c r="B6987" t="s">
        <v>1655</v>
      </c>
      <c r="C6987" t="s">
        <v>21</v>
      </c>
      <c r="D6987" s="1">
        <v>45356.625115740739</v>
      </c>
      <c r="E6987" s="18" t="s">
        <v>15</v>
      </c>
      <c r="F6987" s="13" t="s">
        <v>19</v>
      </c>
      <c r="G6987" t="s">
        <v>13496</v>
      </c>
      <c r="H6987">
        <v>0</v>
      </c>
      <c r="I6987" s="2"/>
      <c r="J6987" s="4">
        <v>0</v>
      </c>
      <c r="K6987" t="str">
        <f>IF((LEN(relatorio_Ananindeua[[#This Row],[CIF/CPF/CNPJ]])=14),relatorio_Ananindeua[[#This Row],[CIF/CPF/CNPJ]],relatorio_Ananindeua[[#This Row],[Coluna2]])</f>
        <v>23453830002970</v>
      </c>
      <c r="L6987" t="str">
        <f t="shared" si="109"/>
        <v>234******70</v>
      </c>
    </row>
    <row r="6988" spans="1:12" x14ac:dyDescent="0.25">
      <c r="A6988" t="s">
        <v>6904</v>
      </c>
      <c r="B6988" t="s">
        <v>6905</v>
      </c>
      <c r="C6988" t="s">
        <v>20</v>
      </c>
      <c r="D6988" s="1">
        <v>45357</v>
      </c>
      <c r="E6988" s="18" t="s">
        <v>15</v>
      </c>
      <c r="F6988" s="13" t="s">
        <v>19</v>
      </c>
      <c r="G6988" t="s">
        <v>13496</v>
      </c>
      <c r="H6988">
        <v>0</v>
      </c>
      <c r="I6988" s="2"/>
      <c r="J6988" s="4">
        <v>130</v>
      </c>
      <c r="K6988" t="str">
        <f>IF((LEN(relatorio_Ananindeua[[#This Row],[CIF/CPF/CNPJ]])=14),relatorio_Ananindeua[[#This Row],[CIF/CPF/CNPJ]],relatorio_Ananindeua[[#This Row],[Coluna2]])</f>
        <v>46201083002393</v>
      </c>
      <c r="L6988" t="str">
        <f t="shared" si="109"/>
        <v>462******93</v>
      </c>
    </row>
    <row r="6989" spans="1:12" x14ac:dyDescent="0.25">
      <c r="A6989" t="s">
        <v>13464</v>
      </c>
      <c r="B6989" t="s">
        <v>13465</v>
      </c>
      <c r="C6989" t="s">
        <v>21</v>
      </c>
      <c r="D6989" s="1">
        <v>45357</v>
      </c>
      <c r="E6989" s="18" t="s">
        <v>15</v>
      </c>
      <c r="F6989" s="13" t="s">
        <v>19</v>
      </c>
      <c r="G6989" t="s">
        <v>13496</v>
      </c>
      <c r="H6989">
        <v>0</v>
      </c>
      <c r="I6989" s="2"/>
      <c r="J6989" s="4">
        <v>172.38</v>
      </c>
      <c r="K6989" t="str">
        <f>IF((LEN(relatorio_Ananindeua[[#This Row],[CIF/CPF/CNPJ]])=14),relatorio_Ananindeua[[#This Row],[CIF/CPF/CNPJ]],relatorio_Ananindeua[[#This Row],[Coluna2]])</f>
        <v>60916731003390</v>
      </c>
      <c r="L6989" t="str">
        <f t="shared" si="109"/>
        <v>609******90</v>
      </c>
    </row>
    <row r="6990" spans="1:12" x14ac:dyDescent="0.25">
      <c r="A6990" t="s">
        <v>13467</v>
      </c>
      <c r="B6990" t="s">
        <v>13466</v>
      </c>
      <c r="C6990" t="s">
        <v>21</v>
      </c>
      <c r="D6990" s="1">
        <v>45357</v>
      </c>
      <c r="E6990" s="18" t="s">
        <v>15</v>
      </c>
      <c r="F6990" s="13" t="s">
        <v>19</v>
      </c>
      <c r="G6990" t="s">
        <v>13496</v>
      </c>
      <c r="H6990">
        <v>0</v>
      </c>
      <c r="I6990" s="2"/>
      <c r="J6990" s="4">
        <v>3713.92</v>
      </c>
      <c r="K6990" t="str">
        <f>IF((LEN(relatorio_Ananindeua[[#This Row],[CIF/CPF/CNPJ]])=14),relatorio_Ananindeua[[#This Row],[CIF/CPF/CNPJ]],relatorio_Ananindeua[[#This Row],[Coluna2]])</f>
        <v>60975737005978</v>
      </c>
      <c r="L6990" t="str">
        <f t="shared" si="109"/>
        <v>609******78</v>
      </c>
    </row>
    <row r="6991" spans="1:12" x14ac:dyDescent="0.25">
      <c r="A6991" t="s">
        <v>13483</v>
      </c>
      <c r="B6991" t="s">
        <v>13481</v>
      </c>
      <c r="C6991" t="s">
        <v>21</v>
      </c>
      <c r="D6991" s="1">
        <v>45357</v>
      </c>
      <c r="E6991" s="18" t="s">
        <v>15</v>
      </c>
      <c r="F6991" s="13" t="s">
        <v>19</v>
      </c>
      <c r="G6991" t="s">
        <v>13496</v>
      </c>
      <c r="H6991">
        <v>0</v>
      </c>
      <c r="I6991" s="2"/>
      <c r="J6991" s="4">
        <v>37.51</v>
      </c>
      <c r="K6991" t="str">
        <f>IF((LEN(relatorio_Ananindeua[[#This Row],[CIF/CPF/CNPJ]])=14),relatorio_Ananindeua[[#This Row],[CIF/CPF/CNPJ]],relatorio_Ananindeua[[#This Row],[Coluna2]])</f>
        <v>83367326011547</v>
      </c>
      <c r="L6991" t="str">
        <f t="shared" si="109"/>
        <v>833******47</v>
      </c>
    </row>
    <row r="6992" spans="1:12" x14ac:dyDescent="0.25">
      <c r="A6992" t="s">
        <v>9633</v>
      </c>
      <c r="B6992" t="s">
        <v>9634</v>
      </c>
      <c r="C6992" t="s">
        <v>34</v>
      </c>
      <c r="D6992" s="1">
        <v>45357.0315625</v>
      </c>
      <c r="E6992" s="18" t="s">
        <v>15</v>
      </c>
      <c r="F6992" s="13" t="s">
        <v>16</v>
      </c>
      <c r="G6992" t="s">
        <v>14</v>
      </c>
      <c r="H6992">
        <v>0</v>
      </c>
      <c r="I6992" s="2"/>
      <c r="J6992" s="4">
        <v>0</v>
      </c>
      <c r="K6992" t="str">
        <f>IF((LEN(relatorio_Ananindeua[[#This Row],[CIF/CPF/CNPJ]])=14),relatorio_Ananindeua[[#This Row],[CIF/CPF/CNPJ]],relatorio_Ananindeua[[#This Row],[Coluna2]])</f>
        <v>51883471000126</v>
      </c>
      <c r="L6992" t="str">
        <f t="shared" si="109"/>
        <v>518******26</v>
      </c>
    </row>
    <row r="6993" spans="1:12" x14ac:dyDescent="0.25">
      <c r="A6993" t="s">
        <v>7160</v>
      </c>
      <c r="B6993" t="s">
        <v>7161</v>
      </c>
      <c r="C6993" t="s">
        <v>34</v>
      </c>
      <c r="D6993" s="1">
        <v>45357.031574074077</v>
      </c>
      <c r="E6993" s="18" t="s">
        <v>15</v>
      </c>
      <c r="F6993" s="13" t="s">
        <v>16</v>
      </c>
      <c r="G6993" t="s">
        <v>14</v>
      </c>
      <c r="H6993">
        <v>0</v>
      </c>
      <c r="I6993" s="2"/>
      <c r="J6993" s="4">
        <v>0</v>
      </c>
      <c r="K6993" t="str">
        <f>IF((LEN(relatorio_Ananindeua[[#This Row],[CIF/CPF/CNPJ]])=14),relatorio_Ananindeua[[#This Row],[CIF/CPF/CNPJ]],relatorio_Ananindeua[[#This Row],[Coluna2]])</f>
        <v>46822077000148</v>
      </c>
      <c r="L6993" t="str">
        <f t="shared" si="109"/>
        <v>468******48</v>
      </c>
    </row>
    <row r="6994" spans="1:12" x14ac:dyDescent="0.25">
      <c r="A6994" t="s">
        <v>12546</v>
      </c>
      <c r="B6994" t="s">
        <v>12547</v>
      </c>
      <c r="C6994" t="s">
        <v>32</v>
      </c>
      <c r="D6994" s="1">
        <v>45357.038425925923</v>
      </c>
      <c r="E6994" s="18" t="s">
        <v>15</v>
      </c>
      <c r="F6994" s="13" t="s">
        <v>16</v>
      </c>
      <c r="G6994" t="s">
        <v>14</v>
      </c>
      <c r="H6994">
        <v>0</v>
      </c>
      <c r="I6994" s="2"/>
      <c r="J6994" s="4">
        <v>0</v>
      </c>
      <c r="K6994" t="str">
        <f>IF((LEN(relatorio_Ananindeua[[#This Row],[CIF/CPF/CNPJ]])=14),relatorio_Ananindeua[[#This Row],[CIF/CPF/CNPJ]],relatorio_Ananindeua[[#This Row],[Coluna2]])</f>
        <v>54198951000146</v>
      </c>
      <c r="L6994" t="str">
        <f t="shared" ref="L6994:L7057" si="110">_xlfn.CONCAT(LEFT(A6994,3),REPT("*",6),RIGHT(A6994,2))</f>
        <v>541******46</v>
      </c>
    </row>
    <row r="6995" spans="1:12" x14ac:dyDescent="0.25">
      <c r="A6995" t="s">
        <v>7530</v>
      </c>
      <c r="B6995" t="s">
        <v>7531</v>
      </c>
      <c r="C6995" t="s">
        <v>34</v>
      </c>
      <c r="D6995" s="1">
        <v>45357.038495370369</v>
      </c>
      <c r="E6995" s="18" t="s">
        <v>15</v>
      </c>
      <c r="F6995" s="13" t="s">
        <v>16</v>
      </c>
      <c r="G6995" t="s">
        <v>14</v>
      </c>
      <c r="H6995">
        <v>0</v>
      </c>
      <c r="I6995" s="2"/>
      <c r="J6995" s="4">
        <v>0</v>
      </c>
      <c r="K6995" t="str">
        <f>IF((LEN(relatorio_Ananindeua[[#This Row],[CIF/CPF/CNPJ]])=14),relatorio_Ananindeua[[#This Row],[CIF/CPF/CNPJ]],relatorio_Ananindeua[[#This Row],[Coluna2]])</f>
        <v>47890008000134</v>
      </c>
      <c r="L6995" t="str">
        <f t="shared" si="110"/>
        <v>478******34</v>
      </c>
    </row>
    <row r="6996" spans="1:12" x14ac:dyDescent="0.25">
      <c r="A6996" t="s">
        <v>5957</v>
      </c>
      <c r="B6996" t="s">
        <v>5958</v>
      </c>
      <c r="C6996" t="s">
        <v>34</v>
      </c>
      <c r="D6996" s="1">
        <v>45357.052314814813</v>
      </c>
      <c r="E6996" s="18" t="s">
        <v>15</v>
      </c>
      <c r="F6996" s="13" t="s">
        <v>16</v>
      </c>
      <c r="G6996" t="s">
        <v>14</v>
      </c>
      <c r="H6996">
        <v>0</v>
      </c>
      <c r="I6996" s="2"/>
      <c r="J6996" s="4">
        <v>0</v>
      </c>
      <c r="K6996" t="str">
        <f>IF((LEN(relatorio_Ananindeua[[#This Row],[CIF/CPF/CNPJ]])=14),relatorio_Ananindeua[[#This Row],[CIF/CPF/CNPJ]],relatorio_Ananindeua[[#This Row],[Coluna2]])</f>
        <v>43477776000100</v>
      </c>
      <c r="L6996" t="str">
        <f t="shared" si="110"/>
        <v>434******00</v>
      </c>
    </row>
    <row r="6997" spans="1:12" x14ac:dyDescent="0.25">
      <c r="A6997" t="s">
        <v>12524</v>
      </c>
      <c r="B6997" t="s">
        <v>12525</v>
      </c>
      <c r="C6997" t="s">
        <v>32</v>
      </c>
      <c r="D6997" s="1">
        <v>45357.052349537036</v>
      </c>
      <c r="E6997" s="18" t="s">
        <v>15</v>
      </c>
      <c r="F6997" s="13" t="s">
        <v>16</v>
      </c>
      <c r="G6997" t="s">
        <v>14</v>
      </c>
      <c r="H6997">
        <v>0</v>
      </c>
      <c r="I6997" s="2"/>
      <c r="J6997" s="4">
        <v>0</v>
      </c>
      <c r="K6997" t="str">
        <f>IF((LEN(relatorio_Ananindeua[[#This Row],[CIF/CPF/CNPJ]])=14),relatorio_Ananindeua[[#This Row],[CIF/CPF/CNPJ]],relatorio_Ananindeua[[#This Row],[Coluna2]])</f>
        <v>54190196000153</v>
      </c>
      <c r="L6997" t="str">
        <f t="shared" si="110"/>
        <v>541******53</v>
      </c>
    </row>
    <row r="6998" spans="1:12" x14ac:dyDescent="0.25">
      <c r="A6998" t="s">
        <v>12514</v>
      </c>
      <c r="B6998" t="s">
        <v>12515</v>
      </c>
      <c r="C6998" t="s">
        <v>32</v>
      </c>
      <c r="D6998" s="1">
        <v>45357.052372685182</v>
      </c>
      <c r="E6998" s="18" t="s">
        <v>15</v>
      </c>
      <c r="F6998" s="13" t="s">
        <v>16</v>
      </c>
      <c r="G6998" t="s">
        <v>14</v>
      </c>
      <c r="H6998">
        <v>0</v>
      </c>
      <c r="I6998" s="2"/>
      <c r="J6998" s="4">
        <v>0</v>
      </c>
      <c r="K6998" t="str">
        <f>IF((LEN(relatorio_Ananindeua[[#This Row],[CIF/CPF/CNPJ]])=14),relatorio_Ananindeua[[#This Row],[CIF/CPF/CNPJ]],relatorio_Ananindeua[[#This Row],[Coluna2]])</f>
        <v>54187340000100</v>
      </c>
      <c r="L6998" t="str">
        <f t="shared" si="110"/>
        <v>541******00</v>
      </c>
    </row>
    <row r="6999" spans="1:12" x14ac:dyDescent="0.25">
      <c r="A6999" t="s">
        <v>12552</v>
      </c>
      <c r="B6999" t="s">
        <v>12553</v>
      </c>
      <c r="C6999" t="s">
        <v>32</v>
      </c>
      <c r="D6999" s="1">
        <v>45357.059270833335</v>
      </c>
      <c r="E6999" s="18" t="s">
        <v>15</v>
      </c>
      <c r="F6999" s="13" t="s">
        <v>16</v>
      </c>
      <c r="G6999" t="s">
        <v>14</v>
      </c>
      <c r="H6999">
        <v>0</v>
      </c>
      <c r="I6999" s="2"/>
      <c r="J6999" s="4">
        <v>0</v>
      </c>
      <c r="K6999" t="str">
        <f>IF((LEN(relatorio_Ananindeua[[#This Row],[CIF/CPF/CNPJ]])=14),relatorio_Ananindeua[[#This Row],[CIF/CPF/CNPJ]],relatorio_Ananindeua[[#This Row],[Coluna2]])</f>
        <v>54199859000109</v>
      </c>
      <c r="L6999" t="str">
        <f t="shared" si="110"/>
        <v>541******09</v>
      </c>
    </row>
    <row r="7000" spans="1:12" x14ac:dyDescent="0.25">
      <c r="A7000" t="s">
        <v>12520</v>
      </c>
      <c r="B7000" t="s">
        <v>12521</v>
      </c>
      <c r="C7000" t="s">
        <v>32</v>
      </c>
      <c r="D7000" s="1">
        <v>45357.059293981481</v>
      </c>
      <c r="E7000" s="18" t="s">
        <v>15</v>
      </c>
      <c r="F7000" s="13" t="s">
        <v>16</v>
      </c>
      <c r="G7000" t="s">
        <v>14</v>
      </c>
      <c r="H7000">
        <v>0</v>
      </c>
      <c r="I7000" s="2"/>
      <c r="J7000" s="4">
        <v>0</v>
      </c>
      <c r="K7000" t="str">
        <f>IF((LEN(relatorio_Ananindeua[[#This Row],[CIF/CPF/CNPJ]])=14),relatorio_Ananindeua[[#This Row],[CIF/CPF/CNPJ]],relatorio_Ananindeua[[#This Row],[Coluna2]])</f>
        <v>54189058000154</v>
      </c>
      <c r="L7000" t="str">
        <f t="shared" si="110"/>
        <v>541******54</v>
      </c>
    </row>
    <row r="7001" spans="1:12" x14ac:dyDescent="0.25">
      <c r="A7001" t="s">
        <v>1744</v>
      </c>
      <c r="B7001" t="s">
        <v>1745</v>
      </c>
      <c r="C7001" t="s">
        <v>34</v>
      </c>
      <c r="D7001" s="1">
        <v>45357.059351851851</v>
      </c>
      <c r="E7001" s="18" t="s">
        <v>15</v>
      </c>
      <c r="F7001" s="13" t="s">
        <v>16</v>
      </c>
      <c r="G7001" t="s">
        <v>14</v>
      </c>
      <c r="H7001">
        <v>0</v>
      </c>
      <c r="I7001" s="2"/>
      <c r="J7001" s="4">
        <v>0</v>
      </c>
      <c r="K7001" t="str">
        <f>IF((LEN(relatorio_Ananindeua[[#This Row],[CIF/CPF/CNPJ]])=14),relatorio_Ananindeua[[#This Row],[CIF/CPF/CNPJ]],relatorio_Ananindeua[[#This Row],[Coluna2]])</f>
        <v>24088531000146</v>
      </c>
      <c r="L7001" t="str">
        <f t="shared" si="110"/>
        <v>240******46</v>
      </c>
    </row>
    <row r="7002" spans="1:12" x14ac:dyDescent="0.25">
      <c r="A7002" t="s">
        <v>12526</v>
      </c>
      <c r="B7002" t="s">
        <v>12527</v>
      </c>
      <c r="C7002" t="s">
        <v>32</v>
      </c>
      <c r="D7002" s="1">
        <v>45357.066203703704</v>
      </c>
      <c r="E7002" s="18" t="s">
        <v>15</v>
      </c>
      <c r="F7002" s="13" t="s">
        <v>16</v>
      </c>
      <c r="G7002" t="s">
        <v>14</v>
      </c>
      <c r="H7002">
        <v>0</v>
      </c>
      <c r="I7002" s="2"/>
      <c r="J7002" s="4">
        <v>0</v>
      </c>
      <c r="K7002" t="str">
        <f>IF((LEN(relatorio_Ananindeua[[#This Row],[CIF/CPF/CNPJ]])=14),relatorio_Ananindeua[[#This Row],[CIF/CPF/CNPJ]],relatorio_Ananindeua[[#This Row],[Coluna2]])</f>
        <v>54190504000140</v>
      </c>
      <c r="L7002" t="str">
        <f t="shared" si="110"/>
        <v>541******40</v>
      </c>
    </row>
    <row r="7003" spans="1:12" x14ac:dyDescent="0.25">
      <c r="A7003" t="s">
        <v>12528</v>
      </c>
      <c r="B7003" t="s">
        <v>12529</v>
      </c>
      <c r="C7003" t="s">
        <v>32</v>
      </c>
      <c r="D7003" s="1">
        <v>45357.066203703704</v>
      </c>
      <c r="E7003" s="18" t="s">
        <v>15</v>
      </c>
      <c r="F7003" s="13" t="s">
        <v>16</v>
      </c>
      <c r="G7003" t="s">
        <v>14</v>
      </c>
      <c r="H7003">
        <v>0</v>
      </c>
      <c r="I7003" s="2"/>
      <c r="J7003" s="4">
        <v>0</v>
      </c>
      <c r="K7003" t="str">
        <f>IF((LEN(relatorio_Ananindeua[[#This Row],[CIF/CPF/CNPJ]])=14),relatorio_Ananindeua[[#This Row],[CIF/CPF/CNPJ]],relatorio_Ananindeua[[#This Row],[Coluna2]])</f>
        <v>54190561000120</v>
      </c>
      <c r="L7003" t="str">
        <f t="shared" si="110"/>
        <v>541******20</v>
      </c>
    </row>
    <row r="7004" spans="1:12" x14ac:dyDescent="0.25">
      <c r="A7004" t="s">
        <v>11720</v>
      </c>
      <c r="B7004" t="s">
        <v>11721</v>
      </c>
      <c r="C7004" t="s">
        <v>34</v>
      </c>
      <c r="D7004" s="1">
        <v>45357.06622685185</v>
      </c>
      <c r="E7004" s="18" t="s">
        <v>15</v>
      </c>
      <c r="F7004" s="13" t="s">
        <v>16</v>
      </c>
      <c r="G7004" t="s">
        <v>14</v>
      </c>
      <c r="H7004">
        <v>0</v>
      </c>
      <c r="I7004" s="2"/>
      <c r="J7004" s="4">
        <v>0</v>
      </c>
      <c r="K7004" t="str">
        <f>IF((LEN(relatorio_Ananindeua[[#This Row],[CIF/CPF/CNPJ]])=14),relatorio_Ananindeua[[#This Row],[CIF/CPF/CNPJ]],relatorio_Ananindeua[[#This Row],[Coluna2]])</f>
        <v>53903432000179</v>
      </c>
      <c r="L7004" t="str">
        <f t="shared" si="110"/>
        <v>539******79</v>
      </c>
    </row>
    <row r="7005" spans="1:12" x14ac:dyDescent="0.25">
      <c r="A7005" t="s">
        <v>4345</v>
      </c>
      <c r="B7005" t="s">
        <v>4346</v>
      </c>
      <c r="C7005" t="s">
        <v>34</v>
      </c>
      <c r="D7005" s="1">
        <v>45357.144201388888</v>
      </c>
      <c r="E7005" s="18" t="s">
        <v>15</v>
      </c>
      <c r="F7005" s="13" t="s">
        <v>16</v>
      </c>
      <c r="G7005" t="s">
        <v>14</v>
      </c>
      <c r="H7005">
        <v>0</v>
      </c>
      <c r="I7005" s="2"/>
      <c r="J7005" s="4">
        <v>0</v>
      </c>
      <c r="K7005" t="str">
        <f>IF((LEN(relatorio_Ananindeua[[#This Row],[CIF/CPF/CNPJ]])=14),relatorio_Ananindeua[[#This Row],[CIF/CPF/CNPJ]],relatorio_Ananindeua[[#This Row],[Coluna2]])</f>
        <v>37129991000117</v>
      </c>
      <c r="L7005" t="str">
        <f t="shared" si="110"/>
        <v>371******17</v>
      </c>
    </row>
    <row r="7006" spans="1:12" x14ac:dyDescent="0.25">
      <c r="A7006" t="s">
        <v>12562</v>
      </c>
      <c r="B7006" t="s">
        <v>12563</v>
      </c>
      <c r="C7006" t="s">
        <v>32</v>
      </c>
      <c r="D7006" s="1">
        <v>45357.149537037039</v>
      </c>
      <c r="E7006" s="18" t="s">
        <v>15</v>
      </c>
      <c r="F7006" s="13" t="s">
        <v>16</v>
      </c>
      <c r="G7006" t="s">
        <v>14</v>
      </c>
      <c r="H7006">
        <v>0</v>
      </c>
      <c r="I7006" s="2"/>
      <c r="J7006" s="4">
        <v>0</v>
      </c>
      <c r="K7006" t="str">
        <f>IF((LEN(relatorio_Ananindeua[[#This Row],[CIF/CPF/CNPJ]])=14),relatorio_Ananindeua[[#This Row],[CIF/CPF/CNPJ]],relatorio_Ananindeua[[#This Row],[Coluna2]])</f>
        <v>54202521000150</v>
      </c>
      <c r="L7006" t="str">
        <f t="shared" si="110"/>
        <v>542******50</v>
      </c>
    </row>
    <row r="7007" spans="1:12" x14ac:dyDescent="0.25">
      <c r="A7007" t="s">
        <v>12512</v>
      </c>
      <c r="B7007" t="s">
        <v>12513</v>
      </c>
      <c r="C7007" t="s">
        <v>32</v>
      </c>
      <c r="D7007" s="1">
        <v>45357.149560185186</v>
      </c>
      <c r="E7007" s="18" t="s">
        <v>15</v>
      </c>
      <c r="F7007" s="13" t="s">
        <v>16</v>
      </c>
      <c r="G7007" t="s">
        <v>14</v>
      </c>
      <c r="H7007">
        <v>0</v>
      </c>
      <c r="I7007" s="2"/>
      <c r="J7007" s="4">
        <v>0</v>
      </c>
      <c r="K7007" t="str">
        <f>IF((LEN(relatorio_Ananindeua[[#This Row],[CIF/CPF/CNPJ]])=14),relatorio_Ananindeua[[#This Row],[CIF/CPF/CNPJ]],relatorio_Ananindeua[[#This Row],[Coluna2]])</f>
        <v>54187127000190</v>
      </c>
      <c r="L7007" t="str">
        <f t="shared" si="110"/>
        <v>541******90</v>
      </c>
    </row>
    <row r="7008" spans="1:12" x14ac:dyDescent="0.25">
      <c r="A7008" t="s">
        <v>12516</v>
      </c>
      <c r="B7008" t="s">
        <v>12517</v>
      </c>
      <c r="C7008" t="s">
        <v>32</v>
      </c>
      <c r="D7008" s="1">
        <v>45357.149560185186</v>
      </c>
      <c r="E7008" s="18" t="s">
        <v>15</v>
      </c>
      <c r="F7008" s="13" t="s">
        <v>16</v>
      </c>
      <c r="G7008" t="s">
        <v>14</v>
      </c>
      <c r="H7008">
        <v>0</v>
      </c>
      <c r="I7008" s="2"/>
      <c r="J7008" s="4">
        <v>0</v>
      </c>
      <c r="K7008" t="str">
        <f>IF((LEN(relatorio_Ananindeua[[#This Row],[CIF/CPF/CNPJ]])=14),relatorio_Ananindeua[[#This Row],[CIF/CPF/CNPJ]],relatorio_Ananindeua[[#This Row],[Coluna2]])</f>
        <v>54187832000198</v>
      </c>
      <c r="L7008" t="str">
        <f t="shared" si="110"/>
        <v>541******98</v>
      </c>
    </row>
    <row r="7009" spans="1:12" x14ac:dyDescent="0.25">
      <c r="A7009" t="s">
        <v>12556</v>
      </c>
      <c r="B7009" t="s">
        <v>12557</v>
      </c>
      <c r="C7009" t="s">
        <v>32</v>
      </c>
      <c r="D7009" s="1">
        <v>45357.156481481485</v>
      </c>
      <c r="E7009" s="18" t="s">
        <v>15</v>
      </c>
      <c r="F7009" s="13" t="s">
        <v>16</v>
      </c>
      <c r="G7009" t="s">
        <v>14</v>
      </c>
      <c r="H7009">
        <v>0</v>
      </c>
      <c r="I7009" s="2"/>
      <c r="J7009" s="4">
        <v>0</v>
      </c>
      <c r="K7009" t="str">
        <f>IF((LEN(relatorio_Ananindeua[[#This Row],[CIF/CPF/CNPJ]])=14),relatorio_Ananindeua[[#This Row],[CIF/CPF/CNPJ]],relatorio_Ananindeua[[#This Row],[Coluna2]])</f>
        <v>54200992000120</v>
      </c>
      <c r="L7009" t="str">
        <f t="shared" si="110"/>
        <v>542******20</v>
      </c>
    </row>
    <row r="7010" spans="1:12" x14ac:dyDescent="0.25">
      <c r="A7010" t="s">
        <v>12560</v>
      </c>
      <c r="B7010" t="s">
        <v>12561</v>
      </c>
      <c r="C7010" t="s">
        <v>32</v>
      </c>
      <c r="D7010" s="1">
        <v>45357.156481481485</v>
      </c>
      <c r="E7010" s="18" t="s">
        <v>15</v>
      </c>
      <c r="F7010" s="13" t="s">
        <v>16</v>
      </c>
      <c r="G7010" t="s">
        <v>14</v>
      </c>
      <c r="H7010">
        <v>0</v>
      </c>
      <c r="I7010" s="2"/>
      <c r="J7010" s="4">
        <v>0</v>
      </c>
      <c r="K7010" t="str">
        <f>IF((LEN(relatorio_Ananindeua[[#This Row],[CIF/CPF/CNPJ]])=14),relatorio_Ananindeua[[#This Row],[CIF/CPF/CNPJ]],relatorio_Ananindeua[[#This Row],[Coluna2]])</f>
        <v>54202235000195</v>
      </c>
      <c r="L7010" t="str">
        <f t="shared" si="110"/>
        <v>542******95</v>
      </c>
    </row>
    <row r="7011" spans="1:12" x14ac:dyDescent="0.25">
      <c r="A7011" t="s">
        <v>12510</v>
      </c>
      <c r="B7011" t="s">
        <v>12511</v>
      </c>
      <c r="C7011" t="s">
        <v>32</v>
      </c>
      <c r="D7011" s="1">
        <v>45357.156504629631</v>
      </c>
      <c r="E7011" s="18" t="s">
        <v>15</v>
      </c>
      <c r="F7011" s="13" t="s">
        <v>16</v>
      </c>
      <c r="G7011" t="s">
        <v>14</v>
      </c>
      <c r="H7011">
        <v>0</v>
      </c>
      <c r="I7011" s="2"/>
      <c r="J7011" s="4">
        <v>0</v>
      </c>
      <c r="K7011" t="str">
        <f>IF((LEN(relatorio_Ananindeua[[#This Row],[CIF/CPF/CNPJ]])=14),relatorio_Ananindeua[[#This Row],[CIF/CPF/CNPJ]],relatorio_Ananindeua[[#This Row],[Coluna2]])</f>
        <v>54183654000127</v>
      </c>
      <c r="L7011" t="str">
        <f t="shared" si="110"/>
        <v>541******27</v>
      </c>
    </row>
    <row r="7012" spans="1:12" x14ac:dyDescent="0.25">
      <c r="A7012" t="s">
        <v>4297</v>
      </c>
      <c r="B7012" t="s">
        <v>4298</v>
      </c>
      <c r="C7012" t="s">
        <v>34</v>
      </c>
      <c r="D7012" s="1">
        <v>45357.159571759257</v>
      </c>
      <c r="E7012" s="18" t="s">
        <v>15</v>
      </c>
      <c r="F7012" s="13" t="s">
        <v>16</v>
      </c>
      <c r="G7012" t="s">
        <v>14</v>
      </c>
      <c r="H7012">
        <v>0</v>
      </c>
      <c r="I7012" s="2"/>
      <c r="J7012" s="4">
        <v>0</v>
      </c>
      <c r="K7012" t="str">
        <f>IF((LEN(relatorio_Ananindeua[[#This Row],[CIF/CPF/CNPJ]])=14),relatorio_Ananindeua[[#This Row],[CIF/CPF/CNPJ]],relatorio_Ananindeua[[#This Row],[Coluna2]])</f>
        <v>36903584000152</v>
      </c>
      <c r="L7012" t="str">
        <f t="shared" si="110"/>
        <v>369******52</v>
      </c>
    </row>
    <row r="7013" spans="1:12" x14ac:dyDescent="0.25">
      <c r="A7013" t="s">
        <v>12542</v>
      </c>
      <c r="B7013" t="s">
        <v>12543</v>
      </c>
      <c r="C7013" t="s">
        <v>32</v>
      </c>
      <c r="D7013" s="1">
        <v>45357.159583333334</v>
      </c>
      <c r="E7013" s="18" t="s">
        <v>15</v>
      </c>
      <c r="F7013" s="13" t="s">
        <v>16</v>
      </c>
      <c r="G7013" t="s">
        <v>14</v>
      </c>
      <c r="H7013">
        <v>0</v>
      </c>
      <c r="I7013" s="2"/>
      <c r="J7013" s="4">
        <v>0</v>
      </c>
      <c r="K7013" t="str">
        <f>IF((LEN(relatorio_Ananindeua[[#This Row],[CIF/CPF/CNPJ]])=14),relatorio_Ananindeua[[#This Row],[CIF/CPF/CNPJ]],relatorio_Ananindeua[[#This Row],[Coluna2]])</f>
        <v>54198371000159</v>
      </c>
      <c r="L7013" t="str">
        <f t="shared" si="110"/>
        <v>541******59</v>
      </c>
    </row>
    <row r="7014" spans="1:12" x14ac:dyDescent="0.25">
      <c r="A7014" t="s">
        <v>12544</v>
      </c>
      <c r="B7014" t="s">
        <v>12545</v>
      </c>
      <c r="C7014" t="s">
        <v>32</v>
      </c>
      <c r="D7014" s="1">
        <v>45357.159583333334</v>
      </c>
      <c r="E7014" s="18" t="s">
        <v>15</v>
      </c>
      <c r="F7014" s="13" t="s">
        <v>16</v>
      </c>
      <c r="G7014" t="s">
        <v>14</v>
      </c>
      <c r="H7014">
        <v>0</v>
      </c>
      <c r="I7014" s="2"/>
      <c r="J7014" s="4">
        <v>0</v>
      </c>
      <c r="K7014" t="str">
        <f>IF((LEN(relatorio_Ananindeua[[#This Row],[CIF/CPF/CNPJ]])=14),relatorio_Ananindeua[[#This Row],[CIF/CPF/CNPJ]],relatorio_Ananindeua[[#This Row],[Coluna2]])</f>
        <v>54198843000173</v>
      </c>
      <c r="L7014" t="str">
        <f t="shared" si="110"/>
        <v>541******73</v>
      </c>
    </row>
    <row r="7015" spans="1:12" x14ac:dyDescent="0.25">
      <c r="A7015" t="s">
        <v>12536</v>
      </c>
      <c r="B7015" t="s">
        <v>12537</v>
      </c>
      <c r="C7015" t="s">
        <v>32</v>
      </c>
      <c r="D7015" s="1">
        <v>45357.159594907411</v>
      </c>
      <c r="E7015" s="18" t="s">
        <v>15</v>
      </c>
      <c r="F7015" s="13" t="s">
        <v>16</v>
      </c>
      <c r="G7015" t="s">
        <v>14</v>
      </c>
      <c r="H7015">
        <v>0</v>
      </c>
      <c r="I7015" s="2"/>
      <c r="J7015" s="4">
        <v>0</v>
      </c>
      <c r="K7015" t="str">
        <f>IF((LEN(relatorio_Ananindeua[[#This Row],[CIF/CPF/CNPJ]])=14),relatorio_Ananindeua[[#This Row],[CIF/CPF/CNPJ]],relatorio_Ananindeua[[#This Row],[Coluna2]])</f>
        <v>54197208000171</v>
      </c>
      <c r="L7015" t="str">
        <f t="shared" si="110"/>
        <v>541******71</v>
      </c>
    </row>
    <row r="7016" spans="1:12" x14ac:dyDescent="0.25">
      <c r="A7016" t="s">
        <v>7787</v>
      </c>
      <c r="B7016" t="s">
        <v>7788</v>
      </c>
      <c r="C7016" t="s">
        <v>34</v>
      </c>
      <c r="D7016" s="1">
        <v>45357.159618055557</v>
      </c>
      <c r="E7016" s="18" t="s">
        <v>15</v>
      </c>
      <c r="F7016" s="13" t="s">
        <v>16</v>
      </c>
      <c r="G7016" t="s">
        <v>14</v>
      </c>
      <c r="H7016">
        <v>0</v>
      </c>
      <c r="I7016" s="2"/>
      <c r="J7016" s="4">
        <v>0</v>
      </c>
      <c r="K7016" t="str">
        <f>IF((LEN(relatorio_Ananindeua[[#This Row],[CIF/CPF/CNPJ]])=14),relatorio_Ananindeua[[#This Row],[CIF/CPF/CNPJ]],relatorio_Ananindeua[[#This Row],[Coluna2]])</f>
        <v>48435767000170</v>
      </c>
      <c r="L7016" t="str">
        <f t="shared" si="110"/>
        <v>484******70</v>
      </c>
    </row>
    <row r="7017" spans="1:12" x14ac:dyDescent="0.25">
      <c r="A7017" t="s">
        <v>10022</v>
      </c>
      <c r="B7017" t="s">
        <v>10023</v>
      </c>
      <c r="C7017" t="s">
        <v>34</v>
      </c>
      <c r="D7017" s="1">
        <v>45357.159618055557</v>
      </c>
      <c r="E7017" s="18" t="s">
        <v>15</v>
      </c>
      <c r="F7017" s="13" t="s">
        <v>16</v>
      </c>
      <c r="G7017" t="s">
        <v>14</v>
      </c>
      <c r="H7017">
        <v>0</v>
      </c>
      <c r="I7017" s="2"/>
      <c r="J7017" s="4">
        <v>0</v>
      </c>
      <c r="K7017" t="str">
        <f>IF((LEN(relatorio_Ananindeua[[#This Row],[CIF/CPF/CNPJ]])=14),relatorio_Ananindeua[[#This Row],[CIF/CPF/CNPJ]],relatorio_Ananindeua[[#This Row],[Coluna2]])</f>
        <v>52912444000105</v>
      </c>
      <c r="L7017" t="str">
        <f t="shared" si="110"/>
        <v>529******05</v>
      </c>
    </row>
    <row r="7018" spans="1:12" x14ac:dyDescent="0.25">
      <c r="A7018" t="s">
        <v>3830</v>
      </c>
      <c r="B7018" t="s">
        <v>3831</v>
      </c>
      <c r="C7018" t="s">
        <v>34</v>
      </c>
      <c r="D7018" s="1">
        <v>45357.159629629627</v>
      </c>
      <c r="E7018" s="18" t="s">
        <v>15</v>
      </c>
      <c r="F7018" s="13" t="s">
        <v>16</v>
      </c>
      <c r="G7018" t="s">
        <v>14</v>
      </c>
      <c r="H7018">
        <v>0</v>
      </c>
      <c r="I7018" s="2"/>
      <c r="J7018" s="4">
        <v>0</v>
      </c>
      <c r="K7018" t="str">
        <f>IF((LEN(relatorio_Ananindeua[[#This Row],[CIF/CPF/CNPJ]])=14),relatorio_Ananindeua[[#This Row],[CIF/CPF/CNPJ]],relatorio_Ananindeua[[#This Row],[Coluna2]])</f>
        <v>35026931000143</v>
      </c>
      <c r="L7018" t="str">
        <f t="shared" si="110"/>
        <v>350******43</v>
      </c>
    </row>
    <row r="7019" spans="1:12" x14ac:dyDescent="0.25">
      <c r="A7019" t="s">
        <v>12558</v>
      </c>
      <c r="B7019" t="s">
        <v>12559</v>
      </c>
      <c r="C7019" t="s">
        <v>32</v>
      </c>
      <c r="D7019" s="1">
        <v>45357.163425925923</v>
      </c>
      <c r="E7019" s="18" t="s">
        <v>15</v>
      </c>
      <c r="F7019" s="13" t="s">
        <v>16</v>
      </c>
      <c r="G7019" t="s">
        <v>14</v>
      </c>
      <c r="H7019">
        <v>0</v>
      </c>
      <c r="I7019" s="2"/>
      <c r="J7019" s="4">
        <v>0</v>
      </c>
      <c r="K7019" t="str">
        <f>IF((LEN(relatorio_Ananindeua[[#This Row],[CIF/CPF/CNPJ]])=14),relatorio_Ananindeua[[#This Row],[CIF/CPF/CNPJ]],relatorio_Ananindeua[[#This Row],[Coluna2]])</f>
        <v>54201380000151</v>
      </c>
      <c r="L7019" t="str">
        <f t="shared" si="110"/>
        <v>542******51</v>
      </c>
    </row>
    <row r="7020" spans="1:12" x14ac:dyDescent="0.25">
      <c r="A7020" t="s">
        <v>12550</v>
      </c>
      <c r="B7020" t="s">
        <v>12551</v>
      </c>
      <c r="C7020" t="s">
        <v>32</v>
      </c>
      <c r="D7020" s="1">
        <v>45357.163437499999</v>
      </c>
      <c r="E7020" s="18" t="s">
        <v>15</v>
      </c>
      <c r="F7020" s="13" t="s">
        <v>16</v>
      </c>
      <c r="G7020" t="s">
        <v>14</v>
      </c>
      <c r="H7020">
        <v>0</v>
      </c>
      <c r="I7020" s="2"/>
      <c r="J7020" s="4">
        <v>0</v>
      </c>
      <c r="K7020" t="str">
        <f>IF((LEN(relatorio_Ananindeua[[#This Row],[CIF/CPF/CNPJ]])=14),relatorio_Ananindeua[[#This Row],[CIF/CPF/CNPJ]],relatorio_Ananindeua[[#This Row],[Coluna2]])</f>
        <v>54199719000122</v>
      </c>
      <c r="L7020" t="str">
        <f t="shared" si="110"/>
        <v>541******22</v>
      </c>
    </row>
    <row r="7021" spans="1:12" x14ac:dyDescent="0.25">
      <c r="A7021" t="s">
        <v>12532</v>
      </c>
      <c r="B7021" t="s">
        <v>12533</v>
      </c>
      <c r="C7021" t="s">
        <v>32</v>
      </c>
      <c r="D7021" s="1">
        <v>45357.163460648146</v>
      </c>
      <c r="E7021" s="18" t="s">
        <v>15</v>
      </c>
      <c r="F7021" s="13" t="s">
        <v>16</v>
      </c>
      <c r="G7021" t="s">
        <v>14</v>
      </c>
      <c r="H7021">
        <v>0</v>
      </c>
      <c r="I7021" s="2"/>
      <c r="J7021" s="4">
        <v>0</v>
      </c>
      <c r="K7021" t="str">
        <f>IF((LEN(relatorio_Ananindeua[[#This Row],[CIF/CPF/CNPJ]])=14),relatorio_Ananindeua[[#This Row],[CIF/CPF/CNPJ]],relatorio_Ananindeua[[#This Row],[Coluna2]])</f>
        <v>54194608000123</v>
      </c>
      <c r="L7021" t="str">
        <f t="shared" si="110"/>
        <v>541******23</v>
      </c>
    </row>
    <row r="7022" spans="1:12" x14ac:dyDescent="0.25">
      <c r="A7022" t="s">
        <v>12538</v>
      </c>
      <c r="B7022" t="s">
        <v>12539</v>
      </c>
      <c r="C7022" t="s">
        <v>32</v>
      </c>
      <c r="D7022" s="1">
        <v>45357.163460648146</v>
      </c>
      <c r="E7022" s="18" t="s">
        <v>15</v>
      </c>
      <c r="F7022" s="13" t="s">
        <v>16</v>
      </c>
      <c r="G7022" t="s">
        <v>14</v>
      </c>
      <c r="H7022">
        <v>0</v>
      </c>
      <c r="I7022" s="2"/>
      <c r="J7022" s="4">
        <v>0</v>
      </c>
      <c r="K7022" t="str">
        <f>IF((LEN(relatorio_Ananindeua[[#This Row],[CIF/CPF/CNPJ]])=14),relatorio_Ananindeua[[#This Row],[CIF/CPF/CNPJ]],relatorio_Ananindeua[[#This Row],[Coluna2]])</f>
        <v>54197985000116</v>
      </c>
      <c r="L7022" t="str">
        <f t="shared" si="110"/>
        <v>541******16</v>
      </c>
    </row>
    <row r="7023" spans="1:12" x14ac:dyDescent="0.25">
      <c r="A7023" t="s">
        <v>12534</v>
      </c>
      <c r="B7023" t="s">
        <v>12535</v>
      </c>
      <c r="C7023" t="s">
        <v>32</v>
      </c>
      <c r="D7023" s="1">
        <v>45357.184305555558</v>
      </c>
      <c r="E7023" s="18" t="s">
        <v>15</v>
      </c>
      <c r="F7023" s="13" t="s">
        <v>16</v>
      </c>
      <c r="G7023" t="s">
        <v>14</v>
      </c>
      <c r="H7023">
        <v>0</v>
      </c>
      <c r="I7023" s="2"/>
      <c r="J7023" s="4">
        <v>0</v>
      </c>
      <c r="K7023" t="str">
        <f>IF((LEN(relatorio_Ananindeua[[#This Row],[CIF/CPF/CNPJ]])=14),relatorio_Ananindeua[[#This Row],[CIF/CPF/CNPJ]],relatorio_Ananindeua[[#This Row],[Coluna2]])</f>
        <v>54195039000130</v>
      </c>
      <c r="L7023" t="str">
        <f t="shared" si="110"/>
        <v>541******30</v>
      </c>
    </row>
    <row r="7024" spans="1:12" x14ac:dyDescent="0.25">
      <c r="A7024" t="s">
        <v>12548</v>
      </c>
      <c r="B7024" t="s">
        <v>12549</v>
      </c>
      <c r="C7024" t="s">
        <v>32</v>
      </c>
      <c r="D7024" s="1">
        <v>45357.184305555558</v>
      </c>
      <c r="E7024" s="18" t="s">
        <v>15</v>
      </c>
      <c r="F7024" s="13" t="s">
        <v>16</v>
      </c>
      <c r="G7024" t="s">
        <v>14</v>
      </c>
      <c r="H7024">
        <v>0</v>
      </c>
      <c r="I7024" s="2"/>
      <c r="J7024" s="4">
        <v>0</v>
      </c>
      <c r="K7024" t="str">
        <f>IF((LEN(relatorio_Ananindeua[[#This Row],[CIF/CPF/CNPJ]])=14),relatorio_Ananindeua[[#This Row],[CIF/CPF/CNPJ]],relatorio_Ananindeua[[#This Row],[Coluna2]])</f>
        <v>54199530000130</v>
      </c>
      <c r="L7024" t="str">
        <f t="shared" si="110"/>
        <v>541******30</v>
      </c>
    </row>
    <row r="7025" spans="1:12" x14ac:dyDescent="0.25">
      <c r="A7025" t="s">
        <v>12514</v>
      </c>
      <c r="B7025" t="s">
        <v>12515</v>
      </c>
      <c r="C7025" t="s">
        <v>34</v>
      </c>
      <c r="D7025" s="1">
        <v>45357.184386574074</v>
      </c>
      <c r="E7025" s="18" t="s">
        <v>15</v>
      </c>
      <c r="F7025" s="13" t="s">
        <v>16</v>
      </c>
      <c r="G7025" t="s">
        <v>14</v>
      </c>
      <c r="H7025">
        <v>0</v>
      </c>
      <c r="I7025" s="2"/>
      <c r="J7025" s="4">
        <v>0</v>
      </c>
      <c r="K7025" t="str">
        <f>IF((LEN(relatorio_Ananindeua[[#This Row],[CIF/CPF/CNPJ]])=14),relatorio_Ananindeua[[#This Row],[CIF/CPF/CNPJ]],relatorio_Ananindeua[[#This Row],[Coluna2]])</f>
        <v>54187340000100</v>
      </c>
      <c r="L7025" t="str">
        <f t="shared" si="110"/>
        <v>541******00</v>
      </c>
    </row>
    <row r="7026" spans="1:12" x14ac:dyDescent="0.25">
      <c r="A7026" t="s">
        <v>12508</v>
      </c>
      <c r="B7026" t="s">
        <v>12509</v>
      </c>
      <c r="C7026" t="s">
        <v>32</v>
      </c>
      <c r="D7026" s="1">
        <v>45357.189351851855</v>
      </c>
      <c r="E7026" s="18" t="s">
        <v>15</v>
      </c>
      <c r="F7026" s="13" t="s">
        <v>16</v>
      </c>
      <c r="G7026" t="s">
        <v>14</v>
      </c>
      <c r="H7026">
        <v>0</v>
      </c>
      <c r="I7026" s="2"/>
      <c r="J7026" s="4">
        <v>0</v>
      </c>
      <c r="K7026" t="str">
        <f>IF((LEN(relatorio_Ananindeua[[#This Row],[CIF/CPF/CNPJ]])=14),relatorio_Ananindeua[[#This Row],[CIF/CPF/CNPJ]],relatorio_Ananindeua[[#This Row],[Coluna2]])</f>
        <v>54183586000104</v>
      </c>
      <c r="L7026" t="str">
        <f t="shared" si="110"/>
        <v>541******04</v>
      </c>
    </row>
    <row r="7027" spans="1:12" x14ac:dyDescent="0.25">
      <c r="A7027" t="s">
        <v>12522</v>
      </c>
      <c r="B7027" t="s">
        <v>12523</v>
      </c>
      <c r="C7027" t="s">
        <v>32</v>
      </c>
      <c r="D7027" s="1">
        <v>45357.189363425925</v>
      </c>
      <c r="E7027" s="18" t="s">
        <v>15</v>
      </c>
      <c r="F7027" s="13" t="s">
        <v>16</v>
      </c>
      <c r="G7027" t="s">
        <v>14</v>
      </c>
      <c r="H7027">
        <v>0</v>
      </c>
      <c r="I7027" s="2"/>
      <c r="J7027" s="4">
        <v>0</v>
      </c>
      <c r="K7027" t="str">
        <f>IF((LEN(relatorio_Ananindeua[[#This Row],[CIF/CPF/CNPJ]])=14),relatorio_Ananindeua[[#This Row],[CIF/CPF/CNPJ]],relatorio_Ananindeua[[#This Row],[Coluna2]])</f>
        <v>54190167000191</v>
      </c>
      <c r="L7027" t="str">
        <f t="shared" si="110"/>
        <v>541******91</v>
      </c>
    </row>
    <row r="7028" spans="1:12" x14ac:dyDescent="0.25">
      <c r="A7028" t="s">
        <v>12530</v>
      </c>
      <c r="B7028" t="s">
        <v>12531</v>
      </c>
      <c r="C7028" t="s">
        <v>32</v>
      </c>
      <c r="D7028" s="1">
        <v>45357.189375000002</v>
      </c>
      <c r="E7028" s="18" t="s">
        <v>15</v>
      </c>
      <c r="F7028" s="13" t="s">
        <v>16</v>
      </c>
      <c r="G7028" t="s">
        <v>14</v>
      </c>
      <c r="H7028">
        <v>0</v>
      </c>
      <c r="I7028" s="2"/>
      <c r="J7028" s="4">
        <v>0</v>
      </c>
      <c r="K7028" t="str">
        <f>IF((LEN(relatorio_Ananindeua[[#This Row],[CIF/CPF/CNPJ]])=14),relatorio_Ananindeua[[#This Row],[CIF/CPF/CNPJ]],relatorio_Ananindeua[[#This Row],[Coluna2]])</f>
        <v>54192603000161</v>
      </c>
      <c r="L7028" t="str">
        <f t="shared" si="110"/>
        <v>541******61</v>
      </c>
    </row>
    <row r="7029" spans="1:12" x14ac:dyDescent="0.25">
      <c r="A7029" t="s">
        <v>12564</v>
      </c>
      <c r="B7029" t="s">
        <v>12565</v>
      </c>
      <c r="C7029" t="s">
        <v>32</v>
      </c>
      <c r="D7029" s="1">
        <v>45357.189386574071</v>
      </c>
      <c r="E7029" s="18" t="s">
        <v>15</v>
      </c>
      <c r="F7029" s="13" t="s">
        <v>16</v>
      </c>
      <c r="G7029" t="s">
        <v>14</v>
      </c>
      <c r="H7029">
        <v>0</v>
      </c>
      <c r="I7029" s="2"/>
      <c r="J7029" s="4">
        <v>0</v>
      </c>
      <c r="K7029" t="str">
        <f>IF((LEN(relatorio_Ananindeua[[#This Row],[CIF/CPF/CNPJ]])=14),relatorio_Ananindeua[[#This Row],[CIF/CPF/CNPJ]],relatorio_Ananindeua[[#This Row],[Coluna2]])</f>
        <v>54202646000180</v>
      </c>
      <c r="L7029" t="str">
        <f t="shared" si="110"/>
        <v>542******80</v>
      </c>
    </row>
    <row r="7030" spans="1:12" x14ac:dyDescent="0.25">
      <c r="A7030" t="s">
        <v>12540</v>
      </c>
      <c r="B7030" t="s">
        <v>12541</v>
      </c>
      <c r="C7030" t="s">
        <v>32</v>
      </c>
      <c r="D7030" s="1">
        <v>45357.191203703704</v>
      </c>
      <c r="E7030" s="18" t="s">
        <v>15</v>
      </c>
      <c r="F7030" s="13" t="s">
        <v>16</v>
      </c>
      <c r="G7030" t="s">
        <v>14</v>
      </c>
      <c r="H7030">
        <v>0</v>
      </c>
      <c r="I7030" s="2"/>
      <c r="J7030" s="4">
        <v>0</v>
      </c>
      <c r="K7030" t="str">
        <f>IF((LEN(relatorio_Ananindeua[[#This Row],[CIF/CPF/CNPJ]])=14),relatorio_Ananindeua[[#This Row],[CIF/CPF/CNPJ]],relatorio_Ananindeua[[#This Row],[Coluna2]])</f>
        <v>54198030000183</v>
      </c>
      <c r="L7030" t="str">
        <f t="shared" si="110"/>
        <v>541******83</v>
      </c>
    </row>
    <row r="7031" spans="1:12" x14ac:dyDescent="0.25">
      <c r="A7031" t="s">
        <v>12554</v>
      </c>
      <c r="B7031" t="s">
        <v>12555</v>
      </c>
      <c r="C7031" t="s">
        <v>32</v>
      </c>
      <c r="D7031" s="1">
        <v>45357.191203703704</v>
      </c>
      <c r="E7031" s="18" t="s">
        <v>15</v>
      </c>
      <c r="F7031" s="13" t="s">
        <v>16</v>
      </c>
      <c r="G7031" t="s">
        <v>14</v>
      </c>
      <c r="H7031">
        <v>0</v>
      </c>
      <c r="I7031" s="2"/>
      <c r="J7031" s="4">
        <v>0</v>
      </c>
      <c r="K7031" t="str">
        <f>IF((LEN(relatorio_Ananindeua[[#This Row],[CIF/CPF/CNPJ]])=14),relatorio_Ananindeua[[#This Row],[CIF/CPF/CNPJ]],relatorio_Ananindeua[[#This Row],[Coluna2]])</f>
        <v>54200935000140</v>
      </c>
      <c r="L7031" t="str">
        <f t="shared" si="110"/>
        <v>542******40</v>
      </c>
    </row>
    <row r="7032" spans="1:12" x14ac:dyDescent="0.25">
      <c r="A7032" t="s">
        <v>93</v>
      </c>
      <c r="B7032" t="s">
        <v>94</v>
      </c>
      <c r="C7032" t="s">
        <v>21</v>
      </c>
      <c r="D7032" s="1">
        <v>45357.399722222224</v>
      </c>
      <c r="E7032" s="18" t="s">
        <v>15</v>
      </c>
      <c r="F7032" s="13" t="s">
        <v>19</v>
      </c>
      <c r="G7032" t="s">
        <v>13496</v>
      </c>
      <c r="H7032">
        <v>0</v>
      </c>
      <c r="I7032" s="2"/>
      <c r="J7032" s="4">
        <v>19.2</v>
      </c>
      <c r="K7032" t="str">
        <f>IF((LEN(relatorio_Ananindeua[[#This Row],[CIF/CPF/CNPJ]])=14),relatorio_Ananindeua[[#This Row],[CIF/CPF/CNPJ]],relatorio_Ananindeua[[#This Row],[Coluna2]])</f>
        <v>09211658000117</v>
      </c>
      <c r="L7032" t="str">
        <f t="shared" si="110"/>
        <v>092******17</v>
      </c>
    </row>
    <row r="7033" spans="1:12" x14ac:dyDescent="0.25">
      <c r="A7033" t="s">
        <v>93</v>
      </c>
      <c r="B7033" t="s">
        <v>94</v>
      </c>
      <c r="C7033" t="s">
        <v>21</v>
      </c>
      <c r="D7033" s="1">
        <v>45357.403946759259</v>
      </c>
      <c r="E7033" s="18" t="s">
        <v>15</v>
      </c>
      <c r="F7033" s="13" t="s">
        <v>19</v>
      </c>
      <c r="G7033" t="s">
        <v>13496</v>
      </c>
      <c r="H7033">
        <v>0</v>
      </c>
      <c r="I7033" s="2"/>
      <c r="J7033" s="4">
        <v>96</v>
      </c>
      <c r="K7033" t="str">
        <f>IF((LEN(relatorio_Ananindeua[[#This Row],[CIF/CPF/CNPJ]])=14),relatorio_Ananindeua[[#This Row],[CIF/CPF/CNPJ]],relatorio_Ananindeua[[#This Row],[Coluna2]])</f>
        <v>09211658000117</v>
      </c>
      <c r="L7033" t="str">
        <f t="shared" si="110"/>
        <v>092******17</v>
      </c>
    </row>
    <row r="7034" spans="1:12" x14ac:dyDescent="0.25">
      <c r="A7034" t="s">
        <v>2828</v>
      </c>
      <c r="B7034" t="s">
        <v>2829</v>
      </c>
      <c r="C7034" t="s">
        <v>34</v>
      </c>
      <c r="D7034" s="1">
        <v>45357.423472222225</v>
      </c>
      <c r="E7034" s="18" t="s">
        <v>11</v>
      </c>
      <c r="F7034" s="13" t="s">
        <v>16</v>
      </c>
      <c r="G7034" t="s">
        <v>13496</v>
      </c>
      <c r="H7034">
        <v>0</v>
      </c>
      <c r="I7034" s="2"/>
      <c r="J7034" s="4">
        <v>0</v>
      </c>
      <c r="K7034" t="str">
        <f>IF((LEN(relatorio_Ananindeua[[#This Row],[CIF/CPF/CNPJ]])=14),relatorio_Ananindeua[[#This Row],[CIF/CPF/CNPJ]],relatorio_Ananindeua[[#This Row],[Coluna2]])</f>
        <v>30503263000184</v>
      </c>
      <c r="L7034" t="str">
        <f t="shared" si="110"/>
        <v>305******84</v>
      </c>
    </row>
    <row r="7035" spans="1:12" x14ac:dyDescent="0.25">
      <c r="A7035" t="s">
        <v>1881</v>
      </c>
      <c r="B7035" t="s">
        <v>1882</v>
      </c>
      <c r="C7035" t="s">
        <v>17</v>
      </c>
      <c r="D7035" s="1">
        <v>45357.68650462963</v>
      </c>
      <c r="E7035" s="18" t="s">
        <v>11</v>
      </c>
      <c r="F7035" s="13" t="s">
        <v>16</v>
      </c>
      <c r="G7035" t="s">
        <v>14</v>
      </c>
      <c r="H7035">
        <v>0</v>
      </c>
      <c r="I7035" s="2"/>
      <c r="J7035" s="4">
        <v>0</v>
      </c>
      <c r="K7035" t="str">
        <f>IF((LEN(relatorio_Ananindeua[[#This Row],[CIF/CPF/CNPJ]])=14),relatorio_Ananindeua[[#This Row],[CIF/CPF/CNPJ]],relatorio_Ananindeua[[#This Row],[Coluna2]])</f>
        <v>24963197000122</v>
      </c>
      <c r="L7035" t="str">
        <f t="shared" si="110"/>
        <v>249******22</v>
      </c>
    </row>
    <row r="7036" spans="1:12" x14ac:dyDescent="0.25">
      <c r="A7036" t="s">
        <v>11562</v>
      </c>
      <c r="B7036" t="s">
        <v>11563</v>
      </c>
      <c r="C7036" t="s">
        <v>34</v>
      </c>
      <c r="D7036" s="1">
        <v>45357.69803240741</v>
      </c>
      <c r="E7036" s="18" t="s">
        <v>15</v>
      </c>
      <c r="F7036" s="13" t="s">
        <v>16</v>
      </c>
      <c r="G7036" t="s">
        <v>13496</v>
      </c>
      <c r="H7036">
        <v>0</v>
      </c>
      <c r="I7036" s="2"/>
      <c r="J7036" s="4">
        <v>0</v>
      </c>
      <c r="K7036" t="str">
        <f>IF((LEN(relatorio_Ananindeua[[#This Row],[CIF/CPF/CNPJ]])=14),relatorio_Ananindeua[[#This Row],[CIF/CPF/CNPJ]],relatorio_Ananindeua[[#This Row],[Coluna2]])</f>
        <v>53860386000178</v>
      </c>
      <c r="L7036" t="str">
        <f t="shared" si="110"/>
        <v>538******78</v>
      </c>
    </row>
    <row r="7037" spans="1:12" x14ac:dyDescent="0.25">
      <c r="A7037" t="s">
        <v>9206</v>
      </c>
      <c r="B7037" t="s">
        <v>9207</v>
      </c>
      <c r="C7037" t="s">
        <v>21</v>
      </c>
      <c r="D7037" s="1">
        <v>45357.827349537038</v>
      </c>
      <c r="E7037" s="18" t="s">
        <v>15</v>
      </c>
      <c r="F7037" s="13" t="s">
        <v>19</v>
      </c>
      <c r="G7037" t="s">
        <v>13496</v>
      </c>
      <c r="H7037">
        <v>0</v>
      </c>
      <c r="I7037" s="2"/>
      <c r="J7037" s="4">
        <v>0</v>
      </c>
      <c r="K7037" t="str">
        <f>IF((LEN(relatorio_Ananindeua[[#This Row],[CIF/CPF/CNPJ]])=14),relatorio_Ananindeua[[#This Row],[CIF/CPF/CNPJ]],relatorio_Ananindeua[[#This Row],[Coluna2]])</f>
        <v>50979133000120</v>
      </c>
      <c r="L7037" t="str">
        <f t="shared" si="110"/>
        <v>509******20</v>
      </c>
    </row>
    <row r="7038" spans="1:12" x14ac:dyDescent="0.25">
      <c r="A7038" t="s">
        <v>6904</v>
      </c>
      <c r="B7038" t="s">
        <v>6905</v>
      </c>
      <c r="C7038" t="s">
        <v>20</v>
      </c>
      <c r="D7038" s="1">
        <v>45358</v>
      </c>
      <c r="E7038" s="18" t="s">
        <v>15</v>
      </c>
      <c r="F7038" s="13" t="s">
        <v>19</v>
      </c>
      <c r="G7038" t="s">
        <v>13496</v>
      </c>
      <c r="H7038">
        <v>0</v>
      </c>
      <c r="I7038" s="2"/>
      <c r="J7038" s="4">
        <v>19</v>
      </c>
      <c r="K7038" t="str">
        <f>IF((LEN(relatorio_Ananindeua[[#This Row],[CIF/CPF/CNPJ]])=14),relatorio_Ananindeua[[#This Row],[CIF/CPF/CNPJ]],relatorio_Ananindeua[[#This Row],[Coluna2]])</f>
        <v>46201083002393</v>
      </c>
      <c r="L7038" t="str">
        <f t="shared" si="110"/>
        <v>462******93</v>
      </c>
    </row>
    <row r="7039" spans="1:12" x14ac:dyDescent="0.25">
      <c r="A7039" t="s">
        <v>13467</v>
      </c>
      <c r="B7039" t="s">
        <v>13466</v>
      </c>
      <c r="C7039" t="s">
        <v>21</v>
      </c>
      <c r="D7039" s="1">
        <v>45358</v>
      </c>
      <c r="E7039" s="18" t="s">
        <v>15</v>
      </c>
      <c r="F7039" s="13" t="s">
        <v>19</v>
      </c>
      <c r="G7039" t="s">
        <v>13496</v>
      </c>
      <c r="H7039">
        <v>0</v>
      </c>
      <c r="I7039" s="2"/>
      <c r="J7039" s="4">
        <v>1191.1600000000001</v>
      </c>
      <c r="K7039" t="str">
        <f>IF((LEN(relatorio_Ananindeua[[#This Row],[CIF/CPF/CNPJ]])=14),relatorio_Ananindeua[[#This Row],[CIF/CPF/CNPJ]],relatorio_Ananindeua[[#This Row],[Coluna2]])</f>
        <v>60975737005978</v>
      </c>
      <c r="L7039" t="str">
        <f t="shared" si="110"/>
        <v>609******78</v>
      </c>
    </row>
    <row r="7040" spans="1:12" x14ac:dyDescent="0.25">
      <c r="A7040" t="s">
        <v>12580</v>
      </c>
      <c r="B7040" t="s">
        <v>12581</v>
      </c>
      <c r="C7040" t="s">
        <v>32</v>
      </c>
      <c r="D7040" s="1">
        <v>45358.031481481485</v>
      </c>
      <c r="E7040" s="18" t="s">
        <v>15</v>
      </c>
      <c r="F7040" s="13" t="s">
        <v>16</v>
      </c>
      <c r="G7040" t="s">
        <v>14</v>
      </c>
      <c r="H7040">
        <v>0</v>
      </c>
      <c r="I7040" s="2"/>
      <c r="J7040" s="4">
        <v>0</v>
      </c>
      <c r="K7040" t="str">
        <f>IF((LEN(relatorio_Ananindeua[[#This Row],[CIF/CPF/CNPJ]])=14),relatorio_Ananindeua[[#This Row],[CIF/CPF/CNPJ]],relatorio_Ananindeua[[#This Row],[Coluna2]])</f>
        <v>54210428000198</v>
      </c>
      <c r="L7040" t="str">
        <f t="shared" si="110"/>
        <v>542******98</v>
      </c>
    </row>
    <row r="7041" spans="1:12" x14ac:dyDescent="0.25">
      <c r="A7041" t="s">
        <v>12578</v>
      </c>
      <c r="B7041" t="s">
        <v>12579</v>
      </c>
      <c r="C7041" t="s">
        <v>32</v>
      </c>
      <c r="D7041" s="1">
        <v>45358.031504629631</v>
      </c>
      <c r="E7041" s="18" t="s">
        <v>15</v>
      </c>
      <c r="F7041" s="13" t="s">
        <v>16</v>
      </c>
      <c r="G7041" t="s">
        <v>14</v>
      </c>
      <c r="H7041">
        <v>0</v>
      </c>
      <c r="I7041" s="2"/>
      <c r="J7041" s="4">
        <v>0</v>
      </c>
      <c r="K7041" t="str">
        <f>IF((LEN(relatorio_Ananindeua[[#This Row],[CIF/CPF/CNPJ]])=14),relatorio_Ananindeua[[#This Row],[CIF/CPF/CNPJ]],relatorio_Ananindeua[[#This Row],[Coluna2]])</f>
        <v>54209075000106</v>
      </c>
      <c r="L7041" t="str">
        <f t="shared" si="110"/>
        <v>542******06</v>
      </c>
    </row>
    <row r="7042" spans="1:12" x14ac:dyDescent="0.25">
      <c r="A7042" t="s">
        <v>9837</v>
      </c>
      <c r="B7042" t="s">
        <v>9838</v>
      </c>
      <c r="C7042" t="s">
        <v>34</v>
      </c>
      <c r="D7042" s="1">
        <v>45358.0315625</v>
      </c>
      <c r="E7042" s="18" t="s">
        <v>15</v>
      </c>
      <c r="F7042" s="13" t="s">
        <v>16</v>
      </c>
      <c r="G7042" t="s">
        <v>14</v>
      </c>
      <c r="H7042">
        <v>0</v>
      </c>
      <c r="I7042" s="2"/>
      <c r="J7042" s="4">
        <v>0</v>
      </c>
      <c r="K7042" t="str">
        <f>IF((LEN(relatorio_Ananindeua[[#This Row],[CIF/CPF/CNPJ]])=14),relatorio_Ananindeua[[#This Row],[CIF/CPF/CNPJ]],relatorio_Ananindeua[[#This Row],[Coluna2]])</f>
        <v>52400531000175</v>
      </c>
      <c r="L7042" t="str">
        <f t="shared" si="110"/>
        <v>524******75</v>
      </c>
    </row>
    <row r="7043" spans="1:12" x14ac:dyDescent="0.25">
      <c r="A7043" t="s">
        <v>12594</v>
      </c>
      <c r="B7043" t="s">
        <v>12595</v>
      </c>
      <c r="C7043" t="s">
        <v>32</v>
      </c>
      <c r="D7043" s="1">
        <v>45358.045405092591</v>
      </c>
      <c r="E7043" s="18" t="s">
        <v>15</v>
      </c>
      <c r="F7043" s="13" t="s">
        <v>16</v>
      </c>
      <c r="G7043" t="s">
        <v>14</v>
      </c>
      <c r="H7043">
        <v>0</v>
      </c>
      <c r="I7043" s="2"/>
      <c r="J7043" s="4">
        <v>0</v>
      </c>
      <c r="K7043" t="str">
        <f>IF((LEN(relatorio_Ananindeua[[#This Row],[CIF/CPF/CNPJ]])=14),relatorio_Ananindeua[[#This Row],[CIF/CPF/CNPJ]],relatorio_Ananindeua[[#This Row],[Coluna2]])</f>
        <v>54214593000118</v>
      </c>
      <c r="L7043" t="str">
        <f t="shared" si="110"/>
        <v>542******18</v>
      </c>
    </row>
    <row r="7044" spans="1:12" x14ac:dyDescent="0.25">
      <c r="A7044" t="s">
        <v>11364</v>
      </c>
      <c r="B7044" t="s">
        <v>11365</v>
      </c>
      <c r="C7044" t="s">
        <v>34</v>
      </c>
      <c r="D7044" s="1">
        <v>45358.045439814814</v>
      </c>
      <c r="E7044" s="18" t="s">
        <v>15</v>
      </c>
      <c r="F7044" s="13" t="s">
        <v>16</v>
      </c>
      <c r="G7044" t="s">
        <v>14</v>
      </c>
      <c r="H7044">
        <v>0</v>
      </c>
      <c r="I7044" s="2"/>
      <c r="J7044" s="4">
        <v>0</v>
      </c>
      <c r="K7044" t="str">
        <f>IF((LEN(relatorio_Ananindeua[[#This Row],[CIF/CPF/CNPJ]])=14),relatorio_Ananindeua[[#This Row],[CIF/CPF/CNPJ]],relatorio_Ananindeua[[#This Row],[Coluna2]])</f>
        <v>53782310000171</v>
      </c>
      <c r="L7044" t="str">
        <f t="shared" si="110"/>
        <v>537******71</v>
      </c>
    </row>
    <row r="7045" spans="1:12" x14ac:dyDescent="0.25">
      <c r="A7045" t="s">
        <v>12450</v>
      </c>
      <c r="B7045" t="s">
        <v>12451</v>
      </c>
      <c r="C7045" t="s">
        <v>34</v>
      </c>
      <c r="D7045" s="1">
        <v>45358.045439814814</v>
      </c>
      <c r="E7045" s="18" t="s">
        <v>15</v>
      </c>
      <c r="F7045" s="13" t="s">
        <v>16</v>
      </c>
      <c r="G7045" t="s">
        <v>14</v>
      </c>
      <c r="H7045">
        <v>0</v>
      </c>
      <c r="I7045" s="2"/>
      <c r="J7045" s="4">
        <v>0</v>
      </c>
      <c r="K7045" t="str">
        <f>IF((LEN(relatorio_Ananindeua[[#This Row],[CIF/CPF/CNPJ]])=14),relatorio_Ananindeua[[#This Row],[CIF/CPF/CNPJ]],relatorio_Ananindeua[[#This Row],[Coluna2]])</f>
        <v>54162172000190</v>
      </c>
      <c r="L7045" t="str">
        <f t="shared" si="110"/>
        <v>541******90</v>
      </c>
    </row>
    <row r="7046" spans="1:12" x14ac:dyDescent="0.25">
      <c r="A7046" t="s">
        <v>12604</v>
      </c>
      <c r="B7046" t="s">
        <v>12605</v>
      </c>
      <c r="C7046" t="s">
        <v>32</v>
      </c>
      <c r="D7046" s="1">
        <v>45358.059247685182</v>
      </c>
      <c r="E7046" s="18" t="s">
        <v>15</v>
      </c>
      <c r="F7046" s="13" t="s">
        <v>16</v>
      </c>
      <c r="G7046" t="s">
        <v>14</v>
      </c>
      <c r="H7046">
        <v>0</v>
      </c>
      <c r="I7046" s="2"/>
      <c r="J7046" s="4">
        <v>0</v>
      </c>
      <c r="K7046" t="str">
        <f>IF((LEN(relatorio_Ananindeua[[#This Row],[CIF/CPF/CNPJ]])=14),relatorio_Ananindeua[[#This Row],[CIF/CPF/CNPJ]],relatorio_Ananindeua[[#This Row],[Coluna2]])</f>
        <v>54219123000147</v>
      </c>
      <c r="L7046" t="str">
        <f t="shared" si="110"/>
        <v>542******47</v>
      </c>
    </row>
    <row r="7047" spans="1:12" x14ac:dyDescent="0.25">
      <c r="A7047" t="s">
        <v>12582</v>
      </c>
      <c r="B7047" t="s">
        <v>12583</v>
      </c>
      <c r="C7047" t="s">
        <v>32</v>
      </c>
      <c r="D7047" s="1">
        <v>45358.059270833335</v>
      </c>
      <c r="E7047" s="18" t="s">
        <v>15</v>
      </c>
      <c r="F7047" s="13" t="s">
        <v>16</v>
      </c>
      <c r="G7047" t="s">
        <v>14</v>
      </c>
      <c r="H7047">
        <v>0</v>
      </c>
      <c r="I7047" s="2"/>
      <c r="J7047" s="4">
        <v>0</v>
      </c>
      <c r="K7047" t="str">
        <f>IF((LEN(relatorio_Ananindeua[[#This Row],[CIF/CPF/CNPJ]])=14),relatorio_Ananindeua[[#This Row],[CIF/CPF/CNPJ]],relatorio_Ananindeua[[#This Row],[Coluna2]])</f>
        <v>54210493000113</v>
      </c>
      <c r="L7047" t="str">
        <f t="shared" si="110"/>
        <v>542******13</v>
      </c>
    </row>
    <row r="7048" spans="1:12" x14ac:dyDescent="0.25">
      <c r="A7048" t="s">
        <v>12572</v>
      </c>
      <c r="B7048" t="s">
        <v>12573</v>
      </c>
      <c r="C7048" t="s">
        <v>32</v>
      </c>
      <c r="D7048" s="1">
        <v>45358.059282407405</v>
      </c>
      <c r="E7048" s="18" t="s">
        <v>15</v>
      </c>
      <c r="F7048" s="13" t="s">
        <v>16</v>
      </c>
      <c r="G7048" t="s">
        <v>14</v>
      </c>
      <c r="H7048">
        <v>0</v>
      </c>
      <c r="I7048" s="2"/>
      <c r="J7048" s="4">
        <v>0</v>
      </c>
      <c r="K7048" t="str">
        <f>IF((LEN(relatorio_Ananindeua[[#This Row],[CIF/CPF/CNPJ]])=14),relatorio_Ananindeua[[#This Row],[CIF/CPF/CNPJ]],relatorio_Ananindeua[[#This Row],[Coluna2]])</f>
        <v>54205210000145</v>
      </c>
      <c r="L7048" t="str">
        <f t="shared" si="110"/>
        <v>542******45</v>
      </c>
    </row>
    <row r="7049" spans="1:12" x14ac:dyDescent="0.25">
      <c r="A7049" t="s">
        <v>12590</v>
      </c>
      <c r="B7049" t="s">
        <v>12591</v>
      </c>
      <c r="C7049" t="s">
        <v>32</v>
      </c>
      <c r="D7049" s="1">
        <v>45358.073136574072</v>
      </c>
      <c r="E7049" s="18" t="s">
        <v>15</v>
      </c>
      <c r="F7049" s="13" t="s">
        <v>16</v>
      </c>
      <c r="G7049" t="s">
        <v>14</v>
      </c>
      <c r="H7049">
        <v>0</v>
      </c>
      <c r="I7049" s="2"/>
      <c r="J7049" s="4">
        <v>0</v>
      </c>
      <c r="K7049" t="str">
        <f>IF((LEN(relatorio_Ananindeua[[#This Row],[CIF/CPF/CNPJ]])=14),relatorio_Ananindeua[[#This Row],[CIF/CPF/CNPJ]],relatorio_Ananindeua[[#This Row],[Coluna2]])</f>
        <v>54213351000100</v>
      </c>
      <c r="L7049" t="str">
        <f t="shared" si="110"/>
        <v>542******00</v>
      </c>
    </row>
    <row r="7050" spans="1:12" x14ac:dyDescent="0.25">
      <c r="A7050" t="s">
        <v>12586</v>
      </c>
      <c r="B7050" t="s">
        <v>12587</v>
      </c>
      <c r="C7050" t="s">
        <v>32</v>
      </c>
      <c r="D7050" s="1">
        <v>45358.073148148149</v>
      </c>
      <c r="E7050" s="18" t="s">
        <v>15</v>
      </c>
      <c r="F7050" s="13" t="s">
        <v>16</v>
      </c>
      <c r="G7050" t="s">
        <v>14</v>
      </c>
      <c r="H7050">
        <v>0</v>
      </c>
      <c r="I7050" s="2"/>
      <c r="J7050" s="4">
        <v>0</v>
      </c>
      <c r="K7050" t="str">
        <f>IF((LEN(relatorio_Ananindeua[[#This Row],[CIF/CPF/CNPJ]])=14),relatorio_Ananindeua[[#This Row],[CIF/CPF/CNPJ]],relatorio_Ananindeua[[#This Row],[Coluna2]])</f>
        <v>54211601000172</v>
      </c>
      <c r="L7050" t="str">
        <f t="shared" si="110"/>
        <v>542******72</v>
      </c>
    </row>
    <row r="7051" spans="1:12" x14ac:dyDescent="0.25">
      <c r="A7051" t="s">
        <v>2766</v>
      </c>
      <c r="B7051" t="s">
        <v>2767</v>
      </c>
      <c r="C7051" t="s">
        <v>34</v>
      </c>
      <c r="D7051" s="1">
        <v>45358.073229166665</v>
      </c>
      <c r="E7051" s="18" t="s">
        <v>15</v>
      </c>
      <c r="F7051" s="13" t="s">
        <v>16</v>
      </c>
      <c r="G7051" t="s">
        <v>14</v>
      </c>
      <c r="H7051">
        <v>0</v>
      </c>
      <c r="I7051" s="2"/>
      <c r="J7051" s="4">
        <v>0</v>
      </c>
      <c r="K7051" t="str">
        <f>IF((LEN(relatorio_Ananindeua[[#This Row],[CIF/CPF/CNPJ]])=14),relatorio_Ananindeua[[#This Row],[CIF/CPF/CNPJ]],relatorio_Ananindeua[[#This Row],[Coluna2]])</f>
        <v>30329556000197</v>
      </c>
      <c r="L7051" t="str">
        <f t="shared" si="110"/>
        <v>303******97</v>
      </c>
    </row>
    <row r="7052" spans="1:12" x14ac:dyDescent="0.25">
      <c r="A7052" t="s">
        <v>3077</v>
      </c>
      <c r="B7052" t="s">
        <v>3078</v>
      </c>
      <c r="C7052" t="s">
        <v>34</v>
      </c>
      <c r="D7052" s="1">
        <v>45358.073229166665</v>
      </c>
      <c r="E7052" s="18" t="s">
        <v>15</v>
      </c>
      <c r="F7052" s="13" t="s">
        <v>16</v>
      </c>
      <c r="G7052" t="s">
        <v>14</v>
      </c>
      <c r="H7052">
        <v>0</v>
      </c>
      <c r="I7052" s="2"/>
      <c r="J7052" s="4">
        <v>0</v>
      </c>
      <c r="K7052" t="str">
        <f>IF((LEN(relatorio_Ananindeua[[#This Row],[CIF/CPF/CNPJ]])=14),relatorio_Ananindeua[[#This Row],[CIF/CPF/CNPJ]],relatorio_Ananindeua[[#This Row],[Coluna2]])</f>
        <v>31833422000171</v>
      </c>
      <c r="L7052" t="str">
        <f t="shared" si="110"/>
        <v>318******71</v>
      </c>
    </row>
    <row r="7053" spans="1:12" x14ac:dyDescent="0.25">
      <c r="A7053" t="s">
        <v>12606</v>
      </c>
      <c r="B7053" t="s">
        <v>12607</v>
      </c>
      <c r="C7053" t="s">
        <v>32</v>
      </c>
      <c r="D7053" s="1">
        <v>45358.135648148149</v>
      </c>
      <c r="E7053" s="18" t="s">
        <v>15</v>
      </c>
      <c r="F7053" s="13" t="s">
        <v>16</v>
      </c>
      <c r="G7053" t="s">
        <v>14</v>
      </c>
      <c r="H7053">
        <v>0</v>
      </c>
      <c r="I7053" s="2"/>
      <c r="J7053" s="4">
        <v>0</v>
      </c>
      <c r="K7053" t="str">
        <f>IF((LEN(relatorio_Ananindeua[[#This Row],[CIF/CPF/CNPJ]])=14),relatorio_Ananindeua[[#This Row],[CIF/CPF/CNPJ]],relatorio_Ananindeua[[#This Row],[Coluna2]])</f>
        <v>54220781000159</v>
      </c>
      <c r="L7053" t="str">
        <f t="shared" si="110"/>
        <v>542******59</v>
      </c>
    </row>
    <row r="7054" spans="1:12" x14ac:dyDescent="0.25">
      <c r="A7054" t="s">
        <v>12566</v>
      </c>
      <c r="B7054" t="s">
        <v>12567</v>
      </c>
      <c r="C7054" t="s">
        <v>32</v>
      </c>
      <c r="D7054" s="1">
        <v>45358.135671296295</v>
      </c>
      <c r="E7054" s="18" t="s">
        <v>15</v>
      </c>
      <c r="F7054" s="13" t="s">
        <v>16</v>
      </c>
      <c r="G7054" t="s">
        <v>14</v>
      </c>
      <c r="H7054">
        <v>0</v>
      </c>
      <c r="I7054" s="2"/>
      <c r="J7054" s="4">
        <v>0</v>
      </c>
      <c r="K7054" t="str">
        <f>IF((LEN(relatorio_Ananindeua[[#This Row],[CIF/CPF/CNPJ]])=14),relatorio_Ananindeua[[#This Row],[CIF/CPF/CNPJ]],relatorio_Ananindeua[[#This Row],[Coluna2]])</f>
        <v>54203445000106</v>
      </c>
      <c r="L7054" t="str">
        <f t="shared" si="110"/>
        <v>542******06</v>
      </c>
    </row>
    <row r="7055" spans="1:12" x14ac:dyDescent="0.25">
      <c r="A7055" t="s">
        <v>9062</v>
      </c>
      <c r="B7055" t="s">
        <v>9063</v>
      </c>
      <c r="C7055" t="s">
        <v>34</v>
      </c>
      <c r="D7055" s="1">
        <v>45358.135694444441</v>
      </c>
      <c r="E7055" s="18" t="s">
        <v>15</v>
      </c>
      <c r="F7055" s="13" t="s">
        <v>16</v>
      </c>
      <c r="G7055" t="s">
        <v>14</v>
      </c>
      <c r="H7055">
        <v>0</v>
      </c>
      <c r="I7055" s="2"/>
      <c r="J7055" s="4">
        <v>0</v>
      </c>
      <c r="K7055" t="str">
        <f>IF((LEN(relatorio_Ananindeua[[#This Row],[CIF/CPF/CNPJ]])=14),relatorio_Ananindeua[[#This Row],[CIF/CPF/CNPJ]],relatorio_Ananindeua[[#This Row],[Coluna2]])</f>
        <v>50755476000100</v>
      </c>
      <c r="L7055" t="str">
        <f t="shared" si="110"/>
        <v>507******00</v>
      </c>
    </row>
    <row r="7056" spans="1:12" x14ac:dyDescent="0.25">
      <c r="A7056" t="s">
        <v>12596</v>
      </c>
      <c r="B7056" t="s">
        <v>12597</v>
      </c>
      <c r="C7056" t="s">
        <v>32</v>
      </c>
      <c r="D7056" s="1">
        <v>45358.142581018517</v>
      </c>
      <c r="E7056" s="18" t="s">
        <v>15</v>
      </c>
      <c r="F7056" s="13" t="s">
        <v>16</v>
      </c>
      <c r="G7056" t="s">
        <v>14</v>
      </c>
      <c r="H7056">
        <v>0</v>
      </c>
      <c r="I7056" s="2"/>
      <c r="J7056" s="4">
        <v>0</v>
      </c>
      <c r="K7056" t="str">
        <f>IF((LEN(relatorio_Ananindeua[[#This Row],[CIF/CPF/CNPJ]])=14),relatorio_Ananindeua[[#This Row],[CIF/CPF/CNPJ]],relatorio_Ananindeua[[#This Row],[Coluna2]])</f>
        <v>54215268000170</v>
      </c>
      <c r="L7056" t="str">
        <f t="shared" si="110"/>
        <v>542******70</v>
      </c>
    </row>
    <row r="7057" spans="1:12" x14ac:dyDescent="0.25">
      <c r="A7057" t="s">
        <v>12592</v>
      </c>
      <c r="B7057" t="s">
        <v>12593</v>
      </c>
      <c r="C7057" t="s">
        <v>32</v>
      </c>
      <c r="D7057" s="1">
        <v>45358.142592592594</v>
      </c>
      <c r="E7057" s="18" t="s">
        <v>15</v>
      </c>
      <c r="F7057" s="13" t="s">
        <v>16</v>
      </c>
      <c r="G7057" t="s">
        <v>14</v>
      </c>
      <c r="H7057">
        <v>0</v>
      </c>
      <c r="I7057" s="2"/>
      <c r="J7057" s="4">
        <v>0</v>
      </c>
      <c r="K7057" t="str">
        <f>IF((LEN(relatorio_Ananindeua[[#This Row],[CIF/CPF/CNPJ]])=14),relatorio_Ananindeua[[#This Row],[CIF/CPF/CNPJ]],relatorio_Ananindeua[[#This Row],[Coluna2]])</f>
        <v>54213549000193</v>
      </c>
      <c r="L7057" t="str">
        <f t="shared" si="110"/>
        <v>542******93</v>
      </c>
    </row>
    <row r="7058" spans="1:12" x14ac:dyDescent="0.25">
      <c r="A7058" t="s">
        <v>12584</v>
      </c>
      <c r="B7058" t="s">
        <v>12585</v>
      </c>
      <c r="C7058" t="s">
        <v>32</v>
      </c>
      <c r="D7058" s="1">
        <v>45358.142604166664</v>
      </c>
      <c r="E7058" s="18" t="s">
        <v>15</v>
      </c>
      <c r="F7058" s="13" t="s">
        <v>16</v>
      </c>
      <c r="G7058" t="s">
        <v>14</v>
      </c>
      <c r="H7058">
        <v>0</v>
      </c>
      <c r="I7058" s="2"/>
      <c r="J7058" s="4">
        <v>0</v>
      </c>
      <c r="K7058" t="str">
        <f>IF((LEN(relatorio_Ananindeua[[#This Row],[CIF/CPF/CNPJ]])=14),relatorio_Ananindeua[[#This Row],[CIF/CPF/CNPJ]],relatorio_Ananindeua[[#This Row],[Coluna2]])</f>
        <v>54211177000166</v>
      </c>
      <c r="L7058" t="str">
        <f t="shared" ref="L7058:L7121" si="111">_xlfn.CONCAT(LEFT(A7058,3),REPT("*",6),RIGHT(A7058,2))</f>
        <v>542******66</v>
      </c>
    </row>
    <row r="7059" spans="1:12" x14ac:dyDescent="0.25">
      <c r="A7059" t="s">
        <v>12570</v>
      </c>
      <c r="B7059" t="s">
        <v>12571</v>
      </c>
      <c r="C7059" t="s">
        <v>32</v>
      </c>
      <c r="D7059" s="1">
        <v>45358.142627314817</v>
      </c>
      <c r="E7059" s="18" t="s">
        <v>15</v>
      </c>
      <c r="F7059" s="13" t="s">
        <v>16</v>
      </c>
      <c r="G7059" t="s">
        <v>14</v>
      </c>
      <c r="H7059">
        <v>0</v>
      </c>
      <c r="I7059" s="2"/>
      <c r="J7059" s="4">
        <v>0</v>
      </c>
      <c r="K7059" t="str">
        <f>IF((LEN(relatorio_Ananindeua[[#This Row],[CIF/CPF/CNPJ]])=14),relatorio_Ananindeua[[#This Row],[CIF/CPF/CNPJ]],relatorio_Ananindeua[[#This Row],[Coluna2]])</f>
        <v>54204906000157</v>
      </c>
      <c r="L7059" t="str">
        <f t="shared" si="111"/>
        <v>542******57</v>
      </c>
    </row>
    <row r="7060" spans="1:12" x14ac:dyDescent="0.25">
      <c r="A7060" t="s">
        <v>12574</v>
      </c>
      <c r="B7060" t="s">
        <v>12575</v>
      </c>
      <c r="C7060" t="s">
        <v>32</v>
      </c>
      <c r="D7060" s="1">
        <v>45358.142627314817</v>
      </c>
      <c r="E7060" s="18" t="s">
        <v>15</v>
      </c>
      <c r="F7060" s="13" t="s">
        <v>16</v>
      </c>
      <c r="G7060" t="s">
        <v>14</v>
      </c>
      <c r="H7060">
        <v>0</v>
      </c>
      <c r="I7060" s="2"/>
      <c r="J7060" s="4">
        <v>0</v>
      </c>
      <c r="K7060" t="str">
        <f>IF((LEN(relatorio_Ananindeua[[#This Row],[CIF/CPF/CNPJ]])=14),relatorio_Ananindeua[[#This Row],[CIF/CPF/CNPJ]],relatorio_Ananindeua[[#This Row],[Coluna2]])</f>
        <v>54205450000140</v>
      </c>
      <c r="L7060" t="str">
        <f t="shared" si="111"/>
        <v>542******40</v>
      </c>
    </row>
    <row r="7061" spans="1:12" x14ac:dyDescent="0.25">
      <c r="A7061" t="s">
        <v>12576</v>
      </c>
      <c r="B7061" t="s">
        <v>12577</v>
      </c>
      <c r="C7061" t="s">
        <v>32</v>
      </c>
      <c r="D7061" s="1">
        <v>45358.142627314817</v>
      </c>
      <c r="E7061" s="18" t="s">
        <v>15</v>
      </c>
      <c r="F7061" s="13" t="s">
        <v>16</v>
      </c>
      <c r="G7061" t="s">
        <v>14</v>
      </c>
      <c r="H7061">
        <v>0</v>
      </c>
      <c r="I7061" s="2"/>
      <c r="J7061" s="4">
        <v>0</v>
      </c>
      <c r="K7061" t="str">
        <f>IF((LEN(relatorio_Ananindeua[[#This Row],[CIF/CPF/CNPJ]])=14),relatorio_Ananindeua[[#This Row],[CIF/CPF/CNPJ]],relatorio_Ananindeua[[#This Row],[Coluna2]])</f>
        <v>54206160000110</v>
      </c>
      <c r="L7061" t="str">
        <f t="shared" si="111"/>
        <v>542******10</v>
      </c>
    </row>
    <row r="7062" spans="1:12" x14ac:dyDescent="0.25">
      <c r="A7062" t="s">
        <v>3480</v>
      </c>
      <c r="B7062" t="s">
        <v>3481</v>
      </c>
      <c r="C7062" t="s">
        <v>34</v>
      </c>
      <c r="D7062" s="1">
        <v>45358.142708333333</v>
      </c>
      <c r="E7062" s="18" t="s">
        <v>15</v>
      </c>
      <c r="F7062" s="13" t="s">
        <v>16</v>
      </c>
      <c r="G7062" t="s">
        <v>14</v>
      </c>
      <c r="H7062">
        <v>0</v>
      </c>
      <c r="I7062" s="2"/>
      <c r="J7062" s="4">
        <v>0</v>
      </c>
      <c r="K7062" t="str">
        <f>IF((LEN(relatorio_Ananindeua[[#This Row],[CIF/CPF/CNPJ]])=14),relatorio_Ananindeua[[#This Row],[CIF/CPF/CNPJ]],relatorio_Ananindeua[[#This Row],[Coluna2]])</f>
        <v>33850685000114</v>
      </c>
      <c r="L7062" t="str">
        <f t="shared" si="111"/>
        <v>338******14</v>
      </c>
    </row>
    <row r="7063" spans="1:12" x14ac:dyDescent="0.25">
      <c r="A7063" t="s">
        <v>12588</v>
      </c>
      <c r="B7063" t="s">
        <v>12589</v>
      </c>
      <c r="C7063" t="s">
        <v>32</v>
      </c>
      <c r="D7063" s="1">
        <v>45358.156493055554</v>
      </c>
      <c r="E7063" s="18" t="s">
        <v>15</v>
      </c>
      <c r="F7063" s="13" t="s">
        <v>16</v>
      </c>
      <c r="G7063" t="s">
        <v>14</v>
      </c>
      <c r="H7063">
        <v>0</v>
      </c>
      <c r="I7063" s="2"/>
      <c r="J7063" s="4">
        <v>0</v>
      </c>
      <c r="K7063" t="str">
        <f>IF((LEN(relatorio_Ananindeua[[#This Row],[CIF/CPF/CNPJ]])=14),relatorio_Ananindeua[[#This Row],[CIF/CPF/CNPJ]],relatorio_Ananindeua[[#This Row],[Coluna2]])</f>
        <v>54213172000172</v>
      </c>
      <c r="L7063" t="str">
        <f t="shared" si="111"/>
        <v>542******72</v>
      </c>
    </row>
    <row r="7064" spans="1:12" x14ac:dyDescent="0.25">
      <c r="A7064" t="s">
        <v>2865</v>
      </c>
      <c r="B7064" t="s">
        <v>2866</v>
      </c>
      <c r="C7064" t="s">
        <v>34</v>
      </c>
      <c r="D7064" s="1">
        <v>45358.1565625</v>
      </c>
      <c r="E7064" s="18" t="s">
        <v>15</v>
      </c>
      <c r="F7064" s="13" t="s">
        <v>16</v>
      </c>
      <c r="G7064" t="s">
        <v>14</v>
      </c>
      <c r="H7064">
        <v>0</v>
      </c>
      <c r="I7064" s="2"/>
      <c r="J7064" s="4">
        <v>0</v>
      </c>
      <c r="K7064" t="str">
        <f>IF((LEN(relatorio_Ananindeua[[#This Row],[CIF/CPF/CNPJ]])=14),relatorio_Ananindeua[[#This Row],[CIF/CPF/CNPJ]],relatorio_Ananindeua[[#This Row],[Coluna2]])</f>
        <v>30620221000123</v>
      </c>
      <c r="L7064" t="str">
        <f t="shared" si="111"/>
        <v>306******23</v>
      </c>
    </row>
    <row r="7065" spans="1:12" x14ac:dyDescent="0.25">
      <c r="A7065" t="s">
        <v>12608</v>
      </c>
      <c r="B7065" t="s">
        <v>12609</v>
      </c>
      <c r="C7065" t="s">
        <v>32</v>
      </c>
      <c r="D7065" s="1">
        <v>45358.170358796298</v>
      </c>
      <c r="E7065" s="18" t="s">
        <v>15</v>
      </c>
      <c r="F7065" s="13" t="s">
        <v>16</v>
      </c>
      <c r="G7065" t="s">
        <v>14</v>
      </c>
      <c r="H7065">
        <v>0</v>
      </c>
      <c r="I7065" s="2"/>
      <c r="J7065" s="4">
        <v>0</v>
      </c>
      <c r="K7065" t="str">
        <f>IF((LEN(relatorio_Ananindeua[[#This Row],[CIF/CPF/CNPJ]])=14),relatorio_Ananindeua[[#This Row],[CIF/CPF/CNPJ]],relatorio_Ananindeua[[#This Row],[Coluna2]])</f>
        <v>54221433000104</v>
      </c>
      <c r="L7065" t="str">
        <f t="shared" si="111"/>
        <v>542******04</v>
      </c>
    </row>
    <row r="7066" spans="1:12" x14ac:dyDescent="0.25">
      <c r="A7066" t="s">
        <v>12600</v>
      </c>
      <c r="B7066" t="s">
        <v>12601</v>
      </c>
      <c r="C7066" t="s">
        <v>32</v>
      </c>
      <c r="D7066" s="1">
        <v>45358.170439814814</v>
      </c>
      <c r="E7066" s="18" t="s">
        <v>15</v>
      </c>
      <c r="F7066" s="13" t="s">
        <v>16</v>
      </c>
      <c r="G7066" t="s">
        <v>14</v>
      </c>
      <c r="H7066">
        <v>0</v>
      </c>
      <c r="I7066" s="2"/>
      <c r="J7066" s="4">
        <v>0</v>
      </c>
      <c r="K7066" t="str">
        <f>IF((LEN(relatorio_Ananindeua[[#This Row],[CIF/CPF/CNPJ]])=14),relatorio_Ananindeua[[#This Row],[CIF/CPF/CNPJ]],relatorio_Ananindeua[[#This Row],[Coluna2]])</f>
        <v>54216804000151</v>
      </c>
      <c r="L7066" t="str">
        <f t="shared" si="111"/>
        <v>542******51</v>
      </c>
    </row>
    <row r="7067" spans="1:12" x14ac:dyDescent="0.25">
      <c r="A7067" t="s">
        <v>12610</v>
      </c>
      <c r="B7067" t="s">
        <v>12611</v>
      </c>
      <c r="C7067" t="s">
        <v>32</v>
      </c>
      <c r="D7067" s="1">
        <v>45358.184270833335</v>
      </c>
      <c r="E7067" s="18" t="s">
        <v>15</v>
      </c>
      <c r="F7067" s="13" t="s">
        <v>16</v>
      </c>
      <c r="G7067" t="s">
        <v>14</v>
      </c>
      <c r="H7067">
        <v>0</v>
      </c>
      <c r="I7067" s="2"/>
      <c r="J7067" s="4">
        <v>0</v>
      </c>
      <c r="K7067" t="str">
        <f>IF((LEN(relatorio_Ananindeua[[#This Row],[CIF/CPF/CNPJ]])=14),relatorio_Ananindeua[[#This Row],[CIF/CPF/CNPJ]],relatorio_Ananindeua[[#This Row],[Coluna2]])</f>
        <v>54221515000140</v>
      </c>
      <c r="L7067" t="str">
        <f t="shared" si="111"/>
        <v>542******40</v>
      </c>
    </row>
    <row r="7068" spans="1:12" x14ac:dyDescent="0.25">
      <c r="A7068" t="s">
        <v>12598</v>
      </c>
      <c r="B7068" t="s">
        <v>12599</v>
      </c>
      <c r="C7068" t="s">
        <v>32</v>
      </c>
      <c r="D7068" s="1">
        <v>45358.184282407405</v>
      </c>
      <c r="E7068" s="18" t="s">
        <v>15</v>
      </c>
      <c r="F7068" s="13" t="s">
        <v>16</v>
      </c>
      <c r="G7068" t="s">
        <v>14</v>
      </c>
      <c r="H7068">
        <v>0</v>
      </c>
      <c r="I7068" s="2"/>
      <c r="J7068" s="4">
        <v>0</v>
      </c>
      <c r="K7068" t="str">
        <f>IF((LEN(relatorio_Ananindeua[[#This Row],[CIF/CPF/CNPJ]])=14),relatorio_Ananindeua[[#This Row],[CIF/CPF/CNPJ]],relatorio_Ananindeua[[#This Row],[Coluna2]])</f>
        <v>54216451000190</v>
      </c>
      <c r="L7068" t="str">
        <f t="shared" si="111"/>
        <v>542******90</v>
      </c>
    </row>
    <row r="7069" spans="1:12" x14ac:dyDescent="0.25">
      <c r="A7069" t="s">
        <v>12602</v>
      </c>
      <c r="B7069" t="s">
        <v>12603</v>
      </c>
      <c r="C7069" t="s">
        <v>32</v>
      </c>
      <c r="D7069" s="1">
        <v>45358.184282407405</v>
      </c>
      <c r="E7069" s="18" t="s">
        <v>15</v>
      </c>
      <c r="F7069" s="13" t="s">
        <v>16</v>
      </c>
      <c r="G7069" t="s">
        <v>14</v>
      </c>
      <c r="H7069">
        <v>0</v>
      </c>
      <c r="I7069" s="2"/>
      <c r="J7069" s="4">
        <v>0</v>
      </c>
      <c r="K7069" t="str">
        <f>IF((LEN(relatorio_Ananindeua[[#This Row],[CIF/CPF/CNPJ]])=14),relatorio_Ananindeua[[#This Row],[CIF/CPF/CNPJ]],relatorio_Ananindeua[[#This Row],[Coluna2]])</f>
        <v>54218898000106</v>
      </c>
      <c r="L7069" t="str">
        <f t="shared" si="111"/>
        <v>542******06</v>
      </c>
    </row>
    <row r="7070" spans="1:12" x14ac:dyDescent="0.25">
      <c r="A7070" t="s">
        <v>12568</v>
      </c>
      <c r="B7070" t="s">
        <v>12569</v>
      </c>
      <c r="C7070" t="s">
        <v>32</v>
      </c>
      <c r="D7070" s="1">
        <v>45358.184305555558</v>
      </c>
      <c r="E7070" s="18" t="s">
        <v>15</v>
      </c>
      <c r="F7070" s="13" t="s">
        <v>16</v>
      </c>
      <c r="G7070" t="s">
        <v>14</v>
      </c>
      <c r="H7070">
        <v>0</v>
      </c>
      <c r="I7070" s="2"/>
      <c r="J7070" s="4">
        <v>0</v>
      </c>
      <c r="K7070" t="str">
        <f>IF((LEN(relatorio_Ananindeua[[#This Row],[CIF/CPF/CNPJ]])=14),relatorio_Ananindeua[[#This Row],[CIF/CPF/CNPJ]],relatorio_Ananindeua[[#This Row],[Coluna2]])</f>
        <v>54204566000164</v>
      </c>
      <c r="L7070" t="str">
        <f t="shared" si="111"/>
        <v>542******64</v>
      </c>
    </row>
    <row r="7071" spans="1:12" x14ac:dyDescent="0.25">
      <c r="A7071" t="s">
        <v>12612</v>
      </c>
      <c r="B7071" t="s">
        <v>12613</v>
      </c>
      <c r="C7071" t="s">
        <v>32</v>
      </c>
      <c r="D7071" s="1">
        <v>45358.330104166664</v>
      </c>
      <c r="E7071" s="18" t="s">
        <v>15</v>
      </c>
      <c r="F7071" s="13" t="s">
        <v>16</v>
      </c>
      <c r="G7071" t="s">
        <v>14</v>
      </c>
      <c r="H7071">
        <v>0</v>
      </c>
      <c r="I7071" s="2"/>
      <c r="J7071" s="4">
        <v>0</v>
      </c>
      <c r="K7071" t="str">
        <f>IF((LEN(relatorio_Ananindeua[[#This Row],[CIF/CPF/CNPJ]])=14),relatorio_Ananindeua[[#This Row],[CIF/CPF/CNPJ]],relatorio_Ananindeua[[#This Row],[Coluna2]])</f>
        <v>54221745000100</v>
      </c>
      <c r="L7071" t="str">
        <f t="shared" si="111"/>
        <v>542******00</v>
      </c>
    </row>
    <row r="7072" spans="1:12" x14ac:dyDescent="0.25">
      <c r="A7072" t="s">
        <v>12614</v>
      </c>
      <c r="B7072" t="s">
        <v>12615</v>
      </c>
      <c r="C7072" t="s">
        <v>32</v>
      </c>
      <c r="D7072" s="1">
        <v>45358.330104166664</v>
      </c>
      <c r="E7072" s="18" t="s">
        <v>15</v>
      </c>
      <c r="F7072" s="13" t="s">
        <v>16</v>
      </c>
      <c r="G7072" t="s">
        <v>14</v>
      </c>
      <c r="H7072">
        <v>0</v>
      </c>
      <c r="I7072" s="2"/>
      <c r="J7072" s="4">
        <v>0</v>
      </c>
      <c r="K7072" t="str">
        <f>IF((LEN(relatorio_Ananindeua[[#This Row],[CIF/CPF/CNPJ]])=14),relatorio_Ananindeua[[#This Row],[CIF/CPF/CNPJ]],relatorio_Ananindeua[[#This Row],[Coluna2]])</f>
        <v>54221804000140</v>
      </c>
      <c r="L7072" t="str">
        <f t="shared" si="111"/>
        <v>542******40</v>
      </c>
    </row>
    <row r="7073" spans="1:12" x14ac:dyDescent="0.25">
      <c r="A7073" t="s">
        <v>5779</v>
      </c>
      <c r="B7073" t="s">
        <v>5780</v>
      </c>
      <c r="C7073" t="s">
        <v>34</v>
      </c>
      <c r="D7073" s="1">
        <v>45358.33011574074</v>
      </c>
      <c r="E7073" s="18" t="s">
        <v>15</v>
      </c>
      <c r="F7073" s="13" t="s">
        <v>16</v>
      </c>
      <c r="G7073" t="s">
        <v>14</v>
      </c>
      <c r="H7073">
        <v>0</v>
      </c>
      <c r="I7073" s="2"/>
      <c r="J7073" s="4">
        <v>0</v>
      </c>
      <c r="K7073" t="str">
        <f>IF((LEN(relatorio_Ananindeua[[#This Row],[CIF/CPF/CNPJ]])=14),relatorio_Ananindeua[[#This Row],[CIF/CPF/CNPJ]],relatorio_Ananindeua[[#This Row],[Coluna2]])</f>
        <v>42843446000128</v>
      </c>
      <c r="L7073" t="str">
        <f t="shared" si="111"/>
        <v>428******28</v>
      </c>
    </row>
    <row r="7074" spans="1:12" x14ac:dyDescent="0.25">
      <c r="A7074" t="s">
        <v>3045</v>
      </c>
      <c r="B7074" t="s">
        <v>3046</v>
      </c>
      <c r="C7074" t="s">
        <v>17</v>
      </c>
      <c r="D7074" s="1">
        <v>45358.39402777778</v>
      </c>
      <c r="E7074" s="18" t="s">
        <v>11</v>
      </c>
      <c r="F7074" s="13" t="s">
        <v>16</v>
      </c>
      <c r="G7074" t="s">
        <v>14</v>
      </c>
      <c r="H7074">
        <v>0</v>
      </c>
      <c r="I7074" s="2"/>
      <c r="J7074" s="4">
        <v>0</v>
      </c>
      <c r="K7074" t="str">
        <f>IF((LEN(relatorio_Ananindeua[[#This Row],[CIF/CPF/CNPJ]])=14),relatorio_Ananindeua[[#This Row],[CIF/CPF/CNPJ]],relatorio_Ananindeua[[#This Row],[Coluna2]])</f>
        <v>31677862000187</v>
      </c>
      <c r="L7074" t="str">
        <f t="shared" si="111"/>
        <v>316******87</v>
      </c>
    </row>
    <row r="7075" spans="1:12" x14ac:dyDescent="0.25">
      <c r="A7075" t="s">
        <v>12402</v>
      </c>
      <c r="B7075" t="s">
        <v>12403</v>
      </c>
      <c r="C7075" t="s">
        <v>32</v>
      </c>
      <c r="D7075" s="1">
        <v>45358.41474537037</v>
      </c>
      <c r="E7075" s="18" t="s">
        <v>15</v>
      </c>
      <c r="F7075" s="13" t="s">
        <v>16</v>
      </c>
      <c r="G7075" t="s">
        <v>14</v>
      </c>
      <c r="H7075">
        <v>0</v>
      </c>
      <c r="I7075" s="2"/>
      <c r="J7075" s="4">
        <v>0</v>
      </c>
      <c r="K7075" t="str">
        <f>IF((LEN(relatorio_Ananindeua[[#This Row],[CIF/CPF/CNPJ]])=14),relatorio_Ananindeua[[#This Row],[CIF/CPF/CNPJ]],relatorio_Ananindeua[[#This Row],[Coluna2]])</f>
        <v>54149210000175</v>
      </c>
      <c r="L7075" t="str">
        <f t="shared" si="111"/>
        <v>541******75</v>
      </c>
    </row>
    <row r="7076" spans="1:12" x14ac:dyDescent="0.25">
      <c r="A7076" t="s">
        <v>12518</v>
      </c>
      <c r="B7076" t="s">
        <v>12519</v>
      </c>
      <c r="C7076" t="s">
        <v>32</v>
      </c>
      <c r="D7076" s="1">
        <v>45358.439733796295</v>
      </c>
      <c r="E7076" s="18" t="s">
        <v>15</v>
      </c>
      <c r="F7076" s="13" t="s">
        <v>16</v>
      </c>
      <c r="G7076" t="s">
        <v>14</v>
      </c>
      <c r="H7076">
        <v>0</v>
      </c>
      <c r="I7076" s="2"/>
      <c r="J7076" s="4">
        <v>0</v>
      </c>
      <c r="K7076" t="str">
        <f>IF((LEN(relatorio_Ananindeua[[#This Row],[CIF/CPF/CNPJ]])=14),relatorio_Ananindeua[[#This Row],[CIF/CPF/CNPJ]],relatorio_Ananindeua[[#This Row],[Coluna2]])</f>
        <v>54188902000122</v>
      </c>
      <c r="L7076" t="str">
        <f t="shared" si="111"/>
        <v>541******22</v>
      </c>
    </row>
    <row r="7077" spans="1:12" x14ac:dyDescent="0.25">
      <c r="A7077" t="s">
        <v>1068</v>
      </c>
      <c r="B7077" t="s">
        <v>1069</v>
      </c>
      <c r="C7077" t="s">
        <v>21</v>
      </c>
      <c r="D7077" s="1">
        <v>45358.440995370373</v>
      </c>
      <c r="E7077" s="18" t="s">
        <v>15</v>
      </c>
      <c r="F7077" s="13" t="s">
        <v>19</v>
      </c>
      <c r="G7077" t="s">
        <v>13496</v>
      </c>
      <c r="H7077">
        <v>0</v>
      </c>
      <c r="I7077" s="2"/>
      <c r="J7077" s="4">
        <v>0</v>
      </c>
      <c r="K7077" t="str">
        <f>IF((LEN(relatorio_Ananindeua[[#This Row],[CIF/CPF/CNPJ]])=14),relatorio_Ananindeua[[#This Row],[CIF/CPF/CNPJ]],relatorio_Ananindeua[[#This Row],[Coluna2]])</f>
        <v>18239124000190</v>
      </c>
      <c r="L7077" t="str">
        <f t="shared" si="111"/>
        <v>182******90</v>
      </c>
    </row>
    <row r="7078" spans="1:12" x14ac:dyDescent="0.25">
      <c r="A7078" t="s">
        <v>5789</v>
      </c>
      <c r="B7078" t="s">
        <v>5790</v>
      </c>
      <c r="C7078" t="s">
        <v>17</v>
      </c>
      <c r="D7078" s="1">
        <v>45358.451481481483</v>
      </c>
      <c r="E7078" s="18" t="s">
        <v>11</v>
      </c>
      <c r="F7078" s="13" t="s">
        <v>16</v>
      </c>
      <c r="G7078" t="s">
        <v>14</v>
      </c>
      <c r="H7078">
        <v>0</v>
      </c>
      <c r="I7078" s="2"/>
      <c r="J7078" s="4">
        <v>0</v>
      </c>
      <c r="K7078" t="str">
        <f>IF((LEN(relatorio_Ananindeua[[#This Row],[CIF/CPF/CNPJ]])=14),relatorio_Ananindeua[[#This Row],[CIF/CPF/CNPJ]],relatorio_Ananindeua[[#This Row],[Coluna2]])</f>
        <v>42878099000179</v>
      </c>
      <c r="L7078" t="str">
        <f t="shared" si="111"/>
        <v>428******79</v>
      </c>
    </row>
    <row r="7079" spans="1:12" x14ac:dyDescent="0.25">
      <c r="A7079" t="s">
        <v>1960</v>
      </c>
      <c r="B7079" t="s">
        <v>1961</v>
      </c>
      <c r="C7079" t="s">
        <v>34</v>
      </c>
      <c r="D7079" s="1">
        <v>45358.599849537037</v>
      </c>
      <c r="E7079" s="18" t="s">
        <v>13</v>
      </c>
      <c r="F7079" s="13" t="s">
        <v>16</v>
      </c>
      <c r="G7079" t="s">
        <v>13496</v>
      </c>
      <c r="H7079">
        <v>0</v>
      </c>
      <c r="I7079" s="2"/>
      <c r="J7079" s="4">
        <v>0</v>
      </c>
      <c r="K7079" t="str">
        <f>IF((LEN(relatorio_Ananindeua[[#This Row],[CIF/CPF/CNPJ]])=14),relatorio_Ananindeua[[#This Row],[CIF/CPF/CNPJ]],relatorio_Ananindeua[[#This Row],[Coluna2]])</f>
        <v>26174873000104</v>
      </c>
      <c r="L7079" t="str">
        <f t="shared" si="111"/>
        <v>261******04</v>
      </c>
    </row>
    <row r="7080" spans="1:12" x14ac:dyDescent="0.25">
      <c r="A7080" t="s">
        <v>12402</v>
      </c>
      <c r="B7080" t="s">
        <v>12403</v>
      </c>
      <c r="C7080" t="s">
        <v>18</v>
      </c>
      <c r="D7080" s="1">
        <v>45358.637986111113</v>
      </c>
      <c r="E7080" s="18" t="s">
        <v>15</v>
      </c>
      <c r="F7080" s="13" t="s">
        <v>16</v>
      </c>
      <c r="G7080" t="s">
        <v>14</v>
      </c>
      <c r="H7080">
        <v>0</v>
      </c>
      <c r="I7080" s="2"/>
      <c r="J7080" s="4">
        <v>0</v>
      </c>
      <c r="K7080" t="str">
        <f>IF((LEN(relatorio_Ananindeua[[#This Row],[CIF/CPF/CNPJ]])=14),relatorio_Ananindeua[[#This Row],[CIF/CPF/CNPJ]],relatorio_Ananindeua[[#This Row],[Coluna2]])</f>
        <v>54149210000175</v>
      </c>
      <c r="L7080" t="str">
        <f t="shared" si="111"/>
        <v>541******75</v>
      </c>
    </row>
    <row r="7081" spans="1:12" x14ac:dyDescent="0.25">
      <c r="A7081" t="s">
        <v>4137</v>
      </c>
      <c r="B7081" t="s">
        <v>4138</v>
      </c>
      <c r="C7081" t="s">
        <v>34</v>
      </c>
      <c r="D7081" s="1">
        <v>45358.73238425926</v>
      </c>
      <c r="E7081" s="18" t="s">
        <v>13</v>
      </c>
      <c r="F7081" s="13" t="s">
        <v>16</v>
      </c>
      <c r="G7081" t="s">
        <v>13496</v>
      </c>
      <c r="H7081">
        <v>0</v>
      </c>
      <c r="I7081" s="2"/>
      <c r="J7081" s="4">
        <v>0</v>
      </c>
      <c r="K7081" t="str">
        <f>IF((LEN(relatorio_Ananindeua[[#This Row],[CIF/CPF/CNPJ]])=14),relatorio_Ananindeua[[#This Row],[CIF/CPF/CNPJ]],relatorio_Ananindeua[[#This Row],[Coluna2]])</f>
        <v>36334104000180</v>
      </c>
      <c r="L7081" t="str">
        <f t="shared" si="111"/>
        <v>363******80</v>
      </c>
    </row>
    <row r="7082" spans="1:12" x14ac:dyDescent="0.25">
      <c r="A7082" t="s">
        <v>13467</v>
      </c>
      <c r="B7082" t="s">
        <v>13466</v>
      </c>
      <c r="C7082" t="s">
        <v>21</v>
      </c>
      <c r="D7082" s="1">
        <v>45359</v>
      </c>
      <c r="E7082" s="18" t="s">
        <v>15</v>
      </c>
      <c r="F7082" s="13" t="s">
        <v>19</v>
      </c>
      <c r="G7082" t="s">
        <v>13496</v>
      </c>
      <c r="H7082">
        <v>0</v>
      </c>
      <c r="I7082" s="2"/>
      <c r="J7082" s="4">
        <v>710.87</v>
      </c>
      <c r="K7082" t="str">
        <f>IF((LEN(relatorio_Ananindeua[[#This Row],[CIF/CPF/CNPJ]])=14),relatorio_Ananindeua[[#This Row],[CIF/CPF/CNPJ]],relatorio_Ananindeua[[#This Row],[Coluna2]])</f>
        <v>60975737005978</v>
      </c>
      <c r="L7082" t="str">
        <f t="shared" si="111"/>
        <v>609******78</v>
      </c>
    </row>
    <row r="7083" spans="1:12" x14ac:dyDescent="0.25">
      <c r="A7083" t="s">
        <v>1584</v>
      </c>
      <c r="B7083" t="s">
        <v>1585</v>
      </c>
      <c r="C7083" t="s">
        <v>34</v>
      </c>
      <c r="D7083" s="1">
        <v>45359.045370370368</v>
      </c>
      <c r="E7083" s="18" t="s">
        <v>15</v>
      </c>
      <c r="F7083" s="13" t="s">
        <v>16</v>
      </c>
      <c r="G7083" t="s">
        <v>14</v>
      </c>
      <c r="H7083">
        <v>0</v>
      </c>
      <c r="I7083" s="2"/>
      <c r="J7083" s="4">
        <v>0</v>
      </c>
      <c r="K7083" t="str">
        <f>IF((LEN(relatorio_Ananindeua[[#This Row],[CIF/CPF/CNPJ]])=14),relatorio_Ananindeua[[#This Row],[CIF/CPF/CNPJ]],relatorio_Ananindeua[[#This Row],[Coluna2]])</f>
        <v>22890068000126</v>
      </c>
      <c r="L7083" t="str">
        <f t="shared" si="111"/>
        <v>228******26</v>
      </c>
    </row>
    <row r="7084" spans="1:12" x14ac:dyDescent="0.25">
      <c r="A7084" t="s">
        <v>8043</v>
      </c>
      <c r="B7084" t="s">
        <v>8044</v>
      </c>
      <c r="C7084" t="s">
        <v>34</v>
      </c>
      <c r="D7084" s="1">
        <v>45359.045381944445</v>
      </c>
      <c r="E7084" s="18" t="s">
        <v>15</v>
      </c>
      <c r="F7084" s="13" t="s">
        <v>16</v>
      </c>
      <c r="G7084" t="s">
        <v>14</v>
      </c>
      <c r="H7084">
        <v>0</v>
      </c>
      <c r="I7084" s="2"/>
      <c r="J7084" s="4">
        <v>0</v>
      </c>
      <c r="K7084" t="str">
        <f>IF((LEN(relatorio_Ananindeua[[#This Row],[CIF/CPF/CNPJ]])=14),relatorio_Ananindeua[[#This Row],[CIF/CPF/CNPJ]],relatorio_Ananindeua[[#This Row],[Coluna2]])</f>
        <v>48990627000163</v>
      </c>
      <c r="L7084" t="str">
        <f t="shared" si="111"/>
        <v>489******63</v>
      </c>
    </row>
    <row r="7085" spans="1:12" x14ac:dyDescent="0.25">
      <c r="A7085" t="s">
        <v>12618</v>
      </c>
      <c r="B7085" t="s">
        <v>12619</v>
      </c>
      <c r="C7085" t="s">
        <v>32</v>
      </c>
      <c r="D7085" s="1">
        <v>45359.052372685182</v>
      </c>
      <c r="E7085" s="18" t="s">
        <v>15</v>
      </c>
      <c r="F7085" s="13" t="s">
        <v>16</v>
      </c>
      <c r="G7085" t="s">
        <v>14</v>
      </c>
      <c r="H7085">
        <v>0</v>
      </c>
      <c r="I7085" s="2"/>
      <c r="J7085" s="4">
        <v>0</v>
      </c>
      <c r="K7085" t="str">
        <f>IF((LEN(relatorio_Ananindeua[[#This Row],[CIF/CPF/CNPJ]])=14),relatorio_Ananindeua[[#This Row],[CIF/CPF/CNPJ]],relatorio_Ananindeua[[#This Row],[Coluna2]])</f>
        <v>54223709000185</v>
      </c>
      <c r="L7085" t="str">
        <f t="shared" si="111"/>
        <v>542******85</v>
      </c>
    </row>
    <row r="7086" spans="1:12" x14ac:dyDescent="0.25">
      <c r="A7086" t="s">
        <v>12632</v>
      </c>
      <c r="B7086" t="s">
        <v>12633</v>
      </c>
      <c r="C7086" t="s">
        <v>32</v>
      </c>
      <c r="D7086" s="1">
        <v>45359.059282407405</v>
      </c>
      <c r="E7086" s="18" t="s">
        <v>15</v>
      </c>
      <c r="F7086" s="13" t="s">
        <v>16</v>
      </c>
      <c r="G7086" t="s">
        <v>14</v>
      </c>
      <c r="H7086">
        <v>0</v>
      </c>
      <c r="I7086" s="2"/>
      <c r="J7086" s="4">
        <v>0</v>
      </c>
      <c r="K7086" t="str">
        <f>IF((LEN(relatorio_Ananindeua[[#This Row],[CIF/CPF/CNPJ]])=14),relatorio_Ananindeua[[#This Row],[CIF/CPF/CNPJ]],relatorio_Ananindeua[[#This Row],[Coluna2]])</f>
        <v>54229831000169</v>
      </c>
      <c r="L7086" t="str">
        <f t="shared" si="111"/>
        <v>542******69</v>
      </c>
    </row>
    <row r="7087" spans="1:12" x14ac:dyDescent="0.25">
      <c r="A7087" t="s">
        <v>1586</v>
      </c>
      <c r="B7087" t="s">
        <v>1587</v>
      </c>
      <c r="C7087" t="s">
        <v>34</v>
      </c>
      <c r="D7087" s="1">
        <v>45359.059317129628</v>
      </c>
      <c r="E7087" s="18" t="s">
        <v>15</v>
      </c>
      <c r="F7087" s="13" t="s">
        <v>16</v>
      </c>
      <c r="G7087" t="s">
        <v>14</v>
      </c>
      <c r="H7087">
        <v>0</v>
      </c>
      <c r="I7087" s="2"/>
      <c r="J7087" s="4">
        <v>0</v>
      </c>
      <c r="K7087" t="str">
        <f>IF((LEN(relatorio_Ananindeua[[#This Row],[CIF/CPF/CNPJ]])=14),relatorio_Ananindeua[[#This Row],[CIF/CPF/CNPJ]],relatorio_Ananindeua[[#This Row],[Coluna2]])</f>
        <v>22897969000140</v>
      </c>
      <c r="L7087" t="str">
        <f t="shared" si="111"/>
        <v>228******40</v>
      </c>
    </row>
    <row r="7088" spans="1:12" x14ac:dyDescent="0.25">
      <c r="A7088" t="s">
        <v>9986</v>
      </c>
      <c r="B7088" t="s">
        <v>9987</v>
      </c>
      <c r="C7088" t="s">
        <v>34</v>
      </c>
      <c r="D7088" s="1">
        <v>45359.06621527778</v>
      </c>
      <c r="E7088" s="18" t="s">
        <v>15</v>
      </c>
      <c r="F7088" s="13" t="s">
        <v>16</v>
      </c>
      <c r="G7088" t="s">
        <v>14</v>
      </c>
      <c r="H7088">
        <v>0</v>
      </c>
      <c r="I7088" s="2"/>
      <c r="J7088" s="4">
        <v>0</v>
      </c>
      <c r="K7088" t="str">
        <f>IF((LEN(relatorio_Ananindeua[[#This Row],[CIF/CPF/CNPJ]])=14),relatorio_Ananindeua[[#This Row],[CIF/CPF/CNPJ]],relatorio_Ananindeua[[#This Row],[Coluna2]])</f>
        <v>52827835000113</v>
      </c>
      <c r="L7088" t="str">
        <f t="shared" si="111"/>
        <v>528******13</v>
      </c>
    </row>
    <row r="7089" spans="1:12" x14ac:dyDescent="0.25">
      <c r="A7089" t="s">
        <v>12626</v>
      </c>
      <c r="B7089" t="s">
        <v>12627</v>
      </c>
      <c r="C7089" t="s">
        <v>32</v>
      </c>
      <c r="D7089" s="1">
        <v>45359.06621527778</v>
      </c>
      <c r="E7089" s="18" t="s">
        <v>15</v>
      </c>
      <c r="F7089" s="13" t="s">
        <v>16</v>
      </c>
      <c r="G7089" t="s">
        <v>14</v>
      </c>
      <c r="H7089">
        <v>0</v>
      </c>
      <c r="I7089" s="2"/>
      <c r="J7089" s="4">
        <v>0</v>
      </c>
      <c r="K7089" t="str">
        <f>IF((LEN(relatorio_Ananindeua[[#This Row],[CIF/CPF/CNPJ]])=14),relatorio_Ananindeua[[#This Row],[CIF/CPF/CNPJ]],relatorio_Ananindeua[[#This Row],[Coluna2]])</f>
        <v>54227722000102</v>
      </c>
      <c r="L7089" t="str">
        <f t="shared" si="111"/>
        <v>542******02</v>
      </c>
    </row>
    <row r="7090" spans="1:12" x14ac:dyDescent="0.25">
      <c r="A7090" t="s">
        <v>12616</v>
      </c>
      <c r="B7090" t="s">
        <v>12617</v>
      </c>
      <c r="C7090" t="s">
        <v>32</v>
      </c>
      <c r="D7090" s="1">
        <v>45359.066261574073</v>
      </c>
      <c r="E7090" s="18" t="s">
        <v>15</v>
      </c>
      <c r="F7090" s="13" t="s">
        <v>16</v>
      </c>
      <c r="G7090" t="s">
        <v>14</v>
      </c>
      <c r="H7090">
        <v>0</v>
      </c>
      <c r="I7090" s="2"/>
      <c r="J7090" s="4">
        <v>0</v>
      </c>
      <c r="K7090" t="str">
        <f>IF((LEN(relatorio_Ananindeua[[#This Row],[CIF/CPF/CNPJ]])=14),relatorio_Ananindeua[[#This Row],[CIF/CPF/CNPJ]],relatorio_Ananindeua[[#This Row],[Coluna2]])</f>
        <v>54223574000158</v>
      </c>
      <c r="L7090" t="str">
        <f t="shared" si="111"/>
        <v>542******58</v>
      </c>
    </row>
    <row r="7091" spans="1:12" x14ac:dyDescent="0.25">
      <c r="A7091" t="s">
        <v>9322</v>
      </c>
      <c r="B7091" t="s">
        <v>9323</v>
      </c>
      <c r="C7091" t="s">
        <v>34</v>
      </c>
      <c r="D7091" s="1">
        <v>45359.06627314815</v>
      </c>
      <c r="E7091" s="18" t="s">
        <v>15</v>
      </c>
      <c r="F7091" s="13" t="s">
        <v>16</v>
      </c>
      <c r="G7091" t="s">
        <v>14</v>
      </c>
      <c r="H7091">
        <v>0</v>
      </c>
      <c r="I7091" s="2"/>
      <c r="J7091" s="4">
        <v>0</v>
      </c>
      <c r="K7091" t="str">
        <f>IF((LEN(relatorio_Ananindeua[[#This Row],[CIF/CPF/CNPJ]])=14),relatorio_Ananindeua[[#This Row],[CIF/CPF/CNPJ]],relatorio_Ananindeua[[#This Row],[Coluna2]])</f>
        <v>51190683000128</v>
      </c>
      <c r="L7091" t="str">
        <f t="shared" si="111"/>
        <v>511******28</v>
      </c>
    </row>
    <row r="7092" spans="1:12" x14ac:dyDescent="0.25">
      <c r="A7092" t="s">
        <v>12646</v>
      </c>
      <c r="B7092" t="s">
        <v>12647</v>
      </c>
      <c r="C7092" t="s">
        <v>32</v>
      </c>
      <c r="D7092" s="1">
        <v>45359.080092592594</v>
      </c>
      <c r="E7092" s="18" t="s">
        <v>15</v>
      </c>
      <c r="F7092" s="13" t="s">
        <v>16</v>
      </c>
      <c r="G7092" t="s">
        <v>14</v>
      </c>
      <c r="H7092">
        <v>0</v>
      </c>
      <c r="I7092" s="2"/>
      <c r="J7092" s="4">
        <v>0</v>
      </c>
      <c r="K7092" t="str">
        <f>IF((LEN(relatorio_Ananindeua[[#This Row],[CIF/CPF/CNPJ]])=14),relatorio_Ananindeua[[#This Row],[CIF/CPF/CNPJ]],relatorio_Ananindeua[[#This Row],[Coluna2]])</f>
        <v>54238763000102</v>
      </c>
      <c r="L7092" t="str">
        <f t="shared" si="111"/>
        <v>542******02</v>
      </c>
    </row>
    <row r="7093" spans="1:12" x14ac:dyDescent="0.25">
      <c r="A7093" t="s">
        <v>3049</v>
      </c>
      <c r="B7093" t="s">
        <v>3050</v>
      </c>
      <c r="C7093" t="s">
        <v>34</v>
      </c>
      <c r="D7093" s="1">
        <v>45359.080104166664</v>
      </c>
      <c r="E7093" s="18" t="s">
        <v>15</v>
      </c>
      <c r="F7093" s="13" t="s">
        <v>16</v>
      </c>
      <c r="G7093" t="s">
        <v>14</v>
      </c>
      <c r="H7093">
        <v>0</v>
      </c>
      <c r="I7093" s="2"/>
      <c r="J7093" s="4">
        <v>0</v>
      </c>
      <c r="K7093" t="str">
        <f>IF((LEN(relatorio_Ananindeua[[#This Row],[CIF/CPF/CNPJ]])=14),relatorio_Ananindeua[[#This Row],[CIF/CPF/CNPJ]],relatorio_Ananindeua[[#This Row],[Coluna2]])</f>
        <v>31711308000179</v>
      </c>
      <c r="L7093" t="str">
        <f t="shared" si="111"/>
        <v>317******79</v>
      </c>
    </row>
    <row r="7094" spans="1:12" x14ac:dyDescent="0.25">
      <c r="A7094" t="s">
        <v>12644</v>
      </c>
      <c r="B7094" t="s">
        <v>12645</v>
      </c>
      <c r="C7094" t="s">
        <v>32</v>
      </c>
      <c r="D7094" s="1">
        <v>45359.080104166664</v>
      </c>
      <c r="E7094" s="18" t="s">
        <v>15</v>
      </c>
      <c r="F7094" s="13" t="s">
        <v>16</v>
      </c>
      <c r="G7094" t="s">
        <v>14</v>
      </c>
      <c r="H7094">
        <v>0</v>
      </c>
      <c r="I7094" s="2"/>
      <c r="J7094" s="4">
        <v>0</v>
      </c>
      <c r="K7094" t="str">
        <f>IF((LEN(relatorio_Ananindeua[[#This Row],[CIF/CPF/CNPJ]])=14),relatorio_Ananindeua[[#This Row],[CIF/CPF/CNPJ]],relatorio_Ananindeua[[#This Row],[Coluna2]])</f>
        <v>54237459000132</v>
      </c>
      <c r="L7094" t="str">
        <f t="shared" si="111"/>
        <v>542******32</v>
      </c>
    </row>
    <row r="7095" spans="1:12" x14ac:dyDescent="0.25">
      <c r="A7095" t="s">
        <v>12620</v>
      </c>
      <c r="B7095" t="s">
        <v>12621</v>
      </c>
      <c r="C7095" t="s">
        <v>32</v>
      </c>
      <c r="D7095" s="1">
        <v>45359.080138888887</v>
      </c>
      <c r="E7095" s="18" t="s">
        <v>15</v>
      </c>
      <c r="F7095" s="13" t="s">
        <v>16</v>
      </c>
      <c r="G7095" t="s">
        <v>14</v>
      </c>
      <c r="H7095">
        <v>0</v>
      </c>
      <c r="I7095" s="2"/>
      <c r="J7095" s="4">
        <v>0</v>
      </c>
      <c r="K7095" t="str">
        <f>IF((LEN(relatorio_Ananindeua[[#This Row],[CIF/CPF/CNPJ]])=14),relatorio_Ananindeua[[#This Row],[CIF/CPF/CNPJ]],relatorio_Ananindeua[[#This Row],[Coluna2]])</f>
        <v>54223867000135</v>
      </c>
      <c r="L7095" t="str">
        <f t="shared" si="111"/>
        <v>542******35</v>
      </c>
    </row>
    <row r="7096" spans="1:12" x14ac:dyDescent="0.25">
      <c r="A7096" t="s">
        <v>6707</v>
      </c>
      <c r="B7096" t="s">
        <v>6708</v>
      </c>
      <c r="C7096" t="s">
        <v>34</v>
      </c>
      <c r="D7096" s="1">
        <v>45359.080196759256</v>
      </c>
      <c r="E7096" s="18" t="s">
        <v>15</v>
      </c>
      <c r="F7096" s="13" t="s">
        <v>16</v>
      </c>
      <c r="G7096" t="s">
        <v>14</v>
      </c>
      <c r="H7096">
        <v>0</v>
      </c>
      <c r="I7096" s="2"/>
      <c r="J7096" s="4">
        <v>0</v>
      </c>
      <c r="K7096" t="str">
        <f>IF((LEN(relatorio_Ananindeua[[#This Row],[CIF/CPF/CNPJ]])=14),relatorio_Ananindeua[[#This Row],[CIF/CPF/CNPJ]],relatorio_Ananindeua[[#This Row],[Coluna2]])</f>
        <v>45666076000199</v>
      </c>
      <c r="L7096" t="str">
        <f t="shared" si="111"/>
        <v>456******99</v>
      </c>
    </row>
    <row r="7097" spans="1:12" x14ac:dyDescent="0.25">
      <c r="A7097" t="s">
        <v>12638</v>
      </c>
      <c r="B7097" t="s">
        <v>12639</v>
      </c>
      <c r="C7097" t="s">
        <v>32</v>
      </c>
      <c r="D7097" s="1">
        <v>45359.14261574074</v>
      </c>
      <c r="E7097" s="18" t="s">
        <v>15</v>
      </c>
      <c r="F7097" s="13" t="s">
        <v>16</v>
      </c>
      <c r="G7097" t="s">
        <v>14</v>
      </c>
      <c r="H7097">
        <v>0</v>
      </c>
      <c r="I7097" s="2"/>
      <c r="J7097" s="4">
        <v>0</v>
      </c>
      <c r="K7097" t="str">
        <f>IF((LEN(relatorio_Ananindeua[[#This Row],[CIF/CPF/CNPJ]])=14),relatorio_Ananindeua[[#This Row],[CIF/CPF/CNPJ]],relatorio_Ananindeua[[#This Row],[Coluna2]])</f>
        <v>54233398000135</v>
      </c>
      <c r="L7097" t="str">
        <f t="shared" si="111"/>
        <v>542******35</v>
      </c>
    </row>
    <row r="7098" spans="1:12" x14ac:dyDescent="0.25">
      <c r="A7098" t="s">
        <v>12628</v>
      </c>
      <c r="B7098" t="s">
        <v>12629</v>
      </c>
      <c r="C7098" t="s">
        <v>32</v>
      </c>
      <c r="D7098" s="1">
        <v>45359.142627314817</v>
      </c>
      <c r="E7098" s="18" t="s">
        <v>15</v>
      </c>
      <c r="F7098" s="13" t="s">
        <v>16</v>
      </c>
      <c r="G7098" t="s">
        <v>14</v>
      </c>
      <c r="H7098">
        <v>0</v>
      </c>
      <c r="I7098" s="2"/>
      <c r="J7098" s="4">
        <v>0</v>
      </c>
      <c r="K7098" t="str">
        <f>IF((LEN(relatorio_Ananindeua[[#This Row],[CIF/CPF/CNPJ]])=14),relatorio_Ananindeua[[#This Row],[CIF/CPF/CNPJ]],relatorio_Ananindeua[[#This Row],[Coluna2]])</f>
        <v>54229458000146</v>
      </c>
      <c r="L7098" t="str">
        <f t="shared" si="111"/>
        <v>542******46</v>
      </c>
    </row>
    <row r="7099" spans="1:12" x14ac:dyDescent="0.25">
      <c r="A7099" t="s">
        <v>12640</v>
      </c>
      <c r="B7099" t="s">
        <v>12641</v>
      </c>
      <c r="C7099" t="s">
        <v>32</v>
      </c>
      <c r="D7099" s="1">
        <v>45359.142627314817</v>
      </c>
      <c r="E7099" s="18" t="s">
        <v>15</v>
      </c>
      <c r="F7099" s="13" t="s">
        <v>16</v>
      </c>
      <c r="G7099" t="s">
        <v>14</v>
      </c>
      <c r="H7099">
        <v>0</v>
      </c>
      <c r="I7099" s="2"/>
      <c r="J7099" s="4">
        <v>0</v>
      </c>
      <c r="K7099" t="str">
        <f>IF((LEN(relatorio_Ananindeua[[#This Row],[CIF/CPF/CNPJ]])=14),relatorio_Ananindeua[[#This Row],[CIF/CPF/CNPJ]],relatorio_Ananindeua[[#This Row],[Coluna2]])</f>
        <v>54234200000138</v>
      </c>
      <c r="L7099" t="str">
        <f t="shared" si="111"/>
        <v>542******38</v>
      </c>
    </row>
    <row r="7100" spans="1:12" x14ac:dyDescent="0.25">
      <c r="A7100" t="s">
        <v>12636</v>
      </c>
      <c r="B7100" t="s">
        <v>12637</v>
      </c>
      <c r="C7100" t="s">
        <v>32</v>
      </c>
      <c r="D7100" s="1">
        <v>45359.149560185186</v>
      </c>
      <c r="E7100" s="18" t="s">
        <v>15</v>
      </c>
      <c r="F7100" s="13" t="s">
        <v>16</v>
      </c>
      <c r="G7100" t="s">
        <v>14</v>
      </c>
      <c r="H7100">
        <v>0</v>
      </c>
      <c r="I7100" s="2"/>
      <c r="J7100" s="4">
        <v>0</v>
      </c>
      <c r="K7100" t="str">
        <f>IF((LEN(relatorio_Ananindeua[[#This Row],[CIF/CPF/CNPJ]])=14),relatorio_Ananindeua[[#This Row],[CIF/CPF/CNPJ]],relatorio_Ananindeua[[#This Row],[Coluna2]])</f>
        <v>54232410000197</v>
      </c>
      <c r="L7100" t="str">
        <f t="shared" si="111"/>
        <v>542******97</v>
      </c>
    </row>
    <row r="7101" spans="1:12" x14ac:dyDescent="0.25">
      <c r="A7101" t="s">
        <v>9909</v>
      </c>
      <c r="B7101" t="s">
        <v>9910</v>
      </c>
      <c r="C7101" t="s">
        <v>34</v>
      </c>
      <c r="D7101" s="1">
        <v>45359.149618055555</v>
      </c>
      <c r="E7101" s="18" t="s">
        <v>15</v>
      </c>
      <c r="F7101" s="13" t="s">
        <v>16</v>
      </c>
      <c r="G7101" t="s">
        <v>14</v>
      </c>
      <c r="H7101">
        <v>0</v>
      </c>
      <c r="I7101" s="2"/>
      <c r="J7101" s="4">
        <v>0</v>
      </c>
      <c r="K7101" t="str">
        <f>IF((LEN(relatorio_Ananindeua[[#This Row],[CIF/CPF/CNPJ]])=14),relatorio_Ananindeua[[#This Row],[CIF/CPF/CNPJ]],relatorio_Ananindeua[[#This Row],[Coluna2]])</f>
        <v>52604414000123</v>
      </c>
      <c r="L7101" t="str">
        <f t="shared" si="111"/>
        <v>526******23</v>
      </c>
    </row>
    <row r="7102" spans="1:12" x14ac:dyDescent="0.25">
      <c r="A7102" t="s">
        <v>3017</v>
      </c>
      <c r="B7102" t="s">
        <v>3018</v>
      </c>
      <c r="C7102" t="s">
        <v>34</v>
      </c>
      <c r="D7102" s="1">
        <v>45359.149652777778</v>
      </c>
      <c r="E7102" s="18" t="s">
        <v>15</v>
      </c>
      <c r="F7102" s="13" t="s">
        <v>16</v>
      </c>
      <c r="G7102" t="s">
        <v>14</v>
      </c>
      <c r="H7102">
        <v>0</v>
      </c>
      <c r="I7102" s="2"/>
      <c r="J7102" s="4">
        <v>0</v>
      </c>
      <c r="K7102" t="str">
        <f>IF((LEN(relatorio_Ananindeua[[#This Row],[CIF/CPF/CNPJ]])=14),relatorio_Ananindeua[[#This Row],[CIF/CPF/CNPJ]],relatorio_Ananindeua[[#This Row],[Coluna2]])</f>
        <v>31528542000165</v>
      </c>
      <c r="L7102" t="str">
        <f t="shared" si="111"/>
        <v>315******65</v>
      </c>
    </row>
    <row r="7103" spans="1:12" x14ac:dyDescent="0.25">
      <c r="A7103" t="s">
        <v>9184</v>
      </c>
      <c r="B7103" t="s">
        <v>9185</v>
      </c>
      <c r="C7103" t="s">
        <v>34</v>
      </c>
      <c r="D7103" s="1">
        <v>45359.163495370369</v>
      </c>
      <c r="E7103" s="18" t="s">
        <v>15</v>
      </c>
      <c r="F7103" s="13" t="s">
        <v>16</v>
      </c>
      <c r="G7103" t="s">
        <v>14</v>
      </c>
      <c r="H7103">
        <v>0</v>
      </c>
      <c r="I7103" s="2"/>
      <c r="J7103" s="4">
        <v>0</v>
      </c>
      <c r="K7103" t="str">
        <f>IF((LEN(relatorio_Ananindeua[[#This Row],[CIF/CPF/CNPJ]])=14),relatorio_Ananindeua[[#This Row],[CIF/CPF/CNPJ]],relatorio_Ananindeua[[#This Row],[Coluna2]])</f>
        <v>50941792000177</v>
      </c>
      <c r="L7103" t="str">
        <f t="shared" si="111"/>
        <v>509******77</v>
      </c>
    </row>
    <row r="7104" spans="1:12" x14ac:dyDescent="0.25">
      <c r="A7104" t="s">
        <v>4821</v>
      </c>
      <c r="B7104" t="s">
        <v>4822</v>
      </c>
      <c r="C7104" t="s">
        <v>34</v>
      </c>
      <c r="D7104" s="1">
        <v>45359.163541666669</v>
      </c>
      <c r="E7104" s="18" t="s">
        <v>15</v>
      </c>
      <c r="F7104" s="13" t="s">
        <v>16</v>
      </c>
      <c r="G7104" t="s">
        <v>14</v>
      </c>
      <c r="H7104">
        <v>0</v>
      </c>
      <c r="I7104" s="2"/>
      <c r="J7104" s="4">
        <v>0</v>
      </c>
      <c r="K7104" t="str">
        <f>IF((LEN(relatorio_Ananindeua[[#This Row],[CIF/CPF/CNPJ]])=14),relatorio_Ananindeua[[#This Row],[CIF/CPF/CNPJ]],relatorio_Ananindeua[[#This Row],[Coluna2]])</f>
        <v>39696085000120</v>
      </c>
      <c r="L7104" t="str">
        <f t="shared" si="111"/>
        <v>396******20</v>
      </c>
    </row>
    <row r="7105" spans="1:12" x14ac:dyDescent="0.25">
      <c r="A7105" t="s">
        <v>12642</v>
      </c>
      <c r="B7105" t="s">
        <v>12643</v>
      </c>
      <c r="C7105" t="s">
        <v>32</v>
      </c>
      <c r="D7105" s="1">
        <v>45359.170370370368</v>
      </c>
      <c r="E7105" s="18" t="s">
        <v>15</v>
      </c>
      <c r="F7105" s="13" t="s">
        <v>16</v>
      </c>
      <c r="G7105" t="s">
        <v>14</v>
      </c>
      <c r="H7105">
        <v>0</v>
      </c>
      <c r="I7105" s="2"/>
      <c r="J7105" s="4">
        <v>0</v>
      </c>
      <c r="K7105" t="str">
        <f>IF((LEN(relatorio_Ananindeua[[#This Row],[CIF/CPF/CNPJ]])=14),relatorio_Ananindeua[[#This Row],[CIF/CPF/CNPJ]],relatorio_Ananindeua[[#This Row],[Coluna2]])</f>
        <v>54236352000170</v>
      </c>
      <c r="L7105" t="str">
        <f t="shared" si="111"/>
        <v>542******70</v>
      </c>
    </row>
    <row r="7106" spans="1:12" x14ac:dyDescent="0.25">
      <c r="A7106" t="s">
        <v>12622</v>
      </c>
      <c r="B7106" t="s">
        <v>12623</v>
      </c>
      <c r="C7106" t="s">
        <v>32</v>
      </c>
      <c r="D7106" s="1">
        <v>45359.170439814814</v>
      </c>
      <c r="E7106" s="18" t="s">
        <v>15</v>
      </c>
      <c r="F7106" s="13" t="s">
        <v>16</v>
      </c>
      <c r="G7106" t="s">
        <v>14</v>
      </c>
      <c r="H7106">
        <v>0</v>
      </c>
      <c r="I7106" s="2"/>
      <c r="J7106" s="4">
        <v>0</v>
      </c>
      <c r="K7106" t="str">
        <f>IF((LEN(relatorio_Ananindeua[[#This Row],[CIF/CPF/CNPJ]])=14),relatorio_Ananindeua[[#This Row],[CIF/CPF/CNPJ]],relatorio_Ananindeua[[#This Row],[Coluna2]])</f>
        <v>54224128000168</v>
      </c>
      <c r="L7106" t="str">
        <f t="shared" si="111"/>
        <v>542******68</v>
      </c>
    </row>
    <row r="7107" spans="1:12" x14ac:dyDescent="0.25">
      <c r="A7107" t="s">
        <v>3562</v>
      </c>
      <c r="B7107" t="s">
        <v>3563</v>
      </c>
      <c r="C7107" t="s">
        <v>34</v>
      </c>
      <c r="D7107" s="1">
        <v>45359.1877662037</v>
      </c>
      <c r="E7107" s="18" t="s">
        <v>15</v>
      </c>
      <c r="F7107" s="13" t="s">
        <v>16</v>
      </c>
      <c r="G7107" t="s">
        <v>14</v>
      </c>
      <c r="H7107">
        <v>0</v>
      </c>
      <c r="I7107" s="2"/>
      <c r="J7107" s="4">
        <v>0</v>
      </c>
      <c r="K7107" t="str">
        <f>IF((LEN(relatorio_Ananindeua[[#This Row],[CIF/CPF/CNPJ]])=14),relatorio_Ananindeua[[#This Row],[CIF/CPF/CNPJ]],relatorio_Ananindeua[[#This Row],[Coluna2]])</f>
        <v>34067419000182</v>
      </c>
      <c r="L7107" t="str">
        <f t="shared" si="111"/>
        <v>340******82</v>
      </c>
    </row>
    <row r="7108" spans="1:12" x14ac:dyDescent="0.25">
      <c r="A7108" t="s">
        <v>5064</v>
      </c>
      <c r="B7108" t="s">
        <v>5065</v>
      </c>
      <c r="C7108" t="s">
        <v>34</v>
      </c>
      <c r="D7108" s="1">
        <v>45359.187777777777</v>
      </c>
      <c r="E7108" s="18" t="s">
        <v>15</v>
      </c>
      <c r="F7108" s="13" t="s">
        <v>16</v>
      </c>
      <c r="G7108" t="s">
        <v>14</v>
      </c>
      <c r="H7108">
        <v>0</v>
      </c>
      <c r="I7108" s="2"/>
      <c r="J7108" s="4">
        <v>0</v>
      </c>
      <c r="K7108" t="str">
        <f>IF((LEN(relatorio_Ananindeua[[#This Row],[CIF/CPF/CNPJ]])=14),relatorio_Ananindeua[[#This Row],[CIF/CPF/CNPJ]],relatorio_Ananindeua[[#This Row],[Coluna2]])</f>
        <v>40511110000132</v>
      </c>
      <c r="L7108" t="str">
        <f t="shared" si="111"/>
        <v>405******32</v>
      </c>
    </row>
    <row r="7109" spans="1:12" x14ac:dyDescent="0.25">
      <c r="A7109" t="s">
        <v>8692</v>
      </c>
      <c r="B7109" t="s">
        <v>8693</v>
      </c>
      <c r="C7109" t="s">
        <v>34</v>
      </c>
      <c r="D7109" s="1">
        <v>45359.187789351854</v>
      </c>
      <c r="E7109" s="18" t="s">
        <v>15</v>
      </c>
      <c r="F7109" s="13" t="s">
        <v>16</v>
      </c>
      <c r="G7109" t="s">
        <v>14</v>
      </c>
      <c r="H7109">
        <v>0</v>
      </c>
      <c r="I7109" s="2"/>
      <c r="J7109" s="4">
        <v>0</v>
      </c>
      <c r="K7109" t="str">
        <f>IF((LEN(relatorio_Ananindeua[[#This Row],[CIF/CPF/CNPJ]])=14),relatorio_Ananindeua[[#This Row],[CIF/CPF/CNPJ]],relatorio_Ananindeua[[#This Row],[Coluna2]])</f>
        <v>50193542000104</v>
      </c>
      <c r="L7109" t="str">
        <f t="shared" si="111"/>
        <v>501******04</v>
      </c>
    </row>
    <row r="7110" spans="1:12" x14ac:dyDescent="0.25">
      <c r="A7110" t="s">
        <v>12630</v>
      </c>
      <c r="B7110" t="s">
        <v>12631</v>
      </c>
      <c r="C7110" t="s">
        <v>32</v>
      </c>
      <c r="D7110" s="1">
        <v>45359.187847222223</v>
      </c>
      <c r="E7110" s="18" t="s">
        <v>15</v>
      </c>
      <c r="F7110" s="13" t="s">
        <v>16</v>
      </c>
      <c r="G7110" t="s">
        <v>14</v>
      </c>
      <c r="H7110">
        <v>0</v>
      </c>
      <c r="I7110" s="2"/>
      <c r="J7110" s="4">
        <v>0</v>
      </c>
      <c r="K7110" t="str">
        <f>IF((LEN(relatorio_Ananindeua[[#This Row],[CIF/CPF/CNPJ]])=14),relatorio_Ananindeua[[#This Row],[CIF/CPF/CNPJ]],relatorio_Ananindeua[[#This Row],[Coluna2]])</f>
        <v>54229499000132</v>
      </c>
      <c r="L7110" t="str">
        <f t="shared" si="111"/>
        <v>542******32</v>
      </c>
    </row>
    <row r="7111" spans="1:12" x14ac:dyDescent="0.25">
      <c r="A7111" t="s">
        <v>12634</v>
      </c>
      <c r="B7111" t="s">
        <v>12635</v>
      </c>
      <c r="C7111" t="s">
        <v>32</v>
      </c>
      <c r="D7111" s="1">
        <v>45359.19122685185</v>
      </c>
      <c r="E7111" s="18" t="s">
        <v>15</v>
      </c>
      <c r="F7111" s="13" t="s">
        <v>16</v>
      </c>
      <c r="G7111" t="s">
        <v>14</v>
      </c>
      <c r="H7111">
        <v>0</v>
      </c>
      <c r="I7111" s="2"/>
      <c r="J7111" s="4">
        <v>0</v>
      </c>
      <c r="K7111" t="str">
        <f>IF((LEN(relatorio_Ananindeua[[#This Row],[CIF/CPF/CNPJ]])=14),relatorio_Ananindeua[[#This Row],[CIF/CPF/CNPJ]],relatorio_Ananindeua[[#This Row],[Coluna2]])</f>
        <v>54231937000105</v>
      </c>
      <c r="L7111" t="str">
        <f t="shared" si="111"/>
        <v>542******05</v>
      </c>
    </row>
    <row r="7112" spans="1:12" x14ac:dyDescent="0.25">
      <c r="A7112" t="s">
        <v>8302</v>
      </c>
      <c r="B7112" t="s">
        <v>8303</v>
      </c>
      <c r="C7112" t="s">
        <v>17</v>
      </c>
      <c r="D7112" s="1">
        <v>45359.424467592595</v>
      </c>
      <c r="E7112" s="18" t="s">
        <v>11</v>
      </c>
      <c r="F7112" s="13" t="s">
        <v>16</v>
      </c>
      <c r="G7112" t="s">
        <v>14</v>
      </c>
      <c r="H7112">
        <v>0</v>
      </c>
      <c r="I7112" s="2"/>
      <c r="J7112" s="4">
        <v>0</v>
      </c>
      <c r="K7112" t="str">
        <f>IF((LEN(relatorio_Ananindeua[[#This Row],[CIF/CPF/CNPJ]])=14),relatorio_Ananindeua[[#This Row],[CIF/CPF/CNPJ]],relatorio_Ananindeua[[#This Row],[Coluna2]])</f>
        <v>49579941000110</v>
      </c>
      <c r="L7112" t="str">
        <f t="shared" si="111"/>
        <v>495******10</v>
      </c>
    </row>
    <row r="7113" spans="1:12" x14ac:dyDescent="0.25">
      <c r="A7113" t="s">
        <v>956</v>
      </c>
      <c r="B7113" t="s">
        <v>957</v>
      </c>
      <c r="C7113" t="s">
        <v>21</v>
      </c>
      <c r="D7113" s="1">
        <v>45359.538587962961</v>
      </c>
      <c r="E7113" s="18" t="s">
        <v>15</v>
      </c>
      <c r="F7113" s="13" t="s">
        <v>19</v>
      </c>
      <c r="G7113" t="s">
        <v>13496</v>
      </c>
      <c r="H7113">
        <v>0</v>
      </c>
      <c r="I7113" s="2"/>
      <c r="J7113" s="4">
        <v>506.8</v>
      </c>
      <c r="K7113" t="str">
        <f>IF((LEN(relatorio_Ananindeua[[#This Row],[CIF/CPF/CNPJ]])=14),relatorio_Ananindeua[[#This Row],[CIF/CPF/CNPJ]],relatorio_Ananindeua[[#This Row],[Coluna2]])</f>
        <v>17454167000125</v>
      </c>
      <c r="L7113" t="str">
        <f t="shared" si="111"/>
        <v>174******25</v>
      </c>
    </row>
    <row r="7114" spans="1:12" x14ac:dyDescent="0.25">
      <c r="A7114" t="s">
        <v>956</v>
      </c>
      <c r="B7114" t="s">
        <v>957</v>
      </c>
      <c r="C7114" t="s">
        <v>21</v>
      </c>
      <c r="D7114" s="1">
        <v>45359.542997685188</v>
      </c>
      <c r="E7114" s="18" t="s">
        <v>15</v>
      </c>
      <c r="F7114" s="13" t="s">
        <v>19</v>
      </c>
      <c r="G7114" t="s">
        <v>13496</v>
      </c>
      <c r="H7114">
        <v>0</v>
      </c>
      <c r="I7114" s="2"/>
      <c r="J7114" s="4">
        <v>401.15</v>
      </c>
      <c r="K7114" t="str">
        <f>IF((LEN(relatorio_Ananindeua[[#This Row],[CIF/CPF/CNPJ]])=14),relatorio_Ananindeua[[#This Row],[CIF/CPF/CNPJ]],relatorio_Ananindeua[[#This Row],[Coluna2]])</f>
        <v>17454167000125</v>
      </c>
      <c r="L7114" t="str">
        <f t="shared" si="111"/>
        <v>174******25</v>
      </c>
    </row>
    <row r="7115" spans="1:12" x14ac:dyDescent="0.25">
      <c r="A7115" t="s">
        <v>5268</v>
      </c>
      <c r="B7115" t="s">
        <v>5269</v>
      </c>
      <c r="C7115" t="s">
        <v>34</v>
      </c>
      <c r="D7115" s="1">
        <v>45360.017638888887</v>
      </c>
      <c r="E7115" s="18" t="s">
        <v>15</v>
      </c>
      <c r="F7115" s="13" t="s">
        <v>16</v>
      </c>
      <c r="G7115" t="s">
        <v>14</v>
      </c>
      <c r="H7115">
        <v>0</v>
      </c>
      <c r="I7115" s="2"/>
      <c r="J7115" s="4">
        <v>0</v>
      </c>
      <c r="K7115" t="str">
        <f>IF((LEN(relatorio_Ananindeua[[#This Row],[CIF/CPF/CNPJ]])=14),relatorio_Ananindeua[[#This Row],[CIF/CPF/CNPJ]],relatorio_Ananindeua[[#This Row],[Coluna2]])</f>
        <v>41236610000176</v>
      </c>
      <c r="L7115" t="str">
        <f t="shared" si="111"/>
        <v>412******76</v>
      </c>
    </row>
    <row r="7116" spans="1:12" x14ac:dyDescent="0.25">
      <c r="A7116" t="s">
        <v>12692</v>
      </c>
      <c r="B7116" t="s">
        <v>12693</v>
      </c>
      <c r="C7116" t="s">
        <v>32</v>
      </c>
      <c r="D7116" s="1">
        <v>45360.024548611109</v>
      </c>
      <c r="E7116" s="18" t="s">
        <v>15</v>
      </c>
      <c r="F7116" s="13" t="s">
        <v>16</v>
      </c>
      <c r="G7116" t="s">
        <v>14</v>
      </c>
      <c r="H7116">
        <v>0</v>
      </c>
      <c r="I7116" s="2"/>
      <c r="J7116" s="4">
        <v>0</v>
      </c>
      <c r="K7116" t="str">
        <f>IF((LEN(relatorio_Ananindeua[[#This Row],[CIF/CPF/CNPJ]])=14),relatorio_Ananindeua[[#This Row],[CIF/CPF/CNPJ]],relatorio_Ananindeua[[#This Row],[Coluna2]])</f>
        <v>54255218000116</v>
      </c>
      <c r="L7116" t="str">
        <f t="shared" si="111"/>
        <v>542******16</v>
      </c>
    </row>
    <row r="7117" spans="1:12" x14ac:dyDescent="0.25">
      <c r="A7117" t="s">
        <v>12680</v>
      </c>
      <c r="B7117" t="s">
        <v>12681</v>
      </c>
      <c r="C7117" t="s">
        <v>32</v>
      </c>
      <c r="D7117" s="1">
        <v>45360.024560185186</v>
      </c>
      <c r="E7117" s="18" t="s">
        <v>15</v>
      </c>
      <c r="F7117" s="13" t="s">
        <v>16</v>
      </c>
      <c r="G7117" t="s">
        <v>14</v>
      </c>
      <c r="H7117">
        <v>0</v>
      </c>
      <c r="I7117" s="2"/>
      <c r="J7117" s="4">
        <v>0</v>
      </c>
      <c r="K7117" t="str">
        <f>IF((LEN(relatorio_Ananindeua[[#This Row],[CIF/CPF/CNPJ]])=14),relatorio_Ananindeua[[#This Row],[CIF/CPF/CNPJ]],relatorio_Ananindeua[[#This Row],[Coluna2]])</f>
        <v>54249467000107</v>
      </c>
      <c r="L7117" t="str">
        <f t="shared" si="111"/>
        <v>542******07</v>
      </c>
    </row>
    <row r="7118" spans="1:12" x14ac:dyDescent="0.25">
      <c r="A7118" t="s">
        <v>12670</v>
      </c>
      <c r="B7118" t="s">
        <v>12671</v>
      </c>
      <c r="C7118" t="s">
        <v>32</v>
      </c>
      <c r="D7118" s="1">
        <v>45360.024571759262</v>
      </c>
      <c r="E7118" s="18" t="s">
        <v>15</v>
      </c>
      <c r="F7118" s="13" t="s">
        <v>16</v>
      </c>
      <c r="G7118" t="s">
        <v>14</v>
      </c>
      <c r="H7118">
        <v>0</v>
      </c>
      <c r="I7118" s="2"/>
      <c r="J7118" s="4">
        <v>0</v>
      </c>
      <c r="K7118" t="str">
        <f>IF((LEN(relatorio_Ananindeua[[#This Row],[CIF/CPF/CNPJ]])=14),relatorio_Ananindeua[[#This Row],[CIF/CPF/CNPJ]],relatorio_Ananindeua[[#This Row],[Coluna2]])</f>
        <v>54246443000196</v>
      </c>
      <c r="L7118" t="str">
        <f t="shared" si="111"/>
        <v>542******96</v>
      </c>
    </row>
    <row r="7119" spans="1:12" x14ac:dyDescent="0.25">
      <c r="A7119" t="s">
        <v>12686</v>
      </c>
      <c r="B7119" t="s">
        <v>12687</v>
      </c>
      <c r="C7119" t="s">
        <v>32</v>
      </c>
      <c r="D7119" s="1">
        <v>45360.031481481485</v>
      </c>
      <c r="E7119" s="18" t="s">
        <v>15</v>
      </c>
      <c r="F7119" s="13" t="s">
        <v>16</v>
      </c>
      <c r="G7119" t="s">
        <v>14</v>
      </c>
      <c r="H7119">
        <v>0</v>
      </c>
      <c r="I7119" s="2"/>
      <c r="J7119" s="4">
        <v>0</v>
      </c>
      <c r="K7119" t="str">
        <f>IF((LEN(relatorio_Ananindeua[[#This Row],[CIF/CPF/CNPJ]])=14),relatorio_Ananindeua[[#This Row],[CIF/CPF/CNPJ]],relatorio_Ananindeua[[#This Row],[Coluna2]])</f>
        <v>54254523000193</v>
      </c>
      <c r="L7119" t="str">
        <f t="shared" si="111"/>
        <v>542******93</v>
      </c>
    </row>
    <row r="7120" spans="1:12" x14ac:dyDescent="0.25">
      <c r="A7120" t="s">
        <v>12580</v>
      </c>
      <c r="B7120" t="s">
        <v>12581</v>
      </c>
      <c r="C7120" t="s">
        <v>34</v>
      </c>
      <c r="D7120" s="1">
        <v>45360.0315162037</v>
      </c>
      <c r="E7120" s="18" t="s">
        <v>15</v>
      </c>
      <c r="F7120" s="13" t="s">
        <v>16</v>
      </c>
      <c r="G7120" t="s">
        <v>14</v>
      </c>
      <c r="H7120">
        <v>0</v>
      </c>
      <c r="I7120" s="2"/>
      <c r="J7120" s="4">
        <v>0</v>
      </c>
      <c r="K7120" t="str">
        <f>IF((LEN(relatorio_Ananindeua[[#This Row],[CIF/CPF/CNPJ]])=14),relatorio_Ananindeua[[#This Row],[CIF/CPF/CNPJ]],relatorio_Ananindeua[[#This Row],[Coluna2]])</f>
        <v>54210428000198</v>
      </c>
      <c r="L7120" t="str">
        <f t="shared" si="111"/>
        <v>542******98</v>
      </c>
    </row>
    <row r="7121" spans="1:12" x14ac:dyDescent="0.25">
      <c r="A7121" t="s">
        <v>7724</v>
      </c>
      <c r="B7121" t="s">
        <v>7725</v>
      </c>
      <c r="C7121" t="s">
        <v>34</v>
      </c>
      <c r="D7121" s="1">
        <v>45360.031550925924</v>
      </c>
      <c r="E7121" s="18" t="s">
        <v>15</v>
      </c>
      <c r="F7121" s="13" t="s">
        <v>16</v>
      </c>
      <c r="G7121" t="s">
        <v>14</v>
      </c>
      <c r="H7121">
        <v>0</v>
      </c>
      <c r="I7121" s="2"/>
      <c r="J7121" s="4">
        <v>0</v>
      </c>
      <c r="K7121" t="str">
        <f>IF((LEN(relatorio_Ananindeua[[#This Row],[CIF/CPF/CNPJ]])=14),relatorio_Ananindeua[[#This Row],[CIF/CPF/CNPJ]],relatorio_Ananindeua[[#This Row],[Coluna2]])</f>
        <v>48297304000199</v>
      </c>
      <c r="L7121" t="str">
        <f t="shared" si="111"/>
        <v>482******99</v>
      </c>
    </row>
    <row r="7122" spans="1:12" x14ac:dyDescent="0.25">
      <c r="A7122" t="s">
        <v>12688</v>
      </c>
      <c r="B7122" t="s">
        <v>12689</v>
      </c>
      <c r="C7122" t="s">
        <v>32</v>
      </c>
      <c r="D7122" s="1">
        <v>45360.038425925923</v>
      </c>
      <c r="E7122" s="18" t="s">
        <v>15</v>
      </c>
      <c r="F7122" s="13" t="s">
        <v>16</v>
      </c>
      <c r="G7122" t="s">
        <v>14</v>
      </c>
      <c r="H7122">
        <v>0</v>
      </c>
      <c r="I7122" s="2"/>
      <c r="J7122" s="4">
        <v>0</v>
      </c>
      <c r="K7122" t="str">
        <f>IF((LEN(relatorio_Ananindeua[[#This Row],[CIF/CPF/CNPJ]])=14),relatorio_Ananindeua[[#This Row],[CIF/CPF/CNPJ]],relatorio_Ananindeua[[#This Row],[Coluna2]])</f>
        <v>54254948000100</v>
      </c>
      <c r="L7122" t="str">
        <f t="shared" ref="L7122:L7185" si="112">_xlfn.CONCAT(LEFT(A7122,3),REPT("*",6),RIGHT(A7122,2))</f>
        <v>542******00</v>
      </c>
    </row>
    <row r="7123" spans="1:12" x14ac:dyDescent="0.25">
      <c r="A7123" t="s">
        <v>12682</v>
      </c>
      <c r="B7123" t="s">
        <v>12683</v>
      </c>
      <c r="C7123" t="s">
        <v>32</v>
      </c>
      <c r="D7123" s="1">
        <v>45360.038437499999</v>
      </c>
      <c r="E7123" s="18" t="s">
        <v>15</v>
      </c>
      <c r="F7123" s="13" t="s">
        <v>16</v>
      </c>
      <c r="G7123" t="s">
        <v>14</v>
      </c>
      <c r="H7123">
        <v>0</v>
      </c>
      <c r="I7123" s="2"/>
      <c r="J7123" s="4">
        <v>0</v>
      </c>
      <c r="K7123" t="str">
        <f>IF((LEN(relatorio_Ananindeua[[#This Row],[CIF/CPF/CNPJ]])=14),relatorio_Ananindeua[[#This Row],[CIF/CPF/CNPJ]],relatorio_Ananindeua[[#This Row],[Coluna2]])</f>
        <v>54249879000139</v>
      </c>
      <c r="L7123" t="str">
        <f t="shared" si="112"/>
        <v>542******39</v>
      </c>
    </row>
    <row r="7124" spans="1:12" x14ac:dyDescent="0.25">
      <c r="A7124" t="s">
        <v>5492</v>
      </c>
      <c r="B7124" t="s">
        <v>5493</v>
      </c>
      <c r="C7124" t="s">
        <v>34</v>
      </c>
      <c r="D7124" s="1">
        <v>45360.038483796299</v>
      </c>
      <c r="E7124" s="18" t="s">
        <v>15</v>
      </c>
      <c r="F7124" s="13" t="s">
        <v>16</v>
      </c>
      <c r="G7124" t="s">
        <v>14</v>
      </c>
      <c r="H7124">
        <v>0</v>
      </c>
      <c r="I7124" s="2"/>
      <c r="J7124" s="4">
        <v>0</v>
      </c>
      <c r="K7124" t="str">
        <f>IF((LEN(relatorio_Ananindeua[[#This Row],[CIF/CPF/CNPJ]])=14),relatorio_Ananindeua[[#This Row],[CIF/CPF/CNPJ]],relatorio_Ananindeua[[#This Row],[Coluna2]])</f>
        <v>41943471000110</v>
      </c>
      <c r="L7124" t="str">
        <f t="shared" si="112"/>
        <v>419******10</v>
      </c>
    </row>
    <row r="7125" spans="1:12" x14ac:dyDescent="0.25">
      <c r="A7125" t="s">
        <v>3474</v>
      </c>
      <c r="B7125" t="s">
        <v>3475</v>
      </c>
      <c r="C7125" t="s">
        <v>34</v>
      </c>
      <c r="D7125" s="1">
        <v>45360.038506944446</v>
      </c>
      <c r="E7125" s="18" t="s">
        <v>15</v>
      </c>
      <c r="F7125" s="13" t="s">
        <v>16</v>
      </c>
      <c r="G7125" t="s">
        <v>14</v>
      </c>
      <c r="H7125">
        <v>0</v>
      </c>
      <c r="I7125" s="2"/>
      <c r="J7125" s="4">
        <v>0</v>
      </c>
      <c r="K7125" t="str">
        <f>IF((LEN(relatorio_Ananindeua[[#This Row],[CIF/CPF/CNPJ]])=14),relatorio_Ananindeua[[#This Row],[CIF/CPF/CNPJ]],relatorio_Ananindeua[[#This Row],[Coluna2]])</f>
        <v>33779385000196</v>
      </c>
      <c r="L7125" t="str">
        <f t="shared" si="112"/>
        <v>337******96</v>
      </c>
    </row>
    <row r="7126" spans="1:12" x14ac:dyDescent="0.25">
      <c r="A7126" t="s">
        <v>12650</v>
      </c>
      <c r="B7126" t="s">
        <v>12651</v>
      </c>
      <c r="C7126" t="s">
        <v>32</v>
      </c>
      <c r="D7126" s="1">
        <v>45360.045428240737</v>
      </c>
      <c r="E7126" s="18" t="s">
        <v>15</v>
      </c>
      <c r="F7126" s="13" t="s">
        <v>16</v>
      </c>
      <c r="G7126" t="s">
        <v>14</v>
      </c>
      <c r="H7126">
        <v>0</v>
      </c>
      <c r="I7126" s="2"/>
      <c r="J7126" s="4">
        <v>0</v>
      </c>
      <c r="K7126" t="str">
        <f>IF((LEN(relatorio_Ananindeua[[#This Row],[CIF/CPF/CNPJ]])=14),relatorio_Ananindeua[[#This Row],[CIF/CPF/CNPJ]],relatorio_Ananindeua[[#This Row],[Coluna2]])</f>
        <v>54240440000145</v>
      </c>
      <c r="L7126" t="str">
        <f t="shared" si="112"/>
        <v>542******45</v>
      </c>
    </row>
    <row r="7127" spans="1:12" x14ac:dyDescent="0.25">
      <c r="A7127" t="s">
        <v>12652</v>
      </c>
      <c r="B7127" t="s">
        <v>12653</v>
      </c>
      <c r="C7127" t="s">
        <v>32</v>
      </c>
      <c r="D7127" s="1">
        <v>45360.045428240737</v>
      </c>
      <c r="E7127" s="18" t="s">
        <v>15</v>
      </c>
      <c r="F7127" s="13" t="s">
        <v>16</v>
      </c>
      <c r="G7127" t="s">
        <v>14</v>
      </c>
      <c r="H7127">
        <v>0</v>
      </c>
      <c r="I7127" s="2"/>
      <c r="J7127" s="4">
        <v>0</v>
      </c>
      <c r="K7127" t="str">
        <f>IF((LEN(relatorio_Ananindeua[[#This Row],[CIF/CPF/CNPJ]])=14),relatorio_Ananindeua[[#This Row],[CIF/CPF/CNPJ]],relatorio_Ananindeua[[#This Row],[Coluna2]])</f>
        <v>54240505000152</v>
      </c>
      <c r="L7127" t="str">
        <f t="shared" si="112"/>
        <v>542******52</v>
      </c>
    </row>
    <row r="7128" spans="1:12" x14ac:dyDescent="0.25">
      <c r="A7128" t="s">
        <v>11920</v>
      </c>
      <c r="B7128" t="s">
        <v>11921</v>
      </c>
      <c r="C7128" t="s">
        <v>34</v>
      </c>
      <c r="D7128" s="1">
        <v>45360.045439814814</v>
      </c>
      <c r="E7128" s="18" t="s">
        <v>15</v>
      </c>
      <c r="F7128" s="13" t="s">
        <v>16</v>
      </c>
      <c r="G7128" t="s">
        <v>14</v>
      </c>
      <c r="H7128">
        <v>0</v>
      </c>
      <c r="I7128" s="2"/>
      <c r="J7128" s="4">
        <v>0</v>
      </c>
      <c r="K7128" t="str">
        <f>IF((LEN(relatorio_Ananindeua[[#This Row],[CIF/CPF/CNPJ]])=14),relatorio_Ananindeua[[#This Row],[CIF/CPF/CNPJ]],relatorio_Ananindeua[[#This Row],[Coluna2]])</f>
        <v>53970840000143</v>
      </c>
      <c r="L7128" t="str">
        <f t="shared" si="112"/>
        <v>539******43</v>
      </c>
    </row>
    <row r="7129" spans="1:12" x14ac:dyDescent="0.25">
      <c r="A7129" t="s">
        <v>12690</v>
      </c>
      <c r="B7129" t="s">
        <v>12691</v>
      </c>
      <c r="C7129" t="s">
        <v>32</v>
      </c>
      <c r="D7129" s="1">
        <v>45360.059259259258</v>
      </c>
      <c r="E7129" s="18" t="s">
        <v>15</v>
      </c>
      <c r="F7129" s="13" t="s">
        <v>16</v>
      </c>
      <c r="G7129" t="s">
        <v>14</v>
      </c>
      <c r="H7129">
        <v>0</v>
      </c>
      <c r="I7129" s="2"/>
      <c r="J7129" s="4">
        <v>0</v>
      </c>
      <c r="K7129" t="str">
        <f>IF((LEN(relatorio_Ananindeua[[#This Row],[CIF/CPF/CNPJ]])=14),relatorio_Ananindeua[[#This Row],[CIF/CPF/CNPJ]],relatorio_Ananindeua[[#This Row],[Coluna2]])</f>
        <v>54254994000100</v>
      </c>
      <c r="L7129" t="str">
        <f t="shared" si="112"/>
        <v>542******00</v>
      </c>
    </row>
    <row r="7130" spans="1:12" x14ac:dyDescent="0.25">
      <c r="A7130" t="s">
        <v>12672</v>
      </c>
      <c r="B7130" t="s">
        <v>12673</v>
      </c>
      <c r="C7130" t="s">
        <v>32</v>
      </c>
      <c r="D7130" s="1">
        <v>45360.059282407405</v>
      </c>
      <c r="E7130" s="18" t="s">
        <v>15</v>
      </c>
      <c r="F7130" s="13" t="s">
        <v>16</v>
      </c>
      <c r="G7130" t="s">
        <v>14</v>
      </c>
      <c r="H7130">
        <v>0</v>
      </c>
      <c r="I7130" s="2"/>
      <c r="J7130" s="4">
        <v>0</v>
      </c>
      <c r="K7130" t="str">
        <f>IF((LEN(relatorio_Ananindeua[[#This Row],[CIF/CPF/CNPJ]])=14),relatorio_Ananindeua[[#This Row],[CIF/CPF/CNPJ]],relatorio_Ananindeua[[#This Row],[Coluna2]])</f>
        <v>54247062000121</v>
      </c>
      <c r="L7130" t="str">
        <f t="shared" si="112"/>
        <v>542******21</v>
      </c>
    </row>
    <row r="7131" spans="1:12" x14ac:dyDescent="0.25">
      <c r="A7131" t="s">
        <v>12664</v>
      </c>
      <c r="B7131" t="s">
        <v>12665</v>
      </c>
      <c r="C7131" t="s">
        <v>32</v>
      </c>
      <c r="D7131" s="1">
        <v>45360.059293981481</v>
      </c>
      <c r="E7131" s="18" t="s">
        <v>15</v>
      </c>
      <c r="F7131" s="13" t="s">
        <v>16</v>
      </c>
      <c r="G7131" t="s">
        <v>14</v>
      </c>
      <c r="H7131">
        <v>0</v>
      </c>
      <c r="I7131" s="2"/>
      <c r="J7131" s="4">
        <v>0</v>
      </c>
      <c r="K7131" t="str">
        <f>IF((LEN(relatorio_Ananindeua[[#This Row],[CIF/CPF/CNPJ]])=14),relatorio_Ananindeua[[#This Row],[CIF/CPF/CNPJ]],relatorio_Ananindeua[[#This Row],[Coluna2]])</f>
        <v>54245361000127</v>
      </c>
      <c r="L7131" t="str">
        <f t="shared" si="112"/>
        <v>542******27</v>
      </c>
    </row>
    <row r="7132" spans="1:12" x14ac:dyDescent="0.25">
      <c r="A7132" t="s">
        <v>12654</v>
      </c>
      <c r="B7132" t="s">
        <v>12655</v>
      </c>
      <c r="C7132" t="s">
        <v>32</v>
      </c>
      <c r="D7132" s="1">
        <v>45360.059305555558</v>
      </c>
      <c r="E7132" s="18" t="s">
        <v>15</v>
      </c>
      <c r="F7132" s="13" t="s">
        <v>16</v>
      </c>
      <c r="G7132" t="s">
        <v>14</v>
      </c>
      <c r="H7132">
        <v>0</v>
      </c>
      <c r="I7132" s="2"/>
      <c r="J7132" s="4">
        <v>0</v>
      </c>
      <c r="K7132" t="str">
        <f>IF((LEN(relatorio_Ananindeua[[#This Row],[CIF/CPF/CNPJ]])=14),relatorio_Ananindeua[[#This Row],[CIF/CPF/CNPJ]],relatorio_Ananindeua[[#This Row],[Coluna2]])</f>
        <v>54240671000159</v>
      </c>
      <c r="L7132" t="str">
        <f t="shared" si="112"/>
        <v>542******59</v>
      </c>
    </row>
    <row r="7133" spans="1:12" x14ac:dyDescent="0.25">
      <c r="A7133" t="s">
        <v>1121</v>
      </c>
      <c r="B7133" t="s">
        <v>1122</v>
      </c>
      <c r="C7133" t="s">
        <v>34</v>
      </c>
      <c r="D7133" s="1">
        <v>45360.059351851851</v>
      </c>
      <c r="E7133" s="18" t="s">
        <v>15</v>
      </c>
      <c r="F7133" s="13" t="s">
        <v>16</v>
      </c>
      <c r="G7133" t="s">
        <v>14</v>
      </c>
      <c r="H7133">
        <v>0</v>
      </c>
      <c r="I7133" s="2"/>
      <c r="J7133" s="4">
        <v>0</v>
      </c>
      <c r="K7133" t="str">
        <f>IF((LEN(relatorio_Ananindeua[[#This Row],[CIF/CPF/CNPJ]])=14),relatorio_Ananindeua[[#This Row],[CIF/CPF/CNPJ]],relatorio_Ananindeua[[#This Row],[Coluna2]])</f>
        <v>18645106000108</v>
      </c>
      <c r="L7133" t="str">
        <f t="shared" si="112"/>
        <v>186******08</v>
      </c>
    </row>
    <row r="7134" spans="1:12" x14ac:dyDescent="0.25">
      <c r="A7134" t="s">
        <v>12676</v>
      </c>
      <c r="B7134" t="s">
        <v>12677</v>
      </c>
      <c r="C7134" t="s">
        <v>32</v>
      </c>
      <c r="D7134" s="1">
        <v>45360.066238425927</v>
      </c>
      <c r="E7134" s="18" t="s">
        <v>15</v>
      </c>
      <c r="F7134" s="13" t="s">
        <v>16</v>
      </c>
      <c r="G7134" t="s">
        <v>14</v>
      </c>
      <c r="H7134">
        <v>0</v>
      </c>
      <c r="I7134" s="2"/>
      <c r="J7134" s="4">
        <v>0</v>
      </c>
      <c r="K7134" t="str">
        <f>IF((LEN(relatorio_Ananindeua[[#This Row],[CIF/CPF/CNPJ]])=14),relatorio_Ananindeua[[#This Row],[CIF/CPF/CNPJ]],relatorio_Ananindeua[[#This Row],[Coluna2]])</f>
        <v>54248840000105</v>
      </c>
      <c r="L7134" t="str">
        <f t="shared" si="112"/>
        <v>542******05</v>
      </c>
    </row>
    <row r="7135" spans="1:12" x14ac:dyDescent="0.25">
      <c r="A7135" t="s">
        <v>12678</v>
      </c>
      <c r="B7135" t="s">
        <v>12679</v>
      </c>
      <c r="C7135" t="s">
        <v>32</v>
      </c>
      <c r="D7135" s="1">
        <v>45360.066238425927</v>
      </c>
      <c r="E7135" s="18" t="s">
        <v>15</v>
      </c>
      <c r="F7135" s="13" t="s">
        <v>16</v>
      </c>
      <c r="G7135" t="s">
        <v>14</v>
      </c>
      <c r="H7135">
        <v>0</v>
      </c>
      <c r="I7135" s="2"/>
      <c r="J7135" s="4">
        <v>0</v>
      </c>
      <c r="K7135" t="str">
        <f>IF((LEN(relatorio_Ananindeua[[#This Row],[CIF/CPF/CNPJ]])=14),relatorio_Ananindeua[[#This Row],[CIF/CPF/CNPJ]],relatorio_Ananindeua[[#This Row],[Coluna2]])</f>
        <v>54249133000125</v>
      </c>
      <c r="L7135" t="str">
        <f t="shared" si="112"/>
        <v>542******25</v>
      </c>
    </row>
    <row r="7136" spans="1:12" x14ac:dyDescent="0.25">
      <c r="A7136" t="s">
        <v>12666</v>
      </c>
      <c r="B7136" t="s">
        <v>12667</v>
      </c>
      <c r="C7136" t="s">
        <v>32</v>
      </c>
      <c r="D7136" s="1">
        <v>45360.06627314815</v>
      </c>
      <c r="E7136" s="18" t="s">
        <v>15</v>
      </c>
      <c r="F7136" s="13" t="s">
        <v>16</v>
      </c>
      <c r="G7136" t="s">
        <v>14</v>
      </c>
      <c r="H7136">
        <v>0</v>
      </c>
      <c r="I7136" s="2"/>
      <c r="J7136" s="4">
        <v>0</v>
      </c>
      <c r="K7136" t="str">
        <f>IF((LEN(relatorio_Ananindeua[[#This Row],[CIF/CPF/CNPJ]])=14),relatorio_Ananindeua[[#This Row],[CIF/CPF/CNPJ]],relatorio_Ananindeua[[#This Row],[Coluna2]])</f>
        <v>54246115000190</v>
      </c>
      <c r="L7136" t="str">
        <f t="shared" si="112"/>
        <v>542******90</v>
      </c>
    </row>
    <row r="7137" spans="1:12" x14ac:dyDescent="0.25">
      <c r="A7137" t="s">
        <v>12668</v>
      </c>
      <c r="B7137" t="s">
        <v>12669</v>
      </c>
      <c r="C7137" t="s">
        <v>32</v>
      </c>
      <c r="D7137" s="1">
        <v>45360.06627314815</v>
      </c>
      <c r="E7137" s="18" t="s">
        <v>15</v>
      </c>
      <c r="F7137" s="13" t="s">
        <v>16</v>
      </c>
      <c r="G7137" t="s">
        <v>14</v>
      </c>
      <c r="H7137">
        <v>0</v>
      </c>
      <c r="I7137" s="2"/>
      <c r="J7137" s="4">
        <v>0</v>
      </c>
      <c r="K7137" t="str">
        <f>IF((LEN(relatorio_Ananindeua[[#This Row],[CIF/CPF/CNPJ]])=14),relatorio_Ananindeua[[#This Row],[CIF/CPF/CNPJ]],relatorio_Ananindeua[[#This Row],[Coluna2]])</f>
        <v>54246209000169</v>
      </c>
      <c r="L7137" t="str">
        <f t="shared" si="112"/>
        <v>542******69</v>
      </c>
    </row>
    <row r="7138" spans="1:12" x14ac:dyDescent="0.25">
      <c r="A7138" t="s">
        <v>12662</v>
      </c>
      <c r="B7138" t="s">
        <v>12663</v>
      </c>
      <c r="C7138" t="s">
        <v>32</v>
      </c>
      <c r="D7138" s="1">
        <v>45360.073182870372</v>
      </c>
      <c r="E7138" s="18" t="s">
        <v>15</v>
      </c>
      <c r="F7138" s="13" t="s">
        <v>16</v>
      </c>
      <c r="G7138" t="s">
        <v>14</v>
      </c>
      <c r="H7138">
        <v>0</v>
      </c>
      <c r="I7138" s="2"/>
      <c r="J7138" s="4">
        <v>0</v>
      </c>
      <c r="K7138" t="str">
        <f>IF((LEN(relatorio_Ananindeua[[#This Row],[CIF/CPF/CNPJ]])=14),relatorio_Ananindeua[[#This Row],[CIF/CPF/CNPJ]],relatorio_Ananindeua[[#This Row],[Coluna2]])</f>
        <v>54245016000193</v>
      </c>
      <c r="L7138" t="str">
        <f t="shared" si="112"/>
        <v>542******93</v>
      </c>
    </row>
    <row r="7139" spans="1:12" x14ac:dyDescent="0.25">
      <c r="A7139" t="s">
        <v>12656</v>
      </c>
      <c r="B7139" t="s">
        <v>12657</v>
      </c>
      <c r="C7139" t="s">
        <v>32</v>
      </c>
      <c r="D7139" s="1">
        <v>45360.073194444441</v>
      </c>
      <c r="E7139" s="18" t="s">
        <v>15</v>
      </c>
      <c r="F7139" s="13" t="s">
        <v>16</v>
      </c>
      <c r="G7139" t="s">
        <v>14</v>
      </c>
      <c r="H7139">
        <v>0</v>
      </c>
      <c r="I7139" s="2"/>
      <c r="J7139" s="4">
        <v>0</v>
      </c>
      <c r="K7139" t="str">
        <f>IF((LEN(relatorio_Ananindeua[[#This Row],[CIF/CPF/CNPJ]])=14),relatorio_Ananindeua[[#This Row],[CIF/CPF/CNPJ]],relatorio_Ananindeua[[#This Row],[Coluna2]])</f>
        <v>54244153000103</v>
      </c>
      <c r="L7139" t="str">
        <f t="shared" si="112"/>
        <v>542******03</v>
      </c>
    </row>
    <row r="7140" spans="1:12" x14ac:dyDescent="0.25">
      <c r="A7140" t="s">
        <v>12660</v>
      </c>
      <c r="B7140" t="s">
        <v>12661</v>
      </c>
      <c r="C7140" t="s">
        <v>32</v>
      </c>
      <c r="D7140" s="1">
        <v>45360.073194444441</v>
      </c>
      <c r="E7140" s="18" t="s">
        <v>15</v>
      </c>
      <c r="F7140" s="13" t="s">
        <v>16</v>
      </c>
      <c r="G7140" t="s">
        <v>14</v>
      </c>
      <c r="H7140">
        <v>0</v>
      </c>
      <c r="I7140" s="2"/>
      <c r="J7140" s="4">
        <v>0</v>
      </c>
      <c r="K7140" t="str">
        <f>IF((LEN(relatorio_Ananindeua[[#This Row],[CIF/CPF/CNPJ]])=14),relatorio_Ananindeua[[#This Row],[CIF/CPF/CNPJ]],relatorio_Ananindeua[[#This Row],[Coluna2]])</f>
        <v>54244294000126</v>
      </c>
      <c r="L7140" t="str">
        <f t="shared" si="112"/>
        <v>542******26</v>
      </c>
    </row>
    <row r="7141" spans="1:12" x14ac:dyDescent="0.25">
      <c r="A7141" t="s">
        <v>8125</v>
      </c>
      <c r="B7141" t="s">
        <v>8126</v>
      </c>
      <c r="C7141" t="s">
        <v>34</v>
      </c>
      <c r="D7141" s="1">
        <v>45360.073217592595</v>
      </c>
      <c r="E7141" s="18" t="s">
        <v>15</v>
      </c>
      <c r="F7141" s="13" t="s">
        <v>16</v>
      </c>
      <c r="G7141" t="s">
        <v>14</v>
      </c>
      <c r="H7141">
        <v>0</v>
      </c>
      <c r="I7141" s="2"/>
      <c r="J7141" s="4">
        <v>0</v>
      </c>
      <c r="K7141" t="str">
        <f>IF((LEN(relatorio_Ananindeua[[#This Row],[CIF/CPF/CNPJ]])=14),relatorio_Ananindeua[[#This Row],[CIF/CPF/CNPJ]],relatorio_Ananindeua[[#This Row],[Coluna2]])</f>
        <v>49149113000142</v>
      </c>
      <c r="L7141" t="str">
        <f t="shared" si="112"/>
        <v>491******42</v>
      </c>
    </row>
    <row r="7142" spans="1:12" x14ac:dyDescent="0.25">
      <c r="A7142" t="s">
        <v>12648</v>
      </c>
      <c r="B7142" t="s">
        <v>12649</v>
      </c>
      <c r="C7142" t="s">
        <v>32</v>
      </c>
      <c r="D7142" s="1">
        <v>45360.087152777778</v>
      </c>
      <c r="E7142" s="18" t="s">
        <v>15</v>
      </c>
      <c r="F7142" s="13" t="s">
        <v>16</v>
      </c>
      <c r="G7142" t="s">
        <v>14</v>
      </c>
      <c r="H7142">
        <v>0</v>
      </c>
      <c r="I7142" s="2"/>
      <c r="J7142" s="4">
        <v>0</v>
      </c>
      <c r="K7142" t="str">
        <f>IF((LEN(relatorio_Ananindeua[[#This Row],[CIF/CPF/CNPJ]])=14),relatorio_Ananindeua[[#This Row],[CIF/CPF/CNPJ]],relatorio_Ananindeua[[#This Row],[Coluna2]])</f>
        <v>54240319000113</v>
      </c>
      <c r="L7142" t="str">
        <f t="shared" si="112"/>
        <v>542******13</v>
      </c>
    </row>
    <row r="7143" spans="1:12" x14ac:dyDescent="0.25">
      <c r="A7143" t="s">
        <v>5274</v>
      </c>
      <c r="B7143" t="s">
        <v>5275</v>
      </c>
      <c r="C7143" t="s">
        <v>34</v>
      </c>
      <c r="D7143" s="1">
        <v>45360.087256944447</v>
      </c>
      <c r="E7143" s="18" t="s">
        <v>15</v>
      </c>
      <c r="F7143" s="13" t="s">
        <v>16</v>
      </c>
      <c r="G7143" t="s">
        <v>14</v>
      </c>
      <c r="H7143">
        <v>0</v>
      </c>
      <c r="I7143" s="2"/>
      <c r="J7143" s="4">
        <v>0</v>
      </c>
      <c r="K7143" t="str">
        <f>IF((LEN(relatorio_Ananindeua[[#This Row],[CIF/CPF/CNPJ]])=14),relatorio_Ananindeua[[#This Row],[CIF/CPF/CNPJ]],relatorio_Ananindeua[[#This Row],[Coluna2]])</f>
        <v>41250550000146</v>
      </c>
      <c r="L7143" t="str">
        <f t="shared" si="112"/>
        <v>412******46</v>
      </c>
    </row>
    <row r="7144" spans="1:12" x14ac:dyDescent="0.25">
      <c r="A7144" t="s">
        <v>12684</v>
      </c>
      <c r="B7144" t="s">
        <v>12685</v>
      </c>
      <c r="C7144" t="s">
        <v>32</v>
      </c>
      <c r="D7144" s="1">
        <v>45360.093981481485</v>
      </c>
      <c r="E7144" s="18" t="s">
        <v>15</v>
      </c>
      <c r="F7144" s="13" t="s">
        <v>16</v>
      </c>
      <c r="G7144" t="s">
        <v>14</v>
      </c>
      <c r="H7144">
        <v>0</v>
      </c>
      <c r="I7144" s="2"/>
      <c r="J7144" s="4">
        <v>0</v>
      </c>
      <c r="K7144" t="str">
        <f>IF((LEN(relatorio_Ananindeua[[#This Row],[CIF/CPF/CNPJ]])=14),relatorio_Ananindeua[[#This Row],[CIF/CPF/CNPJ]],relatorio_Ananindeua[[#This Row],[Coluna2]])</f>
        <v>54254381000164</v>
      </c>
      <c r="L7144" t="str">
        <f t="shared" si="112"/>
        <v>542******64</v>
      </c>
    </row>
    <row r="7145" spans="1:12" x14ac:dyDescent="0.25">
      <c r="A7145" t="s">
        <v>12674</v>
      </c>
      <c r="B7145" t="s">
        <v>12675</v>
      </c>
      <c r="C7145" t="s">
        <v>32</v>
      </c>
      <c r="D7145" s="1">
        <v>45360.093993055554</v>
      </c>
      <c r="E7145" s="18" t="s">
        <v>15</v>
      </c>
      <c r="F7145" s="13" t="s">
        <v>16</v>
      </c>
      <c r="G7145" t="s">
        <v>14</v>
      </c>
      <c r="H7145">
        <v>0</v>
      </c>
      <c r="I7145" s="2"/>
      <c r="J7145" s="4">
        <v>0</v>
      </c>
      <c r="K7145" t="str">
        <f>IF((LEN(relatorio_Ananindeua[[#This Row],[CIF/CPF/CNPJ]])=14),relatorio_Ananindeua[[#This Row],[CIF/CPF/CNPJ]],relatorio_Ananindeua[[#This Row],[Coluna2]])</f>
        <v>54248556000120</v>
      </c>
      <c r="L7145" t="str">
        <f t="shared" si="112"/>
        <v>542******20</v>
      </c>
    </row>
    <row r="7146" spans="1:12" x14ac:dyDescent="0.25">
      <c r="A7146" t="s">
        <v>12658</v>
      </c>
      <c r="B7146" t="s">
        <v>12659</v>
      </c>
      <c r="C7146" t="s">
        <v>32</v>
      </c>
      <c r="D7146" s="1">
        <v>45360.094004629631</v>
      </c>
      <c r="E7146" s="18" t="s">
        <v>15</v>
      </c>
      <c r="F7146" s="13" t="s">
        <v>16</v>
      </c>
      <c r="G7146" t="s">
        <v>14</v>
      </c>
      <c r="H7146">
        <v>0</v>
      </c>
      <c r="I7146" s="2"/>
      <c r="J7146" s="4">
        <v>0</v>
      </c>
      <c r="K7146" t="str">
        <f>IF((LEN(relatorio_Ananindeua[[#This Row],[CIF/CPF/CNPJ]])=14),relatorio_Ananindeua[[#This Row],[CIF/CPF/CNPJ]],relatorio_Ananindeua[[#This Row],[Coluna2]])</f>
        <v>54244219000165</v>
      </c>
      <c r="L7146" t="str">
        <f t="shared" si="112"/>
        <v>542******65</v>
      </c>
    </row>
    <row r="7147" spans="1:12" x14ac:dyDescent="0.25">
      <c r="A7147" t="s">
        <v>12694</v>
      </c>
      <c r="B7147" t="s">
        <v>12695</v>
      </c>
      <c r="C7147" t="s">
        <v>32</v>
      </c>
      <c r="D7147" s="1">
        <v>45360.302337962959</v>
      </c>
      <c r="E7147" s="18" t="s">
        <v>15</v>
      </c>
      <c r="F7147" s="13" t="s">
        <v>16</v>
      </c>
      <c r="G7147" t="s">
        <v>14</v>
      </c>
      <c r="H7147">
        <v>0</v>
      </c>
      <c r="I7147" s="2"/>
      <c r="J7147" s="4">
        <v>0</v>
      </c>
      <c r="K7147" t="str">
        <f>IF((LEN(relatorio_Ananindeua[[#This Row],[CIF/CPF/CNPJ]])=14),relatorio_Ananindeua[[#This Row],[CIF/CPF/CNPJ]],relatorio_Ananindeua[[#This Row],[Coluna2]])</f>
        <v>54255650000107</v>
      </c>
      <c r="L7147" t="str">
        <f t="shared" si="112"/>
        <v>542******07</v>
      </c>
    </row>
    <row r="7148" spans="1:12" x14ac:dyDescent="0.25">
      <c r="A7148" t="s">
        <v>1863</v>
      </c>
      <c r="B7148" t="s">
        <v>1864</v>
      </c>
      <c r="C7148" t="s">
        <v>34</v>
      </c>
      <c r="D7148" s="1">
        <v>45360.668182870373</v>
      </c>
      <c r="E7148" s="18" t="s">
        <v>13</v>
      </c>
      <c r="F7148" s="13" t="s">
        <v>16</v>
      </c>
      <c r="G7148" t="s">
        <v>13496</v>
      </c>
      <c r="H7148">
        <v>0</v>
      </c>
      <c r="I7148" s="2"/>
      <c r="J7148" s="4">
        <v>0</v>
      </c>
      <c r="K7148" t="str">
        <f>IF((LEN(relatorio_Ananindeua[[#This Row],[CIF/CPF/CNPJ]])=14),relatorio_Ananindeua[[#This Row],[CIF/CPF/CNPJ]],relatorio_Ananindeua[[#This Row],[Coluna2]])</f>
        <v>24853409000119</v>
      </c>
      <c r="L7148" t="str">
        <f t="shared" si="112"/>
        <v>248******19</v>
      </c>
    </row>
    <row r="7149" spans="1:12" x14ac:dyDescent="0.25">
      <c r="A7149" t="s">
        <v>12714</v>
      </c>
      <c r="B7149" t="s">
        <v>12715</v>
      </c>
      <c r="C7149" t="s">
        <v>32</v>
      </c>
      <c r="D7149" s="1">
        <v>45361.024548611109</v>
      </c>
      <c r="E7149" s="18" t="s">
        <v>15</v>
      </c>
      <c r="F7149" s="13" t="s">
        <v>16</v>
      </c>
      <c r="G7149" t="s">
        <v>14</v>
      </c>
      <c r="H7149">
        <v>0</v>
      </c>
      <c r="I7149" s="2"/>
      <c r="J7149" s="4">
        <v>0</v>
      </c>
      <c r="K7149" t="str">
        <f>IF((LEN(relatorio_Ananindeua[[#This Row],[CIF/CPF/CNPJ]])=14),relatorio_Ananindeua[[#This Row],[CIF/CPF/CNPJ]],relatorio_Ananindeua[[#This Row],[Coluna2]])</f>
        <v>54259083000167</v>
      </c>
      <c r="L7149" t="str">
        <f t="shared" si="112"/>
        <v>542******67</v>
      </c>
    </row>
    <row r="7150" spans="1:12" x14ac:dyDescent="0.25">
      <c r="A7150" t="s">
        <v>12708</v>
      </c>
      <c r="B7150" t="s">
        <v>12709</v>
      </c>
      <c r="C7150" t="s">
        <v>32</v>
      </c>
      <c r="D7150" s="1">
        <v>45361.024583333332</v>
      </c>
      <c r="E7150" s="18" t="s">
        <v>15</v>
      </c>
      <c r="F7150" s="13" t="s">
        <v>16</v>
      </c>
      <c r="G7150" t="s">
        <v>14</v>
      </c>
      <c r="H7150">
        <v>0</v>
      </c>
      <c r="I7150" s="2"/>
      <c r="J7150" s="4">
        <v>0</v>
      </c>
      <c r="K7150" t="str">
        <f>IF((LEN(relatorio_Ananindeua[[#This Row],[CIF/CPF/CNPJ]])=14),relatorio_Ananindeua[[#This Row],[CIF/CPF/CNPJ]],relatorio_Ananindeua[[#This Row],[Coluna2]])</f>
        <v>54258214000191</v>
      </c>
      <c r="L7150" t="str">
        <f t="shared" si="112"/>
        <v>542******91</v>
      </c>
    </row>
    <row r="7151" spans="1:12" x14ac:dyDescent="0.25">
      <c r="A7151" t="s">
        <v>3969</v>
      </c>
      <c r="B7151" t="s">
        <v>3970</v>
      </c>
      <c r="C7151" t="s">
        <v>34</v>
      </c>
      <c r="D7151" s="1">
        <v>45361.024791666663</v>
      </c>
      <c r="E7151" s="18" t="s">
        <v>15</v>
      </c>
      <c r="F7151" s="13" t="s">
        <v>16</v>
      </c>
      <c r="G7151" t="s">
        <v>14</v>
      </c>
      <c r="H7151">
        <v>0</v>
      </c>
      <c r="I7151" s="2"/>
      <c r="J7151" s="4">
        <v>0</v>
      </c>
      <c r="K7151" t="str">
        <f>IF((LEN(relatorio_Ananindeua[[#This Row],[CIF/CPF/CNPJ]])=14),relatorio_Ananindeua[[#This Row],[CIF/CPF/CNPJ]],relatorio_Ananindeua[[#This Row],[Coluna2]])</f>
        <v>35578417000110</v>
      </c>
      <c r="L7151" t="str">
        <f t="shared" si="112"/>
        <v>355******10</v>
      </c>
    </row>
    <row r="7152" spans="1:12" x14ac:dyDescent="0.25">
      <c r="A7152" t="s">
        <v>12706</v>
      </c>
      <c r="B7152" t="s">
        <v>12707</v>
      </c>
      <c r="C7152" t="s">
        <v>32</v>
      </c>
      <c r="D7152" s="1">
        <v>45361.031504629631</v>
      </c>
      <c r="E7152" s="18" t="s">
        <v>15</v>
      </c>
      <c r="F7152" s="13" t="s">
        <v>16</v>
      </c>
      <c r="G7152" t="s">
        <v>14</v>
      </c>
      <c r="H7152">
        <v>0</v>
      </c>
      <c r="I7152" s="2"/>
      <c r="J7152" s="4">
        <v>0</v>
      </c>
      <c r="K7152" t="str">
        <f>IF((LEN(relatorio_Ananindeua[[#This Row],[CIF/CPF/CNPJ]])=14),relatorio_Ananindeua[[#This Row],[CIF/CPF/CNPJ]],relatorio_Ananindeua[[#This Row],[Coluna2]])</f>
        <v>54257939000165</v>
      </c>
      <c r="L7152" t="str">
        <f t="shared" si="112"/>
        <v>542******65</v>
      </c>
    </row>
    <row r="7153" spans="1:12" x14ac:dyDescent="0.25">
      <c r="A7153" t="s">
        <v>12700</v>
      </c>
      <c r="B7153" t="s">
        <v>12701</v>
      </c>
      <c r="C7153" t="s">
        <v>32</v>
      </c>
      <c r="D7153" s="1">
        <v>45361.0315162037</v>
      </c>
      <c r="E7153" s="18" t="s">
        <v>15</v>
      </c>
      <c r="F7153" s="13" t="s">
        <v>16</v>
      </c>
      <c r="G7153" t="s">
        <v>14</v>
      </c>
      <c r="H7153">
        <v>0</v>
      </c>
      <c r="I7153" s="2"/>
      <c r="J7153" s="4">
        <v>0</v>
      </c>
      <c r="K7153" t="str">
        <f>IF((LEN(relatorio_Ananindeua[[#This Row],[CIF/CPF/CNPJ]])=14),relatorio_Ananindeua[[#This Row],[CIF/CPF/CNPJ]],relatorio_Ananindeua[[#This Row],[Coluna2]])</f>
        <v>54256750000158</v>
      </c>
      <c r="L7153" t="str">
        <f t="shared" si="112"/>
        <v>542******58</v>
      </c>
    </row>
    <row r="7154" spans="1:12" x14ac:dyDescent="0.25">
      <c r="A7154" t="s">
        <v>12704</v>
      </c>
      <c r="B7154" t="s">
        <v>12705</v>
      </c>
      <c r="C7154" t="s">
        <v>32</v>
      </c>
      <c r="D7154" s="1">
        <v>45361.0315162037</v>
      </c>
      <c r="E7154" s="18" t="s">
        <v>15</v>
      </c>
      <c r="F7154" s="13" t="s">
        <v>16</v>
      </c>
      <c r="G7154" t="s">
        <v>14</v>
      </c>
      <c r="H7154">
        <v>0</v>
      </c>
      <c r="I7154" s="2"/>
      <c r="J7154" s="4">
        <v>0</v>
      </c>
      <c r="K7154" t="str">
        <f>IF((LEN(relatorio_Ananindeua[[#This Row],[CIF/CPF/CNPJ]])=14),relatorio_Ananindeua[[#This Row],[CIF/CPF/CNPJ]],relatorio_Ananindeua[[#This Row],[Coluna2]])</f>
        <v>54257382000162</v>
      </c>
      <c r="L7154" t="str">
        <f t="shared" si="112"/>
        <v>542******62</v>
      </c>
    </row>
    <row r="7155" spans="1:12" x14ac:dyDescent="0.25">
      <c r="A7155" t="s">
        <v>11736</v>
      </c>
      <c r="B7155" t="s">
        <v>11737</v>
      </c>
      <c r="C7155" t="s">
        <v>34</v>
      </c>
      <c r="D7155" s="1">
        <v>45361.031527777777</v>
      </c>
      <c r="E7155" s="18" t="s">
        <v>15</v>
      </c>
      <c r="F7155" s="13" t="s">
        <v>16</v>
      </c>
      <c r="G7155" t="s">
        <v>14</v>
      </c>
      <c r="H7155">
        <v>0</v>
      </c>
      <c r="I7155" s="2"/>
      <c r="J7155" s="4">
        <v>0</v>
      </c>
      <c r="K7155" t="str">
        <f>IF((LEN(relatorio_Ananindeua[[#This Row],[CIF/CPF/CNPJ]])=14),relatorio_Ananindeua[[#This Row],[CIF/CPF/CNPJ]],relatorio_Ananindeua[[#This Row],[Coluna2]])</f>
        <v>53910735000119</v>
      </c>
      <c r="L7155" t="str">
        <f t="shared" si="112"/>
        <v>539******19</v>
      </c>
    </row>
    <row r="7156" spans="1:12" x14ac:dyDescent="0.25">
      <c r="A7156" t="s">
        <v>9965</v>
      </c>
      <c r="B7156" t="s">
        <v>9966</v>
      </c>
      <c r="C7156" t="s">
        <v>34</v>
      </c>
      <c r="D7156" s="1">
        <v>45361.031539351854</v>
      </c>
      <c r="E7156" s="18" t="s">
        <v>15</v>
      </c>
      <c r="F7156" s="13" t="s">
        <v>16</v>
      </c>
      <c r="G7156" t="s">
        <v>14</v>
      </c>
      <c r="H7156">
        <v>0</v>
      </c>
      <c r="I7156" s="2"/>
      <c r="J7156" s="4">
        <v>0</v>
      </c>
      <c r="K7156" t="str">
        <f>IF((LEN(relatorio_Ananindeua[[#This Row],[CIF/CPF/CNPJ]])=14),relatorio_Ananindeua[[#This Row],[CIF/CPF/CNPJ]],relatorio_Ananindeua[[#This Row],[Coluna2]])</f>
        <v>52761353000108</v>
      </c>
      <c r="L7156" t="str">
        <f t="shared" si="112"/>
        <v>527******08</v>
      </c>
    </row>
    <row r="7157" spans="1:12" x14ac:dyDescent="0.25">
      <c r="A7157" t="s">
        <v>12698</v>
      </c>
      <c r="B7157" t="s">
        <v>12699</v>
      </c>
      <c r="C7157" t="s">
        <v>32</v>
      </c>
      <c r="D7157" s="1">
        <v>45361.038425925923</v>
      </c>
      <c r="E7157" s="18" t="s">
        <v>15</v>
      </c>
      <c r="F7157" s="13" t="s">
        <v>16</v>
      </c>
      <c r="G7157" t="s">
        <v>14</v>
      </c>
      <c r="H7157">
        <v>0</v>
      </c>
      <c r="I7157" s="2"/>
      <c r="J7157" s="4">
        <v>0</v>
      </c>
      <c r="K7157" t="str">
        <f>IF((LEN(relatorio_Ananindeua[[#This Row],[CIF/CPF/CNPJ]])=14),relatorio_Ananindeua[[#This Row],[CIF/CPF/CNPJ]],relatorio_Ananindeua[[#This Row],[Coluna2]])</f>
        <v>54255842000113</v>
      </c>
      <c r="L7157" t="str">
        <f t="shared" si="112"/>
        <v>542******13</v>
      </c>
    </row>
    <row r="7158" spans="1:12" x14ac:dyDescent="0.25">
      <c r="A7158" t="s">
        <v>12696</v>
      </c>
      <c r="B7158" t="s">
        <v>12697</v>
      </c>
      <c r="C7158" t="s">
        <v>32</v>
      </c>
      <c r="D7158" s="1">
        <v>45361.038437499999</v>
      </c>
      <c r="E7158" s="18" t="s">
        <v>15</v>
      </c>
      <c r="F7158" s="13" t="s">
        <v>16</v>
      </c>
      <c r="G7158" t="s">
        <v>14</v>
      </c>
      <c r="H7158">
        <v>0</v>
      </c>
      <c r="I7158" s="2"/>
      <c r="J7158" s="4">
        <v>0</v>
      </c>
      <c r="K7158" t="str">
        <f>IF((LEN(relatorio_Ananindeua[[#This Row],[CIF/CPF/CNPJ]])=14),relatorio_Ananindeua[[#This Row],[CIF/CPF/CNPJ]],relatorio_Ananindeua[[#This Row],[Coluna2]])</f>
        <v>54255769000180</v>
      </c>
      <c r="L7158" t="str">
        <f t="shared" si="112"/>
        <v>542******80</v>
      </c>
    </row>
    <row r="7159" spans="1:12" x14ac:dyDescent="0.25">
      <c r="A7159" t="s">
        <v>6265</v>
      </c>
      <c r="B7159" t="s">
        <v>6266</v>
      </c>
      <c r="C7159" t="s">
        <v>34</v>
      </c>
      <c r="D7159" s="1">
        <v>45361.038460648146</v>
      </c>
      <c r="E7159" s="18" t="s">
        <v>15</v>
      </c>
      <c r="F7159" s="13" t="s">
        <v>16</v>
      </c>
      <c r="G7159" t="s">
        <v>14</v>
      </c>
      <c r="H7159">
        <v>0</v>
      </c>
      <c r="I7159" s="2"/>
      <c r="J7159" s="4">
        <v>0</v>
      </c>
      <c r="K7159" t="str">
        <f>IF((LEN(relatorio_Ananindeua[[#This Row],[CIF/CPF/CNPJ]])=14),relatorio_Ananindeua[[#This Row],[CIF/CPF/CNPJ]],relatorio_Ananindeua[[#This Row],[Coluna2]])</f>
        <v>44433796000141</v>
      </c>
      <c r="L7159" t="str">
        <f t="shared" si="112"/>
        <v>444******41</v>
      </c>
    </row>
    <row r="7160" spans="1:12" x14ac:dyDescent="0.25">
      <c r="A7160" t="s">
        <v>2250</v>
      </c>
      <c r="B7160" t="s">
        <v>2251</v>
      </c>
      <c r="C7160" t="s">
        <v>34</v>
      </c>
      <c r="D7160" s="1">
        <v>45361.038564814815</v>
      </c>
      <c r="E7160" s="18" t="s">
        <v>15</v>
      </c>
      <c r="F7160" s="13" t="s">
        <v>16</v>
      </c>
      <c r="G7160" t="s">
        <v>14</v>
      </c>
      <c r="H7160">
        <v>0</v>
      </c>
      <c r="I7160" s="2"/>
      <c r="J7160" s="4">
        <v>0</v>
      </c>
      <c r="K7160" t="str">
        <f>IF((LEN(relatorio_Ananindeua[[#This Row],[CIF/CPF/CNPJ]])=14),relatorio_Ananindeua[[#This Row],[CIF/CPF/CNPJ]],relatorio_Ananindeua[[#This Row],[Coluna2]])</f>
        <v>27824290000144</v>
      </c>
      <c r="L7160" t="str">
        <f t="shared" si="112"/>
        <v>278******44</v>
      </c>
    </row>
    <row r="7161" spans="1:12" x14ac:dyDescent="0.25">
      <c r="A7161" t="s">
        <v>729</v>
      </c>
      <c r="B7161" t="s">
        <v>730</v>
      </c>
      <c r="C7161" t="s">
        <v>34</v>
      </c>
      <c r="D7161" s="1">
        <v>45361.038576388892</v>
      </c>
      <c r="E7161" s="18" t="s">
        <v>15</v>
      </c>
      <c r="F7161" s="13" t="s">
        <v>16</v>
      </c>
      <c r="G7161" t="s">
        <v>14</v>
      </c>
      <c r="H7161">
        <v>0</v>
      </c>
      <c r="I7161" s="2"/>
      <c r="J7161" s="4">
        <v>0</v>
      </c>
      <c r="K7161" t="str">
        <f>IF((LEN(relatorio_Ananindeua[[#This Row],[CIF/CPF/CNPJ]])=14),relatorio_Ananindeua[[#This Row],[CIF/CPF/CNPJ]],relatorio_Ananindeua[[#This Row],[Coluna2]])</f>
        <v>15309699000143</v>
      </c>
      <c r="L7161" t="str">
        <f t="shared" si="112"/>
        <v>153******43</v>
      </c>
    </row>
    <row r="7162" spans="1:12" x14ac:dyDescent="0.25">
      <c r="A7162" t="s">
        <v>1187</v>
      </c>
      <c r="B7162" t="s">
        <v>1188</v>
      </c>
      <c r="C7162" t="s">
        <v>34</v>
      </c>
      <c r="D7162" s="1">
        <v>45361.038576388892</v>
      </c>
      <c r="E7162" s="18" t="s">
        <v>15</v>
      </c>
      <c r="F7162" s="13" t="s">
        <v>16</v>
      </c>
      <c r="G7162" t="s">
        <v>14</v>
      </c>
      <c r="H7162">
        <v>0</v>
      </c>
      <c r="I7162" s="2"/>
      <c r="J7162" s="4">
        <v>0</v>
      </c>
      <c r="K7162" t="str">
        <f>IF((LEN(relatorio_Ananindeua[[#This Row],[CIF/CPF/CNPJ]])=14),relatorio_Ananindeua[[#This Row],[CIF/CPF/CNPJ]],relatorio_Ananindeua[[#This Row],[Coluna2]])</f>
        <v>19418719000175</v>
      </c>
      <c r="L7162" t="str">
        <f t="shared" si="112"/>
        <v>194******75</v>
      </c>
    </row>
    <row r="7163" spans="1:12" x14ac:dyDescent="0.25">
      <c r="A7163" t="s">
        <v>12712</v>
      </c>
      <c r="B7163" t="s">
        <v>12713</v>
      </c>
      <c r="C7163" t="s">
        <v>32</v>
      </c>
      <c r="D7163" s="1">
        <v>45361.045405092591</v>
      </c>
      <c r="E7163" s="18" t="s">
        <v>15</v>
      </c>
      <c r="F7163" s="13" t="s">
        <v>16</v>
      </c>
      <c r="G7163" t="s">
        <v>14</v>
      </c>
      <c r="H7163">
        <v>0</v>
      </c>
      <c r="I7163" s="2"/>
      <c r="J7163" s="4">
        <v>0</v>
      </c>
      <c r="K7163" t="str">
        <f>IF((LEN(relatorio_Ananindeua[[#This Row],[CIF/CPF/CNPJ]])=14),relatorio_Ananindeua[[#This Row],[CIF/CPF/CNPJ]],relatorio_Ananindeua[[#This Row],[Coluna2]])</f>
        <v>54258658000127</v>
      </c>
      <c r="L7163" t="str">
        <f t="shared" si="112"/>
        <v>542******27</v>
      </c>
    </row>
    <row r="7164" spans="1:12" x14ac:dyDescent="0.25">
      <c r="A7164" t="s">
        <v>12710</v>
      </c>
      <c r="B7164" t="s">
        <v>12711</v>
      </c>
      <c r="C7164" t="s">
        <v>32</v>
      </c>
      <c r="D7164" s="1">
        <v>45361.052314814813</v>
      </c>
      <c r="E7164" s="18" t="s">
        <v>15</v>
      </c>
      <c r="F7164" s="13" t="s">
        <v>16</v>
      </c>
      <c r="G7164" t="s">
        <v>14</v>
      </c>
      <c r="H7164">
        <v>0</v>
      </c>
      <c r="I7164" s="2"/>
      <c r="J7164" s="4">
        <v>0</v>
      </c>
      <c r="K7164" t="str">
        <f>IF((LEN(relatorio_Ananindeua[[#This Row],[CIF/CPF/CNPJ]])=14),relatorio_Ananindeua[[#This Row],[CIF/CPF/CNPJ]],relatorio_Ananindeua[[#This Row],[Coluna2]])</f>
        <v>54258601000128</v>
      </c>
      <c r="L7164" t="str">
        <f t="shared" si="112"/>
        <v>542******28</v>
      </c>
    </row>
    <row r="7165" spans="1:12" x14ac:dyDescent="0.25">
      <c r="A7165" t="s">
        <v>12716</v>
      </c>
      <c r="B7165" t="s">
        <v>12717</v>
      </c>
      <c r="C7165" t="s">
        <v>32</v>
      </c>
      <c r="D7165" s="1">
        <v>45361.05232638889</v>
      </c>
      <c r="E7165" s="18" t="s">
        <v>15</v>
      </c>
      <c r="F7165" s="13" t="s">
        <v>16</v>
      </c>
      <c r="G7165" t="s">
        <v>14</v>
      </c>
      <c r="H7165">
        <v>0</v>
      </c>
      <c r="I7165" s="2"/>
      <c r="J7165" s="4">
        <v>0</v>
      </c>
      <c r="K7165" t="str">
        <f>IF((LEN(relatorio_Ananindeua[[#This Row],[CIF/CPF/CNPJ]])=14),relatorio_Ananindeua[[#This Row],[CIF/CPF/CNPJ]],relatorio_Ananindeua[[#This Row],[Coluna2]])</f>
        <v>54259099000170</v>
      </c>
      <c r="L7165" t="str">
        <f t="shared" si="112"/>
        <v>542******70</v>
      </c>
    </row>
    <row r="7166" spans="1:12" x14ac:dyDescent="0.25">
      <c r="A7166" t="s">
        <v>12702</v>
      </c>
      <c r="B7166" t="s">
        <v>12703</v>
      </c>
      <c r="C7166" t="s">
        <v>32</v>
      </c>
      <c r="D7166" s="1">
        <v>45361.052337962959</v>
      </c>
      <c r="E7166" s="18" t="s">
        <v>15</v>
      </c>
      <c r="F7166" s="13" t="s">
        <v>16</v>
      </c>
      <c r="G7166" t="s">
        <v>14</v>
      </c>
      <c r="H7166">
        <v>0</v>
      </c>
      <c r="I7166" s="2"/>
      <c r="J7166" s="4">
        <v>0</v>
      </c>
      <c r="K7166" t="str">
        <f>IF((LEN(relatorio_Ananindeua[[#This Row],[CIF/CPF/CNPJ]])=14),relatorio_Ananindeua[[#This Row],[CIF/CPF/CNPJ]],relatorio_Ananindeua[[#This Row],[Coluna2]])</f>
        <v>54257273000145</v>
      </c>
      <c r="L7166" t="str">
        <f t="shared" si="112"/>
        <v>542******45</v>
      </c>
    </row>
    <row r="7167" spans="1:12" x14ac:dyDescent="0.25">
      <c r="A7167" t="s">
        <v>3632</v>
      </c>
      <c r="B7167" t="s">
        <v>3633</v>
      </c>
      <c r="C7167" t="s">
        <v>34</v>
      </c>
      <c r="D7167" s="1">
        <v>45361.052372685182</v>
      </c>
      <c r="E7167" s="18" t="s">
        <v>15</v>
      </c>
      <c r="F7167" s="13" t="s">
        <v>16</v>
      </c>
      <c r="G7167" t="s">
        <v>14</v>
      </c>
      <c r="H7167">
        <v>0</v>
      </c>
      <c r="I7167" s="2"/>
      <c r="J7167" s="4">
        <v>0</v>
      </c>
      <c r="K7167" t="str">
        <f>IF((LEN(relatorio_Ananindeua[[#This Row],[CIF/CPF/CNPJ]])=14),relatorio_Ananindeua[[#This Row],[CIF/CPF/CNPJ]],relatorio_Ananindeua[[#This Row],[Coluna2]])</f>
        <v>34375749000135</v>
      </c>
      <c r="L7167" t="str">
        <f t="shared" si="112"/>
        <v>343******35</v>
      </c>
    </row>
    <row r="7168" spans="1:12" x14ac:dyDescent="0.25">
      <c r="A7168" t="s">
        <v>1311</v>
      </c>
      <c r="B7168" t="s">
        <v>1312</v>
      </c>
      <c r="C7168" t="s">
        <v>34</v>
      </c>
      <c r="D7168" s="1">
        <v>45361.052384259259</v>
      </c>
      <c r="E7168" s="18" t="s">
        <v>15</v>
      </c>
      <c r="F7168" s="13" t="s">
        <v>16</v>
      </c>
      <c r="G7168" t="s">
        <v>14</v>
      </c>
      <c r="H7168">
        <v>0</v>
      </c>
      <c r="I7168" s="2"/>
      <c r="J7168" s="4">
        <v>0</v>
      </c>
      <c r="K7168" t="str">
        <f>IF((LEN(relatorio_Ananindeua[[#This Row],[CIF/CPF/CNPJ]])=14),relatorio_Ananindeua[[#This Row],[CIF/CPF/CNPJ]],relatorio_Ananindeua[[#This Row],[Coluna2]])</f>
        <v>20200086000103</v>
      </c>
      <c r="L7168" t="str">
        <f t="shared" si="112"/>
        <v>202******03</v>
      </c>
    </row>
    <row r="7169" spans="1:12" x14ac:dyDescent="0.25">
      <c r="A7169" t="s">
        <v>6904</v>
      </c>
      <c r="B7169" t="s">
        <v>6905</v>
      </c>
      <c r="C7169" t="s">
        <v>20</v>
      </c>
      <c r="D7169" s="1">
        <v>45362</v>
      </c>
      <c r="E7169" s="18" t="s">
        <v>15</v>
      </c>
      <c r="F7169" s="13" t="s">
        <v>19</v>
      </c>
      <c r="G7169" t="s">
        <v>13496</v>
      </c>
      <c r="H7169">
        <v>0</v>
      </c>
      <c r="I7169" s="2"/>
      <c r="J7169" s="4">
        <v>34.5</v>
      </c>
      <c r="K7169" t="str">
        <f>IF((LEN(relatorio_Ananindeua[[#This Row],[CIF/CPF/CNPJ]])=14),relatorio_Ananindeua[[#This Row],[CIF/CPF/CNPJ]],relatorio_Ananindeua[[#This Row],[Coluna2]])</f>
        <v>46201083002393</v>
      </c>
      <c r="L7169" t="str">
        <f t="shared" si="112"/>
        <v>462******93</v>
      </c>
    </row>
    <row r="7170" spans="1:12" x14ac:dyDescent="0.25">
      <c r="A7170" t="s">
        <v>13467</v>
      </c>
      <c r="B7170" t="s">
        <v>13466</v>
      </c>
      <c r="C7170" t="s">
        <v>21</v>
      </c>
      <c r="D7170" s="1">
        <v>45362</v>
      </c>
      <c r="E7170" s="18" t="s">
        <v>15</v>
      </c>
      <c r="F7170" s="13" t="s">
        <v>19</v>
      </c>
      <c r="G7170" t="s">
        <v>13496</v>
      </c>
      <c r="H7170">
        <v>0</v>
      </c>
      <c r="I7170" s="2"/>
      <c r="J7170" s="4">
        <v>875.61</v>
      </c>
      <c r="K7170" t="str">
        <f>IF((LEN(relatorio_Ananindeua[[#This Row],[CIF/CPF/CNPJ]])=14),relatorio_Ananindeua[[#This Row],[CIF/CPF/CNPJ]],relatorio_Ananindeua[[#This Row],[Coluna2]])</f>
        <v>60975737005978</v>
      </c>
      <c r="L7170" t="str">
        <f t="shared" si="112"/>
        <v>609******78</v>
      </c>
    </row>
    <row r="7171" spans="1:12" x14ac:dyDescent="0.25">
      <c r="A7171" t="s">
        <v>13483</v>
      </c>
      <c r="B7171" t="s">
        <v>13481</v>
      </c>
      <c r="C7171" t="s">
        <v>21</v>
      </c>
      <c r="D7171" s="1">
        <v>45362</v>
      </c>
      <c r="E7171" s="18" t="s">
        <v>15</v>
      </c>
      <c r="F7171" s="13" t="s">
        <v>19</v>
      </c>
      <c r="G7171" t="s">
        <v>13496</v>
      </c>
      <c r="H7171">
        <v>0</v>
      </c>
      <c r="I7171" s="2"/>
      <c r="J7171" s="4">
        <v>36.56</v>
      </c>
      <c r="K7171" t="str">
        <f>IF((LEN(relatorio_Ananindeua[[#This Row],[CIF/CPF/CNPJ]])=14),relatorio_Ananindeua[[#This Row],[CIF/CPF/CNPJ]],relatorio_Ananindeua[[#This Row],[Coluna2]])</f>
        <v>83367326011547</v>
      </c>
      <c r="L7171" t="str">
        <f t="shared" si="112"/>
        <v>833******47</v>
      </c>
    </row>
    <row r="7172" spans="1:12" x14ac:dyDescent="0.25">
      <c r="A7172" t="s">
        <v>13490</v>
      </c>
      <c r="B7172" t="s">
        <v>13491</v>
      </c>
      <c r="C7172" t="s">
        <v>20</v>
      </c>
      <c r="D7172" s="1">
        <v>45362</v>
      </c>
      <c r="E7172" s="18" t="s">
        <v>15</v>
      </c>
      <c r="F7172" s="13" t="s">
        <v>19</v>
      </c>
      <c r="G7172" t="s">
        <v>13496</v>
      </c>
      <c r="H7172">
        <v>0</v>
      </c>
      <c r="I7172" s="2"/>
      <c r="J7172" s="4">
        <v>30.8</v>
      </c>
      <c r="K7172" t="str">
        <f>IF((LEN(relatorio_Ananindeua[[#This Row],[CIF/CPF/CNPJ]])=14),relatorio_Ananindeua[[#This Row],[CIF/CPF/CNPJ]],relatorio_Ananindeua[[#This Row],[Coluna2]])</f>
        <v>90912429000300</v>
      </c>
      <c r="L7172" t="str">
        <f t="shared" si="112"/>
        <v>909******00</v>
      </c>
    </row>
    <row r="7173" spans="1:12" x14ac:dyDescent="0.25">
      <c r="A7173" t="s">
        <v>4301</v>
      </c>
      <c r="B7173" t="s">
        <v>4302</v>
      </c>
      <c r="C7173" t="s">
        <v>34</v>
      </c>
      <c r="D7173" s="1">
        <v>45362.017604166664</v>
      </c>
      <c r="E7173" s="18" t="s">
        <v>15</v>
      </c>
      <c r="F7173" s="13" t="s">
        <v>16</v>
      </c>
      <c r="G7173" t="s">
        <v>14</v>
      </c>
      <c r="H7173">
        <v>0</v>
      </c>
      <c r="I7173" s="2"/>
      <c r="J7173" s="4">
        <v>0</v>
      </c>
      <c r="K7173" t="str">
        <f>IF((LEN(relatorio_Ananindeua[[#This Row],[CIF/CPF/CNPJ]])=14),relatorio_Ananindeua[[#This Row],[CIF/CPF/CNPJ]],relatorio_Ananindeua[[#This Row],[Coluna2]])</f>
        <v>36918433000178</v>
      </c>
      <c r="L7173" t="str">
        <f t="shared" si="112"/>
        <v>369******78</v>
      </c>
    </row>
    <row r="7174" spans="1:12" x14ac:dyDescent="0.25">
      <c r="A7174" t="s">
        <v>7923</v>
      </c>
      <c r="B7174" t="s">
        <v>7924</v>
      </c>
      <c r="C7174" t="s">
        <v>34</v>
      </c>
      <c r="D7174" s="1">
        <v>45362.031481481485</v>
      </c>
      <c r="E7174" s="18" t="s">
        <v>15</v>
      </c>
      <c r="F7174" s="13" t="s">
        <v>16</v>
      </c>
      <c r="G7174" t="s">
        <v>14</v>
      </c>
      <c r="H7174">
        <v>0</v>
      </c>
      <c r="I7174" s="2"/>
      <c r="J7174" s="4">
        <v>0</v>
      </c>
      <c r="K7174" t="str">
        <f>IF((LEN(relatorio_Ananindeua[[#This Row],[CIF/CPF/CNPJ]])=14),relatorio_Ananindeua[[#This Row],[CIF/CPF/CNPJ]],relatorio_Ananindeua[[#This Row],[Coluna2]])</f>
        <v>48734325000124</v>
      </c>
      <c r="L7174" t="str">
        <f t="shared" si="112"/>
        <v>487******24</v>
      </c>
    </row>
    <row r="7175" spans="1:12" x14ac:dyDescent="0.25">
      <c r="A7175" t="s">
        <v>12718</v>
      </c>
      <c r="B7175" t="s">
        <v>12719</v>
      </c>
      <c r="C7175" t="s">
        <v>32</v>
      </c>
      <c r="D7175" s="1">
        <v>45362.0315162037</v>
      </c>
      <c r="E7175" s="18" t="s">
        <v>15</v>
      </c>
      <c r="F7175" s="13" t="s">
        <v>16</v>
      </c>
      <c r="G7175" t="s">
        <v>14</v>
      </c>
      <c r="H7175">
        <v>0</v>
      </c>
      <c r="I7175" s="2"/>
      <c r="J7175" s="4">
        <v>0</v>
      </c>
      <c r="K7175" t="str">
        <f>IF((LEN(relatorio_Ananindeua[[#This Row],[CIF/CPF/CNPJ]])=14),relatorio_Ananindeua[[#This Row],[CIF/CPF/CNPJ]],relatorio_Ananindeua[[#This Row],[Coluna2]])</f>
        <v>54259902000176</v>
      </c>
      <c r="L7175" t="str">
        <f t="shared" si="112"/>
        <v>542******76</v>
      </c>
    </row>
    <row r="7176" spans="1:12" x14ac:dyDescent="0.25">
      <c r="A7176" t="s">
        <v>9841</v>
      </c>
      <c r="B7176" t="s">
        <v>9842</v>
      </c>
      <c r="C7176" t="s">
        <v>34</v>
      </c>
      <c r="D7176" s="1">
        <v>45362.031527777777</v>
      </c>
      <c r="E7176" s="18" t="s">
        <v>15</v>
      </c>
      <c r="F7176" s="13" t="s">
        <v>16</v>
      </c>
      <c r="G7176" t="s">
        <v>14</v>
      </c>
      <c r="H7176">
        <v>0</v>
      </c>
      <c r="I7176" s="2"/>
      <c r="J7176" s="4">
        <v>0</v>
      </c>
      <c r="K7176" t="str">
        <f>IF((LEN(relatorio_Ananindeua[[#This Row],[CIF/CPF/CNPJ]])=14),relatorio_Ananindeua[[#This Row],[CIF/CPF/CNPJ]],relatorio_Ananindeua[[#This Row],[Coluna2]])</f>
        <v>52410460000191</v>
      </c>
      <c r="L7176" t="str">
        <f t="shared" si="112"/>
        <v>524******91</v>
      </c>
    </row>
    <row r="7177" spans="1:12" x14ac:dyDescent="0.25">
      <c r="A7177" t="s">
        <v>12720</v>
      </c>
      <c r="B7177" t="s">
        <v>12721</v>
      </c>
      <c r="C7177" t="s">
        <v>32</v>
      </c>
      <c r="D7177" s="1">
        <v>45362.135648148149</v>
      </c>
      <c r="E7177" s="18" t="s">
        <v>15</v>
      </c>
      <c r="F7177" s="13" t="s">
        <v>16</v>
      </c>
      <c r="G7177" t="s">
        <v>14</v>
      </c>
      <c r="H7177">
        <v>0</v>
      </c>
      <c r="I7177" s="2"/>
      <c r="J7177" s="4">
        <v>0</v>
      </c>
      <c r="K7177" t="str">
        <f>IF((LEN(relatorio_Ananindeua[[#This Row],[CIF/CPF/CNPJ]])=14),relatorio_Ananindeua[[#This Row],[CIF/CPF/CNPJ]],relatorio_Ananindeua[[#This Row],[Coluna2]])</f>
        <v>54261569000130</v>
      </c>
      <c r="L7177" t="str">
        <f t="shared" si="112"/>
        <v>542******30</v>
      </c>
    </row>
    <row r="7178" spans="1:12" x14ac:dyDescent="0.25">
      <c r="A7178" t="s">
        <v>12722</v>
      </c>
      <c r="B7178" t="s">
        <v>12723</v>
      </c>
      <c r="C7178" t="s">
        <v>32</v>
      </c>
      <c r="D7178" s="1">
        <v>45362.149537037039</v>
      </c>
      <c r="E7178" s="18" t="s">
        <v>15</v>
      </c>
      <c r="F7178" s="13" t="s">
        <v>16</v>
      </c>
      <c r="G7178" t="s">
        <v>14</v>
      </c>
      <c r="H7178">
        <v>0</v>
      </c>
      <c r="I7178" s="2"/>
      <c r="J7178" s="4">
        <v>0</v>
      </c>
      <c r="K7178" t="str">
        <f>IF((LEN(relatorio_Ananindeua[[#This Row],[CIF/CPF/CNPJ]])=14),relatorio_Ananindeua[[#This Row],[CIF/CPF/CNPJ]],relatorio_Ananindeua[[#This Row],[Coluna2]])</f>
        <v>54262804000198</v>
      </c>
      <c r="L7178" t="str">
        <f t="shared" si="112"/>
        <v>542******98</v>
      </c>
    </row>
    <row r="7179" spans="1:12" x14ac:dyDescent="0.25">
      <c r="A7179" t="s">
        <v>12724</v>
      </c>
      <c r="B7179" t="s">
        <v>12725</v>
      </c>
      <c r="C7179" t="s">
        <v>32</v>
      </c>
      <c r="D7179" s="1">
        <v>45362.31621527778</v>
      </c>
      <c r="E7179" s="18" t="s">
        <v>15</v>
      </c>
      <c r="F7179" s="13" t="s">
        <v>16</v>
      </c>
      <c r="G7179" t="s">
        <v>14</v>
      </c>
      <c r="H7179">
        <v>0</v>
      </c>
      <c r="I7179" s="2"/>
      <c r="J7179" s="4">
        <v>0</v>
      </c>
      <c r="K7179" t="str">
        <f>IF((LEN(relatorio_Ananindeua[[#This Row],[CIF/CPF/CNPJ]])=14),relatorio_Ananindeua[[#This Row],[CIF/CPF/CNPJ]],relatorio_Ananindeua[[#This Row],[Coluna2]])</f>
        <v>54262982000119</v>
      </c>
      <c r="L7179" t="str">
        <f t="shared" si="112"/>
        <v>542******19</v>
      </c>
    </row>
    <row r="7180" spans="1:12" x14ac:dyDescent="0.25">
      <c r="A7180" t="s">
        <v>77</v>
      </c>
      <c r="B7180" t="s">
        <v>78</v>
      </c>
      <c r="C7180" t="s">
        <v>21</v>
      </c>
      <c r="D7180" s="1">
        <v>45362.387997685182</v>
      </c>
      <c r="E7180" s="18" t="s">
        <v>15</v>
      </c>
      <c r="F7180" s="13" t="s">
        <v>19</v>
      </c>
      <c r="G7180" t="s">
        <v>13496</v>
      </c>
      <c r="H7180">
        <v>0</v>
      </c>
      <c r="I7180" s="2"/>
      <c r="J7180" s="4">
        <v>0</v>
      </c>
      <c r="K7180" t="str">
        <f>IF((LEN(relatorio_Ananindeua[[#This Row],[CIF/CPF/CNPJ]])=14),relatorio_Ananindeua[[#This Row],[CIF/CPF/CNPJ]],relatorio_Ananindeua[[#This Row],[Coluna2]])</f>
        <v>07418827000169</v>
      </c>
      <c r="L7180" t="str">
        <f t="shared" si="112"/>
        <v>074******69</v>
      </c>
    </row>
    <row r="7181" spans="1:12" x14ac:dyDescent="0.25">
      <c r="A7181" t="s">
        <v>77</v>
      </c>
      <c r="B7181" t="s">
        <v>78</v>
      </c>
      <c r="C7181" t="s">
        <v>21</v>
      </c>
      <c r="D7181" s="1">
        <v>45362.390972222223</v>
      </c>
      <c r="E7181" s="18" t="s">
        <v>15</v>
      </c>
      <c r="F7181" s="13" t="s">
        <v>19</v>
      </c>
      <c r="G7181" t="s">
        <v>13496</v>
      </c>
      <c r="H7181">
        <v>0</v>
      </c>
      <c r="I7181" s="2"/>
      <c r="J7181" s="4">
        <v>0</v>
      </c>
      <c r="K7181" t="str">
        <f>IF((LEN(relatorio_Ananindeua[[#This Row],[CIF/CPF/CNPJ]])=14),relatorio_Ananindeua[[#This Row],[CIF/CPF/CNPJ]],relatorio_Ananindeua[[#This Row],[Coluna2]])</f>
        <v>07418827000169</v>
      </c>
      <c r="L7181" t="str">
        <f t="shared" si="112"/>
        <v>074******69</v>
      </c>
    </row>
    <row r="7182" spans="1:12" x14ac:dyDescent="0.25">
      <c r="A7182" t="s">
        <v>77</v>
      </c>
      <c r="B7182" t="s">
        <v>78</v>
      </c>
      <c r="C7182" t="s">
        <v>21</v>
      </c>
      <c r="D7182" s="1">
        <v>45362.394074074073</v>
      </c>
      <c r="E7182" s="18" t="s">
        <v>15</v>
      </c>
      <c r="F7182" s="13" t="s">
        <v>19</v>
      </c>
      <c r="G7182" t="s">
        <v>13496</v>
      </c>
      <c r="H7182">
        <v>0</v>
      </c>
      <c r="I7182" s="2"/>
      <c r="J7182" s="4">
        <v>0</v>
      </c>
      <c r="K7182" t="str">
        <f>IF((LEN(relatorio_Ananindeua[[#This Row],[CIF/CPF/CNPJ]])=14),relatorio_Ananindeua[[#This Row],[CIF/CPF/CNPJ]],relatorio_Ananindeua[[#This Row],[Coluna2]])</f>
        <v>07418827000169</v>
      </c>
      <c r="L7182" t="str">
        <f t="shared" si="112"/>
        <v>074******69</v>
      </c>
    </row>
    <row r="7183" spans="1:12" x14ac:dyDescent="0.25">
      <c r="A7183" t="s">
        <v>1984</v>
      </c>
      <c r="B7183" t="s">
        <v>1985</v>
      </c>
      <c r="C7183" t="s">
        <v>17</v>
      </c>
      <c r="D7183" s="1">
        <v>45362.41673611111</v>
      </c>
      <c r="E7183" s="18" t="s">
        <v>11</v>
      </c>
      <c r="F7183" s="13" t="s">
        <v>16</v>
      </c>
      <c r="G7183" t="s">
        <v>14</v>
      </c>
      <c r="H7183">
        <v>0</v>
      </c>
      <c r="I7183" s="2"/>
      <c r="J7183" s="4">
        <v>0</v>
      </c>
      <c r="K7183" t="str">
        <f>IF((LEN(relatorio_Ananindeua[[#This Row],[CIF/CPF/CNPJ]])=14),relatorio_Ananindeua[[#This Row],[CIF/CPF/CNPJ]],relatorio_Ananindeua[[#This Row],[Coluna2]])</f>
        <v>26258727000167</v>
      </c>
      <c r="L7183" t="str">
        <f t="shared" si="112"/>
        <v>262******67</v>
      </c>
    </row>
    <row r="7184" spans="1:12" x14ac:dyDescent="0.25">
      <c r="A7184" t="s">
        <v>3428</v>
      </c>
      <c r="B7184" t="s">
        <v>3429</v>
      </c>
      <c r="C7184" t="s">
        <v>17</v>
      </c>
      <c r="D7184" s="1">
        <v>45362.48746527778</v>
      </c>
      <c r="E7184" s="18" t="s">
        <v>11</v>
      </c>
      <c r="F7184" s="13" t="s">
        <v>16</v>
      </c>
      <c r="G7184" t="s">
        <v>14</v>
      </c>
      <c r="H7184">
        <v>0</v>
      </c>
      <c r="I7184" s="2"/>
      <c r="J7184" s="4">
        <v>0</v>
      </c>
      <c r="K7184" t="str">
        <f>IF((LEN(relatorio_Ananindeua[[#This Row],[CIF/CPF/CNPJ]])=14),relatorio_Ananindeua[[#This Row],[CIF/CPF/CNPJ]],relatorio_Ananindeua[[#This Row],[Coluna2]])</f>
        <v>33599522000100</v>
      </c>
      <c r="L7184" t="str">
        <f t="shared" si="112"/>
        <v>335******00</v>
      </c>
    </row>
    <row r="7185" spans="1:12" x14ac:dyDescent="0.25">
      <c r="A7185" t="s">
        <v>2432</v>
      </c>
      <c r="B7185" t="s">
        <v>2433</v>
      </c>
      <c r="C7185" t="s">
        <v>17</v>
      </c>
      <c r="D7185" s="1">
        <v>45362.494976851849</v>
      </c>
      <c r="E7185" s="18" t="s">
        <v>11</v>
      </c>
      <c r="F7185" s="13" t="s">
        <v>16</v>
      </c>
      <c r="G7185" t="s">
        <v>14</v>
      </c>
      <c r="H7185">
        <v>0</v>
      </c>
      <c r="I7185" s="2"/>
      <c r="J7185" s="4">
        <v>0</v>
      </c>
      <c r="K7185" t="str">
        <f>IF((LEN(relatorio_Ananindeua[[#This Row],[CIF/CPF/CNPJ]])=14),relatorio_Ananindeua[[#This Row],[CIF/CPF/CNPJ]],relatorio_Ananindeua[[#This Row],[Coluna2]])</f>
        <v>28755920000139</v>
      </c>
      <c r="L7185" t="str">
        <f t="shared" si="112"/>
        <v>287******39</v>
      </c>
    </row>
    <row r="7186" spans="1:12" x14ac:dyDescent="0.25">
      <c r="A7186" t="s">
        <v>7961</v>
      </c>
      <c r="B7186" t="s">
        <v>7962</v>
      </c>
      <c r="C7186" t="s">
        <v>17</v>
      </c>
      <c r="D7186" s="1">
        <v>45362.503437500003</v>
      </c>
      <c r="E7186" s="18" t="s">
        <v>11</v>
      </c>
      <c r="F7186" s="13" t="s">
        <v>16</v>
      </c>
      <c r="G7186" t="s">
        <v>14</v>
      </c>
      <c r="H7186">
        <v>0</v>
      </c>
      <c r="I7186" s="2"/>
      <c r="J7186" s="4">
        <v>0</v>
      </c>
      <c r="K7186" t="str">
        <f>IF((LEN(relatorio_Ananindeua[[#This Row],[CIF/CPF/CNPJ]])=14),relatorio_Ananindeua[[#This Row],[CIF/CPF/CNPJ]],relatorio_Ananindeua[[#This Row],[Coluna2]])</f>
        <v>48784005000189</v>
      </c>
      <c r="L7186" t="str">
        <f t="shared" ref="L7186:L7249" si="113">_xlfn.CONCAT(LEFT(A7186,3),REPT("*",6),RIGHT(A7186,2))</f>
        <v>487******89</v>
      </c>
    </row>
    <row r="7187" spans="1:12" x14ac:dyDescent="0.25">
      <c r="A7187" t="s">
        <v>83</v>
      </c>
      <c r="B7187" t="s">
        <v>84</v>
      </c>
      <c r="C7187" t="s">
        <v>34</v>
      </c>
      <c r="D7187" s="1">
        <v>45362.561192129629</v>
      </c>
      <c r="E7187" s="18" t="s">
        <v>15</v>
      </c>
      <c r="F7187" s="13" t="s">
        <v>16</v>
      </c>
      <c r="G7187" t="s">
        <v>13496</v>
      </c>
      <c r="H7187">
        <v>0</v>
      </c>
      <c r="I7187" s="2"/>
      <c r="J7187" s="4">
        <v>0</v>
      </c>
      <c r="K7187" t="str">
        <f>IF((LEN(relatorio_Ananindeua[[#This Row],[CIF/CPF/CNPJ]])=14),relatorio_Ananindeua[[#This Row],[CIF/CPF/CNPJ]],relatorio_Ananindeua[[#This Row],[Coluna2]])</f>
        <v>08208202000135</v>
      </c>
      <c r="L7187" t="str">
        <f t="shared" si="113"/>
        <v>082******35</v>
      </c>
    </row>
    <row r="7188" spans="1:12" x14ac:dyDescent="0.25">
      <c r="A7188" t="s">
        <v>3818</v>
      </c>
      <c r="B7188" t="s">
        <v>3819</v>
      </c>
      <c r="C7188" t="s">
        <v>17</v>
      </c>
      <c r="D7188" s="1">
        <v>45362.67664351852</v>
      </c>
      <c r="E7188" s="18" t="s">
        <v>11</v>
      </c>
      <c r="F7188" s="13" t="s">
        <v>16</v>
      </c>
      <c r="G7188" t="s">
        <v>14</v>
      </c>
      <c r="H7188">
        <v>0</v>
      </c>
      <c r="I7188" s="2"/>
      <c r="J7188" s="4">
        <v>0</v>
      </c>
      <c r="K7188" t="str">
        <f>IF((LEN(relatorio_Ananindeua[[#This Row],[CIF/CPF/CNPJ]])=14),relatorio_Ananindeua[[#This Row],[CIF/CPF/CNPJ]],relatorio_Ananindeua[[#This Row],[Coluna2]])</f>
        <v>35003760000137</v>
      </c>
      <c r="L7188" t="str">
        <f t="shared" si="113"/>
        <v>350******37</v>
      </c>
    </row>
    <row r="7189" spans="1:12" x14ac:dyDescent="0.25">
      <c r="A7189" t="s">
        <v>77</v>
      </c>
      <c r="B7189" t="s">
        <v>78</v>
      </c>
      <c r="C7189" t="s">
        <v>21</v>
      </c>
      <c r="D7189" s="1">
        <v>45362.822210648148</v>
      </c>
      <c r="E7189" s="18" t="s">
        <v>15</v>
      </c>
      <c r="F7189" s="13" t="s">
        <v>19</v>
      </c>
      <c r="G7189" t="s">
        <v>13496</v>
      </c>
      <c r="H7189">
        <v>0</v>
      </c>
      <c r="I7189" s="2"/>
      <c r="J7189" s="4">
        <v>0</v>
      </c>
      <c r="K7189" t="str">
        <f>IF((LEN(relatorio_Ananindeua[[#This Row],[CIF/CPF/CNPJ]])=14),relatorio_Ananindeua[[#This Row],[CIF/CPF/CNPJ]],relatorio_Ananindeua[[#This Row],[Coluna2]])</f>
        <v>07418827000169</v>
      </c>
      <c r="L7189" t="str">
        <f t="shared" si="113"/>
        <v>074******69</v>
      </c>
    </row>
    <row r="7190" spans="1:12" x14ac:dyDescent="0.25">
      <c r="A7190" t="s">
        <v>22</v>
      </c>
      <c r="B7190" t="s">
        <v>23</v>
      </c>
      <c r="C7190" t="s">
        <v>20</v>
      </c>
      <c r="D7190" s="1">
        <v>45363</v>
      </c>
      <c r="E7190" s="18" t="s">
        <v>15</v>
      </c>
      <c r="F7190" s="13" t="s">
        <v>19</v>
      </c>
      <c r="G7190" t="s">
        <v>13496</v>
      </c>
      <c r="H7190">
        <v>0</v>
      </c>
      <c r="I7190" s="2"/>
      <c r="J7190" s="4">
        <v>2.77</v>
      </c>
      <c r="K7190" t="str">
        <f>IF((LEN(relatorio_Ananindeua[[#This Row],[CIF/CPF/CNPJ]])=14),relatorio_Ananindeua[[#This Row],[CIF/CPF/CNPJ]],relatorio_Ananindeua[[#This Row],[Coluna2]])</f>
        <v>00000802002650</v>
      </c>
      <c r="L7190" t="str">
        <f t="shared" si="113"/>
        <v>000******50</v>
      </c>
    </row>
    <row r="7191" spans="1:12" x14ac:dyDescent="0.25">
      <c r="A7191" t="s">
        <v>6904</v>
      </c>
      <c r="B7191" t="s">
        <v>6905</v>
      </c>
      <c r="C7191" t="s">
        <v>20</v>
      </c>
      <c r="D7191" s="1">
        <v>45363</v>
      </c>
      <c r="E7191" s="18" t="s">
        <v>15</v>
      </c>
      <c r="F7191" s="13" t="s">
        <v>19</v>
      </c>
      <c r="G7191" t="s">
        <v>13496</v>
      </c>
      <c r="H7191">
        <v>0</v>
      </c>
      <c r="I7191" s="2"/>
      <c r="J7191" s="4">
        <v>27.89</v>
      </c>
      <c r="K7191" t="str">
        <f>IF((LEN(relatorio_Ananindeua[[#This Row],[CIF/CPF/CNPJ]])=14),relatorio_Ananindeua[[#This Row],[CIF/CPF/CNPJ]],relatorio_Ananindeua[[#This Row],[Coluna2]])</f>
        <v>46201083002393</v>
      </c>
      <c r="L7191" t="str">
        <f t="shared" si="113"/>
        <v>462******93</v>
      </c>
    </row>
    <row r="7192" spans="1:12" x14ac:dyDescent="0.25">
      <c r="A7192" t="s">
        <v>13467</v>
      </c>
      <c r="B7192" t="s">
        <v>13466</v>
      </c>
      <c r="C7192" t="s">
        <v>21</v>
      </c>
      <c r="D7192" s="1">
        <v>45363</v>
      </c>
      <c r="E7192" s="18" t="s">
        <v>15</v>
      </c>
      <c r="F7192" s="13" t="s">
        <v>19</v>
      </c>
      <c r="G7192" t="s">
        <v>13496</v>
      </c>
      <c r="H7192">
        <v>0</v>
      </c>
      <c r="I7192" s="2"/>
      <c r="J7192" s="4">
        <v>954.52</v>
      </c>
      <c r="K7192" t="str">
        <f>IF((LEN(relatorio_Ananindeua[[#This Row],[CIF/CPF/CNPJ]])=14),relatorio_Ananindeua[[#This Row],[CIF/CPF/CNPJ]],relatorio_Ananindeua[[#This Row],[Coluna2]])</f>
        <v>60975737005978</v>
      </c>
      <c r="L7192" t="str">
        <f t="shared" si="113"/>
        <v>609******78</v>
      </c>
    </row>
    <row r="7193" spans="1:12" x14ac:dyDescent="0.25">
      <c r="A7193" t="s">
        <v>13484</v>
      </c>
      <c r="B7193" t="s">
        <v>13485</v>
      </c>
      <c r="C7193" t="s">
        <v>20</v>
      </c>
      <c r="D7193" s="1">
        <v>45363</v>
      </c>
      <c r="E7193" s="18" t="s">
        <v>15</v>
      </c>
      <c r="F7193" s="13" t="s">
        <v>19</v>
      </c>
      <c r="G7193" t="s">
        <v>13496</v>
      </c>
      <c r="H7193">
        <v>0</v>
      </c>
      <c r="I7193" s="2"/>
      <c r="J7193" s="4">
        <v>40</v>
      </c>
      <c r="K7193" t="str">
        <f>IF((LEN(relatorio_Ananindeua[[#This Row],[CIF/CPF/CNPJ]])=14),relatorio_Ananindeua[[#This Row],[CIF/CPF/CNPJ]],relatorio_Ananindeua[[#This Row],[Coluna2]])</f>
        <v>83577494000107</v>
      </c>
      <c r="L7193" t="str">
        <f t="shared" si="113"/>
        <v>835******07</v>
      </c>
    </row>
    <row r="7194" spans="1:12" x14ac:dyDescent="0.25">
      <c r="A7194" t="s">
        <v>12744</v>
      </c>
      <c r="B7194" t="s">
        <v>12745</v>
      </c>
      <c r="C7194" t="s">
        <v>32</v>
      </c>
      <c r="D7194" s="1">
        <v>45363.296180555553</v>
      </c>
      <c r="E7194" s="18" t="s">
        <v>15</v>
      </c>
      <c r="F7194" s="13" t="s">
        <v>16</v>
      </c>
      <c r="G7194" t="s">
        <v>14</v>
      </c>
      <c r="H7194">
        <v>0</v>
      </c>
      <c r="I7194" s="2"/>
      <c r="J7194" s="4">
        <v>0</v>
      </c>
      <c r="K7194" t="str">
        <f>IF((LEN(relatorio_Ananindeua[[#This Row],[CIF/CPF/CNPJ]])=14),relatorio_Ananindeua[[#This Row],[CIF/CPF/CNPJ]],relatorio_Ananindeua[[#This Row],[Coluna2]])</f>
        <v>54268709000100</v>
      </c>
      <c r="L7194" t="str">
        <f t="shared" si="113"/>
        <v>542******00</v>
      </c>
    </row>
    <row r="7195" spans="1:12" x14ac:dyDescent="0.25">
      <c r="A7195" t="s">
        <v>12770</v>
      </c>
      <c r="B7195" t="s">
        <v>12771</v>
      </c>
      <c r="C7195" t="s">
        <v>32</v>
      </c>
      <c r="D7195" s="1">
        <v>45363.29619212963</v>
      </c>
      <c r="E7195" s="18" t="s">
        <v>15</v>
      </c>
      <c r="F7195" s="13" t="s">
        <v>16</v>
      </c>
      <c r="G7195" t="s">
        <v>14</v>
      </c>
      <c r="H7195">
        <v>0</v>
      </c>
      <c r="I7195" s="2"/>
      <c r="J7195" s="4">
        <v>0</v>
      </c>
      <c r="K7195" t="str">
        <f>IF((LEN(relatorio_Ananindeua[[#This Row],[CIF/CPF/CNPJ]])=14),relatorio_Ananindeua[[#This Row],[CIF/CPF/CNPJ]],relatorio_Ananindeua[[#This Row],[Coluna2]])</f>
        <v>54281296000195</v>
      </c>
      <c r="L7195" t="str">
        <f t="shared" si="113"/>
        <v>542******95</v>
      </c>
    </row>
    <row r="7196" spans="1:12" x14ac:dyDescent="0.25">
      <c r="A7196" t="s">
        <v>12748</v>
      </c>
      <c r="B7196" t="s">
        <v>12749</v>
      </c>
      <c r="C7196" t="s">
        <v>32</v>
      </c>
      <c r="D7196" s="1">
        <v>45363.296226851853</v>
      </c>
      <c r="E7196" s="18" t="s">
        <v>15</v>
      </c>
      <c r="F7196" s="13" t="s">
        <v>16</v>
      </c>
      <c r="G7196" t="s">
        <v>14</v>
      </c>
      <c r="H7196">
        <v>0</v>
      </c>
      <c r="I7196" s="2"/>
      <c r="J7196" s="4">
        <v>0</v>
      </c>
      <c r="K7196" t="str">
        <f>IF((LEN(relatorio_Ananindeua[[#This Row],[CIF/CPF/CNPJ]])=14),relatorio_Ananindeua[[#This Row],[CIF/CPF/CNPJ]],relatorio_Ananindeua[[#This Row],[Coluna2]])</f>
        <v>54275305000135</v>
      </c>
      <c r="L7196" t="str">
        <f t="shared" si="113"/>
        <v>542******35</v>
      </c>
    </row>
    <row r="7197" spans="1:12" x14ac:dyDescent="0.25">
      <c r="A7197" t="s">
        <v>11028</v>
      </c>
      <c r="B7197" t="s">
        <v>11029</v>
      </c>
      <c r="C7197" t="s">
        <v>34</v>
      </c>
      <c r="D7197" s="1">
        <v>45363.296284722222</v>
      </c>
      <c r="E7197" s="18" t="s">
        <v>15</v>
      </c>
      <c r="F7197" s="13" t="s">
        <v>16</v>
      </c>
      <c r="G7197" t="s">
        <v>14</v>
      </c>
      <c r="H7197">
        <v>0</v>
      </c>
      <c r="I7197" s="2"/>
      <c r="J7197" s="4">
        <v>0</v>
      </c>
      <c r="K7197" t="str">
        <f>IF((LEN(relatorio_Ananindeua[[#This Row],[CIF/CPF/CNPJ]])=14),relatorio_Ananindeua[[#This Row],[CIF/CPF/CNPJ]],relatorio_Ananindeua[[#This Row],[Coluna2]])</f>
        <v>53648475000155</v>
      </c>
      <c r="L7197" t="str">
        <f t="shared" si="113"/>
        <v>536******55</v>
      </c>
    </row>
    <row r="7198" spans="1:12" x14ac:dyDescent="0.25">
      <c r="A7198" t="s">
        <v>5302</v>
      </c>
      <c r="B7198" t="s">
        <v>5303</v>
      </c>
      <c r="C7198" t="s">
        <v>34</v>
      </c>
      <c r="D7198" s="1">
        <v>45363.296331018515</v>
      </c>
      <c r="E7198" s="18" t="s">
        <v>15</v>
      </c>
      <c r="F7198" s="13" t="s">
        <v>16</v>
      </c>
      <c r="G7198" t="s">
        <v>14</v>
      </c>
      <c r="H7198">
        <v>0</v>
      </c>
      <c r="I7198" s="2"/>
      <c r="J7198" s="4">
        <v>0</v>
      </c>
      <c r="K7198" t="str">
        <f>IF((LEN(relatorio_Ananindeua[[#This Row],[CIF/CPF/CNPJ]])=14),relatorio_Ananindeua[[#This Row],[CIF/CPF/CNPJ]],relatorio_Ananindeua[[#This Row],[Coluna2]])</f>
        <v>41317853000139</v>
      </c>
      <c r="L7198" t="str">
        <f t="shared" si="113"/>
        <v>413******39</v>
      </c>
    </row>
    <row r="7199" spans="1:12" x14ac:dyDescent="0.25">
      <c r="A7199" t="s">
        <v>2300</v>
      </c>
      <c r="B7199" t="s">
        <v>2301</v>
      </c>
      <c r="C7199" t="s">
        <v>34</v>
      </c>
      <c r="D7199" s="1">
        <v>45363.296377314815</v>
      </c>
      <c r="E7199" s="18" t="s">
        <v>15</v>
      </c>
      <c r="F7199" s="13" t="s">
        <v>16</v>
      </c>
      <c r="G7199" t="s">
        <v>14</v>
      </c>
      <c r="H7199">
        <v>0</v>
      </c>
      <c r="I7199" s="2"/>
      <c r="J7199" s="4">
        <v>0</v>
      </c>
      <c r="K7199" t="str">
        <f>IF((LEN(relatorio_Ananindeua[[#This Row],[CIF/CPF/CNPJ]])=14),relatorio_Ananindeua[[#This Row],[CIF/CPF/CNPJ]],relatorio_Ananindeua[[#This Row],[Coluna2]])</f>
        <v>28051054000103</v>
      </c>
      <c r="L7199" t="str">
        <f t="shared" si="113"/>
        <v>280******03</v>
      </c>
    </row>
    <row r="7200" spans="1:12" x14ac:dyDescent="0.25">
      <c r="A7200" t="s">
        <v>7664</v>
      </c>
      <c r="B7200" t="s">
        <v>7665</v>
      </c>
      <c r="C7200" t="s">
        <v>34</v>
      </c>
      <c r="D7200" s="1">
        <v>45363.296400462961</v>
      </c>
      <c r="E7200" s="18" t="s">
        <v>15</v>
      </c>
      <c r="F7200" s="13" t="s">
        <v>16</v>
      </c>
      <c r="G7200" t="s">
        <v>14</v>
      </c>
      <c r="H7200">
        <v>0</v>
      </c>
      <c r="I7200" s="2"/>
      <c r="J7200" s="4">
        <v>0</v>
      </c>
      <c r="K7200" t="str">
        <f>IF((LEN(relatorio_Ananindeua[[#This Row],[CIF/CPF/CNPJ]])=14),relatorio_Ananindeua[[#This Row],[CIF/CPF/CNPJ]],relatorio_Ananindeua[[#This Row],[Coluna2]])</f>
        <v>48156294000171</v>
      </c>
      <c r="L7200" t="str">
        <f t="shared" si="113"/>
        <v>481******71</v>
      </c>
    </row>
    <row r="7201" spans="1:12" x14ac:dyDescent="0.25">
      <c r="A7201" t="s">
        <v>12752</v>
      </c>
      <c r="B7201" t="s">
        <v>12753</v>
      </c>
      <c r="C7201" t="s">
        <v>32</v>
      </c>
      <c r="D7201" s="1">
        <v>45363.297465277778</v>
      </c>
      <c r="E7201" s="18" t="s">
        <v>15</v>
      </c>
      <c r="F7201" s="13" t="s">
        <v>16</v>
      </c>
      <c r="G7201" t="s">
        <v>14</v>
      </c>
      <c r="H7201">
        <v>0</v>
      </c>
      <c r="I7201" s="2"/>
      <c r="J7201" s="4">
        <v>0</v>
      </c>
      <c r="K7201" t="str">
        <f>IF((LEN(relatorio_Ananindeua[[#This Row],[CIF/CPF/CNPJ]])=14),relatorio_Ananindeua[[#This Row],[CIF/CPF/CNPJ]],relatorio_Ananindeua[[#This Row],[Coluna2]])</f>
        <v>54276519000126</v>
      </c>
      <c r="L7201" t="str">
        <f t="shared" si="113"/>
        <v>542******26</v>
      </c>
    </row>
    <row r="7202" spans="1:12" x14ac:dyDescent="0.25">
      <c r="A7202" t="s">
        <v>12728</v>
      </c>
      <c r="B7202" t="s">
        <v>12729</v>
      </c>
      <c r="C7202" t="s">
        <v>32</v>
      </c>
      <c r="D7202" s="1">
        <v>45363.297488425924</v>
      </c>
      <c r="E7202" s="18" t="s">
        <v>15</v>
      </c>
      <c r="F7202" s="13" t="s">
        <v>16</v>
      </c>
      <c r="G7202" t="s">
        <v>14</v>
      </c>
      <c r="H7202">
        <v>0</v>
      </c>
      <c r="I7202" s="2"/>
      <c r="J7202" s="4">
        <v>0</v>
      </c>
      <c r="K7202" t="str">
        <f>IF((LEN(relatorio_Ananindeua[[#This Row],[CIF/CPF/CNPJ]])=14),relatorio_Ananindeua[[#This Row],[CIF/CPF/CNPJ]],relatorio_Ananindeua[[#This Row],[Coluna2]])</f>
        <v>54264335000146</v>
      </c>
      <c r="L7202" t="str">
        <f t="shared" si="113"/>
        <v>542******46</v>
      </c>
    </row>
    <row r="7203" spans="1:12" x14ac:dyDescent="0.25">
      <c r="A7203" t="s">
        <v>11362</v>
      </c>
      <c r="B7203" t="s">
        <v>11363</v>
      </c>
      <c r="C7203" t="s">
        <v>34</v>
      </c>
      <c r="D7203" s="1">
        <v>45363.297500000001</v>
      </c>
      <c r="E7203" s="18" t="s">
        <v>15</v>
      </c>
      <c r="F7203" s="13" t="s">
        <v>16</v>
      </c>
      <c r="G7203" t="s">
        <v>14</v>
      </c>
      <c r="H7203">
        <v>0</v>
      </c>
      <c r="I7203" s="2"/>
      <c r="J7203" s="4">
        <v>0</v>
      </c>
      <c r="K7203" t="str">
        <f>IF((LEN(relatorio_Ananindeua[[#This Row],[CIF/CPF/CNPJ]])=14),relatorio_Ananindeua[[#This Row],[CIF/CPF/CNPJ]],relatorio_Ananindeua[[#This Row],[Coluna2]])</f>
        <v>53782088000107</v>
      </c>
      <c r="L7203" t="str">
        <f t="shared" si="113"/>
        <v>537******07</v>
      </c>
    </row>
    <row r="7204" spans="1:12" x14ac:dyDescent="0.25">
      <c r="A7204" t="s">
        <v>12768</v>
      </c>
      <c r="B7204" t="s">
        <v>12769</v>
      </c>
      <c r="C7204" t="s">
        <v>32</v>
      </c>
      <c r="D7204" s="1">
        <v>45363.297581018516</v>
      </c>
      <c r="E7204" s="18" t="s">
        <v>15</v>
      </c>
      <c r="F7204" s="13" t="s">
        <v>16</v>
      </c>
      <c r="G7204" t="s">
        <v>14</v>
      </c>
      <c r="H7204">
        <v>0</v>
      </c>
      <c r="I7204" s="2"/>
      <c r="J7204" s="4">
        <v>0</v>
      </c>
      <c r="K7204" t="str">
        <f>IF((LEN(relatorio_Ananindeua[[#This Row],[CIF/CPF/CNPJ]])=14),relatorio_Ananindeua[[#This Row],[CIF/CPF/CNPJ]],relatorio_Ananindeua[[#This Row],[Coluna2]])</f>
        <v>54280774000142</v>
      </c>
      <c r="L7204" t="str">
        <f t="shared" si="113"/>
        <v>542******42</v>
      </c>
    </row>
    <row r="7205" spans="1:12" x14ac:dyDescent="0.25">
      <c r="A7205" t="s">
        <v>12738</v>
      </c>
      <c r="B7205" t="s">
        <v>12739</v>
      </c>
      <c r="C7205" t="s">
        <v>32</v>
      </c>
      <c r="D7205" s="1">
        <v>45363.297592592593</v>
      </c>
      <c r="E7205" s="18" t="s">
        <v>15</v>
      </c>
      <c r="F7205" s="13" t="s">
        <v>16</v>
      </c>
      <c r="G7205" t="s">
        <v>14</v>
      </c>
      <c r="H7205">
        <v>0</v>
      </c>
      <c r="I7205" s="2"/>
      <c r="J7205" s="4">
        <v>0</v>
      </c>
      <c r="K7205" t="str">
        <f>IF((LEN(relatorio_Ananindeua[[#This Row],[CIF/CPF/CNPJ]])=14),relatorio_Ananindeua[[#This Row],[CIF/CPF/CNPJ]],relatorio_Ananindeua[[#This Row],[Coluna2]])</f>
        <v>54267312000195</v>
      </c>
      <c r="L7205" t="str">
        <f t="shared" si="113"/>
        <v>542******95</v>
      </c>
    </row>
    <row r="7206" spans="1:12" x14ac:dyDescent="0.25">
      <c r="A7206" t="s">
        <v>12634</v>
      </c>
      <c r="B7206" t="s">
        <v>12635</v>
      </c>
      <c r="C7206" t="s">
        <v>34</v>
      </c>
      <c r="D7206" s="1">
        <v>45363.29760416667</v>
      </c>
      <c r="E7206" s="18" t="s">
        <v>15</v>
      </c>
      <c r="F7206" s="13" t="s">
        <v>16</v>
      </c>
      <c r="G7206" t="s">
        <v>14</v>
      </c>
      <c r="H7206">
        <v>0</v>
      </c>
      <c r="I7206" s="2"/>
      <c r="J7206" s="4">
        <v>0</v>
      </c>
      <c r="K7206" t="str">
        <f>IF((LEN(relatorio_Ananindeua[[#This Row],[CIF/CPF/CNPJ]])=14),relatorio_Ananindeua[[#This Row],[CIF/CPF/CNPJ]],relatorio_Ananindeua[[#This Row],[Coluna2]])</f>
        <v>54231937000105</v>
      </c>
      <c r="L7206" t="str">
        <f t="shared" si="113"/>
        <v>542******05</v>
      </c>
    </row>
    <row r="7207" spans="1:12" x14ac:dyDescent="0.25">
      <c r="A7207" t="s">
        <v>8107</v>
      </c>
      <c r="B7207" t="s">
        <v>8108</v>
      </c>
      <c r="C7207" t="s">
        <v>34</v>
      </c>
      <c r="D7207" s="1">
        <v>45363.297627314816</v>
      </c>
      <c r="E7207" s="18" t="s">
        <v>15</v>
      </c>
      <c r="F7207" s="13" t="s">
        <v>16</v>
      </c>
      <c r="G7207" t="s">
        <v>14</v>
      </c>
      <c r="H7207">
        <v>0</v>
      </c>
      <c r="I7207" s="2"/>
      <c r="J7207" s="4">
        <v>0</v>
      </c>
      <c r="K7207" t="str">
        <f>IF((LEN(relatorio_Ananindeua[[#This Row],[CIF/CPF/CNPJ]])=14),relatorio_Ananindeua[[#This Row],[CIF/CPF/CNPJ]],relatorio_Ananindeua[[#This Row],[Coluna2]])</f>
        <v>49117334000139</v>
      </c>
      <c r="L7207" t="str">
        <f t="shared" si="113"/>
        <v>491******39</v>
      </c>
    </row>
    <row r="7208" spans="1:12" x14ac:dyDescent="0.25">
      <c r="A7208" t="s">
        <v>12766</v>
      </c>
      <c r="B7208" t="s">
        <v>12767</v>
      </c>
      <c r="C7208" t="s">
        <v>32</v>
      </c>
      <c r="D7208" s="1">
        <v>45363.297662037039</v>
      </c>
      <c r="E7208" s="18" t="s">
        <v>15</v>
      </c>
      <c r="F7208" s="13" t="s">
        <v>16</v>
      </c>
      <c r="G7208" t="s">
        <v>14</v>
      </c>
      <c r="H7208">
        <v>0</v>
      </c>
      <c r="I7208" s="2"/>
      <c r="J7208" s="4">
        <v>0</v>
      </c>
      <c r="K7208" t="str">
        <f>IF((LEN(relatorio_Ananindeua[[#This Row],[CIF/CPF/CNPJ]])=14),relatorio_Ananindeua[[#This Row],[CIF/CPF/CNPJ]],relatorio_Ananindeua[[#This Row],[Coluna2]])</f>
        <v>54280746000125</v>
      </c>
      <c r="L7208" t="str">
        <f t="shared" si="113"/>
        <v>542******25</v>
      </c>
    </row>
    <row r="7209" spans="1:12" x14ac:dyDescent="0.25">
      <c r="A7209" t="s">
        <v>12764</v>
      </c>
      <c r="B7209" t="s">
        <v>12765</v>
      </c>
      <c r="C7209" t="s">
        <v>32</v>
      </c>
      <c r="D7209" s="1">
        <v>45363.297673611109</v>
      </c>
      <c r="E7209" s="18" t="s">
        <v>15</v>
      </c>
      <c r="F7209" s="13" t="s">
        <v>16</v>
      </c>
      <c r="G7209" t="s">
        <v>14</v>
      </c>
      <c r="H7209">
        <v>0</v>
      </c>
      <c r="I7209" s="2"/>
      <c r="J7209" s="4">
        <v>0</v>
      </c>
      <c r="K7209" t="str">
        <f>IF((LEN(relatorio_Ananindeua[[#This Row],[CIF/CPF/CNPJ]])=14),relatorio_Ananindeua[[#This Row],[CIF/CPF/CNPJ]],relatorio_Ananindeua[[#This Row],[Coluna2]])</f>
        <v>54279373000172</v>
      </c>
      <c r="L7209" t="str">
        <f t="shared" si="113"/>
        <v>542******72</v>
      </c>
    </row>
    <row r="7210" spans="1:12" x14ac:dyDescent="0.25">
      <c r="A7210" t="s">
        <v>12746</v>
      </c>
      <c r="B7210" t="s">
        <v>12747</v>
      </c>
      <c r="C7210" t="s">
        <v>32</v>
      </c>
      <c r="D7210" s="1">
        <v>45363.297800925924</v>
      </c>
      <c r="E7210" s="18" t="s">
        <v>15</v>
      </c>
      <c r="F7210" s="13" t="s">
        <v>16</v>
      </c>
      <c r="G7210" t="s">
        <v>14</v>
      </c>
      <c r="H7210">
        <v>0</v>
      </c>
      <c r="I7210" s="2"/>
      <c r="J7210" s="4">
        <v>0</v>
      </c>
      <c r="K7210" t="str">
        <f>IF((LEN(relatorio_Ananindeua[[#This Row],[CIF/CPF/CNPJ]])=14),relatorio_Ananindeua[[#This Row],[CIF/CPF/CNPJ]],relatorio_Ananindeua[[#This Row],[Coluna2]])</f>
        <v>54272941000103</v>
      </c>
      <c r="L7210" t="str">
        <f t="shared" si="113"/>
        <v>542******03</v>
      </c>
    </row>
    <row r="7211" spans="1:12" x14ac:dyDescent="0.25">
      <c r="A7211" t="s">
        <v>12730</v>
      </c>
      <c r="B7211" t="s">
        <v>12731</v>
      </c>
      <c r="C7211" t="s">
        <v>32</v>
      </c>
      <c r="D7211" s="1">
        <v>45363.297824074078</v>
      </c>
      <c r="E7211" s="18" t="s">
        <v>15</v>
      </c>
      <c r="F7211" s="13" t="s">
        <v>16</v>
      </c>
      <c r="G7211" t="s">
        <v>14</v>
      </c>
      <c r="H7211">
        <v>0</v>
      </c>
      <c r="I7211" s="2"/>
      <c r="J7211" s="4">
        <v>0</v>
      </c>
      <c r="K7211" t="str">
        <f>IF((LEN(relatorio_Ananindeua[[#This Row],[CIF/CPF/CNPJ]])=14),relatorio_Ananindeua[[#This Row],[CIF/CPF/CNPJ]],relatorio_Ananindeua[[#This Row],[Coluna2]])</f>
        <v>54264871000141</v>
      </c>
      <c r="L7211" t="str">
        <f t="shared" si="113"/>
        <v>542******41</v>
      </c>
    </row>
    <row r="7212" spans="1:12" x14ac:dyDescent="0.25">
      <c r="A7212" t="s">
        <v>12734</v>
      </c>
      <c r="B7212" t="s">
        <v>12735</v>
      </c>
      <c r="C7212" t="s">
        <v>32</v>
      </c>
      <c r="D7212" s="1">
        <v>45363.297824074078</v>
      </c>
      <c r="E7212" s="18" t="s">
        <v>15</v>
      </c>
      <c r="F7212" s="13" t="s">
        <v>16</v>
      </c>
      <c r="G7212" t="s">
        <v>14</v>
      </c>
      <c r="H7212">
        <v>0</v>
      </c>
      <c r="I7212" s="2"/>
      <c r="J7212" s="4">
        <v>0</v>
      </c>
      <c r="K7212" t="str">
        <f>IF((LEN(relatorio_Ananindeua[[#This Row],[CIF/CPF/CNPJ]])=14),relatorio_Ananindeua[[#This Row],[CIF/CPF/CNPJ]],relatorio_Ananindeua[[#This Row],[Coluna2]])</f>
        <v>54265750000114</v>
      </c>
      <c r="L7212" t="str">
        <f t="shared" si="113"/>
        <v>542******14</v>
      </c>
    </row>
    <row r="7213" spans="1:12" x14ac:dyDescent="0.25">
      <c r="A7213" t="s">
        <v>12758</v>
      </c>
      <c r="B7213" t="s">
        <v>12759</v>
      </c>
      <c r="C7213" t="s">
        <v>32</v>
      </c>
      <c r="D7213" s="1">
        <v>45363.297893518517</v>
      </c>
      <c r="E7213" s="18" t="s">
        <v>15</v>
      </c>
      <c r="F7213" s="13" t="s">
        <v>16</v>
      </c>
      <c r="G7213" t="s">
        <v>14</v>
      </c>
      <c r="H7213">
        <v>0</v>
      </c>
      <c r="I7213" s="2"/>
      <c r="J7213" s="4">
        <v>0</v>
      </c>
      <c r="K7213" t="str">
        <f>IF((LEN(relatorio_Ananindeua[[#This Row],[CIF/CPF/CNPJ]])=14),relatorio_Ananindeua[[#This Row],[CIF/CPF/CNPJ]],relatorio_Ananindeua[[#This Row],[Coluna2]])</f>
        <v>54277201000160</v>
      </c>
      <c r="L7213" t="str">
        <f t="shared" si="113"/>
        <v>542******60</v>
      </c>
    </row>
    <row r="7214" spans="1:12" x14ac:dyDescent="0.25">
      <c r="A7214" t="s">
        <v>12760</v>
      </c>
      <c r="B7214" t="s">
        <v>12761</v>
      </c>
      <c r="C7214" t="s">
        <v>32</v>
      </c>
      <c r="D7214" s="1">
        <v>45363.297893518517</v>
      </c>
      <c r="E7214" s="18" t="s">
        <v>15</v>
      </c>
      <c r="F7214" s="13" t="s">
        <v>16</v>
      </c>
      <c r="G7214" t="s">
        <v>14</v>
      </c>
      <c r="H7214">
        <v>0</v>
      </c>
      <c r="I7214" s="2"/>
      <c r="J7214" s="4">
        <v>0</v>
      </c>
      <c r="K7214" t="str">
        <f>IF((LEN(relatorio_Ananindeua[[#This Row],[CIF/CPF/CNPJ]])=14),relatorio_Ananindeua[[#This Row],[CIF/CPF/CNPJ]],relatorio_Ananindeua[[#This Row],[Coluna2]])</f>
        <v>54277767000191</v>
      </c>
      <c r="L7214" t="str">
        <f t="shared" si="113"/>
        <v>542******91</v>
      </c>
    </row>
    <row r="7215" spans="1:12" x14ac:dyDescent="0.25">
      <c r="A7215" t="s">
        <v>9094</v>
      </c>
      <c r="B7215" t="s">
        <v>9095</v>
      </c>
      <c r="C7215" t="s">
        <v>34</v>
      </c>
      <c r="D7215" s="1">
        <v>45363.29792824074</v>
      </c>
      <c r="E7215" s="18" t="s">
        <v>15</v>
      </c>
      <c r="F7215" s="13" t="s">
        <v>16</v>
      </c>
      <c r="G7215" t="s">
        <v>14</v>
      </c>
      <c r="H7215">
        <v>0</v>
      </c>
      <c r="I7215" s="2"/>
      <c r="J7215" s="4">
        <v>0</v>
      </c>
      <c r="K7215" t="str">
        <f>IF((LEN(relatorio_Ananindeua[[#This Row],[CIF/CPF/CNPJ]])=14),relatorio_Ananindeua[[#This Row],[CIF/CPF/CNPJ]],relatorio_Ananindeua[[#This Row],[Coluna2]])</f>
        <v>50794701000118</v>
      </c>
      <c r="L7215" t="str">
        <f t="shared" si="113"/>
        <v>507******18</v>
      </c>
    </row>
    <row r="7216" spans="1:12" x14ac:dyDescent="0.25">
      <c r="A7216" t="s">
        <v>12756</v>
      </c>
      <c r="B7216" t="s">
        <v>12757</v>
      </c>
      <c r="C7216" t="s">
        <v>32</v>
      </c>
      <c r="D7216" s="1">
        <v>45363.298032407409</v>
      </c>
      <c r="E7216" s="18" t="s">
        <v>15</v>
      </c>
      <c r="F7216" s="13" t="s">
        <v>16</v>
      </c>
      <c r="G7216" t="s">
        <v>14</v>
      </c>
      <c r="H7216">
        <v>0</v>
      </c>
      <c r="I7216" s="2"/>
      <c r="J7216" s="4">
        <v>0</v>
      </c>
      <c r="K7216" t="str">
        <f>IF((LEN(relatorio_Ananindeua[[#This Row],[CIF/CPF/CNPJ]])=14),relatorio_Ananindeua[[#This Row],[CIF/CPF/CNPJ]],relatorio_Ananindeua[[#This Row],[Coluna2]])</f>
        <v>54276896000165</v>
      </c>
      <c r="L7216" t="str">
        <f t="shared" si="113"/>
        <v>542******65</v>
      </c>
    </row>
    <row r="7217" spans="1:12" x14ac:dyDescent="0.25">
      <c r="A7217" t="s">
        <v>10486</v>
      </c>
      <c r="B7217" t="s">
        <v>10487</v>
      </c>
      <c r="C7217" t="s">
        <v>34</v>
      </c>
      <c r="D7217" s="1">
        <v>45363.298067129632</v>
      </c>
      <c r="E7217" s="18" t="s">
        <v>15</v>
      </c>
      <c r="F7217" s="13" t="s">
        <v>16</v>
      </c>
      <c r="G7217" t="s">
        <v>14</v>
      </c>
      <c r="H7217">
        <v>0</v>
      </c>
      <c r="I7217" s="2"/>
      <c r="J7217" s="4">
        <v>0</v>
      </c>
      <c r="K7217" t="str">
        <f>IF((LEN(relatorio_Ananindeua[[#This Row],[CIF/CPF/CNPJ]])=14),relatorio_Ananindeua[[#This Row],[CIF/CPF/CNPJ]],relatorio_Ananindeua[[#This Row],[Coluna2]])</f>
        <v>53474876000136</v>
      </c>
      <c r="L7217" t="str">
        <f t="shared" si="113"/>
        <v>534******36</v>
      </c>
    </row>
    <row r="7218" spans="1:12" x14ac:dyDescent="0.25">
      <c r="A7218" t="s">
        <v>2548</v>
      </c>
      <c r="B7218" t="s">
        <v>2549</v>
      </c>
      <c r="C7218" t="s">
        <v>34</v>
      </c>
      <c r="D7218" s="1">
        <v>45363.298101851855</v>
      </c>
      <c r="E7218" s="18" t="s">
        <v>15</v>
      </c>
      <c r="F7218" s="13" t="s">
        <v>16</v>
      </c>
      <c r="G7218" t="s">
        <v>14</v>
      </c>
      <c r="H7218">
        <v>0</v>
      </c>
      <c r="I7218" s="2"/>
      <c r="J7218" s="4">
        <v>0</v>
      </c>
      <c r="K7218" t="str">
        <f>IF((LEN(relatorio_Ananindeua[[#This Row],[CIF/CPF/CNPJ]])=14),relatorio_Ananindeua[[#This Row],[CIF/CPF/CNPJ]],relatorio_Ananindeua[[#This Row],[Coluna2]])</f>
        <v>29302991000149</v>
      </c>
      <c r="L7218" t="str">
        <f t="shared" si="113"/>
        <v>293******49</v>
      </c>
    </row>
    <row r="7219" spans="1:12" x14ac:dyDescent="0.25">
      <c r="A7219" t="s">
        <v>12740</v>
      </c>
      <c r="B7219" t="s">
        <v>12741</v>
      </c>
      <c r="C7219" t="s">
        <v>32</v>
      </c>
      <c r="D7219" s="1">
        <v>45363.298182870371</v>
      </c>
      <c r="E7219" s="18" t="s">
        <v>15</v>
      </c>
      <c r="F7219" s="13" t="s">
        <v>16</v>
      </c>
      <c r="G7219" t="s">
        <v>14</v>
      </c>
      <c r="H7219">
        <v>0</v>
      </c>
      <c r="I7219" s="2"/>
      <c r="J7219" s="4">
        <v>0</v>
      </c>
      <c r="K7219" t="str">
        <f>IF((LEN(relatorio_Ananindeua[[#This Row],[CIF/CPF/CNPJ]])=14),relatorio_Ananindeua[[#This Row],[CIF/CPF/CNPJ]],relatorio_Ananindeua[[#This Row],[Coluna2]])</f>
        <v>54267347000124</v>
      </c>
      <c r="L7219" t="str">
        <f t="shared" si="113"/>
        <v>542******24</v>
      </c>
    </row>
    <row r="7220" spans="1:12" x14ac:dyDescent="0.25">
      <c r="A7220" t="s">
        <v>12742</v>
      </c>
      <c r="B7220" t="s">
        <v>12743</v>
      </c>
      <c r="C7220" t="s">
        <v>32</v>
      </c>
      <c r="D7220" s="1">
        <v>45363.298182870371</v>
      </c>
      <c r="E7220" s="18" t="s">
        <v>15</v>
      </c>
      <c r="F7220" s="13" t="s">
        <v>16</v>
      </c>
      <c r="G7220" t="s">
        <v>14</v>
      </c>
      <c r="H7220">
        <v>0</v>
      </c>
      <c r="I7220" s="2"/>
      <c r="J7220" s="4">
        <v>0</v>
      </c>
      <c r="K7220" t="str">
        <f>IF((LEN(relatorio_Ananindeua[[#This Row],[CIF/CPF/CNPJ]])=14),relatorio_Ananindeua[[#This Row],[CIF/CPF/CNPJ]],relatorio_Ananindeua[[#This Row],[Coluna2]])</f>
        <v>54268582000110</v>
      </c>
      <c r="L7220" t="str">
        <f t="shared" si="113"/>
        <v>542******10</v>
      </c>
    </row>
    <row r="7221" spans="1:12" x14ac:dyDescent="0.25">
      <c r="A7221" t="s">
        <v>12754</v>
      </c>
      <c r="B7221" t="s">
        <v>12755</v>
      </c>
      <c r="C7221" t="s">
        <v>32</v>
      </c>
      <c r="D7221" s="1">
        <v>45363.298182870371</v>
      </c>
      <c r="E7221" s="18" t="s">
        <v>15</v>
      </c>
      <c r="F7221" s="13" t="s">
        <v>16</v>
      </c>
      <c r="G7221" t="s">
        <v>14</v>
      </c>
      <c r="H7221">
        <v>0</v>
      </c>
      <c r="I7221" s="2"/>
      <c r="J7221" s="4">
        <v>0</v>
      </c>
      <c r="K7221" t="str">
        <f>IF((LEN(relatorio_Ananindeua[[#This Row],[CIF/CPF/CNPJ]])=14),relatorio_Ananindeua[[#This Row],[CIF/CPF/CNPJ]],relatorio_Ananindeua[[#This Row],[Coluna2]])</f>
        <v>54276565000125</v>
      </c>
      <c r="L7221" t="str">
        <f t="shared" si="113"/>
        <v>542******25</v>
      </c>
    </row>
    <row r="7222" spans="1:12" x14ac:dyDescent="0.25">
      <c r="A7222" t="s">
        <v>12732</v>
      </c>
      <c r="B7222" t="s">
        <v>12733</v>
      </c>
      <c r="C7222" t="s">
        <v>32</v>
      </c>
      <c r="D7222" s="1">
        <v>45363.298194444447</v>
      </c>
      <c r="E7222" s="18" t="s">
        <v>15</v>
      </c>
      <c r="F7222" s="13" t="s">
        <v>16</v>
      </c>
      <c r="G7222" t="s">
        <v>14</v>
      </c>
      <c r="H7222">
        <v>0</v>
      </c>
      <c r="I7222" s="2"/>
      <c r="J7222" s="4">
        <v>0</v>
      </c>
      <c r="K7222" t="str">
        <f>IF((LEN(relatorio_Ananindeua[[#This Row],[CIF/CPF/CNPJ]])=14),relatorio_Ananindeua[[#This Row],[CIF/CPF/CNPJ]],relatorio_Ananindeua[[#This Row],[Coluna2]])</f>
        <v>54265133000119</v>
      </c>
      <c r="L7222" t="str">
        <f t="shared" si="113"/>
        <v>542******19</v>
      </c>
    </row>
    <row r="7223" spans="1:12" x14ac:dyDescent="0.25">
      <c r="A7223" t="s">
        <v>12092</v>
      </c>
      <c r="B7223" t="s">
        <v>12093</v>
      </c>
      <c r="C7223" t="s">
        <v>34</v>
      </c>
      <c r="D7223" s="1">
        <v>45363.298206018517</v>
      </c>
      <c r="E7223" s="18" t="s">
        <v>15</v>
      </c>
      <c r="F7223" s="13" t="s">
        <v>16</v>
      </c>
      <c r="G7223" t="s">
        <v>14</v>
      </c>
      <c r="H7223">
        <v>0</v>
      </c>
      <c r="I7223" s="2"/>
      <c r="J7223" s="4">
        <v>0</v>
      </c>
      <c r="K7223" t="str">
        <f>IF((LEN(relatorio_Ananindeua[[#This Row],[CIF/CPF/CNPJ]])=14),relatorio_Ananindeua[[#This Row],[CIF/CPF/CNPJ]],relatorio_Ananindeua[[#This Row],[Coluna2]])</f>
        <v>54024496000162</v>
      </c>
      <c r="L7223" t="str">
        <f t="shared" si="113"/>
        <v>540******62</v>
      </c>
    </row>
    <row r="7224" spans="1:12" x14ac:dyDescent="0.25">
      <c r="A7224" t="s">
        <v>4894</v>
      </c>
      <c r="B7224" t="s">
        <v>4895</v>
      </c>
      <c r="C7224" t="s">
        <v>34</v>
      </c>
      <c r="D7224" s="1">
        <v>45363.298229166663</v>
      </c>
      <c r="E7224" s="18" t="s">
        <v>15</v>
      </c>
      <c r="F7224" s="13" t="s">
        <v>16</v>
      </c>
      <c r="G7224" t="s">
        <v>14</v>
      </c>
      <c r="H7224">
        <v>0</v>
      </c>
      <c r="I7224" s="2"/>
      <c r="J7224" s="4">
        <v>0</v>
      </c>
      <c r="K7224" t="str">
        <f>IF((LEN(relatorio_Ananindeua[[#This Row],[CIF/CPF/CNPJ]])=14),relatorio_Ananindeua[[#This Row],[CIF/CPF/CNPJ]],relatorio_Ananindeua[[#This Row],[Coluna2]])</f>
        <v>39890646000127</v>
      </c>
      <c r="L7224" t="str">
        <f t="shared" si="113"/>
        <v>398******27</v>
      </c>
    </row>
    <row r="7225" spans="1:12" x14ac:dyDescent="0.25">
      <c r="A7225" t="s">
        <v>12736</v>
      </c>
      <c r="B7225" t="s">
        <v>12737</v>
      </c>
      <c r="C7225" t="s">
        <v>32</v>
      </c>
      <c r="D7225" s="1">
        <v>45363.299317129633</v>
      </c>
      <c r="E7225" s="18" t="s">
        <v>15</v>
      </c>
      <c r="F7225" s="13" t="s">
        <v>16</v>
      </c>
      <c r="G7225" t="s">
        <v>14</v>
      </c>
      <c r="H7225">
        <v>0</v>
      </c>
      <c r="I7225" s="2"/>
      <c r="J7225" s="4">
        <v>0</v>
      </c>
      <c r="K7225" t="str">
        <f>IF((LEN(relatorio_Ananindeua[[#This Row],[CIF/CPF/CNPJ]])=14),relatorio_Ananindeua[[#This Row],[CIF/CPF/CNPJ]],relatorio_Ananindeua[[#This Row],[Coluna2]])</f>
        <v>54266729000133</v>
      </c>
      <c r="L7225" t="str">
        <f t="shared" si="113"/>
        <v>542******33</v>
      </c>
    </row>
    <row r="7226" spans="1:12" x14ac:dyDescent="0.25">
      <c r="A7226" t="s">
        <v>8994</v>
      </c>
      <c r="B7226" t="s">
        <v>8995</v>
      </c>
      <c r="C7226" t="s">
        <v>34</v>
      </c>
      <c r="D7226" s="1">
        <v>45363.299351851849</v>
      </c>
      <c r="E7226" s="18" t="s">
        <v>15</v>
      </c>
      <c r="F7226" s="13" t="s">
        <v>16</v>
      </c>
      <c r="G7226" t="s">
        <v>14</v>
      </c>
      <c r="H7226">
        <v>0</v>
      </c>
      <c r="I7226" s="2"/>
      <c r="J7226" s="4">
        <v>0</v>
      </c>
      <c r="K7226" t="str">
        <f>IF((LEN(relatorio_Ananindeua[[#This Row],[CIF/CPF/CNPJ]])=14),relatorio_Ananindeua[[#This Row],[CIF/CPF/CNPJ]],relatorio_Ananindeua[[#This Row],[Coluna2]])</f>
        <v>50666226000102</v>
      </c>
      <c r="L7226" t="str">
        <f t="shared" si="113"/>
        <v>506******02</v>
      </c>
    </row>
    <row r="7227" spans="1:12" x14ac:dyDescent="0.25">
      <c r="A7227" t="s">
        <v>10030</v>
      </c>
      <c r="B7227" t="s">
        <v>10031</v>
      </c>
      <c r="C7227" t="s">
        <v>34</v>
      </c>
      <c r="D7227" s="1">
        <v>45363.299351851849</v>
      </c>
      <c r="E7227" s="18" t="s">
        <v>15</v>
      </c>
      <c r="F7227" s="13" t="s">
        <v>16</v>
      </c>
      <c r="G7227" t="s">
        <v>14</v>
      </c>
      <c r="H7227">
        <v>0</v>
      </c>
      <c r="I7227" s="2"/>
      <c r="J7227" s="4">
        <v>0</v>
      </c>
      <c r="K7227" t="str">
        <f>IF((LEN(relatorio_Ananindeua[[#This Row],[CIF/CPF/CNPJ]])=14),relatorio_Ananindeua[[#This Row],[CIF/CPF/CNPJ]],relatorio_Ananindeua[[#This Row],[Coluna2]])</f>
        <v>52928729000126</v>
      </c>
      <c r="L7227" t="str">
        <f t="shared" si="113"/>
        <v>529******26</v>
      </c>
    </row>
    <row r="7228" spans="1:12" x14ac:dyDescent="0.25">
      <c r="A7228" t="s">
        <v>12726</v>
      </c>
      <c r="B7228" t="s">
        <v>12727</v>
      </c>
      <c r="C7228" t="s">
        <v>32</v>
      </c>
      <c r="D7228" s="1">
        <v>45363.299375000002</v>
      </c>
      <c r="E7228" s="18" t="s">
        <v>15</v>
      </c>
      <c r="F7228" s="13" t="s">
        <v>16</v>
      </c>
      <c r="G7228" t="s">
        <v>14</v>
      </c>
      <c r="H7228">
        <v>0</v>
      </c>
      <c r="I7228" s="2"/>
      <c r="J7228" s="4">
        <v>0</v>
      </c>
      <c r="K7228" t="str">
        <f>IF((LEN(relatorio_Ananindeua[[#This Row],[CIF/CPF/CNPJ]])=14),relatorio_Ananindeua[[#This Row],[CIF/CPF/CNPJ]],relatorio_Ananindeua[[#This Row],[Coluna2]])</f>
        <v>54263106000107</v>
      </c>
      <c r="L7228" t="str">
        <f t="shared" si="113"/>
        <v>542******07</v>
      </c>
    </row>
    <row r="7229" spans="1:12" x14ac:dyDescent="0.25">
      <c r="A7229" t="s">
        <v>12748</v>
      </c>
      <c r="B7229" t="s">
        <v>12749</v>
      </c>
      <c r="C7229" t="s">
        <v>34</v>
      </c>
      <c r="D7229" s="1">
        <v>45363.299432870372</v>
      </c>
      <c r="E7229" s="18" t="s">
        <v>15</v>
      </c>
      <c r="F7229" s="13" t="s">
        <v>16</v>
      </c>
      <c r="G7229" t="s">
        <v>14</v>
      </c>
      <c r="H7229">
        <v>0</v>
      </c>
      <c r="I7229" s="2"/>
      <c r="J7229" s="4">
        <v>0</v>
      </c>
      <c r="K7229" t="str">
        <f>IF((LEN(relatorio_Ananindeua[[#This Row],[CIF/CPF/CNPJ]])=14),relatorio_Ananindeua[[#This Row],[CIF/CPF/CNPJ]],relatorio_Ananindeua[[#This Row],[Coluna2]])</f>
        <v>54275305000135</v>
      </c>
      <c r="L7229" t="str">
        <f t="shared" si="113"/>
        <v>542******35</v>
      </c>
    </row>
    <row r="7230" spans="1:12" x14ac:dyDescent="0.25">
      <c r="A7230" t="s">
        <v>3181</v>
      </c>
      <c r="B7230" t="s">
        <v>3182</v>
      </c>
      <c r="C7230" t="s">
        <v>34</v>
      </c>
      <c r="D7230" s="1">
        <v>45363.299479166664</v>
      </c>
      <c r="E7230" s="18" t="s">
        <v>15</v>
      </c>
      <c r="F7230" s="13" t="s">
        <v>16</v>
      </c>
      <c r="G7230" t="s">
        <v>14</v>
      </c>
      <c r="H7230">
        <v>0</v>
      </c>
      <c r="I7230" s="2"/>
      <c r="J7230" s="4">
        <v>0</v>
      </c>
      <c r="K7230" t="str">
        <f>IF((LEN(relatorio_Ananindeua[[#This Row],[CIF/CPF/CNPJ]])=14),relatorio_Ananindeua[[#This Row],[CIF/CPF/CNPJ]],relatorio_Ananindeua[[#This Row],[Coluna2]])</f>
        <v>32443622000180</v>
      </c>
      <c r="L7230" t="str">
        <f t="shared" si="113"/>
        <v>324******80</v>
      </c>
    </row>
    <row r="7231" spans="1:12" x14ac:dyDescent="0.25">
      <c r="A7231" t="s">
        <v>12750</v>
      </c>
      <c r="B7231" t="s">
        <v>12751</v>
      </c>
      <c r="C7231" t="s">
        <v>32</v>
      </c>
      <c r="D7231" s="1">
        <v>45363.299490740741</v>
      </c>
      <c r="E7231" s="18" t="s">
        <v>15</v>
      </c>
      <c r="F7231" s="13" t="s">
        <v>16</v>
      </c>
      <c r="G7231" t="s">
        <v>14</v>
      </c>
      <c r="H7231">
        <v>0</v>
      </c>
      <c r="I7231" s="2"/>
      <c r="J7231" s="4">
        <v>0</v>
      </c>
      <c r="K7231" t="str">
        <f>IF((LEN(relatorio_Ananindeua[[#This Row],[CIF/CPF/CNPJ]])=14),relatorio_Ananindeua[[#This Row],[CIF/CPF/CNPJ]],relatorio_Ananindeua[[#This Row],[Coluna2]])</f>
        <v>54276066000138</v>
      </c>
      <c r="L7231" t="str">
        <f t="shared" si="113"/>
        <v>542******38</v>
      </c>
    </row>
    <row r="7232" spans="1:12" x14ac:dyDescent="0.25">
      <c r="A7232" t="s">
        <v>6525</v>
      </c>
      <c r="B7232" t="s">
        <v>6526</v>
      </c>
      <c r="C7232" t="s">
        <v>34</v>
      </c>
      <c r="D7232" s="1">
        <v>45363.299525462964</v>
      </c>
      <c r="E7232" s="18" t="s">
        <v>15</v>
      </c>
      <c r="F7232" s="13" t="s">
        <v>16</v>
      </c>
      <c r="G7232" t="s">
        <v>14</v>
      </c>
      <c r="H7232">
        <v>0</v>
      </c>
      <c r="I7232" s="2"/>
      <c r="J7232" s="4">
        <v>0</v>
      </c>
      <c r="K7232" t="str">
        <f>IF((LEN(relatorio_Ananindeua[[#This Row],[CIF/CPF/CNPJ]])=14),relatorio_Ananindeua[[#This Row],[CIF/CPF/CNPJ]],relatorio_Ananindeua[[#This Row],[Coluna2]])</f>
        <v>45189094000127</v>
      </c>
      <c r="L7232" t="str">
        <f t="shared" si="113"/>
        <v>451******27</v>
      </c>
    </row>
    <row r="7233" spans="1:12" x14ac:dyDescent="0.25">
      <c r="A7233" t="s">
        <v>12772</v>
      </c>
      <c r="B7233" t="s">
        <v>12773</v>
      </c>
      <c r="C7233" t="s">
        <v>32</v>
      </c>
      <c r="D7233" s="1">
        <v>45363.332199074073</v>
      </c>
      <c r="E7233" s="18" t="s">
        <v>15</v>
      </c>
      <c r="F7233" s="13" t="s">
        <v>16</v>
      </c>
      <c r="G7233" t="s">
        <v>14</v>
      </c>
      <c r="H7233">
        <v>0</v>
      </c>
      <c r="I7233" s="2"/>
      <c r="J7233" s="4">
        <v>0</v>
      </c>
      <c r="K7233" t="str">
        <f>IF((LEN(relatorio_Ananindeua[[#This Row],[CIF/CPF/CNPJ]])=14),relatorio_Ananindeua[[#This Row],[CIF/CPF/CNPJ]],relatorio_Ananindeua[[#This Row],[Coluna2]])</f>
        <v>54281474000188</v>
      </c>
      <c r="L7233" t="str">
        <f t="shared" si="113"/>
        <v>542******88</v>
      </c>
    </row>
    <row r="7234" spans="1:12" x14ac:dyDescent="0.25">
      <c r="A7234" t="s">
        <v>12762</v>
      </c>
      <c r="B7234" t="s">
        <v>12763</v>
      </c>
      <c r="C7234" t="s">
        <v>32</v>
      </c>
      <c r="D7234" s="1">
        <v>45363.335347222222</v>
      </c>
      <c r="E7234" s="18" t="s">
        <v>15</v>
      </c>
      <c r="F7234" s="13" t="s">
        <v>16</v>
      </c>
      <c r="G7234" t="s">
        <v>14</v>
      </c>
      <c r="H7234">
        <v>0</v>
      </c>
      <c r="I7234" s="2"/>
      <c r="J7234" s="4">
        <v>0</v>
      </c>
      <c r="K7234" t="str">
        <f>IF((LEN(relatorio_Ananindeua[[#This Row],[CIF/CPF/CNPJ]])=14),relatorio_Ananindeua[[#This Row],[CIF/CPF/CNPJ]],relatorio_Ananindeua[[#This Row],[Coluna2]])</f>
        <v>54279232000150</v>
      </c>
      <c r="L7234" t="str">
        <f t="shared" si="113"/>
        <v>542******50</v>
      </c>
    </row>
    <row r="7235" spans="1:12" x14ac:dyDescent="0.25">
      <c r="A7235" t="s">
        <v>2268</v>
      </c>
      <c r="B7235" t="s">
        <v>2269</v>
      </c>
      <c r="C7235" t="s">
        <v>34</v>
      </c>
      <c r="D7235" s="1">
        <v>45363.495405092595</v>
      </c>
      <c r="E7235" s="18" t="s">
        <v>15</v>
      </c>
      <c r="F7235" s="13" t="s">
        <v>16</v>
      </c>
      <c r="G7235" t="s">
        <v>14</v>
      </c>
      <c r="H7235">
        <v>0</v>
      </c>
      <c r="I7235" s="2"/>
      <c r="J7235" s="4">
        <v>0</v>
      </c>
      <c r="K7235" t="str">
        <f>IF((LEN(relatorio_Ananindeua[[#This Row],[CIF/CPF/CNPJ]])=14),relatorio_Ananindeua[[#This Row],[CIF/CPF/CNPJ]],relatorio_Ananindeua[[#This Row],[Coluna2]])</f>
        <v>27900248000165</v>
      </c>
      <c r="L7235" t="str">
        <f t="shared" si="113"/>
        <v>279******65</v>
      </c>
    </row>
    <row r="7236" spans="1:12" x14ac:dyDescent="0.25">
      <c r="A7236" t="s">
        <v>2268</v>
      </c>
      <c r="B7236" t="s">
        <v>2269</v>
      </c>
      <c r="C7236" t="s">
        <v>34</v>
      </c>
      <c r="D7236" s="1">
        <v>45363.497256944444</v>
      </c>
      <c r="E7236" s="18" t="s">
        <v>15</v>
      </c>
      <c r="F7236" s="13" t="s">
        <v>16</v>
      </c>
      <c r="G7236" t="s">
        <v>14</v>
      </c>
      <c r="H7236">
        <v>0</v>
      </c>
      <c r="I7236" s="2"/>
      <c r="J7236" s="4">
        <v>0</v>
      </c>
      <c r="K7236" t="str">
        <f>IF((LEN(relatorio_Ananindeua[[#This Row],[CIF/CPF/CNPJ]])=14),relatorio_Ananindeua[[#This Row],[CIF/CPF/CNPJ]],relatorio_Ananindeua[[#This Row],[Coluna2]])</f>
        <v>27900248000165</v>
      </c>
      <c r="L7236" t="str">
        <f t="shared" si="113"/>
        <v>279******65</v>
      </c>
    </row>
    <row r="7237" spans="1:12" x14ac:dyDescent="0.25">
      <c r="A7237" t="s">
        <v>5667</v>
      </c>
      <c r="B7237" t="s">
        <v>5668</v>
      </c>
      <c r="C7237" t="s">
        <v>34</v>
      </c>
      <c r="D7237" s="1">
        <v>45363.526990740742</v>
      </c>
      <c r="E7237" s="18" t="s">
        <v>11</v>
      </c>
      <c r="F7237" s="13" t="s">
        <v>16</v>
      </c>
      <c r="G7237" t="s">
        <v>13496</v>
      </c>
      <c r="H7237">
        <v>0</v>
      </c>
      <c r="I7237" s="2"/>
      <c r="J7237" s="4">
        <v>0</v>
      </c>
      <c r="K7237" t="str">
        <f>IF((LEN(relatorio_Ananindeua[[#This Row],[CIF/CPF/CNPJ]])=14),relatorio_Ananindeua[[#This Row],[CIF/CPF/CNPJ]],relatorio_Ananindeua[[#This Row],[Coluna2]])</f>
        <v>42439807000175</v>
      </c>
      <c r="L7237" t="str">
        <f t="shared" si="113"/>
        <v>424******75</v>
      </c>
    </row>
    <row r="7238" spans="1:12" x14ac:dyDescent="0.25">
      <c r="A7238" t="s">
        <v>87</v>
      </c>
      <c r="B7238" t="s">
        <v>88</v>
      </c>
      <c r="C7238" t="s">
        <v>21</v>
      </c>
      <c r="D7238" s="1">
        <v>45363.543946759259</v>
      </c>
      <c r="E7238" s="18" t="s">
        <v>15</v>
      </c>
      <c r="F7238" s="13" t="s">
        <v>19</v>
      </c>
      <c r="G7238" t="s">
        <v>13496</v>
      </c>
      <c r="H7238">
        <v>0</v>
      </c>
      <c r="I7238" s="2"/>
      <c r="J7238" s="4">
        <v>0</v>
      </c>
      <c r="K7238" t="str">
        <f>IF((LEN(relatorio_Ananindeua[[#This Row],[CIF/CPF/CNPJ]])=14),relatorio_Ananindeua[[#This Row],[CIF/CPF/CNPJ]],relatorio_Ananindeua[[#This Row],[Coluna2]])</f>
        <v>08785870000125</v>
      </c>
      <c r="L7238" t="str">
        <f t="shared" si="113"/>
        <v>087******25</v>
      </c>
    </row>
    <row r="7239" spans="1:12" x14ac:dyDescent="0.25">
      <c r="A7239" t="s">
        <v>9769</v>
      </c>
      <c r="B7239" t="s">
        <v>9770</v>
      </c>
      <c r="C7239" t="s">
        <v>17</v>
      </c>
      <c r="D7239" s="1">
        <v>45363.832418981481</v>
      </c>
      <c r="E7239" s="18" t="s">
        <v>11</v>
      </c>
      <c r="F7239" s="13" t="s">
        <v>16</v>
      </c>
      <c r="G7239" t="s">
        <v>14</v>
      </c>
      <c r="H7239">
        <v>0</v>
      </c>
      <c r="I7239" s="2"/>
      <c r="J7239" s="4">
        <v>0</v>
      </c>
      <c r="K7239" t="str">
        <f>IF((LEN(relatorio_Ananindeua[[#This Row],[CIF/CPF/CNPJ]])=14),relatorio_Ananindeua[[#This Row],[CIF/CPF/CNPJ]],relatorio_Ananindeua[[#This Row],[Coluna2]])</f>
        <v>52225773000170</v>
      </c>
      <c r="L7239" t="str">
        <f t="shared" si="113"/>
        <v>522******70</v>
      </c>
    </row>
    <row r="7240" spans="1:12" x14ac:dyDescent="0.25">
      <c r="A7240" t="s">
        <v>6904</v>
      </c>
      <c r="B7240" t="s">
        <v>6905</v>
      </c>
      <c r="C7240" t="s">
        <v>20</v>
      </c>
      <c r="D7240" s="1">
        <v>45364</v>
      </c>
      <c r="E7240" s="18" t="s">
        <v>15</v>
      </c>
      <c r="F7240" s="13" t="s">
        <v>19</v>
      </c>
      <c r="G7240" t="s">
        <v>13496</v>
      </c>
      <c r="H7240">
        <v>0</v>
      </c>
      <c r="I7240" s="2"/>
      <c r="J7240" s="4">
        <v>2.5</v>
      </c>
      <c r="K7240" t="str">
        <f>IF((LEN(relatorio_Ananindeua[[#This Row],[CIF/CPF/CNPJ]])=14),relatorio_Ananindeua[[#This Row],[CIF/CPF/CNPJ]],relatorio_Ananindeua[[#This Row],[Coluna2]])</f>
        <v>46201083002393</v>
      </c>
      <c r="L7240" t="str">
        <f t="shared" si="113"/>
        <v>462******93</v>
      </c>
    </row>
    <row r="7241" spans="1:12" x14ac:dyDescent="0.25">
      <c r="A7241" t="s">
        <v>13467</v>
      </c>
      <c r="B7241" t="s">
        <v>13466</v>
      </c>
      <c r="C7241" t="s">
        <v>21</v>
      </c>
      <c r="D7241" s="1">
        <v>45364</v>
      </c>
      <c r="E7241" s="18" t="s">
        <v>15</v>
      </c>
      <c r="F7241" s="13" t="s">
        <v>19</v>
      </c>
      <c r="G7241" t="s">
        <v>13496</v>
      </c>
      <c r="H7241">
        <v>0</v>
      </c>
      <c r="I7241" s="2"/>
      <c r="J7241" s="4">
        <v>650.97</v>
      </c>
      <c r="K7241" t="str">
        <f>IF((LEN(relatorio_Ananindeua[[#This Row],[CIF/CPF/CNPJ]])=14),relatorio_Ananindeua[[#This Row],[CIF/CPF/CNPJ]],relatorio_Ananindeua[[#This Row],[Coluna2]])</f>
        <v>60975737005978</v>
      </c>
      <c r="L7241" t="str">
        <f t="shared" si="113"/>
        <v>609******78</v>
      </c>
    </row>
    <row r="7242" spans="1:12" x14ac:dyDescent="0.25">
      <c r="A7242" t="s">
        <v>12812</v>
      </c>
      <c r="B7242" t="s">
        <v>12813</v>
      </c>
      <c r="C7242" t="s">
        <v>32</v>
      </c>
      <c r="D7242" s="1">
        <v>45364.198194444441</v>
      </c>
      <c r="E7242" s="18" t="s">
        <v>15</v>
      </c>
      <c r="F7242" s="13" t="s">
        <v>16</v>
      </c>
      <c r="G7242" t="s">
        <v>14</v>
      </c>
      <c r="H7242">
        <v>0</v>
      </c>
      <c r="I7242" s="2"/>
      <c r="J7242" s="4">
        <v>0</v>
      </c>
      <c r="K7242" t="str">
        <f>IF((LEN(relatorio_Ananindeua[[#This Row],[CIF/CPF/CNPJ]])=14),relatorio_Ananindeua[[#This Row],[CIF/CPF/CNPJ]],relatorio_Ananindeua[[#This Row],[Coluna2]])</f>
        <v>54294306000127</v>
      </c>
      <c r="L7242" t="str">
        <f t="shared" si="113"/>
        <v>542******27</v>
      </c>
    </row>
    <row r="7243" spans="1:12" x14ac:dyDescent="0.25">
      <c r="A7243" t="s">
        <v>12784</v>
      </c>
      <c r="B7243" t="s">
        <v>12785</v>
      </c>
      <c r="C7243" t="s">
        <v>32</v>
      </c>
      <c r="D7243" s="1">
        <v>45364.198391203703</v>
      </c>
      <c r="E7243" s="18" t="s">
        <v>15</v>
      </c>
      <c r="F7243" s="13" t="s">
        <v>16</v>
      </c>
      <c r="G7243" t="s">
        <v>14</v>
      </c>
      <c r="H7243">
        <v>0</v>
      </c>
      <c r="I7243" s="2"/>
      <c r="J7243" s="4">
        <v>0</v>
      </c>
      <c r="K7243" t="str">
        <f>IF((LEN(relatorio_Ananindeua[[#This Row],[CIF/CPF/CNPJ]])=14),relatorio_Ananindeua[[#This Row],[CIF/CPF/CNPJ]],relatorio_Ananindeua[[#This Row],[Coluna2]])</f>
        <v>54286459000122</v>
      </c>
      <c r="L7243" t="str">
        <f t="shared" si="113"/>
        <v>542******22</v>
      </c>
    </row>
    <row r="7244" spans="1:12" x14ac:dyDescent="0.25">
      <c r="A7244" t="s">
        <v>5847</v>
      </c>
      <c r="B7244" t="s">
        <v>5848</v>
      </c>
      <c r="C7244" t="s">
        <v>34</v>
      </c>
      <c r="D7244" s="1">
        <v>45364.198425925926</v>
      </c>
      <c r="E7244" s="18" t="s">
        <v>15</v>
      </c>
      <c r="F7244" s="13" t="s">
        <v>16</v>
      </c>
      <c r="G7244" t="s">
        <v>14</v>
      </c>
      <c r="H7244">
        <v>0</v>
      </c>
      <c r="I7244" s="2"/>
      <c r="J7244" s="4">
        <v>0</v>
      </c>
      <c r="K7244" t="str">
        <f>IF((LEN(relatorio_Ananindeua[[#This Row],[CIF/CPF/CNPJ]])=14),relatorio_Ananindeua[[#This Row],[CIF/CPF/CNPJ]],relatorio_Ananindeua[[#This Row],[Coluna2]])</f>
        <v>43144770000110</v>
      </c>
      <c r="L7244" t="str">
        <f t="shared" si="113"/>
        <v>431******10</v>
      </c>
    </row>
    <row r="7245" spans="1:12" x14ac:dyDescent="0.25">
      <c r="A7245" t="s">
        <v>2694</v>
      </c>
      <c r="B7245" t="s">
        <v>2695</v>
      </c>
      <c r="C7245" t="s">
        <v>34</v>
      </c>
      <c r="D7245" s="1">
        <v>45364.198472222219</v>
      </c>
      <c r="E7245" s="18" t="s">
        <v>15</v>
      </c>
      <c r="F7245" s="13" t="s">
        <v>16</v>
      </c>
      <c r="G7245" t="s">
        <v>14</v>
      </c>
      <c r="H7245">
        <v>0</v>
      </c>
      <c r="I7245" s="2"/>
      <c r="J7245" s="4">
        <v>0</v>
      </c>
      <c r="K7245" t="str">
        <f>IF((LEN(relatorio_Ananindeua[[#This Row],[CIF/CPF/CNPJ]])=14),relatorio_Ananindeua[[#This Row],[CIF/CPF/CNPJ]],relatorio_Ananindeua[[#This Row],[Coluna2]])</f>
        <v>29946018000162</v>
      </c>
      <c r="L7245" t="str">
        <f t="shared" si="113"/>
        <v>299******62</v>
      </c>
    </row>
    <row r="7246" spans="1:12" x14ac:dyDescent="0.25">
      <c r="A7246" t="s">
        <v>12786</v>
      </c>
      <c r="B7246" t="s">
        <v>12787</v>
      </c>
      <c r="C7246" t="s">
        <v>32</v>
      </c>
      <c r="D7246" s="1">
        <v>45364.198495370372</v>
      </c>
      <c r="E7246" s="18" t="s">
        <v>15</v>
      </c>
      <c r="F7246" s="13" t="s">
        <v>16</v>
      </c>
      <c r="G7246" t="s">
        <v>14</v>
      </c>
      <c r="H7246">
        <v>0</v>
      </c>
      <c r="I7246" s="2"/>
      <c r="J7246" s="4">
        <v>0</v>
      </c>
      <c r="K7246" t="str">
        <f>IF((LEN(relatorio_Ananindeua[[#This Row],[CIF/CPF/CNPJ]])=14),relatorio_Ananindeua[[#This Row],[CIF/CPF/CNPJ]],relatorio_Ananindeua[[#This Row],[Coluna2]])</f>
        <v>54286525000164</v>
      </c>
      <c r="L7246" t="str">
        <f t="shared" si="113"/>
        <v>542******64</v>
      </c>
    </row>
    <row r="7247" spans="1:12" x14ac:dyDescent="0.25">
      <c r="A7247" t="s">
        <v>12800</v>
      </c>
      <c r="B7247" t="s">
        <v>12801</v>
      </c>
      <c r="C7247" t="s">
        <v>32</v>
      </c>
      <c r="D7247" s="1">
        <v>45364.198495370372</v>
      </c>
      <c r="E7247" s="18" t="s">
        <v>15</v>
      </c>
      <c r="F7247" s="13" t="s">
        <v>16</v>
      </c>
      <c r="G7247" t="s">
        <v>14</v>
      </c>
      <c r="H7247">
        <v>0</v>
      </c>
      <c r="I7247" s="2"/>
      <c r="J7247" s="4">
        <v>0</v>
      </c>
      <c r="K7247" t="str">
        <f>IF((LEN(relatorio_Ananindeua[[#This Row],[CIF/CPF/CNPJ]])=14),relatorio_Ananindeua[[#This Row],[CIF/CPF/CNPJ]],relatorio_Ananindeua[[#This Row],[Coluna2]])</f>
        <v>54289054000148</v>
      </c>
      <c r="L7247" t="str">
        <f t="shared" si="113"/>
        <v>542******48</v>
      </c>
    </row>
    <row r="7248" spans="1:12" x14ac:dyDescent="0.25">
      <c r="A7248" t="s">
        <v>6635</v>
      </c>
      <c r="B7248" t="s">
        <v>6636</v>
      </c>
      <c r="C7248" t="s">
        <v>34</v>
      </c>
      <c r="D7248" s="1">
        <v>45364.198553240742</v>
      </c>
      <c r="E7248" s="18" t="s">
        <v>15</v>
      </c>
      <c r="F7248" s="13" t="s">
        <v>16</v>
      </c>
      <c r="G7248" t="s">
        <v>14</v>
      </c>
      <c r="H7248">
        <v>0</v>
      </c>
      <c r="I7248" s="2"/>
      <c r="J7248" s="4">
        <v>0</v>
      </c>
      <c r="K7248" t="str">
        <f>IF((LEN(relatorio_Ananindeua[[#This Row],[CIF/CPF/CNPJ]])=14),relatorio_Ananindeua[[#This Row],[CIF/CPF/CNPJ]],relatorio_Ananindeua[[#This Row],[Coluna2]])</f>
        <v>45482818000126</v>
      </c>
      <c r="L7248" t="str">
        <f t="shared" si="113"/>
        <v>454******26</v>
      </c>
    </row>
    <row r="7249" spans="1:12" x14ac:dyDescent="0.25">
      <c r="A7249" t="s">
        <v>12804</v>
      </c>
      <c r="B7249" t="s">
        <v>12805</v>
      </c>
      <c r="C7249" t="s">
        <v>32</v>
      </c>
      <c r="D7249" s="1">
        <v>45364.201770833337</v>
      </c>
      <c r="E7249" s="18" t="s">
        <v>15</v>
      </c>
      <c r="F7249" s="13" t="s">
        <v>16</v>
      </c>
      <c r="G7249" t="s">
        <v>14</v>
      </c>
      <c r="H7249">
        <v>0</v>
      </c>
      <c r="I7249" s="2"/>
      <c r="J7249" s="4">
        <v>0</v>
      </c>
      <c r="K7249" t="str">
        <f>IF((LEN(relatorio_Ananindeua[[#This Row],[CIF/CPF/CNPJ]])=14),relatorio_Ananindeua[[#This Row],[CIF/CPF/CNPJ]],relatorio_Ananindeua[[#This Row],[Coluna2]])</f>
        <v>54290217000102</v>
      </c>
      <c r="L7249" t="str">
        <f t="shared" si="113"/>
        <v>542******02</v>
      </c>
    </row>
    <row r="7250" spans="1:12" x14ac:dyDescent="0.25">
      <c r="A7250" t="s">
        <v>12774</v>
      </c>
      <c r="B7250" t="s">
        <v>12775</v>
      </c>
      <c r="C7250" t="s">
        <v>32</v>
      </c>
      <c r="D7250" s="1">
        <v>45364.201793981483</v>
      </c>
      <c r="E7250" s="18" t="s">
        <v>15</v>
      </c>
      <c r="F7250" s="13" t="s">
        <v>16</v>
      </c>
      <c r="G7250" t="s">
        <v>14</v>
      </c>
      <c r="H7250">
        <v>0</v>
      </c>
      <c r="I7250" s="2"/>
      <c r="J7250" s="4">
        <v>0</v>
      </c>
      <c r="K7250" t="str">
        <f>IF((LEN(relatorio_Ananindeua[[#This Row],[CIF/CPF/CNPJ]])=14),relatorio_Ananindeua[[#This Row],[CIF/CPF/CNPJ]],relatorio_Ananindeua[[#This Row],[Coluna2]])</f>
        <v>54281805000180</v>
      </c>
      <c r="L7250" t="str">
        <f t="shared" ref="L7250:L7313" si="114">_xlfn.CONCAT(LEFT(A7250,3),REPT("*",6),RIGHT(A7250,2))</f>
        <v>542******80</v>
      </c>
    </row>
    <row r="7251" spans="1:12" x14ac:dyDescent="0.25">
      <c r="A7251" t="s">
        <v>2997</v>
      </c>
      <c r="B7251" t="s">
        <v>2998</v>
      </c>
      <c r="C7251" t="s">
        <v>34</v>
      </c>
      <c r="D7251" s="1">
        <v>45364.205057870371</v>
      </c>
      <c r="E7251" s="18" t="s">
        <v>15</v>
      </c>
      <c r="F7251" s="13" t="s">
        <v>16</v>
      </c>
      <c r="G7251" t="s">
        <v>14</v>
      </c>
      <c r="H7251">
        <v>0</v>
      </c>
      <c r="I7251" s="2"/>
      <c r="J7251" s="4">
        <v>0</v>
      </c>
      <c r="K7251" t="str">
        <f>IF((LEN(relatorio_Ananindeua[[#This Row],[CIF/CPF/CNPJ]])=14),relatorio_Ananindeua[[#This Row],[CIF/CPF/CNPJ]],relatorio_Ananindeua[[#This Row],[Coluna2]])</f>
        <v>31450110000189</v>
      </c>
      <c r="L7251" t="str">
        <f t="shared" si="114"/>
        <v>314******89</v>
      </c>
    </row>
    <row r="7252" spans="1:12" x14ac:dyDescent="0.25">
      <c r="A7252" t="s">
        <v>1869</v>
      </c>
      <c r="B7252" t="s">
        <v>1870</v>
      </c>
      <c r="C7252" t="s">
        <v>34</v>
      </c>
      <c r="D7252" s="1">
        <v>45364.205069444448</v>
      </c>
      <c r="E7252" s="18" t="s">
        <v>15</v>
      </c>
      <c r="F7252" s="13" t="s">
        <v>16</v>
      </c>
      <c r="G7252" t="s">
        <v>14</v>
      </c>
      <c r="H7252">
        <v>0</v>
      </c>
      <c r="I7252" s="2"/>
      <c r="J7252" s="4">
        <v>0</v>
      </c>
      <c r="K7252" t="str">
        <f>IF((LEN(relatorio_Ananindeua[[#This Row],[CIF/CPF/CNPJ]])=14),relatorio_Ananindeua[[#This Row],[CIF/CPF/CNPJ]],relatorio_Ananindeua[[#This Row],[Coluna2]])</f>
        <v>24895340000196</v>
      </c>
      <c r="L7252" t="str">
        <f t="shared" si="114"/>
        <v>248******96</v>
      </c>
    </row>
    <row r="7253" spans="1:12" x14ac:dyDescent="0.25">
      <c r="A7253" t="s">
        <v>2550</v>
      </c>
      <c r="B7253" t="s">
        <v>2551</v>
      </c>
      <c r="C7253" t="s">
        <v>34</v>
      </c>
      <c r="D7253" s="1">
        <v>45364.205069444448</v>
      </c>
      <c r="E7253" s="18" t="s">
        <v>15</v>
      </c>
      <c r="F7253" s="13" t="s">
        <v>16</v>
      </c>
      <c r="G7253" t="s">
        <v>14</v>
      </c>
      <c r="H7253">
        <v>0</v>
      </c>
      <c r="I7253" s="2"/>
      <c r="J7253" s="4">
        <v>0</v>
      </c>
      <c r="K7253" t="str">
        <f>IF((LEN(relatorio_Ananindeua[[#This Row],[CIF/CPF/CNPJ]])=14),relatorio_Ananindeua[[#This Row],[CIF/CPF/CNPJ]],relatorio_Ananindeua[[#This Row],[Coluna2]])</f>
        <v>29311831000166</v>
      </c>
      <c r="L7253" t="str">
        <f t="shared" si="114"/>
        <v>293******66</v>
      </c>
    </row>
    <row r="7254" spans="1:12" x14ac:dyDescent="0.25">
      <c r="A7254" t="s">
        <v>12802</v>
      </c>
      <c r="B7254" t="s">
        <v>12803</v>
      </c>
      <c r="C7254" t="s">
        <v>32</v>
      </c>
      <c r="D7254" s="1">
        <v>45364.205092592594</v>
      </c>
      <c r="E7254" s="18" t="s">
        <v>15</v>
      </c>
      <c r="F7254" s="13" t="s">
        <v>16</v>
      </c>
      <c r="G7254" t="s">
        <v>14</v>
      </c>
      <c r="H7254">
        <v>0</v>
      </c>
      <c r="I7254" s="2"/>
      <c r="J7254" s="4">
        <v>0</v>
      </c>
      <c r="K7254" t="str">
        <f>IF((LEN(relatorio_Ananindeua[[#This Row],[CIF/CPF/CNPJ]])=14),relatorio_Ananindeua[[#This Row],[CIF/CPF/CNPJ]],relatorio_Ananindeua[[#This Row],[Coluna2]])</f>
        <v>54289992000148</v>
      </c>
      <c r="L7254" t="str">
        <f t="shared" si="114"/>
        <v>542******48</v>
      </c>
    </row>
    <row r="7255" spans="1:12" x14ac:dyDescent="0.25">
      <c r="A7255" t="s">
        <v>12810</v>
      </c>
      <c r="B7255" t="s">
        <v>12811</v>
      </c>
      <c r="C7255" t="s">
        <v>32</v>
      </c>
      <c r="D7255" s="1">
        <v>45364.205092592594</v>
      </c>
      <c r="E7255" s="18" t="s">
        <v>15</v>
      </c>
      <c r="F7255" s="13" t="s">
        <v>16</v>
      </c>
      <c r="G7255" t="s">
        <v>14</v>
      </c>
      <c r="H7255">
        <v>0</v>
      </c>
      <c r="I7255" s="2"/>
      <c r="J7255" s="4">
        <v>0</v>
      </c>
      <c r="K7255" t="str">
        <f>IF((LEN(relatorio_Ananindeua[[#This Row],[CIF/CPF/CNPJ]])=14),relatorio_Ananindeua[[#This Row],[CIF/CPF/CNPJ]],relatorio_Ananindeua[[#This Row],[Coluna2]])</f>
        <v>54292133000108</v>
      </c>
      <c r="L7255" t="str">
        <f t="shared" si="114"/>
        <v>542******08</v>
      </c>
    </row>
    <row r="7256" spans="1:12" x14ac:dyDescent="0.25">
      <c r="A7256" t="s">
        <v>12796</v>
      </c>
      <c r="B7256" t="s">
        <v>12797</v>
      </c>
      <c r="C7256" t="s">
        <v>32</v>
      </c>
      <c r="D7256" s="1">
        <v>45364.205104166664</v>
      </c>
      <c r="E7256" s="18" t="s">
        <v>15</v>
      </c>
      <c r="F7256" s="13" t="s">
        <v>16</v>
      </c>
      <c r="G7256" t="s">
        <v>14</v>
      </c>
      <c r="H7256">
        <v>0</v>
      </c>
      <c r="I7256" s="2"/>
      <c r="J7256" s="4">
        <v>0</v>
      </c>
      <c r="K7256" t="str">
        <f>IF((LEN(relatorio_Ananindeua[[#This Row],[CIF/CPF/CNPJ]])=14),relatorio_Ananindeua[[#This Row],[CIF/CPF/CNPJ]],relatorio_Ananindeua[[#This Row],[Coluna2]])</f>
        <v>54288551000121</v>
      </c>
      <c r="L7256" t="str">
        <f t="shared" si="114"/>
        <v>542******21</v>
      </c>
    </row>
    <row r="7257" spans="1:12" x14ac:dyDescent="0.25">
      <c r="A7257" t="s">
        <v>12798</v>
      </c>
      <c r="B7257" t="s">
        <v>12799</v>
      </c>
      <c r="C7257" t="s">
        <v>32</v>
      </c>
      <c r="D7257" s="1">
        <v>45364.205104166664</v>
      </c>
      <c r="E7257" s="18" t="s">
        <v>15</v>
      </c>
      <c r="F7257" s="13" t="s">
        <v>16</v>
      </c>
      <c r="G7257" t="s">
        <v>14</v>
      </c>
      <c r="H7257">
        <v>0</v>
      </c>
      <c r="I7257" s="2"/>
      <c r="J7257" s="4">
        <v>0</v>
      </c>
      <c r="K7257" t="str">
        <f>IF((LEN(relatorio_Ananindeua[[#This Row],[CIF/CPF/CNPJ]])=14),relatorio_Ananindeua[[#This Row],[CIF/CPF/CNPJ]],relatorio_Ananindeua[[#This Row],[Coluna2]])</f>
        <v>54288614000140</v>
      </c>
      <c r="L7257" t="str">
        <f t="shared" si="114"/>
        <v>542******40</v>
      </c>
    </row>
    <row r="7258" spans="1:12" x14ac:dyDescent="0.25">
      <c r="A7258" t="s">
        <v>12782</v>
      </c>
      <c r="B7258" t="s">
        <v>12783</v>
      </c>
      <c r="C7258" t="s">
        <v>32</v>
      </c>
      <c r="D7258" s="1">
        <v>45364.20516203704</v>
      </c>
      <c r="E7258" s="18" t="s">
        <v>15</v>
      </c>
      <c r="F7258" s="13" t="s">
        <v>16</v>
      </c>
      <c r="G7258" t="s">
        <v>14</v>
      </c>
      <c r="H7258">
        <v>0</v>
      </c>
      <c r="I7258" s="2"/>
      <c r="J7258" s="4">
        <v>0</v>
      </c>
      <c r="K7258" t="str">
        <f>IF((LEN(relatorio_Ananindeua[[#This Row],[CIF/CPF/CNPJ]])=14),relatorio_Ananindeua[[#This Row],[CIF/CPF/CNPJ]],relatorio_Ananindeua[[#This Row],[Coluna2]])</f>
        <v>54286035000168</v>
      </c>
      <c r="L7258" t="str">
        <f t="shared" si="114"/>
        <v>542******68</v>
      </c>
    </row>
    <row r="7259" spans="1:12" x14ac:dyDescent="0.25">
      <c r="A7259" t="s">
        <v>12778</v>
      </c>
      <c r="B7259" t="s">
        <v>12779</v>
      </c>
      <c r="C7259" t="s">
        <v>32</v>
      </c>
      <c r="D7259" s="1">
        <v>45364.20517361111</v>
      </c>
      <c r="E7259" s="18" t="s">
        <v>15</v>
      </c>
      <c r="F7259" s="13" t="s">
        <v>16</v>
      </c>
      <c r="G7259" t="s">
        <v>14</v>
      </c>
      <c r="H7259">
        <v>0</v>
      </c>
      <c r="I7259" s="2"/>
      <c r="J7259" s="4">
        <v>0</v>
      </c>
      <c r="K7259" t="str">
        <f>IF((LEN(relatorio_Ananindeua[[#This Row],[CIF/CPF/CNPJ]])=14),relatorio_Ananindeua[[#This Row],[CIF/CPF/CNPJ]],relatorio_Ananindeua[[#This Row],[Coluna2]])</f>
        <v>54284610000193</v>
      </c>
      <c r="L7259" t="str">
        <f t="shared" si="114"/>
        <v>542******93</v>
      </c>
    </row>
    <row r="7260" spans="1:12" x14ac:dyDescent="0.25">
      <c r="A7260" t="s">
        <v>12822</v>
      </c>
      <c r="B7260" t="s">
        <v>12823</v>
      </c>
      <c r="C7260" t="s">
        <v>32</v>
      </c>
      <c r="D7260" s="1">
        <v>45364.205243055556</v>
      </c>
      <c r="E7260" s="18" t="s">
        <v>15</v>
      </c>
      <c r="F7260" s="13" t="s">
        <v>16</v>
      </c>
      <c r="G7260" t="s">
        <v>14</v>
      </c>
      <c r="H7260">
        <v>0</v>
      </c>
      <c r="I7260" s="2"/>
      <c r="J7260" s="4">
        <v>0</v>
      </c>
      <c r="K7260" t="str">
        <f>IF((LEN(relatorio_Ananindeua[[#This Row],[CIF/CPF/CNPJ]])=14),relatorio_Ananindeua[[#This Row],[CIF/CPF/CNPJ]],relatorio_Ananindeua[[#This Row],[Coluna2]])</f>
        <v>54299038000136</v>
      </c>
      <c r="L7260" t="str">
        <f t="shared" si="114"/>
        <v>542******36</v>
      </c>
    </row>
    <row r="7261" spans="1:12" x14ac:dyDescent="0.25">
      <c r="A7261" t="s">
        <v>12818</v>
      </c>
      <c r="B7261" t="s">
        <v>12819</v>
      </c>
      <c r="C7261" t="s">
        <v>32</v>
      </c>
      <c r="D7261" s="1">
        <v>45364.205462962964</v>
      </c>
      <c r="E7261" s="18" t="s">
        <v>15</v>
      </c>
      <c r="F7261" s="13" t="s">
        <v>16</v>
      </c>
      <c r="G7261" t="s">
        <v>14</v>
      </c>
      <c r="H7261">
        <v>0</v>
      </c>
      <c r="I7261" s="2"/>
      <c r="J7261" s="4">
        <v>0</v>
      </c>
      <c r="K7261" t="str">
        <f>IF((LEN(relatorio_Ananindeua[[#This Row],[CIF/CPF/CNPJ]])=14),relatorio_Ananindeua[[#This Row],[CIF/CPF/CNPJ]],relatorio_Ananindeua[[#This Row],[Coluna2]])</f>
        <v>54294936000100</v>
      </c>
      <c r="L7261" t="str">
        <f t="shared" si="114"/>
        <v>542******00</v>
      </c>
    </row>
    <row r="7262" spans="1:12" x14ac:dyDescent="0.25">
      <c r="A7262" t="s">
        <v>7066</v>
      </c>
      <c r="B7262" t="s">
        <v>7067</v>
      </c>
      <c r="C7262" t="s">
        <v>34</v>
      </c>
      <c r="D7262" s="1">
        <v>45364.205497685187</v>
      </c>
      <c r="E7262" s="18" t="s">
        <v>15</v>
      </c>
      <c r="F7262" s="13" t="s">
        <v>16</v>
      </c>
      <c r="G7262" t="s">
        <v>14</v>
      </c>
      <c r="H7262">
        <v>0</v>
      </c>
      <c r="I7262" s="2"/>
      <c r="J7262" s="4">
        <v>0</v>
      </c>
      <c r="K7262" t="str">
        <f>IF((LEN(relatorio_Ananindeua[[#This Row],[CIF/CPF/CNPJ]])=14),relatorio_Ananindeua[[#This Row],[CIF/CPF/CNPJ]],relatorio_Ananindeua[[#This Row],[Coluna2]])</f>
        <v>46559153000174</v>
      </c>
      <c r="L7262" t="str">
        <f t="shared" si="114"/>
        <v>465******74</v>
      </c>
    </row>
    <row r="7263" spans="1:12" x14ac:dyDescent="0.25">
      <c r="A7263" t="s">
        <v>12816</v>
      </c>
      <c r="B7263" t="s">
        <v>12817</v>
      </c>
      <c r="C7263" t="s">
        <v>32</v>
      </c>
      <c r="D7263" s="1">
        <v>45364.20553240741</v>
      </c>
      <c r="E7263" s="18" t="s">
        <v>15</v>
      </c>
      <c r="F7263" s="13" t="s">
        <v>16</v>
      </c>
      <c r="G7263" t="s">
        <v>14</v>
      </c>
      <c r="H7263">
        <v>0</v>
      </c>
      <c r="I7263" s="2"/>
      <c r="J7263" s="4">
        <v>0</v>
      </c>
      <c r="K7263" t="str">
        <f>IF((LEN(relatorio_Ananindeua[[#This Row],[CIF/CPF/CNPJ]])=14),relatorio_Ananindeua[[#This Row],[CIF/CPF/CNPJ]],relatorio_Ananindeua[[#This Row],[Coluna2]])</f>
        <v>54294808000158</v>
      </c>
      <c r="L7263" t="str">
        <f t="shared" si="114"/>
        <v>542******58</v>
      </c>
    </row>
    <row r="7264" spans="1:12" x14ac:dyDescent="0.25">
      <c r="A7264" t="s">
        <v>12790</v>
      </c>
      <c r="B7264" t="s">
        <v>12791</v>
      </c>
      <c r="C7264" t="s">
        <v>32</v>
      </c>
      <c r="D7264" s="1">
        <v>45364.205636574072</v>
      </c>
      <c r="E7264" s="18" t="s">
        <v>15</v>
      </c>
      <c r="F7264" s="13" t="s">
        <v>16</v>
      </c>
      <c r="G7264" t="s">
        <v>14</v>
      </c>
      <c r="H7264">
        <v>0</v>
      </c>
      <c r="I7264" s="2"/>
      <c r="J7264" s="4">
        <v>0</v>
      </c>
      <c r="K7264" t="str">
        <f>IF((LEN(relatorio_Ananindeua[[#This Row],[CIF/CPF/CNPJ]])=14),relatorio_Ananindeua[[#This Row],[CIF/CPF/CNPJ]],relatorio_Ananindeua[[#This Row],[Coluna2]])</f>
        <v>54287714000151</v>
      </c>
      <c r="L7264" t="str">
        <f t="shared" si="114"/>
        <v>542******51</v>
      </c>
    </row>
    <row r="7265" spans="1:12" x14ac:dyDescent="0.25">
      <c r="A7265" t="s">
        <v>12780</v>
      </c>
      <c r="B7265" t="s">
        <v>12781</v>
      </c>
      <c r="C7265" t="s">
        <v>32</v>
      </c>
      <c r="D7265" s="1">
        <v>45364.205648148149</v>
      </c>
      <c r="E7265" s="18" t="s">
        <v>15</v>
      </c>
      <c r="F7265" s="13" t="s">
        <v>16</v>
      </c>
      <c r="G7265" t="s">
        <v>14</v>
      </c>
      <c r="H7265">
        <v>0</v>
      </c>
      <c r="I7265" s="2"/>
      <c r="J7265" s="4">
        <v>0</v>
      </c>
      <c r="K7265" t="str">
        <f>IF((LEN(relatorio_Ananindeua[[#This Row],[CIF/CPF/CNPJ]])=14),relatorio_Ananindeua[[#This Row],[CIF/CPF/CNPJ]],relatorio_Ananindeua[[#This Row],[Coluna2]])</f>
        <v>54284862000112</v>
      </c>
      <c r="L7265" t="str">
        <f t="shared" si="114"/>
        <v>542******12</v>
      </c>
    </row>
    <row r="7266" spans="1:12" x14ac:dyDescent="0.25">
      <c r="A7266" t="s">
        <v>11302</v>
      </c>
      <c r="B7266" t="s">
        <v>11303</v>
      </c>
      <c r="C7266" t="s">
        <v>34</v>
      </c>
      <c r="D7266" s="1">
        <v>45364.205671296295</v>
      </c>
      <c r="E7266" s="18" t="s">
        <v>15</v>
      </c>
      <c r="F7266" s="13" t="s">
        <v>16</v>
      </c>
      <c r="G7266" t="s">
        <v>14</v>
      </c>
      <c r="H7266">
        <v>0</v>
      </c>
      <c r="I7266" s="2"/>
      <c r="J7266" s="4">
        <v>0</v>
      </c>
      <c r="K7266" t="str">
        <f>IF((LEN(relatorio_Ananindeua[[#This Row],[CIF/CPF/CNPJ]])=14),relatorio_Ananindeua[[#This Row],[CIF/CPF/CNPJ]],relatorio_Ananindeua[[#This Row],[Coluna2]])</f>
        <v>53751438000178</v>
      </c>
      <c r="L7266" t="str">
        <f t="shared" si="114"/>
        <v>537******78</v>
      </c>
    </row>
    <row r="7267" spans="1:12" x14ac:dyDescent="0.25">
      <c r="A7267" t="s">
        <v>3794</v>
      </c>
      <c r="B7267" t="s">
        <v>3795</v>
      </c>
      <c r="C7267" t="s">
        <v>34</v>
      </c>
      <c r="D7267" s="1">
        <v>45364.205694444441</v>
      </c>
      <c r="E7267" s="18" t="s">
        <v>15</v>
      </c>
      <c r="F7267" s="13" t="s">
        <v>16</v>
      </c>
      <c r="G7267" t="s">
        <v>14</v>
      </c>
      <c r="H7267">
        <v>0</v>
      </c>
      <c r="I7267" s="2"/>
      <c r="J7267" s="4">
        <v>0</v>
      </c>
      <c r="K7267" t="str">
        <f>IF((LEN(relatorio_Ananindeua[[#This Row],[CIF/CPF/CNPJ]])=14),relatorio_Ananindeua[[#This Row],[CIF/CPF/CNPJ]],relatorio_Ananindeua[[#This Row],[Coluna2]])</f>
        <v>34917565000150</v>
      </c>
      <c r="L7267" t="str">
        <f t="shared" si="114"/>
        <v>349******50</v>
      </c>
    </row>
    <row r="7268" spans="1:12" x14ac:dyDescent="0.25">
      <c r="A7268" t="s">
        <v>12824</v>
      </c>
      <c r="B7268" t="s">
        <v>12825</v>
      </c>
      <c r="C7268" t="s">
        <v>32</v>
      </c>
      <c r="D7268" s="1">
        <v>45364.205729166664</v>
      </c>
      <c r="E7268" s="18" t="s">
        <v>15</v>
      </c>
      <c r="F7268" s="13" t="s">
        <v>16</v>
      </c>
      <c r="G7268" t="s">
        <v>14</v>
      </c>
      <c r="H7268">
        <v>0</v>
      </c>
      <c r="I7268" s="2"/>
      <c r="J7268" s="4">
        <v>0</v>
      </c>
      <c r="K7268" t="str">
        <f>IF((LEN(relatorio_Ananindeua[[#This Row],[CIF/CPF/CNPJ]])=14),relatorio_Ananindeua[[#This Row],[CIF/CPF/CNPJ]],relatorio_Ananindeua[[#This Row],[Coluna2]])</f>
        <v>54299665000177</v>
      </c>
      <c r="L7268" t="str">
        <f t="shared" si="114"/>
        <v>542******77</v>
      </c>
    </row>
    <row r="7269" spans="1:12" x14ac:dyDescent="0.25">
      <c r="A7269" t="s">
        <v>12776</v>
      </c>
      <c r="B7269" t="s">
        <v>12777</v>
      </c>
      <c r="C7269" t="s">
        <v>32</v>
      </c>
      <c r="D7269" s="1">
        <v>45364.205763888887</v>
      </c>
      <c r="E7269" s="18" t="s">
        <v>15</v>
      </c>
      <c r="F7269" s="13" t="s">
        <v>16</v>
      </c>
      <c r="G7269" t="s">
        <v>14</v>
      </c>
      <c r="H7269">
        <v>0</v>
      </c>
      <c r="I7269" s="2"/>
      <c r="J7269" s="4">
        <v>0</v>
      </c>
      <c r="K7269" t="str">
        <f>IF((LEN(relatorio_Ananindeua[[#This Row],[CIF/CPF/CNPJ]])=14),relatorio_Ananindeua[[#This Row],[CIF/CPF/CNPJ]],relatorio_Ananindeua[[#This Row],[Coluna2]])</f>
        <v>54283604000111</v>
      </c>
      <c r="L7269" t="str">
        <f t="shared" si="114"/>
        <v>542******11</v>
      </c>
    </row>
    <row r="7270" spans="1:12" x14ac:dyDescent="0.25">
      <c r="A7270" t="s">
        <v>12808</v>
      </c>
      <c r="B7270" t="s">
        <v>12809</v>
      </c>
      <c r="C7270" t="s">
        <v>32</v>
      </c>
      <c r="D7270" s="1">
        <v>45364.206956018519</v>
      </c>
      <c r="E7270" s="18" t="s">
        <v>15</v>
      </c>
      <c r="F7270" s="13" t="s">
        <v>16</v>
      </c>
      <c r="G7270" t="s">
        <v>14</v>
      </c>
      <c r="H7270">
        <v>0</v>
      </c>
      <c r="I7270" s="2"/>
      <c r="J7270" s="4">
        <v>0</v>
      </c>
      <c r="K7270" t="str">
        <f>IF((LEN(relatorio_Ananindeua[[#This Row],[CIF/CPF/CNPJ]])=14),relatorio_Ananindeua[[#This Row],[CIF/CPF/CNPJ]],relatorio_Ananindeua[[#This Row],[Coluna2]])</f>
        <v>54291538000121</v>
      </c>
      <c r="L7270" t="str">
        <f t="shared" si="114"/>
        <v>542******21</v>
      </c>
    </row>
    <row r="7271" spans="1:12" x14ac:dyDescent="0.25">
      <c r="A7271" t="s">
        <v>12792</v>
      </c>
      <c r="B7271" t="s">
        <v>12793</v>
      </c>
      <c r="C7271" t="s">
        <v>32</v>
      </c>
      <c r="D7271" s="1">
        <v>45364.206967592596</v>
      </c>
      <c r="E7271" s="18" t="s">
        <v>15</v>
      </c>
      <c r="F7271" s="13" t="s">
        <v>16</v>
      </c>
      <c r="G7271" t="s">
        <v>14</v>
      </c>
      <c r="H7271">
        <v>0</v>
      </c>
      <c r="I7271" s="2"/>
      <c r="J7271" s="4">
        <v>0</v>
      </c>
      <c r="K7271" t="str">
        <f>IF((LEN(relatorio_Ananindeua[[#This Row],[CIF/CPF/CNPJ]])=14),relatorio_Ananindeua[[#This Row],[CIF/CPF/CNPJ]],relatorio_Ananindeua[[#This Row],[Coluna2]])</f>
        <v>54287921000106</v>
      </c>
      <c r="L7271" t="str">
        <f t="shared" si="114"/>
        <v>542******06</v>
      </c>
    </row>
    <row r="7272" spans="1:12" x14ac:dyDescent="0.25">
      <c r="A7272" t="s">
        <v>12806</v>
      </c>
      <c r="B7272" t="s">
        <v>12807</v>
      </c>
      <c r="C7272" t="s">
        <v>32</v>
      </c>
      <c r="D7272" s="1">
        <v>45364.206967592596</v>
      </c>
      <c r="E7272" s="18" t="s">
        <v>15</v>
      </c>
      <c r="F7272" s="13" t="s">
        <v>16</v>
      </c>
      <c r="G7272" t="s">
        <v>14</v>
      </c>
      <c r="H7272">
        <v>0</v>
      </c>
      <c r="I7272" s="2"/>
      <c r="J7272" s="4">
        <v>0</v>
      </c>
      <c r="K7272" t="str">
        <f>IF((LEN(relatorio_Ananindeua[[#This Row],[CIF/CPF/CNPJ]])=14),relatorio_Ananindeua[[#This Row],[CIF/CPF/CNPJ]],relatorio_Ananindeua[[#This Row],[Coluna2]])</f>
        <v>54291006000194</v>
      </c>
      <c r="L7272" t="str">
        <f t="shared" si="114"/>
        <v>542******94</v>
      </c>
    </row>
    <row r="7273" spans="1:12" x14ac:dyDescent="0.25">
      <c r="A7273" t="s">
        <v>12788</v>
      </c>
      <c r="B7273" t="s">
        <v>12789</v>
      </c>
      <c r="C7273" t="s">
        <v>32</v>
      </c>
      <c r="D7273" s="1">
        <v>45364.206990740742</v>
      </c>
      <c r="E7273" s="18" t="s">
        <v>15</v>
      </c>
      <c r="F7273" s="13" t="s">
        <v>16</v>
      </c>
      <c r="G7273" t="s">
        <v>14</v>
      </c>
      <c r="H7273">
        <v>0</v>
      </c>
      <c r="I7273" s="2"/>
      <c r="J7273" s="4">
        <v>0</v>
      </c>
      <c r="K7273" t="str">
        <f>IF((LEN(relatorio_Ananindeua[[#This Row],[CIF/CPF/CNPJ]])=14),relatorio_Ananindeua[[#This Row],[CIF/CPF/CNPJ]],relatorio_Ananindeua[[#This Row],[Coluna2]])</f>
        <v>54286770000171</v>
      </c>
      <c r="L7273" t="str">
        <f t="shared" si="114"/>
        <v>542******71</v>
      </c>
    </row>
    <row r="7274" spans="1:12" x14ac:dyDescent="0.25">
      <c r="A7274" t="s">
        <v>9034</v>
      </c>
      <c r="B7274" t="s">
        <v>9035</v>
      </c>
      <c r="C7274" t="s">
        <v>34</v>
      </c>
      <c r="D7274" s="1">
        <v>45364.207013888888</v>
      </c>
      <c r="E7274" s="18" t="s">
        <v>15</v>
      </c>
      <c r="F7274" s="13" t="s">
        <v>16</v>
      </c>
      <c r="G7274" t="s">
        <v>14</v>
      </c>
      <c r="H7274">
        <v>0</v>
      </c>
      <c r="I7274" s="2"/>
      <c r="J7274" s="4">
        <v>0</v>
      </c>
      <c r="K7274" t="str">
        <f>IF((LEN(relatorio_Ananindeua[[#This Row],[CIF/CPF/CNPJ]])=14),relatorio_Ananindeua[[#This Row],[CIF/CPF/CNPJ]],relatorio_Ananindeua[[#This Row],[Coluna2]])</f>
        <v>50724054000178</v>
      </c>
      <c r="L7274" t="str">
        <f t="shared" si="114"/>
        <v>507******78</v>
      </c>
    </row>
    <row r="7275" spans="1:12" x14ac:dyDescent="0.25">
      <c r="A7275" t="s">
        <v>12814</v>
      </c>
      <c r="B7275" t="s">
        <v>12815</v>
      </c>
      <c r="C7275" t="s">
        <v>32</v>
      </c>
      <c r="D7275" s="1">
        <v>45364.207094907404</v>
      </c>
      <c r="E7275" s="18" t="s">
        <v>15</v>
      </c>
      <c r="F7275" s="13" t="s">
        <v>16</v>
      </c>
      <c r="G7275" t="s">
        <v>14</v>
      </c>
      <c r="H7275">
        <v>0</v>
      </c>
      <c r="I7275" s="2"/>
      <c r="J7275" s="4">
        <v>0</v>
      </c>
      <c r="K7275" t="str">
        <f>IF((LEN(relatorio_Ananindeua[[#This Row],[CIF/CPF/CNPJ]])=14),relatorio_Ananindeua[[#This Row],[CIF/CPF/CNPJ]],relatorio_Ananindeua[[#This Row],[Coluna2]])</f>
        <v>54294745000130</v>
      </c>
      <c r="L7275" t="str">
        <f t="shared" si="114"/>
        <v>542******30</v>
      </c>
    </row>
    <row r="7276" spans="1:12" x14ac:dyDescent="0.25">
      <c r="A7276" t="s">
        <v>12820</v>
      </c>
      <c r="B7276" t="s">
        <v>12821</v>
      </c>
      <c r="C7276" t="s">
        <v>32</v>
      </c>
      <c r="D7276" s="1">
        <v>45364.207094907404</v>
      </c>
      <c r="E7276" s="18" t="s">
        <v>15</v>
      </c>
      <c r="F7276" s="13" t="s">
        <v>16</v>
      </c>
      <c r="G7276" t="s">
        <v>14</v>
      </c>
      <c r="H7276">
        <v>0</v>
      </c>
      <c r="I7276" s="2"/>
      <c r="J7276" s="4">
        <v>0</v>
      </c>
      <c r="K7276" t="str">
        <f>IF((LEN(relatorio_Ananindeua[[#This Row],[CIF/CPF/CNPJ]])=14),relatorio_Ananindeua[[#This Row],[CIF/CPF/CNPJ]],relatorio_Ananindeua[[#This Row],[Coluna2]])</f>
        <v>54295261000105</v>
      </c>
      <c r="L7276" t="str">
        <f t="shared" si="114"/>
        <v>542******05</v>
      </c>
    </row>
    <row r="7277" spans="1:12" x14ac:dyDescent="0.25">
      <c r="A7277" t="s">
        <v>12794</v>
      </c>
      <c r="B7277" t="s">
        <v>12795</v>
      </c>
      <c r="C7277" t="s">
        <v>32</v>
      </c>
      <c r="D7277" s="1">
        <v>45364.207106481481</v>
      </c>
      <c r="E7277" s="18" t="s">
        <v>15</v>
      </c>
      <c r="F7277" s="13" t="s">
        <v>16</v>
      </c>
      <c r="G7277" t="s">
        <v>14</v>
      </c>
      <c r="H7277">
        <v>0</v>
      </c>
      <c r="I7277" s="2"/>
      <c r="J7277" s="4">
        <v>0</v>
      </c>
      <c r="K7277" t="str">
        <f>IF((LEN(relatorio_Ananindeua[[#This Row],[CIF/CPF/CNPJ]])=14),relatorio_Ananindeua[[#This Row],[CIF/CPF/CNPJ]],relatorio_Ananindeua[[#This Row],[Coluna2]])</f>
        <v>54287947000154</v>
      </c>
      <c r="L7277" t="str">
        <f t="shared" si="114"/>
        <v>542******54</v>
      </c>
    </row>
    <row r="7278" spans="1:12" x14ac:dyDescent="0.25">
      <c r="A7278" t="s">
        <v>5488</v>
      </c>
      <c r="B7278" t="s">
        <v>5489</v>
      </c>
      <c r="C7278" t="s">
        <v>34</v>
      </c>
      <c r="D7278" s="1">
        <v>45364.402916666666</v>
      </c>
      <c r="E7278" s="18" t="s">
        <v>15</v>
      </c>
      <c r="F7278" s="13" t="s">
        <v>16</v>
      </c>
      <c r="G7278" t="s">
        <v>13496</v>
      </c>
      <c r="H7278">
        <v>0</v>
      </c>
      <c r="I7278" s="2"/>
      <c r="J7278" s="4">
        <v>0</v>
      </c>
      <c r="K7278" t="str">
        <f>IF((LEN(relatorio_Ananindeua[[#This Row],[CIF/CPF/CNPJ]])=14),relatorio_Ananindeua[[#This Row],[CIF/CPF/CNPJ]],relatorio_Ananindeua[[#This Row],[Coluna2]])</f>
        <v>41933419000183</v>
      </c>
      <c r="L7278" t="str">
        <f t="shared" si="114"/>
        <v>419******83</v>
      </c>
    </row>
    <row r="7279" spans="1:12" x14ac:dyDescent="0.25">
      <c r="A7279" t="s">
        <v>4277</v>
      </c>
      <c r="B7279" t="s">
        <v>4278</v>
      </c>
      <c r="C7279" t="s">
        <v>17</v>
      </c>
      <c r="D7279" s="1">
        <v>45364.512789351851</v>
      </c>
      <c r="E7279" s="18" t="s">
        <v>11</v>
      </c>
      <c r="F7279" s="13" t="s">
        <v>16</v>
      </c>
      <c r="G7279" t="s">
        <v>14</v>
      </c>
      <c r="H7279">
        <v>0</v>
      </c>
      <c r="I7279" s="2"/>
      <c r="J7279" s="4">
        <v>0</v>
      </c>
      <c r="K7279" t="str">
        <f>IF((LEN(relatorio_Ananindeua[[#This Row],[CIF/CPF/CNPJ]])=14),relatorio_Ananindeua[[#This Row],[CIF/CPF/CNPJ]],relatorio_Ananindeua[[#This Row],[Coluna2]])</f>
        <v>36847364000159</v>
      </c>
      <c r="L7279" t="str">
        <f t="shared" si="114"/>
        <v>368******59</v>
      </c>
    </row>
    <row r="7280" spans="1:12" x14ac:dyDescent="0.25">
      <c r="A7280" t="s">
        <v>4731</v>
      </c>
      <c r="B7280" t="s">
        <v>4732</v>
      </c>
      <c r="C7280" t="s">
        <v>17</v>
      </c>
      <c r="D7280" s="1">
        <v>45364.519421296296</v>
      </c>
      <c r="E7280" s="18" t="s">
        <v>11</v>
      </c>
      <c r="F7280" s="13" t="s">
        <v>16</v>
      </c>
      <c r="G7280" t="s">
        <v>14</v>
      </c>
      <c r="H7280">
        <v>0</v>
      </c>
      <c r="I7280" s="2"/>
      <c r="J7280" s="4">
        <v>0</v>
      </c>
      <c r="K7280" t="str">
        <f>IF((LEN(relatorio_Ananindeua[[#This Row],[CIF/CPF/CNPJ]])=14),relatorio_Ananindeua[[#This Row],[CIF/CPF/CNPJ]],relatorio_Ananindeua[[#This Row],[Coluna2]])</f>
        <v>39306646000137</v>
      </c>
      <c r="L7280" t="str">
        <f t="shared" si="114"/>
        <v>393******37</v>
      </c>
    </row>
    <row r="7281" spans="1:12" x14ac:dyDescent="0.25">
      <c r="A7281" t="s">
        <v>10900</v>
      </c>
      <c r="B7281" t="s">
        <v>10901</v>
      </c>
      <c r="C7281" t="s">
        <v>34</v>
      </c>
      <c r="D7281" s="1">
        <v>45364.602256944447</v>
      </c>
      <c r="E7281" s="18" t="s">
        <v>15</v>
      </c>
      <c r="F7281" s="13" t="s">
        <v>16</v>
      </c>
      <c r="G7281" t="s">
        <v>14</v>
      </c>
      <c r="H7281">
        <v>0</v>
      </c>
      <c r="I7281" s="2"/>
      <c r="J7281" s="4">
        <v>0</v>
      </c>
      <c r="K7281" t="str">
        <f>IF((LEN(relatorio_Ananindeua[[#This Row],[CIF/CPF/CNPJ]])=14),relatorio_Ananindeua[[#This Row],[CIF/CPF/CNPJ]],relatorio_Ananindeua[[#This Row],[Coluna2]])</f>
        <v>53610632000133</v>
      </c>
      <c r="L7281" t="str">
        <f t="shared" si="114"/>
        <v>536******33</v>
      </c>
    </row>
    <row r="7282" spans="1:12" x14ac:dyDescent="0.25">
      <c r="A7282" t="s">
        <v>10900</v>
      </c>
      <c r="B7282" t="s">
        <v>10901</v>
      </c>
      <c r="C7282" t="s">
        <v>32</v>
      </c>
      <c r="D7282" s="1">
        <v>45364.60527777778</v>
      </c>
      <c r="E7282" s="18" t="s">
        <v>11</v>
      </c>
      <c r="F7282" s="13" t="s">
        <v>16</v>
      </c>
      <c r="G7282" t="s">
        <v>14</v>
      </c>
      <c r="H7282">
        <v>0</v>
      </c>
      <c r="I7282" s="2"/>
      <c r="J7282" s="4">
        <v>0</v>
      </c>
      <c r="K7282" t="str">
        <f>IF((LEN(relatorio_Ananindeua[[#This Row],[CIF/CPF/CNPJ]])=14),relatorio_Ananindeua[[#This Row],[CIF/CPF/CNPJ]],relatorio_Ananindeua[[#This Row],[Coluna2]])</f>
        <v>53610632000133</v>
      </c>
      <c r="L7282" t="str">
        <f t="shared" si="114"/>
        <v>536******33</v>
      </c>
    </row>
    <row r="7283" spans="1:12" x14ac:dyDescent="0.25">
      <c r="A7283" t="s">
        <v>1159</v>
      </c>
      <c r="B7283" t="s">
        <v>1160</v>
      </c>
      <c r="C7283" t="s">
        <v>34</v>
      </c>
      <c r="D7283" s="1">
        <v>45364.630335648151</v>
      </c>
      <c r="E7283" s="18" t="s">
        <v>13</v>
      </c>
      <c r="F7283" s="13" t="s">
        <v>16</v>
      </c>
      <c r="G7283" t="s">
        <v>14</v>
      </c>
      <c r="H7283">
        <v>0</v>
      </c>
      <c r="I7283" s="2"/>
      <c r="J7283" s="4">
        <v>0</v>
      </c>
      <c r="K7283" t="str">
        <f>IF((LEN(relatorio_Ananindeua[[#This Row],[CIF/CPF/CNPJ]])=14),relatorio_Ananindeua[[#This Row],[CIF/CPF/CNPJ]],relatorio_Ananindeua[[#This Row],[Coluna2]])</f>
        <v>19115953000123</v>
      </c>
      <c r="L7283" t="str">
        <f t="shared" si="114"/>
        <v>191******23</v>
      </c>
    </row>
    <row r="7284" spans="1:12" x14ac:dyDescent="0.25">
      <c r="A7284" t="s">
        <v>5799</v>
      </c>
      <c r="B7284" t="s">
        <v>5800</v>
      </c>
      <c r="C7284" t="s">
        <v>34</v>
      </c>
      <c r="D7284" s="1">
        <v>45364.842164351852</v>
      </c>
      <c r="E7284" s="18" t="s">
        <v>15</v>
      </c>
      <c r="F7284" s="13" t="s">
        <v>16</v>
      </c>
      <c r="G7284" t="s">
        <v>13496</v>
      </c>
      <c r="H7284">
        <v>0</v>
      </c>
      <c r="I7284" s="2"/>
      <c r="J7284" s="4">
        <v>0</v>
      </c>
      <c r="K7284" t="str">
        <f>IF((LEN(relatorio_Ananindeua[[#This Row],[CIF/CPF/CNPJ]])=14),relatorio_Ananindeua[[#This Row],[CIF/CPF/CNPJ]],relatorio_Ananindeua[[#This Row],[Coluna2]])</f>
        <v>42926861000145</v>
      </c>
      <c r="L7284" t="str">
        <f t="shared" si="114"/>
        <v>429******45</v>
      </c>
    </row>
    <row r="7285" spans="1:12" x14ac:dyDescent="0.25">
      <c r="A7285" t="s">
        <v>43</v>
      </c>
      <c r="B7285" t="s">
        <v>44</v>
      </c>
      <c r="C7285" t="s">
        <v>20</v>
      </c>
      <c r="D7285" s="1">
        <v>45365</v>
      </c>
      <c r="E7285" s="18" t="s">
        <v>15</v>
      </c>
      <c r="F7285" s="13" t="s">
        <v>19</v>
      </c>
      <c r="G7285" t="s">
        <v>13496</v>
      </c>
      <c r="H7285">
        <v>0</v>
      </c>
      <c r="I7285" s="2"/>
      <c r="J7285" s="4">
        <v>6.6</v>
      </c>
      <c r="K7285" t="str">
        <f>IF((LEN(relatorio_Ananindeua[[#This Row],[CIF/CPF/CNPJ]])=14),relatorio_Ananindeua[[#This Row],[CIF/CPF/CNPJ]],relatorio_Ananindeua[[#This Row],[Coluna2]])</f>
        <v>02964147000801</v>
      </c>
      <c r="L7285" t="str">
        <f t="shared" si="114"/>
        <v>029******01</v>
      </c>
    </row>
    <row r="7286" spans="1:12" x14ac:dyDescent="0.25">
      <c r="A7286" t="s">
        <v>6904</v>
      </c>
      <c r="B7286" t="s">
        <v>6905</v>
      </c>
      <c r="C7286" t="s">
        <v>20</v>
      </c>
      <c r="D7286" s="1">
        <v>45365</v>
      </c>
      <c r="E7286" s="18" t="s">
        <v>15</v>
      </c>
      <c r="F7286" s="13" t="s">
        <v>19</v>
      </c>
      <c r="G7286" t="s">
        <v>13496</v>
      </c>
      <c r="H7286">
        <v>0</v>
      </c>
      <c r="I7286" s="2"/>
      <c r="J7286" s="4">
        <v>3</v>
      </c>
      <c r="K7286" t="str">
        <f>IF((LEN(relatorio_Ananindeua[[#This Row],[CIF/CPF/CNPJ]])=14),relatorio_Ananindeua[[#This Row],[CIF/CPF/CNPJ]],relatorio_Ananindeua[[#This Row],[Coluna2]])</f>
        <v>46201083002393</v>
      </c>
      <c r="L7286" t="str">
        <f t="shared" si="114"/>
        <v>462******93</v>
      </c>
    </row>
    <row r="7287" spans="1:12" x14ac:dyDescent="0.25">
      <c r="A7287" t="s">
        <v>13462</v>
      </c>
      <c r="B7287" t="s">
        <v>13463</v>
      </c>
      <c r="C7287" t="s">
        <v>20</v>
      </c>
      <c r="D7287" s="1">
        <v>45365</v>
      </c>
      <c r="E7287" s="18" t="s">
        <v>15</v>
      </c>
      <c r="F7287" s="13" t="s">
        <v>19</v>
      </c>
      <c r="G7287" t="s">
        <v>13496</v>
      </c>
      <c r="H7287">
        <v>0</v>
      </c>
      <c r="I7287" s="2"/>
      <c r="J7287" s="4">
        <v>9.83</v>
      </c>
      <c r="K7287" t="str">
        <f>IF((LEN(relatorio_Ananindeua[[#This Row],[CIF/CPF/CNPJ]])=14),relatorio_Ananindeua[[#This Row],[CIF/CPF/CNPJ]],relatorio_Ananindeua[[#This Row],[Coluna2]])</f>
        <v>58248352002356</v>
      </c>
      <c r="L7287" t="str">
        <f t="shared" si="114"/>
        <v>582******56</v>
      </c>
    </row>
    <row r="7288" spans="1:12" x14ac:dyDescent="0.25">
      <c r="A7288" t="s">
        <v>13467</v>
      </c>
      <c r="B7288" t="s">
        <v>13466</v>
      </c>
      <c r="C7288" t="s">
        <v>21</v>
      </c>
      <c r="D7288" s="1">
        <v>45365</v>
      </c>
      <c r="E7288" s="18" t="s">
        <v>15</v>
      </c>
      <c r="F7288" s="13" t="s">
        <v>19</v>
      </c>
      <c r="G7288" t="s">
        <v>13496</v>
      </c>
      <c r="H7288">
        <v>0</v>
      </c>
      <c r="I7288" s="2"/>
      <c r="J7288" s="4">
        <v>19870.36</v>
      </c>
      <c r="K7288" t="str">
        <f>IF((LEN(relatorio_Ananindeua[[#This Row],[CIF/CPF/CNPJ]])=14),relatorio_Ananindeua[[#This Row],[CIF/CPF/CNPJ]],relatorio_Ananindeua[[#This Row],[Coluna2]])</f>
        <v>60975737005978</v>
      </c>
      <c r="L7288" t="str">
        <f t="shared" si="114"/>
        <v>609******78</v>
      </c>
    </row>
    <row r="7289" spans="1:12" x14ac:dyDescent="0.25">
      <c r="A7289" t="s">
        <v>12848</v>
      </c>
      <c r="B7289" t="s">
        <v>12849</v>
      </c>
      <c r="C7289" t="s">
        <v>32</v>
      </c>
      <c r="D7289" s="1">
        <v>45365.453877314816</v>
      </c>
      <c r="E7289" s="18" t="s">
        <v>15</v>
      </c>
      <c r="F7289" s="13" t="s">
        <v>16</v>
      </c>
      <c r="G7289" t="s">
        <v>14</v>
      </c>
      <c r="H7289">
        <v>0</v>
      </c>
      <c r="I7289" s="2"/>
      <c r="J7289" s="4">
        <v>0</v>
      </c>
      <c r="K7289" t="str">
        <f>IF((LEN(relatorio_Ananindeua[[#This Row],[CIF/CPF/CNPJ]])=14),relatorio_Ananindeua[[#This Row],[CIF/CPF/CNPJ]],relatorio_Ananindeua[[#This Row],[Coluna2]])</f>
        <v>54313398000145</v>
      </c>
      <c r="L7289" t="str">
        <f t="shared" si="114"/>
        <v>543******45</v>
      </c>
    </row>
    <row r="7290" spans="1:12" x14ac:dyDescent="0.25">
      <c r="A7290" t="s">
        <v>12836</v>
      </c>
      <c r="B7290" t="s">
        <v>12837</v>
      </c>
      <c r="C7290" t="s">
        <v>32</v>
      </c>
      <c r="D7290" s="1">
        <v>45365.453888888886</v>
      </c>
      <c r="E7290" s="18" t="s">
        <v>15</v>
      </c>
      <c r="F7290" s="13" t="s">
        <v>16</v>
      </c>
      <c r="G7290" t="s">
        <v>14</v>
      </c>
      <c r="H7290">
        <v>0</v>
      </c>
      <c r="I7290" s="2"/>
      <c r="J7290" s="4">
        <v>0</v>
      </c>
      <c r="K7290" t="str">
        <f>IF((LEN(relatorio_Ananindeua[[#This Row],[CIF/CPF/CNPJ]])=14),relatorio_Ananindeua[[#This Row],[CIF/CPF/CNPJ]],relatorio_Ananindeua[[#This Row],[Coluna2]])</f>
        <v>54306705000160</v>
      </c>
      <c r="L7290" t="str">
        <f t="shared" si="114"/>
        <v>543******60</v>
      </c>
    </row>
    <row r="7291" spans="1:12" x14ac:dyDescent="0.25">
      <c r="A7291" t="s">
        <v>6161</v>
      </c>
      <c r="B7291" t="s">
        <v>6162</v>
      </c>
      <c r="C7291" t="s">
        <v>34</v>
      </c>
      <c r="D7291" s="1">
        <v>45365.465219907404</v>
      </c>
      <c r="E7291" s="18" t="s">
        <v>13</v>
      </c>
      <c r="F7291" s="13" t="s">
        <v>16</v>
      </c>
      <c r="G7291" t="s">
        <v>13496</v>
      </c>
      <c r="H7291">
        <v>0</v>
      </c>
      <c r="I7291" s="2"/>
      <c r="J7291" s="4">
        <v>0</v>
      </c>
      <c r="K7291" t="str">
        <f>IF((LEN(relatorio_Ananindeua[[#This Row],[CIF/CPF/CNPJ]])=14),relatorio_Ananindeua[[#This Row],[CIF/CPF/CNPJ]],relatorio_Ananindeua[[#This Row],[Coluna2]])</f>
        <v>44112609000128</v>
      </c>
      <c r="L7291" t="str">
        <f t="shared" si="114"/>
        <v>441******28</v>
      </c>
    </row>
    <row r="7292" spans="1:12" x14ac:dyDescent="0.25">
      <c r="A7292" t="s">
        <v>12840</v>
      </c>
      <c r="B7292" t="s">
        <v>12841</v>
      </c>
      <c r="C7292" t="s">
        <v>32</v>
      </c>
      <c r="D7292" s="1">
        <v>45365.468993055554</v>
      </c>
      <c r="E7292" s="18" t="s">
        <v>15</v>
      </c>
      <c r="F7292" s="13" t="s">
        <v>16</v>
      </c>
      <c r="G7292" t="s">
        <v>14</v>
      </c>
      <c r="H7292">
        <v>0</v>
      </c>
      <c r="I7292" s="2"/>
      <c r="J7292" s="4">
        <v>0</v>
      </c>
      <c r="K7292" t="str">
        <f>IF((LEN(relatorio_Ananindeua[[#This Row],[CIF/CPF/CNPJ]])=14),relatorio_Ananindeua[[#This Row],[CIF/CPF/CNPJ]],relatorio_Ananindeua[[#This Row],[Coluna2]])</f>
        <v>54308985000146</v>
      </c>
      <c r="L7292" t="str">
        <f t="shared" si="114"/>
        <v>543******46</v>
      </c>
    </row>
    <row r="7293" spans="1:12" x14ac:dyDescent="0.25">
      <c r="A7293" t="s">
        <v>5993</v>
      </c>
      <c r="B7293" t="s">
        <v>5994</v>
      </c>
      <c r="C7293" t="s">
        <v>34</v>
      </c>
      <c r="D7293" s="1">
        <v>45365.469085648147</v>
      </c>
      <c r="E7293" s="18" t="s">
        <v>15</v>
      </c>
      <c r="F7293" s="13" t="s">
        <v>16</v>
      </c>
      <c r="G7293" t="s">
        <v>14</v>
      </c>
      <c r="H7293">
        <v>0</v>
      </c>
      <c r="I7293" s="2"/>
      <c r="J7293" s="4">
        <v>0</v>
      </c>
      <c r="K7293" t="str">
        <f>IF((LEN(relatorio_Ananindeua[[#This Row],[CIF/CPF/CNPJ]])=14),relatorio_Ananindeua[[#This Row],[CIF/CPF/CNPJ]],relatorio_Ananindeua[[#This Row],[Coluna2]])</f>
        <v>43555174000123</v>
      </c>
      <c r="L7293" t="str">
        <f t="shared" si="114"/>
        <v>435******23</v>
      </c>
    </row>
    <row r="7294" spans="1:12" x14ac:dyDescent="0.25">
      <c r="A7294" t="s">
        <v>4445</v>
      </c>
      <c r="B7294" t="s">
        <v>4446</v>
      </c>
      <c r="C7294" t="s">
        <v>34</v>
      </c>
      <c r="D7294" s="1">
        <v>45365.469108796293</v>
      </c>
      <c r="E7294" s="18" t="s">
        <v>15</v>
      </c>
      <c r="F7294" s="13" t="s">
        <v>16</v>
      </c>
      <c r="G7294" t="s">
        <v>14</v>
      </c>
      <c r="H7294">
        <v>0</v>
      </c>
      <c r="I7294" s="2"/>
      <c r="J7294" s="4">
        <v>0</v>
      </c>
      <c r="K7294" t="str">
        <f>IF((LEN(relatorio_Ananindeua[[#This Row],[CIF/CPF/CNPJ]])=14),relatorio_Ananindeua[[#This Row],[CIF/CPF/CNPJ]],relatorio_Ananindeua[[#This Row],[Coluna2]])</f>
        <v>37535327000178</v>
      </c>
      <c r="L7294" t="str">
        <f t="shared" si="114"/>
        <v>375******78</v>
      </c>
    </row>
    <row r="7295" spans="1:12" x14ac:dyDescent="0.25">
      <c r="A7295" t="s">
        <v>11894</v>
      </c>
      <c r="B7295" t="s">
        <v>11895</v>
      </c>
      <c r="C7295" t="s">
        <v>32</v>
      </c>
      <c r="D7295" s="1">
        <v>45365.481944444444</v>
      </c>
      <c r="E7295" s="18" t="s">
        <v>13</v>
      </c>
      <c r="F7295" s="13" t="s">
        <v>16</v>
      </c>
      <c r="G7295" t="s">
        <v>14</v>
      </c>
      <c r="H7295">
        <v>0</v>
      </c>
      <c r="I7295" s="2"/>
      <c r="J7295" s="4">
        <v>0</v>
      </c>
      <c r="K7295" t="str">
        <f>IF((LEN(relatorio_Ananindeua[[#This Row],[CIF/CPF/CNPJ]])=14),relatorio_Ananindeua[[#This Row],[CIF/CPF/CNPJ]],relatorio_Ananindeua[[#This Row],[Coluna2]])</f>
        <v>53962026000187</v>
      </c>
      <c r="L7295" t="str">
        <f t="shared" si="114"/>
        <v>539******87</v>
      </c>
    </row>
    <row r="7296" spans="1:12" x14ac:dyDescent="0.25">
      <c r="A7296" t="s">
        <v>3354</v>
      </c>
      <c r="B7296" t="s">
        <v>3355</v>
      </c>
      <c r="C7296" t="s">
        <v>34</v>
      </c>
      <c r="D7296" s="1">
        <v>45365.484016203707</v>
      </c>
      <c r="E7296" s="18" t="s">
        <v>11</v>
      </c>
      <c r="F7296" s="13" t="s">
        <v>16</v>
      </c>
      <c r="G7296" t="s">
        <v>14</v>
      </c>
      <c r="H7296">
        <v>0</v>
      </c>
      <c r="I7296" s="2"/>
      <c r="J7296" s="4">
        <v>0</v>
      </c>
      <c r="K7296" t="str">
        <f>IF((LEN(relatorio_Ananindeua[[#This Row],[CIF/CPF/CNPJ]])=14),relatorio_Ananindeua[[#This Row],[CIF/CPF/CNPJ]],relatorio_Ananindeua[[#This Row],[Coluna2]])</f>
        <v>33256388000145</v>
      </c>
      <c r="L7296" t="str">
        <f t="shared" si="114"/>
        <v>332******45</v>
      </c>
    </row>
    <row r="7297" spans="1:12" x14ac:dyDescent="0.25">
      <c r="A7297" t="s">
        <v>2736</v>
      </c>
      <c r="B7297" t="s">
        <v>2737</v>
      </c>
      <c r="C7297" t="s">
        <v>34</v>
      </c>
      <c r="D7297" s="1">
        <v>45365.496435185189</v>
      </c>
      <c r="E7297" s="18" t="s">
        <v>15</v>
      </c>
      <c r="F7297" s="13" t="s">
        <v>16</v>
      </c>
      <c r="G7297" t="s">
        <v>14</v>
      </c>
      <c r="H7297">
        <v>0</v>
      </c>
      <c r="I7297" s="2"/>
      <c r="J7297" s="4">
        <v>0</v>
      </c>
      <c r="K7297" t="str">
        <f>IF((LEN(relatorio_Ananindeua[[#This Row],[CIF/CPF/CNPJ]])=14),relatorio_Ananindeua[[#This Row],[CIF/CPF/CNPJ]],relatorio_Ananindeua[[#This Row],[Coluna2]])</f>
        <v>30124365000199</v>
      </c>
      <c r="L7297" t="str">
        <f t="shared" si="114"/>
        <v>301******99</v>
      </c>
    </row>
    <row r="7298" spans="1:12" x14ac:dyDescent="0.25">
      <c r="A7298" t="s">
        <v>12826</v>
      </c>
      <c r="B7298" t="s">
        <v>12827</v>
      </c>
      <c r="C7298" t="s">
        <v>32</v>
      </c>
      <c r="D7298" s="1">
        <v>45365.508240740739</v>
      </c>
      <c r="E7298" s="18" t="s">
        <v>15</v>
      </c>
      <c r="F7298" s="13" t="s">
        <v>16</v>
      </c>
      <c r="G7298" t="s">
        <v>14</v>
      </c>
      <c r="H7298">
        <v>0</v>
      </c>
      <c r="I7298" s="2"/>
      <c r="J7298" s="4">
        <v>0</v>
      </c>
      <c r="K7298" t="str">
        <f>IF((LEN(relatorio_Ananindeua[[#This Row],[CIF/CPF/CNPJ]])=14),relatorio_Ananindeua[[#This Row],[CIF/CPF/CNPJ]],relatorio_Ananindeua[[#This Row],[Coluna2]])</f>
        <v>54300609000105</v>
      </c>
      <c r="L7298" t="str">
        <f t="shared" si="114"/>
        <v>543******05</v>
      </c>
    </row>
    <row r="7299" spans="1:12" x14ac:dyDescent="0.25">
      <c r="A7299" t="s">
        <v>12830</v>
      </c>
      <c r="B7299" t="s">
        <v>12831</v>
      </c>
      <c r="C7299" t="s">
        <v>32</v>
      </c>
      <c r="D7299" s="1">
        <v>45365.508240740739</v>
      </c>
      <c r="E7299" s="18" t="s">
        <v>15</v>
      </c>
      <c r="F7299" s="13" t="s">
        <v>16</v>
      </c>
      <c r="G7299" t="s">
        <v>14</v>
      </c>
      <c r="H7299">
        <v>0</v>
      </c>
      <c r="I7299" s="2"/>
      <c r="J7299" s="4">
        <v>0</v>
      </c>
      <c r="K7299" t="str">
        <f>IF((LEN(relatorio_Ananindeua[[#This Row],[CIF/CPF/CNPJ]])=14),relatorio_Ananindeua[[#This Row],[CIF/CPF/CNPJ]],relatorio_Ananindeua[[#This Row],[Coluna2]])</f>
        <v>54300770000189</v>
      </c>
      <c r="L7299" t="str">
        <f t="shared" si="114"/>
        <v>543******89</v>
      </c>
    </row>
    <row r="7300" spans="1:12" x14ac:dyDescent="0.25">
      <c r="A7300" t="s">
        <v>4699</v>
      </c>
      <c r="B7300" t="s">
        <v>4700</v>
      </c>
      <c r="C7300" t="s">
        <v>34</v>
      </c>
      <c r="D7300" s="1">
        <v>45365.508263888885</v>
      </c>
      <c r="E7300" s="18" t="s">
        <v>15</v>
      </c>
      <c r="F7300" s="13" t="s">
        <v>16</v>
      </c>
      <c r="G7300" t="s">
        <v>14</v>
      </c>
      <c r="H7300">
        <v>0</v>
      </c>
      <c r="I7300" s="2"/>
      <c r="J7300" s="4">
        <v>0</v>
      </c>
      <c r="K7300" t="str">
        <f>IF((LEN(relatorio_Ananindeua[[#This Row],[CIF/CPF/CNPJ]])=14),relatorio_Ananindeua[[#This Row],[CIF/CPF/CNPJ]],relatorio_Ananindeua[[#This Row],[Coluna2]])</f>
        <v>38652753000154</v>
      </c>
      <c r="L7300" t="str">
        <f t="shared" si="114"/>
        <v>386******54</v>
      </c>
    </row>
    <row r="7301" spans="1:12" x14ac:dyDescent="0.25">
      <c r="A7301" t="s">
        <v>12838</v>
      </c>
      <c r="B7301" t="s">
        <v>12839</v>
      </c>
      <c r="C7301" t="s">
        <v>32</v>
      </c>
      <c r="D7301" s="1">
        <v>45365.513541666667</v>
      </c>
      <c r="E7301" s="18" t="s">
        <v>15</v>
      </c>
      <c r="F7301" s="13" t="s">
        <v>16</v>
      </c>
      <c r="G7301" t="s">
        <v>14</v>
      </c>
      <c r="H7301">
        <v>0</v>
      </c>
      <c r="I7301" s="2"/>
      <c r="J7301" s="4">
        <v>0</v>
      </c>
      <c r="K7301" t="str">
        <f>IF((LEN(relatorio_Ananindeua[[#This Row],[CIF/CPF/CNPJ]])=14),relatorio_Ananindeua[[#This Row],[CIF/CPF/CNPJ]],relatorio_Ananindeua[[#This Row],[Coluna2]])</f>
        <v>54308485000104</v>
      </c>
      <c r="L7301" t="str">
        <f t="shared" si="114"/>
        <v>543******04</v>
      </c>
    </row>
    <row r="7302" spans="1:12" x14ac:dyDescent="0.25">
      <c r="A7302" t="s">
        <v>9972</v>
      </c>
      <c r="B7302" t="s">
        <v>9973</v>
      </c>
      <c r="C7302" t="s">
        <v>34</v>
      </c>
      <c r="D7302" s="1">
        <v>45365.51357638889</v>
      </c>
      <c r="E7302" s="18" t="s">
        <v>15</v>
      </c>
      <c r="F7302" s="13" t="s">
        <v>16</v>
      </c>
      <c r="G7302" t="s">
        <v>14</v>
      </c>
      <c r="H7302">
        <v>0</v>
      </c>
      <c r="I7302" s="2"/>
      <c r="J7302" s="4">
        <v>0</v>
      </c>
      <c r="K7302" t="str">
        <f>IF((LEN(relatorio_Ananindeua[[#This Row],[CIF/CPF/CNPJ]])=14),relatorio_Ananindeua[[#This Row],[CIF/CPF/CNPJ]],relatorio_Ananindeua[[#This Row],[Coluna2]])</f>
        <v>52789233000119</v>
      </c>
      <c r="L7302" t="str">
        <f t="shared" si="114"/>
        <v>527******19</v>
      </c>
    </row>
    <row r="7303" spans="1:12" x14ac:dyDescent="0.25">
      <c r="A7303" t="s">
        <v>12694</v>
      </c>
      <c r="B7303" t="s">
        <v>12695</v>
      </c>
      <c r="C7303" t="s">
        <v>34</v>
      </c>
      <c r="D7303" s="1">
        <v>45365.51357638889</v>
      </c>
      <c r="E7303" s="18" t="s">
        <v>15</v>
      </c>
      <c r="F7303" s="13" t="s">
        <v>16</v>
      </c>
      <c r="G7303" t="s">
        <v>14</v>
      </c>
      <c r="H7303">
        <v>0</v>
      </c>
      <c r="I7303" s="2"/>
      <c r="J7303" s="4">
        <v>0</v>
      </c>
      <c r="K7303" t="str">
        <f>IF((LEN(relatorio_Ananindeua[[#This Row],[CIF/CPF/CNPJ]])=14),relatorio_Ananindeua[[#This Row],[CIF/CPF/CNPJ]],relatorio_Ananindeua[[#This Row],[Coluna2]])</f>
        <v>54255650000107</v>
      </c>
      <c r="L7303" t="str">
        <f t="shared" si="114"/>
        <v>542******07</v>
      </c>
    </row>
    <row r="7304" spans="1:12" x14ac:dyDescent="0.25">
      <c r="A7304" t="s">
        <v>2006</v>
      </c>
      <c r="B7304" t="s">
        <v>2007</v>
      </c>
      <c r="C7304" t="s">
        <v>34</v>
      </c>
      <c r="D7304" s="1">
        <v>45365.513611111113</v>
      </c>
      <c r="E7304" s="18" t="s">
        <v>15</v>
      </c>
      <c r="F7304" s="13" t="s">
        <v>16</v>
      </c>
      <c r="G7304" t="s">
        <v>14</v>
      </c>
      <c r="H7304">
        <v>0</v>
      </c>
      <c r="I7304" s="2"/>
      <c r="J7304" s="4">
        <v>0</v>
      </c>
      <c r="K7304" t="str">
        <f>IF((LEN(relatorio_Ananindeua[[#This Row],[CIF/CPF/CNPJ]])=14),relatorio_Ananindeua[[#This Row],[CIF/CPF/CNPJ]],relatorio_Ananindeua[[#This Row],[Coluna2]])</f>
        <v>26412942000170</v>
      </c>
      <c r="L7304" t="str">
        <f t="shared" si="114"/>
        <v>264******70</v>
      </c>
    </row>
    <row r="7305" spans="1:12" x14ac:dyDescent="0.25">
      <c r="A7305" t="s">
        <v>12844</v>
      </c>
      <c r="B7305" t="s">
        <v>12845</v>
      </c>
      <c r="C7305" t="s">
        <v>32</v>
      </c>
      <c r="D7305" s="1">
        <v>45365.530358796299</v>
      </c>
      <c r="E7305" s="18" t="s">
        <v>15</v>
      </c>
      <c r="F7305" s="13" t="s">
        <v>16</v>
      </c>
      <c r="G7305" t="s">
        <v>14</v>
      </c>
      <c r="H7305">
        <v>0</v>
      </c>
      <c r="I7305" s="2"/>
      <c r="J7305" s="4">
        <v>0</v>
      </c>
      <c r="K7305" t="str">
        <f>IF((LEN(relatorio_Ananindeua[[#This Row],[CIF/CPF/CNPJ]])=14),relatorio_Ananindeua[[#This Row],[CIF/CPF/CNPJ]],relatorio_Ananindeua[[#This Row],[Coluna2]])</f>
        <v>54310721000127</v>
      </c>
      <c r="L7305" t="str">
        <f t="shared" si="114"/>
        <v>543******27</v>
      </c>
    </row>
    <row r="7306" spans="1:12" x14ac:dyDescent="0.25">
      <c r="A7306" t="s">
        <v>12842</v>
      </c>
      <c r="B7306" t="s">
        <v>12843</v>
      </c>
      <c r="C7306" t="s">
        <v>32</v>
      </c>
      <c r="D7306" s="1">
        <v>45365.530370370368</v>
      </c>
      <c r="E7306" s="18" t="s">
        <v>15</v>
      </c>
      <c r="F7306" s="13" t="s">
        <v>16</v>
      </c>
      <c r="G7306" t="s">
        <v>14</v>
      </c>
      <c r="H7306">
        <v>0</v>
      </c>
      <c r="I7306" s="2"/>
      <c r="J7306" s="4">
        <v>0</v>
      </c>
      <c r="K7306" t="str">
        <f>IF((LEN(relatorio_Ananindeua[[#This Row],[CIF/CPF/CNPJ]])=14),relatorio_Ananindeua[[#This Row],[CIF/CPF/CNPJ]],relatorio_Ananindeua[[#This Row],[Coluna2]])</f>
        <v>54310671000188</v>
      </c>
      <c r="L7306" t="str">
        <f t="shared" si="114"/>
        <v>543******88</v>
      </c>
    </row>
    <row r="7307" spans="1:12" x14ac:dyDescent="0.25">
      <c r="A7307" t="s">
        <v>12846</v>
      </c>
      <c r="B7307" t="s">
        <v>12847</v>
      </c>
      <c r="C7307" t="s">
        <v>32</v>
      </c>
      <c r="D7307" s="1">
        <v>45365.541932870372</v>
      </c>
      <c r="E7307" s="18" t="s">
        <v>15</v>
      </c>
      <c r="F7307" s="13" t="s">
        <v>16</v>
      </c>
      <c r="G7307" t="s">
        <v>14</v>
      </c>
      <c r="H7307">
        <v>0</v>
      </c>
      <c r="I7307" s="2"/>
      <c r="J7307" s="4">
        <v>0</v>
      </c>
      <c r="K7307" t="str">
        <f>IF((LEN(relatorio_Ananindeua[[#This Row],[CIF/CPF/CNPJ]])=14),relatorio_Ananindeua[[#This Row],[CIF/CPF/CNPJ]],relatorio_Ananindeua[[#This Row],[Coluna2]])</f>
        <v>54312382000118</v>
      </c>
      <c r="L7307" t="str">
        <f t="shared" si="114"/>
        <v>543******18</v>
      </c>
    </row>
    <row r="7308" spans="1:12" x14ac:dyDescent="0.25">
      <c r="A7308" t="s">
        <v>12852</v>
      </c>
      <c r="B7308" t="s">
        <v>12853</v>
      </c>
      <c r="C7308" t="s">
        <v>32</v>
      </c>
      <c r="D7308" s="1">
        <v>45365.541944444441</v>
      </c>
      <c r="E7308" s="18" t="s">
        <v>15</v>
      </c>
      <c r="F7308" s="13" t="s">
        <v>16</v>
      </c>
      <c r="G7308" t="s">
        <v>14</v>
      </c>
      <c r="H7308">
        <v>0</v>
      </c>
      <c r="I7308" s="2"/>
      <c r="J7308" s="4">
        <v>0</v>
      </c>
      <c r="K7308" t="str">
        <f>IF((LEN(relatorio_Ananindeua[[#This Row],[CIF/CPF/CNPJ]])=14),relatorio_Ananindeua[[#This Row],[CIF/CPF/CNPJ]],relatorio_Ananindeua[[#This Row],[Coluna2]])</f>
        <v>54314892000124</v>
      </c>
      <c r="L7308" t="str">
        <f t="shared" si="114"/>
        <v>543******24</v>
      </c>
    </row>
    <row r="7309" spans="1:12" x14ac:dyDescent="0.25">
      <c r="A7309" t="s">
        <v>12854</v>
      </c>
      <c r="B7309" t="s">
        <v>12855</v>
      </c>
      <c r="C7309" t="s">
        <v>32</v>
      </c>
      <c r="D7309" s="1">
        <v>45365.541956018518</v>
      </c>
      <c r="E7309" s="18" t="s">
        <v>15</v>
      </c>
      <c r="F7309" s="13" t="s">
        <v>16</v>
      </c>
      <c r="G7309" t="s">
        <v>14</v>
      </c>
      <c r="H7309">
        <v>0</v>
      </c>
      <c r="I7309" s="2"/>
      <c r="J7309" s="4">
        <v>0</v>
      </c>
      <c r="K7309" t="str">
        <f>IF((LEN(relatorio_Ananindeua[[#This Row],[CIF/CPF/CNPJ]])=14),relatorio_Ananindeua[[#This Row],[CIF/CPF/CNPJ]],relatorio_Ananindeua[[#This Row],[Coluna2]])</f>
        <v>54314938000105</v>
      </c>
      <c r="L7309" t="str">
        <f t="shared" si="114"/>
        <v>543******05</v>
      </c>
    </row>
    <row r="7310" spans="1:12" x14ac:dyDescent="0.25">
      <c r="A7310" t="s">
        <v>12828</v>
      </c>
      <c r="B7310" t="s">
        <v>12829</v>
      </c>
      <c r="C7310" t="s">
        <v>32</v>
      </c>
      <c r="D7310" s="1">
        <v>45365.541979166665</v>
      </c>
      <c r="E7310" s="18" t="s">
        <v>15</v>
      </c>
      <c r="F7310" s="13" t="s">
        <v>16</v>
      </c>
      <c r="G7310" t="s">
        <v>14</v>
      </c>
      <c r="H7310">
        <v>0</v>
      </c>
      <c r="I7310" s="2"/>
      <c r="J7310" s="4">
        <v>0</v>
      </c>
      <c r="K7310" t="str">
        <f>IF((LEN(relatorio_Ananindeua[[#This Row],[CIF/CPF/CNPJ]])=14),relatorio_Ananindeua[[#This Row],[CIF/CPF/CNPJ]],relatorio_Ananindeua[[#This Row],[Coluna2]])</f>
        <v>54300705000153</v>
      </c>
      <c r="L7310" t="str">
        <f t="shared" si="114"/>
        <v>543******53</v>
      </c>
    </row>
    <row r="7311" spans="1:12" x14ac:dyDescent="0.25">
      <c r="A7311" t="s">
        <v>12834</v>
      </c>
      <c r="B7311" t="s">
        <v>12835</v>
      </c>
      <c r="C7311" t="s">
        <v>32</v>
      </c>
      <c r="D7311" s="1">
        <v>45365.542002314818</v>
      </c>
      <c r="E7311" s="18" t="s">
        <v>15</v>
      </c>
      <c r="F7311" s="13" t="s">
        <v>16</v>
      </c>
      <c r="G7311" t="s">
        <v>14</v>
      </c>
      <c r="H7311">
        <v>0</v>
      </c>
      <c r="I7311" s="2"/>
      <c r="J7311" s="4">
        <v>0</v>
      </c>
      <c r="K7311" t="str">
        <f>IF((LEN(relatorio_Ananindeua[[#This Row],[CIF/CPF/CNPJ]])=14),relatorio_Ananindeua[[#This Row],[CIF/CPF/CNPJ]],relatorio_Ananindeua[[#This Row],[Coluna2]])</f>
        <v>54304528000183</v>
      </c>
      <c r="L7311" t="str">
        <f t="shared" si="114"/>
        <v>543******83</v>
      </c>
    </row>
    <row r="7312" spans="1:12" x14ac:dyDescent="0.25">
      <c r="A7312" t="s">
        <v>395</v>
      </c>
      <c r="B7312" t="s">
        <v>396</v>
      </c>
      <c r="C7312" t="s">
        <v>17</v>
      </c>
      <c r="D7312" s="1">
        <v>45365.664456018516</v>
      </c>
      <c r="E7312" s="18" t="s">
        <v>11</v>
      </c>
      <c r="F7312" s="13" t="s">
        <v>16</v>
      </c>
      <c r="G7312" t="s">
        <v>14</v>
      </c>
      <c r="H7312">
        <v>0</v>
      </c>
      <c r="I7312" s="2"/>
      <c r="J7312" s="4">
        <v>0</v>
      </c>
      <c r="K7312" t="str">
        <f>IF((LEN(relatorio_Ananindeua[[#This Row],[CIF/CPF/CNPJ]])=14),relatorio_Ananindeua[[#This Row],[CIF/CPF/CNPJ]],relatorio_Ananindeua[[#This Row],[Coluna2]])</f>
        <v>12964380000163</v>
      </c>
      <c r="L7312" t="str">
        <f t="shared" si="114"/>
        <v>129******63</v>
      </c>
    </row>
    <row r="7313" spans="1:12" x14ac:dyDescent="0.25">
      <c r="A7313" t="s">
        <v>1265</v>
      </c>
      <c r="B7313" t="s">
        <v>1266</v>
      </c>
      <c r="C7313" t="s">
        <v>18</v>
      </c>
      <c r="D7313" s="1">
        <v>45365.704641203702</v>
      </c>
      <c r="E7313" s="18" t="s">
        <v>15</v>
      </c>
      <c r="F7313" s="13" t="s">
        <v>16</v>
      </c>
      <c r="G7313" t="s">
        <v>14</v>
      </c>
      <c r="H7313">
        <v>0</v>
      </c>
      <c r="I7313" s="2"/>
      <c r="J7313" s="4">
        <v>0</v>
      </c>
      <c r="K7313" t="str">
        <f>IF((LEN(relatorio_Ananindeua[[#This Row],[CIF/CPF/CNPJ]])=14),relatorio_Ananindeua[[#This Row],[CIF/CPF/CNPJ]],relatorio_Ananindeua[[#This Row],[Coluna2]])</f>
        <v>19943123000194</v>
      </c>
      <c r="L7313" t="str">
        <f t="shared" si="114"/>
        <v>199******94</v>
      </c>
    </row>
    <row r="7314" spans="1:12" x14ac:dyDescent="0.25">
      <c r="A7314" t="s">
        <v>956</v>
      </c>
      <c r="B7314" t="s">
        <v>957</v>
      </c>
      <c r="C7314" t="s">
        <v>21</v>
      </c>
      <c r="D7314" s="1">
        <v>45365.746759259258</v>
      </c>
      <c r="E7314" s="18" t="s">
        <v>15</v>
      </c>
      <c r="F7314" s="13" t="s">
        <v>19</v>
      </c>
      <c r="G7314" t="s">
        <v>13496</v>
      </c>
      <c r="H7314">
        <v>0</v>
      </c>
      <c r="I7314" s="2"/>
      <c r="J7314" s="4">
        <v>20</v>
      </c>
      <c r="K7314" t="str">
        <f>IF((LEN(relatorio_Ananindeua[[#This Row],[CIF/CPF/CNPJ]])=14),relatorio_Ananindeua[[#This Row],[CIF/CPF/CNPJ]],relatorio_Ananindeua[[#This Row],[Coluna2]])</f>
        <v>17454167000125</v>
      </c>
      <c r="L7314" t="str">
        <f t="shared" ref="L7314:L7377" si="115">_xlfn.CONCAT(LEFT(A7314,3),REPT("*",6),RIGHT(A7314,2))</f>
        <v>174******25</v>
      </c>
    </row>
    <row r="7315" spans="1:12" x14ac:dyDescent="0.25">
      <c r="A7315" t="s">
        <v>956</v>
      </c>
      <c r="B7315" t="s">
        <v>957</v>
      </c>
      <c r="C7315" t="s">
        <v>21</v>
      </c>
      <c r="D7315" s="1">
        <v>45365.748668981483</v>
      </c>
      <c r="E7315" s="18" t="s">
        <v>15</v>
      </c>
      <c r="F7315" s="13" t="s">
        <v>19</v>
      </c>
      <c r="G7315" t="s">
        <v>13496</v>
      </c>
      <c r="H7315">
        <v>0</v>
      </c>
      <c r="I7315" s="2"/>
      <c r="J7315" s="4">
        <v>12.5</v>
      </c>
      <c r="K7315" t="str">
        <f>IF((LEN(relatorio_Ananindeua[[#This Row],[CIF/CPF/CNPJ]])=14),relatorio_Ananindeua[[#This Row],[CIF/CPF/CNPJ]],relatorio_Ananindeua[[#This Row],[Coluna2]])</f>
        <v>17454167000125</v>
      </c>
      <c r="L7315" t="str">
        <f t="shared" si="115"/>
        <v>174******25</v>
      </c>
    </row>
    <row r="7316" spans="1:12" x14ac:dyDescent="0.25">
      <c r="A7316" t="s">
        <v>956</v>
      </c>
      <c r="B7316" t="s">
        <v>957</v>
      </c>
      <c r="C7316" t="s">
        <v>21</v>
      </c>
      <c r="D7316" s="1">
        <v>45365.749467592592</v>
      </c>
      <c r="E7316" s="18" t="s">
        <v>15</v>
      </c>
      <c r="F7316" s="13" t="s">
        <v>19</v>
      </c>
      <c r="G7316" t="s">
        <v>13496</v>
      </c>
      <c r="H7316">
        <v>0</v>
      </c>
      <c r="I7316" s="2"/>
      <c r="J7316" s="4">
        <v>27.5</v>
      </c>
      <c r="K7316" t="str">
        <f>IF((LEN(relatorio_Ananindeua[[#This Row],[CIF/CPF/CNPJ]])=14),relatorio_Ananindeua[[#This Row],[CIF/CPF/CNPJ]],relatorio_Ananindeua[[#This Row],[Coluna2]])</f>
        <v>17454167000125</v>
      </c>
      <c r="L7316" t="str">
        <f t="shared" si="115"/>
        <v>174******25</v>
      </c>
    </row>
    <row r="7317" spans="1:12" x14ac:dyDescent="0.25">
      <c r="A7317" t="s">
        <v>956</v>
      </c>
      <c r="B7317" t="s">
        <v>957</v>
      </c>
      <c r="C7317" t="s">
        <v>21</v>
      </c>
      <c r="D7317" s="1">
        <v>45365.751712962963</v>
      </c>
      <c r="E7317" s="18" t="s">
        <v>15</v>
      </c>
      <c r="F7317" s="13" t="s">
        <v>19</v>
      </c>
      <c r="G7317" t="s">
        <v>13496</v>
      </c>
      <c r="H7317">
        <v>0</v>
      </c>
      <c r="I7317" s="2"/>
      <c r="J7317" s="4">
        <v>15</v>
      </c>
      <c r="K7317" t="str">
        <f>IF((LEN(relatorio_Ananindeua[[#This Row],[CIF/CPF/CNPJ]])=14),relatorio_Ananindeua[[#This Row],[CIF/CPF/CNPJ]],relatorio_Ananindeua[[#This Row],[Coluna2]])</f>
        <v>17454167000125</v>
      </c>
      <c r="L7317" t="str">
        <f t="shared" si="115"/>
        <v>174******25</v>
      </c>
    </row>
    <row r="7318" spans="1:12" x14ac:dyDescent="0.25">
      <c r="A7318" t="s">
        <v>956</v>
      </c>
      <c r="B7318" t="s">
        <v>957</v>
      </c>
      <c r="C7318" t="s">
        <v>21</v>
      </c>
      <c r="D7318" s="1">
        <v>45365.755185185182</v>
      </c>
      <c r="E7318" s="18" t="s">
        <v>15</v>
      </c>
      <c r="F7318" s="13" t="s">
        <v>19</v>
      </c>
      <c r="G7318" t="s">
        <v>13496</v>
      </c>
      <c r="H7318">
        <v>0</v>
      </c>
      <c r="I7318" s="2"/>
      <c r="J7318" s="4">
        <v>100</v>
      </c>
      <c r="K7318" t="str">
        <f>IF((LEN(relatorio_Ananindeua[[#This Row],[CIF/CPF/CNPJ]])=14),relatorio_Ananindeua[[#This Row],[CIF/CPF/CNPJ]],relatorio_Ananindeua[[#This Row],[Coluna2]])</f>
        <v>17454167000125</v>
      </c>
      <c r="L7318" t="str">
        <f t="shared" si="115"/>
        <v>174******25</v>
      </c>
    </row>
    <row r="7319" spans="1:12" x14ac:dyDescent="0.25">
      <c r="A7319" t="s">
        <v>12866</v>
      </c>
      <c r="B7319" t="s">
        <v>12867</v>
      </c>
      <c r="C7319" t="s">
        <v>32</v>
      </c>
      <c r="D7319" s="1">
        <v>45365.787777777776</v>
      </c>
      <c r="E7319" s="18" t="s">
        <v>15</v>
      </c>
      <c r="F7319" s="13" t="s">
        <v>16</v>
      </c>
      <c r="G7319" t="s">
        <v>14</v>
      </c>
      <c r="H7319">
        <v>0</v>
      </c>
      <c r="I7319" s="2"/>
      <c r="J7319" s="4">
        <v>0</v>
      </c>
      <c r="K7319" t="str">
        <f>IF((LEN(relatorio_Ananindeua[[#This Row],[CIF/CPF/CNPJ]])=14),relatorio_Ananindeua[[#This Row],[CIF/CPF/CNPJ]],relatorio_Ananindeua[[#This Row],[Coluna2]])</f>
        <v>54318060000186</v>
      </c>
      <c r="L7319" t="str">
        <f t="shared" si="115"/>
        <v>543******86</v>
      </c>
    </row>
    <row r="7320" spans="1:12" x14ac:dyDescent="0.25">
      <c r="A7320" t="s">
        <v>12864</v>
      </c>
      <c r="B7320" t="s">
        <v>12865</v>
      </c>
      <c r="C7320" t="s">
        <v>32</v>
      </c>
      <c r="D7320" s="1">
        <v>45365.787789351853</v>
      </c>
      <c r="E7320" s="18" t="s">
        <v>15</v>
      </c>
      <c r="F7320" s="13" t="s">
        <v>16</v>
      </c>
      <c r="G7320" t="s">
        <v>14</v>
      </c>
      <c r="H7320">
        <v>0</v>
      </c>
      <c r="I7320" s="2"/>
      <c r="J7320" s="4">
        <v>0</v>
      </c>
      <c r="K7320" t="str">
        <f>IF((LEN(relatorio_Ananindeua[[#This Row],[CIF/CPF/CNPJ]])=14),relatorio_Ananindeua[[#This Row],[CIF/CPF/CNPJ]],relatorio_Ananindeua[[#This Row],[Coluna2]])</f>
        <v>54316893000108</v>
      </c>
      <c r="L7320" t="str">
        <f t="shared" si="115"/>
        <v>543******08</v>
      </c>
    </row>
    <row r="7321" spans="1:12" x14ac:dyDescent="0.25">
      <c r="A7321" t="s">
        <v>6856</v>
      </c>
      <c r="B7321" t="s">
        <v>6857</v>
      </c>
      <c r="C7321" t="s">
        <v>34</v>
      </c>
      <c r="D7321" s="1">
        <v>45365.788900462961</v>
      </c>
      <c r="E7321" s="18" t="s">
        <v>15</v>
      </c>
      <c r="F7321" s="13" t="s">
        <v>16</v>
      </c>
      <c r="G7321" t="s">
        <v>14</v>
      </c>
      <c r="H7321">
        <v>0</v>
      </c>
      <c r="I7321" s="2"/>
      <c r="J7321" s="4">
        <v>0</v>
      </c>
      <c r="K7321" t="str">
        <f>IF((LEN(relatorio_Ananindeua[[#This Row],[CIF/CPF/CNPJ]])=14),relatorio_Ananindeua[[#This Row],[CIF/CPF/CNPJ]],relatorio_Ananindeua[[#This Row],[Coluna2]])</f>
        <v>46106781000102</v>
      </c>
      <c r="L7321" t="str">
        <f t="shared" si="115"/>
        <v>461******02</v>
      </c>
    </row>
    <row r="7322" spans="1:12" x14ac:dyDescent="0.25">
      <c r="A7322" t="s">
        <v>4739</v>
      </c>
      <c r="B7322" t="s">
        <v>4740</v>
      </c>
      <c r="C7322" t="s">
        <v>34</v>
      </c>
      <c r="D7322" s="1">
        <v>45365.788912037038</v>
      </c>
      <c r="E7322" s="18" t="s">
        <v>15</v>
      </c>
      <c r="F7322" s="13" t="s">
        <v>16</v>
      </c>
      <c r="G7322" t="s">
        <v>14</v>
      </c>
      <c r="H7322">
        <v>0</v>
      </c>
      <c r="I7322" s="2"/>
      <c r="J7322" s="4">
        <v>0</v>
      </c>
      <c r="K7322" t="str">
        <f>IF((LEN(relatorio_Ananindeua[[#This Row],[CIF/CPF/CNPJ]])=14),relatorio_Ananindeua[[#This Row],[CIF/CPF/CNPJ]],relatorio_Ananindeua[[#This Row],[Coluna2]])</f>
        <v>39325726000130</v>
      </c>
      <c r="L7322" t="str">
        <f t="shared" si="115"/>
        <v>393******30</v>
      </c>
    </row>
    <row r="7323" spans="1:12" x14ac:dyDescent="0.25">
      <c r="A7323" t="s">
        <v>12862</v>
      </c>
      <c r="B7323" t="s">
        <v>12863</v>
      </c>
      <c r="C7323" t="s">
        <v>32</v>
      </c>
      <c r="D7323" s="1">
        <v>45365.824479166666</v>
      </c>
      <c r="E7323" s="18" t="s">
        <v>15</v>
      </c>
      <c r="F7323" s="13" t="s">
        <v>16</v>
      </c>
      <c r="G7323" t="s">
        <v>14</v>
      </c>
      <c r="H7323">
        <v>0</v>
      </c>
      <c r="I7323" s="2"/>
      <c r="J7323" s="4">
        <v>0</v>
      </c>
      <c r="K7323" t="str">
        <f>IF((LEN(relatorio_Ananindeua[[#This Row],[CIF/CPF/CNPJ]])=14),relatorio_Ananindeua[[#This Row],[CIF/CPF/CNPJ]],relatorio_Ananindeua[[#This Row],[Coluna2]])</f>
        <v>54316149000103</v>
      </c>
      <c r="L7323" t="str">
        <f t="shared" si="115"/>
        <v>543******03</v>
      </c>
    </row>
    <row r="7324" spans="1:12" x14ac:dyDescent="0.25">
      <c r="A7324" t="s">
        <v>12858</v>
      </c>
      <c r="B7324" t="s">
        <v>12859</v>
      </c>
      <c r="C7324" t="s">
        <v>32</v>
      </c>
      <c r="D7324" s="1">
        <v>45365.824490740742</v>
      </c>
      <c r="E7324" s="18" t="s">
        <v>15</v>
      </c>
      <c r="F7324" s="13" t="s">
        <v>16</v>
      </c>
      <c r="G7324" t="s">
        <v>14</v>
      </c>
      <c r="H7324">
        <v>0</v>
      </c>
      <c r="I7324" s="2"/>
      <c r="J7324" s="4">
        <v>0</v>
      </c>
      <c r="K7324" t="str">
        <f>IF((LEN(relatorio_Ananindeua[[#This Row],[CIF/CPF/CNPJ]])=14),relatorio_Ananindeua[[#This Row],[CIF/CPF/CNPJ]],relatorio_Ananindeua[[#This Row],[Coluna2]])</f>
        <v>54315201000107</v>
      </c>
      <c r="L7324" t="str">
        <f t="shared" si="115"/>
        <v>543******07</v>
      </c>
    </row>
    <row r="7325" spans="1:12" x14ac:dyDescent="0.25">
      <c r="A7325" t="s">
        <v>12850</v>
      </c>
      <c r="B7325" t="s">
        <v>12851</v>
      </c>
      <c r="C7325" t="s">
        <v>32</v>
      </c>
      <c r="D7325" s="1">
        <v>45365.853819444441</v>
      </c>
      <c r="E7325" s="18" t="s">
        <v>15</v>
      </c>
      <c r="F7325" s="13" t="s">
        <v>16</v>
      </c>
      <c r="G7325" t="s">
        <v>14</v>
      </c>
      <c r="H7325">
        <v>0</v>
      </c>
      <c r="I7325" s="2"/>
      <c r="J7325" s="4">
        <v>0</v>
      </c>
      <c r="K7325" t="str">
        <f>IF((LEN(relatorio_Ananindeua[[#This Row],[CIF/CPF/CNPJ]])=14),relatorio_Ananindeua[[#This Row],[CIF/CPF/CNPJ]],relatorio_Ananindeua[[#This Row],[Coluna2]])</f>
        <v>54314775000160</v>
      </c>
      <c r="L7325" t="str">
        <f t="shared" si="115"/>
        <v>543******60</v>
      </c>
    </row>
    <row r="7326" spans="1:12" x14ac:dyDescent="0.25">
      <c r="A7326" t="s">
        <v>12856</v>
      </c>
      <c r="B7326" t="s">
        <v>12857</v>
      </c>
      <c r="C7326" t="s">
        <v>32</v>
      </c>
      <c r="D7326" s="1">
        <v>45365.872673611113</v>
      </c>
      <c r="E7326" s="18" t="s">
        <v>15</v>
      </c>
      <c r="F7326" s="13" t="s">
        <v>16</v>
      </c>
      <c r="G7326" t="s">
        <v>14</v>
      </c>
      <c r="H7326">
        <v>0</v>
      </c>
      <c r="I7326" s="2"/>
      <c r="J7326" s="4">
        <v>0</v>
      </c>
      <c r="K7326" t="str">
        <f>IF((LEN(relatorio_Ananindeua[[#This Row],[CIF/CPF/CNPJ]])=14),relatorio_Ananindeua[[#This Row],[CIF/CPF/CNPJ]],relatorio_Ananindeua[[#This Row],[Coluna2]])</f>
        <v>54315034000102</v>
      </c>
      <c r="L7326" t="str">
        <f t="shared" si="115"/>
        <v>543******02</v>
      </c>
    </row>
    <row r="7327" spans="1:12" x14ac:dyDescent="0.25">
      <c r="A7327" t="s">
        <v>12860</v>
      </c>
      <c r="B7327" t="s">
        <v>12861</v>
      </c>
      <c r="C7327" t="s">
        <v>32</v>
      </c>
      <c r="D7327" s="1">
        <v>45365.872673611113</v>
      </c>
      <c r="E7327" s="18" t="s">
        <v>15</v>
      </c>
      <c r="F7327" s="13" t="s">
        <v>16</v>
      </c>
      <c r="G7327" t="s">
        <v>14</v>
      </c>
      <c r="H7327">
        <v>0</v>
      </c>
      <c r="I7327" s="2"/>
      <c r="J7327" s="4">
        <v>0</v>
      </c>
      <c r="K7327" t="str">
        <f>IF((LEN(relatorio_Ananindeua[[#This Row],[CIF/CPF/CNPJ]])=14),relatorio_Ananindeua[[#This Row],[CIF/CPF/CNPJ]],relatorio_Ananindeua[[#This Row],[Coluna2]])</f>
        <v>54316065000170</v>
      </c>
      <c r="L7327" t="str">
        <f t="shared" si="115"/>
        <v>543******70</v>
      </c>
    </row>
    <row r="7328" spans="1:12" x14ac:dyDescent="0.25">
      <c r="A7328" t="s">
        <v>9984</v>
      </c>
      <c r="B7328" t="s">
        <v>9985</v>
      </c>
      <c r="C7328" t="s">
        <v>34</v>
      </c>
      <c r="D7328" s="1">
        <v>45365.894803240742</v>
      </c>
      <c r="E7328" s="18" t="s">
        <v>15</v>
      </c>
      <c r="F7328" s="13" t="s">
        <v>16</v>
      </c>
      <c r="G7328" t="s">
        <v>14</v>
      </c>
      <c r="H7328">
        <v>0</v>
      </c>
      <c r="I7328" s="2"/>
      <c r="J7328" s="4">
        <v>0</v>
      </c>
      <c r="K7328" t="str">
        <f>IF((LEN(relatorio_Ananindeua[[#This Row],[CIF/CPF/CNPJ]])=14),relatorio_Ananindeua[[#This Row],[CIF/CPF/CNPJ]],relatorio_Ananindeua[[#This Row],[Coluna2]])</f>
        <v>52801023000107</v>
      </c>
      <c r="L7328" t="str">
        <f t="shared" si="115"/>
        <v>528******07</v>
      </c>
    </row>
    <row r="7329" spans="1:12" x14ac:dyDescent="0.25">
      <c r="A7329" t="s">
        <v>1956</v>
      </c>
      <c r="B7329" t="s">
        <v>1957</v>
      </c>
      <c r="C7329" t="s">
        <v>34</v>
      </c>
      <c r="D7329" s="1">
        <v>45365.894884259258</v>
      </c>
      <c r="E7329" s="18" t="s">
        <v>15</v>
      </c>
      <c r="F7329" s="13" t="s">
        <v>16</v>
      </c>
      <c r="G7329" t="s">
        <v>14</v>
      </c>
      <c r="H7329">
        <v>0</v>
      </c>
      <c r="I7329" s="2"/>
      <c r="J7329" s="4">
        <v>0</v>
      </c>
      <c r="K7329" t="str">
        <f>IF((LEN(relatorio_Ananindeua[[#This Row],[CIF/CPF/CNPJ]])=14),relatorio_Ananindeua[[#This Row],[CIF/CPF/CNPJ]],relatorio_Ananindeua[[#This Row],[Coluna2]])</f>
        <v>26134235000160</v>
      </c>
      <c r="L7329" t="str">
        <f t="shared" si="115"/>
        <v>261******60</v>
      </c>
    </row>
    <row r="7330" spans="1:12" x14ac:dyDescent="0.25">
      <c r="A7330" t="s">
        <v>6904</v>
      </c>
      <c r="B7330" t="s">
        <v>6905</v>
      </c>
      <c r="C7330" t="s">
        <v>20</v>
      </c>
      <c r="D7330" s="1">
        <v>45366</v>
      </c>
      <c r="E7330" s="18" t="s">
        <v>15</v>
      </c>
      <c r="F7330" s="13" t="s">
        <v>19</v>
      </c>
      <c r="G7330" t="s">
        <v>13496</v>
      </c>
      <c r="H7330">
        <v>0</v>
      </c>
      <c r="I7330" s="2"/>
      <c r="J7330" s="4">
        <v>5</v>
      </c>
      <c r="K7330" t="str">
        <f>IF((LEN(relatorio_Ananindeua[[#This Row],[CIF/CPF/CNPJ]])=14),relatorio_Ananindeua[[#This Row],[CIF/CPF/CNPJ]],relatorio_Ananindeua[[#This Row],[Coluna2]])</f>
        <v>46201083002393</v>
      </c>
      <c r="L7330" t="str">
        <f t="shared" si="115"/>
        <v>462******93</v>
      </c>
    </row>
    <row r="7331" spans="1:12" x14ac:dyDescent="0.25">
      <c r="A7331" t="s">
        <v>13467</v>
      </c>
      <c r="B7331" t="s">
        <v>13466</v>
      </c>
      <c r="C7331" t="s">
        <v>21</v>
      </c>
      <c r="D7331" s="1">
        <v>45366</v>
      </c>
      <c r="E7331" s="18" t="s">
        <v>15</v>
      </c>
      <c r="F7331" s="13" t="s">
        <v>19</v>
      </c>
      <c r="G7331" t="s">
        <v>13496</v>
      </c>
      <c r="H7331">
        <v>0</v>
      </c>
      <c r="I7331" s="2"/>
      <c r="J7331" s="4">
        <v>1832.25</v>
      </c>
      <c r="K7331" t="str">
        <f>IF((LEN(relatorio_Ananindeua[[#This Row],[CIF/CPF/CNPJ]])=14),relatorio_Ananindeua[[#This Row],[CIF/CPF/CNPJ]],relatorio_Ananindeua[[#This Row],[Coluna2]])</f>
        <v>60975737005978</v>
      </c>
      <c r="L7331" t="str">
        <f t="shared" si="115"/>
        <v>609******78</v>
      </c>
    </row>
    <row r="7332" spans="1:12" x14ac:dyDescent="0.25">
      <c r="A7332" t="s">
        <v>9719</v>
      </c>
      <c r="B7332" t="s">
        <v>9720</v>
      </c>
      <c r="C7332" t="s">
        <v>34</v>
      </c>
      <c r="D7332" s="1">
        <v>45366.294085648151</v>
      </c>
      <c r="E7332" s="18" t="s">
        <v>15</v>
      </c>
      <c r="F7332" s="13" t="s">
        <v>16</v>
      </c>
      <c r="G7332" t="s">
        <v>14</v>
      </c>
      <c r="H7332">
        <v>0</v>
      </c>
      <c r="I7332" s="2"/>
      <c r="J7332" s="4">
        <v>0</v>
      </c>
      <c r="K7332" t="str">
        <f>IF((LEN(relatorio_Ananindeua[[#This Row],[CIF/CPF/CNPJ]])=14),relatorio_Ananindeua[[#This Row],[CIF/CPF/CNPJ]],relatorio_Ananindeua[[#This Row],[Coluna2]])</f>
        <v>52086094000167</v>
      </c>
      <c r="L7332" t="str">
        <f t="shared" si="115"/>
        <v>520******67</v>
      </c>
    </row>
    <row r="7333" spans="1:12" x14ac:dyDescent="0.25">
      <c r="A7333" t="s">
        <v>12906</v>
      </c>
      <c r="B7333" t="s">
        <v>12907</v>
      </c>
      <c r="C7333" t="s">
        <v>32</v>
      </c>
      <c r="D7333" s="1">
        <v>45366.294166666667</v>
      </c>
      <c r="E7333" s="18" t="s">
        <v>15</v>
      </c>
      <c r="F7333" s="13" t="s">
        <v>16</v>
      </c>
      <c r="G7333" t="s">
        <v>14</v>
      </c>
      <c r="H7333">
        <v>0</v>
      </c>
      <c r="I7333" s="2"/>
      <c r="J7333" s="4">
        <v>0</v>
      </c>
      <c r="K7333" t="str">
        <f>IF((LEN(relatorio_Ananindeua[[#This Row],[CIF/CPF/CNPJ]])=14),relatorio_Ananindeua[[#This Row],[CIF/CPF/CNPJ]],relatorio_Ananindeua[[#This Row],[Coluna2]])</f>
        <v>54333617000158</v>
      </c>
      <c r="L7333" t="str">
        <f t="shared" si="115"/>
        <v>543******58</v>
      </c>
    </row>
    <row r="7334" spans="1:12" x14ac:dyDescent="0.25">
      <c r="A7334" t="s">
        <v>12886</v>
      </c>
      <c r="B7334" t="s">
        <v>12887</v>
      </c>
      <c r="C7334" t="s">
        <v>32</v>
      </c>
      <c r="D7334" s="1">
        <v>45366.294178240743</v>
      </c>
      <c r="E7334" s="18" t="s">
        <v>15</v>
      </c>
      <c r="F7334" s="13" t="s">
        <v>16</v>
      </c>
      <c r="G7334" t="s">
        <v>14</v>
      </c>
      <c r="H7334">
        <v>0</v>
      </c>
      <c r="I7334" s="2"/>
      <c r="J7334" s="4">
        <v>0</v>
      </c>
      <c r="K7334" t="str">
        <f>IF((LEN(relatorio_Ananindeua[[#This Row],[CIF/CPF/CNPJ]])=14),relatorio_Ananindeua[[#This Row],[CIF/CPF/CNPJ]],relatorio_Ananindeua[[#This Row],[Coluna2]])</f>
        <v>54325602000148</v>
      </c>
      <c r="L7334" t="str">
        <f t="shared" si="115"/>
        <v>543******48</v>
      </c>
    </row>
    <row r="7335" spans="1:12" x14ac:dyDescent="0.25">
      <c r="A7335" t="s">
        <v>12878</v>
      </c>
      <c r="B7335" t="s">
        <v>12879</v>
      </c>
      <c r="C7335" t="s">
        <v>32</v>
      </c>
      <c r="D7335" s="1">
        <v>45366.294189814813</v>
      </c>
      <c r="E7335" s="18" t="s">
        <v>15</v>
      </c>
      <c r="F7335" s="13" t="s">
        <v>16</v>
      </c>
      <c r="G7335" t="s">
        <v>14</v>
      </c>
      <c r="H7335">
        <v>0</v>
      </c>
      <c r="I7335" s="2"/>
      <c r="J7335" s="4">
        <v>0</v>
      </c>
      <c r="K7335" t="str">
        <f>IF((LEN(relatorio_Ananindeua[[#This Row],[CIF/CPF/CNPJ]])=14),relatorio_Ananindeua[[#This Row],[CIF/CPF/CNPJ]],relatorio_Ananindeua[[#This Row],[Coluna2]])</f>
        <v>54322534000163</v>
      </c>
      <c r="L7335" t="str">
        <f t="shared" si="115"/>
        <v>543******63</v>
      </c>
    </row>
    <row r="7336" spans="1:12" x14ac:dyDescent="0.25">
      <c r="A7336" t="s">
        <v>12916</v>
      </c>
      <c r="B7336" t="s">
        <v>12917</v>
      </c>
      <c r="C7336" t="s">
        <v>32</v>
      </c>
      <c r="D7336" s="1">
        <v>45366.294317129628</v>
      </c>
      <c r="E7336" s="18" t="s">
        <v>15</v>
      </c>
      <c r="F7336" s="13" t="s">
        <v>16</v>
      </c>
      <c r="G7336" t="s">
        <v>14</v>
      </c>
      <c r="H7336">
        <v>0</v>
      </c>
      <c r="I7336" s="2"/>
      <c r="J7336" s="4">
        <v>0</v>
      </c>
      <c r="K7336" t="str">
        <f>IF((LEN(relatorio_Ananindeua[[#This Row],[CIF/CPF/CNPJ]])=14),relatorio_Ananindeua[[#This Row],[CIF/CPF/CNPJ]],relatorio_Ananindeua[[#This Row],[Coluna2]])</f>
        <v>54335750000143</v>
      </c>
      <c r="L7336" t="str">
        <f t="shared" si="115"/>
        <v>543******43</v>
      </c>
    </row>
    <row r="7337" spans="1:12" x14ac:dyDescent="0.25">
      <c r="A7337" t="s">
        <v>12908</v>
      </c>
      <c r="B7337" t="s">
        <v>12909</v>
      </c>
      <c r="C7337" t="s">
        <v>32</v>
      </c>
      <c r="D7337" s="1">
        <v>45366.294328703705</v>
      </c>
      <c r="E7337" s="18" t="s">
        <v>15</v>
      </c>
      <c r="F7337" s="13" t="s">
        <v>16</v>
      </c>
      <c r="G7337" t="s">
        <v>14</v>
      </c>
      <c r="H7337">
        <v>0</v>
      </c>
      <c r="I7337" s="2"/>
      <c r="J7337" s="4">
        <v>0</v>
      </c>
      <c r="K7337" t="str">
        <f>IF((LEN(relatorio_Ananindeua[[#This Row],[CIF/CPF/CNPJ]])=14),relatorio_Ananindeua[[#This Row],[CIF/CPF/CNPJ]],relatorio_Ananindeua[[#This Row],[Coluna2]])</f>
        <v>54333987000195</v>
      </c>
      <c r="L7337" t="str">
        <f t="shared" si="115"/>
        <v>543******95</v>
      </c>
    </row>
    <row r="7338" spans="1:12" x14ac:dyDescent="0.25">
      <c r="A7338" t="s">
        <v>12904</v>
      </c>
      <c r="B7338" t="s">
        <v>12905</v>
      </c>
      <c r="C7338" t="s">
        <v>32</v>
      </c>
      <c r="D7338" s="1">
        <v>45366.294340277775</v>
      </c>
      <c r="E7338" s="18" t="s">
        <v>15</v>
      </c>
      <c r="F7338" s="13" t="s">
        <v>16</v>
      </c>
      <c r="G7338" t="s">
        <v>14</v>
      </c>
      <c r="H7338">
        <v>0</v>
      </c>
      <c r="I7338" s="2"/>
      <c r="J7338" s="4">
        <v>0</v>
      </c>
      <c r="K7338" t="str">
        <f>IF((LEN(relatorio_Ananindeua[[#This Row],[CIF/CPF/CNPJ]])=14),relatorio_Ananindeua[[#This Row],[CIF/CPF/CNPJ]],relatorio_Ananindeua[[#This Row],[Coluna2]])</f>
        <v>54332683000103</v>
      </c>
      <c r="L7338" t="str">
        <f t="shared" si="115"/>
        <v>543******03</v>
      </c>
    </row>
    <row r="7339" spans="1:12" x14ac:dyDescent="0.25">
      <c r="A7339" t="s">
        <v>12884</v>
      </c>
      <c r="B7339" t="s">
        <v>12885</v>
      </c>
      <c r="C7339" t="s">
        <v>32</v>
      </c>
      <c r="D7339" s="1">
        <v>45366.294351851851</v>
      </c>
      <c r="E7339" s="18" t="s">
        <v>15</v>
      </c>
      <c r="F7339" s="13" t="s">
        <v>16</v>
      </c>
      <c r="G7339" t="s">
        <v>14</v>
      </c>
      <c r="H7339">
        <v>0</v>
      </c>
      <c r="I7339" s="2"/>
      <c r="J7339" s="4">
        <v>0</v>
      </c>
      <c r="K7339" t="str">
        <f>IF((LEN(relatorio_Ananindeua[[#This Row],[CIF/CPF/CNPJ]])=14),relatorio_Ananindeua[[#This Row],[CIF/CPF/CNPJ]],relatorio_Ananindeua[[#This Row],[Coluna2]])</f>
        <v>54324551000130</v>
      </c>
      <c r="L7339" t="str">
        <f t="shared" si="115"/>
        <v>543******30</v>
      </c>
    </row>
    <row r="7340" spans="1:12" x14ac:dyDescent="0.25">
      <c r="A7340" t="s">
        <v>12870</v>
      </c>
      <c r="B7340" t="s">
        <v>12871</v>
      </c>
      <c r="C7340" t="s">
        <v>32</v>
      </c>
      <c r="D7340" s="1">
        <v>45366.294363425928</v>
      </c>
      <c r="E7340" s="18" t="s">
        <v>15</v>
      </c>
      <c r="F7340" s="13" t="s">
        <v>16</v>
      </c>
      <c r="G7340" t="s">
        <v>14</v>
      </c>
      <c r="H7340">
        <v>0</v>
      </c>
      <c r="I7340" s="2"/>
      <c r="J7340" s="4">
        <v>0</v>
      </c>
      <c r="K7340" t="str">
        <f>IF((LEN(relatorio_Ananindeua[[#This Row],[CIF/CPF/CNPJ]])=14),relatorio_Ananindeua[[#This Row],[CIF/CPF/CNPJ]],relatorio_Ananindeua[[#This Row],[Coluna2]])</f>
        <v>54319265000186</v>
      </c>
      <c r="L7340" t="str">
        <f t="shared" si="115"/>
        <v>543******86</v>
      </c>
    </row>
    <row r="7341" spans="1:12" x14ac:dyDescent="0.25">
      <c r="A7341" t="s">
        <v>4561</v>
      </c>
      <c r="B7341" t="s">
        <v>4562</v>
      </c>
      <c r="C7341" t="s">
        <v>34</v>
      </c>
      <c r="D7341" s="1">
        <v>45366.294409722221</v>
      </c>
      <c r="E7341" s="18" t="s">
        <v>15</v>
      </c>
      <c r="F7341" s="13" t="s">
        <v>16</v>
      </c>
      <c r="G7341" t="s">
        <v>14</v>
      </c>
      <c r="H7341">
        <v>0</v>
      </c>
      <c r="I7341" s="2"/>
      <c r="J7341" s="4">
        <v>0</v>
      </c>
      <c r="K7341" t="str">
        <f>IF((LEN(relatorio_Ananindeua[[#This Row],[CIF/CPF/CNPJ]])=14),relatorio_Ananindeua[[#This Row],[CIF/CPF/CNPJ]],relatorio_Ananindeua[[#This Row],[Coluna2]])</f>
        <v>37979292000166</v>
      </c>
      <c r="L7341" t="str">
        <f t="shared" si="115"/>
        <v>379******66</v>
      </c>
    </row>
    <row r="7342" spans="1:12" x14ac:dyDescent="0.25">
      <c r="A7342" t="s">
        <v>12918</v>
      </c>
      <c r="B7342" t="s">
        <v>12919</v>
      </c>
      <c r="C7342" t="s">
        <v>32</v>
      </c>
      <c r="D7342" s="1">
        <v>45366.294432870367</v>
      </c>
      <c r="E7342" s="18" t="s">
        <v>15</v>
      </c>
      <c r="F7342" s="13" t="s">
        <v>16</v>
      </c>
      <c r="G7342" t="s">
        <v>14</v>
      </c>
      <c r="H7342">
        <v>0</v>
      </c>
      <c r="I7342" s="2"/>
      <c r="J7342" s="4">
        <v>0</v>
      </c>
      <c r="K7342" t="str">
        <f>IF((LEN(relatorio_Ananindeua[[#This Row],[CIF/CPF/CNPJ]])=14),relatorio_Ananindeua[[#This Row],[CIF/CPF/CNPJ]],relatorio_Ananindeua[[#This Row],[Coluna2]])</f>
        <v>54335892000100</v>
      </c>
      <c r="L7342" t="str">
        <f t="shared" si="115"/>
        <v>543******00</v>
      </c>
    </row>
    <row r="7343" spans="1:12" x14ac:dyDescent="0.25">
      <c r="A7343" t="s">
        <v>12920</v>
      </c>
      <c r="B7343" t="s">
        <v>12921</v>
      </c>
      <c r="C7343" t="s">
        <v>32</v>
      </c>
      <c r="D7343" s="1">
        <v>45366.294432870367</v>
      </c>
      <c r="E7343" s="18" t="s">
        <v>15</v>
      </c>
      <c r="F7343" s="13" t="s">
        <v>16</v>
      </c>
      <c r="G7343" t="s">
        <v>14</v>
      </c>
      <c r="H7343">
        <v>0</v>
      </c>
      <c r="I7343" s="2"/>
      <c r="J7343" s="4">
        <v>0</v>
      </c>
      <c r="K7343" t="str">
        <f>IF((LEN(relatorio_Ananindeua[[#This Row],[CIF/CPF/CNPJ]])=14),relatorio_Ananindeua[[#This Row],[CIF/CPF/CNPJ]],relatorio_Ananindeua[[#This Row],[Coluna2]])</f>
        <v>54336512000152</v>
      </c>
      <c r="L7343" t="str">
        <f t="shared" si="115"/>
        <v>543******52</v>
      </c>
    </row>
    <row r="7344" spans="1:12" x14ac:dyDescent="0.25">
      <c r="A7344" t="s">
        <v>12874</v>
      </c>
      <c r="B7344" t="s">
        <v>12875</v>
      </c>
      <c r="C7344" t="s">
        <v>32</v>
      </c>
      <c r="D7344" s="1">
        <v>45366.294456018521</v>
      </c>
      <c r="E7344" s="18" t="s">
        <v>15</v>
      </c>
      <c r="F7344" s="13" t="s">
        <v>16</v>
      </c>
      <c r="G7344" t="s">
        <v>14</v>
      </c>
      <c r="H7344">
        <v>0</v>
      </c>
      <c r="I7344" s="2"/>
      <c r="J7344" s="4">
        <v>0</v>
      </c>
      <c r="K7344" t="str">
        <f>IF((LEN(relatorio_Ananindeua[[#This Row],[CIF/CPF/CNPJ]])=14),relatorio_Ananindeua[[#This Row],[CIF/CPF/CNPJ]],relatorio_Ananindeua[[#This Row],[Coluna2]])</f>
        <v>54319861000166</v>
      </c>
      <c r="L7344" t="str">
        <f t="shared" si="115"/>
        <v>543******66</v>
      </c>
    </row>
    <row r="7345" spans="1:12" x14ac:dyDescent="0.25">
      <c r="A7345" t="s">
        <v>12882</v>
      </c>
      <c r="B7345" t="s">
        <v>12883</v>
      </c>
      <c r="C7345" t="s">
        <v>32</v>
      </c>
      <c r="D7345" s="1">
        <v>45366.294560185182</v>
      </c>
      <c r="E7345" s="18" t="s">
        <v>15</v>
      </c>
      <c r="F7345" s="13" t="s">
        <v>16</v>
      </c>
      <c r="G7345" t="s">
        <v>14</v>
      </c>
      <c r="H7345">
        <v>0</v>
      </c>
      <c r="I7345" s="2"/>
      <c r="J7345" s="4">
        <v>0</v>
      </c>
      <c r="K7345" t="str">
        <f>IF((LEN(relatorio_Ananindeua[[#This Row],[CIF/CPF/CNPJ]])=14),relatorio_Ananindeua[[#This Row],[CIF/CPF/CNPJ]],relatorio_Ananindeua[[#This Row],[Coluna2]])</f>
        <v>54324434000176</v>
      </c>
      <c r="L7345" t="str">
        <f t="shared" si="115"/>
        <v>543******76</v>
      </c>
    </row>
    <row r="7346" spans="1:12" x14ac:dyDescent="0.25">
      <c r="A7346" t="s">
        <v>12880</v>
      </c>
      <c r="B7346" t="s">
        <v>12881</v>
      </c>
      <c r="C7346" t="s">
        <v>32</v>
      </c>
      <c r="D7346" s="1">
        <v>45366.294571759259</v>
      </c>
      <c r="E7346" s="18" t="s">
        <v>15</v>
      </c>
      <c r="F7346" s="13" t="s">
        <v>16</v>
      </c>
      <c r="G7346" t="s">
        <v>14</v>
      </c>
      <c r="H7346">
        <v>0</v>
      </c>
      <c r="I7346" s="2"/>
      <c r="J7346" s="4">
        <v>0</v>
      </c>
      <c r="K7346" t="str">
        <f>IF((LEN(relatorio_Ananindeua[[#This Row],[CIF/CPF/CNPJ]])=14),relatorio_Ananindeua[[#This Row],[CIF/CPF/CNPJ]],relatorio_Ananindeua[[#This Row],[Coluna2]])</f>
        <v>54323083000189</v>
      </c>
      <c r="L7346" t="str">
        <f t="shared" si="115"/>
        <v>543******89</v>
      </c>
    </row>
    <row r="7347" spans="1:12" x14ac:dyDescent="0.25">
      <c r="A7347" t="s">
        <v>3035</v>
      </c>
      <c r="B7347" t="s">
        <v>3036</v>
      </c>
      <c r="C7347" t="s">
        <v>34</v>
      </c>
      <c r="D7347" s="1">
        <v>45366.294664351852</v>
      </c>
      <c r="E7347" s="18" t="s">
        <v>15</v>
      </c>
      <c r="F7347" s="13" t="s">
        <v>16</v>
      </c>
      <c r="G7347" t="s">
        <v>14</v>
      </c>
      <c r="H7347">
        <v>0</v>
      </c>
      <c r="I7347" s="2"/>
      <c r="J7347" s="4">
        <v>0</v>
      </c>
      <c r="K7347" t="str">
        <f>IF((LEN(relatorio_Ananindeua[[#This Row],[CIF/CPF/CNPJ]])=14),relatorio_Ananindeua[[#This Row],[CIF/CPF/CNPJ]],relatorio_Ananindeua[[#This Row],[Coluna2]])</f>
        <v>31630389000182</v>
      </c>
      <c r="L7347" t="str">
        <f t="shared" si="115"/>
        <v>316******82</v>
      </c>
    </row>
    <row r="7348" spans="1:12" x14ac:dyDescent="0.25">
      <c r="A7348" t="s">
        <v>12902</v>
      </c>
      <c r="B7348" t="s">
        <v>12903</v>
      </c>
      <c r="C7348" t="s">
        <v>32</v>
      </c>
      <c r="D7348" s="1">
        <v>45366.294687499998</v>
      </c>
      <c r="E7348" s="18" t="s">
        <v>15</v>
      </c>
      <c r="F7348" s="13" t="s">
        <v>16</v>
      </c>
      <c r="G7348" t="s">
        <v>14</v>
      </c>
      <c r="H7348">
        <v>0</v>
      </c>
      <c r="I7348" s="2"/>
      <c r="J7348" s="4">
        <v>0</v>
      </c>
      <c r="K7348" t="str">
        <f>IF((LEN(relatorio_Ananindeua[[#This Row],[CIF/CPF/CNPJ]])=14),relatorio_Ananindeua[[#This Row],[CIF/CPF/CNPJ]],relatorio_Ananindeua[[#This Row],[Coluna2]])</f>
        <v>54330897000140</v>
      </c>
      <c r="L7348" t="str">
        <f t="shared" si="115"/>
        <v>543******40</v>
      </c>
    </row>
    <row r="7349" spans="1:12" x14ac:dyDescent="0.25">
      <c r="A7349" t="s">
        <v>12896</v>
      </c>
      <c r="B7349" t="s">
        <v>12897</v>
      </c>
      <c r="C7349" t="s">
        <v>32</v>
      </c>
      <c r="D7349" s="1">
        <v>45366.294699074075</v>
      </c>
      <c r="E7349" s="18" t="s">
        <v>15</v>
      </c>
      <c r="F7349" s="13" t="s">
        <v>16</v>
      </c>
      <c r="G7349" t="s">
        <v>14</v>
      </c>
      <c r="H7349">
        <v>0</v>
      </c>
      <c r="I7349" s="2"/>
      <c r="J7349" s="4">
        <v>0</v>
      </c>
      <c r="K7349" t="str">
        <f>IF((LEN(relatorio_Ananindeua[[#This Row],[CIF/CPF/CNPJ]])=14),relatorio_Ananindeua[[#This Row],[CIF/CPF/CNPJ]],relatorio_Ananindeua[[#This Row],[Coluna2]])</f>
        <v>54329590000120</v>
      </c>
      <c r="L7349" t="str">
        <f t="shared" si="115"/>
        <v>543******20</v>
      </c>
    </row>
    <row r="7350" spans="1:12" x14ac:dyDescent="0.25">
      <c r="A7350" t="s">
        <v>10184</v>
      </c>
      <c r="B7350" t="s">
        <v>10185</v>
      </c>
      <c r="C7350" t="s">
        <v>34</v>
      </c>
      <c r="D7350" s="1">
        <v>45366.294722222221</v>
      </c>
      <c r="E7350" s="18" t="s">
        <v>15</v>
      </c>
      <c r="F7350" s="13" t="s">
        <v>16</v>
      </c>
      <c r="G7350" t="s">
        <v>14</v>
      </c>
      <c r="H7350">
        <v>0</v>
      </c>
      <c r="I7350" s="2"/>
      <c r="J7350" s="4">
        <v>0</v>
      </c>
      <c r="K7350" t="str">
        <f>IF((LEN(relatorio_Ananindeua[[#This Row],[CIF/CPF/CNPJ]])=14),relatorio_Ananindeua[[#This Row],[CIF/CPF/CNPJ]],relatorio_Ananindeua[[#This Row],[Coluna2]])</f>
        <v>53359770000191</v>
      </c>
      <c r="L7350" t="str">
        <f t="shared" si="115"/>
        <v>533******91</v>
      </c>
    </row>
    <row r="7351" spans="1:12" x14ac:dyDescent="0.25">
      <c r="A7351" t="s">
        <v>7140</v>
      </c>
      <c r="B7351" t="s">
        <v>7141</v>
      </c>
      <c r="C7351" t="s">
        <v>34</v>
      </c>
      <c r="D7351" s="1">
        <v>45366.294745370367</v>
      </c>
      <c r="E7351" s="18" t="s">
        <v>15</v>
      </c>
      <c r="F7351" s="13" t="s">
        <v>16</v>
      </c>
      <c r="G7351" t="s">
        <v>14</v>
      </c>
      <c r="H7351">
        <v>0</v>
      </c>
      <c r="I7351" s="2"/>
      <c r="J7351" s="4">
        <v>0</v>
      </c>
      <c r="K7351" t="str">
        <f>IF((LEN(relatorio_Ananindeua[[#This Row],[CIF/CPF/CNPJ]])=14),relatorio_Ananindeua[[#This Row],[CIF/CPF/CNPJ]],relatorio_Ananindeua[[#This Row],[Coluna2]])</f>
        <v>46777754000153</v>
      </c>
      <c r="L7351" t="str">
        <f t="shared" si="115"/>
        <v>467******53</v>
      </c>
    </row>
    <row r="7352" spans="1:12" x14ac:dyDescent="0.25">
      <c r="A7352" t="s">
        <v>12912</v>
      </c>
      <c r="B7352" t="s">
        <v>12913</v>
      </c>
      <c r="C7352" t="s">
        <v>32</v>
      </c>
      <c r="D7352" s="1">
        <v>45366.295844907407</v>
      </c>
      <c r="E7352" s="18" t="s">
        <v>15</v>
      </c>
      <c r="F7352" s="13" t="s">
        <v>16</v>
      </c>
      <c r="G7352" t="s">
        <v>14</v>
      </c>
      <c r="H7352">
        <v>0</v>
      </c>
      <c r="I7352" s="2"/>
      <c r="J7352" s="4">
        <v>0</v>
      </c>
      <c r="K7352" t="str">
        <f>IF((LEN(relatorio_Ananindeua[[#This Row],[CIF/CPF/CNPJ]])=14),relatorio_Ananindeua[[#This Row],[CIF/CPF/CNPJ]],relatorio_Ananindeua[[#This Row],[Coluna2]])</f>
        <v>54335124000157</v>
      </c>
      <c r="L7352" t="str">
        <f t="shared" si="115"/>
        <v>543******57</v>
      </c>
    </row>
    <row r="7353" spans="1:12" x14ac:dyDescent="0.25">
      <c r="A7353" t="s">
        <v>12876</v>
      </c>
      <c r="B7353" t="s">
        <v>12877</v>
      </c>
      <c r="C7353" t="s">
        <v>32</v>
      </c>
      <c r="D7353" s="1">
        <v>45366.29587962963</v>
      </c>
      <c r="E7353" s="18" t="s">
        <v>15</v>
      </c>
      <c r="F7353" s="13" t="s">
        <v>16</v>
      </c>
      <c r="G7353" t="s">
        <v>14</v>
      </c>
      <c r="H7353">
        <v>0</v>
      </c>
      <c r="I7353" s="2"/>
      <c r="J7353" s="4">
        <v>0</v>
      </c>
      <c r="K7353" t="str">
        <f>IF((LEN(relatorio_Ananindeua[[#This Row],[CIF/CPF/CNPJ]])=14),relatorio_Ananindeua[[#This Row],[CIF/CPF/CNPJ]],relatorio_Ananindeua[[#This Row],[Coluna2]])</f>
        <v>54322333000166</v>
      </c>
      <c r="L7353" t="str">
        <f t="shared" si="115"/>
        <v>543******66</v>
      </c>
    </row>
    <row r="7354" spans="1:12" x14ac:dyDescent="0.25">
      <c r="A7354" t="s">
        <v>12914</v>
      </c>
      <c r="B7354" t="s">
        <v>12915</v>
      </c>
      <c r="C7354" t="s">
        <v>32</v>
      </c>
      <c r="D7354" s="1">
        <v>45366.295937499999</v>
      </c>
      <c r="E7354" s="18" t="s">
        <v>15</v>
      </c>
      <c r="F7354" s="13" t="s">
        <v>16</v>
      </c>
      <c r="G7354" t="s">
        <v>14</v>
      </c>
      <c r="H7354">
        <v>0</v>
      </c>
      <c r="I7354" s="2"/>
      <c r="J7354" s="4">
        <v>0</v>
      </c>
      <c r="K7354" t="str">
        <f>IF((LEN(relatorio_Ananindeua[[#This Row],[CIF/CPF/CNPJ]])=14),relatorio_Ananindeua[[#This Row],[CIF/CPF/CNPJ]],relatorio_Ananindeua[[#This Row],[Coluna2]])</f>
        <v>54335131000159</v>
      </c>
      <c r="L7354" t="str">
        <f t="shared" si="115"/>
        <v>543******59</v>
      </c>
    </row>
    <row r="7355" spans="1:12" x14ac:dyDescent="0.25">
      <c r="A7355" t="s">
        <v>12910</v>
      </c>
      <c r="B7355" t="s">
        <v>12911</v>
      </c>
      <c r="C7355" t="s">
        <v>32</v>
      </c>
      <c r="D7355" s="1">
        <v>45366.295949074076</v>
      </c>
      <c r="E7355" s="18" t="s">
        <v>15</v>
      </c>
      <c r="F7355" s="13" t="s">
        <v>16</v>
      </c>
      <c r="G7355" t="s">
        <v>14</v>
      </c>
      <c r="H7355">
        <v>0</v>
      </c>
      <c r="I7355" s="2"/>
      <c r="J7355" s="4">
        <v>0</v>
      </c>
      <c r="K7355" t="str">
        <f>IF((LEN(relatorio_Ananindeua[[#This Row],[CIF/CPF/CNPJ]])=14),relatorio_Ananindeua[[#This Row],[CIF/CPF/CNPJ]],relatorio_Ananindeua[[#This Row],[Coluna2]])</f>
        <v>54334581000127</v>
      </c>
      <c r="L7355" t="str">
        <f t="shared" si="115"/>
        <v>543******27</v>
      </c>
    </row>
    <row r="7356" spans="1:12" x14ac:dyDescent="0.25">
      <c r="A7356" t="s">
        <v>12872</v>
      </c>
      <c r="B7356" t="s">
        <v>12873</v>
      </c>
      <c r="C7356" t="s">
        <v>32</v>
      </c>
      <c r="D7356" s="1">
        <v>45366.295960648145</v>
      </c>
      <c r="E7356" s="18" t="s">
        <v>15</v>
      </c>
      <c r="F7356" s="13" t="s">
        <v>16</v>
      </c>
      <c r="G7356" t="s">
        <v>14</v>
      </c>
      <c r="H7356">
        <v>0</v>
      </c>
      <c r="I7356" s="2"/>
      <c r="J7356" s="4">
        <v>0</v>
      </c>
      <c r="K7356" t="str">
        <f>IF((LEN(relatorio_Ananindeua[[#This Row],[CIF/CPF/CNPJ]])=14),relatorio_Ananindeua[[#This Row],[CIF/CPF/CNPJ]],relatorio_Ananindeua[[#This Row],[Coluna2]])</f>
        <v>54319283000168</v>
      </c>
      <c r="L7356" t="str">
        <f t="shared" si="115"/>
        <v>543******68</v>
      </c>
    </row>
    <row r="7357" spans="1:12" x14ac:dyDescent="0.25">
      <c r="A7357" t="s">
        <v>12890</v>
      </c>
      <c r="B7357" t="s">
        <v>12891</v>
      </c>
      <c r="C7357" t="s">
        <v>34</v>
      </c>
      <c r="D7357" s="1">
        <v>45366.296041666668</v>
      </c>
      <c r="E7357" s="18" t="s">
        <v>15</v>
      </c>
      <c r="F7357" s="13" t="s">
        <v>16</v>
      </c>
      <c r="G7357" t="s">
        <v>14</v>
      </c>
      <c r="H7357">
        <v>0</v>
      </c>
      <c r="I7357" s="2"/>
      <c r="J7357" s="4">
        <v>0</v>
      </c>
      <c r="K7357" t="str">
        <f>IF((LEN(relatorio_Ananindeua[[#This Row],[CIF/CPF/CNPJ]])=14),relatorio_Ananindeua[[#This Row],[CIF/CPF/CNPJ]],relatorio_Ananindeua[[#This Row],[Coluna2]])</f>
        <v>54326709000100</v>
      </c>
      <c r="L7357" t="str">
        <f t="shared" si="115"/>
        <v>543******00</v>
      </c>
    </row>
    <row r="7358" spans="1:12" x14ac:dyDescent="0.25">
      <c r="A7358" t="s">
        <v>6669</v>
      </c>
      <c r="B7358" t="s">
        <v>6670</v>
      </c>
      <c r="C7358" t="s">
        <v>34</v>
      </c>
      <c r="D7358" s="1">
        <v>45366.296087962961</v>
      </c>
      <c r="E7358" s="18" t="s">
        <v>15</v>
      </c>
      <c r="F7358" s="13" t="s">
        <v>16</v>
      </c>
      <c r="G7358" t="s">
        <v>14</v>
      </c>
      <c r="H7358">
        <v>0</v>
      </c>
      <c r="I7358" s="2"/>
      <c r="J7358" s="4">
        <v>0</v>
      </c>
      <c r="K7358" t="str">
        <f>IF((LEN(relatorio_Ananindeua[[#This Row],[CIF/CPF/CNPJ]])=14),relatorio_Ananindeua[[#This Row],[CIF/CPF/CNPJ]],relatorio_Ananindeua[[#This Row],[Coluna2]])</f>
        <v>45567863000183</v>
      </c>
      <c r="L7358" t="str">
        <f t="shared" si="115"/>
        <v>455******83</v>
      </c>
    </row>
    <row r="7359" spans="1:12" x14ac:dyDescent="0.25">
      <c r="A7359" t="s">
        <v>12898</v>
      </c>
      <c r="B7359" t="s">
        <v>12899</v>
      </c>
      <c r="C7359" t="s">
        <v>32</v>
      </c>
      <c r="D7359" s="1">
        <v>45366.296099537038</v>
      </c>
      <c r="E7359" s="18" t="s">
        <v>15</v>
      </c>
      <c r="F7359" s="13" t="s">
        <v>16</v>
      </c>
      <c r="G7359" t="s">
        <v>14</v>
      </c>
      <c r="H7359">
        <v>0</v>
      </c>
      <c r="I7359" s="2"/>
      <c r="J7359" s="4">
        <v>0</v>
      </c>
      <c r="K7359" t="str">
        <f>IF((LEN(relatorio_Ananindeua[[#This Row],[CIF/CPF/CNPJ]])=14),relatorio_Ananindeua[[#This Row],[CIF/CPF/CNPJ]],relatorio_Ananindeua[[#This Row],[Coluna2]])</f>
        <v>54329936000190</v>
      </c>
      <c r="L7359" t="str">
        <f t="shared" si="115"/>
        <v>543******90</v>
      </c>
    </row>
    <row r="7360" spans="1:12" x14ac:dyDescent="0.25">
      <c r="A7360" t="s">
        <v>12900</v>
      </c>
      <c r="B7360" t="s">
        <v>12901</v>
      </c>
      <c r="C7360" t="s">
        <v>32</v>
      </c>
      <c r="D7360" s="1">
        <v>45366.296099537038</v>
      </c>
      <c r="E7360" s="18" t="s">
        <v>15</v>
      </c>
      <c r="F7360" s="13" t="s">
        <v>16</v>
      </c>
      <c r="G7360" t="s">
        <v>14</v>
      </c>
      <c r="H7360">
        <v>0</v>
      </c>
      <c r="I7360" s="2"/>
      <c r="J7360" s="4">
        <v>0</v>
      </c>
      <c r="K7360" t="str">
        <f>IF((LEN(relatorio_Ananindeua[[#This Row],[CIF/CPF/CNPJ]])=14),relatorio_Ananindeua[[#This Row],[CIF/CPF/CNPJ]],relatorio_Ananindeua[[#This Row],[Coluna2]])</f>
        <v>54330474000120</v>
      </c>
      <c r="L7360" t="str">
        <f t="shared" si="115"/>
        <v>543******20</v>
      </c>
    </row>
    <row r="7361" spans="1:12" x14ac:dyDescent="0.25">
      <c r="A7361" t="s">
        <v>12888</v>
      </c>
      <c r="B7361" t="s">
        <v>12889</v>
      </c>
      <c r="C7361" t="s">
        <v>32</v>
      </c>
      <c r="D7361" s="1">
        <v>45366.296111111114</v>
      </c>
      <c r="E7361" s="18" t="s">
        <v>15</v>
      </c>
      <c r="F7361" s="13" t="s">
        <v>16</v>
      </c>
      <c r="G7361" t="s">
        <v>14</v>
      </c>
      <c r="H7361">
        <v>0</v>
      </c>
      <c r="I7361" s="2"/>
      <c r="J7361" s="4">
        <v>0</v>
      </c>
      <c r="K7361" t="str">
        <f>IF((LEN(relatorio_Ananindeua[[#This Row],[CIF/CPF/CNPJ]])=14),relatorio_Ananindeua[[#This Row],[CIF/CPF/CNPJ]],relatorio_Ananindeua[[#This Row],[Coluna2]])</f>
        <v>54326381000122</v>
      </c>
      <c r="L7361" t="str">
        <f t="shared" si="115"/>
        <v>543******22</v>
      </c>
    </row>
    <row r="7362" spans="1:12" x14ac:dyDescent="0.25">
      <c r="A7362" t="s">
        <v>8546</v>
      </c>
      <c r="B7362" t="s">
        <v>8547</v>
      </c>
      <c r="C7362" t="s">
        <v>34</v>
      </c>
      <c r="D7362" s="1">
        <v>45366.296122685184</v>
      </c>
      <c r="E7362" s="18" t="s">
        <v>15</v>
      </c>
      <c r="F7362" s="13" t="s">
        <v>16</v>
      </c>
      <c r="G7362" t="s">
        <v>14</v>
      </c>
      <c r="H7362">
        <v>0</v>
      </c>
      <c r="I7362" s="2"/>
      <c r="J7362" s="4">
        <v>0</v>
      </c>
      <c r="K7362" t="str">
        <f>IF((LEN(relatorio_Ananindeua[[#This Row],[CIF/CPF/CNPJ]])=14),relatorio_Ananindeua[[#This Row],[CIF/CPF/CNPJ]],relatorio_Ananindeua[[#This Row],[Coluna2]])</f>
        <v>49982257000185</v>
      </c>
      <c r="L7362" t="str">
        <f t="shared" si="115"/>
        <v>499******85</v>
      </c>
    </row>
    <row r="7363" spans="1:12" x14ac:dyDescent="0.25">
      <c r="A7363" t="s">
        <v>2694</v>
      </c>
      <c r="B7363" t="s">
        <v>2695</v>
      </c>
      <c r="C7363" t="s">
        <v>34</v>
      </c>
      <c r="D7363" s="1">
        <v>45366.296157407407</v>
      </c>
      <c r="E7363" s="18" t="s">
        <v>15</v>
      </c>
      <c r="F7363" s="13" t="s">
        <v>16</v>
      </c>
      <c r="G7363" t="s">
        <v>14</v>
      </c>
      <c r="H7363">
        <v>0</v>
      </c>
      <c r="I7363" s="2"/>
      <c r="J7363" s="4">
        <v>0</v>
      </c>
      <c r="K7363" t="str">
        <f>IF((LEN(relatorio_Ananindeua[[#This Row],[CIF/CPF/CNPJ]])=14),relatorio_Ananindeua[[#This Row],[CIF/CPF/CNPJ]],relatorio_Ananindeua[[#This Row],[Coluna2]])</f>
        <v>29946018000162</v>
      </c>
      <c r="L7363" t="str">
        <f t="shared" si="115"/>
        <v>299******62</v>
      </c>
    </row>
    <row r="7364" spans="1:12" x14ac:dyDescent="0.25">
      <c r="A7364" t="s">
        <v>12894</v>
      </c>
      <c r="B7364" t="s">
        <v>12895</v>
      </c>
      <c r="C7364" t="s">
        <v>32</v>
      </c>
      <c r="D7364" s="1">
        <v>45366.29619212963</v>
      </c>
      <c r="E7364" s="18" t="s">
        <v>15</v>
      </c>
      <c r="F7364" s="13" t="s">
        <v>16</v>
      </c>
      <c r="G7364" t="s">
        <v>14</v>
      </c>
      <c r="H7364">
        <v>0</v>
      </c>
      <c r="I7364" s="2"/>
      <c r="J7364" s="4">
        <v>0</v>
      </c>
      <c r="K7364" t="str">
        <f>IF((LEN(relatorio_Ananindeua[[#This Row],[CIF/CPF/CNPJ]])=14),relatorio_Ananindeua[[#This Row],[CIF/CPF/CNPJ]],relatorio_Ananindeua[[#This Row],[Coluna2]])</f>
        <v>54329521000116</v>
      </c>
      <c r="L7364" t="str">
        <f t="shared" si="115"/>
        <v>543******16</v>
      </c>
    </row>
    <row r="7365" spans="1:12" x14ac:dyDescent="0.25">
      <c r="A7365" t="s">
        <v>12890</v>
      </c>
      <c r="B7365" t="s">
        <v>12891</v>
      </c>
      <c r="C7365" t="s">
        <v>32</v>
      </c>
      <c r="D7365" s="1">
        <v>45366.296203703707</v>
      </c>
      <c r="E7365" s="18" t="s">
        <v>15</v>
      </c>
      <c r="F7365" s="13" t="s">
        <v>16</v>
      </c>
      <c r="G7365" t="s">
        <v>14</v>
      </c>
      <c r="H7365">
        <v>0</v>
      </c>
      <c r="I7365" s="2"/>
      <c r="J7365" s="4">
        <v>0</v>
      </c>
      <c r="K7365" t="str">
        <f>IF((LEN(relatorio_Ananindeua[[#This Row],[CIF/CPF/CNPJ]])=14),relatorio_Ananindeua[[#This Row],[CIF/CPF/CNPJ]],relatorio_Ananindeua[[#This Row],[Coluna2]])</f>
        <v>54326709000100</v>
      </c>
      <c r="L7365" t="str">
        <f t="shared" si="115"/>
        <v>543******00</v>
      </c>
    </row>
    <row r="7366" spans="1:12" x14ac:dyDescent="0.25">
      <c r="A7366" t="s">
        <v>12892</v>
      </c>
      <c r="B7366" t="s">
        <v>12893</v>
      </c>
      <c r="C7366" t="s">
        <v>32</v>
      </c>
      <c r="D7366" s="1">
        <v>45366.296203703707</v>
      </c>
      <c r="E7366" s="18" t="s">
        <v>15</v>
      </c>
      <c r="F7366" s="13" t="s">
        <v>16</v>
      </c>
      <c r="G7366" t="s">
        <v>14</v>
      </c>
      <c r="H7366">
        <v>0</v>
      </c>
      <c r="I7366" s="2"/>
      <c r="J7366" s="4">
        <v>0</v>
      </c>
      <c r="K7366" t="str">
        <f>IF((LEN(relatorio_Ananindeua[[#This Row],[CIF/CPF/CNPJ]])=14),relatorio_Ananindeua[[#This Row],[CIF/CPF/CNPJ]],relatorio_Ananindeua[[#This Row],[Coluna2]])</f>
        <v>54326959000140</v>
      </c>
      <c r="L7366" t="str">
        <f t="shared" si="115"/>
        <v>543******40</v>
      </c>
    </row>
    <row r="7367" spans="1:12" x14ac:dyDescent="0.25">
      <c r="A7367" t="s">
        <v>12868</v>
      </c>
      <c r="B7367" t="s">
        <v>12869</v>
      </c>
      <c r="C7367" t="s">
        <v>32</v>
      </c>
      <c r="D7367" s="1">
        <v>45366.296215277776</v>
      </c>
      <c r="E7367" s="18" t="s">
        <v>15</v>
      </c>
      <c r="F7367" s="13" t="s">
        <v>16</v>
      </c>
      <c r="G7367" t="s">
        <v>14</v>
      </c>
      <c r="H7367">
        <v>0</v>
      </c>
      <c r="I7367" s="2"/>
      <c r="J7367" s="4">
        <v>0</v>
      </c>
      <c r="K7367" t="str">
        <f>IF((LEN(relatorio_Ananindeua[[#This Row],[CIF/CPF/CNPJ]])=14),relatorio_Ananindeua[[#This Row],[CIF/CPF/CNPJ]],relatorio_Ananindeua[[#This Row],[Coluna2]])</f>
        <v>54319163000160</v>
      </c>
      <c r="L7367" t="str">
        <f t="shared" si="115"/>
        <v>543******60</v>
      </c>
    </row>
    <row r="7368" spans="1:12" x14ac:dyDescent="0.25">
      <c r="A7368" t="s">
        <v>3131</v>
      </c>
      <c r="B7368" t="s">
        <v>3132</v>
      </c>
      <c r="C7368" t="s">
        <v>34</v>
      </c>
      <c r="D7368" s="1">
        <v>45366.296238425923</v>
      </c>
      <c r="E7368" s="18" t="s">
        <v>15</v>
      </c>
      <c r="F7368" s="13" t="s">
        <v>16</v>
      </c>
      <c r="G7368" t="s">
        <v>14</v>
      </c>
      <c r="H7368">
        <v>0</v>
      </c>
      <c r="I7368" s="2"/>
      <c r="J7368" s="4">
        <v>0</v>
      </c>
      <c r="K7368" t="str">
        <f>IF((LEN(relatorio_Ananindeua[[#This Row],[CIF/CPF/CNPJ]])=14),relatorio_Ananindeua[[#This Row],[CIF/CPF/CNPJ]],relatorio_Ananindeua[[#This Row],[Coluna2]])</f>
        <v>32188725000141</v>
      </c>
      <c r="L7368" t="str">
        <f t="shared" si="115"/>
        <v>321******41</v>
      </c>
    </row>
    <row r="7369" spans="1:12" x14ac:dyDescent="0.25">
      <c r="A7369" t="s">
        <v>5991</v>
      </c>
      <c r="B7369" t="s">
        <v>5992</v>
      </c>
      <c r="C7369" t="s">
        <v>34</v>
      </c>
      <c r="D7369" s="1">
        <v>45366.429293981484</v>
      </c>
      <c r="E7369" s="18" t="s">
        <v>15</v>
      </c>
      <c r="F7369" s="13" t="s">
        <v>16</v>
      </c>
      <c r="G7369" t="s">
        <v>13496</v>
      </c>
      <c r="H7369">
        <v>0</v>
      </c>
      <c r="I7369" s="2"/>
      <c r="J7369" s="4">
        <v>0</v>
      </c>
      <c r="K7369" t="str">
        <f>IF((LEN(relatorio_Ananindeua[[#This Row],[CIF/CPF/CNPJ]])=14),relatorio_Ananindeua[[#This Row],[CIF/CPF/CNPJ]],relatorio_Ananindeua[[#This Row],[Coluna2]])</f>
        <v>43551987000145</v>
      </c>
      <c r="L7369" t="str">
        <f t="shared" si="115"/>
        <v>435******45</v>
      </c>
    </row>
    <row r="7370" spans="1:12" x14ac:dyDescent="0.25">
      <c r="A7370" t="s">
        <v>11618</v>
      </c>
      <c r="B7370" t="s">
        <v>11619</v>
      </c>
      <c r="C7370" t="s">
        <v>34</v>
      </c>
      <c r="D7370" s="1">
        <v>45366.445196759261</v>
      </c>
      <c r="E7370" s="18" t="s">
        <v>13</v>
      </c>
      <c r="F7370" s="13" t="s">
        <v>16</v>
      </c>
      <c r="G7370" t="s">
        <v>13496</v>
      </c>
      <c r="H7370">
        <v>0</v>
      </c>
      <c r="I7370" s="2"/>
      <c r="J7370" s="4">
        <v>0</v>
      </c>
      <c r="K7370" t="str">
        <f>IF((LEN(relatorio_Ananindeua[[#This Row],[CIF/CPF/CNPJ]])=14),relatorio_Ananindeua[[#This Row],[CIF/CPF/CNPJ]],relatorio_Ananindeua[[#This Row],[Coluna2]])</f>
        <v>53881529000128</v>
      </c>
      <c r="L7370" t="str">
        <f t="shared" si="115"/>
        <v>538******28</v>
      </c>
    </row>
    <row r="7371" spans="1:12" x14ac:dyDescent="0.25">
      <c r="A7371" t="s">
        <v>982</v>
      </c>
      <c r="B7371" t="s">
        <v>983</v>
      </c>
      <c r="C7371" t="s">
        <v>17</v>
      </c>
      <c r="D7371" s="1">
        <v>45366.546134259261</v>
      </c>
      <c r="E7371" s="18" t="s">
        <v>11</v>
      </c>
      <c r="F7371" s="13" t="s">
        <v>16</v>
      </c>
      <c r="G7371" t="s">
        <v>14</v>
      </c>
      <c r="H7371">
        <v>0</v>
      </c>
      <c r="I7371" s="2"/>
      <c r="J7371" s="4">
        <v>0</v>
      </c>
      <c r="K7371" t="str">
        <f>IF((LEN(relatorio_Ananindeua[[#This Row],[CIF/CPF/CNPJ]])=14),relatorio_Ananindeua[[#This Row],[CIF/CPF/CNPJ]],relatorio_Ananindeua[[#This Row],[Coluna2]])</f>
        <v>17597224000125</v>
      </c>
      <c r="L7371" t="str">
        <f t="shared" si="115"/>
        <v>175******25</v>
      </c>
    </row>
    <row r="7372" spans="1:12" x14ac:dyDescent="0.25">
      <c r="A7372" t="s">
        <v>12950</v>
      </c>
      <c r="B7372" t="s">
        <v>12951</v>
      </c>
      <c r="C7372" t="s">
        <v>32</v>
      </c>
      <c r="D7372" s="1">
        <v>45367.041886574072</v>
      </c>
      <c r="E7372" s="18" t="s">
        <v>15</v>
      </c>
      <c r="F7372" s="13" t="s">
        <v>16</v>
      </c>
      <c r="G7372" t="s">
        <v>14</v>
      </c>
      <c r="H7372">
        <v>0</v>
      </c>
      <c r="I7372" s="2"/>
      <c r="J7372" s="4">
        <v>0</v>
      </c>
      <c r="K7372" t="str">
        <f>IF((LEN(relatorio_Ananindeua[[#This Row],[CIF/CPF/CNPJ]])=14),relatorio_Ananindeua[[#This Row],[CIF/CPF/CNPJ]],relatorio_Ananindeua[[#This Row],[Coluna2]])</f>
        <v>54351411000150</v>
      </c>
      <c r="L7372" t="str">
        <f t="shared" si="115"/>
        <v>543******50</v>
      </c>
    </row>
    <row r="7373" spans="1:12" x14ac:dyDescent="0.25">
      <c r="A7373" t="s">
        <v>12946</v>
      </c>
      <c r="B7373" t="s">
        <v>12947</v>
      </c>
      <c r="C7373" t="s">
        <v>32</v>
      </c>
      <c r="D7373" s="1">
        <v>45367.041909722226</v>
      </c>
      <c r="E7373" s="18" t="s">
        <v>15</v>
      </c>
      <c r="F7373" s="13" t="s">
        <v>16</v>
      </c>
      <c r="G7373" t="s">
        <v>14</v>
      </c>
      <c r="H7373">
        <v>0</v>
      </c>
      <c r="I7373" s="2"/>
      <c r="J7373" s="4">
        <v>0</v>
      </c>
      <c r="K7373" t="str">
        <f>IF((LEN(relatorio_Ananindeua[[#This Row],[CIF/CPF/CNPJ]])=14),relatorio_Ananindeua[[#This Row],[CIF/CPF/CNPJ]],relatorio_Ananindeua[[#This Row],[Coluna2]])</f>
        <v>54350222000163</v>
      </c>
      <c r="L7373" t="str">
        <f t="shared" si="115"/>
        <v>543******63</v>
      </c>
    </row>
    <row r="7374" spans="1:12" x14ac:dyDescent="0.25">
      <c r="A7374" t="s">
        <v>12858</v>
      </c>
      <c r="B7374" t="s">
        <v>12859</v>
      </c>
      <c r="C7374" t="s">
        <v>34</v>
      </c>
      <c r="D7374" s="1">
        <v>45367.142638888887</v>
      </c>
      <c r="E7374" s="18" t="s">
        <v>15</v>
      </c>
      <c r="F7374" s="13" t="s">
        <v>16</v>
      </c>
      <c r="G7374" t="s">
        <v>14</v>
      </c>
      <c r="H7374">
        <v>0</v>
      </c>
      <c r="I7374" s="2"/>
      <c r="J7374" s="4">
        <v>0</v>
      </c>
      <c r="K7374" t="str">
        <f>IF((LEN(relatorio_Ananindeua[[#This Row],[CIF/CPF/CNPJ]])=14),relatorio_Ananindeua[[#This Row],[CIF/CPF/CNPJ]],relatorio_Ananindeua[[#This Row],[Coluna2]])</f>
        <v>54315201000107</v>
      </c>
      <c r="L7374" t="str">
        <f t="shared" si="115"/>
        <v>543******07</v>
      </c>
    </row>
    <row r="7375" spans="1:12" x14ac:dyDescent="0.25">
      <c r="A7375" t="s">
        <v>12948</v>
      </c>
      <c r="B7375" t="s">
        <v>12949</v>
      </c>
      <c r="C7375" t="s">
        <v>32</v>
      </c>
      <c r="D7375" s="1">
        <v>45367.14271990741</v>
      </c>
      <c r="E7375" s="18" t="s">
        <v>15</v>
      </c>
      <c r="F7375" s="13" t="s">
        <v>16</v>
      </c>
      <c r="G7375" t="s">
        <v>14</v>
      </c>
      <c r="H7375">
        <v>0</v>
      </c>
      <c r="I7375" s="2"/>
      <c r="J7375" s="4">
        <v>0</v>
      </c>
      <c r="K7375" t="str">
        <f>IF((LEN(relatorio_Ananindeua[[#This Row],[CIF/CPF/CNPJ]])=14),relatorio_Ananindeua[[#This Row],[CIF/CPF/CNPJ]],relatorio_Ananindeua[[#This Row],[Coluna2]])</f>
        <v>54350399000160</v>
      </c>
      <c r="L7375" t="str">
        <f t="shared" si="115"/>
        <v>543******60</v>
      </c>
    </row>
    <row r="7376" spans="1:12" x14ac:dyDescent="0.25">
      <c r="A7376" t="s">
        <v>12922</v>
      </c>
      <c r="B7376" t="s">
        <v>12923</v>
      </c>
      <c r="C7376" t="s">
        <v>32</v>
      </c>
      <c r="D7376" s="1">
        <v>45367.142777777779</v>
      </c>
      <c r="E7376" s="18" t="s">
        <v>15</v>
      </c>
      <c r="F7376" s="13" t="s">
        <v>16</v>
      </c>
      <c r="G7376" t="s">
        <v>14</v>
      </c>
      <c r="H7376">
        <v>0</v>
      </c>
      <c r="I7376" s="2"/>
      <c r="J7376" s="4">
        <v>0</v>
      </c>
      <c r="K7376" t="str">
        <f>IF((LEN(relatorio_Ananindeua[[#This Row],[CIF/CPF/CNPJ]])=14),relatorio_Ananindeua[[#This Row],[CIF/CPF/CNPJ]],relatorio_Ananindeua[[#This Row],[Coluna2]])</f>
        <v>54337640000110</v>
      </c>
      <c r="L7376" t="str">
        <f t="shared" si="115"/>
        <v>543******10</v>
      </c>
    </row>
    <row r="7377" spans="1:12" x14ac:dyDescent="0.25">
      <c r="A7377" t="s">
        <v>12926</v>
      </c>
      <c r="B7377" t="s">
        <v>12927</v>
      </c>
      <c r="C7377" t="s">
        <v>32</v>
      </c>
      <c r="D7377" s="1">
        <v>45367.142847222225</v>
      </c>
      <c r="E7377" s="18" t="s">
        <v>15</v>
      </c>
      <c r="F7377" s="13" t="s">
        <v>16</v>
      </c>
      <c r="G7377" t="s">
        <v>14</v>
      </c>
      <c r="H7377">
        <v>0</v>
      </c>
      <c r="I7377" s="2"/>
      <c r="J7377" s="4">
        <v>0</v>
      </c>
      <c r="K7377" t="str">
        <f>IF((LEN(relatorio_Ananindeua[[#This Row],[CIF/CPF/CNPJ]])=14),relatorio_Ananindeua[[#This Row],[CIF/CPF/CNPJ]],relatorio_Ananindeua[[#This Row],[Coluna2]])</f>
        <v>54337975000139</v>
      </c>
      <c r="L7377" t="str">
        <f t="shared" si="115"/>
        <v>543******39</v>
      </c>
    </row>
    <row r="7378" spans="1:12" x14ac:dyDescent="0.25">
      <c r="A7378" t="s">
        <v>12944</v>
      </c>
      <c r="B7378" t="s">
        <v>12945</v>
      </c>
      <c r="C7378" t="s">
        <v>32</v>
      </c>
      <c r="D7378" s="1">
        <v>45367.142951388887</v>
      </c>
      <c r="E7378" s="18" t="s">
        <v>15</v>
      </c>
      <c r="F7378" s="13" t="s">
        <v>16</v>
      </c>
      <c r="G7378" t="s">
        <v>14</v>
      </c>
      <c r="H7378">
        <v>0</v>
      </c>
      <c r="I7378" s="2"/>
      <c r="J7378" s="4">
        <v>0</v>
      </c>
      <c r="K7378" t="str">
        <f>IF((LEN(relatorio_Ananindeua[[#This Row],[CIF/CPF/CNPJ]])=14),relatorio_Ananindeua[[#This Row],[CIF/CPF/CNPJ]],relatorio_Ananindeua[[#This Row],[Coluna2]])</f>
        <v>54346930000120</v>
      </c>
      <c r="L7378" t="str">
        <f t="shared" ref="L7378:L7441" si="116">_xlfn.CONCAT(LEFT(A7378,3),REPT("*",6),RIGHT(A7378,2))</f>
        <v>543******20</v>
      </c>
    </row>
    <row r="7379" spans="1:12" x14ac:dyDescent="0.25">
      <c r="A7379" t="s">
        <v>12938</v>
      </c>
      <c r="B7379" t="s">
        <v>12939</v>
      </c>
      <c r="C7379" t="s">
        <v>32</v>
      </c>
      <c r="D7379" s="1">
        <v>45367.142974537041</v>
      </c>
      <c r="E7379" s="18" t="s">
        <v>15</v>
      </c>
      <c r="F7379" s="13" t="s">
        <v>16</v>
      </c>
      <c r="G7379" t="s">
        <v>14</v>
      </c>
      <c r="H7379">
        <v>0</v>
      </c>
      <c r="I7379" s="2"/>
      <c r="J7379" s="4">
        <v>0</v>
      </c>
      <c r="K7379" t="str">
        <f>IF((LEN(relatorio_Ananindeua[[#This Row],[CIF/CPF/CNPJ]])=14),relatorio_Ananindeua[[#This Row],[CIF/CPF/CNPJ]],relatorio_Ananindeua[[#This Row],[Coluna2]])</f>
        <v>54344449000104</v>
      </c>
      <c r="L7379" t="str">
        <f t="shared" si="116"/>
        <v>543******04</v>
      </c>
    </row>
    <row r="7380" spans="1:12" x14ac:dyDescent="0.25">
      <c r="A7380" t="s">
        <v>12928</v>
      </c>
      <c r="B7380" t="s">
        <v>12929</v>
      </c>
      <c r="C7380" t="s">
        <v>32</v>
      </c>
      <c r="D7380" s="1">
        <v>45367.14298611111</v>
      </c>
      <c r="E7380" s="18" t="s">
        <v>15</v>
      </c>
      <c r="F7380" s="13" t="s">
        <v>16</v>
      </c>
      <c r="G7380" t="s">
        <v>14</v>
      </c>
      <c r="H7380">
        <v>0</v>
      </c>
      <c r="I7380" s="2"/>
      <c r="J7380" s="4">
        <v>0</v>
      </c>
      <c r="K7380" t="str">
        <f>IF((LEN(relatorio_Ananindeua[[#This Row],[CIF/CPF/CNPJ]])=14),relatorio_Ananindeua[[#This Row],[CIF/CPF/CNPJ]],relatorio_Ananindeua[[#This Row],[Coluna2]])</f>
        <v>54339615000176</v>
      </c>
      <c r="L7380" t="str">
        <f t="shared" si="116"/>
        <v>543******76</v>
      </c>
    </row>
    <row r="7381" spans="1:12" x14ac:dyDescent="0.25">
      <c r="A7381" t="s">
        <v>12930</v>
      </c>
      <c r="B7381" t="s">
        <v>12931</v>
      </c>
      <c r="C7381" t="s">
        <v>32</v>
      </c>
      <c r="D7381" s="1">
        <v>45367.14298611111</v>
      </c>
      <c r="E7381" s="18" t="s">
        <v>15</v>
      </c>
      <c r="F7381" s="13" t="s">
        <v>16</v>
      </c>
      <c r="G7381" t="s">
        <v>14</v>
      </c>
      <c r="H7381">
        <v>0</v>
      </c>
      <c r="I7381" s="2"/>
      <c r="J7381" s="4">
        <v>0</v>
      </c>
      <c r="K7381" t="str">
        <f>IF((LEN(relatorio_Ananindeua[[#This Row],[CIF/CPF/CNPJ]])=14),relatorio_Ananindeua[[#This Row],[CIF/CPF/CNPJ]],relatorio_Ananindeua[[#This Row],[Coluna2]])</f>
        <v>54339656000162</v>
      </c>
      <c r="L7381" t="str">
        <f t="shared" si="116"/>
        <v>543******62</v>
      </c>
    </row>
    <row r="7382" spans="1:12" x14ac:dyDescent="0.25">
      <c r="A7382" t="s">
        <v>2268</v>
      </c>
      <c r="B7382" t="s">
        <v>2269</v>
      </c>
      <c r="C7382" t="s">
        <v>34</v>
      </c>
      <c r="D7382" s="1">
        <v>45367.143078703702</v>
      </c>
      <c r="E7382" s="18" t="s">
        <v>15</v>
      </c>
      <c r="F7382" s="13" t="s">
        <v>16</v>
      </c>
      <c r="G7382" t="s">
        <v>14</v>
      </c>
      <c r="H7382">
        <v>0</v>
      </c>
      <c r="I7382" s="2"/>
      <c r="J7382" s="4">
        <v>0</v>
      </c>
      <c r="K7382" t="str">
        <f>IF((LEN(relatorio_Ananindeua[[#This Row],[CIF/CPF/CNPJ]])=14),relatorio_Ananindeua[[#This Row],[CIF/CPF/CNPJ]],relatorio_Ananindeua[[#This Row],[Coluna2]])</f>
        <v>27900248000165</v>
      </c>
      <c r="L7382" t="str">
        <f t="shared" si="116"/>
        <v>279******65</v>
      </c>
    </row>
    <row r="7383" spans="1:12" x14ac:dyDescent="0.25">
      <c r="A7383" t="s">
        <v>12940</v>
      </c>
      <c r="B7383" t="s">
        <v>12941</v>
      </c>
      <c r="C7383" t="s">
        <v>32</v>
      </c>
      <c r="D7383" s="1">
        <v>45367.149537037039</v>
      </c>
      <c r="E7383" s="18" t="s">
        <v>15</v>
      </c>
      <c r="F7383" s="13" t="s">
        <v>16</v>
      </c>
      <c r="G7383" t="s">
        <v>14</v>
      </c>
      <c r="H7383">
        <v>0</v>
      </c>
      <c r="I7383" s="2"/>
      <c r="J7383" s="4">
        <v>0</v>
      </c>
      <c r="K7383" t="str">
        <f>IF((LEN(relatorio_Ananindeua[[#This Row],[CIF/CPF/CNPJ]])=14),relatorio_Ananindeua[[#This Row],[CIF/CPF/CNPJ]],relatorio_Ananindeua[[#This Row],[Coluna2]])</f>
        <v>54344818000150</v>
      </c>
      <c r="L7383" t="str">
        <f t="shared" si="116"/>
        <v>543******50</v>
      </c>
    </row>
    <row r="7384" spans="1:12" x14ac:dyDescent="0.25">
      <c r="A7384" t="s">
        <v>12936</v>
      </c>
      <c r="B7384" t="s">
        <v>12937</v>
      </c>
      <c r="C7384" t="s">
        <v>32</v>
      </c>
      <c r="D7384" s="1">
        <v>45367.149548611109</v>
      </c>
      <c r="E7384" s="18" t="s">
        <v>15</v>
      </c>
      <c r="F7384" s="13" t="s">
        <v>16</v>
      </c>
      <c r="G7384" t="s">
        <v>14</v>
      </c>
      <c r="H7384">
        <v>0</v>
      </c>
      <c r="I7384" s="2"/>
      <c r="J7384" s="4">
        <v>0</v>
      </c>
      <c r="K7384" t="str">
        <f>IF((LEN(relatorio_Ananindeua[[#This Row],[CIF/CPF/CNPJ]])=14),relatorio_Ananindeua[[#This Row],[CIF/CPF/CNPJ]],relatorio_Ananindeua[[#This Row],[Coluna2]])</f>
        <v>54342638000130</v>
      </c>
      <c r="L7384" t="str">
        <f t="shared" si="116"/>
        <v>543******30</v>
      </c>
    </row>
    <row r="7385" spans="1:12" x14ac:dyDescent="0.25">
      <c r="A7385" t="s">
        <v>9090</v>
      </c>
      <c r="B7385" t="s">
        <v>9091</v>
      </c>
      <c r="C7385" t="s">
        <v>34</v>
      </c>
      <c r="D7385" s="1">
        <v>45367.149583333332</v>
      </c>
      <c r="E7385" s="18" t="s">
        <v>15</v>
      </c>
      <c r="F7385" s="13" t="s">
        <v>16</v>
      </c>
      <c r="G7385" t="s">
        <v>14</v>
      </c>
      <c r="H7385">
        <v>0</v>
      </c>
      <c r="I7385" s="2"/>
      <c r="J7385" s="4">
        <v>0</v>
      </c>
      <c r="K7385" t="str">
        <f>IF((LEN(relatorio_Ananindeua[[#This Row],[CIF/CPF/CNPJ]])=14),relatorio_Ananindeua[[#This Row],[CIF/CPF/CNPJ]],relatorio_Ananindeua[[#This Row],[Coluna2]])</f>
        <v>50784043000183</v>
      </c>
      <c r="L7385" t="str">
        <f t="shared" si="116"/>
        <v>507******83</v>
      </c>
    </row>
    <row r="7386" spans="1:12" x14ac:dyDescent="0.25">
      <c r="A7386" t="s">
        <v>5274</v>
      </c>
      <c r="B7386" t="s">
        <v>5275</v>
      </c>
      <c r="C7386" t="s">
        <v>34</v>
      </c>
      <c r="D7386" s="1">
        <v>45367.149618055555</v>
      </c>
      <c r="E7386" s="18" t="s">
        <v>15</v>
      </c>
      <c r="F7386" s="13" t="s">
        <v>16</v>
      </c>
      <c r="G7386" t="s">
        <v>14</v>
      </c>
      <c r="H7386">
        <v>0</v>
      </c>
      <c r="I7386" s="2"/>
      <c r="J7386" s="4">
        <v>0</v>
      </c>
      <c r="K7386" t="str">
        <f>IF((LEN(relatorio_Ananindeua[[#This Row],[CIF/CPF/CNPJ]])=14),relatorio_Ananindeua[[#This Row],[CIF/CPF/CNPJ]],relatorio_Ananindeua[[#This Row],[Coluna2]])</f>
        <v>41250550000146</v>
      </c>
      <c r="L7386" t="str">
        <f t="shared" si="116"/>
        <v>412******46</v>
      </c>
    </row>
    <row r="7387" spans="1:12" x14ac:dyDescent="0.25">
      <c r="A7387" t="s">
        <v>12942</v>
      </c>
      <c r="B7387" t="s">
        <v>12943</v>
      </c>
      <c r="C7387" t="s">
        <v>32</v>
      </c>
      <c r="D7387" s="1">
        <v>45367.163414351853</v>
      </c>
      <c r="E7387" s="18" t="s">
        <v>15</v>
      </c>
      <c r="F7387" s="13" t="s">
        <v>16</v>
      </c>
      <c r="G7387" t="s">
        <v>14</v>
      </c>
      <c r="H7387">
        <v>0</v>
      </c>
      <c r="I7387" s="2"/>
      <c r="J7387" s="4">
        <v>0</v>
      </c>
      <c r="K7387" t="str">
        <f>IF((LEN(relatorio_Ananindeua[[#This Row],[CIF/CPF/CNPJ]])=14),relatorio_Ananindeua[[#This Row],[CIF/CPF/CNPJ]],relatorio_Ananindeua[[#This Row],[Coluna2]])</f>
        <v>54345854000139</v>
      </c>
      <c r="L7387" t="str">
        <f t="shared" si="116"/>
        <v>543******39</v>
      </c>
    </row>
    <row r="7388" spans="1:12" x14ac:dyDescent="0.25">
      <c r="A7388" t="s">
        <v>12932</v>
      </c>
      <c r="B7388" t="s">
        <v>12933</v>
      </c>
      <c r="C7388" t="s">
        <v>32</v>
      </c>
      <c r="D7388" s="1">
        <v>45367.170497685183</v>
      </c>
      <c r="E7388" s="18" t="s">
        <v>15</v>
      </c>
      <c r="F7388" s="13" t="s">
        <v>16</v>
      </c>
      <c r="G7388" t="s">
        <v>14</v>
      </c>
      <c r="H7388">
        <v>0</v>
      </c>
      <c r="I7388" s="2"/>
      <c r="J7388" s="4">
        <v>0</v>
      </c>
      <c r="K7388" t="str">
        <f>IF((LEN(relatorio_Ananindeua[[#This Row],[CIF/CPF/CNPJ]])=14),relatorio_Ananindeua[[#This Row],[CIF/CPF/CNPJ]],relatorio_Ananindeua[[#This Row],[Coluna2]])</f>
        <v>54339846000180</v>
      </c>
      <c r="L7388" t="str">
        <f t="shared" si="116"/>
        <v>543******80</v>
      </c>
    </row>
    <row r="7389" spans="1:12" x14ac:dyDescent="0.25">
      <c r="A7389" t="s">
        <v>10896</v>
      </c>
      <c r="B7389" t="s">
        <v>10897</v>
      </c>
      <c r="C7389" t="s">
        <v>34</v>
      </c>
      <c r="D7389" s="1">
        <v>45367.17050925926</v>
      </c>
      <c r="E7389" s="18" t="s">
        <v>15</v>
      </c>
      <c r="F7389" s="13" t="s">
        <v>16</v>
      </c>
      <c r="G7389" t="s">
        <v>14</v>
      </c>
      <c r="H7389">
        <v>0</v>
      </c>
      <c r="I7389" s="2"/>
      <c r="J7389" s="4">
        <v>0</v>
      </c>
      <c r="K7389" t="str">
        <f>IF((LEN(relatorio_Ananindeua[[#This Row],[CIF/CPF/CNPJ]])=14),relatorio_Ananindeua[[#This Row],[CIF/CPF/CNPJ]],relatorio_Ananindeua[[#This Row],[Coluna2]])</f>
        <v>53608024000194</v>
      </c>
      <c r="L7389" t="str">
        <f t="shared" si="116"/>
        <v>536******94</v>
      </c>
    </row>
    <row r="7390" spans="1:12" x14ac:dyDescent="0.25">
      <c r="A7390" t="s">
        <v>12934</v>
      </c>
      <c r="B7390" t="s">
        <v>12935</v>
      </c>
      <c r="C7390" t="s">
        <v>32</v>
      </c>
      <c r="D7390" s="1">
        <v>45367.17050925926</v>
      </c>
      <c r="E7390" s="18" t="s">
        <v>15</v>
      </c>
      <c r="F7390" s="13" t="s">
        <v>16</v>
      </c>
      <c r="G7390" t="s">
        <v>14</v>
      </c>
      <c r="H7390">
        <v>0</v>
      </c>
      <c r="I7390" s="2"/>
      <c r="J7390" s="4">
        <v>0</v>
      </c>
      <c r="K7390" t="str">
        <f>IF((LEN(relatorio_Ananindeua[[#This Row],[CIF/CPF/CNPJ]])=14),relatorio_Ananindeua[[#This Row],[CIF/CPF/CNPJ]],relatorio_Ananindeua[[#This Row],[Coluna2]])</f>
        <v>54339905000110</v>
      </c>
      <c r="L7390" t="str">
        <f t="shared" si="116"/>
        <v>543******10</v>
      </c>
    </row>
    <row r="7391" spans="1:12" x14ac:dyDescent="0.25">
      <c r="A7391" t="s">
        <v>12924</v>
      </c>
      <c r="B7391" t="s">
        <v>12925</v>
      </c>
      <c r="C7391" t="s">
        <v>32</v>
      </c>
      <c r="D7391" s="1">
        <v>45367.291909722226</v>
      </c>
      <c r="E7391" s="18" t="s">
        <v>15</v>
      </c>
      <c r="F7391" s="13" t="s">
        <v>16</v>
      </c>
      <c r="G7391" t="s">
        <v>14</v>
      </c>
      <c r="H7391">
        <v>0</v>
      </c>
      <c r="I7391" s="2"/>
      <c r="J7391" s="4">
        <v>0</v>
      </c>
      <c r="K7391" t="str">
        <f>IF((LEN(relatorio_Ananindeua[[#This Row],[CIF/CPF/CNPJ]])=14),relatorio_Ananindeua[[#This Row],[CIF/CPF/CNPJ]],relatorio_Ananindeua[[#This Row],[Coluna2]])</f>
        <v>54337751000127</v>
      </c>
      <c r="L7391" t="str">
        <f t="shared" si="116"/>
        <v>543******27</v>
      </c>
    </row>
    <row r="7392" spans="1:12" x14ac:dyDescent="0.25">
      <c r="A7392" t="s">
        <v>2694</v>
      </c>
      <c r="B7392" t="s">
        <v>2695</v>
      </c>
      <c r="C7392" t="s">
        <v>34</v>
      </c>
      <c r="D7392" s="1">
        <v>45367.291956018518</v>
      </c>
      <c r="E7392" s="18" t="s">
        <v>15</v>
      </c>
      <c r="F7392" s="13" t="s">
        <v>16</v>
      </c>
      <c r="G7392" t="s">
        <v>14</v>
      </c>
      <c r="H7392">
        <v>0</v>
      </c>
      <c r="I7392" s="2"/>
      <c r="J7392" s="4">
        <v>0</v>
      </c>
      <c r="K7392" t="str">
        <f>IF((LEN(relatorio_Ananindeua[[#This Row],[CIF/CPF/CNPJ]])=14),relatorio_Ananindeua[[#This Row],[CIF/CPF/CNPJ]],relatorio_Ananindeua[[#This Row],[Coluna2]])</f>
        <v>29946018000162</v>
      </c>
      <c r="L7392" t="str">
        <f t="shared" si="116"/>
        <v>299******62</v>
      </c>
    </row>
    <row r="7393" spans="1:12" x14ac:dyDescent="0.25">
      <c r="A7393" t="s">
        <v>13462</v>
      </c>
      <c r="B7393" t="s">
        <v>13463</v>
      </c>
      <c r="C7393" t="s">
        <v>20</v>
      </c>
      <c r="D7393" s="1">
        <v>45368</v>
      </c>
      <c r="E7393" s="18" t="s">
        <v>15</v>
      </c>
      <c r="F7393" s="13" t="s">
        <v>19</v>
      </c>
      <c r="G7393" t="s">
        <v>13496</v>
      </c>
      <c r="H7393">
        <v>0</v>
      </c>
      <c r="I7393" s="2"/>
      <c r="J7393" s="4">
        <v>853.56</v>
      </c>
      <c r="K7393" t="str">
        <f>IF((LEN(relatorio_Ananindeua[[#This Row],[CIF/CPF/CNPJ]])=14),relatorio_Ananindeua[[#This Row],[CIF/CPF/CNPJ]],relatorio_Ananindeua[[#This Row],[Coluna2]])</f>
        <v>58248352002356</v>
      </c>
      <c r="L7393" t="str">
        <f t="shared" si="116"/>
        <v>582******56</v>
      </c>
    </row>
    <row r="7394" spans="1:12" x14ac:dyDescent="0.25">
      <c r="A7394" t="s">
        <v>12964</v>
      </c>
      <c r="B7394" t="s">
        <v>12965</v>
      </c>
      <c r="C7394" t="s">
        <v>32</v>
      </c>
      <c r="D7394" s="1">
        <v>45368.295717592591</v>
      </c>
      <c r="E7394" s="18" t="s">
        <v>15</v>
      </c>
      <c r="F7394" s="13" t="s">
        <v>16</v>
      </c>
      <c r="G7394" t="s">
        <v>14</v>
      </c>
      <c r="H7394">
        <v>0</v>
      </c>
      <c r="I7394" s="2"/>
      <c r="J7394" s="4">
        <v>0</v>
      </c>
      <c r="K7394" t="str">
        <f>IF((LEN(relatorio_Ananindeua[[#This Row],[CIF/CPF/CNPJ]])=14),relatorio_Ananindeua[[#This Row],[CIF/CPF/CNPJ]],relatorio_Ananindeua[[#This Row],[Coluna2]])</f>
        <v>54355650000189</v>
      </c>
      <c r="L7394" t="str">
        <f t="shared" si="116"/>
        <v>543******89</v>
      </c>
    </row>
    <row r="7395" spans="1:12" x14ac:dyDescent="0.25">
      <c r="A7395" t="s">
        <v>12954</v>
      </c>
      <c r="B7395" t="s">
        <v>12955</v>
      </c>
      <c r="C7395" t="s">
        <v>32</v>
      </c>
      <c r="D7395" s="1">
        <v>45368.295856481483</v>
      </c>
      <c r="E7395" s="18" t="s">
        <v>15</v>
      </c>
      <c r="F7395" s="13" t="s">
        <v>16</v>
      </c>
      <c r="G7395" t="s">
        <v>14</v>
      </c>
      <c r="H7395">
        <v>0</v>
      </c>
      <c r="I7395" s="2"/>
      <c r="J7395" s="4">
        <v>0</v>
      </c>
      <c r="K7395" t="str">
        <f>IF((LEN(relatorio_Ananindeua[[#This Row],[CIF/CPF/CNPJ]])=14),relatorio_Ananindeua[[#This Row],[CIF/CPF/CNPJ]],relatorio_Ananindeua[[#This Row],[Coluna2]])</f>
        <v>54354364000107</v>
      </c>
      <c r="L7395" t="str">
        <f t="shared" si="116"/>
        <v>543******07</v>
      </c>
    </row>
    <row r="7396" spans="1:12" x14ac:dyDescent="0.25">
      <c r="A7396" t="s">
        <v>12956</v>
      </c>
      <c r="B7396" t="s">
        <v>12957</v>
      </c>
      <c r="C7396" t="s">
        <v>32</v>
      </c>
      <c r="D7396" s="1">
        <v>45368.295856481483</v>
      </c>
      <c r="E7396" s="18" t="s">
        <v>15</v>
      </c>
      <c r="F7396" s="13" t="s">
        <v>16</v>
      </c>
      <c r="G7396" t="s">
        <v>14</v>
      </c>
      <c r="H7396">
        <v>0</v>
      </c>
      <c r="I7396" s="2"/>
      <c r="J7396" s="4">
        <v>0</v>
      </c>
      <c r="K7396" t="str">
        <f>IF((LEN(relatorio_Ananindeua[[#This Row],[CIF/CPF/CNPJ]])=14),relatorio_Ananindeua[[#This Row],[CIF/CPF/CNPJ]],relatorio_Ananindeua[[#This Row],[Coluna2]])</f>
        <v>54354516000163</v>
      </c>
      <c r="L7396" t="str">
        <f t="shared" si="116"/>
        <v>543******63</v>
      </c>
    </row>
    <row r="7397" spans="1:12" x14ac:dyDescent="0.25">
      <c r="A7397" t="s">
        <v>12952</v>
      </c>
      <c r="B7397" t="s">
        <v>12953</v>
      </c>
      <c r="C7397" t="s">
        <v>32</v>
      </c>
      <c r="D7397" s="1">
        <v>45368.295868055553</v>
      </c>
      <c r="E7397" s="18" t="s">
        <v>15</v>
      </c>
      <c r="F7397" s="13" t="s">
        <v>16</v>
      </c>
      <c r="G7397" t="s">
        <v>14</v>
      </c>
      <c r="H7397">
        <v>0</v>
      </c>
      <c r="I7397" s="2"/>
      <c r="J7397" s="4">
        <v>0</v>
      </c>
      <c r="K7397" t="str">
        <f>IF((LEN(relatorio_Ananindeua[[#This Row],[CIF/CPF/CNPJ]])=14),relatorio_Ananindeua[[#This Row],[CIF/CPF/CNPJ]],relatorio_Ananindeua[[#This Row],[Coluna2]])</f>
        <v>54353306000150</v>
      </c>
      <c r="L7397" t="str">
        <f t="shared" si="116"/>
        <v>543******50</v>
      </c>
    </row>
    <row r="7398" spans="1:12" x14ac:dyDescent="0.25">
      <c r="A7398" t="s">
        <v>12960</v>
      </c>
      <c r="B7398" t="s">
        <v>12961</v>
      </c>
      <c r="C7398" t="s">
        <v>32</v>
      </c>
      <c r="D7398" s="1">
        <v>45368.296423611115</v>
      </c>
      <c r="E7398" s="18" t="s">
        <v>15</v>
      </c>
      <c r="F7398" s="13" t="s">
        <v>16</v>
      </c>
      <c r="G7398" t="s">
        <v>14</v>
      </c>
      <c r="H7398">
        <v>0</v>
      </c>
      <c r="I7398" s="2"/>
      <c r="J7398" s="4">
        <v>0</v>
      </c>
      <c r="K7398" t="str">
        <f>IF((LEN(relatorio_Ananindeua[[#This Row],[CIF/CPF/CNPJ]])=14),relatorio_Ananindeua[[#This Row],[CIF/CPF/CNPJ]],relatorio_Ananindeua[[#This Row],[Coluna2]])</f>
        <v>54354917000113</v>
      </c>
      <c r="L7398" t="str">
        <f t="shared" si="116"/>
        <v>543******13</v>
      </c>
    </row>
    <row r="7399" spans="1:12" x14ac:dyDescent="0.25">
      <c r="A7399" t="s">
        <v>12908</v>
      </c>
      <c r="B7399" t="s">
        <v>12909</v>
      </c>
      <c r="C7399" t="s">
        <v>34</v>
      </c>
      <c r="D7399" s="1">
        <v>45368.296435185184</v>
      </c>
      <c r="E7399" s="18" t="s">
        <v>15</v>
      </c>
      <c r="F7399" s="13" t="s">
        <v>16</v>
      </c>
      <c r="G7399" t="s">
        <v>14</v>
      </c>
      <c r="H7399">
        <v>0</v>
      </c>
      <c r="I7399" s="2"/>
      <c r="J7399" s="4">
        <v>0</v>
      </c>
      <c r="K7399" t="str">
        <f>IF((LEN(relatorio_Ananindeua[[#This Row],[CIF/CPF/CNPJ]])=14),relatorio_Ananindeua[[#This Row],[CIF/CPF/CNPJ]],relatorio_Ananindeua[[#This Row],[Coluna2]])</f>
        <v>54333987000195</v>
      </c>
      <c r="L7399" t="str">
        <f t="shared" si="116"/>
        <v>543******95</v>
      </c>
    </row>
    <row r="7400" spans="1:12" x14ac:dyDescent="0.25">
      <c r="A7400" t="s">
        <v>9955</v>
      </c>
      <c r="B7400" t="s">
        <v>9956</v>
      </c>
      <c r="C7400" t="s">
        <v>34</v>
      </c>
      <c r="D7400" s="1">
        <v>45368.296469907407</v>
      </c>
      <c r="E7400" s="18" t="s">
        <v>15</v>
      </c>
      <c r="F7400" s="13" t="s">
        <v>16</v>
      </c>
      <c r="G7400" t="s">
        <v>14</v>
      </c>
      <c r="H7400">
        <v>0</v>
      </c>
      <c r="I7400" s="2"/>
      <c r="J7400" s="4">
        <v>0</v>
      </c>
      <c r="K7400" t="str">
        <f>IF((LEN(relatorio_Ananindeua[[#This Row],[CIF/CPF/CNPJ]])=14),relatorio_Ananindeua[[#This Row],[CIF/CPF/CNPJ]],relatorio_Ananindeua[[#This Row],[Coluna2]])</f>
        <v>52731952000189</v>
      </c>
      <c r="L7400" t="str">
        <f t="shared" si="116"/>
        <v>527******89</v>
      </c>
    </row>
    <row r="7401" spans="1:12" x14ac:dyDescent="0.25">
      <c r="A7401" t="s">
        <v>4539</v>
      </c>
      <c r="B7401" t="s">
        <v>4540</v>
      </c>
      <c r="C7401" t="s">
        <v>34</v>
      </c>
      <c r="D7401" s="1">
        <v>45368.29650462963</v>
      </c>
      <c r="E7401" s="18" t="s">
        <v>15</v>
      </c>
      <c r="F7401" s="13" t="s">
        <v>16</v>
      </c>
      <c r="G7401" t="s">
        <v>14</v>
      </c>
      <c r="H7401">
        <v>0</v>
      </c>
      <c r="I7401" s="2"/>
      <c r="J7401" s="4">
        <v>0</v>
      </c>
      <c r="K7401" t="str">
        <f>IF((LEN(relatorio_Ananindeua[[#This Row],[CIF/CPF/CNPJ]])=14),relatorio_Ananindeua[[#This Row],[CIF/CPF/CNPJ]],relatorio_Ananindeua[[#This Row],[Coluna2]])</f>
        <v>37928564000107</v>
      </c>
      <c r="L7401" t="str">
        <f t="shared" si="116"/>
        <v>379******07</v>
      </c>
    </row>
    <row r="7402" spans="1:12" x14ac:dyDescent="0.25">
      <c r="A7402" t="s">
        <v>4601</v>
      </c>
      <c r="B7402" t="s">
        <v>4602</v>
      </c>
      <c r="C7402" t="s">
        <v>34</v>
      </c>
      <c r="D7402" s="1">
        <v>45368.29650462963</v>
      </c>
      <c r="E7402" s="18" t="s">
        <v>15</v>
      </c>
      <c r="F7402" s="13" t="s">
        <v>16</v>
      </c>
      <c r="G7402" t="s">
        <v>14</v>
      </c>
      <c r="H7402">
        <v>0</v>
      </c>
      <c r="I7402" s="2"/>
      <c r="J7402" s="4">
        <v>0</v>
      </c>
      <c r="K7402" t="str">
        <f>IF((LEN(relatorio_Ananindeua[[#This Row],[CIF/CPF/CNPJ]])=14),relatorio_Ananindeua[[#This Row],[CIF/CPF/CNPJ]],relatorio_Ananindeua[[#This Row],[Coluna2]])</f>
        <v>38144692000114</v>
      </c>
      <c r="L7402" t="str">
        <f t="shared" si="116"/>
        <v>381******14</v>
      </c>
    </row>
    <row r="7403" spans="1:12" x14ac:dyDescent="0.25">
      <c r="A7403" t="s">
        <v>12958</v>
      </c>
      <c r="B7403" t="s">
        <v>12959</v>
      </c>
      <c r="C7403" t="s">
        <v>32</v>
      </c>
      <c r="D7403" s="1">
        <v>45368.296597222223</v>
      </c>
      <c r="E7403" s="18" t="s">
        <v>15</v>
      </c>
      <c r="F7403" s="13" t="s">
        <v>16</v>
      </c>
      <c r="G7403" t="s">
        <v>14</v>
      </c>
      <c r="H7403">
        <v>0</v>
      </c>
      <c r="I7403" s="2"/>
      <c r="J7403" s="4">
        <v>0</v>
      </c>
      <c r="K7403" t="str">
        <f>IF((LEN(relatorio_Ananindeua[[#This Row],[CIF/CPF/CNPJ]])=14),relatorio_Ananindeua[[#This Row],[CIF/CPF/CNPJ]],relatorio_Ananindeua[[#This Row],[Coluna2]])</f>
        <v>54354610000112</v>
      </c>
      <c r="L7403" t="str">
        <f t="shared" si="116"/>
        <v>543******12</v>
      </c>
    </row>
    <row r="7404" spans="1:12" x14ac:dyDescent="0.25">
      <c r="A7404" t="s">
        <v>12962</v>
      </c>
      <c r="B7404" t="s">
        <v>12963</v>
      </c>
      <c r="C7404" t="s">
        <v>32</v>
      </c>
      <c r="D7404" s="1">
        <v>45368.330428240741</v>
      </c>
      <c r="E7404" s="18" t="s">
        <v>15</v>
      </c>
      <c r="F7404" s="13" t="s">
        <v>16</v>
      </c>
      <c r="G7404" t="s">
        <v>14</v>
      </c>
      <c r="H7404">
        <v>0</v>
      </c>
      <c r="I7404" s="2"/>
      <c r="J7404" s="4">
        <v>0</v>
      </c>
      <c r="K7404" t="str">
        <f>IF((LEN(relatorio_Ananindeua[[#This Row],[CIF/CPF/CNPJ]])=14),relatorio_Ananindeua[[#This Row],[CIF/CPF/CNPJ]],relatorio_Ananindeua[[#This Row],[Coluna2]])</f>
        <v>54355206000163</v>
      </c>
      <c r="L7404" t="str">
        <f t="shared" si="116"/>
        <v>543******63</v>
      </c>
    </row>
    <row r="7405" spans="1:12" x14ac:dyDescent="0.25">
      <c r="A7405" t="s">
        <v>12966</v>
      </c>
      <c r="B7405" t="s">
        <v>12967</v>
      </c>
      <c r="C7405" t="s">
        <v>32</v>
      </c>
      <c r="D7405" s="1">
        <v>45368.330428240741</v>
      </c>
      <c r="E7405" s="18" t="s">
        <v>15</v>
      </c>
      <c r="F7405" s="13" t="s">
        <v>16</v>
      </c>
      <c r="G7405" t="s">
        <v>14</v>
      </c>
      <c r="H7405">
        <v>0</v>
      </c>
      <c r="I7405" s="2"/>
      <c r="J7405" s="4">
        <v>0</v>
      </c>
      <c r="K7405" t="str">
        <f>IF((LEN(relatorio_Ananindeua[[#This Row],[CIF/CPF/CNPJ]])=14),relatorio_Ananindeua[[#This Row],[CIF/CPF/CNPJ]],relatorio_Ananindeua[[#This Row],[Coluna2]])</f>
        <v>54355738000109</v>
      </c>
      <c r="L7405" t="str">
        <f t="shared" si="116"/>
        <v>543******09</v>
      </c>
    </row>
    <row r="7406" spans="1:12" x14ac:dyDescent="0.25">
      <c r="A7406" t="s">
        <v>66</v>
      </c>
      <c r="B7406" t="s">
        <v>67</v>
      </c>
      <c r="C7406" t="s">
        <v>20</v>
      </c>
      <c r="D7406" s="1">
        <v>45369</v>
      </c>
      <c r="E7406" s="18" t="s">
        <v>15</v>
      </c>
      <c r="F7406" s="13" t="s">
        <v>19</v>
      </c>
      <c r="G7406" t="s">
        <v>13496</v>
      </c>
      <c r="H7406">
        <v>0</v>
      </c>
      <c r="I7406" s="2"/>
      <c r="J7406" s="4">
        <v>48.03</v>
      </c>
      <c r="K7406" t="str">
        <f>IF((LEN(relatorio_Ananindeua[[#This Row],[CIF/CPF/CNPJ]])=14),relatorio_Ananindeua[[#This Row],[CIF/CPF/CNPJ]],relatorio_Ananindeua[[#This Row],[Coluna2]])</f>
        <v>05099585000162</v>
      </c>
      <c r="L7406" t="str">
        <f t="shared" si="116"/>
        <v>050******62</v>
      </c>
    </row>
    <row r="7407" spans="1:12" x14ac:dyDescent="0.25">
      <c r="A7407" t="s">
        <v>6904</v>
      </c>
      <c r="B7407" t="s">
        <v>6905</v>
      </c>
      <c r="C7407" t="s">
        <v>20</v>
      </c>
      <c r="D7407" s="1">
        <v>45369</v>
      </c>
      <c r="E7407" s="18" t="s">
        <v>15</v>
      </c>
      <c r="F7407" s="13" t="s">
        <v>19</v>
      </c>
      <c r="G7407" t="s">
        <v>13496</v>
      </c>
      <c r="H7407">
        <v>0</v>
      </c>
      <c r="I7407" s="2"/>
      <c r="J7407" s="4">
        <v>12.5</v>
      </c>
      <c r="K7407" t="str">
        <f>IF((LEN(relatorio_Ananindeua[[#This Row],[CIF/CPF/CNPJ]])=14),relatorio_Ananindeua[[#This Row],[CIF/CPF/CNPJ]],relatorio_Ananindeua[[#This Row],[Coluna2]])</f>
        <v>46201083002393</v>
      </c>
      <c r="L7407" t="str">
        <f t="shared" si="116"/>
        <v>462******93</v>
      </c>
    </row>
    <row r="7408" spans="1:12" x14ac:dyDescent="0.25">
      <c r="A7408" t="s">
        <v>13467</v>
      </c>
      <c r="B7408" t="s">
        <v>13466</v>
      </c>
      <c r="C7408" t="s">
        <v>21</v>
      </c>
      <c r="D7408" s="1">
        <v>45369</v>
      </c>
      <c r="E7408" s="18" t="s">
        <v>15</v>
      </c>
      <c r="F7408" s="13" t="s">
        <v>19</v>
      </c>
      <c r="G7408" t="s">
        <v>13496</v>
      </c>
      <c r="H7408">
        <v>0</v>
      </c>
      <c r="I7408" s="2"/>
      <c r="J7408" s="4">
        <v>809.78</v>
      </c>
      <c r="K7408" t="str">
        <f>IF((LEN(relatorio_Ananindeua[[#This Row],[CIF/CPF/CNPJ]])=14),relatorio_Ananindeua[[#This Row],[CIF/CPF/CNPJ]],relatorio_Ananindeua[[#This Row],[Coluna2]])</f>
        <v>60975737005978</v>
      </c>
      <c r="L7408" t="str">
        <f t="shared" si="116"/>
        <v>609******78</v>
      </c>
    </row>
    <row r="7409" spans="1:12" x14ac:dyDescent="0.25">
      <c r="A7409" t="s">
        <v>12980</v>
      </c>
      <c r="B7409" t="s">
        <v>12981</v>
      </c>
      <c r="C7409" t="s">
        <v>32</v>
      </c>
      <c r="D7409" s="1">
        <v>45369.017928240741</v>
      </c>
      <c r="E7409" s="18" t="s">
        <v>15</v>
      </c>
      <c r="F7409" s="13" t="s">
        <v>16</v>
      </c>
      <c r="G7409" t="s">
        <v>14</v>
      </c>
      <c r="H7409">
        <v>0</v>
      </c>
      <c r="I7409" s="2"/>
      <c r="J7409" s="4">
        <v>0</v>
      </c>
      <c r="K7409" t="str">
        <f>IF((LEN(relatorio_Ananindeua[[#This Row],[CIF/CPF/CNPJ]])=14),relatorio_Ananindeua[[#This Row],[CIF/CPF/CNPJ]],relatorio_Ananindeua[[#This Row],[Coluna2]])</f>
        <v>54357879000152</v>
      </c>
      <c r="L7409" t="str">
        <f t="shared" si="116"/>
        <v>543******52</v>
      </c>
    </row>
    <row r="7410" spans="1:12" x14ac:dyDescent="0.25">
      <c r="A7410" t="s">
        <v>12972</v>
      </c>
      <c r="B7410" t="s">
        <v>12973</v>
      </c>
      <c r="C7410" t="s">
        <v>32</v>
      </c>
      <c r="D7410" s="1">
        <v>45369.024861111109</v>
      </c>
      <c r="E7410" s="18" t="s">
        <v>15</v>
      </c>
      <c r="F7410" s="13" t="s">
        <v>16</v>
      </c>
      <c r="G7410" t="s">
        <v>14</v>
      </c>
      <c r="H7410">
        <v>0</v>
      </c>
      <c r="I7410" s="2"/>
      <c r="J7410" s="4">
        <v>0</v>
      </c>
      <c r="K7410" t="str">
        <f>IF((LEN(relatorio_Ananindeua[[#This Row],[CIF/CPF/CNPJ]])=14),relatorio_Ananindeua[[#This Row],[CIF/CPF/CNPJ]],relatorio_Ananindeua[[#This Row],[Coluna2]])</f>
        <v>54356330000143</v>
      </c>
      <c r="L7410" t="str">
        <f t="shared" si="116"/>
        <v>543******43</v>
      </c>
    </row>
    <row r="7411" spans="1:12" x14ac:dyDescent="0.25">
      <c r="A7411" t="s">
        <v>12970</v>
      </c>
      <c r="B7411" t="s">
        <v>12971</v>
      </c>
      <c r="C7411" t="s">
        <v>32</v>
      </c>
      <c r="D7411" s="1">
        <v>45369.024884259263</v>
      </c>
      <c r="E7411" s="18" t="s">
        <v>15</v>
      </c>
      <c r="F7411" s="13" t="s">
        <v>16</v>
      </c>
      <c r="G7411" t="s">
        <v>14</v>
      </c>
      <c r="H7411">
        <v>0</v>
      </c>
      <c r="I7411" s="2"/>
      <c r="J7411" s="4">
        <v>0</v>
      </c>
      <c r="K7411" t="str">
        <f>IF((LEN(relatorio_Ananindeua[[#This Row],[CIF/CPF/CNPJ]])=14),relatorio_Ananindeua[[#This Row],[CIF/CPF/CNPJ]],relatorio_Ananindeua[[#This Row],[Coluna2]])</f>
        <v>54356271000103</v>
      </c>
      <c r="L7411" t="str">
        <f t="shared" si="116"/>
        <v>543******03</v>
      </c>
    </row>
    <row r="7412" spans="1:12" x14ac:dyDescent="0.25">
      <c r="A7412" t="s">
        <v>9040</v>
      </c>
      <c r="B7412" t="s">
        <v>9041</v>
      </c>
      <c r="C7412" t="s">
        <v>34</v>
      </c>
      <c r="D7412" s="1">
        <v>45369.024965277778</v>
      </c>
      <c r="E7412" s="18" t="s">
        <v>15</v>
      </c>
      <c r="F7412" s="13" t="s">
        <v>16</v>
      </c>
      <c r="G7412" t="s">
        <v>14</v>
      </c>
      <c r="H7412">
        <v>0</v>
      </c>
      <c r="I7412" s="2"/>
      <c r="J7412" s="4">
        <v>0</v>
      </c>
      <c r="K7412" t="str">
        <f>IF((LEN(relatorio_Ananindeua[[#This Row],[CIF/CPF/CNPJ]])=14),relatorio_Ananindeua[[#This Row],[CIF/CPF/CNPJ]],relatorio_Ananindeua[[#This Row],[Coluna2]])</f>
        <v>50736782000108</v>
      </c>
      <c r="L7412" t="str">
        <f t="shared" si="116"/>
        <v>507******08</v>
      </c>
    </row>
    <row r="7413" spans="1:12" x14ac:dyDescent="0.25">
      <c r="A7413" t="s">
        <v>8177</v>
      </c>
      <c r="B7413" t="s">
        <v>8178</v>
      </c>
      <c r="C7413" t="s">
        <v>34</v>
      </c>
      <c r="D7413" s="1">
        <v>45369.031805555554</v>
      </c>
      <c r="E7413" s="18" t="s">
        <v>15</v>
      </c>
      <c r="F7413" s="13" t="s">
        <v>16</v>
      </c>
      <c r="G7413" t="s">
        <v>14</v>
      </c>
      <c r="H7413">
        <v>0</v>
      </c>
      <c r="I7413" s="2"/>
      <c r="J7413" s="4">
        <v>0</v>
      </c>
      <c r="K7413" t="str">
        <f>IF((LEN(relatorio_Ananindeua[[#This Row],[CIF/CPF/CNPJ]])=14),relatorio_Ananindeua[[#This Row],[CIF/CPF/CNPJ]],relatorio_Ananindeua[[#This Row],[Coluna2]])</f>
        <v>49284574000128</v>
      </c>
      <c r="L7413" t="str">
        <f t="shared" si="116"/>
        <v>492******28</v>
      </c>
    </row>
    <row r="7414" spans="1:12" x14ac:dyDescent="0.25">
      <c r="A7414" t="s">
        <v>12978</v>
      </c>
      <c r="B7414" t="s">
        <v>12979</v>
      </c>
      <c r="C7414" t="s">
        <v>32</v>
      </c>
      <c r="D7414" s="1">
        <v>45369.031909722224</v>
      </c>
      <c r="E7414" s="18" t="s">
        <v>15</v>
      </c>
      <c r="F7414" s="13" t="s">
        <v>16</v>
      </c>
      <c r="G7414" t="s">
        <v>14</v>
      </c>
      <c r="H7414">
        <v>0</v>
      </c>
      <c r="I7414" s="2"/>
      <c r="J7414" s="4">
        <v>0</v>
      </c>
      <c r="K7414" t="str">
        <f>IF((LEN(relatorio_Ananindeua[[#This Row],[CIF/CPF/CNPJ]])=14),relatorio_Ananindeua[[#This Row],[CIF/CPF/CNPJ]],relatorio_Ananindeua[[#This Row],[Coluna2]])</f>
        <v>54357086000133</v>
      </c>
      <c r="L7414" t="str">
        <f t="shared" si="116"/>
        <v>543******33</v>
      </c>
    </row>
    <row r="7415" spans="1:12" x14ac:dyDescent="0.25">
      <c r="A7415" t="s">
        <v>12968</v>
      </c>
      <c r="B7415" t="s">
        <v>12969</v>
      </c>
      <c r="C7415" t="s">
        <v>32</v>
      </c>
      <c r="D7415" s="1">
        <v>45369.03193287037</v>
      </c>
      <c r="E7415" s="18" t="s">
        <v>15</v>
      </c>
      <c r="F7415" s="13" t="s">
        <v>16</v>
      </c>
      <c r="G7415" t="s">
        <v>14</v>
      </c>
      <c r="H7415">
        <v>0</v>
      </c>
      <c r="I7415" s="2"/>
      <c r="J7415" s="4">
        <v>0</v>
      </c>
      <c r="K7415" t="str">
        <f>IF((LEN(relatorio_Ananindeua[[#This Row],[CIF/CPF/CNPJ]])=14),relatorio_Ananindeua[[#This Row],[CIF/CPF/CNPJ]],relatorio_Ananindeua[[#This Row],[Coluna2]])</f>
        <v>54356071000150</v>
      </c>
      <c r="L7415" t="str">
        <f t="shared" si="116"/>
        <v>543******50</v>
      </c>
    </row>
    <row r="7416" spans="1:12" x14ac:dyDescent="0.25">
      <c r="A7416" t="s">
        <v>12984</v>
      </c>
      <c r="B7416" t="s">
        <v>12985</v>
      </c>
      <c r="C7416" t="s">
        <v>32</v>
      </c>
      <c r="D7416" s="1">
        <v>45369.03875</v>
      </c>
      <c r="E7416" s="18" t="s">
        <v>15</v>
      </c>
      <c r="F7416" s="13" t="s">
        <v>16</v>
      </c>
      <c r="G7416" t="s">
        <v>14</v>
      </c>
      <c r="H7416">
        <v>0</v>
      </c>
      <c r="I7416" s="2"/>
      <c r="J7416" s="4">
        <v>0</v>
      </c>
      <c r="K7416" t="str">
        <f>IF((LEN(relatorio_Ananindeua[[#This Row],[CIF/CPF/CNPJ]])=14),relatorio_Ananindeua[[#This Row],[CIF/CPF/CNPJ]],relatorio_Ananindeua[[#This Row],[Coluna2]])</f>
        <v>54359106000105</v>
      </c>
      <c r="L7416" t="str">
        <f t="shared" si="116"/>
        <v>543******05</v>
      </c>
    </row>
    <row r="7417" spans="1:12" x14ac:dyDescent="0.25">
      <c r="A7417" t="s">
        <v>12982</v>
      </c>
      <c r="B7417" t="s">
        <v>12983</v>
      </c>
      <c r="C7417" t="s">
        <v>32</v>
      </c>
      <c r="D7417" s="1">
        <v>45369.038761574076</v>
      </c>
      <c r="E7417" s="18" t="s">
        <v>15</v>
      </c>
      <c r="F7417" s="13" t="s">
        <v>16</v>
      </c>
      <c r="G7417" t="s">
        <v>14</v>
      </c>
      <c r="H7417">
        <v>0</v>
      </c>
      <c r="I7417" s="2"/>
      <c r="J7417" s="4">
        <v>0</v>
      </c>
      <c r="K7417" t="str">
        <f>IF((LEN(relatorio_Ananindeua[[#This Row],[CIF/CPF/CNPJ]])=14),relatorio_Ananindeua[[#This Row],[CIF/CPF/CNPJ]],relatorio_Ananindeua[[#This Row],[Coluna2]])</f>
        <v>54358919000180</v>
      </c>
      <c r="L7417" t="str">
        <f t="shared" si="116"/>
        <v>543******80</v>
      </c>
    </row>
    <row r="7418" spans="1:12" x14ac:dyDescent="0.25">
      <c r="A7418" t="s">
        <v>12976</v>
      </c>
      <c r="B7418" t="s">
        <v>12977</v>
      </c>
      <c r="C7418" t="s">
        <v>32</v>
      </c>
      <c r="D7418" s="1">
        <v>45369.038773148146</v>
      </c>
      <c r="E7418" s="18" t="s">
        <v>15</v>
      </c>
      <c r="F7418" s="13" t="s">
        <v>16</v>
      </c>
      <c r="G7418" t="s">
        <v>14</v>
      </c>
      <c r="H7418">
        <v>0</v>
      </c>
      <c r="I7418" s="2"/>
      <c r="J7418" s="4">
        <v>0</v>
      </c>
      <c r="K7418" t="str">
        <f>IF((LEN(relatorio_Ananindeua[[#This Row],[CIF/CPF/CNPJ]])=14),relatorio_Ananindeua[[#This Row],[CIF/CPF/CNPJ]],relatorio_Ananindeua[[#This Row],[Coluna2]])</f>
        <v>54357079000131</v>
      </c>
      <c r="L7418" t="str">
        <f t="shared" si="116"/>
        <v>543******31</v>
      </c>
    </row>
    <row r="7419" spans="1:12" x14ac:dyDescent="0.25">
      <c r="A7419" t="s">
        <v>12974</v>
      </c>
      <c r="B7419" t="s">
        <v>12975</v>
      </c>
      <c r="C7419" t="s">
        <v>32</v>
      </c>
      <c r="D7419" s="1">
        <v>45369.038807870369</v>
      </c>
      <c r="E7419" s="18" t="s">
        <v>15</v>
      </c>
      <c r="F7419" s="13" t="s">
        <v>16</v>
      </c>
      <c r="G7419" t="s">
        <v>14</v>
      </c>
      <c r="H7419">
        <v>0</v>
      </c>
      <c r="I7419" s="2"/>
      <c r="J7419" s="4">
        <v>0</v>
      </c>
      <c r="K7419" t="str">
        <f>IF((LEN(relatorio_Ananindeua[[#This Row],[CIF/CPF/CNPJ]])=14),relatorio_Ananindeua[[#This Row],[CIF/CPF/CNPJ]],relatorio_Ananindeua[[#This Row],[Coluna2]])</f>
        <v>54356631000177</v>
      </c>
      <c r="L7419" t="str">
        <f t="shared" si="116"/>
        <v>543******77</v>
      </c>
    </row>
    <row r="7420" spans="1:12" x14ac:dyDescent="0.25">
      <c r="A7420" t="s">
        <v>12986</v>
      </c>
      <c r="B7420" t="s">
        <v>12987</v>
      </c>
      <c r="C7420" t="s">
        <v>32</v>
      </c>
      <c r="D7420" s="1">
        <v>45369.149861111109</v>
      </c>
      <c r="E7420" s="18" t="s">
        <v>15</v>
      </c>
      <c r="F7420" s="13" t="s">
        <v>16</v>
      </c>
      <c r="G7420" t="s">
        <v>14</v>
      </c>
      <c r="H7420">
        <v>0</v>
      </c>
      <c r="I7420" s="2"/>
      <c r="J7420" s="4">
        <v>0</v>
      </c>
      <c r="K7420" t="str">
        <f>IF((LEN(relatorio_Ananindeua[[#This Row],[CIF/CPF/CNPJ]])=14),relatorio_Ananindeua[[#This Row],[CIF/CPF/CNPJ]],relatorio_Ananindeua[[#This Row],[Coluna2]])</f>
        <v>54359162000140</v>
      </c>
      <c r="L7420" t="str">
        <f t="shared" si="116"/>
        <v>543******40</v>
      </c>
    </row>
    <row r="7421" spans="1:12" x14ac:dyDescent="0.25">
      <c r="A7421" t="s">
        <v>9595</v>
      </c>
      <c r="B7421" t="s">
        <v>9596</v>
      </c>
      <c r="C7421" t="s">
        <v>34</v>
      </c>
      <c r="D7421" s="1">
        <v>45369.309282407405</v>
      </c>
      <c r="E7421" s="18" t="s">
        <v>15</v>
      </c>
      <c r="F7421" s="13" t="s">
        <v>16</v>
      </c>
      <c r="G7421" t="s">
        <v>14</v>
      </c>
      <c r="H7421">
        <v>0</v>
      </c>
      <c r="I7421" s="2"/>
      <c r="J7421" s="4">
        <v>0</v>
      </c>
      <c r="K7421" t="str">
        <f>IF((LEN(relatorio_Ananindeua[[#This Row],[CIF/CPF/CNPJ]])=14),relatorio_Ananindeua[[#This Row],[CIF/CPF/CNPJ]],relatorio_Ananindeua[[#This Row],[Coluna2]])</f>
        <v>51773312000179</v>
      </c>
      <c r="L7421" t="str">
        <f t="shared" si="116"/>
        <v>517******79</v>
      </c>
    </row>
    <row r="7422" spans="1:12" x14ac:dyDescent="0.25">
      <c r="A7422" t="s">
        <v>1604</v>
      </c>
      <c r="B7422" t="s">
        <v>1605</v>
      </c>
      <c r="C7422" t="s">
        <v>34</v>
      </c>
      <c r="D7422" s="1">
        <v>45369.631354166668</v>
      </c>
      <c r="E7422" s="18" t="s">
        <v>15</v>
      </c>
      <c r="F7422" s="13" t="s">
        <v>16</v>
      </c>
      <c r="G7422" t="s">
        <v>13496</v>
      </c>
      <c r="H7422">
        <v>0</v>
      </c>
      <c r="I7422" s="2"/>
      <c r="J7422" s="4">
        <v>0</v>
      </c>
      <c r="K7422" t="str">
        <f>IF((LEN(relatorio_Ananindeua[[#This Row],[CIF/CPF/CNPJ]])=14),relatorio_Ananindeua[[#This Row],[CIF/CPF/CNPJ]],relatorio_Ananindeua[[#This Row],[Coluna2]])</f>
        <v>23034323000100</v>
      </c>
      <c r="L7422" t="str">
        <f t="shared" si="116"/>
        <v>230******00</v>
      </c>
    </row>
    <row r="7423" spans="1:12" x14ac:dyDescent="0.25">
      <c r="A7423" t="s">
        <v>4960</v>
      </c>
      <c r="B7423" t="s">
        <v>4961</v>
      </c>
      <c r="C7423" t="s">
        <v>17</v>
      </c>
      <c r="D7423" s="1">
        <v>45369.802777777775</v>
      </c>
      <c r="E7423" s="18" t="s">
        <v>11</v>
      </c>
      <c r="F7423" s="13" t="s">
        <v>16</v>
      </c>
      <c r="G7423" t="s">
        <v>14</v>
      </c>
      <c r="H7423">
        <v>0</v>
      </c>
      <c r="I7423" s="2"/>
      <c r="J7423" s="4">
        <v>0</v>
      </c>
      <c r="K7423" t="str">
        <f>IF((LEN(relatorio_Ananindeua[[#This Row],[CIF/CPF/CNPJ]])=14),relatorio_Ananindeua[[#This Row],[CIF/CPF/CNPJ]],relatorio_Ananindeua[[#This Row],[Coluna2]])</f>
        <v>40200814000194</v>
      </c>
      <c r="L7423" t="str">
        <f t="shared" si="116"/>
        <v>402******94</v>
      </c>
    </row>
    <row r="7424" spans="1:12" x14ac:dyDescent="0.25">
      <c r="A7424" t="s">
        <v>6904</v>
      </c>
      <c r="B7424" t="s">
        <v>6905</v>
      </c>
      <c r="C7424" t="s">
        <v>20</v>
      </c>
      <c r="D7424" s="1">
        <v>45370</v>
      </c>
      <c r="E7424" s="18" t="s">
        <v>15</v>
      </c>
      <c r="F7424" s="13" t="s">
        <v>19</v>
      </c>
      <c r="G7424" t="s">
        <v>13496</v>
      </c>
      <c r="H7424">
        <v>0</v>
      </c>
      <c r="I7424" s="2"/>
      <c r="J7424" s="4">
        <v>77.5</v>
      </c>
      <c r="K7424" t="str">
        <f>IF((LEN(relatorio_Ananindeua[[#This Row],[CIF/CPF/CNPJ]])=14),relatorio_Ananindeua[[#This Row],[CIF/CPF/CNPJ]],relatorio_Ananindeua[[#This Row],[Coluna2]])</f>
        <v>46201083002393</v>
      </c>
      <c r="L7424" t="str">
        <f t="shared" si="116"/>
        <v>462******93</v>
      </c>
    </row>
    <row r="7425" spans="1:12" x14ac:dyDescent="0.25">
      <c r="A7425" t="s">
        <v>13462</v>
      </c>
      <c r="B7425" t="s">
        <v>13463</v>
      </c>
      <c r="C7425" t="s">
        <v>20</v>
      </c>
      <c r="D7425" s="1">
        <v>45370</v>
      </c>
      <c r="E7425" s="18" t="s">
        <v>15</v>
      </c>
      <c r="F7425" s="13" t="s">
        <v>19</v>
      </c>
      <c r="G7425" t="s">
        <v>13496</v>
      </c>
      <c r="H7425">
        <v>0</v>
      </c>
      <c r="I7425" s="2"/>
      <c r="J7425" s="4">
        <v>2.88</v>
      </c>
      <c r="K7425" t="str">
        <f>IF((LEN(relatorio_Ananindeua[[#This Row],[CIF/CPF/CNPJ]])=14),relatorio_Ananindeua[[#This Row],[CIF/CPF/CNPJ]],relatorio_Ananindeua[[#This Row],[Coluna2]])</f>
        <v>58248352002356</v>
      </c>
      <c r="L7425" t="str">
        <f t="shared" si="116"/>
        <v>582******56</v>
      </c>
    </row>
    <row r="7426" spans="1:12" x14ac:dyDescent="0.25">
      <c r="A7426" t="s">
        <v>13467</v>
      </c>
      <c r="B7426" t="s">
        <v>13466</v>
      </c>
      <c r="C7426" t="s">
        <v>21</v>
      </c>
      <c r="D7426" s="1">
        <v>45370</v>
      </c>
      <c r="E7426" s="18" t="s">
        <v>15</v>
      </c>
      <c r="F7426" s="13" t="s">
        <v>19</v>
      </c>
      <c r="G7426" t="s">
        <v>13496</v>
      </c>
      <c r="H7426">
        <v>0</v>
      </c>
      <c r="I7426" s="2"/>
      <c r="J7426" s="4">
        <v>1787.69</v>
      </c>
      <c r="K7426" t="str">
        <f>IF((LEN(relatorio_Ananindeua[[#This Row],[CIF/CPF/CNPJ]])=14),relatorio_Ananindeua[[#This Row],[CIF/CPF/CNPJ]],relatorio_Ananindeua[[#This Row],[Coluna2]])</f>
        <v>60975737005978</v>
      </c>
      <c r="L7426" t="str">
        <f t="shared" si="116"/>
        <v>609******78</v>
      </c>
    </row>
    <row r="7427" spans="1:12" x14ac:dyDescent="0.25">
      <c r="A7427" t="s">
        <v>13475</v>
      </c>
      <c r="B7427" t="s">
        <v>13476</v>
      </c>
      <c r="C7427" t="s">
        <v>20</v>
      </c>
      <c r="D7427" s="1">
        <v>45370</v>
      </c>
      <c r="E7427" s="18" t="s">
        <v>15</v>
      </c>
      <c r="F7427" s="13" t="s">
        <v>19</v>
      </c>
      <c r="G7427" t="s">
        <v>13496</v>
      </c>
      <c r="H7427">
        <v>0</v>
      </c>
      <c r="I7427" s="2"/>
      <c r="J7427" s="4">
        <v>1.1599999999999999</v>
      </c>
      <c r="K7427" t="str">
        <f>IF((LEN(relatorio_Ananindeua[[#This Row],[CIF/CPF/CNPJ]])=14),relatorio_Ananindeua[[#This Row],[CIF/CPF/CNPJ]],relatorio_Ananindeua[[#This Row],[Coluna2]])</f>
        <v>83316729000107</v>
      </c>
      <c r="L7427" t="str">
        <f t="shared" si="116"/>
        <v>833******07</v>
      </c>
    </row>
    <row r="7428" spans="1:12" x14ac:dyDescent="0.25">
      <c r="A7428" t="s">
        <v>13483</v>
      </c>
      <c r="B7428" t="s">
        <v>13481</v>
      </c>
      <c r="C7428" t="s">
        <v>21</v>
      </c>
      <c r="D7428" s="1">
        <v>45370</v>
      </c>
      <c r="E7428" s="18" t="s">
        <v>15</v>
      </c>
      <c r="F7428" s="13" t="s">
        <v>19</v>
      </c>
      <c r="G7428" t="s">
        <v>13496</v>
      </c>
      <c r="H7428">
        <v>0</v>
      </c>
      <c r="I7428" s="2"/>
      <c r="J7428" s="4">
        <v>64.5</v>
      </c>
      <c r="K7428" t="str">
        <f>IF((LEN(relatorio_Ananindeua[[#This Row],[CIF/CPF/CNPJ]])=14),relatorio_Ananindeua[[#This Row],[CIF/CPF/CNPJ]],relatorio_Ananindeua[[#This Row],[Coluna2]])</f>
        <v>83367326011547</v>
      </c>
      <c r="L7428" t="str">
        <f t="shared" si="116"/>
        <v>833******47</v>
      </c>
    </row>
    <row r="7429" spans="1:12" x14ac:dyDescent="0.25">
      <c r="A7429" t="s">
        <v>12994</v>
      </c>
      <c r="B7429" t="s">
        <v>12995</v>
      </c>
      <c r="C7429" t="s">
        <v>32</v>
      </c>
      <c r="D7429" s="1">
        <v>45370.01766203704</v>
      </c>
      <c r="E7429" s="18" t="s">
        <v>15</v>
      </c>
      <c r="F7429" s="13" t="s">
        <v>16</v>
      </c>
      <c r="G7429" t="s">
        <v>14</v>
      </c>
      <c r="H7429">
        <v>0</v>
      </c>
      <c r="I7429" s="2"/>
      <c r="J7429" s="4">
        <v>0</v>
      </c>
      <c r="K7429" t="str">
        <f>IF((LEN(relatorio_Ananindeua[[#This Row],[CIF/CPF/CNPJ]])=14),relatorio_Ananindeua[[#This Row],[CIF/CPF/CNPJ]],relatorio_Ananindeua[[#This Row],[Coluna2]])</f>
        <v>54362607000140</v>
      </c>
      <c r="L7429" t="str">
        <f t="shared" si="116"/>
        <v>543******40</v>
      </c>
    </row>
    <row r="7430" spans="1:12" x14ac:dyDescent="0.25">
      <c r="A7430" t="s">
        <v>1754</v>
      </c>
      <c r="B7430" t="s">
        <v>1755</v>
      </c>
      <c r="C7430" t="s">
        <v>34</v>
      </c>
      <c r="D7430" s="1">
        <v>45370.017777777779</v>
      </c>
      <c r="E7430" s="18" t="s">
        <v>15</v>
      </c>
      <c r="F7430" s="13" t="s">
        <v>16</v>
      </c>
      <c r="G7430" t="s">
        <v>14</v>
      </c>
      <c r="H7430">
        <v>0</v>
      </c>
      <c r="I7430" s="2"/>
      <c r="J7430" s="4">
        <v>0</v>
      </c>
      <c r="K7430" t="str">
        <f>IF((LEN(relatorio_Ananindeua[[#This Row],[CIF/CPF/CNPJ]])=14),relatorio_Ananindeua[[#This Row],[CIF/CPF/CNPJ]],relatorio_Ananindeua[[#This Row],[Coluna2]])</f>
        <v>24153150000101</v>
      </c>
      <c r="L7430" t="str">
        <f t="shared" si="116"/>
        <v>241******01</v>
      </c>
    </row>
    <row r="7431" spans="1:12" x14ac:dyDescent="0.25">
      <c r="A7431" t="s">
        <v>13030</v>
      </c>
      <c r="B7431" t="s">
        <v>13031</v>
      </c>
      <c r="C7431" t="s">
        <v>32</v>
      </c>
      <c r="D7431" s="1">
        <v>45370.024525462963</v>
      </c>
      <c r="E7431" s="18" t="s">
        <v>15</v>
      </c>
      <c r="F7431" s="13" t="s">
        <v>16</v>
      </c>
      <c r="G7431" t="s">
        <v>14</v>
      </c>
      <c r="H7431">
        <v>0</v>
      </c>
      <c r="I7431" s="2"/>
      <c r="J7431" s="4">
        <v>0</v>
      </c>
      <c r="K7431" t="str">
        <f>IF((LEN(relatorio_Ananindeua[[#This Row],[CIF/CPF/CNPJ]])=14),relatorio_Ananindeua[[#This Row],[CIF/CPF/CNPJ]],relatorio_Ananindeua[[#This Row],[Coluna2]])</f>
        <v>54375918000144</v>
      </c>
      <c r="L7431" t="str">
        <f t="shared" si="116"/>
        <v>543******44</v>
      </c>
    </row>
    <row r="7432" spans="1:12" x14ac:dyDescent="0.25">
      <c r="A7432" t="s">
        <v>13004</v>
      </c>
      <c r="B7432" t="s">
        <v>13005</v>
      </c>
      <c r="C7432" t="s">
        <v>32</v>
      </c>
      <c r="D7432" s="1">
        <v>45370.024571759262</v>
      </c>
      <c r="E7432" s="18" t="s">
        <v>15</v>
      </c>
      <c r="F7432" s="13" t="s">
        <v>16</v>
      </c>
      <c r="G7432" t="s">
        <v>14</v>
      </c>
      <c r="H7432">
        <v>0</v>
      </c>
      <c r="I7432" s="2"/>
      <c r="J7432" s="4">
        <v>0</v>
      </c>
      <c r="K7432" t="str">
        <f>IF((LEN(relatorio_Ananindeua[[#This Row],[CIF/CPF/CNPJ]])=14),relatorio_Ananindeua[[#This Row],[CIF/CPF/CNPJ]],relatorio_Ananindeua[[#This Row],[Coluna2]])</f>
        <v>54364571000134</v>
      </c>
      <c r="L7432" t="str">
        <f t="shared" si="116"/>
        <v>543******34</v>
      </c>
    </row>
    <row r="7433" spans="1:12" x14ac:dyDescent="0.25">
      <c r="A7433" t="s">
        <v>3187</v>
      </c>
      <c r="B7433" t="s">
        <v>3188</v>
      </c>
      <c r="C7433" t="s">
        <v>34</v>
      </c>
      <c r="D7433" s="1">
        <v>45370.024664351855</v>
      </c>
      <c r="E7433" s="18" t="s">
        <v>15</v>
      </c>
      <c r="F7433" s="13" t="s">
        <v>16</v>
      </c>
      <c r="G7433" t="s">
        <v>14</v>
      </c>
      <c r="H7433">
        <v>0</v>
      </c>
      <c r="I7433" s="2"/>
      <c r="J7433" s="4">
        <v>0</v>
      </c>
      <c r="K7433" t="str">
        <f>IF((LEN(relatorio_Ananindeua[[#This Row],[CIF/CPF/CNPJ]])=14),relatorio_Ananindeua[[#This Row],[CIF/CPF/CNPJ]],relatorio_Ananindeua[[#This Row],[Coluna2]])</f>
        <v>32471681000162</v>
      </c>
      <c r="L7433" t="str">
        <f t="shared" si="116"/>
        <v>324******62</v>
      </c>
    </row>
    <row r="7434" spans="1:12" x14ac:dyDescent="0.25">
      <c r="A7434" t="s">
        <v>2506</v>
      </c>
      <c r="B7434" t="s">
        <v>2507</v>
      </c>
      <c r="C7434" t="s">
        <v>34</v>
      </c>
      <c r="D7434" s="1">
        <v>45370.024675925924</v>
      </c>
      <c r="E7434" s="18" t="s">
        <v>15</v>
      </c>
      <c r="F7434" s="13" t="s">
        <v>16</v>
      </c>
      <c r="G7434" t="s">
        <v>14</v>
      </c>
      <c r="H7434">
        <v>0</v>
      </c>
      <c r="I7434" s="2"/>
      <c r="J7434" s="4">
        <v>0</v>
      </c>
      <c r="K7434" t="str">
        <f>IF((LEN(relatorio_Ananindeua[[#This Row],[CIF/CPF/CNPJ]])=14),relatorio_Ananindeua[[#This Row],[CIF/CPF/CNPJ]],relatorio_Ananindeua[[#This Row],[Coluna2]])</f>
        <v>29109404000108</v>
      </c>
      <c r="L7434" t="str">
        <f t="shared" si="116"/>
        <v>291******08</v>
      </c>
    </row>
    <row r="7435" spans="1:12" x14ac:dyDescent="0.25">
      <c r="A7435" t="s">
        <v>13032</v>
      </c>
      <c r="B7435" t="s">
        <v>13033</v>
      </c>
      <c r="C7435" t="s">
        <v>32</v>
      </c>
      <c r="D7435" s="1">
        <v>45370.038414351853</v>
      </c>
      <c r="E7435" s="18" t="s">
        <v>15</v>
      </c>
      <c r="F7435" s="13" t="s">
        <v>16</v>
      </c>
      <c r="G7435" t="s">
        <v>14</v>
      </c>
      <c r="H7435">
        <v>0</v>
      </c>
      <c r="I7435" s="2"/>
      <c r="J7435" s="4">
        <v>0</v>
      </c>
      <c r="K7435" t="str">
        <f>IF((LEN(relatorio_Ananindeua[[#This Row],[CIF/CPF/CNPJ]])=14),relatorio_Ananindeua[[#This Row],[CIF/CPF/CNPJ]],relatorio_Ananindeua[[#This Row],[Coluna2]])</f>
        <v>54376052000196</v>
      </c>
      <c r="L7435" t="str">
        <f t="shared" si="116"/>
        <v>543******96</v>
      </c>
    </row>
    <row r="7436" spans="1:12" x14ac:dyDescent="0.25">
      <c r="A7436" t="s">
        <v>13012</v>
      </c>
      <c r="B7436" t="s">
        <v>13013</v>
      </c>
      <c r="C7436" t="s">
        <v>32</v>
      </c>
      <c r="D7436" s="1">
        <v>45370.038425925923</v>
      </c>
      <c r="E7436" s="18" t="s">
        <v>15</v>
      </c>
      <c r="F7436" s="13" t="s">
        <v>16</v>
      </c>
      <c r="G7436" t="s">
        <v>14</v>
      </c>
      <c r="H7436">
        <v>0</v>
      </c>
      <c r="I7436" s="2"/>
      <c r="J7436" s="4">
        <v>0</v>
      </c>
      <c r="K7436" t="str">
        <f>IF((LEN(relatorio_Ananindeua[[#This Row],[CIF/CPF/CNPJ]])=14),relatorio_Ananindeua[[#This Row],[CIF/CPF/CNPJ]],relatorio_Ananindeua[[#This Row],[Coluna2]])</f>
        <v>54373599000138</v>
      </c>
      <c r="L7436" t="str">
        <f t="shared" si="116"/>
        <v>543******38</v>
      </c>
    </row>
    <row r="7437" spans="1:12" x14ac:dyDescent="0.25">
      <c r="A7437" t="s">
        <v>13026</v>
      </c>
      <c r="B7437" t="s">
        <v>13027</v>
      </c>
      <c r="C7437" t="s">
        <v>32</v>
      </c>
      <c r="D7437" s="1">
        <v>45370.038425925923</v>
      </c>
      <c r="E7437" s="18" t="s">
        <v>15</v>
      </c>
      <c r="F7437" s="13" t="s">
        <v>16</v>
      </c>
      <c r="G7437" t="s">
        <v>14</v>
      </c>
      <c r="H7437">
        <v>0</v>
      </c>
      <c r="I7437" s="2"/>
      <c r="J7437" s="4">
        <v>0</v>
      </c>
      <c r="K7437" t="str">
        <f>IF((LEN(relatorio_Ananindeua[[#This Row],[CIF/CPF/CNPJ]])=14),relatorio_Ananindeua[[#This Row],[CIF/CPF/CNPJ]],relatorio_Ananindeua[[#This Row],[Coluna2]])</f>
        <v>54375008000161</v>
      </c>
      <c r="L7437" t="str">
        <f t="shared" si="116"/>
        <v>543******61</v>
      </c>
    </row>
    <row r="7438" spans="1:12" x14ac:dyDescent="0.25">
      <c r="A7438" t="s">
        <v>13000</v>
      </c>
      <c r="B7438" t="s">
        <v>13001</v>
      </c>
      <c r="C7438" t="s">
        <v>32</v>
      </c>
      <c r="D7438" s="1">
        <v>45370.038460648146</v>
      </c>
      <c r="E7438" s="18" t="s">
        <v>15</v>
      </c>
      <c r="F7438" s="13" t="s">
        <v>16</v>
      </c>
      <c r="G7438" t="s">
        <v>14</v>
      </c>
      <c r="H7438">
        <v>0</v>
      </c>
      <c r="I7438" s="2"/>
      <c r="J7438" s="4">
        <v>0</v>
      </c>
      <c r="K7438" t="str">
        <f>IF((LEN(relatorio_Ananindeua[[#This Row],[CIF/CPF/CNPJ]])=14),relatorio_Ananindeua[[#This Row],[CIF/CPF/CNPJ]],relatorio_Ananindeua[[#This Row],[Coluna2]])</f>
        <v>54364418000107</v>
      </c>
      <c r="L7438" t="str">
        <f t="shared" si="116"/>
        <v>543******07</v>
      </c>
    </row>
    <row r="7439" spans="1:12" x14ac:dyDescent="0.25">
      <c r="A7439" t="s">
        <v>13006</v>
      </c>
      <c r="B7439" t="s">
        <v>13007</v>
      </c>
      <c r="C7439" t="s">
        <v>32</v>
      </c>
      <c r="D7439" s="1">
        <v>45370.045358796298</v>
      </c>
      <c r="E7439" s="18" t="s">
        <v>15</v>
      </c>
      <c r="F7439" s="13" t="s">
        <v>16</v>
      </c>
      <c r="G7439" t="s">
        <v>14</v>
      </c>
      <c r="H7439">
        <v>0</v>
      </c>
      <c r="I7439" s="2"/>
      <c r="J7439" s="4">
        <v>0</v>
      </c>
      <c r="K7439" t="str">
        <f>IF((LEN(relatorio_Ananindeua[[#This Row],[CIF/CPF/CNPJ]])=14),relatorio_Ananindeua[[#This Row],[CIF/CPF/CNPJ]],relatorio_Ananindeua[[#This Row],[Coluna2]])</f>
        <v>54367789000142</v>
      </c>
      <c r="L7439" t="str">
        <f t="shared" si="116"/>
        <v>543******42</v>
      </c>
    </row>
    <row r="7440" spans="1:12" x14ac:dyDescent="0.25">
      <c r="A7440" t="s">
        <v>12992</v>
      </c>
      <c r="B7440" t="s">
        <v>12993</v>
      </c>
      <c r="C7440" t="s">
        <v>32</v>
      </c>
      <c r="D7440" s="1">
        <v>45370.045381944445</v>
      </c>
      <c r="E7440" s="18" t="s">
        <v>15</v>
      </c>
      <c r="F7440" s="13" t="s">
        <v>16</v>
      </c>
      <c r="G7440" t="s">
        <v>14</v>
      </c>
      <c r="H7440">
        <v>0</v>
      </c>
      <c r="I7440" s="2"/>
      <c r="J7440" s="4">
        <v>0</v>
      </c>
      <c r="K7440" t="str">
        <f>IF((LEN(relatorio_Ananindeua[[#This Row],[CIF/CPF/CNPJ]])=14),relatorio_Ananindeua[[#This Row],[CIF/CPF/CNPJ]],relatorio_Ananindeua[[#This Row],[Coluna2]])</f>
        <v>54360669000113</v>
      </c>
      <c r="L7440" t="str">
        <f t="shared" si="116"/>
        <v>543******13</v>
      </c>
    </row>
    <row r="7441" spans="1:12" x14ac:dyDescent="0.25">
      <c r="A7441" t="s">
        <v>2400</v>
      </c>
      <c r="B7441" t="s">
        <v>2401</v>
      </c>
      <c r="C7441" t="s">
        <v>34</v>
      </c>
      <c r="D7441" s="1">
        <v>45370.045439814814</v>
      </c>
      <c r="E7441" s="18" t="s">
        <v>15</v>
      </c>
      <c r="F7441" s="13" t="s">
        <v>16</v>
      </c>
      <c r="G7441" t="s">
        <v>14</v>
      </c>
      <c r="H7441">
        <v>0</v>
      </c>
      <c r="I7441" s="2"/>
      <c r="J7441" s="4">
        <v>0</v>
      </c>
      <c r="K7441" t="str">
        <f>IF((LEN(relatorio_Ananindeua[[#This Row],[CIF/CPF/CNPJ]])=14),relatorio_Ananindeua[[#This Row],[CIF/CPF/CNPJ]],relatorio_Ananindeua[[#This Row],[Coluna2]])</f>
        <v>28667329000120</v>
      </c>
      <c r="L7441" t="str">
        <f t="shared" si="116"/>
        <v>286******20</v>
      </c>
    </row>
    <row r="7442" spans="1:12" x14ac:dyDescent="0.25">
      <c r="A7442" t="s">
        <v>13034</v>
      </c>
      <c r="B7442" t="s">
        <v>13035</v>
      </c>
      <c r="C7442" t="s">
        <v>32</v>
      </c>
      <c r="D7442" s="1">
        <v>45370.066192129627</v>
      </c>
      <c r="E7442" s="18" t="s">
        <v>15</v>
      </c>
      <c r="F7442" s="13" t="s">
        <v>16</v>
      </c>
      <c r="G7442" t="s">
        <v>14</v>
      </c>
      <c r="H7442">
        <v>0</v>
      </c>
      <c r="I7442" s="2"/>
      <c r="J7442" s="4">
        <v>0</v>
      </c>
      <c r="K7442" t="str">
        <f>IF((LEN(relatorio_Ananindeua[[#This Row],[CIF/CPF/CNPJ]])=14),relatorio_Ananindeua[[#This Row],[CIF/CPF/CNPJ]],relatorio_Ananindeua[[#This Row],[Coluna2]])</f>
        <v>54376092000138</v>
      </c>
      <c r="L7442" t="str">
        <f t="shared" ref="L7442:L7505" si="117">_xlfn.CONCAT(LEFT(A7442,3),REPT("*",6),RIGHT(A7442,2))</f>
        <v>543******38</v>
      </c>
    </row>
    <row r="7443" spans="1:12" x14ac:dyDescent="0.25">
      <c r="A7443" t="s">
        <v>12998</v>
      </c>
      <c r="B7443" t="s">
        <v>12999</v>
      </c>
      <c r="C7443" t="s">
        <v>32</v>
      </c>
      <c r="D7443" s="1">
        <v>45370.066250000003</v>
      </c>
      <c r="E7443" s="18" t="s">
        <v>15</v>
      </c>
      <c r="F7443" s="13" t="s">
        <v>16</v>
      </c>
      <c r="G7443" t="s">
        <v>14</v>
      </c>
      <c r="H7443">
        <v>0</v>
      </c>
      <c r="I7443" s="2"/>
      <c r="J7443" s="4">
        <v>0</v>
      </c>
      <c r="K7443" t="str">
        <f>IF((LEN(relatorio_Ananindeua[[#This Row],[CIF/CPF/CNPJ]])=14),relatorio_Ananindeua[[#This Row],[CIF/CPF/CNPJ]],relatorio_Ananindeua[[#This Row],[Coluna2]])</f>
        <v>54363774000106</v>
      </c>
      <c r="L7443" t="str">
        <f t="shared" si="117"/>
        <v>543******06</v>
      </c>
    </row>
    <row r="7444" spans="1:12" x14ac:dyDescent="0.25">
      <c r="A7444" t="s">
        <v>9945</v>
      </c>
      <c r="B7444" t="s">
        <v>9946</v>
      </c>
      <c r="C7444" t="s">
        <v>34</v>
      </c>
      <c r="D7444" s="1">
        <v>45370.06627314815</v>
      </c>
      <c r="E7444" s="18" t="s">
        <v>15</v>
      </c>
      <c r="F7444" s="13" t="s">
        <v>16</v>
      </c>
      <c r="G7444" t="s">
        <v>14</v>
      </c>
      <c r="H7444">
        <v>0</v>
      </c>
      <c r="I7444" s="2"/>
      <c r="J7444" s="4">
        <v>0</v>
      </c>
      <c r="K7444" t="str">
        <f>IF((LEN(relatorio_Ananindeua[[#This Row],[CIF/CPF/CNPJ]])=14),relatorio_Ananindeua[[#This Row],[CIF/CPF/CNPJ]],relatorio_Ananindeua[[#This Row],[Coluna2]])</f>
        <v>52693946000184</v>
      </c>
      <c r="L7444" t="str">
        <f t="shared" si="117"/>
        <v>526******84</v>
      </c>
    </row>
    <row r="7445" spans="1:12" x14ac:dyDescent="0.25">
      <c r="A7445" t="s">
        <v>1193</v>
      </c>
      <c r="B7445" t="s">
        <v>1194</v>
      </c>
      <c r="C7445" t="s">
        <v>34</v>
      </c>
      <c r="D7445" s="1">
        <v>45370.066307870373</v>
      </c>
      <c r="E7445" s="18" t="s">
        <v>15</v>
      </c>
      <c r="F7445" s="13" t="s">
        <v>16</v>
      </c>
      <c r="G7445" t="s">
        <v>14</v>
      </c>
      <c r="H7445">
        <v>0</v>
      </c>
      <c r="I7445" s="2"/>
      <c r="J7445" s="4">
        <v>0</v>
      </c>
      <c r="K7445" t="str">
        <f>IF((LEN(relatorio_Ananindeua[[#This Row],[CIF/CPF/CNPJ]])=14),relatorio_Ananindeua[[#This Row],[CIF/CPF/CNPJ]],relatorio_Ananindeua[[#This Row],[Coluna2]])</f>
        <v>19458944000135</v>
      </c>
      <c r="L7445" t="str">
        <f t="shared" si="117"/>
        <v>194******35</v>
      </c>
    </row>
    <row r="7446" spans="1:12" x14ac:dyDescent="0.25">
      <c r="A7446" t="s">
        <v>13038</v>
      </c>
      <c r="B7446" t="s">
        <v>13039</v>
      </c>
      <c r="C7446" t="s">
        <v>32</v>
      </c>
      <c r="D7446" s="1">
        <v>45370.073136574072</v>
      </c>
      <c r="E7446" s="18" t="s">
        <v>15</v>
      </c>
      <c r="F7446" s="13" t="s">
        <v>16</v>
      </c>
      <c r="G7446" t="s">
        <v>14</v>
      </c>
      <c r="H7446">
        <v>0</v>
      </c>
      <c r="I7446" s="2"/>
      <c r="J7446" s="4">
        <v>0</v>
      </c>
      <c r="K7446" t="str">
        <f>IF((LEN(relatorio_Ananindeua[[#This Row],[CIF/CPF/CNPJ]])=14),relatorio_Ananindeua[[#This Row],[CIF/CPF/CNPJ]],relatorio_Ananindeua[[#This Row],[Coluna2]])</f>
        <v>54376557000150</v>
      </c>
      <c r="L7446" t="str">
        <f t="shared" si="117"/>
        <v>543******50</v>
      </c>
    </row>
    <row r="7447" spans="1:12" x14ac:dyDescent="0.25">
      <c r="A7447" t="s">
        <v>13022</v>
      </c>
      <c r="B7447" t="s">
        <v>13023</v>
      </c>
      <c r="C7447" t="s">
        <v>32</v>
      </c>
      <c r="D7447" s="1">
        <v>45370.073148148149</v>
      </c>
      <c r="E7447" s="18" t="s">
        <v>15</v>
      </c>
      <c r="F7447" s="13" t="s">
        <v>16</v>
      </c>
      <c r="G7447" t="s">
        <v>14</v>
      </c>
      <c r="H7447">
        <v>0</v>
      </c>
      <c r="I7447" s="2"/>
      <c r="J7447" s="4">
        <v>0</v>
      </c>
      <c r="K7447" t="str">
        <f>IF((LEN(relatorio_Ananindeua[[#This Row],[CIF/CPF/CNPJ]])=14),relatorio_Ananindeua[[#This Row],[CIF/CPF/CNPJ]],relatorio_Ananindeua[[#This Row],[Coluna2]])</f>
        <v>54374809000102</v>
      </c>
      <c r="L7447" t="str">
        <f t="shared" si="117"/>
        <v>543******02</v>
      </c>
    </row>
    <row r="7448" spans="1:12" x14ac:dyDescent="0.25">
      <c r="A7448" t="s">
        <v>13036</v>
      </c>
      <c r="B7448" t="s">
        <v>13037</v>
      </c>
      <c r="C7448" t="s">
        <v>32</v>
      </c>
      <c r="D7448" s="1">
        <v>45370.073148148149</v>
      </c>
      <c r="E7448" s="18" t="s">
        <v>15</v>
      </c>
      <c r="F7448" s="13" t="s">
        <v>16</v>
      </c>
      <c r="G7448" t="s">
        <v>14</v>
      </c>
      <c r="H7448">
        <v>0</v>
      </c>
      <c r="I7448" s="2"/>
      <c r="J7448" s="4">
        <v>0</v>
      </c>
      <c r="K7448" t="str">
        <f>IF((LEN(relatorio_Ananindeua[[#This Row],[CIF/CPF/CNPJ]])=14),relatorio_Ananindeua[[#This Row],[CIF/CPF/CNPJ]],relatorio_Ananindeua[[#This Row],[Coluna2]])</f>
        <v>54376273000164</v>
      </c>
      <c r="L7448" t="str">
        <f t="shared" si="117"/>
        <v>543******64</v>
      </c>
    </row>
    <row r="7449" spans="1:12" x14ac:dyDescent="0.25">
      <c r="A7449" t="s">
        <v>13020</v>
      </c>
      <c r="B7449" t="s">
        <v>13021</v>
      </c>
      <c r="C7449" t="s">
        <v>32</v>
      </c>
      <c r="D7449" s="1">
        <v>45370.073159722226</v>
      </c>
      <c r="E7449" s="18" t="s">
        <v>15</v>
      </c>
      <c r="F7449" s="13" t="s">
        <v>16</v>
      </c>
      <c r="G7449" t="s">
        <v>14</v>
      </c>
      <c r="H7449">
        <v>0</v>
      </c>
      <c r="I7449" s="2"/>
      <c r="J7449" s="4">
        <v>0</v>
      </c>
      <c r="K7449" t="str">
        <f>IF((LEN(relatorio_Ananindeua[[#This Row],[CIF/CPF/CNPJ]])=14),relatorio_Ananindeua[[#This Row],[CIF/CPF/CNPJ]],relatorio_Ananindeua[[#This Row],[Coluna2]])</f>
        <v>54374487000100</v>
      </c>
      <c r="L7449" t="str">
        <f t="shared" si="117"/>
        <v>543******00</v>
      </c>
    </row>
    <row r="7450" spans="1:12" x14ac:dyDescent="0.25">
      <c r="A7450" t="s">
        <v>13014</v>
      </c>
      <c r="B7450" t="s">
        <v>13015</v>
      </c>
      <c r="C7450" t="s">
        <v>32</v>
      </c>
      <c r="D7450" s="1">
        <v>45370.073171296295</v>
      </c>
      <c r="E7450" s="18" t="s">
        <v>15</v>
      </c>
      <c r="F7450" s="13" t="s">
        <v>16</v>
      </c>
      <c r="G7450" t="s">
        <v>14</v>
      </c>
      <c r="H7450">
        <v>0</v>
      </c>
      <c r="I7450" s="2"/>
      <c r="J7450" s="4">
        <v>0</v>
      </c>
      <c r="K7450" t="str">
        <f>IF((LEN(relatorio_Ananindeua[[#This Row],[CIF/CPF/CNPJ]])=14),relatorio_Ananindeua[[#This Row],[CIF/CPF/CNPJ]],relatorio_Ananindeua[[#This Row],[Coluna2]])</f>
        <v>54373995000165</v>
      </c>
      <c r="L7450" t="str">
        <f t="shared" si="117"/>
        <v>543******65</v>
      </c>
    </row>
    <row r="7451" spans="1:12" x14ac:dyDescent="0.25">
      <c r="A7451" t="s">
        <v>2296</v>
      </c>
      <c r="B7451" t="s">
        <v>2297</v>
      </c>
      <c r="C7451" t="s">
        <v>34</v>
      </c>
      <c r="D7451" s="1">
        <v>45370.073217592595</v>
      </c>
      <c r="E7451" s="18" t="s">
        <v>15</v>
      </c>
      <c r="F7451" s="13" t="s">
        <v>16</v>
      </c>
      <c r="G7451" t="s">
        <v>14</v>
      </c>
      <c r="H7451">
        <v>0</v>
      </c>
      <c r="I7451" s="2"/>
      <c r="J7451" s="4">
        <v>0</v>
      </c>
      <c r="K7451" t="str">
        <f>IF((LEN(relatorio_Ananindeua[[#This Row],[CIF/CPF/CNPJ]])=14),relatorio_Ananindeua[[#This Row],[CIF/CPF/CNPJ]],relatorio_Ananindeua[[#This Row],[Coluna2]])</f>
        <v>28013294000105</v>
      </c>
      <c r="L7451" t="str">
        <f t="shared" si="117"/>
        <v>280******05</v>
      </c>
    </row>
    <row r="7452" spans="1:12" x14ac:dyDescent="0.25">
      <c r="A7452" t="s">
        <v>9444</v>
      </c>
      <c r="B7452" t="s">
        <v>9445</v>
      </c>
      <c r="C7452" t="s">
        <v>34</v>
      </c>
      <c r="D7452" s="1">
        <v>45370.073217592595</v>
      </c>
      <c r="E7452" s="18" t="s">
        <v>15</v>
      </c>
      <c r="F7452" s="13" t="s">
        <v>16</v>
      </c>
      <c r="G7452" t="s">
        <v>14</v>
      </c>
      <c r="H7452">
        <v>0</v>
      </c>
      <c r="I7452" s="2"/>
      <c r="J7452" s="4">
        <v>0</v>
      </c>
      <c r="K7452" t="str">
        <f>IF((LEN(relatorio_Ananindeua[[#This Row],[CIF/CPF/CNPJ]])=14),relatorio_Ananindeua[[#This Row],[CIF/CPF/CNPJ]],relatorio_Ananindeua[[#This Row],[Coluna2]])</f>
        <v>51402077000129</v>
      </c>
      <c r="L7452" t="str">
        <f t="shared" si="117"/>
        <v>514******29</v>
      </c>
    </row>
    <row r="7453" spans="1:12" x14ac:dyDescent="0.25">
      <c r="A7453" t="s">
        <v>13024</v>
      </c>
      <c r="B7453" t="s">
        <v>13025</v>
      </c>
      <c r="C7453" t="s">
        <v>32</v>
      </c>
      <c r="D7453" s="1">
        <v>45370.080092592594</v>
      </c>
      <c r="E7453" s="18" t="s">
        <v>15</v>
      </c>
      <c r="F7453" s="13" t="s">
        <v>16</v>
      </c>
      <c r="G7453" t="s">
        <v>14</v>
      </c>
      <c r="H7453">
        <v>0</v>
      </c>
      <c r="I7453" s="2"/>
      <c r="J7453" s="4">
        <v>0</v>
      </c>
      <c r="K7453" t="str">
        <f>IF((LEN(relatorio_Ananindeua[[#This Row],[CIF/CPF/CNPJ]])=14),relatorio_Ananindeua[[#This Row],[CIF/CPF/CNPJ]],relatorio_Ananindeua[[#This Row],[Coluna2]])</f>
        <v>54374969000151</v>
      </c>
      <c r="L7453" t="str">
        <f t="shared" si="117"/>
        <v>543******51</v>
      </c>
    </row>
    <row r="7454" spans="1:12" x14ac:dyDescent="0.25">
      <c r="A7454" t="s">
        <v>13010</v>
      </c>
      <c r="B7454" t="s">
        <v>13011</v>
      </c>
      <c r="C7454" t="s">
        <v>32</v>
      </c>
      <c r="D7454" s="1">
        <v>45370.08011574074</v>
      </c>
      <c r="E7454" s="18" t="s">
        <v>15</v>
      </c>
      <c r="F7454" s="13" t="s">
        <v>16</v>
      </c>
      <c r="G7454" t="s">
        <v>14</v>
      </c>
      <c r="H7454">
        <v>0</v>
      </c>
      <c r="I7454" s="2"/>
      <c r="J7454" s="4">
        <v>0</v>
      </c>
      <c r="K7454" t="str">
        <f>IF((LEN(relatorio_Ananindeua[[#This Row],[CIF/CPF/CNPJ]])=14),relatorio_Ananindeua[[#This Row],[CIF/CPF/CNPJ]],relatorio_Ananindeua[[#This Row],[Coluna2]])</f>
        <v>54369804000191</v>
      </c>
      <c r="L7454" t="str">
        <f t="shared" si="117"/>
        <v>543******91</v>
      </c>
    </row>
    <row r="7455" spans="1:12" x14ac:dyDescent="0.25">
      <c r="A7455" t="s">
        <v>13040</v>
      </c>
      <c r="B7455" t="s">
        <v>13041</v>
      </c>
      <c r="C7455" t="s">
        <v>32</v>
      </c>
      <c r="D7455" s="1">
        <v>45370.087025462963</v>
      </c>
      <c r="E7455" s="18" t="s">
        <v>15</v>
      </c>
      <c r="F7455" s="13" t="s">
        <v>16</v>
      </c>
      <c r="G7455" t="s">
        <v>14</v>
      </c>
      <c r="H7455">
        <v>0</v>
      </c>
      <c r="I7455" s="2"/>
      <c r="J7455" s="4">
        <v>0</v>
      </c>
      <c r="K7455" t="str">
        <f>IF((LEN(relatorio_Ananindeua[[#This Row],[CIF/CPF/CNPJ]])=14),relatorio_Ananindeua[[#This Row],[CIF/CPF/CNPJ]],relatorio_Ananindeua[[#This Row],[Coluna2]])</f>
        <v>54376625000181</v>
      </c>
      <c r="L7455" t="str">
        <f t="shared" si="117"/>
        <v>543******81</v>
      </c>
    </row>
    <row r="7456" spans="1:12" x14ac:dyDescent="0.25">
      <c r="A7456" t="s">
        <v>13002</v>
      </c>
      <c r="B7456" t="s">
        <v>13003</v>
      </c>
      <c r="C7456" t="s">
        <v>32</v>
      </c>
      <c r="D7456" s="1">
        <v>45370.087048611109</v>
      </c>
      <c r="E7456" s="18" t="s">
        <v>15</v>
      </c>
      <c r="F7456" s="13" t="s">
        <v>16</v>
      </c>
      <c r="G7456" t="s">
        <v>14</v>
      </c>
      <c r="H7456">
        <v>0</v>
      </c>
      <c r="I7456" s="2"/>
      <c r="J7456" s="4">
        <v>0</v>
      </c>
      <c r="K7456" t="str">
        <f>IF((LEN(relatorio_Ananindeua[[#This Row],[CIF/CPF/CNPJ]])=14),relatorio_Ananindeua[[#This Row],[CIF/CPF/CNPJ]],relatorio_Ananindeua[[#This Row],[Coluna2]])</f>
        <v>54364428000142</v>
      </c>
      <c r="L7456" t="str">
        <f t="shared" si="117"/>
        <v>543******42</v>
      </c>
    </row>
    <row r="7457" spans="1:12" x14ac:dyDescent="0.25">
      <c r="A7457" t="s">
        <v>13028</v>
      </c>
      <c r="B7457" t="s">
        <v>13029</v>
      </c>
      <c r="C7457" t="s">
        <v>32</v>
      </c>
      <c r="D7457" s="1">
        <v>45370.100914351853</v>
      </c>
      <c r="E7457" s="18" t="s">
        <v>15</v>
      </c>
      <c r="F7457" s="13" t="s">
        <v>16</v>
      </c>
      <c r="G7457" t="s">
        <v>14</v>
      </c>
      <c r="H7457">
        <v>0</v>
      </c>
      <c r="I7457" s="2"/>
      <c r="J7457" s="4">
        <v>0</v>
      </c>
      <c r="K7457" t="str">
        <f>IF((LEN(relatorio_Ananindeua[[#This Row],[CIF/CPF/CNPJ]])=14),relatorio_Ananindeua[[#This Row],[CIF/CPF/CNPJ]],relatorio_Ananindeua[[#This Row],[Coluna2]])</f>
        <v>54375288000108</v>
      </c>
      <c r="L7457" t="str">
        <f t="shared" si="117"/>
        <v>543******08</v>
      </c>
    </row>
    <row r="7458" spans="1:12" x14ac:dyDescent="0.25">
      <c r="A7458" t="s">
        <v>13012</v>
      </c>
      <c r="B7458" t="s">
        <v>13013</v>
      </c>
      <c r="C7458" t="s">
        <v>34</v>
      </c>
      <c r="D7458" s="1">
        <v>45370.100937499999</v>
      </c>
      <c r="E7458" s="18" t="s">
        <v>15</v>
      </c>
      <c r="F7458" s="13" t="s">
        <v>16</v>
      </c>
      <c r="G7458" t="s">
        <v>14</v>
      </c>
      <c r="H7458">
        <v>0</v>
      </c>
      <c r="I7458" s="2"/>
      <c r="J7458" s="4">
        <v>0</v>
      </c>
      <c r="K7458" t="str">
        <f>IF((LEN(relatorio_Ananindeua[[#This Row],[CIF/CPF/CNPJ]])=14),relatorio_Ananindeua[[#This Row],[CIF/CPF/CNPJ]],relatorio_Ananindeua[[#This Row],[Coluna2]])</f>
        <v>54373599000138</v>
      </c>
      <c r="L7458" t="str">
        <f t="shared" si="117"/>
        <v>543******38</v>
      </c>
    </row>
    <row r="7459" spans="1:12" x14ac:dyDescent="0.25">
      <c r="A7459" t="s">
        <v>8594</v>
      </c>
      <c r="B7459" t="s">
        <v>8595</v>
      </c>
      <c r="C7459" t="s">
        <v>34</v>
      </c>
      <c r="D7459" s="1">
        <v>45370.100960648146</v>
      </c>
      <c r="E7459" s="18" t="s">
        <v>15</v>
      </c>
      <c r="F7459" s="13" t="s">
        <v>16</v>
      </c>
      <c r="G7459" t="s">
        <v>14</v>
      </c>
      <c r="H7459">
        <v>0</v>
      </c>
      <c r="I7459" s="2"/>
      <c r="J7459" s="4">
        <v>0</v>
      </c>
      <c r="K7459" t="str">
        <f>IF((LEN(relatorio_Ananindeua[[#This Row],[CIF/CPF/CNPJ]])=14),relatorio_Ananindeua[[#This Row],[CIF/CPF/CNPJ]],relatorio_Ananindeua[[#This Row],[Coluna2]])</f>
        <v>50041368000176</v>
      </c>
      <c r="L7459" t="str">
        <f t="shared" si="117"/>
        <v>500******76</v>
      </c>
    </row>
    <row r="7460" spans="1:12" x14ac:dyDescent="0.25">
      <c r="A7460" t="s">
        <v>13018</v>
      </c>
      <c r="B7460" t="s">
        <v>13019</v>
      </c>
      <c r="C7460" t="s">
        <v>32</v>
      </c>
      <c r="D7460" s="1">
        <v>45370.142581018517</v>
      </c>
      <c r="E7460" s="18" t="s">
        <v>15</v>
      </c>
      <c r="F7460" s="13" t="s">
        <v>16</v>
      </c>
      <c r="G7460" t="s">
        <v>14</v>
      </c>
      <c r="H7460">
        <v>0</v>
      </c>
      <c r="I7460" s="2"/>
      <c r="J7460" s="4">
        <v>0</v>
      </c>
      <c r="K7460" t="str">
        <f>IF((LEN(relatorio_Ananindeua[[#This Row],[CIF/CPF/CNPJ]])=14),relatorio_Ananindeua[[#This Row],[CIF/CPF/CNPJ]],relatorio_Ananindeua[[#This Row],[Coluna2]])</f>
        <v>54374444000116</v>
      </c>
      <c r="L7460" t="str">
        <f t="shared" si="117"/>
        <v>543******16</v>
      </c>
    </row>
    <row r="7461" spans="1:12" x14ac:dyDescent="0.25">
      <c r="A7461" t="s">
        <v>13016</v>
      </c>
      <c r="B7461" t="s">
        <v>13017</v>
      </c>
      <c r="C7461" t="s">
        <v>32</v>
      </c>
      <c r="D7461" s="1">
        <v>45370.142592592594</v>
      </c>
      <c r="E7461" s="18" t="s">
        <v>15</v>
      </c>
      <c r="F7461" s="13" t="s">
        <v>16</v>
      </c>
      <c r="G7461" t="s">
        <v>14</v>
      </c>
      <c r="H7461">
        <v>0</v>
      </c>
      <c r="I7461" s="2"/>
      <c r="J7461" s="4">
        <v>0</v>
      </c>
      <c r="K7461" t="str">
        <f>IF((LEN(relatorio_Ananindeua[[#This Row],[CIF/CPF/CNPJ]])=14),relatorio_Ananindeua[[#This Row],[CIF/CPF/CNPJ]],relatorio_Ananindeua[[#This Row],[Coluna2]])</f>
        <v>54374329000141</v>
      </c>
      <c r="L7461" t="str">
        <f t="shared" si="117"/>
        <v>543******41</v>
      </c>
    </row>
    <row r="7462" spans="1:12" x14ac:dyDescent="0.25">
      <c r="A7462" t="s">
        <v>13008</v>
      </c>
      <c r="B7462" t="s">
        <v>13009</v>
      </c>
      <c r="C7462" t="s">
        <v>32</v>
      </c>
      <c r="D7462" s="1">
        <v>45370.142604166664</v>
      </c>
      <c r="E7462" s="18" t="s">
        <v>15</v>
      </c>
      <c r="F7462" s="13" t="s">
        <v>16</v>
      </c>
      <c r="G7462" t="s">
        <v>14</v>
      </c>
      <c r="H7462">
        <v>0</v>
      </c>
      <c r="I7462" s="2"/>
      <c r="J7462" s="4">
        <v>0</v>
      </c>
      <c r="K7462" t="str">
        <f>IF((LEN(relatorio_Ananindeua[[#This Row],[CIF/CPF/CNPJ]])=14),relatorio_Ananindeua[[#This Row],[CIF/CPF/CNPJ]],relatorio_Ananindeua[[#This Row],[Coluna2]])</f>
        <v>54369294000152</v>
      </c>
      <c r="L7462" t="str">
        <f t="shared" si="117"/>
        <v>543******52</v>
      </c>
    </row>
    <row r="7463" spans="1:12" x14ac:dyDescent="0.25">
      <c r="A7463" t="s">
        <v>12988</v>
      </c>
      <c r="B7463" t="s">
        <v>12989</v>
      </c>
      <c r="C7463" t="s">
        <v>32</v>
      </c>
      <c r="D7463" s="1">
        <v>45370.142638888887</v>
      </c>
      <c r="E7463" s="18" t="s">
        <v>15</v>
      </c>
      <c r="F7463" s="13" t="s">
        <v>16</v>
      </c>
      <c r="G7463" t="s">
        <v>14</v>
      </c>
      <c r="H7463">
        <v>0</v>
      </c>
      <c r="I7463" s="2"/>
      <c r="J7463" s="4">
        <v>0</v>
      </c>
      <c r="K7463" t="str">
        <f>IF((LEN(relatorio_Ananindeua[[#This Row],[CIF/CPF/CNPJ]])=14),relatorio_Ananindeua[[#This Row],[CIF/CPF/CNPJ]],relatorio_Ananindeua[[#This Row],[Coluna2]])</f>
        <v>54359318000192</v>
      </c>
      <c r="L7463" t="str">
        <f t="shared" si="117"/>
        <v>543******92</v>
      </c>
    </row>
    <row r="7464" spans="1:12" x14ac:dyDescent="0.25">
      <c r="A7464" t="s">
        <v>12996</v>
      </c>
      <c r="B7464" t="s">
        <v>12997</v>
      </c>
      <c r="C7464" t="s">
        <v>32</v>
      </c>
      <c r="D7464" s="1">
        <v>45370.142638888887</v>
      </c>
      <c r="E7464" s="18" t="s">
        <v>15</v>
      </c>
      <c r="F7464" s="13" t="s">
        <v>16</v>
      </c>
      <c r="G7464" t="s">
        <v>14</v>
      </c>
      <c r="H7464">
        <v>0</v>
      </c>
      <c r="I7464" s="2"/>
      <c r="J7464" s="4">
        <v>0</v>
      </c>
      <c r="K7464" t="str">
        <f>IF((LEN(relatorio_Ananindeua[[#This Row],[CIF/CPF/CNPJ]])=14),relatorio_Ananindeua[[#This Row],[CIF/CPF/CNPJ]],relatorio_Ananindeua[[#This Row],[Coluna2]])</f>
        <v>54363418000192</v>
      </c>
      <c r="L7464" t="str">
        <f t="shared" si="117"/>
        <v>543******92</v>
      </c>
    </row>
    <row r="7465" spans="1:12" x14ac:dyDescent="0.25">
      <c r="A7465" t="s">
        <v>12592</v>
      </c>
      <c r="B7465" t="s">
        <v>12593</v>
      </c>
      <c r="C7465" t="s">
        <v>34</v>
      </c>
      <c r="D7465" s="1">
        <v>45370.142650462964</v>
      </c>
      <c r="E7465" s="18" t="s">
        <v>15</v>
      </c>
      <c r="F7465" s="13" t="s">
        <v>16</v>
      </c>
      <c r="G7465" t="s">
        <v>14</v>
      </c>
      <c r="H7465">
        <v>0</v>
      </c>
      <c r="I7465" s="2"/>
      <c r="J7465" s="4">
        <v>0</v>
      </c>
      <c r="K7465" t="str">
        <f>IF((LEN(relatorio_Ananindeua[[#This Row],[CIF/CPF/CNPJ]])=14),relatorio_Ananindeua[[#This Row],[CIF/CPF/CNPJ]],relatorio_Ananindeua[[#This Row],[Coluna2]])</f>
        <v>54213549000193</v>
      </c>
      <c r="L7465" t="str">
        <f t="shared" si="117"/>
        <v>542******93</v>
      </c>
    </row>
    <row r="7466" spans="1:12" x14ac:dyDescent="0.25">
      <c r="A7466" t="s">
        <v>68</v>
      </c>
      <c r="B7466" t="s">
        <v>69</v>
      </c>
      <c r="C7466" t="s">
        <v>34</v>
      </c>
      <c r="D7466" s="1">
        <v>45370.395196759258</v>
      </c>
      <c r="E7466" s="18" t="s">
        <v>13</v>
      </c>
      <c r="F7466" s="13" t="s">
        <v>16</v>
      </c>
      <c r="G7466" t="s">
        <v>13496</v>
      </c>
      <c r="H7466">
        <v>0</v>
      </c>
      <c r="I7466" s="2"/>
      <c r="J7466" s="4">
        <v>0</v>
      </c>
      <c r="K7466" t="str">
        <f>IF((LEN(relatorio_Ananindeua[[#This Row],[CIF/CPF/CNPJ]])=14),relatorio_Ananindeua[[#This Row],[CIF/CPF/CNPJ]],relatorio_Ananindeua[[#This Row],[Coluna2]])</f>
        <v>05454592000135</v>
      </c>
      <c r="L7466" t="str">
        <f t="shared" si="117"/>
        <v>054******35</v>
      </c>
    </row>
    <row r="7467" spans="1:12" x14ac:dyDescent="0.25">
      <c r="A7467" t="s">
        <v>5082</v>
      </c>
      <c r="B7467" t="s">
        <v>5083</v>
      </c>
      <c r="C7467" t="s">
        <v>34</v>
      </c>
      <c r="D7467" s="1">
        <v>45370.433634259258</v>
      </c>
      <c r="E7467" s="18" t="s">
        <v>15</v>
      </c>
      <c r="F7467" s="13" t="s">
        <v>16</v>
      </c>
      <c r="G7467" t="s">
        <v>14</v>
      </c>
      <c r="H7467">
        <v>0</v>
      </c>
      <c r="I7467" s="2"/>
      <c r="J7467" s="4">
        <v>0</v>
      </c>
      <c r="K7467" t="str">
        <f>IF((LEN(relatorio_Ananindeua[[#This Row],[CIF/CPF/CNPJ]])=14),relatorio_Ananindeua[[#This Row],[CIF/CPF/CNPJ]],relatorio_Ananindeua[[#This Row],[Coluna2]])</f>
        <v>40549422000135</v>
      </c>
      <c r="L7467" t="str">
        <f t="shared" si="117"/>
        <v>405******35</v>
      </c>
    </row>
    <row r="7468" spans="1:12" x14ac:dyDescent="0.25">
      <c r="A7468" t="s">
        <v>10118</v>
      </c>
      <c r="B7468" t="s">
        <v>10119</v>
      </c>
      <c r="C7468" t="s">
        <v>34</v>
      </c>
      <c r="D7468" s="1">
        <v>45370.555949074071</v>
      </c>
      <c r="E7468" s="18" t="s">
        <v>11</v>
      </c>
      <c r="F7468" s="13" t="s">
        <v>16</v>
      </c>
      <c r="G7468" t="s">
        <v>13496</v>
      </c>
      <c r="H7468">
        <v>0</v>
      </c>
      <c r="I7468" s="2"/>
      <c r="J7468" s="4">
        <v>0</v>
      </c>
      <c r="K7468" t="str">
        <f>IF((LEN(relatorio_Ananindeua[[#This Row],[CIF/CPF/CNPJ]])=14),relatorio_Ananindeua[[#This Row],[CIF/CPF/CNPJ]],relatorio_Ananindeua[[#This Row],[Coluna2]])</f>
        <v>53265753000195</v>
      </c>
      <c r="L7468" t="str">
        <f t="shared" si="117"/>
        <v>532******95</v>
      </c>
    </row>
    <row r="7469" spans="1:12" x14ac:dyDescent="0.25">
      <c r="A7469" t="s">
        <v>7813</v>
      </c>
      <c r="B7469" t="s">
        <v>7814</v>
      </c>
      <c r="C7469" t="s">
        <v>17</v>
      </c>
      <c r="D7469" s="1">
        <v>45370.704351851855</v>
      </c>
      <c r="E7469" s="18" t="s">
        <v>11</v>
      </c>
      <c r="F7469" s="13" t="s">
        <v>16</v>
      </c>
      <c r="G7469" t="s">
        <v>14</v>
      </c>
      <c r="H7469">
        <v>0</v>
      </c>
      <c r="I7469" s="2"/>
      <c r="J7469" s="4">
        <v>0</v>
      </c>
      <c r="K7469" t="str">
        <f>IF((LEN(relatorio_Ananindeua[[#This Row],[CIF/CPF/CNPJ]])=14),relatorio_Ananindeua[[#This Row],[CIF/CPF/CNPJ]],relatorio_Ananindeua[[#This Row],[Coluna2]])</f>
        <v>48488350000175</v>
      </c>
      <c r="L7469" t="str">
        <f t="shared" si="117"/>
        <v>484******75</v>
      </c>
    </row>
    <row r="7470" spans="1:12" x14ac:dyDescent="0.25">
      <c r="A7470" t="s">
        <v>5975</v>
      </c>
      <c r="B7470" t="s">
        <v>5976</v>
      </c>
      <c r="C7470" t="s">
        <v>20</v>
      </c>
      <c r="D7470" s="1">
        <v>45371</v>
      </c>
      <c r="E7470" s="18" t="s">
        <v>15</v>
      </c>
      <c r="F7470" s="13" t="s">
        <v>19</v>
      </c>
      <c r="G7470" t="s">
        <v>13496</v>
      </c>
      <c r="H7470">
        <v>0</v>
      </c>
      <c r="I7470" s="2"/>
      <c r="J7470" s="4">
        <v>632.70000000000005</v>
      </c>
      <c r="K7470" t="str">
        <f>IF((LEN(relatorio_Ananindeua[[#This Row],[CIF/CPF/CNPJ]])=14),relatorio_Ananindeua[[#This Row],[CIF/CPF/CNPJ]],relatorio_Ananindeua[[#This Row],[Coluna2]])</f>
        <v>43512443000174</v>
      </c>
      <c r="L7470" t="str">
        <f t="shared" si="117"/>
        <v>435******74</v>
      </c>
    </row>
    <row r="7471" spans="1:12" x14ac:dyDescent="0.25">
      <c r="A7471" t="s">
        <v>6904</v>
      </c>
      <c r="B7471" t="s">
        <v>6905</v>
      </c>
      <c r="C7471" t="s">
        <v>20</v>
      </c>
      <c r="D7471" s="1">
        <v>45371</v>
      </c>
      <c r="E7471" s="18" t="s">
        <v>15</v>
      </c>
      <c r="F7471" s="13" t="s">
        <v>19</v>
      </c>
      <c r="G7471" t="s">
        <v>13496</v>
      </c>
      <c r="H7471">
        <v>0</v>
      </c>
      <c r="I7471" s="2"/>
      <c r="J7471" s="4">
        <v>4</v>
      </c>
      <c r="K7471" t="str">
        <f>IF((LEN(relatorio_Ananindeua[[#This Row],[CIF/CPF/CNPJ]])=14),relatorio_Ananindeua[[#This Row],[CIF/CPF/CNPJ]],relatorio_Ananindeua[[#This Row],[Coluna2]])</f>
        <v>46201083002393</v>
      </c>
      <c r="L7471" t="str">
        <f t="shared" si="117"/>
        <v>462******93</v>
      </c>
    </row>
    <row r="7472" spans="1:12" x14ac:dyDescent="0.25">
      <c r="A7472" t="s">
        <v>13467</v>
      </c>
      <c r="B7472" t="s">
        <v>13466</v>
      </c>
      <c r="C7472" t="s">
        <v>21</v>
      </c>
      <c r="D7472" s="1">
        <v>45371</v>
      </c>
      <c r="E7472" s="18" t="s">
        <v>15</v>
      </c>
      <c r="F7472" s="13" t="s">
        <v>19</v>
      </c>
      <c r="G7472" t="s">
        <v>13496</v>
      </c>
      <c r="H7472">
        <v>0</v>
      </c>
      <c r="I7472" s="2"/>
      <c r="J7472" s="4">
        <v>695.73</v>
      </c>
      <c r="K7472" t="str">
        <f>IF((LEN(relatorio_Ananindeua[[#This Row],[CIF/CPF/CNPJ]])=14),relatorio_Ananindeua[[#This Row],[CIF/CPF/CNPJ]],relatorio_Ananindeua[[#This Row],[Coluna2]])</f>
        <v>60975737005978</v>
      </c>
      <c r="L7472" t="str">
        <f t="shared" si="117"/>
        <v>609******78</v>
      </c>
    </row>
    <row r="7473" spans="1:12" x14ac:dyDescent="0.25">
      <c r="A7473" t="s">
        <v>13475</v>
      </c>
      <c r="B7473" t="s">
        <v>13476</v>
      </c>
      <c r="C7473" t="s">
        <v>20</v>
      </c>
      <c r="D7473" s="1">
        <v>45371</v>
      </c>
      <c r="E7473" s="18" t="s">
        <v>15</v>
      </c>
      <c r="F7473" s="13" t="s">
        <v>19</v>
      </c>
      <c r="G7473" t="s">
        <v>13496</v>
      </c>
      <c r="H7473">
        <v>0</v>
      </c>
      <c r="I7473" s="2"/>
      <c r="J7473" s="4">
        <v>1.51</v>
      </c>
      <c r="K7473" t="str">
        <f>IF((LEN(relatorio_Ananindeua[[#This Row],[CIF/CPF/CNPJ]])=14),relatorio_Ananindeua[[#This Row],[CIF/CPF/CNPJ]],relatorio_Ananindeua[[#This Row],[Coluna2]])</f>
        <v>83316729000107</v>
      </c>
      <c r="L7473" t="str">
        <f t="shared" si="117"/>
        <v>833******07</v>
      </c>
    </row>
    <row r="7474" spans="1:12" x14ac:dyDescent="0.25">
      <c r="A7474" t="s">
        <v>13490</v>
      </c>
      <c r="B7474" t="s">
        <v>13491</v>
      </c>
      <c r="C7474" t="s">
        <v>20</v>
      </c>
      <c r="D7474" s="1">
        <v>45371</v>
      </c>
      <c r="E7474" s="18" t="s">
        <v>15</v>
      </c>
      <c r="F7474" s="13" t="s">
        <v>19</v>
      </c>
      <c r="G7474" t="s">
        <v>13496</v>
      </c>
      <c r="H7474">
        <v>0</v>
      </c>
      <c r="I7474" s="2"/>
      <c r="J7474" s="4">
        <v>12.38</v>
      </c>
      <c r="K7474" t="str">
        <f>IF((LEN(relatorio_Ananindeua[[#This Row],[CIF/CPF/CNPJ]])=14),relatorio_Ananindeua[[#This Row],[CIF/CPF/CNPJ]],relatorio_Ananindeua[[#This Row],[Coluna2]])</f>
        <v>90912429000300</v>
      </c>
      <c r="L7474" t="str">
        <f t="shared" si="117"/>
        <v>909******00</v>
      </c>
    </row>
    <row r="7475" spans="1:12" x14ac:dyDescent="0.25">
      <c r="A7475" t="s">
        <v>13046</v>
      </c>
      <c r="B7475" t="s">
        <v>13047</v>
      </c>
      <c r="C7475" t="s">
        <v>32</v>
      </c>
      <c r="D7475" s="1">
        <v>45371.094039351854</v>
      </c>
      <c r="E7475" s="18" t="s">
        <v>15</v>
      </c>
      <c r="F7475" s="13" t="s">
        <v>16</v>
      </c>
      <c r="G7475" t="s">
        <v>14</v>
      </c>
      <c r="H7475">
        <v>0</v>
      </c>
      <c r="I7475" s="2"/>
      <c r="J7475" s="4">
        <v>0</v>
      </c>
      <c r="K7475" t="str">
        <f>IF((LEN(relatorio_Ananindeua[[#This Row],[CIF/CPF/CNPJ]])=14),relatorio_Ananindeua[[#This Row],[CIF/CPF/CNPJ]],relatorio_Ananindeua[[#This Row],[Coluna2]])</f>
        <v>54378576000116</v>
      </c>
      <c r="L7475" t="str">
        <f t="shared" si="117"/>
        <v>543******16</v>
      </c>
    </row>
    <row r="7476" spans="1:12" x14ac:dyDescent="0.25">
      <c r="A7476" t="s">
        <v>13084</v>
      </c>
      <c r="B7476" t="s">
        <v>13085</v>
      </c>
      <c r="C7476" t="s">
        <v>32</v>
      </c>
      <c r="D7476" s="1">
        <v>45371.142592592594</v>
      </c>
      <c r="E7476" s="18" t="s">
        <v>15</v>
      </c>
      <c r="F7476" s="13" t="s">
        <v>16</v>
      </c>
      <c r="G7476" t="s">
        <v>14</v>
      </c>
      <c r="H7476">
        <v>0</v>
      </c>
      <c r="I7476" s="2"/>
      <c r="J7476" s="4">
        <v>0</v>
      </c>
      <c r="K7476" t="str">
        <f>IF((LEN(relatorio_Ananindeua[[#This Row],[CIF/CPF/CNPJ]])=14),relatorio_Ananindeua[[#This Row],[CIF/CPF/CNPJ]],relatorio_Ananindeua[[#This Row],[Coluna2]])</f>
        <v>54394123000183</v>
      </c>
      <c r="L7476" t="str">
        <f t="shared" si="117"/>
        <v>543******83</v>
      </c>
    </row>
    <row r="7477" spans="1:12" x14ac:dyDescent="0.25">
      <c r="A7477" t="s">
        <v>13088</v>
      </c>
      <c r="B7477" t="s">
        <v>13089</v>
      </c>
      <c r="C7477" t="s">
        <v>32</v>
      </c>
      <c r="D7477" s="1">
        <v>45371.142604166664</v>
      </c>
      <c r="E7477" s="18" t="s">
        <v>15</v>
      </c>
      <c r="F7477" s="13" t="s">
        <v>16</v>
      </c>
      <c r="G7477" t="s">
        <v>14</v>
      </c>
      <c r="H7477">
        <v>0</v>
      </c>
      <c r="I7477" s="2"/>
      <c r="J7477" s="4">
        <v>0</v>
      </c>
      <c r="K7477" t="str">
        <f>IF((LEN(relatorio_Ananindeua[[#This Row],[CIF/CPF/CNPJ]])=14),relatorio_Ananindeua[[#This Row],[CIF/CPF/CNPJ]],relatorio_Ananindeua[[#This Row],[Coluna2]])</f>
        <v>54394449000100</v>
      </c>
      <c r="L7477" t="str">
        <f t="shared" si="117"/>
        <v>543******00</v>
      </c>
    </row>
    <row r="7478" spans="1:12" x14ac:dyDescent="0.25">
      <c r="A7478" t="s">
        <v>13068</v>
      </c>
      <c r="B7478" t="s">
        <v>13069</v>
      </c>
      <c r="C7478" t="s">
        <v>32</v>
      </c>
      <c r="D7478" s="1">
        <v>45371.142627314817</v>
      </c>
      <c r="E7478" s="18" t="s">
        <v>15</v>
      </c>
      <c r="F7478" s="13" t="s">
        <v>16</v>
      </c>
      <c r="G7478" t="s">
        <v>14</v>
      </c>
      <c r="H7478">
        <v>0</v>
      </c>
      <c r="I7478" s="2"/>
      <c r="J7478" s="4">
        <v>0</v>
      </c>
      <c r="K7478" t="str">
        <f>IF((LEN(relatorio_Ananindeua[[#This Row],[CIF/CPF/CNPJ]])=14),relatorio_Ananindeua[[#This Row],[CIF/CPF/CNPJ]],relatorio_Ananindeua[[#This Row],[Coluna2]])</f>
        <v>54388304000105</v>
      </c>
      <c r="L7478" t="str">
        <f t="shared" si="117"/>
        <v>543******05</v>
      </c>
    </row>
    <row r="7479" spans="1:12" x14ac:dyDescent="0.25">
      <c r="A7479" t="s">
        <v>13044</v>
      </c>
      <c r="B7479" t="s">
        <v>13045</v>
      </c>
      <c r="C7479" t="s">
        <v>32</v>
      </c>
      <c r="D7479" s="1">
        <v>45371.14267361111</v>
      </c>
      <c r="E7479" s="18" t="s">
        <v>15</v>
      </c>
      <c r="F7479" s="13" t="s">
        <v>16</v>
      </c>
      <c r="G7479" t="s">
        <v>14</v>
      </c>
      <c r="H7479">
        <v>0</v>
      </c>
      <c r="I7479" s="2"/>
      <c r="J7479" s="4">
        <v>0</v>
      </c>
      <c r="K7479" t="str">
        <f>IF((LEN(relatorio_Ananindeua[[#This Row],[CIF/CPF/CNPJ]])=14),relatorio_Ananindeua[[#This Row],[CIF/CPF/CNPJ]],relatorio_Ananindeua[[#This Row],[Coluna2]])</f>
        <v>54377374000150</v>
      </c>
      <c r="L7479" t="str">
        <f t="shared" si="117"/>
        <v>543******50</v>
      </c>
    </row>
    <row r="7480" spans="1:12" x14ac:dyDescent="0.25">
      <c r="A7480" t="s">
        <v>13066</v>
      </c>
      <c r="B7480" t="s">
        <v>13067</v>
      </c>
      <c r="C7480" t="s">
        <v>32</v>
      </c>
      <c r="D7480" s="1">
        <v>45371.14271990741</v>
      </c>
      <c r="E7480" s="18" t="s">
        <v>15</v>
      </c>
      <c r="F7480" s="13" t="s">
        <v>16</v>
      </c>
      <c r="G7480" t="s">
        <v>14</v>
      </c>
      <c r="H7480">
        <v>0</v>
      </c>
      <c r="I7480" s="2"/>
      <c r="J7480" s="4">
        <v>0</v>
      </c>
      <c r="K7480" t="str">
        <f>IF((LEN(relatorio_Ananindeua[[#This Row],[CIF/CPF/CNPJ]])=14),relatorio_Ananindeua[[#This Row],[CIF/CPF/CNPJ]],relatorio_Ananindeua[[#This Row],[Coluna2]])</f>
        <v>54387948000170</v>
      </c>
      <c r="L7480" t="str">
        <f t="shared" si="117"/>
        <v>543******70</v>
      </c>
    </row>
    <row r="7481" spans="1:12" x14ac:dyDescent="0.25">
      <c r="A7481" t="s">
        <v>13064</v>
      </c>
      <c r="B7481" t="s">
        <v>13065</v>
      </c>
      <c r="C7481" t="s">
        <v>32</v>
      </c>
      <c r="D7481" s="1">
        <v>45371.142743055556</v>
      </c>
      <c r="E7481" s="18" t="s">
        <v>15</v>
      </c>
      <c r="F7481" s="13" t="s">
        <v>16</v>
      </c>
      <c r="G7481" t="s">
        <v>14</v>
      </c>
      <c r="H7481">
        <v>0</v>
      </c>
      <c r="I7481" s="2"/>
      <c r="J7481" s="4">
        <v>0</v>
      </c>
      <c r="K7481" t="str">
        <f>IF((LEN(relatorio_Ananindeua[[#This Row],[CIF/CPF/CNPJ]])=14),relatorio_Ananindeua[[#This Row],[CIF/CPF/CNPJ]],relatorio_Ananindeua[[#This Row],[Coluna2]])</f>
        <v>54387172000199</v>
      </c>
      <c r="L7481" t="str">
        <f t="shared" si="117"/>
        <v>543******99</v>
      </c>
    </row>
    <row r="7482" spans="1:12" x14ac:dyDescent="0.25">
      <c r="A7482" t="s">
        <v>9048</v>
      </c>
      <c r="B7482" t="s">
        <v>9049</v>
      </c>
      <c r="C7482" t="s">
        <v>34</v>
      </c>
      <c r="D7482" s="1">
        <v>45371.142754629633</v>
      </c>
      <c r="E7482" s="18" t="s">
        <v>15</v>
      </c>
      <c r="F7482" s="13" t="s">
        <v>16</v>
      </c>
      <c r="G7482" t="s">
        <v>14</v>
      </c>
      <c r="H7482">
        <v>0</v>
      </c>
      <c r="I7482" s="2"/>
      <c r="J7482" s="4">
        <v>0</v>
      </c>
      <c r="K7482" t="str">
        <f>IF((LEN(relatorio_Ananindeua[[#This Row],[CIF/CPF/CNPJ]])=14),relatorio_Ananindeua[[#This Row],[CIF/CPF/CNPJ]],relatorio_Ananindeua[[#This Row],[Coluna2]])</f>
        <v>50746246000185</v>
      </c>
      <c r="L7482" t="str">
        <f t="shared" si="117"/>
        <v>507******85</v>
      </c>
    </row>
    <row r="7483" spans="1:12" x14ac:dyDescent="0.25">
      <c r="A7483" t="s">
        <v>13050</v>
      </c>
      <c r="B7483" t="s">
        <v>13051</v>
      </c>
      <c r="C7483" t="s">
        <v>32</v>
      </c>
      <c r="D7483" s="1">
        <v>45371.142777777779</v>
      </c>
      <c r="E7483" s="18" t="s">
        <v>15</v>
      </c>
      <c r="F7483" s="13" t="s">
        <v>16</v>
      </c>
      <c r="G7483" t="s">
        <v>14</v>
      </c>
      <c r="H7483">
        <v>0</v>
      </c>
      <c r="I7483" s="2"/>
      <c r="J7483" s="4">
        <v>0</v>
      </c>
      <c r="K7483" t="str">
        <f>IF((LEN(relatorio_Ananindeua[[#This Row],[CIF/CPF/CNPJ]])=14),relatorio_Ananindeua[[#This Row],[CIF/CPF/CNPJ]],relatorio_Ananindeua[[#This Row],[Coluna2]])</f>
        <v>54379759000156</v>
      </c>
      <c r="L7483" t="str">
        <f t="shared" si="117"/>
        <v>543******56</v>
      </c>
    </row>
    <row r="7484" spans="1:12" x14ac:dyDescent="0.25">
      <c r="A7484" t="s">
        <v>13058</v>
      </c>
      <c r="B7484" t="s">
        <v>13059</v>
      </c>
      <c r="C7484" t="s">
        <v>32</v>
      </c>
      <c r="D7484" s="1">
        <v>45371.142777777779</v>
      </c>
      <c r="E7484" s="18" t="s">
        <v>15</v>
      </c>
      <c r="F7484" s="13" t="s">
        <v>16</v>
      </c>
      <c r="G7484" t="s">
        <v>14</v>
      </c>
      <c r="H7484">
        <v>0</v>
      </c>
      <c r="I7484" s="2"/>
      <c r="J7484" s="4">
        <v>0</v>
      </c>
      <c r="K7484" t="str">
        <f>IF((LEN(relatorio_Ananindeua[[#This Row],[CIF/CPF/CNPJ]])=14),relatorio_Ananindeua[[#This Row],[CIF/CPF/CNPJ]],relatorio_Ananindeua[[#This Row],[Coluna2]])</f>
        <v>54382472000185</v>
      </c>
      <c r="L7484" t="str">
        <f t="shared" si="117"/>
        <v>543******85</v>
      </c>
    </row>
    <row r="7485" spans="1:12" x14ac:dyDescent="0.25">
      <c r="A7485" t="s">
        <v>13080</v>
      </c>
      <c r="B7485" t="s">
        <v>13081</v>
      </c>
      <c r="C7485" t="s">
        <v>32</v>
      </c>
      <c r="D7485" s="1">
        <v>45371.142812500002</v>
      </c>
      <c r="E7485" s="18" t="s">
        <v>15</v>
      </c>
      <c r="F7485" s="13" t="s">
        <v>16</v>
      </c>
      <c r="G7485" t="s">
        <v>14</v>
      </c>
      <c r="H7485">
        <v>0</v>
      </c>
      <c r="I7485" s="2"/>
      <c r="J7485" s="4">
        <v>0</v>
      </c>
      <c r="K7485" t="str">
        <f>IF((LEN(relatorio_Ananindeua[[#This Row],[CIF/CPF/CNPJ]])=14),relatorio_Ananindeua[[#This Row],[CIF/CPF/CNPJ]],relatorio_Ananindeua[[#This Row],[Coluna2]])</f>
        <v>54392057000102</v>
      </c>
      <c r="L7485" t="str">
        <f t="shared" si="117"/>
        <v>543******02</v>
      </c>
    </row>
    <row r="7486" spans="1:12" x14ac:dyDescent="0.25">
      <c r="A7486" t="s">
        <v>13048</v>
      </c>
      <c r="B7486" t="s">
        <v>13049</v>
      </c>
      <c r="C7486" t="s">
        <v>32</v>
      </c>
      <c r="D7486" s="1">
        <v>45371.142824074072</v>
      </c>
      <c r="E7486" s="18" t="s">
        <v>15</v>
      </c>
      <c r="F7486" s="13" t="s">
        <v>16</v>
      </c>
      <c r="G7486" t="s">
        <v>14</v>
      </c>
      <c r="H7486">
        <v>0</v>
      </c>
      <c r="I7486" s="2"/>
      <c r="J7486" s="4">
        <v>0</v>
      </c>
      <c r="K7486" t="str">
        <f>IF((LEN(relatorio_Ananindeua[[#This Row],[CIF/CPF/CNPJ]])=14),relatorio_Ananindeua[[#This Row],[CIF/CPF/CNPJ]],relatorio_Ananindeua[[#This Row],[Coluna2]])</f>
        <v>54379033000113</v>
      </c>
      <c r="L7486" t="str">
        <f t="shared" si="117"/>
        <v>543******13</v>
      </c>
    </row>
    <row r="7487" spans="1:12" x14ac:dyDescent="0.25">
      <c r="A7487" t="s">
        <v>13082</v>
      </c>
      <c r="B7487" t="s">
        <v>13083</v>
      </c>
      <c r="C7487" t="s">
        <v>32</v>
      </c>
      <c r="D7487" s="1">
        <v>45371.142835648148</v>
      </c>
      <c r="E7487" s="18" t="s">
        <v>15</v>
      </c>
      <c r="F7487" s="13" t="s">
        <v>16</v>
      </c>
      <c r="G7487" t="s">
        <v>14</v>
      </c>
      <c r="H7487">
        <v>0</v>
      </c>
      <c r="I7487" s="2"/>
      <c r="J7487" s="4">
        <v>0</v>
      </c>
      <c r="K7487" t="str">
        <f>IF((LEN(relatorio_Ananindeua[[#This Row],[CIF/CPF/CNPJ]])=14),relatorio_Ananindeua[[#This Row],[CIF/CPF/CNPJ]],relatorio_Ananindeua[[#This Row],[Coluna2]])</f>
        <v>54393501000104</v>
      </c>
      <c r="L7487" t="str">
        <f t="shared" si="117"/>
        <v>543******04</v>
      </c>
    </row>
    <row r="7488" spans="1:12" x14ac:dyDescent="0.25">
      <c r="A7488" t="s">
        <v>5863</v>
      </c>
      <c r="B7488" t="s">
        <v>5864</v>
      </c>
      <c r="C7488" t="s">
        <v>34</v>
      </c>
      <c r="D7488" s="1">
        <v>45371.142847222225</v>
      </c>
      <c r="E7488" s="18" t="s">
        <v>15</v>
      </c>
      <c r="F7488" s="13" t="s">
        <v>16</v>
      </c>
      <c r="G7488" t="s">
        <v>14</v>
      </c>
      <c r="H7488">
        <v>0</v>
      </c>
      <c r="I7488" s="2"/>
      <c r="J7488" s="4">
        <v>0</v>
      </c>
      <c r="K7488" t="str">
        <f>IF((LEN(relatorio_Ananindeua[[#This Row],[CIF/CPF/CNPJ]])=14),relatorio_Ananindeua[[#This Row],[CIF/CPF/CNPJ]],relatorio_Ananindeua[[#This Row],[Coluna2]])</f>
        <v>43189996000138</v>
      </c>
      <c r="L7488" t="str">
        <f t="shared" si="117"/>
        <v>431******38</v>
      </c>
    </row>
    <row r="7489" spans="1:12" x14ac:dyDescent="0.25">
      <c r="A7489" t="s">
        <v>13072</v>
      </c>
      <c r="B7489" t="s">
        <v>13073</v>
      </c>
      <c r="C7489" t="s">
        <v>32</v>
      </c>
      <c r="D7489" s="1">
        <v>45371.142858796295</v>
      </c>
      <c r="E7489" s="18" t="s">
        <v>15</v>
      </c>
      <c r="F7489" s="13" t="s">
        <v>16</v>
      </c>
      <c r="G7489" t="s">
        <v>14</v>
      </c>
      <c r="H7489">
        <v>0</v>
      </c>
      <c r="I7489" s="2"/>
      <c r="J7489" s="4">
        <v>0</v>
      </c>
      <c r="K7489" t="str">
        <f>IF((LEN(relatorio_Ananindeua[[#This Row],[CIF/CPF/CNPJ]])=14),relatorio_Ananindeua[[#This Row],[CIF/CPF/CNPJ]],relatorio_Ananindeua[[#This Row],[Coluna2]])</f>
        <v>54389114000102</v>
      </c>
      <c r="L7489" t="str">
        <f t="shared" si="117"/>
        <v>543******02</v>
      </c>
    </row>
    <row r="7490" spans="1:12" x14ac:dyDescent="0.25">
      <c r="A7490" t="s">
        <v>12946</v>
      </c>
      <c r="B7490" t="s">
        <v>12947</v>
      </c>
      <c r="C7490" t="s">
        <v>34</v>
      </c>
      <c r="D7490" s="1">
        <v>45371.142916666664</v>
      </c>
      <c r="E7490" s="18" t="s">
        <v>15</v>
      </c>
      <c r="F7490" s="13" t="s">
        <v>16</v>
      </c>
      <c r="G7490" t="s">
        <v>14</v>
      </c>
      <c r="H7490">
        <v>0</v>
      </c>
      <c r="I7490" s="2"/>
      <c r="J7490" s="4">
        <v>0</v>
      </c>
      <c r="K7490" t="str">
        <f>IF((LEN(relatorio_Ananindeua[[#This Row],[CIF/CPF/CNPJ]])=14),relatorio_Ananindeua[[#This Row],[CIF/CPF/CNPJ]],relatorio_Ananindeua[[#This Row],[Coluna2]])</f>
        <v>54350222000163</v>
      </c>
      <c r="L7490" t="str">
        <f t="shared" si="117"/>
        <v>543******63</v>
      </c>
    </row>
    <row r="7491" spans="1:12" x14ac:dyDescent="0.25">
      <c r="A7491" t="s">
        <v>10038</v>
      </c>
      <c r="B7491" t="s">
        <v>10039</v>
      </c>
      <c r="C7491" t="s">
        <v>34</v>
      </c>
      <c r="D7491" s="1">
        <v>45371.142974537041</v>
      </c>
      <c r="E7491" s="18" t="s">
        <v>15</v>
      </c>
      <c r="F7491" s="13" t="s">
        <v>16</v>
      </c>
      <c r="G7491" t="s">
        <v>14</v>
      </c>
      <c r="H7491">
        <v>0</v>
      </c>
      <c r="I7491" s="2"/>
      <c r="J7491" s="4">
        <v>0</v>
      </c>
      <c r="K7491" t="str">
        <f>IF((LEN(relatorio_Ananindeua[[#This Row],[CIF/CPF/CNPJ]])=14),relatorio_Ananindeua[[#This Row],[CIF/CPF/CNPJ]],relatorio_Ananindeua[[#This Row],[Coluna2]])</f>
        <v>52949563000124</v>
      </c>
      <c r="L7491" t="str">
        <f t="shared" si="117"/>
        <v>529******24</v>
      </c>
    </row>
    <row r="7492" spans="1:12" x14ac:dyDescent="0.25">
      <c r="A7492" t="s">
        <v>755</v>
      </c>
      <c r="B7492" t="s">
        <v>756</v>
      </c>
      <c r="C7492" t="s">
        <v>34</v>
      </c>
      <c r="D7492" s="1">
        <v>45371.143055555556</v>
      </c>
      <c r="E7492" s="18" t="s">
        <v>15</v>
      </c>
      <c r="F7492" s="13" t="s">
        <v>16</v>
      </c>
      <c r="G7492" t="s">
        <v>14</v>
      </c>
      <c r="H7492">
        <v>0</v>
      </c>
      <c r="I7492" s="2"/>
      <c r="J7492" s="4">
        <v>0</v>
      </c>
      <c r="K7492" t="str">
        <f>IF((LEN(relatorio_Ananindeua[[#This Row],[CIF/CPF/CNPJ]])=14),relatorio_Ananindeua[[#This Row],[CIF/CPF/CNPJ]],relatorio_Ananindeua[[#This Row],[Coluna2]])</f>
        <v>15438041000131</v>
      </c>
      <c r="L7492" t="str">
        <f t="shared" si="117"/>
        <v>154******31</v>
      </c>
    </row>
    <row r="7493" spans="1:12" x14ac:dyDescent="0.25">
      <c r="A7493" t="s">
        <v>13086</v>
      </c>
      <c r="B7493" t="s">
        <v>13087</v>
      </c>
      <c r="C7493" t="s">
        <v>32</v>
      </c>
      <c r="D7493" s="1">
        <v>45371.149548611109</v>
      </c>
      <c r="E7493" s="18" t="s">
        <v>15</v>
      </c>
      <c r="F7493" s="13" t="s">
        <v>16</v>
      </c>
      <c r="G7493" t="s">
        <v>14</v>
      </c>
      <c r="H7493">
        <v>0</v>
      </c>
      <c r="I7493" s="2"/>
      <c r="J7493" s="4">
        <v>0</v>
      </c>
      <c r="K7493" t="str">
        <f>IF((LEN(relatorio_Ananindeua[[#This Row],[CIF/CPF/CNPJ]])=14),relatorio_Ananindeua[[#This Row],[CIF/CPF/CNPJ]],relatorio_Ananindeua[[#This Row],[Coluna2]])</f>
        <v>54394278000110</v>
      </c>
      <c r="L7493" t="str">
        <f t="shared" si="117"/>
        <v>543******10</v>
      </c>
    </row>
    <row r="7494" spans="1:12" x14ac:dyDescent="0.25">
      <c r="A7494" t="s">
        <v>2058</v>
      </c>
      <c r="B7494" t="s">
        <v>2059</v>
      </c>
      <c r="C7494" t="s">
        <v>34</v>
      </c>
      <c r="D7494" s="1">
        <v>45371.149560185186</v>
      </c>
      <c r="E7494" s="18" t="s">
        <v>15</v>
      </c>
      <c r="F7494" s="13" t="s">
        <v>16</v>
      </c>
      <c r="G7494" t="s">
        <v>14</v>
      </c>
      <c r="H7494">
        <v>0</v>
      </c>
      <c r="I7494" s="2"/>
      <c r="J7494" s="4">
        <v>0</v>
      </c>
      <c r="K7494" t="str">
        <f>IF((LEN(relatorio_Ananindeua[[#This Row],[CIF/CPF/CNPJ]])=14),relatorio_Ananindeua[[#This Row],[CIF/CPF/CNPJ]],relatorio_Ananindeua[[#This Row],[Coluna2]])</f>
        <v>26781205000145</v>
      </c>
      <c r="L7494" t="str">
        <f t="shared" si="117"/>
        <v>267******45</v>
      </c>
    </row>
    <row r="7495" spans="1:12" x14ac:dyDescent="0.25">
      <c r="A7495" t="s">
        <v>13090</v>
      </c>
      <c r="B7495" t="s">
        <v>13091</v>
      </c>
      <c r="C7495" t="s">
        <v>32</v>
      </c>
      <c r="D7495" s="1">
        <v>45371.149560185186</v>
      </c>
      <c r="E7495" s="18" t="s">
        <v>15</v>
      </c>
      <c r="F7495" s="13" t="s">
        <v>16</v>
      </c>
      <c r="G7495" t="s">
        <v>14</v>
      </c>
      <c r="H7495">
        <v>0</v>
      </c>
      <c r="I7495" s="2"/>
      <c r="J7495" s="4">
        <v>0</v>
      </c>
      <c r="K7495" t="str">
        <f>IF((LEN(relatorio_Ananindeua[[#This Row],[CIF/CPF/CNPJ]])=14),relatorio_Ananindeua[[#This Row],[CIF/CPF/CNPJ]],relatorio_Ananindeua[[#This Row],[Coluna2]])</f>
        <v>54394609000111</v>
      </c>
      <c r="L7495" t="str">
        <f t="shared" si="117"/>
        <v>543******11</v>
      </c>
    </row>
    <row r="7496" spans="1:12" x14ac:dyDescent="0.25">
      <c r="A7496" t="s">
        <v>13042</v>
      </c>
      <c r="B7496" t="s">
        <v>13043</v>
      </c>
      <c r="C7496" t="s">
        <v>32</v>
      </c>
      <c r="D7496" s="1">
        <v>45371.149594907409</v>
      </c>
      <c r="E7496" s="18" t="s">
        <v>15</v>
      </c>
      <c r="F7496" s="13" t="s">
        <v>16</v>
      </c>
      <c r="G7496" t="s">
        <v>14</v>
      </c>
      <c r="H7496">
        <v>0</v>
      </c>
      <c r="I7496" s="2"/>
      <c r="J7496" s="4">
        <v>0</v>
      </c>
      <c r="K7496" t="str">
        <f>IF((LEN(relatorio_Ananindeua[[#This Row],[CIF/CPF/CNPJ]])=14),relatorio_Ananindeua[[#This Row],[CIF/CPF/CNPJ]],relatorio_Ananindeua[[#This Row],[Coluna2]])</f>
        <v>54377075000115</v>
      </c>
      <c r="L7496" t="str">
        <f t="shared" si="117"/>
        <v>543******15</v>
      </c>
    </row>
    <row r="7497" spans="1:12" x14ac:dyDescent="0.25">
      <c r="A7497" t="s">
        <v>13052</v>
      </c>
      <c r="B7497" t="s">
        <v>13053</v>
      </c>
      <c r="C7497" t="s">
        <v>32</v>
      </c>
      <c r="D7497" s="1">
        <v>45371.149606481478</v>
      </c>
      <c r="E7497" s="18" t="s">
        <v>15</v>
      </c>
      <c r="F7497" s="13" t="s">
        <v>16</v>
      </c>
      <c r="G7497" t="s">
        <v>14</v>
      </c>
      <c r="H7497">
        <v>0</v>
      </c>
      <c r="I7497" s="2"/>
      <c r="J7497" s="4">
        <v>0</v>
      </c>
      <c r="K7497" t="str">
        <f>IF((LEN(relatorio_Ananindeua[[#This Row],[CIF/CPF/CNPJ]])=14),relatorio_Ananindeua[[#This Row],[CIF/CPF/CNPJ]],relatorio_Ananindeua[[#This Row],[Coluna2]])</f>
        <v>54380158000163</v>
      </c>
      <c r="L7497" t="str">
        <f t="shared" si="117"/>
        <v>543******63</v>
      </c>
    </row>
    <row r="7498" spans="1:12" x14ac:dyDescent="0.25">
      <c r="A7498" t="s">
        <v>13070</v>
      </c>
      <c r="B7498" t="s">
        <v>13071</v>
      </c>
      <c r="C7498" t="s">
        <v>32</v>
      </c>
      <c r="D7498" s="1">
        <v>45371.149618055555</v>
      </c>
      <c r="E7498" s="18" t="s">
        <v>15</v>
      </c>
      <c r="F7498" s="13" t="s">
        <v>16</v>
      </c>
      <c r="G7498" t="s">
        <v>14</v>
      </c>
      <c r="H7498">
        <v>0</v>
      </c>
      <c r="I7498" s="2"/>
      <c r="J7498" s="4">
        <v>0</v>
      </c>
      <c r="K7498" t="str">
        <f>IF((LEN(relatorio_Ananindeua[[#This Row],[CIF/CPF/CNPJ]])=14),relatorio_Ananindeua[[#This Row],[CIF/CPF/CNPJ]],relatorio_Ananindeua[[#This Row],[Coluna2]])</f>
        <v>54388595000123</v>
      </c>
      <c r="L7498" t="str">
        <f t="shared" si="117"/>
        <v>543******23</v>
      </c>
    </row>
    <row r="7499" spans="1:12" x14ac:dyDescent="0.25">
      <c r="A7499" t="s">
        <v>13062</v>
      </c>
      <c r="B7499" t="s">
        <v>13063</v>
      </c>
      <c r="C7499" t="s">
        <v>32</v>
      </c>
      <c r="D7499" s="1">
        <v>45371.149641203701</v>
      </c>
      <c r="E7499" s="18" t="s">
        <v>15</v>
      </c>
      <c r="F7499" s="13" t="s">
        <v>16</v>
      </c>
      <c r="G7499" t="s">
        <v>14</v>
      </c>
      <c r="H7499">
        <v>0</v>
      </c>
      <c r="I7499" s="2"/>
      <c r="J7499" s="4">
        <v>0</v>
      </c>
      <c r="K7499" t="str">
        <f>IF((LEN(relatorio_Ananindeua[[#This Row],[CIF/CPF/CNPJ]])=14),relatorio_Ananindeua[[#This Row],[CIF/CPF/CNPJ]],relatorio_Ananindeua[[#This Row],[Coluna2]])</f>
        <v>54385487000105</v>
      </c>
      <c r="L7499" t="str">
        <f t="shared" si="117"/>
        <v>543******05</v>
      </c>
    </row>
    <row r="7500" spans="1:12" x14ac:dyDescent="0.25">
      <c r="A7500" t="s">
        <v>13076</v>
      </c>
      <c r="B7500" t="s">
        <v>13077</v>
      </c>
      <c r="C7500" t="s">
        <v>32</v>
      </c>
      <c r="D7500" s="1">
        <v>45371.149652777778</v>
      </c>
      <c r="E7500" s="18" t="s">
        <v>15</v>
      </c>
      <c r="F7500" s="13" t="s">
        <v>16</v>
      </c>
      <c r="G7500" t="s">
        <v>14</v>
      </c>
      <c r="H7500">
        <v>0</v>
      </c>
      <c r="I7500" s="2"/>
      <c r="J7500" s="4">
        <v>0</v>
      </c>
      <c r="K7500" t="str">
        <f>IF((LEN(relatorio_Ananindeua[[#This Row],[CIF/CPF/CNPJ]])=14),relatorio_Ananindeua[[#This Row],[CIF/CPF/CNPJ]],relatorio_Ananindeua[[#This Row],[Coluna2]])</f>
        <v>54390289000121</v>
      </c>
      <c r="L7500" t="str">
        <f t="shared" si="117"/>
        <v>543******21</v>
      </c>
    </row>
    <row r="7501" spans="1:12" x14ac:dyDescent="0.25">
      <c r="A7501" t="s">
        <v>13078</v>
      </c>
      <c r="B7501" t="s">
        <v>13079</v>
      </c>
      <c r="C7501" t="s">
        <v>32</v>
      </c>
      <c r="D7501" s="1">
        <v>45371.149664351855</v>
      </c>
      <c r="E7501" s="18" t="s">
        <v>15</v>
      </c>
      <c r="F7501" s="13" t="s">
        <v>16</v>
      </c>
      <c r="G7501" t="s">
        <v>14</v>
      </c>
      <c r="H7501">
        <v>0</v>
      </c>
      <c r="I7501" s="2"/>
      <c r="J7501" s="4">
        <v>0</v>
      </c>
      <c r="K7501" t="str">
        <f>IF((LEN(relatorio_Ananindeua[[#This Row],[CIF/CPF/CNPJ]])=14),relatorio_Ananindeua[[#This Row],[CIF/CPF/CNPJ]],relatorio_Ananindeua[[#This Row],[Coluna2]])</f>
        <v>54390723000173</v>
      </c>
      <c r="L7501" t="str">
        <f t="shared" si="117"/>
        <v>543******73</v>
      </c>
    </row>
    <row r="7502" spans="1:12" x14ac:dyDescent="0.25">
      <c r="A7502" t="s">
        <v>13072</v>
      </c>
      <c r="B7502" t="s">
        <v>13073</v>
      </c>
      <c r="C7502" t="s">
        <v>34</v>
      </c>
      <c r="D7502" s="1">
        <v>45371.149675925924</v>
      </c>
      <c r="E7502" s="18" t="s">
        <v>15</v>
      </c>
      <c r="F7502" s="13" t="s">
        <v>16</v>
      </c>
      <c r="G7502" t="s">
        <v>14</v>
      </c>
      <c r="H7502">
        <v>0</v>
      </c>
      <c r="I7502" s="2"/>
      <c r="J7502" s="4">
        <v>0</v>
      </c>
      <c r="K7502" t="str">
        <f>IF((LEN(relatorio_Ananindeua[[#This Row],[CIF/CPF/CNPJ]])=14),relatorio_Ananindeua[[#This Row],[CIF/CPF/CNPJ]],relatorio_Ananindeua[[#This Row],[Coluna2]])</f>
        <v>54389114000102</v>
      </c>
      <c r="L7502" t="str">
        <f t="shared" si="117"/>
        <v>543******02</v>
      </c>
    </row>
    <row r="7503" spans="1:12" x14ac:dyDescent="0.25">
      <c r="A7503" t="s">
        <v>13074</v>
      </c>
      <c r="B7503" t="s">
        <v>13075</v>
      </c>
      <c r="C7503" t="s">
        <v>32</v>
      </c>
      <c r="D7503" s="1">
        <v>45371.149675925924</v>
      </c>
      <c r="E7503" s="18" t="s">
        <v>15</v>
      </c>
      <c r="F7503" s="13" t="s">
        <v>16</v>
      </c>
      <c r="G7503" t="s">
        <v>14</v>
      </c>
      <c r="H7503">
        <v>0</v>
      </c>
      <c r="I7503" s="2"/>
      <c r="J7503" s="4">
        <v>0</v>
      </c>
      <c r="K7503" t="str">
        <f>IF((LEN(relatorio_Ananindeua[[#This Row],[CIF/CPF/CNPJ]])=14),relatorio_Ananindeua[[#This Row],[CIF/CPF/CNPJ]],relatorio_Ananindeua[[#This Row],[Coluna2]])</f>
        <v>54389933000141</v>
      </c>
      <c r="L7503" t="str">
        <f t="shared" si="117"/>
        <v>543******41</v>
      </c>
    </row>
    <row r="7504" spans="1:12" x14ac:dyDescent="0.25">
      <c r="A7504" t="s">
        <v>1530</v>
      </c>
      <c r="B7504" t="s">
        <v>1531</v>
      </c>
      <c r="C7504" t="s">
        <v>34</v>
      </c>
      <c r="D7504" s="1">
        <v>45371.149687500001</v>
      </c>
      <c r="E7504" s="18" t="s">
        <v>15</v>
      </c>
      <c r="F7504" s="13" t="s">
        <v>16</v>
      </c>
      <c r="G7504" t="s">
        <v>14</v>
      </c>
      <c r="H7504">
        <v>0</v>
      </c>
      <c r="I7504" s="2"/>
      <c r="J7504" s="4">
        <v>0</v>
      </c>
      <c r="K7504" t="str">
        <f>IF((LEN(relatorio_Ananindeua[[#This Row],[CIF/CPF/CNPJ]])=14),relatorio_Ananindeua[[#This Row],[CIF/CPF/CNPJ]],relatorio_Ananindeua[[#This Row],[Coluna2]])</f>
        <v>22484476000188</v>
      </c>
      <c r="L7504" t="str">
        <f t="shared" si="117"/>
        <v>224******88</v>
      </c>
    </row>
    <row r="7505" spans="1:12" x14ac:dyDescent="0.25">
      <c r="A7505" t="s">
        <v>13054</v>
      </c>
      <c r="B7505" t="s">
        <v>13055</v>
      </c>
      <c r="C7505" t="s">
        <v>32</v>
      </c>
      <c r="D7505" s="1">
        <v>45371.149687500001</v>
      </c>
      <c r="E7505" s="18" t="s">
        <v>15</v>
      </c>
      <c r="F7505" s="13" t="s">
        <v>16</v>
      </c>
      <c r="G7505" t="s">
        <v>14</v>
      </c>
      <c r="H7505">
        <v>0</v>
      </c>
      <c r="I7505" s="2"/>
      <c r="J7505" s="4">
        <v>0</v>
      </c>
      <c r="K7505" t="str">
        <f>IF((LEN(relatorio_Ananindeua[[#This Row],[CIF/CPF/CNPJ]])=14),relatorio_Ananindeua[[#This Row],[CIF/CPF/CNPJ]],relatorio_Ananindeua[[#This Row],[Coluna2]])</f>
        <v>54381489000118</v>
      </c>
      <c r="L7505" t="str">
        <f t="shared" si="117"/>
        <v>543******18</v>
      </c>
    </row>
    <row r="7506" spans="1:12" x14ac:dyDescent="0.25">
      <c r="A7506" t="s">
        <v>13056</v>
      </c>
      <c r="B7506" t="s">
        <v>13057</v>
      </c>
      <c r="C7506" t="s">
        <v>32</v>
      </c>
      <c r="D7506" s="1">
        <v>45371.149699074071</v>
      </c>
      <c r="E7506" s="18" t="s">
        <v>15</v>
      </c>
      <c r="F7506" s="13" t="s">
        <v>16</v>
      </c>
      <c r="G7506" t="s">
        <v>14</v>
      </c>
      <c r="H7506">
        <v>0</v>
      </c>
      <c r="I7506" s="2"/>
      <c r="J7506" s="4">
        <v>0</v>
      </c>
      <c r="K7506" t="str">
        <f>IF((LEN(relatorio_Ananindeua[[#This Row],[CIF/CPF/CNPJ]])=14),relatorio_Ananindeua[[#This Row],[CIF/CPF/CNPJ]],relatorio_Ananindeua[[#This Row],[Coluna2]])</f>
        <v>54381872000176</v>
      </c>
      <c r="L7506" t="str">
        <f t="shared" ref="L7506:L7569" si="118">_xlfn.CONCAT(LEFT(A7506,3),REPT("*",6),RIGHT(A7506,2))</f>
        <v>543******76</v>
      </c>
    </row>
    <row r="7507" spans="1:12" x14ac:dyDescent="0.25">
      <c r="A7507" t="s">
        <v>4729</v>
      </c>
      <c r="B7507" t="s">
        <v>4730</v>
      </c>
      <c r="C7507" t="s">
        <v>34</v>
      </c>
      <c r="D7507" s="1">
        <v>45371.149722222224</v>
      </c>
      <c r="E7507" s="18" t="s">
        <v>15</v>
      </c>
      <c r="F7507" s="13" t="s">
        <v>16</v>
      </c>
      <c r="G7507" t="s">
        <v>14</v>
      </c>
      <c r="H7507">
        <v>0</v>
      </c>
      <c r="I7507" s="2"/>
      <c r="J7507" s="4">
        <v>0</v>
      </c>
      <c r="K7507" t="str">
        <f>IF((LEN(relatorio_Ananindeua[[#This Row],[CIF/CPF/CNPJ]])=14),relatorio_Ananindeua[[#This Row],[CIF/CPF/CNPJ]],relatorio_Ananindeua[[#This Row],[Coluna2]])</f>
        <v>39288909000122</v>
      </c>
      <c r="L7507" t="str">
        <f t="shared" si="118"/>
        <v>392******22</v>
      </c>
    </row>
    <row r="7508" spans="1:12" x14ac:dyDescent="0.25">
      <c r="A7508" t="s">
        <v>8716</v>
      </c>
      <c r="B7508" t="s">
        <v>8717</v>
      </c>
      <c r="C7508" t="s">
        <v>34</v>
      </c>
      <c r="D7508" s="1">
        <v>45371.149814814817</v>
      </c>
      <c r="E7508" s="18" t="s">
        <v>15</v>
      </c>
      <c r="F7508" s="13" t="s">
        <v>16</v>
      </c>
      <c r="G7508" t="s">
        <v>14</v>
      </c>
      <c r="H7508">
        <v>0</v>
      </c>
      <c r="I7508" s="2"/>
      <c r="J7508" s="4">
        <v>0</v>
      </c>
      <c r="K7508" t="str">
        <f>IF((LEN(relatorio_Ananindeua[[#This Row],[CIF/CPF/CNPJ]])=14),relatorio_Ananindeua[[#This Row],[CIF/CPF/CNPJ]],relatorio_Ananindeua[[#This Row],[Coluna2]])</f>
        <v>50226277000105</v>
      </c>
      <c r="L7508" t="str">
        <f t="shared" si="118"/>
        <v>502******05</v>
      </c>
    </row>
    <row r="7509" spans="1:12" x14ac:dyDescent="0.25">
      <c r="A7509" t="s">
        <v>12088</v>
      </c>
      <c r="B7509" t="s">
        <v>12089</v>
      </c>
      <c r="C7509" t="s">
        <v>34</v>
      </c>
      <c r="D7509" s="1">
        <v>45371.149814814817</v>
      </c>
      <c r="E7509" s="18" t="s">
        <v>15</v>
      </c>
      <c r="F7509" s="13" t="s">
        <v>16</v>
      </c>
      <c r="G7509" t="s">
        <v>14</v>
      </c>
      <c r="H7509">
        <v>0</v>
      </c>
      <c r="I7509" s="2"/>
      <c r="J7509" s="4">
        <v>0</v>
      </c>
      <c r="K7509" t="str">
        <f>IF((LEN(relatorio_Ananindeua[[#This Row],[CIF/CPF/CNPJ]])=14),relatorio_Ananindeua[[#This Row],[CIF/CPF/CNPJ]],relatorio_Ananindeua[[#This Row],[Coluna2]])</f>
        <v>54023522000138</v>
      </c>
      <c r="L7509" t="str">
        <f t="shared" si="118"/>
        <v>540******38</v>
      </c>
    </row>
    <row r="7510" spans="1:12" x14ac:dyDescent="0.25">
      <c r="A7510" t="s">
        <v>13060</v>
      </c>
      <c r="B7510" t="s">
        <v>13061</v>
      </c>
      <c r="C7510" t="s">
        <v>32</v>
      </c>
      <c r="D7510" s="1">
        <v>45371.309351851851</v>
      </c>
      <c r="E7510" s="18" t="s">
        <v>15</v>
      </c>
      <c r="F7510" s="13" t="s">
        <v>16</v>
      </c>
      <c r="G7510" t="s">
        <v>14</v>
      </c>
      <c r="H7510">
        <v>0</v>
      </c>
      <c r="I7510" s="2"/>
      <c r="J7510" s="4">
        <v>0</v>
      </c>
      <c r="K7510" t="str">
        <f>IF((LEN(relatorio_Ananindeua[[#This Row],[CIF/CPF/CNPJ]])=14),relatorio_Ananindeua[[#This Row],[CIF/CPF/CNPJ]],relatorio_Ananindeua[[#This Row],[Coluna2]])</f>
        <v>54382800000143</v>
      </c>
      <c r="L7510" t="str">
        <f t="shared" si="118"/>
        <v>543******43</v>
      </c>
    </row>
    <row r="7511" spans="1:12" x14ac:dyDescent="0.25">
      <c r="A7511" t="s">
        <v>13092</v>
      </c>
      <c r="B7511" t="s">
        <v>13093</v>
      </c>
      <c r="C7511" t="s">
        <v>32</v>
      </c>
      <c r="D7511" s="1">
        <v>45371.31622685185</v>
      </c>
      <c r="E7511" s="18" t="s">
        <v>15</v>
      </c>
      <c r="F7511" s="13" t="s">
        <v>16</v>
      </c>
      <c r="G7511" t="s">
        <v>14</v>
      </c>
      <c r="H7511">
        <v>0</v>
      </c>
      <c r="I7511" s="2"/>
      <c r="J7511" s="4">
        <v>0</v>
      </c>
      <c r="K7511" t="str">
        <f>IF((LEN(relatorio_Ananindeua[[#This Row],[CIF/CPF/CNPJ]])=14),relatorio_Ananindeua[[#This Row],[CIF/CPF/CNPJ]],relatorio_Ananindeua[[#This Row],[Coluna2]])</f>
        <v>54395020000138</v>
      </c>
      <c r="L7511" t="str">
        <f t="shared" si="118"/>
        <v>543******38</v>
      </c>
    </row>
    <row r="7512" spans="1:12" x14ac:dyDescent="0.25">
      <c r="A7512" t="s">
        <v>956</v>
      </c>
      <c r="B7512" t="s">
        <v>957</v>
      </c>
      <c r="C7512" t="s">
        <v>21</v>
      </c>
      <c r="D7512" s="1">
        <v>45371.354224537034</v>
      </c>
      <c r="E7512" s="18" t="s">
        <v>15</v>
      </c>
      <c r="F7512" s="13" t="s">
        <v>19</v>
      </c>
      <c r="G7512" t="s">
        <v>13496</v>
      </c>
      <c r="H7512">
        <v>0</v>
      </c>
      <c r="I7512" s="2"/>
      <c r="J7512" s="4">
        <v>7.37</v>
      </c>
      <c r="K7512" t="str">
        <f>IF((LEN(relatorio_Ananindeua[[#This Row],[CIF/CPF/CNPJ]])=14),relatorio_Ananindeua[[#This Row],[CIF/CPF/CNPJ]],relatorio_Ananindeua[[#This Row],[Coluna2]])</f>
        <v>17454167000125</v>
      </c>
      <c r="L7512" t="str">
        <f t="shared" si="118"/>
        <v>174******25</v>
      </c>
    </row>
    <row r="7513" spans="1:12" x14ac:dyDescent="0.25">
      <c r="A7513" t="s">
        <v>956</v>
      </c>
      <c r="B7513" t="s">
        <v>957</v>
      </c>
      <c r="C7513" t="s">
        <v>21</v>
      </c>
      <c r="D7513" s="1">
        <v>45371.370810185188</v>
      </c>
      <c r="E7513" s="18" t="s">
        <v>15</v>
      </c>
      <c r="F7513" s="13" t="s">
        <v>19</v>
      </c>
      <c r="G7513" t="s">
        <v>13496</v>
      </c>
      <c r="H7513">
        <v>0</v>
      </c>
      <c r="I7513" s="2"/>
      <c r="J7513" s="4">
        <v>60.86</v>
      </c>
      <c r="K7513" t="str">
        <f>IF((LEN(relatorio_Ananindeua[[#This Row],[CIF/CPF/CNPJ]])=14),relatorio_Ananindeua[[#This Row],[CIF/CPF/CNPJ]],relatorio_Ananindeua[[#This Row],[Coluna2]])</f>
        <v>17454167000125</v>
      </c>
      <c r="L7513" t="str">
        <f t="shared" si="118"/>
        <v>174******25</v>
      </c>
    </row>
    <row r="7514" spans="1:12" x14ac:dyDescent="0.25">
      <c r="A7514" t="s">
        <v>956</v>
      </c>
      <c r="B7514" t="s">
        <v>957</v>
      </c>
      <c r="C7514" t="s">
        <v>21</v>
      </c>
      <c r="D7514" s="1">
        <v>45371.389791666668</v>
      </c>
      <c r="E7514" s="18" t="s">
        <v>15</v>
      </c>
      <c r="F7514" s="13" t="s">
        <v>19</v>
      </c>
      <c r="G7514" t="s">
        <v>13496</v>
      </c>
      <c r="H7514">
        <v>0</v>
      </c>
      <c r="I7514" s="2"/>
      <c r="J7514" s="4">
        <v>4057.06</v>
      </c>
      <c r="K7514" t="str">
        <f>IF((LEN(relatorio_Ananindeua[[#This Row],[CIF/CPF/CNPJ]])=14),relatorio_Ananindeua[[#This Row],[CIF/CPF/CNPJ]],relatorio_Ananindeua[[#This Row],[Coluna2]])</f>
        <v>17454167000125</v>
      </c>
      <c r="L7514" t="str">
        <f t="shared" si="118"/>
        <v>174******25</v>
      </c>
    </row>
    <row r="7515" spans="1:12" x14ac:dyDescent="0.25">
      <c r="A7515" t="s">
        <v>4886</v>
      </c>
      <c r="B7515" t="s">
        <v>4887</v>
      </c>
      <c r="C7515" t="s">
        <v>34</v>
      </c>
      <c r="D7515" s="1">
        <v>45371.463379629633</v>
      </c>
      <c r="E7515" s="18" t="s">
        <v>13</v>
      </c>
      <c r="F7515" s="13" t="s">
        <v>16</v>
      </c>
      <c r="G7515" t="s">
        <v>13496</v>
      </c>
      <c r="H7515">
        <v>0</v>
      </c>
      <c r="I7515" s="2"/>
      <c r="J7515" s="4">
        <v>0</v>
      </c>
      <c r="K7515" t="str">
        <f>IF((LEN(relatorio_Ananindeua[[#This Row],[CIF/CPF/CNPJ]])=14),relatorio_Ananindeua[[#This Row],[CIF/CPF/CNPJ]],relatorio_Ananindeua[[#This Row],[Coluna2]])</f>
        <v>39860097000148</v>
      </c>
      <c r="L7515" t="str">
        <f t="shared" si="118"/>
        <v>398******48</v>
      </c>
    </row>
    <row r="7516" spans="1:12" x14ac:dyDescent="0.25">
      <c r="A7516" t="s">
        <v>3951</v>
      </c>
      <c r="B7516" t="s">
        <v>3952</v>
      </c>
      <c r="C7516" t="s">
        <v>17</v>
      </c>
      <c r="D7516" s="1">
        <v>45371.490428240744</v>
      </c>
      <c r="E7516" s="18" t="s">
        <v>11</v>
      </c>
      <c r="F7516" s="13" t="s">
        <v>16</v>
      </c>
      <c r="G7516" t="s">
        <v>14</v>
      </c>
      <c r="H7516">
        <v>0</v>
      </c>
      <c r="I7516" s="2"/>
      <c r="J7516" s="4">
        <v>0</v>
      </c>
      <c r="K7516" t="str">
        <f>IF((LEN(relatorio_Ananindeua[[#This Row],[CIF/CPF/CNPJ]])=14),relatorio_Ananindeua[[#This Row],[CIF/CPF/CNPJ]],relatorio_Ananindeua[[#This Row],[Coluna2]])</f>
        <v>35513495000137</v>
      </c>
      <c r="L7516" t="str">
        <f t="shared" si="118"/>
        <v>355******37</v>
      </c>
    </row>
    <row r="7517" spans="1:12" x14ac:dyDescent="0.25">
      <c r="A7517" t="s">
        <v>8520</v>
      </c>
      <c r="B7517" t="s">
        <v>8521</v>
      </c>
      <c r="C7517" t="s">
        <v>17</v>
      </c>
      <c r="D7517" s="1">
        <v>45371.615613425929</v>
      </c>
      <c r="E7517" s="18" t="s">
        <v>11</v>
      </c>
      <c r="F7517" s="13" t="s">
        <v>16</v>
      </c>
      <c r="G7517" t="s">
        <v>14</v>
      </c>
      <c r="H7517">
        <v>0</v>
      </c>
      <c r="I7517" s="2"/>
      <c r="J7517" s="4">
        <v>0</v>
      </c>
      <c r="K7517" t="str">
        <f>IF((LEN(relatorio_Ananindeua[[#This Row],[CIF/CPF/CNPJ]])=14),relatorio_Ananindeua[[#This Row],[CIF/CPF/CNPJ]],relatorio_Ananindeua[[#This Row],[Coluna2]])</f>
        <v>49934886000130</v>
      </c>
      <c r="L7517" t="str">
        <f t="shared" si="118"/>
        <v>499******30</v>
      </c>
    </row>
    <row r="7518" spans="1:12" x14ac:dyDescent="0.25">
      <c r="A7518" t="s">
        <v>13488</v>
      </c>
      <c r="B7518" t="s">
        <v>13489</v>
      </c>
      <c r="C7518" t="s">
        <v>34</v>
      </c>
      <c r="D7518" s="1">
        <v>45371.62300925926</v>
      </c>
      <c r="E7518" s="18" t="s">
        <v>13</v>
      </c>
      <c r="F7518" s="13" t="s">
        <v>16</v>
      </c>
      <c r="G7518" t="s">
        <v>13496</v>
      </c>
      <c r="H7518">
        <v>0</v>
      </c>
      <c r="I7518" s="2"/>
      <c r="J7518" s="4">
        <v>0</v>
      </c>
      <c r="K7518" t="str">
        <f>IF((LEN(relatorio_Ananindeua[[#This Row],[CIF/CPF/CNPJ]])=14),relatorio_Ananindeua[[#This Row],[CIF/CPF/CNPJ]],relatorio_Ananindeua[[#This Row],[Coluna2]])</f>
        <v>84685106000670</v>
      </c>
      <c r="L7518" t="str">
        <f t="shared" si="118"/>
        <v>846******70</v>
      </c>
    </row>
    <row r="7519" spans="1:12" x14ac:dyDescent="0.25">
      <c r="A7519" t="s">
        <v>569</v>
      </c>
      <c r="B7519" t="s">
        <v>570</v>
      </c>
      <c r="C7519" t="s">
        <v>17</v>
      </c>
      <c r="D7519" s="1">
        <v>45371.71601851852</v>
      </c>
      <c r="E7519" s="18" t="s">
        <v>11</v>
      </c>
      <c r="F7519" s="13" t="s">
        <v>16</v>
      </c>
      <c r="G7519" t="s">
        <v>14</v>
      </c>
      <c r="H7519">
        <v>0</v>
      </c>
      <c r="I7519" s="2"/>
      <c r="J7519" s="4">
        <v>0</v>
      </c>
      <c r="K7519" t="str">
        <f>IF((LEN(relatorio_Ananindeua[[#This Row],[CIF/CPF/CNPJ]])=14),relatorio_Ananindeua[[#This Row],[CIF/CPF/CNPJ]],relatorio_Ananindeua[[#This Row],[Coluna2]])</f>
        <v>14012654000140</v>
      </c>
      <c r="L7519" t="str">
        <f t="shared" si="118"/>
        <v>140******40</v>
      </c>
    </row>
    <row r="7520" spans="1:12" x14ac:dyDescent="0.25">
      <c r="A7520" t="s">
        <v>5494</v>
      </c>
      <c r="B7520" t="s">
        <v>5495</v>
      </c>
      <c r="C7520" t="s">
        <v>34</v>
      </c>
      <c r="D7520" s="1">
        <v>45371.787303240744</v>
      </c>
      <c r="E7520" s="18" t="s">
        <v>11</v>
      </c>
      <c r="F7520" s="13" t="s">
        <v>16</v>
      </c>
      <c r="G7520" t="s">
        <v>13496</v>
      </c>
      <c r="H7520">
        <v>0</v>
      </c>
      <c r="I7520" s="2"/>
      <c r="J7520" s="4">
        <v>0</v>
      </c>
      <c r="K7520" t="str">
        <f>IF((LEN(relatorio_Ananindeua[[#This Row],[CIF/CPF/CNPJ]])=14),relatorio_Ananindeua[[#This Row],[CIF/CPF/CNPJ]],relatorio_Ananindeua[[#This Row],[Coluna2]])</f>
        <v>41943835000162</v>
      </c>
      <c r="L7520" t="str">
        <f t="shared" si="118"/>
        <v>419******62</v>
      </c>
    </row>
    <row r="7521" spans="1:12" x14ac:dyDescent="0.25">
      <c r="A7521" t="s">
        <v>6904</v>
      </c>
      <c r="B7521" t="s">
        <v>6905</v>
      </c>
      <c r="C7521" t="s">
        <v>20</v>
      </c>
      <c r="D7521" s="1">
        <v>45372</v>
      </c>
      <c r="E7521" s="18" t="s">
        <v>15</v>
      </c>
      <c r="F7521" s="13" t="s">
        <v>19</v>
      </c>
      <c r="G7521" t="s">
        <v>13496</v>
      </c>
      <c r="H7521">
        <v>0</v>
      </c>
      <c r="I7521" s="2"/>
      <c r="J7521" s="4">
        <v>111.5</v>
      </c>
      <c r="K7521" t="str">
        <f>IF((LEN(relatorio_Ananindeua[[#This Row],[CIF/CPF/CNPJ]])=14),relatorio_Ananindeua[[#This Row],[CIF/CPF/CNPJ]],relatorio_Ananindeua[[#This Row],[Coluna2]])</f>
        <v>46201083002393</v>
      </c>
      <c r="L7521" t="str">
        <f t="shared" si="118"/>
        <v>462******93</v>
      </c>
    </row>
    <row r="7522" spans="1:12" x14ac:dyDescent="0.25">
      <c r="A7522" t="s">
        <v>13467</v>
      </c>
      <c r="B7522" t="s">
        <v>13466</v>
      </c>
      <c r="C7522" t="s">
        <v>21</v>
      </c>
      <c r="D7522" s="1">
        <v>45372</v>
      </c>
      <c r="E7522" s="18" t="s">
        <v>15</v>
      </c>
      <c r="F7522" s="13" t="s">
        <v>19</v>
      </c>
      <c r="G7522" t="s">
        <v>13496</v>
      </c>
      <c r="H7522">
        <v>0</v>
      </c>
      <c r="I7522" s="2"/>
      <c r="J7522" s="4">
        <v>1440.81</v>
      </c>
      <c r="K7522" t="str">
        <f>IF((LEN(relatorio_Ananindeua[[#This Row],[CIF/CPF/CNPJ]])=14),relatorio_Ananindeua[[#This Row],[CIF/CPF/CNPJ]],relatorio_Ananindeua[[#This Row],[Coluna2]])</f>
        <v>60975737005978</v>
      </c>
      <c r="L7522" t="str">
        <f t="shared" si="118"/>
        <v>609******78</v>
      </c>
    </row>
    <row r="7523" spans="1:12" x14ac:dyDescent="0.25">
      <c r="A7523" t="s">
        <v>13122</v>
      </c>
      <c r="B7523" t="s">
        <v>13123</v>
      </c>
      <c r="C7523" t="s">
        <v>32</v>
      </c>
      <c r="D7523" s="1">
        <v>45372.109942129631</v>
      </c>
      <c r="E7523" s="18" t="s">
        <v>15</v>
      </c>
      <c r="F7523" s="13" t="s">
        <v>16</v>
      </c>
      <c r="G7523" t="s">
        <v>14</v>
      </c>
      <c r="H7523">
        <v>0</v>
      </c>
      <c r="I7523" s="2"/>
      <c r="J7523" s="4">
        <v>0</v>
      </c>
      <c r="K7523" t="str">
        <f>IF((LEN(relatorio_Ananindeua[[#This Row],[CIF/CPF/CNPJ]])=14),relatorio_Ananindeua[[#This Row],[CIF/CPF/CNPJ]],relatorio_Ananindeua[[#This Row],[Coluna2]])</f>
        <v>54410537000159</v>
      </c>
      <c r="L7523" t="str">
        <f t="shared" si="118"/>
        <v>544******59</v>
      </c>
    </row>
    <row r="7524" spans="1:12" x14ac:dyDescent="0.25">
      <c r="A7524" t="s">
        <v>13120</v>
      </c>
      <c r="B7524" t="s">
        <v>13121</v>
      </c>
      <c r="C7524" t="s">
        <v>32</v>
      </c>
      <c r="D7524" s="1">
        <v>45372.309247685182</v>
      </c>
      <c r="E7524" s="18" t="s">
        <v>15</v>
      </c>
      <c r="F7524" s="13" t="s">
        <v>16</v>
      </c>
      <c r="G7524" t="s">
        <v>14</v>
      </c>
      <c r="H7524">
        <v>0</v>
      </c>
      <c r="I7524" s="2"/>
      <c r="J7524" s="4">
        <v>0</v>
      </c>
      <c r="K7524" t="str">
        <f>IF((LEN(relatorio_Ananindeua[[#This Row],[CIF/CPF/CNPJ]])=14),relatorio_Ananindeua[[#This Row],[CIF/CPF/CNPJ]],relatorio_Ananindeua[[#This Row],[Coluna2]])</f>
        <v>54410301000112</v>
      </c>
      <c r="L7524" t="str">
        <f t="shared" si="118"/>
        <v>544******12</v>
      </c>
    </row>
    <row r="7525" spans="1:12" x14ac:dyDescent="0.25">
      <c r="A7525" t="s">
        <v>13110</v>
      </c>
      <c r="B7525" t="s">
        <v>13111</v>
      </c>
      <c r="C7525" t="s">
        <v>32</v>
      </c>
      <c r="D7525" s="1">
        <v>45372.309270833335</v>
      </c>
      <c r="E7525" s="18" t="s">
        <v>15</v>
      </c>
      <c r="F7525" s="13" t="s">
        <v>16</v>
      </c>
      <c r="G7525" t="s">
        <v>14</v>
      </c>
      <c r="H7525">
        <v>0</v>
      </c>
      <c r="I7525" s="2"/>
      <c r="J7525" s="4">
        <v>0</v>
      </c>
      <c r="K7525" t="str">
        <f>IF((LEN(relatorio_Ananindeua[[#This Row],[CIF/CPF/CNPJ]])=14),relatorio_Ananindeua[[#This Row],[CIF/CPF/CNPJ]],relatorio_Ananindeua[[#This Row],[Coluna2]])</f>
        <v>54402914000108</v>
      </c>
      <c r="L7525" t="str">
        <f t="shared" si="118"/>
        <v>544******08</v>
      </c>
    </row>
    <row r="7526" spans="1:12" x14ac:dyDescent="0.25">
      <c r="A7526" t="s">
        <v>13096</v>
      </c>
      <c r="B7526" t="s">
        <v>13097</v>
      </c>
      <c r="C7526" t="s">
        <v>32</v>
      </c>
      <c r="D7526" s="1">
        <v>45372.30945601852</v>
      </c>
      <c r="E7526" s="18" t="s">
        <v>15</v>
      </c>
      <c r="F7526" s="13" t="s">
        <v>16</v>
      </c>
      <c r="G7526" t="s">
        <v>14</v>
      </c>
      <c r="H7526">
        <v>0</v>
      </c>
      <c r="I7526" s="2"/>
      <c r="J7526" s="4">
        <v>0</v>
      </c>
      <c r="K7526" t="str">
        <f>IF((LEN(relatorio_Ananindeua[[#This Row],[CIF/CPF/CNPJ]])=14),relatorio_Ananindeua[[#This Row],[CIF/CPF/CNPJ]],relatorio_Ananindeua[[#This Row],[Coluna2]])</f>
        <v>54395484000144</v>
      </c>
      <c r="L7526" t="str">
        <f t="shared" si="118"/>
        <v>543******44</v>
      </c>
    </row>
    <row r="7527" spans="1:12" x14ac:dyDescent="0.25">
      <c r="A7527" t="s">
        <v>13098</v>
      </c>
      <c r="B7527" t="s">
        <v>13099</v>
      </c>
      <c r="C7527" t="s">
        <v>32</v>
      </c>
      <c r="D7527" s="1">
        <v>45372.309479166666</v>
      </c>
      <c r="E7527" s="18" t="s">
        <v>15</v>
      </c>
      <c r="F7527" s="13" t="s">
        <v>16</v>
      </c>
      <c r="G7527" t="s">
        <v>14</v>
      </c>
      <c r="H7527">
        <v>0</v>
      </c>
      <c r="I7527" s="2"/>
      <c r="J7527" s="4">
        <v>0</v>
      </c>
      <c r="K7527" t="str">
        <f>IF((LEN(relatorio_Ananindeua[[#This Row],[CIF/CPF/CNPJ]])=14),relatorio_Ananindeua[[#This Row],[CIF/CPF/CNPJ]],relatorio_Ananindeua[[#This Row],[Coluna2]])</f>
        <v>54396758000110</v>
      </c>
      <c r="L7527" t="str">
        <f t="shared" si="118"/>
        <v>543******10</v>
      </c>
    </row>
    <row r="7528" spans="1:12" x14ac:dyDescent="0.25">
      <c r="A7528" t="s">
        <v>13094</v>
      </c>
      <c r="B7528" t="s">
        <v>13095</v>
      </c>
      <c r="C7528" t="s">
        <v>32</v>
      </c>
      <c r="D7528" s="1">
        <v>45372.309502314813</v>
      </c>
      <c r="E7528" s="18" t="s">
        <v>15</v>
      </c>
      <c r="F7528" s="13" t="s">
        <v>16</v>
      </c>
      <c r="G7528" t="s">
        <v>14</v>
      </c>
      <c r="H7528">
        <v>0</v>
      </c>
      <c r="I7528" s="2"/>
      <c r="J7528" s="4">
        <v>0</v>
      </c>
      <c r="K7528" t="str">
        <f>IF((LEN(relatorio_Ananindeua[[#This Row],[CIF/CPF/CNPJ]])=14),relatorio_Ananindeua[[#This Row],[CIF/CPF/CNPJ]],relatorio_Ananindeua[[#This Row],[Coluna2]])</f>
        <v>54395402000161</v>
      </c>
      <c r="L7528" t="str">
        <f t="shared" si="118"/>
        <v>543******61</v>
      </c>
    </row>
    <row r="7529" spans="1:12" x14ac:dyDescent="0.25">
      <c r="A7529" t="s">
        <v>13104</v>
      </c>
      <c r="B7529" t="s">
        <v>13105</v>
      </c>
      <c r="C7529" t="s">
        <v>32</v>
      </c>
      <c r="D7529" s="1">
        <v>45372.309513888889</v>
      </c>
      <c r="E7529" s="18" t="s">
        <v>15</v>
      </c>
      <c r="F7529" s="13" t="s">
        <v>16</v>
      </c>
      <c r="G7529" t="s">
        <v>14</v>
      </c>
      <c r="H7529">
        <v>0</v>
      </c>
      <c r="I7529" s="2"/>
      <c r="J7529" s="4">
        <v>0</v>
      </c>
      <c r="K7529" t="str">
        <f>IF((LEN(relatorio_Ananindeua[[#This Row],[CIF/CPF/CNPJ]])=14),relatorio_Ananindeua[[#This Row],[CIF/CPF/CNPJ]],relatorio_Ananindeua[[#This Row],[Coluna2]])</f>
        <v>54399625000105</v>
      </c>
      <c r="L7529" t="str">
        <f t="shared" si="118"/>
        <v>543******05</v>
      </c>
    </row>
    <row r="7530" spans="1:12" x14ac:dyDescent="0.25">
      <c r="A7530" t="s">
        <v>13128</v>
      </c>
      <c r="B7530" t="s">
        <v>13129</v>
      </c>
      <c r="C7530" t="s">
        <v>32</v>
      </c>
      <c r="D7530" s="1">
        <v>45372.309537037036</v>
      </c>
      <c r="E7530" s="18" t="s">
        <v>15</v>
      </c>
      <c r="F7530" s="13" t="s">
        <v>16</v>
      </c>
      <c r="G7530" t="s">
        <v>14</v>
      </c>
      <c r="H7530">
        <v>0</v>
      </c>
      <c r="I7530" s="2"/>
      <c r="J7530" s="4">
        <v>0</v>
      </c>
      <c r="K7530" t="str">
        <f>IF((LEN(relatorio_Ananindeua[[#This Row],[CIF/CPF/CNPJ]])=14),relatorio_Ananindeua[[#This Row],[CIF/CPF/CNPJ]],relatorio_Ananindeua[[#This Row],[Coluna2]])</f>
        <v>54411745000172</v>
      </c>
      <c r="L7530" t="str">
        <f t="shared" si="118"/>
        <v>544******72</v>
      </c>
    </row>
    <row r="7531" spans="1:12" x14ac:dyDescent="0.25">
      <c r="A7531" t="s">
        <v>10136</v>
      </c>
      <c r="B7531" t="s">
        <v>10137</v>
      </c>
      <c r="C7531" t="s">
        <v>34</v>
      </c>
      <c r="D7531" s="1">
        <v>45372.309571759259</v>
      </c>
      <c r="E7531" s="18" t="s">
        <v>15</v>
      </c>
      <c r="F7531" s="13" t="s">
        <v>16</v>
      </c>
      <c r="G7531" t="s">
        <v>14</v>
      </c>
      <c r="H7531">
        <v>0</v>
      </c>
      <c r="I7531" s="2"/>
      <c r="J7531" s="4">
        <v>0</v>
      </c>
      <c r="K7531" t="str">
        <f>IF((LEN(relatorio_Ananindeua[[#This Row],[CIF/CPF/CNPJ]])=14),relatorio_Ananindeua[[#This Row],[CIF/CPF/CNPJ]],relatorio_Ananindeua[[#This Row],[Coluna2]])</f>
        <v>53331028000178</v>
      </c>
      <c r="L7531" t="str">
        <f t="shared" si="118"/>
        <v>533******78</v>
      </c>
    </row>
    <row r="7532" spans="1:12" x14ac:dyDescent="0.25">
      <c r="A7532" t="s">
        <v>9865</v>
      </c>
      <c r="B7532" t="s">
        <v>9866</v>
      </c>
      <c r="C7532" t="s">
        <v>34</v>
      </c>
      <c r="D7532" s="1">
        <v>45372.309606481482</v>
      </c>
      <c r="E7532" s="18" t="s">
        <v>15</v>
      </c>
      <c r="F7532" s="13" t="s">
        <v>16</v>
      </c>
      <c r="G7532" t="s">
        <v>14</v>
      </c>
      <c r="H7532">
        <v>0</v>
      </c>
      <c r="I7532" s="2"/>
      <c r="J7532" s="4">
        <v>0</v>
      </c>
      <c r="K7532" t="str">
        <f>IF((LEN(relatorio_Ananindeua[[#This Row],[CIF/CPF/CNPJ]])=14),relatorio_Ananindeua[[#This Row],[CIF/CPF/CNPJ]],relatorio_Ananindeua[[#This Row],[Coluna2]])</f>
        <v>52516018000144</v>
      </c>
      <c r="L7532" t="str">
        <f t="shared" si="118"/>
        <v>525******44</v>
      </c>
    </row>
    <row r="7533" spans="1:12" x14ac:dyDescent="0.25">
      <c r="A7533" t="s">
        <v>8686</v>
      </c>
      <c r="B7533" t="s">
        <v>8687</v>
      </c>
      <c r="C7533" t="s">
        <v>34</v>
      </c>
      <c r="D7533" s="1">
        <v>45372.309652777774</v>
      </c>
      <c r="E7533" s="18" t="s">
        <v>15</v>
      </c>
      <c r="F7533" s="13" t="s">
        <v>16</v>
      </c>
      <c r="G7533" t="s">
        <v>14</v>
      </c>
      <c r="H7533">
        <v>0</v>
      </c>
      <c r="I7533" s="2"/>
      <c r="J7533" s="4">
        <v>0</v>
      </c>
      <c r="K7533" t="str">
        <f>IF((LEN(relatorio_Ananindeua[[#This Row],[CIF/CPF/CNPJ]])=14),relatorio_Ananindeua[[#This Row],[CIF/CPF/CNPJ]],relatorio_Ananindeua[[#This Row],[Coluna2]])</f>
        <v>50177231000143</v>
      </c>
      <c r="L7533" t="str">
        <f t="shared" si="118"/>
        <v>501******43</v>
      </c>
    </row>
    <row r="7534" spans="1:12" x14ac:dyDescent="0.25">
      <c r="A7534" t="s">
        <v>5330</v>
      </c>
      <c r="B7534" t="s">
        <v>5331</v>
      </c>
      <c r="C7534" t="s">
        <v>34</v>
      </c>
      <c r="D7534" s="1">
        <v>45372.309745370374</v>
      </c>
      <c r="E7534" s="18" t="s">
        <v>15</v>
      </c>
      <c r="F7534" s="13" t="s">
        <v>16</v>
      </c>
      <c r="G7534" t="s">
        <v>14</v>
      </c>
      <c r="H7534">
        <v>0</v>
      </c>
      <c r="I7534" s="2"/>
      <c r="J7534" s="4">
        <v>0</v>
      </c>
      <c r="K7534" t="str">
        <f>IF((LEN(relatorio_Ananindeua[[#This Row],[CIF/CPF/CNPJ]])=14),relatorio_Ananindeua[[#This Row],[CIF/CPF/CNPJ]],relatorio_Ananindeua[[#This Row],[Coluna2]])</f>
        <v>41386220000182</v>
      </c>
      <c r="L7534" t="str">
        <f t="shared" si="118"/>
        <v>413******82</v>
      </c>
    </row>
    <row r="7535" spans="1:12" x14ac:dyDescent="0.25">
      <c r="A7535" t="s">
        <v>3236</v>
      </c>
      <c r="B7535" t="s">
        <v>3237</v>
      </c>
      <c r="C7535" t="s">
        <v>34</v>
      </c>
      <c r="D7535" s="1">
        <v>45372.309803240743</v>
      </c>
      <c r="E7535" s="18" t="s">
        <v>15</v>
      </c>
      <c r="F7535" s="13" t="s">
        <v>16</v>
      </c>
      <c r="G7535" t="s">
        <v>14</v>
      </c>
      <c r="H7535">
        <v>0</v>
      </c>
      <c r="I7535" s="2"/>
      <c r="J7535" s="4">
        <v>0</v>
      </c>
      <c r="K7535" t="str">
        <f>IF((LEN(relatorio_Ananindeua[[#This Row],[CIF/CPF/CNPJ]])=14),relatorio_Ananindeua[[#This Row],[CIF/CPF/CNPJ]],relatorio_Ananindeua[[#This Row],[Coluna2]])</f>
        <v>32736321000145</v>
      </c>
      <c r="L7535" t="str">
        <f t="shared" si="118"/>
        <v>327******45</v>
      </c>
    </row>
    <row r="7536" spans="1:12" x14ac:dyDescent="0.25">
      <c r="A7536" t="s">
        <v>1934</v>
      </c>
      <c r="B7536" t="s">
        <v>1935</v>
      </c>
      <c r="C7536" t="s">
        <v>34</v>
      </c>
      <c r="D7536" s="1">
        <v>45372.309814814813</v>
      </c>
      <c r="E7536" s="18" t="s">
        <v>15</v>
      </c>
      <c r="F7536" s="13" t="s">
        <v>16</v>
      </c>
      <c r="G7536" t="s">
        <v>14</v>
      </c>
      <c r="H7536">
        <v>0</v>
      </c>
      <c r="I7536" s="2"/>
      <c r="J7536" s="4">
        <v>0</v>
      </c>
      <c r="K7536" t="str">
        <f>IF((LEN(relatorio_Ananindeua[[#This Row],[CIF/CPF/CNPJ]])=14),relatorio_Ananindeua[[#This Row],[CIF/CPF/CNPJ]],relatorio_Ananindeua[[#This Row],[Coluna2]])</f>
        <v>25794419000193</v>
      </c>
      <c r="L7536" t="str">
        <f t="shared" si="118"/>
        <v>257******93</v>
      </c>
    </row>
    <row r="7537" spans="1:12" x14ac:dyDescent="0.25">
      <c r="A7537" t="s">
        <v>13114</v>
      </c>
      <c r="B7537" t="s">
        <v>13115</v>
      </c>
      <c r="C7537" t="s">
        <v>32</v>
      </c>
      <c r="D7537" s="1">
        <v>45372.316192129627</v>
      </c>
      <c r="E7537" s="18" t="s">
        <v>15</v>
      </c>
      <c r="F7537" s="13" t="s">
        <v>16</v>
      </c>
      <c r="G7537" t="s">
        <v>14</v>
      </c>
      <c r="H7537">
        <v>0</v>
      </c>
      <c r="I7537" s="2"/>
      <c r="J7537" s="4">
        <v>0</v>
      </c>
      <c r="K7537" t="str">
        <f>IF((LEN(relatorio_Ananindeua[[#This Row],[CIF/CPF/CNPJ]])=14),relatorio_Ananindeua[[#This Row],[CIF/CPF/CNPJ]],relatorio_Ananindeua[[#This Row],[Coluna2]])</f>
        <v>54409030000185</v>
      </c>
      <c r="L7537" t="str">
        <f t="shared" si="118"/>
        <v>544******85</v>
      </c>
    </row>
    <row r="7538" spans="1:12" x14ac:dyDescent="0.25">
      <c r="A7538" t="s">
        <v>13118</v>
      </c>
      <c r="B7538" t="s">
        <v>13119</v>
      </c>
      <c r="C7538" t="s">
        <v>32</v>
      </c>
      <c r="D7538" s="1">
        <v>45372.316203703704</v>
      </c>
      <c r="E7538" s="18" t="s">
        <v>15</v>
      </c>
      <c r="F7538" s="13" t="s">
        <v>16</v>
      </c>
      <c r="G7538" t="s">
        <v>14</v>
      </c>
      <c r="H7538">
        <v>0</v>
      </c>
      <c r="I7538" s="2"/>
      <c r="J7538" s="4">
        <v>0</v>
      </c>
      <c r="K7538" t="str">
        <f>IF((LEN(relatorio_Ananindeua[[#This Row],[CIF/CPF/CNPJ]])=14),relatorio_Ananindeua[[#This Row],[CIF/CPF/CNPJ]],relatorio_Ananindeua[[#This Row],[Coluna2]])</f>
        <v>54409572000158</v>
      </c>
      <c r="L7538" t="str">
        <f t="shared" si="118"/>
        <v>544******58</v>
      </c>
    </row>
    <row r="7539" spans="1:12" x14ac:dyDescent="0.25">
      <c r="A7539" t="s">
        <v>1754</v>
      </c>
      <c r="B7539" t="s">
        <v>1755</v>
      </c>
      <c r="C7539" t="s">
        <v>34</v>
      </c>
      <c r="D7539" s="1">
        <v>45372.31621527778</v>
      </c>
      <c r="E7539" s="18" t="s">
        <v>15</v>
      </c>
      <c r="F7539" s="13" t="s">
        <v>16</v>
      </c>
      <c r="G7539" t="s">
        <v>14</v>
      </c>
      <c r="H7539">
        <v>0</v>
      </c>
      <c r="I7539" s="2"/>
      <c r="J7539" s="4">
        <v>0</v>
      </c>
      <c r="K7539" t="str">
        <f>IF((LEN(relatorio_Ananindeua[[#This Row],[CIF/CPF/CNPJ]])=14),relatorio_Ananindeua[[#This Row],[CIF/CPF/CNPJ]],relatorio_Ananindeua[[#This Row],[Coluna2]])</f>
        <v>24153150000101</v>
      </c>
      <c r="L7539" t="str">
        <f t="shared" si="118"/>
        <v>241******01</v>
      </c>
    </row>
    <row r="7540" spans="1:12" x14ac:dyDescent="0.25">
      <c r="A7540" t="s">
        <v>13116</v>
      </c>
      <c r="B7540" t="s">
        <v>13117</v>
      </c>
      <c r="C7540" t="s">
        <v>32</v>
      </c>
      <c r="D7540" s="1">
        <v>45372.31622685185</v>
      </c>
      <c r="E7540" s="18" t="s">
        <v>15</v>
      </c>
      <c r="F7540" s="13" t="s">
        <v>16</v>
      </c>
      <c r="G7540" t="s">
        <v>14</v>
      </c>
      <c r="H7540">
        <v>0</v>
      </c>
      <c r="I7540" s="2"/>
      <c r="J7540" s="4">
        <v>0</v>
      </c>
      <c r="K7540" t="str">
        <f>IF((LEN(relatorio_Ananindeua[[#This Row],[CIF/CPF/CNPJ]])=14),relatorio_Ananindeua[[#This Row],[CIF/CPF/CNPJ]],relatorio_Ananindeua[[#This Row],[Coluna2]])</f>
        <v>54409328000195</v>
      </c>
      <c r="L7540" t="str">
        <f t="shared" si="118"/>
        <v>544******95</v>
      </c>
    </row>
    <row r="7541" spans="1:12" x14ac:dyDescent="0.25">
      <c r="A7541" t="s">
        <v>13126</v>
      </c>
      <c r="B7541" t="s">
        <v>13127</v>
      </c>
      <c r="C7541" t="s">
        <v>32</v>
      </c>
      <c r="D7541" s="1">
        <v>45372.31622685185</v>
      </c>
      <c r="E7541" s="18" t="s">
        <v>15</v>
      </c>
      <c r="F7541" s="13" t="s">
        <v>16</v>
      </c>
      <c r="G7541" t="s">
        <v>14</v>
      </c>
      <c r="H7541">
        <v>0</v>
      </c>
      <c r="I7541" s="2"/>
      <c r="J7541" s="4">
        <v>0</v>
      </c>
      <c r="K7541" t="str">
        <f>IF((LEN(relatorio_Ananindeua[[#This Row],[CIF/CPF/CNPJ]])=14),relatorio_Ananindeua[[#This Row],[CIF/CPF/CNPJ]],relatorio_Ananindeua[[#This Row],[Coluna2]])</f>
        <v>54411635000100</v>
      </c>
      <c r="L7541" t="str">
        <f t="shared" si="118"/>
        <v>544******00</v>
      </c>
    </row>
    <row r="7542" spans="1:12" x14ac:dyDescent="0.25">
      <c r="A7542" t="s">
        <v>13132</v>
      </c>
      <c r="B7542" t="s">
        <v>13133</v>
      </c>
      <c r="C7542" t="s">
        <v>32</v>
      </c>
      <c r="D7542" s="1">
        <v>45372.31622685185</v>
      </c>
      <c r="E7542" s="18" t="s">
        <v>15</v>
      </c>
      <c r="F7542" s="13" t="s">
        <v>16</v>
      </c>
      <c r="G7542" t="s">
        <v>14</v>
      </c>
      <c r="H7542">
        <v>0</v>
      </c>
      <c r="I7542" s="2"/>
      <c r="J7542" s="4">
        <v>0</v>
      </c>
      <c r="K7542" t="str">
        <f>IF((LEN(relatorio_Ananindeua[[#This Row],[CIF/CPF/CNPJ]])=14),relatorio_Ananindeua[[#This Row],[CIF/CPF/CNPJ]],relatorio_Ananindeua[[#This Row],[Coluna2]])</f>
        <v>54412165000108</v>
      </c>
      <c r="L7542" t="str">
        <f t="shared" si="118"/>
        <v>544******08</v>
      </c>
    </row>
    <row r="7543" spans="1:12" x14ac:dyDescent="0.25">
      <c r="A7543" t="s">
        <v>13102</v>
      </c>
      <c r="B7543" t="s">
        <v>13103</v>
      </c>
      <c r="C7543" t="s">
        <v>32</v>
      </c>
      <c r="D7543" s="1">
        <v>45372.31627314815</v>
      </c>
      <c r="E7543" s="18" t="s">
        <v>15</v>
      </c>
      <c r="F7543" s="13" t="s">
        <v>16</v>
      </c>
      <c r="G7543" t="s">
        <v>14</v>
      </c>
      <c r="H7543">
        <v>0</v>
      </c>
      <c r="I7543" s="2"/>
      <c r="J7543" s="4">
        <v>0</v>
      </c>
      <c r="K7543" t="str">
        <f>IF((LEN(relatorio_Ananindeua[[#This Row],[CIF/CPF/CNPJ]])=14),relatorio_Ananindeua[[#This Row],[CIF/CPF/CNPJ]],relatorio_Ananindeua[[#This Row],[Coluna2]])</f>
        <v>54398935000105</v>
      </c>
      <c r="L7543" t="str">
        <f t="shared" si="118"/>
        <v>543******05</v>
      </c>
    </row>
    <row r="7544" spans="1:12" x14ac:dyDescent="0.25">
      <c r="A7544" t="s">
        <v>13106</v>
      </c>
      <c r="B7544" t="s">
        <v>13107</v>
      </c>
      <c r="C7544" t="s">
        <v>32</v>
      </c>
      <c r="D7544" s="1">
        <v>45372.316377314812</v>
      </c>
      <c r="E7544" s="18" t="s">
        <v>15</v>
      </c>
      <c r="F7544" s="13" t="s">
        <v>16</v>
      </c>
      <c r="G7544" t="s">
        <v>14</v>
      </c>
      <c r="H7544">
        <v>0</v>
      </c>
      <c r="I7544" s="2"/>
      <c r="J7544" s="4">
        <v>0</v>
      </c>
      <c r="K7544" t="str">
        <f>IF((LEN(relatorio_Ananindeua[[#This Row],[CIF/CPF/CNPJ]])=14),relatorio_Ananindeua[[#This Row],[CIF/CPF/CNPJ]],relatorio_Ananindeua[[#This Row],[Coluna2]])</f>
        <v>54399739000147</v>
      </c>
      <c r="L7544" t="str">
        <f t="shared" si="118"/>
        <v>543******47</v>
      </c>
    </row>
    <row r="7545" spans="1:12" x14ac:dyDescent="0.25">
      <c r="A7545" t="s">
        <v>13108</v>
      </c>
      <c r="B7545" t="s">
        <v>13109</v>
      </c>
      <c r="C7545" t="s">
        <v>32</v>
      </c>
      <c r="D7545" s="1">
        <v>45372.316388888888</v>
      </c>
      <c r="E7545" s="18" t="s">
        <v>15</v>
      </c>
      <c r="F7545" s="13" t="s">
        <v>16</v>
      </c>
      <c r="G7545" t="s">
        <v>14</v>
      </c>
      <c r="H7545">
        <v>0</v>
      </c>
      <c r="I7545" s="2"/>
      <c r="J7545" s="4">
        <v>0</v>
      </c>
      <c r="K7545" t="str">
        <f>IF((LEN(relatorio_Ananindeua[[#This Row],[CIF/CPF/CNPJ]])=14),relatorio_Ananindeua[[#This Row],[CIF/CPF/CNPJ]],relatorio_Ananindeua[[#This Row],[Coluna2]])</f>
        <v>54402616000118</v>
      </c>
      <c r="L7545" t="str">
        <f t="shared" si="118"/>
        <v>544******18</v>
      </c>
    </row>
    <row r="7546" spans="1:12" x14ac:dyDescent="0.25">
      <c r="A7546" t="s">
        <v>9805</v>
      </c>
      <c r="B7546" t="s">
        <v>9806</v>
      </c>
      <c r="C7546" t="s">
        <v>34</v>
      </c>
      <c r="D7546" s="1">
        <v>45372.316400462965</v>
      </c>
      <c r="E7546" s="18" t="s">
        <v>15</v>
      </c>
      <c r="F7546" s="13" t="s">
        <v>16</v>
      </c>
      <c r="G7546" t="s">
        <v>14</v>
      </c>
      <c r="H7546">
        <v>0</v>
      </c>
      <c r="I7546" s="2"/>
      <c r="J7546" s="4">
        <v>0</v>
      </c>
      <c r="K7546" t="str">
        <f>IF((LEN(relatorio_Ananindeua[[#This Row],[CIF/CPF/CNPJ]])=14),relatorio_Ananindeua[[#This Row],[CIF/CPF/CNPJ]],relatorio_Ananindeua[[#This Row],[Coluna2]])</f>
        <v>52310738000159</v>
      </c>
      <c r="L7546" t="str">
        <f t="shared" si="118"/>
        <v>523******59</v>
      </c>
    </row>
    <row r="7547" spans="1:12" x14ac:dyDescent="0.25">
      <c r="A7547" t="s">
        <v>13100</v>
      </c>
      <c r="B7547" t="s">
        <v>13101</v>
      </c>
      <c r="C7547" t="s">
        <v>32</v>
      </c>
      <c r="D7547" s="1">
        <v>45372.316412037035</v>
      </c>
      <c r="E7547" s="18" t="s">
        <v>15</v>
      </c>
      <c r="F7547" s="13" t="s">
        <v>16</v>
      </c>
      <c r="G7547" t="s">
        <v>14</v>
      </c>
      <c r="H7547">
        <v>0</v>
      </c>
      <c r="I7547" s="2"/>
      <c r="J7547" s="4">
        <v>0</v>
      </c>
      <c r="K7547" t="str">
        <f>IF((LEN(relatorio_Ananindeua[[#This Row],[CIF/CPF/CNPJ]])=14),relatorio_Ananindeua[[#This Row],[CIF/CPF/CNPJ]],relatorio_Ananindeua[[#This Row],[Coluna2]])</f>
        <v>54396846000111</v>
      </c>
      <c r="L7547" t="str">
        <f t="shared" si="118"/>
        <v>543******11</v>
      </c>
    </row>
    <row r="7548" spans="1:12" x14ac:dyDescent="0.25">
      <c r="A7548" t="s">
        <v>13130</v>
      </c>
      <c r="B7548" t="s">
        <v>13131</v>
      </c>
      <c r="C7548" t="s">
        <v>32</v>
      </c>
      <c r="D7548" s="1">
        <v>45372.316412037035</v>
      </c>
      <c r="E7548" s="18" t="s">
        <v>15</v>
      </c>
      <c r="F7548" s="13" t="s">
        <v>16</v>
      </c>
      <c r="G7548" t="s">
        <v>14</v>
      </c>
      <c r="H7548">
        <v>0</v>
      </c>
      <c r="I7548" s="2"/>
      <c r="J7548" s="4">
        <v>0</v>
      </c>
      <c r="K7548" t="str">
        <f>IF((LEN(relatorio_Ananindeua[[#This Row],[CIF/CPF/CNPJ]])=14),relatorio_Ananindeua[[#This Row],[CIF/CPF/CNPJ]],relatorio_Ananindeua[[#This Row],[Coluna2]])</f>
        <v>54411839000141</v>
      </c>
      <c r="L7548" t="str">
        <f t="shared" si="118"/>
        <v>544******41</v>
      </c>
    </row>
    <row r="7549" spans="1:12" x14ac:dyDescent="0.25">
      <c r="A7549" t="s">
        <v>13112</v>
      </c>
      <c r="B7549" t="s">
        <v>13113</v>
      </c>
      <c r="C7549" t="s">
        <v>32</v>
      </c>
      <c r="D7549" s="1">
        <v>45372.316423611112</v>
      </c>
      <c r="E7549" s="18" t="s">
        <v>15</v>
      </c>
      <c r="F7549" s="13" t="s">
        <v>16</v>
      </c>
      <c r="G7549" t="s">
        <v>14</v>
      </c>
      <c r="H7549">
        <v>0</v>
      </c>
      <c r="I7549" s="2"/>
      <c r="J7549" s="4">
        <v>0</v>
      </c>
      <c r="K7549" t="str">
        <f>IF((LEN(relatorio_Ananindeua[[#This Row],[CIF/CPF/CNPJ]])=14),relatorio_Ananindeua[[#This Row],[CIF/CPF/CNPJ]],relatorio_Ananindeua[[#This Row],[Coluna2]])</f>
        <v>54408443000145</v>
      </c>
      <c r="L7549" t="str">
        <f t="shared" si="118"/>
        <v>544******45</v>
      </c>
    </row>
    <row r="7550" spans="1:12" x14ac:dyDescent="0.25">
      <c r="A7550" t="s">
        <v>13124</v>
      </c>
      <c r="B7550" t="s">
        <v>13125</v>
      </c>
      <c r="C7550" t="s">
        <v>32</v>
      </c>
      <c r="D7550" s="1">
        <v>45372.316423611112</v>
      </c>
      <c r="E7550" s="18" t="s">
        <v>15</v>
      </c>
      <c r="F7550" s="13" t="s">
        <v>16</v>
      </c>
      <c r="G7550" t="s">
        <v>14</v>
      </c>
      <c r="H7550">
        <v>0</v>
      </c>
      <c r="I7550" s="2"/>
      <c r="J7550" s="4">
        <v>0</v>
      </c>
      <c r="K7550" t="str">
        <f>IF((LEN(relatorio_Ananindeua[[#This Row],[CIF/CPF/CNPJ]])=14),relatorio_Ananindeua[[#This Row],[CIF/CPF/CNPJ]],relatorio_Ananindeua[[#This Row],[Coluna2]])</f>
        <v>54411387000106</v>
      </c>
      <c r="L7550" t="str">
        <f t="shared" si="118"/>
        <v>544******06</v>
      </c>
    </row>
    <row r="7551" spans="1:12" x14ac:dyDescent="0.25">
      <c r="A7551" t="s">
        <v>13058</v>
      </c>
      <c r="B7551" t="s">
        <v>13059</v>
      </c>
      <c r="C7551" t="s">
        <v>34</v>
      </c>
      <c r="D7551" s="1">
        <v>45372.316446759258</v>
      </c>
      <c r="E7551" s="18" t="s">
        <v>15</v>
      </c>
      <c r="F7551" s="13" t="s">
        <v>16</v>
      </c>
      <c r="G7551" t="s">
        <v>14</v>
      </c>
      <c r="H7551">
        <v>0</v>
      </c>
      <c r="I7551" s="2"/>
      <c r="J7551" s="4">
        <v>0</v>
      </c>
      <c r="K7551" t="str">
        <f>IF((LEN(relatorio_Ananindeua[[#This Row],[CIF/CPF/CNPJ]])=14),relatorio_Ananindeua[[#This Row],[CIF/CPF/CNPJ]],relatorio_Ananindeua[[#This Row],[Coluna2]])</f>
        <v>54382472000185</v>
      </c>
      <c r="L7551" t="str">
        <f t="shared" si="118"/>
        <v>543******85</v>
      </c>
    </row>
    <row r="7552" spans="1:12" x14ac:dyDescent="0.25">
      <c r="A7552" t="s">
        <v>9945</v>
      </c>
      <c r="B7552" t="s">
        <v>9946</v>
      </c>
      <c r="C7552" t="s">
        <v>34</v>
      </c>
      <c r="D7552" s="1">
        <v>45372.31653935185</v>
      </c>
      <c r="E7552" s="18" t="s">
        <v>15</v>
      </c>
      <c r="F7552" s="13" t="s">
        <v>16</v>
      </c>
      <c r="G7552" t="s">
        <v>14</v>
      </c>
      <c r="H7552">
        <v>0</v>
      </c>
      <c r="I7552" s="2"/>
      <c r="J7552" s="4">
        <v>0</v>
      </c>
      <c r="K7552" t="str">
        <f>IF((LEN(relatorio_Ananindeua[[#This Row],[CIF/CPF/CNPJ]])=14),relatorio_Ananindeua[[#This Row],[CIF/CPF/CNPJ]],relatorio_Ananindeua[[#This Row],[Coluna2]])</f>
        <v>52693946000184</v>
      </c>
      <c r="L7552" t="str">
        <f t="shared" si="118"/>
        <v>526******84</v>
      </c>
    </row>
    <row r="7553" spans="1:12" x14ac:dyDescent="0.25">
      <c r="A7553" t="s">
        <v>6465</v>
      </c>
      <c r="B7553" t="s">
        <v>6466</v>
      </c>
      <c r="C7553" t="s">
        <v>34</v>
      </c>
      <c r="D7553" s="1">
        <v>45372.316655092596</v>
      </c>
      <c r="E7553" s="18" t="s">
        <v>15</v>
      </c>
      <c r="F7553" s="13" t="s">
        <v>16</v>
      </c>
      <c r="G7553" t="s">
        <v>14</v>
      </c>
      <c r="H7553">
        <v>0</v>
      </c>
      <c r="I7553" s="2"/>
      <c r="J7553" s="4">
        <v>0</v>
      </c>
      <c r="K7553" t="str">
        <f>IF((LEN(relatorio_Ananindeua[[#This Row],[CIF/CPF/CNPJ]])=14),relatorio_Ananindeua[[#This Row],[CIF/CPF/CNPJ]],relatorio_Ananindeua[[#This Row],[Coluna2]])</f>
        <v>44970642000199</v>
      </c>
      <c r="L7553" t="str">
        <f t="shared" si="118"/>
        <v>449******99</v>
      </c>
    </row>
    <row r="7554" spans="1:12" x14ac:dyDescent="0.25">
      <c r="A7554" t="s">
        <v>3624</v>
      </c>
      <c r="B7554" t="s">
        <v>3625</v>
      </c>
      <c r="C7554" t="s">
        <v>34</v>
      </c>
      <c r="D7554" s="1">
        <v>45372.316666666666</v>
      </c>
      <c r="E7554" s="18" t="s">
        <v>15</v>
      </c>
      <c r="F7554" s="13" t="s">
        <v>16</v>
      </c>
      <c r="G7554" t="s">
        <v>14</v>
      </c>
      <c r="H7554">
        <v>0</v>
      </c>
      <c r="I7554" s="2"/>
      <c r="J7554" s="4">
        <v>0</v>
      </c>
      <c r="K7554" t="str">
        <f>IF((LEN(relatorio_Ananindeua[[#This Row],[CIF/CPF/CNPJ]])=14),relatorio_Ananindeua[[#This Row],[CIF/CPF/CNPJ]],relatorio_Ananindeua[[#This Row],[Coluna2]])</f>
        <v>34302289000115</v>
      </c>
      <c r="L7554" t="str">
        <f t="shared" si="118"/>
        <v>343******15</v>
      </c>
    </row>
    <row r="7555" spans="1:12" x14ac:dyDescent="0.25">
      <c r="A7555" t="s">
        <v>5875</v>
      </c>
      <c r="B7555" t="s">
        <v>5876</v>
      </c>
      <c r="C7555" t="s">
        <v>34</v>
      </c>
      <c r="D7555" s="1">
        <v>45372.316678240742</v>
      </c>
      <c r="E7555" s="18" t="s">
        <v>15</v>
      </c>
      <c r="F7555" s="13" t="s">
        <v>16</v>
      </c>
      <c r="G7555" t="s">
        <v>14</v>
      </c>
      <c r="H7555">
        <v>0</v>
      </c>
      <c r="I7555" s="2"/>
      <c r="J7555" s="4">
        <v>0</v>
      </c>
      <c r="K7555" t="str">
        <f>IF((LEN(relatorio_Ananindeua[[#This Row],[CIF/CPF/CNPJ]])=14),relatorio_Ananindeua[[#This Row],[CIF/CPF/CNPJ]],relatorio_Ananindeua[[#This Row],[Coluna2]])</f>
        <v>43220809000131</v>
      </c>
      <c r="L7555" t="str">
        <f t="shared" si="118"/>
        <v>432******31</v>
      </c>
    </row>
    <row r="7556" spans="1:12" x14ac:dyDescent="0.25">
      <c r="A7556" t="s">
        <v>1425</v>
      </c>
      <c r="B7556" t="s">
        <v>1426</v>
      </c>
      <c r="C7556" t="s">
        <v>34</v>
      </c>
      <c r="D7556" s="1">
        <v>45372.316724537035</v>
      </c>
      <c r="E7556" s="18" t="s">
        <v>15</v>
      </c>
      <c r="F7556" s="13" t="s">
        <v>16</v>
      </c>
      <c r="G7556" t="s">
        <v>14</v>
      </c>
      <c r="H7556">
        <v>0</v>
      </c>
      <c r="I7556" s="2"/>
      <c r="J7556" s="4">
        <v>0</v>
      </c>
      <c r="K7556" t="str">
        <f>IF((LEN(relatorio_Ananindeua[[#This Row],[CIF/CPF/CNPJ]])=14),relatorio_Ananindeua[[#This Row],[CIF/CPF/CNPJ]],relatorio_Ananindeua[[#This Row],[Coluna2]])</f>
        <v>21453088000177</v>
      </c>
      <c r="L7556" t="str">
        <f t="shared" si="118"/>
        <v>214******77</v>
      </c>
    </row>
    <row r="7557" spans="1:12" x14ac:dyDescent="0.25">
      <c r="A7557" t="s">
        <v>12402</v>
      </c>
      <c r="B7557" t="s">
        <v>12403</v>
      </c>
      <c r="C7557" t="s">
        <v>34</v>
      </c>
      <c r="D7557" s="1">
        <v>45372.483576388891</v>
      </c>
      <c r="E7557" s="18" t="s">
        <v>15</v>
      </c>
      <c r="F7557" s="13" t="s">
        <v>16</v>
      </c>
      <c r="G7557" t="s">
        <v>14</v>
      </c>
      <c r="H7557">
        <v>0</v>
      </c>
      <c r="I7557" s="2"/>
      <c r="J7557" s="4">
        <v>0</v>
      </c>
      <c r="K7557" t="str">
        <f>IF((LEN(relatorio_Ananindeua[[#This Row],[CIF/CPF/CNPJ]])=14),relatorio_Ananindeua[[#This Row],[CIF/CPF/CNPJ]],relatorio_Ananindeua[[#This Row],[Coluna2]])</f>
        <v>54149210000175</v>
      </c>
      <c r="L7557" t="str">
        <f t="shared" si="118"/>
        <v>541******75</v>
      </c>
    </row>
    <row r="7558" spans="1:12" x14ac:dyDescent="0.25">
      <c r="A7558" t="s">
        <v>9731</v>
      </c>
      <c r="B7558" t="s">
        <v>9732</v>
      </c>
      <c r="C7558" t="s">
        <v>17</v>
      </c>
      <c r="D7558" s="1">
        <v>45372.503622685188</v>
      </c>
      <c r="E7558" s="18" t="s">
        <v>11</v>
      </c>
      <c r="F7558" s="13" t="s">
        <v>16</v>
      </c>
      <c r="G7558" t="s">
        <v>14</v>
      </c>
      <c r="H7558">
        <v>0</v>
      </c>
      <c r="I7558" s="2"/>
      <c r="J7558" s="4">
        <v>0</v>
      </c>
      <c r="K7558" t="str">
        <f>IF((LEN(relatorio_Ananindeua[[#This Row],[CIF/CPF/CNPJ]])=14),relatorio_Ananindeua[[#This Row],[CIF/CPF/CNPJ]],relatorio_Ananindeua[[#This Row],[Coluna2]])</f>
        <v>52112108000170</v>
      </c>
      <c r="L7558" t="str">
        <f t="shared" si="118"/>
        <v>521******70</v>
      </c>
    </row>
    <row r="7559" spans="1:12" x14ac:dyDescent="0.25">
      <c r="A7559" t="s">
        <v>6351</v>
      </c>
      <c r="B7559" t="s">
        <v>6352</v>
      </c>
      <c r="C7559" t="s">
        <v>34</v>
      </c>
      <c r="D7559" s="1">
        <v>45372.574108796296</v>
      </c>
      <c r="E7559" s="18" t="s">
        <v>15</v>
      </c>
      <c r="F7559" s="13" t="s">
        <v>16</v>
      </c>
      <c r="G7559" t="s">
        <v>13496</v>
      </c>
      <c r="H7559">
        <v>0</v>
      </c>
      <c r="I7559" s="2"/>
      <c r="J7559" s="4">
        <v>0</v>
      </c>
      <c r="K7559" t="str">
        <f>IF((LEN(relatorio_Ananindeua[[#This Row],[CIF/CPF/CNPJ]])=14),relatorio_Ananindeua[[#This Row],[CIF/CPF/CNPJ]],relatorio_Ananindeua[[#This Row],[Coluna2]])</f>
        <v>44706986000195</v>
      </c>
      <c r="L7559" t="str">
        <f t="shared" si="118"/>
        <v>447******95</v>
      </c>
    </row>
    <row r="7560" spans="1:12" x14ac:dyDescent="0.25">
      <c r="A7560" t="s">
        <v>956</v>
      </c>
      <c r="B7560" t="s">
        <v>957</v>
      </c>
      <c r="C7560" t="s">
        <v>21</v>
      </c>
      <c r="D7560" s="1">
        <v>45372.598009259258</v>
      </c>
      <c r="E7560" s="18" t="s">
        <v>15</v>
      </c>
      <c r="F7560" s="13" t="s">
        <v>19</v>
      </c>
      <c r="G7560" t="s">
        <v>13496</v>
      </c>
      <c r="H7560">
        <v>0</v>
      </c>
      <c r="I7560" s="2"/>
      <c r="J7560" s="4">
        <v>56.8</v>
      </c>
      <c r="K7560" t="str">
        <f>IF((LEN(relatorio_Ananindeua[[#This Row],[CIF/CPF/CNPJ]])=14),relatorio_Ananindeua[[#This Row],[CIF/CPF/CNPJ]],relatorio_Ananindeua[[#This Row],[Coluna2]])</f>
        <v>17454167000125</v>
      </c>
      <c r="L7560" t="str">
        <f t="shared" si="118"/>
        <v>174******25</v>
      </c>
    </row>
    <row r="7561" spans="1:12" x14ac:dyDescent="0.25">
      <c r="A7561" t="s">
        <v>1690</v>
      </c>
      <c r="B7561" t="s">
        <v>1691</v>
      </c>
      <c r="C7561" t="s">
        <v>34</v>
      </c>
      <c r="D7561" s="1">
        <v>45372.603009259263</v>
      </c>
      <c r="E7561" s="18" t="s">
        <v>15</v>
      </c>
      <c r="F7561" s="13" t="s">
        <v>16</v>
      </c>
      <c r="G7561" t="s">
        <v>13496</v>
      </c>
      <c r="H7561">
        <v>0</v>
      </c>
      <c r="I7561" s="2"/>
      <c r="J7561" s="4">
        <v>0</v>
      </c>
      <c r="K7561" t="str">
        <f>IF((LEN(relatorio_Ananindeua[[#This Row],[CIF/CPF/CNPJ]])=14),relatorio_Ananindeua[[#This Row],[CIF/CPF/CNPJ]],relatorio_Ananindeua[[#This Row],[Coluna2]])</f>
        <v>23741469000187</v>
      </c>
      <c r="L7561" t="str">
        <f t="shared" si="118"/>
        <v>237******87</v>
      </c>
    </row>
    <row r="7562" spans="1:12" x14ac:dyDescent="0.25">
      <c r="A7562" t="s">
        <v>6904</v>
      </c>
      <c r="B7562" t="s">
        <v>6905</v>
      </c>
      <c r="C7562" t="s">
        <v>20</v>
      </c>
      <c r="D7562" s="1">
        <v>45373</v>
      </c>
      <c r="E7562" s="18" t="s">
        <v>15</v>
      </c>
      <c r="F7562" s="13" t="s">
        <v>19</v>
      </c>
      <c r="G7562" t="s">
        <v>13496</v>
      </c>
      <c r="H7562">
        <v>0</v>
      </c>
      <c r="I7562" s="2"/>
      <c r="J7562" s="4">
        <v>11</v>
      </c>
      <c r="K7562" t="str">
        <f>IF((LEN(relatorio_Ananindeua[[#This Row],[CIF/CPF/CNPJ]])=14),relatorio_Ananindeua[[#This Row],[CIF/CPF/CNPJ]],relatorio_Ananindeua[[#This Row],[Coluna2]])</f>
        <v>46201083002393</v>
      </c>
      <c r="L7562" t="str">
        <f t="shared" si="118"/>
        <v>462******93</v>
      </c>
    </row>
    <row r="7563" spans="1:12" x14ac:dyDescent="0.25">
      <c r="A7563" t="s">
        <v>13467</v>
      </c>
      <c r="B7563" t="s">
        <v>13466</v>
      </c>
      <c r="C7563" t="s">
        <v>21</v>
      </c>
      <c r="D7563" s="1">
        <v>45373</v>
      </c>
      <c r="E7563" s="18" t="s">
        <v>15</v>
      </c>
      <c r="F7563" s="13" t="s">
        <v>19</v>
      </c>
      <c r="G7563" t="s">
        <v>13496</v>
      </c>
      <c r="H7563">
        <v>0</v>
      </c>
      <c r="I7563" s="2"/>
      <c r="J7563" s="4">
        <v>695.7</v>
      </c>
      <c r="K7563" t="str">
        <f>IF((LEN(relatorio_Ananindeua[[#This Row],[CIF/CPF/CNPJ]])=14),relatorio_Ananindeua[[#This Row],[CIF/CPF/CNPJ]],relatorio_Ananindeua[[#This Row],[Coluna2]])</f>
        <v>60975737005978</v>
      </c>
      <c r="L7563" t="str">
        <f t="shared" si="118"/>
        <v>609******78</v>
      </c>
    </row>
    <row r="7564" spans="1:12" x14ac:dyDescent="0.25">
      <c r="A7564" t="s">
        <v>13479</v>
      </c>
      <c r="B7564" t="s">
        <v>13480</v>
      </c>
      <c r="C7564" t="s">
        <v>20</v>
      </c>
      <c r="D7564" s="1">
        <v>45373</v>
      </c>
      <c r="E7564" s="18" t="s">
        <v>15</v>
      </c>
      <c r="F7564" s="13" t="s">
        <v>19</v>
      </c>
      <c r="G7564" t="s">
        <v>13496</v>
      </c>
      <c r="H7564">
        <v>0</v>
      </c>
      <c r="I7564" s="2"/>
      <c r="J7564" s="4">
        <v>190.1</v>
      </c>
      <c r="K7564" t="str">
        <f>IF((LEN(relatorio_Ananindeua[[#This Row],[CIF/CPF/CNPJ]])=14),relatorio_Ananindeua[[#This Row],[CIF/CPF/CNPJ]],relatorio_Ananindeua[[#This Row],[Coluna2]])</f>
        <v>83342162000305</v>
      </c>
      <c r="L7564" t="str">
        <f t="shared" si="118"/>
        <v>833******05</v>
      </c>
    </row>
    <row r="7565" spans="1:12" x14ac:dyDescent="0.25">
      <c r="A7565" t="s">
        <v>13166</v>
      </c>
      <c r="B7565" t="s">
        <v>13167</v>
      </c>
      <c r="C7565" t="s">
        <v>32</v>
      </c>
      <c r="D7565" s="1">
        <v>45373.024537037039</v>
      </c>
      <c r="E7565" s="18" t="s">
        <v>15</v>
      </c>
      <c r="F7565" s="13" t="s">
        <v>16</v>
      </c>
      <c r="G7565" t="s">
        <v>14</v>
      </c>
      <c r="H7565">
        <v>0</v>
      </c>
      <c r="I7565" s="2"/>
      <c r="J7565" s="4">
        <v>0</v>
      </c>
      <c r="K7565" t="str">
        <f>IF((LEN(relatorio_Ananindeua[[#This Row],[CIF/CPF/CNPJ]])=14),relatorio_Ananindeua[[#This Row],[CIF/CPF/CNPJ]],relatorio_Ananindeua[[#This Row],[Coluna2]])</f>
        <v>54427441000101</v>
      </c>
      <c r="L7565" t="str">
        <f t="shared" si="118"/>
        <v>544******01</v>
      </c>
    </row>
    <row r="7566" spans="1:12" x14ac:dyDescent="0.25">
      <c r="A7566" t="s">
        <v>10804</v>
      </c>
      <c r="B7566" t="s">
        <v>10805</v>
      </c>
      <c r="C7566" t="s">
        <v>34</v>
      </c>
      <c r="D7566" s="1">
        <v>45373.024594907409</v>
      </c>
      <c r="E7566" s="18" t="s">
        <v>15</v>
      </c>
      <c r="F7566" s="13" t="s">
        <v>16</v>
      </c>
      <c r="G7566" t="s">
        <v>14</v>
      </c>
      <c r="H7566">
        <v>0</v>
      </c>
      <c r="I7566" s="2"/>
      <c r="J7566" s="4">
        <v>0</v>
      </c>
      <c r="K7566" t="str">
        <f>IF((LEN(relatorio_Ananindeua[[#This Row],[CIF/CPF/CNPJ]])=14),relatorio_Ananindeua[[#This Row],[CIF/CPF/CNPJ]],relatorio_Ananindeua[[#This Row],[Coluna2]])</f>
        <v>53578995000139</v>
      </c>
      <c r="L7566" t="str">
        <f t="shared" si="118"/>
        <v>535******39</v>
      </c>
    </row>
    <row r="7567" spans="1:12" x14ac:dyDescent="0.25">
      <c r="A7567" t="s">
        <v>13158</v>
      </c>
      <c r="B7567" t="s">
        <v>13159</v>
      </c>
      <c r="C7567" t="s">
        <v>32</v>
      </c>
      <c r="D7567" s="1">
        <v>45373.142592592594</v>
      </c>
      <c r="E7567" s="18" t="s">
        <v>15</v>
      </c>
      <c r="F7567" s="13" t="s">
        <v>16</v>
      </c>
      <c r="G7567" t="s">
        <v>14</v>
      </c>
      <c r="H7567">
        <v>0</v>
      </c>
      <c r="I7567" s="2"/>
      <c r="J7567" s="4">
        <v>0</v>
      </c>
      <c r="K7567" t="str">
        <f>IF((LEN(relatorio_Ananindeua[[#This Row],[CIF/CPF/CNPJ]])=14),relatorio_Ananindeua[[#This Row],[CIF/CPF/CNPJ]],relatorio_Ananindeua[[#This Row],[Coluna2]])</f>
        <v>54423722000188</v>
      </c>
      <c r="L7567" t="str">
        <f t="shared" si="118"/>
        <v>544******88</v>
      </c>
    </row>
    <row r="7568" spans="1:12" x14ac:dyDescent="0.25">
      <c r="A7568" t="s">
        <v>13176</v>
      </c>
      <c r="B7568" t="s">
        <v>13177</v>
      </c>
      <c r="C7568" t="s">
        <v>32</v>
      </c>
      <c r="D7568" s="1">
        <v>45373.142604166664</v>
      </c>
      <c r="E7568" s="18" t="s">
        <v>15</v>
      </c>
      <c r="F7568" s="13" t="s">
        <v>16</v>
      </c>
      <c r="G7568" t="s">
        <v>14</v>
      </c>
      <c r="H7568">
        <v>0</v>
      </c>
      <c r="I7568" s="2"/>
      <c r="J7568" s="4">
        <v>0</v>
      </c>
      <c r="K7568" t="str">
        <f>IF((LEN(relatorio_Ananindeua[[#This Row],[CIF/CPF/CNPJ]])=14),relatorio_Ananindeua[[#This Row],[CIF/CPF/CNPJ]],relatorio_Ananindeua[[#This Row],[Coluna2]])</f>
        <v>54429077000100</v>
      </c>
      <c r="L7568" t="str">
        <f t="shared" si="118"/>
        <v>544******00</v>
      </c>
    </row>
    <row r="7569" spans="1:12" x14ac:dyDescent="0.25">
      <c r="A7569" t="s">
        <v>13144</v>
      </c>
      <c r="B7569" t="s">
        <v>13145</v>
      </c>
      <c r="C7569" t="s">
        <v>32</v>
      </c>
      <c r="D7569" s="1">
        <v>45373.142638888887</v>
      </c>
      <c r="E7569" s="18" t="s">
        <v>15</v>
      </c>
      <c r="F7569" s="13" t="s">
        <v>16</v>
      </c>
      <c r="G7569" t="s">
        <v>14</v>
      </c>
      <c r="H7569">
        <v>0</v>
      </c>
      <c r="I7569" s="2"/>
      <c r="J7569" s="4">
        <v>0</v>
      </c>
      <c r="K7569" t="str">
        <f>IF((LEN(relatorio_Ananindeua[[#This Row],[CIF/CPF/CNPJ]])=14),relatorio_Ananindeua[[#This Row],[CIF/CPF/CNPJ]],relatorio_Ananindeua[[#This Row],[Coluna2]])</f>
        <v>54419084000121</v>
      </c>
      <c r="L7569" t="str">
        <f t="shared" si="118"/>
        <v>544******21</v>
      </c>
    </row>
    <row r="7570" spans="1:12" x14ac:dyDescent="0.25">
      <c r="A7570" t="s">
        <v>13148</v>
      </c>
      <c r="B7570" t="s">
        <v>13149</v>
      </c>
      <c r="C7570" t="s">
        <v>32</v>
      </c>
      <c r="D7570" s="1">
        <v>45373.142638888887</v>
      </c>
      <c r="E7570" s="18" t="s">
        <v>15</v>
      </c>
      <c r="F7570" s="13" t="s">
        <v>16</v>
      </c>
      <c r="G7570" t="s">
        <v>14</v>
      </c>
      <c r="H7570">
        <v>0</v>
      </c>
      <c r="I7570" s="2"/>
      <c r="J7570" s="4">
        <v>0</v>
      </c>
      <c r="K7570" t="str">
        <f>IF((LEN(relatorio_Ananindeua[[#This Row],[CIF/CPF/CNPJ]])=14),relatorio_Ananindeua[[#This Row],[CIF/CPF/CNPJ]],relatorio_Ananindeua[[#This Row],[Coluna2]])</f>
        <v>54419804000159</v>
      </c>
      <c r="L7570" t="str">
        <f t="shared" ref="L7570:L7633" si="119">_xlfn.CONCAT(LEFT(A7570,3),REPT("*",6),RIGHT(A7570,2))</f>
        <v>544******59</v>
      </c>
    </row>
    <row r="7571" spans="1:12" x14ac:dyDescent="0.25">
      <c r="A7571" t="s">
        <v>13150</v>
      </c>
      <c r="B7571" t="s">
        <v>13151</v>
      </c>
      <c r="C7571" t="s">
        <v>32</v>
      </c>
      <c r="D7571" s="1">
        <v>45373.142696759256</v>
      </c>
      <c r="E7571" s="18" t="s">
        <v>15</v>
      </c>
      <c r="F7571" s="13" t="s">
        <v>16</v>
      </c>
      <c r="G7571" t="s">
        <v>14</v>
      </c>
      <c r="H7571">
        <v>0</v>
      </c>
      <c r="I7571" s="2"/>
      <c r="J7571" s="4">
        <v>0</v>
      </c>
      <c r="K7571" t="str">
        <f>IF((LEN(relatorio_Ananindeua[[#This Row],[CIF/CPF/CNPJ]])=14),relatorio_Ananindeua[[#This Row],[CIF/CPF/CNPJ]],relatorio_Ananindeua[[#This Row],[Coluna2]])</f>
        <v>54420209000133</v>
      </c>
      <c r="L7571" t="str">
        <f t="shared" si="119"/>
        <v>544******33</v>
      </c>
    </row>
    <row r="7572" spans="1:12" x14ac:dyDescent="0.25">
      <c r="A7572" t="s">
        <v>13156</v>
      </c>
      <c r="B7572" t="s">
        <v>13157</v>
      </c>
      <c r="C7572" t="s">
        <v>32</v>
      </c>
      <c r="D7572" s="1">
        <v>45373.142708333333</v>
      </c>
      <c r="E7572" s="18" t="s">
        <v>15</v>
      </c>
      <c r="F7572" s="13" t="s">
        <v>16</v>
      </c>
      <c r="G7572" t="s">
        <v>14</v>
      </c>
      <c r="H7572">
        <v>0</v>
      </c>
      <c r="I7572" s="2"/>
      <c r="J7572" s="4">
        <v>0</v>
      </c>
      <c r="K7572" t="str">
        <f>IF((LEN(relatorio_Ananindeua[[#This Row],[CIF/CPF/CNPJ]])=14),relatorio_Ananindeua[[#This Row],[CIF/CPF/CNPJ]],relatorio_Ananindeua[[#This Row],[Coluna2]])</f>
        <v>54421758000122</v>
      </c>
      <c r="L7572" t="str">
        <f t="shared" si="119"/>
        <v>544******22</v>
      </c>
    </row>
    <row r="7573" spans="1:12" x14ac:dyDescent="0.25">
      <c r="A7573" t="s">
        <v>13154</v>
      </c>
      <c r="B7573" t="s">
        <v>13155</v>
      </c>
      <c r="C7573" t="s">
        <v>32</v>
      </c>
      <c r="D7573" s="1">
        <v>45373.14271990741</v>
      </c>
      <c r="E7573" s="18" t="s">
        <v>15</v>
      </c>
      <c r="F7573" s="13" t="s">
        <v>16</v>
      </c>
      <c r="G7573" t="s">
        <v>14</v>
      </c>
      <c r="H7573">
        <v>0</v>
      </c>
      <c r="I7573" s="2"/>
      <c r="J7573" s="4">
        <v>0</v>
      </c>
      <c r="K7573" t="str">
        <f>IF((LEN(relatorio_Ananindeua[[#This Row],[CIF/CPF/CNPJ]])=14),relatorio_Ananindeua[[#This Row],[CIF/CPF/CNPJ]],relatorio_Ananindeua[[#This Row],[Coluna2]])</f>
        <v>54421258000190</v>
      </c>
      <c r="L7573" t="str">
        <f t="shared" si="119"/>
        <v>544******90</v>
      </c>
    </row>
    <row r="7574" spans="1:12" x14ac:dyDescent="0.25">
      <c r="A7574" t="s">
        <v>13140</v>
      </c>
      <c r="B7574" t="s">
        <v>13141</v>
      </c>
      <c r="C7574" t="s">
        <v>32</v>
      </c>
      <c r="D7574" s="1">
        <v>45373.142731481479</v>
      </c>
      <c r="E7574" s="18" t="s">
        <v>15</v>
      </c>
      <c r="F7574" s="13" t="s">
        <v>16</v>
      </c>
      <c r="G7574" t="s">
        <v>14</v>
      </c>
      <c r="H7574">
        <v>0</v>
      </c>
      <c r="I7574" s="2"/>
      <c r="J7574" s="4">
        <v>0</v>
      </c>
      <c r="K7574" t="str">
        <f>IF((LEN(relatorio_Ananindeua[[#This Row],[CIF/CPF/CNPJ]])=14),relatorio_Ananindeua[[#This Row],[CIF/CPF/CNPJ]],relatorio_Ananindeua[[#This Row],[Coluna2]])</f>
        <v>54415378000185</v>
      </c>
      <c r="L7574" t="str">
        <f t="shared" si="119"/>
        <v>544******85</v>
      </c>
    </row>
    <row r="7575" spans="1:12" x14ac:dyDescent="0.25">
      <c r="A7575" t="s">
        <v>10128</v>
      </c>
      <c r="B7575" t="s">
        <v>10129</v>
      </c>
      <c r="C7575" t="s">
        <v>34</v>
      </c>
      <c r="D7575" s="1">
        <v>45373.142766203702</v>
      </c>
      <c r="E7575" s="18" t="s">
        <v>15</v>
      </c>
      <c r="F7575" s="13" t="s">
        <v>16</v>
      </c>
      <c r="G7575" t="s">
        <v>14</v>
      </c>
      <c r="H7575">
        <v>0</v>
      </c>
      <c r="I7575" s="2"/>
      <c r="J7575" s="4">
        <v>0</v>
      </c>
      <c r="K7575" t="str">
        <f>IF((LEN(relatorio_Ananindeua[[#This Row],[CIF/CPF/CNPJ]])=14),relatorio_Ananindeua[[#This Row],[CIF/CPF/CNPJ]],relatorio_Ananindeua[[#This Row],[Coluna2]])</f>
        <v>53296973000186</v>
      </c>
      <c r="L7575" t="str">
        <f t="shared" si="119"/>
        <v>532******86</v>
      </c>
    </row>
    <row r="7576" spans="1:12" x14ac:dyDescent="0.25">
      <c r="A7576" t="s">
        <v>13152</v>
      </c>
      <c r="B7576" t="s">
        <v>13153</v>
      </c>
      <c r="C7576" t="s">
        <v>32</v>
      </c>
      <c r="D7576" s="1">
        <v>45373.142766203702</v>
      </c>
      <c r="E7576" s="18" t="s">
        <v>15</v>
      </c>
      <c r="F7576" s="13" t="s">
        <v>16</v>
      </c>
      <c r="G7576" t="s">
        <v>14</v>
      </c>
      <c r="H7576">
        <v>0</v>
      </c>
      <c r="I7576" s="2"/>
      <c r="J7576" s="4">
        <v>0</v>
      </c>
      <c r="K7576" t="str">
        <f>IF((LEN(relatorio_Ananindeua[[#This Row],[CIF/CPF/CNPJ]])=14),relatorio_Ananindeua[[#This Row],[CIF/CPF/CNPJ]],relatorio_Ananindeua[[#This Row],[Coluna2]])</f>
        <v>54420929000107</v>
      </c>
      <c r="L7576" t="str">
        <f t="shared" si="119"/>
        <v>544******07</v>
      </c>
    </row>
    <row r="7577" spans="1:12" x14ac:dyDescent="0.25">
      <c r="A7577" t="s">
        <v>13164</v>
      </c>
      <c r="B7577" t="s">
        <v>13165</v>
      </c>
      <c r="C7577" t="s">
        <v>32</v>
      </c>
      <c r="D7577" s="1">
        <v>45373.142766203702</v>
      </c>
      <c r="E7577" s="18" t="s">
        <v>15</v>
      </c>
      <c r="F7577" s="13" t="s">
        <v>16</v>
      </c>
      <c r="G7577" t="s">
        <v>14</v>
      </c>
      <c r="H7577">
        <v>0</v>
      </c>
      <c r="I7577" s="2"/>
      <c r="J7577" s="4">
        <v>0</v>
      </c>
      <c r="K7577" t="str">
        <f>IF((LEN(relatorio_Ananindeua[[#This Row],[CIF/CPF/CNPJ]])=14),relatorio_Ananindeua[[#This Row],[CIF/CPF/CNPJ]],relatorio_Ananindeua[[#This Row],[Coluna2]])</f>
        <v>54427371000183</v>
      </c>
      <c r="L7577" t="str">
        <f t="shared" si="119"/>
        <v>544******83</v>
      </c>
    </row>
    <row r="7578" spans="1:12" x14ac:dyDescent="0.25">
      <c r="A7578" t="s">
        <v>9110</v>
      </c>
      <c r="B7578" t="s">
        <v>9111</v>
      </c>
      <c r="C7578" t="s">
        <v>34</v>
      </c>
      <c r="D7578" s="1">
        <v>45373.142800925925</v>
      </c>
      <c r="E7578" s="18" t="s">
        <v>15</v>
      </c>
      <c r="F7578" s="13" t="s">
        <v>16</v>
      </c>
      <c r="G7578" t="s">
        <v>14</v>
      </c>
      <c r="H7578">
        <v>0</v>
      </c>
      <c r="I7578" s="2"/>
      <c r="J7578" s="4">
        <v>0</v>
      </c>
      <c r="K7578" t="str">
        <f>IF((LEN(relatorio_Ananindeua[[#This Row],[CIF/CPF/CNPJ]])=14),relatorio_Ananindeua[[#This Row],[CIF/CPF/CNPJ]],relatorio_Ananindeua[[#This Row],[Coluna2]])</f>
        <v>50814808000180</v>
      </c>
      <c r="L7578" t="str">
        <f t="shared" si="119"/>
        <v>508******80</v>
      </c>
    </row>
    <row r="7579" spans="1:12" x14ac:dyDescent="0.25">
      <c r="A7579" t="s">
        <v>4263</v>
      </c>
      <c r="B7579" t="s">
        <v>4264</v>
      </c>
      <c r="C7579" t="s">
        <v>34</v>
      </c>
      <c r="D7579" s="1">
        <v>45373.142939814818</v>
      </c>
      <c r="E7579" s="18" t="s">
        <v>15</v>
      </c>
      <c r="F7579" s="13" t="s">
        <v>16</v>
      </c>
      <c r="G7579" t="s">
        <v>14</v>
      </c>
      <c r="H7579">
        <v>0</v>
      </c>
      <c r="I7579" s="2"/>
      <c r="J7579" s="4">
        <v>0</v>
      </c>
      <c r="K7579" t="str">
        <f>IF((LEN(relatorio_Ananindeua[[#This Row],[CIF/CPF/CNPJ]])=14),relatorio_Ananindeua[[#This Row],[CIF/CPF/CNPJ]],relatorio_Ananindeua[[#This Row],[Coluna2]])</f>
        <v>36804554000199</v>
      </c>
      <c r="L7579" t="str">
        <f t="shared" si="119"/>
        <v>368******99</v>
      </c>
    </row>
    <row r="7580" spans="1:12" x14ac:dyDescent="0.25">
      <c r="A7580" t="s">
        <v>13170</v>
      </c>
      <c r="B7580" t="s">
        <v>13171</v>
      </c>
      <c r="C7580" t="s">
        <v>32</v>
      </c>
      <c r="D7580" s="1">
        <v>45373.149548611109</v>
      </c>
      <c r="E7580" s="18" t="s">
        <v>15</v>
      </c>
      <c r="F7580" s="13" t="s">
        <v>16</v>
      </c>
      <c r="G7580" t="s">
        <v>14</v>
      </c>
      <c r="H7580">
        <v>0</v>
      </c>
      <c r="I7580" s="2"/>
      <c r="J7580" s="4">
        <v>0</v>
      </c>
      <c r="K7580" t="str">
        <f>IF((LEN(relatorio_Ananindeua[[#This Row],[CIF/CPF/CNPJ]])=14),relatorio_Ananindeua[[#This Row],[CIF/CPF/CNPJ]],relatorio_Ananindeua[[#This Row],[Coluna2]])</f>
        <v>54427797000137</v>
      </c>
      <c r="L7580" t="str">
        <f t="shared" si="119"/>
        <v>544******37</v>
      </c>
    </row>
    <row r="7581" spans="1:12" x14ac:dyDescent="0.25">
      <c r="A7581" t="s">
        <v>13174</v>
      </c>
      <c r="B7581" t="s">
        <v>13175</v>
      </c>
      <c r="C7581" t="s">
        <v>32</v>
      </c>
      <c r="D7581" s="1">
        <v>45373.149571759262</v>
      </c>
      <c r="E7581" s="18" t="s">
        <v>15</v>
      </c>
      <c r="F7581" s="13" t="s">
        <v>16</v>
      </c>
      <c r="G7581" t="s">
        <v>14</v>
      </c>
      <c r="H7581">
        <v>0</v>
      </c>
      <c r="I7581" s="2"/>
      <c r="J7581" s="4">
        <v>0</v>
      </c>
      <c r="K7581" t="str">
        <f>IF((LEN(relatorio_Ananindeua[[#This Row],[CIF/CPF/CNPJ]])=14),relatorio_Ananindeua[[#This Row],[CIF/CPF/CNPJ]],relatorio_Ananindeua[[#This Row],[Coluna2]])</f>
        <v>54428659000172</v>
      </c>
      <c r="L7581" t="str">
        <f t="shared" si="119"/>
        <v>544******72</v>
      </c>
    </row>
    <row r="7582" spans="1:12" x14ac:dyDescent="0.25">
      <c r="A7582" t="s">
        <v>13134</v>
      </c>
      <c r="B7582" t="s">
        <v>13135</v>
      </c>
      <c r="C7582" t="s">
        <v>32</v>
      </c>
      <c r="D7582" s="1">
        <v>45373.31658564815</v>
      </c>
      <c r="E7582" s="18" t="s">
        <v>15</v>
      </c>
      <c r="F7582" s="13" t="s">
        <v>16</v>
      </c>
      <c r="G7582" t="s">
        <v>14</v>
      </c>
      <c r="H7582">
        <v>0</v>
      </c>
      <c r="I7582" s="2"/>
      <c r="J7582" s="4">
        <v>0</v>
      </c>
      <c r="K7582" t="str">
        <f>IF((LEN(relatorio_Ananindeua[[#This Row],[CIF/CPF/CNPJ]])=14),relatorio_Ananindeua[[#This Row],[CIF/CPF/CNPJ]],relatorio_Ananindeua[[#This Row],[Coluna2]])</f>
        <v>54413234000190</v>
      </c>
      <c r="L7582" t="str">
        <f t="shared" si="119"/>
        <v>544******90</v>
      </c>
    </row>
    <row r="7583" spans="1:12" x14ac:dyDescent="0.25">
      <c r="A7583" t="s">
        <v>13162</v>
      </c>
      <c r="B7583" t="s">
        <v>13163</v>
      </c>
      <c r="C7583" t="s">
        <v>32</v>
      </c>
      <c r="D7583" s="1">
        <v>45373.316608796296</v>
      </c>
      <c r="E7583" s="18" t="s">
        <v>15</v>
      </c>
      <c r="F7583" s="13" t="s">
        <v>16</v>
      </c>
      <c r="G7583" t="s">
        <v>14</v>
      </c>
      <c r="H7583">
        <v>0</v>
      </c>
      <c r="I7583" s="2"/>
      <c r="J7583" s="4">
        <v>0</v>
      </c>
      <c r="K7583" t="str">
        <f>IF((LEN(relatorio_Ananindeua[[#This Row],[CIF/CPF/CNPJ]])=14),relatorio_Ananindeua[[#This Row],[CIF/CPF/CNPJ]],relatorio_Ananindeua[[#This Row],[Coluna2]])</f>
        <v>54426449000145</v>
      </c>
      <c r="L7583" t="str">
        <f t="shared" si="119"/>
        <v>544******45</v>
      </c>
    </row>
    <row r="7584" spans="1:12" x14ac:dyDescent="0.25">
      <c r="A7584" t="s">
        <v>13136</v>
      </c>
      <c r="B7584" t="s">
        <v>13137</v>
      </c>
      <c r="C7584" t="s">
        <v>32</v>
      </c>
      <c r="D7584" s="1">
        <v>45373.316631944443</v>
      </c>
      <c r="E7584" s="18" t="s">
        <v>15</v>
      </c>
      <c r="F7584" s="13" t="s">
        <v>16</v>
      </c>
      <c r="G7584" t="s">
        <v>14</v>
      </c>
      <c r="H7584">
        <v>0</v>
      </c>
      <c r="I7584" s="2"/>
      <c r="J7584" s="4">
        <v>0</v>
      </c>
      <c r="K7584" t="str">
        <f>IF((LEN(relatorio_Ananindeua[[#This Row],[CIF/CPF/CNPJ]])=14),relatorio_Ananindeua[[#This Row],[CIF/CPF/CNPJ]],relatorio_Ananindeua[[#This Row],[Coluna2]])</f>
        <v>54413900000190</v>
      </c>
      <c r="L7584" t="str">
        <f t="shared" si="119"/>
        <v>544******90</v>
      </c>
    </row>
    <row r="7585" spans="1:12" x14ac:dyDescent="0.25">
      <c r="A7585" t="s">
        <v>13146</v>
      </c>
      <c r="B7585" t="s">
        <v>13147</v>
      </c>
      <c r="C7585" t="s">
        <v>32</v>
      </c>
      <c r="D7585" s="1">
        <v>45373.316643518519</v>
      </c>
      <c r="E7585" s="18" t="s">
        <v>15</v>
      </c>
      <c r="F7585" s="13" t="s">
        <v>16</v>
      </c>
      <c r="G7585" t="s">
        <v>14</v>
      </c>
      <c r="H7585">
        <v>0</v>
      </c>
      <c r="I7585" s="2"/>
      <c r="J7585" s="4">
        <v>0</v>
      </c>
      <c r="K7585" t="str">
        <f>IF((LEN(relatorio_Ananindeua[[#This Row],[CIF/CPF/CNPJ]])=14),relatorio_Ananindeua[[#This Row],[CIF/CPF/CNPJ]],relatorio_Ananindeua[[#This Row],[Coluna2]])</f>
        <v>54419470000113</v>
      </c>
      <c r="L7585" t="str">
        <f t="shared" si="119"/>
        <v>544******13</v>
      </c>
    </row>
    <row r="7586" spans="1:12" x14ac:dyDescent="0.25">
      <c r="A7586" t="s">
        <v>13168</v>
      </c>
      <c r="B7586" t="s">
        <v>13169</v>
      </c>
      <c r="C7586" t="s">
        <v>32</v>
      </c>
      <c r="D7586" s="1">
        <v>45373.316736111112</v>
      </c>
      <c r="E7586" s="18" t="s">
        <v>15</v>
      </c>
      <c r="F7586" s="13" t="s">
        <v>16</v>
      </c>
      <c r="G7586" t="s">
        <v>14</v>
      </c>
      <c r="H7586">
        <v>0</v>
      </c>
      <c r="I7586" s="2"/>
      <c r="J7586" s="4">
        <v>0</v>
      </c>
      <c r="K7586" t="str">
        <f>IF((LEN(relatorio_Ananindeua[[#This Row],[CIF/CPF/CNPJ]])=14),relatorio_Ananindeua[[#This Row],[CIF/CPF/CNPJ]],relatorio_Ananindeua[[#This Row],[Coluna2]])</f>
        <v>54427666000150</v>
      </c>
      <c r="L7586" t="str">
        <f t="shared" si="119"/>
        <v>544******50</v>
      </c>
    </row>
    <row r="7587" spans="1:12" x14ac:dyDescent="0.25">
      <c r="A7587" t="s">
        <v>13172</v>
      </c>
      <c r="B7587" t="s">
        <v>13173</v>
      </c>
      <c r="C7587" t="s">
        <v>32</v>
      </c>
      <c r="D7587" s="1">
        <v>45373.316747685189</v>
      </c>
      <c r="E7587" s="18" t="s">
        <v>15</v>
      </c>
      <c r="F7587" s="13" t="s">
        <v>16</v>
      </c>
      <c r="G7587" t="s">
        <v>14</v>
      </c>
      <c r="H7587">
        <v>0</v>
      </c>
      <c r="I7587" s="2"/>
      <c r="J7587" s="4">
        <v>0</v>
      </c>
      <c r="K7587" t="str">
        <f>IF((LEN(relatorio_Ananindeua[[#This Row],[CIF/CPF/CNPJ]])=14),relatorio_Ananindeua[[#This Row],[CIF/CPF/CNPJ]],relatorio_Ananindeua[[#This Row],[Coluna2]])</f>
        <v>54428309000106</v>
      </c>
      <c r="L7587" t="str">
        <f t="shared" si="119"/>
        <v>544******06</v>
      </c>
    </row>
    <row r="7588" spans="1:12" x14ac:dyDescent="0.25">
      <c r="A7588" t="s">
        <v>13142</v>
      </c>
      <c r="B7588" t="s">
        <v>13143</v>
      </c>
      <c r="C7588" t="s">
        <v>32</v>
      </c>
      <c r="D7588" s="1">
        <v>45373.316759259258</v>
      </c>
      <c r="E7588" s="18" t="s">
        <v>15</v>
      </c>
      <c r="F7588" s="13" t="s">
        <v>16</v>
      </c>
      <c r="G7588" t="s">
        <v>14</v>
      </c>
      <c r="H7588">
        <v>0</v>
      </c>
      <c r="I7588" s="2"/>
      <c r="J7588" s="4">
        <v>0</v>
      </c>
      <c r="K7588" t="str">
        <f>IF((LEN(relatorio_Ananindeua[[#This Row],[CIF/CPF/CNPJ]])=14),relatorio_Ananindeua[[#This Row],[CIF/CPF/CNPJ]],relatorio_Ananindeua[[#This Row],[Coluna2]])</f>
        <v>54418130000178</v>
      </c>
      <c r="L7588" t="str">
        <f t="shared" si="119"/>
        <v>544******78</v>
      </c>
    </row>
    <row r="7589" spans="1:12" x14ac:dyDescent="0.25">
      <c r="A7589" t="s">
        <v>13160</v>
      </c>
      <c r="B7589" t="s">
        <v>13161</v>
      </c>
      <c r="C7589" t="s">
        <v>32</v>
      </c>
      <c r="D7589" s="1">
        <v>45373.316770833335</v>
      </c>
      <c r="E7589" s="18" t="s">
        <v>15</v>
      </c>
      <c r="F7589" s="13" t="s">
        <v>16</v>
      </c>
      <c r="G7589" t="s">
        <v>14</v>
      </c>
      <c r="H7589">
        <v>0</v>
      </c>
      <c r="I7589" s="2"/>
      <c r="J7589" s="4">
        <v>0</v>
      </c>
      <c r="K7589" t="str">
        <f>IF((LEN(relatorio_Ananindeua[[#This Row],[CIF/CPF/CNPJ]])=14),relatorio_Ananindeua[[#This Row],[CIF/CPF/CNPJ]],relatorio_Ananindeua[[#This Row],[Coluna2]])</f>
        <v>54424350000104</v>
      </c>
      <c r="L7589" t="str">
        <f t="shared" si="119"/>
        <v>544******04</v>
      </c>
    </row>
    <row r="7590" spans="1:12" x14ac:dyDescent="0.25">
      <c r="A7590" t="s">
        <v>13138</v>
      </c>
      <c r="B7590" t="s">
        <v>13139</v>
      </c>
      <c r="C7590" t="s">
        <v>32</v>
      </c>
      <c r="D7590" s="1">
        <v>45373.316805555558</v>
      </c>
      <c r="E7590" s="18" t="s">
        <v>15</v>
      </c>
      <c r="F7590" s="13" t="s">
        <v>16</v>
      </c>
      <c r="G7590" t="s">
        <v>14</v>
      </c>
      <c r="H7590">
        <v>0</v>
      </c>
      <c r="I7590" s="2"/>
      <c r="J7590" s="4">
        <v>0</v>
      </c>
      <c r="K7590" t="str">
        <f>IF((LEN(relatorio_Ananindeua[[#This Row],[CIF/CPF/CNPJ]])=14),relatorio_Ananindeua[[#This Row],[CIF/CPF/CNPJ]],relatorio_Ananindeua[[#This Row],[Coluna2]])</f>
        <v>54414323000150</v>
      </c>
      <c r="L7590" t="str">
        <f t="shared" si="119"/>
        <v>544******50</v>
      </c>
    </row>
    <row r="7591" spans="1:12" x14ac:dyDescent="0.25">
      <c r="A7591" t="s">
        <v>12624</v>
      </c>
      <c r="B7591" t="s">
        <v>12625</v>
      </c>
      <c r="C7591" t="s">
        <v>34</v>
      </c>
      <c r="D7591" s="1">
        <v>45373.316817129627</v>
      </c>
      <c r="E7591" s="18" t="s">
        <v>15</v>
      </c>
      <c r="F7591" s="13" t="s">
        <v>16</v>
      </c>
      <c r="G7591" t="s">
        <v>14</v>
      </c>
      <c r="H7591">
        <v>0</v>
      </c>
      <c r="I7591" s="2"/>
      <c r="J7591" s="4">
        <v>0</v>
      </c>
      <c r="K7591" t="str">
        <f>IF((LEN(relatorio_Ananindeua[[#This Row],[CIF/CPF/CNPJ]])=14),relatorio_Ananindeua[[#This Row],[CIF/CPF/CNPJ]],relatorio_Ananindeua[[#This Row],[Coluna2]])</f>
        <v>54226578000190</v>
      </c>
      <c r="L7591" t="str">
        <f t="shared" si="119"/>
        <v>542******90</v>
      </c>
    </row>
    <row r="7592" spans="1:12" x14ac:dyDescent="0.25">
      <c r="A7592" t="s">
        <v>4687</v>
      </c>
      <c r="B7592" t="s">
        <v>4688</v>
      </c>
      <c r="C7592" t="s">
        <v>34</v>
      </c>
      <c r="D7592" s="1">
        <v>45373.317013888889</v>
      </c>
      <c r="E7592" s="18" t="s">
        <v>15</v>
      </c>
      <c r="F7592" s="13" t="s">
        <v>16</v>
      </c>
      <c r="G7592" t="s">
        <v>14</v>
      </c>
      <c r="H7592">
        <v>0</v>
      </c>
      <c r="I7592" s="2"/>
      <c r="J7592" s="4">
        <v>0</v>
      </c>
      <c r="K7592" t="str">
        <f>IF((LEN(relatorio_Ananindeua[[#This Row],[CIF/CPF/CNPJ]])=14),relatorio_Ananindeua[[#This Row],[CIF/CPF/CNPJ]],relatorio_Ananindeua[[#This Row],[Coluna2]])</f>
        <v>38559733000133</v>
      </c>
      <c r="L7592" t="str">
        <f t="shared" si="119"/>
        <v>385******33</v>
      </c>
    </row>
    <row r="7593" spans="1:12" x14ac:dyDescent="0.25">
      <c r="A7593" t="s">
        <v>1010</v>
      </c>
      <c r="B7593" t="s">
        <v>1011</v>
      </c>
      <c r="C7593" t="s">
        <v>34</v>
      </c>
      <c r="D7593" s="1">
        <v>45373.317048611112</v>
      </c>
      <c r="E7593" s="18" t="s">
        <v>15</v>
      </c>
      <c r="F7593" s="13" t="s">
        <v>16</v>
      </c>
      <c r="G7593" t="s">
        <v>14</v>
      </c>
      <c r="H7593">
        <v>0</v>
      </c>
      <c r="I7593" s="2"/>
      <c r="J7593" s="4">
        <v>0</v>
      </c>
      <c r="K7593" t="str">
        <f>IF((LEN(relatorio_Ananindeua[[#This Row],[CIF/CPF/CNPJ]])=14),relatorio_Ananindeua[[#This Row],[CIF/CPF/CNPJ]],relatorio_Ananindeua[[#This Row],[Coluna2]])</f>
        <v>17739651000109</v>
      </c>
      <c r="L7593" t="str">
        <f t="shared" si="119"/>
        <v>177******09</v>
      </c>
    </row>
    <row r="7594" spans="1:12" x14ac:dyDescent="0.25">
      <c r="A7594" t="s">
        <v>842</v>
      </c>
      <c r="B7594" t="s">
        <v>843</v>
      </c>
      <c r="C7594" t="s">
        <v>34</v>
      </c>
      <c r="D7594" s="1">
        <v>45373.317094907405</v>
      </c>
      <c r="E7594" s="18" t="s">
        <v>15</v>
      </c>
      <c r="F7594" s="13" t="s">
        <v>16</v>
      </c>
      <c r="G7594" t="s">
        <v>14</v>
      </c>
      <c r="H7594">
        <v>0</v>
      </c>
      <c r="I7594" s="2"/>
      <c r="J7594" s="4">
        <v>0</v>
      </c>
      <c r="K7594" t="str">
        <f>IF((LEN(relatorio_Ananindeua[[#This Row],[CIF/CPF/CNPJ]])=14),relatorio_Ananindeua[[#This Row],[CIF/CPF/CNPJ]],relatorio_Ananindeua[[#This Row],[Coluna2]])</f>
        <v>16478610000135</v>
      </c>
      <c r="L7594" t="str">
        <f t="shared" si="119"/>
        <v>164******35</v>
      </c>
    </row>
    <row r="7595" spans="1:12" x14ac:dyDescent="0.25">
      <c r="A7595" t="s">
        <v>2832</v>
      </c>
      <c r="B7595" t="s">
        <v>2833</v>
      </c>
      <c r="C7595" t="s">
        <v>34</v>
      </c>
      <c r="D7595" s="1">
        <v>45373.317094907405</v>
      </c>
      <c r="E7595" s="18" t="s">
        <v>15</v>
      </c>
      <c r="F7595" s="13" t="s">
        <v>16</v>
      </c>
      <c r="G7595" t="s">
        <v>14</v>
      </c>
      <c r="H7595">
        <v>0</v>
      </c>
      <c r="I7595" s="2"/>
      <c r="J7595" s="4">
        <v>0</v>
      </c>
      <c r="K7595" t="str">
        <f>IF((LEN(relatorio_Ananindeua[[#This Row],[CIF/CPF/CNPJ]])=14),relatorio_Ananindeua[[#This Row],[CIF/CPF/CNPJ]],relatorio_Ananindeua[[#This Row],[Coluna2]])</f>
        <v>30510435000147</v>
      </c>
      <c r="L7595" t="str">
        <f t="shared" si="119"/>
        <v>305******47</v>
      </c>
    </row>
    <row r="7596" spans="1:12" x14ac:dyDescent="0.25">
      <c r="A7596" t="s">
        <v>755</v>
      </c>
      <c r="B7596" t="s">
        <v>756</v>
      </c>
      <c r="C7596" t="s">
        <v>34</v>
      </c>
      <c r="D7596" s="1">
        <v>45373.317106481481</v>
      </c>
      <c r="E7596" s="18" t="s">
        <v>15</v>
      </c>
      <c r="F7596" s="13" t="s">
        <v>16</v>
      </c>
      <c r="G7596" t="s">
        <v>14</v>
      </c>
      <c r="H7596">
        <v>0</v>
      </c>
      <c r="I7596" s="2"/>
      <c r="J7596" s="4">
        <v>0</v>
      </c>
      <c r="K7596" t="str">
        <f>IF((LEN(relatorio_Ananindeua[[#This Row],[CIF/CPF/CNPJ]])=14),relatorio_Ananindeua[[#This Row],[CIF/CPF/CNPJ]],relatorio_Ananindeua[[#This Row],[Coluna2]])</f>
        <v>15438041000131</v>
      </c>
      <c r="L7596" t="str">
        <f t="shared" si="119"/>
        <v>154******31</v>
      </c>
    </row>
    <row r="7597" spans="1:12" x14ac:dyDescent="0.25">
      <c r="A7597" t="s">
        <v>1028</v>
      </c>
      <c r="B7597" t="s">
        <v>1029</v>
      </c>
      <c r="C7597" t="s">
        <v>34</v>
      </c>
      <c r="D7597" s="1">
        <v>45373.370439814818</v>
      </c>
      <c r="E7597" s="18" t="s">
        <v>13</v>
      </c>
      <c r="F7597" s="13" t="s">
        <v>16</v>
      </c>
      <c r="G7597" t="s">
        <v>13496</v>
      </c>
      <c r="H7597">
        <v>0</v>
      </c>
      <c r="I7597" s="2"/>
      <c r="J7597" s="4">
        <v>0</v>
      </c>
      <c r="K7597" t="str">
        <f>IF((LEN(relatorio_Ananindeua[[#This Row],[CIF/CPF/CNPJ]])=14),relatorio_Ananindeua[[#This Row],[CIF/CPF/CNPJ]],relatorio_Ananindeua[[#This Row],[Coluna2]])</f>
        <v>17887577000160</v>
      </c>
      <c r="L7597" t="str">
        <f t="shared" si="119"/>
        <v>178******60</v>
      </c>
    </row>
    <row r="7598" spans="1:12" x14ac:dyDescent="0.25">
      <c r="A7598" t="s">
        <v>1458</v>
      </c>
      <c r="B7598" t="s">
        <v>1459</v>
      </c>
      <c r="C7598" t="s">
        <v>17</v>
      </c>
      <c r="D7598" s="1">
        <v>45373.391944444447</v>
      </c>
      <c r="E7598" s="18" t="s">
        <v>11</v>
      </c>
      <c r="F7598" s="13" t="s">
        <v>16</v>
      </c>
      <c r="G7598" t="s">
        <v>14</v>
      </c>
      <c r="H7598">
        <v>0</v>
      </c>
      <c r="I7598" s="2"/>
      <c r="J7598" s="4">
        <v>0</v>
      </c>
      <c r="K7598" t="str">
        <f>IF((LEN(relatorio_Ananindeua[[#This Row],[CIF/CPF/CNPJ]])=14),relatorio_Ananindeua[[#This Row],[CIF/CPF/CNPJ]],relatorio_Ananindeua[[#This Row],[Coluna2]])</f>
        <v>21745387000185</v>
      </c>
      <c r="L7598" t="str">
        <f t="shared" si="119"/>
        <v>217******85</v>
      </c>
    </row>
    <row r="7599" spans="1:12" x14ac:dyDescent="0.25">
      <c r="A7599" t="s">
        <v>515</v>
      </c>
      <c r="B7599" t="s">
        <v>516</v>
      </c>
      <c r="C7599" t="s">
        <v>17</v>
      </c>
      <c r="D7599" s="1">
        <v>45373.399398148147</v>
      </c>
      <c r="E7599" s="18" t="s">
        <v>11</v>
      </c>
      <c r="F7599" s="13" t="s">
        <v>16</v>
      </c>
      <c r="G7599" t="s">
        <v>14</v>
      </c>
      <c r="H7599">
        <v>0</v>
      </c>
      <c r="I7599" s="2"/>
      <c r="J7599" s="4">
        <v>0</v>
      </c>
      <c r="K7599" t="str">
        <f>IF((LEN(relatorio_Ananindeua[[#This Row],[CIF/CPF/CNPJ]])=14),relatorio_Ananindeua[[#This Row],[CIF/CPF/CNPJ]],relatorio_Ananindeua[[#This Row],[Coluna2]])</f>
        <v>13704971000164</v>
      </c>
      <c r="L7599" t="str">
        <f t="shared" si="119"/>
        <v>137******64</v>
      </c>
    </row>
    <row r="7600" spans="1:12" x14ac:dyDescent="0.25">
      <c r="A7600" t="s">
        <v>10696</v>
      </c>
      <c r="B7600" t="s">
        <v>10697</v>
      </c>
      <c r="C7600" t="s">
        <v>34</v>
      </c>
      <c r="D7600" s="1">
        <v>45373.467060185183</v>
      </c>
      <c r="E7600" s="18" t="s">
        <v>13</v>
      </c>
      <c r="F7600" s="13" t="s">
        <v>16</v>
      </c>
      <c r="G7600" t="s">
        <v>13496</v>
      </c>
      <c r="H7600">
        <v>0</v>
      </c>
      <c r="I7600" s="2"/>
      <c r="J7600" s="4">
        <v>0</v>
      </c>
      <c r="K7600" t="str">
        <f>IF((LEN(relatorio_Ananindeua[[#This Row],[CIF/CPF/CNPJ]])=14),relatorio_Ananindeua[[#This Row],[CIF/CPF/CNPJ]],relatorio_Ananindeua[[#This Row],[Coluna2]])</f>
        <v>53541039000182</v>
      </c>
      <c r="L7600" t="str">
        <f t="shared" si="119"/>
        <v>535******82</v>
      </c>
    </row>
    <row r="7601" spans="1:12" x14ac:dyDescent="0.25">
      <c r="A7601" t="s">
        <v>12832</v>
      </c>
      <c r="B7601" t="s">
        <v>12833</v>
      </c>
      <c r="C7601" t="s">
        <v>18</v>
      </c>
      <c r="D7601" s="1">
        <v>45373.492719907408</v>
      </c>
      <c r="E7601" s="18" t="s">
        <v>15</v>
      </c>
      <c r="F7601" s="13" t="s">
        <v>16</v>
      </c>
      <c r="G7601" t="s">
        <v>14</v>
      </c>
      <c r="H7601">
        <v>0</v>
      </c>
      <c r="I7601" s="2"/>
      <c r="J7601" s="4">
        <v>302.70999999999998</v>
      </c>
      <c r="K7601" t="str">
        <f>IF((LEN(relatorio_Ananindeua[[#This Row],[CIF/CPF/CNPJ]])=14),relatorio_Ananindeua[[#This Row],[CIF/CPF/CNPJ]],relatorio_Ananindeua[[#This Row],[Coluna2]])</f>
        <v>54300995000135</v>
      </c>
      <c r="L7601" t="str">
        <f t="shared" si="119"/>
        <v>543******35</v>
      </c>
    </row>
    <row r="7602" spans="1:12" x14ac:dyDescent="0.25">
      <c r="A7602" t="s">
        <v>12006</v>
      </c>
      <c r="B7602" t="s">
        <v>12007</v>
      </c>
      <c r="C7602" t="s">
        <v>34</v>
      </c>
      <c r="D7602" s="1">
        <v>45373.504641203705</v>
      </c>
      <c r="E7602" s="18" t="s">
        <v>15</v>
      </c>
      <c r="F7602" s="13" t="s">
        <v>16</v>
      </c>
      <c r="G7602" t="s">
        <v>13496</v>
      </c>
      <c r="H7602">
        <v>0</v>
      </c>
      <c r="I7602" s="2"/>
      <c r="J7602" s="4">
        <v>0</v>
      </c>
      <c r="K7602" t="str">
        <f>IF((LEN(relatorio_Ananindeua[[#This Row],[CIF/CPF/CNPJ]])=14),relatorio_Ananindeua[[#This Row],[CIF/CPF/CNPJ]],relatorio_Ananindeua[[#This Row],[Coluna2]])</f>
        <v>53995441000137</v>
      </c>
      <c r="L7602" t="str">
        <f t="shared" si="119"/>
        <v>539******37</v>
      </c>
    </row>
    <row r="7603" spans="1:12" x14ac:dyDescent="0.25">
      <c r="A7603" t="s">
        <v>8123</v>
      </c>
      <c r="B7603" t="s">
        <v>8124</v>
      </c>
      <c r="C7603" t="s">
        <v>18</v>
      </c>
      <c r="D7603" s="1">
        <v>45373.563009259262</v>
      </c>
      <c r="E7603" s="18" t="s">
        <v>15</v>
      </c>
      <c r="F7603" s="13" t="s">
        <v>16</v>
      </c>
      <c r="G7603" t="s">
        <v>14</v>
      </c>
      <c r="H7603">
        <v>0</v>
      </c>
      <c r="I7603" s="2"/>
      <c r="J7603" s="4">
        <v>281.42</v>
      </c>
      <c r="K7603" t="str">
        <f>IF((LEN(relatorio_Ananindeua[[#This Row],[CIF/CPF/CNPJ]])=14),relatorio_Ananindeua[[#This Row],[CIF/CPF/CNPJ]],relatorio_Ananindeua[[#This Row],[Coluna2]])</f>
        <v>49143045000104</v>
      </c>
      <c r="L7603" t="str">
        <f t="shared" si="119"/>
        <v>491******04</v>
      </c>
    </row>
    <row r="7604" spans="1:12" x14ac:dyDescent="0.25">
      <c r="A7604" t="s">
        <v>1087</v>
      </c>
      <c r="B7604" t="s">
        <v>1088</v>
      </c>
      <c r="C7604" t="s">
        <v>18</v>
      </c>
      <c r="D7604" s="1">
        <v>45373.586608796293</v>
      </c>
      <c r="E7604" s="18" t="s">
        <v>15</v>
      </c>
      <c r="F7604" s="13" t="s">
        <v>16</v>
      </c>
      <c r="G7604" t="s">
        <v>14</v>
      </c>
      <c r="H7604">
        <v>0</v>
      </c>
      <c r="I7604" s="2"/>
      <c r="J7604" s="4">
        <v>185.78</v>
      </c>
      <c r="K7604" t="str">
        <f>IF((LEN(relatorio_Ananindeua[[#This Row],[CIF/CPF/CNPJ]])=14),relatorio_Ananindeua[[#This Row],[CIF/CPF/CNPJ]],relatorio_Ananindeua[[#This Row],[Coluna2]])</f>
        <v>18394275000112</v>
      </c>
      <c r="L7604" t="str">
        <f t="shared" si="119"/>
        <v>183******12</v>
      </c>
    </row>
    <row r="7605" spans="1:12" x14ac:dyDescent="0.25">
      <c r="A7605" t="s">
        <v>1807</v>
      </c>
      <c r="B7605" t="s">
        <v>1808</v>
      </c>
      <c r="C7605" t="s">
        <v>18</v>
      </c>
      <c r="D7605" s="1">
        <v>45373.661805555559</v>
      </c>
      <c r="E7605" s="18" t="s">
        <v>15</v>
      </c>
      <c r="F7605" s="13" t="s">
        <v>16</v>
      </c>
      <c r="G7605" t="s">
        <v>14</v>
      </c>
      <c r="H7605">
        <v>0</v>
      </c>
      <c r="I7605" s="2"/>
      <c r="J7605" s="4">
        <v>0</v>
      </c>
      <c r="K7605" t="str">
        <f>IF((LEN(relatorio_Ananindeua[[#This Row],[CIF/CPF/CNPJ]])=14),relatorio_Ananindeua[[#This Row],[CIF/CPF/CNPJ]],relatorio_Ananindeua[[#This Row],[Coluna2]])</f>
        <v>24567987000199</v>
      </c>
      <c r="L7605" t="str">
        <f t="shared" si="119"/>
        <v>245******99</v>
      </c>
    </row>
    <row r="7606" spans="1:12" x14ac:dyDescent="0.25">
      <c r="A7606" t="s">
        <v>13198</v>
      </c>
      <c r="B7606" t="s">
        <v>13199</v>
      </c>
      <c r="C7606" t="s">
        <v>32</v>
      </c>
      <c r="D7606" s="1">
        <v>45374.05232638889</v>
      </c>
      <c r="E7606" s="18" t="s">
        <v>15</v>
      </c>
      <c r="F7606" s="13" t="s">
        <v>16</v>
      </c>
      <c r="G7606" t="s">
        <v>14</v>
      </c>
      <c r="H7606">
        <v>0</v>
      </c>
      <c r="I7606" s="2"/>
      <c r="J7606" s="4">
        <v>0</v>
      </c>
      <c r="K7606" t="str">
        <f>IF((LEN(relatorio_Ananindeua[[#This Row],[CIF/CPF/CNPJ]])=14),relatorio_Ananindeua[[#This Row],[CIF/CPF/CNPJ]],relatorio_Ananindeua[[#This Row],[Coluna2]])</f>
        <v>54441709000151</v>
      </c>
      <c r="L7606" t="str">
        <f t="shared" si="119"/>
        <v>544******51</v>
      </c>
    </row>
    <row r="7607" spans="1:12" x14ac:dyDescent="0.25">
      <c r="A7607" t="s">
        <v>13186</v>
      </c>
      <c r="B7607" t="s">
        <v>13187</v>
      </c>
      <c r="C7607" t="s">
        <v>32</v>
      </c>
      <c r="D7607" s="1">
        <v>45374.052337962959</v>
      </c>
      <c r="E7607" s="18" t="s">
        <v>15</v>
      </c>
      <c r="F7607" s="13" t="s">
        <v>16</v>
      </c>
      <c r="G7607" t="s">
        <v>14</v>
      </c>
      <c r="H7607">
        <v>0</v>
      </c>
      <c r="I7607" s="2"/>
      <c r="J7607" s="4">
        <v>0</v>
      </c>
      <c r="K7607" t="str">
        <f>IF((LEN(relatorio_Ananindeua[[#This Row],[CIF/CPF/CNPJ]])=14),relatorio_Ananindeua[[#This Row],[CIF/CPF/CNPJ]],relatorio_Ananindeua[[#This Row],[Coluna2]])</f>
        <v>54440266000184</v>
      </c>
      <c r="L7607" t="str">
        <f t="shared" si="119"/>
        <v>544******84</v>
      </c>
    </row>
    <row r="7608" spans="1:12" x14ac:dyDescent="0.25">
      <c r="A7608" t="s">
        <v>13188</v>
      </c>
      <c r="B7608" t="s">
        <v>13189</v>
      </c>
      <c r="C7608" t="s">
        <v>32</v>
      </c>
      <c r="D7608" s="1">
        <v>45374.052337962959</v>
      </c>
      <c r="E7608" s="18" t="s">
        <v>15</v>
      </c>
      <c r="F7608" s="13" t="s">
        <v>16</v>
      </c>
      <c r="G7608" t="s">
        <v>14</v>
      </c>
      <c r="H7608">
        <v>0</v>
      </c>
      <c r="I7608" s="2"/>
      <c r="J7608" s="4">
        <v>0</v>
      </c>
      <c r="K7608" t="str">
        <f>IF((LEN(relatorio_Ananindeua[[#This Row],[CIF/CPF/CNPJ]])=14),relatorio_Ananindeua[[#This Row],[CIF/CPF/CNPJ]],relatorio_Ananindeua[[#This Row],[Coluna2]])</f>
        <v>54440541000160</v>
      </c>
      <c r="L7608" t="str">
        <f t="shared" si="119"/>
        <v>544******60</v>
      </c>
    </row>
    <row r="7609" spans="1:12" x14ac:dyDescent="0.25">
      <c r="A7609" t="s">
        <v>5310</v>
      </c>
      <c r="B7609" t="s">
        <v>5311</v>
      </c>
      <c r="C7609" t="s">
        <v>34</v>
      </c>
      <c r="D7609" s="1">
        <v>45374.052488425928</v>
      </c>
      <c r="E7609" s="18" t="s">
        <v>15</v>
      </c>
      <c r="F7609" s="13" t="s">
        <v>16</v>
      </c>
      <c r="G7609" t="s">
        <v>14</v>
      </c>
      <c r="H7609">
        <v>0</v>
      </c>
      <c r="I7609" s="2"/>
      <c r="J7609" s="4">
        <v>0</v>
      </c>
      <c r="K7609" t="str">
        <f>IF((LEN(relatorio_Ananindeua[[#This Row],[CIF/CPF/CNPJ]])=14),relatorio_Ananindeua[[#This Row],[CIF/CPF/CNPJ]],relatorio_Ananindeua[[#This Row],[Coluna2]])</f>
        <v>41329022000187</v>
      </c>
      <c r="L7609" t="str">
        <f t="shared" si="119"/>
        <v>413******87</v>
      </c>
    </row>
    <row r="7610" spans="1:12" x14ac:dyDescent="0.25">
      <c r="A7610" t="s">
        <v>13208</v>
      </c>
      <c r="B7610" t="s">
        <v>13209</v>
      </c>
      <c r="C7610" t="s">
        <v>34</v>
      </c>
      <c r="D7610" s="1">
        <v>45374.149548611109</v>
      </c>
      <c r="E7610" s="18" t="s">
        <v>15</v>
      </c>
      <c r="F7610" s="13" t="s">
        <v>16</v>
      </c>
      <c r="G7610" t="s">
        <v>14</v>
      </c>
      <c r="H7610">
        <v>0</v>
      </c>
      <c r="I7610" s="2"/>
      <c r="J7610" s="4">
        <v>0</v>
      </c>
      <c r="K7610" t="str">
        <f>IF((LEN(relatorio_Ananindeua[[#This Row],[CIF/CPF/CNPJ]])=14),relatorio_Ananindeua[[#This Row],[CIF/CPF/CNPJ]],relatorio_Ananindeua[[#This Row],[Coluna2]])</f>
        <v>54445136000134</v>
      </c>
      <c r="L7610" t="str">
        <f t="shared" si="119"/>
        <v>544******34</v>
      </c>
    </row>
    <row r="7611" spans="1:12" x14ac:dyDescent="0.25">
      <c r="A7611" t="s">
        <v>13182</v>
      </c>
      <c r="B7611" t="s">
        <v>13183</v>
      </c>
      <c r="C7611" t="s">
        <v>32</v>
      </c>
      <c r="D7611" s="1">
        <v>45374.149641203701</v>
      </c>
      <c r="E7611" s="18" t="s">
        <v>15</v>
      </c>
      <c r="F7611" s="13" t="s">
        <v>16</v>
      </c>
      <c r="G7611" t="s">
        <v>14</v>
      </c>
      <c r="H7611">
        <v>0</v>
      </c>
      <c r="I7611" s="2"/>
      <c r="J7611" s="4">
        <v>0</v>
      </c>
      <c r="K7611" t="str">
        <f>IF((LEN(relatorio_Ananindeua[[#This Row],[CIF/CPF/CNPJ]])=14),relatorio_Ananindeua[[#This Row],[CIF/CPF/CNPJ]],relatorio_Ananindeua[[#This Row],[Coluna2]])</f>
        <v>54438384000158</v>
      </c>
      <c r="L7611" t="str">
        <f t="shared" si="119"/>
        <v>544******58</v>
      </c>
    </row>
    <row r="7612" spans="1:12" x14ac:dyDescent="0.25">
      <c r="A7612" t="s">
        <v>13184</v>
      </c>
      <c r="B7612" t="s">
        <v>13185</v>
      </c>
      <c r="C7612" t="s">
        <v>32</v>
      </c>
      <c r="D7612" s="1">
        <v>45374.149652777778</v>
      </c>
      <c r="E7612" s="18" t="s">
        <v>15</v>
      </c>
      <c r="F7612" s="13" t="s">
        <v>16</v>
      </c>
      <c r="G7612" t="s">
        <v>14</v>
      </c>
      <c r="H7612">
        <v>0</v>
      </c>
      <c r="I7612" s="2"/>
      <c r="J7612" s="4">
        <v>0</v>
      </c>
      <c r="K7612" t="str">
        <f>IF((LEN(relatorio_Ananindeua[[#This Row],[CIF/CPF/CNPJ]])=14),relatorio_Ananindeua[[#This Row],[CIF/CPF/CNPJ]],relatorio_Ananindeua[[#This Row],[Coluna2]])</f>
        <v>54438401000157</v>
      </c>
      <c r="L7612" t="str">
        <f t="shared" si="119"/>
        <v>544******57</v>
      </c>
    </row>
    <row r="7613" spans="1:12" x14ac:dyDescent="0.25">
      <c r="A7613" t="s">
        <v>2282</v>
      </c>
      <c r="B7613" t="s">
        <v>2283</v>
      </c>
      <c r="C7613" t="s">
        <v>34</v>
      </c>
      <c r="D7613" s="1">
        <v>45374.149733796294</v>
      </c>
      <c r="E7613" s="18" t="s">
        <v>15</v>
      </c>
      <c r="F7613" s="13" t="s">
        <v>16</v>
      </c>
      <c r="G7613" t="s">
        <v>14</v>
      </c>
      <c r="H7613">
        <v>0</v>
      </c>
      <c r="I7613" s="2"/>
      <c r="J7613" s="4">
        <v>0</v>
      </c>
      <c r="K7613" t="str">
        <f>IF((LEN(relatorio_Ananindeua[[#This Row],[CIF/CPF/CNPJ]])=14),relatorio_Ananindeua[[#This Row],[CIF/CPF/CNPJ]],relatorio_Ananindeua[[#This Row],[Coluna2]])</f>
        <v>27968689000107</v>
      </c>
      <c r="L7613" t="str">
        <f t="shared" si="119"/>
        <v>279******07</v>
      </c>
    </row>
    <row r="7614" spans="1:12" x14ac:dyDescent="0.25">
      <c r="A7614" t="s">
        <v>3448</v>
      </c>
      <c r="B7614" t="s">
        <v>3449</v>
      </c>
      <c r="C7614" t="s">
        <v>34</v>
      </c>
      <c r="D7614" s="1">
        <v>45374.163414351853</v>
      </c>
      <c r="E7614" s="18" t="s">
        <v>15</v>
      </c>
      <c r="F7614" s="13" t="s">
        <v>16</v>
      </c>
      <c r="G7614" t="s">
        <v>14</v>
      </c>
      <c r="H7614">
        <v>0</v>
      </c>
      <c r="I7614" s="2"/>
      <c r="J7614" s="4">
        <v>0</v>
      </c>
      <c r="K7614" t="str">
        <f>IF((LEN(relatorio_Ananindeua[[#This Row],[CIF/CPF/CNPJ]])=14),relatorio_Ananindeua[[#This Row],[CIF/CPF/CNPJ]],relatorio_Ananindeua[[#This Row],[Coluna2]])</f>
        <v>33693751000190</v>
      </c>
      <c r="L7614" t="str">
        <f t="shared" si="119"/>
        <v>336******90</v>
      </c>
    </row>
    <row r="7615" spans="1:12" x14ac:dyDescent="0.25">
      <c r="A7615" t="s">
        <v>13194</v>
      </c>
      <c r="B7615" t="s">
        <v>13195</v>
      </c>
      <c r="C7615" t="s">
        <v>32</v>
      </c>
      <c r="D7615" s="1">
        <v>45374.163449074076</v>
      </c>
      <c r="E7615" s="18" t="s">
        <v>15</v>
      </c>
      <c r="F7615" s="13" t="s">
        <v>16</v>
      </c>
      <c r="G7615" t="s">
        <v>14</v>
      </c>
      <c r="H7615">
        <v>0</v>
      </c>
      <c r="I7615" s="2"/>
      <c r="J7615" s="4">
        <v>0</v>
      </c>
      <c r="K7615" t="str">
        <f>IF((LEN(relatorio_Ananindeua[[#This Row],[CIF/CPF/CNPJ]])=14),relatorio_Ananindeua[[#This Row],[CIF/CPF/CNPJ]],relatorio_Ananindeua[[#This Row],[Coluna2]])</f>
        <v>54441300000135</v>
      </c>
      <c r="L7615" t="str">
        <f t="shared" si="119"/>
        <v>544******35</v>
      </c>
    </row>
    <row r="7616" spans="1:12" x14ac:dyDescent="0.25">
      <c r="A7616" t="s">
        <v>13204</v>
      </c>
      <c r="B7616" t="s">
        <v>13205</v>
      </c>
      <c r="C7616" t="s">
        <v>32</v>
      </c>
      <c r="D7616" s="1">
        <v>45374.170358796298</v>
      </c>
      <c r="E7616" s="18" t="s">
        <v>15</v>
      </c>
      <c r="F7616" s="13" t="s">
        <v>16</v>
      </c>
      <c r="G7616" t="s">
        <v>14</v>
      </c>
      <c r="H7616">
        <v>0</v>
      </c>
      <c r="I7616" s="2"/>
      <c r="J7616" s="4">
        <v>0</v>
      </c>
      <c r="K7616" t="str">
        <f>IF((LEN(relatorio_Ananindeua[[#This Row],[CIF/CPF/CNPJ]])=14),relatorio_Ananindeua[[#This Row],[CIF/CPF/CNPJ]],relatorio_Ananindeua[[#This Row],[Coluna2]])</f>
        <v>54444556000104</v>
      </c>
      <c r="L7616" t="str">
        <f t="shared" si="119"/>
        <v>544******04</v>
      </c>
    </row>
    <row r="7617" spans="1:12" x14ac:dyDescent="0.25">
      <c r="A7617" t="s">
        <v>4143</v>
      </c>
      <c r="B7617" t="s">
        <v>4144</v>
      </c>
      <c r="C7617" t="s">
        <v>34</v>
      </c>
      <c r="D7617" s="1">
        <v>45374.170624999999</v>
      </c>
      <c r="E7617" s="18" t="s">
        <v>15</v>
      </c>
      <c r="F7617" s="13" t="s">
        <v>16</v>
      </c>
      <c r="G7617" t="s">
        <v>14</v>
      </c>
      <c r="H7617">
        <v>0</v>
      </c>
      <c r="I7617" s="2"/>
      <c r="J7617" s="4">
        <v>0</v>
      </c>
      <c r="K7617" t="str">
        <f>IF((LEN(relatorio_Ananindeua[[#This Row],[CIF/CPF/CNPJ]])=14),relatorio_Ananindeua[[#This Row],[CIF/CPF/CNPJ]],relatorio_Ananindeua[[#This Row],[Coluna2]])</f>
        <v>36346533000177</v>
      </c>
      <c r="L7617" t="str">
        <f t="shared" si="119"/>
        <v>363******77</v>
      </c>
    </row>
    <row r="7618" spans="1:12" x14ac:dyDescent="0.25">
      <c r="A7618" t="s">
        <v>6129</v>
      </c>
      <c r="B7618" t="s">
        <v>6130</v>
      </c>
      <c r="C7618" t="s">
        <v>34</v>
      </c>
      <c r="D7618" s="1">
        <v>45374.170624999999</v>
      </c>
      <c r="E7618" s="18" t="s">
        <v>15</v>
      </c>
      <c r="F7618" s="13" t="s">
        <v>16</v>
      </c>
      <c r="G7618" t="s">
        <v>14</v>
      </c>
      <c r="H7618">
        <v>0</v>
      </c>
      <c r="I7618" s="2"/>
      <c r="J7618" s="4">
        <v>0</v>
      </c>
      <c r="K7618" t="str">
        <f>IF((LEN(relatorio_Ananindeua[[#This Row],[CIF/CPF/CNPJ]])=14),relatorio_Ananindeua[[#This Row],[CIF/CPF/CNPJ]],relatorio_Ananindeua[[#This Row],[Coluna2]])</f>
        <v>43949618000105</v>
      </c>
      <c r="L7618" t="str">
        <f t="shared" si="119"/>
        <v>439******05</v>
      </c>
    </row>
    <row r="7619" spans="1:12" x14ac:dyDescent="0.25">
      <c r="A7619" t="s">
        <v>5480</v>
      </c>
      <c r="B7619" t="s">
        <v>5481</v>
      </c>
      <c r="C7619" t="s">
        <v>34</v>
      </c>
      <c r="D7619" s="1">
        <v>45374.31621527778</v>
      </c>
      <c r="E7619" s="18" t="s">
        <v>15</v>
      </c>
      <c r="F7619" s="13" t="s">
        <v>16</v>
      </c>
      <c r="G7619" t="s">
        <v>14</v>
      </c>
      <c r="H7619">
        <v>0</v>
      </c>
      <c r="I7619" s="2"/>
      <c r="J7619" s="4">
        <v>0</v>
      </c>
      <c r="K7619" t="str">
        <f>IF((LEN(relatorio_Ananindeua[[#This Row],[CIF/CPF/CNPJ]])=14),relatorio_Ananindeua[[#This Row],[CIF/CPF/CNPJ]],relatorio_Ananindeua[[#This Row],[Coluna2]])</f>
        <v>41924642000164</v>
      </c>
      <c r="L7619" t="str">
        <f t="shared" si="119"/>
        <v>419******64</v>
      </c>
    </row>
    <row r="7620" spans="1:12" x14ac:dyDescent="0.25">
      <c r="A7620" t="s">
        <v>13180</v>
      </c>
      <c r="B7620" t="s">
        <v>13181</v>
      </c>
      <c r="C7620" t="s">
        <v>32</v>
      </c>
      <c r="D7620" s="1">
        <v>45374.316238425927</v>
      </c>
      <c r="E7620" s="18" t="s">
        <v>15</v>
      </c>
      <c r="F7620" s="13" t="s">
        <v>16</v>
      </c>
      <c r="G7620" t="s">
        <v>14</v>
      </c>
      <c r="H7620">
        <v>0</v>
      </c>
      <c r="I7620" s="2"/>
      <c r="J7620" s="4">
        <v>0</v>
      </c>
      <c r="K7620" t="str">
        <f>IF((LEN(relatorio_Ananindeua[[#This Row],[CIF/CPF/CNPJ]])=14),relatorio_Ananindeua[[#This Row],[CIF/CPF/CNPJ]],relatorio_Ananindeua[[#This Row],[Coluna2]])</f>
        <v>54433346000102</v>
      </c>
      <c r="L7620" t="str">
        <f t="shared" si="119"/>
        <v>544******02</v>
      </c>
    </row>
    <row r="7621" spans="1:12" x14ac:dyDescent="0.25">
      <c r="A7621" t="s">
        <v>13196</v>
      </c>
      <c r="B7621" t="s">
        <v>13197</v>
      </c>
      <c r="C7621" t="s">
        <v>32</v>
      </c>
      <c r="D7621" s="1">
        <v>45374.316250000003</v>
      </c>
      <c r="E7621" s="18" t="s">
        <v>15</v>
      </c>
      <c r="F7621" s="13" t="s">
        <v>16</v>
      </c>
      <c r="G7621" t="s">
        <v>14</v>
      </c>
      <c r="H7621">
        <v>0</v>
      </c>
      <c r="I7621" s="2"/>
      <c r="J7621" s="4">
        <v>0</v>
      </c>
      <c r="K7621" t="str">
        <f>IF((LEN(relatorio_Ananindeua[[#This Row],[CIF/CPF/CNPJ]])=14),relatorio_Ananindeua[[#This Row],[CIF/CPF/CNPJ]],relatorio_Ananindeua[[#This Row],[Coluna2]])</f>
        <v>54441453000182</v>
      </c>
      <c r="L7621" t="str">
        <f t="shared" si="119"/>
        <v>544******82</v>
      </c>
    </row>
    <row r="7622" spans="1:12" x14ac:dyDescent="0.25">
      <c r="A7622" t="s">
        <v>13202</v>
      </c>
      <c r="B7622" t="s">
        <v>13203</v>
      </c>
      <c r="C7622" t="s">
        <v>32</v>
      </c>
      <c r="D7622" s="1">
        <v>45374.316261574073</v>
      </c>
      <c r="E7622" s="18" t="s">
        <v>15</v>
      </c>
      <c r="F7622" s="13" t="s">
        <v>16</v>
      </c>
      <c r="G7622" t="s">
        <v>14</v>
      </c>
      <c r="H7622">
        <v>0</v>
      </c>
      <c r="I7622" s="2"/>
      <c r="J7622" s="4">
        <v>0</v>
      </c>
      <c r="K7622" t="str">
        <f>IF((LEN(relatorio_Ananindeua[[#This Row],[CIF/CPF/CNPJ]])=14),relatorio_Ananindeua[[#This Row],[CIF/CPF/CNPJ]],relatorio_Ananindeua[[#This Row],[Coluna2]])</f>
        <v>54444259000150</v>
      </c>
      <c r="L7622" t="str">
        <f t="shared" si="119"/>
        <v>544******50</v>
      </c>
    </row>
    <row r="7623" spans="1:12" x14ac:dyDescent="0.25">
      <c r="A7623" t="s">
        <v>13192</v>
      </c>
      <c r="B7623" t="s">
        <v>13193</v>
      </c>
      <c r="C7623" t="s">
        <v>32</v>
      </c>
      <c r="D7623" s="1">
        <v>45374.31627314815</v>
      </c>
      <c r="E7623" s="18" t="s">
        <v>15</v>
      </c>
      <c r="F7623" s="13" t="s">
        <v>16</v>
      </c>
      <c r="G7623" t="s">
        <v>14</v>
      </c>
      <c r="H7623">
        <v>0</v>
      </c>
      <c r="I7623" s="2"/>
      <c r="J7623" s="4">
        <v>0</v>
      </c>
      <c r="K7623" t="str">
        <f>IF((LEN(relatorio_Ananindeua[[#This Row],[CIF/CPF/CNPJ]])=14),relatorio_Ananindeua[[#This Row],[CIF/CPF/CNPJ]],relatorio_Ananindeua[[#This Row],[Coluna2]])</f>
        <v>54440926000127</v>
      </c>
      <c r="L7623" t="str">
        <f t="shared" si="119"/>
        <v>544******27</v>
      </c>
    </row>
    <row r="7624" spans="1:12" x14ac:dyDescent="0.25">
      <c r="A7624" t="s">
        <v>13200</v>
      </c>
      <c r="B7624" t="s">
        <v>13201</v>
      </c>
      <c r="C7624" t="s">
        <v>32</v>
      </c>
      <c r="D7624" s="1">
        <v>45374.316296296296</v>
      </c>
      <c r="E7624" s="18" t="s">
        <v>15</v>
      </c>
      <c r="F7624" s="13" t="s">
        <v>16</v>
      </c>
      <c r="G7624" t="s">
        <v>14</v>
      </c>
      <c r="H7624">
        <v>0</v>
      </c>
      <c r="I7624" s="2"/>
      <c r="J7624" s="4">
        <v>0</v>
      </c>
      <c r="K7624" t="str">
        <f>IF((LEN(relatorio_Ananindeua[[#This Row],[CIF/CPF/CNPJ]])=14),relatorio_Ananindeua[[#This Row],[CIF/CPF/CNPJ]],relatorio_Ananindeua[[#This Row],[Coluna2]])</f>
        <v>54443717000137</v>
      </c>
      <c r="L7624" t="str">
        <f t="shared" si="119"/>
        <v>544******37</v>
      </c>
    </row>
    <row r="7625" spans="1:12" x14ac:dyDescent="0.25">
      <c r="A7625" t="s">
        <v>13206</v>
      </c>
      <c r="B7625" t="s">
        <v>13207</v>
      </c>
      <c r="C7625" t="s">
        <v>32</v>
      </c>
      <c r="D7625" s="1">
        <v>45374.316307870373</v>
      </c>
      <c r="E7625" s="18" t="s">
        <v>15</v>
      </c>
      <c r="F7625" s="13" t="s">
        <v>16</v>
      </c>
      <c r="G7625" t="s">
        <v>14</v>
      </c>
      <c r="H7625">
        <v>0</v>
      </c>
      <c r="I7625" s="2"/>
      <c r="J7625" s="4">
        <v>0</v>
      </c>
      <c r="K7625" t="str">
        <f>IF((LEN(relatorio_Ananindeua[[#This Row],[CIF/CPF/CNPJ]])=14),relatorio_Ananindeua[[#This Row],[CIF/CPF/CNPJ]],relatorio_Ananindeua[[#This Row],[Coluna2]])</f>
        <v>54445029000106</v>
      </c>
      <c r="L7625" t="str">
        <f t="shared" si="119"/>
        <v>544******06</v>
      </c>
    </row>
    <row r="7626" spans="1:12" x14ac:dyDescent="0.25">
      <c r="A7626" t="s">
        <v>13210</v>
      </c>
      <c r="B7626" t="s">
        <v>13211</v>
      </c>
      <c r="C7626" t="s">
        <v>32</v>
      </c>
      <c r="D7626" s="1">
        <v>45374.316307870373</v>
      </c>
      <c r="E7626" s="18" t="s">
        <v>15</v>
      </c>
      <c r="F7626" s="13" t="s">
        <v>16</v>
      </c>
      <c r="G7626" t="s">
        <v>14</v>
      </c>
      <c r="H7626">
        <v>0</v>
      </c>
      <c r="I7626" s="2"/>
      <c r="J7626" s="4">
        <v>0</v>
      </c>
      <c r="K7626" t="str">
        <f>IF((LEN(relatorio_Ananindeua[[#This Row],[CIF/CPF/CNPJ]])=14),relatorio_Ananindeua[[#This Row],[CIF/CPF/CNPJ]],relatorio_Ananindeua[[#This Row],[Coluna2]])</f>
        <v>54445177000120</v>
      </c>
      <c r="L7626" t="str">
        <f t="shared" si="119"/>
        <v>544******20</v>
      </c>
    </row>
    <row r="7627" spans="1:12" x14ac:dyDescent="0.25">
      <c r="A7627" t="s">
        <v>13212</v>
      </c>
      <c r="B7627" t="s">
        <v>13213</v>
      </c>
      <c r="C7627" t="s">
        <v>32</v>
      </c>
      <c r="D7627" s="1">
        <v>45374.316319444442</v>
      </c>
      <c r="E7627" s="18" t="s">
        <v>15</v>
      </c>
      <c r="F7627" s="13" t="s">
        <v>16</v>
      </c>
      <c r="G7627" t="s">
        <v>14</v>
      </c>
      <c r="H7627">
        <v>0</v>
      </c>
      <c r="I7627" s="2"/>
      <c r="J7627" s="4">
        <v>0</v>
      </c>
      <c r="K7627" t="str">
        <f>IF((LEN(relatorio_Ananindeua[[#This Row],[CIF/CPF/CNPJ]])=14),relatorio_Ananindeua[[#This Row],[CIF/CPF/CNPJ]],relatorio_Ananindeua[[#This Row],[Coluna2]])</f>
        <v>54445233000127</v>
      </c>
      <c r="L7627" t="str">
        <f t="shared" si="119"/>
        <v>544******27</v>
      </c>
    </row>
    <row r="7628" spans="1:12" x14ac:dyDescent="0.25">
      <c r="A7628" t="s">
        <v>13190</v>
      </c>
      <c r="B7628" t="s">
        <v>13191</v>
      </c>
      <c r="C7628" t="s">
        <v>32</v>
      </c>
      <c r="D7628" s="1">
        <v>45374.316331018519</v>
      </c>
      <c r="E7628" s="18" t="s">
        <v>15</v>
      </c>
      <c r="F7628" s="13" t="s">
        <v>16</v>
      </c>
      <c r="G7628" t="s">
        <v>14</v>
      </c>
      <c r="H7628">
        <v>0</v>
      </c>
      <c r="I7628" s="2"/>
      <c r="J7628" s="4">
        <v>0</v>
      </c>
      <c r="K7628" t="str">
        <f>IF((LEN(relatorio_Ananindeua[[#This Row],[CIF/CPF/CNPJ]])=14),relatorio_Ananindeua[[#This Row],[CIF/CPF/CNPJ]],relatorio_Ananindeua[[#This Row],[Coluna2]])</f>
        <v>54440819000107</v>
      </c>
      <c r="L7628" t="str">
        <f t="shared" si="119"/>
        <v>544******07</v>
      </c>
    </row>
    <row r="7629" spans="1:12" x14ac:dyDescent="0.25">
      <c r="A7629" t="s">
        <v>13178</v>
      </c>
      <c r="B7629" t="s">
        <v>13179</v>
      </c>
      <c r="C7629" t="s">
        <v>32</v>
      </c>
      <c r="D7629" s="1">
        <v>45374.316354166665</v>
      </c>
      <c r="E7629" s="18" t="s">
        <v>15</v>
      </c>
      <c r="F7629" s="13" t="s">
        <v>16</v>
      </c>
      <c r="G7629" t="s">
        <v>14</v>
      </c>
      <c r="H7629">
        <v>0</v>
      </c>
      <c r="I7629" s="2"/>
      <c r="J7629" s="4">
        <v>0</v>
      </c>
      <c r="K7629" t="str">
        <f>IF((LEN(relatorio_Ananindeua[[#This Row],[CIF/CPF/CNPJ]])=14),relatorio_Ananindeua[[#This Row],[CIF/CPF/CNPJ]],relatorio_Ananindeua[[#This Row],[Coluna2]])</f>
        <v>54430445000130</v>
      </c>
      <c r="L7629" t="str">
        <f t="shared" si="119"/>
        <v>544******30</v>
      </c>
    </row>
    <row r="7630" spans="1:12" x14ac:dyDescent="0.25">
      <c r="A7630" t="s">
        <v>13208</v>
      </c>
      <c r="B7630" t="s">
        <v>13209</v>
      </c>
      <c r="C7630" t="s">
        <v>32</v>
      </c>
      <c r="D7630" s="1">
        <v>45374.316365740742</v>
      </c>
      <c r="E7630" s="18" t="s">
        <v>15</v>
      </c>
      <c r="F7630" s="13" t="s">
        <v>16</v>
      </c>
      <c r="G7630" t="s">
        <v>14</v>
      </c>
      <c r="H7630">
        <v>0</v>
      </c>
      <c r="I7630" s="2"/>
      <c r="J7630" s="4">
        <v>0</v>
      </c>
      <c r="K7630" t="str">
        <f>IF((LEN(relatorio_Ananindeua[[#This Row],[CIF/CPF/CNPJ]])=14),relatorio_Ananindeua[[#This Row],[CIF/CPF/CNPJ]],relatorio_Ananindeua[[#This Row],[Coluna2]])</f>
        <v>54445136000134</v>
      </c>
      <c r="L7630" t="str">
        <f t="shared" si="119"/>
        <v>544******34</v>
      </c>
    </row>
    <row r="7631" spans="1:12" x14ac:dyDescent="0.25">
      <c r="A7631" t="s">
        <v>6824</v>
      </c>
      <c r="B7631" t="s">
        <v>6825</v>
      </c>
      <c r="C7631" t="s">
        <v>34</v>
      </c>
      <c r="D7631" s="1">
        <v>45374.316400462965</v>
      </c>
      <c r="E7631" s="18" t="s">
        <v>15</v>
      </c>
      <c r="F7631" s="13" t="s">
        <v>16</v>
      </c>
      <c r="G7631" t="s">
        <v>14</v>
      </c>
      <c r="H7631">
        <v>0</v>
      </c>
      <c r="I7631" s="2"/>
      <c r="J7631" s="4">
        <v>0</v>
      </c>
      <c r="K7631" t="str">
        <f>IF((LEN(relatorio_Ananindeua[[#This Row],[CIF/CPF/CNPJ]])=14),relatorio_Ananindeua[[#This Row],[CIF/CPF/CNPJ]],relatorio_Ananindeua[[#This Row],[Coluna2]])</f>
        <v>45982318000153</v>
      </c>
      <c r="L7631" t="str">
        <f t="shared" si="119"/>
        <v>459******53</v>
      </c>
    </row>
    <row r="7632" spans="1:12" x14ac:dyDescent="0.25">
      <c r="A7632" t="s">
        <v>5246</v>
      </c>
      <c r="B7632" t="s">
        <v>5247</v>
      </c>
      <c r="C7632" t="s">
        <v>34</v>
      </c>
      <c r="D7632" s="1">
        <v>45374.316412037035</v>
      </c>
      <c r="E7632" s="18" t="s">
        <v>15</v>
      </c>
      <c r="F7632" s="13" t="s">
        <v>16</v>
      </c>
      <c r="G7632" t="s">
        <v>14</v>
      </c>
      <c r="H7632">
        <v>0</v>
      </c>
      <c r="I7632" s="2"/>
      <c r="J7632" s="4">
        <v>0</v>
      </c>
      <c r="K7632" t="str">
        <f>IF((LEN(relatorio_Ananindeua[[#This Row],[CIF/CPF/CNPJ]])=14),relatorio_Ananindeua[[#This Row],[CIF/CPF/CNPJ]],relatorio_Ananindeua[[#This Row],[Coluna2]])</f>
        <v>41127555000186</v>
      </c>
      <c r="L7632" t="str">
        <f t="shared" si="119"/>
        <v>411******86</v>
      </c>
    </row>
    <row r="7633" spans="1:12" x14ac:dyDescent="0.25">
      <c r="A7633" t="s">
        <v>8456</v>
      </c>
      <c r="B7633" t="s">
        <v>8457</v>
      </c>
      <c r="C7633" t="s">
        <v>34</v>
      </c>
      <c r="D7633" s="1">
        <v>45374.316423611112</v>
      </c>
      <c r="E7633" s="18" t="s">
        <v>15</v>
      </c>
      <c r="F7633" s="13" t="s">
        <v>16</v>
      </c>
      <c r="G7633" t="s">
        <v>14</v>
      </c>
      <c r="H7633">
        <v>0</v>
      </c>
      <c r="I7633" s="2"/>
      <c r="J7633" s="4">
        <v>0</v>
      </c>
      <c r="K7633" t="str">
        <f>IF((LEN(relatorio_Ananindeua[[#This Row],[CIF/CPF/CNPJ]])=14),relatorio_Ananindeua[[#This Row],[CIF/CPF/CNPJ]],relatorio_Ananindeua[[#This Row],[Coluna2]])</f>
        <v>49837623000102</v>
      </c>
      <c r="L7633" t="str">
        <f t="shared" si="119"/>
        <v>498******02</v>
      </c>
    </row>
    <row r="7634" spans="1:12" x14ac:dyDescent="0.25">
      <c r="A7634" t="s">
        <v>5877</v>
      </c>
      <c r="B7634" t="s">
        <v>5878</v>
      </c>
      <c r="C7634" t="s">
        <v>34</v>
      </c>
      <c r="D7634" s="1">
        <v>45374.316469907404</v>
      </c>
      <c r="E7634" s="18" t="s">
        <v>15</v>
      </c>
      <c r="F7634" s="13" t="s">
        <v>16</v>
      </c>
      <c r="G7634" t="s">
        <v>14</v>
      </c>
      <c r="H7634">
        <v>0</v>
      </c>
      <c r="I7634" s="2"/>
      <c r="J7634" s="4">
        <v>0</v>
      </c>
      <c r="K7634" t="str">
        <f>IF((LEN(relatorio_Ananindeua[[#This Row],[CIF/CPF/CNPJ]])=14),relatorio_Ananindeua[[#This Row],[CIF/CPF/CNPJ]],relatorio_Ananindeua[[#This Row],[Coluna2]])</f>
        <v>43225128000166</v>
      </c>
      <c r="L7634" t="str">
        <f t="shared" ref="L7634:L7697" si="120">_xlfn.CONCAT(LEFT(A7634,3),REPT("*",6),RIGHT(A7634,2))</f>
        <v>432******66</v>
      </c>
    </row>
    <row r="7635" spans="1:12" x14ac:dyDescent="0.25">
      <c r="A7635" t="s">
        <v>9733</v>
      </c>
      <c r="B7635" t="s">
        <v>9734</v>
      </c>
      <c r="C7635" t="s">
        <v>34</v>
      </c>
      <c r="D7635" s="1">
        <v>45374.316493055558</v>
      </c>
      <c r="E7635" s="18" t="s">
        <v>15</v>
      </c>
      <c r="F7635" s="13" t="s">
        <v>16</v>
      </c>
      <c r="G7635" t="s">
        <v>14</v>
      </c>
      <c r="H7635">
        <v>0</v>
      </c>
      <c r="I7635" s="2"/>
      <c r="J7635" s="4">
        <v>0</v>
      </c>
      <c r="K7635" t="str">
        <f>IF((LEN(relatorio_Ananindeua[[#This Row],[CIF/CPF/CNPJ]])=14),relatorio_Ananindeua[[#This Row],[CIF/CPF/CNPJ]],relatorio_Ananindeua[[#This Row],[Coluna2]])</f>
        <v>52116671000116</v>
      </c>
      <c r="L7635" t="str">
        <f t="shared" si="120"/>
        <v>521******16</v>
      </c>
    </row>
    <row r="7636" spans="1:12" x14ac:dyDescent="0.25">
      <c r="A7636" t="s">
        <v>9853</v>
      </c>
      <c r="B7636" t="s">
        <v>9854</v>
      </c>
      <c r="C7636" t="s">
        <v>34</v>
      </c>
      <c r="D7636" s="1">
        <v>45374.316493055558</v>
      </c>
      <c r="E7636" s="18" t="s">
        <v>15</v>
      </c>
      <c r="F7636" s="13" t="s">
        <v>16</v>
      </c>
      <c r="G7636" t="s">
        <v>14</v>
      </c>
      <c r="H7636">
        <v>0</v>
      </c>
      <c r="I7636" s="2"/>
      <c r="J7636" s="4">
        <v>0</v>
      </c>
      <c r="K7636" t="str">
        <f>IF((LEN(relatorio_Ananindeua[[#This Row],[CIF/CPF/CNPJ]])=14),relatorio_Ananindeua[[#This Row],[CIF/CPF/CNPJ]],relatorio_Ananindeua[[#This Row],[Coluna2]])</f>
        <v>52487606000105</v>
      </c>
      <c r="L7636" t="str">
        <f t="shared" si="120"/>
        <v>524******05</v>
      </c>
    </row>
    <row r="7637" spans="1:12" x14ac:dyDescent="0.25">
      <c r="A7637" t="s">
        <v>8203</v>
      </c>
      <c r="B7637" t="s">
        <v>8204</v>
      </c>
      <c r="C7637" t="s">
        <v>34</v>
      </c>
      <c r="D7637" s="1">
        <v>45374.316504629627</v>
      </c>
      <c r="E7637" s="18" t="s">
        <v>15</v>
      </c>
      <c r="F7637" s="13" t="s">
        <v>16</v>
      </c>
      <c r="G7637" t="s">
        <v>14</v>
      </c>
      <c r="H7637">
        <v>0</v>
      </c>
      <c r="I7637" s="2"/>
      <c r="J7637" s="4">
        <v>0</v>
      </c>
      <c r="K7637" t="str">
        <f>IF((LEN(relatorio_Ananindeua[[#This Row],[CIF/CPF/CNPJ]])=14),relatorio_Ananindeua[[#This Row],[CIF/CPF/CNPJ]],relatorio_Ananindeua[[#This Row],[Coluna2]])</f>
        <v>49353570000154</v>
      </c>
      <c r="L7637" t="str">
        <f t="shared" si="120"/>
        <v>493******54</v>
      </c>
    </row>
    <row r="7638" spans="1:12" x14ac:dyDescent="0.25">
      <c r="A7638" t="s">
        <v>1175</v>
      </c>
      <c r="B7638" t="s">
        <v>1176</v>
      </c>
      <c r="C7638" t="s">
        <v>34</v>
      </c>
      <c r="D7638" s="1">
        <v>45374.31658564815</v>
      </c>
      <c r="E7638" s="18" t="s">
        <v>15</v>
      </c>
      <c r="F7638" s="13" t="s">
        <v>16</v>
      </c>
      <c r="G7638" t="s">
        <v>14</v>
      </c>
      <c r="H7638">
        <v>0</v>
      </c>
      <c r="I7638" s="2"/>
      <c r="J7638" s="4">
        <v>0</v>
      </c>
      <c r="K7638" t="str">
        <f>IF((LEN(relatorio_Ananindeua[[#This Row],[CIF/CPF/CNPJ]])=14),relatorio_Ananindeua[[#This Row],[CIF/CPF/CNPJ]],relatorio_Ananindeua[[#This Row],[Coluna2]])</f>
        <v>19351961000179</v>
      </c>
      <c r="L7638" t="str">
        <f t="shared" si="120"/>
        <v>193******79</v>
      </c>
    </row>
    <row r="7639" spans="1:12" x14ac:dyDescent="0.25">
      <c r="A7639" t="s">
        <v>116</v>
      </c>
      <c r="B7639" t="s">
        <v>117</v>
      </c>
      <c r="C7639" t="s">
        <v>34</v>
      </c>
      <c r="D7639" s="1">
        <v>45374.31659722222</v>
      </c>
      <c r="E7639" s="18" t="s">
        <v>15</v>
      </c>
      <c r="F7639" s="13" t="s">
        <v>16</v>
      </c>
      <c r="G7639" t="s">
        <v>14</v>
      </c>
      <c r="H7639">
        <v>0</v>
      </c>
      <c r="I7639" s="2"/>
      <c r="J7639" s="4">
        <v>0</v>
      </c>
      <c r="K7639" t="str">
        <f>IF((LEN(relatorio_Ananindeua[[#This Row],[CIF/CPF/CNPJ]])=14),relatorio_Ananindeua[[#This Row],[CIF/CPF/CNPJ]],relatorio_Ananindeua[[#This Row],[Coluna2]])</f>
        <v>11618624000193</v>
      </c>
      <c r="L7639" t="str">
        <f t="shared" si="120"/>
        <v>116******93</v>
      </c>
    </row>
    <row r="7640" spans="1:12" x14ac:dyDescent="0.25">
      <c r="A7640" t="s">
        <v>13214</v>
      </c>
      <c r="B7640" t="s">
        <v>13215</v>
      </c>
      <c r="C7640" t="s">
        <v>32</v>
      </c>
      <c r="D7640" s="1">
        <v>45374.323148148149</v>
      </c>
      <c r="E7640" s="18" t="s">
        <v>15</v>
      </c>
      <c r="F7640" s="13" t="s">
        <v>16</v>
      </c>
      <c r="G7640" t="s">
        <v>14</v>
      </c>
      <c r="H7640">
        <v>0</v>
      </c>
      <c r="I7640" s="2"/>
      <c r="J7640" s="4">
        <v>0</v>
      </c>
      <c r="K7640" t="str">
        <f>IF((LEN(relatorio_Ananindeua[[#This Row],[CIF/CPF/CNPJ]])=14),relatorio_Ananindeua[[#This Row],[CIF/CPF/CNPJ]],relatorio_Ananindeua[[#This Row],[Coluna2]])</f>
        <v>54445669000116</v>
      </c>
      <c r="L7640" t="str">
        <f t="shared" si="120"/>
        <v>544******16</v>
      </c>
    </row>
    <row r="7641" spans="1:12" x14ac:dyDescent="0.25">
      <c r="A7641" t="s">
        <v>13222</v>
      </c>
      <c r="B7641" t="s">
        <v>13223</v>
      </c>
      <c r="C7641" t="s">
        <v>32</v>
      </c>
      <c r="D7641" s="1">
        <v>45375.31621527778</v>
      </c>
      <c r="E7641" s="18" t="s">
        <v>15</v>
      </c>
      <c r="F7641" s="13" t="s">
        <v>16</v>
      </c>
      <c r="G7641" t="s">
        <v>14</v>
      </c>
      <c r="H7641">
        <v>0</v>
      </c>
      <c r="I7641" s="2"/>
      <c r="J7641" s="4">
        <v>0</v>
      </c>
      <c r="K7641" t="str">
        <f>IF((LEN(relatorio_Ananindeua[[#This Row],[CIF/CPF/CNPJ]])=14),relatorio_Ananindeua[[#This Row],[CIF/CPF/CNPJ]],relatorio_Ananindeua[[#This Row],[Coluna2]])</f>
        <v>54448644000176</v>
      </c>
      <c r="L7641" t="str">
        <f t="shared" si="120"/>
        <v>544******76</v>
      </c>
    </row>
    <row r="7642" spans="1:12" x14ac:dyDescent="0.25">
      <c r="A7642" t="s">
        <v>13220</v>
      </c>
      <c r="B7642" t="s">
        <v>13221</v>
      </c>
      <c r="C7642" t="s">
        <v>32</v>
      </c>
      <c r="D7642" s="1">
        <v>45375.31622685185</v>
      </c>
      <c r="E7642" s="18" t="s">
        <v>15</v>
      </c>
      <c r="F7642" s="13" t="s">
        <v>16</v>
      </c>
      <c r="G7642" t="s">
        <v>14</v>
      </c>
      <c r="H7642">
        <v>0</v>
      </c>
      <c r="I7642" s="2"/>
      <c r="J7642" s="4">
        <v>0</v>
      </c>
      <c r="K7642" t="str">
        <f>IF((LEN(relatorio_Ananindeua[[#This Row],[CIF/CPF/CNPJ]])=14),relatorio_Ananindeua[[#This Row],[CIF/CPF/CNPJ]],relatorio_Ananindeua[[#This Row],[Coluna2]])</f>
        <v>54448210000176</v>
      </c>
      <c r="L7642" t="str">
        <f t="shared" si="120"/>
        <v>544******76</v>
      </c>
    </row>
    <row r="7643" spans="1:12" x14ac:dyDescent="0.25">
      <c r="A7643" t="s">
        <v>13218</v>
      </c>
      <c r="B7643" t="s">
        <v>13219</v>
      </c>
      <c r="C7643" t="s">
        <v>32</v>
      </c>
      <c r="D7643" s="1">
        <v>45375.316307870373</v>
      </c>
      <c r="E7643" s="18" t="s">
        <v>15</v>
      </c>
      <c r="F7643" s="13" t="s">
        <v>16</v>
      </c>
      <c r="G7643" t="s">
        <v>14</v>
      </c>
      <c r="H7643">
        <v>0</v>
      </c>
      <c r="I7643" s="2"/>
      <c r="J7643" s="4">
        <v>0</v>
      </c>
      <c r="K7643" t="str">
        <f>IF((LEN(relatorio_Ananindeua[[#This Row],[CIF/CPF/CNPJ]])=14),relatorio_Ananindeua[[#This Row],[CIF/CPF/CNPJ]],relatorio_Ananindeua[[#This Row],[Coluna2]])</f>
        <v>54447312000177</v>
      </c>
      <c r="L7643" t="str">
        <f t="shared" si="120"/>
        <v>544******77</v>
      </c>
    </row>
    <row r="7644" spans="1:12" x14ac:dyDescent="0.25">
      <c r="A7644" t="s">
        <v>9410</v>
      </c>
      <c r="B7644" t="s">
        <v>9411</v>
      </c>
      <c r="C7644" t="s">
        <v>34</v>
      </c>
      <c r="D7644" s="1">
        <v>45375.316331018519</v>
      </c>
      <c r="E7644" s="18" t="s">
        <v>15</v>
      </c>
      <c r="F7644" s="13" t="s">
        <v>16</v>
      </c>
      <c r="G7644" t="s">
        <v>14</v>
      </c>
      <c r="H7644">
        <v>0</v>
      </c>
      <c r="I7644" s="2"/>
      <c r="J7644" s="4">
        <v>0</v>
      </c>
      <c r="K7644" t="str">
        <f>IF((LEN(relatorio_Ananindeua[[#This Row],[CIF/CPF/CNPJ]])=14),relatorio_Ananindeua[[#This Row],[CIF/CPF/CNPJ]],relatorio_Ananindeua[[#This Row],[Coluna2]])</f>
        <v>51341182000103</v>
      </c>
      <c r="L7644" t="str">
        <f t="shared" si="120"/>
        <v>513******03</v>
      </c>
    </row>
    <row r="7645" spans="1:12" x14ac:dyDescent="0.25">
      <c r="A7645" t="s">
        <v>9723</v>
      </c>
      <c r="B7645" t="s">
        <v>9724</v>
      </c>
      <c r="C7645" t="s">
        <v>34</v>
      </c>
      <c r="D7645" s="1">
        <v>45375.316354166665</v>
      </c>
      <c r="E7645" s="18" t="s">
        <v>15</v>
      </c>
      <c r="F7645" s="13" t="s">
        <v>16</v>
      </c>
      <c r="G7645" t="s">
        <v>14</v>
      </c>
      <c r="H7645">
        <v>0</v>
      </c>
      <c r="I7645" s="2"/>
      <c r="J7645" s="4">
        <v>0</v>
      </c>
      <c r="K7645" t="str">
        <f>IF((LEN(relatorio_Ananindeua[[#This Row],[CIF/CPF/CNPJ]])=14),relatorio_Ananindeua[[#This Row],[CIF/CPF/CNPJ]],relatorio_Ananindeua[[#This Row],[Coluna2]])</f>
        <v>52096348000128</v>
      </c>
      <c r="L7645" t="str">
        <f t="shared" si="120"/>
        <v>520******28</v>
      </c>
    </row>
    <row r="7646" spans="1:12" x14ac:dyDescent="0.25">
      <c r="A7646" t="s">
        <v>13216</v>
      </c>
      <c r="B7646" t="s">
        <v>13217</v>
      </c>
      <c r="C7646" t="s">
        <v>32</v>
      </c>
      <c r="D7646" s="1">
        <v>45375.316412037035</v>
      </c>
      <c r="E7646" s="18" t="s">
        <v>15</v>
      </c>
      <c r="F7646" s="13" t="s">
        <v>16</v>
      </c>
      <c r="G7646" t="s">
        <v>14</v>
      </c>
      <c r="H7646">
        <v>0</v>
      </c>
      <c r="I7646" s="2"/>
      <c r="J7646" s="4">
        <v>0</v>
      </c>
      <c r="K7646" t="str">
        <f>IF((LEN(relatorio_Ananindeua[[#This Row],[CIF/CPF/CNPJ]])=14),relatorio_Ananindeua[[#This Row],[CIF/CPF/CNPJ]],relatorio_Ananindeua[[#This Row],[Coluna2]])</f>
        <v>54446686000178</v>
      </c>
      <c r="L7646" t="str">
        <f t="shared" si="120"/>
        <v>544******78</v>
      </c>
    </row>
    <row r="7647" spans="1:12" x14ac:dyDescent="0.25">
      <c r="A7647" t="s">
        <v>13224</v>
      </c>
      <c r="B7647" t="s">
        <v>13225</v>
      </c>
      <c r="C7647" t="s">
        <v>32</v>
      </c>
      <c r="D7647" s="1">
        <v>45375.316446759258</v>
      </c>
      <c r="E7647" s="18" t="s">
        <v>15</v>
      </c>
      <c r="F7647" s="13" t="s">
        <v>16</v>
      </c>
      <c r="G7647" t="s">
        <v>14</v>
      </c>
      <c r="H7647">
        <v>0</v>
      </c>
      <c r="I7647" s="2"/>
      <c r="J7647" s="4">
        <v>0</v>
      </c>
      <c r="K7647" t="str">
        <f>IF((LEN(relatorio_Ananindeua[[#This Row],[CIF/CPF/CNPJ]])=14),relatorio_Ananindeua[[#This Row],[CIF/CPF/CNPJ]],relatorio_Ananindeua[[#This Row],[Coluna2]])</f>
        <v>54449357000180</v>
      </c>
      <c r="L7647" t="str">
        <f t="shared" si="120"/>
        <v>544******80</v>
      </c>
    </row>
    <row r="7648" spans="1:12" x14ac:dyDescent="0.25">
      <c r="A7648" t="s">
        <v>9424</v>
      </c>
      <c r="B7648" t="s">
        <v>9425</v>
      </c>
      <c r="C7648" t="s">
        <v>34</v>
      </c>
      <c r="D7648" s="1">
        <v>45375.316608796296</v>
      </c>
      <c r="E7648" s="18" t="s">
        <v>15</v>
      </c>
      <c r="F7648" s="13" t="s">
        <v>16</v>
      </c>
      <c r="G7648" t="s">
        <v>14</v>
      </c>
      <c r="H7648">
        <v>0</v>
      </c>
      <c r="I7648" s="2"/>
      <c r="J7648" s="4">
        <v>0</v>
      </c>
      <c r="K7648" t="str">
        <f>IF((LEN(relatorio_Ananindeua[[#This Row],[CIF/CPF/CNPJ]])=14),relatorio_Ananindeua[[#This Row],[CIF/CPF/CNPJ]],relatorio_Ananindeua[[#This Row],[Coluna2]])</f>
        <v>51366048000159</v>
      </c>
      <c r="L7648" t="str">
        <f t="shared" si="120"/>
        <v>513******59</v>
      </c>
    </row>
    <row r="7649" spans="1:12" x14ac:dyDescent="0.25">
      <c r="A7649" t="s">
        <v>827</v>
      </c>
      <c r="B7649" t="s">
        <v>828</v>
      </c>
      <c r="C7649" t="s">
        <v>34</v>
      </c>
      <c r="D7649" s="1">
        <v>45375.316747685189</v>
      </c>
      <c r="E7649" s="18" t="s">
        <v>15</v>
      </c>
      <c r="F7649" s="13" t="s">
        <v>16</v>
      </c>
      <c r="G7649" t="s">
        <v>14</v>
      </c>
      <c r="H7649">
        <v>0</v>
      </c>
      <c r="I7649" s="2"/>
      <c r="J7649" s="4">
        <v>0</v>
      </c>
      <c r="K7649" t="str">
        <f>IF((LEN(relatorio_Ananindeua[[#This Row],[CIF/CPF/CNPJ]])=14),relatorio_Ananindeua[[#This Row],[CIF/CPF/CNPJ]],relatorio_Ananindeua[[#This Row],[Coluna2]])</f>
        <v>15914636000116</v>
      </c>
      <c r="L7649" t="str">
        <f t="shared" si="120"/>
        <v>159******16</v>
      </c>
    </row>
    <row r="7650" spans="1:12" x14ac:dyDescent="0.25">
      <c r="A7650" t="s">
        <v>2448</v>
      </c>
      <c r="B7650" t="s">
        <v>2449</v>
      </c>
      <c r="C7650" t="s">
        <v>34</v>
      </c>
      <c r="D7650" s="1">
        <v>45375.316793981481</v>
      </c>
      <c r="E7650" s="18" t="s">
        <v>15</v>
      </c>
      <c r="F7650" s="13" t="s">
        <v>16</v>
      </c>
      <c r="G7650" t="s">
        <v>14</v>
      </c>
      <c r="H7650">
        <v>0</v>
      </c>
      <c r="I7650" s="2"/>
      <c r="J7650" s="4">
        <v>0</v>
      </c>
      <c r="K7650" t="str">
        <f>IF((LEN(relatorio_Ananindeua[[#This Row],[CIF/CPF/CNPJ]])=14),relatorio_Ananindeua[[#This Row],[CIF/CPF/CNPJ]],relatorio_Ananindeua[[#This Row],[Coluna2]])</f>
        <v>28846218000180</v>
      </c>
      <c r="L7650" t="str">
        <f t="shared" si="120"/>
        <v>288******80</v>
      </c>
    </row>
    <row r="7651" spans="1:12" x14ac:dyDescent="0.25">
      <c r="A7651" t="s">
        <v>13226</v>
      </c>
      <c r="B7651" t="s">
        <v>13227</v>
      </c>
      <c r="C7651" t="s">
        <v>32</v>
      </c>
      <c r="D7651" s="1">
        <v>45375.330081018517</v>
      </c>
      <c r="E7651" s="18" t="s">
        <v>15</v>
      </c>
      <c r="F7651" s="13" t="s">
        <v>16</v>
      </c>
      <c r="G7651" t="s">
        <v>14</v>
      </c>
      <c r="H7651">
        <v>0</v>
      </c>
      <c r="I7651" s="2"/>
      <c r="J7651" s="4">
        <v>0</v>
      </c>
      <c r="K7651" t="str">
        <f>IF((LEN(relatorio_Ananindeua[[#This Row],[CIF/CPF/CNPJ]])=14),relatorio_Ananindeua[[#This Row],[CIF/CPF/CNPJ]],relatorio_Ananindeua[[#This Row],[Coluna2]])</f>
        <v>54449514000158</v>
      </c>
      <c r="L7651" t="str">
        <f t="shared" si="120"/>
        <v>544******58</v>
      </c>
    </row>
    <row r="7652" spans="1:12" x14ac:dyDescent="0.25">
      <c r="A7652" t="s">
        <v>6491</v>
      </c>
      <c r="B7652" t="s">
        <v>6492</v>
      </c>
      <c r="C7652" t="s">
        <v>34</v>
      </c>
      <c r="D7652" s="1">
        <v>45375.33011574074</v>
      </c>
      <c r="E7652" s="18" t="s">
        <v>15</v>
      </c>
      <c r="F7652" s="13" t="s">
        <v>16</v>
      </c>
      <c r="G7652" t="s">
        <v>14</v>
      </c>
      <c r="H7652">
        <v>0</v>
      </c>
      <c r="I7652" s="2"/>
      <c r="J7652" s="4">
        <v>0</v>
      </c>
      <c r="K7652" t="str">
        <f>IF((LEN(relatorio_Ananindeua[[#This Row],[CIF/CPF/CNPJ]])=14),relatorio_Ananindeua[[#This Row],[CIF/CPF/CNPJ]],relatorio_Ananindeua[[#This Row],[Coluna2]])</f>
        <v>45066286000146</v>
      </c>
      <c r="L7652" t="str">
        <f t="shared" si="120"/>
        <v>450******46</v>
      </c>
    </row>
    <row r="7653" spans="1:12" x14ac:dyDescent="0.25">
      <c r="A7653" t="s">
        <v>2370</v>
      </c>
      <c r="B7653" t="s">
        <v>2371</v>
      </c>
      <c r="C7653" t="s">
        <v>20</v>
      </c>
      <c r="D7653" s="1">
        <v>45376</v>
      </c>
      <c r="E7653" s="18" t="s">
        <v>15</v>
      </c>
      <c r="F7653" s="13" t="s">
        <v>19</v>
      </c>
      <c r="G7653" t="s">
        <v>13496</v>
      </c>
      <c r="H7653">
        <v>0</v>
      </c>
      <c r="I7653" s="2"/>
      <c r="J7653" s="4">
        <v>1.25</v>
      </c>
      <c r="K7653" t="str">
        <f>IF((LEN(relatorio_Ananindeua[[#This Row],[CIF/CPF/CNPJ]])=14),relatorio_Ananindeua[[#This Row],[CIF/CPF/CNPJ]],relatorio_Ananindeua[[#This Row],[Coluna2]])</f>
        <v>28525600000516</v>
      </c>
      <c r="L7653" t="str">
        <f t="shared" si="120"/>
        <v>285******16</v>
      </c>
    </row>
    <row r="7654" spans="1:12" x14ac:dyDescent="0.25">
      <c r="A7654" t="s">
        <v>6904</v>
      </c>
      <c r="B7654" t="s">
        <v>6905</v>
      </c>
      <c r="C7654" t="s">
        <v>20</v>
      </c>
      <c r="D7654" s="1">
        <v>45376</v>
      </c>
      <c r="E7654" s="18" t="s">
        <v>15</v>
      </c>
      <c r="F7654" s="13" t="s">
        <v>19</v>
      </c>
      <c r="G7654" t="s">
        <v>13496</v>
      </c>
      <c r="H7654">
        <v>0</v>
      </c>
      <c r="I7654" s="2"/>
      <c r="J7654" s="4">
        <v>15</v>
      </c>
      <c r="K7654" t="str">
        <f>IF((LEN(relatorio_Ananindeua[[#This Row],[CIF/CPF/CNPJ]])=14),relatorio_Ananindeua[[#This Row],[CIF/CPF/CNPJ]],relatorio_Ananindeua[[#This Row],[Coluna2]])</f>
        <v>46201083002393</v>
      </c>
      <c r="L7654" t="str">
        <f t="shared" si="120"/>
        <v>462******93</v>
      </c>
    </row>
    <row r="7655" spans="1:12" x14ac:dyDescent="0.25">
      <c r="A7655" t="s">
        <v>13467</v>
      </c>
      <c r="B7655" t="s">
        <v>13466</v>
      </c>
      <c r="C7655" t="s">
        <v>21</v>
      </c>
      <c r="D7655" s="1">
        <v>45376</v>
      </c>
      <c r="E7655" s="18" t="s">
        <v>15</v>
      </c>
      <c r="F7655" s="13" t="s">
        <v>19</v>
      </c>
      <c r="G7655" t="s">
        <v>13496</v>
      </c>
      <c r="H7655">
        <v>0</v>
      </c>
      <c r="I7655" s="2"/>
      <c r="J7655" s="4">
        <v>1005.97</v>
      </c>
      <c r="K7655" t="str">
        <f>IF((LEN(relatorio_Ananindeua[[#This Row],[CIF/CPF/CNPJ]])=14),relatorio_Ananindeua[[#This Row],[CIF/CPF/CNPJ]],relatorio_Ananindeua[[#This Row],[Coluna2]])</f>
        <v>60975737005978</v>
      </c>
      <c r="L7655" t="str">
        <f t="shared" si="120"/>
        <v>609******78</v>
      </c>
    </row>
    <row r="7656" spans="1:12" x14ac:dyDescent="0.25">
      <c r="A7656" t="s">
        <v>13490</v>
      </c>
      <c r="B7656" t="s">
        <v>13491</v>
      </c>
      <c r="C7656" t="s">
        <v>20</v>
      </c>
      <c r="D7656" s="1">
        <v>45376</v>
      </c>
      <c r="E7656" s="18" t="s">
        <v>15</v>
      </c>
      <c r="F7656" s="13" t="s">
        <v>19</v>
      </c>
      <c r="G7656" t="s">
        <v>13496</v>
      </c>
      <c r="H7656">
        <v>0</v>
      </c>
      <c r="I7656" s="2"/>
      <c r="J7656" s="4">
        <v>37.840000000000003</v>
      </c>
      <c r="K7656" t="str">
        <f>IF((LEN(relatorio_Ananindeua[[#This Row],[CIF/CPF/CNPJ]])=14),relatorio_Ananindeua[[#This Row],[CIF/CPF/CNPJ]],relatorio_Ananindeua[[#This Row],[Coluna2]])</f>
        <v>90912429000300</v>
      </c>
      <c r="L7656" t="str">
        <f t="shared" si="120"/>
        <v>909******00</v>
      </c>
    </row>
    <row r="7657" spans="1:12" x14ac:dyDescent="0.25">
      <c r="A7657" t="s">
        <v>13232</v>
      </c>
      <c r="B7657" t="s">
        <v>13233</v>
      </c>
      <c r="C7657" t="s">
        <v>32</v>
      </c>
      <c r="D7657" s="1">
        <v>45376.316261574073</v>
      </c>
      <c r="E7657" s="18" t="s">
        <v>15</v>
      </c>
      <c r="F7657" s="13" t="s">
        <v>16</v>
      </c>
      <c r="G7657" t="s">
        <v>14</v>
      </c>
      <c r="H7657">
        <v>0</v>
      </c>
      <c r="I7657" s="2"/>
      <c r="J7657" s="4">
        <v>0</v>
      </c>
      <c r="K7657" t="str">
        <f>IF((LEN(relatorio_Ananindeua[[#This Row],[CIF/CPF/CNPJ]])=14),relatorio_Ananindeua[[#This Row],[CIF/CPF/CNPJ]],relatorio_Ananindeua[[#This Row],[Coluna2]])</f>
        <v>54450621000104</v>
      </c>
      <c r="L7657" t="str">
        <f t="shared" si="120"/>
        <v>544******04</v>
      </c>
    </row>
    <row r="7658" spans="1:12" x14ac:dyDescent="0.25">
      <c r="A7658" t="s">
        <v>13238</v>
      </c>
      <c r="B7658" t="s">
        <v>13239</v>
      </c>
      <c r="C7658" t="s">
        <v>32</v>
      </c>
      <c r="D7658" s="1">
        <v>45376.31627314815</v>
      </c>
      <c r="E7658" s="18" t="s">
        <v>15</v>
      </c>
      <c r="F7658" s="13" t="s">
        <v>16</v>
      </c>
      <c r="G7658" t="s">
        <v>14</v>
      </c>
      <c r="H7658">
        <v>0</v>
      </c>
      <c r="I7658" s="2"/>
      <c r="J7658" s="4">
        <v>0</v>
      </c>
      <c r="K7658" t="str">
        <f>IF((LEN(relatorio_Ananindeua[[#This Row],[CIF/CPF/CNPJ]])=14),relatorio_Ananindeua[[#This Row],[CIF/CPF/CNPJ]],relatorio_Ananindeua[[#This Row],[Coluna2]])</f>
        <v>54451386000187</v>
      </c>
      <c r="L7658" t="str">
        <f t="shared" si="120"/>
        <v>544******87</v>
      </c>
    </row>
    <row r="7659" spans="1:12" x14ac:dyDescent="0.25">
      <c r="A7659" t="s">
        <v>13234</v>
      </c>
      <c r="B7659" t="s">
        <v>13235</v>
      </c>
      <c r="C7659" t="s">
        <v>32</v>
      </c>
      <c r="D7659" s="1">
        <v>45376.316284722219</v>
      </c>
      <c r="E7659" s="18" t="s">
        <v>15</v>
      </c>
      <c r="F7659" s="13" t="s">
        <v>16</v>
      </c>
      <c r="G7659" t="s">
        <v>14</v>
      </c>
      <c r="H7659">
        <v>0</v>
      </c>
      <c r="I7659" s="2"/>
      <c r="J7659" s="4">
        <v>0</v>
      </c>
      <c r="K7659" t="str">
        <f>IF((LEN(relatorio_Ananindeua[[#This Row],[CIF/CPF/CNPJ]])=14),relatorio_Ananindeua[[#This Row],[CIF/CPF/CNPJ]],relatorio_Ananindeua[[#This Row],[Coluna2]])</f>
        <v>54450926000108</v>
      </c>
      <c r="L7659" t="str">
        <f t="shared" si="120"/>
        <v>544******08</v>
      </c>
    </row>
    <row r="7660" spans="1:12" x14ac:dyDescent="0.25">
      <c r="A7660" t="s">
        <v>13228</v>
      </c>
      <c r="B7660" t="s">
        <v>13229</v>
      </c>
      <c r="C7660" t="s">
        <v>32</v>
      </c>
      <c r="D7660" s="1">
        <v>45376.316296296296</v>
      </c>
      <c r="E7660" s="18" t="s">
        <v>15</v>
      </c>
      <c r="F7660" s="13" t="s">
        <v>16</v>
      </c>
      <c r="G7660" t="s">
        <v>14</v>
      </c>
      <c r="H7660">
        <v>0</v>
      </c>
      <c r="I7660" s="2"/>
      <c r="J7660" s="4">
        <v>0</v>
      </c>
      <c r="K7660" t="str">
        <f>IF((LEN(relatorio_Ananindeua[[#This Row],[CIF/CPF/CNPJ]])=14),relatorio_Ananindeua[[#This Row],[CIF/CPF/CNPJ]],relatorio_Ananindeua[[#This Row],[Coluna2]])</f>
        <v>54449534000129</v>
      </c>
      <c r="L7660" t="str">
        <f t="shared" si="120"/>
        <v>544******29</v>
      </c>
    </row>
    <row r="7661" spans="1:12" x14ac:dyDescent="0.25">
      <c r="A7661" t="s">
        <v>13236</v>
      </c>
      <c r="B7661" t="s">
        <v>13237</v>
      </c>
      <c r="C7661" t="s">
        <v>32</v>
      </c>
      <c r="D7661" s="1">
        <v>45376.316342592596</v>
      </c>
      <c r="E7661" s="18" t="s">
        <v>15</v>
      </c>
      <c r="F7661" s="13" t="s">
        <v>16</v>
      </c>
      <c r="G7661" t="s">
        <v>14</v>
      </c>
      <c r="H7661">
        <v>0</v>
      </c>
      <c r="I7661" s="2"/>
      <c r="J7661" s="4">
        <v>0</v>
      </c>
      <c r="K7661" t="str">
        <f>IF((LEN(relatorio_Ananindeua[[#This Row],[CIF/CPF/CNPJ]])=14),relatorio_Ananindeua[[#This Row],[CIF/CPF/CNPJ]],relatorio_Ananindeua[[#This Row],[Coluna2]])</f>
        <v>54451029000119</v>
      </c>
      <c r="L7661" t="str">
        <f t="shared" si="120"/>
        <v>544******19</v>
      </c>
    </row>
    <row r="7662" spans="1:12" x14ac:dyDescent="0.25">
      <c r="A7662" t="s">
        <v>13242</v>
      </c>
      <c r="B7662" t="s">
        <v>13243</v>
      </c>
      <c r="C7662" t="s">
        <v>32</v>
      </c>
      <c r="D7662" s="1">
        <v>45376.316354166665</v>
      </c>
      <c r="E7662" s="18" t="s">
        <v>15</v>
      </c>
      <c r="F7662" s="13" t="s">
        <v>16</v>
      </c>
      <c r="G7662" t="s">
        <v>14</v>
      </c>
      <c r="H7662">
        <v>0</v>
      </c>
      <c r="I7662" s="2"/>
      <c r="J7662" s="4">
        <v>0</v>
      </c>
      <c r="K7662" t="str">
        <f>IF((LEN(relatorio_Ananindeua[[#This Row],[CIF/CPF/CNPJ]])=14),relatorio_Ananindeua[[#This Row],[CIF/CPF/CNPJ]],relatorio_Ananindeua[[#This Row],[Coluna2]])</f>
        <v>54451924000133</v>
      </c>
      <c r="L7662" t="str">
        <f t="shared" si="120"/>
        <v>544******33</v>
      </c>
    </row>
    <row r="7663" spans="1:12" x14ac:dyDescent="0.25">
      <c r="A7663" t="s">
        <v>13230</v>
      </c>
      <c r="B7663" t="s">
        <v>13231</v>
      </c>
      <c r="C7663" t="s">
        <v>32</v>
      </c>
      <c r="D7663" s="1">
        <v>45376.316377314812</v>
      </c>
      <c r="E7663" s="18" t="s">
        <v>15</v>
      </c>
      <c r="F7663" s="13" t="s">
        <v>16</v>
      </c>
      <c r="G7663" t="s">
        <v>14</v>
      </c>
      <c r="H7663">
        <v>0</v>
      </c>
      <c r="I7663" s="2"/>
      <c r="J7663" s="4">
        <v>0</v>
      </c>
      <c r="K7663" t="str">
        <f>IF((LEN(relatorio_Ananindeua[[#This Row],[CIF/CPF/CNPJ]])=14),relatorio_Ananindeua[[#This Row],[CIF/CPF/CNPJ]],relatorio_Ananindeua[[#This Row],[Coluna2]])</f>
        <v>54450367000136</v>
      </c>
      <c r="L7663" t="str">
        <f t="shared" si="120"/>
        <v>544******36</v>
      </c>
    </row>
    <row r="7664" spans="1:12" x14ac:dyDescent="0.25">
      <c r="A7664" t="s">
        <v>13240</v>
      </c>
      <c r="B7664" t="s">
        <v>13241</v>
      </c>
      <c r="C7664" t="s">
        <v>32</v>
      </c>
      <c r="D7664" s="1">
        <v>45376.316377314812</v>
      </c>
      <c r="E7664" s="18" t="s">
        <v>15</v>
      </c>
      <c r="F7664" s="13" t="s">
        <v>16</v>
      </c>
      <c r="G7664" t="s">
        <v>14</v>
      </c>
      <c r="H7664">
        <v>0</v>
      </c>
      <c r="I7664" s="2"/>
      <c r="J7664" s="4">
        <v>0</v>
      </c>
      <c r="K7664" t="str">
        <f>IF((LEN(relatorio_Ananindeua[[#This Row],[CIF/CPF/CNPJ]])=14),relatorio_Ananindeua[[#This Row],[CIF/CPF/CNPJ]],relatorio_Ananindeua[[#This Row],[Coluna2]])</f>
        <v>54451904000162</v>
      </c>
      <c r="L7664" t="str">
        <f t="shared" si="120"/>
        <v>544******62</v>
      </c>
    </row>
    <row r="7665" spans="1:12" x14ac:dyDescent="0.25">
      <c r="A7665" t="s">
        <v>2782</v>
      </c>
      <c r="B7665" t="s">
        <v>2783</v>
      </c>
      <c r="C7665" t="s">
        <v>34</v>
      </c>
      <c r="D7665" s="1">
        <v>45376.316423611112</v>
      </c>
      <c r="E7665" s="18" t="s">
        <v>15</v>
      </c>
      <c r="F7665" s="13" t="s">
        <v>16</v>
      </c>
      <c r="G7665" t="s">
        <v>14</v>
      </c>
      <c r="H7665">
        <v>0</v>
      </c>
      <c r="I7665" s="2"/>
      <c r="J7665" s="4">
        <v>0</v>
      </c>
      <c r="K7665" t="str">
        <f>IF((LEN(relatorio_Ananindeua[[#This Row],[CIF/CPF/CNPJ]])=14),relatorio_Ananindeua[[#This Row],[CIF/CPF/CNPJ]],relatorio_Ananindeua[[#This Row],[Coluna2]])</f>
        <v>30395203000195</v>
      </c>
      <c r="L7665" t="str">
        <f t="shared" si="120"/>
        <v>303******95</v>
      </c>
    </row>
    <row r="7666" spans="1:12" x14ac:dyDescent="0.25">
      <c r="A7666" t="s">
        <v>5718</v>
      </c>
      <c r="B7666" t="s">
        <v>5719</v>
      </c>
      <c r="C7666" t="s">
        <v>34</v>
      </c>
      <c r="D7666" s="1">
        <v>45376.316469907404</v>
      </c>
      <c r="E7666" s="18" t="s">
        <v>15</v>
      </c>
      <c r="F7666" s="13" t="s">
        <v>16</v>
      </c>
      <c r="G7666" t="s">
        <v>14</v>
      </c>
      <c r="H7666">
        <v>0</v>
      </c>
      <c r="I7666" s="2"/>
      <c r="J7666" s="4">
        <v>0</v>
      </c>
      <c r="K7666" t="str">
        <f>IF((LEN(relatorio_Ananindeua[[#This Row],[CIF/CPF/CNPJ]])=14),relatorio_Ananindeua[[#This Row],[CIF/CPF/CNPJ]],relatorio_Ananindeua[[#This Row],[Coluna2]])</f>
        <v>42616866000171</v>
      </c>
      <c r="L7666" t="str">
        <f t="shared" si="120"/>
        <v>426******71</v>
      </c>
    </row>
    <row r="7667" spans="1:12" x14ac:dyDescent="0.25">
      <c r="A7667" t="s">
        <v>853</v>
      </c>
      <c r="B7667" t="s">
        <v>854</v>
      </c>
      <c r="C7667" t="s">
        <v>34</v>
      </c>
      <c r="D7667" s="1">
        <v>45376.316481481481</v>
      </c>
      <c r="E7667" s="18" t="s">
        <v>15</v>
      </c>
      <c r="F7667" s="13" t="s">
        <v>16</v>
      </c>
      <c r="G7667" t="s">
        <v>14</v>
      </c>
      <c r="H7667">
        <v>0</v>
      </c>
      <c r="I7667" s="2"/>
      <c r="J7667" s="4">
        <v>0</v>
      </c>
      <c r="K7667" t="str">
        <f>IF((LEN(relatorio_Ananindeua[[#This Row],[CIF/CPF/CNPJ]])=14),relatorio_Ananindeua[[#This Row],[CIF/CPF/CNPJ]],relatorio_Ananindeua[[#This Row],[Coluna2]])</f>
        <v>16609731000179</v>
      </c>
      <c r="L7667" t="str">
        <f t="shared" si="120"/>
        <v>166******79</v>
      </c>
    </row>
    <row r="7668" spans="1:12" x14ac:dyDescent="0.25">
      <c r="A7668" t="s">
        <v>12624</v>
      </c>
      <c r="B7668" t="s">
        <v>12625</v>
      </c>
      <c r="C7668" t="s">
        <v>32</v>
      </c>
      <c r="D7668" s="1">
        <v>45376.559745370374</v>
      </c>
      <c r="E7668" s="18" t="s">
        <v>15</v>
      </c>
      <c r="F7668" s="13" t="s">
        <v>16</v>
      </c>
      <c r="G7668" t="s">
        <v>14</v>
      </c>
      <c r="H7668">
        <v>0</v>
      </c>
      <c r="I7668" s="2"/>
      <c r="J7668" s="4">
        <v>0</v>
      </c>
      <c r="K7668" t="str">
        <f>IF((LEN(relatorio_Ananindeua[[#This Row],[CIF/CPF/CNPJ]])=14),relatorio_Ananindeua[[#This Row],[CIF/CPF/CNPJ]],relatorio_Ananindeua[[#This Row],[Coluna2]])</f>
        <v>54226578000190</v>
      </c>
      <c r="L7668" t="str">
        <f t="shared" si="120"/>
        <v>542******90</v>
      </c>
    </row>
    <row r="7669" spans="1:12" x14ac:dyDescent="0.25">
      <c r="A7669" t="s">
        <v>956</v>
      </c>
      <c r="B7669" t="s">
        <v>957</v>
      </c>
      <c r="C7669" t="s">
        <v>21</v>
      </c>
      <c r="D7669" s="1">
        <v>45376.56591435185</v>
      </c>
      <c r="E7669" s="18" t="s">
        <v>15</v>
      </c>
      <c r="F7669" s="13" t="s">
        <v>19</v>
      </c>
      <c r="G7669" t="s">
        <v>13496</v>
      </c>
      <c r="H7669">
        <v>0</v>
      </c>
      <c r="I7669" s="2"/>
      <c r="J7669" s="4">
        <v>172.5</v>
      </c>
      <c r="K7669" t="str">
        <f>IF((LEN(relatorio_Ananindeua[[#This Row],[CIF/CPF/CNPJ]])=14),relatorio_Ananindeua[[#This Row],[CIF/CPF/CNPJ]],relatorio_Ananindeua[[#This Row],[Coluna2]])</f>
        <v>17454167000125</v>
      </c>
      <c r="L7669" t="str">
        <f t="shared" si="120"/>
        <v>174******25</v>
      </c>
    </row>
    <row r="7670" spans="1:12" x14ac:dyDescent="0.25">
      <c r="A7670" t="s">
        <v>3951</v>
      </c>
      <c r="B7670" t="s">
        <v>3952</v>
      </c>
      <c r="C7670" t="s">
        <v>18</v>
      </c>
      <c r="D7670" s="1">
        <v>45376.574097222219</v>
      </c>
      <c r="E7670" s="18" t="s">
        <v>15</v>
      </c>
      <c r="F7670" s="13" t="s">
        <v>16</v>
      </c>
      <c r="G7670" t="s">
        <v>14</v>
      </c>
      <c r="H7670">
        <v>0</v>
      </c>
      <c r="I7670" s="2"/>
      <c r="J7670" s="4">
        <v>0</v>
      </c>
      <c r="K7670" t="str">
        <f>IF((LEN(relatorio_Ananindeua[[#This Row],[CIF/CPF/CNPJ]])=14),relatorio_Ananindeua[[#This Row],[CIF/CPF/CNPJ]],relatorio_Ananindeua[[#This Row],[Coluna2]])</f>
        <v>35513495000137</v>
      </c>
      <c r="L7670" t="str">
        <f t="shared" si="120"/>
        <v>355******37</v>
      </c>
    </row>
    <row r="7671" spans="1:12" x14ac:dyDescent="0.25">
      <c r="A7671" t="s">
        <v>6459</v>
      </c>
      <c r="B7671" t="s">
        <v>6460</v>
      </c>
      <c r="C7671" t="s">
        <v>34</v>
      </c>
      <c r="D7671" s="1">
        <v>45376.688923611109</v>
      </c>
      <c r="E7671" s="18" t="s">
        <v>15</v>
      </c>
      <c r="F7671" s="13" t="s">
        <v>16</v>
      </c>
      <c r="G7671" t="s">
        <v>13496</v>
      </c>
      <c r="H7671">
        <v>0</v>
      </c>
      <c r="I7671" s="2"/>
      <c r="J7671" s="4">
        <v>0</v>
      </c>
      <c r="K7671" t="str">
        <f>IF((LEN(relatorio_Ananindeua[[#This Row],[CIF/CPF/CNPJ]])=14),relatorio_Ananindeua[[#This Row],[CIF/CPF/CNPJ]],relatorio_Ananindeua[[#This Row],[Coluna2]])</f>
        <v>44958880000189</v>
      </c>
      <c r="L7671" t="str">
        <f t="shared" si="120"/>
        <v>449******89</v>
      </c>
    </row>
    <row r="7672" spans="1:12" x14ac:dyDescent="0.25">
      <c r="A7672" t="s">
        <v>5716</v>
      </c>
      <c r="B7672" t="s">
        <v>5717</v>
      </c>
      <c r="C7672" t="s">
        <v>20</v>
      </c>
      <c r="D7672" s="1">
        <v>45377</v>
      </c>
      <c r="E7672" s="18" t="s">
        <v>15</v>
      </c>
      <c r="F7672" s="13" t="s">
        <v>19</v>
      </c>
      <c r="G7672" t="s">
        <v>13496</v>
      </c>
      <c r="H7672">
        <v>0</v>
      </c>
      <c r="I7672" s="2"/>
      <c r="J7672" s="4">
        <v>0.37</v>
      </c>
      <c r="K7672" t="str">
        <f>IF((LEN(relatorio_Ananindeua[[#This Row],[CIF/CPF/CNPJ]])=14),relatorio_Ananindeua[[#This Row],[CIF/CPF/CNPJ]],relatorio_Ananindeua[[#This Row],[Coluna2]])</f>
        <v>42611727002956</v>
      </c>
      <c r="L7672" t="str">
        <f t="shared" si="120"/>
        <v>426******56</v>
      </c>
    </row>
    <row r="7673" spans="1:12" x14ac:dyDescent="0.25">
      <c r="A7673" t="s">
        <v>13467</v>
      </c>
      <c r="B7673" t="s">
        <v>13466</v>
      </c>
      <c r="C7673" t="s">
        <v>21</v>
      </c>
      <c r="D7673" s="1">
        <v>45377</v>
      </c>
      <c r="E7673" s="18" t="s">
        <v>15</v>
      </c>
      <c r="F7673" s="13" t="s">
        <v>19</v>
      </c>
      <c r="G7673" t="s">
        <v>13496</v>
      </c>
      <c r="H7673">
        <v>0</v>
      </c>
      <c r="I7673" s="2"/>
      <c r="J7673" s="4">
        <v>1673.66</v>
      </c>
      <c r="K7673" t="str">
        <f>IF((LEN(relatorio_Ananindeua[[#This Row],[CIF/CPF/CNPJ]])=14),relatorio_Ananindeua[[#This Row],[CIF/CPF/CNPJ]],relatorio_Ananindeua[[#This Row],[Coluna2]])</f>
        <v>60975737005978</v>
      </c>
      <c r="L7673" t="str">
        <f t="shared" si="120"/>
        <v>609******78</v>
      </c>
    </row>
    <row r="7674" spans="1:12" x14ac:dyDescent="0.25">
      <c r="A7674" t="s">
        <v>13482</v>
      </c>
      <c r="B7674" t="s">
        <v>13481</v>
      </c>
      <c r="C7674" t="s">
        <v>21</v>
      </c>
      <c r="D7674" s="1">
        <v>45377</v>
      </c>
      <c r="E7674" s="18" t="s">
        <v>15</v>
      </c>
      <c r="F7674" s="13" t="s">
        <v>19</v>
      </c>
      <c r="G7674" t="s">
        <v>13496</v>
      </c>
      <c r="H7674">
        <v>0</v>
      </c>
      <c r="I7674" s="2"/>
      <c r="J7674" s="4">
        <v>19693.95</v>
      </c>
      <c r="K7674" t="str">
        <f>IF((LEN(relatorio_Ananindeua[[#This Row],[CIF/CPF/CNPJ]])=14),relatorio_Ananindeua[[#This Row],[CIF/CPF/CNPJ]],relatorio_Ananindeua[[#This Row],[Coluna2]])</f>
        <v>83367326007000</v>
      </c>
      <c r="L7674" t="str">
        <f t="shared" si="120"/>
        <v>833******00</v>
      </c>
    </row>
    <row r="7675" spans="1:12" x14ac:dyDescent="0.25">
      <c r="A7675" t="s">
        <v>13483</v>
      </c>
      <c r="B7675" t="s">
        <v>13481</v>
      </c>
      <c r="C7675" t="s">
        <v>21</v>
      </c>
      <c r="D7675" s="1">
        <v>45377</v>
      </c>
      <c r="E7675" s="18" t="s">
        <v>15</v>
      </c>
      <c r="F7675" s="13" t="s">
        <v>19</v>
      </c>
      <c r="G7675" t="s">
        <v>13496</v>
      </c>
      <c r="H7675">
        <v>0</v>
      </c>
      <c r="I7675" s="2"/>
      <c r="J7675" s="4">
        <v>27800.09</v>
      </c>
      <c r="K7675" t="str">
        <f>IF((LEN(relatorio_Ananindeua[[#This Row],[CIF/CPF/CNPJ]])=14),relatorio_Ananindeua[[#This Row],[CIF/CPF/CNPJ]],relatorio_Ananindeua[[#This Row],[Coluna2]])</f>
        <v>83367326011547</v>
      </c>
      <c r="L7675" t="str">
        <f t="shared" si="120"/>
        <v>833******47</v>
      </c>
    </row>
    <row r="7676" spans="1:12" x14ac:dyDescent="0.25">
      <c r="A7676" t="s">
        <v>13280</v>
      </c>
      <c r="B7676" t="s">
        <v>13281</v>
      </c>
      <c r="C7676" t="s">
        <v>32</v>
      </c>
      <c r="D7676" s="1">
        <v>45377.031481481485</v>
      </c>
      <c r="E7676" s="18" t="s">
        <v>15</v>
      </c>
      <c r="F7676" s="13" t="s">
        <v>16</v>
      </c>
      <c r="G7676" t="s">
        <v>14</v>
      </c>
      <c r="H7676">
        <v>0</v>
      </c>
      <c r="I7676" s="2"/>
      <c r="J7676" s="4">
        <v>0</v>
      </c>
      <c r="K7676" t="str">
        <f>IF((LEN(relatorio_Ananindeua[[#This Row],[CIF/CPF/CNPJ]])=14),relatorio_Ananindeua[[#This Row],[CIF/CPF/CNPJ]],relatorio_Ananindeua[[#This Row],[Coluna2]])</f>
        <v>54470268000116</v>
      </c>
      <c r="L7676" t="str">
        <f t="shared" si="120"/>
        <v>544******16</v>
      </c>
    </row>
    <row r="7677" spans="1:12" x14ac:dyDescent="0.25">
      <c r="A7677" t="s">
        <v>13264</v>
      </c>
      <c r="B7677" t="s">
        <v>13265</v>
      </c>
      <c r="C7677" t="s">
        <v>32</v>
      </c>
      <c r="D7677" s="1">
        <v>45377.031527777777</v>
      </c>
      <c r="E7677" s="18" t="s">
        <v>15</v>
      </c>
      <c r="F7677" s="13" t="s">
        <v>16</v>
      </c>
      <c r="G7677" t="s">
        <v>14</v>
      </c>
      <c r="H7677">
        <v>0</v>
      </c>
      <c r="I7677" s="2"/>
      <c r="J7677" s="4">
        <v>0</v>
      </c>
      <c r="K7677" t="str">
        <f>IF((LEN(relatorio_Ananindeua[[#This Row],[CIF/CPF/CNPJ]])=14),relatorio_Ananindeua[[#This Row],[CIF/CPF/CNPJ]],relatorio_Ananindeua[[#This Row],[Coluna2]])</f>
        <v>54466381000128</v>
      </c>
      <c r="L7677" t="str">
        <f t="shared" si="120"/>
        <v>544******28</v>
      </c>
    </row>
    <row r="7678" spans="1:12" x14ac:dyDescent="0.25">
      <c r="A7678" t="s">
        <v>13274</v>
      </c>
      <c r="B7678" t="s">
        <v>13275</v>
      </c>
      <c r="C7678" t="s">
        <v>32</v>
      </c>
      <c r="D7678" s="1">
        <v>45377.31622685185</v>
      </c>
      <c r="E7678" s="18" t="s">
        <v>15</v>
      </c>
      <c r="F7678" s="13" t="s">
        <v>16</v>
      </c>
      <c r="G7678" t="s">
        <v>14</v>
      </c>
      <c r="H7678">
        <v>0</v>
      </c>
      <c r="I7678" s="2"/>
      <c r="J7678" s="4">
        <v>0</v>
      </c>
      <c r="K7678" t="str">
        <f>IF((LEN(relatorio_Ananindeua[[#This Row],[CIF/CPF/CNPJ]])=14),relatorio_Ananindeua[[#This Row],[CIF/CPF/CNPJ]],relatorio_Ananindeua[[#This Row],[Coluna2]])</f>
        <v>54469324000100</v>
      </c>
      <c r="L7678" t="str">
        <f t="shared" si="120"/>
        <v>544******00</v>
      </c>
    </row>
    <row r="7679" spans="1:12" x14ac:dyDescent="0.25">
      <c r="A7679" t="s">
        <v>13268</v>
      </c>
      <c r="B7679" t="s">
        <v>13269</v>
      </c>
      <c r="C7679" t="s">
        <v>32</v>
      </c>
      <c r="D7679" s="1">
        <v>45377.316238425927</v>
      </c>
      <c r="E7679" s="18" t="s">
        <v>15</v>
      </c>
      <c r="F7679" s="13" t="s">
        <v>16</v>
      </c>
      <c r="G7679" t="s">
        <v>14</v>
      </c>
      <c r="H7679">
        <v>0</v>
      </c>
      <c r="I7679" s="2"/>
      <c r="J7679" s="4">
        <v>0</v>
      </c>
      <c r="K7679" t="str">
        <f>IF((LEN(relatorio_Ananindeua[[#This Row],[CIF/CPF/CNPJ]])=14),relatorio_Ananindeua[[#This Row],[CIF/CPF/CNPJ]],relatorio_Ananindeua[[#This Row],[Coluna2]])</f>
        <v>54467540000109</v>
      </c>
      <c r="L7679" t="str">
        <f t="shared" si="120"/>
        <v>544******09</v>
      </c>
    </row>
    <row r="7680" spans="1:12" x14ac:dyDescent="0.25">
      <c r="A7680" t="s">
        <v>13270</v>
      </c>
      <c r="B7680" t="s">
        <v>13271</v>
      </c>
      <c r="C7680" t="s">
        <v>32</v>
      </c>
      <c r="D7680" s="1">
        <v>45377.316643518519</v>
      </c>
      <c r="E7680" s="18" t="s">
        <v>15</v>
      </c>
      <c r="F7680" s="13" t="s">
        <v>16</v>
      </c>
      <c r="G7680" t="s">
        <v>14</v>
      </c>
      <c r="H7680">
        <v>0</v>
      </c>
      <c r="I7680" s="2"/>
      <c r="J7680" s="4">
        <v>0</v>
      </c>
      <c r="K7680" t="str">
        <f>IF((LEN(relatorio_Ananindeua[[#This Row],[CIF/CPF/CNPJ]])=14),relatorio_Ananindeua[[#This Row],[CIF/CPF/CNPJ]],relatorio_Ananindeua[[#This Row],[Coluna2]])</f>
        <v>54468910000122</v>
      </c>
      <c r="L7680" t="str">
        <f t="shared" si="120"/>
        <v>544******22</v>
      </c>
    </row>
    <row r="7681" spans="1:12" x14ac:dyDescent="0.25">
      <c r="A7681" t="s">
        <v>13246</v>
      </c>
      <c r="B7681" t="s">
        <v>13247</v>
      </c>
      <c r="C7681" t="s">
        <v>32</v>
      </c>
      <c r="D7681" s="1">
        <v>45377.317372685182</v>
      </c>
      <c r="E7681" s="18" t="s">
        <v>15</v>
      </c>
      <c r="F7681" s="13" t="s">
        <v>16</v>
      </c>
      <c r="G7681" t="s">
        <v>14</v>
      </c>
      <c r="H7681">
        <v>0</v>
      </c>
      <c r="I7681" s="2"/>
      <c r="J7681" s="4">
        <v>0</v>
      </c>
      <c r="K7681" t="str">
        <f>IF((LEN(relatorio_Ananindeua[[#This Row],[CIF/CPF/CNPJ]])=14),relatorio_Ananindeua[[#This Row],[CIF/CPF/CNPJ]],relatorio_Ananindeua[[#This Row],[Coluna2]])</f>
        <v>54458009000170</v>
      </c>
      <c r="L7681" t="str">
        <f t="shared" si="120"/>
        <v>544******70</v>
      </c>
    </row>
    <row r="7682" spans="1:12" x14ac:dyDescent="0.25">
      <c r="A7682" t="s">
        <v>10620</v>
      </c>
      <c r="B7682" t="s">
        <v>10621</v>
      </c>
      <c r="C7682" t="s">
        <v>34</v>
      </c>
      <c r="D7682" s="1">
        <v>45377.318136574075</v>
      </c>
      <c r="E7682" s="18" t="s">
        <v>15</v>
      </c>
      <c r="F7682" s="13" t="s">
        <v>16</v>
      </c>
      <c r="G7682" t="s">
        <v>14</v>
      </c>
      <c r="H7682">
        <v>0</v>
      </c>
      <c r="I7682" s="2"/>
      <c r="J7682" s="4">
        <v>0</v>
      </c>
      <c r="K7682" t="str">
        <f>IF((LEN(relatorio_Ananindeua[[#This Row],[CIF/CPF/CNPJ]])=14),relatorio_Ananindeua[[#This Row],[CIF/CPF/CNPJ]],relatorio_Ananindeua[[#This Row],[Coluna2]])</f>
        <v>53515882000194</v>
      </c>
      <c r="L7682" t="str">
        <f t="shared" si="120"/>
        <v>535******94</v>
      </c>
    </row>
    <row r="7683" spans="1:12" x14ac:dyDescent="0.25">
      <c r="A7683" t="s">
        <v>13284</v>
      </c>
      <c r="B7683" t="s">
        <v>13285</v>
      </c>
      <c r="C7683" t="s">
        <v>32</v>
      </c>
      <c r="D7683" s="1">
        <v>45377.318136574075</v>
      </c>
      <c r="E7683" s="18" t="s">
        <v>15</v>
      </c>
      <c r="F7683" s="13" t="s">
        <v>16</v>
      </c>
      <c r="G7683" t="s">
        <v>14</v>
      </c>
      <c r="H7683">
        <v>0</v>
      </c>
      <c r="I7683" s="2"/>
      <c r="J7683" s="4">
        <v>0</v>
      </c>
      <c r="K7683" t="str">
        <f>IF((LEN(relatorio_Ananindeua[[#This Row],[CIF/CPF/CNPJ]])=14),relatorio_Ananindeua[[#This Row],[CIF/CPF/CNPJ]],relatorio_Ananindeua[[#This Row],[Coluna2]])</f>
        <v>54471584000102</v>
      </c>
      <c r="L7683" t="str">
        <f t="shared" si="120"/>
        <v>544******02</v>
      </c>
    </row>
    <row r="7684" spans="1:12" x14ac:dyDescent="0.25">
      <c r="A7684" t="s">
        <v>13266</v>
      </c>
      <c r="B7684" t="s">
        <v>13267</v>
      </c>
      <c r="C7684" t="s">
        <v>32</v>
      </c>
      <c r="D7684" s="1">
        <v>45377.318842592591</v>
      </c>
      <c r="E7684" s="18" t="s">
        <v>15</v>
      </c>
      <c r="F7684" s="13" t="s">
        <v>16</v>
      </c>
      <c r="G7684" t="s">
        <v>14</v>
      </c>
      <c r="H7684">
        <v>0</v>
      </c>
      <c r="I7684" s="2"/>
      <c r="J7684" s="4">
        <v>0</v>
      </c>
      <c r="K7684" t="str">
        <f>IF((LEN(relatorio_Ananindeua[[#This Row],[CIF/CPF/CNPJ]])=14),relatorio_Ananindeua[[#This Row],[CIF/CPF/CNPJ]],relatorio_Ananindeua[[#This Row],[Coluna2]])</f>
        <v>54467013000102</v>
      </c>
      <c r="L7684" t="str">
        <f t="shared" si="120"/>
        <v>544******02</v>
      </c>
    </row>
    <row r="7685" spans="1:12" x14ac:dyDescent="0.25">
      <c r="A7685" t="s">
        <v>13276</v>
      </c>
      <c r="B7685" t="s">
        <v>13277</v>
      </c>
      <c r="C7685" t="s">
        <v>32</v>
      </c>
      <c r="D7685" s="1">
        <v>45377.318854166668</v>
      </c>
      <c r="E7685" s="18" t="s">
        <v>15</v>
      </c>
      <c r="F7685" s="13" t="s">
        <v>16</v>
      </c>
      <c r="G7685" t="s">
        <v>14</v>
      </c>
      <c r="H7685">
        <v>0</v>
      </c>
      <c r="I7685" s="2"/>
      <c r="J7685" s="4">
        <v>0</v>
      </c>
      <c r="K7685" t="str">
        <f>IF((LEN(relatorio_Ananindeua[[#This Row],[CIF/CPF/CNPJ]])=14),relatorio_Ananindeua[[#This Row],[CIF/CPF/CNPJ]],relatorio_Ananindeua[[#This Row],[Coluna2]])</f>
        <v>54469517000153</v>
      </c>
      <c r="L7685" t="str">
        <f t="shared" si="120"/>
        <v>544******53</v>
      </c>
    </row>
    <row r="7686" spans="1:12" x14ac:dyDescent="0.25">
      <c r="A7686" t="s">
        <v>13244</v>
      </c>
      <c r="B7686" t="s">
        <v>13245</v>
      </c>
      <c r="C7686" t="s">
        <v>32</v>
      </c>
      <c r="D7686" s="1">
        <v>45377.31890046296</v>
      </c>
      <c r="E7686" s="18" t="s">
        <v>15</v>
      </c>
      <c r="F7686" s="13" t="s">
        <v>16</v>
      </c>
      <c r="G7686" t="s">
        <v>14</v>
      </c>
      <c r="H7686">
        <v>0</v>
      </c>
      <c r="I7686" s="2"/>
      <c r="J7686" s="4">
        <v>0</v>
      </c>
      <c r="K7686" t="str">
        <f>IF((LEN(relatorio_Ananindeua[[#This Row],[CIF/CPF/CNPJ]])=14),relatorio_Ananindeua[[#This Row],[CIF/CPF/CNPJ]],relatorio_Ananindeua[[#This Row],[Coluna2]])</f>
        <v>54455932000158</v>
      </c>
      <c r="L7686" t="str">
        <f t="shared" si="120"/>
        <v>544******58</v>
      </c>
    </row>
    <row r="7687" spans="1:12" x14ac:dyDescent="0.25">
      <c r="A7687" t="s">
        <v>13254</v>
      </c>
      <c r="B7687" t="s">
        <v>13255</v>
      </c>
      <c r="C7687" t="s">
        <v>32</v>
      </c>
      <c r="D7687" s="1">
        <v>45377.318912037037</v>
      </c>
      <c r="E7687" s="18" t="s">
        <v>15</v>
      </c>
      <c r="F7687" s="13" t="s">
        <v>16</v>
      </c>
      <c r="G7687" t="s">
        <v>14</v>
      </c>
      <c r="H7687">
        <v>0</v>
      </c>
      <c r="I7687" s="2"/>
      <c r="J7687" s="4">
        <v>0</v>
      </c>
      <c r="K7687" t="str">
        <f>IF((LEN(relatorio_Ananindeua[[#This Row],[CIF/CPF/CNPJ]])=14),relatorio_Ananindeua[[#This Row],[CIF/CPF/CNPJ]],relatorio_Ananindeua[[#This Row],[Coluna2]])</f>
        <v>54460755000106</v>
      </c>
      <c r="L7687" t="str">
        <f t="shared" si="120"/>
        <v>544******06</v>
      </c>
    </row>
    <row r="7688" spans="1:12" x14ac:dyDescent="0.25">
      <c r="A7688" t="s">
        <v>13262</v>
      </c>
      <c r="B7688" t="s">
        <v>13263</v>
      </c>
      <c r="C7688" t="s">
        <v>32</v>
      </c>
      <c r="D7688" s="1">
        <v>45377.318923611114</v>
      </c>
      <c r="E7688" s="18" t="s">
        <v>15</v>
      </c>
      <c r="F7688" s="13" t="s">
        <v>16</v>
      </c>
      <c r="G7688" t="s">
        <v>14</v>
      </c>
      <c r="H7688">
        <v>0</v>
      </c>
      <c r="I7688" s="2"/>
      <c r="J7688" s="4">
        <v>0</v>
      </c>
      <c r="K7688" t="str">
        <f>IF((LEN(relatorio_Ananindeua[[#This Row],[CIF/CPF/CNPJ]])=14),relatorio_Ananindeua[[#This Row],[CIF/CPF/CNPJ]],relatorio_Ananindeua[[#This Row],[Coluna2]])</f>
        <v>54463410000106</v>
      </c>
      <c r="L7688" t="str">
        <f t="shared" si="120"/>
        <v>544******06</v>
      </c>
    </row>
    <row r="7689" spans="1:12" x14ac:dyDescent="0.25">
      <c r="A7689" t="s">
        <v>8886</v>
      </c>
      <c r="B7689" t="s">
        <v>8887</v>
      </c>
      <c r="C7689" t="s">
        <v>34</v>
      </c>
      <c r="D7689" s="1">
        <v>45377.321759259263</v>
      </c>
      <c r="E7689" s="18" t="s">
        <v>15</v>
      </c>
      <c r="F7689" s="13" t="s">
        <v>16</v>
      </c>
      <c r="G7689" t="s">
        <v>14</v>
      </c>
      <c r="H7689">
        <v>0</v>
      </c>
      <c r="I7689" s="2"/>
      <c r="J7689" s="4">
        <v>0</v>
      </c>
      <c r="K7689" t="str">
        <f>IF((LEN(relatorio_Ananindeua[[#This Row],[CIF/CPF/CNPJ]])=14),relatorio_Ananindeua[[#This Row],[CIF/CPF/CNPJ]],relatorio_Ananindeua[[#This Row],[Coluna2]])</f>
        <v>50494676000157</v>
      </c>
      <c r="L7689" t="str">
        <f t="shared" si="120"/>
        <v>504******57</v>
      </c>
    </row>
    <row r="7690" spans="1:12" x14ac:dyDescent="0.25">
      <c r="A7690" t="s">
        <v>7040</v>
      </c>
      <c r="B7690" t="s">
        <v>7041</v>
      </c>
      <c r="C7690" t="s">
        <v>34</v>
      </c>
      <c r="D7690" s="1">
        <v>45377.321770833332</v>
      </c>
      <c r="E7690" s="18" t="s">
        <v>15</v>
      </c>
      <c r="F7690" s="13" t="s">
        <v>16</v>
      </c>
      <c r="G7690" t="s">
        <v>14</v>
      </c>
      <c r="H7690">
        <v>0</v>
      </c>
      <c r="I7690" s="2"/>
      <c r="J7690" s="4">
        <v>0</v>
      </c>
      <c r="K7690" t="str">
        <f>IF((LEN(relatorio_Ananindeua[[#This Row],[CIF/CPF/CNPJ]])=14),relatorio_Ananindeua[[#This Row],[CIF/CPF/CNPJ]],relatorio_Ananindeua[[#This Row],[Coluna2]])</f>
        <v>46503674000100</v>
      </c>
      <c r="L7690" t="str">
        <f t="shared" si="120"/>
        <v>465******00</v>
      </c>
    </row>
    <row r="7691" spans="1:12" x14ac:dyDescent="0.25">
      <c r="A7691" t="s">
        <v>13278</v>
      </c>
      <c r="B7691" t="s">
        <v>13279</v>
      </c>
      <c r="C7691" t="s">
        <v>32</v>
      </c>
      <c r="D7691" s="1">
        <v>45377.323807870373</v>
      </c>
      <c r="E7691" s="18" t="s">
        <v>15</v>
      </c>
      <c r="F7691" s="13" t="s">
        <v>16</v>
      </c>
      <c r="G7691" t="s">
        <v>14</v>
      </c>
      <c r="H7691">
        <v>0</v>
      </c>
      <c r="I7691" s="2"/>
      <c r="J7691" s="4">
        <v>0</v>
      </c>
      <c r="K7691" t="str">
        <f>IF((LEN(relatorio_Ananindeua[[#This Row],[CIF/CPF/CNPJ]])=14),relatorio_Ananindeua[[#This Row],[CIF/CPF/CNPJ]],relatorio_Ananindeua[[#This Row],[Coluna2]])</f>
        <v>54469885000100</v>
      </c>
      <c r="L7691" t="str">
        <f t="shared" si="120"/>
        <v>544******00</v>
      </c>
    </row>
    <row r="7692" spans="1:12" x14ac:dyDescent="0.25">
      <c r="A7692" t="s">
        <v>13256</v>
      </c>
      <c r="B7692" t="s">
        <v>13257</v>
      </c>
      <c r="C7692" t="s">
        <v>32</v>
      </c>
      <c r="D7692" s="1">
        <v>45377.323831018519</v>
      </c>
      <c r="E7692" s="18" t="s">
        <v>15</v>
      </c>
      <c r="F7692" s="13" t="s">
        <v>16</v>
      </c>
      <c r="G7692" t="s">
        <v>14</v>
      </c>
      <c r="H7692">
        <v>0</v>
      </c>
      <c r="I7692" s="2"/>
      <c r="J7692" s="4">
        <v>0</v>
      </c>
      <c r="K7692" t="str">
        <f>IF((LEN(relatorio_Ananindeua[[#This Row],[CIF/CPF/CNPJ]])=14),relatorio_Ananindeua[[#This Row],[CIF/CPF/CNPJ]],relatorio_Ananindeua[[#This Row],[Coluna2]])</f>
        <v>54460922000100</v>
      </c>
      <c r="L7692" t="str">
        <f t="shared" si="120"/>
        <v>544******00</v>
      </c>
    </row>
    <row r="7693" spans="1:12" x14ac:dyDescent="0.25">
      <c r="A7693" t="s">
        <v>5602</v>
      </c>
      <c r="B7693" t="s">
        <v>5603</v>
      </c>
      <c r="C7693" t="s">
        <v>34</v>
      </c>
      <c r="D7693" s="1">
        <v>45377.323865740742</v>
      </c>
      <c r="E7693" s="18" t="s">
        <v>15</v>
      </c>
      <c r="F7693" s="13" t="s">
        <v>16</v>
      </c>
      <c r="G7693" t="s">
        <v>14</v>
      </c>
      <c r="H7693">
        <v>0</v>
      </c>
      <c r="I7693" s="2"/>
      <c r="J7693" s="4">
        <v>0</v>
      </c>
      <c r="K7693" t="str">
        <f>IF((LEN(relatorio_Ananindeua[[#This Row],[CIF/CPF/CNPJ]])=14),relatorio_Ananindeua[[#This Row],[CIF/CPF/CNPJ]],relatorio_Ananindeua[[#This Row],[Coluna2]])</f>
        <v>42215127000178</v>
      </c>
      <c r="L7693" t="str">
        <f t="shared" si="120"/>
        <v>422******78</v>
      </c>
    </row>
    <row r="7694" spans="1:12" x14ac:dyDescent="0.25">
      <c r="A7694" t="s">
        <v>13272</v>
      </c>
      <c r="B7694" t="s">
        <v>13273</v>
      </c>
      <c r="C7694" t="s">
        <v>32</v>
      </c>
      <c r="D7694" s="1">
        <v>45377.323888888888</v>
      </c>
      <c r="E7694" s="18" t="s">
        <v>15</v>
      </c>
      <c r="F7694" s="13" t="s">
        <v>16</v>
      </c>
      <c r="G7694" t="s">
        <v>14</v>
      </c>
      <c r="H7694">
        <v>0</v>
      </c>
      <c r="I7694" s="2"/>
      <c r="J7694" s="4">
        <v>0</v>
      </c>
      <c r="K7694" t="str">
        <f>IF((LEN(relatorio_Ananindeua[[#This Row],[CIF/CPF/CNPJ]])=14),relatorio_Ananindeua[[#This Row],[CIF/CPF/CNPJ]],relatorio_Ananindeua[[#This Row],[Coluna2]])</f>
        <v>54469182000173</v>
      </c>
      <c r="L7694" t="str">
        <f t="shared" si="120"/>
        <v>544******73</v>
      </c>
    </row>
    <row r="7695" spans="1:12" x14ac:dyDescent="0.25">
      <c r="A7695" t="s">
        <v>13248</v>
      </c>
      <c r="B7695" t="s">
        <v>13249</v>
      </c>
      <c r="C7695" t="s">
        <v>32</v>
      </c>
      <c r="D7695" s="1">
        <v>45377.323900462965</v>
      </c>
      <c r="E7695" s="18" t="s">
        <v>15</v>
      </c>
      <c r="F7695" s="13" t="s">
        <v>16</v>
      </c>
      <c r="G7695" t="s">
        <v>14</v>
      </c>
      <c r="H7695">
        <v>0</v>
      </c>
      <c r="I7695" s="2"/>
      <c r="J7695" s="4">
        <v>0</v>
      </c>
      <c r="K7695" t="str">
        <f>IF((LEN(relatorio_Ananindeua[[#This Row],[CIF/CPF/CNPJ]])=14),relatorio_Ananindeua[[#This Row],[CIF/CPF/CNPJ]],relatorio_Ananindeua[[#This Row],[Coluna2]])</f>
        <v>54458528000138</v>
      </c>
      <c r="L7695" t="str">
        <f t="shared" si="120"/>
        <v>544******38</v>
      </c>
    </row>
    <row r="7696" spans="1:12" x14ac:dyDescent="0.25">
      <c r="A7696" t="s">
        <v>3854</v>
      </c>
      <c r="B7696" t="s">
        <v>3855</v>
      </c>
      <c r="C7696" t="s">
        <v>34</v>
      </c>
      <c r="D7696" s="1">
        <v>45377.323912037034</v>
      </c>
      <c r="E7696" s="18" t="s">
        <v>15</v>
      </c>
      <c r="F7696" s="13" t="s">
        <v>16</v>
      </c>
      <c r="G7696" t="s">
        <v>14</v>
      </c>
      <c r="H7696">
        <v>0</v>
      </c>
      <c r="I7696" s="2"/>
      <c r="J7696" s="4">
        <v>0</v>
      </c>
      <c r="K7696" t="str">
        <f>IF((LEN(relatorio_Ananindeua[[#This Row],[CIF/CPF/CNPJ]])=14),relatorio_Ananindeua[[#This Row],[CIF/CPF/CNPJ]],relatorio_Ananindeua[[#This Row],[Coluna2]])</f>
        <v>35132146000175</v>
      </c>
      <c r="L7696" t="str">
        <f t="shared" si="120"/>
        <v>351******75</v>
      </c>
    </row>
    <row r="7697" spans="1:12" x14ac:dyDescent="0.25">
      <c r="A7697" t="s">
        <v>13260</v>
      </c>
      <c r="B7697" t="s">
        <v>13261</v>
      </c>
      <c r="C7697" t="s">
        <v>32</v>
      </c>
      <c r="D7697" s="1">
        <v>45377.323912037034</v>
      </c>
      <c r="E7697" s="18" t="s">
        <v>15</v>
      </c>
      <c r="F7697" s="13" t="s">
        <v>16</v>
      </c>
      <c r="G7697" t="s">
        <v>14</v>
      </c>
      <c r="H7697">
        <v>0</v>
      </c>
      <c r="I7697" s="2"/>
      <c r="J7697" s="4">
        <v>0</v>
      </c>
      <c r="K7697" t="str">
        <f>IF((LEN(relatorio_Ananindeua[[#This Row],[CIF/CPF/CNPJ]])=14),relatorio_Ananindeua[[#This Row],[CIF/CPF/CNPJ]],relatorio_Ananindeua[[#This Row],[Coluna2]])</f>
        <v>54463265000155</v>
      </c>
      <c r="L7697" t="str">
        <f t="shared" si="120"/>
        <v>544******55</v>
      </c>
    </row>
    <row r="7698" spans="1:12" x14ac:dyDescent="0.25">
      <c r="A7698" t="s">
        <v>13252</v>
      </c>
      <c r="B7698" t="s">
        <v>13253</v>
      </c>
      <c r="C7698" t="s">
        <v>32</v>
      </c>
      <c r="D7698" s="1">
        <v>45377.323935185188</v>
      </c>
      <c r="E7698" s="18" t="s">
        <v>15</v>
      </c>
      <c r="F7698" s="13" t="s">
        <v>16</v>
      </c>
      <c r="G7698" t="s">
        <v>14</v>
      </c>
      <c r="H7698">
        <v>0</v>
      </c>
      <c r="I7698" s="2"/>
      <c r="J7698" s="4">
        <v>0</v>
      </c>
      <c r="K7698" t="str">
        <f>IF((LEN(relatorio_Ananindeua[[#This Row],[CIF/CPF/CNPJ]])=14),relatorio_Ananindeua[[#This Row],[CIF/CPF/CNPJ]],relatorio_Ananindeua[[#This Row],[Coluna2]])</f>
        <v>54460429000190</v>
      </c>
      <c r="L7698" t="str">
        <f t="shared" ref="L7698:L7761" si="121">_xlfn.CONCAT(LEFT(A7698,3),REPT("*",6),RIGHT(A7698,2))</f>
        <v>544******90</v>
      </c>
    </row>
    <row r="7699" spans="1:12" x14ac:dyDescent="0.25">
      <c r="A7699" t="s">
        <v>13282</v>
      </c>
      <c r="B7699" t="s">
        <v>13283</v>
      </c>
      <c r="C7699" t="s">
        <v>32</v>
      </c>
      <c r="D7699" s="1">
        <v>45377.323935185188</v>
      </c>
      <c r="E7699" s="18" t="s">
        <v>15</v>
      </c>
      <c r="F7699" s="13" t="s">
        <v>16</v>
      </c>
      <c r="G7699" t="s">
        <v>14</v>
      </c>
      <c r="H7699">
        <v>0</v>
      </c>
      <c r="I7699" s="2"/>
      <c r="J7699" s="4">
        <v>0</v>
      </c>
      <c r="K7699" t="str">
        <f>IF((LEN(relatorio_Ananindeua[[#This Row],[CIF/CPF/CNPJ]])=14),relatorio_Ananindeua[[#This Row],[CIF/CPF/CNPJ]],relatorio_Ananindeua[[#This Row],[Coluna2]])</f>
        <v>54470425000193</v>
      </c>
      <c r="L7699" t="str">
        <f t="shared" si="121"/>
        <v>544******93</v>
      </c>
    </row>
    <row r="7700" spans="1:12" x14ac:dyDescent="0.25">
      <c r="A7700" t="s">
        <v>13250</v>
      </c>
      <c r="B7700" t="s">
        <v>13251</v>
      </c>
      <c r="C7700" t="s">
        <v>32</v>
      </c>
      <c r="D7700" s="1">
        <v>45377.323958333334</v>
      </c>
      <c r="E7700" s="18" t="s">
        <v>15</v>
      </c>
      <c r="F7700" s="13" t="s">
        <v>16</v>
      </c>
      <c r="G7700" t="s">
        <v>14</v>
      </c>
      <c r="H7700">
        <v>0</v>
      </c>
      <c r="I7700" s="2"/>
      <c r="J7700" s="4">
        <v>0</v>
      </c>
      <c r="K7700" t="str">
        <f>IF((LEN(relatorio_Ananindeua[[#This Row],[CIF/CPF/CNPJ]])=14),relatorio_Ananindeua[[#This Row],[CIF/CPF/CNPJ]],relatorio_Ananindeua[[#This Row],[Coluna2]])</f>
        <v>54458749000106</v>
      </c>
      <c r="L7700" t="str">
        <f t="shared" si="121"/>
        <v>544******06</v>
      </c>
    </row>
    <row r="7701" spans="1:12" x14ac:dyDescent="0.25">
      <c r="A7701" t="s">
        <v>13258</v>
      </c>
      <c r="B7701" t="s">
        <v>13259</v>
      </c>
      <c r="C7701" t="s">
        <v>32</v>
      </c>
      <c r="D7701" s="1">
        <v>45377.323969907404</v>
      </c>
      <c r="E7701" s="18" t="s">
        <v>15</v>
      </c>
      <c r="F7701" s="13" t="s">
        <v>16</v>
      </c>
      <c r="G7701" t="s">
        <v>14</v>
      </c>
      <c r="H7701">
        <v>0</v>
      </c>
      <c r="I7701" s="2"/>
      <c r="J7701" s="4">
        <v>0</v>
      </c>
      <c r="K7701" t="str">
        <f>IF((LEN(relatorio_Ananindeua[[#This Row],[CIF/CPF/CNPJ]])=14),relatorio_Ananindeua[[#This Row],[CIF/CPF/CNPJ]],relatorio_Ananindeua[[#This Row],[Coluna2]])</f>
        <v>54461141000130</v>
      </c>
      <c r="L7701" t="str">
        <f t="shared" si="121"/>
        <v>544******30</v>
      </c>
    </row>
    <row r="7702" spans="1:12" x14ac:dyDescent="0.25">
      <c r="A7702" t="s">
        <v>3191</v>
      </c>
      <c r="B7702" t="s">
        <v>3192</v>
      </c>
      <c r="C7702" t="s">
        <v>34</v>
      </c>
      <c r="D7702" s="1">
        <v>45377.324074074073</v>
      </c>
      <c r="E7702" s="18" t="s">
        <v>15</v>
      </c>
      <c r="F7702" s="13" t="s">
        <v>16</v>
      </c>
      <c r="G7702" t="s">
        <v>14</v>
      </c>
      <c r="H7702">
        <v>0</v>
      </c>
      <c r="I7702" s="2"/>
      <c r="J7702" s="4">
        <v>0</v>
      </c>
      <c r="K7702" t="str">
        <f>IF((LEN(relatorio_Ananindeua[[#This Row],[CIF/CPF/CNPJ]])=14),relatorio_Ananindeua[[#This Row],[CIF/CPF/CNPJ]],relatorio_Ananindeua[[#This Row],[Coluna2]])</f>
        <v>32500769000165</v>
      </c>
      <c r="L7702" t="str">
        <f t="shared" si="121"/>
        <v>325******65</v>
      </c>
    </row>
    <row r="7703" spans="1:12" x14ac:dyDescent="0.25">
      <c r="A7703" t="s">
        <v>2911</v>
      </c>
      <c r="B7703" t="s">
        <v>2912</v>
      </c>
      <c r="C7703" t="s">
        <v>34</v>
      </c>
      <c r="D7703" s="1">
        <v>45377.324143518519</v>
      </c>
      <c r="E7703" s="18" t="s">
        <v>15</v>
      </c>
      <c r="F7703" s="13" t="s">
        <v>16</v>
      </c>
      <c r="G7703" t="s">
        <v>14</v>
      </c>
      <c r="H7703">
        <v>0</v>
      </c>
      <c r="I7703" s="2"/>
      <c r="J7703" s="4">
        <v>0</v>
      </c>
      <c r="K7703" t="str">
        <f>IF((LEN(relatorio_Ananindeua[[#This Row],[CIF/CPF/CNPJ]])=14),relatorio_Ananindeua[[#This Row],[CIF/CPF/CNPJ]],relatorio_Ananindeua[[#This Row],[Coluna2]])</f>
        <v>30890062000187</v>
      </c>
      <c r="L7703" t="str">
        <f t="shared" si="121"/>
        <v>308******87</v>
      </c>
    </row>
    <row r="7704" spans="1:12" x14ac:dyDescent="0.25">
      <c r="A7704" t="s">
        <v>4386</v>
      </c>
      <c r="B7704" t="s">
        <v>4387</v>
      </c>
      <c r="C7704" t="s">
        <v>34</v>
      </c>
      <c r="D7704" s="1">
        <v>45377.324155092596</v>
      </c>
      <c r="E7704" s="18" t="s">
        <v>15</v>
      </c>
      <c r="F7704" s="13" t="s">
        <v>16</v>
      </c>
      <c r="G7704" t="s">
        <v>14</v>
      </c>
      <c r="H7704">
        <v>0</v>
      </c>
      <c r="I7704" s="2"/>
      <c r="J7704" s="4">
        <v>0</v>
      </c>
      <c r="K7704" t="str">
        <f>IF((LEN(relatorio_Ananindeua[[#This Row],[CIF/CPF/CNPJ]])=14),relatorio_Ananindeua[[#This Row],[CIF/CPF/CNPJ]],relatorio_Ananindeua[[#This Row],[Coluna2]])</f>
        <v>37339979000137</v>
      </c>
      <c r="L7704" t="str">
        <f t="shared" si="121"/>
        <v>373******37</v>
      </c>
    </row>
    <row r="7705" spans="1:12" x14ac:dyDescent="0.25">
      <c r="A7705" t="s">
        <v>1121</v>
      </c>
      <c r="B7705" t="s">
        <v>1122</v>
      </c>
      <c r="C7705" t="s">
        <v>34</v>
      </c>
      <c r="D7705" s="1">
        <v>45377.324189814812</v>
      </c>
      <c r="E7705" s="18" t="s">
        <v>15</v>
      </c>
      <c r="F7705" s="13" t="s">
        <v>16</v>
      </c>
      <c r="G7705" t="s">
        <v>14</v>
      </c>
      <c r="H7705">
        <v>0</v>
      </c>
      <c r="I7705" s="2"/>
      <c r="J7705" s="4">
        <v>0</v>
      </c>
      <c r="K7705" t="str">
        <f>IF((LEN(relatorio_Ananindeua[[#This Row],[CIF/CPF/CNPJ]])=14),relatorio_Ananindeua[[#This Row],[CIF/CPF/CNPJ]],relatorio_Ananindeua[[#This Row],[Coluna2]])</f>
        <v>18645106000108</v>
      </c>
      <c r="L7705" t="str">
        <f t="shared" si="121"/>
        <v>186******08</v>
      </c>
    </row>
    <row r="7706" spans="1:12" x14ac:dyDescent="0.25">
      <c r="A7706" t="s">
        <v>13286</v>
      </c>
      <c r="B7706" t="s">
        <v>13287</v>
      </c>
      <c r="C7706" t="s">
        <v>32</v>
      </c>
      <c r="D7706" s="1">
        <v>45377.337037037039</v>
      </c>
      <c r="E7706" s="18" t="s">
        <v>15</v>
      </c>
      <c r="F7706" s="13" t="s">
        <v>16</v>
      </c>
      <c r="G7706" t="s">
        <v>14</v>
      </c>
      <c r="H7706">
        <v>0</v>
      </c>
      <c r="I7706" s="2"/>
      <c r="J7706" s="4">
        <v>0</v>
      </c>
      <c r="K7706" t="str">
        <f>IF((LEN(relatorio_Ananindeua[[#This Row],[CIF/CPF/CNPJ]])=14),relatorio_Ananindeua[[#This Row],[CIF/CPF/CNPJ]],relatorio_Ananindeua[[#This Row],[Coluna2]])</f>
        <v>54471960000169</v>
      </c>
      <c r="L7706" t="str">
        <f t="shared" si="121"/>
        <v>544******69</v>
      </c>
    </row>
    <row r="7707" spans="1:12" x14ac:dyDescent="0.25">
      <c r="A7707" t="s">
        <v>75</v>
      </c>
      <c r="B7707" t="s">
        <v>76</v>
      </c>
      <c r="C7707" t="s">
        <v>34</v>
      </c>
      <c r="D7707" s="1">
        <v>45377.422731481478</v>
      </c>
      <c r="E7707" s="18" t="s">
        <v>13</v>
      </c>
      <c r="F7707" s="13" t="s">
        <v>16</v>
      </c>
      <c r="G7707" t="s">
        <v>13496</v>
      </c>
      <c r="H7707">
        <v>0</v>
      </c>
      <c r="I7707" s="2"/>
      <c r="J7707" s="4">
        <v>0</v>
      </c>
      <c r="K7707" t="str">
        <f>IF((LEN(relatorio_Ananindeua[[#This Row],[CIF/CPF/CNPJ]])=14),relatorio_Ananindeua[[#This Row],[CIF/CPF/CNPJ]],relatorio_Ananindeua[[#This Row],[Coluna2]])</f>
        <v>06371217000194</v>
      </c>
      <c r="L7707" t="str">
        <f t="shared" si="121"/>
        <v>063******94</v>
      </c>
    </row>
    <row r="7708" spans="1:12" x14ac:dyDescent="0.25">
      <c r="A7708" t="s">
        <v>8121</v>
      </c>
      <c r="B7708" t="s">
        <v>8122</v>
      </c>
      <c r="C7708" t="s">
        <v>17</v>
      </c>
      <c r="D7708" s="1">
        <v>45377.655405092592</v>
      </c>
      <c r="E7708" s="18" t="s">
        <v>11</v>
      </c>
      <c r="F7708" s="13" t="s">
        <v>16</v>
      </c>
      <c r="G7708" t="s">
        <v>14</v>
      </c>
      <c r="H7708">
        <v>0</v>
      </c>
      <c r="I7708" s="2"/>
      <c r="J7708" s="4">
        <v>0</v>
      </c>
      <c r="K7708" t="str">
        <f>IF((LEN(relatorio_Ananindeua[[#This Row],[CIF/CPF/CNPJ]])=14),relatorio_Ananindeua[[#This Row],[CIF/CPF/CNPJ]],relatorio_Ananindeua[[#This Row],[Coluna2]])</f>
        <v>49135414000117</v>
      </c>
      <c r="L7708" t="str">
        <f t="shared" si="121"/>
        <v>491******17</v>
      </c>
    </row>
    <row r="7709" spans="1:12" x14ac:dyDescent="0.25">
      <c r="A7709" t="s">
        <v>5702</v>
      </c>
      <c r="B7709" t="s">
        <v>5703</v>
      </c>
      <c r="C7709" t="s">
        <v>17</v>
      </c>
      <c r="D7709" s="1">
        <v>45377.672314814816</v>
      </c>
      <c r="E7709" s="18" t="s">
        <v>11</v>
      </c>
      <c r="F7709" s="13" t="s">
        <v>16</v>
      </c>
      <c r="G7709" t="s">
        <v>14</v>
      </c>
      <c r="H7709">
        <v>0</v>
      </c>
      <c r="I7709" s="2"/>
      <c r="J7709" s="4">
        <v>0</v>
      </c>
      <c r="K7709" t="str">
        <f>IF((LEN(relatorio_Ananindeua[[#This Row],[CIF/CPF/CNPJ]])=14),relatorio_Ananindeua[[#This Row],[CIF/CPF/CNPJ]],relatorio_Ananindeua[[#This Row],[Coluna2]])</f>
        <v>42549411000180</v>
      </c>
      <c r="L7709" t="str">
        <f t="shared" si="121"/>
        <v>425******80</v>
      </c>
    </row>
    <row r="7710" spans="1:12" x14ac:dyDescent="0.25">
      <c r="A7710" t="s">
        <v>2348</v>
      </c>
      <c r="B7710" t="s">
        <v>2349</v>
      </c>
      <c r="C7710" t="s">
        <v>17</v>
      </c>
      <c r="D7710" s="1">
        <v>45377.717893518522</v>
      </c>
      <c r="E7710" s="18" t="s">
        <v>11</v>
      </c>
      <c r="F7710" s="13" t="s">
        <v>16</v>
      </c>
      <c r="G7710" t="s">
        <v>14</v>
      </c>
      <c r="H7710">
        <v>0</v>
      </c>
      <c r="I7710" s="2"/>
      <c r="J7710" s="4">
        <v>0</v>
      </c>
      <c r="K7710" t="str">
        <f>IF((LEN(relatorio_Ananindeua[[#This Row],[CIF/CPF/CNPJ]])=14),relatorio_Ananindeua[[#This Row],[CIF/CPF/CNPJ]],relatorio_Ananindeua[[#This Row],[Coluna2]])</f>
        <v>28385697000185</v>
      </c>
      <c r="L7710" t="str">
        <f t="shared" si="121"/>
        <v>283******85</v>
      </c>
    </row>
    <row r="7711" spans="1:12" x14ac:dyDescent="0.25">
      <c r="A7711" t="s">
        <v>3412</v>
      </c>
      <c r="B7711" t="s">
        <v>3413</v>
      </c>
      <c r="C7711" t="s">
        <v>17</v>
      </c>
      <c r="D7711" s="1">
        <v>45377.724791666667</v>
      </c>
      <c r="E7711" s="18" t="s">
        <v>11</v>
      </c>
      <c r="F7711" s="13" t="s">
        <v>16</v>
      </c>
      <c r="G7711" t="s">
        <v>14</v>
      </c>
      <c r="H7711">
        <v>0</v>
      </c>
      <c r="I7711" s="2"/>
      <c r="J7711" s="4">
        <v>0</v>
      </c>
      <c r="K7711" t="str">
        <f>IF((LEN(relatorio_Ananindeua[[#This Row],[CIF/CPF/CNPJ]])=14),relatorio_Ananindeua[[#This Row],[CIF/CPF/CNPJ]],relatorio_Ananindeua[[#This Row],[Coluna2]])</f>
        <v>33542016000185</v>
      </c>
      <c r="L7711" t="str">
        <f t="shared" si="121"/>
        <v>335******85</v>
      </c>
    </row>
    <row r="7712" spans="1:12" x14ac:dyDescent="0.25">
      <c r="A7712" t="s">
        <v>13467</v>
      </c>
      <c r="B7712" t="s">
        <v>13466</v>
      </c>
      <c r="C7712" t="s">
        <v>21</v>
      </c>
      <c r="D7712" s="1">
        <v>45378</v>
      </c>
      <c r="E7712" s="18" t="s">
        <v>15</v>
      </c>
      <c r="F7712" s="13" t="s">
        <v>19</v>
      </c>
      <c r="G7712" t="s">
        <v>13496</v>
      </c>
      <c r="H7712">
        <v>0</v>
      </c>
      <c r="I7712" s="2"/>
      <c r="J7712" s="4">
        <v>3484.95</v>
      </c>
      <c r="K7712" t="str">
        <f>IF((LEN(relatorio_Ananindeua[[#This Row],[CIF/CPF/CNPJ]])=14),relatorio_Ananindeua[[#This Row],[CIF/CPF/CNPJ]],relatorio_Ananindeua[[#This Row],[Coluna2]])</f>
        <v>60975737005978</v>
      </c>
      <c r="L7712" t="str">
        <f t="shared" si="121"/>
        <v>609******78</v>
      </c>
    </row>
    <row r="7713" spans="1:12" x14ac:dyDescent="0.25">
      <c r="A7713" t="s">
        <v>13322</v>
      </c>
      <c r="B7713" t="s">
        <v>13323</v>
      </c>
      <c r="C7713" t="s">
        <v>32</v>
      </c>
      <c r="D7713" s="1">
        <v>45378.067453703705</v>
      </c>
      <c r="E7713" s="18" t="s">
        <v>15</v>
      </c>
      <c r="F7713" s="13" t="s">
        <v>16</v>
      </c>
      <c r="G7713" t="s">
        <v>14</v>
      </c>
      <c r="H7713">
        <v>0</v>
      </c>
      <c r="I7713" s="2"/>
      <c r="J7713" s="4">
        <v>0</v>
      </c>
      <c r="K7713" t="str">
        <f>IF((LEN(relatorio_Ananindeua[[#This Row],[CIF/CPF/CNPJ]])=14),relatorio_Ananindeua[[#This Row],[CIF/CPF/CNPJ]],relatorio_Ananindeua[[#This Row],[Coluna2]])</f>
        <v>54488699000100</v>
      </c>
      <c r="L7713" t="str">
        <f t="shared" si="121"/>
        <v>544******00</v>
      </c>
    </row>
    <row r="7714" spans="1:12" x14ac:dyDescent="0.25">
      <c r="A7714" t="s">
        <v>13308</v>
      </c>
      <c r="B7714" t="s">
        <v>13309</v>
      </c>
      <c r="C7714" t="s">
        <v>32</v>
      </c>
      <c r="D7714" s="1">
        <v>45378.067476851851</v>
      </c>
      <c r="E7714" s="18" t="s">
        <v>15</v>
      </c>
      <c r="F7714" s="13" t="s">
        <v>16</v>
      </c>
      <c r="G7714" t="s">
        <v>14</v>
      </c>
      <c r="H7714">
        <v>0</v>
      </c>
      <c r="I7714" s="2"/>
      <c r="J7714" s="4">
        <v>0</v>
      </c>
      <c r="K7714" t="str">
        <f>IF((LEN(relatorio_Ananindeua[[#This Row],[CIF/CPF/CNPJ]])=14),relatorio_Ananindeua[[#This Row],[CIF/CPF/CNPJ]],relatorio_Ananindeua[[#This Row],[Coluna2]])</f>
        <v>54484512000108</v>
      </c>
      <c r="L7714" t="str">
        <f t="shared" si="121"/>
        <v>544******08</v>
      </c>
    </row>
    <row r="7715" spans="1:12" x14ac:dyDescent="0.25">
      <c r="A7715" t="s">
        <v>12344</v>
      </c>
      <c r="B7715" t="s">
        <v>12345</v>
      </c>
      <c r="C7715" t="s">
        <v>34</v>
      </c>
      <c r="D7715" s="1">
        <v>45378.06753472222</v>
      </c>
      <c r="E7715" s="18" t="s">
        <v>15</v>
      </c>
      <c r="F7715" s="13" t="s">
        <v>16</v>
      </c>
      <c r="G7715" t="s">
        <v>14</v>
      </c>
      <c r="H7715">
        <v>0</v>
      </c>
      <c r="I7715" s="2"/>
      <c r="J7715" s="4">
        <v>0</v>
      </c>
      <c r="K7715" t="str">
        <f>IF((LEN(relatorio_Ananindeua[[#This Row],[CIF/CPF/CNPJ]])=14),relatorio_Ananindeua[[#This Row],[CIF/CPF/CNPJ]],relatorio_Ananindeua[[#This Row],[Coluna2]])</f>
        <v>54132200000127</v>
      </c>
      <c r="L7715" t="str">
        <f t="shared" si="121"/>
        <v>541******27</v>
      </c>
    </row>
    <row r="7716" spans="1:12" x14ac:dyDescent="0.25">
      <c r="A7716" t="s">
        <v>10136</v>
      </c>
      <c r="B7716" t="s">
        <v>10137</v>
      </c>
      <c r="C7716" t="s">
        <v>34</v>
      </c>
      <c r="D7716" s="1">
        <v>45378.067557870374</v>
      </c>
      <c r="E7716" s="18" t="s">
        <v>15</v>
      </c>
      <c r="F7716" s="13" t="s">
        <v>16</v>
      </c>
      <c r="G7716" t="s">
        <v>14</v>
      </c>
      <c r="H7716">
        <v>0</v>
      </c>
      <c r="I7716" s="2"/>
      <c r="J7716" s="4">
        <v>0</v>
      </c>
      <c r="K7716" t="str">
        <f>IF((LEN(relatorio_Ananindeua[[#This Row],[CIF/CPF/CNPJ]])=14),relatorio_Ananindeua[[#This Row],[CIF/CPF/CNPJ]],relatorio_Ananindeua[[#This Row],[Coluna2]])</f>
        <v>53331028000178</v>
      </c>
      <c r="L7716" t="str">
        <f t="shared" si="121"/>
        <v>533******78</v>
      </c>
    </row>
    <row r="7717" spans="1:12" x14ac:dyDescent="0.25">
      <c r="A7717" t="s">
        <v>2610</v>
      </c>
      <c r="B7717" t="s">
        <v>2611</v>
      </c>
      <c r="C7717" t="s">
        <v>34</v>
      </c>
      <c r="D7717" s="1">
        <v>45378.068124999998</v>
      </c>
      <c r="E7717" s="18" t="s">
        <v>15</v>
      </c>
      <c r="F7717" s="13" t="s">
        <v>16</v>
      </c>
      <c r="G7717" t="s">
        <v>14</v>
      </c>
      <c r="H7717">
        <v>0</v>
      </c>
      <c r="I7717" s="2"/>
      <c r="J7717" s="4">
        <v>0</v>
      </c>
      <c r="K7717" t="str">
        <f>IF((LEN(relatorio_Ananindeua[[#This Row],[CIF/CPF/CNPJ]])=14),relatorio_Ananindeua[[#This Row],[CIF/CPF/CNPJ]],relatorio_Ananindeua[[#This Row],[Coluna2]])</f>
        <v>29598435000161</v>
      </c>
      <c r="L7717" t="str">
        <f t="shared" si="121"/>
        <v>295******61</v>
      </c>
    </row>
    <row r="7718" spans="1:12" x14ac:dyDescent="0.25">
      <c r="A7718" t="s">
        <v>13302</v>
      </c>
      <c r="B7718" t="s">
        <v>13303</v>
      </c>
      <c r="C7718" t="s">
        <v>32</v>
      </c>
      <c r="D7718" s="1">
        <v>45378.081331018519</v>
      </c>
      <c r="E7718" s="18" t="s">
        <v>15</v>
      </c>
      <c r="F7718" s="13" t="s">
        <v>16</v>
      </c>
      <c r="G7718" t="s">
        <v>14</v>
      </c>
      <c r="H7718">
        <v>0</v>
      </c>
      <c r="I7718" s="2"/>
      <c r="J7718" s="4">
        <v>0</v>
      </c>
      <c r="K7718" t="str">
        <f>IF((LEN(relatorio_Ananindeua[[#This Row],[CIF/CPF/CNPJ]])=14),relatorio_Ananindeua[[#This Row],[CIF/CPF/CNPJ]],relatorio_Ananindeua[[#This Row],[Coluna2]])</f>
        <v>54482356000138</v>
      </c>
      <c r="L7718" t="str">
        <f t="shared" si="121"/>
        <v>544******38</v>
      </c>
    </row>
    <row r="7719" spans="1:12" x14ac:dyDescent="0.25">
      <c r="A7719" t="s">
        <v>8153</v>
      </c>
      <c r="B7719" t="s">
        <v>8154</v>
      </c>
      <c r="C7719" t="s">
        <v>34</v>
      </c>
      <c r="D7719" s="1">
        <v>45378.081747685188</v>
      </c>
      <c r="E7719" s="18" t="s">
        <v>15</v>
      </c>
      <c r="F7719" s="13" t="s">
        <v>16</v>
      </c>
      <c r="G7719" t="s">
        <v>14</v>
      </c>
      <c r="H7719">
        <v>0</v>
      </c>
      <c r="I7719" s="2"/>
      <c r="J7719" s="4">
        <v>0</v>
      </c>
      <c r="K7719" t="str">
        <f>IF((LEN(relatorio_Ananindeua[[#This Row],[CIF/CPF/CNPJ]])=14),relatorio_Ananindeua[[#This Row],[CIF/CPF/CNPJ]],relatorio_Ananindeua[[#This Row],[Coluna2]])</f>
        <v>49223560000102</v>
      </c>
      <c r="L7719" t="str">
        <f t="shared" si="121"/>
        <v>492******02</v>
      </c>
    </row>
    <row r="7720" spans="1:12" x14ac:dyDescent="0.25">
      <c r="A7720" t="s">
        <v>13290</v>
      </c>
      <c r="B7720" t="s">
        <v>13291</v>
      </c>
      <c r="C7720" t="s">
        <v>34</v>
      </c>
      <c r="D7720" s="1">
        <v>45378.088287037041</v>
      </c>
      <c r="E7720" s="18" t="s">
        <v>15</v>
      </c>
      <c r="F7720" s="13" t="s">
        <v>16</v>
      </c>
      <c r="G7720" t="s">
        <v>14</v>
      </c>
      <c r="H7720">
        <v>0</v>
      </c>
      <c r="I7720" s="2"/>
      <c r="J7720" s="4">
        <v>0</v>
      </c>
      <c r="K7720" t="str">
        <f>IF((LEN(relatorio_Ananindeua[[#This Row],[CIF/CPF/CNPJ]])=14),relatorio_Ananindeua[[#This Row],[CIF/CPF/CNPJ]],relatorio_Ananindeua[[#This Row],[Coluna2]])</f>
        <v>54475122000163</v>
      </c>
      <c r="L7720" t="str">
        <f t="shared" si="121"/>
        <v>544******63</v>
      </c>
    </row>
    <row r="7721" spans="1:12" x14ac:dyDescent="0.25">
      <c r="A7721" t="s">
        <v>13304</v>
      </c>
      <c r="B7721" t="s">
        <v>13305</v>
      </c>
      <c r="C7721" t="s">
        <v>32</v>
      </c>
      <c r="D7721" s="1">
        <v>45378.088287037041</v>
      </c>
      <c r="E7721" s="18" t="s">
        <v>15</v>
      </c>
      <c r="F7721" s="13" t="s">
        <v>16</v>
      </c>
      <c r="G7721" t="s">
        <v>14</v>
      </c>
      <c r="H7721">
        <v>0</v>
      </c>
      <c r="I7721" s="2"/>
      <c r="J7721" s="4">
        <v>0</v>
      </c>
      <c r="K7721" t="str">
        <f>IF((LEN(relatorio_Ananindeua[[#This Row],[CIF/CPF/CNPJ]])=14),relatorio_Ananindeua[[#This Row],[CIF/CPF/CNPJ]],relatorio_Ananindeua[[#This Row],[Coluna2]])</f>
        <v>54482372000120</v>
      </c>
      <c r="L7721" t="str">
        <f t="shared" si="121"/>
        <v>544******20</v>
      </c>
    </row>
    <row r="7722" spans="1:12" x14ac:dyDescent="0.25">
      <c r="A7722" t="s">
        <v>5851</v>
      </c>
      <c r="B7722" t="s">
        <v>5852</v>
      </c>
      <c r="C7722" t="s">
        <v>34</v>
      </c>
      <c r="D7722" s="1">
        <v>45378.088321759256</v>
      </c>
      <c r="E7722" s="18" t="s">
        <v>15</v>
      </c>
      <c r="F7722" s="13" t="s">
        <v>16</v>
      </c>
      <c r="G7722" t="s">
        <v>14</v>
      </c>
      <c r="H7722">
        <v>0</v>
      </c>
      <c r="I7722" s="2"/>
      <c r="J7722" s="4">
        <v>0</v>
      </c>
      <c r="K7722" t="str">
        <f>IF((LEN(relatorio_Ananindeua[[#This Row],[CIF/CPF/CNPJ]])=14),relatorio_Ananindeua[[#This Row],[CIF/CPF/CNPJ]],relatorio_Ananindeua[[#This Row],[Coluna2]])</f>
        <v>43148751000162</v>
      </c>
      <c r="L7722" t="str">
        <f t="shared" si="121"/>
        <v>431******62</v>
      </c>
    </row>
    <row r="7723" spans="1:12" x14ac:dyDescent="0.25">
      <c r="A7723" t="s">
        <v>10778</v>
      </c>
      <c r="B7723" t="s">
        <v>10779</v>
      </c>
      <c r="C7723" t="s">
        <v>34</v>
      </c>
      <c r="D7723" s="1">
        <v>45378.095578703702</v>
      </c>
      <c r="E7723" s="18" t="s">
        <v>15</v>
      </c>
      <c r="F7723" s="13" t="s">
        <v>16</v>
      </c>
      <c r="G7723" t="s">
        <v>14</v>
      </c>
      <c r="H7723">
        <v>0</v>
      </c>
      <c r="I7723" s="2"/>
      <c r="J7723" s="4">
        <v>0</v>
      </c>
      <c r="K7723" t="str">
        <f>IF((LEN(relatorio_Ananindeua[[#This Row],[CIF/CPF/CNPJ]])=14),relatorio_Ananindeua[[#This Row],[CIF/CPF/CNPJ]],relatorio_Ananindeua[[#This Row],[Coluna2]])</f>
        <v>53563307000167</v>
      </c>
      <c r="L7723" t="str">
        <f t="shared" si="121"/>
        <v>535******67</v>
      </c>
    </row>
    <row r="7724" spans="1:12" x14ac:dyDescent="0.25">
      <c r="A7724" t="s">
        <v>5422</v>
      </c>
      <c r="B7724" t="s">
        <v>5423</v>
      </c>
      <c r="C7724" t="s">
        <v>34</v>
      </c>
      <c r="D7724" s="1">
        <v>45378.095949074072</v>
      </c>
      <c r="E7724" s="18" t="s">
        <v>15</v>
      </c>
      <c r="F7724" s="13" t="s">
        <v>16</v>
      </c>
      <c r="G7724" t="s">
        <v>14</v>
      </c>
      <c r="H7724">
        <v>0</v>
      </c>
      <c r="I7724" s="2"/>
      <c r="J7724" s="4">
        <v>0</v>
      </c>
      <c r="K7724" t="str">
        <f>IF((LEN(relatorio_Ananindeua[[#This Row],[CIF/CPF/CNPJ]])=14),relatorio_Ananindeua[[#This Row],[CIF/CPF/CNPJ]],relatorio_Ananindeua[[#This Row],[Coluna2]])</f>
        <v>41701679000123</v>
      </c>
      <c r="L7724" t="str">
        <f t="shared" si="121"/>
        <v>417******23</v>
      </c>
    </row>
    <row r="7725" spans="1:12" x14ac:dyDescent="0.25">
      <c r="A7725" t="s">
        <v>3051</v>
      </c>
      <c r="B7725" t="s">
        <v>3052</v>
      </c>
      <c r="C7725" t="s">
        <v>34</v>
      </c>
      <c r="D7725" s="1">
        <v>45378.096319444441</v>
      </c>
      <c r="E7725" s="18" t="s">
        <v>15</v>
      </c>
      <c r="F7725" s="13" t="s">
        <v>16</v>
      </c>
      <c r="G7725" t="s">
        <v>14</v>
      </c>
      <c r="H7725">
        <v>0</v>
      </c>
      <c r="I7725" s="2"/>
      <c r="J7725" s="4">
        <v>0</v>
      </c>
      <c r="K7725" t="str">
        <f>IF((LEN(relatorio_Ananindeua[[#This Row],[CIF/CPF/CNPJ]])=14),relatorio_Ananindeua[[#This Row],[CIF/CPF/CNPJ]],relatorio_Ananindeua[[#This Row],[Coluna2]])</f>
        <v>31719775000145</v>
      </c>
      <c r="L7725" t="str">
        <f t="shared" si="121"/>
        <v>317******45</v>
      </c>
    </row>
    <row r="7726" spans="1:12" x14ac:dyDescent="0.25">
      <c r="A7726" t="s">
        <v>7604</v>
      </c>
      <c r="B7726" t="s">
        <v>7605</v>
      </c>
      <c r="C7726" t="s">
        <v>34</v>
      </c>
      <c r="D7726" s="1">
        <v>45378.150775462964</v>
      </c>
      <c r="E7726" s="18" t="s">
        <v>15</v>
      </c>
      <c r="F7726" s="13" t="s">
        <v>16</v>
      </c>
      <c r="G7726" t="s">
        <v>14</v>
      </c>
      <c r="H7726">
        <v>0</v>
      </c>
      <c r="I7726" s="2"/>
      <c r="J7726" s="4">
        <v>0</v>
      </c>
      <c r="K7726" t="str">
        <f>IF((LEN(relatorio_Ananindeua[[#This Row],[CIF/CPF/CNPJ]])=14),relatorio_Ananindeua[[#This Row],[CIF/CPF/CNPJ]],relatorio_Ananindeua[[#This Row],[Coluna2]])</f>
        <v>48048667000190</v>
      </c>
      <c r="L7726" t="str">
        <f t="shared" si="121"/>
        <v>480******90</v>
      </c>
    </row>
    <row r="7727" spans="1:12" x14ac:dyDescent="0.25">
      <c r="A7727" t="s">
        <v>13326</v>
      </c>
      <c r="B7727" t="s">
        <v>13327</v>
      </c>
      <c r="C7727" t="s">
        <v>32</v>
      </c>
      <c r="D7727" s="1">
        <v>45378.153611111113</v>
      </c>
      <c r="E7727" s="18" t="s">
        <v>15</v>
      </c>
      <c r="F7727" s="13" t="s">
        <v>16</v>
      </c>
      <c r="G7727" t="s">
        <v>14</v>
      </c>
      <c r="H7727">
        <v>0</v>
      </c>
      <c r="I7727" s="2"/>
      <c r="J7727" s="4">
        <v>0</v>
      </c>
      <c r="K7727" t="str">
        <f>IF((LEN(relatorio_Ananindeua[[#This Row],[CIF/CPF/CNPJ]])=14),relatorio_Ananindeua[[#This Row],[CIF/CPF/CNPJ]],relatorio_Ananindeua[[#This Row],[Coluna2]])</f>
        <v>54489210000114</v>
      </c>
      <c r="L7727" t="str">
        <f t="shared" si="121"/>
        <v>544******14</v>
      </c>
    </row>
    <row r="7728" spans="1:12" x14ac:dyDescent="0.25">
      <c r="A7728" t="s">
        <v>13300</v>
      </c>
      <c r="B7728" t="s">
        <v>13301</v>
      </c>
      <c r="C7728" t="s">
        <v>32</v>
      </c>
      <c r="D7728" s="1">
        <v>45378.153634259259</v>
      </c>
      <c r="E7728" s="18" t="s">
        <v>15</v>
      </c>
      <c r="F7728" s="13" t="s">
        <v>16</v>
      </c>
      <c r="G7728" t="s">
        <v>14</v>
      </c>
      <c r="H7728">
        <v>0</v>
      </c>
      <c r="I7728" s="2"/>
      <c r="J7728" s="4">
        <v>0</v>
      </c>
      <c r="K7728" t="str">
        <f>IF((LEN(relatorio_Ananindeua[[#This Row],[CIF/CPF/CNPJ]])=14),relatorio_Ananindeua[[#This Row],[CIF/CPF/CNPJ]],relatorio_Ananindeua[[#This Row],[Coluna2]])</f>
        <v>54480232000113</v>
      </c>
      <c r="L7728" t="str">
        <f t="shared" si="121"/>
        <v>544******13</v>
      </c>
    </row>
    <row r="7729" spans="1:12" x14ac:dyDescent="0.25">
      <c r="A7729" t="s">
        <v>13324</v>
      </c>
      <c r="B7729" t="s">
        <v>13325</v>
      </c>
      <c r="C7729" t="s">
        <v>32</v>
      </c>
      <c r="D7729" s="1">
        <v>45378.153634259259</v>
      </c>
      <c r="E7729" s="18" t="s">
        <v>15</v>
      </c>
      <c r="F7729" s="13" t="s">
        <v>16</v>
      </c>
      <c r="G7729" t="s">
        <v>14</v>
      </c>
      <c r="H7729">
        <v>0</v>
      </c>
      <c r="I7729" s="2"/>
      <c r="J7729" s="4">
        <v>0</v>
      </c>
      <c r="K7729" t="str">
        <f>IF((LEN(relatorio_Ananindeua[[#This Row],[CIF/CPF/CNPJ]])=14),relatorio_Ananindeua[[#This Row],[CIF/CPF/CNPJ]],relatorio_Ananindeua[[#This Row],[Coluna2]])</f>
        <v>54489002000115</v>
      </c>
      <c r="L7729" t="str">
        <f t="shared" si="121"/>
        <v>544******15</v>
      </c>
    </row>
    <row r="7730" spans="1:12" x14ac:dyDescent="0.25">
      <c r="A7730" t="s">
        <v>13290</v>
      </c>
      <c r="B7730" t="s">
        <v>13291</v>
      </c>
      <c r="C7730" t="s">
        <v>32</v>
      </c>
      <c r="D7730" s="1">
        <v>45378.153657407405</v>
      </c>
      <c r="E7730" s="18" t="s">
        <v>15</v>
      </c>
      <c r="F7730" s="13" t="s">
        <v>16</v>
      </c>
      <c r="G7730" t="s">
        <v>14</v>
      </c>
      <c r="H7730">
        <v>0</v>
      </c>
      <c r="I7730" s="2"/>
      <c r="J7730" s="4">
        <v>0</v>
      </c>
      <c r="K7730" t="str">
        <f>IF((LEN(relatorio_Ananindeua[[#This Row],[CIF/CPF/CNPJ]])=14),relatorio_Ananindeua[[#This Row],[CIF/CPF/CNPJ]],relatorio_Ananindeua[[#This Row],[Coluna2]])</f>
        <v>54475122000163</v>
      </c>
      <c r="L7730" t="str">
        <f t="shared" si="121"/>
        <v>544******63</v>
      </c>
    </row>
    <row r="7731" spans="1:12" x14ac:dyDescent="0.25">
      <c r="A7731" t="s">
        <v>13310</v>
      </c>
      <c r="B7731" t="s">
        <v>13311</v>
      </c>
      <c r="C7731" t="s">
        <v>32</v>
      </c>
      <c r="D7731" s="1">
        <v>45378.153668981482</v>
      </c>
      <c r="E7731" s="18" t="s">
        <v>15</v>
      </c>
      <c r="F7731" s="13" t="s">
        <v>16</v>
      </c>
      <c r="G7731" t="s">
        <v>14</v>
      </c>
      <c r="H7731">
        <v>0</v>
      </c>
      <c r="I7731" s="2"/>
      <c r="J7731" s="4">
        <v>0</v>
      </c>
      <c r="K7731" t="str">
        <f>IF((LEN(relatorio_Ananindeua[[#This Row],[CIF/CPF/CNPJ]])=14),relatorio_Ananindeua[[#This Row],[CIF/CPF/CNPJ]],relatorio_Ananindeua[[#This Row],[Coluna2]])</f>
        <v>54484721000143</v>
      </c>
      <c r="L7731" t="str">
        <f t="shared" si="121"/>
        <v>544******43</v>
      </c>
    </row>
    <row r="7732" spans="1:12" x14ac:dyDescent="0.25">
      <c r="A7732" t="s">
        <v>13294</v>
      </c>
      <c r="B7732" t="s">
        <v>13295</v>
      </c>
      <c r="C7732" t="s">
        <v>32</v>
      </c>
      <c r="D7732" s="1">
        <v>45378.153680555559</v>
      </c>
      <c r="E7732" s="18" t="s">
        <v>15</v>
      </c>
      <c r="F7732" s="13" t="s">
        <v>16</v>
      </c>
      <c r="G7732" t="s">
        <v>14</v>
      </c>
      <c r="H7732">
        <v>0</v>
      </c>
      <c r="I7732" s="2"/>
      <c r="J7732" s="4">
        <v>0</v>
      </c>
      <c r="K7732" t="str">
        <f>IF((LEN(relatorio_Ananindeua[[#This Row],[CIF/CPF/CNPJ]])=14),relatorio_Ananindeua[[#This Row],[CIF/CPF/CNPJ]],relatorio_Ananindeua[[#This Row],[Coluna2]])</f>
        <v>54477557000147</v>
      </c>
      <c r="L7732" t="str">
        <f t="shared" si="121"/>
        <v>544******47</v>
      </c>
    </row>
    <row r="7733" spans="1:12" x14ac:dyDescent="0.25">
      <c r="A7733" t="s">
        <v>13298</v>
      </c>
      <c r="B7733" t="s">
        <v>13299</v>
      </c>
      <c r="C7733" t="s">
        <v>32</v>
      </c>
      <c r="D7733" s="1">
        <v>45378.153749999998</v>
      </c>
      <c r="E7733" s="18" t="s">
        <v>15</v>
      </c>
      <c r="F7733" s="13" t="s">
        <v>16</v>
      </c>
      <c r="G7733" t="s">
        <v>14</v>
      </c>
      <c r="H7733">
        <v>0</v>
      </c>
      <c r="I7733" s="2"/>
      <c r="J7733" s="4">
        <v>0</v>
      </c>
      <c r="K7733" t="str">
        <f>IF((LEN(relatorio_Ananindeua[[#This Row],[CIF/CPF/CNPJ]])=14),relatorio_Ananindeua[[#This Row],[CIF/CPF/CNPJ]],relatorio_Ananindeua[[#This Row],[Coluna2]])</f>
        <v>54479099000185</v>
      </c>
      <c r="L7733" t="str">
        <f t="shared" si="121"/>
        <v>544******85</v>
      </c>
    </row>
    <row r="7734" spans="1:12" x14ac:dyDescent="0.25">
      <c r="A7734" t="s">
        <v>13296</v>
      </c>
      <c r="B7734" t="s">
        <v>13297</v>
      </c>
      <c r="C7734" t="s">
        <v>32</v>
      </c>
      <c r="D7734" s="1">
        <v>45378.153773148151</v>
      </c>
      <c r="E7734" s="18" t="s">
        <v>15</v>
      </c>
      <c r="F7734" s="13" t="s">
        <v>16</v>
      </c>
      <c r="G7734" t="s">
        <v>14</v>
      </c>
      <c r="H7734">
        <v>0</v>
      </c>
      <c r="I7734" s="2"/>
      <c r="J7734" s="4">
        <v>0</v>
      </c>
      <c r="K7734" t="str">
        <f>IF((LEN(relatorio_Ananindeua[[#This Row],[CIF/CPF/CNPJ]])=14),relatorio_Ananindeua[[#This Row],[CIF/CPF/CNPJ]],relatorio_Ananindeua[[#This Row],[Coluna2]])</f>
        <v>54478132000152</v>
      </c>
      <c r="L7734" t="str">
        <f t="shared" si="121"/>
        <v>544******52</v>
      </c>
    </row>
    <row r="7735" spans="1:12" x14ac:dyDescent="0.25">
      <c r="A7735" t="s">
        <v>13320</v>
      </c>
      <c r="B7735" t="s">
        <v>13321</v>
      </c>
      <c r="C7735" t="s">
        <v>32</v>
      </c>
      <c r="D7735" s="1">
        <v>45378.153773148151</v>
      </c>
      <c r="E7735" s="18" t="s">
        <v>15</v>
      </c>
      <c r="F7735" s="13" t="s">
        <v>16</v>
      </c>
      <c r="G7735" t="s">
        <v>14</v>
      </c>
      <c r="H7735">
        <v>0</v>
      </c>
      <c r="I7735" s="2"/>
      <c r="J7735" s="4">
        <v>0</v>
      </c>
      <c r="K7735" t="str">
        <f>IF((LEN(relatorio_Ananindeua[[#This Row],[CIF/CPF/CNPJ]])=14),relatorio_Ananindeua[[#This Row],[CIF/CPF/CNPJ]],relatorio_Ananindeua[[#This Row],[Coluna2]])</f>
        <v>54488384000162</v>
      </c>
      <c r="L7735" t="str">
        <f t="shared" si="121"/>
        <v>544******62</v>
      </c>
    </row>
    <row r="7736" spans="1:12" x14ac:dyDescent="0.25">
      <c r="A7736" t="s">
        <v>13306</v>
      </c>
      <c r="B7736" t="s">
        <v>13307</v>
      </c>
      <c r="C7736" t="s">
        <v>32</v>
      </c>
      <c r="D7736" s="1">
        <v>45378.153784722221</v>
      </c>
      <c r="E7736" s="18" t="s">
        <v>15</v>
      </c>
      <c r="F7736" s="13" t="s">
        <v>16</v>
      </c>
      <c r="G7736" t="s">
        <v>14</v>
      </c>
      <c r="H7736">
        <v>0</v>
      </c>
      <c r="I7736" s="2"/>
      <c r="J7736" s="4">
        <v>0</v>
      </c>
      <c r="K7736" t="str">
        <f>IF((LEN(relatorio_Ananindeua[[#This Row],[CIF/CPF/CNPJ]])=14),relatorio_Ananindeua[[#This Row],[CIF/CPF/CNPJ]],relatorio_Ananindeua[[#This Row],[Coluna2]])</f>
        <v>54484044000163</v>
      </c>
      <c r="L7736" t="str">
        <f t="shared" si="121"/>
        <v>544******63</v>
      </c>
    </row>
    <row r="7737" spans="1:12" x14ac:dyDescent="0.25">
      <c r="A7737" t="s">
        <v>13314</v>
      </c>
      <c r="B7737" t="s">
        <v>13315</v>
      </c>
      <c r="C7737" t="s">
        <v>32</v>
      </c>
      <c r="D7737" s="1">
        <v>45378.153796296298</v>
      </c>
      <c r="E7737" s="18" t="s">
        <v>15</v>
      </c>
      <c r="F7737" s="13" t="s">
        <v>16</v>
      </c>
      <c r="G7737" t="s">
        <v>14</v>
      </c>
      <c r="H7737">
        <v>0</v>
      </c>
      <c r="I7737" s="2"/>
      <c r="J7737" s="4">
        <v>0</v>
      </c>
      <c r="K7737" t="str">
        <f>IF((LEN(relatorio_Ananindeua[[#This Row],[CIF/CPF/CNPJ]])=14),relatorio_Ananindeua[[#This Row],[CIF/CPF/CNPJ]],relatorio_Ananindeua[[#This Row],[Coluna2]])</f>
        <v>54487577000107</v>
      </c>
      <c r="L7737" t="str">
        <f t="shared" si="121"/>
        <v>544******07</v>
      </c>
    </row>
    <row r="7738" spans="1:12" x14ac:dyDescent="0.25">
      <c r="A7738" t="s">
        <v>13288</v>
      </c>
      <c r="B7738" t="s">
        <v>13289</v>
      </c>
      <c r="C7738" t="s">
        <v>32</v>
      </c>
      <c r="D7738" s="1">
        <v>45378.153807870367</v>
      </c>
      <c r="E7738" s="18" t="s">
        <v>15</v>
      </c>
      <c r="F7738" s="13" t="s">
        <v>16</v>
      </c>
      <c r="G7738" t="s">
        <v>14</v>
      </c>
      <c r="H7738">
        <v>0</v>
      </c>
      <c r="I7738" s="2"/>
      <c r="J7738" s="4">
        <v>0</v>
      </c>
      <c r="K7738" t="str">
        <f>IF((LEN(relatorio_Ananindeua[[#This Row],[CIF/CPF/CNPJ]])=14),relatorio_Ananindeua[[#This Row],[CIF/CPF/CNPJ]],relatorio_Ananindeua[[#This Row],[Coluna2]])</f>
        <v>54472521000170</v>
      </c>
      <c r="L7738" t="str">
        <f t="shared" si="121"/>
        <v>544******70</v>
      </c>
    </row>
    <row r="7739" spans="1:12" x14ac:dyDescent="0.25">
      <c r="A7739" t="s">
        <v>13312</v>
      </c>
      <c r="B7739" t="s">
        <v>13313</v>
      </c>
      <c r="C7739" t="s">
        <v>32</v>
      </c>
      <c r="D7739" s="1">
        <v>45378.153819444444</v>
      </c>
      <c r="E7739" s="18" t="s">
        <v>15</v>
      </c>
      <c r="F7739" s="13" t="s">
        <v>16</v>
      </c>
      <c r="G7739" t="s">
        <v>14</v>
      </c>
      <c r="H7739">
        <v>0</v>
      </c>
      <c r="I7739" s="2"/>
      <c r="J7739" s="4">
        <v>0</v>
      </c>
      <c r="K7739" t="str">
        <f>IF((LEN(relatorio_Ananindeua[[#This Row],[CIF/CPF/CNPJ]])=14),relatorio_Ananindeua[[#This Row],[CIF/CPF/CNPJ]],relatorio_Ananindeua[[#This Row],[Coluna2]])</f>
        <v>54485898000164</v>
      </c>
      <c r="L7739" t="str">
        <f t="shared" si="121"/>
        <v>544******64</v>
      </c>
    </row>
    <row r="7740" spans="1:12" x14ac:dyDescent="0.25">
      <c r="A7740" t="s">
        <v>13276</v>
      </c>
      <c r="B7740" t="s">
        <v>13277</v>
      </c>
      <c r="C7740" t="s">
        <v>34</v>
      </c>
      <c r="D7740" s="1">
        <v>45378.15388888889</v>
      </c>
      <c r="E7740" s="18" t="s">
        <v>15</v>
      </c>
      <c r="F7740" s="13" t="s">
        <v>16</v>
      </c>
      <c r="G7740" t="s">
        <v>14</v>
      </c>
      <c r="H7740">
        <v>0</v>
      </c>
      <c r="I7740" s="2"/>
      <c r="J7740" s="4">
        <v>0</v>
      </c>
      <c r="K7740" t="str">
        <f>IF((LEN(relatorio_Ananindeua[[#This Row],[CIF/CPF/CNPJ]])=14),relatorio_Ananindeua[[#This Row],[CIF/CPF/CNPJ]],relatorio_Ananindeua[[#This Row],[Coluna2]])</f>
        <v>54469517000153</v>
      </c>
      <c r="L7740" t="str">
        <f t="shared" si="121"/>
        <v>544******53</v>
      </c>
    </row>
    <row r="7741" spans="1:12" x14ac:dyDescent="0.25">
      <c r="A7741" t="s">
        <v>10220</v>
      </c>
      <c r="B7741" t="s">
        <v>10221</v>
      </c>
      <c r="C7741" t="s">
        <v>34</v>
      </c>
      <c r="D7741" s="1">
        <v>45378.153900462959</v>
      </c>
      <c r="E7741" s="18" t="s">
        <v>15</v>
      </c>
      <c r="F7741" s="13" t="s">
        <v>16</v>
      </c>
      <c r="G7741" t="s">
        <v>14</v>
      </c>
      <c r="H7741">
        <v>0</v>
      </c>
      <c r="I7741" s="2"/>
      <c r="J7741" s="4">
        <v>0</v>
      </c>
      <c r="K7741" t="str">
        <f>IF((LEN(relatorio_Ananindeua[[#This Row],[CIF/CPF/CNPJ]])=14),relatorio_Ananindeua[[#This Row],[CIF/CPF/CNPJ]],relatorio_Ananindeua[[#This Row],[Coluna2]])</f>
        <v>53369374000145</v>
      </c>
      <c r="L7741" t="str">
        <f t="shared" si="121"/>
        <v>533******45</v>
      </c>
    </row>
    <row r="7742" spans="1:12" x14ac:dyDescent="0.25">
      <c r="A7742" t="s">
        <v>4938</v>
      </c>
      <c r="B7742" t="s">
        <v>4939</v>
      </c>
      <c r="C7742" t="s">
        <v>34</v>
      </c>
      <c r="D7742" s="1">
        <v>45378.153935185182</v>
      </c>
      <c r="E7742" s="18" t="s">
        <v>15</v>
      </c>
      <c r="F7742" s="13" t="s">
        <v>16</v>
      </c>
      <c r="G7742" t="s">
        <v>14</v>
      </c>
      <c r="H7742">
        <v>0</v>
      </c>
      <c r="I7742" s="2"/>
      <c r="J7742" s="4">
        <v>0</v>
      </c>
      <c r="K7742" t="str">
        <f>IF((LEN(relatorio_Ananindeua[[#This Row],[CIF/CPF/CNPJ]])=14),relatorio_Ananindeua[[#This Row],[CIF/CPF/CNPJ]],relatorio_Ananindeua[[#This Row],[Coluna2]])</f>
        <v>40129783000122</v>
      </c>
      <c r="L7742" t="str">
        <f t="shared" si="121"/>
        <v>401******22</v>
      </c>
    </row>
    <row r="7743" spans="1:12" x14ac:dyDescent="0.25">
      <c r="A7743" t="s">
        <v>4104</v>
      </c>
      <c r="B7743" t="s">
        <v>4105</v>
      </c>
      <c r="C7743" t="s">
        <v>34</v>
      </c>
      <c r="D7743" s="1">
        <v>45378.153946759259</v>
      </c>
      <c r="E7743" s="18" t="s">
        <v>15</v>
      </c>
      <c r="F7743" s="13" t="s">
        <v>16</v>
      </c>
      <c r="G7743" t="s">
        <v>14</v>
      </c>
      <c r="H7743">
        <v>0</v>
      </c>
      <c r="I7743" s="2"/>
      <c r="J7743" s="4">
        <v>0</v>
      </c>
      <c r="K7743" t="str">
        <f>IF((LEN(relatorio_Ananindeua[[#This Row],[CIF/CPF/CNPJ]])=14),relatorio_Ananindeua[[#This Row],[CIF/CPF/CNPJ]],relatorio_Ananindeua[[#This Row],[Coluna2]])</f>
        <v>36195415000105</v>
      </c>
      <c r="L7743" t="str">
        <f t="shared" si="121"/>
        <v>361******05</v>
      </c>
    </row>
    <row r="7744" spans="1:12" x14ac:dyDescent="0.25">
      <c r="A7744" t="s">
        <v>13318</v>
      </c>
      <c r="B7744" t="s">
        <v>13319</v>
      </c>
      <c r="C7744" t="s">
        <v>32</v>
      </c>
      <c r="D7744" s="1">
        <v>45378.309374999997</v>
      </c>
      <c r="E7744" s="18" t="s">
        <v>15</v>
      </c>
      <c r="F7744" s="13" t="s">
        <v>16</v>
      </c>
      <c r="G7744" t="s">
        <v>14</v>
      </c>
      <c r="H7744">
        <v>0</v>
      </c>
      <c r="I7744" s="2"/>
      <c r="J7744" s="4">
        <v>0</v>
      </c>
      <c r="K7744" t="str">
        <f>IF((LEN(relatorio_Ananindeua[[#This Row],[CIF/CPF/CNPJ]])=14),relatorio_Ananindeua[[#This Row],[CIF/CPF/CNPJ]],relatorio_Ananindeua[[#This Row],[Coluna2]])</f>
        <v>54487890000137</v>
      </c>
      <c r="L7744" t="str">
        <f t="shared" si="121"/>
        <v>544******37</v>
      </c>
    </row>
    <row r="7745" spans="1:12" x14ac:dyDescent="0.25">
      <c r="A7745" t="s">
        <v>13316</v>
      </c>
      <c r="B7745" t="s">
        <v>13317</v>
      </c>
      <c r="C7745" t="s">
        <v>32</v>
      </c>
      <c r="D7745" s="1">
        <v>45378.30945601852</v>
      </c>
      <c r="E7745" s="18" t="s">
        <v>15</v>
      </c>
      <c r="F7745" s="13" t="s">
        <v>16</v>
      </c>
      <c r="G7745" t="s">
        <v>14</v>
      </c>
      <c r="H7745">
        <v>0</v>
      </c>
      <c r="I7745" s="2"/>
      <c r="J7745" s="4">
        <v>0</v>
      </c>
      <c r="K7745" t="str">
        <f>IF((LEN(relatorio_Ananindeua[[#This Row],[CIF/CPF/CNPJ]])=14),relatorio_Ananindeua[[#This Row],[CIF/CPF/CNPJ]],relatorio_Ananindeua[[#This Row],[Coluna2]])</f>
        <v>54487880000100</v>
      </c>
      <c r="L7745" t="str">
        <f t="shared" si="121"/>
        <v>544******00</v>
      </c>
    </row>
    <row r="7746" spans="1:12" x14ac:dyDescent="0.25">
      <c r="A7746" t="s">
        <v>5685</v>
      </c>
      <c r="B7746" t="s">
        <v>5686</v>
      </c>
      <c r="C7746" t="s">
        <v>34</v>
      </c>
      <c r="D7746" s="1">
        <v>45378.309560185182</v>
      </c>
      <c r="E7746" s="18" t="s">
        <v>15</v>
      </c>
      <c r="F7746" s="13" t="s">
        <v>16</v>
      </c>
      <c r="G7746" t="s">
        <v>14</v>
      </c>
      <c r="H7746">
        <v>0</v>
      </c>
      <c r="I7746" s="2"/>
      <c r="J7746" s="4">
        <v>0</v>
      </c>
      <c r="K7746" t="str">
        <f>IF((LEN(relatorio_Ananindeua[[#This Row],[CIF/CPF/CNPJ]])=14),relatorio_Ananindeua[[#This Row],[CIF/CPF/CNPJ]],relatorio_Ananindeua[[#This Row],[Coluna2]])</f>
        <v>42508361000193</v>
      </c>
      <c r="L7746" t="str">
        <f t="shared" si="121"/>
        <v>425******93</v>
      </c>
    </row>
    <row r="7747" spans="1:12" x14ac:dyDescent="0.25">
      <c r="A7747" t="s">
        <v>13292</v>
      </c>
      <c r="B7747" t="s">
        <v>13293</v>
      </c>
      <c r="C7747" t="s">
        <v>32</v>
      </c>
      <c r="D7747" s="1">
        <v>45378.371481481481</v>
      </c>
      <c r="E7747" s="18" t="s">
        <v>15</v>
      </c>
      <c r="F7747" s="13" t="s">
        <v>16</v>
      </c>
      <c r="G7747" t="s">
        <v>14</v>
      </c>
      <c r="H7747">
        <v>0</v>
      </c>
      <c r="I7747" s="2"/>
      <c r="J7747" s="4">
        <v>0</v>
      </c>
      <c r="K7747" t="str">
        <f>IF((LEN(relatorio_Ananindeua[[#This Row],[CIF/CPF/CNPJ]])=14),relatorio_Ananindeua[[#This Row],[CIF/CPF/CNPJ]],relatorio_Ananindeua[[#This Row],[Coluna2]])</f>
        <v>54476733000126</v>
      </c>
      <c r="L7747" t="str">
        <f t="shared" si="121"/>
        <v>544******26</v>
      </c>
    </row>
    <row r="7748" spans="1:12" x14ac:dyDescent="0.25">
      <c r="A7748" t="s">
        <v>6615</v>
      </c>
      <c r="B7748" t="s">
        <v>6616</v>
      </c>
      <c r="C7748" t="s">
        <v>17</v>
      </c>
      <c r="D7748" s="1">
        <v>45378.390567129631</v>
      </c>
      <c r="E7748" s="18" t="s">
        <v>11</v>
      </c>
      <c r="F7748" s="13" t="s">
        <v>16</v>
      </c>
      <c r="G7748" t="s">
        <v>14</v>
      </c>
      <c r="H7748">
        <v>0</v>
      </c>
      <c r="I7748" s="2"/>
      <c r="J7748" s="4">
        <v>0</v>
      </c>
      <c r="K7748" t="str">
        <f>IF((LEN(relatorio_Ananindeua[[#This Row],[CIF/CPF/CNPJ]])=14),relatorio_Ananindeua[[#This Row],[CIF/CPF/CNPJ]],relatorio_Ananindeua[[#This Row],[Coluna2]])</f>
        <v>45432750000170</v>
      </c>
      <c r="L7748" t="str">
        <f t="shared" si="121"/>
        <v>454******70</v>
      </c>
    </row>
    <row r="7749" spans="1:12" x14ac:dyDescent="0.25">
      <c r="A7749" t="s">
        <v>6439</v>
      </c>
      <c r="B7749" t="s">
        <v>6440</v>
      </c>
      <c r="C7749" t="s">
        <v>17</v>
      </c>
      <c r="D7749" s="1">
        <v>45378.392013888886</v>
      </c>
      <c r="E7749" s="18" t="s">
        <v>11</v>
      </c>
      <c r="F7749" s="13" t="s">
        <v>16</v>
      </c>
      <c r="G7749" t="s">
        <v>14</v>
      </c>
      <c r="H7749">
        <v>0</v>
      </c>
      <c r="I7749" s="2"/>
      <c r="J7749" s="4">
        <v>0</v>
      </c>
      <c r="K7749" t="str">
        <f>IF((LEN(relatorio_Ananindeua[[#This Row],[CIF/CPF/CNPJ]])=14),relatorio_Ananindeua[[#This Row],[CIF/CPF/CNPJ]],relatorio_Ananindeua[[#This Row],[Coluna2]])</f>
        <v>44887600000199</v>
      </c>
      <c r="L7749" t="str">
        <f t="shared" si="121"/>
        <v>448******99</v>
      </c>
    </row>
    <row r="7750" spans="1:12" x14ac:dyDescent="0.25">
      <c r="A7750" t="s">
        <v>8201</v>
      </c>
      <c r="B7750" t="s">
        <v>8202</v>
      </c>
      <c r="C7750" t="s">
        <v>17</v>
      </c>
      <c r="D7750" s="1">
        <v>45378.397766203707</v>
      </c>
      <c r="E7750" s="18" t="s">
        <v>11</v>
      </c>
      <c r="F7750" s="13" t="s">
        <v>16</v>
      </c>
      <c r="G7750" t="s">
        <v>14</v>
      </c>
      <c r="H7750">
        <v>0</v>
      </c>
      <c r="I7750" s="2"/>
      <c r="J7750" s="4">
        <v>0</v>
      </c>
      <c r="K7750" t="str">
        <f>IF((LEN(relatorio_Ananindeua[[#This Row],[CIF/CPF/CNPJ]])=14),relatorio_Ananindeua[[#This Row],[CIF/CPF/CNPJ]],relatorio_Ananindeua[[#This Row],[Coluna2]])</f>
        <v>49344355000197</v>
      </c>
      <c r="L7750" t="str">
        <f t="shared" si="121"/>
        <v>493******97</v>
      </c>
    </row>
    <row r="7751" spans="1:12" x14ac:dyDescent="0.25">
      <c r="A7751" t="s">
        <v>7893</v>
      </c>
      <c r="B7751" t="s">
        <v>7894</v>
      </c>
      <c r="C7751" t="s">
        <v>17</v>
      </c>
      <c r="D7751" s="1">
        <v>45378.399062500001</v>
      </c>
      <c r="E7751" s="18" t="s">
        <v>11</v>
      </c>
      <c r="F7751" s="13" t="s">
        <v>16</v>
      </c>
      <c r="G7751" t="s">
        <v>14</v>
      </c>
      <c r="H7751">
        <v>0</v>
      </c>
      <c r="I7751" s="2"/>
      <c r="J7751" s="4">
        <v>0</v>
      </c>
      <c r="K7751" t="str">
        <f>IF((LEN(relatorio_Ananindeua[[#This Row],[CIF/CPF/CNPJ]])=14),relatorio_Ananindeua[[#This Row],[CIF/CPF/CNPJ]],relatorio_Ananindeua[[#This Row],[Coluna2]])</f>
        <v>48666196000184</v>
      </c>
      <c r="L7751" t="str">
        <f t="shared" si="121"/>
        <v>486******84</v>
      </c>
    </row>
    <row r="7752" spans="1:12" x14ac:dyDescent="0.25">
      <c r="A7752" t="s">
        <v>9390</v>
      </c>
      <c r="B7752" t="s">
        <v>9391</v>
      </c>
      <c r="C7752" t="s">
        <v>17</v>
      </c>
      <c r="D7752" s="1">
        <v>45378.401018518518</v>
      </c>
      <c r="E7752" s="18" t="s">
        <v>11</v>
      </c>
      <c r="F7752" s="13" t="s">
        <v>16</v>
      </c>
      <c r="G7752" t="s">
        <v>14</v>
      </c>
      <c r="H7752">
        <v>0</v>
      </c>
      <c r="I7752" s="2"/>
      <c r="J7752" s="4">
        <v>0</v>
      </c>
      <c r="K7752" t="str">
        <f>IF((LEN(relatorio_Ananindeua[[#This Row],[CIF/CPF/CNPJ]])=14),relatorio_Ananindeua[[#This Row],[CIF/CPF/CNPJ]],relatorio_Ananindeua[[#This Row],[Coluna2]])</f>
        <v>51281492000171</v>
      </c>
      <c r="L7752" t="str">
        <f t="shared" si="121"/>
        <v>512******71</v>
      </c>
    </row>
    <row r="7753" spans="1:12" x14ac:dyDescent="0.25">
      <c r="A7753" t="s">
        <v>7148</v>
      </c>
      <c r="B7753" t="s">
        <v>7149</v>
      </c>
      <c r="C7753" t="s">
        <v>17</v>
      </c>
      <c r="D7753" s="1">
        <v>45378.402719907404</v>
      </c>
      <c r="E7753" s="18" t="s">
        <v>11</v>
      </c>
      <c r="F7753" s="13" t="s">
        <v>16</v>
      </c>
      <c r="G7753" t="s">
        <v>14</v>
      </c>
      <c r="H7753">
        <v>0</v>
      </c>
      <c r="I7753" s="2"/>
      <c r="J7753" s="4">
        <v>0</v>
      </c>
      <c r="K7753" t="str">
        <f>IF((LEN(relatorio_Ananindeua[[#This Row],[CIF/CPF/CNPJ]])=14),relatorio_Ananindeua[[#This Row],[CIF/CPF/CNPJ]],relatorio_Ananindeua[[#This Row],[Coluna2]])</f>
        <v>46788301000122</v>
      </c>
      <c r="L7753" t="str">
        <f t="shared" si="121"/>
        <v>467******22</v>
      </c>
    </row>
    <row r="7754" spans="1:12" x14ac:dyDescent="0.25">
      <c r="A7754" t="s">
        <v>4986</v>
      </c>
      <c r="B7754" t="s">
        <v>4987</v>
      </c>
      <c r="C7754" t="s">
        <v>17</v>
      </c>
      <c r="D7754" s="1">
        <v>45378.404097222221</v>
      </c>
      <c r="E7754" s="18" t="s">
        <v>11</v>
      </c>
      <c r="F7754" s="13" t="s">
        <v>16</v>
      </c>
      <c r="G7754" t="s">
        <v>14</v>
      </c>
      <c r="H7754">
        <v>0</v>
      </c>
      <c r="I7754" s="2"/>
      <c r="J7754" s="4">
        <v>0</v>
      </c>
      <c r="K7754" t="str">
        <f>IF((LEN(relatorio_Ananindeua[[#This Row],[CIF/CPF/CNPJ]])=14),relatorio_Ananindeua[[#This Row],[CIF/CPF/CNPJ]],relatorio_Ananindeua[[#This Row],[Coluna2]])</f>
        <v>40261922000177</v>
      </c>
      <c r="L7754" t="str">
        <f t="shared" si="121"/>
        <v>402******77</v>
      </c>
    </row>
    <row r="7755" spans="1:12" x14ac:dyDescent="0.25">
      <c r="A7755" t="s">
        <v>9799</v>
      </c>
      <c r="B7755" t="s">
        <v>9800</v>
      </c>
      <c r="C7755" t="s">
        <v>17</v>
      </c>
      <c r="D7755" s="1">
        <v>45378.405486111114</v>
      </c>
      <c r="E7755" s="18" t="s">
        <v>11</v>
      </c>
      <c r="F7755" s="13" t="s">
        <v>16</v>
      </c>
      <c r="G7755" t="s">
        <v>14</v>
      </c>
      <c r="H7755">
        <v>0</v>
      </c>
      <c r="I7755" s="2"/>
      <c r="J7755" s="4">
        <v>0</v>
      </c>
      <c r="K7755" t="str">
        <f>IF((LEN(relatorio_Ananindeua[[#This Row],[CIF/CPF/CNPJ]])=14),relatorio_Ananindeua[[#This Row],[CIF/CPF/CNPJ]],relatorio_Ananindeua[[#This Row],[Coluna2]])</f>
        <v>52290224000189</v>
      </c>
      <c r="L7755" t="str">
        <f t="shared" si="121"/>
        <v>522******89</v>
      </c>
    </row>
    <row r="7756" spans="1:12" x14ac:dyDescent="0.25">
      <c r="A7756" t="s">
        <v>956</v>
      </c>
      <c r="B7756" t="s">
        <v>957</v>
      </c>
      <c r="C7756" t="s">
        <v>21</v>
      </c>
      <c r="D7756" s="1">
        <v>45378.423032407409</v>
      </c>
      <c r="E7756" s="18" t="s">
        <v>15</v>
      </c>
      <c r="F7756" s="13" t="s">
        <v>19</v>
      </c>
      <c r="G7756" t="s">
        <v>13496</v>
      </c>
      <c r="H7756">
        <v>0</v>
      </c>
      <c r="I7756" s="2"/>
      <c r="J7756" s="4">
        <v>25</v>
      </c>
      <c r="K7756" t="str">
        <f>IF((LEN(relatorio_Ananindeua[[#This Row],[CIF/CPF/CNPJ]])=14),relatorio_Ananindeua[[#This Row],[CIF/CPF/CNPJ]],relatorio_Ananindeua[[#This Row],[Coluna2]])</f>
        <v>17454167000125</v>
      </c>
      <c r="L7756" t="str">
        <f t="shared" si="121"/>
        <v>174******25</v>
      </c>
    </row>
    <row r="7757" spans="1:12" x14ac:dyDescent="0.25">
      <c r="A7757" t="s">
        <v>956</v>
      </c>
      <c r="B7757" t="s">
        <v>957</v>
      </c>
      <c r="C7757" t="s">
        <v>21</v>
      </c>
      <c r="D7757" s="1">
        <v>45378.450590277775</v>
      </c>
      <c r="E7757" s="18" t="s">
        <v>15</v>
      </c>
      <c r="F7757" s="13" t="s">
        <v>19</v>
      </c>
      <c r="G7757" t="s">
        <v>13496</v>
      </c>
      <c r="H7757">
        <v>0</v>
      </c>
      <c r="I7757" s="2"/>
      <c r="J7757" s="4">
        <v>7.5</v>
      </c>
      <c r="K7757" t="str">
        <f>IF((LEN(relatorio_Ananindeua[[#This Row],[CIF/CPF/CNPJ]])=14),relatorio_Ananindeua[[#This Row],[CIF/CPF/CNPJ]],relatorio_Ananindeua[[#This Row],[Coluna2]])</f>
        <v>17454167000125</v>
      </c>
      <c r="L7757" t="str">
        <f t="shared" si="121"/>
        <v>174******25</v>
      </c>
    </row>
    <row r="7758" spans="1:12" x14ac:dyDescent="0.25">
      <c r="A7758" t="s">
        <v>956</v>
      </c>
      <c r="B7758" t="s">
        <v>957</v>
      </c>
      <c r="C7758" t="s">
        <v>21</v>
      </c>
      <c r="D7758" s="1">
        <v>45378.452384259261</v>
      </c>
      <c r="E7758" s="18" t="s">
        <v>15</v>
      </c>
      <c r="F7758" s="13" t="s">
        <v>19</v>
      </c>
      <c r="G7758" t="s">
        <v>13496</v>
      </c>
      <c r="H7758">
        <v>0</v>
      </c>
      <c r="I7758" s="2"/>
      <c r="J7758" s="4">
        <v>3.5</v>
      </c>
      <c r="K7758" t="str">
        <f>IF((LEN(relatorio_Ananindeua[[#This Row],[CIF/CPF/CNPJ]])=14),relatorio_Ananindeua[[#This Row],[CIF/CPF/CNPJ]],relatorio_Ananindeua[[#This Row],[Coluna2]])</f>
        <v>17454167000125</v>
      </c>
      <c r="L7758" t="str">
        <f t="shared" si="121"/>
        <v>174******25</v>
      </c>
    </row>
    <row r="7759" spans="1:12" x14ac:dyDescent="0.25">
      <c r="A7759" t="s">
        <v>956</v>
      </c>
      <c r="B7759" t="s">
        <v>957</v>
      </c>
      <c r="C7759" t="s">
        <v>21</v>
      </c>
      <c r="D7759" s="1">
        <v>45378.456770833334</v>
      </c>
      <c r="E7759" s="18" t="s">
        <v>15</v>
      </c>
      <c r="F7759" s="13" t="s">
        <v>19</v>
      </c>
      <c r="G7759" t="s">
        <v>13496</v>
      </c>
      <c r="H7759">
        <v>0</v>
      </c>
      <c r="I7759" s="2"/>
      <c r="J7759" s="4">
        <v>3.5</v>
      </c>
      <c r="K7759" t="str">
        <f>IF((LEN(relatorio_Ananindeua[[#This Row],[CIF/CPF/CNPJ]])=14),relatorio_Ananindeua[[#This Row],[CIF/CPF/CNPJ]],relatorio_Ananindeua[[#This Row],[Coluna2]])</f>
        <v>17454167000125</v>
      </c>
      <c r="L7759" t="str">
        <f t="shared" si="121"/>
        <v>174******25</v>
      </c>
    </row>
    <row r="7760" spans="1:12" x14ac:dyDescent="0.25">
      <c r="A7760" t="s">
        <v>956</v>
      </c>
      <c r="B7760" t="s">
        <v>957</v>
      </c>
      <c r="C7760" t="s">
        <v>21</v>
      </c>
      <c r="D7760" s="1">
        <v>45378.607615740744</v>
      </c>
      <c r="E7760" s="18" t="s">
        <v>15</v>
      </c>
      <c r="F7760" s="13" t="s">
        <v>19</v>
      </c>
      <c r="G7760" t="s">
        <v>13496</v>
      </c>
      <c r="H7760">
        <v>0</v>
      </c>
      <c r="I7760" s="2"/>
      <c r="J7760" s="4">
        <v>30</v>
      </c>
      <c r="K7760" t="str">
        <f>IF((LEN(relatorio_Ananindeua[[#This Row],[CIF/CPF/CNPJ]])=14),relatorio_Ananindeua[[#This Row],[CIF/CPF/CNPJ]],relatorio_Ananindeua[[#This Row],[Coluna2]])</f>
        <v>17454167000125</v>
      </c>
      <c r="L7760" t="str">
        <f t="shared" si="121"/>
        <v>174******25</v>
      </c>
    </row>
    <row r="7761" spans="1:12" x14ac:dyDescent="0.25">
      <c r="A7761" t="s">
        <v>956</v>
      </c>
      <c r="B7761" t="s">
        <v>957</v>
      </c>
      <c r="C7761" t="s">
        <v>21</v>
      </c>
      <c r="D7761" s="1">
        <v>45378.609722222223</v>
      </c>
      <c r="E7761" s="18" t="s">
        <v>15</v>
      </c>
      <c r="F7761" s="13" t="s">
        <v>19</v>
      </c>
      <c r="G7761" t="s">
        <v>13496</v>
      </c>
      <c r="H7761">
        <v>0</v>
      </c>
      <c r="I7761" s="2"/>
      <c r="J7761" s="4">
        <v>7.5</v>
      </c>
      <c r="K7761" t="str">
        <f>IF((LEN(relatorio_Ananindeua[[#This Row],[CIF/CPF/CNPJ]])=14),relatorio_Ananindeua[[#This Row],[CIF/CPF/CNPJ]],relatorio_Ananindeua[[#This Row],[Coluna2]])</f>
        <v>17454167000125</v>
      </c>
      <c r="L7761" t="str">
        <f t="shared" si="121"/>
        <v>174******25</v>
      </c>
    </row>
    <row r="7762" spans="1:12" x14ac:dyDescent="0.25">
      <c r="A7762" t="s">
        <v>956</v>
      </c>
      <c r="B7762" t="s">
        <v>957</v>
      </c>
      <c r="C7762" t="s">
        <v>21</v>
      </c>
      <c r="D7762" s="1">
        <v>45378.613518518519</v>
      </c>
      <c r="E7762" s="18" t="s">
        <v>15</v>
      </c>
      <c r="F7762" s="13" t="s">
        <v>19</v>
      </c>
      <c r="G7762" t="s">
        <v>13496</v>
      </c>
      <c r="H7762">
        <v>0</v>
      </c>
      <c r="I7762" s="2"/>
      <c r="J7762" s="4">
        <v>140</v>
      </c>
      <c r="K7762" t="str">
        <f>IF((LEN(relatorio_Ananindeua[[#This Row],[CIF/CPF/CNPJ]])=14),relatorio_Ananindeua[[#This Row],[CIF/CPF/CNPJ]],relatorio_Ananindeua[[#This Row],[Coluna2]])</f>
        <v>17454167000125</v>
      </c>
      <c r="L7762" t="str">
        <f t="shared" ref="L7762:L7825" si="122">_xlfn.CONCAT(LEFT(A7762,3),REPT("*",6),RIGHT(A7762,2))</f>
        <v>174******25</v>
      </c>
    </row>
    <row r="7763" spans="1:12" x14ac:dyDescent="0.25">
      <c r="A7763" t="s">
        <v>956</v>
      </c>
      <c r="B7763" t="s">
        <v>957</v>
      </c>
      <c r="C7763" t="s">
        <v>21</v>
      </c>
      <c r="D7763" s="1">
        <v>45378.623645833337</v>
      </c>
      <c r="E7763" s="18" t="s">
        <v>15</v>
      </c>
      <c r="F7763" s="13" t="s">
        <v>19</v>
      </c>
      <c r="G7763" t="s">
        <v>13496</v>
      </c>
      <c r="H7763">
        <v>0</v>
      </c>
      <c r="I7763" s="2"/>
      <c r="J7763" s="4">
        <v>22.5</v>
      </c>
      <c r="K7763" t="str">
        <f>IF((LEN(relatorio_Ananindeua[[#This Row],[CIF/CPF/CNPJ]])=14),relatorio_Ananindeua[[#This Row],[CIF/CPF/CNPJ]],relatorio_Ananindeua[[#This Row],[Coluna2]])</f>
        <v>17454167000125</v>
      </c>
      <c r="L7763" t="str">
        <f t="shared" si="122"/>
        <v>174******25</v>
      </c>
    </row>
    <row r="7764" spans="1:12" x14ac:dyDescent="0.25">
      <c r="A7764" t="s">
        <v>956</v>
      </c>
      <c r="B7764" t="s">
        <v>957</v>
      </c>
      <c r="C7764" t="s">
        <v>21</v>
      </c>
      <c r="D7764" s="1">
        <v>45378.624884259261</v>
      </c>
      <c r="E7764" s="18" t="s">
        <v>15</v>
      </c>
      <c r="F7764" s="13" t="s">
        <v>19</v>
      </c>
      <c r="G7764" t="s">
        <v>13496</v>
      </c>
      <c r="H7764">
        <v>0</v>
      </c>
      <c r="I7764" s="2"/>
      <c r="J7764" s="4">
        <v>47.5</v>
      </c>
      <c r="K7764" t="str">
        <f>IF((LEN(relatorio_Ananindeua[[#This Row],[CIF/CPF/CNPJ]])=14),relatorio_Ananindeua[[#This Row],[CIF/CPF/CNPJ]],relatorio_Ananindeua[[#This Row],[Coluna2]])</f>
        <v>17454167000125</v>
      </c>
      <c r="L7764" t="str">
        <f t="shared" si="122"/>
        <v>174******25</v>
      </c>
    </row>
    <row r="7765" spans="1:12" x14ac:dyDescent="0.25">
      <c r="A7765" t="s">
        <v>956</v>
      </c>
      <c r="B7765" t="s">
        <v>957</v>
      </c>
      <c r="C7765" t="s">
        <v>21</v>
      </c>
      <c r="D7765" s="1">
        <v>45378.655439814815</v>
      </c>
      <c r="E7765" s="18" t="s">
        <v>15</v>
      </c>
      <c r="F7765" s="13" t="s">
        <v>19</v>
      </c>
      <c r="G7765" t="s">
        <v>13496</v>
      </c>
      <c r="H7765">
        <v>0</v>
      </c>
      <c r="I7765" s="2"/>
      <c r="J7765" s="4">
        <v>327.67</v>
      </c>
      <c r="K7765" t="str">
        <f>IF((LEN(relatorio_Ananindeua[[#This Row],[CIF/CPF/CNPJ]])=14),relatorio_Ananindeua[[#This Row],[CIF/CPF/CNPJ]],relatorio_Ananindeua[[#This Row],[Coluna2]])</f>
        <v>17454167000125</v>
      </c>
      <c r="L7765" t="str">
        <f t="shared" si="122"/>
        <v>174******25</v>
      </c>
    </row>
    <row r="7766" spans="1:12" x14ac:dyDescent="0.25">
      <c r="A7766" t="s">
        <v>956</v>
      </c>
      <c r="B7766" t="s">
        <v>957</v>
      </c>
      <c r="C7766" t="s">
        <v>21</v>
      </c>
      <c r="D7766" s="1">
        <v>45378.657708333332</v>
      </c>
      <c r="E7766" s="18" t="s">
        <v>15</v>
      </c>
      <c r="F7766" s="13" t="s">
        <v>19</v>
      </c>
      <c r="G7766" t="s">
        <v>13496</v>
      </c>
      <c r="H7766">
        <v>0</v>
      </c>
      <c r="I7766" s="2"/>
      <c r="J7766" s="4">
        <v>209.85</v>
      </c>
      <c r="K7766" t="str">
        <f>IF((LEN(relatorio_Ananindeua[[#This Row],[CIF/CPF/CNPJ]])=14),relatorio_Ananindeua[[#This Row],[CIF/CPF/CNPJ]],relatorio_Ananindeua[[#This Row],[Coluna2]])</f>
        <v>17454167000125</v>
      </c>
      <c r="L7766" t="str">
        <f t="shared" si="122"/>
        <v>174******25</v>
      </c>
    </row>
    <row r="7767" spans="1:12" x14ac:dyDescent="0.25">
      <c r="A7767" t="s">
        <v>13467</v>
      </c>
      <c r="B7767" t="s">
        <v>13466</v>
      </c>
      <c r="C7767" t="s">
        <v>21</v>
      </c>
      <c r="D7767" s="1">
        <v>45379</v>
      </c>
      <c r="E7767" s="18" t="s">
        <v>15</v>
      </c>
      <c r="F7767" s="13" t="s">
        <v>19</v>
      </c>
      <c r="G7767" t="s">
        <v>13496</v>
      </c>
      <c r="H7767">
        <v>0</v>
      </c>
      <c r="I7767" s="2"/>
      <c r="J7767" s="4">
        <v>514.77</v>
      </c>
      <c r="K7767" t="str">
        <f>IF((LEN(relatorio_Ananindeua[[#This Row],[CIF/CPF/CNPJ]])=14),relatorio_Ananindeua[[#This Row],[CIF/CPF/CNPJ]],relatorio_Ananindeua[[#This Row],[Coluna2]])</f>
        <v>60975737005978</v>
      </c>
      <c r="L7767" t="str">
        <f t="shared" si="122"/>
        <v>609******78</v>
      </c>
    </row>
    <row r="7768" spans="1:12" x14ac:dyDescent="0.25">
      <c r="A7768" t="s">
        <v>13483</v>
      </c>
      <c r="B7768" t="s">
        <v>13481</v>
      </c>
      <c r="C7768" t="s">
        <v>21</v>
      </c>
      <c r="D7768" s="1">
        <v>45379</v>
      </c>
      <c r="E7768" s="18" t="s">
        <v>15</v>
      </c>
      <c r="F7768" s="13" t="s">
        <v>19</v>
      </c>
      <c r="G7768" t="s">
        <v>13496</v>
      </c>
      <c r="H7768">
        <v>0</v>
      </c>
      <c r="I7768" s="2"/>
      <c r="J7768" s="4">
        <v>60.06</v>
      </c>
      <c r="K7768" t="str">
        <f>IF((LEN(relatorio_Ananindeua[[#This Row],[CIF/CPF/CNPJ]])=14),relatorio_Ananindeua[[#This Row],[CIF/CPF/CNPJ]],relatorio_Ananindeua[[#This Row],[Coluna2]])</f>
        <v>83367326011547</v>
      </c>
      <c r="L7768" t="str">
        <f t="shared" si="122"/>
        <v>833******47</v>
      </c>
    </row>
    <row r="7769" spans="1:12" x14ac:dyDescent="0.25">
      <c r="A7769" t="s">
        <v>13490</v>
      </c>
      <c r="B7769" t="s">
        <v>13491</v>
      </c>
      <c r="C7769" t="s">
        <v>20</v>
      </c>
      <c r="D7769" s="1">
        <v>45379</v>
      </c>
      <c r="E7769" s="18" t="s">
        <v>15</v>
      </c>
      <c r="F7769" s="13" t="s">
        <v>19</v>
      </c>
      <c r="G7769" t="s">
        <v>13496</v>
      </c>
      <c r="H7769">
        <v>0</v>
      </c>
      <c r="I7769" s="2"/>
      <c r="J7769" s="4">
        <v>562.30999999999995</v>
      </c>
      <c r="K7769" t="str">
        <f>IF((LEN(relatorio_Ananindeua[[#This Row],[CIF/CPF/CNPJ]])=14),relatorio_Ananindeua[[#This Row],[CIF/CPF/CNPJ]],relatorio_Ananindeua[[#This Row],[Coluna2]])</f>
        <v>90912429000300</v>
      </c>
      <c r="L7769" t="str">
        <f t="shared" si="122"/>
        <v>909******00</v>
      </c>
    </row>
    <row r="7770" spans="1:12" x14ac:dyDescent="0.25">
      <c r="A7770" t="s">
        <v>13356</v>
      </c>
      <c r="B7770" t="s">
        <v>13357</v>
      </c>
      <c r="C7770" t="s">
        <v>32</v>
      </c>
      <c r="D7770" s="1">
        <v>45379.02857638889</v>
      </c>
      <c r="E7770" s="18" t="s">
        <v>15</v>
      </c>
      <c r="F7770" s="13" t="s">
        <v>16</v>
      </c>
      <c r="G7770" t="s">
        <v>14</v>
      </c>
      <c r="H7770">
        <v>0</v>
      </c>
      <c r="I7770" s="2"/>
      <c r="J7770" s="4">
        <v>0</v>
      </c>
      <c r="K7770" t="str">
        <f>IF((LEN(relatorio_Ananindeua[[#This Row],[CIF/CPF/CNPJ]])=14),relatorio_Ananindeua[[#This Row],[CIF/CPF/CNPJ]],relatorio_Ananindeua[[#This Row],[Coluna2]])</f>
        <v>54504347000109</v>
      </c>
      <c r="L7770" t="str">
        <f t="shared" si="122"/>
        <v>545******09</v>
      </c>
    </row>
    <row r="7771" spans="1:12" x14ac:dyDescent="0.25">
      <c r="A7771" t="s">
        <v>13330</v>
      </c>
      <c r="B7771" t="s">
        <v>13331</v>
      </c>
      <c r="C7771" t="s">
        <v>32</v>
      </c>
      <c r="D7771" s="1">
        <v>45379.028611111113</v>
      </c>
      <c r="E7771" s="18" t="s">
        <v>15</v>
      </c>
      <c r="F7771" s="13" t="s">
        <v>16</v>
      </c>
      <c r="G7771" t="s">
        <v>14</v>
      </c>
      <c r="H7771">
        <v>0</v>
      </c>
      <c r="I7771" s="2"/>
      <c r="J7771" s="4">
        <v>0</v>
      </c>
      <c r="K7771" t="str">
        <f>IF((LEN(relatorio_Ananindeua[[#This Row],[CIF/CPF/CNPJ]])=14),relatorio_Ananindeua[[#This Row],[CIF/CPF/CNPJ]],relatorio_Ananindeua[[#This Row],[Coluna2]])</f>
        <v>54494595000108</v>
      </c>
      <c r="L7771" t="str">
        <f t="shared" si="122"/>
        <v>544******08</v>
      </c>
    </row>
    <row r="7772" spans="1:12" x14ac:dyDescent="0.25">
      <c r="A7772" t="s">
        <v>5783</v>
      </c>
      <c r="B7772" t="s">
        <v>5784</v>
      </c>
      <c r="C7772" t="s">
        <v>34</v>
      </c>
      <c r="D7772" s="1">
        <v>45379.029224537036</v>
      </c>
      <c r="E7772" s="18" t="s">
        <v>15</v>
      </c>
      <c r="F7772" s="13" t="s">
        <v>16</v>
      </c>
      <c r="G7772" t="s">
        <v>14</v>
      </c>
      <c r="H7772">
        <v>0</v>
      </c>
      <c r="I7772" s="2"/>
      <c r="J7772" s="4">
        <v>0</v>
      </c>
      <c r="K7772" t="str">
        <f>IF((LEN(relatorio_Ananindeua[[#This Row],[CIF/CPF/CNPJ]])=14),relatorio_Ananindeua[[#This Row],[CIF/CPF/CNPJ]],relatorio_Ananindeua[[#This Row],[Coluna2]])</f>
        <v>42866075000108</v>
      </c>
      <c r="L7772" t="str">
        <f t="shared" si="122"/>
        <v>428******08</v>
      </c>
    </row>
    <row r="7773" spans="1:12" x14ac:dyDescent="0.25">
      <c r="A7773" t="s">
        <v>13360</v>
      </c>
      <c r="B7773" t="s">
        <v>13361</v>
      </c>
      <c r="C7773" t="s">
        <v>32</v>
      </c>
      <c r="D7773" s="1">
        <v>45379.035520833335</v>
      </c>
      <c r="E7773" s="18" t="s">
        <v>15</v>
      </c>
      <c r="F7773" s="13" t="s">
        <v>16</v>
      </c>
      <c r="G7773" t="s">
        <v>14</v>
      </c>
      <c r="H7773">
        <v>0</v>
      </c>
      <c r="I7773" s="2"/>
      <c r="J7773" s="4">
        <v>0</v>
      </c>
      <c r="K7773" t="str">
        <f>IF((LEN(relatorio_Ananindeua[[#This Row],[CIF/CPF/CNPJ]])=14),relatorio_Ananindeua[[#This Row],[CIF/CPF/CNPJ]],relatorio_Ananindeua[[#This Row],[Coluna2]])</f>
        <v>54505239000142</v>
      </c>
      <c r="L7773" t="str">
        <f t="shared" si="122"/>
        <v>545******42</v>
      </c>
    </row>
    <row r="7774" spans="1:12" x14ac:dyDescent="0.25">
      <c r="A7774" t="s">
        <v>13352</v>
      </c>
      <c r="B7774" t="s">
        <v>13353</v>
      </c>
      <c r="C7774" t="s">
        <v>32</v>
      </c>
      <c r="D7774" s="1">
        <v>45379.035543981481</v>
      </c>
      <c r="E7774" s="18" t="s">
        <v>15</v>
      </c>
      <c r="F7774" s="13" t="s">
        <v>16</v>
      </c>
      <c r="G7774" t="s">
        <v>14</v>
      </c>
      <c r="H7774">
        <v>0</v>
      </c>
      <c r="I7774" s="2"/>
      <c r="J7774" s="4">
        <v>0</v>
      </c>
      <c r="K7774" t="str">
        <f>IF((LEN(relatorio_Ananindeua[[#This Row],[CIF/CPF/CNPJ]])=14),relatorio_Ananindeua[[#This Row],[CIF/CPF/CNPJ]],relatorio_Ananindeua[[#This Row],[Coluna2]])</f>
        <v>54502222000131</v>
      </c>
      <c r="L7774" t="str">
        <f t="shared" si="122"/>
        <v>545******31</v>
      </c>
    </row>
    <row r="7775" spans="1:12" x14ac:dyDescent="0.25">
      <c r="A7775" t="s">
        <v>13332</v>
      </c>
      <c r="B7775" t="s">
        <v>13333</v>
      </c>
      <c r="C7775" t="s">
        <v>32</v>
      </c>
      <c r="D7775" s="1">
        <v>45379.035555555558</v>
      </c>
      <c r="E7775" s="18" t="s">
        <v>15</v>
      </c>
      <c r="F7775" s="13" t="s">
        <v>16</v>
      </c>
      <c r="G7775" t="s">
        <v>14</v>
      </c>
      <c r="H7775">
        <v>0</v>
      </c>
      <c r="I7775" s="2"/>
      <c r="J7775" s="4">
        <v>0</v>
      </c>
      <c r="K7775" t="str">
        <f>IF((LEN(relatorio_Ananindeua[[#This Row],[CIF/CPF/CNPJ]])=14),relatorio_Ananindeua[[#This Row],[CIF/CPF/CNPJ]],relatorio_Ananindeua[[#This Row],[Coluna2]])</f>
        <v>54495259000180</v>
      </c>
      <c r="L7775" t="str">
        <f t="shared" si="122"/>
        <v>544******80</v>
      </c>
    </row>
    <row r="7776" spans="1:12" x14ac:dyDescent="0.25">
      <c r="A7776" t="s">
        <v>2857</v>
      </c>
      <c r="B7776" t="s">
        <v>2858</v>
      </c>
      <c r="C7776" t="s">
        <v>34</v>
      </c>
      <c r="D7776" s="1">
        <v>45379.03564814815</v>
      </c>
      <c r="E7776" s="18" t="s">
        <v>15</v>
      </c>
      <c r="F7776" s="13" t="s">
        <v>16</v>
      </c>
      <c r="G7776" t="s">
        <v>14</v>
      </c>
      <c r="H7776">
        <v>0</v>
      </c>
      <c r="I7776" s="2"/>
      <c r="J7776" s="4">
        <v>0</v>
      </c>
      <c r="K7776" t="str">
        <f>IF((LEN(relatorio_Ananindeua[[#This Row],[CIF/CPF/CNPJ]])=14),relatorio_Ananindeua[[#This Row],[CIF/CPF/CNPJ]],relatorio_Ananindeua[[#This Row],[Coluna2]])</f>
        <v>30596707000173</v>
      </c>
      <c r="L7776" t="str">
        <f t="shared" si="122"/>
        <v>305******73</v>
      </c>
    </row>
    <row r="7777" spans="1:12" x14ac:dyDescent="0.25">
      <c r="A7777" t="s">
        <v>13366</v>
      </c>
      <c r="B7777" t="s">
        <v>13367</v>
      </c>
      <c r="C7777" t="s">
        <v>32</v>
      </c>
      <c r="D7777" s="1">
        <v>45379.049409722225</v>
      </c>
      <c r="E7777" s="18" t="s">
        <v>15</v>
      </c>
      <c r="F7777" s="13" t="s">
        <v>16</v>
      </c>
      <c r="G7777" t="s">
        <v>14</v>
      </c>
      <c r="H7777">
        <v>0</v>
      </c>
      <c r="I7777" s="2"/>
      <c r="J7777" s="4">
        <v>0</v>
      </c>
      <c r="K7777" t="str">
        <f>IF((LEN(relatorio_Ananindeua[[#This Row],[CIF/CPF/CNPJ]])=14),relatorio_Ananindeua[[#This Row],[CIF/CPF/CNPJ]],relatorio_Ananindeua[[#This Row],[Coluna2]])</f>
        <v>54506645000120</v>
      </c>
      <c r="L7777" t="str">
        <f t="shared" si="122"/>
        <v>545******20</v>
      </c>
    </row>
    <row r="7778" spans="1:12" x14ac:dyDescent="0.25">
      <c r="A7778" t="s">
        <v>13362</v>
      </c>
      <c r="B7778" t="s">
        <v>13363</v>
      </c>
      <c r="C7778" t="s">
        <v>32</v>
      </c>
      <c r="D7778" s="1">
        <v>45379.049421296295</v>
      </c>
      <c r="E7778" s="18" t="s">
        <v>15</v>
      </c>
      <c r="F7778" s="13" t="s">
        <v>16</v>
      </c>
      <c r="G7778" t="s">
        <v>14</v>
      </c>
      <c r="H7778">
        <v>0</v>
      </c>
      <c r="I7778" s="2"/>
      <c r="J7778" s="4">
        <v>0</v>
      </c>
      <c r="K7778" t="str">
        <f>IF((LEN(relatorio_Ananindeua[[#This Row],[CIF/CPF/CNPJ]])=14),relatorio_Ananindeua[[#This Row],[CIF/CPF/CNPJ]],relatorio_Ananindeua[[#This Row],[Coluna2]])</f>
        <v>54505638000103</v>
      </c>
      <c r="L7778" t="str">
        <f t="shared" si="122"/>
        <v>545******03</v>
      </c>
    </row>
    <row r="7779" spans="1:12" x14ac:dyDescent="0.25">
      <c r="A7779" t="s">
        <v>8167</v>
      </c>
      <c r="B7779" t="s">
        <v>8168</v>
      </c>
      <c r="C7779" t="s">
        <v>34</v>
      </c>
      <c r="D7779" s="1">
        <v>45379.049479166664</v>
      </c>
      <c r="E7779" s="18" t="s">
        <v>15</v>
      </c>
      <c r="F7779" s="13" t="s">
        <v>16</v>
      </c>
      <c r="G7779" t="s">
        <v>14</v>
      </c>
      <c r="H7779">
        <v>0</v>
      </c>
      <c r="I7779" s="2"/>
      <c r="J7779" s="4">
        <v>0</v>
      </c>
      <c r="K7779" t="str">
        <f>IF((LEN(relatorio_Ananindeua[[#This Row],[CIF/CPF/CNPJ]])=14),relatorio_Ananindeua[[#This Row],[CIF/CPF/CNPJ]],relatorio_Ananindeua[[#This Row],[Coluna2]])</f>
        <v>49253699000190</v>
      </c>
      <c r="L7779" t="str">
        <f t="shared" si="122"/>
        <v>492******90</v>
      </c>
    </row>
    <row r="7780" spans="1:12" x14ac:dyDescent="0.25">
      <c r="A7780" t="s">
        <v>7352</v>
      </c>
      <c r="B7780" t="s">
        <v>7353</v>
      </c>
      <c r="C7780" t="s">
        <v>34</v>
      </c>
      <c r="D7780" s="1">
        <v>45379.049490740741</v>
      </c>
      <c r="E7780" s="18" t="s">
        <v>15</v>
      </c>
      <c r="F7780" s="13" t="s">
        <v>16</v>
      </c>
      <c r="G7780" t="s">
        <v>14</v>
      </c>
      <c r="H7780">
        <v>0</v>
      </c>
      <c r="I7780" s="2"/>
      <c r="J7780" s="4">
        <v>0</v>
      </c>
      <c r="K7780" t="str">
        <f>IF((LEN(relatorio_Ananindeua[[#This Row],[CIF/CPF/CNPJ]])=14),relatorio_Ananindeua[[#This Row],[CIF/CPF/CNPJ]],relatorio_Ananindeua[[#This Row],[Coluna2]])</f>
        <v>47399382000131</v>
      </c>
      <c r="L7780" t="str">
        <f t="shared" si="122"/>
        <v>473******31</v>
      </c>
    </row>
    <row r="7781" spans="1:12" x14ac:dyDescent="0.25">
      <c r="A7781" t="s">
        <v>5853</v>
      </c>
      <c r="B7781" t="s">
        <v>5854</v>
      </c>
      <c r="C7781" t="s">
        <v>34</v>
      </c>
      <c r="D7781" s="1">
        <v>45379.049525462964</v>
      </c>
      <c r="E7781" s="18" t="s">
        <v>15</v>
      </c>
      <c r="F7781" s="13" t="s">
        <v>16</v>
      </c>
      <c r="G7781" t="s">
        <v>14</v>
      </c>
      <c r="H7781">
        <v>0</v>
      </c>
      <c r="I7781" s="2"/>
      <c r="J7781" s="4">
        <v>0</v>
      </c>
      <c r="K7781" t="str">
        <f>IF((LEN(relatorio_Ananindeua[[#This Row],[CIF/CPF/CNPJ]])=14),relatorio_Ananindeua[[#This Row],[CIF/CPF/CNPJ]],relatorio_Ananindeua[[#This Row],[Coluna2]])</f>
        <v>43160500000101</v>
      </c>
      <c r="L7781" t="str">
        <f t="shared" si="122"/>
        <v>431******01</v>
      </c>
    </row>
    <row r="7782" spans="1:12" x14ac:dyDescent="0.25">
      <c r="A7782" t="s">
        <v>3165</v>
      </c>
      <c r="B7782" t="s">
        <v>3166</v>
      </c>
      <c r="C7782" t="s">
        <v>34</v>
      </c>
      <c r="D7782" s="1">
        <v>45379.049537037034</v>
      </c>
      <c r="E7782" s="18" t="s">
        <v>15</v>
      </c>
      <c r="F7782" s="13" t="s">
        <v>16</v>
      </c>
      <c r="G7782" t="s">
        <v>14</v>
      </c>
      <c r="H7782">
        <v>0</v>
      </c>
      <c r="I7782" s="2"/>
      <c r="J7782" s="4">
        <v>0</v>
      </c>
      <c r="K7782" t="str">
        <f>IF((LEN(relatorio_Ananindeua[[#This Row],[CIF/CPF/CNPJ]])=14),relatorio_Ananindeua[[#This Row],[CIF/CPF/CNPJ]],relatorio_Ananindeua[[#This Row],[Coluna2]])</f>
        <v>32319884000138</v>
      </c>
      <c r="L7782" t="str">
        <f t="shared" si="122"/>
        <v>323******38</v>
      </c>
    </row>
    <row r="7783" spans="1:12" x14ac:dyDescent="0.25">
      <c r="A7783" t="s">
        <v>8380</v>
      </c>
      <c r="B7783" t="s">
        <v>8381</v>
      </c>
      <c r="C7783" t="s">
        <v>34</v>
      </c>
      <c r="D7783" s="1">
        <v>45379.05641203704</v>
      </c>
      <c r="E7783" s="18" t="s">
        <v>15</v>
      </c>
      <c r="F7783" s="13" t="s">
        <v>16</v>
      </c>
      <c r="G7783" t="s">
        <v>14</v>
      </c>
      <c r="H7783">
        <v>0</v>
      </c>
      <c r="I7783" s="2"/>
      <c r="J7783" s="4">
        <v>0</v>
      </c>
      <c r="K7783" t="str">
        <f>IF((LEN(relatorio_Ananindeua[[#This Row],[CIF/CPF/CNPJ]])=14),relatorio_Ananindeua[[#This Row],[CIF/CPF/CNPJ]],relatorio_Ananindeua[[#This Row],[Coluna2]])</f>
        <v>49714771000130</v>
      </c>
      <c r="L7783" t="str">
        <f t="shared" si="122"/>
        <v>497******30</v>
      </c>
    </row>
    <row r="7784" spans="1:12" x14ac:dyDescent="0.25">
      <c r="A7784" t="s">
        <v>1634</v>
      </c>
      <c r="B7784" t="s">
        <v>1635</v>
      </c>
      <c r="C7784" t="s">
        <v>34</v>
      </c>
      <c r="D7784" s="1">
        <v>45379.056458333333</v>
      </c>
      <c r="E7784" s="18" t="s">
        <v>15</v>
      </c>
      <c r="F7784" s="13" t="s">
        <v>16</v>
      </c>
      <c r="G7784" t="s">
        <v>14</v>
      </c>
      <c r="H7784">
        <v>0</v>
      </c>
      <c r="I7784" s="2"/>
      <c r="J7784" s="4">
        <v>0</v>
      </c>
      <c r="K7784" t="str">
        <f>IF((LEN(relatorio_Ananindeua[[#This Row],[CIF/CPF/CNPJ]])=14),relatorio_Ananindeua[[#This Row],[CIF/CPF/CNPJ]],relatorio_Ananindeua[[#This Row],[Coluna2]])</f>
        <v>23297592000150</v>
      </c>
      <c r="L7784" t="str">
        <f t="shared" si="122"/>
        <v>232******50</v>
      </c>
    </row>
    <row r="7785" spans="1:12" x14ac:dyDescent="0.25">
      <c r="A7785" t="s">
        <v>13342</v>
      </c>
      <c r="B7785" t="s">
        <v>13343</v>
      </c>
      <c r="C7785" t="s">
        <v>32</v>
      </c>
      <c r="D7785" s="1">
        <v>45379.063310185185</v>
      </c>
      <c r="E7785" s="18" t="s">
        <v>15</v>
      </c>
      <c r="F7785" s="13" t="s">
        <v>16</v>
      </c>
      <c r="G7785" t="s">
        <v>14</v>
      </c>
      <c r="H7785">
        <v>0</v>
      </c>
      <c r="I7785" s="2"/>
      <c r="J7785" s="4">
        <v>0</v>
      </c>
      <c r="K7785" t="str">
        <f>IF((LEN(relatorio_Ananindeua[[#This Row],[CIF/CPF/CNPJ]])=14),relatorio_Ananindeua[[#This Row],[CIF/CPF/CNPJ]],relatorio_Ananindeua[[#This Row],[Coluna2]])</f>
        <v>54498188000179</v>
      </c>
      <c r="L7785" t="str">
        <f t="shared" si="122"/>
        <v>544******79</v>
      </c>
    </row>
    <row r="7786" spans="1:12" x14ac:dyDescent="0.25">
      <c r="A7786" t="s">
        <v>1664</v>
      </c>
      <c r="B7786" t="s">
        <v>1665</v>
      </c>
      <c r="C7786" t="s">
        <v>34</v>
      </c>
      <c r="D7786" s="1">
        <v>45379.063379629632</v>
      </c>
      <c r="E7786" s="18" t="s">
        <v>15</v>
      </c>
      <c r="F7786" s="13" t="s">
        <v>16</v>
      </c>
      <c r="G7786" t="s">
        <v>14</v>
      </c>
      <c r="H7786">
        <v>0</v>
      </c>
      <c r="I7786" s="2"/>
      <c r="J7786" s="4">
        <v>0</v>
      </c>
      <c r="K7786" t="str">
        <f>IF((LEN(relatorio_Ananindeua[[#This Row],[CIF/CPF/CNPJ]])=14),relatorio_Ananindeua[[#This Row],[CIF/CPF/CNPJ]],relatorio_Ananindeua[[#This Row],[Coluna2]])</f>
        <v>23573882000180</v>
      </c>
      <c r="L7786" t="str">
        <f t="shared" si="122"/>
        <v>235******80</v>
      </c>
    </row>
    <row r="7787" spans="1:12" x14ac:dyDescent="0.25">
      <c r="A7787" t="s">
        <v>1066</v>
      </c>
      <c r="B7787" t="s">
        <v>1067</v>
      </c>
      <c r="C7787" t="s">
        <v>34</v>
      </c>
      <c r="D7787" s="1">
        <v>45379.063391203701</v>
      </c>
      <c r="E7787" s="18" t="s">
        <v>15</v>
      </c>
      <c r="F7787" s="13" t="s">
        <v>16</v>
      </c>
      <c r="G7787" t="s">
        <v>14</v>
      </c>
      <c r="H7787">
        <v>0</v>
      </c>
      <c r="I7787" s="2"/>
      <c r="J7787" s="4">
        <v>0</v>
      </c>
      <c r="K7787" t="str">
        <f>IF((LEN(relatorio_Ananindeua[[#This Row],[CIF/CPF/CNPJ]])=14),relatorio_Ananindeua[[#This Row],[CIF/CPF/CNPJ]],relatorio_Ananindeua[[#This Row],[Coluna2]])</f>
        <v>18224969000101</v>
      </c>
      <c r="L7787" t="str">
        <f t="shared" si="122"/>
        <v>182******01</v>
      </c>
    </row>
    <row r="7788" spans="1:12" x14ac:dyDescent="0.25">
      <c r="A7788" t="s">
        <v>13350</v>
      </c>
      <c r="B7788" t="s">
        <v>13351</v>
      </c>
      <c r="C7788" t="s">
        <v>32</v>
      </c>
      <c r="D7788" s="1">
        <v>45379.070254629631</v>
      </c>
      <c r="E7788" s="18" t="s">
        <v>15</v>
      </c>
      <c r="F7788" s="13" t="s">
        <v>16</v>
      </c>
      <c r="G7788" t="s">
        <v>14</v>
      </c>
      <c r="H7788">
        <v>0</v>
      </c>
      <c r="I7788" s="2"/>
      <c r="J7788" s="4">
        <v>0</v>
      </c>
      <c r="K7788" t="str">
        <f>IF((LEN(relatorio_Ananindeua[[#This Row],[CIF/CPF/CNPJ]])=14),relatorio_Ananindeua[[#This Row],[CIF/CPF/CNPJ]],relatorio_Ananindeua[[#This Row],[Coluna2]])</f>
        <v>54501362000195</v>
      </c>
      <c r="L7788" t="str">
        <f t="shared" si="122"/>
        <v>545******95</v>
      </c>
    </row>
    <row r="7789" spans="1:12" x14ac:dyDescent="0.25">
      <c r="A7789" t="s">
        <v>13370</v>
      </c>
      <c r="B7789" t="s">
        <v>13371</v>
      </c>
      <c r="C7789" t="s">
        <v>32</v>
      </c>
      <c r="D7789" s="1">
        <v>45379.316203703704</v>
      </c>
      <c r="E7789" s="18" t="s">
        <v>15</v>
      </c>
      <c r="F7789" s="13" t="s">
        <v>16</v>
      </c>
      <c r="G7789" t="s">
        <v>14</v>
      </c>
      <c r="H7789">
        <v>0</v>
      </c>
      <c r="I7789" s="2"/>
      <c r="J7789" s="4">
        <v>0</v>
      </c>
      <c r="K7789" t="str">
        <f>IF((LEN(relatorio_Ananindeua[[#This Row],[CIF/CPF/CNPJ]])=14),relatorio_Ananindeua[[#This Row],[CIF/CPF/CNPJ]],relatorio_Ananindeua[[#This Row],[Coluna2]])</f>
        <v>54507460000130</v>
      </c>
      <c r="L7789" t="str">
        <f t="shared" si="122"/>
        <v>545******30</v>
      </c>
    </row>
    <row r="7790" spans="1:12" x14ac:dyDescent="0.25">
      <c r="A7790" t="s">
        <v>13354</v>
      </c>
      <c r="B7790" t="s">
        <v>13355</v>
      </c>
      <c r="C7790" t="s">
        <v>32</v>
      </c>
      <c r="D7790" s="1">
        <v>45379.31621527778</v>
      </c>
      <c r="E7790" s="18" t="s">
        <v>15</v>
      </c>
      <c r="F7790" s="13" t="s">
        <v>16</v>
      </c>
      <c r="G7790" t="s">
        <v>14</v>
      </c>
      <c r="H7790">
        <v>0</v>
      </c>
      <c r="I7790" s="2"/>
      <c r="J7790" s="4">
        <v>0</v>
      </c>
      <c r="K7790" t="str">
        <f>IF((LEN(relatorio_Ananindeua[[#This Row],[CIF/CPF/CNPJ]])=14),relatorio_Ananindeua[[#This Row],[CIF/CPF/CNPJ]],relatorio_Ananindeua[[#This Row],[Coluna2]])</f>
        <v>54502466000114</v>
      </c>
      <c r="L7790" t="str">
        <f t="shared" si="122"/>
        <v>545******14</v>
      </c>
    </row>
    <row r="7791" spans="1:12" x14ac:dyDescent="0.25">
      <c r="A7791" t="s">
        <v>13346</v>
      </c>
      <c r="B7791" t="s">
        <v>13347</v>
      </c>
      <c r="C7791" t="s">
        <v>32</v>
      </c>
      <c r="D7791" s="1">
        <v>45379.31622685185</v>
      </c>
      <c r="E7791" s="18" t="s">
        <v>15</v>
      </c>
      <c r="F7791" s="13" t="s">
        <v>16</v>
      </c>
      <c r="G7791" t="s">
        <v>14</v>
      </c>
      <c r="H7791">
        <v>0</v>
      </c>
      <c r="I7791" s="2"/>
      <c r="J7791" s="4">
        <v>0</v>
      </c>
      <c r="K7791" t="str">
        <f>IF((LEN(relatorio_Ananindeua[[#This Row],[CIF/CPF/CNPJ]])=14),relatorio_Ananindeua[[#This Row],[CIF/CPF/CNPJ]],relatorio_Ananindeua[[#This Row],[Coluna2]])</f>
        <v>54499112000168</v>
      </c>
      <c r="L7791" t="str">
        <f t="shared" si="122"/>
        <v>544******68</v>
      </c>
    </row>
    <row r="7792" spans="1:12" x14ac:dyDescent="0.25">
      <c r="A7792" t="s">
        <v>13348</v>
      </c>
      <c r="B7792" t="s">
        <v>13349</v>
      </c>
      <c r="C7792" t="s">
        <v>32</v>
      </c>
      <c r="D7792" s="1">
        <v>45379.31622685185</v>
      </c>
      <c r="E7792" s="18" t="s">
        <v>15</v>
      </c>
      <c r="F7792" s="13" t="s">
        <v>16</v>
      </c>
      <c r="G7792" t="s">
        <v>14</v>
      </c>
      <c r="H7792">
        <v>0</v>
      </c>
      <c r="I7792" s="2"/>
      <c r="J7792" s="4">
        <v>0</v>
      </c>
      <c r="K7792" t="str">
        <f>IF((LEN(relatorio_Ananindeua[[#This Row],[CIF/CPF/CNPJ]])=14),relatorio_Ananindeua[[#This Row],[CIF/CPF/CNPJ]],relatorio_Ananindeua[[#This Row],[Coluna2]])</f>
        <v>54499560000161</v>
      </c>
      <c r="L7792" t="str">
        <f t="shared" si="122"/>
        <v>544******61</v>
      </c>
    </row>
    <row r="7793" spans="1:12" x14ac:dyDescent="0.25">
      <c r="A7793" t="s">
        <v>13340</v>
      </c>
      <c r="B7793" t="s">
        <v>13341</v>
      </c>
      <c r="C7793" t="s">
        <v>32</v>
      </c>
      <c r="D7793" s="1">
        <v>45379.316261574073</v>
      </c>
      <c r="E7793" s="18" t="s">
        <v>15</v>
      </c>
      <c r="F7793" s="13" t="s">
        <v>16</v>
      </c>
      <c r="G7793" t="s">
        <v>14</v>
      </c>
      <c r="H7793">
        <v>0</v>
      </c>
      <c r="I7793" s="2"/>
      <c r="J7793" s="4">
        <v>0</v>
      </c>
      <c r="K7793" t="str">
        <f>IF((LEN(relatorio_Ananindeua[[#This Row],[CIF/CPF/CNPJ]])=14),relatorio_Ananindeua[[#This Row],[CIF/CPF/CNPJ]],relatorio_Ananindeua[[#This Row],[Coluna2]])</f>
        <v>54496606000199</v>
      </c>
      <c r="L7793" t="str">
        <f t="shared" si="122"/>
        <v>544******99</v>
      </c>
    </row>
    <row r="7794" spans="1:12" x14ac:dyDescent="0.25">
      <c r="A7794" t="s">
        <v>13368</v>
      </c>
      <c r="B7794" t="s">
        <v>13369</v>
      </c>
      <c r="C7794" t="s">
        <v>32</v>
      </c>
      <c r="D7794" s="1">
        <v>45379.316261574073</v>
      </c>
      <c r="E7794" s="18" t="s">
        <v>15</v>
      </c>
      <c r="F7794" s="13" t="s">
        <v>16</v>
      </c>
      <c r="G7794" t="s">
        <v>14</v>
      </c>
      <c r="H7794">
        <v>0</v>
      </c>
      <c r="I7794" s="2"/>
      <c r="J7794" s="4">
        <v>0</v>
      </c>
      <c r="K7794" t="str">
        <f>IF((LEN(relatorio_Ananindeua[[#This Row],[CIF/CPF/CNPJ]])=14),relatorio_Ananindeua[[#This Row],[CIF/CPF/CNPJ]],relatorio_Ananindeua[[#This Row],[Coluna2]])</f>
        <v>54507323000103</v>
      </c>
      <c r="L7794" t="str">
        <f t="shared" si="122"/>
        <v>545******03</v>
      </c>
    </row>
    <row r="7795" spans="1:12" x14ac:dyDescent="0.25">
      <c r="A7795" t="s">
        <v>13328</v>
      </c>
      <c r="B7795" t="s">
        <v>13329</v>
      </c>
      <c r="C7795" t="s">
        <v>32</v>
      </c>
      <c r="D7795" s="1">
        <v>45379.31627314815</v>
      </c>
      <c r="E7795" s="18" t="s">
        <v>15</v>
      </c>
      <c r="F7795" s="13" t="s">
        <v>16</v>
      </c>
      <c r="G7795" t="s">
        <v>14</v>
      </c>
      <c r="H7795">
        <v>0</v>
      </c>
      <c r="I7795" s="2"/>
      <c r="J7795" s="4">
        <v>0</v>
      </c>
      <c r="K7795" t="str">
        <f>IF((LEN(relatorio_Ananindeua[[#This Row],[CIF/CPF/CNPJ]])=14),relatorio_Ananindeua[[#This Row],[CIF/CPF/CNPJ]],relatorio_Ananindeua[[#This Row],[Coluna2]])</f>
        <v>54491973000108</v>
      </c>
      <c r="L7795" t="str">
        <f t="shared" si="122"/>
        <v>544******08</v>
      </c>
    </row>
    <row r="7796" spans="1:12" x14ac:dyDescent="0.25">
      <c r="A7796" t="s">
        <v>10778</v>
      </c>
      <c r="B7796" t="s">
        <v>10779</v>
      </c>
      <c r="C7796" t="s">
        <v>34</v>
      </c>
      <c r="D7796" s="1">
        <v>45379.316319444442</v>
      </c>
      <c r="E7796" s="18" t="s">
        <v>15</v>
      </c>
      <c r="F7796" s="13" t="s">
        <v>16</v>
      </c>
      <c r="G7796" t="s">
        <v>14</v>
      </c>
      <c r="H7796">
        <v>0</v>
      </c>
      <c r="I7796" s="2"/>
      <c r="J7796" s="4">
        <v>0</v>
      </c>
      <c r="K7796" t="str">
        <f>IF((LEN(relatorio_Ananindeua[[#This Row],[CIF/CPF/CNPJ]])=14),relatorio_Ananindeua[[#This Row],[CIF/CPF/CNPJ]],relatorio_Ananindeua[[#This Row],[Coluna2]])</f>
        <v>53563307000167</v>
      </c>
      <c r="L7796" t="str">
        <f t="shared" si="122"/>
        <v>535******67</v>
      </c>
    </row>
    <row r="7797" spans="1:12" x14ac:dyDescent="0.25">
      <c r="A7797" t="s">
        <v>6414</v>
      </c>
      <c r="B7797" t="s">
        <v>6415</v>
      </c>
      <c r="C7797" t="s">
        <v>34</v>
      </c>
      <c r="D7797" s="1">
        <v>45379.316331018519</v>
      </c>
      <c r="E7797" s="18" t="s">
        <v>15</v>
      </c>
      <c r="F7797" s="13" t="s">
        <v>16</v>
      </c>
      <c r="G7797" t="s">
        <v>14</v>
      </c>
      <c r="H7797">
        <v>0</v>
      </c>
      <c r="I7797" s="2"/>
      <c r="J7797" s="4">
        <v>0</v>
      </c>
      <c r="K7797" t="str">
        <f>IF((LEN(relatorio_Ananindeua[[#This Row],[CIF/CPF/CNPJ]])=14),relatorio_Ananindeua[[#This Row],[CIF/CPF/CNPJ]],relatorio_Ananindeua[[#This Row],[Coluna2]])</f>
        <v>44826189000141</v>
      </c>
      <c r="L7797" t="str">
        <f t="shared" si="122"/>
        <v>448******41</v>
      </c>
    </row>
    <row r="7798" spans="1:12" x14ac:dyDescent="0.25">
      <c r="A7798" t="s">
        <v>13344</v>
      </c>
      <c r="B7798" t="s">
        <v>13345</v>
      </c>
      <c r="C7798" t="s">
        <v>32</v>
      </c>
      <c r="D7798" s="1">
        <v>45379.316400462965</v>
      </c>
      <c r="E7798" s="18" t="s">
        <v>15</v>
      </c>
      <c r="F7798" s="13" t="s">
        <v>16</v>
      </c>
      <c r="G7798" t="s">
        <v>14</v>
      </c>
      <c r="H7798">
        <v>0</v>
      </c>
      <c r="I7798" s="2"/>
      <c r="J7798" s="4">
        <v>0</v>
      </c>
      <c r="K7798" t="str">
        <f>IF((LEN(relatorio_Ananindeua[[#This Row],[CIF/CPF/CNPJ]])=14),relatorio_Ananindeua[[#This Row],[CIF/CPF/CNPJ]],relatorio_Ananindeua[[#This Row],[Coluna2]])</f>
        <v>54498534000119</v>
      </c>
      <c r="L7798" t="str">
        <f t="shared" si="122"/>
        <v>544******19</v>
      </c>
    </row>
    <row r="7799" spans="1:12" x14ac:dyDescent="0.25">
      <c r="A7799" t="s">
        <v>10132</v>
      </c>
      <c r="B7799" t="s">
        <v>10133</v>
      </c>
      <c r="C7799" t="s">
        <v>34</v>
      </c>
      <c r="D7799" s="1">
        <v>45379.316446759258</v>
      </c>
      <c r="E7799" s="18" t="s">
        <v>15</v>
      </c>
      <c r="F7799" s="13" t="s">
        <v>16</v>
      </c>
      <c r="G7799" t="s">
        <v>14</v>
      </c>
      <c r="H7799">
        <v>0</v>
      </c>
      <c r="I7799" s="2"/>
      <c r="J7799" s="4">
        <v>0</v>
      </c>
      <c r="K7799" t="str">
        <f>IF((LEN(relatorio_Ananindeua[[#This Row],[CIF/CPF/CNPJ]])=14),relatorio_Ananindeua[[#This Row],[CIF/CPF/CNPJ]],relatorio_Ananindeua[[#This Row],[Coluna2]])</f>
        <v>53313588000108</v>
      </c>
      <c r="L7799" t="str">
        <f t="shared" si="122"/>
        <v>533******08</v>
      </c>
    </row>
    <row r="7800" spans="1:12" x14ac:dyDescent="0.25">
      <c r="A7800" t="s">
        <v>13364</v>
      </c>
      <c r="B7800" t="s">
        <v>13365</v>
      </c>
      <c r="C7800" t="s">
        <v>32</v>
      </c>
      <c r="D7800" s="1">
        <v>45379.316481481481</v>
      </c>
      <c r="E7800" s="18" t="s">
        <v>15</v>
      </c>
      <c r="F7800" s="13" t="s">
        <v>16</v>
      </c>
      <c r="G7800" t="s">
        <v>14</v>
      </c>
      <c r="H7800">
        <v>0</v>
      </c>
      <c r="I7800" s="2"/>
      <c r="J7800" s="4">
        <v>0</v>
      </c>
      <c r="K7800" t="str">
        <f>IF((LEN(relatorio_Ananindeua[[#This Row],[CIF/CPF/CNPJ]])=14),relatorio_Ananindeua[[#This Row],[CIF/CPF/CNPJ]],relatorio_Ananindeua[[#This Row],[Coluna2]])</f>
        <v>54506353000197</v>
      </c>
      <c r="L7800" t="str">
        <f t="shared" si="122"/>
        <v>545******97</v>
      </c>
    </row>
    <row r="7801" spans="1:12" x14ac:dyDescent="0.25">
      <c r="A7801" t="s">
        <v>13338</v>
      </c>
      <c r="B7801" t="s">
        <v>13339</v>
      </c>
      <c r="C7801" t="s">
        <v>32</v>
      </c>
      <c r="D7801" s="1">
        <v>45379.316493055558</v>
      </c>
      <c r="E7801" s="18" t="s">
        <v>15</v>
      </c>
      <c r="F7801" s="13" t="s">
        <v>16</v>
      </c>
      <c r="G7801" t="s">
        <v>14</v>
      </c>
      <c r="H7801">
        <v>0</v>
      </c>
      <c r="I7801" s="2"/>
      <c r="J7801" s="4">
        <v>0</v>
      </c>
      <c r="K7801" t="str">
        <f>IF((LEN(relatorio_Ananindeua[[#This Row],[CIF/CPF/CNPJ]])=14),relatorio_Ananindeua[[#This Row],[CIF/CPF/CNPJ]],relatorio_Ananindeua[[#This Row],[Coluna2]])</f>
        <v>54496539000102</v>
      </c>
      <c r="L7801" t="str">
        <f t="shared" si="122"/>
        <v>544******02</v>
      </c>
    </row>
    <row r="7802" spans="1:12" x14ac:dyDescent="0.25">
      <c r="A7802" t="s">
        <v>13358</v>
      </c>
      <c r="B7802" t="s">
        <v>13359</v>
      </c>
      <c r="C7802" t="s">
        <v>32</v>
      </c>
      <c r="D7802" s="1">
        <v>45379.316493055558</v>
      </c>
      <c r="E7802" s="18" t="s">
        <v>15</v>
      </c>
      <c r="F7802" s="13" t="s">
        <v>16</v>
      </c>
      <c r="G7802" t="s">
        <v>14</v>
      </c>
      <c r="H7802">
        <v>0</v>
      </c>
      <c r="I7802" s="2"/>
      <c r="J7802" s="4">
        <v>0</v>
      </c>
      <c r="K7802" t="str">
        <f>IF((LEN(relatorio_Ananindeua[[#This Row],[CIF/CPF/CNPJ]])=14),relatorio_Ananindeua[[#This Row],[CIF/CPF/CNPJ]],relatorio_Ananindeua[[#This Row],[Coluna2]])</f>
        <v>54504974000131</v>
      </c>
      <c r="L7802" t="str">
        <f t="shared" si="122"/>
        <v>545******31</v>
      </c>
    </row>
    <row r="7803" spans="1:12" x14ac:dyDescent="0.25">
      <c r="A7803" t="s">
        <v>13334</v>
      </c>
      <c r="B7803" t="s">
        <v>13335</v>
      </c>
      <c r="C7803" t="s">
        <v>32</v>
      </c>
      <c r="D7803" s="1">
        <v>45379.316504629627</v>
      </c>
      <c r="E7803" s="18" t="s">
        <v>15</v>
      </c>
      <c r="F7803" s="13" t="s">
        <v>16</v>
      </c>
      <c r="G7803" t="s">
        <v>14</v>
      </c>
      <c r="H7803">
        <v>0</v>
      </c>
      <c r="I7803" s="2"/>
      <c r="J7803" s="4">
        <v>0</v>
      </c>
      <c r="K7803" t="str">
        <f>IF((LEN(relatorio_Ananindeua[[#This Row],[CIF/CPF/CNPJ]])=14),relatorio_Ananindeua[[#This Row],[CIF/CPF/CNPJ]],relatorio_Ananindeua[[#This Row],[Coluna2]])</f>
        <v>54496145000154</v>
      </c>
      <c r="L7803" t="str">
        <f t="shared" si="122"/>
        <v>544******54</v>
      </c>
    </row>
    <row r="7804" spans="1:12" x14ac:dyDescent="0.25">
      <c r="A7804" t="s">
        <v>9110</v>
      </c>
      <c r="B7804" t="s">
        <v>9111</v>
      </c>
      <c r="C7804" t="s">
        <v>34</v>
      </c>
      <c r="D7804" s="1">
        <v>45379.316516203704</v>
      </c>
      <c r="E7804" s="18" t="s">
        <v>15</v>
      </c>
      <c r="F7804" s="13" t="s">
        <v>16</v>
      </c>
      <c r="G7804" t="s">
        <v>14</v>
      </c>
      <c r="H7804">
        <v>0</v>
      </c>
      <c r="I7804" s="2"/>
      <c r="J7804" s="4">
        <v>0</v>
      </c>
      <c r="K7804" t="str">
        <f>IF((LEN(relatorio_Ananindeua[[#This Row],[CIF/CPF/CNPJ]])=14),relatorio_Ananindeua[[#This Row],[CIF/CPF/CNPJ]],relatorio_Ananindeua[[#This Row],[Coluna2]])</f>
        <v>50814808000180</v>
      </c>
      <c r="L7804" t="str">
        <f t="shared" si="122"/>
        <v>508******80</v>
      </c>
    </row>
    <row r="7805" spans="1:12" x14ac:dyDescent="0.25">
      <c r="A7805" t="s">
        <v>13336</v>
      </c>
      <c r="B7805" t="s">
        <v>13337</v>
      </c>
      <c r="C7805" t="s">
        <v>32</v>
      </c>
      <c r="D7805" s="1">
        <v>45379.316516203704</v>
      </c>
      <c r="E7805" s="18" t="s">
        <v>15</v>
      </c>
      <c r="F7805" s="13" t="s">
        <v>16</v>
      </c>
      <c r="G7805" t="s">
        <v>14</v>
      </c>
      <c r="H7805">
        <v>0</v>
      </c>
      <c r="I7805" s="2"/>
      <c r="J7805" s="4">
        <v>0</v>
      </c>
      <c r="K7805" t="str">
        <f>IF((LEN(relatorio_Ananindeua[[#This Row],[CIF/CPF/CNPJ]])=14),relatorio_Ananindeua[[#This Row],[CIF/CPF/CNPJ]],relatorio_Ananindeua[[#This Row],[Coluna2]])</f>
        <v>54496332000138</v>
      </c>
      <c r="L7805" t="str">
        <f t="shared" si="122"/>
        <v>544******38</v>
      </c>
    </row>
    <row r="7806" spans="1:12" x14ac:dyDescent="0.25">
      <c r="A7806" t="s">
        <v>7116</v>
      </c>
      <c r="B7806" t="s">
        <v>7117</v>
      </c>
      <c r="C7806" t="s">
        <v>34</v>
      </c>
      <c r="D7806" s="1">
        <v>45379.316643518519</v>
      </c>
      <c r="E7806" s="18" t="s">
        <v>15</v>
      </c>
      <c r="F7806" s="13" t="s">
        <v>16</v>
      </c>
      <c r="G7806" t="s">
        <v>14</v>
      </c>
      <c r="H7806">
        <v>0</v>
      </c>
      <c r="I7806" s="2"/>
      <c r="J7806" s="4">
        <v>0</v>
      </c>
      <c r="K7806" t="str">
        <f>IF((LEN(relatorio_Ananindeua[[#This Row],[CIF/CPF/CNPJ]])=14),relatorio_Ananindeua[[#This Row],[CIF/CPF/CNPJ]],relatorio_Ananindeua[[#This Row],[Coluna2]])</f>
        <v>46684979000165</v>
      </c>
      <c r="L7806" t="str">
        <f t="shared" si="122"/>
        <v>466******65</v>
      </c>
    </row>
    <row r="7807" spans="1:12" x14ac:dyDescent="0.25">
      <c r="A7807" t="s">
        <v>956</v>
      </c>
      <c r="B7807" t="s">
        <v>957</v>
      </c>
      <c r="C7807" t="s">
        <v>21</v>
      </c>
      <c r="D7807" s="1">
        <v>45379.486446759256</v>
      </c>
      <c r="E7807" s="18" t="s">
        <v>15</v>
      </c>
      <c r="F7807" s="13" t="s">
        <v>19</v>
      </c>
      <c r="G7807" t="s">
        <v>13496</v>
      </c>
      <c r="H7807">
        <v>0</v>
      </c>
      <c r="I7807" s="2"/>
      <c r="J7807" s="4">
        <v>3915</v>
      </c>
      <c r="K7807" t="str">
        <f>IF((LEN(relatorio_Ananindeua[[#This Row],[CIF/CPF/CNPJ]])=14),relatorio_Ananindeua[[#This Row],[CIF/CPF/CNPJ]],relatorio_Ananindeua[[#This Row],[Coluna2]])</f>
        <v>17454167000125</v>
      </c>
      <c r="L7807" t="str">
        <f t="shared" si="122"/>
        <v>174******25</v>
      </c>
    </row>
    <row r="7808" spans="1:12" x14ac:dyDescent="0.25">
      <c r="A7808" t="s">
        <v>956</v>
      </c>
      <c r="B7808" t="s">
        <v>957</v>
      </c>
      <c r="C7808" t="s">
        <v>21</v>
      </c>
      <c r="D7808" s="1">
        <v>45379.533009259256</v>
      </c>
      <c r="E7808" s="18" t="s">
        <v>15</v>
      </c>
      <c r="F7808" s="13" t="s">
        <v>19</v>
      </c>
      <c r="G7808" t="s">
        <v>13496</v>
      </c>
      <c r="H7808">
        <v>0</v>
      </c>
      <c r="I7808" s="2"/>
      <c r="J7808" s="4">
        <v>510</v>
      </c>
      <c r="K7808" t="str">
        <f>IF((LEN(relatorio_Ananindeua[[#This Row],[CIF/CPF/CNPJ]])=14),relatorio_Ananindeua[[#This Row],[CIF/CPF/CNPJ]],relatorio_Ananindeua[[#This Row],[Coluna2]])</f>
        <v>17454167000125</v>
      </c>
      <c r="L7808" t="str">
        <f t="shared" si="122"/>
        <v>174******25</v>
      </c>
    </row>
    <row r="7809" spans="1:12" x14ac:dyDescent="0.25">
      <c r="A7809" t="s">
        <v>956</v>
      </c>
      <c r="B7809" t="s">
        <v>957</v>
      </c>
      <c r="C7809" t="s">
        <v>21</v>
      </c>
      <c r="D7809" s="1">
        <v>45379.544502314813</v>
      </c>
      <c r="E7809" s="18" t="s">
        <v>15</v>
      </c>
      <c r="F7809" s="13" t="s">
        <v>19</v>
      </c>
      <c r="G7809" t="s">
        <v>13496</v>
      </c>
      <c r="H7809">
        <v>0</v>
      </c>
      <c r="I7809" s="2"/>
      <c r="J7809" s="4">
        <v>37.5</v>
      </c>
      <c r="K7809" t="str">
        <f>IF((LEN(relatorio_Ananindeua[[#This Row],[CIF/CPF/CNPJ]])=14),relatorio_Ananindeua[[#This Row],[CIF/CPF/CNPJ]],relatorio_Ananindeua[[#This Row],[Coluna2]])</f>
        <v>17454167000125</v>
      </c>
      <c r="L7809" t="str">
        <f t="shared" si="122"/>
        <v>174******25</v>
      </c>
    </row>
    <row r="7810" spans="1:12" x14ac:dyDescent="0.25">
      <c r="A7810" t="s">
        <v>956</v>
      </c>
      <c r="B7810" t="s">
        <v>957</v>
      </c>
      <c r="C7810" t="s">
        <v>21</v>
      </c>
      <c r="D7810" s="1">
        <v>45379.648576388892</v>
      </c>
      <c r="E7810" s="18" t="s">
        <v>15</v>
      </c>
      <c r="F7810" s="13" t="s">
        <v>19</v>
      </c>
      <c r="G7810" t="s">
        <v>13496</v>
      </c>
      <c r="H7810">
        <v>0</v>
      </c>
      <c r="I7810" s="2"/>
      <c r="J7810" s="4">
        <v>125.34</v>
      </c>
      <c r="K7810" t="str">
        <f>IF((LEN(relatorio_Ananindeua[[#This Row],[CIF/CPF/CNPJ]])=14),relatorio_Ananindeua[[#This Row],[CIF/CPF/CNPJ]],relatorio_Ananindeua[[#This Row],[Coluna2]])</f>
        <v>17454167000125</v>
      </c>
      <c r="L7810" t="str">
        <f t="shared" si="122"/>
        <v>174******25</v>
      </c>
    </row>
    <row r="7811" spans="1:12" x14ac:dyDescent="0.25">
      <c r="A7811" t="s">
        <v>10928</v>
      </c>
      <c r="B7811" t="s">
        <v>10929</v>
      </c>
      <c r="C7811" t="s">
        <v>32</v>
      </c>
      <c r="D7811" s="1">
        <v>45379.680254629631</v>
      </c>
      <c r="E7811" s="18" t="s">
        <v>11</v>
      </c>
      <c r="F7811" s="13" t="s">
        <v>16</v>
      </c>
      <c r="G7811" t="s">
        <v>14</v>
      </c>
      <c r="H7811">
        <v>0</v>
      </c>
      <c r="I7811" s="2"/>
      <c r="J7811" s="4">
        <v>0</v>
      </c>
      <c r="K7811" t="str">
        <f>IF((LEN(relatorio_Ananindeua[[#This Row],[CIF/CPF/CNPJ]])=14),relatorio_Ananindeua[[#This Row],[CIF/CPF/CNPJ]],relatorio_Ananindeua[[#This Row],[Coluna2]])</f>
        <v>53621095000127</v>
      </c>
      <c r="L7811" t="str">
        <f t="shared" si="122"/>
        <v>536******27</v>
      </c>
    </row>
    <row r="7812" spans="1:12" x14ac:dyDescent="0.25">
      <c r="A7812" t="s">
        <v>9980</v>
      </c>
      <c r="B7812" t="s">
        <v>9981</v>
      </c>
      <c r="C7812" t="s">
        <v>21</v>
      </c>
      <c r="D7812" s="1">
        <v>45379.845497685186</v>
      </c>
      <c r="E7812" s="18" t="s">
        <v>15</v>
      </c>
      <c r="F7812" s="13" t="s">
        <v>19</v>
      </c>
      <c r="G7812" t="s">
        <v>13496</v>
      </c>
      <c r="H7812">
        <v>0</v>
      </c>
      <c r="I7812" s="2"/>
      <c r="J7812" s="4">
        <v>0</v>
      </c>
      <c r="K7812" t="str">
        <f>IF((LEN(relatorio_Ananindeua[[#This Row],[CIF/CPF/CNPJ]])=14),relatorio_Ananindeua[[#This Row],[CIF/CPF/CNPJ]],relatorio_Ananindeua[[#This Row],[Coluna2]])</f>
        <v>52797996000101</v>
      </c>
      <c r="L7812" t="str">
        <f t="shared" si="122"/>
        <v>527******01</v>
      </c>
    </row>
    <row r="7813" spans="1:12" x14ac:dyDescent="0.25">
      <c r="A7813" t="s">
        <v>9980</v>
      </c>
      <c r="B7813" t="s">
        <v>9981</v>
      </c>
      <c r="C7813" t="s">
        <v>21</v>
      </c>
      <c r="D7813" s="1">
        <v>45379.847141203703</v>
      </c>
      <c r="E7813" s="18" t="s">
        <v>15</v>
      </c>
      <c r="F7813" s="13" t="s">
        <v>19</v>
      </c>
      <c r="G7813" t="s">
        <v>13496</v>
      </c>
      <c r="H7813">
        <v>0</v>
      </c>
      <c r="I7813" s="2"/>
      <c r="J7813" s="4">
        <v>0</v>
      </c>
      <c r="K7813" t="str">
        <f>IF((LEN(relatorio_Ananindeua[[#This Row],[CIF/CPF/CNPJ]])=14),relatorio_Ananindeua[[#This Row],[CIF/CPF/CNPJ]],relatorio_Ananindeua[[#This Row],[Coluna2]])</f>
        <v>52797996000101</v>
      </c>
      <c r="L7813" t="str">
        <f t="shared" si="122"/>
        <v>527******01</v>
      </c>
    </row>
    <row r="7814" spans="1:12" x14ac:dyDescent="0.25">
      <c r="A7814" t="s">
        <v>9980</v>
      </c>
      <c r="B7814" t="s">
        <v>9981</v>
      </c>
      <c r="C7814" t="s">
        <v>21</v>
      </c>
      <c r="D7814" s="1">
        <v>45379.850393518522</v>
      </c>
      <c r="E7814" s="18" t="s">
        <v>15</v>
      </c>
      <c r="F7814" s="13" t="s">
        <v>19</v>
      </c>
      <c r="G7814" t="s">
        <v>13496</v>
      </c>
      <c r="H7814">
        <v>0</v>
      </c>
      <c r="I7814" s="2"/>
      <c r="J7814" s="4">
        <v>0</v>
      </c>
      <c r="K7814" t="str">
        <f>IF((LEN(relatorio_Ananindeua[[#This Row],[CIF/CPF/CNPJ]])=14),relatorio_Ananindeua[[#This Row],[CIF/CPF/CNPJ]],relatorio_Ananindeua[[#This Row],[Coluna2]])</f>
        <v>52797996000101</v>
      </c>
      <c r="L7814" t="str">
        <f t="shared" si="122"/>
        <v>527******01</v>
      </c>
    </row>
    <row r="7815" spans="1:12" x14ac:dyDescent="0.25">
      <c r="A7815" t="s">
        <v>13464</v>
      </c>
      <c r="B7815" t="s">
        <v>13465</v>
      </c>
      <c r="C7815" t="s">
        <v>21</v>
      </c>
      <c r="D7815" s="1">
        <v>45380</v>
      </c>
      <c r="E7815" s="18" t="s">
        <v>15</v>
      </c>
      <c r="F7815" s="13" t="s">
        <v>19</v>
      </c>
      <c r="G7815" t="s">
        <v>13496</v>
      </c>
      <c r="H7815">
        <v>0</v>
      </c>
      <c r="I7815" s="2"/>
      <c r="J7815" s="4">
        <v>22703.41</v>
      </c>
      <c r="K7815" t="str">
        <f>IF((LEN(relatorio_Ananindeua[[#This Row],[CIF/CPF/CNPJ]])=14),relatorio_Ananindeua[[#This Row],[CIF/CPF/CNPJ]],relatorio_Ananindeua[[#This Row],[Coluna2]])</f>
        <v>60916731003390</v>
      </c>
      <c r="L7815" t="str">
        <f t="shared" si="122"/>
        <v>609******90</v>
      </c>
    </row>
    <row r="7816" spans="1:12" x14ac:dyDescent="0.25">
      <c r="A7816" t="s">
        <v>13396</v>
      </c>
      <c r="B7816" t="s">
        <v>13397</v>
      </c>
      <c r="C7816" t="s">
        <v>32</v>
      </c>
      <c r="D7816" s="1">
        <v>45380.0390625</v>
      </c>
      <c r="E7816" s="18" t="s">
        <v>15</v>
      </c>
      <c r="F7816" s="13" t="s">
        <v>16</v>
      </c>
      <c r="G7816" t="s">
        <v>14</v>
      </c>
      <c r="H7816">
        <v>0</v>
      </c>
      <c r="I7816" s="2"/>
      <c r="J7816" s="4">
        <v>0</v>
      </c>
      <c r="K7816" t="str">
        <f>IF((LEN(relatorio_Ananindeua[[#This Row],[CIF/CPF/CNPJ]])=14),relatorio_Ananindeua[[#This Row],[CIF/CPF/CNPJ]],relatorio_Ananindeua[[#This Row],[Coluna2]])</f>
        <v>54519229000166</v>
      </c>
      <c r="L7816" t="str">
        <f t="shared" si="122"/>
        <v>545******66</v>
      </c>
    </row>
    <row r="7817" spans="1:12" x14ac:dyDescent="0.25">
      <c r="A7817" t="s">
        <v>13390</v>
      </c>
      <c r="B7817" t="s">
        <v>13391</v>
      </c>
      <c r="C7817" t="s">
        <v>32</v>
      </c>
      <c r="D7817" s="1">
        <v>45380.039074074077</v>
      </c>
      <c r="E7817" s="18" t="s">
        <v>15</v>
      </c>
      <c r="F7817" s="13" t="s">
        <v>16</v>
      </c>
      <c r="G7817" t="s">
        <v>14</v>
      </c>
      <c r="H7817">
        <v>0</v>
      </c>
      <c r="I7817" s="2"/>
      <c r="J7817" s="4">
        <v>0</v>
      </c>
      <c r="K7817" t="str">
        <f>IF((LEN(relatorio_Ananindeua[[#This Row],[CIF/CPF/CNPJ]])=14),relatorio_Ananindeua[[#This Row],[CIF/CPF/CNPJ]],relatorio_Ananindeua[[#This Row],[Coluna2]])</f>
        <v>54517455000108</v>
      </c>
      <c r="L7817" t="str">
        <f t="shared" si="122"/>
        <v>545******08</v>
      </c>
    </row>
    <row r="7818" spans="1:12" x14ac:dyDescent="0.25">
      <c r="A7818" t="s">
        <v>3260</v>
      </c>
      <c r="B7818" t="s">
        <v>3261</v>
      </c>
      <c r="C7818" t="s">
        <v>34</v>
      </c>
      <c r="D7818" s="1">
        <v>45380.039212962962</v>
      </c>
      <c r="E7818" s="18" t="s">
        <v>15</v>
      </c>
      <c r="F7818" s="13" t="s">
        <v>16</v>
      </c>
      <c r="G7818" t="s">
        <v>14</v>
      </c>
      <c r="H7818">
        <v>0</v>
      </c>
      <c r="I7818" s="2"/>
      <c r="J7818" s="4">
        <v>0</v>
      </c>
      <c r="K7818" t="str">
        <f>IF((LEN(relatorio_Ananindeua[[#This Row],[CIF/CPF/CNPJ]])=14),relatorio_Ananindeua[[#This Row],[CIF/CPF/CNPJ]],relatorio_Ananindeua[[#This Row],[Coluna2]])</f>
        <v>32821575000161</v>
      </c>
      <c r="L7818" t="str">
        <f t="shared" si="122"/>
        <v>328******61</v>
      </c>
    </row>
    <row r="7819" spans="1:12" x14ac:dyDescent="0.25">
      <c r="A7819" t="s">
        <v>13384</v>
      </c>
      <c r="B7819" t="s">
        <v>13385</v>
      </c>
      <c r="C7819" t="s">
        <v>32</v>
      </c>
      <c r="D7819" s="1">
        <v>45380.094629629632</v>
      </c>
      <c r="E7819" s="18" t="s">
        <v>15</v>
      </c>
      <c r="F7819" s="13" t="s">
        <v>16</v>
      </c>
      <c r="G7819" t="s">
        <v>14</v>
      </c>
      <c r="H7819">
        <v>0</v>
      </c>
      <c r="I7819" s="2"/>
      <c r="J7819" s="4">
        <v>0</v>
      </c>
      <c r="K7819" t="str">
        <f>IF((LEN(relatorio_Ananindeua[[#This Row],[CIF/CPF/CNPJ]])=14),relatorio_Ananindeua[[#This Row],[CIF/CPF/CNPJ]],relatorio_Ananindeua[[#This Row],[Coluna2]])</f>
        <v>54515029000135</v>
      </c>
      <c r="L7819" t="str">
        <f t="shared" si="122"/>
        <v>545******35</v>
      </c>
    </row>
    <row r="7820" spans="1:12" x14ac:dyDescent="0.25">
      <c r="A7820" t="s">
        <v>13382</v>
      </c>
      <c r="B7820" t="s">
        <v>13383</v>
      </c>
      <c r="C7820" t="s">
        <v>32</v>
      </c>
      <c r="D7820" s="1">
        <v>45380.316238425927</v>
      </c>
      <c r="E7820" s="18" t="s">
        <v>15</v>
      </c>
      <c r="F7820" s="13" t="s">
        <v>16</v>
      </c>
      <c r="G7820" t="s">
        <v>14</v>
      </c>
      <c r="H7820">
        <v>0</v>
      </c>
      <c r="I7820" s="2"/>
      <c r="J7820" s="4">
        <v>0</v>
      </c>
      <c r="K7820" t="str">
        <f>IF((LEN(relatorio_Ananindeua[[#This Row],[CIF/CPF/CNPJ]])=14),relatorio_Ananindeua[[#This Row],[CIF/CPF/CNPJ]],relatorio_Ananindeua[[#This Row],[Coluna2]])</f>
        <v>54513231000128</v>
      </c>
      <c r="L7820" t="str">
        <f t="shared" si="122"/>
        <v>545******28</v>
      </c>
    </row>
    <row r="7821" spans="1:12" x14ac:dyDescent="0.25">
      <c r="A7821" t="s">
        <v>13392</v>
      </c>
      <c r="B7821" t="s">
        <v>13393</v>
      </c>
      <c r="C7821" t="s">
        <v>32</v>
      </c>
      <c r="D7821" s="1">
        <v>45380.316261574073</v>
      </c>
      <c r="E7821" s="18" t="s">
        <v>15</v>
      </c>
      <c r="F7821" s="13" t="s">
        <v>16</v>
      </c>
      <c r="G7821" t="s">
        <v>14</v>
      </c>
      <c r="H7821">
        <v>0</v>
      </c>
      <c r="I7821" s="2"/>
      <c r="J7821" s="4">
        <v>0</v>
      </c>
      <c r="K7821" t="str">
        <f>IF((LEN(relatorio_Ananindeua[[#This Row],[CIF/CPF/CNPJ]])=14),relatorio_Ananindeua[[#This Row],[CIF/CPF/CNPJ]],relatorio_Ananindeua[[#This Row],[Coluna2]])</f>
        <v>54517504000102</v>
      </c>
      <c r="L7821" t="str">
        <f t="shared" si="122"/>
        <v>545******02</v>
      </c>
    </row>
    <row r="7822" spans="1:12" x14ac:dyDescent="0.25">
      <c r="A7822" t="s">
        <v>13376</v>
      </c>
      <c r="B7822" t="s">
        <v>13377</v>
      </c>
      <c r="C7822" t="s">
        <v>32</v>
      </c>
      <c r="D7822" s="1">
        <v>45380.316307870373</v>
      </c>
      <c r="E7822" s="18" t="s">
        <v>15</v>
      </c>
      <c r="F7822" s="13" t="s">
        <v>16</v>
      </c>
      <c r="G7822" t="s">
        <v>14</v>
      </c>
      <c r="H7822">
        <v>0</v>
      </c>
      <c r="I7822" s="2"/>
      <c r="J7822" s="4">
        <v>0</v>
      </c>
      <c r="K7822" t="str">
        <f>IF((LEN(relatorio_Ananindeua[[#This Row],[CIF/CPF/CNPJ]])=14),relatorio_Ananindeua[[#This Row],[CIF/CPF/CNPJ]],relatorio_Ananindeua[[#This Row],[Coluna2]])</f>
        <v>54508721000136</v>
      </c>
      <c r="L7822" t="str">
        <f t="shared" si="122"/>
        <v>545******36</v>
      </c>
    </row>
    <row r="7823" spans="1:12" x14ac:dyDescent="0.25">
      <c r="A7823" t="s">
        <v>13378</v>
      </c>
      <c r="B7823" t="s">
        <v>13379</v>
      </c>
      <c r="C7823" t="s">
        <v>32</v>
      </c>
      <c r="D7823" s="1">
        <v>45380.316307870373</v>
      </c>
      <c r="E7823" s="18" t="s">
        <v>15</v>
      </c>
      <c r="F7823" s="13" t="s">
        <v>16</v>
      </c>
      <c r="G7823" t="s">
        <v>14</v>
      </c>
      <c r="H7823">
        <v>0</v>
      </c>
      <c r="I7823" s="2"/>
      <c r="J7823" s="4">
        <v>0</v>
      </c>
      <c r="K7823" t="str">
        <f>IF((LEN(relatorio_Ananindeua[[#This Row],[CIF/CPF/CNPJ]])=14),relatorio_Ananindeua[[#This Row],[CIF/CPF/CNPJ]],relatorio_Ananindeua[[#This Row],[Coluna2]])</f>
        <v>54509987000101</v>
      </c>
      <c r="L7823" t="str">
        <f t="shared" si="122"/>
        <v>545******01</v>
      </c>
    </row>
    <row r="7824" spans="1:12" x14ac:dyDescent="0.25">
      <c r="A7824" t="s">
        <v>13380</v>
      </c>
      <c r="B7824" t="s">
        <v>13381</v>
      </c>
      <c r="C7824" t="s">
        <v>32</v>
      </c>
      <c r="D7824" s="1">
        <v>45380.316354166665</v>
      </c>
      <c r="E7824" s="18" t="s">
        <v>15</v>
      </c>
      <c r="F7824" s="13" t="s">
        <v>16</v>
      </c>
      <c r="G7824" t="s">
        <v>14</v>
      </c>
      <c r="H7824">
        <v>0</v>
      </c>
      <c r="I7824" s="2"/>
      <c r="J7824" s="4">
        <v>0</v>
      </c>
      <c r="K7824" t="str">
        <f>IF((LEN(relatorio_Ananindeua[[#This Row],[CIF/CPF/CNPJ]])=14),relatorio_Ananindeua[[#This Row],[CIF/CPF/CNPJ]],relatorio_Ananindeua[[#This Row],[Coluna2]])</f>
        <v>54510338000112</v>
      </c>
      <c r="L7824" t="str">
        <f t="shared" si="122"/>
        <v>545******12</v>
      </c>
    </row>
    <row r="7825" spans="1:12" x14ac:dyDescent="0.25">
      <c r="A7825" t="s">
        <v>7474</v>
      </c>
      <c r="B7825" t="s">
        <v>7475</v>
      </c>
      <c r="C7825" t="s">
        <v>34</v>
      </c>
      <c r="D7825" s="1">
        <v>45380.316365740742</v>
      </c>
      <c r="E7825" s="18" t="s">
        <v>15</v>
      </c>
      <c r="F7825" s="13" t="s">
        <v>16</v>
      </c>
      <c r="G7825" t="s">
        <v>14</v>
      </c>
      <c r="H7825">
        <v>0</v>
      </c>
      <c r="I7825" s="2"/>
      <c r="J7825" s="4">
        <v>0</v>
      </c>
      <c r="K7825" t="str">
        <f>IF((LEN(relatorio_Ananindeua[[#This Row],[CIF/CPF/CNPJ]])=14),relatorio_Ananindeua[[#This Row],[CIF/CPF/CNPJ]],relatorio_Ananindeua[[#This Row],[Coluna2]])</f>
        <v>47758814000153</v>
      </c>
      <c r="L7825" t="str">
        <f t="shared" si="122"/>
        <v>477******53</v>
      </c>
    </row>
    <row r="7826" spans="1:12" x14ac:dyDescent="0.25">
      <c r="A7826" t="s">
        <v>13374</v>
      </c>
      <c r="B7826" t="s">
        <v>13375</v>
      </c>
      <c r="C7826" t="s">
        <v>32</v>
      </c>
      <c r="D7826" s="1">
        <v>45380.316435185188</v>
      </c>
      <c r="E7826" s="18" t="s">
        <v>15</v>
      </c>
      <c r="F7826" s="13" t="s">
        <v>16</v>
      </c>
      <c r="G7826" t="s">
        <v>14</v>
      </c>
      <c r="H7826">
        <v>0</v>
      </c>
      <c r="I7826" s="2"/>
      <c r="J7826" s="4">
        <v>0</v>
      </c>
      <c r="K7826" t="str">
        <f>IF((LEN(relatorio_Ananindeua[[#This Row],[CIF/CPF/CNPJ]])=14),relatorio_Ananindeua[[#This Row],[CIF/CPF/CNPJ]],relatorio_Ananindeua[[#This Row],[Coluna2]])</f>
        <v>54507591000117</v>
      </c>
      <c r="L7826" t="str">
        <f t="shared" ref="L7826:L7889" si="123">_xlfn.CONCAT(LEFT(A7826,3),REPT("*",6),RIGHT(A7826,2))</f>
        <v>545******17</v>
      </c>
    </row>
    <row r="7827" spans="1:12" x14ac:dyDescent="0.25">
      <c r="A7827" t="s">
        <v>5016</v>
      </c>
      <c r="B7827" t="s">
        <v>5017</v>
      </c>
      <c r="C7827" t="s">
        <v>34</v>
      </c>
      <c r="D7827" s="1">
        <v>45380.316504629627</v>
      </c>
      <c r="E7827" s="18" t="s">
        <v>15</v>
      </c>
      <c r="F7827" s="13" t="s">
        <v>16</v>
      </c>
      <c r="G7827" t="s">
        <v>14</v>
      </c>
      <c r="H7827">
        <v>0</v>
      </c>
      <c r="I7827" s="2"/>
      <c r="J7827" s="4">
        <v>0</v>
      </c>
      <c r="K7827" t="str">
        <f>IF((LEN(relatorio_Ananindeua[[#This Row],[CIF/CPF/CNPJ]])=14),relatorio_Ananindeua[[#This Row],[CIF/CPF/CNPJ]],relatorio_Ananindeua[[#This Row],[Coluna2]])</f>
        <v>40347394000173</v>
      </c>
      <c r="L7827" t="str">
        <f t="shared" si="123"/>
        <v>403******73</v>
      </c>
    </row>
    <row r="7828" spans="1:12" x14ac:dyDescent="0.25">
      <c r="A7828" t="s">
        <v>13372</v>
      </c>
      <c r="B7828" t="s">
        <v>13373</v>
      </c>
      <c r="C7828" t="s">
        <v>32</v>
      </c>
      <c r="D7828" s="1">
        <v>45380.316550925927</v>
      </c>
      <c r="E7828" s="18" t="s">
        <v>15</v>
      </c>
      <c r="F7828" s="13" t="s">
        <v>16</v>
      </c>
      <c r="G7828" t="s">
        <v>14</v>
      </c>
      <c r="H7828">
        <v>0</v>
      </c>
      <c r="I7828" s="2"/>
      <c r="J7828" s="4">
        <v>0</v>
      </c>
      <c r="K7828" t="str">
        <f>IF((LEN(relatorio_Ananindeua[[#This Row],[CIF/CPF/CNPJ]])=14),relatorio_Ananindeua[[#This Row],[CIF/CPF/CNPJ]],relatorio_Ananindeua[[#This Row],[Coluna2]])</f>
        <v>54507526000191</v>
      </c>
      <c r="L7828" t="str">
        <f t="shared" si="123"/>
        <v>545******91</v>
      </c>
    </row>
    <row r="7829" spans="1:12" x14ac:dyDescent="0.25">
      <c r="A7829" t="s">
        <v>13394</v>
      </c>
      <c r="B7829" t="s">
        <v>13395</v>
      </c>
      <c r="C7829" t="s">
        <v>32</v>
      </c>
      <c r="D7829" s="1">
        <v>45380.316550925927</v>
      </c>
      <c r="E7829" s="18" t="s">
        <v>15</v>
      </c>
      <c r="F7829" s="13" t="s">
        <v>16</v>
      </c>
      <c r="G7829" t="s">
        <v>14</v>
      </c>
      <c r="H7829">
        <v>0</v>
      </c>
      <c r="I7829" s="2"/>
      <c r="J7829" s="4">
        <v>0</v>
      </c>
      <c r="K7829" t="str">
        <f>IF((LEN(relatorio_Ananindeua[[#This Row],[CIF/CPF/CNPJ]])=14),relatorio_Ananindeua[[#This Row],[CIF/CPF/CNPJ]],relatorio_Ananindeua[[#This Row],[Coluna2]])</f>
        <v>54519163000104</v>
      </c>
      <c r="L7829" t="str">
        <f t="shared" si="123"/>
        <v>545******04</v>
      </c>
    </row>
    <row r="7830" spans="1:12" x14ac:dyDescent="0.25">
      <c r="A7830" t="s">
        <v>13388</v>
      </c>
      <c r="B7830" t="s">
        <v>13389</v>
      </c>
      <c r="C7830" t="s">
        <v>32</v>
      </c>
      <c r="D7830" s="1">
        <v>45380.316666666666</v>
      </c>
      <c r="E7830" s="18" t="s">
        <v>15</v>
      </c>
      <c r="F7830" s="13" t="s">
        <v>16</v>
      </c>
      <c r="G7830" t="s">
        <v>14</v>
      </c>
      <c r="H7830">
        <v>0</v>
      </c>
      <c r="I7830" s="2"/>
      <c r="J7830" s="4">
        <v>0</v>
      </c>
      <c r="K7830" t="str">
        <f>IF((LEN(relatorio_Ananindeua[[#This Row],[CIF/CPF/CNPJ]])=14),relatorio_Ananindeua[[#This Row],[CIF/CPF/CNPJ]],relatorio_Ananindeua[[#This Row],[Coluna2]])</f>
        <v>54516478000106</v>
      </c>
      <c r="L7830" t="str">
        <f t="shared" si="123"/>
        <v>545******06</v>
      </c>
    </row>
    <row r="7831" spans="1:12" x14ac:dyDescent="0.25">
      <c r="A7831" t="s">
        <v>8217</v>
      </c>
      <c r="B7831" t="s">
        <v>8218</v>
      </c>
      <c r="C7831" t="s">
        <v>34</v>
      </c>
      <c r="D7831" s="1">
        <v>45380.316712962966</v>
      </c>
      <c r="E7831" s="18" t="s">
        <v>15</v>
      </c>
      <c r="F7831" s="13" t="s">
        <v>16</v>
      </c>
      <c r="G7831" t="s">
        <v>14</v>
      </c>
      <c r="H7831">
        <v>0</v>
      </c>
      <c r="I7831" s="2"/>
      <c r="J7831" s="4">
        <v>0</v>
      </c>
      <c r="K7831" t="str">
        <f>IF((LEN(relatorio_Ananindeua[[#This Row],[CIF/CPF/CNPJ]])=14),relatorio_Ananindeua[[#This Row],[CIF/CPF/CNPJ]],relatorio_Ananindeua[[#This Row],[Coluna2]])</f>
        <v>49371928000171</v>
      </c>
      <c r="L7831" t="str">
        <f t="shared" si="123"/>
        <v>493******71</v>
      </c>
    </row>
    <row r="7832" spans="1:12" x14ac:dyDescent="0.25">
      <c r="A7832" t="s">
        <v>5827</v>
      </c>
      <c r="B7832" t="s">
        <v>5828</v>
      </c>
      <c r="C7832" t="s">
        <v>34</v>
      </c>
      <c r="D7832" s="1">
        <v>45380.316736111112</v>
      </c>
      <c r="E7832" s="18" t="s">
        <v>15</v>
      </c>
      <c r="F7832" s="13" t="s">
        <v>16</v>
      </c>
      <c r="G7832" t="s">
        <v>14</v>
      </c>
      <c r="H7832">
        <v>0</v>
      </c>
      <c r="I7832" s="2"/>
      <c r="J7832" s="4">
        <v>0</v>
      </c>
      <c r="K7832" t="str">
        <f>IF((LEN(relatorio_Ananindeua[[#This Row],[CIF/CPF/CNPJ]])=14),relatorio_Ananindeua[[#This Row],[CIF/CPF/CNPJ]],relatorio_Ananindeua[[#This Row],[Coluna2]])</f>
        <v>43053616000133</v>
      </c>
      <c r="L7832" t="str">
        <f t="shared" si="123"/>
        <v>430******33</v>
      </c>
    </row>
    <row r="7833" spans="1:12" x14ac:dyDescent="0.25">
      <c r="A7833" t="s">
        <v>2418</v>
      </c>
      <c r="B7833" t="s">
        <v>2419</v>
      </c>
      <c r="C7833" t="s">
        <v>34</v>
      </c>
      <c r="D7833" s="1">
        <v>45380.316863425927</v>
      </c>
      <c r="E7833" s="18" t="s">
        <v>15</v>
      </c>
      <c r="F7833" s="13" t="s">
        <v>16</v>
      </c>
      <c r="G7833" t="s">
        <v>14</v>
      </c>
      <c r="H7833">
        <v>0</v>
      </c>
      <c r="I7833" s="2"/>
      <c r="J7833" s="4">
        <v>0</v>
      </c>
      <c r="K7833" t="str">
        <f>IF((LEN(relatorio_Ananindeua[[#This Row],[CIF/CPF/CNPJ]])=14),relatorio_Ananindeua[[#This Row],[CIF/CPF/CNPJ]],relatorio_Ananindeua[[#This Row],[Coluna2]])</f>
        <v>28721482000198</v>
      </c>
      <c r="L7833" t="str">
        <f t="shared" si="123"/>
        <v>287******98</v>
      </c>
    </row>
    <row r="7834" spans="1:12" x14ac:dyDescent="0.25">
      <c r="A7834" t="s">
        <v>13386</v>
      </c>
      <c r="B7834" t="s">
        <v>13387</v>
      </c>
      <c r="C7834" t="s">
        <v>32</v>
      </c>
      <c r="D7834" s="1">
        <v>45380.323194444441</v>
      </c>
      <c r="E7834" s="18" t="s">
        <v>15</v>
      </c>
      <c r="F7834" s="13" t="s">
        <v>16</v>
      </c>
      <c r="G7834" t="s">
        <v>14</v>
      </c>
      <c r="H7834">
        <v>0</v>
      </c>
      <c r="I7834" s="2"/>
      <c r="J7834" s="4">
        <v>0</v>
      </c>
      <c r="K7834" t="str">
        <f>IF((LEN(relatorio_Ananindeua[[#This Row],[CIF/CPF/CNPJ]])=14),relatorio_Ananindeua[[#This Row],[CIF/CPF/CNPJ]],relatorio_Ananindeua[[#This Row],[Coluna2]])</f>
        <v>54515280000108</v>
      </c>
      <c r="L7834" t="str">
        <f t="shared" si="123"/>
        <v>545******08</v>
      </c>
    </row>
    <row r="7835" spans="1:12" x14ac:dyDescent="0.25">
      <c r="A7835" t="s">
        <v>5939</v>
      </c>
      <c r="B7835" t="s">
        <v>5940</v>
      </c>
      <c r="C7835" t="s">
        <v>34</v>
      </c>
      <c r="D7835" s="1">
        <v>45381.038449074076</v>
      </c>
      <c r="E7835" s="18" t="s">
        <v>15</v>
      </c>
      <c r="F7835" s="13" t="s">
        <v>16</v>
      </c>
      <c r="G7835" t="s">
        <v>14</v>
      </c>
      <c r="H7835">
        <v>0</v>
      </c>
      <c r="I7835" s="2"/>
      <c r="J7835" s="4">
        <v>0</v>
      </c>
      <c r="K7835" t="str">
        <f>IF((LEN(relatorio_Ananindeua[[#This Row],[CIF/CPF/CNPJ]])=14),relatorio_Ananindeua[[#This Row],[CIF/CPF/CNPJ]],relatorio_Ananindeua[[#This Row],[Coluna2]])</f>
        <v>43388437000157</v>
      </c>
      <c r="L7835" t="str">
        <f t="shared" si="123"/>
        <v>433******57</v>
      </c>
    </row>
    <row r="7836" spans="1:12" x14ac:dyDescent="0.25">
      <c r="A7836" t="s">
        <v>13402</v>
      </c>
      <c r="B7836" t="s">
        <v>13403</v>
      </c>
      <c r="C7836" t="s">
        <v>32</v>
      </c>
      <c r="D7836" s="1">
        <v>45381.316238425927</v>
      </c>
      <c r="E7836" s="18" t="s">
        <v>15</v>
      </c>
      <c r="F7836" s="13" t="s">
        <v>16</v>
      </c>
      <c r="G7836" t="s">
        <v>14</v>
      </c>
      <c r="H7836">
        <v>0</v>
      </c>
      <c r="I7836" s="2"/>
      <c r="J7836" s="4">
        <v>0</v>
      </c>
      <c r="K7836" t="str">
        <f>IF((LEN(relatorio_Ananindeua[[#This Row],[CIF/CPF/CNPJ]])=14),relatorio_Ananindeua[[#This Row],[CIF/CPF/CNPJ]],relatorio_Ananindeua[[#This Row],[Coluna2]])</f>
        <v>54521487000187</v>
      </c>
      <c r="L7836" t="str">
        <f t="shared" si="123"/>
        <v>545******87</v>
      </c>
    </row>
    <row r="7837" spans="1:12" x14ac:dyDescent="0.25">
      <c r="A7837" t="s">
        <v>13404</v>
      </c>
      <c r="B7837" t="s">
        <v>13405</v>
      </c>
      <c r="C7837" t="s">
        <v>32</v>
      </c>
      <c r="D7837" s="1">
        <v>45381.316250000003</v>
      </c>
      <c r="E7837" s="18" t="s">
        <v>15</v>
      </c>
      <c r="F7837" s="13" t="s">
        <v>16</v>
      </c>
      <c r="G7837" t="s">
        <v>14</v>
      </c>
      <c r="H7837">
        <v>0</v>
      </c>
      <c r="I7837" s="2"/>
      <c r="J7837" s="4">
        <v>0</v>
      </c>
      <c r="K7837" t="str">
        <f>IF((LEN(relatorio_Ananindeua[[#This Row],[CIF/CPF/CNPJ]])=14),relatorio_Ananindeua[[#This Row],[CIF/CPF/CNPJ]],relatorio_Ananindeua[[#This Row],[Coluna2]])</f>
        <v>54522748000183</v>
      </c>
      <c r="L7837" t="str">
        <f t="shared" si="123"/>
        <v>545******83</v>
      </c>
    </row>
    <row r="7838" spans="1:12" x14ac:dyDescent="0.25">
      <c r="A7838" t="s">
        <v>13398</v>
      </c>
      <c r="B7838" t="s">
        <v>13399</v>
      </c>
      <c r="C7838" t="s">
        <v>32</v>
      </c>
      <c r="D7838" s="1">
        <v>45381.31627314815</v>
      </c>
      <c r="E7838" s="18" t="s">
        <v>15</v>
      </c>
      <c r="F7838" s="13" t="s">
        <v>16</v>
      </c>
      <c r="G7838" t="s">
        <v>14</v>
      </c>
      <c r="H7838">
        <v>0</v>
      </c>
      <c r="I7838" s="2"/>
      <c r="J7838" s="4">
        <v>0</v>
      </c>
      <c r="K7838" t="str">
        <f>IF((LEN(relatorio_Ananindeua[[#This Row],[CIF/CPF/CNPJ]])=14),relatorio_Ananindeua[[#This Row],[CIF/CPF/CNPJ]],relatorio_Ananindeua[[#This Row],[Coluna2]])</f>
        <v>54520401000100</v>
      </c>
      <c r="L7838" t="str">
        <f t="shared" si="123"/>
        <v>545******00</v>
      </c>
    </row>
    <row r="7839" spans="1:12" x14ac:dyDescent="0.25">
      <c r="A7839" t="s">
        <v>13406</v>
      </c>
      <c r="B7839" t="s">
        <v>13407</v>
      </c>
      <c r="C7839" t="s">
        <v>32</v>
      </c>
      <c r="D7839" s="1">
        <v>45381.316307870373</v>
      </c>
      <c r="E7839" s="18" t="s">
        <v>15</v>
      </c>
      <c r="F7839" s="13" t="s">
        <v>16</v>
      </c>
      <c r="G7839" t="s">
        <v>14</v>
      </c>
      <c r="H7839">
        <v>0</v>
      </c>
      <c r="I7839" s="2"/>
      <c r="J7839" s="4">
        <v>0</v>
      </c>
      <c r="K7839" t="str">
        <f>IF((LEN(relatorio_Ananindeua[[#This Row],[CIF/CPF/CNPJ]])=14),relatorio_Ananindeua[[#This Row],[CIF/CPF/CNPJ]],relatorio_Ananindeua[[#This Row],[Coluna2]])</f>
        <v>54523611000143</v>
      </c>
      <c r="L7839" t="str">
        <f t="shared" si="123"/>
        <v>545******43</v>
      </c>
    </row>
    <row r="7840" spans="1:12" x14ac:dyDescent="0.25">
      <c r="A7840" t="s">
        <v>13400</v>
      </c>
      <c r="B7840" t="s">
        <v>13401</v>
      </c>
      <c r="C7840" t="s">
        <v>32</v>
      </c>
      <c r="D7840" s="1">
        <v>45381.316319444442</v>
      </c>
      <c r="E7840" s="18" t="s">
        <v>15</v>
      </c>
      <c r="F7840" s="13" t="s">
        <v>16</v>
      </c>
      <c r="G7840" t="s">
        <v>14</v>
      </c>
      <c r="H7840">
        <v>0</v>
      </c>
      <c r="I7840" s="2"/>
      <c r="J7840" s="4">
        <v>0</v>
      </c>
      <c r="K7840" t="str">
        <f>IF((LEN(relatorio_Ananindeua[[#This Row],[CIF/CPF/CNPJ]])=14),relatorio_Ananindeua[[#This Row],[CIF/CPF/CNPJ]],relatorio_Ananindeua[[#This Row],[Coluna2]])</f>
        <v>54521467000106</v>
      </c>
      <c r="L7840" t="str">
        <f t="shared" si="123"/>
        <v>545******06</v>
      </c>
    </row>
    <row r="7841" spans="1:12" x14ac:dyDescent="0.25">
      <c r="A7841" t="s">
        <v>13408</v>
      </c>
      <c r="B7841" t="s">
        <v>13409</v>
      </c>
      <c r="C7841" t="s">
        <v>32</v>
      </c>
      <c r="D7841" s="1">
        <v>45381.316458333335</v>
      </c>
      <c r="E7841" s="18" t="s">
        <v>15</v>
      </c>
      <c r="F7841" s="13" t="s">
        <v>16</v>
      </c>
      <c r="G7841" t="s">
        <v>14</v>
      </c>
      <c r="H7841">
        <v>0</v>
      </c>
      <c r="I7841" s="2"/>
      <c r="J7841" s="4">
        <v>0</v>
      </c>
      <c r="K7841" t="str">
        <f>IF((LEN(relatorio_Ananindeua[[#This Row],[CIF/CPF/CNPJ]])=14),relatorio_Ananindeua[[#This Row],[CIF/CPF/CNPJ]],relatorio_Ananindeua[[#This Row],[Coluna2]])</f>
        <v>54523621000189</v>
      </c>
      <c r="L7841" t="str">
        <f t="shared" si="123"/>
        <v>545******89</v>
      </c>
    </row>
    <row r="7842" spans="1:12" x14ac:dyDescent="0.25">
      <c r="A7842" t="s">
        <v>5404</v>
      </c>
      <c r="B7842" t="s">
        <v>5405</v>
      </c>
      <c r="C7842" t="s">
        <v>34</v>
      </c>
      <c r="D7842" s="1">
        <v>45381.31658564815</v>
      </c>
      <c r="E7842" s="18" t="s">
        <v>15</v>
      </c>
      <c r="F7842" s="13" t="s">
        <v>16</v>
      </c>
      <c r="G7842" t="s">
        <v>14</v>
      </c>
      <c r="H7842">
        <v>0</v>
      </c>
      <c r="I7842" s="2"/>
      <c r="J7842" s="4">
        <v>0</v>
      </c>
      <c r="K7842" t="str">
        <f>IF((LEN(relatorio_Ananindeua[[#This Row],[CIF/CPF/CNPJ]])=14),relatorio_Ananindeua[[#This Row],[CIF/CPF/CNPJ]],relatorio_Ananindeua[[#This Row],[Coluna2]])</f>
        <v>41613842000104</v>
      </c>
      <c r="L7842" t="str">
        <f t="shared" si="123"/>
        <v>416******04</v>
      </c>
    </row>
    <row r="7843" spans="1:12" x14ac:dyDescent="0.25">
      <c r="A7843" t="s">
        <v>4793</v>
      </c>
      <c r="B7843" t="s">
        <v>4794</v>
      </c>
      <c r="C7843" t="s">
        <v>34</v>
      </c>
      <c r="D7843" s="1">
        <v>45381.316608796296</v>
      </c>
      <c r="E7843" s="18" t="s">
        <v>15</v>
      </c>
      <c r="F7843" s="13" t="s">
        <v>16</v>
      </c>
      <c r="G7843" t="s">
        <v>14</v>
      </c>
      <c r="H7843">
        <v>0</v>
      </c>
      <c r="I7843" s="2"/>
      <c r="J7843" s="4">
        <v>0</v>
      </c>
      <c r="K7843" t="str">
        <f>IF((LEN(relatorio_Ananindeua[[#This Row],[CIF/CPF/CNPJ]])=14),relatorio_Ananindeua[[#This Row],[CIF/CPF/CNPJ]],relatorio_Ananindeua[[#This Row],[Coluna2]])</f>
        <v>39547884000134</v>
      </c>
      <c r="L7843" t="str">
        <f t="shared" si="123"/>
        <v>395******34</v>
      </c>
    </row>
    <row r="7844" spans="1:12" x14ac:dyDescent="0.25">
      <c r="A7844" t="s">
        <v>13410</v>
      </c>
      <c r="B7844" t="s">
        <v>13411</v>
      </c>
      <c r="C7844" t="s">
        <v>32</v>
      </c>
      <c r="D7844" s="1">
        <v>45381.330092592594</v>
      </c>
      <c r="E7844" s="18" t="s">
        <v>15</v>
      </c>
      <c r="F7844" s="13" t="s">
        <v>16</v>
      </c>
      <c r="G7844" t="s">
        <v>14</v>
      </c>
      <c r="H7844">
        <v>0</v>
      </c>
      <c r="I7844" s="2"/>
      <c r="J7844" s="4">
        <v>0</v>
      </c>
      <c r="K7844" t="str">
        <f>IF((LEN(relatorio_Ananindeua[[#This Row],[CIF/CPF/CNPJ]])=14),relatorio_Ananindeua[[#This Row],[CIF/CPF/CNPJ]],relatorio_Ananindeua[[#This Row],[Coluna2]])</f>
        <v>54524125000140</v>
      </c>
      <c r="L7844" t="str">
        <f t="shared" si="123"/>
        <v>545******40</v>
      </c>
    </row>
    <row r="7845" spans="1:12" x14ac:dyDescent="0.25">
      <c r="A7845" t="s">
        <v>3444</v>
      </c>
      <c r="B7845" t="s">
        <v>3445</v>
      </c>
      <c r="C7845" t="s">
        <v>34</v>
      </c>
      <c r="D7845" s="1">
        <v>45381.491157407407</v>
      </c>
      <c r="E7845" s="18" t="s">
        <v>15</v>
      </c>
      <c r="F7845" s="13" t="s">
        <v>16</v>
      </c>
      <c r="G7845" t="s">
        <v>13496</v>
      </c>
      <c r="H7845">
        <v>0</v>
      </c>
      <c r="I7845" s="2"/>
      <c r="J7845" s="4">
        <v>0</v>
      </c>
      <c r="K7845" t="str">
        <f>IF((LEN(relatorio_Ananindeua[[#This Row],[CIF/CPF/CNPJ]])=14),relatorio_Ananindeua[[#This Row],[CIF/CPF/CNPJ]],relatorio_Ananindeua[[#This Row],[Coluna2]])</f>
        <v>33677978000222</v>
      </c>
      <c r="L7845" t="str">
        <f t="shared" si="123"/>
        <v>336******22</v>
      </c>
    </row>
    <row r="7846" spans="1:12" x14ac:dyDescent="0.25">
      <c r="A7846" t="s">
        <v>13416</v>
      </c>
      <c r="B7846" t="s">
        <v>13417</v>
      </c>
      <c r="C7846" t="s">
        <v>32</v>
      </c>
      <c r="D7846" s="1">
        <v>45382.045405092591</v>
      </c>
      <c r="E7846" s="18" t="s">
        <v>15</v>
      </c>
      <c r="F7846" s="13" t="s">
        <v>16</v>
      </c>
      <c r="G7846" t="s">
        <v>14</v>
      </c>
      <c r="H7846">
        <v>0</v>
      </c>
      <c r="I7846" s="2"/>
      <c r="J7846" s="4">
        <v>0</v>
      </c>
      <c r="K7846" t="str">
        <f>IF((LEN(relatorio_Ananindeua[[#This Row],[CIF/CPF/CNPJ]])=14),relatorio_Ananindeua[[#This Row],[CIF/CPF/CNPJ]],relatorio_Ananindeua[[#This Row],[Coluna2]])</f>
        <v>54524651000100</v>
      </c>
      <c r="L7846" t="str">
        <f t="shared" si="123"/>
        <v>545******00</v>
      </c>
    </row>
    <row r="7847" spans="1:12" x14ac:dyDescent="0.25">
      <c r="A7847" t="s">
        <v>13428</v>
      </c>
      <c r="B7847" t="s">
        <v>13429</v>
      </c>
      <c r="C7847" t="s">
        <v>32</v>
      </c>
      <c r="D7847" s="1">
        <v>45382.045405092591</v>
      </c>
      <c r="E7847" s="18" t="s">
        <v>15</v>
      </c>
      <c r="F7847" s="13" t="s">
        <v>16</v>
      </c>
      <c r="G7847" t="s">
        <v>14</v>
      </c>
      <c r="H7847">
        <v>0</v>
      </c>
      <c r="I7847" s="2"/>
      <c r="J7847" s="4">
        <v>0</v>
      </c>
      <c r="K7847" t="str">
        <f>IF((LEN(relatorio_Ananindeua[[#This Row],[CIF/CPF/CNPJ]])=14),relatorio_Ananindeua[[#This Row],[CIF/CPF/CNPJ]],relatorio_Ananindeua[[#This Row],[Coluna2]])</f>
        <v>54525291000160</v>
      </c>
      <c r="L7847" t="str">
        <f t="shared" si="123"/>
        <v>545******60</v>
      </c>
    </row>
    <row r="7848" spans="1:12" x14ac:dyDescent="0.25">
      <c r="A7848" t="s">
        <v>13414</v>
      </c>
      <c r="B7848" t="s">
        <v>13415</v>
      </c>
      <c r="C7848" t="s">
        <v>32</v>
      </c>
      <c r="D7848" s="1">
        <v>45382.045416666668</v>
      </c>
      <c r="E7848" s="18" t="s">
        <v>15</v>
      </c>
      <c r="F7848" s="13" t="s">
        <v>16</v>
      </c>
      <c r="G7848" t="s">
        <v>14</v>
      </c>
      <c r="H7848">
        <v>0</v>
      </c>
      <c r="I7848" s="2"/>
      <c r="J7848" s="4">
        <v>0</v>
      </c>
      <c r="K7848" t="str">
        <f>IF((LEN(relatorio_Ananindeua[[#This Row],[CIF/CPF/CNPJ]])=14),relatorio_Ananindeua[[#This Row],[CIF/CPF/CNPJ]],relatorio_Ananindeua[[#This Row],[Coluna2]])</f>
        <v>54524648000196</v>
      </c>
      <c r="L7848" t="str">
        <f t="shared" si="123"/>
        <v>545******96</v>
      </c>
    </row>
    <row r="7849" spans="1:12" x14ac:dyDescent="0.25">
      <c r="A7849" t="s">
        <v>1650</v>
      </c>
      <c r="B7849" t="s">
        <v>1651</v>
      </c>
      <c r="C7849" t="s">
        <v>34</v>
      </c>
      <c r="D7849" s="1">
        <v>45382.316250000003</v>
      </c>
      <c r="E7849" s="18" t="s">
        <v>15</v>
      </c>
      <c r="F7849" s="13" t="s">
        <v>16</v>
      </c>
      <c r="G7849" t="s">
        <v>14</v>
      </c>
      <c r="H7849">
        <v>0</v>
      </c>
      <c r="I7849" s="2"/>
      <c r="J7849" s="4">
        <v>0</v>
      </c>
      <c r="K7849" t="str">
        <f>IF((LEN(relatorio_Ananindeua[[#This Row],[CIF/CPF/CNPJ]])=14),relatorio_Ananindeua[[#This Row],[CIF/CPF/CNPJ]],relatorio_Ananindeua[[#This Row],[Coluna2]])</f>
        <v>23418492000135</v>
      </c>
      <c r="L7849" t="str">
        <f t="shared" si="123"/>
        <v>234******35</v>
      </c>
    </row>
    <row r="7850" spans="1:12" x14ac:dyDescent="0.25">
      <c r="A7850" t="s">
        <v>13438</v>
      </c>
      <c r="B7850" t="s">
        <v>13439</v>
      </c>
      <c r="C7850" t="s">
        <v>32</v>
      </c>
      <c r="D7850" s="1">
        <v>45382.316319444442</v>
      </c>
      <c r="E7850" s="18" t="s">
        <v>15</v>
      </c>
      <c r="F7850" s="13" t="s">
        <v>16</v>
      </c>
      <c r="G7850" t="s">
        <v>14</v>
      </c>
      <c r="H7850">
        <v>0</v>
      </c>
      <c r="I7850" s="2"/>
      <c r="J7850" s="4">
        <v>0</v>
      </c>
      <c r="K7850" t="str">
        <f>IF((LEN(relatorio_Ananindeua[[#This Row],[CIF/CPF/CNPJ]])=14),relatorio_Ananindeua[[#This Row],[CIF/CPF/CNPJ]],relatorio_Ananindeua[[#This Row],[Coluna2]])</f>
        <v>54527299000166</v>
      </c>
      <c r="L7850" t="str">
        <f t="shared" si="123"/>
        <v>545******66</v>
      </c>
    </row>
    <row r="7851" spans="1:12" x14ac:dyDescent="0.25">
      <c r="A7851" t="s">
        <v>13420</v>
      </c>
      <c r="B7851" t="s">
        <v>13421</v>
      </c>
      <c r="C7851" t="s">
        <v>32</v>
      </c>
      <c r="D7851" s="1">
        <v>45382.316331018519</v>
      </c>
      <c r="E7851" s="18" t="s">
        <v>15</v>
      </c>
      <c r="F7851" s="13" t="s">
        <v>16</v>
      </c>
      <c r="G7851" t="s">
        <v>14</v>
      </c>
      <c r="H7851">
        <v>0</v>
      </c>
      <c r="I7851" s="2"/>
      <c r="J7851" s="4">
        <v>0</v>
      </c>
      <c r="K7851" t="str">
        <f>IF((LEN(relatorio_Ananindeua[[#This Row],[CIF/CPF/CNPJ]])=14),relatorio_Ananindeua[[#This Row],[CIF/CPF/CNPJ]],relatorio_Ananindeua[[#This Row],[Coluna2]])</f>
        <v>54524793000177</v>
      </c>
      <c r="L7851" t="str">
        <f t="shared" si="123"/>
        <v>545******77</v>
      </c>
    </row>
    <row r="7852" spans="1:12" x14ac:dyDescent="0.25">
      <c r="A7852" t="s">
        <v>13412</v>
      </c>
      <c r="B7852" t="s">
        <v>13413</v>
      </c>
      <c r="C7852" t="s">
        <v>32</v>
      </c>
      <c r="D7852" s="1">
        <v>45382.316365740742</v>
      </c>
      <c r="E7852" s="18" t="s">
        <v>15</v>
      </c>
      <c r="F7852" s="13" t="s">
        <v>16</v>
      </c>
      <c r="G7852" t="s">
        <v>14</v>
      </c>
      <c r="H7852">
        <v>0</v>
      </c>
      <c r="I7852" s="2"/>
      <c r="J7852" s="4">
        <v>0</v>
      </c>
      <c r="K7852" t="str">
        <f>IF((LEN(relatorio_Ananindeua[[#This Row],[CIF/CPF/CNPJ]])=14),relatorio_Ananindeua[[#This Row],[CIF/CPF/CNPJ]],relatorio_Ananindeua[[#This Row],[Coluna2]])</f>
        <v>54524408000191</v>
      </c>
      <c r="L7852" t="str">
        <f t="shared" si="123"/>
        <v>545******91</v>
      </c>
    </row>
    <row r="7853" spans="1:12" x14ac:dyDescent="0.25">
      <c r="A7853" t="s">
        <v>13432</v>
      </c>
      <c r="B7853" t="s">
        <v>13433</v>
      </c>
      <c r="C7853" t="s">
        <v>32</v>
      </c>
      <c r="D7853" s="1">
        <v>45382.316412037035</v>
      </c>
      <c r="E7853" s="18" t="s">
        <v>15</v>
      </c>
      <c r="F7853" s="13" t="s">
        <v>16</v>
      </c>
      <c r="G7853" t="s">
        <v>14</v>
      </c>
      <c r="H7853">
        <v>0</v>
      </c>
      <c r="I7853" s="2"/>
      <c r="J7853" s="4">
        <v>0</v>
      </c>
      <c r="K7853" t="str">
        <f>IF((LEN(relatorio_Ananindeua[[#This Row],[CIF/CPF/CNPJ]])=14),relatorio_Ananindeua[[#This Row],[CIF/CPF/CNPJ]],relatorio_Ananindeua[[#This Row],[Coluna2]])</f>
        <v>54525723000133</v>
      </c>
      <c r="L7853" t="str">
        <f t="shared" si="123"/>
        <v>545******33</v>
      </c>
    </row>
    <row r="7854" spans="1:12" x14ac:dyDescent="0.25">
      <c r="A7854" t="s">
        <v>13434</v>
      </c>
      <c r="B7854" t="s">
        <v>13435</v>
      </c>
      <c r="C7854" t="s">
        <v>32</v>
      </c>
      <c r="D7854" s="1">
        <v>45382.316423611112</v>
      </c>
      <c r="E7854" s="18" t="s">
        <v>15</v>
      </c>
      <c r="F7854" s="13" t="s">
        <v>16</v>
      </c>
      <c r="G7854" t="s">
        <v>14</v>
      </c>
      <c r="H7854">
        <v>0</v>
      </c>
      <c r="I7854" s="2"/>
      <c r="J7854" s="4">
        <v>0</v>
      </c>
      <c r="K7854" t="str">
        <f>IF((LEN(relatorio_Ananindeua[[#This Row],[CIF/CPF/CNPJ]])=14),relatorio_Ananindeua[[#This Row],[CIF/CPF/CNPJ]],relatorio_Ananindeua[[#This Row],[Coluna2]])</f>
        <v>54526698000102</v>
      </c>
      <c r="L7854" t="str">
        <f t="shared" si="123"/>
        <v>545******02</v>
      </c>
    </row>
    <row r="7855" spans="1:12" x14ac:dyDescent="0.25">
      <c r="A7855" t="s">
        <v>8752</v>
      </c>
      <c r="B7855" t="s">
        <v>8753</v>
      </c>
      <c r="C7855" t="s">
        <v>34</v>
      </c>
      <c r="D7855" s="1">
        <v>45382.316435185188</v>
      </c>
      <c r="E7855" s="18" t="s">
        <v>15</v>
      </c>
      <c r="F7855" s="13" t="s">
        <v>16</v>
      </c>
      <c r="G7855" t="s">
        <v>14</v>
      </c>
      <c r="H7855">
        <v>0</v>
      </c>
      <c r="I7855" s="2"/>
      <c r="J7855" s="4">
        <v>0</v>
      </c>
      <c r="K7855" t="str">
        <f>IF((LEN(relatorio_Ananindeua[[#This Row],[CIF/CPF/CNPJ]])=14),relatorio_Ananindeua[[#This Row],[CIF/CPF/CNPJ]],relatorio_Ananindeua[[#This Row],[Coluna2]])</f>
        <v>50279394000137</v>
      </c>
      <c r="L7855" t="str">
        <f t="shared" si="123"/>
        <v>502******37</v>
      </c>
    </row>
    <row r="7856" spans="1:12" x14ac:dyDescent="0.25">
      <c r="A7856" t="s">
        <v>13426</v>
      </c>
      <c r="B7856" t="s">
        <v>13427</v>
      </c>
      <c r="C7856" t="s">
        <v>32</v>
      </c>
      <c r="D7856" s="1">
        <v>45382.316446759258</v>
      </c>
      <c r="E7856" s="18" t="s">
        <v>15</v>
      </c>
      <c r="F7856" s="13" t="s">
        <v>16</v>
      </c>
      <c r="G7856" t="s">
        <v>14</v>
      </c>
      <c r="H7856">
        <v>0</v>
      </c>
      <c r="I7856" s="2"/>
      <c r="J7856" s="4">
        <v>0</v>
      </c>
      <c r="K7856" t="str">
        <f>IF((LEN(relatorio_Ananindeua[[#This Row],[CIF/CPF/CNPJ]])=14),relatorio_Ananindeua[[#This Row],[CIF/CPF/CNPJ]],relatorio_Ananindeua[[#This Row],[Coluna2]])</f>
        <v>54525033000184</v>
      </c>
      <c r="L7856" t="str">
        <f t="shared" si="123"/>
        <v>545******84</v>
      </c>
    </row>
    <row r="7857" spans="1:12" x14ac:dyDescent="0.25">
      <c r="A7857" t="s">
        <v>13430</v>
      </c>
      <c r="B7857" t="s">
        <v>13431</v>
      </c>
      <c r="C7857" t="s">
        <v>32</v>
      </c>
      <c r="D7857" s="1">
        <v>45382.316446759258</v>
      </c>
      <c r="E7857" s="18" t="s">
        <v>15</v>
      </c>
      <c r="F7857" s="13" t="s">
        <v>16</v>
      </c>
      <c r="G7857" t="s">
        <v>14</v>
      </c>
      <c r="H7857">
        <v>0</v>
      </c>
      <c r="I7857" s="2"/>
      <c r="J7857" s="4">
        <v>0</v>
      </c>
      <c r="K7857" t="str">
        <f>IF((LEN(relatorio_Ananindeua[[#This Row],[CIF/CPF/CNPJ]])=14),relatorio_Ananindeua[[#This Row],[CIF/CPF/CNPJ]],relatorio_Ananindeua[[#This Row],[Coluna2]])</f>
        <v>54525353000134</v>
      </c>
      <c r="L7857" t="str">
        <f t="shared" si="123"/>
        <v>545******34</v>
      </c>
    </row>
    <row r="7858" spans="1:12" x14ac:dyDescent="0.25">
      <c r="A7858" t="s">
        <v>13424</v>
      </c>
      <c r="B7858" t="s">
        <v>13425</v>
      </c>
      <c r="C7858" t="s">
        <v>32</v>
      </c>
      <c r="D7858" s="1">
        <v>45382.316527777781</v>
      </c>
      <c r="E7858" s="18" t="s">
        <v>15</v>
      </c>
      <c r="F7858" s="13" t="s">
        <v>16</v>
      </c>
      <c r="G7858" t="s">
        <v>14</v>
      </c>
      <c r="H7858">
        <v>0</v>
      </c>
      <c r="I7858" s="2"/>
      <c r="J7858" s="4">
        <v>0</v>
      </c>
      <c r="K7858" t="str">
        <f>IF((LEN(relatorio_Ananindeua[[#This Row],[CIF/CPF/CNPJ]])=14),relatorio_Ananindeua[[#This Row],[CIF/CPF/CNPJ]],relatorio_Ananindeua[[#This Row],[Coluna2]])</f>
        <v>54525032000130</v>
      </c>
      <c r="L7858" t="str">
        <f t="shared" si="123"/>
        <v>545******30</v>
      </c>
    </row>
    <row r="7859" spans="1:12" x14ac:dyDescent="0.25">
      <c r="A7859" t="s">
        <v>13436</v>
      </c>
      <c r="B7859" t="s">
        <v>13437</v>
      </c>
      <c r="C7859" t="s">
        <v>32</v>
      </c>
      <c r="D7859" s="1">
        <v>45382.31653935185</v>
      </c>
      <c r="E7859" s="18" t="s">
        <v>15</v>
      </c>
      <c r="F7859" s="13" t="s">
        <v>16</v>
      </c>
      <c r="G7859" t="s">
        <v>14</v>
      </c>
      <c r="H7859">
        <v>0</v>
      </c>
      <c r="I7859" s="2"/>
      <c r="J7859" s="4">
        <v>0</v>
      </c>
      <c r="K7859" t="str">
        <f>IF((LEN(relatorio_Ananindeua[[#This Row],[CIF/CPF/CNPJ]])=14),relatorio_Ananindeua[[#This Row],[CIF/CPF/CNPJ]],relatorio_Ananindeua[[#This Row],[Coluna2]])</f>
        <v>54527113000179</v>
      </c>
      <c r="L7859" t="str">
        <f t="shared" si="123"/>
        <v>545******79</v>
      </c>
    </row>
    <row r="7860" spans="1:12" x14ac:dyDescent="0.25">
      <c r="A7860" t="s">
        <v>6380</v>
      </c>
      <c r="B7860" t="s">
        <v>6381</v>
      </c>
      <c r="C7860" t="s">
        <v>34</v>
      </c>
      <c r="D7860" s="1">
        <v>45382.316655092596</v>
      </c>
      <c r="E7860" s="18" t="s">
        <v>15</v>
      </c>
      <c r="F7860" s="13" t="s">
        <v>16</v>
      </c>
      <c r="G7860" t="s">
        <v>14</v>
      </c>
      <c r="H7860">
        <v>0</v>
      </c>
      <c r="I7860" s="2"/>
      <c r="J7860" s="4">
        <v>0</v>
      </c>
      <c r="K7860" t="str">
        <f>IF((LEN(relatorio_Ananindeua[[#This Row],[CIF/CPF/CNPJ]])=14),relatorio_Ananindeua[[#This Row],[CIF/CPF/CNPJ]],relatorio_Ananindeua[[#This Row],[Coluna2]])</f>
        <v>44756511000103</v>
      </c>
      <c r="L7860" t="str">
        <f t="shared" si="123"/>
        <v>447******03</v>
      </c>
    </row>
    <row r="7861" spans="1:12" x14ac:dyDescent="0.25">
      <c r="A7861" t="s">
        <v>1441</v>
      </c>
      <c r="B7861" t="s">
        <v>1442</v>
      </c>
      <c r="C7861" t="s">
        <v>34</v>
      </c>
      <c r="D7861" s="1">
        <v>45382.323148148149</v>
      </c>
      <c r="E7861" s="18" t="s">
        <v>15</v>
      </c>
      <c r="F7861" s="13" t="s">
        <v>16</v>
      </c>
      <c r="G7861" t="s">
        <v>14</v>
      </c>
      <c r="H7861">
        <v>0</v>
      </c>
      <c r="I7861" s="2"/>
      <c r="J7861" s="4">
        <v>0</v>
      </c>
      <c r="K7861" t="str">
        <f>IF((LEN(relatorio_Ananindeua[[#This Row],[CIF/CPF/CNPJ]])=14),relatorio_Ananindeua[[#This Row],[CIF/CPF/CNPJ]],relatorio_Ananindeua[[#This Row],[Coluna2]])</f>
        <v>21663439000174</v>
      </c>
      <c r="L7861" t="str">
        <f t="shared" si="123"/>
        <v>216******74</v>
      </c>
    </row>
    <row r="7862" spans="1:12" x14ac:dyDescent="0.25">
      <c r="A7862" t="s">
        <v>13418</v>
      </c>
      <c r="B7862" t="s">
        <v>13419</v>
      </c>
      <c r="C7862" t="s">
        <v>32</v>
      </c>
      <c r="D7862" s="1">
        <v>45382.323194444441</v>
      </c>
      <c r="E7862" s="18" t="s">
        <v>15</v>
      </c>
      <c r="F7862" s="13" t="s">
        <v>16</v>
      </c>
      <c r="G7862" t="s">
        <v>14</v>
      </c>
      <c r="H7862">
        <v>0</v>
      </c>
      <c r="I7862" s="2"/>
      <c r="J7862" s="4">
        <v>0</v>
      </c>
      <c r="K7862" t="str">
        <f>IF((LEN(relatorio_Ananindeua[[#This Row],[CIF/CPF/CNPJ]])=14),relatorio_Ananindeua[[#This Row],[CIF/CPF/CNPJ]],relatorio_Ananindeua[[#This Row],[Coluna2]])</f>
        <v>54524736000198</v>
      </c>
      <c r="L7862" t="str">
        <f t="shared" si="123"/>
        <v>545******98</v>
      </c>
    </row>
    <row r="7863" spans="1:12" x14ac:dyDescent="0.25">
      <c r="A7863" t="s">
        <v>13422</v>
      </c>
      <c r="B7863" t="s">
        <v>13423</v>
      </c>
      <c r="C7863" t="s">
        <v>32</v>
      </c>
      <c r="D7863" s="1">
        <v>45382.323275462964</v>
      </c>
      <c r="E7863" s="18" t="s">
        <v>15</v>
      </c>
      <c r="F7863" s="13" t="s">
        <v>16</v>
      </c>
      <c r="G7863" t="s">
        <v>14</v>
      </c>
      <c r="H7863">
        <v>0</v>
      </c>
      <c r="I7863" s="2"/>
      <c r="J7863" s="4">
        <v>0</v>
      </c>
      <c r="K7863" t="str">
        <f>IF((LEN(relatorio_Ananindeua[[#This Row],[CIF/CPF/CNPJ]])=14),relatorio_Ananindeua[[#This Row],[CIF/CPF/CNPJ]],relatorio_Ananindeua[[#This Row],[Coluna2]])</f>
        <v>54524837000169</v>
      </c>
      <c r="L7863" t="str">
        <f t="shared" si="123"/>
        <v>545******69</v>
      </c>
    </row>
    <row r="7864" spans="1:12" x14ac:dyDescent="0.25">
      <c r="A7864" t="s">
        <v>13452</v>
      </c>
      <c r="B7864" t="s">
        <v>13453</v>
      </c>
      <c r="C7864" t="s">
        <v>32</v>
      </c>
      <c r="D7864" s="1">
        <v>45383.323171296295</v>
      </c>
      <c r="E7864" s="18" t="s">
        <v>15</v>
      </c>
      <c r="F7864" s="13" t="s">
        <v>16</v>
      </c>
      <c r="G7864" t="s">
        <v>14</v>
      </c>
      <c r="H7864">
        <v>0</v>
      </c>
      <c r="I7864" s="2"/>
      <c r="J7864" s="4">
        <v>0</v>
      </c>
      <c r="K7864" t="str">
        <f>IF((LEN(relatorio_Ananindeua[[#This Row],[CIF/CPF/CNPJ]])=14),relatorio_Ananindeua[[#This Row],[CIF/CPF/CNPJ]],relatorio_Ananindeua[[#This Row],[Coluna2]])</f>
        <v>54530427000120</v>
      </c>
      <c r="L7864" t="str">
        <f t="shared" si="123"/>
        <v>545******20</v>
      </c>
    </row>
    <row r="7865" spans="1:12" x14ac:dyDescent="0.25">
      <c r="A7865" t="s">
        <v>13450</v>
      </c>
      <c r="B7865" t="s">
        <v>13451</v>
      </c>
      <c r="C7865" t="s">
        <v>32</v>
      </c>
      <c r="D7865" s="1">
        <v>45383.323194444441</v>
      </c>
      <c r="E7865" s="18" t="s">
        <v>15</v>
      </c>
      <c r="F7865" s="13" t="s">
        <v>16</v>
      </c>
      <c r="G7865" t="s">
        <v>14</v>
      </c>
      <c r="H7865">
        <v>0</v>
      </c>
      <c r="I7865" s="2"/>
      <c r="J7865" s="4">
        <v>0</v>
      </c>
      <c r="K7865" t="str">
        <f>IF((LEN(relatorio_Ananindeua[[#This Row],[CIF/CPF/CNPJ]])=14),relatorio_Ananindeua[[#This Row],[CIF/CPF/CNPJ]],relatorio_Ananindeua[[#This Row],[Coluna2]])</f>
        <v>54530276000100</v>
      </c>
      <c r="L7865" t="str">
        <f t="shared" si="123"/>
        <v>545******00</v>
      </c>
    </row>
    <row r="7866" spans="1:12" x14ac:dyDescent="0.25">
      <c r="A7866" t="s">
        <v>13440</v>
      </c>
      <c r="B7866" t="s">
        <v>13441</v>
      </c>
      <c r="C7866" t="s">
        <v>32</v>
      </c>
      <c r="D7866" s="1">
        <v>45383.323229166665</v>
      </c>
      <c r="E7866" s="18" t="s">
        <v>15</v>
      </c>
      <c r="F7866" s="13" t="s">
        <v>16</v>
      </c>
      <c r="G7866" t="s">
        <v>14</v>
      </c>
      <c r="H7866">
        <v>0</v>
      </c>
      <c r="I7866" s="2"/>
      <c r="J7866" s="4">
        <v>0</v>
      </c>
      <c r="K7866" t="str">
        <f>IF((LEN(relatorio_Ananindeua[[#This Row],[CIF/CPF/CNPJ]])=14),relatorio_Ananindeua[[#This Row],[CIF/CPF/CNPJ]],relatorio_Ananindeua[[#This Row],[Coluna2]])</f>
        <v>54527541000100</v>
      </c>
      <c r="L7866" t="str">
        <f t="shared" si="123"/>
        <v>545******00</v>
      </c>
    </row>
    <row r="7867" spans="1:12" x14ac:dyDescent="0.25">
      <c r="A7867" t="s">
        <v>13448</v>
      </c>
      <c r="B7867" t="s">
        <v>13449</v>
      </c>
      <c r="C7867" t="s">
        <v>32</v>
      </c>
      <c r="D7867" s="1">
        <v>45383.323240740741</v>
      </c>
      <c r="E7867" s="18" t="s">
        <v>15</v>
      </c>
      <c r="F7867" s="13" t="s">
        <v>16</v>
      </c>
      <c r="G7867" t="s">
        <v>14</v>
      </c>
      <c r="H7867">
        <v>0</v>
      </c>
      <c r="I7867" s="2"/>
      <c r="J7867" s="4">
        <v>0</v>
      </c>
      <c r="K7867" t="str">
        <f>IF((LEN(relatorio_Ananindeua[[#This Row],[CIF/CPF/CNPJ]])=14),relatorio_Ananindeua[[#This Row],[CIF/CPF/CNPJ]],relatorio_Ananindeua[[#This Row],[Coluna2]])</f>
        <v>54528169000148</v>
      </c>
      <c r="L7867" t="str">
        <f t="shared" si="123"/>
        <v>545******48</v>
      </c>
    </row>
    <row r="7868" spans="1:12" x14ac:dyDescent="0.25">
      <c r="A7868" t="s">
        <v>13442</v>
      </c>
      <c r="B7868" t="s">
        <v>13443</v>
      </c>
      <c r="C7868" t="s">
        <v>32</v>
      </c>
      <c r="D7868" s="1">
        <v>45383.323263888888</v>
      </c>
      <c r="E7868" s="18" t="s">
        <v>15</v>
      </c>
      <c r="F7868" s="13" t="s">
        <v>16</v>
      </c>
      <c r="G7868" t="s">
        <v>14</v>
      </c>
      <c r="H7868">
        <v>0</v>
      </c>
      <c r="I7868" s="2"/>
      <c r="J7868" s="4">
        <v>0</v>
      </c>
      <c r="K7868" t="str">
        <f>IF((LEN(relatorio_Ananindeua[[#This Row],[CIF/CPF/CNPJ]])=14),relatorio_Ananindeua[[#This Row],[CIF/CPF/CNPJ]],relatorio_Ananindeua[[#This Row],[Coluna2]])</f>
        <v>54527685000158</v>
      </c>
      <c r="L7868" t="str">
        <f t="shared" si="123"/>
        <v>545******58</v>
      </c>
    </row>
    <row r="7869" spans="1:12" x14ac:dyDescent="0.25">
      <c r="A7869" t="s">
        <v>13454</v>
      </c>
      <c r="B7869" t="s">
        <v>13455</v>
      </c>
      <c r="C7869" t="s">
        <v>32</v>
      </c>
      <c r="D7869" s="1">
        <v>45383.323275462964</v>
      </c>
      <c r="E7869" s="18" t="s">
        <v>15</v>
      </c>
      <c r="F7869" s="13" t="s">
        <v>16</v>
      </c>
      <c r="G7869" t="s">
        <v>14</v>
      </c>
      <c r="H7869">
        <v>0</v>
      </c>
      <c r="I7869" s="2"/>
      <c r="J7869" s="4">
        <v>0</v>
      </c>
      <c r="K7869" t="str">
        <f>IF((LEN(relatorio_Ananindeua[[#This Row],[CIF/CPF/CNPJ]])=14),relatorio_Ananindeua[[#This Row],[CIF/CPF/CNPJ]],relatorio_Ananindeua[[#This Row],[Coluna2]])</f>
        <v>54530523000179</v>
      </c>
      <c r="L7869" t="str">
        <f t="shared" si="123"/>
        <v>545******79</v>
      </c>
    </row>
    <row r="7870" spans="1:12" x14ac:dyDescent="0.25">
      <c r="A7870" t="s">
        <v>13456</v>
      </c>
      <c r="B7870" t="s">
        <v>13457</v>
      </c>
      <c r="C7870" t="s">
        <v>32</v>
      </c>
      <c r="D7870" s="1">
        <v>45383.323275462964</v>
      </c>
      <c r="E7870" s="18" t="s">
        <v>15</v>
      </c>
      <c r="F7870" s="13" t="s">
        <v>16</v>
      </c>
      <c r="G7870" t="s">
        <v>14</v>
      </c>
      <c r="H7870">
        <v>0</v>
      </c>
      <c r="I7870" s="2"/>
      <c r="J7870" s="4">
        <v>0</v>
      </c>
      <c r="K7870" t="str">
        <f>IF((LEN(relatorio_Ananindeua[[#This Row],[CIF/CPF/CNPJ]])=14),relatorio_Ananindeua[[#This Row],[CIF/CPF/CNPJ]],relatorio_Ananindeua[[#This Row],[Coluna2]])</f>
        <v>54530586000125</v>
      </c>
      <c r="L7870" t="str">
        <f t="shared" si="123"/>
        <v>545******25</v>
      </c>
    </row>
    <row r="7871" spans="1:12" x14ac:dyDescent="0.25">
      <c r="A7871" t="s">
        <v>7454</v>
      </c>
      <c r="B7871" t="s">
        <v>7455</v>
      </c>
      <c r="C7871" t="s">
        <v>34</v>
      </c>
      <c r="D7871" s="1">
        <v>45383.323298611111</v>
      </c>
      <c r="E7871" s="18" t="s">
        <v>15</v>
      </c>
      <c r="F7871" s="13" t="s">
        <v>16</v>
      </c>
      <c r="G7871" t="s">
        <v>14</v>
      </c>
      <c r="H7871">
        <v>0</v>
      </c>
      <c r="I7871" s="2"/>
      <c r="J7871" s="4">
        <v>0</v>
      </c>
      <c r="K7871" t="str">
        <f>IF((LEN(relatorio_Ananindeua[[#This Row],[CIF/CPF/CNPJ]])=14),relatorio_Ananindeua[[#This Row],[CIF/CPF/CNPJ]],relatorio_Ananindeua[[#This Row],[Coluna2]])</f>
        <v>47707768000163</v>
      </c>
      <c r="L7871" t="str">
        <f t="shared" si="123"/>
        <v>477******63</v>
      </c>
    </row>
    <row r="7872" spans="1:12" x14ac:dyDescent="0.25">
      <c r="A7872" t="s">
        <v>7606</v>
      </c>
      <c r="B7872" t="s">
        <v>7607</v>
      </c>
      <c r="C7872" t="s">
        <v>34</v>
      </c>
      <c r="D7872" s="1">
        <v>45383.323321759257</v>
      </c>
      <c r="E7872" s="18" t="s">
        <v>15</v>
      </c>
      <c r="F7872" s="13" t="s">
        <v>16</v>
      </c>
      <c r="G7872" t="s">
        <v>14</v>
      </c>
      <c r="H7872">
        <v>0</v>
      </c>
      <c r="I7872" s="2"/>
      <c r="J7872" s="4">
        <v>0</v>
      </c>
      <c r="K7872" t="str">
        <f>IF((LEN(relatorio_Ananindeua[[#This Row],[CIF/CPF/CNPJ]])=14),relatorio_Ananindeua[[#This Row],[CIF/CPF/CNPJ]],relatorio_Ananindeua[[#This Row],[Coluna2]])</f>
        <v>48058220000100</v>
      </c>
      <c r="L7872" t="str">
        <f t="shared" si="123"/>
        <v>480******00</v>
      </c>
    </row>
    <row r="7873" spans="1:12" x14ac:dyDescent="0.25">
      <c r="A7873" t="s">
        <v>13444</v>
      </c>
      <c r="B7873" t="s">
        <v>13445</v>
      </c>
      <c r="C7873" t="s">
        <v>32</v>
      </c>
      <c r="D7873" s="1">
        <v>45383.323368055557</v>
      </c>
      <c r="E7873" s="18" t="s">
        <v>15</v>
      </c>
      <c r="F7873" s="13" t="s">
        <v>16</v>
      </c>
      <c r="G7873" t="s">
        <v>14</v>
      </c>
      <c r="H7873">
        <v>0</v>
      </c>
      <c r="I7873" s="2"/>
      <c r="J7873" s="4">
        <v>0</v>
      </c>
      <c r="K7873" t="str">
        <f>IF((LEN(relatorio_Ananindeua[[#This Row],[CIF/CPF/CNPJ]])=14),relatorio_Ananindeua[[#This Row],[CIF/CPF/CNPJ]],relatorio_Ananindeua[[#This Row],[Coluna2]])</f>
        <v>54527797000109</v>
      </c>
      <c r="L7873" t="str">
        <f t="shared" si="123"/>
        <v>545******09</v>
      </c>
    </row>
    <row r="7874" spans="1:12" x14ac:dyDescent="0.25">
      <c r="A7874" t="s">
        <v>13446</v>
      </c>
      <c r="B7874" t="s">
        <v>13447</v>
      </c>
      <c r="C7874" t="s">
        <v>32</v>
      </c>
      <c r="D7874" s="1">
        <v>45383.323379629626</v>
      </c>
      <c r="E7874" s="18" t="s">
        <v>15</v>
      </c>
      <c r="F7874" s="13" t="s">
        <v>16</v>
      </c>
      <c r="G7874" t="s">
        <v>14</v>
      </c>
      <c r="H7874">
        <v>0</v>
      </c>
      <c r="I7874" s="2"/>
      <c r="J7874" s="4">
        <v>0</v>
      </c>
      <c r="K7874" t="str">
        <f>IF((LEN(relatorio_Ananindeua[[#This Row],[CIF/CPF/CNPJ]])=14),relatorio_Ananindeua[[#This Row],[CIF/CPF/CNPJ]],relatorio_Ananindeua[[#This Row],[Coluna2]])</f>
        <v>54528079000157</v>
      </c>
      <c r="L7874" t="str">
        <f t="shared" si="123"/>
        <v>545******57</v>
      </c>
    </row>
    <row r="7875" spans="1:12" x14ac:dyDescent="0.25">
      <c r="A7875" t="s">
        <v>13458</v>
      </c>
      <c r="B7875" t="s">
        <v>13459</v>
      </c>
      <c r="C7875" t="s">
        <v>32</v>
      </c>
      <c r="D7875" s="1">
        <v>45383.330104166664</v>
      </c>
      <c r="E7875" s="18" t="s">
        <v>15</v>
      </c>
      <c r="F7875" s="13" t="s">
        <v>16</v>
      </c>
      <c r="G7875" t="s">
        <v>14</v>
      </c>
      <c r="H7875">
        <v>0</v>
      </c>
      <c r="I7875" s="2"/>
      <c r="J7875" s="4">
        <v>0</v>
      </c>
      <c r="K7875" t="str">
        <f>IF((LEN(relatorio_Ananindeua[[#This Row],[CIF/CPF/CNPJ]])=14),relatorio_Ananindeua[[#This Row],[CIF/CPF/CNPJ]],relatorio_Ananindeua[[#This Row],[Coluna2]])</f>
        <v>54530657000190</v>
      </c>
      <c r="L7875" t="str">
        <f t="shared" si="123"/>
        <v>545******90</v>
      </c>
    </row>
    <row r="7876" spans="1:12" x14ac:dyDescent="0.25">
      <c r="A7876" t="s">
        <v>13460</v>
      </c>
      <c r="B7876" t="s">
        <v>13461</v>
      </c>
      <c r="C7876" t="s">
        <v>32</v>
      </c>
      <c r="D7876" s="1">
        <v>45383.330104166664</v>
      </c>
      <c r="E7876" s="18" t="s">
        <v>15</v>
      </c>
      <c r="F7876" s="13" t="s">
        <v>16</v>
      </c>
      <c r="G7876" t="s">
        <v>14</v>
      </c>
      <c r="H7876">
        <v>0</v>
      </c>
      <c r="I7876" s="2"/>
      <c r="J7876" s="4">
        <v>0</v>
      </c>
      <c r="K7876" t="str">
        <f>IF((LEN(relatorio_Ananindeua[[#This Row],[CIF/CPF/CNPJ]])=14),relatorio_Ananindeua[[#This Row],[CIF/CPF/CNPJ]],relatorio_Ananindeua[[#This Row],[Coluna2]])</f>
        <v>54530730000123</v>
      </c>
      <c r="L7876" t="str">
        <f t="shared" si="123"/>
        <v>545******23</v>
      </c>
    </row>
    <row r="7877" spans="1:12" x14ac:dyDescent="0.25">
      <c r="A7877" t="s">
        <v>2344</v>
      </c>
      <c r="B7877" t="s">
        <v>2345</v>
      </c>
      <c r="C7877" t="s">
        <v>17</v>
      </c>
      <c r="D7877" s="1">
        <v>45383.399155092593</v>
      </c>
      <c r="E7877" s="18" t="s">
        <v>11</v>
      </c>
      <c r="F7877" s="13" t="s">
        <v>16</v>
      </c>
      <c r="G7877" t="s">
        <v>14</v>
      </c>
      <c r="H7877">
        <v>0</v>
      </c>
      <c r="I7877" s="2"/>
      <c r="J7877" s="4">
        <v>0</v>
      </c>
      <c r="K7877" t="str">
        <f>IF((LEN(relatorio_Ananindeua[[#This Row],[CIF/CPF/CNPJ]])=14),relatorio_Ananindeua[[#This Row],[CIF/CPF/CNPJ]],relatorio_Ananindeua[[#This Row],[Coluna2]])</f>
        <v>28363900000112</v>
      </c>
      <c r="L7877" t="str">
        <f t="shared" si="123"/>
        <v>283******12</v>
      </c>
    </row>
    <row r="7878" spans="1:12" x14ac:dyDescent="0.25">
      <c r="A7878" t="s">
        <v>704</v>
      </c>
      <c r="B7878" t="s">
        <v>705</v>
      </c>
      <c r="C7878" t="s">
        <v>17</v>
      </c>
      <c r="D7878" s="1">
        <v>45383.457372685189</v>
      </c>
      <c r="E7878" s="18" t="s">
        <v>11</v>
      </c>
      <c r="F7878" s="13" t="s">
        <v>16</v>
      </c>
      <c r="G7878" t="s">
        <v>14</v>
      </c>
      <c r="H7878">
        <v>0</v>
      </c>
      <c r="I7878" s="2"/>
      <c r="J7878" s="4">
        <v>0</v>
      </c>
      <c r="K7878" t="str">
        <f>IF((LEN(relatorio_Ananindeua[[#This Row],[CIF/CPF/CNPJ]])=14),relatorio_Ananindeua[[#This Row],[CIF/CPF/CNPJ]],relatorio_Ananindeua[[#This Row],[Coluna2]])</f>
        <v>15216786000156</v>
      </c>
      <c r="L7878" t="str">
        <f t="shared" si="123"/>
        <v>152******56</v>
      </c>
    </row>
    <row r="7879" spans="1:12" x14ac:dyDescent="0.25">
      <c r="A7879" t="s">
        <v>11524</v>
      </c>
      <c r="B7879" t="s">
        <v>11525</v>
      </c>
      <c r="C7879" t="s">
        <v>32</v>
      </c>
      <c r="D7879" s="1">
        <v>45383.555787037039</v>
      </c>
      <c r="E7879" s="18" t="s">
        <v>13</v>
      </c>
      <c r="F7879" s="13" t="s">
        <v>16</v>
      </c>
      <c r="G7879" t="s">
        <v>14</v>
      </c>
      <c r="H7879">
        <v>0</v>
      </c>
      <c r="I7879" s="2"/>
      <c r="J7879" s="4">
        <v>0</v>
      </c>
      <c r="K7879" t="str">
        <f>IF((LEN(relatorio_Ananindeua[[#This Row],[CIF/CPF/CNPJ]])=14),relatorio_Ananindeua[[#This Row],[CIF/CPF/CNPJ]],relatorio_Ananindeua[[#This Row],[Coluna2]])</f>
        <v>53843020000190</v>
      </c>
      <c r="L7879" t="str">
        <f t="shared" si="123"/>
        <v>538******90</v>
      </c>
    </row>
    <row r="7880" spans="1:12" x14ac:dyDescent="0.25">
      <c r="A7880" t="s">
        <v>5582</v>
      </c>
      <c r="B7880" t="s">
        <v>5583</v>
      </c>
      <c r="C7880" t="s">
        <v>34</v>
      </c>
      <c r="D7880" s="1">
        <v>45383.757754629631</v>
      </c>
      <c r="E7880" s="18" t="s">
        <v>15</v>
      </c>
      <c r="F7880" s="13" t="s">
        <v>16</v>
      </c>
      <c r="G7880" t="s">
        <v>14</v>
      </c>
      <c r="H7880">
        <v>0</v>
      </c>
      <c r="I7880" s="2"/>
      <c r="J7880" s="4">
        <v>0</v>
      </c>
      <c r="K7880" t="str">
        <f>IF((LEN(relatorio_Ananindeua[[#This Row],[CIF/CPF/CNPJ]])=14),relatorio_Ananindeua[[#This Row],[CIF/CPF/CNPJ]],relatorio_Ananindeua[[#This Row],[Coluna2]])</f>
        <v>42177589000148</v>
      </c>
      <c r="L7880" t="str">
        <f t="shared" si="123"/>
        <v>421******48</v>
      </c>
    </row>
    <row r="7881" spans="1:12" x14ac:dyDescent="0.25">
      <c r="A7881" t="s">
        <v>7670</v>
      </c>
      <c r="B7881" t="s">
        <v>7671</v>
      </c>
      <c r="C7881" t="s">
        <v>34</v>
      </c>
      <c r="D7881" s="1">
        <v>45384.497546296298</v>
      </c>
      <c r="E7881" s="18" t="s">
        <v>15</v>
      </c>
      <c r="F7881" s="13" t="s">
        <v>16</v>
      </c>
      <c r="G7881" t="s">
        <v>13496</v>
      </c>
      <c r="H7881">
        <v>0</v>
      </c>
      <c r="I7881" s="2"/>
      <c r="J7881" s="4">
        <v>0</v>
      </c>
      <c r="K7881" t="str">
        <f>IF((LEN(relatorio_Ananindeua[[#This Row],[CIF/CPF/CNPJ]])=14),relatorio_Ananindeua[[#This Row],[CIF/CPF/CNPJ]],relatorio_Ananindeua[[#This Row],[Coluna2]])</f>
        <v>48175169000109</v>
      </c>
      <c r="L7881" t="str">
        <f t="shared" si="123"/>
        <v>481******09</v>
      </c>
    </row>
    <row r="7882" spans="1:12" x14ac:dyDescent="0.25">
      <c r="A7882" t="s">
        <v>706</v>
      </c>
      <c r="B7882" t="s">
        <v>707</v>
      </c>
      <c r="C7882" t="s">
        <v>17</v>
      </c>
      <c r="D7882" s="1">
        <v>45384.521655092591</v>
      </c>
      <c r="E7882" s="18" t="s">
        <v>11</v>
      </c>
      <c r="F7882" s="13" t="s">
        <v>16</v>
      </c>
      <c r="G7882" t="s">
        <v>14</v>
      </c>
      <c r="H7882">
        <v>0</v>
      </c>
      <c r="I7882" s="2"/>
      <c r="J7882" s="4">
        <v>0</v>
      </c>
      <c r="K7882" t="str">
        <f>IF((LEN(relatorio_Ananindeua[[#This Row],[CIF/CPF/CNPJ]])=14),relatorio_Ananindeua[[#This Row],[CIF/CPF/CNPJ]],relatorio_Ananindeua[[#This Row],[Coluna2]])</f>
        <v>15235106000141</v>
      </c>
      <c r="L7882" t="str">
        <f t="shared" si="123"/>
        <v>152******41</v>
      </c>
    </row>
    <row r="7883" spans="1:12" x14ac:dyDescent="0.25">
      <c r="A7883" t="s">
        <v>9172</v>
      </c>
      <c r="B7883" t="s">
        <v>9173</v>
      </c>
      <c r="C7883" t="s">
        <v>34</v>
      </c>
      <c r="D7883" s="1">
        <v>45384.632048611114</v>
      </c>
      <c r="E7883" s="18" t="s">
        <v>15</v>
      </c>
      <c r="F7883" s="13" t="s">
        <v>16</v>
      </c>
      <c r="G7883" t="s">
        <v>13496</v>
      </c>
      <c r="H7883">
        <v>0</v>
      </c>
      <c r="I7883" s="2"/>
      <c r="J7883" s="4">
        <v>0</v>
      </c>
      <c r="K7883" t="str">
        <f>IF((LEN(relatorio_Ananindeua[[#This Row],[CIF/CPF/CNPJ]])=14),relatorio_Ananindeua[[#This Row],[CIF/CPF/CNPJ]],relatorio_Ananindeua[[#This Row],[Coluna2]])</f>
        <v>50933565000108</v>
      </c>
      <c r="L7883" t="str">
        <f t="shared" si="123"/>
        <v>509******08</v>
      </c>
    </row>
    <row r="7884" spans="1:12" x14ac:dyDescent="0.25">
      <c r="A7884" t="s">
        <v>6974</v>
      </c>
      <c r="B7884" t="s">
        <v>6975</v>
      </c>
      <c r="C7884" t="s">
        <v>17</v>
      </c>
      <c r="D7884" s="1">
        <v>45385.507152777776</v>
      </c>
      <c r="E7884" s="18" t="s">
        <v>11</v>
      </c>
      <c r="F7884" s="13" t="s">
        <v>16</v>
      </c>
      <c r="G7884" t="s">
        <v>14</v>
      </c>
      <c r="H7884">
        <v>0</v>
      </c>
      <c r="I7884" s="2"/>
      <c r="J7884" s="4">
        <v>0</v>
      </c>
      <c r="K7884" t="str">
        <f>IF((LEN(relatorio_Ananindeua[[#This Row],[CIF/CPF/CNPJ]])=14),relatorio_Ananindeua[[#This Row],[CIF/CPF/CNPJ]],relatorio_Ananindeua[[#This Row],[Coluna2]])</f>
        <v>46359818000104</v>
      </c>
      <c r="L7884" t="str">
        <f t="shared" si="123"/>
        <v>463******04</v>
      </c>
    </row>
    <row r="7885" spans="1:12" x14ac:dyDescent="0.25">
      <c r="A7885" t="s">
        <v>6459</v>
      </c>
      <c r="B7885" t="s">
        <v>6460</v>
      </c>
      <c r="C7885" t="s">
        <v>17</v>
      </c>
      <c r="D7885" s="1">
        <v>45385.641886574071</v>
      </c>
      <c r="E7885" s="18" t="s">
        <v>11</v>
      </c>
      <c r="F7885" s="13" t="s">
        <v>16</v>
      </c>
      <c r="G7885" t="s">
        <v>14</v>
      </c>
      <c r="H7885">
        <v>0</v>
      </c>
      <c r="I7885" s="2"/>
      <c r="J7885" s="4">
        <v>0</v>
      </c>
      <c r="K7885" t="str">
        <f>IF((LEN(relatorio_Ananindeua[[#This Row],[CIF/CPF/CNPJ]])=14),relatorio_Ananindeua[[#This Row],[CIF/CPF/CNPJ]],relatorio_Ananindeua[[#This Row],[Coluna2]])</f>
        <v>44958880000189</v>
      </c>
      <c r="L7885" t="str">
        <f t="shared" si="123"/>
        <v>449******89</v>
      </c>
    </row>
    <row r="7886" spans="1:12" x14ac:dyDescent="0.25">
      <c r="A7886" t="s">
        <v>3704</v>
      </c>
      <c r="B7886" t="s">
        <v>3705</v>
      </c>
      <c r="C7886" t="s">
        <v>34</v>
      </c>
      <c r="D7886" s="1">
        <v>45386.367245370369</v>
      </c>
      <c r="E7886" s="18" t="s">
        <v>13</v>
      </c>
      <c r="F7886" s="13" t="s">
        <v>16</v>
      </c>
      <c r="G7886" t="s">
        <v>13496</v>
      </c>
      <c r="H7886">
        <v>0</v>
      </c>
      <c r="I7886" s="2"/>
      <c r="J7886" s="4">
        <v>0</v>
      </c>
      <c r="K7886" t="str">
        <f>IF((LEN(relatorio_Ananindeua[[#This Row],[CIF/CPF/CNPJ]])=14),relatorio_Ananindeua[[#This Row],[CIF/CPF/CNPJ]],relatorio_Ananindeua[[#This Row],[Coluna2]])</f>
        <v>34625186000196</v>
      </c>
      <c r="L7886" t="str">
        <f t="shared" si="123"/>
        <v>346******96</v>
      </c>
    </row>
    <row r="7887" spans="1:12" x14ac:dyDescent="0.25">
      <c r="A7887" t="s">
        <v>1338</v>
      </c>
      <c r="B7887" t="s">
        <v>1339</v>
      </c>
      <c r="C7887" t="s">
        <v>17</v>
      </c>
      <c r="D7887" s="1">
        <v>45386.443599537037</v>
      </c>
      <c r="E7887" s="18" t="s">
        <v>11</v>
      </c>
      <c r="F7887" s="13" t="s">
        <v>16</v>
      </c>
      <c r="G7887" t="s">
        <v>14</v>
      </c>
      <c r="H7887">
        <v>0</v>
      </c>
      <c r="I7887" s="2"/>
      <c r="J7887" s="4">
        <v>0</v>
      </c>
      <c r="K7887" t="str">
        <f>IF((LEN(relatorio_Ananindeua[[#This Row],[CIF/CPF/CNPJ]])=14),relatorio_Ananindeua[[#This Row],[CIF/CPF/CNPJ]],relatorio_Ananindeua[[#This Row],[Coluna2]])</f>
        <v>20445337000110</v>
      </c>
      <c r="L7887" t="str">
        <f t="shared" si="123"/>
        <v>204******10</v>
      </c>
    </row>
    <row r="7888" spans="1:12" x14ac:dyDescent="0.25">
      <c r="A7888" t="s">
        <v>7768</v>
      </c>
      <c r="B7888" t="s">
        <v>5816</v>
      </c>
      <c r="C7888" t="s">
        <v>34</v>
      </c>
      <c r="D7888" s="1">
        <v>45386.456388888888</v>
      </c>
      <c r="E7888" s="18" t="s">
        <v>11</v>
      </c>
      <c r="F7888" s="13" t="s">
        <v>16</v>
      </c>
      <c r="G7888" t="s">
        <v>13496</v>
      </c>
      <c r="H7888">
        <v>0</v>
      </c>
      <c r="I7888" s="2"/>
      <c r="J7888" s="4">
        <v>0</v>
      </c>
      <c r="K7888" t="str">
        <f>IF((LEN(relatorio_Ananindeua[[#This Row],[CIF/CPF/CNPJ]])=14),relatorio_Ananindeua[[#This Row],[CIF/CPF/CNPJ]],relatorio_Ananindeua[[#This Row],[Coluna2]])</f>
        <v>48400896000122</v>
      </c>
      <c r="L7888" t="str">
        <f t="shared" si="123"/>
        <v>484******22</v>
      </c>
    </row>
    <row r="7889" spans="1:12" x14ac:dyDescent="0.25">
      <c r="A7889" t="s">
        <v>371</v>
      </c>
      <c r="B7889" t="s">
        <v>372</v>
      </c>
      <c r="C7889" t="s">
        <v>17</v>
      </c>
      <c r="D7889" s="1">
        <v>45387.43849537037</v>
      </c>
      <c r="E7889" s="18" t="s">
        <v>11</v>
      </c>
      <c r="F7889" s="13" t="s">
        <v>16</v>
      </c>
      <c r="G7889" t="s">
        <v>14</v>
      </c>
      <c r="H7889">
        <v>0</v>
      </c>
      <c r="I7889" s="2"/>
      <c r="J7889" s="4">
        <v>0</v>
      </c>
      <c r="K7889" t="str">
        <f>IF((LEN(relatorio_Ananindeua[[#This Row],[CIF/CPF/CNPJ]])=14),relatorio_Ananindeua[[#This Row],[CIF/CPF/CNPJ]],relatorio_Ananindeua[[#This Row],[Coluna2]])</f>
        <v>12882597000124</v>
      </c>
      <c r="L7889" t="str">
        <f t="shared" si="123"/>
        <v>128******24</v>
      </c>
    </row>
    <row r="7890" spans="1:12" x14ac:dyDescent="0.25">
      <c r="A7890" t="s">
        <v>12990</v>
      </c>
      <c r="B7890" t="s">
        <v>12991</v>
      </c>
      <c r="C7890" t="s">
        <v>32</v>
      </c>
      <c r="D7890" s="1">
        <v>45387.449143518519</v>
      </c>
      <c r="E7890" s="18" t="s">
        <v>15</v>
      </c>
      <c r="F7890" s="13" t="s">
        <v>16</v>
      </c>
      <c r="G7890" t="s">
        <v>14</v>
      </c>
      <c r="H7890">
        <v>0</v>
      </c>
      <c r="I7890" s="2"/>
      <c r="J7890" s="4">
        <v>0</v>
      </c>
      <c r="K7890" t="str">
        <f>IF((LEN(relatorio_Ananindeua[[#This Row],[CIF/CPF/CNPJ]])=14),relatorio_Ananindeua[[#This Row],[CIF/CPF/CNPJ]],relatorio_Ananindeua[[#This Row],[Coluna2]])</f>
        <v>54359373000182</v>
      </c>
      <c r="L7890" t="str">
        <f t="shared" ref="L7890:L7905" si="124">_xlfn.CONCAT(LEFT(A7890,3),REPT("*",6),RIGHT(A7890,2))</f>
        <v>543******82</v>
      </c>
    </row>
    <row r="7891" spans="1:12" x14ac:dyDescent="0.25">
      <c r="A7891" t="s">
        <v>8484</v>
      </c>
      <c r="B7891" t="s">
        <v>8485</v>
      </c>
      <c r="C7891" t="s">
        <v>17</v>
      </c>
      <c r="D7891" s="1">
        <v>45389.513009259259</v>
      </c>
      <c r="E7891" s="18" t="s">
        <v>11</v>
      </c>
      <c r="F7891" s="13" t="s">
        <v>16</v>
      </c>
      <c r="G7891" t="s">
        <v>14</v>
      </c>
      <c r="H7891">
        <v>0</v>
      </c>
      <c r="I7891" s="2"/>
      <c r="J7891" s="4">
        <v>0</v>
      </c>
      <c r="K7891" t="str">
        <f>IF((LEN(relatorio_Ananindeua[[#This Row],[CIF/CPF/CNPJ]])=14),relatorio_Ananindeua[[#This Row],[CIF/CPF/CNPJ]],relatorio_Ananindeua[[#This Row],[Coluna2]])</f>
        <v>49887754000102</v>
      </c>
      <c r="L7891" t="str">
        <f t="shared" si="124"/>
        <v>498******02</v>
      </c>
    </row>
    <row r="7892" spans="1:12" x14ac:dyDescent="0.25">
      <c r="A7892" t="s">
        <v>8502</v>
      </c>
      <c r="B7892" t="s">
        <v>8503</v>
      </c>
      <c r="C7892" t="s">
        <v>17</v>
      </c>
      <c r="D7892" s="1">
        <v>45389.7034375</v>
      </c>
      <c r="E7892" s="18" t="s">
        <v>11</v>
      </c>
      <c r="F7892" s="13" t="s">
        <v>16</v>
      </c>
      <c r="G7892" t="s">
        <v>14</v>
      </c>
      <c r="H7892">
        <v>0</v>
      </c>
      <c r="I7892" s="2"/>
      <c r="J7892" s="4">
        <v>0</v>
      </c>
      <c r="K7892" t="str">
        <f>IF((LEN(relatorio_Ananindeua[[#This Row],[CIF/CPF/CNPJ]])=14),relatorio_Ananindeua[[#This Row],[CIF/CPF/CNPJ]],relatorio_Ananindeua[[#This Row],[Coluna2]])</f>
        <v>49907423000189</v>
      </c>
      <c r="L7892" t="str">
        <f t="shared" si="124"/>
        <v>499******89</v>
      </c>
    </row>
    <row r="7893" spans="1:12" x14ac:dyDescent="0.25">
      <c r="A7893" t="s">
        <v>1265</v>
      </c>
      <c r="B7893" t="s">
        <v>1266</v>
      </c>
      <c r="C7893" t="s">
        <v>34</v>
      </c>
      <c r="D7893" s="1">
        <v>45390.448414351849</v>
      </c>
      <c r="E7893" s="18" t="s">
        <v>11</v>
      </c>
      <c r="F7893" s="13" t="s">
        <v>16</v>
      </c>
      <c r="G7893" t="s">
        <v>14</v>
      </c>
      <c r="H7893">
        <v>0</v>
      </c>
      <c r="I7893" s="2"/>
      <c r="J7893" s="4">
        <v>0</v>
      </c>
      <c r="K7893" t="str">
        <f>IF((LEN(relatorio_Ananindeua[[#This Row],[CIF/CPF/CNPJ]])=14),relatorio_Ananindeua[[#This Row],[CIF/CPF/CNPJ]],relatorio_Ananindeua[[#This Row],[Coluna2]])</f>
        <v>19943123000194</v>
      </c>
      <c r="L7893" t="str">
        <f t="shared" si="124"/>
        <v>199******94</v>
      </c>
    </row>
    <row r="7894" spans="1:12" x14ac:dyDescent="0.25">
      <c r="A7894" t="s">
        <v>4211</v>
      </c>
      <c r="B7894" t="s">
        <v>4212</v>
      </c>
      <c r="C7894" t="s">
        <v>17</v>
      </c>
      <c r="D7894" s="1">
        <v>45390.551041666666</v>
      </c>
      <c r="E7894" s="18" t="s">
        <v>11</v>
      </c>
      <c r="F7894" s="13" t="s">
        <v>16</v>
      </c>
      <c r="G7894" t="s">
        <v>14</v>
      </c>
      <c r="H7894">
        <v>0</v>
      </c>
      <c r="I7894" s="2"/>
      <c r="J7894" s="4">
        <v>0</v>
      </c>
      <c r="K7894" t="str">
        <f>IF((LEN(relatorio_Ananindeua[[#This Row],[CIF/CPF/CNPJ]])=14),relatorio_Ananindeua[[#This Row],[CIF/CPF/CNPJ]],relatorio_Ananindeua[[#This Row],[Coluna2]])</f>
        <v>36655196000108</v>
      </c>
      <c r="L7894" t="str">
        <f t="shared" si="124"/>
        <v>366******08</v>
      </c>
    </row>
    <row r="7895" spans="1:12" x14ac:dyDescent="0.25">
      <c r="A7895" t="s">
        <v>3151</v>
      </c>
      <c r="B7895" t="s">
        <v>3152</v>
      </c>
      <c r="C7895" t="s">
        <v>17</v>
      </c>
      <c r="D7895" s="1">
        <v>45391.65996527778</v>
      </c>
      <c r="E7895" s="18" t="s">
        <v>11</v>
      </c>
      <c r="F7895" s="13" t="s">
        <v>16</v>
      </c>
      <c r="G7895" t="s">
        <v>14</v>
      </c>
      <c r="H7895">
        <v>0</v>
      </c>
      <c r="I7895" s="2"/>
      <c r="J7895" s="4">
        <v>0</v>
      </c>
      <c r="K7895" t="str">
        <f>IF((LEN(relatorio_Ananindeua[[#This Row],[CIF/CPF/CNPJ]])=14),relatorio_Ananindeua[[#This Row],[CIF/CPF/CNPJ]],relatorio_Ananindeua[[#This Row],[Coluna2]])</f>
        <v>32250830000163</v>
      </c>
      <c r="L7895" t="str">
        <f t="shared" si="124"/>
        <v>322******63</v>
      </c>
    </row>
    <row r="7896" spans="1:12" x14ac:dyDescent="0.25">
      <c r="A7896" t="s">
        <v>9785</v>
      </c>
      <c r="B7896" t="s">
        <v>9786</v>
      </c>
      <c r="C7896" t="s">
        <v>17</v>
      </c>
      <c r="D7896" s="1">
        <v>45391.74019675926</v>
      </c>
      <c r="E7896" s="18" t="s">
        <v>11</v>
      </c>
      <c r="F7896" s="13" t="s">
        <v>16</v>
      </c>
      <c r="G7896" t="s">
        <v>14</v>
      </c>
      <c r="H7896">
        <v>0</v>
      </c>
      <c r="I7896" s="2"/>
      <c r="J7896" s="4">
        <v>0</v>
      </c>
      <c r="K7896" t="str">
        <f>IF((LEN(relatorio_Ananindeua[[#This Row],[CIF/CPF/CNPJ]])=14),relatorio_Ananindeua[[#This Row],[CIF/CPF/CNPJ]],relatorio_Ananindeua[[#This Row],[Coluna2]])</f>
        <v>52249116000162</v>
      </c>
      <c r="L7896" t="str">
        <f t="shared" si="124"/>
        <v>522******62</v>
      </c>
    </row>
    <row r="7897" spans="1:12" x14ac:dyDescent="0.25">
      <c r="A7897" t="s">
        <v>263</v>
      </c>
      <c r="B7897" t="s">
        <v>264</v>
      </c>
      <c r="C7897" t="s">
        <v>17</v>
      </c>
      <c r="D7897" s="1">
        <v>45392.529016203705</v>
      </c>
      <c r="E7897" s="18" t="s">
        <v>11</v>
      </c>
      <c r="F7897" s="13" t="s">
        <v>16</v>
      </c>
      <c r="G7897" t="s">
        <v>14</v>
      </c>
      <c r="H7897">
        <v>0</v>
      </c>
      <c r="I7897" s="2"/>
      <c r="J7897" s="4">
        <v>0</v>
      </c>
      <c r="K7897" t="str">
        <f>IF((LEN(relatorio_Ananindeua[[#This Row],[CIF/CPF/CNPJ]])=14),relatorio_Ananindeua[[#This Row],[CIF/CPF/CNPJ]],relatorio_Ananindeua[[#This Row],[Coluna2]])</f>
        <v>12532588000103</v>
      </c>
      <c r="L7897" t="str">
        <f t="shared" si="124"/>
        <v>125******03</v>
      </c>
    </row>
    <row r="7898" spans="1:12" x14ac:dyDescent="0.25">
      <c r="A7898" t="s">
        <v>1358</v>
      </c>
      <c r="B7898" t="s">
        <v>1359</v>
      </c>
      <c r="C7898" t="s">
        <v>17</v>
      </c>
      <c r="D7898" s="1">
        <v>45392.532164351855</v>
      </c>
      <c r="E7898" s="18" t="s">
        <v>11</v>
      </c>
      <c r="F7898" s="13" t="s">
        <v>16</v>
      </c>
      <c r="G7898" t="s">
        <v>14</v>
      </c>
      <c r="H7898">
        <v>0</v>
      </c>
      <c r="I7898" s="2"/>
      <c r="J7898" s="4">
        <v>0</v>
      </c>
      <c r="K7898" t="str">
        <f>IF((LEN(relatorio_Ananindeua[[#This Row],[CIF/CPF/CNPJ]])=14),relatorio_Ananindeua[[#This Row],[CIF/CPF/CNPJ]],relatorio_Ananindeua[[#This Row],[Coluna2]])</f>
        <v>20796796000148</v>
      </c>
      <c r="L7898" t="str">
        <f t="shared" si="124"/>
        <v>207******48</v>
      </c>
    </row>
    <row r="7899" spans="1:12" x14ac:dyDescent="0.25">
      <c r="A7899" t="s">
        <v>1564</v>
      </c>
      <c r="B7899" t="s">
        <v>1565</v>
      </c>
      <c r="C7899" t="s">
        <v>17</v>
      </c>
      <c r="D7899" s="1">
        <v>45392.740717592591</v>
      </c>
      <c r="E7899" s="18" t="s">
        <v>11</v>
      </c>
      <c r="F7899" s="13" t="s">
        <v>16</v>
      </c>
      <c r="G7899" t="s">
        <v>14</v>
      </c>
      <c r="H7899">
        <v>0</v>
      </c>
      <c r="I7899" s="2"/>
      <c r="J7899" s="4">
        <v>0</v>
      </c>
      <c r="K7899" t="str">
        <f>IF((LEN(relatorio_Ananindeua[[#This Row],[CIF/CPF/CNPJ]])=14),relatorio_Ananindeua[[#This Row],[CIF/CPF/CNPJ]],relatorio_Ananindeua[[#This Row],[Coluna2]])</f>
        <v>22703360000192</v>
      </c>
      <c r="L7899" t="str">
        <f t="shared" si="124"/>
        <v>227******92</v>
      </c>
    </row>
    <row r="7900" spans="1:12" x14ac:dyDescent="0.25">
      <c r="A7900" t="s">
        <v>1500</v>
      </c>
      <c r="B7900" t="s">
        <v>38</v>
      </c>
      <c r="C7900" t="s">
        <v>17</v>
      </c>
      <c r="D7900" s="1">
        <v>45393.355428240742</v>
      </c>
      <c r="E7900" s="18" t="s">
        <v>11</v>
      </c>
      <c r="F7900" s="13" t="s">
        <v>16</v>
      </c>
      <c r="G7900" t="s">
        <v>14</v>
      </c>
      <c r="H7900">
        <v>0</v>
      </c>
      <c r="I7900" s="2"/>
      <c r="J7900" s="4">
        <v>0</v>
      </c>
      <c r="K7900" t="str">
        <f>IF((LEN(relatorio_Ananindeua[[#This Row],[CIF/CPF/CNPJ]])=14),relatorio_Ananindeua[[#This Row],[CIF/CPF/CNPJ]],relatorio_Ananindeua[[#This Row],[Coluna2]])</f>
        <v>22165009000195</v>
      </c>
      <c r="L7900" t="str">
        <f t="shared" si="124"/>
        <v>221******95</v>
      </c>
    </row>
    <row r="7901" spans="1:12" x14ac:dyDescent="0.25">
      <c r="A7901" t="s">
        <v>1002</v>
      </c>
      <c r="B7901" t="s">
        <v>1003</v>
      </c>
      <c r="C7901" t="s">
        <v>17</v>
      </c>
      <c r="D7901" s="1">
        <v>45393.562881944446</v>
      </c>
      <c r="E7901" s="18" t="s">
        <v>11</v>
      </c>
      <c r="F7901" s="13" t="s">
        <v>16</v>
      </c>
      <c r="G7901" t="s">
        <v>14</v>
      </c>
      <c r="H7901">
        <v>0</v>
      </c>
      <c r="I7901" s="2"/>
      <c r="J7901" s="4">
        <v>0</v>
      </c>
      <c r="K7901" t="str">
        <f>IF((LEN(relatorio_Ananindeua[[#This Row],[CIF/CPF/CNPJ]])=14),relatorio_Ananindeua[[#This Row],[CIF/CPF/CNPJ]],relatorio_Ananindeua[[#This Row],[Coluna2]])</f>
        <v>17692910000185</v>
      </c>
      <c r="L7901" t="str">
        <f t="shared" si="124"/>
        <v>176******85</v>
      </c>
    </row>
    <row r="7902" spans="1:12" x14ac:dyDescent="0.25">
      <c r="A7902" t="s">
        <v>2104</v>
      </c>
      <c r="B7902" t="s">
        <v>2105</v>
      </c>
      <c r="C7902" t="s">
        <v>34</v>
      </c>
      <c r="D7902" s="1">
        <v>45393.662662037037</v>
      </c>
      <c r="E7902" s="18" t="s">
        <v>15</v>
      </c>
      <c r="F7902" s="13" t="s">
        <v>16</v>
      </c>
      <c r="G7902" t="s">
        <v>13496</v>
      </c>
      <c r="H7902">
        <v>0</v>
      </c>
      <c r="I7902" s="2"/>
      <c r="J7902" s="4">
        <v>0</v>
      </c>
      <c r="K7902" t="str">
        <f>IF((LEN(relatorio_Ananindeua[[#This Row],[CIF/CPF/CNPJ]])=14),relatorio_Ananindeua[[#This Row],[CIF/CPF/CNPJ]],relatorio_Ananindeua[[#This Row],[Coluna2]])</f>
        <v>27044994000102</v>
      </c>
      <c r="L7902" t="str">
        <f t="shared" si="124"/>
        <v>270******02</v>
      </c>
    </row>
    <row r="7903" spans="1:12" x14ac:dyDescent="0.25">
      <c r="A7903" t="s">
        <v>6880</v>
      </c>
      <c r="B7903" t="s">
        <v>6881</v>
      </c>
      <c r="C7903" t="s">
        <v>17</v>
      </c>
      <c r="D7903" s="1">
        <v>45393.77548611111</v>
      </c>
      <c r="E7903" s="18" t="s">
        <v>11</v>
      </c>
      <c r="F7903" s="13" t="s">
        <v>16</v>
      </c>
      <c r="G7903" t="s">
        <v>14</v>
      </c>
      <c r="H7903">
        <v>0</v>
      </c>
      <c r="I7903" s="2"/>
      <c r="J7903" s="4">
        <v>0</v>
      </c>
      <c r="K7903" t="str">
        <f>IF((LEN(relatorio_Ananindeua[[#This Row],[CIF/CPF/CNPJ]])=14),relatorio_Ananindeua[[#This Row],[CIF/CPF/CNPJ]],relatorio_Ananindeua[[#This Row],[Coluna2]])</f>
        <v>46157333000120</v>
      </c>
      <c r="L7903" t="str">
        <f t="shared" si="124"/>
        <v>461******20</v>
      </c>
    </row>
    <row r="7904" spans="1:12" x14ac:dyDescent="0.25">
      <c r="A7904" t="s">
        <v>1847</v>
      </c>
      <c r="B7904" t="s">
        <v>1848</v>
      </c>
      <c r="C7904" t="s">
        <v>34</v>
      </c>
      <c r="D7904" s="1">
        <v>45394.448888888888</v>
      </c>
      <c r="E7904" s="18" t="s">
        <v>13</v>
      </c>
      <c r="F7904" s="13" t="s">
        <v>16</v>
      </c>
      <c r="G7904" t="s">
        <v>13496</v>
      </c>
      <c r="H7904">
        <v>0</v>
      </c>
      <c r="I7904" s="2"/>
      <c r="J7904" s="4">
        <v>0</v>
      </c>
      <c r="K7904" t="str">
        <f>IF((LEN(relatorio_Ananindeua[[#This Row],[CIF/CPF/CNPJ]])=14),relatorio_Ananindeua[[#This Row],[CIF/CPF/CNPJ]],relatorio_Ananindeua[[#This Row],[Coluna2]])</f>
        <v>24780749000167</v>
      </c>
      <c r="L7904" t="str">
        <f t="shared" si="124"/>
        <v>247******67</v>
      </c>
    </row>
    <row r="7905" spans="1:12" x14ac:dyDescent="0.25">
      <c r="A7905" s="17" t="s">
        <v>66</v>
      </c>
      <c r="B7905" s="17" t="s">
        <v>67</v>
      </c>
      <c r="C7905" s="17" t="s">
        <v>20</v>
      </c>
      <c r="D7905" s="1" t="s">
        <v>13536</v>
      </c>
      <c r="E7905" s="18" t="s">
        <v>13537</v>
      </c>
      <c r="F7905" s="18" t="s">
        <v>19</v>
      </c>
      <c r="G7905" s="17" t="s">
        <v>13496</v>
      </c>
      <c r="H7905" t="s">
        <v>13538</v>
      </c>
      <c r="I7905" s="2" t="s">
        <v>13539</v>
      </c>
      <c r="J7905" s="4">
        <v>22.5</v>
      </c>
      <c r="K7905" s="17" t="str">
        <f>IF((LEN(relatorio_Ananindeua[[#This Row],[CIF/CPF/CNPJ]])=14),relatorio_Ananindeua[[#This Row],[CIF/CPF/CNPJ]],relatorio_Ananindeua[[#This Row],[Coluna2]])</f>
        <v>05099585000162</v>
      </c>
      <c r="L7905" s="17" t="str">
        <f t="shared" si="124"/>
        <v>050******62</v>
      </c>
    </row>
    <row r="7906" spans="1:12" x14ac:dyDescent="0.25">
      <c r="A7906" s="17" t="s">
        <v>6904</v>
      </c>
      <c r="B7906" s="17" t="s">
        <v>6905</v>
      </c>
      <c r="C7906" s="17" t="s">
        <v>20</v>
      </c>
      <c r="D7906" s="1" t="s">
        <v>13536</v>
      </c>
      <c r="E7906" s="18" t="s">
        <v>13537</v>
      </c>
      <c r="F7906" s="18" t="s">
        <v>19</v>
      </c>
      <c r="G7906" s="17" t="s">
        <v>13496</v>
      </c>
      <c r="H7906" t="s">
        <v>13538</v>
      </c>
      <c r="I7906" s="2" t="s">
        <v>13539</v>
      </c>
      <c r="J7906" s="4">
        <v>135</v>
      </c>
      <c r="K7906" s="17" t="str">
        <f>IF((LEN(relatorio_Ananindeua[[#This Row],[CIF/CPF/CNPJ]])=14),relatorio_Ananindeua[[#This Row],[CIF/CPF/CNPJ]],relatorio_Ananindeua[[#This Row],[Coluna2]])</f>
        <v>46201083002393</v>
      </c>
      <c r="L7906" s="17" t="str">
        <f t="shared" ref="L7906:L7969" si="125">_xlfn.CONCAT(LEFT(A7906,3),REPT("*",6),RIGHT(A7906,2))</f>
        <v>462******93</v>
      </c>
    </row>
    <row r="7907" spans="1:12" x14ac:dyDescent="0.25">
      <c r="A7907" s="17" t="s">
        <v>956</v>
      </c>
      <c r="B7907" s="17" t="s">
        <v>957</v>
      </c>
      <c r="C7907" s="17" t="s">
        <v>21</v>
      </c>
      <c r="D7907" s="1" t="s">
        <v>13540</v>
      </c>
      <c r="E7907" s="18" t="s">
        <v>13537</v>
      </c>
      <c r="F7907" s="18" t="s">
        <v>19</v>
      </c>
      <c r="G7907" s="17" t="s">
        <v>13496</v>
      </c>
      <c r="H7907" t="s">
        <v>13538</v>
      </c>
      <c r="I7907" s="2" t="s">
        <v>13539</v>
      </c>
      <c r="J7907" s="4">
        <v>45</v>
      </c>
      <c r="K7907" s="17" t="str">
        <f>IF((LEN(relatorio_Ananindeua[[#This Row],[CIF/CPF/CNPJ]])=14),relatorio_Ananindeua[[#This Row],[CIF/CPF/CNPJ]],relatorio_Ananindeua[[#This Row],[Coluna2]])</f>
        <v>17454167000125</v>
      </c>
      <c r="L7907" s="17" t="str">
        <f t="shared" si="125"/>
        <v>174******25</v>
      </c>
    </row>
    <row r="7908" spans="1:12" x14ac:dyDescent="0.25">
      <c r="A7908" s="17" t="s">
        <v>956</v>
      </c>
      <c r="B7908" s="17" t="s">
        <v>957</v>
      </c>
      <c r="C7908" s="17" t="s">
        <v>21</v>
      </c>
      <c r="D7908" s="1" t="s">
        <v>13541</v>
      </c>
      <c r="E7908" s="18" t="s">
        <v>13537</v>
      </c>
      <c r="F7908" s="18" t="s">
        <v>19</v>
      </c>
      <c r="G7908" s="17" t="s">
        <v>13496</v>
      </c>
      <c r="H7908" t="s">
        <v>13538</v>
      </c>
      <c r="I7908" s="2" t="s">
        <v>13539</v>
      </c>
      <c r="J7908" s="4">
        <v>40.47</v>
      </c>
      <c r="K7908" s="17" t="str">
        <f>IF((LEN(relatorio_Ananindeua[[#This Row],[CIF/CPF/CNPJ]])=14),relatorio_Ananindeua[[#This Row],[CIF/CPF/CNPJ]],relatorio_Ananindeua[[#This Row],[Coluna2]])</f>
        <v>17454167000125</v>
      </c>
      <c r="L7908" s="17" t="str">
        <f t="shared" si="125"/>
        <v>174******25</v>
      </c>
    </row>
    <row r="7909" spans="1:12" x14ac:dyDescent="0.25">
      <c r="A7909" s="17" t="s">
        <v>6904</v>
      </c>
      <c r="B7909" s="17" t="s">
        <v>6905</v>
      </c>
      <c r="C7909" s="17" t="s">
        <v>20</v>
      </c>
      <c r="D7909" s="1" t="s">
        <v>13542</v>
      </c>
      <c r="E7909" s="18" t="s">
        <v>13537</v>
      </c>
      <c r="F7909" s="18" t="s">
        <v>19</v>
      </c>
      <c r="G7909" s="17" t="s">
        <v>13496</v>
      </c>
      <c r="H7909" t="s">
        <v>13538</v>
      </c>
      <c r="I7909" s="2" t="s">
        <v>13539</v>
      </c>
      <c r="J7909" s="4">
        <v>17.5</v>
      </c>
      <c r="K7909" s="17" t="str">
        <f>IF((LEN(relatorio_Ananindeua[[#This Row],[CIF/CPF/CNPJ]])=14),relatorio_Ananindeua[[#This Row],[CIF/CPF/CNPJ]],relatorio_Ananindeua[[#This Row],[Coluna2]])</f>
        <v>46201083002393</v>
      </c>
      <c r="L7909" s="17" t="str">
        <f t="shared" si="125"/>
        <v>462******93</v>
      </c>
    </row>
    <row r="7910" spans="1:12" x14ac:dyDescent="0.25">
      <c r="A7910" s="17" t="s">
        <v>13543</v>
      </c>
      <c r="B7910" s="17" t="s">
        <v>13544</v>
      </c>
      <c r="C7910" s="17" t="s">
        <v>32</v>
      </c>
      <c r="D7910" s="1" t="s">
        <v>13545</v>
      </c>
      <c r="E7910" s="18" t="s">
        <v>13537</v>
      </c>
      <c r="F7910" s="18" t="s">
        <v>16</v>
      </c>
      <c r="G7910" s="17" t="s">
        <v>14</v>
      </c>
      <c r="H7910" t="s">
        <v>13538</v>
      </c>
      <c r="I7910" s="2" t="s">
        <v>13539</v>
      </c>
      <c r="J7910" s="4" t="s">
        <v>13538</v>
      </c>
      <c r="K7910" s="17" t="str">
        <f>IF((LEN(relatorio_Ananindeua[[#This Row],[CIF/CPF/CNPJ]])=14),relatorio_Ananindeua[[#This Row],[CIF/CPF/CNPJ]],relatorio_Ananindeua[[#This Row],[Coluna2]])</f>
        <v>54548130000192</v>
      </c>
      <c r="L7910" s="17" t="str">
        <f t="shared" si="125"/>
        <v>545******92</v>
      </c>
    </row>
    <row r="7911" spans="1:12" x14ac:dyDescent="0.25">
      <c r="A7911" s="17" t="s">
        <v>13546</v>
      </c>
      <c r="B7911" s="17" t="s">
        <v>13547</v>
      </c>
      <c r="C7911" s="17" t="s">
        <v>32</v>
      </c>
      <c r="D7911" s="1" t="s">
        <v>13548</v>
      </c>
      <c r="E7911" s="18" t="s">
        <v>13537</v>
      </c>
      <c r="F7911" s="18" t="s">
        <v>16</v>
      </c>
      <c r="G7911" s="17" t="s">
        <v>14</v>
      </c>
      <c r="H7911" t="s">
        <v>13538</v>
      </c>
      <c r="I7911" s="2" t="s">
        <v>13539</v>
      </c>
      <c r="J7911" s="4" t="s">
        <v>13538</v>
      </c>
      <c r="K7911" s="17" t="str">
        <f>IF((LEN(relatorio_Ananindeua[[#This Row],[CIF/CPF/CNPJ]])=14),relatorio_Ananindeua[[#This Row],[CIF/CPF/CNPJ]],relatorio_Ananindeua[[#This Row],[Coluna2]])</f>
        <v>54542481000196</v>
      </c>
      <c r="L7911" s="17" t="str">
        <f t="shared" si="125"/>
        <v>545******96</v>
      </c>
    </row>
    <row r="7912" spans="1:12" x14ac:dyDescent="0.25">
      <c r="A7912" s="17" t="s">
        <v>13549</v>
      </c>
      <c r="B7912" s="17" t="s">
        <v>13550</v>
      </c>
      <c r="C7912" s="17" t="s">
        <v>32</v>
      </c>
      <c r="D7912" s="1" t="s">
        <v>13551</v>
      </c>
      <c r="E7912" s="18" t="s">
        <v>13537</v>
      </c>
      <c r="F7912" s="18" t="s">
        <v>16</v>
      </c>
      <c r="G7912" s="17" t="s">
        <v>14</v>
      </c>
      <c r="H7912" t="s">
        <v>13538</v>
      </c>
      <c r="I7912" s="2" t="s">
        <v>13539</v>
      </c>
      <c r="J7912" s="4" t="s">
        <v>13538</v>
      </c>
      <c r="K7912" s="17" t="str">
        <f>IF((LEN(relatorio_Ananindeua[[#This Row],[CIF/CPF/CNPJ]])=14),relatorio_Ananindeua[[#This Row],[CIF/CPF/CNPJ]],relatorio_Ananindeua[[#This Row],[Coluna2]])</f>
        <v>54546749000168</v>
      </c>
      <c r="L7912" s="17" t="str">
        <f t="shared" si="125"/>
        <v>545******68</v>
      </c>
    </row>
    <row r="7913" spans="1:12" x14ac:dyDescent="0.25">
      <c r="A7913" s="17" t="s">
        <v>13552</v>
      </c>
      <c r="B7913" s="17" t="s">
        <v>13553</v>
      </c>
      <c r="C7913" s="17" t="s">
        <v>32</v>
      </c>
      <c r="D7913" s="1" t="s">
        <v>13554</v>
      </c>
      <c r="E7913" s="18" t="s">
        <v>13537</v>
      </c>
      <c r="F7913" s="18" t="s">
        <v>16</v>
      </c>
      <c r="G7913" s="17" t="s">
        <v>14</v>
      </c>
      <c r="H7913" t="s">
        <v>13538</v>
      </c>
      <c r="I7913" s="2" t="s">
        <v>13539</v>
      </c>
      <c r="J7913" s="4" t="s">
        <v>13538</v>
      </c>
      <c r="K7913" s="17" t="str">
        <f>IF((LEN(relatorio_Ananindeua[[#This Row],[CIF/CPF/CNPJ]])=14),relatorio_Ananindeua[[#This Row],[CIF/CPF/CNPJ]],relatorio_Ananindeua[[#This Row],[Coluna2]])</f>
        <v>54549336000137</v>
      </c>
      <c r="L7913" s="17" t="str">
        <f t="shared" si="125"/>
        <v>545******37</v>
      </c>
    </row>
    <row r="7914" spans="1:12" x14ac:dyDescent="0.25">
      <c r="A7914" s="17" t="s">
        <v>13555</v>
      </c>
      <c r="B7914" s="17" t="s">
        <v>13556</v>
      </c>
      <c r="C7914" s="17" t="s">
        <v>32</v>
      </c>
      <c r="D7914" s="1" t="s">
        <v>13557</v>
      </c>
      <c r="E7914" s="18" t="s">
        <v>13537</v>
      </c>
      <c r="F7914" s="18" t="s">
        <v>16</v>
      </c>
      <c r="G7914" s="17" t="s">
        <v>14</v>
      </c>
      <c r="H7914" t="s">
        <v>13538</v>
      </c>
      <c r="I7914" s="2" t="s">
        <v>13539</v>
      </c>
      <c r="J7914" s="4" t="s">
        <v>13538</v>
      </c>
      <c r="K7914" s="17" t="str">
        <f>IF((LEN(relatorio_Ananindeua[[#This Row],[CIF/CPF/CNPJ]])=14),relatorio_Ananindeua[[#This Row],[CIF/CPF/CNPJ]],relatorio_Ananindeua[[#This Row],[Coluna2]])</f>
        <v>54549481000118</v>
      </c>
      <c r="L7914" s="17" t="str">
        <f t="shared" si="125"/>
        <v>545******18</v>
      </c>
    </row>
    <row r="7915" spans="1:12" x14ac:dyDescent="0.25">
      <c r="A7915" s="17" t="s">
        <v>13558</v>
      </c>
      <c r="B7915" s="17" t="s">
        <v>13559</v>
      </c>
      <c r="C7915" s="17" t="s">
        <v>32</v>
      </c>
      <c r="D7915" s="1" t="s">
        <v>13560</v>
      </c>
      <c r="E7915" s="18" t="s">
        <v>13537</v>
      </c>
      <c r="F7915" s="18" t="s">
        <v>16</v>
      </c>
      <c r="G7915" s="17" t="s">
        <v>14</v>
      </c>
      <c r="H7915" t="s">
        <v>13538</v>
      </c>
      <c r="I7915" s="2" t="s">
        <v>13539</v>
      </c>
      <c r="J7915" s="4" t="s">
        <v>13538</v>
      </c>
      <c r="K7915" s="17" t="str">
        <f>IF((LEN(relatorio_Ananindeua[[#This Row],[CIF/CPF/CNPJ]])=14),relatorio_Ananindeua[[#This Row],[CIF/CPF/CNPJ]],relatorio_Ananindeua[[#This Row],[Coluna2]])</f>
        <v>54549491000153</v>
      </c>
      <c r="L7915" s="17" t="str">
        <f t="shared" si="125"/>
        <v>545******53</v>
      </c>
    </row>
    <row r="7916" spans="1:12" x14ac:dyDescent="0.25">
      <c r="A7916" s="17" t="s">
        <v>13561</v>
      </c>
      <c r="B7916" s="17" t="s">
        <v>13562</v>
      </c>
      <c r="C7916" s="17" t="s">
        <v>32</v>
      </c>
      <c r="D7916" s="1" t="s">
        <v>13563</v>
      </c>
      <c r="E7916" s="18" t="s">
        <v>13537</v>
      </c>
      <c r="F7916" s="18" t="s">
        <v>16</v>
      </c>
      <c r="G7916" s="17" t="s">
        <v>14</v>
      </c>
      <c r="H7916" t="s">
        <v>13538</v>
      </c>
      <c r="I7916" s="2" t="s">
        <v>13539</v>
      </c>
      <c r="J7916" s="4" t="s">
        <v>13538</v>
      </c>
      <c r="K7916" s="17" t="str">
        <f>IF((LEN(relatorio_Ananindeua[[#This Row],[CIF/CPF/CNPJ]])=14),relatorio_Ananindeua[[#This Row],[CIF/CPF/CNPJ]],relatorio_Ananindeua[[#This Row],[Coluna2]])</f>
        <v>54542728000174</v>
      </c>
      <c r="L7916" s="17" t="str">
        <f t="shared" si="125"/>
        <v>545******74</v>
      </c>
    </row>
    <row r="7917" spans="1:12" x14ac:dyDescent="0.25">
      <c r="A7917" s="17" t="s">
        <v>13564</v>
      </c>
      <c r="B7917" s="17" t="s">
        <v>13565</v>
      </c>
      <c r="C7917" s="17" t="s">
        <v>32</v>
      </c>
      <c r="D7917" s="1" t="s">
        <v>13566</v>
      </c>
      <c r="E7917" s="18" t="s">
        <v>13537</v>
      </c>
      <c r="F7917" s="18" t="s">
        <v>16</v>
      </c>
      <c r="G7917" s="17" t="s">
        <v>14</v>
      </c>
      <c r="H7917" t="s">
        <v>13538</v>
      </c>
      <c r="I7917" s="2" t="s">
        <v>13539</v>
      </c>
      <c r="J7917" s="4" t="s">
        <v>13538</v>
      </c>
      <c r="K7917" s="17" t="str">
        <f>IF((LEN(relatorio_Ananindeua[[#This Row],[CIF/CPF/CNPJ]])=14),relatorio_Ananindeua[[#This Row],[CIF/CPF/CNPJ]],relatorio_Ananindeua[[#This Row],[Coluna2]])</f>
        <v>54546268000152</v>
      </c>
      <c r="L7917" s="17" t="str">
        <f t="shared" si="125"/>
        <v>545******52</v>
      </c>
    </row>
    <row r="7918" spans="1:12" x14ac:dyDescent="0.25">
      <c r="A7918" s="17" t="s">
        <v>13567</v>
      </c>
      <c r="B7918" s="17" t="s">
        <v>13568</v>
      </c>
      <c r="C7918" s="17" t="s">
        <v>32</v>
      </c>
      <c r="D7918" s="1" t="s">
        <v>13569</v>
      </c>
      <c r="E7918" s="18" t="s">
        <v>13537</v>
      </c>
      <c r="F7918" s="18" t="s">
        <v>16</v>
      </c>
      <c r="G7918" s="17" t="s">
        <v>14</v>
      </c>
      <c r="H7918" t="s">
        <v>13538</v>
      </c>
      <c r="I7918" s="2" t="s">
        <v>13539</v>
      </c>
      <c r="J7918" s="4" t="s">
        <v>13538</v>
      </c>
      <c r="K7918" s="17" t="str">
        <f>IF((LEN(relatorio_Ananindeua[[#This Row],[CIF/CPF/CNPJ]])=14),relatorio_Ananindeua[[#This Row],[CIF/CPF/CNPJ]],relatorio_Ananindeua[[#This Row],[Coluna2]])</f>
        <v>54544975000100</v>
      </c>
      <c r="L7918" s="17" t="str">
        <f t="shared" si="125"/>
        <v>545******00</v>
      </c>
    </row>
    <row r="7919" spans="1:12" x14ac:dyDescent="0.25">
      <c r="A7919" s="17" t="s">
        <v>13570</v>
      </c>
      <c r="B7919" s="17" t="s">
        <v>13571</v>
      </c>
      <c r="C7919" s="17" t="s">
        <v>32</v>
      </c>
      <c r="D7919" s="1" t="s">
        <v>13572</v>
      </c>
      <c r="E7919" s="18" t="s">
        <v>13537</v>
      </c>
      <c r="F7919" s="18" t="s">
        <v>16</v>
      </c>
      <c r="G7919" s="17" t="s">
        <v>14</v>
      </c>
      <c r="H7919" t="s">
        <v>13538</v>
      </c>
      <c r="I7919" s="2" t="s">
        <v>13539</v>
      </c>
      <c r="J7919" s="4" t="s">
        <v>13538</v>
      </c>
      <c r="K7919" s="17" t="str">
        <f>IF((LEN(relatorio_Ananindeua[[#This Row],[CIF/CPF/CNPJ]])=14),relatorio_Ananindeua[[#This Row],[CIF/CPF/CNPJ]],relatorio_Ananindeua[[#This Row],[Coluna2]])</f>
        <v>54548638000190</v>
      </c>
      <c r="L7919" s="17" t="str">
        <f t="shared" si="125"/>
        <v>545******90</v>
      </c>
    </row>
    <row r="7920" spans="1:12" x14ac:dyDescent="0.25">
      <c r="A7920" s="17" t="s">
        <v>13573</v>
      </c>
      <c r="B7920" s="17" t="s">
        <v>13574</v>
      </c>
      <c r="C7920" s="17" t="s">
        <v>32</v>
      </c>
      <c r="D7920" s="1" t="s">
        <v>13575</v>
      </c>
      <c r="E7920" s="18" t="s">
        <v>13537</v>
      </c>
      <c r="F7920" s="18" t="s">
        <v>16</v>
      </c>
      <c r="G7920" s="17" t="s">
        <v>14</v>
      </c>
      <c r="H7920" t="s">
        <v>13538</v>
      </c>
      <c r="I7920" s="2" t="s">
        <v>13539</v>
      </c>
      <c r="J7920" s="4" t="s">
        <v>13538</v>
      </c>
      <c r="K7920" s="17" t="str">
        <f>IF((LEN(relatorio_Ananindeua[[#This Row],[CIF/CPF/CNPJ]])=14),relatorio_Ananindeua[[#This Row],[CIF/CPF/CNPJ]],relatorio_Ananindeua[[#This Row],[Coluna2]])</f>
        <v>54533280000122</v>
      </c>
      <c r="L7920" s="17" t="str">
        <f t="shared" si="125"/>
        <v>545******22</v>
      </c>
    </row>
    <row r="7921" spans="1:12" x14ac:dyDescent="0.25">
      <c r="A7921" s="17" t="s">
        <v>13576</v>
      </c>
      <c r="B7921" s="17" t="s">
        <v>13577</v>
      </c>
      <c r="C7921" s="17" t="s">
        <v>32</v>
      </c>
      <c r="D7921" s="1" t="s">
        <v>13578</v>
      </c>
      <c r="E7921" s="18" t="s">
        <v>13537</v>
      </c>
      <c r="F7921" s="18" t="s">
        <v>16</v>
      </c>
      <c r="G7921" s="17" t="s">
        <v>14</v>
      </c>
      <c r="H7921" t="s">
        <v>13538</v>
      </c>
      <c r="I7921" s="2" t="s">
        <v>13539</v>
      </c>
      <c r="J7921" s="4" t="s">
        <v>13538</v>
      </c>
      <c r="K7921" s="17" t="str">
        <f>IF((LEN(relatorio_Ananindeua[[#This Row],[CIF/CPF/CNPJ]])=14),relatorio_Ananindeua[[#This Row],[CIF/CPF/CNPJ]],relatorio_Ananindeua[[#This Row],[Coluna2]])</f>
        <v>54536011000110</v>
      </c>
      <c r="L7921" s="17" t="str">
        <f t="shared" si="125"/>
        <v>545******10</v>
      </c>
    </row>
    <row r="7922" spans="1:12" x14ac:dyDescent="0.25">
      <c r="A7922" s="17" t="s">
        <v>13579</v>
      </c>
      <c r="B7922" s="17" t="s">
        <v>13580</v>
      </c>
      <c r="C7922" s="17" t="s">
        <v>32</v>
      </c>
      <c r="D7922" s="1" t="s">
        <v>13581</v>
      </c>
      <c r="E7922" s="18" t="s">
        <v>13537</v>
      </c>
      <c r="F7922" s="18" t="s">
        <v>16</v>
      </c>
      <c r="G7922" s="17" t="s">
        <v>14</v>
      </c>
      <c r="H7922" t="s">
        <v>13538</v>
      </c>
      <c r="I7922" s="2" t="s">
        <v>13539</v>
      </c>
      <c r="J7922" s="4" t="s">
        <v>13538</v>
      </c>
      <c r="K7922" s="17" t="str">
        <f>IF((LEN(relatorio_Ananindeua[[#This Row],[CIF/CPF/CNPJ]])=14),relatorio_Ananindeua[[#This Row],[CIF/CPF/CNPJ]],relatorio_Ananindeua[[#This Row],[Coluna2]])</f>
        <v>54543063000113</v>
      </c>
      <c r="L7922" s="17" t="str">
        <f t="shared" si="125"/>
        <v>545******13</v>
      </c>
    </row>
    <row r="7923" spans="1:12" x14ac:dyDescent="0.25">
      <c r="A7923" s="17" t="s">
        <v>13582</v>
      </c>
      <c r="B7923" s="17" t="s">
        <v>13583</v>
      </c>
      <c r="C7923" s="17" t="s">
        <v>32</v>
      </c>
      <c r="D7923" s="1" t="s">
        <v>13584</v>
      </c>
      <c r="E7923" s="18" t="s">
        <v>13537</v>
      </c>
      <c r="F7923" s="18" t="s">
        <v>16</v>
      </c>
      <c r="G7923" s="17" t="s">
        <v>14</v>
      </c>
      <c r="H7923" t="s">
        <v>13538</v>
      </c>
      <c r="I7923" s="2" t="s">
        <v>13539</v>
      </c>
      <c r="J7923" s="4" t="s">
        <v>13538</v>
      </c>
      <c r="K7923" s="17" t="str">
        <f>IF((LEN(relatorio_Ananindeua[[#This Row],[CIF/CPF/CNPJ]])=14),relatorio_Ananindeua[[#This Row],[CIF/CPF/CNPJ]],relatorio_Ananindeua[[#This Row],[Coluna2]])</f>
        <v>54549110000136</v>
      </c>
      <c r="L7923" s="17" t="str">
        <f t="shared" si="125"/>
        <v>545******36</v>
      </c>
    </row>
    <row r="7924" spans="1:12" x14ac:dyDescent="0.25">
      <c r="A7924" s="17" t="s">
        <v>13585</v>
      </c>
      <c r="B7924" s="17" t="s">
        <v>13586</v>
      </c>
      <c r="C7924" s="17" t="s">
        <v>32</v>
      </c>
      <c r="D7924" s="1" t="s">
        <v>13587</v>
      </c>
      <c r="E7924" s="18" t="s">
        <v>13537</v>
      </c>
      <c r="F7924" s="18" t="s">
        <v>16</v>
      </c>
      <c r="G7924" s="17" t="s">
        <v>14</v>
      </c>
      <c r="H7924" t="s">
        <v>13538</v>
      </c>
      <c r="I7924" s="2" t="s">
        <v>13539</v>
      </c>
      <c r="J7924" s="4" t="s">
        <v>13538</v>
      </c>
      <c r="K7924" s="17" t="str">
        <f>IF((LEN(relatorio_Ananindeua[[#This Row],[CIF/CPF/CNPJ]])=14),relatorio_Ananindeua[[#This Row],[CIF/CPF/CNPJ]],relatorio_Ananindeua[[#This Row],[Coluna2]])</f>
        <v>54543948000112</v>
      </c>
      <c r="L7924" s="17" t="str">
        <f t="shared" si="125"/>
        <v>545******12</v>
      </c>
    </row>
    <row r="7925" spans="1:12" x14ac:dyDescent="0.25">
      <c r="A7925" s="17" t="s">
        <v>13588</v>
      </c>
      <c r="B7925" s="17" t="s">
        <v>13589</v>
      </c>
      <c r="C7925" s="17" t="s">
        <v>32</v>
      </c>
      <c r="D7925" s="1" t="s">
        <v>13590</v>
      </c>
      <c r="E7925" s="18" t="s">
        <v>13537</v>
      </c>
      <c r="F7925" s="18" t="s">
        <v>16</v>
      </c>
      <c r="G7925" s="17" t="s">
        <v>14</v>
      </c>
      <c r="H7925" t="s">
        <v>13538</v>
      </c>
      <c r="I7925" s="2" t="s">
        <v>13539</v>
      </c>
      <c r="J7925" s="4" t="s">
        <v>13538</v>
      </c>
      <c r="K7925" s="17" t="str">
        <f>IF((LEN(relatorio_Ananindeua[[#This Row],[CIF/CPF/CNPJ]])=14),relatorio_Ananindeua[[#This Row],[CIF/CPF/CNPJ]],relatorio_Ananindeua[[#This Row],[Coluna2]])</f>
        <v>54542567000119</v>
      </c>
      <c r="L7925" s="17" t="str">
        <f t="shared" si="125"/>
        <v>545******19</v>
      </c>
    </row>
    <row r="7926" spans="1:12" x14ac:dyDescent="0.25">
      <c r="A7926" s="17" t="s">
        <v>13591</v>
      </c>
      <c r="B7926" s="17" t="s">
        <v>13592</v>
      </c>
      <c r="C7926" s="17" t="s">
        <v>32</v>
      </c>
      <c r="D7926" s="1" t="s">
        <v>13593</v>
      </c>
      <c r="E7926" s="18" t="s">
        <v>13537</v>
      </c>
      <c r="F7926" s="18" t="s">
        <v>16</v>
      </c>
      <c r="G7926" s="17" t="s">
        <v>14</v>
      </c>
      <c r="H7926" t="s">
        <v>13538</v>
      </c>
      <c r="I7926" s="2" t="s">
        <v>13539</v>
      </c>
      <c r="J7926" s="4" t="s">
        <v>13538</v>
      </c>
      <c r="K7926" s="17" t="str">
        <f>IF((LEN(relatorio_Ananindeua[[#This Row],[CIF/CPF/CNPJ]])=14),relatorio_Ananindeua[[#This Row],[CIF/CPF/CNPJ]],relatorio_Ananindeua[[#This Row],[Coluna2]])</f>
        <v>54548418000167</v>
      </c>
      <c r="L7926" s="17" t="str">
        <f t="shared" si="125"/>
        <v>545******67</v>
      </c>
    </row>
    <row r="7927" spans="1:12" x14ac:dyDescent="0.25">
      <c r="A7927" s="17" t="s">
        <v>6471</v>
      </c>
      <c r="B7927" s="17" t="s">
        <v>6472</v>
      </c>
      <c r="C7927" s="17" t="s">
        <v>34</v>
      </c>
      <c r="D7927" s="1" t="s">
        <v>13594</v>
      </c>
      <c r="E7927" s="18" t="s">
        <v>13537</v>
      </c>
      <c r="F7927" s="18" t="s">
        <v>16</v>
      </c>
      <c r="G7927" s="17" t="s">
        <v>14</v>
      </c>
      <c r="H7927" t="s">
        <v>13538</v>
      </c>
      <c r="I7927" s="2" t="s">
        <v>13539</v>
      </c>
      <c r="J7927" s="4" t="s">
        <v>13538</v>
      </c>
      <c r="K7927" s="17" t="str">
        <f>IF((LEN(relatorio_Ananindeua[[#This Row],[CIF/CPF/CNPJ]])=14),relatorio_Ananindeua[[#This Row],[CIF/CPF/CNPJ]],relatorio_Ananindeua[[#This Row],[Coluna2]])</f>
        <v>44989767000160</v>
      </c>
      <c r="L7927" s="17" t="str">
        <f t="shared" si="125"/>
        <v>449******60</v>
      </c>
    </row>
    <row r="7928" spans="1:12" x14ac:dyDescent="0.25">
      <c r="A7928" s="17" t="s">
        <v>13595</v>
      </c>
      <c r="B7928" s="17" t="s">
        <v>13596</v>
      </c>
      <c r="C7928" s="17" t="s">
        <v>32</v>
      </c>
      <c r="D7928" s="1" t="s">
        <v>13597</v>
      </c>
      <c r="E7928" s="18" t="s">
        <v>13537</v>
      </c>
      <c r="F7928" s="18" t="s">
        <v>16</v>
      </c>
      <c r="G7928" s="17" t="s">
        <v>14</v>
      </c>
      <c r="H7928" t="s">
        <v>13538</v>
      </c>
      <c r="I7928" s="2" t="s">
        <v>13539</v>
      </c>
      <c r="J7928" s="4" t="s">
        <v>13538</v>
      </c>
      <c r="K7928" s="17" t="str">
        <f>IF((LEN(relatorio_Ananindeua[[#This Row],[CIF/CPF/CNPJ]])=14),relatorio_Ananindeua[[#This Row],[CIF/CPF/CNPJ]],relatorio_Ananindeua[[#This Row],[Coluna2]])</f>
        <v>54536408000101</v>
      </c>
      <c r="L7928" s="17" t="str">
        <f t="shared" si="125"/>
        <v>545******01</v>
      </c>
    </row>
    <row r="7929" spans="1:12" x14ac:dyDescent="0.25">
      <c r="A7929" s="17" t="s">
        <v>13598</v>
      </c>
      <c r="B7929" s="17" t="s">
        <v>13599</v>
      </c>
      <c r="C7929" s="17" t="s">
        <v>32</v>
      </c>
      <c r="D7929" s="1" t="s">
        <v>13600</v>
      </c>
      <c r="E7929" s="18" t="s">
        <v>13537</v>
      </c>
      <c r="F7929" s="18" t="s">
        <v>16</v>
      </c>
      <c r="G7929" s="17" t="s">
        <v>14</v>
      </c>
      <c r="H7929" t="s">
        <v>13538</v>
      </c>
      <c r="I7929" s="2" t="s">
        <v>13539</v>
      </c>
      <c r="J7929" s="4" t="s">
        <v>13538</v>
      </c>
      <c r="K7929" s="17" t="str">
        <f>IF((LEN(relatorio_Ananindeua[[#This Row],[CIF/CPF/CNPJ]])=14),relatorio_Ananindeua[[#This Row],[CIF/CPF/CNPJ]],relatorio_Ananindeua[[#This Row],[Coluna2]])</f>
        <v>54544917000186</v>
      </c>
      <c r="L7929" s="17" t="str">
        <f t="shared" si="125"/>
        <v>545******86</v>
      </c>
    </row>
    <row r="7930" spans="1:12" x14ac:dyDescent="0.25">
      <c r="A7930" s="17" t="s">
        <v>13601</v>
      </c>
      <c r="B7930" s="17" t="s">
        <v>13602</v>
      </c>
      <c r="C7930" s="17" t="s">
        <v>32</v>
      </c>
      <c r="D7930" s="1" t="s">
        <v>13603</v>
      </c>
      <c r="E7930" s="18" t="s">
        <v>13537</v>
      </c>
      <c r="F7930" s="18" t="s">
        <v>16</v>
      </c>
      <c r="G7930" s="17" t="s">
        <v>14</v>
      </c>
      <c r="H7930" t="s">
        <v>13538</v>
      </c>
      <c r="I7930" s="2" t="s">
        <v>13539</v>
      </c>
      <c r="J7930" s="4" t="s">
        <v>13538</v>
      </c>
      <c r="K7930" s="17" t="str">
        <f>IF((LEN(relatorio_Ananindeua[[#This Row],[CIF/CPF/CNPJ]])=14),relatorio_Ananindeua[[#This Row],[CIF/CPF/CNPJ]],relatorio_Ananindeua[[#This Row],[Coluna2]])</f>
        <v>54533714000194</v>
      </c>
      <c r="L7930" s="17" t="str">
        <f t="shared" si="125"/>
        <v>545******94</v>
      </c>
    </row>
    <row r="7931" spans="1:12" x14ac:dyDescent="0.25">
      <c r="A7931" s="17" t="s">
        <v>12616</v>
      </c>
      <c r="B7931" s="17" t="s">
        <v>12617</v>
      </c>
      <c r="C7931" s="17" t="s">
        <v>34</v>
      </c>
      <c r="D7931" s="1" t="s">
        <v>13604</v>
      </c>
      <c r="E7931" s="18" t="s">
        <v>13537</v>
      </c>
      <c r="F7931" s="18" t="s">
        <v>16</v>
      </c>
      <c r="G7931" s="17" t="s">
        <v>14</v>
      </c>
      <c r="H7931" t="s">
        <v>13538</v>
      </c>
      <c r="I7931" s="2" t="s">
        <v>13539</v>
      </c>
      <c r="J7931" s="4" t="s">
        <v>13538</v>
      </c>
      <c r="K7931" s="17" t="str">
        <f>IF((LEN(relatorio_Ananindeua[[#This Row],[CIF/CPF/CNPJ]])=14),relatorio_Ananindeua[[#This Row],[CIF/CPF/CNPJ]],relatorio_Ananindeua[[#This Row],[Coluna2]])</f>
        <v>54223574000158</v>
      </c>
      <c r="L7931" s="17" t="str">
        <f t="shared" si="125"/>
        <v>542******58</v>
      </c>
    </row>
    <row r="7932" spans="1:12" x14ac:dyDescent="0.25">
      <c r="A7932" s="17" t="s">
        <v>13605</v>
      </c>
      <c r="B7932" s="17" t="s">
        <v>13606</v>
      </c>
      <c r="C7932" s="17" t="s">
        <v>34</v>
      </c>
      <c r="D7932" s="1" t="s">
        <v>13607</v>
      </c>
      <c r="E7932" s="18" t="s">
        <v>13537</v>
      </c>
      <c r="F7932" s="18" t="s">
        <v>16</v>
      </c>
      <c r="G7932" s="17" t="s">
        <v>14</v>
      </c>
      <c r="H7932" t="s">
        <v>13538</v>
      </c>
      <c r="I7932" s="2" t="s">
        <v>13539</v>
      </c>
      <c r="J7932" s="4" t="s">
        <v>13538</v>
      </c>
      <c r="K7932" s="17" t="str">
        <f>IF((LEN(relatorio_Ananindeua[[#This Row],[CIF/CPF/CNPJ]])=14),relatorio_Ananindeua[[#This Row],[CIF/CPF/CNPJ]],relatorio_Ananindeua[[#This Row],[Coluna2]])</f>
        <v>52039859000108</v>
      </c>
      <c r="L7932" s="17" t="str">
        <f t="shared" si="125"/>
        <v>520******08</v>
      </c>
    </row>
    <row r="7933" spans="1:12" x14ac:dyDescent="0.25">
      <c r="A7933" s="17" t="s">
        <v>13608</v>
      </c>
      <c r="B7933" s="17" t="s">
        <v>13609</v>
      </c>
      <c r="C7933" s="17" t="s">
        <v>32</v>
      </c>
      <c r="D7933" s="1" t="s">
        <v>13610</v>
      </c>
      <c r="E7933" s="18" t="s">
        <v>13537</v>
      </c>
      <c r="F7933" s="18" t="s">
        <v>16</v>
      </c>
      <c r="G7933" s="17" t="s">
        <v>14</v>
      </c>
      <c r="H7933" t="s">
        <v>13538</v>
      </c>
      <c r="I7933" s="2" t="s">
        <v>13539</v>
      </c>
      <c r="J7933" s="4" t="s">
        <v>13538</v>
      </c>
      <c r="K7933" s="17" t="str">
        <f>IF((LEN(relatorio_Ananindeua[[#This Row],[CIF/CPF/CNPJ]])=14),relatorio_Ananindeua[[#This Row],[CIF/CPF/CNPJ]],relatorio_Ananindeua[[#This Row],[Coluna2]])</f>
        <v>54531979000153</v>
      </c>
      <c r="L7933" s="17" t="str">
        <f t="shared" si="125"/>
        <v>545******53</v>
      </c>
    </row>
    <row r="7934" spans="1:12" x14ac:dyDescent="0.25">
      <c r="A7934" s="17" t="s">
        <v>13561</v>
      </c>
      <c r="B7934" s="17" t="s">
        <v>13562</v>
      </c>
      <c r="C7934" s="17" t="s">
        <v>34</v>
      </c>
      <c r="D7934" s="1" t="s">
        <v>13611</v>
      </c>
      <c r="E7934" s="18" t="s">
        <v>13537</v>
      </c>
      <c r="F7934" s="18" t="s">
        <v>16</v>
      </c>
      <c r="G7934" s="17" t="s">
        <v>14</v>
      </c>
      <c r="H7934" t="s">
        <v>13538</v>
      </c>
      <c r="I7934" s="2" t="s">
        <v>13539</v>
      </c>
      <c r="J7934" s="4" t="s">
        <v>13538</v>
      </c>
      <c r="K7934" s="17" t="str">
        <f>IF((LEN(relatorio_Ananindeua[[#This Row],[CIF/CPF/CNPJ]])=14),relatorio_Ananindeua[[#This Row],[CIF/CPF/CNPJ]],relatorio_Ananindeua[[#This Row],[Coluna2]])</f>
        <v>54542728000174</v>
      </c>
      <c r="L7934" s="17" t="str">
        <f t="shared" si="125"/>
        <v>545******74</v>
      </c>
    </row>
    <row r="7935" spans="1:12" x14ac:dyDescent="0.25">
      <c r="A7935" s="17" t="s">
        <v>13460</v>
      </c>
      <c r="B7935" s="17" t="s">
        <v>13461</v>
      </c>
      <c r="C7935" s="17" t="s">
        <v>34</v>
      </c>
      <c r="D7935" s="1" t="s">
        <v>13612</v>
      </c>
      <c r="E7935" s="18" t="s">
        <v>13537</v>
      </c>
      <c r="F7935" s="18" t="s">
        <v>16</v>
      </c>
      <c r="G7935" s="17" t="s">
        <v>14</v>
      </c>
      <c r="H7935" t="s">
        <v>13538</v>
      </c>
      <c r="I7935" s="2" t="s">
        <v>13539</v>
      </c>
      <c r="J7935" s="4" t="s">
        <v>13538</v>
      </c>
      <c r="K7935" s="17" t="str">
        <f>IF((LEN(relatorio_Ananindeua[[#This Row],[CIF/CPF/CNPJ]])=14),relatorio_Ananindeua[[#This Row],[CIF/CPF/CNPJ]],relatorio_Ananindeua[[#This Row],[Coluna2]])</f>
        <v>54530730000123</v>
      </c>
      <c r="L7935" s="17" t="str">
        <f t="shared" si="125"/>
        <v>545******23</v>
      </c>
    </row>
    <row r="7936" spans="1:12" x14ac:dyDescent="0.25">
      <c r="A7936" s="17" t="s">
        <v>13613</v>
      </c>
      <c r="B7936" s="17" t="s">
        <v>13614</v>
      </c>
      <c r="C7936" s="17" t="s">
        <v>32</v>
      </c>
      <c r="D7936" s="1" t="s">
        <v>13615</v>
      </c>
      <c r="E7936" s="18" t="s">
        <v>13537</v>
      </c>
      <c r="F7936" s="18" t="s">
        <v>16</v>
      </c>
      <c r="G7936" s="17" t="s">
        <v>14</v>
      </c>
      <c r="H7936" t="s">
        <v>13538</v>
      </c>
      <c r="I7936" s="2" t="s">
        <v>13539</v>
      </c>
      <c r="J7936" s="4" t="s">
        <v>13538</v>
      </c>
      <c r="K7936" s="17" t="str">
        <f>IF((LEN(relatorio_Ananindeua[[#This Row],[CIF/CPF/CNPJ]])=14),relatorio_Ananindeua[[#This Row],[CIF/CPF/CNPJ]],relatorio_Ananindeua[[#This Row],[Coluna2]])</f>
        <v>54538714000187</v>
      </c>
      <c r="L7936" s="17" t="str">
        <f t="shared" si="125"/>
        <v>545******87</v>
      </c>
    </row>
    <row r="7937" spans="1:12" x14ac:dyDescent="0.25">
      <c r="A7937" s="17" t="s">
        <v>13616</v>
      </c>
      <c r="B7937" s="17" t="s">
        <v>13617</v>
      </c>
      <c r="C7937" s="17" t="s">
        <v>32</v>
      </c>
      <c r="D7937" s="1" t="s">
        <v>13618</v>
      </c>
      <c r="E7937" s="18" t="s">
        <v>13537</v>
      </c>
      <c r="F7937" s="18" t="s">
        <v>16</v>
      </c>
      <c r="G7937" s="17" t="s">
        <v>14</v>
      </c>
      <c r="H7937" t="s">
        <v>13538</v>
      </c>
      <c r="I7937" s="2" t="s">
        <v>13539</v>
      </c>
      <c r="J7937" s="4" t="s">
        <v>13538</v>
      </c>
      <c r="K7937" s="17" t="str">
        <f>IF((LEN(relatorio_Ananindeua[[#This Row],[CIF/CPF/CNPJ]])=14),relatorio_Ananindeua[[#This Row],[CIF/CPF/CNPJ]],relatorio_Ananindeua[[#This Row],[Coluna2]])</f>
        <v>54543851000100</v>
      </c>
      <c r="L7937" s="17" t="str">
        <f t="shared" si="125"/>
        <v>545******00</v>
      </c>
    </row>
    <row r="7938" spans="1:12" x14ac:dyDescent="0.25">
      <c r="A7938" s="17" t="s">
        <v>13619</v>
      </c>
      <c r="B7938" s="17" t="s">
        <v>13620</v>
      </c>
      <c r="C7938" s="17" t="s">
        <v>32</v>
      </c>
      <c r="D7938" s="1" t="s">
        <v>13621</v>
      </c>
      <c r="E7938" s="18" t="s">
        <v>13537</v>
      </c>
      <c r="F7938" s="18" t="s">
        <v>16</v>
      </c>
      <c r="G7938" s="17" t="s">
        <v>14</v>
      </c>
      <c r="H7938" t="s">
        <v>13538</v>
      </c>
      <c r="I7938" s="2" t="s">
        <v>13539</v>
      </c>
      <c r="J7938" s="4" t="s">
        <v>13538</v>
      </c>
      <c r="K7938" s="17" t="str">
        <f>IF((LEN(relatorio_Ananindeua[[#This Row],[CIF/CPF/CNPJ]])=14),relatorio_Ananindeua[[#This Row],[CIF/CPF/CNPJ]],relatorio_Ananindeua[[#This Row],[Coluna2]])</f>
        <v>54533115000170</v>
      </c>
      <c r="L7938" s="17" t="str">
        <f t="shared" si="125"/>
        <v>545******70</v>
      </c>
    </row>
    <row r="7939" spans="1:12" x14ac:dyDescent="0.25">
      <c r="A7939" s="17" t="s">
        <v>13622</v>
      </c>
      <c r="B7939" s="17" t="s">
        <v>13623</v>
      </c>
      <c r="C7939" s="17" t="s">
        <v>32</v>
      </c>
      <c r="D7939" s="1" t="s">
        <v>13624</v>
      </c>
      <c r="E7939" s="18" t="s">
        <v>13537</v>
      </c>
      <c r="F7939" s="18" t="s">
        <v>16</v>
      </c>
      <c r="G7939" s="17" t="s">
        <v>14</v>
      </c>
      <c r="H7939" t="s">
        <v>13538</v>
      </c>
      <c r="I7939" s="2" t="s">
        <v>13539</v>
      </c>
      <c r="J7939" s="4" t="s">
        <v>13538</v>
      </c>
      <c r="K7939" s="17" t="str">
        <f>IF((LEN(relatorio_Ananindeua[[#This Row],[CIF/CPF/CNPJ]])=14),relatorio_Ananindeua[[#This Row],[CIF/CPF/CNPJ]],relatorio_Ananindeua[[#This Row],[Coluna2]])</f>
        <v>54541285000105</v>
      </c>
      <c r="L7939" s="17" t="str">
        <f t="shared" si="125"/>
        <v>545******05</v>
      </c>
    </row>
    <row r="7940" spans="1:12" x14ac:dyDescent="0.25">
      <c r="A7940" s="17" t="s">
        <v>13625</v>
      </c>
      <c r="B7940" s="17" t="s">
        <v>13626</v>
      </c>
      <c r="C7940" s="17" t="s">
        <v>32</v>
      </c>
      <c r="D7940" s="1" t="s">
        <v>13627</v>
      </c>
      <c r="E7940" s="18" t="s">
        <v>13537</v>
      </c>
      <c r="F7940" s="18" t="s">
        <v>16</v>
      </c>
      <c r="G7940" s="17" t="s">
        <v>14</v>
      </c>
      <c r="H7940" t="s">
        <v>13538</v>
      </c>
      <c r="I7940" s="2" t="s">
        <v>13539</v>
      </c>
      <c r="J7940" s="4" t="s">
        <v>13538</v>
      </c>
      <c r="K7940" s="17" t="str">
        <f>IF((LEN(relatorio_Ananindeua[[#This Row],[CIF/CPF/CNPJ]])=14),relatorio_Ananindeua[[#This Row],[CIF/CPF/CNPJ]],relatorio_Ananindeua[[#This Row],[Coluna2]])</f>
        <v>54536484000117</v>
      </c>
      <c r="L7940" s="17" t="str">
        <f t="shared" si="125"/>
        <v>545******17</v>
      </c>
    </row>
    <row r="7941" spans="1:12" x14ac:dyDescent="0.25">
      <c r="A7941" s="17" t="s">
        <v>13628</v>
      </c>
      <c r="B7941" s="17" t="s">
        <v>13629</v>
      </c>
      <c r="C7941" s="17" t="s">
        <v>32</v>
      </c>
      <c r="D7941" s="1" t="s">
        <v>13630</v>
      </c>
      <c r="E7941" s="18" t="s">
        <v>13537</v>
      </c>
      <c r="F7941" s="18" t="s">
        <v>16</v>
      </c>
      <c r="G7941" s="17" t="s">
        <v>14</v>
      </c>
      <c r="H7941" t="s">
        <v>13538</v>
      </c>
      <c r="I7941" s="2" t="s">
        <v>13539</v>
      </c>
      <c r="J7941" s="4" t="s">
        <v>13538</v>
      </c>
      <c r="K7941" s="17" t="str">
        <f>IF((LEN(relatorio_Ananindeua[[#This Row],[CIF/CPF/CNPJ]])=14),relatorio_Ananindeua[[#This Row],[CIF/CPF/CNPJ]],relatorio_Ananindeua[[#This Row],[Coluna2]])</f>
        <v>54539840000156</v>
      </c>
      <c r="L7941" s="17" t="str">
        <f t="shared" si="125"/>
        <v>545******56</v>
      </c>
    </row>
    <row r="7942" spans="1:12" x14ac:dyDescent="0.25">
      <c r="A7942" s="17" t="s">
        <v>13631</v>
      </c>
      <c r="B7942" s="17" t="s">
        <v>13632</v>
      </c>
      <c r="C7942" s="17" t="s">
        <v>32</v>
      </c>
      <c r="D7942" s="1" t="s">
        <v>13633</v>
      </c>
      <c r="E7942" s="18" t="s">
        <v>13537</v>
      </c>
      <c r="F7942" s="18" t="s">
        <v>16</v>
      </c>
      <c r="G7942" s="17" t="s">
        <v>14</v>
      </c>
      <c r="H7942" t="s">
        <v>13538</v>
      </c>
      <c r="I7942" s="2" t="s">
        <v>13539</v>
      </c>
      <c r="J7942" s="4" t="s">
        <v>13538</v>
      </c>
      <c r="K7942" s="17" t="str">
        <f>IF((LEN(relatorio_Ananindeua[[#This Row],[CIF/CPF/CNPJ]])=14),relatorio_Ananindeua[[#This Row],[CIF/CPF/CNPJ]],relatorio_Ananindeua[[#This Row],[Coluna2]])</f>
        <v>54550100000110</v>
      </c>
      <c r="L7942" s="17" t="str">
        <f t="shared" si="125"/>
        <v>545******10</v>
      </c>
    </row>
    <row r="7943" spans="1:12" x14ac:dyDescent="0.25">
      <c r="A7943" s="17" t="s">
        <v>13634</v>
      </c>
      <c r="B7943" s="17" t="s">
        <v>13635</v>
      </c>
      <c r="C7943" s="17" t="s">
        <v>32</v>
      </c>
      <c r="D7943" s="1" t="s">
        <v>13636</v>
      </c>
      <c r="E7943" s="18" t="s">
        <v>13537</v>
      </c>
      <c r="F7943" s="18" t="s">
        <v>16</v>
      </c>
      <c r="G7943" s="17" t="s">
        <v>14</v>
      </c>
      <c r="H7943" t="s">
        <v>13538</v>
      </c>
      <c r="I7943" s="2" t="s">
        <v>13539</v>
      </c>
      <c r="J7943" s="4" t="s">
        <v>13538</v>
      </c>
      <c r="K7943" s="17" t="str">
        <f>IF((LEN(relatorio_Ananindeua[[#This Row],[CIF/CPF/CNPJ]])=14),relatorio_Ananindeua[[#This Row],[CIF/CPF/CNPJ]],relatorio_Ananindeua[[#This Row],[Coluna2]])</f>
        <v>54550083000111</v>
      </c>
      <c r="L7943" s="17" t="str">
        <f t="shared" si="125"/>
        <v>545******11</v>
      </c>
    </row>
    <row r="7944" spans="1:12" x14ac:dyDescent="0.25">
      <c r="A7944" s="17" t="s">
        <v>13637</v>
      </c>
      <c r="B7944" s="17" t="s">
        <v>13638</v>
      </c>
      <c r="C7944" s="17" t="s">
        <v>32</v>
      </c>
      <c r="D7944" s="1" t="s">
        <v>13639</v>
      </c>
      <c r="E7944" s="18" t="s">
        <v>13537</v>
      </c>
      <c r="F7944" s="18" t="s">
        <v>16</v>
      </c>
      <c r="G7944" s="17" t="s">
        <v>14</v>
      </c>
      <c r="H7944" t="s">
        <v>13538</v>
      </c>
      <c r="I7944" s="2" t="s">
        <v>13539</v>
      </c>
      <c r="J7944" s="4" t="s">
        <v>13538</v>
      </c>
      <c r="K7944" s="17" t="str">
        <f>IF((LEN(relatorio_Ananindeua[[#This Row],[CIF/CPF/CNPJ]])=14),relatorio_Ananindeua[[#This Row],[CIF/CPF/CNPJ]],relatorio_Ananindeua[[#This Row],[Coluna2]])</f>
        <v>54550039000101</v>
      </c>
      <c r="L7944" s="17" t="str">
        <f t="shared" si="125"/>
        <v>545******01</v>
      </c>
    </row>
    <row r="7945" spans="1:12" x14ac:dyDescent="0.25">
      <c r="A7945" s="17" t="s">
        <v>956</v>
      </c>
      <c r="B7945" s="17" t="s">
        <v>957</v>
      </c>
      <c r="C7945" s="17" t="s">
        <v>21</v>
      </c>
      <c r="D7945" s="1" t="s">
        <v>13640</v>
      </c>
      <c r="E7945" s="18" t="s">
        <v>13537</v>
      </c>
      <c r="F7945" s="18" t="s">
        <v>19</v>
      </c>
      <c r="G7945" s="17" t="s">
        <v>13496</v>
      </c>
      <c r="H7945" t="s">
        <v>13538</v>
      </c>
      <c r="I7945" s="2" t="s">
        <v>13539</v>
      </c>
      <c r="J7945" s="4">
        <v>4289.79</v>
      </c>
      <c r="K7945" s="17" t="str">
        <f>IF((LEN(relatorio_Ananindeua[[#This Row],[CIF/CPF/CNPJ]])=14),relatorio_Ananindeua[[#This Row],[CIF/CPF/CNPJ]],relatorio_Ananindeua[[#This Row],[Coluna2]])</f>
        <v>17454167000125</v>
      </c>
      <c r="L7945" s="17" t="str">
        <f t="shared" si="125"/>
        <v>174******25</v>
      </c>
    </row>
    <row r="7946" spans="1:12" x14ac:dyDescent="0.25">
      <c r="A7946" s="17" t="s">
        <v>956</v>
      </c>
      <c r="B7946" s="17" t="s">
        <v>957</v>
      </c>
      <c r="C7946" s="17" t="s">
        <v>21</v>
      </c>
      <c r="D7946" s="1" t="s">
        <v>13641</v>
      </c>
      <c r="E7946" s="18" t="s">
        <v>13537</v>
      </c>
      <c r="F7946" s="18" t="s">
        <v>19</v>
      </c>
      <c r="G7946" s="17" t="s">
        <v>13496</v>
      </c>
      <c r="H7946" t="s">
        <v>13538</v>
      </c>
      <c r="I7946" s="2" t="s">
        <v>13539</v>
      </c>
      <c r="J7946" s="4">
        <v>8</v>
      </c>
      <c r="K7946" s="17" t="str">
        <f>IF((LEN(relatorio_Ananindeua[[#This Row],[CIF/CPF/CNPJ]])=14),relatorio_Ananindeua[[#This Row],[CIF/CPF/CNPJ]],relatorio_Ananindeua[[#This Row],[Coluna2]])</f>
        <v>17454167000125</v>
      </c>
      <c r="L7946" s="17" t="str">
        <f t="shared" si="125"/>
        <v>174******25</v>
      </c>
    </row>
    <row r="7947" spans="1:12" x14ac:dyDescent="0.25">
      <c r="A7947" s="17" t="s">
        <v>956</v>
      </c>
      <c r="B7947" s="17" t="s">
        <v>957</v>
      </c>
      <c r="C7947" s="17" t="s">
        <v>21</v>
      </c>
      <c r="D7947" s="1" t="s">
        <v>13642</v>
      </c>
      <c r="E7947" s="18" t="s">
        <v>13537</v>
      </c>
      <c r="F7947" s="18" t="s">
        <v>19</v>
      </c>
      <c r="G7947" s="17" t="s">
        <v>13496</v>
      </c>
      <c r="H7947" t="s">
        <v>13538</v>
      </c>
      <c r="I7947" s="2" t="s">
        <v>13539</v>
      </c>
      <c r="J7947" s="4">
        <v>37.1</v>
      </c>
      <c r="K7947" s="17" t="str">
        <f>IF((LEN(relatorio_Ananindeua[[#This Row],[CIF/CPF/CNPJ]])=14),relatorio_Ananindeua[[#This Row],[CIF/CPF/CNPJ]],relatorio_Ananindeua[[#This Row],[Coluna2]])</f>
        <v>17454167000125</v>
      </c>
      <c r="L7947" s="17" t="str">
        <f t="shared" si="125"/>
        <v>174******25</v>
      </c>
    </row>
    <row r="7948" spans="1:12" x14ac:dyDescent="0.25">
      <c r="A7948" s="17" t="s">
        <v>77</v>
      </c>
      <c r="B7948" s="17" t="s">
        <v>78</v>
      </c>
      <c r="C7948" s="17" t="s">
        <v>21</v>
      </c>
      <c r="D7948" s="1" t="s">
        <v>13643</v>
      </c>
      <c r="E7948" s="18" t="s">
        <v>13537</v>
      </c>
      <c r="F7948" s="18" t="s">
        <v>19</v>
      </c>
      <c r="G7948" s="17" t="s">
        <v>13496</v>
      </c>
      <c r="H7948" t="s">
        <v>13538</v>
      </c>
      <c r="I7948" s="2" t="s">
        <v>13539</v>
      </c>
      <c r="J7948" s="4" t="s">
        <v>13538</v>
      </c>
      <c r="K7948" s="17" t="str">
        <f>IF((LEN(relatorio_Ananindeua[[#This Row],[CIF/CPF/CNPJ]])=14),relatorio_Ananindeua[[#This Row],[CIF/CPF/CNPJ]],relatorio_Ananindeua[[#This Row],[Coluna2]])</f>
        <v>07418827000169</v>
      </c>
      <c r="L7948" s="17" t="str">
        <f t="shared" si="125"/>
        <v>074******69</v>
      </c>
    </row>
    <row r="7949" spans="1:12" x14ac:dyDescent="0.25">
      <c r="A7949" s="17" t="s">
        <v>77</v>
      </c>
      <c r="B7949" s="17" t="s">
        <v>78</v>
      </c>
      <c r="C7949" s="17" t="s">
        <v>21</v>
      </c>
      <c r="D7949" s="1" t="s">
        <v>13644</v>
      </c>
      <c r="E7949" s="18" t="s">
        <v>13537</v>
      </c>
      <c r="F7949" s="18" t="s">
        <v>19</v>
      </c>
      <c r="G7949" s="17" t="s">
        <v>13496</v>
      </c>
      <c r="H7949" t="s">
        <v>13538</v>
      </c>
      <c r="I7949" s="2" t="s">
        <v>13539</v>
      </c>
      <c r="J7949" s="4" t="s">
        <v>13538</v>
      </c>
      <c r="K7949" s="17" t="str">
        <f>IF((LEN(relatorio_Ananindeua[[#This Row],[CIF/CPF/CNPJ]])=14),relatorio_Ananindeua[[#This Row],[CIF/CPF/CNPJ]],relatorio_Ananindeua[[#This Row],[Coluna2]])</f>
        <v>07418827000169</v>
      </c>
      <c r="L7949" s="17" t="str">
        <f t="shared" si="125"/>
        <v>074******69</v>
      </c>
    </row>
    <row r="7950" spans="1:12" x14ac:dyDescent="0.25">
      <c r="A7950" s="17" t="s">
        <v>77</v>
      </c>
      <c r="B7950" s="17" t="s">
        <v>78</v>
      </c>
      <c r="C7950" s="17" t="s">
        <v>21</v>
      </c>
      <c r="D7950" s="1" t="s">
        <v>13645</v>
      </c>
      <c r="E7950" s="18" t="s">
        <v>13537</v>
      </c>
      <c r="F7950" s="18" t="s">
        <v>19</v>
      </c>
      <c r="G7950" s="17" t="s">
        <v>13496</v>
      </c>
      <c r="H7950" t="s">
        <v>13538</v>
      </c>
      <c r="I7950" s="2" t="s">
        <v>13539</v>
      </c>
      <c r="J7950" s="4" t="s">
        <v>13538</v>
      </c>
      <c r="K7950" s="17" t="str">
        <f>IF((LEN(relatorio_Ananindeua[[#This Row],[CIF/CPF/CNPJ]])=14),relatorio_Ananindeua[[#This Row],[CIF/CPF/CNPJ]],relatorio_Ananindeua[[#This Row],[Coluna2]])</f>
        <v>07418827000169</v>
      </c>
      <c r="L7950" s="17" t="str">
        <f t="shared" si="125"/>
        <v>074******69</v>
      </c>
    </row>
    <row r="7951" spans="1:12" x14ac:dyDescent="0.25">
      <c r="A7951" s="17" t="s">
        <v>77</v>
      </c>
      <c r="B7951" s="17" t="s">
        <v>78</v>
      </c>
      <c r="C7951" s="17" t="s">
        <v>21</v>
      </c>
      <c r="D7951" s="1" t="s">
        <v>13646</v>
      </c>
      <c r="E7951" s="18" t="s">
        <v>13537</v>
      </c>
      <c r="F7951" s="18" t="s">
        <v>19</v>
      </c>
      <c r="G7951" s="17" t="s">
        <v>13496</v>
      </c>
      <c r="H7951" t="s">
        <v>13538</v>
      </c>
      <c r="I7951" s="2" t="s">
        <v>13539</v>
      </c>
      <c r="J7951" s="4" t="s">
        <v>13538</v>
      </c>
      <c r="K7951" s="17" t="str">
        <f>IF((LEN(relatorio_Ananindeua[[#This Row],[CIF/CPF/CNPJ]])=14),relatorio_Ananindeua[[#This Row],[CIF/CPF/CNPJ]],relatorio_Ananindeua[[#This Row],[Coluna2]])</f>
        <v>07418827000169</v>
      </c>
      <c r="L7951" s="17" t="str">
        <f t="shared" si="125"/>
        <v>074******69</v>
      </c>
    </row>
    <row r="7952" spans="1:12" x14ac:dyDescent="0.25">
      <c r="A7952" s="17" t="s">
        <v>6904</v>
      </c>
      <c r="B7952" s="17" t="s">
        <v>6905</v>
      </c>
      <c r="C7952" s="17" t="s">
        <v>20</v>
      </c>
      <c r="D7952" s="1" t="s">
        <v>13647</v>
      </c>
      <c r="E7952" s="18" t="s">
        <v>13537</v>
      </c>
      <c r="F7952" s="18" t="s">
        <v>19</v>
      </c>
      <c r="G7952" s="17" t="s">
        <v>13496</v>
      </c>
      <c r="H7952" t="s">
        <v>13538</v>
      </c>
      <c r="I7952" s="2" t="s">
        <v>13539</v>
      </c>
      <c r="J7952" s="4">
        <v>15</v>
      </c>
      <c r="K7952" s="17" t="str">
        <f>IF((LEN(relatorio_Ananindeua[[#This Row],[CIF/CPF/CNPJ]])=14),relatorio_Ananindeua[[#This Row],[CIF/CPF/CNPJ]],relatorio_Ananindeua[[#This Row],[Coluna2]])</f>
        <v>46201083002393</v>
      </c>
      <c r="L7952" s="17" t="str">
        <f t="shared" si="125"/>
        <v>462******93</v>
      </c>
    </row>
    <row r="7953" spans="1:12" x14ac:dyDescent="0.25">
      <c r="A7953" s="17" t="s">
        <v>13648</v>
      </c>
      <c r="B7953" s="17" t="s">
        <v>13649</v>
      </c>
      <c r="C7953" s="17" t="s">
        <v>32</v>
      </c>
      <c r="D7953" s="1" t="s">
        <v>13650</v>
      </c>
      <c r="E7953" s="18" t="s">
        <v>13537</v>
      </c>
      <c r="F7953" s="18" t="s">
        <v>16</v>
      </c>
      <c r="G7953" s="17" t="s">
        <v>14</v>
      </c>
      <c r="H7953" t="s">
        <v>13538</v>
      </c>
      <c r="I7953" s="2" t="s">
        <v>13539</v>
      </c>
      <c r="J7953" s="4" t="s">
        <v>13538</v>
      </c>
      <c r="K7953" s="17" t="str">
        <f>IF((LEN(relatorio_Ananindeua[[#This Row],[CIF/CPF/CNPJ]])=14),relatorio_Ananindeua[[#This Row],[CIF/CPF/CNPJ]],relatorio_Ananindeua[[#This Row],[Coluna2]])</f>
        <v>54563270000130</v>
      </c>
      <c r="L7953" s="17" t="str">
        <f t="shared" si="125"/>
        <v>545******30</v>
      </c>
    </row>
    <row r="7954" spans="1:12" x14ac:dyDescent="0.25">
      <c r="A7954" s="17" t="s">
        <v>7744</v>
      </c>
      <c r="B7954" s="17" t="s">
        <v>7745</v>
      </c>
      <c r="C7954" s="17" t="s">
        <v>34</v>
      </c>
      <c r="D7954" s="1" t="s">
        <v>13651</v>
      </c>
      <c r="E7954" s="18" t="s">
        <v>13537</v>
      </c>
      <c r="F7954" s="18" t="s">
        <v>16</v>
      </c>
      <c r="G7954" s="17" t="s">
        <v>14</v>
      </c>
      <c r="H7954" t="s">
        <v>13538</v>
      </c>
      <c r="I7954" s="2" t="s">
        <v>13539</v>
      </c>
      <c r="J7954" s="4" t="s">
        <v>13538</v>
      </c>
      <c r="K7954" s="17" t="str">
        <f>IF((LEN(relatorio_Ananindeua[[#This Row],[CIF/CPF/CNPJ]])=14),relatorio_Ananindeua[[#This Row],[CIF/CPF/CNPJ]],relatorio_Ananindeua[[#This Row],[Coluna2]])</f>
        <v>48345754000100</v>
      </c>
      <c r="L7954" s="17" t="str">
        <f t="shared" si="125"/>
        <v>483******00</v>
      </c>
    </row>
    <row r="7955" spans="1:12" x14ac:dyDescent="0.25">
      <c r="A7955" s="17" t="s">
        <v>13652</v>
      </c>
      <c r="B7955" s="17" t="s">
        <v>13653</v>
      </c>
      <c r="C7955" s="17" t="s">
        <v>32</v>
      </c>
      <c r="D7955" s="1" t="s">
        <v>13654</v>
      </c>
      <c r="E7955" s="18" t="s">
        <v>13537</v>
      </c>
      <c r="F7955" s="18" t="s">
        <v>16</v>
      </c>
      <c r="G7955" s="17" t="s">
        <v>14</v>
      </c>
      <c r="H7955" t="s">
        <v>13538</v>
      </c>
      <c r="I7955" s="2" t="s">
        <v>13539</v>
      </c>
      <c r="J7955" s="4" t="s">
        <v>13538</v>
      </c>
      <c r="K7955" s="17" t="str">
        <f>IF((LEN(relatorio_Ananindeua[[#This Row],[CIF/CPF/CNPJ]])=14),relatorio_Ananindeua[[#This Row],[CIF/CPF/CNPJ]],relatorio_Ananindeua[[#This Row],[Coluna2]])</f>
        <v>54568924000118</v>
      </c>
      <c r="L7955" s="17" t="str">
        <f t="shared" si="125"/>
        <v>545******18</v>
      </c>
    </row>
    <row r="7956" spans="1:12" x14ac:dyDescent="0.25">
      <c r="A7956" s="17" t="s">
        <v>13655</v>
      </c>
      <c r="B7956" s="17" t="s">
        <v>13656</v>
      </c>
      <c r="C7956" s="17" t="s">
        <v>32</v>
      </c>
      <c r="D7956" s="1" t="s">
        <v>13657</v>
      </c>
      <c r="E7956" s="18" t="s">
        <v>13537</v>
      </c>
      <c r="F7956" s="18" t="s">
        <v>16</v>
      </c>
      <c r="G7956" s="17" t="s">
        <v>14</v>
      </c>
      <c r="H7956" t="s">
        <v>13538</v>
      </c>
      <c r="I7956" s="2" t="s">
        <v>13539</v>
      </c>
      <c r="J7956" s="4" t="s">
        <v>13538</v>
      </c>
      <c r="K7956" s="17" t="str">
        <f>IF((LEN(relatorio_Ananindeua[[#This Row],[CIF/CPF/CNPJ]])=14),relatorio_Ananindeua[[#This Row],[CIF/CPF/CNPJ]],relatorio_Ananindeua[[#This Row],[Coluna2]])</f>
        <v>54566206000102</v>
      </c>
      <c r="L7956" s="17" t="str">
        <f t="shared" si="125"/>
        <v>545******02</v>
      </c>
    </row>
    <row r="7957" spans="1:12" x14ac:dyDescent="0.25">
      <c r="A7957" s="17" t="s">
        <v>13658</v>
      </c>
      <c r="B7957" s="17" t="s">
        <v>13659</v>
      </c>
      <c r="C7957" s="17" t="s">
        <v>34</v>
      </c>
      <c r="D7957" s="1" t="s">
        <v>13660</v>
      </c>
      <c r="E7957" s="18" t="s">
        <v>13537</v>
      </c>
      <c r="F7957" s="18" t="s">
        <v>16</v>
      </c>
      <c r="G7957" s="17" t="s">
        <v>14</v>
      </c>
      <c r="H7957" t="s">
        <v>13538</v>
      </c>
      <c r="I7957" s="2" t="s">
        <v>13539</v>
      </c>
      <c r="J7957" s="4" t="s">
        <v>13538</v>
      </c>
      <c r="K7957" s="17" t="str">
        <f>IF((LEN(relatorio_Ananindeua[[#This Row],[CIF/CPF/CNPJ]])=14),relatorio_Ananindeua[[#This Row],[CIF/CPF/CNPJ]],relatorio_Ananindeua[[#This Row],[Coluna2]])</f>
        <v>17437562000108</v>
      </c>
      <c r="L7957" s="17" t="str">
        <f t="shared" si="125"/>
        <v>174******08</v>
      </c>
    </row>
    <row r="7958" spans="1:12" x14ac:dyDescent="0.25">
      <c r="A7958" s="17" t="s">
        <v>13661</v>
      </c>
      <c r="B7958" s="17" t="s">
        <v>13662</v>
      </c>
      <c r="C7958" s="17" t="s">
        <v>32</v>
      </c>
      <c r="D7958" s="1" t="s">
        <v>13663</v>
      </c>
      <c r="E7958" s="18" t="s">
        <v>13537</v>
      </c>
      <c r="F7958" s="18" t="s">
        <v>16</v>
      </c>
      <c r="G7958" s="17" t="s">
        <v>14</v>
      </c>
      <c r="H7958" t="s">
        <v>13538</v>
      </c>
      <c r="I7958" s="2" t="s">
        <v>13539</v>
      </c>
      <c r="J7958" s="4" t="s">
        <v>13538</v>
      </c>
      <c r="K7958" s="17" t="str">
        <f>IF((LEN(relatorio_Ananindeua[[#This Row],[CIF/CPF/CNPJ]])=14),relatorio_Ananindeua[[#This Row],[CIF/CPF/CNPJ]],relatorio_Ananindeua[[#This Row],[Coluna2]])</f>
        <v>54555717000129</v>
      </c>
      <c r="L7958" s="17" t="str">
        <f t="shared" si="125"/>
        <v>545******29</v>
      </c>
    </row>
    <row r="7959" spans="1:12" x14ac:dyDescent="0.25">
      <c r="A7959" s="17" t="s">
        <v>13664</v>
      </c>
      <c r="B7959" s="17" t="s">
        <v>13665</v>
      </c>
      <c r="C7959" s="17" t="s">
        <v>32</v>
      </c>
      <c r="D7959" s="1" t="s">
        <v>13666</v>
      </c>
      <c r="E7959" s="18" t="s">
        <v>13537</v>
      </c>
      <c r="F7959" s="18" t="s">
        <v>16</v>
      </c>
      <c r="G7959" s="17" t="s">
        <v>14</v>
      </c>
      <c r="H7959" t="s">
        <v>13538</v>
      </c>
      <c r="I7959" s="2" t="s">
        <v>13539</v>
      </c>
      <c r="J7959" s="4" t="s">
        <v>13538</v>
      </c>
      <c r="K7959" s="17" t="str">
        <f>IF((LEN(relatorio_Ananindeua[[#This Row],[CIF/CPF/CNPJ]])=14),relatorio_Ananindeua[[#This Row],[CIF/CPF/CNPJ]],relatorio_Ananindeua[[#This Row],[Coluna2]])</f>
        <v>54553123000189</v>
      </c>
      <c r="L7959" s="17" t="str">
        <f t="shared" si="125"/>
        <v>545******89</v>
      </c>
    </row>
    <row r="7960" spans="1:12" x14ac:dyDescent="0.25">
      <c r="A7960" s="17" t="s">
        <v>13667</v>
      </c>
      <c r="B7960" s="17" t="s">
        <v>13668</v>
      </c>
      <c r="C7960" s="17" t="s">
        <v>34</v>
      </c>
      <c r="D7960" s="1" t="s">
        <v>13669</v>
      </c>
      <c r="E7960" s="18" t="s">
        <v>13537</v>
      </c>
      <c r="F7960" s="18" t="s">
        <v>16</v>
      </c>
      <c r="G7960" s="17" t="s">
        <v>14</v>
      </c>
      <c r="H7960" t="s">
        <v>13538</v>
      </c>
      <c r="I7960" s="2" t="s">
        <v>13539</v>
      </c>
      <c r="J7960" s="4" t="s">
        <v>13538</v>
      </c>
      <c r="K7960" s="17" t="str">
        <f>IF((LEN(relatorio_Ananindeua[[#This Row],[CIF/CPF/CNPJ]])=14),relatorio_Ananindeua[[#This Row],[CIF/CPF/CNPJ]],relatorio_Ananindeua[[#This Row],[Coluna2]])</f>
        <v>41192413000100</v>
      </c>
      <c r="L7960" s="17" t="str">
        <f t="shared" si="125"/>
        <v>411******00</v>
      </c>
    </row>
    <row r="7961" spans="1:12" x14ac:dyDescent="0.25">
      <c r="A7961" s="17" t="s">
        <v>13670</v>
      </c>
      <c r="B7961" s="17" t="s">
        <v>13671</v>
      </c>
      <c r="C7961" s="17" t="s">
        <v>32</v>
      </c>
      <c r="D7961" s="1" t="s">
        <v>13672</v>
      </c>
      <c r="E7961" s="18" t="s">
        <v>13537</v>
      </c>
      <c r="F7961" s="18" t="s">
        <v>16</v>
      </c>
      <c r="G7961" s="17" t="s">
        <v>14</v>
      </c>
      <c r="H7961" t="s">
        <v>13538</v>
      </c>
      <c r="I7961" s="2" t="s">
        <v>13539</v>
      </c>
      <c r="J7961" s="4" t="s">
        <v>13538</v>
      </c>
      <c r="K7961" s="17" t="str">
        <f>IF((LEN(relatorio_Ananindeua[[#This Row],[CIF/CPF/CNPJ]])=14),relatorio_Ananindeua[[#This Row],[CIF/CPF/CNPJ]],relatorio_Ananindeua[[#This Row],[Coluna2]])</f>
        <v>54564365000178</v>
      </c>
      <c r="L7961" s="17" t="str">
        <f t="shared" si="125"/>
        <v>545******78</v>
      </c>
    </row>
    <row r="7962" spans="1:12" x14ac:dyDescent="0.25">
      <c r="A7962" s="17" t="s">
        <v>13673</v>
      </c>
      <c r="B7962" s="17" t="s">
        <v>13674</v>
      </c>
      <c r="C7962" s="17" t="s">
        <v>32</v>
      </c>
      <c r="D7962" s="1" t="s">
        <v>13675</v>
      </c>
      <c r="E7962" s="18" t="s">
        <v>13537</v>
      </c>
      <c r="F7962" s="18" t="s">
        <v>16</v>
      </c>
      <c r="G7962" s="17" t="s">
        <v>14</v>
      </c>
      <c r="H7962" t="s">
        <v>13538</v>
      </c>
      <c r="I7962" s="2" t="s">
        <v>13539</v>
      </c>
      <c r="J7962" s="4" t="s">
        <v>13538</v>
      </c>
      <c r="K7962" s="17" t="str">
        <f>IF((LEN(relatorio_Ananindeua[[#This Row],[CIF/CPF/CNPJ]])=14),relatorio_Ananindeua[[#This Row],[CIF/CPF/CNPJ]],relatorio_Ananindeua[[#This Row],[Coluna2]])</f>
        <v>54555797000112</v>
      </c>
      <c r="L7962" s="17" t="str">
        <f t="shared" si="125"/>
        <v>545******12</v>
      </c>
    </row>
    <row r="7963" spans="1:12" x14ac:dyDescent="0.25">
      <c r="A7963" s="17" t="s">
        <v>13676</v>
      </c>
      <c r="B7963" s="17" t="s">
        <v>13677</v>
      </c>
      <c r="C7963" s="17" t="s">
        <v>32</v>
      </c>
      <c r="D7963" s="1" t="s">
        <v>13678</v>
      </c>
      <c r="E7963" s="18" t="s">
        <v>13537</v>
      </c>
      <c r="F7963" s="18" t="s">
        <v>16</v>
      </c>
      <c r="G7963" s="17" t="s">
        <v>14</v>
      </c>
      <c r="H7963" t="s">
        <v>13538</v>
      </c>
      <c r="I7963" s="2" t="s">
        <v>13539</v>
      </c>
      <c r="J7963" s="4" t="s">
        <v>13538</v>
      </c>
      <c r="K7963" s="17" t="str">
        <f>IF((LEN(relatorio_Ananindeua[[#This Row],[CIF/CPF/CNPJ]])=14),relatorio_Ananindeua[[#This Row],[CIF/CPF/CNPJ]],relatorio_Ananindeua[[#This Row],[Coluna2]])</f>
        <v>54564599000115</v>
      </c>
      <c r="L7963" s="17" t="str">
        <f t="shared" si="125"/>
        <v>545******15</v>
      </c>
    </row>
    <row r="7964" spans="1:12" x14ac:dyDescent="0.25">
      <c r="A7964" s="17" t="s">
        <v>13679</v>
      </c>
      <c r="B7964" s="17" t="s">
        <v>13680</v>
      </c>
      <c r="C7964" s="17" t="s">
        <v>32</v>
      </c>
      <c r="D7964" s="1" t="s">
        <v>13681</v>
      </c>
      <c r="E7964" s="18" t="s">
        <v>13537</v>
      </c>
      <c r="F7964" s="18" t="s">
        <v>16</v>
      </c>
      <c r="G7964" s="17" t="s">
        <v>14</v>
      </c>
      <c r="H7964" t="s">
        <v>13538</v>
      </c>
      <c r="I7964" s="2" t="s">
        <v>13539</v>
      </c>
      <c r="J7964" s="4" t="s">
        <v>13538</v>
      </c>
      <c r="K7964" s="17" t="str">
        <f>IF((LEN(relatorio_Ananindeua[[#This Row],[CIF/CPF/CNPJ]])=14),relatorio_Ananindeua[[#This Row],[CIF/CPF/CNPJ]],relatorio_Ananindeua[[#This Row],[Coluna2]])</f>
        <v>54552508000121</v>
      </c>
      <c r="L7964" s="17" t="str">
        <f t="shared" si="125"/>
        <v>545******21</v>
      </c>
    </row>
    <row r="7965" spans="1:12" x14ac:dyDescent="0.25">
      <c r="A7965" s="17" t="s">
        <v>13682</v>
      </c>
      <c r="B7965" s="17" t="s">
        <v>13683</v>
      </c>
      <c r="C7965" s="17" t="s">
        <v>32</v>
      </c>
      <c r="D7965" s="1" t="s">
        <v>13684</v>
      </c>
      <c r="E7965" s="18" t="s">
        <v>13537</v>
      </c>
      <c r="F7965" s="18" t="s">
        <v>16</v>
      </c>
      <c r="G7965" s="17" t="s">
        <v>14</v>
      </c>
      <c r="H7965" t="s">
        <v>13538</v>
      </c>
      <c r="I7965" s="2" t="s">
        <v>13539</v>
      </c>
      <c r="J7965" s="4" t="s">
        <v>13538</v>
      </c>
      <c r="K7965" s="17" t="str">
        <f>IF((LEN(relatorio_Ananindeua[[#This Row],[CIF/CPF/CNPJ]])=14),relatorio_Ananindeua[[#This Row],[CIF/CPF/CNPJ]],relatorio_Ananindeua[[#This Row],[Coluna2]])</f>
        <v>54563926000114</v>
      </c>
      <c r="L7965" s="17" t="str">
        <f t="shared" si="125"/>
        <v>545******14</v>
      </c>
    </row>
    <row r="7966" spans="1:12" x14ac:dyDescent="0.25">
      <c r="A7966" s="17" t="s">
        <v>13685</v>
      </c>
      <c r="B7966" s="17" t="s">
        <v>13686</v>
      </c>
      <c r="C7966" s="17" t="s">
        <v>32</v>
      </c>
      <c r="D7966" s="1" t="s">
        <v>13687</v>
      </c>
      <c r="E7966" s="18" t="s">
        <v>13537</v>
      </c>
      <c r="F7966" s="18" t="s">
        <v>16</v>
      </c>
      <c r="G7966" s="17" t="s">
        <v>14</v>
      </c>
      <c r="H7966" t="s">
        <v>13538</v>
      </c>
      <c r="I7966" s="2" t="s">
        <v>13539</v>
      </c>
      <c r="J7966" s="4" t="s">
        <v>13538</v>
      </c>
      <c r="K7966" s="17" t="str">
        <f>IF((LEN(relatorio_Ananindeua[[#This Row],[CIF/CPF/CNPJ]])=14),relatorio_Ananindeua[[#This Row],[CIF/CPF/CNPJ]],relatorio_Ananindeua[[#This Row],[Coluna2]])</f>
        <v>54566686000101</v>
      </c>
      <c r="L7966" s="17" t="str">
        <f t="shared" si="125"/>
        <v>545******01</v>
      </c>
    </row>
    <row r="7967" spans="1:12" x14ac:dyDescent="0.25">
      <c r="A7967" s="17" t="s">
        <v>13688</v>
      </c>
      <c r="B7967" s="17" t="s">
        <v>13689</v>
      </c>
      <c r="C7967" s="17" t="s">
        <v>32</v>
      </c>
      <c r="D7967" s="1" t="s">
        <v>13690</v>
      </c>
      <c r="E7967" s="18" t="s">
        <v>13537</v>
      </c>
      <c r="F7967" s="18" t="s">
        <v>16</v>
      </c>
      <c r="G7967" s="17" t="s">
        <v>14</v>
      </c>
      <c r="H7967" t="s">
        <v>13538</v>
      </c>
      <c r="I7967" s="2" t="s">
        <v>13539</v>
      </c>
      <c r="J7967" s="4" t="s">
        <v>13538</v>
      </c>
      <c r="K7967" s="17" t="str">
        <f>IF((LEN(relatorio_Ananindeua[[#This Row],[CIF/CPF/CNPJ]])=14),relatorio_Ananindeua[[#This Row],[CIF/CPF/CNPJ]],relatorio_Ananindeua[[#This Row],[Coluna2]])</f>
        <v>54554011000142</v>
      </c>
      <c r="L7967" s="17" t="str">
        <f t="shared" si="125"/>
        <v>545******42</v>
      </c>
    </row>
    <row r="7968" spans="1:12" x14ac:dyDescent="0.25">
      <c r="A7968" s="17" t="s">
        <v>13691</v>
      </c>
      <c r="B7968" s="17" t="s">
        <v>13692</v>
      </c>
      <c r="C7968" s="17" t="s">
        <v>32</v>
      </c>
      <c r="D7968" s="1" t="s">
        <v>13693</v>
      </c>
      <c r="E7968" s="18" t="s">
        <v>13537</v>
      </c>
      <c r="F7968" s="18" t="s">
        <v>16</v>
      </c>
      <c r="G7968" s="17" t="s">
        <v>14</v>
      </c>
      <c r="H7968" t="s">
        <v>13538</v>
      </c>
      <c r="I7968" s="2" t="s">
        <v>13539</v>
      </c>
      <c r="J7968" s="4" t="s">
        <v>13538</v>
      </c>
      <c r="K7968" s="17" t="str">
        <f>IF((LEN(relatorio_Ananindeua[[#This Row],[CIF/CPF/CNPJ]])=14),relatorio_Ananindeua[[#This Row],[CIF/CPF/CNPJ]],relatorio_Ananindeua[[#This Row],[Coluna2]])</f>
        <v>54565271000113</v>
      </c>
      <c r="L7968" s="17" t="str">
        <f t="shared" si="125"/>
        <v>545******13</v>
      </c>
    </row>
    <row r="7969" spans="1:12" x14ac:dyDescent="0.25">
      <c r="A7969" s="17" t="s">
        <v>13694</v>
      </c>
      <c r="B7969" s="17" t="s">
        <v>13695</v>
      </c>
      <c r="C7969" s="17" t="s">
        <v>32</v>
      </c>
      <c r="D7969" s="1" t="s">
        <v>13696</v>
      </c>
      <c r="E7969" s="18" t="s">
        <v>13537</v>
      </c>
      <c r="F7969" s="18" t="s">
        <v>16</v>
      </c>
      <c r="G7969" s="17" t="s">
        <v>14</v>
      </c>
      <c r="H7969" t="s">
        <v>13538</v>
      </c>
      <c r="I7969" s="2" t="s">
        <v>13539</v>
      </c>
      <c r="J7969" s="4" t="s">
        <v>13538</v>
      </c>
      <c r="K7969" s="17" t="str">
        <f>IF((LEN(relatorio_Ananindeua[[#This Row],[CIF/CPF/CNPJ]])=14),relatorio_Ananindeua[[#This Row],[CIF/CPF/CNPJ]],relatorio_Ananindeua[[#This Row],[Coluna2]])</f>
        <v>54555327000159</v>
      </c>
      <c r="L7969" s="17" t="str">
        <f t="shared" si="125"/>
        <v>545******59</v>
      </c>
    </row>
    <row r="7970" spans="1:12" x14ac:dyDescent="0.25">
      <c r="A7970" s="17" t="s">
        <v>13697</v>
      </c>
      <c r="B7970" s="17" t="s">
        <v>13698</v>
      </c>
      <c r="C7970" s="17" t="s">
        <v>32</v>
      </c>
      <c r="D7970" s="1" t="s">
        <v>13699</v>
      </c>
      <c r="E7970" s="18" t="s">
        <v>13537</v>
      </c>
      <c r="F7970" s="18" t="s">
        <v>16</v>
      </c>
      <c r="G7970" s="17" t="s">
        <v>14</v>
      </c>
      <c r="H7970" t="s">
        <v>13538</v>
      </c>
      <c r="I7970" s="2" t="s">
        <v>13539</v>
      </c>
      <c r="J7970" s="4" t="s">
        <v>13538</v>
      </c>
      <c r="K7970" s="17" t="str">
        <f>IF((LEN(relatorio_Ananindeua[[#This Row],[CIF/CPF/CNPJ]])=14),relatorio_Ananindeua[[#This Row],[CIF/CPF/CNPJ]],relatorio_Ananindeua[[#This Row],[Coluna2]])</f>
        <v>54554235000154</v>
      </c>
      <c r="L7970" s="17" t="str">
        <f t="shared" ref="L7970:L8033" si="126">_xlfn.CONCAT(LEFT(A7970,3),REPT("*",6),RIGHT(A7970,2))</f>
        <v>545******54</v>
      </c>
    </row>
    <row r="7971" spans="1:12" x14ac:dyDescent="0.25">
      <c r="A7971" s="17" t="s">
        <v>13700</v>
      </c>
      <c r="B7971" s="17" t="s">
        <v>13701</v>
      </c>
      <c r="C7971" s="17" t="s">
        <v>34</v>
      </c>
      <c r="D7971" s="1" t="s">
        <v>13702</v>
      </c>
      <c r="E7971" s="18" t="s">
        <v>13537</v>
      </c>
      <c r="F7971" s="18" t="s">
        <v>16</v>
      </c>
      <c r="G7971" s="17" t="s">
        <v>14</v>
      </c>
      <c r="H7971" t="s">
        <v>13538</v>
      </c>
      <c r="I7971" s="2" t="s">
        <v>13539</v>
      </c>
      <c r="J7971" s="4" t="s">
        <v>13538</v>
      </c>
      <c r="K7971" s="17" t="str">
        <f>IF((LEN(relatorio_Ananindeua[[#This Row],[CIF/CPF/CNPJ]])=14),relatorio_Ananindeua[[#This Row],[CIF/CPF/CNPJ]],relatorio_Ananindeua[[#This Row],[Coluna2]])</f>
        <v>42068374000199</v>
      </c>
      <c r="L7971" s="17" t="str">
        <f t="shared" si="126"/>
        <v>420******99</v>
      </c>
    </row>
    <row r="7972" spans="1:12" x14ac:dyDescent="0.25">
      <c r="A7972" s="17" t="s">
        <v>13703</v>
      </c>
      <c r="B7972" s="17" t="s">
        <v>13704</v>
      </c>
      <c r="C7972" s="17" t="s">
        <v>32</v>
      </c>
      <c r="D7972" s="1" t="s">
        <v>13705</v>
      </c>
      <c r="E7972" s="18" t="s">
        <v>13537</v>
      </c>
      <c r="F7972" s="18" t="s">
        <v>16</v>
      </c>
      <c r="G7972" s="17" t="s">
        <v>14</v>
      </c>
      <c r="H7972" t="s">
        <v>13538</v>
      </c>
      <c r="I7972" s="2" t="s">
        <v>13539</v>
      </c>
      <c r="J7972" s="4" t="s">
        <v>13538</v>
      </c>
      <c r="K7972" s="17" t="str">
        <f>IF((LEN(relatorio_Ananindeua[[#This Row],[CIF/CPF/CNPJ]])=14),relatorio_Ananindeua[[#This Row],[CIF/CPF/CNPJ]],relatorio_Ananindeua[[#This Row],[Coluna2]])</f>
        <v>54553427000146</v>
      </c>
      <c r="L7972" s="17" t="str">
        <f t="shared" si="126"/>
        <v>545******46</v>
      </c>
    </row>
    <row r="7973" spans="1:12" x14ac:dyDescent="0.25">
      <c r="A7973" s="17" t="s">
        <v>13706</v>
      </c>
      <c r="B7973" s="17" t="s">
        <v>13707</v>
      </c>
      <c r="C7973" s="17" t="s">
        <v>32</v>
      </c>
      <c r="D7973" s="1" t="s">
        <v>13708</v>
      </c>
      <c r="E7973" s="18" t="s">
        <v>13537</v>
      </c>
      <c r="F7973" s="18" t="s">
        <v>16</v>
      </c>
      <c r="G7973" s="17" t="s">
        <v>14</v>
      </c>
      <c r="H7973" t="s">
        <v>13538</v>
      </c>
      <c r="I7973" s="2" t="s">
        <v>13539</v>
      </c>
      <c r="J7973" s="4" t="s">
        <v>13538</v>
      </c>
      <c r="K7973" s="17" t="str">
        <f>IF((LEN(relatorio_Ananindeua[[#This Row],[CIF/CPF/CNPJ]])=14),relatorio_Ananindeua[[#This Row],[CIF/CPF/CNPJ]],relatorio_Ananindeua[[#This Row],[Coluna2]])</f>
        <v>54568447000190</v>
      </c>
      <c r="L7973" s="17" t="str">
        <f t="shared" si="126"/>
        <v>545******90</v>
      </c>
    </row>
    <row r="7974" spans="1:12" x14ac:dyDescent="0.25">
      <c r="A7974" s="17" t="s">
        <v>13709</v>
      </c>
      <c r="B7974" s="17" t="s">
        <v>13710</v>
      </c>
      <c r="C7974" s="17" t="s">
        <v>32</v>
      </c>
      <c r="D7974" s="1" t="s">
        <v>13711</v>
      </c>
      <c r="E7974" s="18" t="s">
        <v>13537</v>
      </c>
      <c r="F7974" s="18" t="s">
        <v>16</v>
      </c>
      <c r="G7974" s="17" t="s">
        <v>14</v>
      </c>
      <c r="H7974" t="s">
        <v>13538</v>
      </c>
      <c r="I7974" s="2" t="s">
        <v>13539</v>
      </c>
      <c r="J7974" s="4" t="s">
        <v>13538</v>
      </c>
      <c r="K7974" s="17" t="str">
        <f>IF((LEN(relatorio_Ananindeua[[#This Row],[CIF/CPF/CNPJ]])=14),relatorio_Ananindeua[[#This Row],[CIF/CPF/CNPJ]],relatorio_Ananindeua[[#This Row],[Coluna2]])</f>
        <v>54565505000122</v>
      </c>
      <c r="L7974" s="17" t="str">
        <f t="shared" si="126"/>
        <v>545******22</v>
      </c>
    </row>
    <row r="7975" spans="1:12" x14ac:dyDescent="0.25">
      <c r="A7975" s="17" t="s">
        <v>13712</v>
      </c>
      <c r="B7975" s="17" t="s">
        <v>13713</v>
      </c>
      <c r="C7975" s="17" t="s">
        <v>32</v>
      </c>
      <c r="D7975" s="1" t="s">
        <v>13714</v>
      </c>
      <c r="E7975" s="18" t="s">
        <v>13537</v>
      </c>
      <c r="F7975" s="18" t="s">
        <v>16</v>
      </c>
      <c r="G7975" s="17" t="s">
        <v>14</v>
      </c>
      <c r="H7975" t="s">
        <v>13538</v>
      </c>
      <c r="I7975" s="2" t="s">
        <v>13539</v>
      </c>
      <c r="J7975" s="4" t="s">
        <v>13538</v>
      </c>
      <c r="K7975" s="17" t="str">
        <f>IF((LEN(relatorio_Ananindeua[[#This Row],[CIF/CPF/CNPJ]])=14),relatorio_Ananindeua[[#This Row],[CIF/CPF/CNPJ]],relatorio_Ananindeua[[#This Row],[Coluna2]])</f>
        <v>54566893000166</v>
      </c>
      <c r="L7975" s="17" t="str">
        <f t="shared" si="126"/>
        <v>545******66</v>
      </c>
    </row>
    <row r="7976" spans="1:12" x14ac:dyDescent="0.25">
      <c r="A7976" s="17" t="s">
        <v>13715</v>
      </c>
      <c r="B7976" s="17" t="s">
        <v>13716</v>
      </c>
      <c r="C7976" s="17" t="s">
        <v>34</v>
      </c>
      <c r="D7976" s="1" t="s">
        <v>13717</v>
      </c>
      <c r="E7976" s="18" t="s">
        <v>13537</v>
      </c>
      <c r="F7976" s="18" t="s">
        <v>16</v>
      </c>
      <c r="G7976" s="17" t="s">
        <v>14</v>
      </c>
      <c r="H7976" t="s">
        <v>13538</v>
      </c>
      <c r="I7976" s="2" t="s">
        <v>13539</v>
      </c>
      <c r="J7976" s="4" t="s">
        <v>13538</v>
      </c>
      <c r="K7976" s="17" t="str">
        <f>IF((LEN(relatorio_Ananindeua[[#This Row],[CIF/CPF/CNPJ]])=14),relatorio_Ananindeua[[#This Row],[CIF/CPF/CNPJ]],relatorio_Ananindeua[[#This Row],[Coluna2]])</f>
        <v>45129697000133</v>
      </c>
      <c r="L7976" s="17" t="str">
        <f t="shared" si="126"/>
        <v>451******33</v>
      </c>
    </row>
    <row r="7977" spans="1:12" x14ac:dyDescent="0.25">
      <c r="A7977" s="17" t="s">
        <v>13718</v>
      </c>
      <c r="B7977" s="17" t="s">
        <v>13719</v>
      </c>
      <c r="C7977" s="17" t="s">
        <v>34</v>
      </c>
      <c r="D7977" s="1" t="s">
        <v>13720</v>
      </c>
      <c r="E7977" s="18" t="s">
        <v>13537</v>
      </c>
      <c r="F7977" s="18" t="s">
        <v>16</v>
      </c>
      <c r="G7977" s="17" t="s">
        <v>14</v>
      </c>
      <c r="H7977" t="s">
        <v>13538</v>
      </c>
      <c r="I7977" s="2" t="s">
        <v>13539</v>
      </c>
      <c r="J7977" s="4" t="s">
        <v>13538</v>
      </c>
      <c r="K7977" s="17" t="str">
        <f>IF((LEN(relatorio_Ananindeua[[#This Row],[CIF/CPF/CNPJ]])=14),relatorio_Ananindeua[[#This Row],[CIF/CPF/CNPJ]],relatorio_Ananindeua[[#This Row],[Coluna2]])</f>
        <v>34417470000177</v>
      </c>
      <c r="L7977" s="17" t="str">
        <f t="shared" si="126"/>
        <v>344******77</v>
      </c>
    </row>
    <row r="7978" spans="1:12" x14ac:dyDescent="0.25">
      <c r="A7978" s="17" t="s">
        <v>13721</v>
      </c>
      <c r="B7978" s="17" t="s">
        <v>13722</v>
      </c>
      <c r="C7978" s="17" t="s">
        <v>34</v>
      </c>
      <c r="D7978" s="1" t="s">
        <v>13723</v>
      </c>
      <c r="E7978" s="18" t="s">
        <v>13537</v>
      </c>
      <c r="F7978" s="18" t="s">
        <v>16</v>
      </c>
      <c r="G7978" s="17" t="s">
        <v>14</v>
      </c>
      <c r="H7978" t="s">
        <v>13538</v>
      </c>
      <c r="I7978" s="2" t="s">
        <v>13539</v>
      </c>
      <c r="J7978" s="4" t="s">
        <v>13538</v>
      </c>
      <c r="K7978" s="17" t="str">
        <f>IF((LEN(relatorio_Ananindeua[[#This Row],[CIF/CPF/CNPJ]])=14),relatorio_Ananindeua[[#This Row],[CIF/CPF/CNPJ]],relatorio_Ananindeua[[#This Row],[Coluna2]])</f>
        <v>46617367000150</v>
      </c>
      <c r="L7978" s="17" t="str">
        <f t="shared" si="126"/>
        <v>466******50</v>
      </c>
    </row>
    <row r="7979" spans="1:12" x14ac:dyDescent="0.25">
      <c r="A7979" s="17" t="s">
        <v>11600</v>
      </c>
      <c r="B7979" s="17" t="s">
        <v>11601</v>
      </c>
      <c r="C7979" s="17" t="s">
        <v>34</v>
      </c>
      <c r="D7979" s="1" t="s">
        <v>13724</v>
      </c>
      <c r="E7979" s="18" t="s">
        <v>13537</v>
      </c>
      <c r="F7979" s="18" t="s">
        <v>16</v>
      </c>
      <c r="G7979" s="17" t="s">
        <v>14</v>
      </c>
      <c r="H7979" t="s">
        <v>13538</v>
      </c>
      <c r="I7979" s="2" t="s">
        <v>13539</v>
      </c>
      <c r="J7979" s="4" t="s">
        <v>13538</v>
      </c>
      <c r="K7979" s="17" t="str">
        <f>IF((LEN(relatorio_Ananindeua[[#This Row],[CIF/CPF/CNPJ]])=14),relatorio_Ananindeua[[#This Row],[CIF/CPF/CNPJ]],relatorio_Ananindeua[[#This Row],[Coluna2]])</f>
        <v>53873556000159</v>
      </c>
      <c r="L7979" s="17" t="str">
        <f t="shared" si="126"/>
        <v>538******59</v>
      </c>
    </row>
    <row r="7980" spans="1:12" x14ac:dyDescent="0.25">
      <c r="A7980" s="17" t="s">
        <v>8191</v>
      </c>
      <c r="B7980" s="17" t="s">
        <v>8192</v>
      </c>
      <c r="C7980" s="17" t="s">
        <v>34</v>
      </c>
      <c r="D7980" s="1" t="s">
        <v>13725</v>
      </c>
      <c r="E7980" s="18" t="s">
        <v>13537</v>
      </c>
      <c r="F7980" s="18" t="s">
        <v>16</v>
      </c>
      <c r="G7980" s="17" t="s">
        <v>14</v>
      </c>
      <c r="H7980" t="s">
        <v>13538</v>
      </c>
      <c r="I7980" s="2" t="s">
        <v>13539</v>
      </c>
      <c r="J7980" s="4" t="s">
        <v>13538</v>
      </c>
      <c r="K7980" s="17" t="str">
        <f>IF((LEN(relatorio_Ananindeua[[#This Row],[CIF/CPF/CNPJ]])=14),relatorio_Ananindeua[[#This Row],[CIF/CPF/CNPJ]],relatorio_Ananindeua[[#This Row],[Coluna2]])</f>
        <v>49322973000136</v>
      </c>
      <c r="L7980" s="17" t="str">
        <f t="shared" si="126"/>
        <v>493******36</v>
      </c>
    </row>
    <row r="7981" spans="1:12" x14ac:dyDescent="0.25">
      <c r="A7981" s="17" t="s">
        <v>13726</v>
      </c>
      <c r="B7981" s="17" t="s">
        <v>13727</v>
      </c>
      <c r="C7981" s="17" t="s">
        <v>34</v>
      </c>
      <c r="D7981" s="1" t="s">
        <v>13728</v>
      </c>
      <c r="E7981" s="18" t="s">
        <v>13537</v>
      </c>
      <c r="F7981" s="18" t="s">
        <v>16</v>
      </c>
      <c r="G7981" s="17" t="s">
        <v>14</v>
      </c>
      <c r="H7981" t="s">
        <v>13538</v>
      </c>
      <c r="I7981" s="2" t="s">
        <v>13539</v>
      </c>
      <c r="J7981" s="4" t="s">
        <v>13538</v>
      </c>
      <c r="K7981" s="17" t="str">
        <f>IF((LEN(relatorio_Ananindeua[[#This Row],[CIF/CPF/CNPJ]])=14),relatorio_Ananindeua[[#This Row],[CIF/CPF/CNPJ]],relatorio_Ananindeua[[#This Row],[Coluna2]])</f>
        <v>45656837000121</v>
      </c>
      <c r="L7981" s="17" t="str">
        <f t="shared" si="126"/>
        <v>456******21</v>
      </c>
    </row>
    <row r="7982" spans="1:12" x14ac:dyDescent="0.25">
      <c r="A7982" s="17" t="s">
        <v>13729</v>
      </c>
      <c r="B7982" s="17" t="s">
        <v>13730</v>
      </c>
      <c r="C7982" s="17" t="s">
        <v>32</v>
      </c>
      <c r="D7982" s="1" t="s">
        <v>13731</v>
      </c>
      <c r="E7982" s="18" t="s">
        <v>13537</v>
      </c>
      <c r="F7982" s="18" t="s">
        <v>16</v>
      </c>
      <c r="G7982" s="17" t="s">
        <v>14</v>
      </c>
      <c r="H7982" t="s">
        <v>13538</v>
      </c>
      <c r="I7982" s="2" t="s">
        <v>13539</v>
      </c>
      <c r="J7982" s="4" t="s">
        <v>13538</v>
      </c>
      <c r="K7982" s="17" t="str">
        <f>IF((LEN(relatorio_Ananindeua[[#This Row],[CIF/CPF/CNPJ]])=14),relatorio_Ananindeua[[#This Row],[CIF/CPF/CNPJ]],relatorio_Ananindeua[[#This Row],[Coluna2]])</f>
        <v>54567082000180</v>
      </c>
      <c r="L7982" s="17" t="str">
        <f t="shared" si="126"/>
        <v>545******80</v>
      </c>
    </row>
    <row r="7983" spans="1:12" x14ac:dyDescent="0.25">
      <c r="A7983" s="17" t="s">
        <v>13732</v>
      </c>
      <c r="B7983" s="17" t="s">
        <v>13733</v>
      </c>
      <c r="C7983" s="17" t="s">
        <v>34</v>
      </c>
      <c r="D7983" s="1" t="s">
        <v>13734</v>
      </c>
      <c r="E7983" s="18" t="s">
        <v>13537</v>
      </c>
      <c r="F7983" s="18" t="s">
        <v>16</v>
      </c>
      <c r="G7983" s="17" t="s">
        <v>14</v>
      </c>
      <c r="H7983" t="s">
        <v>13538</v>
      </c>
      <c r="I7983" s="2" t="s">
        <v>13539</v>
      </c>
      <c r="J7983" s="4" t="s">
        <v>13538</v>
      </c>
      <c r="K7983" s="17" t="str">
        <f>IF((LEN(relatorio_Ananindeua[[#This Row],[CIF/CPF/CNPJ]])=14),relatorio_Ananindeua[[#This Row],[CIF/CPF/CNPJ]],relatorio_Ananindeua[[#This Row],[Coluna2]])</f>
        <v>54555080000170</v>
      </c>
      <c r="L7983" s="17" t="str">
        <f t="shared" si="126"/>
        <v>545******70</v>
      </c>
    </row>
    <row r="7984" spans="1:12" x14ac:dyDescent="0.25">
      <c r="A7984" s="17" t="s">
        <v>13552</v>
      </c>
      <c r="B7984" s="17" t="s">
        <v>13553</v>
      </c>
      <c r="C7984" s="17" t="s">
        <v>34</v>
      </c>
      <c r="D7984" s="1" t="s">
        <v>13735</v>
      </c>
      <c r="E7984" s="18" t="s">
        <v>13537</v>
      </c>
      <c r="F7984" s="18" t="s">
        <v>16</v>
      </c>
      <c r="G7984" s="17" t="s">
        <v>14</v>
      </c>
      <c r="H7984" t="s">
        <v>13538</v>
      </c>
      <c r="I7984" s="2" t="s">
        <v>13539</v>
      </c>
      <c r="J7984" s="4" t="s">
        <v>13538</v>
      </c>
      <c r="K7984" s="17" t="str">
        <f>IF((LEN(relatorio_Ananindeua[[#This Row],[CIF/CPF/CNPJ]])=14),relatorio_Ananindeua[[#This Row],[CIF/CPF/CNPJ]],relatorio_Ananindeua[[#This Row],[Coluna2]])</f>
        <v>54549336000137</v>
      </c>
      <c r="L7984" s="17" t="str">
        <f t="shared" si="126"/>
        <v>545******37</v>
      </c>
    </row>
    <row r="7985" spans="1:12" x14ac:dyDescent="0.25">
      <c r="A7985" s="17" t="s">
        <v>13732</v>
      </c>
      <c r="B7985" s="17" t="s">
        <v>13733</v>
      </c>
      <c r="C7985" s="17" t="s">
        <v>32</v>
      </c>
      <c r="D7985" s="1" t="s">
        <v>13736</v>
      </c>
      <c r="E7985" s="18" t="s">
        <v>13537</v>
      </c>
      <c r="F7985" s="18" t="s">
        <v>16</v>
      </c>
      <c r="G7985" s="17" t="s">
        <v>14</v>
      </c>
      <c r="H7985" t="s">
        <v>13538</v>
      </c>
      <c r="I7985" s="2" t="s">
        <v>13539</v>
      </c>
      <c r="J7985" s="4" t="s">
        <v>13538</v>
      </c>
      <c r="K7985" s="17" t="str">
        <f>IF((LEN(relatorio_Ananindeua[[#This Row],[CIF/CPF/CNPJ]])=14),relatorio_Ananindeua[[#This Row],[CIF/CPF/CNPJ]],relatorio_Ananindeua[[#This Row],[Coluna2]])</f>
        <v>54555080000170</v>
      </c>
      <c r="L7985" s="17" t="str">
        <f t="shared" si="126"/>
        <v>545******70</v>
      </c>
    </row>
    <row r="7986" spans="1:12" x14ac:dyDescent="0.25">
      <c r="A7986" s="17" t="s">
        <v>13561</v>
      </c>
      <c r="B7986" s="17" t="s">
        <v>13562</v>
      </c>
      <c r="C7986" s="17" t="s">
        <v>34</v>
      </c>
      <c r="D7986" s="1" t="s">
        <v>13737</v>
      </c>
      <c r="E7986" s="18" t="s">
        <v>13537</v>
      </c>
      <c r="F7986" s="18" t="s">
        <v>16</v>
      </c>
      <c r="G7986" s="17" t="s">
        <v>14</v>
      </c>
      <c r="H7986" t="s">
        <v>13538</v>
      </c>
      <c r="I7986" s="2" t="s">
        <v>13539</v>
      </c>
      <c r="J7986" s="4" t="s">
        <v>13538</v>
      </c>
      <c r="K7986" s="17" t="str">
        <f>IF((LEN(relatorio_Ananindeua[[#This Row],[CIF/CPF/CNPJ]])=14),relatorio_Ananindeua[[#This Row],[CIF/CPF/CNPJ]],relatorio_Ananindeua[[#This Row],[Coluna2]])</f>
        <v>54542728000174</v>
      </c>
      <c r="L7986" s="17" t="str">
        <f t="shared" si="126"/>
        <v>545******74</v>
      </c>
    </row>
    <row r="7987" spans="1:12" x14ac:dyDescent="0.25">
      <c r="A7987" s="17" t="s">
        <v>13738</v>
      </c>
      <c r="B7987" s="17" t="s">
        <v>13739</v>
      </c>
      <c r="C7987" s="17" t="s">
        <v>32</v>
      </c>
      <c r="D7987" s="1" t="s">
        <v>13740</v>
      </c>
      <c r="E7987" s="18" t="s">
        <v>13537</v>
      </c>
      <c r="F7987" s="18" t="s">
        <v>16</v>
      </c>
      <c r="G7987" s="17" t="s">
        <v>14</v>
      </c>
      <c r="H7987" t="s">
        <v>13538</v>
      </c>
      <c r="I7987" s="2" t="s">
        <v>13539</v>
      </c>
      <c r="J7987" s="4" t="s">
        <v>13538</v>
      </c>
      <c r="K7987" s="17" t="str">
        <f>IF((LEN(relatorio_Ananindeua[[#This Row],[CIF/CPF/CNPJ]])=14),relatorio_Ananindeua[[#This Row],[CIF/CPF/CNPJ]],relatorio_Ananindeua[[#This Row],[Coluna2]])</f>
        <v>54565512000124</v>
      </c>
      <c r="L7987" s="17" t="str">
        <f t="shared" si="126"/>
        <v>545******24</v>
      </c>
    </row>
    <row r="7988" spans="1:12" x14ac:dyDescent="0.25">
      <c r="A7988" s="17" t="s">
        <v>13741</v>
      </c>
      <c r="B7988" s="17" t="s">
        <v>13742</v>
      </c>
      <c r="C7988" s="17" t="s">
        <v>32</v>
      </c>
      <c r="D7988" s="1" t="s">
        <v>13743</v>
      </c>
      <c r="E7988" s="18" t="s">
        <v>13537</v>
      </c>
      <c r="F7988" s="18" t="s">
        <v>16</v>
      </c>
      <c r="G7988" s="17" t="s">
        <v>14</v>
      </c>
      <c r="H7988" t="s">
        <v>13538</v>
      </c>
      <c r="I7988" s="2" t="s">
        <v>13539</v>
      </c>
      <c r="J7988" s="4" t="s">
        <v>13538</v>
      </c>
      <c r="K7988" s="17" t="str">
        <f>IF((LEN(relatorio_Ananindeua[[#This Row],[CIF/CPF/CNPJ]])=14),relatorio_Ananindeua[[#This Row],[CIF/CPF/CNPJ]],relatorio_Ananindeua[[#This Row],[Coluna2]])</f>
        <v>54560634000128</v>
      </c>
      <c r="L7988" s="17" t="str">
        <f t="shared" si="126"/>
        <v>545******28</v>
      </c>
    </row>
    <row r="7989" spans="1:12" x14ac:dyDescent="0.25">
      <c r="A7989" s="17" t="s">
        <v>13744</v>
      </c>
      <c r="B7989" s="17" t="s">
        <v>13745</v>
      </c>
      <c r="C7989" s="17" t="s">
        <v>32</v>
      </c>
      <c r="D7989" s="1" t="s">
        <v>13746</v>
      </c>
      <c r="E7989" s="18" t="s">
        <v>13537</v>
      </c>
      <c r="F7989" s="18" t="s">
        <v>16</v>
      </c>
      <c r="G7989" s="17" t="s">
        <v>14</v>
      </c>
      <c r="H7989" t="s">
        <v>13538</v>
      </c>
      <c r="I7989" s="2" t="s">
        <v>13539</v>
      </c>
      <c r="J7989" s="4" t="s">
        <v>13538</v>
      </c>
      <c r="K7989" s="17" t="str">
        <f>IF((LEN(relatorio_Ananindeua[[#This Row],[CIF/CPF/CNPJ]])=14),relatorio_Ananindeua[[#This Row],[CIF/CPF/CNPJ]],relatorio_Ananindeua[[#This Row],[Coluna2]])</f>
        <v>54551208000128</v>
      </c>
      <c r="L7989" s="17" t="str">
        <f t="shared" si="126"/>
        <v>545******28</v>
      </c>
    </row>
    <row r="7990" spans="1:12" x14ac:dyDescent="0.25">
      <c r="A7990" s="17" t="s">
        <v>13747</v>
      </c>
      <c r="B7990" s="17" t="s">
        <v>13748</v>
      </c>
      <c r="C7990" s="17" t="s">
        <v>32</v>
      </c>
      <c r="D7990" s="1" t="s">
        <v>13749</v>
      </c>
      <c r="E7990" s="18" t="s">
        <v>13537</v>
      </c>
      <c r="F7990" s="18" t="s">
        <v>16</v>
      </c>
      <c r="G7990" s="17" t="s">
        <v>14</v>
      </c>
      <c r="H7990" t="s">
        <v>13538</v>
      </c>
      <c r="I7990" s="2" t="s">
        <v>13539</v>
      </c>
      <c r="J7990" s="4" t="s">
        <v>13538</v>
      </c>
      <c r="K7990" s="17" t="str">
        <f>IF((LEN(relatorio_Ananindeua[[#This Row],[CIF/CPF/CNPJ]])=14),relatorio_Ananindeua[[#This Row],[CIF/CPF/CNPJ]],relatorio_Ananindeua[[#This Row],[Coluna2]])</f>
        <v>54555322000126</v>
      </c>
      <c r="L7990" s="17" t="str">
        <f t="shared" si="126"/>
        <v>545******26</v>
      </c>
    </row>
    <row r="7991" spans="1:12" x14ac:dyDescent="0.25">
      <c r="A7991" s="17" t="s">
        <v>13750</v>
      </c>
      <c r="B7991" s="17" t="s">
        <v>13751</v>
      </c>
      <c r="C7991" s="17" t="s">
        <v>32</v>
      </c>
      <c r="D7991" s="1" t="s">
        <v>13752</v>
      </c>
      <c r="E7991" s="18" t="s">
        <v>13537</v>
      </c>
      <c r="F7991" s="18" t="s">
        <v>16</v>
      </c>
      <c r="G7991" s="17" t="s">
        <v>14</v>
      </c>
      <c r="H7991" t="s">
        <v>13538</v>
      </c>
      <c r="I7991" s="2" t="s">
        <v>13539</v>
      </c>
      <c r="J7991" s="4" t="s">
        <v>13538</v>
      </c>
      <c r="K7991" s="17" t="str">
        <f>IF((LEN(relatorio_Ananindeua[[#This Row],[CIF/CPF/CNPJ]])=14),relatorio_Ananindeua[[#This Row],[CIF/CPF/CNPJ]],relatorio_Ananindeua[[#This Row],[Coluna2]])</f>
        <v>54563254000147</v>
      </c>
      <c r="L7991" s="17" t="str">
        <f t="shared" si="126"/>
        <v>545******47</v>
      </c>
    </row>
    <row r="7992" spans="1:12" x14ac:dyDescent="0.25">
      <c r="A7992" s="17" t="s">
        <v>13753</v>
      </c>
      <c r="B7992" s="17" t="s">
        <v>13754</v>
      </c>
      <c r="C7992" s="17" t="s">
        <v>32</v>
      </c>
      <c r="D7992" s="1" t="s">
        <v>13755</v>
      </c>
      <c r="E7992" s="18" t="s">
        <v>13537</v>
      </c>
      <c r="F7992" s="18" t="s">
        <v>16</v>
      </c>
      <c r="G7992" s="17" t="s">
        <v>14</v>
      </c>
      <c r="H7992" t="s">
        <v>13538</v>
      </c>
      <c r="I7992" s="2" t="s">
        <v>13539</v>
      </c>
      <c r="J7992" s="4" t="s">
        <v>13538</v>
      </c>
      <c r="K7992" s="17" t="str">
        <f>IF((LEN(relatorio_Ananindeua[[#This Row],[CIF/CPF/CNPJ]])=14),relatorio_Ananindeua[[#This Row],[CIF/CPF/CNPJ]],relatorio_Ananindeua[[#This Row],[Coluna2]])</f>
        <v>54551302000187</v>
      </c>
      <c r="L7992" s="17" t="str">
        <f t="shared" si="126"/>
        <v>545******87</v>
      </c>
    </row>
    <row r="7993" spans="1:12" x14ac:dyDescent="0.25">
      <c r="A7993" s="17" t="s">
        <v>13756</v>
      </c>
      <c r="B7993" s="17" t="s">
        <v>13757</v>
      </c>
      <c r="C7993" s="17" t="s">
        <v>32</v>
      </c>
      <c r="D7993" s="1" t="s">
        <v>13758</v>
      </c>
      <c r="E7993" s="18" t="s">
        <v>13537</v>
      </c>
      <c r="F7993" s="18" t="s">
        <v>16</v>
      </c>
      <c r="G7993" s="17" t="s">
        <v>14</v>
      </c>
      <c r="H7993" t="s">
        <v>13538</v>
      </c>
      <c r="I7993" s="2" t="s">
        <v>13539</v>
      </c>
      <c r="J7993" s="4" t="s">
        <v>13538</v>
      </c>
      <c r="K7993" s="17" t="str">
        <f>IF((LEN(relatorio_Ananindeua[[#This Row],[CIF/CPF/CNPJ]])=14),relatorio_Ananindeua[[#This Row],[CIF/CPF/CNPJ]],relatorio_Ananindeua[[#This Row],[Coluna2]])</f>
        <v>54555546000138</v>
      </c>
      <c r="L7993" s="17" t="str">
        <f t="shared" si="126"/>
        <v>545******38</v>
      </c>
    </row>
    <row r="7994" spans="1:12" x14ac:dyDescent="0.25">
      <c r="A7994" s="17" t="s">
        <v>13759</v>
      </c>
      <c r="B7994" s="17" t="s">
        <v>13760</v>
      </c>
      <c r="C7994" s="17" t="s">
        <v>32</v>
      </c>
      <c r="D7994" s="1" t="s">
        <v>13761</v>
      </c>
      <c r="E7994" s="18" t="s">
        <v>13537</v>
      </c>
      <c r="F7994" s="18" t="s">
        <v>16</v>
      </c>
      <c r="G7994" s="17" t="s">
        <v>14</v>
      </c>
      <c r="H7994" t="s">
        <v>13538</v>
      </c>
      <c r="I7994" s="2" t="s">
        <v>13539</v>
      </c>
      <c r="J7994" s="4" t="s">
        <v>13538</v>
      </c>
      <c r="K7994" s="17" t="str">
        <f>IF((LEN(relatorio_Ananindeua[[#This Row],[CIF/CPF/CNPJ]])=14),relatorio_Ananindeua[[#This Row],[CIF/CPF/CNPJ]],relatorio_Ananindeua[[#This Row],[Coluna2]])</f>
        <v>54558731000186</v>
      </c>
      <c r="L7994" s="17" t="str">
        <f t="shared" si="126"/>
        <v>545******86</v>
      </c>
    </row>
    <row r="7995" spans="1:12" x14ac:dyDescent="0.25">
      <c r="A7995" s="17" t="s">
        <v>13750</v>
      </c>
      <c r="B7995" s="17" t="s">
        <v>13751</v>
      </c>
      <c r="C7995" s="17" t="s">
        <v>34</v>
      </c>
      <c r="D7995" s="1" t="s">
        <v>13762</v>
      </c>
      <c r="E7995" s="18" t="s">
        <v>13537</v>
      </c>
      <c r="F7995" s="18" t="s">
        <v>16</v>
      </c>
      <c r="G7995" s="17" t="s">
        <v>14</v>
      </c>
      <c r="H7995" t="s">
        <v>13538</v>
      </c>
      <c r="I7995" s="2" t="s">
        <v>13539</v>
      </c>
      <c r="J7995" s="4" t="s">
        <v>13538</v>
      </c>
      <c r="K7995" s="17" t="str">
        <f>IF((LEN(relatorio_Ananindeua[[#This Row],[CIF/CPF/CNPJ]])=14),relatorio_Ananindeua[[#This Row],[CIF/CPF/CNPJ]],relatorio_Ananindeua[[#This Row],[Coluna2]])</f>
        <v>54563254000147</v>
      </c>
      <c r="L7995" s="17" t="str">
        <f t="shared" si="126"/>
        <v>545******47</v>
      </c>
    </row>
    <row r="7996" spans="1:12" x14ac:dyDescent="0.25">
      <c r="A7996" s="17" t="s">
        <v>13763</v>
      </c>
      <c r="B7996" s="17" t="s">
        <v>13764</v>
      </c>
      <c r="C7996" s="17" t="s">
        <v>34</v>
      </c>
      <c r="D7996" s="1" t="s">
        <v>13765</v>
      </c>
      <c r="E7996" s="18" t="s">
        <v>13537</v>
      </c>
      <c r="F7996" s="18" t="s">
        <v>16</v>
      </c>
      <c r="G7996" s="17" t="s">
        <v>14</v>
      </c>
      <c r="H7996" t="s">
        <v>13538</v>
      </c>
      <c r="I7996" s="2" t="s">
        <v>13539</v>
      </c>
      <c r="J7996" s="4" t="s">
        <v>13538</v>
      </c>
      <c r="K7996" s="17" t="str">
        <f>IF((LEN(relatorio_Ananindeua[[#This Row],[CIF/CPF/CNPJ]])=14),relatorio_Ananindeua[[#This Row],[CIF/CPF/CNPJ]],relatorio_Ananindeua[[#This Row],[Coluna2]])</f>
        <v>52756961000124</v>
      </c>
      <c r="L7996" s="17" t="str">
        <f t="shared" si="126"/>
        <v>527******24</v>
      </c>
    </row>
    <row r="7997" spans="1:12" x14ac:dyDescent="0.25">
      <c r="A7997" s="17" t="s">
        <v>299</v>
      </c>
      <c r="B7997" s="17" t="s">
        <v>300</v>
      </c>
      <c r="C7997" s="17" t="s">
        <v>34</v>
      </c>
      <c r="D7997" s="1" t="s">
        <v>13766</v>
      </c>
      <c r="E7997" s="18" t="s">
        <v>13537</v>
      </c>
      <c r="F7997" s="18" t="s">
        <v>16</v>
      </c>
      <c r="G7997" s="17" t="s">
        <v>14</v>
      </c>
      <c r="H7997" t="s">
        <v>13538</v>
      </c>
      <c r="I7997" s="2" t="s">
        <v>13539</v>
      </c>
      <c r="J7997" s="4" t="s">
        <v>13538</v>
      </c>
      <c r="K7997" s="17" t="str">
        <f>IF((LEN(relatorio_Ananindeua[[#This Row],[CIF/CPF/CNPJ]])=14),relatorio_Ananindeua[[#This Row],[CIF/CPF/CNPJ]],relatorio_Ananindeua[[#This Row],[Coluna2]])</f>
        <v>12702487000133</v>
      </c>
      <c r="L7997" s="17" t="str">
        <f t="shared" si="126"/>
        <v>127******33</v>
      </c>
    </row>
    <row r="7998" spans="1:12" x14ac:dyDescent="0.25">
      <c r="A7998" s="17" t="s">
        <v>1654</v>
      </c>
      <c r="B7998" s="17" t="s">
        <v>1655</v>
      </c>
      <c r="C7998" s="17" t="s">
        <v>21</v>
      </c>
      <c r="D7998" s="1" t="s">
        <v>13767</v>
      </c>
      <c r="E7998" s="18" t="s">
        <v>13537</v>
      </c>
      <c r="F7998" s="18" t="s">
        <v>19</v>
      </c>
      <c r="G7998" s="17" t="s">
        <v>13496</v>
      </c>
      <c r="H7998" t="s">
        <v>13538</v>
      </c>
      <c r="I7998" s="2" t="s">
        <v>13539</v>
      </c>
      <c r="J7998" s="4">
        <v>618023.19999999995</v>
      </c>
      <c r="K7998" s="17" t="str">
        <f>IF((LEN(relatorio_Ananindeua[[#This Row],[CIF/CPF/CNPJ]])=14),relatorio_Ananindeua[[#This Row],[CIF/CPF/CNPJ]],relatorio_Ananindeua[[#This Row],[Coluna2]])</f>
        <v>23453830002970</v>
      </c>
      <c r="L7998" s="17" t="str">
        <f t="shared" si="126"/>
        <v>234******70</v>
      </c>
    </row>
    <row r="7999" spans="1:12" x14ac:dyDescent="0.25">
      <c r="A7999" s="17" t="s">
        <v>13768</v>
      </c>
      <c r="B7999" s="17" t="s">
        <v>13769</v>
      </c>
      <c r="C7999" s="17" t="s">
        <v>20</v>
      </c>
      <c r="D7999" s="1" t="s">
        <v>13770</v>
      </c>
      <c r="E7999" s="18" t="s">
        <v>13537</v>
      </c>
      <c r="F7999" s="18" t="s">
        <v>19</v>
      </c>
      <c r="G7999" s="17" t="s">
        <v>13496</v>
      </c>
      <c r="H7999" t="s">
        <v>13538</v>
      </c>
      <c r="I7999" s="2" t="s">
        <v>13539</v>
      </c>
      <c r="J7999" s="4">
        <v>17.21</v>
      </c>
      <c r="K7999" s="17" t="str">
        <f>IF((LEN(relatorio_Ananindeua[[#This Row],[CIF/CPF/CNPJ]])=14),relatorio_Ananindeua[[#This Row],[CIF/CPF/CNPJ]],relatorio_Ananindeua[[#This Row],[Coluna2]])</f>
        <v>03347431000117</v>
      </c>
      <c r="L7999" s="17" t="str">
        <f t="shared" si="126"/>
        <v>033******17</v>
      </c>
    </row>
    <row r="8000" spans="1:12" x14ac:dyDescent="0.25">
      <c r="A8000" s="17" t="s">
        <v>6904</v>
      </c>
      <c r="B8000" s="17" t="s">
        <v>6905</v>
      </c>
      <c r="C8000" s="17" t="s">
        <v>20</v>
      </c>
      <c r="D8000" s="1" t="s">
        <v>13770</v>
      </c>
      <c r="E8000" s="18" t="s">
        <v>13537</v>
      </c>
      <c r="F8000" s="18" t="s">
        <v>19</v>
      </c>
      <c r="G8000" s="17" t="s">
        <v>13496</v>
      </c>
      <c r="H8000" t="s">
        <v>13538</v>
      </c>
      <c r="I8000" s="2" t="s">
        <v>13539</v>
      </c>
      <c r="J8000" s="4">
        <v>43</v>
      </c>
      <c r="K8000" s="17" t="str">
        <f>IF((LEN(relatorio_Ananindeua[[#This Row],[CIF/CPF/CNPJ]])=14),relatorio_Ananindeua[[#This Row],[CIF/CPF/CNPJ]],relatorio_Ananindeua[[#This Row],[Coluna2]])</f>
        <v>46201083002393</v>
      </c>
      <c r="L8000" s="17" t="str">
        <f t="shared" si="126"/>
        <v>462******93</v>
      </c>
    </row>
    <row r="8001" spans="1:12" x14ac:dyDescent="0.25">
      <c r="A8001" s="17" t="s">
        <v>13771</v>
      </c>
      <c r="B8001" s="17" t="s">
        <v>13772</v>
      </c>
      <c r="C8001" s="17" t="s">
        <v>34</v>
      </c>
      <c r="D8001" s="1" t="s">
        <v>13773</v>
      </c>
      <c r="E8001" s="18" t="s">
        <v>13537</v>
      </c>
      <c r="F8001" s="18" t="s">
        <v>16</v>
      </c>
      <c r="G8001" s="17" t="s">
        <v>14</v>
      </c>
      <c r="H8001" t="s">
        <v>13538</v>
      </c>
      <c r="I8001" s="2" t="s">
        <v>13539</v>
      </c>
      <c r="J8001" s="4" t="s">
        <v>13538</v>
      </c>
      <c r="K8001" s="17" t="str">
        <f>IF((LEN(relatorio_Ananindeua[[#This Row],[CIF/CPF/CNPJ]])=14),relatorio_Ananindeua[[#This Row],[CIF/CPF/CNPJ]],relatorio_Ananindeua[[#This Row],[Coluna2]])</f>
        <v>16593505000147</v>
      </c>
      <c r="L8001" s="17" t="str">
        <f t="shared" si="126"/>
        <v>165******47</v>
      </c>
    </row>
    <row r="8002" spans="1:12" x14ac:dyDescent="0.25">
      <c r="A8002" s="17" t="s">
        <v>13774</v>
      </c>
      <c r="B8002" s="17" t="s">
        <v>13775</v>
      </c>
      <c r="C8002" s="17" t="s">
        <v>32</v>
      </c>
      <c r="D8002" s="1" t="s">
        <v>13776</v>
      </c>
      <c r="E8002" s="18" t="s">
        <v>13537</v>
      </c>
      <c r="F8002" s="18" t="s">
        <v>16</v>
      </c>
      <c r="G8002" s="17" t="s">
        <v>14</v>
      </c>
      <c r="H8002" t="s">
        <v>13538</v>
      </c>
      <c r="I8002" s="2" t="s">
        <v>13539</v>
      </c>
      <c r="J8002" s="4" t="s">
        <v>13538</v>
      </c>
      <c r="K8002" s="17" t="str">
        <f>IF((LEN(relatorio_Ananindeua[[#This Row],[CIF/CPF/CNPJ]])=14),relatorio_Ananindeua[[#This Row],[CIF/CPF/CNPJ]],relatorio_Ananindeua[[#This Row],[Coluna2]])</f>
        <v>54585460000158</v>
      </c>
      <c r="L8002" s="17" t="str">
        <f t="shared" si="126"/>
        <v>545******58</v>
      </c>
    </row>
    <row r="8003" spans="1:12" x14ac:dyDescent="0.25">
      <c r="A8003" s="17" t="s">
        <v>13777</v>
      </c>
      <c r="B8003" s="17" t="s">
        <v>13778</v>
      </c>
      <c r="C8003" s="17" t="s">
        <v>32</v>
      </c>
      <c r="D8003" s="1" t="s">
        <v>13779</v>
      </c>
      <c r="E8003" s="18" t="s">
        <v>13537</v>
      </c>
      <c r="F8003" s="18" t="s">
        <v>16</v>
      </c>
      <c r="G8003" s="17" t="s">
        <v>14</v>
      </c>
      <c r="H8003" t="s">
        <v>13538</v>
      </c>
      <c r="I8003" s="2" t="s">
        <v>13539</v>
      </c>
      <c r="J8003" s="4" t="s">
        <v>13538</v>
      </c>
      <c r="K8003" s="17" t="str">
        <f>IF((LEN(relatorio_Ananindeua[[#This Row],[CIF/CPF/CNPJ]])=14),relatorio_Ananindeua[[#This Row],[CIF/CPF/CNPJ]],relatorio_Ananindeua[[#This Row],[Coluna2]])</f>
        <v>54575891000133</v>
      </c>
      <c r="L8003" s="17" t="str">
        <f t="shared" si="126"/>
        <v>545******33</v>
      </c>
    </row>
    <row r="8004" spans="1:12" x14ac:dyDescent="0.25">
      <c r="A8004" s="17" t="s">
        <v>13780</v>
      </c>
      <c r="B8004" s="17" t="s">
        <v>13781</v>
      </c>
      <c r="C8004" s="17" t="s">
        <v>32</v>
      </c>
      <c r="D8004" s="1" t="s">
        <v>13782</v>
      </c>
      <c r="E8004" s="18" t="s">
        <v>13537</v>
      </c>
      <c r="F8004" s="18" t="s">
        <v>16</v>
      </c>
      <c r="G8004" s="17" t="s">
        <v>14</v>
      </c>
      <c r="H8004" t="s">
        <v>13538</v>
      </c>
      <c r="I8004" s="2" t="s">
        <v>13539</v>
      </c>
      <c r="J8004" s="4" t="s">
        <v>13538</v>
      </c>
      <c r="K8004" s="17" t="str">
        <f>IF((LEN(relatorio_Ananindeua[[#This Row],[CIF/CPF/CNPJ]])=14),relatorio_Ananindeua[[#This Row],[CIF/CPF/CNPJ]],relatorio_Ananindeua[[#This Row],[Coluna2]])</f>
        <v>54587617000184</v>
      </c>
      <c r="L8004" s="17" t="str">
        <f t="shared" si="126"/>
        <v>545******84</v>
      </c>
    </row>
    <row r="8005" spans="1:12" x14ac:dyDescent="0.25">
      <c r="A8005" s="17" t="s">
        <v>13783</v>
      </c>
      <c r="B8005" s="17" t="s">
        <v>13784</v>
      </c>
      <c r="C8005" s="17" t="s">
        <v>32</v>
      </c>
      <c r="D8005" s="1" t="s">
        <v>13785</v>
      </c>
      <c r="E8005" s="18" t="s">
        <v>13537</v>
      </c>
      <c r="F8005" s="18" t="s">
        <v>16</v>
      </c>
      <c r="G8005" s="17" t="s">
        <v>14</v>
      </c>
      <c r="H8005" t="s">
        <v>13538</v>
      </c>
      <c r="I8005" s="2" t="s">
        <v>13539</v>
      </c>
      <c r="J8005" s="4" t="s">
        <v>13538</v>
      </c>
      <c r="K8005" s="17" t="str">
        <f>IF((LEN(relatorio_Ananindeua[[#This Row],[CIF/CPF/CNPJ]])=14),relatorio_Ananindeua[[#This Row],[CIF/CPF/CNPJ]],relatorio_Ananindeua[[#This Row],[Coluna2]])</f>
        <v>54575578000103</v>
      </c>
      <c r="L8005" s="17" t="str">
        <f t="shared" si="126"/>
        <v>545******03</v>
      </c>
    </row>
    <row r="8006" spans="1:12" x14ac:dyDescent="0.25">
      <c r="A8006" s="17" t="s">
        <v>13786</v>
      </c>
      <c r="B8006" s="17" t="s">
        <v>13787</v>
      </c>
      <c r="C8006" s="17" t="s">
        <v>32</v>
      </c>
      <c r="D8006" s="1" t="s">
        <v>13788</v>
      </c>
      <c r="E8006" s="18" t="s">
        <v>13537</v>
      </c>
      <c r="F8006" s="18" t="s">
        <v>16</v>
      </c>
      <c r="G8006" s="17" t="s">
        <v>14</v>
      </c>
      <c r="H8006" t="s">
        <v>13538</v>
      </c>
      <c r="I8006" s="2" t="s">
        <v>13539</v>
      </c>
      <c r="J8006" s="4" t="s">
        <v>13538</v>
      </c>
      <c r="K8006" s="17" t="str">
        <f>IF((LEN(relatorio_Ananindeua[[#This Row],[CIF/CPF/CNPJ]])=14),relatorio_Ananindeua[[#This Row],[CIF/CPF/CNPJ]],relatorio_Ananindeua[[#This Row],[Coluna2]])</f>
        <v>54575166000165</v>
      </c>
      <c r="L8006" s="17" t="str">
        <f t="shared" si="126"/>
        <v>545******65</v>
      </c>
    </row>
    <row r="8007" spans="1:12" x14ac:dyDescent="0.25">
      <c r="A8007" s="17" t="s">
        <v>13789</v>
      </c>
      <c r="B8007" s="17" t="s">
        <v>13790</v>
      </c>
      <c r="C8007" s="17" t="s">
        <v>34</v>
      </c>
      <c r="D8007" s="1" t="s">
        <v>13791</v>
      </c>
      <c r="E8007" s="18" t="s">
        <v>13537</v>
      </c>
      <c r="F8007" s="18" t="s">
        <v>16</v>
      </c>
      <c r="G8007" s="17" t="s">
        <v>14</v>
      </c>
      <c r="H8007" t="s">
        <v>13538</v>
      </c>
      <c r="I8007" s="2" t="s">
        <v>13539</v>
      </c>
      <c r="J8007" s="4" t="s">
        <v>13538</v>
      </c>
      <c r="K8007" s="17" t="str">
        <f>IF((LEN(relatorio_Ananindeua[[#This Row],[CIF/CPF/CNPJ]])=14),relatorio_Ananindeua[[#This Row],[CIF/CPF/CNPJ]],relatorio_Ananindeua[[#This Row],[Coluna2]])</f>
        <v>38359680000107</v>
      </c>
      <c r="L8007" s="17" t="str">
        <f t="shared" si="126"/>
        <v>383******07</v>
      </c>
    </row>
    <row r="8008" spans="1:12" x14ac:dyDescent="0.25">
      <c r="A8008" s="17" t="s">
        <v>13792</v>
      </c>
      <c r="B8008" s="17" t="s">
        <v>13793</v>
      </c>
      <c r="C8008" s="17" t="s">
        <v>34</v>
      </c>
      <c r="D8008" s="1" t="s">
        <v>13794</v>
      </c>
      <c r="E8008" s="18" t="s">
        <v>13537</v>
      </c>
      <c r="F8008" s="18" t="s">
        <v>16</v>
      </c>
      <c r="G8008" s="17" t="s">
        <v>14</v>
      </c>
      <c r="H8008" t="s">
        <v>13538</v>
      </c>
      <c r="I8008" s="2" t="s">
        <v>13539</v>
      </c>
      <c r="J8008" s="4" t="s">
        <v>13538</v>
      </c>
      <c r="K8008" s="17" t="str">
        <f>IF((LEN(relatorio_Ananindeua[[#This Row],[CIF/CPF/CNPJ]])=14),relatorio_Ananindeua[[#This Row],[CIF/CPF/CNPJ]],relatorio_Ananindeua[[#This Row],[Coluna2]])</f>
        <v>34159865000117</v>
      </c>
      <c r="L8008" s="17" t="str">
        <f t="shared" si="126"/>
        <v>341******17</v>
      </c>
    </row>
    <row r="8009" spans="1:12" x14ac:dyDescent="0.25">
      <c r="A8009" s="17" t="s">
        <v>13795</v>
      </c>
      <c r="B8009" s="17" t="s">
        <v>13796</v>
      </c>
      <c r="C8009" s="17" t="s">
        <v>32</v>
      </c>
      <c r="D8009" s="1" t="s">
        <v>13797</v>
      </c>
      <c r="E8009" s="18" t="s">
        <v>13537</v>
      </c>
      <c r="F8009" s="18" t="s">
        <v>16</v>
      </c>
      <c r="G8009" s="17" t="s">
        <v>14</v>
      </c>
      <c r="H8009" t="s">
        <v>13538</v>
      </c>
      <c r="I8009" s="2" t="s">
        <v>13539</v>
      </c>
      <c r="J8009" s="4" t="s">
        <v>13538</v>
      </c>
      <c r="K8009" s="17" t="str">
        <f>IF((LEN(relatorio_Ananindeua[[#This Row],[CIF/CPF/CNPJ]])=14),relatorio_Ananindeua[[#This Row],[CIF/CPF/CNPJ]],relatorio_Ananindeua[[#This Row],[Coluna2]])</f>
        <v>54569283000116</v>
      </c>
      <c r="L8009" s="17" t="str">
        <f t="shared" si="126"/>
        <v>545******16</v>
      </c>
    </row>
    <row r="8010" spans="1:12" x14ac:dyDescent="0.25">
      <c r="A8010" s="17" t="s">
        <v>13798</v>
      </c>
      <c r="B8010" s="17" t="s">
        <v>13799</v>
      </c>
      <c r="C8010" s="17" t="s">
        <v>32</v>
      </c>
      <c r="D8010" s="1" t="s">
        <v>13800</v>
      </c>
      <c r="E8010" s="18" t="s">
        <v>13537</v>
      </c>
      <c r="F8010" s="18" t="s">
        <v>16</v>
      </c>
      <c r="G8010" s="17" t="s">
        <v>14</v>
      </c>
      <c r="H8010" t="s">
        <v>13538</v>
      </c>
      <c r="I8010" s="2" t="s">
        <v>13539</v>
      </c>
      <c r="J8010" s="4" t="s">
        <v>13538</v>
      </c>
      <c r="K8010" s="17" t="str">
        <f>IF((LEN(relatorio_Ananindeua[[#This Row],[CIF/CPF/CNPJ]])=14),relatorio_Ananindeua[[#This Row],[CIF/CPF/CNPJ]],relatorio_Ananindeua[[#This Row],[Coluna2]])</f>
        <v>54577625000140</v>
      </c>
      <c r="L8010" s="17" t="str">
        <f t="shared" si="126"/>
        <v>545******40</v>
      </c>
    </row>
    <row r="8011" spans="1:12" x14ac:dyDescent="0.25">
      <c r="A8011" s="17" t="s">
        <v>13801</v>
      </c>
      <c r="B8011" s="17" t="s">
        <v>13802</v>
      </c>
      <c r="C8011" s="17" t="s">
        <v>32</v>
      </c>
      <c r="D8011" s="1" t="s">
        <v>13803</v>
      </c>
      <c r="E8011" s="18" t="s">
        <v>13537</v>
      </c>
      <c r="F8011" s="18" t="s">
        <v>16</v>
      </c>
      <c r="G8011" s="17" t="s">
        <v>14</v>
      </c>
      <c r="H8011" t="s">
        <v>13538</v>
      </c>
      <c r="I8011" s="2" t="s">
        <v>13539</v>
      </c>
      <c r="J8011" s="4" t="s">
        <v>13538</v>
      </c>
      <c r="K8011" s="17" t="str">
        <f>IF((LEN(relatorio_Ananindeua[[#This Row],[CIF/CPF/CNPJ]])=14),relatorio_Ananindeua[[#This Row],[CIF/CPF/CNPJ]],relatorio_Ananindeua[[#This Row],[Coluna2]])</f>
        <v>54574765000164</v>
      </c>
      <c r="L8011" s="17" t="str">
        <f t="shared" si="126"/>
        <v>545******64</v>
      </c>
    </row>
    <row r="8012" spans="1:12" x14ac:dyDescent="0.25">
      <c r="A8012" s="17" t="s">
        <v>13804</v>
      </c>
      <c r="B8012" s="17" t="s">
        <v>13805</v>
      </c>
      <c r="C8012" s="17" t="s">
        <v>32</v>
      </c>
      <c r="D8012" s="1" t="s">
        <v>13806</v>
      </c>
      <c r="E8012" s="18" t="s">
        <v>13537</v>
      </c>
      <c r="F8012" s="18" t="s">
        <v>16</v>
      </c>
      <c r="G8012" s="17" t="s">
        <v>14</v>
      </c>
      <c r="H8012" t="s">
        <v>13538</v>
      </c>
      <c r="I8012" s="2" t="s">
        <v>13539</v>
      </c>
      <c r="J8012" s="4" t="s">
        <v>13538</v>
      </c>
      <c r="K8012" s="17" t="str">
        <f>IF((LEN(relatorio_Ananindeua[[#This Row],[CIF/CPF/CNPJ]])=14),relatorio_Ananindeua[[#This Row],[CIF/CPF/CNPJ]],relatorio_Ananindeua[[#This Row],[Coluna2]])</f>
        <v>54586277000177</v>
      </c>
      <c r="L8012" s="17" t="str">
        <f t="shared" si="126"/>
        <v>545******77</v>
      </c>
    </row>
    <row r="8013" spans="1:12" x14ac:dyDescent="0.25">
      <c r="A8013" s="17" t="s">
        <v>13807</v>
      </c>
      <c r="B8013" s="17" t="s">
        <v>13808</v>
      </c>
      <c r="C8013" s="17" t="s">
        <v>32</v>
      </c>
      <c r="D8013" s="1" t="s">
        <v>13809</v>
      </c>
      <c r="E8013" s="18" t="s">
        <v>13537</v>
      </c>
      <c r="F8013" s="18" t="s">
        <v>16</v>
      </c>
      <c r="G8013" s="17" t="s">
        <v>14</v>
      </c>
      <c r="H8013" t="s">
        <v>13538</v>
      </c>
      <c r="I8013" s="2" t="s">
        <v>13539</v>
      </c>
      <c r="J8013" s="4" t="s">
        <v>13538</v>
      </c>
      <c r="K8013" s="17" t="str">
        <f>IF((LEN(relatorio_Ananindeua[[#This Row],[CIF/CPF/CNPJ]])=14),relatorio_Ananindeua[[#This Row],[CIF/CPF/CNPJ]],relatorio_Ananindeua[[#This Row],[Coluna2]])</f>
        <v>54575463000100</v>
      </c>
      <c r="L8013" s="17" t="str">
        <f t="shared" si="126"/>
        <v>545******00</v>
      </c>
    </row>
    <row r="8014" spans="1:12" x14ac:dyDescent="0.25">
      <c r="A8014" s="17" t="s">
        <v>13810</v>
      </c>
      <c r="B8014" s="17" t="s">
        <v>13811</v>
      </c>
      <c r="C8014" s="17" t="s">
        <v>32</v>
      </c>
      <c r="D8014" s="1" t="s">
        <v>13812</v>
      </c>
      <c r="E8014" s="18" t="s">
        <v>13537</v>
      </c>
      <c r="F8014" s="18" t="s">
        <v>16</v>
      </c>
      <c r="G8014" s="17" t="s">
        <v>14</v>
      </c>
      <c r="H8014" t="s">
        <v>13538</v>
      </c>
      <c r="I8014" s="2" t="s">
        <v>13539</v>
      </c>
      <c r="J8014" s="4" t="s">
        <v>13538</v>
      </c>
      <c r="K8014" s="17" t="str">
        <f>IF((LEN(relatorio_Ananindeua[[#This Row],[CIF/CPF/CNPJ]])=14),relatorio_Ananindeua[[#This Row],[CIF/CPF/CNPJ]],relatorio_Ananindeua[[#This Row],[Coluna2]])</f>
        <v>54579676000100</v>
      </c>
      <c r="L8014" s="17" t="str">
        <f t="shared" si="126"/>
        <v>545******00</v>
      </c>
    </row>
    <row r="8015" spans="1:12" x14ac:dyDescent="0.25">
      <c r="A8015" s="17" t="s">
        <v>13813</v>
      </c>
      <c r="B8015" s="17" t="s">
        <v>13814</v>
      </c>
      <c r="C8015" s="17" t="s">
        <v>32</v>
      </c>
      <c r="D8015" s="1" t="s">
        <v>13815</v>
      </c>
      <c r="E8015" s="18" t="s">
        <v>13537</v>
      </c>
      <c r="F8015" s="18" t="s">
        <v>16</v>
      </c>
      <c r="G8015" s="17" t="s">
        <v>14</v>
      </c>
      <c r="H8015" t="s">
        <v>13538</v>
      </c>
      <c r="I8015" s="2" t="s">
        <v>13539</v>
      </c>
      <c r="J8015" s="4" t="s">
        <v>13538</v>
      </c>
      <c r="K8015" s="17" t="str">
        <f>IF((LEN(relatorio_Ananindeua[[#This Row],[CIF/CPF/CNPJ]])=14),relatorio_Ananindeua[[#This Row],[CIF/CPF/CNPJ]],relatorio_Ananindeua[[#This Row],[Coluna2]])</f>
        <v>54577685000162</v>
      </c>
      <c r="L8015" s="17" t="str">
        <f t="shared" si="126"/>
        <v>545******62</v>
      </c>
    </row>
    <row r="8016" spans="1:12" x14ac:dyDescent="0.25">
      <c r="A8016" s="17" t="s">
        <v>13816</v>
      </c>
      <c r="B8016" s="17" t="s">
        <v>13817</v>
      </c>
      <c r="C8016" s="17" t="s">
        <v>32</v>
      </c>
      <c r="D8016" s="1" t="s">
        <v>13818</v>
      </c>
      <c r="E8016" s="18" t="s">
        <v>13537</v>
      </c>
      <c r="F8016" s="18" t="s">
        <v>16</v>
      </c>
      <c r="G8016" s="17" t="s">
        <v>14</v>
      </c>
      <c r="H8016" t="s">
        <v>13538</v>
      </c>
      <c r="I8016" s="2" t="s">
        <v>13539</v>
      </c>
      <c r="J8016" s="4" t="s">
        <v>13538</v>
      </c>
      <c r="K8016" s="17" t="str">
        <f>IF((LEN(relatorio_Ananindeua[[#This Row],[CIF/CPF/CNPJ]])=14),relatorio_Ananindeua[[#This Row],[CIF/CPF/CNPJ]],relatorio_Ananindeua[[#This Row],[Coluna2]])</f>
        <v>54584175000112</v>
      </c>
      <c r="L8016" s="17" t="str">
        <f t="shared" si="126"/>
        <v>545******12</v>
      </c>
    </row>
    <row r="8017" spans="1:12" x14ac:dyDescent="0.25">
      <c r="A8017" s="17" t="s">
        <v>13458</v>
      </c>
      <c r="B8017" s="17" t="s">
        <v>13459</v>
      </c>
      <c r="C8017" s="17" t="s">
        <v>34</v>
      </c>
      <c r="D8017" s="1" t="s">
        <v>13819</v>
      </c>
      <c r="E8017" s="18" t="s">
        <v>13537</v>
      </c>
      <c r="F8017" s="18" t="s">
        <v>16</v>
      </c>
      <c r="G8017" s="17" t="s">
        <v>14</v>
      </c>
      <c r="H8017" t="s">
        <v>13538</v>
      </c>
      <c r="I8017" s="2" t="s">
        <v>13539</v>
      </c>
      <c r="J8017" s="4" t="s">
        <v>13538</v>
      </c>
      <c r="K8017" s="17" t="str">
        <f>IF((LEN(relatorio_Ananindeua[[#This Row],[CIF/CPF/CNPJ]])=14),relatorio_Ananindeua[[#This Row],[CIF/CPF/CNPJ]],relatorio_Ananindeua[[#This Row],[Coluna2]])</f>
        <v>54530657000190</v>
      </c>
      <c r="L8017" s="17" t="str">
        <f t="shared" si="126"/>
        <v>545******90</v>
      </c>
    </row>
    <row r="8018" spans="1:12" x14ac:dyDescent="0.25">
      <c r="A8018" s="17" t="s">
        <v>13820</v>
      </c>
      <c r="B8018" s="17" t="s">
        <v>13821</v>
      </c>
      <c r="C8018" s="17" t="s">
        <v>32</v>
      </c>
      <c r="D8018" s="1" t="s">
        <v>13822</v>
      </c>
      <c r="E8018" s="18" t="s">
        <v>13537</v>
      </c>
      <c r="F8018" s="18" t="s">
        <v>16</v>
      </c>
      <c r="G8018" s="17" t="s">
        <v>14</v>
      </c>
      <c r="H8018" t="s">
        <v>13538</v>
      </c>
      <c r="I8018" s="2" t="s">
        <v>13539</v>
      </c>
      <c r="J8018" s="4" t="s">
        <v>13538</v>
      </c>
      <c r="K8018" s="17" t="str">
        <f>IF((LEN(relatorio_Ananindeua[[#This Row],[CIF/CPF/CNPJ]])=14),relatorio_Ananindeua[[#This Row],[CIF/CPF/CNPJ]],relatorio_Ananindeua[[#This Row],[Coluna2]])</f>
        <v>54573962000169</v>
      </c>
      <c r="L8018" s="17" t="str">
        <f t="shared" si="126"/>
        <v>545******69</v>
      </c>
    </row>
    <row r="8019" spans="1:12" x14ac:dyDescent="0.25">
      <c r="A8019" s="17" t="s">
        <v>13054</v>
      </c>
      <c r="B8019" s="17" t="s">
        <v>13055</v>
      </c>
      <c r="C8019" s="17" t="s">
        <v>34</v>
      </c>
      <c r="D8019" s="1" t="s">
        <v>13823</v>
      </c>
      <c r="E8019" s="18" t="s">
        <v>13537</v>
      </c>
      <c r="F8019" s="18" t="s">
        <v>16</v>
      </c>
      <c r="G8019" s="17" t="s">
        <v>14</v>
      </c>
      <c r="H8019" t="s">
        <v>13538</v>
      </c>
      <c r="I8019" s="2" t="s">
        <v>13539</v>
      </c>
      <c r="J8019" s="4" t="s">
        <v>13538</v>
      </c>
      <c r="K8019" s="17" t="str">
        <f>IF((LEN(relatorio_Ananindeua[[#This Row],[CIF/CPF/CNPJ]])=14),relatorio_Ananindeua[[#This Row],[CIF/CPF/CNPJ]],relatorio_Ananindeua[[#This Row],[Coluna2]])</f>
        <v>54381489000118</v>
      </c>
      <c r="L8019" s="17" t="str">
        <f t="shared" si="126"/>
        <v>543******18</v>
      </c>
    </row>
    <row r="8020" spans="1:12" x14ac:dyDescent="0.25">
      <c r="A8020" s="17" t="s">
        <v>13824</v>
      </c>
      <c r="B8020" s="17" t="s">
        <v>13825</v>
      </c>
      <c r="C8020" s="17" t="s">
        <v>34</v>
      </c>
      <c r="D8020" s="1" t="s">
        <v>13826</v>
      </c>
      <c r="E8020" s="18" t="s">
        <v>13537</v>
      </c>
      <c r="F8020" s="18" t="s">
        <v>16</v>
      </c>
      <c r="G8020" s="17" t="s">
        <v>14</v>
      </c>
      <c r="H8020" t="s">
        <v>13538</v>
      </c>
      <c r="I8020" s="2" t="s">
        <v>13539</v>
      </c>
      <c r="J8020" s="4" t="s">
        <v>13538</v>
      </c>
      <c r="K8020" s="17" t="str">
        <f>IF((LEN(relatorio_Ananindeua[[#This Row],[CIF/CPF/CNPJ]])=14),relatorio_Ananindeua[[#This Row],[CIF/CPF/CNPJ]],relatorio_Ananindeua[[#This Row],[Coluna2]])</f>
        <v>48232576000100</v>
      </c>
      <c r="L8020" s="17" t="str">
        <f t="shared" si="126"/>
        <v>482******00</v>
      </c>
    </row>
    <row r="8021" spans="1:12" x14ac:dyDescent="0.25">
      <c r="A8021" s="17" t="s">
        <v>6261</v>
      </c>
      <c r="B8021" s="17" t="s">
        <v>6262</v>
      </c>
      <c r="C8021" s="17" t="s">
        <v>34</v>
      </c>
      <c r="D8021" s="1" t="s">
        <v>13827</v>
      </c>
      <c r="E8021" s="18" t="s">
        <v>13537</v>
      </c>
      <c r="F8021" s="18" t="s">
        <v>16</v>
      </c>
      <c r="G8021" s="17" t="s">
        <v>14</v>
      </c>
      <c r="H8021" t="s">
        <v>13538</v>
      </c>
      <c r="I8021" s="2" t="s">
        <v>13539</v>
      </c>
      <c r="J8021" s="4" t="s">
        <v>13538</v>
      </c>
      <c r="K8021" s="17" t="str">
        <f>IF((LEN(relatorio_Ananindeua[[#This Row],[CIF/CPF/CNPJ]])=14),relatorio_Ananindeua[[#This Row],[CIF/CPF/CNPJ]],relatorio_Ananindeua[[#This Row],[Coluna2]])</f>
        <v>44417457000171</v>
      </c>
      <c r="L8021" s="17" t="str">
        <f t="shared" si="126"/>
        <v>444******71</v>
      </c>
    </row>
    <row r="8022" spans="1:12" x14ac:dyDescent="0.25">
      <c r="A8022" s="17" t="s">
        <v>13828</v>
      </c>
      <c r="B8022" s="17" t="s">
        <v>13829</v>
      </c>
      <c r="C8022" s="17" t="s">
        <v>34</v>
      </c>
      <c r="D8022" s="1" t="s">
        <v>13830</v>
      </c>
      <c r="E8022" s="18" t="s">
        <v>13537</v>
      </c>
      <c r="F8022" s="18" t="s">
        <v>16</v>
      </c>
      <c r="G8022" s="17" t="s">
        <v>14</v>
      </c>
      <c r="H8022" t="s">
        <v>13538</v>
      </c>
      <c r="I8022" s="2" t="s">
        <v>13539</v>
      </c>
      <c r="J8022" s="4" t="s">
        <v>13538</v>
      </c>
      <c r="K8022" s="17" t="str">
        <f>IF((LEN(relatorio_Ananindeua[[#This Row],[CIF/CPF/CNPJ]])=14),relatorio_Ananindeua[[#This Row],[CIF/CPF/CNPJ]],relatorio_Ananindeua[[#This Row],[Coluna2]])</f>
        <v>47887291000145</v>
      </c>
      <c r="L8022" s="17" t="str">
        <f t="shared" si="126"/>
        <v>478******45</v>
      </c>
    </row>
    <row r="8023" spans="1:12" x14ac:dyDescent="0.25">
      <c r="A8023" s="17" t="s">
        <v>13831</v>
      </c>
      <c r="B8023" s="17" t="s">
        <v>13832</v>
      </c>
      <c r="C8023" s="17" t="s">
        <v>34</v>
      </c>
      <c r="D8023" s="1" t="s">
        <v>13833</v>
      </c>
      <c r="E8023" s="18" t="s">
        <v>13537</v>
      </c>
      <c r="F8023" s="18" t="s">
        <v>16</v>
      </c>
      <c r="G8023" s="17" t="s">
        <v>14</v>
      </c>
      <c r="H8023" t="s">
        <v>13538</v>
      </c>
      <c r="I8023" s="2" t="s">
        <v>13539</v>
      </c>
      <c r="J8023" s="4" t="s">
        <v>13538</v>
      </c>
      <c r="K8023" s="17" t="str">
        <f>IF((LEN(relatorio_Ananindeua[[#This Row],[CIF/CPF/CNPJ]])=14),relatorio_Ananindeua[[#This Row],[CIF/CPF/CNPJ]],relatorio_Ananindeua[[#This Row],[Coluna2]])</f>
        <v>47361784000147</v>
      </c>
      <c r="L8023" s="17" t="str">
        <f t="shared" si="126"/>
        <v>473******47</v>
      </c>
    </row>
    <row r="8024" spans="1:12" x14ac:dyDescent="0.25">
      <c r="A8024" s="17" t="s">
        <v>6491</v>
      </c>
      <c r="B8024" s="17" t="s">
        <v>6492</v>
      </c>
      <c r="C8024" s="17" t="s">
        <v>34</v>
      </c>
      <c r="D8024" s="1" t="s">
        <v>13834</v>
      </c>
      <c r="E8024" s="18" t="s">
        <v>13537</v>
      </c>
      <c r="F8024" s="18" t="s">
        <v>16</v>
      </c>
      <c r="G8024" s="17" t="s">
        <v>14</v>
      </c>
      <c r="H8024" t="s">
        <v>13538</v>
      </c>
      <c r="I8024" s="2" t="s">
        <v>13539</v>
      </c>
      <c r="J8024" s="4" t="s">
        <v>13538</v>
      </c>
      <c r="K8024" s="17" t="str">
        <f>IF((LEN(relatorio_Ananindeua[[#This Row],[CIF/CPF/CNPJ]])=14),relatorio_Ananindeua[[#This Row],[CIF/CPF/CNPJ]],relatorio_Ananindeua[[#This Row],[Coluna2]])</f>
        <v>45066286000146</v>
      </c>
      <c r="L8024" s="17" t="str">
        <f t="shared" si="126"/>
        <v>450******46</v>
      </c>
    </row>
    <row r="8025" spans="1:12" x14ac:dyDescent="0.25">
      <c r="A8025" s="17" t="s">
        <v>3758</v>
      </c>
      <c r="B8025" s="17" t="s">
        <v>3759</v>
      </c>
      <c r="C8025" s="17" t="s">
        <v>34</v>
      </c>
      <c r="D8025" s="1" t="s">
        <v>13835</v>
      </c>
      <c r="E8025" s="18" t="s">
        <v>13537</v>
      </c>
      <c r="F8025" s="18" t="s">
        <v>16</v>
      </c>
      <c r="G8025" s="17" t="s">
        <v>14</v>
      </c>
      <c r="H8025" t="s">
        <v>13538</v>
      </c>
      <c r="I8025" s="2" t="s">
        <v>13539</v>
      </c>
      <c r="J8025" s="4" t="s">
        <v>13538</v>
      </c>
      <c r="K8025" s="17" t="str">
        <f>IF((LEN(relatorio_Ananindeua[[#This Row],[CIF/CPF/CNPJ]])=14),relatorio_Ananindeua[[#This Row],[CIF/CPF/CNPJ]],relatorio_Ananindeua[[#This Row],[Coluna2]])</f>
        <v>34798261000110</v>
      </c>
      <c r="L8025" s="17" t="str">
        <f t="shared" si="126"/>
        <v>347******10</v>
      </c>
    </row>
    <row r="8026" spans="1:12" x14ac:dyDescent="0.25">
      <c r="A8026" s="17" t="s">
        <v>10848</v>
      </c>
      <c r="B8026" s="17" t="s">
        <v>10849</v>
      </c>
      <c r="C8026" s="17" t="s">
        <v>34</v>
      </c>
      <c r="D8026" s="1" t="s">
        <v>13836</v>
      </c>
      <c r="E8026" s="18" t="s">
        <v>13537</v>
      </c>
      <c r="F8026" s="18" t="s">
        <v>16</v>
      </c>
      <c r="G8026" s="17" t="s">
        <v>14</v>
      </c>
      <c r="H8026" t="s">
        <v>13538</v>
      </c>
      <c r="I8026" s="2" t="s">
        <v>13539</v>
      </c>
      <c r="J8026" s="4" t="s">
        <v>13538</v>
      </c>
      <c r="K8026" s="17" t="str">
        <f>IF((LEN(relatorio_Ananindeua[[#This Row],[CIF/CPF/CNPJ]])=14),relatorio_Ananindeua[[#This Row],[CIF/CPF/CNPJ]],relatorio_Ananindeua[[#This Row],[Coluna2]])</f>
        <v>53584554000140</v>
      </c>
      <c r="L8026" s="17" t="str">
        <f t="shared" si="126"/>
        <v>535******40</v>
      </c>
    </row>
    <row r="8027" spans="1:12" x14ac:dyDescent="0.25">
      <c r="A8027" s="17" t="s">
        <v>8079</v>
      </c>
      <c r="B8027" s="17" t="s">
        <v>8080</v>
      </c>
      <c r="C8027" s="17" t="s">
        <v>34</v>
      </c>
      <c r="D8027" s="1" t="s">
        <v>13837</v>
      </c>
      <c r="E8027" s="18" t="s">
        <v>13537</v>
      </c>
      <c r="F8027" s="18" t="s">
        <v>16</v>
      </c>
      <c r="G8027" s="17" t="s">
        <v>14</v>
      </c>
      <c r="H8027" t="s">
        <v>13538</v>
      </c>
      <c r="I8027" s="2" t="s">
        <v>13539</v>
      </c>
      <c r="J8027" s="4" t="s">
        <v>13538</v>
      </c>
      <c r="K8027" s="17" t="str">
        <f>IF((LEN(relatorio_Ananindeua[[#This Row],[CIF/CPF/CNPJ]])=14),relatorio_Ananindeua[[#This Row],[CIF/CPF/CNPJ]],relatorio_Ananindeua[[#This Row],[Coluna2]])</f>
        <v>49076065000100</v>
      </c>
      <c r="L8027" s="17" t="str">
        <f t="shared" si="126"/>
        <v>490******00</v>
      </c>
    </row>
    <row r="8028" spans="1:12" x14ac:dyDescent="0.25">
      <c r="A8028" s="17" t="s">
        <v>956</v>
      </c>
      <c r="B8028" s="17" t="s">
        <v>957</v>
      </c>
      <c r="C8028" s="17" t="s">
        <v>21</v>
      </c>
      <c r="D8028" s="1" t="s">
        <v>13838</v>
      </c>
      <c r="E8028" s="18" t="s">
        <v>13537</v>
      </c>
      <c r="F8028" s="18" t="s">
        <v>19</v>
      </c>
      <c r="G8028" s="17" t="s">
        <v>13496</v>
      </c>
      <c r="H8028" t="s">
        <v>13538</v>
      </c>
      <c r="I8028" s="2" t="s">
        <v>13539</v>
      </c>
      <c r="J8028" s="4">
        <v>45</v>
      </c>
      <c r="K8028" s="17" t="str">
        <f>IF((LEN(relatorio_Ananindeua[[#This Row],[CIF/CPF/CNPJ]])=14),relatorio_Ananindeua[[#This Row],[CIF/CPF/CNPJ]],relatorio_Ananindeua[[#This Row],[Coluna2]])</f>
        <v>17454167000125</v>
      </c>
      <c r="L8028" s="17" t="str">
        <f t="shared" si="126"/>
        <v>174******25</v>
      </c>
    </row>
    <row r="8029" spans="1:12" x14ac:dyDescent="0.25">
      <c r="A8029" s="17" t="s">
        <v>956</v>
      </c>
      <c r="B8029" s="17" t="s">
        <v>957</v>
      </c>
      <c r="C8029" s="17" t="s">
        <v>21</v>
      </c>
      <c r="D8029" s="1" t="s">
        <v>13839</v>
      </c>
      <c r="E8029" s="18" t="s">
        <v>13537</v>
      </c>
      <c r="F8029" s="18" t="s">
        <v>19</v>
      </c>
      <c r="G8029" s="17" t="s">
        <v>13496</v>
      </c>
      <c r="H8029" t="s">
        <v>13538</v>
      </c>
      <c r="I8029" s="2" t="s">
        <v>13539</v>
      </c>
      <c r="J8029" s="4">
        <v>15</v>
      </c>
      <c r="K8029" s="17" t="str">
        <f>IF((LEN(relatorio_Ananindeua[[#This Row],[CIF/CPF/CNPJ]])=14),relatorio_Ananindeua[[#This Row],[CIF/CPF/CNPJ]],relatorio_Ananindeua[[#This Row],[Coluna2]])</f>
        <v>17454167000125</v>
      </c>
      <c r="L8029" s="17" t="str">
        <f t="shared" si="126"/>
        <v>174******25</v>
      </c>
    </row>
    <row r="8030" spans="1:12" x14ac:dyDescent="0.25">
      <c r="A8030" s="17" t="s">
        <v>956</v>
      </c>
      <c r="B8030" s="17" t="s">
        <v>957</v>
      </c>
      <c r="C8030" s="17" t="s">
        <v>21</v>
      </c>
      <c r="D8030" s="1" t="s">
        <v>13840</v>
      </c>
      <c r="E8030" s="18" t="s">
        <v>13537</v>
      </c>
      <c r="F8030" s="18" t="s">
        <v>19</v>
      </c>
      <c r="G8030" s="17" t="s">
        <v>13496</v>
      </c>
      <c r="H8030" t="s">
        <v>13538</v>
      </c>
      <c r="I8030" s="2" t="s">
        <v>13539</v>
      </c>
      <c r="J8030" s="4">
        <v>3.5</v>
      </c>
      <c r="K8030" s="17" t="str">
        <f>IF((LEN(relatorio_Ananindeua[[#This Row],[CIF/CPF/CNPJ]])=14),relatorio_Ananindeua[[#This Row],[CIF/CPF/CNPJ]],relatorio_Ananindeua[[#This Row],[Coluna2]])</f>
        <v>17454167000125</v>
      </c>
      <c r="L8030" s="17" t="str">
        <f t="shared" si="126"/>
        <v>174******25</v>
      </c>
    </row>
    <row r="8031" spans="1:12" x14ac:dyDescent="0.25">
      <c r="A8031" s="17" t="s">
        <v>13841</v>
      </c>
      <c r="B8031" s="17" t="s">
        <v>13842</v>
      </c>
      <c r="C8031" s="17" t="s">
        <v>18</v>
      </c>
      <c r="D8031" s="1" t="s">
        <v>13843</v>
      </c>
      <c r="E8031" s="18" t="s">
        <v>13537</v>
      </c>
      <c r="F8031" s="18" t="s">
        <v>16</v>
      </c>
      <c r="G8031" s="17" t="s">
        <v>14</v>
      </c>
      <c r="H8031" t="s">
        <v>13538</v>
      </c>
      <c r="I8031" s="2" t="s">
        <v>13539</v>
      </c>
      <c r="J8031" s="4">
        <v>185.78</v>
      </c>
      <c r="K8031" s="17" t="str">
        <f>IF((LEN(relatorio_Ananindeua[[#This Row],[CIF/CPF/CNPJ]])=14),relatorio_Ananindeua[[#This Row],[CIF/CPF/CNPJ]],relatorio_Ananindeua[[#This Row],[Coluna2]])</f>
        <v>53578099000170</v>
      </c>
      <c r="L8031" s="17" t="str">
        <f t="shared" si="126"/>
        <v>535******70</v>
      </c>
    </row>
    <row r="8032" spans="1:12" x14ac:dyDescent="0.25">
      <c r="A8032" s="17" t="s">
        <v>13844</v>
      </c>
      <c r="B8032" s="17" t="s">
        <v>13845</v>
      </c>
      <c r="C8032" s="17" t="s">
        <v>32</v>
      </c>
      <c r="D8032" s="1" t="s">
        <v>13846</v>
      </c>
      <c r="E8032" s="18" t="s">
        <v>13537</v>
      </c>
      <c r="F8032" s="18" t="s">
        <v>16</v>
      </c>
      <c r="G8032" s="17" t="s">
        <v>14</v>
      </c>
      <c r="H8032" t="s">
        <v>13538</v>
      </c>
      <c r="I8032" s="2" t="s">
        <v>13539</v>
      </c>
      <c r="J8032" s="4" t="s">
        <v>13538</v>
      </c>
      <c r="K8032" s="17" t="str">
        <f>IF((LEN(relatorio_Ananindeua[[#This Row],[CIF/CPF/CNPJ]])=14),relatorio_Ananindeua[[#This Row],[CIF/CPF/CNPJ]],relatorio_Ananindeua[[#This Row],[Coluna2]])</f>
        <v>54550102000100</v>
      </c>
      <c r="L8032" s="17" t="str">
        <f t="shared" si="126"/>
        <v>545******00</v>
      </c>
    </row>
    <row r="8033" spans="1:12" x14ac:dyDescent="0.25">
      <c r="A8033" s="17" t="s">
        <v>6904</v>
      </c>
      <c r="B8033" s="17" t="s">
        <v>6905</v>
      </c>
      <c r="C8033" s="17" t="s">
        <v>20</v>
      </c>
      <c r="D8033" s="1" t="s">
        <v>13847</v>
      </c>
      <c r="E8033" s="18" t="s">
        <v>13537</v>
      </c>
      <c r="F8033" s="18" t="s">
        <v>19</v>
      </c>
      <c r="G8033" s="17" t="s">
        <v>13496</v>
      </c>
      <c r="H8033" t="s">
        <v>13538</v>
      </c>
      <c r="I8033" s="2" t="s">
        <v>13539</v>
      </c>
      <c r="J8033" s="4">
        <v>40</v>
      </c>
      <c r="K8033" s="17" t="str">
        <f>IF((LEN(relatorio_Ananindeua[[#This Row],[CIF/CPF/CNPJ]])=14),relatorio_Ananindeua[[#This Row],[CIF/CPF/CNPJ]],relatorio_Ananindeua[[#This Row],[Coluna2]])</f>
        <v>46201083002393</v>
      </c>
      <c r="L8033" s="17" t="str">
        <f t="shared" si="126"/>
        <v>462******93</v>
      </c>
    </row>
    <row r="8034" spans="1:12" x14ac:dyDescent="0.25">
      <c r="A8034" s="17" t="s">
        <v>13848</v>
      </c>
      <c r="B8034" s="17" t="s">
        <v>13849</v>
      </c>
      <c r="C8034" s="17" t="s">
        <v>34</v>
      </c>
      <c r="D8034" s="1" t="s">
        <v>13850</v>
      </c>
      <c r="E8034" s="18" t="s">
        <v>13537</v>
      </c>
      <c r="F8034" s="18" t="s">
        <v>16</v>
      </c>
      <c r="G8034" s="17" t="s">
        <v>14</v>
      </c>
      <c r="H8034" t="s">
        <v>13538</v>
      </c>
      <c r="I8034" s="2" t="s">
        <v>13539</v>
      </c>
      <c r="J8034" s="4" t="s">
        <v>13538</v>
      </c>
      <c r="K8034" s="17" t="str">
        <f>IF((LEN(relatorio_Ananindeua[[#This Row],[CIF/CPF/CNPJ]])=14),relatorio_Ananindeua[[#This Row],[CIF/CPF/CNPJ]],relatorio_Ananindeua[[#This Row],[Coluna2]])</f>
        <v>22699597000147</v>
      </c>
      <c r="L8034" s="17" t="str">
        <f t="shared" ref="L8034:L8097" si="127">_xlfn.CONCAT(LEFT(A8034,3),REPT("*",6),RIGHT(A8034,2))</f>
        <v>226******47</v>
      </c>
    </row>
    <row r="8035" spans="1:12" x14ac:dyDescent="0.25">
      <c r="A8035" s="17" t="s">
        <v>339</v>
      </c>
      <c r="B8035" s="17" t="s">
        <v>340</v>
      </c>
      <c r="C8035" s="17" t="s">
        <v>34</v>
      </c>
      <c r="D8035" s="1" t="s">
        <v>13851</v>
      </c>
      <c r="E8035" s="18" t="s">
        <v>13537</v>
      </c>
      <c r="F8035" s="18" t="s">
        <v>16</v>
      </c>
      <c r="G8035" s="17" t="s">
        <v>14</v>
      </c>
      <c r="H8035" t="s">
        <v>13538</v>
      </c>
      <c r="I8035" s="2" t="s">
        <v>13539</v>
      </c>
      <c r="J8035" s="4" t="s">
        <v>13538</v>
      </c>
      <c r="K8035" s="17" t="str">
        <f>IF((LEN(relatorio_Ananindeua[[#This Row],[CIF/CPF/CNPJ]])=14),relatorio_Ananindeua[[#This Row],[CIF/CPF/CNPJ]],relatorio_Ananindeua[[#This Row],[Coluna2]])</f>
        <v>12753605000132</v>
      </c>
      <c r="L8035" s="17" t="str">
        <f t="shared" si="127"/>
        <v>127******32</v>
      </c>
    </row>
    <row r="8036" spans="1:12" x14ac:dyDescent="0.25">
      <c r="A8036" s="17" t="s">
        <v>13852</v>
      </c>
      <c r="B8036" s="17" t="s">
        <v>13853</v>
      </c>
      <c r="C8036" s="17" t="s">
        <v>32</v>
      </c>
      <c r="D8036" s="1" t="s">
        <v>13854</v>
      </c>
      <c r="E8036" s="18" t="s">
        <v>13537</v>
      </c>
      <c r="F8036" s="18" t="s">
        <v>16</v>
      </c>
      <c r="G8036" s="17" t="s">
        <v>14</v>
      </c>
      <c r="H8036" t="s">
        <v>13538</v>
      </c>
      <c r="I8036" s="2" t="s">
        <v>13539</v>
      </c>
      <c r="J8036" s="4" t="s">
        <v>13538</v>
      </c>
      <c r="K8036" s="17" t="str">
        <f>IF((LEN(relatorio_Ananindeua[[#This Row],[CIF/CPF/CNPJ]])=14),relatorio_Ananindeua[[#This Row],[CIF/CPF/CNPJ]],relatorio_Ananindeua[[#This Row],[Coluna2]])</f>
        <v>54590465000179</v>
      </c>
      <c r="L8036" s="17" t="str">
        <f t="shared" si="127"/>
        <v>545******79</v>
      </c>
    </row>
    <row r="8037" spans="1:12" x14ac:dyDescent="0.25">
      <c r="A8037" s="17" t="s">
        <v>13855</v>
      </c>
      <c r="B8037" s="17" t="s">
        <v>13856</v>
      </c>
      <c r="C8037" s="17" t="s">
        <v>34</v>
      </c>
      <c r="D8037" s="1" t="s">
        <v>13857</v>
      </c>
      <c r="E8037" s="18" t="s">
        <v>13537</v>
      </c>
      <c r="F8037" s="18" t="s">
        <v>16</v>
      </c>
      <c r="G8037" s="17" t="s">
        <v>14</v>
      </c>
      <c r="H8037" t="s">
        <v>13538</v>
      </c>
      <c r="I8037" s="2" t="s">
        <v>13539</v>
      </c>
      <c r="J8037" s="4" t="s">
        <v>13538</v>
      </c>
      <c r="K8037" s="17" t="str">
        <f>IF((LEN(relatorio_Ananindeua[[#This Row],[CIF/CPF/CNPJ]])=14),relatorio_Ananindeua[[#This Row],[CIF/CPF/CNPJ]],relatorio_Ananindeua[[#This Row],[Coluna2]])</f>
        <v>54595223000178</v>
      </c>
      <c r="L8037" s="17" t="str">
        <f t="shared" si="127"/>
        <v>545******78</v>
      </c>
    </row>
    <row r="8038" spans="1:12" x14ac:dyDescent="0.25">
      <c r="A8038" s="17" t="s">
        <v>13676</v>
      </c>
      <c r="B8038" s="17" t="s">
        <v>13677</v>
      </c>
      <c r="C8038" s="17" t="s">
        <v>34</v>
      </c>
      <c r="D8038" s="1" t="s">
        <v>13858</v>
      </c>
      <c r="E8038" s="18" t="s">
        <v>13537</v>
      </c>
      <c r="F8038" s="18" t="s">
        <v>16</v>
      </c>
      <c r="G8038" s="17" t="s">
        <v>14</v>
      </c>
      <c r="H8038" t="s">
        <v>13538</v>
      </c>
      <c r="I8038" s="2" t="s">
        <v>13539</v>
      </c>
      <c r="J8038" s="4" t="s">
        <v>13538</v>
      </c>
      <c r="K8038" s="17" t="str">
        <f>IF((LEN(relatorio_Ananindeua[[#This Row],[CIF/CPF/CNPJ]])=14),relatorio_Ananindeua[[#This Row],[CIF/CPF/CNPJ]],relatorio_Ananindeua[[#This Row],[Coluna2]])</f>
        <v>54564599000115</v>
      </c>
      <c r="L8038" s="17" t="str">
        <f t="shared" si="127"/>
        <v>545******15</v>
      </c>
    </row>
    <row r="8039" spans="1:12" x14ac:dyDescent="0.25">
      <c r="A8039" s="17" t="s">
        <v>13859</v>
      </c>
      <c r="B8039" s="17" t="s">
        <v>13860</v>
      </c>
      <c r="C8039" s="17" t="s">
        <v>32</v>
      </c>
      <c r="D8039" s="1" t="s">
        <v>13861</v>
      </c>
      <c r="E8039" s="18" t="s">
        <v>13537</v>
      </c>
      <c r="F8039" s="18" t="s">
        <v>16</v>
      </c>
      <c r="G8039" s="17" t="s">
        <v>14</v>
      </c>
      <c r="H8039" t="s">
        <v>13538</v>
      </c>
      <c r="I8039" s="2" t="s">
        <v>13539</v>
      </c>
      <c r="J8039" s="4" t="s">
        <v>13538</v>
      </c>
      <c r="K8039" s="17" t="str">
        <f>IF((LEN(relatorio_Ananindeua[[#This Row],[CIF/CPF/CNPJ]])=14),relatorio_Ananindeua[[#This Row],[CIF/CPF/CNPJ]],relatorio_Ananindeua[[#This Row],[Coluna2]])</f>
        <v>54596170000100</v>
      </c>
      <c r="L8039" s="17" t="str">
        <f t="shared" si="127"/>
        <v>545******00</v>
      </c>
    </row>
    <row r="8040" spans="1:12" x14ac:dyDescent="0.25">
      <c r="A8040" s="17" t="s">
        <v>13862</v>
      </c>
      <c r="B8040" s="17" t="s">
        <v>13863</v>
      </c>
      <c r="C8040" s="17" t="s">
        <v>34</v>
      </c>
      <c r="D8040" s="1" t="s">
        <v>13864</v>
      </c>
      <c r="E8040" s="18" t="s">
        <v>13537</v>
      </c>
      <c r="F8040" s="18" t="s">
        <v>16</v>
      </c>
      <c r="G8040" s="17" t="s">
        <v>14</v>
      </c>
      <c r="H8040" t="s">
        <v>13538</v>
      </c>
      <c r="I8040" s="2" t="s">
        <v>13539</v>
      </c>
      <c r="J8040" s="4" t="s">
        <v>13538</v>
      </c>
      <c r="K8040" s="17" t="str">
        <f>IF((LEN(relatorio_Ananindeua[[#This Row],[CIF/CPF/CNPJ]])=14),relatorio_Ananindeua[[#This Row],[CIF/CPF/CNPJ]],relatorio_Ananindeua[[#This Row],[Coluna2]])</f>
        <v>46324242000131</v>
      </c>
      <c r="L8040" s="17" t="str">
        <f t="shared" si="127"/>
        <v>463******31</v>
      </c>
    </row>
    <row r="8041" spans="1:12" x14ac:dyDescent="0.25">
      <c r="A8041" s="17" t="s">
        <v>13865</v>
      </c>
      <c r="B8041" s="17" t="s">
        <v>13866</v>
      </c>
      <c r="C8041" s="17" t="s">
        <v>32</v>
      </c>
      <c r="D8041" s="1" t="s">
        <v>13867</v>
      </c>
      <c r="E8041" s="18" t="s">
        <v>13537</v>
      </c>
      <c r="F8041" s="18" t="s">
        <v>16</v>
      </c>
      <c r="G8041" s="17" t="s">
        <v>14</v>
      </c>
      <c r="H8041" t="s">
        <v>13538</v>
      </c>
      <c r="I8041" s="2" t="s">
        <v>13539</v>
      </c>
      <c r="J8041" s="4" t="s">
        <v>13538</v>
      </c>
      <c r="K8041" s="17" t="str">
        <f>IF((LEN(relatorio_Ananindeua[[#This Row],[CIF/CPF/CNPJ]])=14),relatorio_Ananindeua[[#This Row],[CIF/CPF/CNPJ]],relatorio_Ananindeua[[#This Row],[Coluna2]])</f>
        <v>54602680000142</v>
      </c>
      <c r="L8041" s="17" t="str">
        <f t="shared" si="127"/>
        <v>546******42</v>
      </c>
    </row>
    <row r="8042" spans="1:12" x14ac:dyDescent="0.25">
      <c r="A8042" s="17" t="s">
        <v>13868</v>
      </c>
      <c r="B8042" s="17" t="s">
        <v>13869</v>
      </c>
      <c r="C8042" s="17" t="s">
        <v>32</v>
      </c>
      <c r="D8042" s="1" t="s">
        <v>13870</v>
      </c>
      <c r="E8042" s="18" t="s">
        <v>13537</v>
      </c>
      <c r="F8042" s="18" t="s">
        <v>16</v>
      </c>
      <c r="G8042" s="17" t="s">
        <v>14</v>
      </c>
      <c r="H8042" t="s">
        <v>13538</v>
      </c>
      <c r="I8042" s="2" t="s">
        <v>13539</v>
      </c>
      <c r="J8042" s="4" t="s">
        <v>13538</v>
      </c>
      <c r="K8042" s="17" t="str">
        <f>IF((LEN(relatorio_Ananindeua[[#This Row],[CIF/CPF/CNPJ]])=14),relatorio_Ananindeua[[#This Row],[CIF/CPF/CNPJ]],relatorio_Ananindeua[[#This Row],[Coluna2]])</f>
        <v>54603479000180</v>
      </c>
      <c r="L8042" s="17" t="str">
        <f t="shared" si="127"/>
        <v>546******80</v>
      </c>
    </row>
    <row r="8043" spans="1:12" x14ac:dyDescent="0.25">
      <c r="A8043" s="17" t="s">
        <v>13871</v>
      </c>
      <c r="B8043" s="17" t="s">
        <v>13872</v>
      </c>
      <c r="C8043" s="17" t="s">
        <v>32</v>
      </c>
      <c r="D8043" s="1" t="s">
        <v>13873</v>
      </c>
      <c r="E8043" s="18" t="s">
        <v>13537</v>
      </c>
      <c r="F8043" s="18" t="s">
        <v>16</v>
      </c>
      <c r="G8043" s="17" t="s">
        <v>14</v>
      </c>
      <c r="H8043" t="s">
        <v>13538</v>
      </c>
      <c r="I8043" s="2" t="s">
        <v>13539</v>
      </c>
      <c r="J8043" s="4" t="s">
        <v>13538</v>
      </c>
      <c r="K8043" s="17" t="str">
        <f>IF((LEN(relatorio_Ananindeua[[#This Row],[CIF/CPF/CNPJ]])=14),relatorio_Ananindeua[[#This Row],[CIF/CPF/CNPJ]],relatorio_Ananindeua[[#This Row],[Coluna2]])</f>
        <v>54602076000116</v>
      </c>
      <c r="L8043" s="17" t="str">
        <f t="shared" si="127"/>
        <v>546******16</v>
      </c>
    </row>
    <row r="8044" spans="1:12" x14ac:dyDescent="0.25">
      <c r="A8044" s="17" t="s">
        <v>13874</v>
      </c>
      <c r="B8044" s="17" t="s">
        <v>13875</v>
      </c>
      <c r="C8044" s="17" t="s">
        <v>32</v>
      </c>
      <c r="D8044" s="1" t="s">
        <v>13876</v>
      </c>
      <c r="E8044" s="18" t="s">
        <v>13537</v>
      </c>
      <c r="F8044" s="18" t="s">
        <v>16</v>
      </c>
      <c r="G8044" s="17" t="s">
        <v>14</v>
      </c>
      <c r="H8044" t="s">
        <v>13538</v>
      </c>
      <c r="I8044" s="2" t="s">
        <v>13539</v>
      </c>
      <c r="J8044" s="4" t="s">
        <v>13538</v>
      </c>
      <c r="K8044" s="17" t="str">
        <f>IF((LEN(relatorio_Ananindeua[[#This Row],[CIF/CPF/CNPJ]])=14),relatorio_Ananindeua[[#This Row],[CIF/CPF/CNPJ]],relatorio_Ananindeua[[#This Row],[Coluna2]])</f>
        <v>54604273000174</v>
      </c>
      <c r="L8044" s="17" t="str">
        <f t="shared" si="127"/>
        <v>546******74</v>
      </c>
    </row>
    <row r="8045" spans="1:12" x14ac:dyDescent="0.25">
      <c r="A8045" s="17" t="s">
        <v>13877</v>
      </c>
      <c r="B8045" s="17" t="s">
        <v>13878</v>
      </c>
      <c r="C8045" s="17" t="s">
        <v>34</v>
      </c>
      <c r="D8045" s="1" t="s">
        <v>13879</v>
      </c>
      <c r="E8045" s="18" t="s">
        <v>13537</v>
      </c>
      <c r="F8045" s="18" t="s">
        <v>16</v>
      </c>
      <c r="G8045" s="17" t="s">
        <v>14</v>
      </c>
      <c r="H8045" t="s">
        <v>13538</v>
      </c>
      <c r="I8045" s="2" t="s">
        <v>13539</v>
      </c>
      <c r="J8045" s="4" t="s">
        <v>13538</v>
      </c>
      <c r="K8045" s="17" t="str">
        <f>IF((LEN(relatorio_Ananindeua[[#This Row],[CIF/CPF/CNPJ]])=14),relatorio_Ananindeua[[#This Row],[CIF/CPF/CNPJ]],relatorio_Ananindeua[[#This Row],[Coluna2]])</f>
        <v>42712502000195</v>
      </c>
      <c r="L8045" s="17" t="str">
        <f t="shared" si="127"/>
        <v>427******95</v>
      </c>
    </row>
    <row r="8046" spans="1:12" x14ac:dyDescent="0.25">
      <c r="A8046" s="17" t="s">
        <v>13880</v>
      </c>
      <c r="B8046" s="17" t="s">
        <v>13881</v>
      </c>
      <c r="C8046" s="17" t="s">
        <v>32</v>
      </c>
      <c r="D8046" s="1" t="s">
        <v>13882</v>
      </c>
      <c r="E8046" s="18" t="s">
        <v>13537</v>
      </c>
      <c r="F8046" s="18" t="s">
        <v>16</v>
      </c>
      <c r="G8046" s="17" t="s">
        <v>14</v>
      </c>
      <c r="H8046" t="s">
        <v>13538</v>
      </c>
      <c r="I8046" s="2" t="s">
        <v>13539</v>
      </c>
      <c r="J8046" s="4" t="s">
        <v>13538</v>
      </c>
      <c r="K8046" s="17" t="str">
        <f>IF((LEN(relatorio_Ananindeua[[#This Row],[CIF/CPF/CNPJ]])=14),relatorio_Ananindeua[[#This Row],[CIF/CPF/CNPJ]],relatorio_Ananindeua[[#This Row],[Coluna2]])</f>
        <v>54601758000104</v>
      </c>
      <c r="L8046" s="17" t="str">
        <f t="shared" si="127"/>
        <v>546******04</v>
      </c>
    </row>
    <row r="8047" spans="1:12" x14ac:dyDescent="0.25">
      <c r="A8047" s="17" t="s">
        <v>13208</v>
      </c>
      <c r="B8047" s="17" t="s">
        <v>13209</v>
      </c>
      <c r="C8047" s="17" t="s">
        <v>34</v>
      </c>
      <c r="D8047" s="1" t="s">
        <v>13883</v>
      </c>
      <c r="E8047" s="18" t="s">
        <v>13537</v>
      </c>
      <c r="F8047" s="18" t="s">
        <v>16</v>
      </c>
      <c r="G8047" s="17" t="s">
        <v>14</v>
      </c>
      <c r="H8047" t="s">
        <v>13538</v>
      </c>
      <c r="I8047" s="2" t="s">
        <v>13539</v>
      </c>
      <c r="J8047" s="4" t="s">
        <v>13538</v>
      </c>
      <c r="K8047" s="17" t="str">
        <f>IF((LEN(relatorio_Ananindeua[[#This Row],[CIF/CPF/CNPJ]])=14),relatorio_Ananindeua[[#This Row],[CIF/CPF/CNPJ]],relatorio_Ananindeua[[#This Row],[Coluna2]])</f>
        <v>54445136000134</v>
      </c>
      <c r="L8047" s="17" t="str">
        <f t="shared" si="127"/>
        <v>544******34</v>
      </c>
    </row>
    <row r="8048" spans="1:12" x14ac:dyDescent="0.25">
      <c r="A8048" s="17" t="s">
        <v>13884</v>
      </c>
      <c r="B8048" s="17" t="s">
        <v>13885</v>
      </c>
      <c r="C8048" s="17" t="s">
        <v>34</v>
      </c>
      <c r="D8048" s="1" t="s">
        <v>13886</v>
      </c>
      <c r="E8048" s="18" t="s">
        <v>13537</v>
      </c>
      <c r="F8048" s="18" t="s">
        <v>16</v>
      </c>
      <c r="G8048" s="17" t="s">
        <v>14</v>
      </c>
      <c r="H8048" t="s">
        <v>13538</v>
      </c>
      <c r="I8048" s="2" t="s">
        <v>13539</v>
      </c>
      <c r="J8048" s="4" t="s">
        <v>13538</v>
      </c>
      <c r="K8048" s="17" t="str">
        <f>IF((LEN(relatorio_Ananindeua[[#This Row],[CIF/CPF/CNPJ]])=14),relatorio_Ananindeua[[#This Row],[CIF/CPF/CNPJ]],relatorio_Ananindeua[[#This Row],[Coluna2]])</f>
        <v>41310116000104</v>
      </c>
      <c r="L8048" s="17" t="str">
        <f t="shared" si="127"/>
        <v>413******04</v>
      </c>
    </row>
    <row r="8049" spans="1:12" x14ac:dyDescent="0.25">
      <c r="A8049" s="17" t="s">
        <v>13887</v>
      </c>
      <c r="B8049" s="17" t="s">
        <v>13888</v>
      </c>
      <c r="C8049" s="17" t="s">
        <v>32</v>
      </c>
      <c r="D8049" s="1" t="s">
        <v>13889</v>
      </c>
      <c r="E8049" s="18" t="s">
        <v>13537</v>
      </c>
      <c r="F8049" s="18" t="s">
        <v>16</v>
      </c>
      <c r="G8049" s="17" t="s">
        <v>14</v>
      </c>
      <c r="H8049" t="s">
        <v>13538</v>
      </c>
      <c r="I8049" s="2" t="s">
        <v>13539</v>
      </c>
      <c r="J8049" s="4" t="s">
        <v>13538</v>
      </c>
      <c r="K8049" s="17" t="str">
        <f>IF((LEN(relatorio_Ananindeua[[#This Row],[CIF/CPF/CNPJ]])=14),relatorio_Ananindeua[[#This Row],[CIF/CPF/CNPJ]],relatorio_Ananindeua[[#This Row],[Coluna2]])</f>
        <v>54604138000129</v>
      </c>
      <c r="L8049" s="17" t="str">
        <f t="shared" si="127"/>
        <v>546******29</v>
      </c>
    </row>
    <row r="8050" spans="1:12" x14ac:dyDescent="0.25">
      <c r="A8050" s="17" t="s">
        <v>13890</v>
      </c>
      <c r="B8050" s="17" t="s">
        <v>13891</v>
      </c>
      <c r="C8050" s="17" t="s">
        <v>32</v>
      </c>
      <c r="D8050" s="1" t="s">
        <v>13892</v>
      </c>
      <c r="E8050" s="18" t="s">
        <v>13537</v>
      </c>
      <c r="F8050" s="18" t="s">
        <v>16</v>
      </c>
      <c r="G8050" s="17" t="s">
        <v>14</v>
      </c>
      <c r="H8050" t="s">
        <v>13538</v>
      </c>
      <c r="I8050" s="2" t="s">
        <v>13539</v>
      </c>
      <c r="J8050" s="4" t="s">
        <v>13538</v>
      </c>
      <c r="K8050" s="17" t="str">
        <f>IF((LEN(relatorio_Ananindeua[[#This Row],[CIF/CPF/CNPJ]])=14),relatorio_Ananindeua[[#This Row],[CIF/CPF/CNPJ]],relatorio_Ananindeua[[#This Row],[Coluna2]])</f>
        <v>54602865000157</v>
      </c>
      <c r="L8050" s="17" t="str">
        <f t="shared" si="127"/>
        <v>546******57</v>
      </c>
    </row>
    <row r="8051" spans="1:12" x14ac:dyDescent="0.25">
      <c r="A8051" s="17" t="s">
        <v>13893</v>
      </c>
      <c r="B8051" s="17" t="s">
        <v>13894</v>
      </c>
      <c r="C8051" s="17" t="s">
        <v>32</v>
      </c>
      <c r="D8051" s="1" t="s">
        <v>13895</v>
      </c>
      <c r="E8051" s="18" t="s">
        <v>13537</v>
      </c>
      <c r="F8051" s="18" t="s">
        <v>16</v>
      </c>
      <c r="G8051" s="17" t="s">
        <v>14</v>
      </c>
      <c r="H8051" t="s">
        <v>13538</v>
      </c>
      <c r="I8051" s="2" t="s">
        <v>13539</v>
      </c>
      <c r="J8051" s="4" t="s">
        <v>13538</v>
      </c>
      <c r="K8051" s="17" t="str">
        <f>IF((LEN(relatorio_Ananindeua[[#This Row],[CIF/CPF/CNPJ]])=14),relatorio_Ananindeua[[#This Row],[CIF/CPF/CNPJ]],relatorio_Ananindeua[[#This Row],[Coluna2]])</f>
        <v>54593057000170</v>
      </c>
      <c r="L8051" s="17" t="str">
        <f t="shared" si="127"/>
        <v>545******70</v>
      </c>
    </row>
    <row r="8052" spans="1:12" x14ac:dyDescent="0.25">
      <c r="A8052" s="17" t="s">
        <v>13896</v>
      </c>
      <c r="B8052" s="17" t="s">
        <v>13897</v>
      </c>
      <c r="C8052" s="17" t="s">
        <v>32</v>
      </c>
      <c r="D8052" s="1" t="s">
        <v>13898</v>
      </c>
      <c r="E8052" s="18" t="s">
        <v>13537</v>
      </c>
      <c r="F8052" s="18" t="s">
        <v>16</v>
      </c>
      <c r="G8052" s="17" t="s">
        <v>14</v>
      </c>
      <c r="H8052" t="s">
        <v>13538</v>
      </c>
      <c r="I8052" s="2" t="s">
        <v>13539</v>
      </c>
      <c r="J8052" s="4" t="s">
        <v>13538</v>
      </c>
      <c r="K8052" s="17" t="str">
        <f>IF((LEN(relatorio_Ananindeua[[#This Row],[CIF/CPF/CNPJ]])=14),relatorio_Ananindeua[[#This Row],[CIF/CPF/CNPJ]],relatorio_Ananindeua[[#This Row],[Coluna2]])</f>
        <v>54593954000184</v>
      </c>
      <c r="L8052" s="17" t="str">
        <f t="shared" si="127"/>
        <v>545******84</v>
      </c>
    </row>
    <row r="8053" spans="1:12" x14ac:dyDescent="0.25">
      <c r="A8053" s="17" t="s">
        <v>13899</v>
      </c>
      <c r="B8053" s="17" t="s">
        <v>13900</v>
      </c>
      <c r="C8053" s="17" t="s">
        <v>32</v>
      </c>
      <c r="D8053" s="1" t="s">
        <v>13901</v>
      </c>
      <c r="E8053" s="18" t="s">
        <v>13537</v>
      </c>
      <c r="F8053" s="18" t="s">
        <v>16</v>
      </c>
      <c r="G8053" s="17" t="s">
        <v>14</v>
      </c>
      <c r="H8053" t="s">
        <v>13538</v>
      </c>
      <c r="I8053" s="2" t="s">
        <v>13539</v>
      </c>
      <c r="J8053" s="4" t="s">
        <v>13538</v>
      </c>
      <c r="K8053" s="17" t="str">
        <f>IF((LEN(relatorio_Ananindeua[[#This Row],[CIF/CPF/CNPJ]])=14),relatorio_Ananindeua[[#This Row],[CIF/CPF/CNPJ]],relatorio_Ananindeua[[#This Row],[Coluna2]])</f>
        <v>54604262000194</v>
      </c>
      <c r="L8053" s="17" t="str">
        <f t="shared" si="127"/>
        <v>546******94</v>
      </c>
    </row>
    <row r="8054" spans="1:12" x14ac:dyDescent="0.25">
      <c r="A8054" s="17" t="s">
        <v>13902</v>
      </c>
      <c r="B8054" s="17" t="s">
        <v>13903</v>
      </c>
      <c r="C8054" s="17" t="s">
        <v>32</v>
      </c>
      <c r="D8054" s="1" t="s">
        <v>13904</v>
      </c>
      <c r="E8054" s="18" t="s">
        <v>13537</v>
      </c>
      <c r="F8054" s="18" t="s">
        <v>16</v>
      </c>
      <c r="G8054" s="17" t="s">
        <v>14</v>
      </c>
      <c r="H8054" t="s">
        <v>13538</v>
      </c>
      <c r="I8054" s="2" t="s">
        <v>13539</v>
      </c>
      <c r="J8054" s="4" t="s">
        <v>13538</v>
      </c>
      <c r="K8054" s="17" t="str">
        <f>IF((LEN(relatorio_Ananindeua[[#This Row],[CIF/CPF/CNPJ]])=14),relatorio_Ananindeua[[#This Row],[CIF/CPF/CNPJ]],relatorio_Ananindeua[[#This Row],[Coluna2]])</f>
        <v>54604451000167</v>
      </c>
      <c r="L8054" s="17" t="str">
        <f t="shared" si="127"/>
        <v>546******67</v>
      </c>
    </row>
    <row r="8055" spans="1:12" x14ac:dyDescent="0.25">
      <c r="A8055" s="17" t="s">
        <v>13905</v>
      </c>
      <c r="B8055" s="17" t="s">
        <v>13906</v>
      </c>
      <c r="C8055" s="17" t="s">
        <v>32</v>
      </c>
      <c r="D8055" s="1" t="s">
        <v>13907</v>
      </c>
      <c r="E8055" s="18" t="s">
        <v>13537</v>
      </c>
      <c r="F8055" s="18" t="s">
        <v>16</v>
      </c>
      <c r="G8055" s="17" t="s">
        <v>14</v>
      </c>
      <c r="H8055" t="s">
        <v>13538</v>
      </c>
      <c r="I8055" s="2" t="s">
        <v>13539</v>
      </c>
      <c r="J8055" s="4" t="s">
        <v>13538</v>
      </c>
      <c r="K8055" s="17" t="str">
        <f>IF((LEN(relatorio_Ananindeua[[#This Row],[CIF/CPF/CNPJ]])=14),relatorio_Ananindeua[[#This Row],[CIF/CPF/CNPJ]],relatorio_Ananindeua[[#This Row],[Coluna2]])</f>
        <v>54600338000103</v>
      </c>
      <c r="L8055" s="17" t="str">
        <f t="shared" si="127"/>
        <v>546******03</v>
      </c>
    </row>
    <row r="8056" spans="1:12" x14ac:dyDescent="0.25">
      <c r="A8056" s="17" t="s">
        <v>13908</v>
      </c>
      <c r="B8056" s="17" t="s">
        <v>13909</v>
      </c>
      <c r="C8056" s="17" t="s">
        <v>32</v>
      </c>
      <c r="D8056" s="1" t="s">
        <v>13910</v>
      </c>
      <c r="E8056" s="18" t="s">
        <v>13537</v>
      </c>
      <c r="F8056" s="18" t="s">
        <v>16</v>
      </c>
      <c r="G8056" s="17" t="s">
        <v>14</v>
      </c>
      <c r="H8056" t="s">
        <v>13538</v>
      </c>
      <c r="I8056" s="2" t="s">
        <v>13539</v>
      </c>
      <c r="J8056" s="4" t="s">
        <v>13538</v>
      </c>
      <c r="K8056" s="17" t="str">
        <f>IF((LEN(relatorio_Ananindeua[[#This Row],[CIF/CPF/CNPJ]])=14),relatorio_Ananindeua[[#This Row],[CIF/CPF/CNPJ]],relatorio_Ananindeua[[#This Row],[Coluna2]])</f>
        <v>54596737000148</v>
      </c>
      <c r="L8056" s="17" t="str">
        <f t="shared" si="127"/>
        <v>545******48</v>
      </c>
    </row>
    <row r="8057" spans="1:12" x14ac:dyDescent="0.25">
      <c r="A8057" s="17" t="s">
        <v>13911</v>
      </c>
      <c r="B8057" s="17" t="s">
        <v>13912</v>
      </c>
      <c r="C8057" s="17" t="s">
        <v>34</v>
      </c>
      <c r="D8057" s="1" t="s">
        <v>13913</v>
      </c>
      <c r="E8057" s="18" t="s">
        <v>13537</v>
      </c>
      <c r="F8057" s="18" t="s">
        <v>16</v>
      </c>
      <c r="G8057" s="17" t="s">
        <v>14</v>
      </c>
      <c r="H8057" t="s">
        <v>13538</v>
      </c>
      <c r="I8057" s="2" t="s">
        <v>13539</v>
      </c>
      <c r="J8057" s="4" t="s">
        <v>13538</v>
      </c>
      <c r="K8057" s="17" t="str">
        <f>IF((LEN(relatorio_Ananindeua[[#This Row],[CIF/CPF/CNPJ]])=14),relatorio_Ananindeua[[#This Row],[CIF/CPF/CNPJ]],relatorio_Ananindeua[[#This Row],[Coluna2]])</f>
        <v>46295352000112</v>
      </c>
      <c r="L8057" s="17" t="str">
        <f t="shared" si="127"/>
        <v>462******12</v>
      </c>
    </row>
    <row r="8058" spans="1:12" x14ac:dyDescent="0.25">
      <c r="A8058" s="17" t="s">
        <v>13914</v>
      </c>
      <c r="B8058" s="17" t="s">
        <v>13915</v>
      </c>
      <c r="C8058" s="17" t="s">
        <v>34</v>
      </c>
      <c r="D8058" s="1" t="s">
        <v>13916</v>
      </c>
      <c r="E8058" s="18" t="s">
        <v>13537</v>
      </c>
      <c r="F8058" s="18" t="s">
        <v>16</v>
      </c>
      <c r="G8058" s="17" t="s">
        <v>14</v>
      </c>
      <c r="H8058" t="s">
        <v>13538</v>
      </c>
      <c r="I8058" s="2" t="s">
        <v>13539</v>
      </c>
      <c r="J8058" s="4" t="s">
        <v>13538</v>
      </c>
      <c r="K8058" s="17" t="str">
        <f>IF((LEN(relatorio_Ananindeua[[#This Row],[CIF/CPF/CNPJ]])=14),relatorio_Ananindeua[[#This Row],[CIF/CPF/CNPJ]],relatorio_Ananindeua[[#This Row],[Coluna2]])</f>
        <v>45186605000157</v>
      </c>
      <c r="L8058" s="17" t="str">
        <f t="shared" si="127"/>
        <v>451******57</v>
      </c>
    </row>
    <row r="8059" spans="1:12" x14ac:dyDescent="0.25">
      <c r="A8059" s="17" t="s">
        <v>9984</v>
      </c>
      <c r="B8059" s="17" t="s">
        <v>9985</v>
      </c>
      <c r="C8059" s="17" t="s">
        <v>34</v>
      </c>
      <c r="D8059" s="1" t="s">
        <v>13917</v>
      </c>
      <c r="E8059" s="18" t="s">
        <v>13537</v>
      </c>
      <c r="F8059" s="18" t="s">
        <v>16</v>
      </c>
      <c r="G8059" s="17" t="s">
        <v>14</v>
      </c>
      <c r="H8059" t="s">
        <v>13538</v>
      </c>
      <c r="I8059" s="2" t="s">
        <v>13539</v>
      </c>
      <c r="J8059" s="4" t="s">
        <v>13538</v>
      </c>
      <c r="K8059" s="17" t="str">
        <f>IF((LEN(relatorio_Ananindeua[[#This Row],[CIF/CPF/CNPJ]])=14),relatorio_Ananindeua[[#This Row],[CIF/CPF/CNPJ]],relatorio_Ananindeua[[#This Row],[Coluna2]])</f>
        <v>52801023000107</v>
      </c>
      <c r="L8059" s="17" t="str">
        <f t="shared" si="127"/>
        <v>528******07</v>
      </c>
    </row>
    <row r="8060" spans="1:12" x14ac:dyDescent="0.25">
      <c r="A8060" s="17" t="s">
        <v>6912</v>
      </c>
      <c r="B8060" s="17" t="s">
        <v>6913</v>
      </c>
      <c r="C8060" s="17" t="s">
        <v>34</v>
      </c>
      <c r="D8060" s="1" t="s">
        <v>13918</v>
      </c>
      <c r="E8060" s="18" t="s">
        <v>13537</v>
      </c>
      <c r="F8060" s="18" t="s">
        <v>16</v>
      </c>
      <c r="G8060" s="17" t="s">
        <v>14</v>
      </c>
      <c r="H8060" t="s">
        <v>13538</v>
      </c>
      <c r="I8060" s="2" t="s">
        <v>13539</v>
      </c>
      <c r="J8060" s="4" t="s">
        <v>13538</v>
      </c>
      <c r="K8060" s="17" t="str">
        <f>IF((LEN(relatorio_Ananindeua[[#This Row],[CIF/CPF/CNPJ]])=14),relatorio_Ananindeua[[#This Row],[CIF/CPF/CNPJ]],relatorio_Ananindeua[[#This Row],[Coluna2]])</f>
        <v>46223239000121</v>
      </c>
      <c r="L8060" s="17" t="str">
        <f t="shared" si="127"/>
        <v>462******21</v>
      </c>
    </row>
    <row r="8061" spans="1:12" x14ac:dyDescent="0.25">
      <c r="A8061" s="17" t="s">
        <v>13919</v>
      </c>
      <c r="B8061" s="17" t="s">
        <v>13920</v>
      </c>
      <c r="C8061" s="17" t="s">
        <v>34</v>
      </c>
      <c r="D8061" s="1" t="s">
        <v>13921</v>
      </c>
      <c r="E8061" s="18" t="s">
        <v>13537</v>
      </c>
      <c r="F8061" s="18" t="s">
        <v>16</v>
      </c>
      <c r="G8061" s="17" t="s">
        <v>14</v>
      </c>
      <c r="H8061" t="s">
        <v>13538</v>
      </c>
      <c r="I8061" s="2" t="s">
        <v>13539</v>
      </c>
      <c r="J8061" s="4" t="s">
        <v>13538</v>
      </c>
      <c r="K8061" s="17" t="str">
        <f>IF((LEN(relatorio_Ananindeua[[#This Row],[CIF/CPF/CNPJ]])=14),relatorio_Ananindeua[[#This Row],[CIF/CPF/CNPJ]],relatorio_Ananindeua[[#This Row],[Coluna2]])</f>
        <v>42294779000145</v>
      </c>
      <c r="L8061" s="17" t="str">
        <f t="shared" si="127"/>
        <v>422******45</v>
      </c>
    </row>
    <row r="8062" spans="1:12" x14ac:dyDescent="0.25">
      <c r="A8062" s="17" t="s">
        <v>13922</v>
      </c>
      <c r="B8062" s="17" t="s">
        <v>13923</v>
      </c>
      <c r="C8062" s="17" t="s">
        <v>32</v>
      </c>
      <c r="D8062" s="1" t="s">
        <v>13924</v>
      </c>
      <c r="E8062" s="18" t="s">
        <v>13537</v>
      </c>
      <c r="F8062" s="18" t="s">
        <v>16</v>
      </c>
      <c r="G8062" s="17" t="s">
        <v>14</v>
      </c>
      <c r="H8062" t="s">
        <v>13538</v>
      </c>
      <c r="I8062" s="2" t="s">
        <v>13539</v>
      </c>
      <c r="J8062" s="4" t="s">
        <v>13538</v>
      </c>
      <c r="K8062" s="17" t="str">
        <f>IF((LEN(relatorio_Ananindeua[[#This Row],[CIF/CPF/CNPJ]])=14),relatorio_Ananindeua[[#This Row],[CIF/CPF/CNPJ]],relatorio_Ananindeua[[#This Row],[Coluna2]])</f>
        <v>54588804000182</v>
      </c>
      <c r="L8062" s="17" t="str">
        <f t="shared" si="127"/>
        <v>545******82</v>
      </c>
    </row>
    <row r="8063" spans="1:12" x14ac:dyDescent="0.25">
      <c r="A8063" s="17" t="s">
        <v>13925</v>
      </c>
      <c r="B8063" s="17" t="s">
        <v>13926</v>
      </c>
      <c r="C8063" s="17" t="s">
        <v>32</v>
      </c>
      <c r="D8063" s="1" t="s">
        <v>13927</v>
      </c>
      <c r="E8063" s="18" t="s">
        <v>13537</v>
      </c>
      <c r="F8063" s="18" t="s">
        <v>16</v>
      </c>
      <c r="G8063" s="17" t="s">
        <v>14</v>
      </c>
      <c r="H8063" t="s">
        <v>13538</v>
      </c>
      <c r="I8063" s="2" t="s">
        <v>13539</v>
      </c>
      <c r="J8063" s="4" t="s">
        <v>13538</v>
      </c>
      <c r="K8063" s="17" t="str">
        <f>IF((LEN(relatorio_Ananindeua[[#This Row],[CIF/CPF/CNPJ]])=14),relatorio_Ananindeua[[#This Row],[CIF/CPF/CNPJ]],relatorio_Ananindeua[[#This Row],[Coluna2]])</f>
        <v>54593027000164</v>
      </c>
      <c r="L8063" s="17" t="str">
        <f t="shared" si="127"/>
        <v>545******64</v>
      </c>
    </row>
    <row r="8064" spans="1:12" x14ac:dyDescent="0.25">
      <c r="A8064" s="17" t="s">
        <v>956</v>
      </c>
      <c r="B8064" s="17" t="s">
        <v>957</v>
      </c>
      <c r="C8064" s="17" t="s">
        <v>21</v>
      </c>
      <c r="D8064" s="1" t="s">
        <v>13928</v>
      </c>
      <c r="E8064" s="18" t="s">
        <v>13537</v>
      </c>
      <c r="F8064" s="18" t="s">
        <v>19</v>
      </c>
      <c r="G8064" s="17" t="s">
        <v>13496</v>
      </c>
      <c r="H8064" t="s">
        <v>13538</v>
      </c>
      <c r="I8064" s="2" t="s">
        <v>13539</v>
      </c>
      <c r="J8064" s="4">
        <v>531.35</v>
      </c>
      <c r="K8064" s="17" t="str">
        <f>IF((LEN(relatorio_Ananindeua[[#This Row],[CIF/CPF/CNPJ]])=14),relatorio_Ananindeua[[#This Row],[CIF/CPF/CNPJ]],relatorio_Ananindeua[[#This Row],[Coluna2]])</f>
        <v>17454167000125</v>
      </c>
      <c r="L8064" s="17" t="str">
        <f t="shared" si="127"/>
        <v>174******25</v>
      </c>
    </row>
    <row r="8065" spans="1:12" x14ac:dyDescent="0.25">
      <c r="A8065" s="17" t="s">
        <v>13929</v>
      </c>
      <c r="B8065" s="17" t="s">
        <v>13930</v>
      </c>
      <c r="C8065" s="17" t="s">
        <v>32</v>
      </c>
      <c r="D8065" s="1" t="s">
        <v>13931</v>
      </c>
      <c r="E8065" s="18" t="s">
        <v>13537</v>
      </c>
      <c r="F8065" s="18" t="s">
        <v>16</v>
      </c>
      <c r="G8065" s="17" t="s">
        <v>14</v>
      </c>
      <c r="H8065" t="s">
        <v>13538</v>
      </c>
      <c r="I8065" s="2" t="s">
        <v>13539</v>
      </c>
      <c r="J8065" s="4" t="s">
        <v>13538</v>
      </c>
      <c r="K8065" s="17" t="str">
        <f>IF((LEN(relatorio_Ananindeua[[#This Row],[CIF/CPF/CNPJ]])=14),relatorio_Ananindeua[[#This Row],[CIF/CPF/CNPJ]],relatorio_Ananindeua[[#This Row],[Coluna2]])</f>
        <v>54617171000193</v>
      </c>
      <c r="L8065" s="17" t="str">
        <f t="shared" si="127"/>
        <v>546******93</v>
      </c>
    </row>
    <row r="8066" spans="1:12" x14ac:dyDescent="0.25">
      <c r="A8066" s="17" t="s">
        <v>13932</v>
      </c>
      <c r="B8066" s="17" t="s">
        <v>13933</v>
      </c>
      <c r="C8066" s="17" t="s">
        <v>32</v>
      </c>
      <c r="D8066" s="1" t="s">
        <v>13934</v>
      </c>
      <c r="E8066" s="18" t="s">
        <v>13537</v>
      </c>
      <c r="F8066" s="18" t="s">
        <v>16</v>
      </c>
      <c r="G8066" s="17" t="s">
        <v>14</v>
      </c>
      <c r="H8066" t="s">
        <v>13538</v>
      </c>
      <c r="I8066" s="2" t="s">
        <v>13539</v>
      </c>
      <c r="J8066" s="4" t="s">
        <v>13538</v>
      </c>
      <c r="K8066" s="17" t="str">
        <f>IF((LEN(relatorio_Ananindeua[[#This Row],[CIF/CPF/CNPJ]])=14),relatorio_Ananindeua[[#This Row],[CIF/CPF/CNPJ]],relatorio_Ananindeua[[#This Row],[Coluna2]])</f>
        <v>54611557000198</v>
      </c>
      <c r="L8066" s="17" t="str">
        <f t="shared" si="127"/>
        <v>546******98</v>
      </c>
    </row>
    <row r="8067" spans="1:12" x14ac:dyDescent="0.25">
      <c r="A8067" s="17" t="s">
        <v>13789</v>
      </c>
      <c r="B8067" s="17" t="s">
        <v>13790</v>
      </c>
      <c r="C8067" s="17" t="s">
        <v>34</v>
      </c>
      <c r="D8067" s="1" t="s">
        <v>13935</v>
      </c>
      <c r="E8067" s="18" t="s">
        <v>13537</v>
      </c>
      <c r="F8067" s="18" t="s">
        <v>16</v>
      </c>
      <c r="G8067" s="17" t="s">
        <v>14</v>
      </c>
      <c r="H8067" t="s">
        <v>13538</v>
      </c>
      <c r="I8067" s="2" t="s">
        <v>13539</v>
      </c>
      <c r="J8067" s="4" t="s">
        <v>13538</v>
      </c>
      <c r="K8067" s="17" t="str">
        <f>IF((LEN(relatorio_Ananindeua[[#This Row],[CIF/CPF/CNPJ]])=14),relatorio_Ananindeua[[#This Row],[CIF/CPF/CNPJ]],relatorio_Ananindeua[[#This Row],[Coluna2]])</f>
        <v>38359680000107</v>
      </c>
      <c r="L8067" s="17" t="str">
        <f t="shared" si="127"/>
        <v>383******07</v>
      </c>
    </row>
    <row r="8068" spans="1:12" x14ac:dyDescent="0.25">
      <c r="A8068" s="17" t="s">
        <v>1229</v>
      </c>
      <c r="B8068" s="17" t="s">
        <v>1230</v>
      </c>
      <c r="C8068" s="17" t="s">
        <v>34</v>
      </c>
      <c r="D8068" s="1" t="s">
        <v>13936</v>
      </c>
      <c r="E8068" s="18" t="s">
        <v>13537</v>
      </c>
      <c r="F8068" s="18" t="s">
        <v>16</v>
      </c>
      <c r="G8068" s="17" t="s">
        <v>14</v>
      </c>
      <c r="H8068" t="s">
        <v>13538</v>
      </c>
      <c r="I8068" s="2" t="s">
        <v>13539</v>
      </c>
      <c r="J8068" s="4" t="s">
        <v>13538</v>
      </c>
      <c r="K8068" s="17" t="str">
        <f>IF((LEN(relatorio_Ananindeua[[#This Row],[CIF/CPF/CNPJ]])=14),relatorio_Ananindeua[[#This Row],[CIF/CPF/CNPJ]],relatorio_Ananindeua[[#This Row],[Coluna2]])</f>
        <v>19671112000100</v>
      </c>
      <c r="L8068" s="17" t="str">
        <f t="shared" si="127"/>
        <v>196******00</v>
      </c>
    </row>
    <row r="8069" spans="1:12" x14ac:dyDescent="0.25">
      <c r="A8069" s="17" t="s">
        <v>13937</v>
      </c>
      <c r="B8069" s="17" t="s">
        <v>13938</v>
      </c>
      <c r="C8069" s="17" t="s">
        <v>32</v>
      </c>
      <c r="D8069" s="1" t="s">
        <v>13939</v>
      </c>
      <c r="E8069" s="18" t="s">
        <v>13537</v>
      </c>
      <c r="F8069" s="18" t="s">
        <v>16</v>
      </c>
      <c r="G8069" s="17" t="s">
        <v>14</v>
      </c>
      <c r="H8069" t="s">
        <v>13538</v>
      </c>
      <c r="I8069" s="2" t="s">
        <v>13539</v>
      </c>
      <c r="J8069" s="4" t="s">
        <v>13538</v>
      </c>
      <c r="K8069" s="17" t="str">
        <f>IF((LEN(relatorio_Ananindeua[[#This Row],[CIF/CPF/CNPJ]])=14),relatorio_Ananindeua[[#This Row],[CIF/CPF/CNPJ]],relatorio_Ananindeua[[#This Row],[Coluna2]])</f>
        <v>54615289000182</v>
      </c>
      <c r="L8069" s="17" t="str">
        <f t="shared" si="127"/>
        <v>546******82</v>
      </c>
    </row>
    <row r="8070" spans="1:12" x14ac:dyDescent="0.25">
      <c r="A8070" s="17" t="s">
        <v>13940</v>
      </c>
      <c r="B8070" s="17" t="s">
        <v>13941</v>
      </c>
      <c r="C8070" s="17" t="s">
        <v>32</v>
      </c>
      <c r="D8070" s="1" t="s">
        <v>13942</v>
      </c>
      <c r="E8070" s="18" t="s">
        <v>13537</v>
      </c>
      <c r="F8070" s="18" t="s">
        <v>16</v>
      </c>
      <c r="G8070" s="17" t="s">
        <v>14</v>
      </c>
      <c r="H8070" t="s">
        <v>13538</v>
      </c>
      <c r="I8070" s="2" t="s">
        <v>13539</v>
      </c>
      <c r="J8070" s="4" t="s">
        <v>13538</v>
      </c>
      <c r="K8070" s="17" t="str">
        <f>IF((LEN(relatorio_Ananindeua[[#This Row],[CIF/CPF/CNPJ]])=14),relatorio_Ananindeua[[#This Row],[CIF/CPF/CNPJ]],relatorio_Ananindeua[[#This Row],[Coluna2]])</f>
        <v>54608758000136</v>
      </c>
      <c r="L8070" s="17" t="str">
        <f t="shared" si="127"/>
        <v>546******36</v>
      </c>
    </row>
    <row r="8071" spans="1:12" x14ac:dyDescent="0.25">
      <c r="A8071" s="17" t="s">
        <v>13943</v>
      </c>
      <c r="B8071" s="17" t="s">
        <v>13944</v>
      </c>
      <c r="C8071" s="17" t="s">
        <v>34</v>
      </c>
      <c r="D8071" s="1" t="s">
        <v>13945</v>
      </c>
      <c r="E8071" s="18" t="s">
        <v>13537</v>
      </c>
      <c r="F8071" s="18" t="s">
        <v>16</v>
      </c>
      <c r="G8071" s="17" t="s">
        <v>14</v>
      </c>
      <c r="H8071" t="s">
        <v>13538</v>
      </c>
      <c r="I8071" s="2" t="s">
        <v>13539</v>
      </c>
      <c r="J8071" s="4" t="s">
        <v>13538</v>
      </c>
      <c r="K8071" s="17" t="str">
        <f>IF((LEN(relatorio_Ananindeua[[#This Row],[CIF/CPF/CNPJ]])=14),relatorio_Ananindeua[[#This Row],[CIF/CPF/CNPJ]],relatorio_Ananindeua[[#This Row],[Coluna2]])</f>
        <v>54567049000150</v>
      </c>
      <c r="L8071" s="17" t="str">
        <f t="shared" si="127"/>
        <v>545******50</v>
      </c>
    </row>
    <row r="8072" spans="1:12" x14ac:dyDescent="0.25">
      <c r="A8072" s="17" t="s">
        <v>13946</v>
      </c>
      <c r="B8072" s="17" t="s">
        <v>13947</v>
      </c>
      <c r="C8072" s="17" t="s">
        <v>32</v>
      </c>
      <c r="D8072" s="1" t="s">
        <v>13948</v>
      </c>
      <c r="E8072" s="18" t="s">
        <v>13537</v>
      </c>
      <c r="F8072" s="18" t="s">
        <v>16</v>
      </c>
      <c r="G8072" s="17" t="s">
        <v>14</v>
      </c>
      <c r="H8072" t="s">
        <v>13538</v>
      </c>
      <c r="I8072" s="2" t="s">
        <v>13539</v>
      </c>
      <c r="J8072" s="4" t="s">
        <v>13538</v>
      </c>
      <c r="K8072" s="17" t="str">
        <f>IF((LEN(relatorio_Ananindeua[[#This Row],[CIF/CPF/CNPJ]])=14),relatorio_Ananindeua[[#This Row],[CIF/CPF/CNPJ]],relatorio_Ananindeua[[#This Row],[Coluna2]])</f>
        <v>54606853000109</v>
      </c>
      <c r="L8072" s="17" t="str">
        <f t="shared" si="127"/>
        <v>546******09</v>
      </c>
    </row>
    <row r="8073" spans="1:12" x14ac:dyDescent="0.25">
      <c r="A8073" s="17" t="s">
        <v>13949</v>
      </c>
      <c r="B8073" s="17" t="s">
        <v>13950</v>
      </c>
      <c r="C8073" s="17" t="s">
        <v>32</v>
      </c>
      <c r="D8073" s="1" t="s">
        <v>13951</v>
      </c>
      <c r="E8073" s="18" t="s">
        <v>13537</v>
      </c>
      <c r="F8073" s="18" t="s">
        <v>16</v>
      </c>
      <c r="G8073" s="17" t="s">
        <v>14</v>
      </c>
      <c r="H8073" t="s">
        <v>13538</v>
      </c>
      <c r="I8073" s="2" t="s">
        <v>13539</v>
      </c>
      <c r="J8073" s="4" t="s">
        <v>13538</v>
      </c>
      <c r="K8073" s="17" t="str">
        <f>IF((LEN(relatorio_Ananindeua[[#This Row],[CIF/CPF/CNPJ]])=14),relatorio_Ananindeua[[#This Row],[CIF/CPF/CNPJ]],relatorio_Ananindeua[[#This Row],[Coluna2]])</f>
        <v>54621653000117</v>
      </c>
      <c r="L8073" s="17" t="str">
        <f t="shared" si="127"/>
        <v>546******17</v>
      </c>
    </row>
    <row r="8074" spans="1:12" x14ac:dyDescent="0.25">
      <c r="A8074" s="17" t="s">
        <v>13952</v>
      </c>
      <c r="B8074" s="17" t="s">
        <v>13953</v>
      </c>
      <c r="C8074" s="17" t="s">
        <v>32</v>
      </c>
      <c r="D8074" s="1" t="s">
        <v>13954</v>
      </c>
      <c r="E8074" s="18" t="s">
        <v>13537</v>
      </c>
      <c r="F8074" s="18" t="s">
        <v>16</v>
      </c>
      <c r="G8074" s="17" t="s">
        <v>14</v>
      </c>
      <c r="H8074" t="s">
        <v>13538</v>
      </c>
      <c r="I8074" s="2" t="s">
        <v>13539</v>
      </c>
      <c r="J8074" s="4" t="s">
        <v>13538</v>
      </c>
      <c r="K8074" s="17" t="str">
        <f>IF((LEN(relatorio_Ananindeua[[#This Row],[CIF/CPF/CNPJ]])=14),relatorio_Ananindeua[[#This Row],[CIF/CPF/CNPJ]],relatorio_Ananindeua[[#This Row],[Coluna2]])</f>
        <v>54612290000153</v>
      </c>
      <c r="L8074" s="17" t="str">
        <f t="shared" si="127"/>
        <v>546******53</v>
      </c>
    </row>
    <row r="8075" spans="1:12" x14ac:dyDescent="0.25">
      <c r="A8075" s="17" t="s">
        <v>13955</v>
      </c>
      <c r="B8075" s="17" t="s">
        <v>13956</v>
      </c>
      <c r="C8075" s="17" t="s">
        <v>32</v>
      </c>
      <c r="D8075" s="1" t="s">
        <v>13957</v>
      </c>
      <c r="E8075" s="18" t="s">
        <v>13537</v>
      </c>
      <c r="F8075" s="18" t="s">
        <v>16</v>
      </c>
      <c r="G8075" s="17" t="s">
        <v>14</v>
      </c>
      <c r="H8075" t="s">
        <v>13538</v>
      </c>
      <c r="I8075" s="2" t="s">
        <v>13539</v>
      </c>
      <c r="J8075" s="4" t="s">
        <v>13538</v>
      </c>
      <c r="K8075" s="17" t="str">
        <f>IF((LEN(relatorio_Ananindeua[[#This Row],[CIF/CPF/CNPJ]])=14),relatorio_Ananindeua[[#This Row],[CIF/CPF/CNPJ]],relatorio_Ananindeua[[#This Row],[Coluna2]])</f>
        <v>54608671000169</v>
      </c>
      <c r="L8075" s="17" t="str">
        <f t="shared" si="127"/>
        <v>546******69</v>
      </c>
    </row>
    <row r="8076" spans="1:12" x14ac:dyDescent="0.25">
      <c r="A8076" s="17" t="s">
        <v>13958</v>
      </c>
      <c r="B8076" s="17" t="s">
        <v>13959</v>
      </c>
      <c r="C8076" s="17" t="s">
        <v>32</v>
      </c>
      <c r="D8076" s="1" t="s">
        <v>13960</v>
      </c>
      <c r="E8076" s="18" t="s">
        <v>13537</v>
      </c>
      <c r="F8076" s="18" t="s">
        <v>16</v>
      </c>
      <c r="G8076" s="17" t="s">
        <v>14</v>
      </c>
      <c r="H8076" t="s">
        <v>13538</v>
      </c>
      <c r="I8076" s="2" t="s">
        <v>13539</v>
      </c>
      <c r="J8076" s="4" t="s">
        <v>13538</v>
      </c>
      <c r="K8076" s="17" t="str">
        <f>IF((LEN(relatorio_Ananindeua[[#This Row],[CIF/CPF/CNPJ]])=14),relatorio_Ananindeua[[#This Row],[CIF/CPF/CNPJ]],relatorio_Ananindeua[[#This Row],[Coluna2]])</f>
        <v>54620542000196</v>
      </c>
      <c r="L8076" s="17" t="str">
        <f t="shared" si="127"/>
        <v>546******96</v>
      </c>
    </row>
    <row r="8077" spans="1:12" x14ac:dyDescent="0.25">
      <c r="A8077" s="17" t="s">
        <v>13961</v>
      </c>
      <c r="B8077" s="17" t="s">
        <v>13962</v>
      </c>
      <c r="C8077" s="17" t="s">
        <v>32</v>
      </c>
      <c r="D8077" s="1" t="s">
        <v>13963</v>
      </c>
      <c r="E8077" s="18" t="s">
        <v>13537</v>
      </c>
      <c r="F8077" s="18" t="s">
        <v>16</v>
      </c>
      <c r="G8077" s="17" t="s">
        <v>14</v>
      </c>
      <c r="H8077" t="s">
        <v>13538</v>
      </c>
      <c r="I8077" s="2" t="s">
        <v>13539</v>
      </c>
      <c r="J8077" s="4" t="s">
        <v>13538</v>
      </c>
      <c r="K8077" s="17" t="str">
        <f>IF((LEN(relatorio_Ananindeua[[#This Row],[CIF/CPF/CNPJ]])=14),relatorio_Ananindeua[[#This Row],[CIF/CPF/CNPJ]],relatorio_Ananindeua[[#This Row],[Coluna2]])</f>
        <v>54615058000179</v>
      </c>
      <c r="L8077" s="17" t="str">
        <f t="shared" si="127"/>
        <v>546******79</v>
      </c>
    </row>
    <row r="8078" spans="1:12" x14ac:dyDescent="0.25">
      <c r="A8078" s="17" t="s">
        <v>13964</v>
      </c>
      <c r="B8078" s="17" t="s">
        <v>13965</v>
      </c>
      <c r="C8078" s="17" t="s">
        <v>32</v>
      </c>
      <c r="D8078" s="1" t="s">
        <v>13966</v>
      </c>
      <c r="E8078" s="18" t="s">
        <v>13537</v>
      </c>
      <c r="F8078" s="18" t="s">
        <v>16</v>
      </c>
      <c r="G8078" s="17" t="s">
        <v>14</v>
      </c>
      <c r="H8078" t="s">
        <v>13538</v>
      </c>
      <c r="I8078" s="2" t="s">
        <v>13539</v>
      </c>
      <c r="J8078" s="4" t="s">
        <v>13538</v>
      </c>
      <c r="K8078" s="17" t="str">
        <f>IF((LEN(relatorio_Ananindeua[[#This Row],[CIF/CPF/CNPJ]])=14),relatorio_Ananindeua[[#This Row],[CIF/CPF/CNPJ]],relatorio_Ananindeua[[#This Row],[Coluna2]])</f>
        <v>54612450000164</v>
      </c>
      <c r="L8078" s="17" t="str">
        <f t="shared" si="127"/>
        <v>546******64</v>
      </c>
    </row>
    <row r="8079" spans="1:12" x14ac:dyDescent="0.25">
      <c r="A8079" s="17" t="s">
        <v>13967</v>
      </c>
      <c r="B8079" s="17" t="s">
        <v>13968</v>
      </c>
      <c r="C8079" s="17" t="s">
        <v>32</v>
      </c>
      <c r="D8079" s="1" t="s">
        <v>13969</v>
      </c>
      <c r="E8079" s="18" t="s">
        <v>13537</v>
      </c>
      <c r="F8079" s="18" t="s">
        <v>16</v>
      </c>
      <c r="G8079" s="17" t="s">
        <v>14</v>
      </c>
      <c r="H8079" t="s">
        <v>13538</v>
      </c>
      <c r="I8079" s="2" t="s">
        <v>13539</v>
      </c>
      <c r="J8079" s="4" t="s">
        <v>13538</v>
      </c>
      <c r="K8079" s="17" t="str">
        <f>IF((LEN(relatorio_Ananindeua[[#This Row],[CIF/CPF/CNPJ]])=14),relatorio_Ananindeua[[#This Row],[CIF/CPF/CNPJ]],relatorio_Ananindeua[[#This Row],[Coluna2]])</f>
        <v>54613386000136</v>
      </c>
      <c r="L8079" s="17" t="str">
        <f t="shared" si="127"/>
        <v>546******36</v>
      </c>
    </row>
    <row r="8080" spans="1:12" x14ac:dyDescent="0.25">
      <c r="A8080" s="17" t="s">
        <v>13970</v>
      </c>
      <c r="B8080" s="17" t="s">
        <v>13971</v>
      </c>
      <c r="C8080" s="17" t="s">
        <v>32</v>
      </c>
      <c r="D8080" s="1" t="s">
        <v>13972</v>
      </c>
      <c r="E8080" s="18" t="s">
        <v>13537</v>
      </c>
      <c r="F8080" s="18" t="s">
        <v>16</v>
      </c>
      <c r="G8080" s="17" t="s">
        <v>14</v>
      </c>
      <c r="H8080" t="s">
        <v>13538</v>
      </c>
      <c r="I8080" s="2" t="s">
        <v>13539</v>
      </c>
      <c r="J8080" s="4" t="s">
        <v>13538</v>
      </c>
      <c r="K8080" s="17" t="str">
        <f>IF((LEN(relatorio_Ananindeua[[#This Row],[CIF/CPF/CNPJ]])=14),relatorio_Ananindeua[[#This Row],[CIF/CPF/CNPJ]],relatorio_Ananindeua[[#This Row],[Coluna2]])</f>
        <v>54614962000160</v>
      </c>
      <c r="L8080" s="17" t="str">
        <f t="shared" si="127"/>
        <v>546******60</v>
      </c>
    </row>
    <row r="8081" spans="1:12" x14ac:dyDescent="0.25">
      <c r="A8081" s="17" t="s">
        <v>13973</v>
      </c>
      <c r="B8081" s="17" t="s">
        <v>13974</v>
      </c>
      <c r="C8081" s="17" t="s">
        <v>32</v>
      </c>
      <c r="D8081" s="1" t="s">
        <v>13975</v>
      </c>
      <c r="E8081" s="18" t="s">
        <v>13537</v>
      </c>
      <c r="F8081" s="18" t="s">
        <v>16</v>
      </c>
      <c r="G8081" s="17" t="s">
        <v>14</v>
      </c>
      <c r="H8081" t="s">
        <v>13538</v>
      </c>
      <c r="I8081" s="2" t="s">
        <v>13539</v>
      </c>
      <c r="J8081" s="4" t="s">
        <v>13538</v>
      </c>
      <c r="K8081" s="17" t="str">
        <f>IF((LEN(relatorio_Ananindeua[[#This Row],[CIF/CPF/CNPJ]])=14),relatorio_Ananindeua[[#This Row],[CIF/CPF/CNPJ]],relatorio_Ananindeua[[#This Row],[Coluna2]])</f>
        <v>54610238000168</v>
      </c>
      <c r="L8081" s="17" t="str">
        <f t="shared" si="127"/>
        <v>546******68</v>
      </c>
    </row>
    <row r="8082" spans="1:12" x14ac:dyDescent="0.25">
      <c r="A8082" s="17" t="s">
        <v>13976</v>
      </c>
      <c r="B8082" s="17" t="s">
        <v>13977</v>
      </c>
      <c r="C8082" s="17" t="s">
        <v>32</v>
      </c>
      <c r="D8082" s="1" t="s">
        <v>13978</v>
      </c>
      <c r="E8082" s="18" t="s">
        <v>13537</v>
      </c>
      <c r="F8082" s="18" t="s">
        <v>16</v>
      </c>
      <c r="G8082" s="17" t="s">
        <v>14</v>
      </c>
      <c r="H8082" t="s">
        <v>13538</v>
      </c>
      <c r="I8082" s="2" t="s">
        <v>13539</v>
      </c>
      <c r="J8082" s="4" t="s">
        <v>13538</v>
      </c>
      <c r="K8082" s="17" t="str">
        <f>IF((LEN(relatorio_Ananindeua[[#This Row],[CIF/CPF/CNPJ]])=14),relatorio_Ananindeua[[#This Row],[CIF/CPF/CNPJ]],relatorio_Ananindeua[[#This Row],[Coluna2]])</f>
        <v>54611973000196</v>
      </c>
      <c r="L8082" s="17" t="str">
        <f t="shared" si="127"/>
        <v>546******96</v>
      </c>
    </row>
    <row r="8083" spans="1:12" x14ac:dyDescent="0.25">
      <c r="A8083" s="17" t="s">
        <v>13979</v>
      </c>
      <c r="B8083" s="17" t="s">
        <v>13980</v>
      </c>
      <c r="C8083" s="17" t="s">
        <v>32</v>
      </c>
      <c r="D8083" s="1" t="s">
        <v>13981</v>
      </c>
      <c r="E8083" s="18" t="s">
        <v>13537</v>
      </c>
      <c r="F8083" s="18" t="s">
        <v>16</v>
      </c>
      <c r="G8083" s="17" t="s">
        <v>14</v>
      </c>
      <c r="H8083" t="s">
        <v>13538</v>
      </c>
      <c r="I8083" s="2" t="s">
        <v>13539</v>
      </c>
      <c r="J8083" s="4" t="s">
        <v>13538</v>
      </c>
      <c r="K8083" s="17" t="str">
        <f>IF((LEN(relatorio_Ananindeua[[#This Row],[CIF/CPF/CNPJ]])=14),relatorio_Ananindeua[[#This Row],[CIF/CPF/CNPJ]],relatorio_Ananindeua[[#This Row],[Coluna2]])</f>
        <v>54615644000113</v>
      </c>
      <c r="L8083" s="17" t="str">
        <f t="shared" si="127"/>
        <v>546******13</v>
      </c>
    </row>
    <row r="8084" spans="1:12" x14ac:dyDescent="0.25">
      <c r="A8084" s="17" t="s">
        <v>8890</v>
      </c>
      <c r="B8084" s="17" t="s">
        <v>8891</v>
      </c>
      <c r="C8084" s="17" t="s">
        <v>34</v>
      </c>
      <c r="D8084" s="1" t="s">
        <v>13982</v>
      </c>
      <c r="E8084" s="18" t="s">
        <v>13537</v>
      </c>
      <c r="F8084" s="18" t="s">
        <v>16</v>
      </c>
      <c r="G8084" s="17" t="s">
        <v>14</v>
      </c>
      <c r="H8084" t="s">
        <v>13538</v>
      </c>
      <c r="I8084" s="2" t="s">
        <v>13539</v>
      </c>
      <c r="J8084" s="4" t="s">
        <v>13538</v>
      </c>
      <c r="K8084" s="17" t="str">
        <f>IF((LEN(relatorio_Ananindeua[[#This Row],[CIF/CPF/CNPJ]])=14),relatorio_Ananindeua[[#This Row],[CIF/CPF/CNPJ]],relatorio_Ananindeua[[#This Row],[Coluna2]])</f>
        <v>50499238000181</v>
      </c>
      <c r="L8084" s="17" t="str">
        <f t="shared" si="127"/>
        <v>504******81</v>
      </c>
    </row>
    <row r="8085" spans="1:12" x14ac:dyDescent="0.25">
      <c r="A8085" s="17" t="s">
        <v>13983</v>
      </c>
      <c r="B8085" s="17" t="s">
        <v>13984</v>
      </c>
      <c r="C8085" s="17" t="s">
        <v>34</v>
      </c>
      <c r="D8085" s="1" t="s">
        <v>13985</v>
      </c>
      <c r="E8085" s="18" t="s">
        <v>13537</v>
      </c>
      <c r="F8085" s="18" t="s">
        <v>16</v>
      </c>
      <c r="G8085" s="17" t="s">
        <v>14</v>
      </c>
      <c r="H8085" t="s">
        <v>13538</v>
      </c>
      <c r="I8085" s="2" t="s">
        <v>13539</v>
      </c>
      <c r="J8085" s="4" t="s">
        <v>13538</v>
      </c>
      <c r="K8085" s="17" t="str">
        <f>IF((LEN(relatorio_Ananindeua[[#This Row],[CIF/CPF/CNPJ]])=14),relatorio_Ananindeua[[#This Row],[CIF/CPF/CNPJ]],relatorio_Ananindeua[[#This Row],[Coluna2]])</f>
        <v>47138366000195</v>
      </c>
      <c r="L8085" s="17" t="str">
        <f t="shared" si="127"/>
        <v>471******95</v>
      </c>
    </row>
    <row r="8086" spans="1:12" x14ac:dyDescent="0.25">
      <c r="A8086" s="17" t="s">
        <v>13986</v>
      </c>
      <c r="B8086" s="17" t="s">
        <v>13987</v>
      </c>
      <c r="C8086" s="17" t="s">
        <v>34</v>
      </c>
      <c r="D8086" s="1" t="s">
        <v>13988</v>
      </c>
      <c r="E8086" s="18" t="s">
        <v>13537</v>
      </c>
      <c r="F8086" s="18" t="s">
        <v>16</v>
      </c>
      <c r="G8086" s="17" t="s">
        <v>14</v>
      </c>
      <c r="H8086" t="s">
        <v>13538</v>
      </c>
      <c r="I8086" s="2" t="s">
        <v>13539</v>
      </c>
      <c r="J8086" s="4" t="s">
        <v>13538</v>
      </c>
      <c r="K8086" s="17" t="str">
        <f>IF((LEN(relatorio_Ananindeua[[#This Row],[CIF/CPF/CNPJ]])=14),relatorio_Ananindeua[[#This Row],[CIF/CPF/CNPJ]],relatorio_Ananindeua[[#This Row],[Coluna2]])</f>
        <v>39303708000157</v>
      </c>
      <c r="L8086" s="17" t="str">
        <f t="shared" si="127"/>
        <v>393******57</v>
      </c>
    </row>
    <row r="8087" spans="1:12" x14ac:dyDescent="0.25">
      <c r="A8087" s="17" t="s">
        <v>13989</v>
      </c>
      <c r="B8087" s="17" t="s">
        <v>13990</v>
      </c>
      <c r="C8087" s="17" t="s">
        <v>34</v>
      </c>
      <c r="D8087" s="1" t="s">
        <v>13991</v>
      </c>
      <c r="E8087" s="18" t="s">
        <v>13537</v>
      </c>
      <c r="F8087" s="18" t="s">
        <v>16</v>
      </c>
      <c r="G8087" s="17" t="s">
        <v>14</v>
      </c>
      <c r="H8087" t="s">
        <v>13538</v>
      </c>
      <c r="I8087" s="2" t="s">
        <v>13539</v>
      </c>
      <c r="J8087" s="4" t="s">
        <v>13538</v>
      </c>
      <c r="K8087" s="17" t="str">
        <f>IF((LEN(relatorio_Ananindeua[[#This Row],[CIF/CPF/CNPJ]])=14),relatorio_Ananindeua[[#This Row],[CIF/CPF/CNPJ]],relatorio_Ananindeua[[#This Row],[Coluna2]])</f>
        <v>31268471000109</v>
      </c>
      <c r="L8087" s="17" t="str">
        <f t="shared" si="127"/>
        <v>312******09</v>
      </c>
    </row>
    <row r="8088" spans="1:12" x14ac:dyDescent="0.25">
      <c r="A8088" s="17" t="s">
        <v>2734</v>
      </c>
      <c r="B8088" s="17" t="s">
        <v>2735</v>
      </c>
      <c r="C8088" s="17" t="s">
        <v>34</v>
      </c>
      <c r="D8088" s="1" t="s">
        <v>13992</v>
      </c>
      <c r="E8088" s="18" t="s">
        <v>13537</v>
      </c>
      <c r="F8088" s="18" t="s">
        <v>16</v>
      </c>
      <c r="G8088" s="17" t="s">
        <v>14</v>
      </c>
      <c r="H8088" t="s">
        <v>13538</v>
      </c>
      <c r="I8088" s="2" t="s">
        <v>13539</v>
      </c>
      <c r="J8088" s="4" t="s">
        <v>13538</v>
      </c>
      <c r="K8088" s="17" t="str">
        <f>IF((LEN(relatorio_Ananindeua[[#This Row],[CIF/CPF/CNPJ]])=14),relatorio_Ananindeua[[#This Row],[CIF/CPF/CNPJ]],relatorio_Ananindeua[[#This Row],[Coluna2]])</f>
        <v>30109028000122</v>
      </c>
      <c r="L8088" s="17" t="str">
        <f t="shared" si="127"/>
        <v>301******22</v>
      </c>
    </row>
    <row r="8089" spans="1:12" x14ac:dyDescent="0.25">
      <c r="A8089" s="17" t="s">
        <v>13993</v>
      </c>
      <c r="B8089" s="17" t="s">
        <v>13994</v>
      </c>
      <c r="C8089" s="17" t="s">
        <v>32</v>
      </c>
      <c r="D8089" s="1" t="s">
        <v>13995</v>
      </c>
      <c r="E8089" s="18" t="s">
        <v>13537</v>
      </c>
      <c r="F8089" s="18" t="s">
        <v>16</v>
      </c>
      <c r="G8089" s="17" t="s">
        <v>14</v>
      </c>
      <c r="H8089" t="s">
        <v>13538</v>
      </c>
      <c r="I8089" s="2" t="s">
        <v>13539</v>
      </c>
      <c r="J8089" s="4" t="s">
        <v>13538</v>
      </c>
      <c r="K8089" s="17" t="str">
        <f>IF((LEN(relatorio_Ananindeua[[#This Row],[CIF/CPF/CNPJ]])=14),relatorio_Ananindeua[[#This Row],[CIF/CPF/CNPJ]],relatorio_Ananindeua[[#This Row],[Coluna2]])</f>
        <v>54623937000142</v>
      </c>
      <c r="L8089" s="17" t="str">
        <f t="shared" si="127"/>
        <v>546******42</v>
      </c>
    </row>
    <row r="8090" spans="1:12" x14ac:dyDescent="0.25">
      <c r="A8090" s="17" t="s">
        <v>13996</v>
      </c>
      <c r="B8090" s="17" t="s">
        <v>13997</v>
      </c>
      <c r="C8090" s="17" t="s">
        <v>32</v>
      </c>
      <c r="D8090" s="1" t="s">
        <v>13998</v>
      </c>
      <c r="E8090" s="18" t="s">
        <v>13537</v>
      </c>
      <c r="F8090" s="18" t="s">
        <v>16</v>
      </c>
      <c r="G8090" s="17" t="s">
        <v>14</v>
      </c>
      <c r="H8090" t="s">
        <v>13538</v>
      </c>
      <c r="I8090" s="2" t="s">
        <v>13539</v>
      </c>
      <c r="J8090" s="4" t="s">
        <v>13538</v>
      </c>
      <c r="K8090" s="17" t="str">
        <f>IF((LEN(relatorio_Ananindeua[[#This Row],[CIF/CPF/CNPJ]])=14),relatorio_Ananindeua[[#This Row],[CIF/CPF/CNPJ]],relatorio_Ananindeua[[#This Row],[Coluna2]])</f>
        <v>54622473000150</v>
      </c>
      <c r="L8090" s="17" t="str">
        <f t="shared" si="127"/>
        <v>546******50</v>
      </c>
    </row>
    <row r="8091" spans="1:12" x14ac:dyDescent="0.25">
      <c r="A8091" s="17" t="s">
        <v>13999</v>
      </c>
      <c r="B8091" s="17" t="s">
        <v>14000</v>
      </c>
      <c r="C8091" s="17" t="s">
        <v>34</v>
      </c>
      <c r="D8091" s="1" t="s">
        <v>14001</v>
      </c>
      <c r="E8091" s="18" t="s">
        <v>13537</v>
      </c>
      <c r="F8091" s="18" t="s">
        <v>16</v>
      </c>
      <c r="G8091" s="17" t="s">
        <v>14</v>
      </c>
      <c r="H8091" t="s">
        <v>13538</v>
      </c>
      <c r="I8091" s="2" t="s">
        <v>13539</v>
      </c>
      <c r="J8091" s="4" t="s">
        <v>13538</v>
      </c>
      <c r="K8091" s="17" t="str">
        <f>IF((LEN(relatorio_Ananindeua[[#This Row],[CIF/CPF/CNPJ]])=14),relatorio_Ananindeua[[#This Row],[CIF/CPF/CNPJ]],relatorio_Ananindeua[[#This Row],[Coluna2]])</f>
        <v>54621973000177</v>
      </c>
      <c r="L8091" s="17" t="str">
        <f t="shared" si="127"/>
        <v>546******77</v>
      </c>
    </row>
    <row r="8092" spans="1:12" x14ac:dyDescent="0.25">
      <c r="A8092" s="17" t="s">
        <v>14002</v>
      </c>
      <c r="B8092" s="17" t="s">
        <v>14003</v>
      </c>
      <c r="C8092" s="17" t="s">
        <v>34</v>
      </c>
      <c r="D8092" s="1" t="s">
        <v>14004</v>
      </c>
      <c r="E8092" s="18" t="s">
        <v>13537</v>
      </c>
      <c r="F8092" s="18" t="s">
        <v>16</v>
      </c>
      <c r="G8092" s="17" t="s">
        <v>14</v>
      </c>
      <c r="H8092" t="s">
        <v>13538</v>
      </c>
      <c r="I8092" s="2" t="s">
        <v>13539</v>
      </c>
      <c r="J8092" s="4" t="s">
        <v>13538</v>
      </c>
      <c r="K8092" s="17" t="str">
        <f>IF((LEN(relatorio_Ananindeua[[#This Row],[CIF/CPF/CNPJ]])=14),relatorio_Ananindeua[[#This Row],[CIF/CPF/CNPJ]],relatorio_Ananindeua[[#This Row],[Coluna2]])</f>
        <v>50493096000145</v>
      </c>
      <c r="L8092" s="17" t="str">
        <f t="shared" si="127"/>
        <v>504******45</v>
      </c>
    </row>
    <row r="8093" spans="1:12" x14ac:dyDescent="0.25">
      <c r="A8093" s="17" t="s">
        <v>13999</v>
      </c>
      <c r="B8093" s="17" t="s">
        <v>14000</v>
      </c>
      <c r="C8093" s="17" t="s">
        <v>32</v>
      </c>
      <c r="D8093" s="1" t="s">
        <v>14005</v>
      </c>
      <c r="E8093" s="18" t="s">
        <v>13537</v>
      </c>
      <c r="F8093" s="18" t="s">
        <v>16</v>
      </c>
      <c r="G8093" s="17" t="s">
        <v>14</v>
      </c>
      <c r="H8093" t="s">
        <v>13538</v>
      </c>
      <c r="I8093" s="2" t="s">
        <v>13539</v>
      </c>
      <c r="J8093" s="4" t="s">
        <v>13538</v>
      </c>
      <c r="K8093" s="17" t="str">
        <f>IF((LEN(relatorio_Ananindeua[[#This Row],[CIF/CPF/CNPJ]])=14),relatorio_Ananindeua[[#This Row],[CIF/CPF/CNPJ]],relatorio_Ananindeua[[#This Row],[Coluna2]])</f>
        <v>54621973000177</v>
      </c>
      <c r="L8093" s="17" t="str">
        <f t="shared" si="127"/>
        <v>546******77</v>
      </c>
    </row>
    <row r="8094" spans="1:12" x14ac:dyDescent="0.25">
      <c r="A8094" s="17" t="s">
        <v>14006</v>
      </c>
      <c r="B8094" s="17" t="s">
        <v>14007</v>
      </c>
      <c r="C8094" s="17" t="s">
        <v>32</v>
      </c>
      <c r="D8094" s="1" t="s">
        <v>14008</v>
      </c>
      <c r="E8094" s="18" t="s">
        <v>13537</v>
      </c>
      <c r="F8094" s="18" t="s">
        <v>16</v>
      </c>
      <c r="G8094" s="17" t="s">
        <v>14</v>
      </c>
      <c r="H8094" t="s">
        <v>13538</v>
      </c>
      <c r="I8094" s="2" t="s">
        <v>13539</v>
      </c>
      <c r="J8094" s="4" t="s">
        <v>13538</v>
      </c>
      <c r="K8094" s="17" t="str">
        <f>IF((LEN(relatorio_Ananindeua[[#This Row],[CIF/CPF/CNPJ]])=14),relatorio_Ananindeua[[#This Row],[CIF/CPF/CNPJ]],relatorio_Ananindeua[[#This Row],[Coluna2]])</f>
        <v>54622590000113</v>
      </c>
      <c r="L8094" s="17" t="str">
        <f t="shared" si="127"/>
        <v>546******13</v>
      </c>
    </row>
    <row r="8095" spans="1:12" x14ac:dyDescent="0.25">
      <c r="A8095" s="17" t="s">
        <v>14009</v>
      </c>
      <c r="B8095" s="17" t="s">
        <v>14010</v>
      </c>
      <c r="C8095" s="17" t="s">
        <v>32</v>
      </c>
      <c r="D8095" s="1" t="s">
        <v>14011</v>
      </c>
      <c r="E8095" s="18" t="s">
        <v>13537</v>
      </c>
      <c r="F8095" s="18" t="s">
        <v>16</v>
      </c>
      <c r="G8095" s="17" t="s">
        <v>14</v>
      </c>
      <c r="H8095" t="s">
        <v>13538</v>
      </c>
      <c r="I8095" s="2" t="s">
        <v>13539</v>
      </c>
      <c r="J8095" s="4" t="s">
        <v>13538</v>
      </c>
      <c r="K8095" s="17" t="str">
        <f>IF((LEN(relatorio_Ananindeua[[#This Row],[CIF/CPF/CNPJ]])=14),relatorio_Ananindeua[[#This Row],[CIF/CPF/CNPJ]],relatorio_Ananindeua[[#This Row],[Coluna2]])</f>
        <v>54622587000108</v>
      </c>
      <c r="L8095" s="17" t="str">
        <f t="shared" si="127"/>
        <v>546******08</v>
      </c>
    </row>
    <row r="8096" spans="1:12" x14ac:dyDescent="0.25">
      <c r="A8096" s="17" t="s">
        <v>14012</v>
      </c>
      <c r="B8096" s="17" t="s">
        <v>14013</v>
      </c>
      <c r="C8096" s="17" t="s">
        <v>32</v>
      </c>
      <c r="D8096" s="1" t="s">
        <v>14014</v>
      </c>
      <c r="E8096" s="18" t="s">
        <v>13537</v>
      </c>
      <c r="F8096" s="18" t="s">
        <v>16</v>
      </c>
      <c r="G8096" s="17" t="s">
        <v>14</v>
      </c>
      <c r="H8096" t="s">
        <v>13538</v>
      </c>
      <c r="I8096" s="2" t="s">
        <v>13539</v>
      </c>
      <c r="J8096" s="4" t="s">
        <v>13538</v>
      </c>
      <c r="K8096" s="17" t="str">
        <f>IF((LEN(relatorio_Ananindeua[[#This Row],[CIF/CPF/CNPJ]])=14),relatorio_Ananindeua[[#This Row],[CIF/CPF/CNPJ]],relatorio_Ananindeua[[#This Row],[Coluna2]])</f>
        <v>54621942000116</v>
      </c>
      <c r="L8096" s="17" t="str">
        <f t="shared" si="127"/>
        <v>546******16</v>
      </c>
    </row>
    <row r="8097" spans="1:12" x14ac:dyDescent="0.25">
      <c r="A8097" s="17" t="s">
        <v>14015</v>
      </c>
      <c r="B8097" s="17" t="s">
        <v>14016</v>
      </c>
      <c r="C8097" s="17" t="s">
        <v>18</v>
      </c>
      <c r="D8097" s="1" t="s">
        <v>14017</v>
      </c>
      <c r="E8097" s="18" t="s">
        <v>13537</v>
      </c>
      <c r="F8097" s="18" t="s">
        <v>16</v>
      </c>
      <c r="G8097" s="17" t="s">
        <v>14</v>
      </c>
      <c r="H8097" t="s">
        <v>13538</v>
      </c>
      <c r="I8097" s="2" t="s">
        <v>13539</v>
      </c>
      <c r="J8097" s="4">
        <v>165.09</v>
      </c>
      <c r="K8097" s="17" t="str">
        <f>IF((LEN(relatorio_Ananindeua[[#This Row],[CIF/CPF/CNPJ]])=14),relatorio_Ananindeua[[#This Row],[CIF/CPF/CNPJ]],relatorio_Ananindeua[[#This Row],[Coluna2]])</f>
        <v>20982705000169</v>
      </c>
      <c r="L8097" s="17" t="str">
        <f t="shared" si="127"/>
        <v>209******69</v>
      </c>
    </row>
    <row r="8098" spans="1:12" x14ac:dyDescent="0.25">
      <c r="A8098" s="17" t="s">
        <v>6904</v>
      </c>
      <c r="B8098" s="17" t="s">
        <v>6905</v>
      </c>
      <c r="C8098" s="17" t="s">
        <v>20</v>
      </c>
      <c r="D8098" s="1" t="s">
        <v>14018</v>
      </c>
      <c r="E8098" s="18" t="s">
        <v>13537</v>
      </c>
      <c r="F8098" s="18" t="s">
        <v>19</v>
      </c>
      <c r="G8098" s="17" t="s">
        <v>13496</v>
      </c>
      <c r="H8098" t="s">
        <v>13538</v>
      </c>
      <c r="I8098" s="2" t="s">
        <v>13539</v>
      </c>
      <c r="J8098" s="4">
        <v>9</v>
      </c>
      <c r="K8098" s="17" t="str">
        <f>IF((LEN(relatorio_Ananindeua[[#This Row],[CIF/CPF/CNPJ]])=14),relatorio_Ananindeua[[#This Row],[CIF/CPF/CNPJ]],relatorio_Ananindeua[[#This Row],[Coluna2]])</f>
        <v>46201083002393</v>
      </c>
      <c r="L8098" s="17" t="str">
        <f t="shared" ref="L8098:L8161" si="128">_xlfn.CONCAT(LEFT(A8098,3),REPT("*",6),RIGHT(A8098,2))</f>
        <v>462******93</v>
      </c>
    </row>
    <row r="8099" spans="1:12" x14ac:dyDescent="0.25">
      <c r="A8099" s="17" t="s">
        <v>14019</v>
      </c>
      <c r="B8099" s="17" t="s">
        <v>14020</v>
      </c>
      <c r="C8099" s="17" t="s">
        <v>32</v>
      </c>
      <c r="D8099" s="1" t="s">
        <v>14021</v>
      </c>
      <c r="E8099" s="18" t="s">
        <v>13537</v>
      </c>
      <c r="F8099" s="18" t="s">
        <v>16</v>
      </c>
      <c r="G8099" s="17" t="s">
        <v>14</v>
      </c>
      <c r="H8099" t="s">
        <v>13538</v>
      </c>
      <c r="I8099" s="2" t="s">
        <v>13539</v>
      </c>
      <c r="J8099" s="4" t="s">
        <v>13538</v>
      </c>
      <c r="K8099" s="17" t="str">
        <f>IF((LEN(relatorio_Ananindeua[[#This Row],[CIF/CPF/CNPJ]])=14),relatorio_Ananindeua[[#This Row],[CIF/CPF/CNPJ]],relatorio_Ananindeua[[#This Row],[Coluna2]])</f>
        <v>54627532000182</v>
      </c>
      <c r="L8099" s="17" t="str">
        <f t="shared" si="128"/>
        <v>546******82</v>
      </c>
    </row>
    <row r="8100" spans="1:12" x14ac:dyDescent="0.25">
      <c r="A8100" s="17" t="s">
        <v>14022</v>
      </c>
      <c r="B8100" s="17" t="s">
        <v>14023</v>
      </c>
      <c r="C8100" s="17" t="s">
        <v>34</v>
      </c>
      <c r="D8100" s="1" t="s">
        <v>14024</v>
      </c>
      <c r="E8100" s="18" t="s">
        <v>13537</v>
      </c>
      <c r="F8100" s="18" t="s">
        <v>16</v>
      </c>
      <c r="G8100" s="17" t="s">
        <v>14</v>
      </c>
      <c r="H8100" t="s">
        <v>13538</v>
      </c>
      <c r="I8100" s="2" t="s">
        <v>13539</v>
      </c>
      <c r="J8100" s="4" t="s">
        <v>13538</v>
      </c>
      <c r="K8100" s="17" t="str">
        <f>IF((LEN(relatorio_Ananindeua[[#This Row],[CIF/CPF/CNPJ]])=14),relatorio_Ananindeua[[#This Row],[CIF/CPF/CNPJ]],relatorio_Ananindeua[[#This Row],[Coluna2]])</f>
        <v>35997269000179</v>
      </c>
      <c r="L8100" s="17" t="str">
        <f t="shared" si="128"/>
        <v>359******79</v>
      </c>
    </row>
    <row r="8101" spans="1:12" x14ac:dyDescent="0.25">
      <c r="A8101" s="17" t="s">
        <v>14025</v>
      </c>
      <c r="B8101" s="17" t="s">
        <v>14026</v>
      </c>
      <c r="C8101" s="17" t="s">
        <v>34</v>
      </c>
      <c r="D8101" s="1" t="s">
        <v>14027</v>
      </c>
      <c r="E8101" s="18" t="s">
        <v>13537</v>
      </c>
      <c r="F8101" s="18" t="s">
        <v>16</v>
      </c>
      <c r="G8101" s="17" t="s">
        <v>14</v>
      </c>
      <c r="H8101" t="s">
        <v>13538</v>
      </c>
      <c r="I8101" s="2" t="s">
        <v>13539</v>
      </c>
      <c r="J8101" s="4" t="s">
        <v>13538</v>
      </c>
      <c r="K8101" s="17" t="str">
        <f>IF((LEN(relatorio_Ananindeua[[#This Row],[CIF/CPF/CNPJ]])=14),relatorio_Ananindeua[[#This Row],[CIF/CPF/CNPJ]],relatorio_Ananindeua[[#This Row],[Coluna2]])</f>
        <v>49993849000100</v>
      </c>
      <c r="L8101" s="17" t="str">
        <f t="shared" si="128"/>
        <v>499******00</v>
      </c>
    </row>
    <row r="8102" spans="1:12" x14ac:dyDescent="0.25">
      <c r="A8102" s="17" t="s">
        <v>14028</v>
      </c>
      <c r="B8102" s="17" t="s">
        <v>14029</v>
      </c>
      <c r="C8102" s="17" t="s">
        <v>34</v>
      </c>
      <c r="D8102" s="1" t="s">
        <v>14030</v>
      </c>
      <c r="E8102" s="18" t="s">
        <v>13537</v>
      </c>
      <c r="F8102" s="18" t="s">
        <v>16</v>
      </c>
      <c r="G8102" s="17" t="s">
        <v>14</v>
      </c>
      <c r="H8102" t="s">
        <v>13538</v>
      </c>
      <c r="I8102" s="2" t="s">
        <v>13539</v>
      </c>
      <c r="J8102" s="4" t="s">
        <v>13538</v>
      </c>
      <c r="K8102" s="17" t="str">
        <f>IF((LEN(relatorio_Ananindeua[[#This Row],[CIF/CPF/CNPJ]])=14),relatorio_Ananindeua[[#This Row],[CIF/CPF/CNPJ]],relatorio_Ananindeua[[#This Row],[Coluna2]])</f>
        <v>32582989000185</v>
      </c>
      <c r="L8102" s="17" t="str">
        <f t="shared" si="128"/>
        <v>325******85</v>
      </c>
    </row>
    <row r="8103" spans="1:12" x14ac:dyDescent="0.25">
      <c r="A8103" s="17" t="s">
        <v>14031</v>
      </c>
      <c r="B8103" s="17" t="s">
        <v>14032</v>
      </c>
      <c r="C8103" s="17" t="s">
        <v>32</v>
      </c>
      <c r="D8103" s="1" t="s">
        <v>14033</v>
      </c>
      <c r="E8103" s="18" t="s">
        <v>13537</v>
      </c>
      <c r="F8103" s="18" t="s">
        <v>16</v>
      </c>
      <c r="G8103" s="17" t="s">
        <v>14</v>
      </c>
      <c r="H8103" t="s">
        <v>13538</v>
      </c>
      <c r="I8103" s="2" t="s">
        <v>13539</v>
      </c>
      <c r="J8103" s="4" t="s">
        <v>13538</v>
      </c>
      <c r="K8103" s="17" t="str">
        <f>IF((LEN(relatorio_Ananindeua[[#This Row],[CIF/CPF/CNPJ]])=14),relatorio_Ananindeua[[#This Row],[CIF/CPF/CNPJ]],relatorio_Ananindeua[[#This Row],[Coluna2]])</f>
        <v>54628020000130</v>
      </c>
      <c r="L8103" s="17" t="str">
        <f t="shared" si="128"/>
        <v>546******30</v>
      </c>
    </row>
    <row r="8104" spans="1:12" x14ac:dyDescent="0.25">
      <c r="A8104" s="17" t="s">
        <v>956</v>
      </c>
      <c r="B8104" s="17" t="s">
        <v>957</v>
      </c>
      <c r="C8104" s="17" t="s">
        <v>21</v>
      </c>
      <c r="D8104" s="1" t="s">
        <v>14034</v>
      </c>
      <c r="E8104" s="18" t="s">
        <v>13537</v>
      </c>
      <c r="F8104" s="18" t="s">
        <v>19</v>
      </c>
      <c r="G8104" s="17" t="s">
        <v>13496</v>
      </c>
      <c r="H8104" t="s">
        <v>13538</v>
      </c>
      <c r="I8104" s="2" t="s">
        <v>13539</v>
      </c>
      <c r="J8104" s="4">
        <v>7.5</v>
      </c>
      <c r="K8104" s="17" t="str">
        <f>IF((LEN(relatorio_Ananindeua[[#This Row],[CIF/CPF/CNPJ]])=14),relatorio_Ananindeua[[#This Row],[CIF/CPF/CNPJ]],relatorio_Ananindeua[[#This Row],[Coluna2]])</f>
        <v>17454167000125</v>
      </c>
      <c r="L8104" s="17" t="str">
        <f t="shared" si="128"/>
        <v>174******25</v>
      </c>
    </row>
    <row r="8105" spans="1:12" x14ac:dyDescent="0.25">
      <c r="A8105" s="17" t="s">
        <v>14035</v>
      </c>
      <c r="B8105" s="17" t="s">
        <v>14036</v>
      </c>
      <c r="C8105" s="17" t="s">
        <v>32</v>
      </c>
      <c r="D8105" s="1" t="s">
        <v>14037</v>
      </c>
      <c r="E8105" s="18" t="s">
        <v>13537</v>
      </c>
      <c r="F8105" s="18" t="s">
        <v>16</v>
      </c>
      <c r="G8105" s="17" t="s">
        <v>14</v>
      </c>
      <c r="H8105" t="s">
        <v>13538</v>
      </c>
      <c r="I8105" s="2" t="s">
        <v>13539</v>
      </c>
      <c r="J8105" s="4" t="s">
        <v>13538</v>
      </c>
      <c r="K8105" s="17" t="str">
        <f>IF((LEN(relatorio_Ananindeua[[#This Row],[CIF/CPF/CNPJ]])=14),relatorio_Ananindeua[[#This Row],[CIF/CPF/CNPJ]],relatorio_Ananindeua[[#This Row],[Coluna2]])</f>
        <v>54626222000143</v>
      </c>
      <c r="L8105" s="17" t="str">
        <f t="shared" si="128"/>
        <v>546******43</v>
      </c>
    </row>
    <row r="8106" spans="1:12" x14ac:dyDescent="0.25">
      <c r="A8106" s="17" t="s">
        <v>14038</v>
      </c>
      <c r="B8106" s="17" t="s">
        <v>14039</v>
      </c>
      <c r="C8106" s="17" t="s">
        <v>32</v>
      </c>
      <c r="D8106" s="1" t="s">
        <v>14040</v>
      </c>
      <c r="E8106" s="18" t="s">
        <v>13537</v>
      </c>
      <c r="F8106" s="18" t="s">
        <v>16</v>
      </c>
      <c r="G8106" s="17" t="s">
        <v>14</v>
      </c>
      <c r="H8106" t="s">
        <v>13538</v>
      </c>
      <c r="I8106" s="2" t="s">
        <v>13539</v>
      </c>
      <c r="J8106" s="4" t="s">
        <v>13538</v>
      </c>
      <c r="K8106" s="17" t="str">
        <f>IF((LEN(relatorio_Ananindeua[[#This Row],[CIF/CPF/CNPJ]])=14),relatorio_Ananindeua[[#This Row],[CIF/CPF/CNPJ]],relatorio_Ananindeua[[#This Row],[Coluna2]])</f>
        <v>54625304000173</v>
      </c>
      <c r="L8106" s="17" t="str">
        <f t="shared" si="128"/>
        <v>546******73</v>
      </c>
    </row>
    <row r="8107" spans="1:12" x14ac:dyDescent="0.25">
      <c r="A8107" s="17" t="s">
        <v>14041</v>
      </c>
      <c r="B8107" s="17" t="s">
        <v>14042</v>
      </c>
      <c r="C8107" s="17" t="s">
        <v>32</v>
      </c>
      <c r="D8107" s="1" t="s">
        <v>14043</v>
      </c>
      <c r="E8107" s="18" t="s">
        <v>13537</v>
      </c>
      <c r="F8107" s="18" t="s">
        <v>16</v>
      </c>
      <c r="G8107" s="17" t="s">
        <v>14</v>
      </c>
      <c r="H8107" t="s">
        <v>13538</v>
      </c>
      <c r="I8107" s="2" t="s">
        <v>13539</v>
      </c>
      <c r="J8107" s="4" t="s">
        <v>13538</v>
      </c>
      <c r="K8107" s="17" t="str">
        <f>IF((LEN(relatorio_Ananindeua[[#This Row],[CIF/CPF/CNPJ]])=14),relatorio_Ananindeua[[#This Row],[CIF/CPF/CNPJ]],relatorio_Ananindeua[[#This Row],[Coluna2]])</f>
        <v>54624552000108</v>
      </c>
      <c r="L8107" s="17" t="str">
        <f t="shared" si="128"/>
        <v>546******08</v>
      </c>
    </row>
    <row r="8108" spans="1:12" x14ac:dyDescent="0.25">
      <c r="A8108" s="17" t="s">
        <v>14044</v>
      </c>
      <c r="B8108" s="17" t="s">
        <v>14045</v>
      </c>
      <c r="C8108" s="17" t="s">
        <v>32</v>
      </c>
      <c r="D8108" s="1" t="s">
        <v>14046</v>
      </c>
      <c r="E8108" s="18" t="s">
        <v>13537</v>
      </c>
      <c r="F8108" s="18" t="s">
        <v>16</v>
      </c>
      <c r="G8108" s="17" t="s">
        <v>14</v>
      </c>
      <c r="H8108" t="s">
        <v>13538</v>
      </c>
      <c r="I8108" s="2" t="s">
        <v>13539</v>
      </c>
      <c r="J8108" s="4" t="s">
        <v>13538</v>
      </c>
      <c r="K8108" s="17" t="str">
        <f>IF((LEN(relatorio_Ananindeua[[#This Row],[CIF/CPF/CNPJ]])=14),relatorio_Ananindeua[[#This Row],[CIF/CPF/CNPJ]],relatorio_Ananindeua[[#This Row],[Coluna2]])</f>
        <v>54624757000185</v>
      </c>
      <c r="L8108" s="17" t="str">
        <f t="shared" si="128"/>
        <v>546******85</v>
      </c>
    </row>
    <row r="8109" spans="1:12" x14ac:dyDescent="0.25">
      <c r="A8109" s="17" t="s">
        <v>14047</v>
      </c>
      <c r="B8109" s="17" t="s">
        <v>14048</v>
      </c>
      <c r="C8109" s="17" t="s">
        <v>32</v>
      </c>
      <c r="D8109" s="1" t="s">
        <v>14049</v>
      </c>
      <c r="E8109" s="18" t="s">
        <v>13537</v>
      </c>
      <c r="F8109" s="18" t="s">
        <v>16</v>
      </c>
      <c r="G8109" s="17" t="s">
        <v>14</v>
      </c>
      <c r="H8109" t="s">
        <v>13538</v>
      </c>
      <c r="I8109" s="2" t="s">
        <v>13539</v>
      </c>
      <c r="J8109" s="4" t="s">
        <v>13538</v>
      </c>
      <c r="K8109" s="17" t="str">
        <f>IF((LEN(relatorio_Ananindeua[[#This Row],[CIF/CPF/CNPJ]])=14),relatorio_Ananindeua[[#This Row],[CIF/CPF/CNPJ]],relatorio_Ananindeua[[#This Row],[Coluna2]])</f>
        <v>54627106000149</v>
      </c>
      <c r="L8109" s="17" t="str">
        <f t="shared" si="128"/>
        <v>546******49</v>
      </c>
    </row>
    <row r="8110" spans="1:12" x14ac:dyDescent="0.25">
      <c r="A8110" s="17" t="s">
        <v>956</v>
      </c>
      <c r="B8110" s="17" t="s">
        <v>957</v>
      </c>
      <c r="C8110" s="17" t="s">
        <v>21</v>
      </c>
      <c r="D8110" s="1" t="s">
        <v>14050</v>
      </c>
      <c r="E8110" s="18" t="s">
        <v>13537</v>
      </c>
      <c r="F8110" s="18" t="s">
        <v>19</v>
      </c>
      <c r="G8110" s="17" t="s">
        <v>13496</v>
      </c>
      <c r="H8110" t="s">
        <v>13538</v>
      </c>
      <c r="I8110" s="2" t="s">
        <v>13539</v>
      </c>
      <c r="J8110" s="4">
        <v>27.9</v>
      </c>
      <c r="K8110" s="17" t="str">
        <f>IF((LEN(relatorio_Ananindeua[[#This Row],[CIF/CPF/CNPJ]])=14),relatorio_Ananindeua[[#This Row],[CIF/CPF/CNPJ]],relatorio_Ananindeua[[#This Row],[Coluna2]])</f>
        <v>17454167000125</v>
      </c>
      <c r="L8110" s="17" t="str">
        <f t="shared" si="128"/>
        <v>174******25</v>
      </c>
    </row>
    <row r="8111" spans="1:12" x14ac:dyDescent="0.25">
      <c r="A8111" s="17" t="s">
        <v>14051</v>
      </c>
      <c r="B8111" s="17" t="s">
        <v>14052</v>
      </c>
      <c r="C8111" s="17" t="s">
        <v>18</v>
      </c>
      <c r="D8111" s="1" t="s">
        <v>14053</v>
      </c>
      <c r="E8111" s="18" t="s">
        <v>13537</v>
      </c>
      <c r="F8111" s="18" t="s">
        <v>16</v>
      </c>
      <c r="G8111" s="17" t="s">
        <v>14</v>
      </c>
      <c r="H8111" t="s">
        <v>13538</v>
      </c>
      <c r="I8111" s="2" t="s">
        <v>13539</v>
      </c>
      <c r="J8111" s="4">
        <v>165.09</v>
      </c>
      <c r="K8111" s="17" t="str">
        <f>IF((LEN(relatorio_Ananindeua[[#This Row],[CIF/CPF/CNPJ]])=14),relatorio_Ananindeua[[#This Row],[CIF/CPF/CNPJ]],relatorio_Ananindeua[[#This Row],[Coluna2]])</f>
        <v>25080014000193</v>
      </c>
      <c r="L8111" s="17" t="str">
        <f t="shared" si="128"/>
        <v>250******93</v>
      </c>
    </row>
    <row r="8112" spans="1:12" x14ac:dyDescent="0.25">
      <c r="A8112" s="17" t="s">
        <v>93</v>
      </c>
      <c r="B8112" s="17" t="s">
        <v>94</v>
      </c>
      <c r="C8112" s="17" t="s">
        <v>21</v>
      </c>
      <c r="D8112" s="1" t="s">
        <v>14054</v>
      </c>
      <c r="E8112" s="18" t="s">
        <v>13537</v>
      </c>
      <c r="F8112" s="18" t="s">
        <v>19</v>
      </c>
      <c r="G8112" s="17" t="s">
        <v>13496</v>
      </c>
      <c r="H8112" t="s">
        <v>13538</v>
      </c>
      <c r="I8112" s="2" t="s">
        <v>13539</v>
      </c>
      <c r="J8112" s="4">
        <v>9.6</v>
      </c>
      <c r="K8112" s="17" t="str">
        <f>IF((LEN(relatorio_Ananindeua[[#This Row],[CIF/CPF/CNPJ]])=14),relatorio_Ananindeua[[#This Row],[CIF/CPF/CNPJ]],relatorio_Ananindeua[[#This Row],[Coluna2]])</f>
        <v>09211658000117</v>
      </c>
      <c r="L8112" s="17" t="str">
        <f t="shared" si="128"/>
        <v>092******17</v>
      </c>
    </row>
    <row r="8113" spans="1:12" x14ac:dyDescent="0.25">
      <c r="A8113" s="17" t="s">
        <v>93</v>
      </c>
      <c r="B8113" s="17" t="s">
        <v>94</v>
      </c>
      <c r="C8113" s="17" t="s">
        <v>21</v>
      </c>
      <c r="D8113" s="1" t="s">
        <v>14055</v>
      </c>
      <c r="E8113" s="18" t="s">
        <v>13537</v>
      </c>
      <c r="F8113" s="18" t="s">
        <v>19</v>
      </c>
      <c r="G8113" s="17" t="s">
        <v>13496</v>
      </c>
      <c r="H8113" t="s">
        <v>13538</v>
      </c>
      <c r="I8113" s="2" t="s">
        <v>13539</v>
      </c>
      <c r="J8113" s="4">
        <v>96</v>
      </c>
      <c r="K8113" s="17" t="str">
        <f>IF((LEN(relatorio_Ananindeua[[#This Row],[CIF/CPF/CNPJ]])=14),relatorio_Ananindeua[[#This Row],[CIF/CPF/CNPJ]],relatorio_Ananindeua[[#This Row],[Coluna2]])</f>
        <v>09211658000117</v>
      </c>
      <c r="L8113" s="17" t="str">
        <f t="shared" si="128"/>
        <v>092******17</v>
      </c>
    </row>
    <row r="8114" spans="1:12" x14ac:dyDescent="0.25">
      <c r="A8114" s="17" t="s">
        <v>14056</v>
      </c>
      <c r="B8114" s="17" t="s">
        <v>14057</v>
      </c>
      <c r="C8114" s="17" t="s">
        <v>32</v>
      </c>
      <c r="D8114" s="1" t="s">
        <v>14058</v>
      </c>
      <c r="E8114" s="18" t="s">
        <v>13537</v>
      </c>
      <c r="F8114" s="18" t="s">
        <v>16</v>
      </c>
      <c r="G8114" s="17" t="s">
        <v>14</v>
      </c>
      <c r="H8114" t="s">
        <v>13538</v>
      </c>
      <c r="I8114" s="2" t="s">
        <v>13539</v>
      </c>
      <c r="J8114" s="4" t="s">
        <v>13538</v>
      </c>
      <c r="K8114" s="17" t="str">
        <f>IF((LEN(relatorio_Ananindeua[[#This Row],[CIF/CPF/CNPJ]])=14),relatorio_Ananindeua[[#This Row],[CIF/CPF/CNPJ]],relatorio_Ananindeua[[#This Row],[Coluna2]])</f>
        <v>54623266000110</v>
      </c>
      <c r="L8114" s="17" t="str">
        <f t="shared" si="128"/>
        <v>546******10</v>
      </c>
    </row>
    <row r="8115" spans="1:12" x14ac:dyDescent="0.25">
      <c r="A8115" s="17" t="s">
        <v>956</v>
      </c>
      <c r="B8115" s="17" t="s">
        <v>957</v>
      </c>
      <c r="C8115" s="17" t="s">
        <v>21</v>
      </c>
      <c r="D8115" s="1" t="s">
        <v>14059</v>
      </c>
      <c r="E8115" s="18" t="s">
        <v>13537</v>
      </c>
      <c r="F8115" s="18" t="s">
        <v>19</v>
      </c>
      <c r="G8115" s="17" t="s">
        <v>13496</v>
      </c>
      <c r="H8115" t="s">
        <v>13538</v>
      </c>
      <c r="I8115" s="2" t="s">
        <v>13539</v>
      </c>
      <c r="J8115" s="4">
        <v>7407.93</v>
      </c>
      <c r="K8115" s="17" t="str">
        <f>IF((LEN(relatorio_Ananindeua[[#This Row],[CIF/CPF/CNPJ]])=14),relatorio_Ananindeua[[#This Row],[CIF/CPF/CNPJ]],relatorio_Ananindeua[[#This Row],[Coluna2]])</f>
        <v>17454167000125</v>
      </c>
      <c r="L8115" s="17" t="str">
        <f t="shared" si="128"/>
        <v>174******25</v>
      </c>
    </row>
    <row r="8116" spans="1:12" x14ac:dyDescent="0.25">
      <c r="A8116" s="17" t="s">
        <v>956</v>
      </c>
      <c r="B8116" s="17" t="s">
        <v>957</v>
      </c>
      <c r="C8116" s="17" t="s">
        <v>21</v>
      </c>
      <c r="D8116" s="1" t="s">
        <v>14060</v>
      </c>
      <c r="E8116" s="18" t="s">
        <v>13537</v>
      </c>
      <c r="F8116" s="18" t="s">
        <v>19</v>
      </c>
      <c r="G8116" s="17" t="s">
        <v>13496</v>
      </c>
      <c r="H8116" t="s">
        <v>13538</v>
      </c>
      <c r="I8116" s="2" t="s">
        <v>13539</v>
      </c>
      <c r="J8116" s="4">
        <v>14622.58</v>
      </c>
      <c r="K8116" s="17" t="str">
        <f>IF((LEN(relatorio_Ananindeua[[#This Row],[CIF/CPF/CNPJ]])=14),relatorio_Ananindeua[[#This Row],[CIF/CPF/CNPJ]],relatorio_Ananindeua[[#This Row],[Coluna2]])</f>
        <v>17454167000125</v>
      </c>
      <c r="L8116" s="17" t="str">
        <f t="shared" si="128"/>
        <v>174******25</v>
      </c>
    </row>
    <row r="8117" spans="1:12" x14ac:dyDescent="0.25">
      <c r="A8117" s="17" t="s">
        <v>956</v>
      </c>
      <c r="B8117" s="17" t="s">
        <v>957</v>
      </c>
      <c r="C8117" s="17" t="s">
        <v>21</v>
      </c>
      <c r="D8117" s="1" t="s">
        <v>14061</v>
      </c>
      <c r="E8117" s="18" t="s">
        <v>13537</v>
      </c>
      <c r="F8117" s="18" t="s">
        <v>19</v>
      </c>
      <c r="G8117" s="17" t="s">
        <v>13496</v>
      </c>
      <c r="H8117" t="s">
        <v>13538</v>
      </c>
      <c r="I8117" s="2" t="s">
        <v>13539</v>
      </c>
      <c r="J8117" s="4">
        <v>11053.05</v>
      </c>
      <c r="K8117" s="17" t="str">
        <f>IF((LEN(relatorio_Ananindeua[[#This Row],[CIF/CPF/CNPJ]])=14),relatorio_Ananindeua[[#This Row],[CIF/CPF/CNPJ]],relatorio_Ananindeua[[#This Row],[Coluna2]])</f>
        <v>17454167000125</v>
      </c>
      <c r="L8117" s="17" t="str">
        <f t="shared" si="128"/>
        <v>174******25</v>
      </c>
    </row>
    <row r="8118" spans="1:12" x14ac:dyDescent="0.25">
      <c r="A8118" s="17" t="s">
        <v>956</v>
      </c>
      <c r="B8118" s="17" t="s">
        <v>957</v>
      </c>
      <c r="C8118" s="17" t="s">
        <v>21</v>
      </c>
      <c r="D8118" s="1" t="s">
        <v>14062</v>
      </c>
      <c r="E8118" s="18" t="s">
        <v>13537</v>
      </c>
      <c r="F8118" s="18" t="s">
        <v>19</v>
      </c>
      <c r="G8118" s="17" t="s">
        <v>13496</v>
      </c>
      <c r="H8118" t="s">
        <v>13538</v>
      </c>
      <c r="I8118" s="2" t="s">
        <v>13539</v>
      </c>
      <c r="J8118" s="4">
        <v>5475</v>
      </c>
      <c r="K8118" s="17" t="str">
        <f>IF((LEN(relatorio_Ananindeua[[#This Row],[CIF/CPF/CNPJ]])=14),relatorio_Ananindeua[[#This Row],[CIF/CPF/CNPJ]],relatorio_Ananindeua[[#This Row],[Coluna2]])</f>
        <v>17454167000125</v>
      </c>
      <c r="L8118" s="17" t="str">
        <f t="shared" si="128"/>
        <v>174******25</v>
      </c>
    </row>
    <row r="8119" spans="1:12" x14ac:dyDescent="0.25">
      <c r="A8119" s="17" t="s">
        <v>956</v>
      </c>
      <c r="B8119" s="17" t="s">
        <v>957</v>
      </c>
      <c r="C8119" s="17" t="s">
        <v>21</v>
      </c>
      <c r="D8119" s="1" t="s">
        <v>14063</v>
      </c>
      <c r="E8119" s="18" t="s">
        <v>13537</v>
      </c>
      <c r="F8119" s="18" t="s">
        <v>19</v>
      </c>
      <c r="G8119" s="17" t="s">
        <v>13496</v>
      </c>
      <c r="H8119" t="s">
        <v>13538</v>
      </c>
      <c r="I8119" s="2" t="s">
        <v>13539</v>
      </c>
      <c r="J8119" s="4">
        <v>6552.48</v>
      </c>
      <c r="K8119" s="17" t="str">
        <f>IF((LEN(relatorio_Ananindeua[[#This Row],[CIF/CPF/CNPJ]])=14),relatorio_Ananindeua[[#This Row],[CIF/CPF/CNPJ]],relatorio_Ananindeua[[#This Row],[Coluna2]])</f>
        <v>17454167000125</v>
      </c>
      <c r="L8119" s="17" t="str">
        <f t="shared" si="128"/>
        <v>174******25</v>
      </c>
    </row>
    <row r="8120" spans="1:12" x14ac:dyDescent="0.25">
      <c r="A8120" s="17" t="s">
        <v>956</v>
      </c>
      <c r="B8120" s="17" t="s">
        <v>957</v>
      </c>
      <c r="C8120" s="17" t="s">
        <v>21</v>
      </c>
      <c r="D8120" s="1" t="s">
        <v>14064</v>
      </c>
      <c r="E8120" s="18" t="s">
        <v>13537</v>
      </c>
      <c r="F8120" s="18" t="s">
        <v>19</v>
      </c>
      <c r="G8120" s="17" t="s">
        <v>13496</v>
      </c>
      <c r="H8120" t="s">
        <v>13538</v>
      </c>
      <c r="I8120" s="2" t="s">
        <v>13539</v>
      </c>
      <c r="J8120" s="4">
        <v>5475</v>
      </c>
      <c r="K8120" s="17" t="str">
        <f>IF((LEN(relatorio_Ananindeua[[#This Row],[CIF/CPF/CNPJ]])=14),relatorio_Ananindeua[[#This Row],[CIF/CPF/CNPJ]],relatorio_Ananindeua[[#This Row],[Coluna2]])</f>
        <v>17454167000125</v>
      </c>
      <c r="L8120" s="17" t="str">
        <f t="shared" si="128"/>
        <v>174******25</v>
      </c>
    </row>
    <row r="8121" spans="1:12" x14ac:dyDescent="0.25">
      <c r="A8121" s="17" t="s">
        <v>956</v>
      </c>
      <c r="B8121" s="17" t="s">
        <v>957</v>
      </c>
      <c r="C8121" s="17" t="s">
        <v>21</v>
      </c>
      <c r="D8121" s="1" t="s">
        <v>14065</v>
      </c>
      <c r="E8121" s="18" t="s">
        <v>13537</v>
      </c>
      <c r="F8121" s="18" t="s">
        <v>19</v>
      </c>
      <c r="G8121" s="17" t="s">
        <v>13496</v>
      </c>
      <c r="H8121" t="s">
        <v>13538</v>
      </c>
      <c r="I8121" s="2" t="s">
        <v>13539</v>
      </c>
      <c r="J8121" s="4">
        <v>7602.48</v>
      </c>
      <c r="K8121" s="17" t="str">
        <f>IF((LEN(relatorio_Ananindeua[[#This Row],[CIF/CPF/CNPJ]])=14),relatorio_Ananindeua[[#This Row],[CIF/CPF/CNPJ]],relatorio_Ananindeua[[#This Row],[Coluna2]])</f>
        <v>17454167000125</v>
      </c>
      <c r="L8121" s="17" t="str">
        <f t="shared" si="128"/>
        <v>174******25</v>
      </c>
    </row>
    <row r="8122" spans="1:12" x14ac:dyDescent="0.25">
      <c r="A8122" s="17" t="s">
        <v>956</v>
      </c>
      <c r="B8122" s="17" t="s">
        <v>957</v>
      </c>
      <c r="C8122" s="17" t="s">
        <v>21</v>
      </c>
      <c r="D8122" s="1" t="s">
        <v>14066</v>
      </c>
      <c r="E8122" s="18" t="s">
        <v>13537</v>
      </c>
      <c r="F8122" s="18" t="s">
        <v>19</v>
      </c>
      <c r="G8122" s="17" t="s">
        <v>13496</v>
      </c>
      <c r="H8122" t="s">
        <v>13538</v>
      </c>
      <c r="I8122" s="2" t="s">
        <v>13539</v>
      </c>
      <c r="J8122" s="4">
        <v>4397.5200000000004</v>
      </c>
      <c r="K8122" s="17" t="str">
        <f>IF((LEN(relatorio_Ananindeua[[#This Row],[CIF/CPF/CNPJ]])=14),relatorio_Ananindeua[[#This Row],[CIF/CPF/CNPJ]],relatorio_Ananindeua[[#This Row],[Coluna2]])</f>
        <v>17454167000125</v>
      </c>
      <c r="L8122" s="17" t="str">
        <f t="shared" si="128"/>
        <v>174******25</v>
      </c>
    </row>
    <row r="8123" spans="1:12" x14ac:dyDescent="0.25">
      <c r="A8123" s="17" t="s">
        <v>956</v>
      </c>
      <c r="B8123" s="17" t="s">
        <v>957</v>
      </c>
      <c r="C8123" s="17" t="s">
        <v>21</v>
      </c>
      <c r="D8123" s="1" t="s">
        <v>14067</v>
      </c>
      <c r="E8123" s="18" t="s">
        <v>13537</v>
      </c>
      <c r="F8123" s="18" t="s">
        <v>19</v>
      </c>
      <c r="G8123" s="17" t="s">
        <v>13496</v>
      </c>
      <c r="H8123" t="s">
        <v>13538</v>
      </c>
      <c r="I8123" s="2" t="s">
        <v>13539</v>
      </c>
      <c r="J8123" s="4">
        <v>4397.5200000000004</v>
      </c>
      <c r="K8123" s="17" t="str">
        <f>IF((LEN(relatorio_Ananindeua[[#This Row],[CIF/CPF/CNPJ]])=14),relatorio_Ananindeua[[#This Row],[CIF/CPF/CNPJ]],relatorio_Ananindeua[[#This Row],[Coluna2]])</f>
        <v>17454167000125</v>
      </c>
      <c r="L8123" s="17" t="str">
        <f t="shared" si="128"/>
        <v>174******25</v>
      </c>
    </row>
    <row r="8124" spans="1:12" x14ac:dyDescent="0.25">
      <c r="A8124" s="17" t="s">
        <v>956</v>
      </c>
      <c r="B8124" s="17" t="s">
        <v>957</v>
      </c>
      <c r="C8124" s="17" t="s">
        <v>21</v>
      </c>
      <c r="D8124" s="1" t="s">
        <v>14068</v>
      </c>
      <c r="E8124" s="18" t="s">
        <v>13537</v>
      </c>
      <c r="F8124" s="18" t="s">
        <v>19</v>
      </c>
      <c r="G8124" s="17" t="s">
        <v>13496</v>
      </c>
      <c r="H8124" t="s">
        <v>13538</v>
      </c>
      <c r="I8124" s="2" t="s">
        <v>13539</v>
      </c>
      <c r="J8124" s="4">
        <v>3000</v>
      </c>
      <c r="K8124" s="17" t="str">
        <f>IF((LEN(relatorio_Ananindeua[[#This Row],[CIF/CPF/CNPJ]])=14),relatorio_Ananindeua[[#This Row],[CIF/CPF/CNPJ]],relatorio_Ananindeua[[#This Row],[Coluna2]])</f>
        <v>17454167000125</v>
      </c>
      <c r="L8124" s="17" t="str">
        <f t="shared" si="128"/>
        <v>174******25</v>
      </c>
    </row>
    <row r="8125" spans="1:12" x14ac:dyDescent="0.25">
      <c r="A8125" s="17" t="s">
        <v>956</v>
      </c>
      <c r="B8125" s="17" t="s">
        <v>957</v>
      </c>
      <c r="C8125" s="17" t="s">
        <v>21</v>
      </c>
      <c r="D8125" s="1" t="s">
        <v>14069</v>
      </c>
      <c r="E8125" s="18" t="s">
        <v>13537</v>
      </c>
      <c r="F8125" s="18" t="s">
        <v>19</v>
      </c>
      <c r="G8125" s="17" t="s">
        <v>13496</v>
      </c>
      <c r="H8125" t="s">
        <v>13538</v>
      </c>
      <c r="I8125" s="2" t="s">
        <v>13539</v>
      </c>
      <c r="J8125" s="4">
        <v>5102.5</v>
      </c>
      <c r="K8125" s="17" t="str">
        <f>IF((LEN(relatorio_Ananindeua[[#This Row],[CIF/CPF/CNPJ]])=14),relatorio_Ananindeua[[#This Row],[CIF/CPF/CNPJ]],relatorio_Ananindeua[[#This Row],[Coluna2]])</f>
        <v>17454167000125</v>
      </c>
      <c r="L8125" s="17" t="str">
        <f t="shared" si="128"/>
        <v>174******25</v>
      </c>
    </row>
    <row r="8126" spans="1:12" x14ac:dyDescent="0.25">
      <c r="A8126" s="17" t="s">
        <v>956</v>
      </c>
      <c r="B8126" s="17" t="s">
        <v>957</v>
      </c>
      <c r="C8126" s="17" t="s">
        <v>21</v>
      </c>
      <c r="D8126" s="1" t="s">
        <v>14070</v>
      </c>
      <c r="E8126" s="18" t="s">
        <v>13537</v>
      </c>
      <c r="F8126" s="18" t="s">
        <v>19</v>
      </c>
      <c r="G8126" s="17" t="s">
        <v>13496</v>
      </c>
      <c r="H8126" t="s">
        <v>13538</v>
      </c>
      <c r="I8126" s="2" t="s">
        <v>13539</v>
      </c>
      <c r="J8126" s="4">
        <v>22622.400000000001</v>
      </c>
      <c r="K8126" s="17" t="str">
        <f>IF((LEN(relatorio_Ananindeua[[#This Row],[CIF/CPF/CNPJ]])=14),relatorio_Ananindeua[[#This Row],[CIF/CPF/CNPJ]],relatorio_Ananindeua[[#This Row],[Coluna2]])</f>
        <v>17454167000125</v>
      </c>
      <c r="L8126" s="17" t="str">
        <f t="shared" si="128"/>
        <v>174******25</v>
      </c>
    </row>
    <row r="8127" spans="1:12" x14ac:dyDescent="0.25">
      <c r="A8127" s="17" t="s">
        <v>13925</v>
      </c>
      <c r="B8127" s="17" t="s">
        <v>13926</v>
      </c>
      <c r="C8127" s="17" t="s">
        <v>18</v>
      </c>
      <c r="D8127" s="1" t="s">
        <v>14071</v>
      </c>
      <c r="E8127" s="18" t="s">
        <v>13537</v>
      </c>
      <c r="F8127" s="18" t="s">
        <v>16</v>
      </c>
      <c r="G8127" s="17" t="s">
        <v>14</v>
      </c>
      <c r="H8127" t="s">
        <v>13538</v>
      </c>
      <c r="I8127" s="2" t="s">
        <v>13539</v>
      </c>
      <c r="J8127" s="4" t="s">
        <v>13538</v>
      </c>
      <c r="K8127" s="17" t="str">
        <f>IF((LEN(relatorio_Ananindeua[[#This Row],[CIF/CPF/CNPJ]])=14),relatorio_Ananindeua[[#This Row],[CIF/CPF/CNPJ]],relatorio_Ananindeua[[#This Row],[Coluna2]])</f>
        <v>54593027000164</v>
      </c>
      <c r="L8127" s="17" t="str">
        <f t="shared" si="128"/>
        <v>545******64</v>
      </c>
    </row>
    <row r="8128" spans="1:12" x14ac:dyDescent="0.25">
      <c r="A8128" s="17" t="s">
        <v>14072</v>
      </c>
      <c r="B8128" s="17" t="s">
        <v>14073</v>
      </c>
      <c r="C8128" s="17" t="s">
        <v>20</v>
      </c>
      <c r="D8128" s="1" t="s">
        <v>14074</v>
      </c>
      <c r="E8128" s="18" t="s">
        <v>13537</v>
      </c>
      <c r="F8128" s="18" t="s">
        <v>19</v>
      </c>
      <c r="G8128" s="17" t="s">
        <v>13496</v>
      </c>
      <c r="H8128" t="s">
        <v>13538</v>
      </c>
      <c r="I8128" s="2" t="s">
        <v>13539</v>
      </c>
      <c r="J8128" s="4">
        <v>4.49</v>
      </c>
      <c r="K8128" s="17" t="str">
        <f>IF((LEN(relatorio_Ananindeua[[#This Row],[CIF/CPF/CNPJ]])=14),relatorio_Ananindeua[[#This Row],[CIF/CPF/CNPJ]],relatorio_Ananindeua[[#This Row],[Coluna2]])</f>
        <v>05063653001296</v>
      </c>
      <c r="L8128" s="17" t="str">
        <f t="shared" si="128"/>
        <v>050******96</v>
      </c>
    </row>
    <row r="8129" spans="1:12" x14ac:dyDescent="0.25">
      <c r="A8129" s="17" t="s">
        <v>6904</v>
      </c>
      <c r="B8129" s="17" t="s">
        <v>6905</v>
      </c>
      <c r="C8129" s="17" t="s">
        <v>20</v>
      </c>
      <c r="D8129" s="1" t="s">
        <v>14074</v>
      </c>
      <c r="E8129" s="18" t="s">
        <v>13537</v>
      </c>
      <c r="F8129" s="18" t="s">
        <v>19</v>
      </c>
      <c r="G8129" s="17" t="s">
        <v>13496</v>
      </c>
      <c r="H8129" t="s">
        <v>13538</v>
      </c>
      <c r="I8129" s="2" t="s">
        <v>13539</v>
      </c>
      <c r="J8129" s="4">
        <v>25</v>
      </c>
      <c r="K8129" s="17" t="str">
        <f>IF((LEN(relatorio_Ananindeua[[#This Row],[CIF/CPF/CNPJ]])=14),relatorio_Ananindeua[[#This Row],[CIF/CPF/CNPJ]],relatorio_Ananindeua[[#This Row],[Coluna2]])</f>
        <v>46201083002393</v>
      </c>
      <c r="L8129" s="17" t="str">
        <f t="shared" si="128"/>
        <v>462******93</v>
      </c>
    </row>
    <row r="8130" spans="1:12" x14ac:dyDescent="0.25">
      <c r="A8130" s="17" t="s">
        <v>14075</v>
      </c>
      <c r="B8130" s="17" t="s">
        <v>14076</v>
      </c>
      <c r="C8130" s="17" t="s">
        <v>34</v>
      </c>
      <c r="D8130" s="1" t="s">
        <v>14077</v>
      </c>
      <c r="E8130" s="18" t="s">
        <v>13537</v>
      </c>
      <c r="F8130" s="18" t="s">
        <v>16</v>
      </c>
      <c r="G8130" s="17" t="s">
        <v>14</v>
      </c>
      <c r="H8130" t="s">
        <v>13538</v>
      </c>
      <c r="I8130" s="2" t="s">
        <v>13539</v>
      </c>
      <c r="J8130" s="4" t="s">
        <v>13538</v>
      </c>
      <c r="K8130" s="17" t="str">
        <f>IF((LEN(relatorio_Ananindeua[[#This Row],[CIF/CPF/CNPJ]])=14),relatorio_Ananindeua[[#This Row],[CIF/CPF/CNPJ]],relatorio_Ananindeua[[#This Row],[Coluna2]])</f>
        <v>13885805000101</v>
      </c>
      <c r="L8130" s="17" t="str">
        <f t="shared" si="128"/>
        <v>138******01</v>
      </c>
    </row>
    <row r="8131" spans="1:12" x14ac:dyDescent="0.25">
      <c r="A8131" s="17" t="s">
        <v>9384</v>
      </c>
      <c r="B8131" s="17" t="s">
        <v>9385</v>
      </c>
      <c r="C8131" s="17" t="s">
        <v>34</v>
      </c>
      <c r="D8131" s="1" t="s">
        <v>14078</v>
      </c>
      <c r="E8131" s="18" t="s">
        <v>13537</v>
      </c>
      <c r="F8131" s="18" t="s">
        <v>16</v>
      </c>
      <c r="G8131" s="17" t="s">
        <v>14</v>
      </c>
      <c r="H8131" t="s">
        <v>13538</v>
      </c>
      <c r="I8131" s="2" t="s">
        <v>13539</v>
      </c>
      <c r="J8131" s="4" t="s">
        <v>13538</v>
      </c>
      <c r="K8131" s="17" t="str">
        <f>IF((LEN(relatorio_Ananindeua[[#This Row],[CIF/CPF/CNPJ]])=14),relatorio_Ananindeua[[#This Row],[CIF/CPF/CNPJ]],relatorio_Ananindeua[[#This Row],[Coluna2]])</f>
        <v>51269784000199</v>
      </c>
      <c r="L8131" s="17" t="str">
        <f t="shared" si="128"/>
        <v>512******99</v>
      </c>
    </row>
    <row r="8132" spans="1:12" x14ac:dyDescent="0.25">
      <c r="A8132" s="17" t="s">
        <v>14079</v>
      </c>
      <c r="B8132" s="17" t="s">
        <v>14080</v>
      </c>
      <c r="C8132" s="17" t="s">
        <v>32</v>
      </c>
      <c r="D8132" s="1" t="s">
        <v>14081</v>
      </c>
      <c r="E8132" s="18" t="s">
        <v>13537</v>
      </c>
      <c r="F8132" s="18" t="s">
        <v>16</v>
      </c>
      <c r="G8132" s="17" t="s">
        <v>14</v>
      </c>
      <c r="H8132" t="s">
        <v>13538</v>
      </c>
      <c r="I8132" s="2" t="s">
        <v>13539</v>
      </c>
      <c r="J8132" s="4" t="s">
        <v>13538</v>
      </c>
      <c r="K8132" s="17" t="str">
        <f>IF((LEN(relatorio_Ananindeua[[#This Row],[CIF/CPF/CNPJ]])=14),relatorio_Ananindeua[[#This Row],[CIF/CPF/CNPJ]],relatorio_Ananindeua[[#This Row],[Coluna2]])</f>
        <v>54646027000185</v>
      </c>
      <c r="L8132" s="17" t="str">
        <f t="shared" si="128"/>
        <v>546******85</v>
      </c>
    </row>
    <row r="8133" spans="1:12" x14ac:dyDescent="0.25">
      <c r="A8133" s="17" t="s">
        <v>14082</v>
      </c>
      <c r="B8133" s="17" t="s">
        <v>14083</v>
      </c>
      <c r="C8133" s="17" t="s">
        <v>32</v>
      </c>
      <c r="D8133" s="1" t="s">
        <v>14084</v>
      </c>
      <c r="E8133" s="18" t="s">
        <v>13537</v>
      </c>
      <c r="F8133" s="18" t="s">
        <v>16</v>
      </c>
      <c r="G8133" s="17" t="s">
        <v>14</v>
      </c>
      <c r="H8133" t="s">
        <v>13538</v>
      </c>
      <c r="I8133" s="2" t="s">
        <v>13539</v>
      </c>
      <c r="J8133" s="4" t="s">
        <v>13538</v>
      </c>
      <c r="K8133" s="17" t="str">
        <f>IF((LEN(relatorio_Ananindeua[[#This Row],[CIF/CPF/CNPJ]])=14),relatorio_Ananindeua[[#This Row],[CIF/CPF/CNPJ]],relatorio_Ananindeua[[#This Row],[Coluna2]])</f>
        <v>54642900000161</v>
      </c>
      <c r="L8133" s="17" t="str">
        <f t="shared" si="128"/>
        <v>546******61</v>
      </c>
    </row>
    <row r="8134" spans="1:12" x14ac:dyDescent="0.25">
      <c r="A8134" s="17" t="s">
        <v>14085</v>
      </c>
      <c r="B8134" s="17" t="s">
        <v>14086</v>
      </c>
      <c r="C8134" s="17" t="s">
        <v>34</v>
      </c>
      <c r="D8134" s="1" t="s">
        <v>14087</v>
      </c>
      <c r="E8134" s="18" t="s">
        <v>13537</v>
      </c>
      <c r="F8134" s="18" t="s">
        <v>16</v>
      </c>
      <c r="G8134" s="17" t="s">
        <v>14</v>
      </c>
      <c r="H8134" t="s">
        <v>13538</v>
      </c>
      <c r="I8134" s="2" t="s">
        <v>13539</v>
      </c>
      <c r="J8134" s="4" t="s">
        <v>13538</v>
      </c>
      <c r="K8134" s="17" t="str">
        <f>IF((LEN(relatorio_Ananindeua[[#This Row],[CIF/CPF/CNPJ]])=14),relatorio_Ananindeua[[#This Row],[CIF/CPF/CNPJ]],relatorio_Ananindeua[[#This Row],[Coluna2]])</f>
        <v>50499307000157</v>
      </c>
      <c r="L8134" s="17" t="str">
        <f t="shared" si="128"/>
        <v>504******57</v>
      </c>
    </row>
    <row r="8135" spans="1:12" x14ac:dyDescent="0.25">
      <c r="A8135" s="17" t="s">
        <v>14088</v>
      </c>
      <c r="B8135" s="17" t="s">
        <v>14089</v>
      </c>
      <c r="C8135" s="17" t="s">
        <v>32</v>
      </c>
      <c r="D8135" s="1" t="s">
        <v>14090</v>
      </c>
      <c r="E8135" s="18" t="s">
        <v>13537</v>
      </c>
      <c r="F8135" s="18" t="s">
        <v>16</v>
      </c>
      <c r="G8135" s="17" t="s">
        <v>14</v>
      </c>
      <c r="H8135" t="s">
        <v>13538</v>
      </c>
      <c r="I8135" s="2" t="s">
        <v>13539</v>
      </c>
      <c r="J8135" s="4" t="s">
        <v>13538</v>
      </c>
      <c r="K8135" s="17" t="str">
        <f>IF((LEN(relatorio_Ananindeua[[#This Row],[CIF/CPF/CNPJ]])=14),relatorio_Ananindeua[[#This Row],[CIF/CPF/CNPJ]],relatorio_Ananindeua[[#This Row],[Coluna2]])</f>
        <v>54630721000104</v>
      </c>
      <c r="L8135" s="17" t="str">
        <f t="shared" si="128"/>
        <v>546******04</v>
      </c>
    </row>
    <row r="8136" spans="1:12" x14ac:dyDescent="0.25">
      <c r="A8136" s="17" t="s">
        <v>11602</v>
      </c>
      <c r="B8136" s="17" t="s">
        <v>11603</v>
      </c>
      <c r="C8136" s="17" t="s">
        <v>34</v>
      </c>
      <c r="D8136" s="1" t="s">
        <v>14091</v>
      </c>
      <c r="E8136" s="18" t="s">
        <v>13537</v>
      </c>
      <c r="F8136" s="18" t="s">
        <v>16</v>
      </c>
      <c r="G8136" s="17" t="s">
        <v>14</v>
      </c>
      <c r="H8136" t="s">
        <v>13538</v>
      </c>
      <c r="I8136" s="2" t="s">
        <v>13539</v>
      </c>
      <c r="J8136" s="4" t="s">
        <v>13538</v>
      </c>
      <c r="K8136" s="17" t="str">
        <f>IF((LEN(relatorio_Ananindeua[[#This Row],[CIF/CPF/CNPJ]])=14),relatorio_Ananindeua[[#This Row],[CIF/CPF/CNPJ]],relatorio_Ananindeua[[#This Row],[Coluna2]])</f>
        <v>53873849000136</v>
      </c>
      <c r="L8136" s="17" t="str">
        <f t="shared" si="128"/>
        <v>538******36</v>
      </c>
    </row>
    <row r="8137" spans="1:12" x14ac:dyDescent="0.25">
      <c r="A8137" s="17" t="s">
        <v>14092</v>
      </c>
      <c r="B8137" s="17" t="s">
        <v>14093</v>
      </c>
      <c r="C8137" s="17" t="s">
        <v>34</v>
      </c>
      <c r="D8137" s="1" t="s">
        <v>14094</v>
      </c>
      <c r="E8137" s="18" t="s">
        <v>13537</v>
      </c>
      <c r="F8137" s="18" t="s">
        <v>16</v>
      </c>
      <c r="G8137" s="17" t="s">
        <v>14</v>
      </c>
      <c r="H8137" t="s">
        <v>13538</v>
      </c>
      <c r="I8137" s="2" t="s">
        <v>13539</v>
      </c>
      <c r="J8137" s="4" t="s">
        <v>13538</v>
      </c>
      <c r="K8137" s="17" t="str">
        <f>IF((LEN(relatorio_Ananindeua[[#This Row],[CIF/CPF/CNPJ]])=14),relatorio_Ananindeua[[#This Row],[CIF/CPF/CNPJ]],relatorio_Ananindeua[[#This Row],[Coluna2]])</f>
        <v>39465135000168</v>
      </c>
      <c r="L8137" s="17" t="str">
        <f t="shared" si="128"/>
        <v>394******68</v>
      </c>
    </row>
    <row r="8138" spans="1:12" x14ac:dyDescent="0.25">
      <c r="A8138" s="17" t="s">
        <v>14095</v>
      </c>
      <c r="B8138" s="17" t="s">
        <v>14096</v>
      </c>
      <c r="C8138" s="17" t="s">
        <v>32</v>
      </c>
      <c r="D8138" s="1" t="s">
        <v>14097</v>
      </c>
      <c r="E8138" s="18" t="s">
        <v>13537</v>
      </c>
      <c r="F8138" s="18" t="s">
        <v>16</v>
      </c>
      <c r="G8138" s="17" t="s">
        <v>14</v>
      </c>
      <c r="H8138" t="s">
        <v>13538</v>
      </c>
      <c r="I8138" s="2" t="s">
        <v>13539</v>
      </c>
      <c r="J8138" s="4" t="s">
        <v>13538</v>
      </c>
      <c r="K8138" s="17" t="str">
        <f>IF((LEN(relatorio_Ananindeua[[#This Row],[CIF/CPF/CNPJ]])=14),relatorio_Ananindeua[[#This Row],[CIF/CPF/CNPJ]],relatorio_Ananindeua[[#This Row],[Coluna2]])</f>
        <v>54644411000149</v>
      </c>
      <c r="L8138" s="17" t="str">
        <f t="shared" si="128"/>
        <v>546******49</v>
      </c>
    </row>
    <row r="8139" spans="1:12" x14ac:dyDescent="0.25">
      <c r="A8139" s="17" t="s">
        <v>14098</v>
      </c>
      <c r="B8139" s="17" t="s">
        <v>14099</v>
      </c>
      <c r="C8139" s="17" t="s">
        <v>32</v>
      </c>
      <c r="D8139" s="1" t="s">
        <v>14100</v>
      </c>
      <c r="E8139" s="18" t="s">
        <v>13537</v>
      </c>
      <c r="F8139" s="18" t="s">
        <v>16</v>
      </c>
      <c r="G8139" s="17" t="s">
        <v>14</v>
      </c>
      <c r="H8139" t="s">
        <v>13538</v>
      </c>
      <c r="I8139" s="2" t="s">
        <v>13539</v>
      </c>
      <c r="J8139" s="4" t="s">
        <v>13538</v>
      </c>
      <c r="K8139" s="17" t="str">
        <f>IF((LEN(relatorio_Ananindeua[[#This Row],[CIF/CPF/CNPJ]])=14),relatorio_Ananindeua[[#This Row],[CIF/CPF/CNPJ]],relatorio_Ananindeua[[#This Row],[Coluna2]])</f>
        <v>54642360000116</v>
      </c>
      <c r="L8139" s="17" t="str">
        <f t="shared" si="128"/>
        <v>546******16</v>
      </c>
    </row>
    <row r="8140" spans="1:12" x14ac:dyDescent="0.25">
      <c r="A8140" s="17" t="s">
        <v>14101</v>
      </c>
      <c r="B8140" s="17" t="s">
        <v>14102</v>
      </c>
      <c r="C8140" s="17" t="s">
        <v>34</v>
      </c>
      <c r="D8140" s="1" t="s">
        <v>14103</v>
      </c>
      <c r="E8140" s="18" t="s">
        <v>13537</v>
      </c>
      <c r="F8140" s="18" t="s">
        <v>16</v>
      </c>
      <c r="G8140" s="17" t="s">
        <v>14</v>
      </c>
      <c r="H8140" t="s">
        <v>13538</v>
      </c>
      <c r="I8140" s="2" t="s">
        <v>13539</v>
      </c>
      <c r="J8140" s="4" t="s">
        <v>13538</v>
      </c>
      <c r="K8140" s="17" t="str">
        <f>IF((LEN(relatorio_Ananindeua[[#This Row],[CIF/CPF/CNPJ]])=14),relatorio_Ananindeua[[#This Row],[CIF/CPF/CNPJ]],relatorio_Ananindeua[[#This Row],[Coluna2]])</f>
        <v>47612065000151</v>
      </c>
      <c r="L8140" s="17" t="str">
        <f t="shared" si="128"/>
        <v>476******51</v>
      </c>
    </row>
    <row r="8141" spans="1:12" x14ac:dyDescent="0.25">
      <c r="A8141" s="17" t="s">
        <v>14104</v>
      </c>
      <c r="B8141" s="17" t="s">
        <v>14105</v>
      </c>
      <c r="C8141" s="17" t="s">
        <v>34</v>
      </c>
      <c r="D8141" s="1" t="s">
        <v>14106</v>
      </c>
      <c r="E8141" s="18" t="s">
        <v>13537</v>
      </c>
      <c r="F8141" s="18" t="s">
        <v>16</v>
      </c>
      <c r="G8141" s="17" t="s">
        <v>14</v>
      </c>
      <c r="H8141" t="s">
        <v>13538</v>
      </c>
      <c r="I8141" s="2" t="s">
        <v>13539</v>
      </c>
      <c r="J8141" s="4" t="s">
        <v>13538</v>
      </c>
      <c r="K8141" s="17" t="str">
        <f>IF((LEN(relatorio_Ananindeua[[#This Row],[CIF/CPF/CNPJ]])=14),relatorio_Ananindeua[[#This Row],[CIF/CPF/CNPJ]],relatorio_Ananindeua[[#This Row],[Coluna2]])</f>
        <v>37539986000182</v>
      </c>
      <c r="L8141" s="17" t="str">
        <f t="shared" si="128"/>
        <v>375******82</v>
      </c>
    </row>
    <row r="8142" spans="1:12" x14ac:dyDescent="0.25">
      <c r="A8142" s="17" t="s">
        <v>14107</v>
      </c>
      <c r="B8142" s="17" t="s">
        <v>14108</v>
      </c>
      <c r="C8142" s="17" t="s">
        <v>32</v>
      </c>
      <c r="D8142" s="1" t="s">
        <v>14109</v>
      </c>
      <c r="E8142" s="18" t="s">
        <v>13537</v>
      </c>
      <c r="F8142" s="18" t="s">
        <v>16</v>
      </c>
      <c r="G8142" s="17" t="s">
        <v>14</v>
      </c>
      <c r="H8142" t="s">
        <v>13538</v>
      </c>
      <c r="I8142" s="2" t="s">
        <v>13539</v>
      </c>
      <c r="J8142" s="4" t="s">
        <v>13538</v>
      </c>
      <c r="K8142" s="17" t="str">
        <f>IF((LEN(relatorio_Ananindeua[[#This Row],[CIF/CPF/CNPJ]])=14),relatorio_Ananindeua[[#This Row],[CIF/CPF/CNPJ]],relatorio_Ananindeua[[#This Row],[Coluna2]])</f>
        <v>54644581000123</v>
      </c>
      <c r="L8142" s="17" t="str">
        <f t="shared" si="128"/>
        <v>546******23</v>
      </c>
    </row>
    <row r="8143" spans="1:12" x14ac:dyDescent="0.25">
      <c r="A8143" s="17" t="s">
        <v>14110</v>
      </c>
      <c r="B8143" s="17" t="s">
        <v>14111</v>
      </c>
      <c r="C8143" s="17" t="s">
        <v>32</v>
      </c>
      <c r="D8143" s="1" t="s">
        <v>14112</v>
      </c>
      <c r="E8143" s="18" t="s">
        <v>13537</v>
      </c>
      <c r="F8143" s="18" t="s">
        <v>16</v>
      </c>
      <c r="G8143" s="17" t="s">
        <v>14</v>
      </c>
      <c r="H8143" t="s">
        <v>13538</v>
      </c>
      <c r="I8143" s="2" t="s">
        <v>13539</v>
      </c>
      <c r="J8143" s="4" t="s">
        <v>13538</v>
      </c>
      <c r="K8143" s="17" t="str">
        <f>IF((LEN(relatorio_Ananindeua[[#This Row],[CIF/CPF/CNPJ]])=14),relatorio_Ananindeua[[#This Row],[CIF/CPF/CNPJ]],relatorio_Ananindeua[[#This Row],[Coluna2]])</f>
        <v>54631018000110</v>
      </c>
      <c r="L8143" s="17" t="str">
        <f t="shared" si="128"/>
        <v>546******10</v>
      </c>
    </row>
    <row r="8144" spans="1:12" x14ac:dyDescent="0.25">
      <c r="A8144" s="17" t="s">
        <v>14113</v>
      </c>
      <c r="B8144" s="17" t="s">
        <v>14114</v>
      </c>
      <c r="C8144" s="17" t="s">
        <v>32</v>
      </c>
      <c r="D8144" s="1" t="s">
        <v>14115</v>
      </c>
      <c r="E8144" s="18" t="s">
        <v>13537</v>
      </c>
      <c r="F8144" s="18" t="s">
        <v>16</v>
      </c>
      <c r="G8144" s="17" t="s">
        <v>14</v>
      </c>
      <c r="H8144" t="s">
        <v>13538</v>
      </c>
      <c r="I8144" s="2" t="s">
        <v>13539</v>
      </c>
      <c r="J8144" s="4" t="s">
        <v>13538</v>
      </c>
      <c r="K8144" s="17" t="str">
        <f>IF((LEN(relatorio_Ananindeua[[#This Row],[CIF/CPF/CNPJ]])=14),relatorio_Ananindeua[[#This Row],[CIF/CPF/CNPJ]],relatorio_Ananindeua[[#This Row],[Coluna2]])</f>
        <v>54629009000195</v>
      </c>
      <c r="L8144" s="17" t="str">
        <f t="shared" si="128"/>
        <v>546******95</v>
      </c>
    </row>
    <row r="8145" spans="1:12" x14ac:dyDescent="0.25">
      <c r="A8145" s="17" t="s">
        <v>14116</v>
      </c>
      <c r="B8145" s="17" t="s">
        <v>14117</v>
      </c>
      <c r="C8145" s="17" t="s">
        <v>32</v>
      </c>
      <c r="D8145" s="1" t="s">
        <v>14118</v>
      </c>
      <c r="E8145" s="18" t="s">
        <v>13537</v>
      </c>
      <c r="F8145" s="18" t="s">
        <v>16</v>
      </c>
      <c r="G8145" s="17" t="s">
        <v>14</v>
      </c>
      <c r="H8145" t="s">
        <v>13538</v>
      </c>
      <c r="I8145" s="2" t="s">
        <v>13539</v>
      </c>
      <c r="J8145" s="4" t="s">
        <v>13538</v>
      </c>
      <c r="K8145" s="17" t="str">
        <f>IF((LEN(relatorio_Ananindeua[[#This Row],[CIF/CPF/CNPJ]])=14),relatorio_Ananindeua[[#This Row],[CIF/CPF/CNPJ]],relatorio_Ananindeua[[#This Row],[Coluna2]])</f>
        <v>54635054000152</v>
      </c>
      <c r="L8145" s="17" t="str">
        <f t="shared" si="128"/>
        <v>546******52</v>
      </c>
    </row>
    <row r="8146" spans="1:12" x14ac:dyDescent="0.25">
      <c r="A8146" s="17" t="s">
        <v>14119</v>
      </c>
      <c r="B8146" s="17" t="s">
        <v>14120</v>
      </c>
      <c r="C8146" s="17" t="s">
        <v>34</v>
      </c>
      <c r="D8146" s="1" t="s">
        <v>14121</v>
      </c>
      <c r="E8146" s="18" t="s">
        <v>13537</v>
      </c>
      <c r="F8146" s="18" t="s">
        <v>16</v>
      </c>
      <c r="G8146" s="17" t="s">
        <v>14</v>
      </c>
      <c r="H8146" t="s">
        <v>13538</v>
      </c>
      <c r="I8146" s="2" t="s">
        <v>13539</v>
      </c>
      <c r="J8146" s="4" t="s">
        <v>13538</v>
      </c>
      <c r="K8146" s="17" t="str">
        <f>IF((LEN(relatorio_Ananindeua[[#This Row],[CIF/CPF/CNPJ]])=14),relatorio_Ananindeua[[#This Row],[CIF/CPF/CNPJ]],relatorio_Ananindeua[[#This Row],[Coluna2]])</f>
        <v>49067468000192</v>
      </c>
      <c r="L8146" s="17" t="str">
        <f t="shared" si="128"/>
        <v>490******92</v>
      </c>
    </row>
    <row r="8147" spans="1:12" x14ac:dyDescent="0.25">
      <c r="A8147" s="17" t="s">
        <v>14122</v>
      </c>
      <c r="B8147" s="17" t="s">
        <v>14123</v>
      </c>
      <c r="C8147" s="17" t="s">
        <v>32</v>
      </c>
      <c r="D8147" s="1" t="s">
        <v>14124</v>
      </c>
      <c r="E8147" s="18" t="s">
        <v>13537</v>
      </c>
      <c r="F8147" s="18" t="s">
        <v>16</v>
      </c>
      <c r="G8147" s="17" t="s">
        <v>14</v>
      </c>
      <c r="H8147" t="s">
        <v>13538</v>
      </c>
      <c r="I8147" s="2" t="s">
        <v>13539</v>
      </c>
      <c r="J8147" s="4" t="s">
        <v>13538</v>
      </c>
      <c r="K8147" s="17" t="str">
        <f>IF((LEN(relatorio_Ananindeua[[#This Row],[CIF/CPF/CNPJ]])=14),relatorio_Ananindeua[[#This Row],[CIF/CPF/CNPJ]],relatorio_Ananindeua[[#This Row],[Coluna2]])</f>
        <v>54629325000167</v>
      </c>
      <c r="L8147" s="17" t="str">
        <f t="shared" si="128"/>
        <v>546******67</v>
      </c>
    </row>
    <row r="8148" spans="1:12" x14ac:dyDescent="0.25">
      <c r="A8148" s="17" t="s">
        <v>14125</v>
      </c>
      <c r="B8148" s="17" t="s">
        <v>14126</v>
      </c>
      <c r="C8148" s="17" t="s">
        <v>32</v>
      </c>
      <c r="D8148" s="1" t="s">
        <v>14127</v>
      </c>
      <c r="E8148" s="18" t="s">
        <v>13537</v>
      </c>
      <c r="F8148" s="18" t="s">
        <v>16</v>
      </c>
      <c r="G8148" s="17" t="s">
        <v>14</v>
      </c>
      <c r="H8148" t="s">
        <v>13538</v>
      </c>
      <c r="I8148" s="2" t="s">
        <v>13539</v>
      </c>
      <c r="J8148" s="4" t="s">
        <v>13538</v>
      </c>
      <c r="K8148" s="17" t="str">
        <f>IF((LEN(relatorio_Ananindeua[[#This Row],[CIF/CPF/CNPJ]])=14),relatorio_Ananindeua[[#This Row],[CIF/CPF/CNPJ]],relatorio_Ananindeua[[#This Row],[Coluna2]])</f>
        <v>54640599000157</v>
      </c>
      <c r="L8148" s="17" t="str">
        <f t="shared" si="128"/>
        <v>546******57</v>
      </c>
    </row>
    <row r="8149" spans="1:12" x14ac:dyDescent="0.25">
      <c r="A8149" s="17" t="s">
        <v>14128</v>
      </c>
      <c r="B8149" s="17" t="s">
        <v>14129</v>
      </c>
      <c r="C8149" s="17" t="s">
        <v>32</v>
      </c>
      <c r="D8149" s="1" t="s">
        <v>14130</v>
      </c>
      <c r="E8149" s="18" t="s">
        <v>13537</v>
      </c>
      <c r="F8149" s="18" t="s">
        <v>16</v>
      </c>
      <c r="G8149" s="17" t="s">
        <v>14</v>
      </c>
      <c r="H8149" t="s">
        <v>13538</v>
      </c>
      <c r="I8149" s="2" t="s">
        <v>13539</v>
      </c>
      <c r="J8149" s="4" t="s">
        <v>13538</v>
      </c>
      <c r="K8149" s="17" t="str">
        <f>IF((LEN(relatorio_Ananindeua[[#This Row],[CIF/CPF/CNPJ]])=14),relatorio_Ananindeua[[#This Row],[CIF/CPF/CNPJ]],relatorio_Ananindeua[[#This Row],[Coluna2]])</f>
        <v>54631220000142</v>
      </c>
      <c r="L8149" s="17" t="str">
        <f t="shared" si="128"/>
        <v>546******42</v>
      </c>
    </row>
    <row r="8150" spans="1:12" x14ac:dyDescent="0.25">
      <c r="A8150" s="17" t="s">
        <v>11320</v>
      </c>
      <c r="B8150" s="17" t="s">
        <v>11321</v>
      </c>
      <c r="C8150" s="17" t="s">
        <v>34</v>
      </c>
      <c r="D8150" s="1" t="s">
        <v>14131</v>
      </c>
      <c r="E8150" s="18" t="s">
        <v>13537</v>
      </c>
      <c r="F8150" s="18" t="s">
        <v>16</v>
      </c>
      <c r="G8150" s="17" t="s">
        <v>14</v>
      </c>
      <c r="H8150" t="s">
        <v>13538</v>
      </c>
      <c r="I8150" s="2" t="s">
        <v>13539</v>
      </c>
      <c r="J8150" s="4" t="s">
        <v>13538</v>
      </c>
      <c r="K8150" s="17" t="str">
        <f>IF((LEN(relatorio_Ananindeua[[#This Row],[CIF/CPF/CNPJ]])=14),relatorio_Ananindeua[[#This Row],[CIF/CPF/CNPJ]],relatorio_Ananindeua[[#This Row],[Coluna2]])</f>
        <v>53762904000110</v>
      </c>
      <c r="L8150" s="17" t="str">
        <f t="shared" si="128"/>
        <v>537******10</v>
      </c>
    </row>
    <row r="8151" spans="1:12" x14ac:dyDescent="0.25">
      <c r="A8151" s="17" t="s">
        <v>14132</v>
      </c>
      <c r="B8151" s="17" t="s">
        <v>14133</v>
      </c>
      <c r="C8151" s="17" t="s">
        <v>32</v>
      </c>
      <c r="D8151" s="1" t="s">
        <v>14134</v>
      </c>
      <c r="E8151" s="18" t="s">
        <v>13537</v>
      </c>
      <c r="F8151" s="18" t="s">
        <v>16</v>
      </c>
      <c r="G8151" s="17" t="s">
        <v>14</v>
      </c>
      <c r="H8151" t="s">
        <v>13538</v>
      </c>
      <c r="I8151" s="2" t="s">
        <v>13539</v>
      </c>
      <c r="J8151" s="4" t="s">
        <v>13538</v>
      </c>
      <c r="K8151" s="17" t="str">
        <f>IF((LEN(relatorio_Ananindeua[[#This Row],[CIF/CPF/CNPJ]])=14),relatorio_Ananindeua[[#This Row],[CIF/CPF/CNPJ]],relatorio_Ananindeua[[#This Row],[Coluna2]])</f>
        <v>54639048000173</v>
      </c>
      <c r="L8151" s="17" t="str">
        <f t="shared" si="128"/>
        <v>546******73</v>
      </c>
    </row>
    <row r="8152" spans="1:12" x14ac:dyDescent="0.25">
      <c r="A8152" s="17" t="s">
        <v>14135</v>
      </c>
      <c r="B8152" s="17" t="s">
        <v>14136</v>
      </c>
      <c r="C8152" s="17" t="s">
        <v>32</v>
      </c>
      <c r="D8152" s="1" t="s">
        <v>14137</v>
      </c>
      <c r="E8152" s="18" t="s">
        <v>13537</v>
      </c>
      <c r="F8152" s="18" t="s">
        <v>16</v>
      </c>
      <c r="G8152" s="17" t="s">
        <v>14</v>
      </c>
      <c r="H8152" t="s">
        <v>13538</v>
      </c>
      <c r="I8152" s="2" t="s">
        <v>13539</v>
      </c>
      <c r="J8152" s="4" t="s">
        <v>13538</v>
      </c>
      <c r="K8152" s="17" t="str">
        <f>IF((LEN(relatorio_Ananindeua[[#This Row],[CIF/CPF/CNPJ]])=14),relatorio_Ananindeua[[#This Row],[CIF/CPF/CNPJ]],relatorio_Ananindeua[[#This Row],[Coluna2]])</f>
        <v>54644632000117</v>
      </c>
      <c r="L8152" s="17" t="str">
        <f t="shared" si="128"/>
        <v>546******17</v>
      </c>
    </row>
    <row r="8153" spans="1:12" x14ac:dyDescent="0.25">
      <c r="A8153" s="17" t="s">
        <v>14138</v>
      </c>
      <c r="B8153" s="17" t="s">
        <v>14139</v>
      </c>
      <c r="C8153" s="17" t="s">
        <v>32</v>
      </c>
      <c r="D8153" s="1" t="s">
        <v>14140</v>
      </c>
      <c r="E8153" s="18" t="s">
        <v>13537</v>
      </c>
      <c r="F8153" s="18" t="s">
        <v>16</v>
      </c>
      <c r="G8153" s="17" t="s">
        <v>14</v>
      </c>
      <c r="H8153" t="s">
        <v>13538</v>
      </c>
      <c r="I8153" s="2" t="s">
        <v>13539</v>
      </c>
      <c r="J8153" s="4" t="s">
        <v>13538</v>
      </c>
      <c r="K8153" s="17" t="str">
        <f>IF((LEN(relatorio_Ananindeua[[#This Row],[CIF/CPF/CNPJ]])=14),relatorio_Ananindeua[[#This Row],[CIF/CPF/CNPJ]],relatorio_Ananindeua[[#This Row],[Coluna2]])</f>
        <v>54633002000147</v>
      </c>
      <c r="L8153" s="17" t="str">
        <f t="shared" si="128"/>
        <v>546******47</v>
      </c>
    </row>
    <row r="8154" spans="1:12" x14ac:dyDescent="0.25">
      <c r="A8154" s="17" t="s">
        <v>14141</v>
      </c>
      <c r="B8154" s="17" t="s">
        <v>14142</v>
      </c>
      <c r="C8154" s="17" t="s">
        <v>32</v>
      </c>
      <c r="D8154" s="1" t="s">
        <v>14143</v>
      </c>
      <c r="E8154" s="18" t="s">
        <v>13537</v>
      </c>
      <c r="F8154" s="18" t="s">
        <v>16</v>
      </c>
      <c r="G8154" s="17" t="s">
        <v>14</v>
      </c>
      <c r="H8154" t="s">
        <v>13538</v>
      </c>
      <c r="I8154" s="2" t="s">
        <v>13539</v>
      </c>
      <c r="J8154" s="4" t="s">
        <v>13538</v>
      </c>
      <c r="K8154" s="17" t="str">
        <f>IF((LEN(relatorio_Ananindeua[[#This Row],[CIF/CPF/CNPJ]])=14),relatorio_Ananindeua[[#This Row],[CIF/CPF/CNPJ]],relatorio_Ananindeua[[#This Row],[Coluna2]])</f>
        <v>54643632000100</v>
      </c>
      <c r="L8154" s="17" t="str">
        <f t="shared" si="128"/>
        <v>546******00</v>
      </c>
    </row>
    <row r="8155" spans="1:12" x14ac:dyDescent="0.25">
      <c r="A8155" s="17" t="s">
        <v>14144</v>
      </c>
      <c r="B8155" s="17" t="s">
        <v>14145</v>
      </c>
      <c r="C8155" s="17" t="s">
        <v>34</v>
      </c>
      <c r="D8155" s="1" t="s">
        <v>14146</v>
      </c>
      <c r="E8155" s="18" t="s">
        <v>13537</v>
      </c>
      <c r="F8155" s="18" t="s">
        <v>16</v>
      </c>
      <c r="G8155" s="17" t="s">
        <v>14</v>
      </c>
      <c r="H8155" t="s">
        <v>13538</v>
      </c>
      <c r="I8155" s="2" t="s">
        <v>13539</v>
      </c>
      <c r="J8155" s="4" t="s">
        <v>13538</v>
      </c>
      <c r="K8155" s="17" t="str">
        <f>IF((LEN(relatorio_Ananindeua[[#This Row],[CIF/CPF/CNPJ]])=14),relatorio_Ananindeua[[#This Row],[CIF/CPF/CNPJ]],relatorio_Ananindeua[[#This Row],[Coluna2]])</f>
        <v>31115807000101</v>
      </c>
      <c r="L8155" s="17" t="str">
        <f t="shared" si="128"/>
        <v>311******01</v>
      </c>
    </row>
    <row r="8156" spans="1:12" x14ac:dyDescent="0.25">
      <c r="A8156" s="17" t="s">
        <v>14147</v>
      </c>
      <c r="B8156" s="17" t="s">
        <v>14148</v>
      </c>
      <c r="C8156" s="17" t="s">
        <v>34</v>
      </c>
      <c r="D8156" s="1" t="s">
        <v>14149</v>
      </c>
      <c r="E8156" s="18" t="s">
        <v>13537</v>
      </c>
      <c r="F8156" s="18" t="s">
        <v>16</v>
      </c>
      <c r="G8156" s="17" t="s">
        <v>14</v>
      </c>
      <c r="H8156" t="s">
        <v>13538</v>
      </c>
      <c r="I8156" s="2" t="s">
        <v>13539</v>
      </c>
      <c r="J8156" s="4" t="s">
        <v>13538</v>
      </c>
      <c r="K8156" s="17" t="str">
        <f>IF((LEN(relatorio_Ananindeua[[#This Row],[CIF/CPF/CNPJ]])=14),relatorio_Ananindeua[[#This Row],[CIF/CPF/CNPJ]],relatorio_Ananindeua[[#This Row],[Coluna2]])</f>
        <v>43820143000152</v>
      </c>
      <c r="L8156" s="17" t="str">
        <f t="shared" si="128"/>
        <v>438******52</v>
      </c>
    </row>
    <row r="8157" spans="1:12" x14ac:dyDescent="0.25">
      <c r="A8157" s="17" t="s">
        <v>14150</v>
      </c>
      <c r="B8157" s="17" t="s">
        <v>14151</v>
      </c>
      <c r="C8157" s="17" t="s">
        <v>34</v>
      </c>
      <c r="D8157" s="1" t="s">
        <v>14152</v>
      </c>
      <c r="E8157" s="18" t="s">
        <v>13537</v>
      </c>
      <c r="F8157" s="18" t="s">
        <v>16</v>
      </c>
      <c r="G8157" s="17" t="s">
        <v>14</v>
      </c>
      <c r="H8157" t="s">
        <v>13538</v>
      </c>
      <c r="I8157" s="2" t="s">
        <v>13539</v>
      </c>
      <c r="J8157" s="4" t="s">
        <v>13538</v>
      </c>
      <c r="K8157" s="17" t="str">
        <f>IF((LEN(relatorio_Ananindeua[[#This Row],[CIF/CPF/CNPJ]])=14),relatorio_Ananindeua[[#This Row],[CIF/CPF/CNPJ]],relatorio_Ananindeua[[#This Row],[Coluna2]])</f>
        <v>48979317000148</v>
      </c>
      <c r="L8157" s="17" t="str">
        <f t="shared" si="128"/>
        <v>489******48</v>
      </c>
    </row>
    <row r="8158" spans="1:12" x14ac:dyDescent="0.25">
      <c r="A8158" s="17" t="s">
        <v>956</v>
      </c>
      <c r="B8158" s="17" t="s">
        <v>957</v>
      </c>
      <c r="C8158" s="17" t="s">
        <v>21</v>
      </c>
      <c r="D8158" s="1" t="s">
        <v>14153</v>
      </c>
      <c r="E8158" s="18" t="s">
        <v>13537</v>
      </c>
      <c r="F8158" s="18" t="s">
        <v>19</v>
      </c>
      <c r="G8158" s="17" t="s">
        <v>13496</v>
      </c>
      <c r="H8158" t="s">
        <v>13538</v>
      </c>
      <c r="I8158" s="2" t="s">
        <v>13539</v>
      </c>
      <c r="J8158" s="4">
        <v>175</v>
      </c>
      <c r="K8158" s="17" t="str">
        <f>IF((LEN(relatorio_Ananindeua[[#This Row],[CIF/CPF/CNPJ]])=14),relatorio_Ananindeua[[#This Row],[CIF/CPF/CNPJ]],relatorio_Ananindeua[[#This Row],[Coluna2]])</f>
        <v>17454167000125</v>
      </c>
      <c r="L8158" s="17" t="str">
        <f t="shared" si="128"/>
        <v>174******25</v>
      </c>
    </row>
    <row r="8159" spans="1:12" x14ac:dyDescent="0.25">
      <c r="A8159" s="17" t="s">
        <v>43</v>
      </c>
      <c r="B8159" s="17" t="s">
        <v>44</v>
      </c>
      <c r="C8159" s="17" t="s">
        <v>20</v>
      </c>
      <c r="D8159" s="1" t="s">
        <v>14154</v>
      </c>
      <c r="E8159" s="18" t="s">
        <v>13537</v>
      </c>
      <c r="F8159" s="18" t="s">
        <v>19</v>
      </c>
      <c r="G8159" s="17" t="s">
        <v>13496</v>
      </c>
      <c r="H8159" t="s">
        <v>13538</v>
      </c>
      <c r="I8159" s="2" t="s">
        <v>13539</v>
      </c>
      <c r="J8159" s="4">
        <v>9.9</v>
      </c>
      <c r="K8159" s="17" t="str">
        <f>IF((LEN(relatorio_Ananindeua[[#This Row],[CIF/CPF/CNPJ]])=14),relatorio_Ananindeua[[#This Row],[CIF/CPF/CNPJ]],relatorio_Ananindeua[[#This Row],[Coluna2]])</f>
        <v>02964147000801</v>
      </c>
      <c r="L8159" s="17" t="str">
        <f t="shared" si="128"/>
        <v>029******01</v>
      </c>
    </row>
    <row r="8160" spans="1:12" x14ac:dyDescent="0.25">
      <c r="A8160" s="17" t="s">
        <v>14155</v>
      </c>
      <c r="B8160" s="17" t="s">
        <v>14156</v>
      </c>
      <c r="C8160" s="17" t="s">
        <v>32</v>
      </c>
      <c r="D8160" s="1" t="s">
        <v>14157</v>
      </c>
      <c r="E8160" s="18" t="s">
        <v>13537</v>
      </c>
      <c r="F8160" s="18" t="s">
        <v>16</v>
      </c>
      <c r="G8160" s="17" t="s">
        <v>14</v>
      </c>
      <c r="H8160" t="s">
        <v>13538</v>
      </c>
      <c r="I8160" s="2" t="s">
        <v>13539</v>
      </c>
      <c r="J8160" s="4" t="s">
        <v>13538</v>
      </c>
      <c r="K8160" s="17" t="str">
        <f>IF((LEN(relatorio_Ananindeua[[#This Row],[CIF/CPF/CNPJ]])=14),relatorio_Ananindeua[[#This Row],[CIF/CPF/CNPJ]],relatorio_Ananindeua[[#This Row],[Coluna2]])</f>
        <v>54651183000134</v>
      </c>
      <c r="L8160" s="17" t="str">
        <f t="shared" si="128"/>
        <v>546******34</v>
      </c>
    </row>
    <row r="8161" spans="1:12" x14ac:dyDescent="0.25">
      <c r="A8161" s="17" t="s">
        <v>9715</v>
      </c>
      <c r="B8161" s="17" t="s">
        <v>9716</v>
      </c>
      <c r="C8161" s="17" t="s">
        <v>34</v>
      </c>
      <c r="D8161" s="1" t="s">
        <v>14158</v>
      </c>
      <c r="E8161" s="18" t="s">
        <v>13537</v>
      </c>
      <c r="F8161" s="18" t="s">
        <v>16</v>
      </c>
      <c r="G8161" s="17" t="s">
        <v>14</v>
      </c>
      <c r="H8161" t="s">
        <v>13538</v>
      </c>
      <c r="I8161" s="2" t="s">
        <v>13539</v>
      </c>
      <c r="J8161" s="4" t="s">
        <v>13538</v>
      </c>
      <c r="K8161" s="17" t="str">
        <f>IF((LEN(relatorio_Ananindeua[[#This Row],[CIF/CPF/CNPJ]])=14),relatorio_Ananindeua[[#This Row],[CIF/CPF/CNPJ]],relatorio_Ananindeua[[#This Row],[Coluna2]])</f>
        <v>52077833000154</v>
      </c>
      <c r="L8161" s="17" t="str">
        <f t="shared" si="128"/>
        <v>520******54</v>
      </c>
    </row>
    <row r="8162" spans="1:12" x14ac:dyDescent="0.25">
      <c r="A8162" s="17" t="s">
        <v>14159</v>
      </c>
      <c r="B8162" s="17" t="s">
        <v>14160</v>
      </c>
      <c r="C8162" s="17" t="s">
        <v>32</v>
      </c>
      <c r="D8162" s="1" t="s">
        <v>14161</v>
      </c>
      <c r="E8162" s="18" t="s">
        <v>13537</v>
      </c>
      <c r="F8162" s="18" t="s">
        <v>16</v>
      </c>
      <c r="G8162" s="17" t="s">
        <v>14</v>
      </c>
      <c r="H8162" t="s">
        <v>13538</v>
      </c>
      <c r="I8162" s="2" t="s">
        <v>13539</v>
      </c>
      <c r="J8162" s="4" t="s">
        <v>13538</v>
      </c>
      <c r="K8162" s="17" t="str">
        <f>IF((LEN(relatorio_Ananindeua[[#This Row],[CIF/CPF/CNPJ]])=14),relatorio_Ananindeua[[#This Row],[CIF/CPF/CNPJ]],relatorio_Ananindeua[[#This Row],[Coluna2]])</f>
        <v>54662649000105</v>
      </c>
      <c r="L8162" s="17" t="str">
        <f t="shared" ref="L8162:L8225" si="129">_xlfn.CONCAT(LEFT(A8162,3),REPT("*",6),RIGHT(A8162,2))</f>
        <v>546******05</v>
      </c>
    </row>
    <row r="8163" spans="1:12" x14ac:dyDescent="0.25">
      <c r="A8163" s="17" t="s">
        <v>14162</v>
      </c>
      <c r="B8163" s="17" t="s">
        <v>14163</v>
      </c>
      <c r="C8163" s="17" t="s">
        <v>32</v>
      </c>
      <c r="D8163" s="1" t="s">
        <v>14164</v>
      </c>
      <c r="E8163" s="18" t="s">
        <v>13537</v>
      </c>
      <c r="F8163" s="18" t="s">
        <v>16</v>
      </c>
      <c r="G8163" s="17" t="s">
        <v>14</v>
      </c>
      <c r="H8163" t="s">
        <v>13538</v>
      </c>
      <c r="I8163" s="2" t="s">
        <v>13539</v>
      </c>
      <c r="J8163" s="4" t="s">
        <v>13538</v>
      </c>
      <c r="K8163" s="17" t="str">
        <f>IF((LEN(relatorio_Ananindeua[[#This Row],[CIF/CPF/CNPJ]])=14),relatorio_Ananindeua[[#This Row],[CIF/CPF/CNPJ]],relatorio_Ananindeua[[#This Row],[Coluna2]])</f>
        <v>54657909000146</v>
      </c>
      <c r="L8163" s="17" t="str">
        <f t="shared" si="129"/>
        <v>546******46</v>
      </c>
    </row>
    <row r="8164" spans="1:12" x14ac:dyDescent="0.25">
      <c r="A8164" s="17" t="s">
        <v>14165</v>
      </c>
      <c r="B8164" s="17" t="s">
        <v>14166</v>
      </c>
      <c r="C8164" s="17" t="s">
        <v>32</v>
      </c>
      <c r="D8164" s="1" t="s">
        <v>14167</v>
      </c>
      <c r="E8164" s="18" t="s">
        <v>13537</v>
      </c>
      <c r="F8164" s="18" t="s">
        <v>16</v>
      </c>
      <c r="G8164" s="17" t="s">
        <v>14</v>
      </c>
      <c r="H8164" t="s">
        <v>13538</v>
      </c>
      <c r="I8164" s="2" t="s">
        <v>13539</v>
      </c>
      <c r="J8164" s="4" t="s">
        <v>13538</v>
      </c>
      <c r="K8164" s="17" t="str">
        <f>IF((LEN(relatorio_Ananindeua[[#This Row],[CIF/CPF/CNPJ]])=14),relatorio_Ananindeua[[#This Row],[CIF/CPF/CNPJ]],relatorio_Ananindeua[[#This Row],[Coluna2]])</f>
        <v>54661328000188</v>
      </c>
      <c r="L8164" s="17" t="str">
        <f t="shared" si="129"/>
        <v>546******88</v>
      </c>
    </row>
    <row r="8165" spans="1:12" x14ac:dyDescent="0.25">
      <c r="A8165" s="17" t="s">
        <v>3929</v>
      </c>
      <c r="B8165" s="17" t="s">
        <v>3930</v>
      </c>
      <c r="C8165" s="17" t="s">
        <v>34</v>
      </c>
      <c r="D8165" s="1" t="s">
        <v>14168</v>
      </c>
      <c r="E8165" s="18" t="s">
        <v>13537</v>
      </c>
      <c r="F8165" s="18" t="s">
        <v>16</v>
      </c>
      <c r="G8165" s="17" t="s">
        <v>14</v>
      </c>
      <c r="H8165" t="s">
        <v>13538</v>
      </c>
      <c r="I8165" s="2" t="s">
        <v>13539</v>
      </c>
      <c r="J8165" s="4" t="s">
        <v>13538</v>
      </c>
      <c r="K8165" s="17" t="str">
        <f>IF((LEN(relatorio_Ananindeua[[#This Row],[CIF/CPF/CNPJ]])=14),relatorio_Ananindeua[[#This Row],[CIF/CPF/CNPJ]],relatorio_Ananindeua[[#This Row],[Coluna2]])</f>
        <v>35455398000135</v>
      </c>
      <c r="L8165" s="17" t="str">
        <f t="shared" si="129"/>
        <v>354******35</v>
      </c>
    </row>
    <row r="8166" spans="1:12" x14ac:dyDescent="0.25">
      <c r="A8166" s="17" t="s">
        <v>14169</v>
      </c>
      <c r="B8166" s="17" t="s">
        <v>14170</v>
      </c>
      <c r="C8166" s="17" t="s">
        <v>34</v>
      </c>
      <c r="D8166" s="1" t="s">
        <v>14171</v>
      </c>
      <c r="E8166" s="18" t="s">
        <v>13537</v>
      </c>
      <c r="F8166" s="18" t="s">
        <v>16</v>
      </c>
      <c r="G8166" s="17" t="s">
        <v>14</v>
      </c>
      <c r="H8166" t="s">
        <v>13538</v>
      </c>
      <c r="I8166" s="2" t="s">
        <v>13539</v>
      </c>
      <c r="J8166" s="4" t="s">
        <v>13538</v>
      </c>
      <c r="K8166" s="17" t="str">
        <f>IF((LEN(relatorio_Ananindeua[[#This Row],[CIF/CPF/CNPJ]])=14),relatorio_Ananindeua[[#This Row],[CIF/CPF/CNPJ]],relatorio_Ananindeua[[#This Row],[Coluna2]])</f>
        <v>36834895000107</v>
      </c>
      <c r="L8166" s="17" t="str">
        <f t="shared" si="129"/>
        <v>368******07</v>
      </c>
    </row>
    <row r="8167" spans="1:12" x14ac:dyDescent="0.25">
      <c r="A8167" s="17" t="s">
        <v>14172</v>
      </c>
      <c r="B8167" s="17" t="s">
        <v>14173</v>
      </c>
      <c r="C8167" s="17" t="s">
        <v>32</v>
      </c>
      <c r="D8167" s="1" t="s">
        <v>14174</v>
      </c>
      <c r="E8167" s="18" t="s">
        <v>13537</v>
      </c>
      <c r="F8167" s="18" t="s">
        <v>16</v>
      </c>
      <c r="G8167" s="17" t="s">
        <v>14</v>
      </c>
      <c r="H8167" t="s">
        <v>13538</v>
      </c>
      <c r="I8167" s="2" t="s">
        <v>13539</v>
      </c>
      <c r="J8167" s="4" t="s">
        <v>13538</v>
      </c>
      <c r="K8167" s="17" t="str">
        <f>IF((LEN(relatorio_Ananindeua[[#This Row],[CIF/CPF/CNPJ]])=14),relatorio_Ananindeua[[#This Row],[CIF/CPF/CNPJ]],relatorio_Ananindeua[[#This Row],[Coluna2]])</f>
        <v>54655789000148</v>
      </c>
      <c r="L8167" s="17" t="str">
        <f t="shared" si="129"/>
        <v>546******48</v>
      </c>
    </row>
    <row r="8168" spans="1:12" x14ac:dyDescent="0.25">
      <c r="A8168" s="17" t="s">
        <v>14175</v>
      </c>
      <c r="B8168" s="17" t="s">
        <v>14176</v>
      </c>
      <c r="C8168" s="17" t="s">
        <v>32</v>
      </c>
      <c r="D8168" s="1" t="s">
        <v>14177</v>
      </c>
      <c r="E8168" s="18" t="s">
        <v>13537</v>
      </c>
      <c r="F8168" s="18" t="s">
        <v>16</v>
      </c>
      <c r="G8168" s="17" t="s">
        <v>14</v>
      </c>
      <c r="H8168" t="s">
        <v>13538</v>
      </c>
      <c r="I8168" s="2" t="s">
        <v>13539</v>
      </c>
      <c r="J8168" s="4" t="s">
        <v>13538</v>
      </c>
      <c r="K8168" s="17" t="str">
        <f>IF((LEN(relatorio_Ananindeua[[#This Row],[CIF/CPF/CNPJ]])=14),relatorio_Ananindeua[[#This Row],[CIF/CPF/CNPJ]],relatorio_Ananindeua[[#This Row],[Coluna2]])</f>
        <v>54657862000110</v>
      </c>
      <c r="L8168" s="17" t="str">
        <f t="shared" si="129"/>
        <v>546******10</v>
      </c>
    </row>
    <row r="8169" spans="1:12" x14ac:dyDescent="0.25">
      <c r="A8169" s="17" t="s">
        <v>14178</v>
      </c>
      <c r="B8169" s="17" t="s">
        <v>14179</v>
      </c>
      <c r="C8169" s="17" t="s">
        <v>32</v>
      </c>
      <c r="D8169" s="1" t="s">
        <v>14180</v>
      </c>
      <c r="E8169" s="18" t="s">
        <v>13537</v>
      </c>
      <c r="F8169" s="18" t="s">
        <v>16</v>
      </c>
      <c r="G8169" s="17" t="s">
        <v>14</v>
      </c>
      <c r="H8169" t="s">
        <v>13538</v>
      </c>
      <c r="I8169" s="2" t="s">
        <v>13539</v>
      </c>
      <c r="J8169" s="4" t="s">
        <v>13538</v>
      </c>
      <c r="K8169" s="17" t="str">
        <f>IF((LEN(relatorio_Ananindeua[[#This Row],[CIF/CPF/CNPJ]])=14),relatorio_Ananindeua[[#This Row],[CIF/CPF/CNPJ]],relatorio_Ananindeua[[#This Row],[Coluna2]])</f>
        <v>54664159000130</v>
      </c>
      <c r="L8169" s="17" t="str">
        <f t="shared" si="129"/>
        <v>546******30</v>
      </c>
    </row>
    <row r="8170" spans="1:12" x14ac:dyDescent="0.25">
      <c r="A8170" s="17" t="s">
        <v>14181</v>
      </c>
      <c r="B8170" s="17" t="s">
        <v>14182</v>
      </c>
      <c r="C8170" s="17" t="s">
        <v>32</v>
      </c>
      <c r="D8170" s="1" t="s">
        <v>14183</v>
      </c>
      <c r="E8170" s="18" t="s">
        <v>13537</v>
      </c>
      <c r="F8170" s="18" t="s">
        <v>16</v>
      </c>
      <c r="G8170" s="17" t="s">
        <v>14</v>
      </c>
      <c r="H8170" t="s">
        <v>13538</v>
      </c>
      <c r="I8170" s="2" t="s">
        <v>13539</v>
      </c>
      <c r="J8170" s="4" t="s">
        <v>13538</v>
      </c>
      <c r="K8170" s="17" t="str">
        <f>IF((LEN(relatorio_Ananindeua[[#This Row],[CIF/CPF/CNPJ]])=14),relatorio_Ananindeua[[#This Row],[CIF/CPF/CNPJ]],relatorio_Ananindeua[[#This Row],[Coluna2]])</f>
        <v>54663849000174</v>
      </c>
      <c r="L8170" s="17" t="str">
        <f t="shared" si="129"/>
        <v>546******74</v>
      </c>
    </row>
    <row r="8171" spans="1:12" x14ac:dyDescent="0.25">
      <c r="A8171" s="17" t="s">
        <v>14184</v>
      </c>
      <c r="B8171" s="17" t="s">
        <v>14185</v>
      </c>
      <c r="C8171" s="17" t="s">
        <v>32</v>
      </c>
      <c r="D8171" s="1" t="s">
        <v>14186</v>
      </c>
      <c r="E8171" s="18" t="s">
        <v>13537</v>
      </c>
      <c r="F8171" s="18" t="s">
        <v>16</v>
      </c>
      <c r="G8171" s="17" t="s">
        <v>14</v>
      </c>
      <c r="H8171" t="s">
        <v>13538</v>
      </c>
      <c r="I8171" s="2" t="s">
        <v>13539</v>
      </c>
      <c r="J8171" s="4" t="s">
        <v>13538</v>
      </c>
      <c r="K8171" s="17" t="str">
        <f>IF((LEN(relatorio_Ananindeua[[#This Row],[CIF/CPF/CNPJ]])=14),relatorio_Ananindeua[[#This Row],[CIF/CPF/CNPJ]],relatorio_Ananindeua[[#This Row],[Coluna2]])</f>
        <v>54647389000190</v>
      </c>
      <c r="L8171" s="17" t="str">
        <f t="shared" si="129"/>
        <v>546******90</v>
      </c>
    </row>
    <row r="8172" spans="1:12" x14ac:dyDescent="0.25">
      <c r="A8172" s="17" t="s">
        <v>14095</v>
      </c>
      <c r="B8172" s="17" t="s">
        <v>14096</v>
      </c>
      <c r="C8172" s="17" t="s">
        <v>34</v>
      </c>
      <c r="D8172" s="1" t="s">
        <v>14187</v>
      </c>
      <c r="E8172" s="18" t="s">
        <v>13537</v>
      </c>
      <c r="F8172" s="18" t="s">
        <v>16</v>
      </c>
      <c r="G8172" s="17" t="s">
        <v>14</v>
      </c>
      <c r="H8172" t="s">
        <v>13538</v>
      </c>
      <c r="I8172" s="2" t="s">
        <v>13539</v>
      </c>
      <c r="J8172" s="4" t="s">
        <v>13538</v>
      </c>
      <c r="K8172" s="17" t="str">
        <f>IF((LEN(relatorio_Ananindeua[[#This Row],[CIF/CPF/CNPJ]])=14),relatorio_Ananindeua[[#This Row],[CIF/CPF/CNPJ]],relatorio_Ananindeua[[#This Row],[Coluna2]])</f>
        <v>54644411000149</v>
      </c>
      <c r="L8172" s="17" t="str">
        <f t="shared" si="129"/>
        <v>546******49</v>
      </c>
    </row>
    <row r="8173" spans="1:12" x14ac:dyDescent="0.25">
      <c r="A8173" s="17" t="s">
        <v>14188</v>
      </c>
      <c r="B8173" s="17" t="s">
        <v>14189</v>
      </c>
      <c r="C8173" s="17" t="s">
        <v>32</v>
      </c>
      <c r="D8173" s="1" t="s">
        <v>14190</v>
      </c>
      <c r="E8173" s="18" t="s">
        <v>13537</v>
      </c>
      <c r="F8173" s="18" t="s">
        <v>16</v>
      </c>
      <c r="G8173" s="17" t="s">
        <v>14</v>
      </c>
      <c r="H8173" t="s">
        <v>13538</v>
      </c>
      <c r="I8173" s="2" t="s">
        <v>13539</v>
      </c>
      <c r="J8173" s="4" t="s">
        <v>13538</v>
      </c>
      <c r="K8173" s="17" t="str">
        <f>IF((LEN(relatorio_Ananindeua[[#This Row],[CIF/CPF/CNPJ]])=14),relatorio_Ananindeua[[#This Row],[CIF/CPF/CNPJ]],relatorio_Ananindeua[[#This Row],[Coluna2]])</f>
        <v>54655988000156</v>
      </c>
      <c r="L8173" s="17" t="str">
        <f t="shared" si="129"/>
        <v>546******56</v>
      </c>
    </row>
    <row r="8174" spans="1:12" x14ac:dyDescent="0.25">
      <c r="A8174" s="17" t="s">
        <v>14191</v>
      </c>
      <c r="B8174" s="17" t="s">
        <v>14192</v>
      </c>
      <c r="C8174" s="17" t="s">
        <v>32</v>
      </c>
      <c r="D8174" s="1" t="s">
        <v>14193</v>
      </c>
      <c r="E8174" s="18" t="s">
        <v>13537</v>
      </c>
      <c r="F8174" s="18" t="s">
        <v>16</v>
      </c>
      <c r="G8174" s="17" t="s">
        <v>14</v>
      </c>
      <c r="H8174" t="s">
        <v>13538</v>
      </c>
      <c r="I8174" s="2" t="s">
        <v>13539</v>
      </c>
      <c r="J8174" s="4" t="s">
        <v>13538</v>
      </c>
      <c r="K8174" s="17" t="str">
        <f>IF((LEN(relatorio_Ananindeua[[#This Row],[CIF/CPF/CNPJ]])=14),relatorio_Ananindeua[[#This Row],[CIF/CPF/CNPJ]],relatorio_Ananindeua[[#This Row],[Coluna2]])</f>
        <v>54656797000109</v>
      </c>
      <c r="L8174" s="17" t="str">
        <f t="shared" si="129"/>
        <v>546******09</v>
      </c>
    </row>
    <row r="8175" spans="1:12" x14ac:dyDescent="0.25">
      <c r="A8175" s="17" t="s">
        <v>14194</v>
      </c>
      <c r="B8175" s="17" t="s">
        <v>14195</v>
      </c>
      <c r="C8175" s="17" t="s">
        <v>32</v>
      </c>
      <c r="D8175" s="1" t="s">
        <v>14196</v>
      </c>
      <c r="E8175" s="18" t="s">
        <v>13537</v>
      </c>
      <c r="F8175" s="18" t="s">
        <v>16</v>
      </c>
      <c r="G8175" s="17" t="s">
        <v>14</v>
      </c>
      <c r="H8175" t="s">
        <v>13538</v>
      </c>
      <c r="I8175" s="2" t="s">
        <v>13539</v>
      </c>
      <c r="J8175" s="4" t="s">
        <v>13538</v>
      </c>
      <c r="K8175" s="17" t="str">
        <f>IF((LEN(relatorio_Ananindeua[[#This Row],[CIF/CPF/CNPJ]])=14),relatorio_Ananindeua[[#This Row],[CIF/CPF/CNPJ]],relatorio_Ananindeua[[#This Row],[Coluna2]])</f>
        <v>54648488000197</v>
      </c>
      <c r="L8175" s="17" t="str">
        <f t="shared" si="129"/>
        <v>546******97</v>
      </c>
    </row>
    <row r="8176" spans="1:12" x14ac:dyDescent="0.25">
      <c r="A8176" s="17" t="s">
        <v>14197</v>
      </c>
      <c r="B8176" s="17" t="s">
        <v>14198</v>
      </c>
      <c r="C8176" s="17" t="s">
        <v>32</v>
      </c>
      <c r="D8176" s="1" t="s">
        <v>14199</v>
      </c>
      <c r="E8176" s="18" t="s">
        <v>13537</v>
      </c>
      <c r="F8176" s="18" t="s">
        <v>16</v>
      </c>
      <c r="G8176" s="17" t="s">
        <v>14</v>
      </c>
      <c r="H8176" t="s">
        <v>13538</v>
      </c>
      <c r="I8176" s="2" t="s">
        <v>13539</v>
      </c>
      <c r="J8176" s="4" t="s">
        <v>13538</v>
      </c>
      <c r="K8176" s="17" t="str">
        <f>IF((LEN(relatorio_Ananindeua[[#This Row],[CIF/CPF/CNPJ]])=14),relatorio_Ananindeua[[#This Row],[CIF/CPF/CNPJ]],relatorio_Ananindeua[[#This Row],[Coluna2]])</f>
        <v>54650990000132</v>
      </c>
      <c r="L8176" s="17" t="str">
        <f t="shared" si="129"/>
        <v>546******32</v>
      </c>
    </row>
    <row r="8177" spans="1:12" x14ac:dyDescent="0.25">
      <c r="A8177" s="17" t="s">
        <v>14200</v>
      </c>
      <c r="B8177" s="17" t="s">
        <v>14201</v>
      </c>
      <c r="C8177" s="17" t="s">
        <v>32</v>
      </c>
      <c r="D8177" s="1" t="s">
        <v>14202</v>
      </c>
      <c r="E8177" s="18" t="s">
        <v>13537</v>
      </c>
      <c r="F8177" s="18" t="s">
        <v>16</v>
      </c>
      <c r="G8177" s="17" t="s">
        <v>14</v>
      </c>
      <c r="H8177" t="s">
        <v>13538</v>
      </c>
      <c r="I8177" s="2" t="s">
        <v>13539</v>
      </c>
      <c r="J8177" s="4" t="s">
        <v>13538</v>
      </c>
      <c r="K8177" s="17" t="str">
        <f>IF((LEN(relatorio_Ananindeua[[#This Row],[CIF/CPF/CNPJ]])=14),relatorio_Ananindeua[[#This Row],[CIF/CPF/CNPJ]],relatorio_Ananindeua[[#This Row],[Coluna2]])</f>
        <v>54651785000191</v>
      </c>
      <c r="L8177" s="17" t="str">
        <f t="shared" si="129"/>
        <v>546******91</v>
      </c>
    </row>
    <row r="8178" spans="1:12" x14ac:dyDescent="0.25">
      <c r="A8178" s="17" t="s">
        <v>14203</v>
      </c>
      <c r="B8178" s="17" t="s">
        <v>14204</v>
      </c>
      <c r="C8178" s="17" t="s">
        <v>32</v>
      </c>
      <c r="D8178" s="1" t="s">
        <v>14205</v>
      </c>
      <c r="E8178" s="18" t="s">
        <v>13537</v>
      </c>
      <c r="F8178" s="18" t="s">
        <v>16</v>
      </c>
      <c r="G8178" s="17" t="s">
        <v>14</v>
      </c>
      <c r="H8178" t="s">
        <v>13538</v>
      </c>
      <c r="I8178" s="2" t="s">
        <v>13539</v>
      </c>
      <c r="J8178" s="4" t="s">
        <v>13538</v>
      </c>
      <c r="K8178" s="17" t="str">
        <f>IF((LEN(relatorio_Ananindeua[[#This Row],[CIF/CPF/CNPJ]])=14),relatorio_Ananindeua[[#This Row],[CIF/CPF/CNPJ]],relatorio_Ananindeua[[#This Row],[Coluna2]])</f>
        <v>54652483000138</v>
      </c>
      <c r="L8178" s="17" t="str">
        <f t="shared" si="129"/>
        <v>546******38</v>
      </c>
    </row>
    <row r="8179" spans="1:12" x14ac:dyDescent="0.25">
      <c r="A8179" s="17" t="s">
        <v>14206</v>
      </c>
      <c r="B8179" s="17" t="s">
        <v>14207</v>
      </c>
      <c r="C8179" s="17" t="s">
        <v>34</v>
      </c>
      <c r="D8179" s="1" t="s">
        <v>14208</v>
      </c>
      <c r="E8179" s="18" t="s">
        <v>13537</v>
      </c>
      <c r="F8179" s="18" t="s">
        <v>16</v>
      </c>
      <c r="G8179" s="17" t="s">
        <v>14</v>
      </c>
      <c r="H8179" t="s">
        <v>13538</v>
      </c>
      <c r="I8179" s="2" t="s">
        <v>13539</v>
      </c>
      <c r="J8179" s="4" t="s">
        <v>13538</v>
      </c>
      <c r="K8179" s="17" t="str">
        <f>IF((LEN(relatorio_Ananindeua[[#This Row],[CIF/CPF/CNPJ]])=14),relatorio_Ananindeua[[#This Row],[CIF/CPF/CNPJ]],relatorio_Ananindeua[[#This Row],[Coluna2]])</f>
        <v>54649261000166</v>
      </c>
      <c r="L8179" s="17" t="str">
        <f t="shared" si="129"/>
        <v>546******66</v>
      </c>
    </row>
    <row r="8180" spans="1:12" x14ac:dyDescent="0.25">
      <c r="A8180" s="17" t="s">
        <v>14206</v>
      </c>
      <c r="B8180" s="17" t="s">
        <v>14207</v>
      </c>
      <c r="C8180" s="17" t="s">
        <v>32</v>
      </c>
      <c r="D8180" s="1" t="s">
        <v>14209</v>
      </c>
      <c r="E8180" s="18" t="s">
        <v>13537</v>
      </c>
      <c r="F8180" s="18" t="s">
        <v>16</v>
      </c>
      <c r="G8180" s="17" t="s">
        <v>14</v>
      </c>
      <c r="H8180" t="s">
        <v>13538</v>
      </c>
      <c r="I8180" s="2" t="s">
        <v>13539</v>
      </c>
      <c r="J8180" s="4" t="s">
        <v>13538</v>
      </c>
      <c r="K8180" s="17" t="str">
        <f>IF((LEN(relatorio_Ananindeua[[#This Row],[CIF/CPF/CNPJ]])=14),relatorio_Ananindeua[[#This Row],[CIF/CPF/CNPJ]],relatorio_Ananindeua[[#This Row],[Coluna2]])</f>
        <v>54649261000166</v>
      </c>
      <c r="L8180" s="17" t="str">
        <f t="shared" si="129"/>
        <v>546******66</v>
      </c>
    </row>
    <row r="8181" spans="1:12" x14ac:dyDescent="0.25">
      <c r="A8181" s="17" t="s">
        <v>14210</v>
      </c>
      <c r="B8181" s="17" t="s">
        <v>14211</v>
      </c>
      <c r="C8181" s="17" t="s">
        <v>32</v>
      </c>
      <c r="D8181" s="1" t="s">
        <v>14212</v>
      </c>
      <c r="E8181" s="18" t="s">
        <v>13537</v>
      </c>
      <c r="F8181" s="18" t="s">
        <v>16</v>
      </c>
      <c r="G8181" s="17" t="s">
        <v>14</v>
      </c>
      <c r="H8181" t="s">
        <v>13538</v>
      </c>
      <c r="I8181" s="2" t="s">
        <v>13539</v>
      </c>
      <c r="J8181" s="4" t="s">
        <v>13538</v>
      </c>
      <c r="K8181" s="17" t="str">
        <f>IF((LEN(relatorio_Ananindeua[[#This Row],[CIF/CPF/CNPJ]])=14),relatorio_Ananindeua[[#This Row],[CIF/CPF/CNPJ]],relatorio_Ananindeua[[#This Row],[Coluna2]])</f>
        <v>54650151000114</v>
      </c>
      <c r="L8181" s="17" t="str">
        <f t="shared" si="129"/>
        <v>546******14</v>
      </c>
    </row>
    <row r="8182" spans="1:12" x14ac:dyDescent="0.25">
      <c r="A8182" s="17" t="s">
        <v>14213</v>
      </c>
      <c r="B8182" s="17" t="s">
        <v>14214</v>
      </c>
      <c r="C8182" s="17" t="s">
        <v>34</v>
      </c>
      <c r="D8182" s="1" t="s">
        <v>14215</v>
      </c>
      <c r="E8182" s="18" t="s">
        <v>13537</v>
      </c>
      <c r="F8182" s="18" t="s">
        <v>16</v>
      </c>
      <c r="G8182" s="17" t="s">
        <v>14</v>
      </c>
      <c r="H8182" t="s">
        <v>13538</v>
      </c>
      <c r="I8182" s="2" t="s">
        <v>13539</v>
      </c>
      <c r="J8182" s="4" t="s">
        <v>13538</v>
      </c>
      <c r="K8182" s="17" t="str">
        <f>IF((LEN(relatorio_Ananindeua[[#This Row],[CIF/CPF/CNPJ]])=14),relatorio_Ananindeua[[#This Row],[CIF/CPF/CNPJ]],relatorio_Ananindeua[[#This Row],[Coluna2]])</f>
        <v>53408661000117</v>
      </c>
      <c r="L8182" s="17" t="str">
        <f t="shared" si="129"/>
        <v>534******17</v>
      </c>
    </row>
    <row r="8183" spans="1:12" x14ac:dyDescent="0.25">
      <c r="A8183" s="17" t="s">
        <v>14216</v>
      </c>
      <c r="B8183" s="17" t="s">
        <v>14217</v>
      </c>
      <c r="C8183" s="17" t="s">
        <v>34</v>
      </c>
      <c r="D8183" s="1" t="s">
        <v>14218</v>
      </c>
      <c r="E8183" s="18" t="s">
        <v>13537</v>
      </c>
      <c r="F8183" s="18" t="s">
        <v>16</v>
      </c>
      <c r="G8183" s="17" t="s">
        <v>14</v>
      </c>
      <c r="H8183" t="s">
        <v>13538</v>
      </c>
      <c r="I8183" s="2" t="s">
        <v>13539</v>
      </c>
      <c r="J8183" s="4" t="s">
        <v>13538</v>
      </c>
      <c r="K8183" s="17" t="str">
        <f>IF((LEN(relatorio_Ananindeua[[#This Row],[CIF/CPF/CNPJ]])=14),relatorio_Ananindeua[[#This Row],[CIF/CPF/CNPJ]],relatorio_Ananindeua[[#This Row],[Coluna2]])</f>
        <v>51038845000107</v>
      </c>
      <c r="L8183" s="17" t="str">
        <f t="shared" si="129"/>
        <v>510******07</v>
      </c>
    </row>
    <row r="8184" spans="1:12" x14ac:dyDescent="0.25">
      <c r="A8184" s="17" t="s">
        <v>13182</v>
      </c>
      <c r="B8184" s="17" t="s">
        <v>13183</v>
      </c>
      <c r="C8184" s="17" t="s">
        <v>34</v>
      </c>
      <c r="D8184" s="1" t="s">
        <v>14219</v>
      </c>
      <c r="E8184" s="18" t="s">
        <v>13537</v>
      </c>
      <c r="F8184" s="18" t="s">
        <v>16</v>
      </c>
      <c r="G8184" s="17" t="s">
        <v>14</v>
      </c>
      <c r="H8184" t="s">
        <v>13538</v>
      </c>
      <c r="I8184" s="2" t="s">
        <v>13539</v>
      </c>
      <c r="J8184" s="4" t="s">
        <v>13538</v>
      </c>
      <c r="K8184" s="17" t="str">
        <f>IF((LEN(relatorio_Ananindeua[[#This Row],[CIF/CPF/CNPJ]])=14),relatorio_Ananindeua[[#This Row],[CIF/CPF/CNPJ]],relatorio_Ananindeua[[#This Row],[Coluna2]])</f>
        <v>54438384000158</v>
      </c>
      <c r="L8184" s="17" t="str">
        <f t="shared" si="129"/>
        <v>544******58</v>
      </c>
    </row>
    <row r="8185" spans="1:12" x14ac:dyDescent="0.25">
      <c r="A8185" s="17" t="s">
        <v>14220</v>
      </c>
      <c r="B8185" s="17" t="s">
        <v>14221</v>
      </c>
      <c r="C8185" s="17" t="s">
        <v>34</v>
      </c>
      <c r="D8185" s="1" t="s">
        <v>14222</v>
      </c>
      <c r="E8185" s="18" t="s">
        <v>13537</v>
      </c>
      <c r="F8185" s="18" t="s">
        <v>16</v>
      </c>
      <c r="G8185" s="17" t="s">
        <v>14</v>
      </c>
      <c r="H8185" t="s">
        <v>13538</v>
      </c>
      <c r="I8185" s="2" t="s">
        <v>13539</v>
      </c>
      <c r="J8185" s="4" t="s">
        <v>13538</v>
      </c>
      <c r="K8185" s="17" t="str">
        <f>IF((LEN(relatorio_Ananindeua[[#This Row],[CIF/CPF/CNPJ]])=14),relatorio_Ananindeua[[#This Row],[CIF/CPF/CNPJ]],relatorio_Ananindeua[[#This Row],[Coluna2]])</f>
        <v>42380313000162</v>
      </c>
      <c r="L8185" s="17" t="str">
        <f t="shared" si="129"/>
        <v>423******62</v>
      </c>
    </row>
    <row r="8186" spans="1:12" x14ac:dyDescent="0.25">
      <c r="A8186" s="17" t="s">
        <v>1586</v>
      </c>
      <c r="B8186" s="17" t="s">
        <v>1587</v>
      </c>
      <c r="C8186" s="17" t="s">
        <v>34</v>
      </c>
      <c r="D8186" s="1" t="s">
        <v>14223</v>
      </c>
      <c r="E8186" s="18" t="s">
        <v>13537</v>
      </c>
      <c r="F8186" s="18" t="s">
        <v>16</v>
      </c>
      <c r="G8186" s="17" t="s">
        <v>14</v>
      </c>
      <c r="H8186" t="s">
        <v>13538</v>
      </c>
      <c r="I8186" s="2" t="s">
        <v>13539</v>
      </c>
      <c r="J8186" s="4" t="s">
        <v>13538</v>
      </c>
      <c r="K8186" s="17" t="str">
        <f>IF((LEN(relatorio_Ananindeua[[#This Row],[CIF/CPF/CNPJ]])=14),relatorio_Ananindeua[[#This Row],[CIF/CPF/CNPJ]],relatorio_Ananindeua[[#This Row],[Coluna2]])</f>
        <v>22897969000140</v>
      </c>
      <c r="L8186" s="17" t="str">
        <f t="shared" si="129"/>
        <v>228******40</v>
      </c>
    </row>
    <row r="8187" spans="1:12" x14ac:dyDescent="0.25">
      <c r="A8187" s="17" t="s">
        <v>14224</v>
      </c>
      <c r="B8187" s="17" t="s">
        <v>14225</v>
      </c>
      <c r="C8187" s="17" t="s">
        <v>32</v>
      </c>
      <c r="D8187" s="1" t="s">
        <v>14226</v>
      </c>
      <c r="E8187" s="18" t="s">
        <v>13537</v>
      </c>
      <c r="F8187" s="18" t="s">
        <v>16</v>
      </c>
      <c r="G8187" s="17" t="s">
        <v>14</v>
      </c>
      <c r="H8187" t="s">
        <v>13538</v>
      </c>
      <c r="I8187" s="2" t="s">
        <v>13539</v>
      </c>
      <c r="J8187" s="4" t="s">
        <v>13538</v>
      </c>
      <c r="K8187" s="17" t="str">
        <f>IF((LEN(relatorio_Ananindeua[[#This Row],[CIF/CPF/CNPJ]])=14),relatorio_Ananindeua[[#This Row],[CIF/CPF/CNPJ]],relatorio_Ananindeua[[#This Row],[Coluna2]])</f>
        <v>54652582000110</v>
      </c>
      <c r="L8187" s="17" t="str">
        <f t="shared" si="129"/>
        <v>546******10</v>
      </c>
    </row>
    <row r="8188" spans="1:12" x14ac:dyDescent="0.25">
      <c r="A8188" s="17" t="s">
        <v>14227</v>
      </c>
      <c r="B8188" s="17" t="s">
        <v>14228</v>
      </c>
      <c r="C8188" s="17" t="s">
        <v>32</v>
      </c>
      <c r="D8188" s="1" t="s">
        <v>14229</v>
      </c>
      <c r="E8188" s="18" t="s">
        <v>13537</v>
      </c>
      <c r="F8188" s="18" t="s">
        <v>16</v>
      </c>
      <c r="G8188" s="17" t="s">
        <v>14</v>
      </c>
      <c r="H8188" t="s">
        <v>13538</v>
      </c>
      <c r="I8188" s="2" t="s">
        <v>13539</v>
      </c>
      <c r="J8188" s="4" t="s">
        <v>13538</v>
      </c>
      <c r="K8188" s="17" t="str">
        <f>IF((LEN(relatorio_Ananindeua[[#This Row],[CIF/CPF/CNPJ]])=14),relatorio_Ananindeua[[#This Row],[CIF/CPF/CNPJ]],relatorio_Ananindeua[[#This Row],[Coluna2]])</f>
        <v>54646993000100</v>
      </c>
      <c r="L8188" s="17" t="str">
        <f t="shared" si="129"/>
        <v>546******00</v>
      </c>
    </row>
    <row r="8189" spans="1:12" x14ac:dyDescent="0.25">
      <c r="A8189" s="17" t="s">
        <v>14230</v>
      </c>
      <c r="B8189" s="17" t="s">
        <v>14231</v>
      </c>
      <c r="C8189" s="17" t="s">
        <v>32</v>
      </c>
      <c r="D8189" s="1" t="s">
        <v>14232</v>
      </c>
      <c r="E8189" s="18" t="s">
        <v>13537</v>
      </c>
      <c r="F8189" s="18" t="s">
        <v>16</v>
      </c>
      <c r="G8189" s="17" t="s">
        <v>14</v>
      </c>
      <c r="H8189" t="s">
        <v>13538</v>
      </c>
      <c r="I8189" s="2" t="s">
        <v>13539</v>
      </c>
      <c r="J8189" s="4" t="s">
        <v>13538</v>
      </c>
      <c r="K8189" s="17" t="str">
        <f>IF((LEN(relatorio_Ananindeua[[#This Row],[CIF/CPF/CNPJ]])=14),relatorio_Ananindeua[[#This Row],[CIF/CPF/CNPJ]],relatorio_Ananindeua[[#This Row],[Coluna2]])</f>
        <v>54648479000104</v>
      </c>
      <c r="L8189" s="17" t="str">
        <f t="shared" si="129"/>
        <v>546******04</v>
      </c>
    </row>
    <row r="8190" spans="1:12" x14ac:dyDescent="0.25">
      <c r="A8190" s="17" t="s">
        <v>14233</v>
      </c>
      <c r="B8190" s="17" t="s">
        <v>14234</v>
      </c>
      <c r="C8190" s="17" t="s">
        <v>32</v>
      </c>
      <c r="D8190" s="1" t="s">
        <v>14235</v>
      </c>
      <c r="E8190" s="18" t="s">
        <v>13537</v>
      </c>
      <c r="F8190" s="18" t="s">
        <v>16</v>
      </c>
      <c r="G8190" s="17" t="s">
        <v>14</v>
      </c>
      <c r="H8190" t="s">
        <v>13538</v>
      </c>
      <c r="I8190" s="2" t="s">
        <v>13539</v>
      </c>
      <c r="J8190" s="4" t="s">
        <v>13538</v>
      </c>
      <c r="K8190" s="17" t="str">
        <f>IF((LEN(relatorio_Ananindeua[[#This Row],[CIF/CPF/CNPJ]])=14),relatorio_Ananindeua[[#This Row],[CIF/CPF/CNPJ]],relatorio_Ananindeua[[#This Row],[Coluna2]])</f>
        <v>54646693000113</v>
      </c>
      <c r="L8190" s="17" t="str">
        <f t="shared" si="129"/>
        <v>546******13</v>
      </c>
    </row>
    <row r="8191" spans="1:12" x14ac:dyDescent="0.25">
      <c r="A8191" s="17" t="s">
        <v>14236</v>
      </c>
      <c r="B8191" s="17" t="s">
        <v>14237</v>
      </c>
      <c r="C8191" s="17" t="s">
        <v>32</v>
      </c>
      <c r="D8191" s="1" t="s">
        <v>14238</v>
      </c>
      <c r="E8191" s="18" t="s">
        <v>13537</v>
      </c>
      <c r="F8191" s="18" t="s">
        <v>16</v>
      </c>
      <c r="G8191" s="17" t="s">
        <v>14</v>
      </c>
      <c r="H8191" t="s">
        <v>13538</v>
      </c>
      <c r="I8191" s="2" t="s">
        <v>13539</v>
      </c>
      <c r="J8191" s="4" t="s">
        <v>13538</v>
      </c>
      <c r="K8191" s="17" t="str">
        <f>IF((LEN(relatorio_Ananindeua[[#This Row],[CIF/CPF/CNPJ]])=14),relatorio_Ananindeua[[#This Row],[CIF/CPF/CNPJ]],relatorio_Ananindeua[[#This Row],[Coluna2]])</f>
        <v>54653952000133</v>
      </c>
      <c r="L8191" s="17" t="str">
        <f t="shared" si="129"/>
        <v>546******33</v>
      </c>
    </row>
    <row r="8192" spans="1:12" x14ac:dyDescent="0.25">
      <c r="A8192" s="17" t="s">
        <v>14239</v>
      </c>
      <c r="B8192" s="17" t="s">
        <v>14240</v>
      </c>
      <c r="C8192" s="17" t="s">
        <v>32</v>
      </c>
      <c r="D8192" s="1" t="s">
        <v>14241</v>
      </c>
      <c r="E8192" s="18" t="s">
        <v>13537</v>
      </c>
      <c r="F8192" s="18" t="s">
        <v>16</v>
      </c>
      <c r="G8192" s="17" t="s">
        <v>14</v>
      </c>
      <c r="H8192" t="s">
        <v>13538</v>
      </c>
      <c r="I8192" s="2" t="s">
        <v>13539</v>
      </c>
      <c r="J8192" s="4" t="s">
        <v>13538</v>
      </c>
      <c r="K8192" s="17" t="str">
        <f>IF((LEN(relatorio_Ananindeua[[#This Row],[CIF/CPF/CNPJ]])=14),relatorio_Ananindeua[[#This Row],[CIF/CPF/CNPJ]],relatorio_Ananindeua[[#This Row],[Coluna2]])</f>
        <v>54661524000152</v>
      </c>
      <c r="L8192" s="17" t="str">
        <f t="shared" si="129"/>
        <v>546******52</v>
      </c>
    </row>
    <row r="8193" spans="1:12" x14ac:dyDescent="0.25">
      <c r="A8193" s="17" t="s">
        <v>3358</v>
      </c>
      <c r="B8193" s="17" t="s">
        <v>3359</v>
      </c>
      <c r="C8193" s="17" t="s">
        <v>34</v>
      </c>
      <c r="D8193" s="1" t="s">
        <v>14242</v>
      </c>
      <c r="E8193" s="18" t="s">
        <v>13537</v>
      </c>
      <c r="F8193" s="18" t="s">
        <v>16</v>
      </c>
      <c r="G8193" s="17" t="s">
        <v>14</v>
      </c>
      <c r="H8193" t="s">
        <v>13538</v>
      </c>
      <c r="I8193" s="2" t="s">
        <v>13539</v>
      </c>
      <c r="J8193" s="4" t="s">
        <v>13538</v>
      </c>
      <c r="K8193" s="17" t="str">
        <f>IF((LEN(relatorio_Ananindeua[[#This Row],[CIF/CPF/CNPJ]])=14),relatorio_Ananindeua[[#This Row],[CIF/CPF/CNPJ]],relatorio_Ananindeua[[#This Row],[Coluna2]])</f>
        <v>33288017000145</v>
      </c>
      <c r="L8193" s="17" t="str">
        <f t="shared" si="129"/>
        <v>332******45</v>
      </c>
    </row>
    <row r="8194" spans="1:12" x14ac:dyDescent="0.25">
      <c r="A8194" s="17" t="s">
        <v>14210</v>
      </c>
      <c r="B8194" s="17" t="s">
        <v>14211</v>
      </c>
      <c r="C8194" s="17" t="s">
        <v>34</v>
      </c>
      <c r="D8194" s="1" t="s">
        <v>14243</v>
      </c>
      <c r="E8194" s="18" t="s">
        <v>13537</v>
      </c>
      <c r="F8194" s="18" t="s">
        <v>16</v>
      </c>
      <c r="G8194" s="17" t="s">
        <v>14</v>
      </c>
      <c r="H8194" t="s">
        <v>13538</v>
      </c>
      <c r="I8194" s="2" t="s">
        <v>13539</v>
      </c>
      <c r="J8194" s="4" t="s">
        <v>13538</v>
      </c>
      <c r="K8194" s="17" t="str">
        <f>IF((LEN(relatorio_Ananindeua[[#This Row],[CIF/CPF/CNPJ]])=14),relatorio_Ananindeua[[#This Row],[CIF/CPF/CNPJ]],relatorio_Ananindeua[[#This Row],[Coluna2]])</f>
        <v>54650151000114</v>
      </c>
      <c r="L8194" s="17" t="str">
        <f t="shared" si="129"/>
        <v>546******14</v>
      </c>
    </row>
    <row r="8195" spans="1:12" x14ac:dyDescent="0.25">
      <c r="A8195" s="17" t="s">
        <v>14244</v>
      </c>
      <c r="B8195" s="17" t="s">
        <v>14245</v>
      </c>
      <c r="C8195" s="17" t="s">
        <v>32</v>
      </c>
      <c r="D8195" s="1" t="s">
        <v>14246</v>
      </c>
      <c r="E8195" s="18" t="s">
        <v>13537</v>
      </c>
      <c r="F8195" s="18" t="s">
        <v>16</v>
      </c>
      <c r="G8195" s="17" t="s">
        <v>14</v>
      </c>
      <c r="H8195" t="s">
        <v>13538</v>
      </c>
      <c r="I8195" s="2" t="s">
        <v>13539</v>
      </c>
      <c r="J8195" s="4" t="s">
        <v>13538</v>
      </c>
      <c r="K8195" s="17" t="str">
        <f>IF((LEN(relatorio_Ananindeua[[#This Row],[CIF/CPF/CNPJ]])=14),relatorio_Ananindeua[[#This Row],[CIF/CPF/CNPJ]],relatorio_Ananindeua[[#This Row],[Coluna2]])</f>
        <v>54659585000185</v>
      </c>
      <c r="L8195" s="17" t="str">
        <f t="shared" si="129"/>
        <v>546******85</v>
      </c>
    </row>
    <row r="8196" spans="1:12" x14ac:dyDescent="0.25">
      <c r="A8196" s="17" t="s">
        <v>14247</v>
      </c>
      <c r="B8196" s="17" t="s">
        <v>14248</v>
      </c>
      <c r="C8196" s="17" t="s">
        <v>32</v>
      </c>
      <c r="D8196" s="1" t="s">
        <v>14249</v>
      </c>
      <c r="E8196" s="18" t="s">
        <v>13537</v>
      </c>
      <c r="F8196" s="18" t="s">
        <v>16</v>
      </c>
      <c r="G8196" s="17" t="s">
        <v>14</v>
      </c>
      <c r="H8196" t="s">
        <v>13538</v>
      </c>
      <c r="I8196" s="2" t="s">
        <v>13539</v>
      </c>
      <c r="J8196" s="4" t="s">
        <v>13538</v>
      </c>
      <c r="K8196" s="17" t="str">
        <f>IF((LEN(relatorio_Ananindeua[[#This Row],[CIF/CPF/CNPJ]])=14),relatorio_Ananindeua[[#This Row],[CIF/CPF/CNPJ]],relatorio_Ananindeua[[#This Row],[Coluna2]])</f>
        <v>54661648000138</v>
      </c>
      <c r="L8196" s="17" t="str">
        <f t="shared" si="129"/>
        <v>546******38</v>
      </c>
    </row>
    <row r="8197" spans="1:12" x14ac:dyDescent="0.25">
      <c r="A8197" s="17" t="s">
        <v>14250</v>
      </c>
      <c r="B8197" s="17" t="s">
        <v>14251</v>
      </c>
      <c r="C8197" s="17" t="s">
        <v>32</v>
      </c>
      <c r="D8197" s="1" t="s">
        <v>14252</v>
      </c>
      <c r="E8197" s="18" t="s">
        <v>13537</v>
      </c>
      <c r="F8197" s="18" t="s">
        <v>16</v>
      </c>
      <c r="G8197" s="17" t="s">
        <v>14</v>
      </c>
      <c r="H8197" t="s">
        <v>13538</v>
      </c>
      <c r="I8197" s="2" t="s">
        <v>13539</v>
      </c>
      <c r="J8197" s="4" t="s">
        <v>13538</v>
      </c>
      <c r="K8197" s="17" t="str">
        <f>IF((LEN(relatorio_Ananindeua[[#This Row],[CIF/CPF/CNPJ]])=14),relatorio_Ananindeua[[#This Row],[CIF/CPF/CNPJ]],relatorio_Ananindeua[[#This Row],[Coluna2]])</f>
        <v>54650547000161</v>
      </c>
      <c r="L8197" s="17" t="str">
        <f t="shared" si="129"/>
        <v>546******61</v>
      </c>
    </row>
    <row r="8198" spans="1:12" x14ac:dyDescent="0.25">
      <c r="A8198" s="17" t="s">
        <v>14253</v>
      </c>
      <c r="B8198" s="17" t="s">
        <v>14254</v>
      </c>
      <c r="C8198" s="17" t="s">
        <v>32</v>
      </c>
      <c r="D8198" s="1" t="s">
        <v>14255</v>
      </c>
      <c r="E8198" s="18" t="s">
        <v>13537</v>
      </c>
      <c r="F8198" s="18" t="s">
        <v>16</v>
      </c>
      <c r="G8198" s="17" t="s">
        <v>14</v>
      </c>
      <c r="H8198" t="s">
        <v>13538</v>
      </c>
      <c r="I8198" s="2" t="s">
        <v>13539</v>
      </c>
      <c r="J8198" s="4" t="s">
        <v>13538</v>
      </c>
      <c r="K8198" s="17" t="str">
        <f>IF((LEN(relatorio_Ananindeua[[#This Row],[CIF/CPF/CNPJ]])=14),relatorio_Ananindeua[[#This Row],[CIF/CPF/CNPJ]],relatorio_Ananindeua[[#This Row],[Coluna2]])</f>
        <v>54650949000166</v>
      </c>
      <c r="L8198" s="17" t="str">
        <f t="shared" si="129"/>
        <v>546******66</v>
      </c>
    </row>
    <row r="8199" spans="1:12" x14ac:dyDescent="0.25">
      <c r="A8199" s="17" t="s">
        <v>14256</v>
      </c>
      <c r="B8199" s="17" t="s">
        <v>14257</v>
      </c>
      <c r="C8199" s="17" t="s">
        <v>32</v>
      </c>
      <c r="D8199" s="1" t="s">
        <v>14258</v>
      </c>
      <c r="E8199" s="18" t="s">
        <v>13537</v>
      </c>
      <c r="F8199" s="18" t="s">
        <v>16</v>
      </c>
      <c r="G8199" s="17" t="s">
        <v>14</v>
      </c>
      <c r="H8199" t="s">
        <v>13538</v>
      </c>
      <c r="I8199" s="2" t="s">
        <v>13539</v>
      </c>
      <c r="J8199" s="4" t="s">
        <v>13538</v>
      </c>
      <c r="K8199" s="17" t="str">
        <f>IF((LEN(relatorio_Ananindeua[[#This Row],[CIF/CPF/CNPJ]])=14),relatorio_Ananindeua[[#This Row],[CIF/CPF/CNPJ]],relatorio_Ananindeua[[#This Row],[Coluna2]])</f>
        <v>54654663000159</v>
      </c>
      <c r="L8199" s="17" t="str">
        <f t="shared" si="129"/>
        <v>546******59</v>
      </c>
    </row>
    <row r="8200" spans="1:12" x14ac:dyDescent="0.25">
      <c r="A8200" s="17" t="s">
        <v>14259</v>
      </c>
      <c r="B8200" s="17" t="s">
        <v>14260</v>
      </c>
      <c r="C8200" s="17" t="s">
        <v>34</v>
      </c>
      <c r="D8200" s="1" t="s">
        <v>14261</v>
      </c>
      <c r="E8200" s="18" t="s">
        <v>13537</v>
      </c>
      <c r="F8200" s="18" t="s">
        <v>16</v>
      </c>
      <c r="G8200" s="17" t="s">
        <v>14</v>
      </c>
      <c r="H8200" t="s">
        <v>13538</v>
      </c>
      <c r="I8200" s="2" t="s">
        <v>13539</v>
      </c>
      <c r="J8200" s="4" t="s">
        <v>13538</v>
      </c>
      <c r="K8200" s="17" t="str">
        <f>IF((LEN(relatorio_Ananindeua[[#This Row],[CIF/CPF/CNPJ]])=14),relatorio_Ananindeua[[#This Row],[CIF/CPF/CNPJ]],relatorio_Ananindeua[[#This Row],[Coluna2]])</f>
        <v>52957158000158</v>
      </c>
      <c r="L8200" s="17" t="str">
        <f t="shared" si="129"/>
        <v>529******58</v>
      </c>
    </row>
    <row r="8201" spans="1:12" x14ac:dyDescent="0.25">
      <c r="A8201" s="17" t="s">
        <v>14262</v>
      </c>
      <c r="B8201" s="17" t="s">
        <v>14263</v>
      </c>
      <c r="C8201" s="17" t="s">
        <v>32</v>
      </c>
      <c r="D8201" s="1" t="s">
        <v>14264</v>
      </c>
      <c r="E8201" s="18" t="s">
        <v>13537</v>
      </c>
      <c r="F8201" s="18" t="s">
        <v>16</v>
      </c>
      <c r="G8201" s="17" t="s">
        <v>14</v>
      </c>
      <c r="H8201" t="s">
        <v>13538</v>
      </c>
      <c r="I8201" s="2" t="s">
        <v>13539</v>
      </c>
      <c r="J8201" s="4" t="s">
        <v>13538</v>
      </c>
      <c r="K8201" s="17" t="str">
        <f>IF((LEN(relatorio_Ananindeua[[#This Row],[CIF/CPF/CNPJ]])=14),relatorio_Ananindeua[[#This Row],[CIF/CPF/CNPJ]],relatorio_Ananindeua[[#This Row],[Coluna2]])</f>
        <v>54649949000146</v>
      </c>
      <c r="L8201" s="17" t="str">
        <f t="shared" si="129"/>
        <v>546******46</v>
      </c>
    </row>
    <row r="8202" spans="1:12" x14ac:dyDescent="0.25">
      <c r="A8202" s="17" t="s">
        <v>14265</v>
      </c>
      <c r="B8202" s="17" t="s">
        <v>14266</v>
      </c>
      <c r="C8202" s="17" t="s">
        <v>34</v>
      </c>
      <c r="D8202" s="1" t="s">
        <v>14267</v>
      </c>
      <c r="E8202" s="18" t="s">
        <v>13537</v>
      </c>
      <c r="F8202" s="18" t="s">
        <v>16</v>
      </c>
      <c r="G8202" s="17" t="s">
        <v>14</v>
      </c>
      <c r="H8202" t="s">
        <v>13538</v>
      </c>
      <c r="I8202" s="2" t="s">
        <v>13539</v>
      </c>
      <c r="J8202" s="4" t="s">
        <v>13538</v>
      </c>
      <c r="K8202" s="17" t="str">
        <f>IF((LEN(relatorio_Ananindeua[[#This Row],[CIF/CPF/CNPJ]])=14),relatorio_Ananindeua[[#This Row],[CIF/CPF/CNPJ]],relatorio_Ananindeua[[#This Row],[Coluna2]])</f>
        <v>46403513000144</v>
      </c>
      <c r="L8202" s="17" t="str">
        <f t="shared" si="129"/>
        <v>464******44</v>
      </c>
    </row>
    <row r="8203" spans="1:12" x14ac:dyDescent="0.25">
      <c r="A8203" s="17" t="s">
        <v>956</v>
      </c>
      <c r="B8203" s="17" t="s">
        <v>957</v>
      </c>
      <c r="C8203" s="17" t="s">
        <v>21</v>
      </c>
      <c r="D8203" s="1" t="s">
        <v>14268</v>
      </c>
      <c r="E8203" s="18" t="s">
        <v>13537</v>
      </c>
      <c r="F8203" s="18" t="s">
        <v>19</v>
      </c>
      <c r="G8203" s="17" t="s">
        <v>13496</v>
      </c>
      <c r="H8203" t="s">
        <v>13538</v>
      </c>
      <c r="I8203" s="2" t="s">
        <v>13539</v>
      </c>
      <c r="J8203" s="4">
        <v>7.5</v>
      </c>
      <c r="K8203" s="17" t="str">
        <f>IF((LEN(relatorio_Ananindeua[[#This Row],[CIF/CPF/CNPJ]])=14),relatorio_Ananindeua[[#This Row],[CIF/CPF/CNPJ]],relatorio_Ananindeua[[#This Row],[Coluna2]])</f>
        <v>17454167000125</v>
      </c>
      <c r="L8203" s="17" t="str">
        <f t="shared" si="129"/>
        <v>174******25</v>
      </c>
    </row>
    <row r="8204" spans="1:12" x14ac:dyDescent="0.25">
      <c r="A8204" s="17" t="s">
        <v>14269</v>
      </c>
      <c r="B8204" s="17" t="s">
        <v>14270</v>
      </c>
      <c r="C8204" s="17" t="s">
        <v>18</v>
      </c>
      <c r="D8204" s="1" t="s">
        <v>14271</v>
      </c>
      <c r="E8204" s="18" t="s">
        <v>13537</v>
      </c>
      <c r="F8204" s="18" t="s">
        <v>16</v>
      </c>
      <c r="G8204" s="17" t="s">
        <v>14</v>
      </c>
      <c r="H8204" t="s">
        <v>13538</v>
      </c>
      <c r="I8204" s="2" t="s">
        <v>13539</v>
      </c>
      <c r="J8204" s="4">
        <v>165.09</v>
      </c>
      <c r="K8204" s="17" t="str">
        <f>IF((LEN(relatorio_Ananindeua[[#This Row],[CIF/CPF/CNPJ]])=14),relatorio_Ananindeua[[#This Row],[CIF/CPF/CNPJ]],relatorio_Ananindeua[[#This Row],[Coluna2]])</f>
        <v>15300567000150</v>
      </c>
      <c r="L8204" s="17" t="str">
        <f t="shared" si="129"/>
        <v>153******50</v>
      </c>
    </row>
    <row r="8205" spans="1:12" x14ac:dyDescent="0.25">
      <c r="A8205" s="17" t="s">
        <v>14272</v>
      </c>
      <c r="B8205" s="17" t="s">
        <v>14273</v>
      </c>
      <c r="C8205" s="17" t="s">
        <v>18</v>
      </c>
      <c r="D8205" s="1" t="s">
        <v>14274</v>
      </c>
      <c r="E8205" s="18" t="s">
        <v>13537</v>
      </c>
      <c r="F8205" s="18" t="s">
        <v>16</v>
      </c>
      <c r="G8205" s="17" t="s">
        <v>14</v>
      </c>
      <c r="H8205" t="s">
        <v>13538</v>
      </c>
      <c r="I8205" s="2" t="s">
        <v>13539</v>
      </c>
      <c r="J8205" s="4">
        <v>165.09</v>
      </c>
      <c r="K8205" s="17" t="str">
        <f>IF((LEN(relatorio_Ananindeua[[#This Row],[CIF/CPF/CNPJ]])=14),relatorio_Ananindeua[[#This Row],[CIF/CPF/CNPJ]],relatorio_Ananindeua[[#This Row],[Coluna2]])</f>
        <v>26892930000190</v>
      </c>
      <c r="L8205" s="17" t="str">
        <f t="shared" si="129"/>
        <v>268******90</v>
      </c>
    </row>
    <row r="8206" spans="1:12" x14ac:dyDescent="0.25">
      <c r="A8206" s="17" t="s">
        <v>704</v>
      </c>
      <c r="B8206" s="17" t="s">
        <v>705</v>
      </c>
      <c r="C8206" s="17" t="s">
        <v>18</v>
      </c>
      <c r="D8206" s="1" t="s">
        <v>14275</v>
      </c>
      <c r="E8206" s="18" t="s">
        <v>13537</v>
      </c>
      <c r="F8206" s="18" t="s">
        <v>16</v>
      </c>
      <c r="G8206" s="17" t="s">
        <v>14</v>
      </c>
      <c r="H8206" t="s">
        <v>13538</v>
      </c>
      <c r="I8206" s="2" t="s">
        <v>13539</v>
      </c>
      <c r="J8206" s="4" t="s">
        <v>13538</v>
      </c>
      <c r="K8206" s="17" t="str">
        <f>IF((LEN(relatorio_Ananindeua[[#This Row],[CIF/CPF/CNPJ]])=14),relatorio_Ananindeua[[#This Row],[CIF/CPF/CNPJ]],relatorio_Ananindeua[[#This Row],[Coluna2]])</f>
        <v>15216786000156</v>
      </c>
      <c r="L8206" s="17" t="str">
        <f t="shared" si="129"/>
        <v>152******56</v>
      </c>
    </row>
    <row r="8207" spans="1:12" x14ac:dyDescent="0.25">
      <c r="A8207" s="17" t="s">
        <v>956</v>
      </c>
      <c r="B8207" s="17" t="s">
        <v>957</v>
      </c>
      <c r="C8207" s="17" t="s">
        <v>21</v>
      </c>
      <c r="D8207" s="1" t="s">
        <v>14276</v>
      </c>
      <c r="E8207" s="18" t="s">
        <v>13537</v>
      </c>
      <c r="F8207" s="18" t="s">
        <v>19</v>
      </c>
      <c r="G8207" s="17" t="s">
        <v>13496</v>
      </c>
      <c r="H8207" t="s">
        <v>13538</v>
      </c>
      <c r="I8207" s="2" t="s">
        <v>13539</v>
      </c>
      <c r="J8207" s="4">
        <v>20.5</v>
      </c>
      <c r="K8207" s="17" t="str">
        <f>IF((LEN(relatorio_Ananindeua[[#This Row],[CIF/CPF/CNPJ]])=14),relatorio_Ananindeua[[#This Row],[CIF/CPF/CNPJ]],relatorio_Ananindeua[[#This Row],[Coluna2]])</f>
        <v>17454167000125</v>
      </c>
      <c r="L8207" s="17" t="str">
        <f t="shared" si="129"/>
        <v>174******25</v>
      </c>
    </row>
    <row r="8208" spans="1:12" x14ac:dyDescent="0.25">
      <c r="A8208" s="17" t="s">
        <v>14277</v>
      </c>
      <c r="B8208" s="17" t="s">
        <v>14278</v>
      </c>
      <c r="C8208" s="17" t="s">
        <v>18</v>
      </c>
      <c r="D8208" s="1" t="s">
        <v>14279</v>
      </c>
      <c r="E8208" s="18" t="s">
        <v>13537</v>
      </c>
      <c r="F8208" s="18" t="s">
        <v>16</v>
      </c>
      <c r="G8208" s="17" t="s">
        <v>14</v>
      </c>
      <c r="H8208" t="s">
        <v>13538</v>
      </c>
      <c r="I8208" s="2" t="s">
        <v>13539</v>
      </c>
      <c r="J8208" s="4">
        <v>186.61</v>
      </c>
      <c r="K8208" s="17" t="str">
        <f>IF((LEN(relatorio_Ananindeua[[#This Row],[CIF/CPF/CNPJ]])=14),relatorio_Ananindeua[[#This Row],[CIF/CPF/CNPJ]],relatorio_Ananindeua[[#This Row],[Coluna2]])</f>
        <v>10957532000175</v>
      </c>
      <c r="L8208" s="17" t="str">
        <f t="shared" si="129"/>
        <v>109******75</v>
      </c>
    </row>
    <row r="8209" spans="1:12" x14ac:dyDescent="0.25">
      <c r="A8209" s="17" t="s">
        <v>6904</v>
      </c>
      <c r="B8209" s="17" t="s">
        <v>6905</v>
      </c>
      <c r="C8209" s="17" t="s">
        <v>20</v>
      </c>
      <c r="D8209" s="1" t="s">
        <v>14280</v>
      </c>
      <c r="E8209" s="18" t="s">
        <v>13537</v>
      </c>
      <c r="F8209" s="18" t="s">
        <v>19</v>
      </c>
      <c r="G8209" s="17" t="s">
        <v>13496</v>
      </c>
      <c r="H8209" t="s">
        <v>13538</v>
      </c>
      <c r="I8209" s="2" t="s">
        <v>13539</v>
      </c>
      <c r="J8209" s="4">
        <v>13.08</v>
      </c>
      <c r="K8209" s="17" t="str">
        <f>IF((LEN(relatorio_Ananindeua[[#This Row],[CIF/CPF/CNPJ]])=14),relatorio_Ananindeua[[#This Row],[CIF/CPF/CNPJ]],relatorio_Ananindeua[[#This Row],[Coluna2]])</f>
        <v>46201083002393</v>
      </c>
      <c r="L8209" s="17" t="str">
        <f t="shared" si="129"/>
        <v>462******93</v>
      </c>
    </row>
    <row r="8210" spans="1:12" x14ac:dyDescent="0.25">
      <c r="A8210" s="17" t="s">
        <v>14281</v>
      </c>
      <c r="B8210" s="17" t="s">
        <v>14282</v>
      </c>
      <c r="C8210" s="17" t="s">
        <v>34</v>
      </c>
      <c r="D8210" s="1" t="s">
        <v>14283</v>
      </c>
      <c r="E8210" s="18" t="s">
        <v>13537</v>
      </c>
      <c r="F8210" s="18" t="s">
        <v>16</v>
      </c>
      <c r="G8210" s="17" t="s">
        <v>14</v>
      </c>
      <c r="H8210" t="s">
        <v>13538</v>
      </c>
      <c r="I8210" s="2" t="s">
        <v>13539</v>
      </c>
      <c r="J8210" s="4" t="s">
        <v>13538</v>
      </c>
      <c r="K8210" s="17" t="str">
        <f>IF((LEN(relatorio_Ananindeua[[#This Row],[CIF/CPF/CNPJ]])=14),relatorio_Ananindeua[[#This Row],[CIF/CPF/CNPJ]],relatorio_Ananindeua[[#This Row],[Coluna2]])</f>
        <v>46620796000186</v>
      </c>
      <c r="L8210" s="17" t="str">
        <f t="shared" si="129"/>
        <v>466******86</v>
      </c>
    </row>
    <row r="8211" spans="1:12" x14ac:dyDescent="0.25">
      <c r="A8211" s="17" t="s">
        <v>14284</v>
      </c>
      <c r="B8211" s="17" t="s">
        <v>14285</v>
      </c>
      <c r="C8211" s="17" t="s">
        <v>32</v>
      </c>
      <c r="D8211" s="1" t="s">
        <v>14286</v>
      </c>
      <c r="E8211" s="18" t="s">
        <v>13537</v>
      </c>
      <c r="F8211" s="18" t="s">
        <v>16</v>
      </c>
      <c r="G8211" s="17" t="s">
        <v>14</v>
      </c>
      <c r="H8211" t="s">
        <v>13538</v>
      </c>
      <c r="I8211" s="2" t="s">
        <v>13539</v>
      </c>
      <c r="J8211" s="4" t="s">
        <v>13538</v>
      </c>
      <c r="K8211" s="17" t="str">
        <f>IF((LEN(relatorio_Ananindeua[[#This Row],[CIF/CPF/CNPJ]])=14),relatorio_Ananindeua[[#This Row],[CIF/CPF/CNPJ]],relatorio_Ananindeua[[#This Row],[Coluna2]])</f>
        <v>54673950000106</v>
      </c>
      <c r="L8211" s="17" t="str">
        <f t="shared" si="129"/>
        <v>546******06</v>
      </c>
    </row>
    <row r="8212" spans="1:12" x14ac:dyDescent="0.25">
      <c r="A8212" s="17" t="s">
        <v>14287</v>
      </c>
      <c r="B8212" s="17" t="s">
        <v>14288</v>
      </c>
      <c r="C8212" s="17" t="s">
        <v>32</v>
      </c>
      <c r="D8212" s="1" t="s">
        <v>14289</v>
      </c>
      <c r="E8212" s="18" t="s">
        <v>13537</v>
      </c>
      <c r="F8212" s="18" t="s">
        <v>16</v>
      </c>
      <c r="G8212" s="17" t="s">
        <v>14</v>
      </c>
      <c r="H8212" t="s">
        <v>13538</v>
      </c>
      <c r="I8212" s="2" t="s">
        <v>13539</v>
      </c>
      <c r="J8212" s="4" t="s">
        <v>13538</v>
      </c>
      <c r="K8212" s="17" t="str">
        <f>IF((LEN(relatorio_Ananindeua[[#This Row],[CIF/CPF/CNPJ]])=14),relatorio_Ananindeua[[#This Row],[CIF/CPF/CNPJ]],relatorio_Ananindeua[[#This Row],[Coluna2]])</f>
        <v>54678660000155</v>
      </c>
      <c r="L8212" s="17" t="str">
        <f t="shared" si="129"/>
        <v>546******55</v>
      </c>
    </row>
    <row r="8213" spans="1:12" x14ac:dyDescent="0.25">
      <c r="A8213" s="17" t="s">
        <v>14290</v>
      </c>
      <c r="B8213" s="17" t="s">
        <v>14291</v>
      </c>
      <c r="C8213" s="17" t="s">
        <v>32</v>
      </c>
      <c r="D8213" s="1" t="s">
        <v>14292</v>
      </c>
      <c r="E8213" s="18" t="s">
        <v>13537</v>
      </c>
      <c r="F8213" s="18" t="s">
        <v>16</v>
      </c>
      <c r="G8213" s="17" t="s">
        <v>14</v>
      </c>
      <c r="H8213" t="s">
        <v>13538</v>
      </c>
      <c r="I8213" s="2" t="s">
        <v>13539</v>
      </c>
      <c r="J8213" s="4" t="s">
        <v>13538</v>
      </c>
      <c r="K8213" s="17" t="str">
        <f>IF((LEN(relatorio_Ananindeua[[#This Row],[CIF/CPF/CNPJ]])=14),relatorio_Ananindeua[[#This Row],[CIF/CPF/CNPJ]],relatorio_Ananindeua[[#This Row],[Coluna2]])</f>
        <v>54669705000125</v>
      </c>
      <c r="L8213" s="17" t="str">
        <f t="shared" si="129"/>
        <v>546******25</v>
      </c>
    </row>
    <row r="8214" spans="1:12" x14ac:dyDescent="0.25">
      <c r="A8214" s="17" t="s">
        <v>14293</v>
      </c>
      <c r="B8214" s="17" t="s">
        <v>14294</v>
      </c>
      <c r="C8214" s="17" t="s">
        <v>32</v>
      </c>
      <c r="D8214" s="1" t="s">
        <v>14295</v>
      </c>
      <c r="E8214" s="18" t="s">
        <v>13537</v>
      </c>
      <c r="F8214" s="18" t="s">
        <v>16</v>
      </c>
      <c r="G8214" s="17" t="s">
        <v>14</v>
      </c>
      <c r="H8214" t="s">
        <v>13538</v>
      </c>
      <c r="I8214" s="2" t="s">
        <v>13539</v>
      </c>
      <c r="J8214" s="4" t="s">
        <v>13538</v>
      </c>
      <c r="K8214" s="17" t="str">
        <f>IF((LEN(relatorio_Ananindeua[[#This Row],[CIF/CPF/CNPJ]])=14),relatorio_Ananindeua[[#This Row],[CIF/CPF/CNPJ]],relatorio_Ananindeua[[#This Row],[Coluna2]])</f>
        <v>54680077000189</v>
      </c>
      <c r="L8214" s="17" t="str">
        <f t="shared" si="129"/>
        <v>546******89</v>
      </c>
    </row>
    <row r="8215" spans="1:12" x14ac:dyDescent="0.25">
      <c r="A8215" s="17" t="s">
        <v>14296</v>
      </c>
      <c r="B8215" s="17" t="s">
        <v>14297</v>
      </c>
      <c r="C8215" s="17" t="s">
        <v>32</v>
      </c>
      <c r="D8215" s="1" t="s">
        <v>14298</v>
      </c>
      <c r="E8215" s="18" t="s">
        <v>13537</v>
      </c>
      <c r="F8215" s="18" t="s">
        <v>16</v>
      </c>
      <c r="G8215" s="17" t="s">
        <v>14</v>
      </c>
      <c r="H8215" t="s">
        <v>13538</v>
      </c>
      <c r="I8215" s="2" t="s">
        <v>13539</v>
      </c>
      <c r="J8215" s="4" t="s">
        <v>13538</v>
      </c>
      <c r="K8215" s="17" t="str">
        <f>IF((LEN(relatorio_Ananindeua[[#This Row],[CIF/CPF/CNPJ]])=14),relatorio_Ananindeua[[#This Row],[CIF/CPF/CNPJ]],relatorio_Ananindeua[[#This Row],[Coluna2]])</f>
        <v>54670703000156</v>
      </c>
      <c r="L8215" s="17" t="str">
        <f t="shared" si="129"/>
        <v>546******56</v>
      </c>
    </row>
    <row r="8216" spans="1:12" x14ac:dyDescent="0.25">
      <c r="A8216" s="17" t="s">
        <v>14299</v>
      </c>
      <c r="B8216" s="17" t="s">
        <v>14300</v>
      </c>
      <c r="C8216" s="17" t="s">
        <v>32</v>
      </c>
      <c r="D8216" s="1" t="s">
        <v>14301</v>
      </c>
      <c r="E8216" s="18" t="s">
        <v>13537</v>
      </c>
      <c r="F8216" s="18" t="s">
        <v>16</v>
      </c>
      <c r="G8216" s="17" t="s">
        <v>14</v>
      </c>
      <c r="H8216" t="s">
        <v>13538</v>
      </c>
      <c r="I8216" s="2" t="s">
        <v>13539</v>
      </c>
      <c r="J8216" s="4" t="s">
        <v>13538</v>
      </c>
      <c r="K8216" s="17" t="str">
        <f>IF((LEN(relatorio_Ananindeua[[#This Row],[CIF/CPF/CNPJ]])=14),relatorio_Ananindeua[[#This Row],[CIF/CPF/CNPJ]],relatorio_Ananindeua[[#This Row],[Coluna2]])</f>
        <v>54681714000131</v>
      </c>
      <c r="L8216" s="17" t="str">
        <f t="shared" si="129"/>
        <v>546******31</v>
      </c>
    </row>
    <row r="8217" spans="1:12" x14ac:dyDescent="0.25">
      <c r="A8217" s="17" t="s">
        <v>14302</v>
      </c>
      <c r="B8217" s="17" t="s">
        <v>14303</v>
      </c>
      <c r="C8217" s="17" t="s">
        <v>32</v>
      </c>
      <c r="D8217" s="1" t="s">
        <v>14304</v>
      </c>
      <c r="E8217" s="18" t="s">
        <v>13537</v>
      </c>
      <c r="F8217" s="18" t="s">
        <v>16</v>
      </c>
      <c r="G8217" s="17" t="s">
        <v>14</v>
      </c>
      <c r="H8217" t="s">
        <v>13538</v>
      </c>
      <c r="I8217" s="2" t="s">
        <v>13539</v>
      </c>
      <c r="J8217" s="4" t="s">
        <v>13538</v>
      </c>
      <c r="K8217" s="17" t="str">
        <f>IF((LEN(relatorio_Ananindeua[[#This Row],[CIF/CPF/CNPJ]])=14),relatorio_Ananindeua[[#This Row],[CIF/CPF/CNPJ]],relatorio_Ananindeua[[#This Row],[Coluna2]])</f>
        <v>54681802000133</v>
      </c>
      <c r="L8217" s="17" t="str">
        <f t="shared" si="129"/>
        <v>546******33</v>
      </c>
    </row>
    <row r="8218" spans="1:12" x14ac:dyDescent="0.25">
      <c r="A8218" s="17" t="s">
        <v>14305</v>
      </c>
      <c r="B8218" s="17" t="s">
        <v>14306</v>
      </c>
      <c r="C8218" s="17" t="s">
        <v>32</v>
      </c>
      <c r="D8218" s="1" t="s">
        <v>14307</v>
      </c>
      <c r="E8218" s="18" t="s">
        <v>13537</v>
      </c>
      <c r="F8218" s="18" t="s">
        <v>16</v>
      </c>
      <c r="G8218" s="17" t="s">
        <v>14</v>
      </c>
      <c r="H8218" t="s">
        <v>13538</v>
      </c>
      <c r="I8218" s="2" t="s">
        <v>13539</v>
      </c>
      <c r="J8218" s="4" t="s">
        <v>13538</v>
      </c>
      <c r="K8218" s="17" t="str">
        <f>IF((LEN(relatorio_Ananindeua[[#This Row],[CIF/CPF/CNPJ]])=14),relatorio_Ananindeua[[#This Row],[CIF/CPF/CNPJ]],relatorio_Ananindeua[[#This Row],[Coluna2]])</f>
        <v>54680499000154</v>
      </c>
      <c r="L8218" s="17" t="str">
        <f t="shared" si="129"/>
        <v>546******54</v>
      </c>
    </row>
    <row r="8219" spans="1:12" x14ac:dyDescent="0.25">
      <c r="A8219" s="17" t="s">
        <v>14308</v>
      </c>
      <c r="B8219" s="17" t="s">
        <v>14309</v>
      </c>
      <c r="C8219" s="17" t="s">
        <v>34</v>
      </c>
      <c r="D8219" s="1" t="s">
        <v>14310</v>
      </c>
      <c r="E8219" s="18" t="s">
        <v>13537</v>
      </c>
      <c r="F8219" s="18" t="s">
        <v>16</v>
      </c>
      <c r="G8219" s="17" t="s">
        <v>14</v>
      </c>
      <c r="H8219" t="s">
        <v>13538</v>
      </c>
      <c r="I8219" s="2" t="s">
        <v>13539</v>
      </c>
      <c r="J8219" s="4" t="s">
        <v>13538</v>
      </c>
      <c r="K8219" s="17" t="str">
        <f>IF((LEN(relatorio_Ananindeua[[#This Row],[CIF/CPF/CNPJ]])=14),relatorio_Ananindeua[[#This Row],[CIF/CPF/CNPJ]],relatorio_Ananindeua[[#This Row],[Coluna2]])</f>
        <v>45097167000150</v>
      </c>
      <c r="L8219" s="17" t="str">
        <f t="shared" si="129"/>
        <v>450******50</v>
      </c>
    </row>
    <row r="8220" spans="1:12" x14ac:dyDescent="0.25">
      <c r="A8220" s="17" t="s">
        <v>14311</v>
      </c>
      <c r="B8220" s="17" t="s">
        <v>14312</v>
      </c>
      <c r="C8220" s="17" t="s">
        <v>32</v>
      </c>
      <c r="D8220" s="1" t="s">
        <v>14313</v>
      </c>
      <c r="E8220" s="18" t="s">
        <v>13537</v>
      </c>
      <c r="F8220" s="18" t="s">
        <v>16</v>
      </c>
      <c r="G8220" s="17" t="s">
        <v>14</v>
      </c>
      <c r="H8220" t="s">
        <v>13538</v>
      </c>
      <c r="I8220" s="2" t="s">
        <v>13539</v>
      </c>
      <c r="J8220" s="4" t="s">
        <v>13538</v>
      </c>
      <c r="K8220" s="17" t="str">
        <f>IF((LEN(relatorio_Ananindeua[[#This Row],[CIF/CPF/CNPJ]])=14),relatorio_Ananindeua[[#This Row],[CIF/CPF/CNPJ]],relatorio_Ananindeua[[#This Row],[Coluna2]])</f>
        <v>54677389000133</v>
      </c>
      <c r="L8220" s="17" t="str">
        <f t="shared" si="129"/>
        <v>546******33</v>
      </c>
    </row>
    <row r="8221" spans="1:12" x14ac:dyDescent="0.25">
      <c r="A8221" s="17" t="s">
        <v>14314</v>
      </c>
      <c r="B8221" s="17" t="s">
        <v>14315</v>
      </c>
      <c r="C8221" s="17" t="s">
        <v>34</v>
      </c>
      <c r="D8221" s="1" t="s">
        <v>14316</v>
      </c>
      <c r="E8221" s="18" t="s">
        <v>13537</v>
      </c>
      <c r="F8221" s="18" t="s">
        <v>16</v>
      </c>
      <c r="G8221" s="17" t="s">
        <v>14</v>
      </c>
      <c r="H8221" t="s">
        <v>13538</v>
      </c>
      <c r="I8221" s="2" t="s">
        <v>13539</v>
      </c>
      <c r="J8221" s="4" t="s">
        <v>13538</v>
      </c>
      <c r="K8221" s="17" t="str">
        <f>IF((LEN(relatorio_Ananindeua[[#This Row],[CIF/CPF/CNPJ]])=14),relatorio_Ananindeua[[#This Row],[CIF/CPF/CNPJ]],relatorio_Ananindeua[[#This Row],[Coluna2]])</f>
        <v>44343483000100</v>
      </c>
      <c r="L8221" s="17" t="str">
        <f t="shared" si="129"/>
        <v>443******00</v>
      </c>
    </row>
    <row r="8222" spans="1:12" x14ac:dyDescent="0.25">
      <c r="A8222" s="17" t="s">
        <v>14317</v>
      </c>
      <c r="B8222" s="17" t="s">
        <v>14318</v>
      </c>
      <c r="C8222" s="17" t="s">
        <v>32</v>
      </c>
      <c r="D8222" s="1" t="s">
        <v>14319</v>
      </c>
      <c r="E8222" s="18" t="s">
        <v>13537</v>
      </c>
      <c r="F8222" s="18" t="s">
        <v>16</v>
      </c>
      <c r="G8222" s="17" t="s">
        <v>14</v>
      </c>
      <c r="H8222" t="s">
        <v>13538</v>
      </c>
      <c r="I8222" s="2" t="s">
        <v>13539</v>
      </c>
      <c r="J8222" s="4" t="s">
        <v>13538</v>
      </c>
      <c r="K8222" s="17" t="str">
        <f>IF((LEN(relatorio_Ananindeua[[#This Row],[CIF/CPF/CNPJ]])=14),relatorio_Ananindeua[[#This Row],[CIF/CPF/CNPJ]],relatorio_Ananindeua[[#This Row],[Coluna2]])</f>
        <v>54671306000107</v>
      </c>
      <c r="L8222" s="17" t="str">
        <f t="shared" si="129"/>
        <v>546******07</v>
      </c>
    </row>
    <row r="8223" spans="1:12" x14ac:dyDescent="0.25">
      <c r="A8223" s="17" t="s">
        <v>14320</v>
      </c>
      <c r="B8223" s="17" t="s">
        <v>14321</v>
      </c>
      <c r="C8223" s="17" t="s">
        <v>34</v>
      </c>
      <c r="D8223" s="1" t="s">
        <v>14322</v>
      </c>
      <c r="E8223" s="18" t="s">
        <v>13537</v>
      </c>
      <c r="F8223" s="18" t="s">
        <v>16</v>
      </c>
      <c r="G8223" s="17" t="s">
        <v>14</v>
      </c>
      <c r="H8223" t="s">
        <v>13538</v>
      </c>
      <c r="I8223" s="2" t="s">
        <v>13539</v>
      </c>
      <c r="J8223" s="4" t="s">
        <v>13538</v>
      </c>
      <c r="K8223" s="17" t="str">
        <f>IF((LEN(relatorio_Ananindeua[[#This Row],[CIF/CPF/CNPJ]])=14),relatorio_Ananindeua[[#This Row],[CIF/CPF/CNPJ]],relatorio_Ananindeua[[#This Row],[Coluna2]])</f>
        <v>29064592000197</v>
      </c>
      <c r="L8223" s="17" t="str">
        <f t="shared" si="129"/>
        <v>290******97</v>
      </c>
    </row>
    <row r="8224" spans="1:12" x14ac:dyDescent="0.25">
      <c r="A8224" s="17" t="s">
        <v>2416</v>
      </c>
      <c r="B8224" s="17" t="s">
        <v>2417</v>
      </c>
      <c r="C8224" s="17" t="s">
        <v>34</v>
      </c>
      <c r="D8224" s="1" t="s">
        <v>14323</v>
      </c>
      <c r="E8224" s="18" t="s">
        <v>13537</v>
      </c>
      <c r="F8224" s="18" t="s">
        <v>16</v>
      </c>
      <c r="G8224" s="17" t="s">
        <v>14</v>
      </c>
      <c r="H8224" t="s">
        <v>13538</v>
      </c>
      <c r="I8224" s="2" t="s">
        <v>13539</v>
      </c>
      <c r="J8224" s="4" t="s">
        <v>13538</v>
      </c>
      <c r="K8224" s="17" t="str">
        <f>IF((LEN(relatorio_Ananindeua[[#This Row],[CIF/CPF/CNPJ]])=14),relatorio_Ananindeua[[#This Row],[CIF/CPF/CNPJ]],relatorio_Ananindeua[[#This Row],[Coluna2]])</f>
        <v>28718407000178</v>
      </c>
      <c r="L8224" s="17" t="str">
        <f t="shared" si="129"/>
        <v>287******78</v>
      </c>
    </row>
    <row r="8225" spans="1:12" x14ac:dyDescent="0.25">
      <c r="A8225" s="17" t="s">
        <v>14324</v>
      </c>
      <c r="B8225" s="17" t="s">
        <v>14325</v>
      </c>
      <c r="C8225" s="17" t="s">
        <v>34</v>
      </c>
      <c r="D8225" s="1" t="s">
        <v>14326</v>
      </c>
      <c r="E8225" s="18" t="s">
        <v>13537</v>
      </c>
      <c r="F8225" s="18" t="s">
        <v>16</v>
      </c>
      <c r="G8225" s="17" t="s">
        <v>14</v>
      </c>
      <c r="H8225" t="s">
        <v>13538</v>
      </c>
      <c r="I8225" s="2" t="s">
        <v>13539</v>
      </c>
      <c r="J8225" s="4" t="s">
        <v>13538</v>
      </c>
      <c r="K8225" s="17" t="str">
        <f>IF((LEN(relatorio_Ananindeua[[#This Row],[CIF/CPF/CNPJ]])=14),relatorio_Ananindeua[[#This Row],[CIF/CPF/CNPJ]],relatorio_Ananindeua[[#This Row],[Coluna2]])</f>
        <v>38452869000140</v>
      </c>
      <c r="L8225" s="17" t="str">
        <f t="shared" si="129"/>
        <v>384******40</v>
      </c>
    </row>
    <row r="8226" spans="1:12" x14ac:dyDescent="0.25">
      <c r="A8226" s="17" t="s">
        <v>14327</v>
      </c>
      <c r="B8226" s="17" t="s">
        <v>14328</v>
      </c>
      <c r="C8226" s="17" t="s">
        <v>32</v>
      </c>
      <c r="D8226" s="1" t="s">
        <v>14329</v>
      </c>
      <c r="E8226" s="18" t="s">
        <v>13537</v>
      </c>
      <c r="F8226" s="18" t="s">
        <v>16</v>
      </c>
      <c r="G8226" s="17" t="s">
        <v>14</v>
      </c>
      <c r="H8226" t="s">
        <v>13538</v>
      </c>
      <c r="I8226" s="2" t="s">
        <v>13539</v>
      </c>
      <c r="J8226" s="4" t="s">
        <v>13538</v>
      </c>
      <c r="K8226" s="17" t="str">
        <f>IF((LEN(relatorio_Ananindeua[[#This Row],[CIF/CPF/CNPJ]])=14),relatorio_Ananindeua[[#This Row],[CIF/CPF/CNPJ]],relatorio_Ananindeua[[#This Row],[Coluna2]])</f>
        <v>54673130000114</v>
      </c>
      <c r="L8226" s="17" t="str">
        <f t="shared" ref="L8226:L8289" si="130">_xlfn.CONCAT(LEFT(A8226,3),REPT("*",6),RIGHT(A8226,2))</f>
        <v>546******14</v>
      </c>
    </row>
    <row r="8227" spans="1:12" x14ac:dyDescent="0.25">
      <c r="A8227" s="17" t="s">
        <v>14330</v>
      </c>
      <c r="B8227" s="17" t="s">
        <v>14331</v>
      </c>
      <c r="C8227" s="17" t="s">
        <v>34</v>
      </c>
      <c r="D8227" s="1" t="s">
        <v>14332</v>
      </c>
      <c r="E8227" s="18" t="s">
        <v>13537</v>
      </c>
      <c r="F8227" s="18" t="s">
        <v>16</v>
      </c>
      <c r="G8227" s="17" t="s">
        <v>14</v>
      </c>
      <c r="H8227" t="s">
        <v>13538</v>
      </c>
      <c r="I8227" s="2" t="s">
        <v>13539</v>
      </c>
      <c r="J8227" s="4" t="s">
        <v>13538</v>
      </c>
      <c r="K8227" s="17" t="str">
        <f>IF((LEN(relatorio_Ananindeua[[#This Row],[CIF/CPF/CNPJ]])=14),relatorio_Ananindeua[[#This Row],[CIF/CPF/CNPJ]],relatorio_Ananindeua[[#This Row],[Coluna2]])</f>
        <v>41287556000198</v>
      </c>
      <c r="L8227" s="17" t="str">
        <f t="shared" si="130"/>
        <v>412******98</v>
      </c>
    </row>
    <row r="8228" spans="1:12" x14ac:dyDescent="0.25">
      <c r="A8228" s="17" t="s">
        <v>14333</v>
      </c>
      <c r="B8228" s="17" t="s">
        <v>14334</v>
      </c>
      <c r="C8228" s="17" t="s">
        <v>32</v>
      </c>
      <c r="D8228" s="1" t="s">
        <v>14335</v>
      </c>
      <c r="E8228" s="18" t="s">
        <v>13537</v>
      </c>
      <c r="F8228" s="18" t="s">
        <v>16</v>
      </c>
      <c r="G8228" s="17" t="s">
        <v>14</v>
      </c>
      <c r="H8228" t="s">
        <v>13538</v>
      </c>
      <c r="I8228" s="2" t="s">
        <v>13539</v>
      </c>
      <c r="J8228" s="4" t="s">
        <v>13538</v>
      </c>
      <c r="K8228" s="17" t="str">
        <f>IF((LEN(relatorio_Ananindeua[[#This Row],[CIF/CPF/CNPJ]])=14),relatorio_Ananindeua[[#This Row],[CIF/CPF/CNPJ]],relatorio_Ananindeua[[#This Row],[Coluna2]])</f>
        <v>54672021000182</v>
      </c>
      <c r="L8228" s="17" t="str">
        <f t="shared" si="130"/>
        <v>546******82</v>
      </c>
    </row>
    <row r="8229" spans="1:12" x14ac:dyDescent="0.25">
      <c r="A8229" s="17" t="s">
        <v>14336</v>
      </c>
      <c r="B8229" s="17" t="s">
        <v>14337</v>
      </c>
      <c r="C8229" s="17" t="s">
        <v>32</v>
      </c>
      <c r="D8229" s="1" t="s">
        <v>14338</v>
      </c>
      <c r="E8229" s="18" t="s">
        <v>13537</v>
      </c>
      <c r="F8229" s="18" t="s">
        <v>16</v>
      </c>
      <c r="G8229" s="17" t="s">
        <v>14</v>
      </c>
      <c r="H8229" t="s">
        <v>13538</v>
      </c>
      <c r="I8229" s="2" t="s">
        <v>13539</v>
      </c>
      <c r="J8229" s="4" t="s">
        <v>13538</v>
      </c>
      <c r="K8229" s="17" t="str">
        <f>IF((LEN(relatorio_Ananindeua[[#This Row],[CIF/CPF/CNPJ]])=14),relatorio_Ananindeua[[#This Row],[CIF/CPF/CNPJ]],relatorio_Ananindeua[[#This Row],[Coluna2]])</f>
        <v>54665454000100</v>
      </c>
      <c r="L8229" s="17" t="str">
        <f t="shared" si="130"/>
        <v>546******00</v>
      </c>
    </row>
    <row r="8230" spans="1:12" x14ac:dyDescent="0.25">
      <c r="A8230" s="17" t="s">
        <v>6237</v>
      </c>
      <c r="B8230" s="17" t="s">
        <v>6238</v>
      </c>
      <c r="C8230" s="17" t="s">
        <v>34</v>
      </c>
      <c r="D8230" s="1" t="s">
        <v>14339</v>
      </c>
      <c r="E8230" s="18" t="s">
        <v>13537</v>
      </c>
      <c r="F8230" s="18" t="s">
        <v>16</v>
      </c>
      <c r="G8230" s="17" t="s">
        <v>14</v>
      </c>
      <c r="H8230" t="s">
        <v>13538</v>
      </c>
      <c r="I8230" s="2" t="s">
        <v>13539</v>
      </c>
      <c r="J8230" s="4" t="s">
        <v>13538</v>
      </c>
      <c r="K8230" s="17" t="str">
        <f>IF((LEN(relatorio_Ananindeua[[#This Row],[CIF/CPF/CNPJ]])=14),relatorio_Ananindeua[[#This Row],[CIF/CPF/CNPJ]],relatorio_Ananindeua[[#This Row],[Coluna2]])</f>
        <v>44323619000102</v>
      </c>
      <c r="L8230" s="17" t="str">
        <f t="shared" si="130"/>
        <v>443******02</v>
      </c>
    </row>
    <row r="8231" spans="1:12" x14ac:dyDescent="0.25">
      <c r="A8231" s="17" t="s">
        <v>14340</v>
      </c>
      <c r="B8231" s="17" t="s">
        <v>14341</v>
      </c>
      <c r="C8231" s="17" t="s">
        <v>34</v>
      </c>
      <c r="D8231" s="1" t="s">
        <v>14342</v>
      </c>
      <c r="E8231" s="18" t="s">
        <v>13537</v>
      </c>
      <c r="F8231" s="18" t="s">
        <v>16</v>
      </c>
      <c r="G8231" s="17" t="s">
        <v>14</v>
      </c>
      <c r="H8231" t="s">
        <v>13538</v>
      </c>
      <c r="I8231" s="2" t="s">
        <v>13539</v>
      </c>
      <c r="J8231" s="4" t="s">
        <v>13538</v>
      </c>
      <c r="K8231" s="17" t="str">
        <f>IF((LEN(relatorio_Ananindeua[[#This Row],[CIF/CPF/CNPJ]])=14),relatorio_Ananindeua[[#This Row],[CIF/CPF/CNPJ]],relatorio_Ananindeua[[#This Row],[Coluna2]])</f>
        <v>33235076000155</v>
      </c>
      <c r="L8231" s="17" t="str">
        <f t="shared" si="130"/>
        <v>332******55</v>
      </c>
    </row>
    <row r="8232" spans="1:12" x14ac:dyDescent="0.25">
      <c r="A8232" s="17" t="s">
        <v>14343</v>
      </c>
      <c r="B8232" s="17" t="s">
        <v>14344</v>
      </c>
      <c r="C8232" s="17" t="s">
        <v>32</v>
      </c>
      <c r="D8232" s="1" t="s">
        <v>14345</v>
      </c>
      <c r="E8232" s="18" t="s">
        <v>13537</v>
      </c>
      <c r="F8232" s="18" t="s">
        <v>16</v>
      </c>
      <c r="G8232" s="17" t="s">
        <v>14</v>
      </c>
      <c r="H8232" t="s">
        <v>13538</v>
      </c>
      <c r="I8232" s="2" t="s">
        <v>13539</v>
      </c>
      <c r="J8232" s="4" t="s">
        <v>13538</v>
      </c>
      <c r="K8232" s="17" t="str">
        <f>IF((LEN(relatorio_Ananindeua[[#This Row],[CIF/CPF/CNPJ]])=14),relatorio_Ananindeua[[#This Row],[CIF/CPF/CNPJ]],relatorio_Ananindeua[[#This Row],[Coluna2]])</f>
        <v>54671008000109</v>
      </c>
      <c r="L8232" s="17" t="str">
        <f t="shared" si="130"/>
        <v>546******09</v>
      </c>
    </row>
    <row r="8233" spans="1:12" x14ac:dyDescent="0.25">
      <c r="A8233" s="17" t="s">
        <v>14346</v>
      </c>
      <c r="B8233" s="17" t="s">
        <v>14347</v>
      </c>
      <c r="C8233" s="17" t="s">
        <v>32</v>
      </c>
      <c r="D8233" s="1" t="s">
        <v>14348</v>
      </c>
      <c r="E8233" s="18" t="s">
        <v>13537</v>
      </c>
      <c r="F8233" s="18" t="s">
        <v>16</v>
      </c>
      <c r="G8233" s="17" t="s">
        <v>14</v>
      </c>
      <c r="H8233" t="s">
        <v>13538</v>
      </c>
      <c r="I8233" s="2" t="s">
        <v>13539</v>
      </c>
      <c r="J8233" s="4" t="s">
        <v>13538</v>
      </c>
      <c r="K8233" s="17" t="str">
        <f>IF((LEN(relatorio_Ananindeua[[#This Row],[CIF/CPF/CNPJ]])=14),relatorio_Ananindeua[[#This Row],[CIF/CPF/CNPJ]],relatorio_Ananindeua[[#This Row],[Coluna2]])</f>
        <v>54681276000101</v>
      </c>
      <c r="L8233" s="17" t="str">
        <f t="shared" si="130"/>
        <v>546******01</v>
      </c>
    </row>
    <row r="8234" spans="1:12" x14ac:dyDescent="0.25">
      <c r="A8234" s="17" t="s">
        <v>14349</v>
      </c>
      <c r="B8234" s="17" t="s">
        <v>14350</v>
      </c>
      <c r="C8234" s="17" t="s">
        <v>32</v>
      </c>
      <c r="D8234" s="1" t="s">
        <v>14351</v>
      </c>
      <c r="E8234" s="18" t="s">
        <v>13537</v>
      </c>
      <c r="F8234" s="18" t="s">
        <v>16</v>
      </c>
      <c r="G8234" s="17" t="s">
        <v>14</v>
      </c>
      <c r="H8234" t="s">
        <v>13538</v>
      </c>
      <c r="I8234" s="2" t="s">
        <v>13539</v>
      </c>
      <c r="J8234" s="4" t="s">
        <v>13538</v>
      </c>
      <c r="K8234" s="17" t="str">
        <f>IF((LEN(relatorio_Ananindeua[[#This Row],[CIF/CPF/CNPJ]])=14),relatorio_Ananindeua[[#This Row],[CIF/CPF/CNPJ]],relatorio_Ananindeua[[#This Row],[Coluna2]])</f>
        <v>54676228000125</v>
      </c>
      <c r="L8234" s="17" t="str">
        <f t="shared" si="130"/>
        <v>546******25</v>
      </c>
    </row>
    <row r="8235" spans="1:12" x14ac:dyDescent="0.25">
      <c r="A8235" s="17" t="s">
        <v>14352</v>
      </c>
      <c r="B8235" s="17" t="s">
        <v>14353</v>
      </c>
      <c r="C8235" s="17" t="s">
        <v>34</v>
      </c>
      <c r="D8235" s="1" t="s">
        <v>14354</v>
      </c>
      <c r="E8235" s="18" t="s">
        <v>13537</v>
      </c>
      <c r="F8235" s="18" t="s">
        <v>16</v>
      </c>
      <c r="G8235" s="17" t="s">
        <v>14</v>
      </c>
      <c r="H8235" t="s">
        <v>13538</v>
      </c>
      <c r="I8235" s="2" t="s">
        <v>13539</v>
      </c>
      <c r="J8235" s="4" t="s">
        <v>13538</v>
      </c>
      <c r="K8235" s="17" t="str">
        <f>IF((LEN(relatorio_Ananindeua[[#This Row],[CIF/CPF/CNPJ]])=14),relatorio_Ananindeua[[#This Row],[CIF/CPF/CNPJ]],relatorio_Ananindeua[[#This Row],[Coluna2]])</f>
        <v>44847405000135</v>
      </c>
      <c r="L8235" s="17" t="str">
        <f t="shared" si="130"/>
        <v>448******35</v>
      </c>
    </row>
    <row r="8236" spans="1:12" x14ac:dyDescent="0.25">
      <c r="A8236" s="17" t="s">
        <v>14355</v>
      </c>
      <c r="B8236" s="17" t="s">
        <v>14356</v>
      </c>
      <c r="C8236" s="17" t="s">
        <v>32</v>
      </c>
      <c r="D8236" s="1" t="s">
        <v>14357</v>
      </c>
      <c r="E8236" s="18" t="s">
        <v>13537</v>
      </c>
      <c r="F8236" s="18" t="s">
        <v>16</v>
      </c>
      <c r="G8236" s="17" t="s">
        <v>14</v>
      </c>
      <c r="H8236" t="s">
        <v>13538</v>
      </c>
      <c r="I8236" s="2" t="s">
        <v>13539</v>
      </c>
      <c r="J8236" s="4" t="s">
        <v>13538</v>
      </c>
      <c r="K8236" s="17" t="str">
        <f>IF((LEN(relatorio_Ananindeua[[#This Row],[CIF/CPF/CNPJ]])=14),relatorio_Ananindeua[[#This Row],[CIF/CPF/CNPJ]],relatorio_Ananindeua[[#This Row],[Coluna2]])</f>
        <v>54679263000106</v>
      </c>
      <c r="L8236" s="17" t="str">
        <f t="shared" si="130"/>
        <v>546******06</v>
      </c>
    </row>
    <row r="8237" spans="1:12" x14ac:dyDescent="0.25">
      <c r="A8237" s="17" t="s">
        <v>14358</v>
      </c>
      <c r="B8237" s="17" t="s">
        <v>14359</v>
      </c>
      <c r="C8237" s="17" t="s">
        <v>32</v>
      </c>
      <c r="D8237" s="1" t="s">
        <v>14360</v>
      </c>
      <c r="E8237" s="18" t="s">
        <v>13537</v>
      </c>
      <c r="F8237" s="18" t="s">
        <v>16</v>
      </c>
      <c r="G8237" s="17" t="s">
        <v>14</v>
      </c>
      <c r="H8237" t="s">
        <v>13538</v>
      </c>
      <c r="I8237" s="2" t="s">
        <v>13539</v>
      </c>
      <c r="J8237" s="4" t="s">
        <v>13538</v>
      </c>
      <c r="K8237" s="17" t="str">
        <f>IF((LEN(relatorio_Ananindeua[[#This Row],[CIF/CPF/CNPJ]])=14),relatorio_Ananindeua[[#This Row],[CIF/CPF/CNPJ]],relatorio_Ananindeua[[#This Row],[Coluna2]])</f>
        <v>54669774000139</v>
      </c>
      <c r="L8237" s="17" t="str">
        <f t="shared" si="130"/>
        <v>546******39</v>
      </c>
    </row>
    <row r="8238" spans="1:12" x14ac:dyDescent="0.25">
      <c r="A8238" s="17" t="s">
        <v>14361</v>
      </c>
      <c r="B8238" s="17" t="s">
        <v>14362</v>
      </c>
      <c r="C8238" s="17" t="s">
        <v>32</v>
      </c>
      <c r="D8238" s="1" t="s">
        <v>14363</v>
      </c>
      <c r="E8238" s="18" t="s">
        <v>13537</v>
      </c>
      <c r="F8238" s="18" t="s">
        <v>16</v>
      </c>
      <c r="G8238" s="17" t="s">
        <v>14</v>
      </c>
      <c r="H8238" t="s">
        <v>13538</v>
      </c>
      <c r="I8238" s="2" t="s">
        <v>13539</v>
      </c>
      <c r="J8238" s="4" t="s">
        <v>13538</v>
      </c>
      <c r="K8238" s="17" t="str">
        <f>IF((LEN(relatorio_Ananindeua[[#This Row],[CIF/CPF/CNPJ]])=14),relatorio_Ananindeua[[#This Row],[CIF/CPF/CNPJ]],relatorio_Ananindeua[[#This Row],[Coluna2]])</f>
        <v>54682007000160</v>
      </c>
      <c r="L8238" s="17" t="str">
        <f t="shared" si="130"/>
        <v>546******60</v>
      </c>
    </row>
    <row r="8239" spans="1:12" x14ac:dyDescent="0.25">
      <c r="A8239" s="17" t="s">
        <v>14159</v>
      </c>
      <c r="B8239" s="17" t="s">
        <v>14160</v>
      </c>
      <c r="C8239" s="17" t="s">
        <v>34</v>
      </c>
      <c r="D8239" s="1" t="s">
        <v>14364</v>
      </c>
      <c r="E8239" s="18" t="s">
        <v>13537</v>
      </c>
      <c r="F8239" s="18" t="s">
        <v>16</v>
      </c>
      <c r="G8239" s="17" t="s">
        <v>14</v>
      </c>
      <c r="H8239" t="s">
        <v>13538</v>
      </c>
      <c r="I8239" s="2" t="s">
        <v>13539</v>
      </c>
      <c r="J8239" s="4" t="s">
        <v>13538</v>
      </c>
      <c r="K8239" s="17" t="str">
        <f>IF((LEN(relatorio_Ananindeua[[#This Row],[CIF/CPF/CNPJ]])=14),relatorio_Ananindeua[[#This Row],[CIF/CPF/CNPJ]],relatorio_Ananindeua[[#This Row],[Coluna2]])</f>
        <v>54662649000105</v>
      </c>
      <c r="L8239" s="17" t="str">
        <f t="shared" si="130"/>
        <v>546******05</v>
      </c>
    </row>
    <row r="8240" spans="1:12" x14ac:dyDescent="0.25">
      <c r="A8240" s="17" t="s">
        <v>14365</v>
      </c>
      <c r="B8240" s="17" t="s">
        <v>14366</v>
      </c>
      <c r="C8240" s="17" t="s">
        <v>32</v>
      </c>
      <c r="D8240" s="1" t="s">
        <v>14367</v>
      </c>
      <c r="E8240" s="18" t="s">
        <v>13537</v>
      </c>
      <c r="F8240" s="18" t="s">
        <v>16</v>
      </c>
      <c r="G8240" s="17" t="s">
        <v>14</v>
      </c>
      <c r="H8240" t="s">
        <v>13538</v>
      </c>
      <c r="I8240" s="2" t="s">
        <v>13539</v>
      </c>
      <c r="J8240" s="4" t="s">
        <v>13538</v>
      </c>
      <c r="K8240" s="17" t="str">
        <f>IF((LEN(relatorio_Ananindeua[[#This Row],[CIF/CPF/CNPJ]])=14),relatorio_Ananindeua[[#This Row],[CIF/CPF/CNPJ]],relatorio_Ananindeua[[#This Row],[Coluna2]])</f>
        <v>54678832000190</v>
      </c>
      <c r="L8240" s="17" t="str">
        <f t="shared" si="130"/>
        <v>546******90</v>
      </c>
    </row>
    <row r="8241" spans="1:12" x14ac:dyDescent="0.25">
      <c r="A8241" s="17" t="s">
        <v>14368</v>
      </c>
      <c r="B8241" s="17" t="s">
        <v>14369</v>
      </c>
      <c r="C8241" s="17" t="s">
        <v>32</v>
      </c>
      <c r="D8241" s="1" t="s">
        <v>14370</v>
      </c>
      <c r="E8241" s="18" t="s">
        <v>13537</v>
      </c>
      <c r="F8241" s="18" t="s">
        <v>16</v>
      </c>
      <c r="G8241" s="17" t="s">
        <v>14</v>
      </c>
      <c r="H8241" t="s">
        <v>13538</v>
      </c>
      <c r="I8241" s="2" t="s">
        <v>13539</v>
      </c>
      <c r="J8241" s="4" t="s">
        <v>13538</v>
      </c>
      <c r="K8241" s="17" t="str">
        <f>IF((LEN(relatorio_Ananindeua[[#This Row],[CIF/CPF/CNPJ]])=14),relatorio_Ananindeua[[#This Row],[CIF/CPF/CNPJ]],relatorio_Ananindeua[[#This Row],[Coluna2]])</f>
        <v>54671737000165</v>
      </c>
      <c r="L8241" s="17" t="str">
        <f t="shared" si="130"/>
        <v>546******65</v>
      </c>
    </row>
    <row r="8242" spans="1:12" x14ac:dyDescent="0.25">
      <c r="A8242" s="17" t="s">
        <v>14371</v>
      </c>
      <c r="B8242" s="17" t="s">
        <v>14372</v>
      </c>
      <c r="C8242" s="17" t="s">
        <v>32</v>
      </c>
      <c r="D8242" s="1" t="s">
        <v>14373</v>
      </c>
      <c r="E8242" s="18" t="s">
        <v>13537</v>
      </c>
      <c r="F8242" s="18" t="s">
        <v>16</v>
      </c>
      <c r="G8242" s="17" t="s">
        <v>14</v>
      </c>
      <c r="H8242" t="s">
        <v>13538</v>
      </c>
      <c r="I8242" s="2" t="s">
        <v>13539</v>
      </c>
      <c r="J8242" s="4" t="s">
        <v>13538</v>
      </c>
      <c r="K8242" s="17" t="str">
        <f>IF((LEN(relatorio_Ananindeua[[#This Row],[CIF/CPF/CNPJ]])=14),relatorio_Ananindeua[[#This Row],[CIF/CPF/CNPJ]],relatorio_Ananindeua[[#This Row],[Coluna2]])</f>
        <v>54674226000105</v>
      </c>
      <c r="L8242" s="17" t="str">
        <f t="shared" si="130"/>
        <v>546******05</v>
      </c>
    </row>
    <row r="8243" spans="1:12" x14ac:dyDescent="0.25">
      <c r="A8243" s="17" t="s">
        <v>14374</v>
      </c>
      <c r="B8243" s="17" t="s">
        <v>14375</v>
      </c>
      <c r="C8243" s="17" t="s">
        <v>32</v>
      </c>
      <c r="D8243" s="1" t="s">
        <v>14376</v>
      </c>
      <c r="E8243" s="18" t="s">
        <v>13537</v>
      </c>
      <c r="F8243" s="18" t="s">
        <v>16</v>
      </c>
      <c r="G8243" s="17" t="s">
        <v>14</v>
      </c>
      <c r="H8243" t="s">
        <v>13538</v>
      </c>
      <c r="I8243" s="2" t="s">
        <v>13539</v>
      </c>
      <c r="J8243" s="4" t="s">
        <v>13538</v>
      </c>
      <c r="K8243" s="17" t="str">
        <f>IF((LEN(relatorio_Ananindeua[[#This Row],[CIF/CPF/CNPJ]])=14),relatorio_Ananindeua[[#This Row],[CIF/CPF/CNPJ]],relatorio_Ananindeua[[#This Row],[Coluna2]])</f>
        <v>54684224000199</v>
      </c>
      <c r="L8243" s="17" t="str">
        <f t="shared" si="130"/>
        <v>546******99</v>
      </c>
    </row>
    <row r="8244" spans="1:12" x14ac:dyDescent="0.25">
      <c r="A8244" s="17" t="s">
        <v>14377</v>
      </c>
      <c r="B8244" s="17" t="s">
        <v>14378</v>
      </c>
      <c r="C8244" s="17" t="s">
        <v>34</v>
      </c>
      <c r="D8244" s="1" t="s">
        <v>14379</v>
      </c>
      <c r="E8244" s="18" t="s">
        <v>13537</v>
      </c>
      <c r="F8244" s="18" t="s">
        <v>16</v>
      </c>
      <c r="G8244" s="17" t="s">
        <v>13496</v>
      </c>
      <c r="H8244" t="s">
        <v>13538</v>
      </c>
      <c r="I8244" s="2" t="s">
        <v>13539</v>
      </c>
      <c r="J8244" s="4" t="s">
        <v>13538</v>
      </c>
      <c r="K8244" s="17" t="str">
        <f>IF((LEN(relatorio_Ananindeua[[#This Row],[CIF/CPF/CNPJ]])=14),relatorio_Ananindeua[[#This Row],[CIF/CPF/CNPJ]],relatorio_Ananindeua[[#This Row],[Coluna2]])</f>
        <v>29192926000108</v>
      </c>
      <c r="L8244" s="17" t="str">
        <f t="shared" si="130"/>
        <v>291******08</v>
      </c>
    </row>
    <row r="8245" spans="1:12" x14ac:dyDescent="0.25">
      <c r="A8245" s="17" t="s">
        <v>14380</v>
      </c>
      <c r="B8245" s="17" t="s">
        <v>14381</v>
      </c>
      <c r="C8245" s="17" t="s">
        <v>18</v>
      </c>
      <c r="D8245" s="1" t="s">
        <v>14382</v>
      </c>
      <c r="E8245" s="18" t="s">
        <v>13537</v>
      </c>
      <c r="F8245" s="18" t="s">
        <v>16</v>
      </c>
      <c r="G8245" s="17" t="s">
        <v>14</v>
      </c>
      <c r="H8245" t="s">
        <v>13538</v>
      </c>
      <c r="I8245" s="2" t="s">
        <v>13539</v>
      </c>
      <c r="J8245" s="4">
        <v>186.61</v>
      </c>
      <c r="K8245" s="17" t="str">
        <f>IF((LEN(relatorio_Ananindeua[[#This Row],[CIF/CPF/CNPJ]])=14),relatorio_Ananindeua[[#This Row],[CIF/CPF/CNPJ]],relatorio_Ananindeua[[#This Row],[Coluna2]])</f>
        <v>22720363000134</v>
      </c>
      <c r="L8245" s="17" t="str">
        <f t="shared" si="130"/>
        <v>227******34</v>
      </c>
    </row>
    <row r="8246" spans="1:12" x14ac:dyDescent="0.25">
      <c r="A8246" s="17" t="s">
        <v>14383</v>
      </c>
      <c r="B8246" s="17" t="s">
        <v>14384</v>
      </c>
      <c r="C8246" s="17" t="s">
        <v>18</v>
      </c>
      <c r="D8246" s="1" t="s">
        <v>14385</v>
      </c>
      <c r="E8246" s="18" t="s">
        <v>13537</v>
      </c>
      <c r="F8246" s="18" t="s">
        <v>16</v>
      </c>
      <c r="G8246" s="17" t="s">
        <v>14</v>
      </c>
      <c r="H8246" t="s">
        <v>13538</v>
      </c>
      <c r="I8246" s="2" t="s">
        <v>13539</v>
      </c>
      <c r="J8246" s="4">
        <v>172</v>
      </c>
      <c r="K8246" s="17" t="str">
        <f>IF((LEN(relatorio_Ananindeua[[#This Row],[CIF/CPF/CNPJ]])=14),relatorio_Ananindeua[[#This Row],[CIF/CPF/CNPJ]],relatorio_Ananindeua[[#This Row],[Coluna2]])</f>
        <v>21449409000160</v>
      </c>
      <c r="L8246" s="17" t="str">
        <f t="shared" si="130"/>
        <v>214******60</v>
      </c>
    </row>
    <row r="8247" spans="1:12" x14ac:dyDescent="0.25">
      <c r="A8247" s="17" t="s">
        <v>14386</v>
      </c>
      <c r="B8247" s="17" t="s">
        <v>14387</v>
      </c>
      <c r="C8247" s="17" t="s">
        <v>18</v>
      </c>
      <c r="D8247" s="1" t="s">
        <v>14388</v>
      </c>
      <c r="E8247" s="18" t="s">
        <v>13537</v>
      </c>
      <c r="F8247" s="18" t="s">
        <v>16</v>
      </c>
      <c r="G8247" s="17" t="s">
        <v>14</v>
      </c>
      <c r="H8247" t="s">
        <v>13538</v>
      </c>
      <c r="I8247" s="2" t="s">
        <v>13539</v>
      </c>
      <c r="J8247" s="4">
        <v>186.61</v>
      </c>
      <c r="K8247" s="17" t="str">
        <f>IF((LEN(relatorio_Ananindeua[[#This Row],[CIF/CPF/CNPJ]])=14),relatorio_Ananindeua[[#This Row],[CIF/CPF/CNPJ]],relatorio_Ananindeua[[#This Row],[Coluna2]])</f>
        <v>19283539000123</v>
      </c>
      <c r="L8247" s="17" t="str">
        <f t="shared" si="130"/>
        <v>192******23</v>
      </c>
    </row>
    <row r="8248" spans="1:12" x14ac:dyDescent="0.25">
      <c r="A8248" s="17" t="s">
        <v>14389</v>
      </c>
      <c r="B8248" s="17" t="s">
        <v>14390</v>
      </c>
      <c r="C8248" s="17" t="s">
        <v>18</v>
      </c>
      <c r="D8248" s="1" t="s">
        <v>14391</v>
      </c>
      <c r="E8248" s="18" t="s">
        <v>13537</v>
      </c>
      <c r="F8248" s="18" t="s">
        <v>16</v>
      </c>
      <c r="G8248" s="17" t="s">
        <v>14</v>
      </c>
      <c r="H8248" t="s">
        <v>13538</v>
      </c>
      <c r="I8248" s="2" t="s">
        <v>13539</v>
      </c>
      <c r="J8248" s="4">
        <v>186.61</v>
      </c>
      <c r="K8248" s="17" t="str">
        <f>IF((LEN(relatorio_Ananindeua[[#This Row],[CIF/CPF/CNPJ]])=14),relatorio_Ananindeua[[#This Row],[CIF/CPF/CNPJ]],relatorio_Ananindeua[[#This Row],[Coluna2]])</f>
        <v>17327331000133</v>
      </c>
      <c r="L8248" s="17" t="str">
        <f t="shared" si="130"/>
        <v>173******33</v>
      </c>
    </row>
    <row r="8249" spans="1:12" x14ac:dyDescent="0.25">
      <c r="A8249" s="17" t="s">
        <v>6904</v>
      </c>
      <c r="B8249" s="17" t="s">
        <v>6905</v>
      </c>
      <c r="C8249" s="17" t="s">
        <v>20</v>
      </c>
      <c r="D8249" s="1" t="s">
        <v>14392</v>
      </c>
      <c r="E8249" s="18" t="s">
        <v>13537</v>
      </c>
      <c r="F8249" s="18" t="s">
        <v>19</v>
      </c>
      <c r="G8249" s="17" t="s">
        <v>13496</v>
      </c>
      <c r="H8249" t="s">
        <v>13538</v>
      </c>
      <c r="I8249" s="2" t="s">
        <v>13539</v>
      </c>
      <c r="J8249" s="4">
        <v>122.5</v>
      </c>
      <c r="K8249" s="17" t="str">
        <f>IF((LEN(relatorio_Ananindeua[[#This Row],[CIF/CPF/CNPJ]])=14),relatorio_Ananindeua[[#This Row],[CIF/CPF/CNPJ]],relatorio_Ananindeua[[#This Row],[Coluna2]])</f>
        <v>46201083002393</v>
      </c>
      <c r="L8249" s="17" t="str">
        <f t="shared" si="130"/>
        <v>462******93</v>
      </c>
    </row>
    <row r="8250" spans="1:12" x14ac:dyDescent="0.25">
      <c r="A8250" s="17" t="s">
        <v>14393</v>
      </c>
      <c r="B8250" s="17" t="s">
        <v>14394</v>
      </c>
      <c r="C8250" s="17" t="s">
        <v>32</v>
      </c>
      <c r="D8250" s="1" t="s">
        <v>14395</v>
      </c>
      <c r="E8250" s="18" t="s">
        <v>13537</v>
      </c>
      <c r="F8250" s="18" t="s">
        <v>16</v>
      </c>
      <c r="G8250" s="17" t="s">
        <v>14</v>
      </c>
      <c r="H8250" t="s">
        <v>13538</v>
      </c>
      <c r="I8250" s="2" t="s">
        <v>13539</v>
      </c>
      <c r="J8250" s="4" t="s">
        <v>13538</v>
      </c>
      <c r="K8250" s="17" t="str">
        <f>IF((LEN(relatorio_Ananindeua[[#This Row],[CIF/CPF/CNPJ]])=14),relatorio_Ananindeua[[#This Row],[CIF/CPF/CNPJ]],relatorio_Ananindeua[[#This Row],[Coluna2]])</f>
        <v>54685313000150</v>
      </c>
      <c r="L8250" s="17" t="str">
        <f t="shared" si="130"/>
        <v>546******50</v>
      </c>
    </row>
    <row r="8251" spans="1:12" x14ac:dyDescent="0.25">
      <c r="A8251" s="17" t="s">
        <v>14396</v>
      </c>
      <c r="B8251" s="17" t="s">
        <v>14397</v>
      </c>
      <c r="C8251" s="17" t="s">
        <v>34</v>
      </c>
      <c r="D8251" s="1" t="s">
        <v>14398</v>
      </c>
      <c r="E8251" s="18" t="s">
        <v>13537</v>
      </c>
      <c r="F8251" s="18" t="s">
        <v>16</v>
      </c>
      <c r="G8251" s="17" t="s">
        <v>14</v>
      </c>
      <c r="H8251" t="s">
        <v>13538</v>
      </c>
      <c r="I8251" s="2" t="s">
        <v>13539</v>
      </c>
      <c r="J8251" s="4" t="s">
        <v>13538</v>
      </c>
      <c r="K8251" s="17" t="str">
        <f>IF((LEN(relatorio_Ananindeua[[#This Row],[CIF/CPF/CNPJ]])=14),relatorio_Ananindeua[[#This Row],[CIF/CPF/CNPJ]],relatorio_Ananindeua[[#This Row],[Coluna2]])</f>
        <v>49094738000154</v>
      </c>
      <c r="L8251" s="17" t="str">
        <f t="shared" si="130"/>
        <v>490******54</v>
      </c>
    </row>
    <row r="8252" spans="1:12" x14ac:dyDescent="0.25">
      <c r="A8252" s="17" t="s">
        <v>14399</v>
      </c>
      <c r="B8252" s="17" t="s">
        <v>14400</v>
      </c>
      <c r="C8252" s="17" t="s">
        <v>32</v>
      </c>
      <c r="D8252" s="1" t="s">
        <v>14401</v>
      </c>
      <c r="E8252" s="18" t="s">
        <v>13537</v>
      </c>
      <c r="F8252" s="18" t="s">
        <v>16</v>
      </c>
      <c r="G8252" s="17" t="s">
        <v>14</v>
      </c>
      <c r="H8252" t="s">
        <v>13538</v>
      </c>
      <c r="I8252" s="2" t="s">
        <v>13539</v>
      </c>
      <c r="J8252" s="4" t="s">
        <v>13538</v>
      </c>
      <c r="K8252" s="17" t="str">
        <f>IF((LEN(relatorio_Ananindeua[[#This Row],[CIF/CPF/CNPJ]])=14),relatorio_Ananindeua[[#This Row],[CIF/CPF/CNPJ]],relatorio_Ananindeua[[#This Row],[Coluna2]])</f>
        <v>54692253000100</v>
      </c>
      <c r="L8252" s="17" t="str">
        <f t="shared" si="130"/>
        <v>546******00</v>
      </c>
    </row>
    <row r="8253" spans="1:12" x14ac:dyDescent="0.25">
      <c r="A8253" s="17" t="s">
        <v>14402</v>
      </c>
      <c r="B8253" s="17" t="s">
        <v>14403</v>
      </c>
      <c r="C8253" s="17" t="s">
        <v>32</v>
      </c>
      <c r="D8253" s="1" t="s">
        <v>14404</v>
      </c>
      <c r="E8253" s="18" t="s">
        <v>13537</v>
      </c>
      <c r="F8253" s="18" t="s">
        <v>16</v>
      </c>
      <c r="G8253" s="17" t="s">
        <v>14</v>
      </c>
      <c r="H8253" t="s">
        <v>13538</v>
      </c>
      <c r="I8253" s="2" t="s">
        <v>13539</v>
      </c>
      <c r="J8253" s="4" t="s">
        <v>13538</v>
      </c>
      <c r="K8253" s="17" t="str">
        <f>IF((LEN(relatorio_Ananindeua[[#This Row],[CIF/CPF/CNPJ]])=14),relatorio_Ananindeua[[#This Row],[CIF/CPF/CNPJ]],relatorio_Ananindeua[[#This Row],[Coluna2]])</f>
        <v>54692662000107</v>
      </c>
      <c r="L8253" s="17" t="str">
        <f t="shared" si="130"/>
        <v>546******07</v>
      </c>
    </row>
    <row r="8254" spans="1:12" x14ac:dyDescent="0.25">
      <c r="A8254" s="17" t="s">
        <v>14405</v>
      </c>
      <c r="B8254" s="17" t="s">
        <v>14406</v>
      </c>
      <c r="C8254" s="17" t="s">
        <v>32</v>
      </c>
      <c r="D8254" s="1" t="s">
        <v>14407</v>
      </c>
      <c r="E8254" s="18" t="s">
        <v>13537</v>
      </c>
      <c r="F8254" s="18" t="s">
        <v>16</v>
      </c>
      <c r="G8254" s="17" t="s">
        <v>14</v>
      </c>
      <c r="H8254" t="s">
        <v>13538</v>
      </c>
      <c r="I8254" s="2" t="s">
        <v>13539</v>
      </c>
      <c r="J8254" s="4" t="s">
        <v>13538</v>
      </c>
      <c r="K8254" s="17" t="str">
        <f>IF((LEN(relatorio_Ananindeua[[#This Row],[CIF/CPF/CNPJ]])=14),relatorio_Ananindeua[[#This Row],[CIF/CPF/CNPJ]],relatorio_Ananindeua[[#This Row],[Coluna2]])</f>
        <v>54701014000161</v>
      </c>
      <c r="L8254" s="17" t="str">
        <f t="shared" si="130"/>
        <v>547******61</v>
      </c>
    </row>
    <row r="8255" spans="1:12" x14ac:dyDescent="0.25">
      <c r="A8255" s="17" t="s">
        <v>14408</v>
      </c>
      <c r="B8255" s="17" t="s">
        <v>14409</v>
      </c>
      <c r="C8255" s="17" t="s">
        <v>32</v>
      </c>
      <c r="D8255" s="1" t="s">
        <v>14410</v>
      </c>
      <c r="E8255" s="18" t="s">
        <v>13537</v>
      </c>
      <c r="F8255" s="18" t="s">
        <v>16</v>
      </c>
      <c r="G8255" s="17" t="s">
        <v>14</v>
      </c>
      <c r="H8255" t="s">
        <v>13538</v>
      </c>
      <c r="I8255" s="2" t="s">
        <v>13539</v>
      </c>
      <c r="J8255" s="4" t="s">
        <v>13538</v>
      </c>
      <c r="K8255" s="17" t="str">
        <f>IF((LEN(relatorio_Ananindeua[[#This Row],[CIF/CPF/CNPJ]])=14),relatorio_Ananindeua[[#This Row],[CIF/CPF/CNPJ]],relatorio_Ananindeua[[#This Row],[Coluna2]])</f>
        <v>54698490000170</v>
      </c>
      <c r="L8255" s="17" t="str">
        <f t="shared" si="130"/>
        <v>546******70</v>
      </c>
    </row>
    <row r="8256" spans="1:12" x14ac:dyDescent="0.25">
      <c r="A8256" s="17" t="s">
        <v>12368</v>
      </c>
      <c r="B8256" s="17" t="s">
        <v>12369</v>
      </c>
      <c r="C8256" s="17" t="s">
        <v>34</v>
      </c>
      <c r="D8256" s="1" t="s">
        <v>14411</v>
      </c>
      <c r="E8256" s="18" t="s">
        <v>13537</v>
      </c>
      <c r="F8256" s="18" t="s">
        <v>16</v>
      </c>
      <c r="G8256" s="17" t="s">
        <v>14</v>
      </c>
      <c r="H8256" t="s">
        <v>13538</v>
      </c>
      <c r="I8256" s="2" t="s">
        <v>13539</v>
      </c>
      <c r="J8256" s="4" t="s">
        <v>13538</v>
      </c>
      <c r="K8256" s="17" t="str">
        <f>IF((LEN(relatorio_Ananindeua[[#This Row],[CIF/CPF/CNPJ]])=14),relatorio_Ananindeua[[#This Row],[CIF/CPF/CNPJ]],relatorio_Ananindeua[[#This Row],[Coluna2]])</f>
        <v>54139231000100</v>
      </c>
      <c r="L8256" s="17" t="str">
        <f t="shared" si="130"/>
        <v>541******00</v>
      </c>
    </row>
    <row r="8257" spans="1:12" x14ac:dyDescent="0.25">
      <c r="A8257" s="17" t="s">
        <v>14412</v>
      </c>
      <c r="B8257" s="17" t="s">
        <v>14413</v>
      </c>
      <c r="C8257" s="17" t="s">
        <v>34</v>
      </c>
      <c r="D8257" s="1" t="s">
        <v>14414</v>
      </c>
      <c r="E8257" s="18" t="s">
        <v>13537</v>
      </c>
      <c r="F8257" s="18" t="s">
        <v>16</v>
      </c>
      <c r="G8257" s="17" t="s">
        <v>14</v>
      </c>
      <c r="H8257" t="s">
        <v>13538</v>
      </c>
      <c r="I8257" s="2" t="s">
        <v>13539</v>
      </c>
      <c r="J8257" s="4" t="s">
        <v>13538</v>
      </c>
      <c r="K8257" s="17" t="str">
        <f>IF((LEN(relatorio_Ananindeua[[#This Row],[CIF/CPF/CNPJ]])=14),relatorio_Ananindeua[[#This Row],[CIF/CPF/CNPJ]],relatorio_Ananindeua[[#This Row],[Coluna2]])</f>
        <v>52763212000124</v>
      </c>
      <c r="L8257" s="17" t="str">
        <f t="shared" si="130"/>
        <v>527******24</v>
      </c>
    </row>
    <row r="8258" spans="1:12" x14ac:dyDescent="0.25">
      <c r="A8258" s="17" t="s">
        <v>13312</v>
      </c>
      <c r="B8258" s="17" t="s">
        <v>13313</v>
      </c>
      <c r="C8258" s="17" t="s">
        <v>34</v>
      </c>
      <c r="D8258" s="1" t="s">
        <v>14415</v>
      </c>
      <c r="E8258" s="18" t="s">
        <v>13537</v>
      </c>
      <c r="F8258" s="18" t="s">
        <v>16</v>
      </c>
      <c r="G8258" s="17" t="s">
        <v>14</v>
      </c>
      <c r="H8258" t="s">
        <v>13538</v>
      </c>
      <c r="I8258" s="2" t="s">
        <v>13539</v>
      </c>
      <c r="J8258" s="4" t="s">
        <v>13538</v>
      </c>
      <c r="K8258" s="17" t="str">
        <f>IF((LEN(relatorio_Ananindeua[[#This Row],[CIF/CPF/CNPJ]])=14),relatorio_Ananindeua[[#This Row],[CIF/CPF/CNPJ]],relatorio_Ananindeua[[#This Row],[Coluna2]])</f>
        <v>54485898000164</v>
      </c>
      <c r="L8258" s="17" t="str">
        <f t="shared" si="130"/>
        <v>544******64</v>
      </c>
    </row>
    <row r="8259" spans="1:12" x14ac:dyDescent="0.25">
      <c r="A8259" s="17" t="s">
        <v>11600</v>
      </c>
      <c r="B8259" s="17" t="s">
        <v>11601</v>
      </c>
      <c r="C8259" s="17" t="s">
        <v>34</v>
      </c>
      <c r="D8259" s="1" t="s">
        <v>14416</v>
      </c>
      <c r="E8259" s="18" t="s">
        <v>13537</v>
      </c>
      <c r="F8259" s="18" t="s">
        <v>16</v>
      </c>
      <c r="G8259" s="17" t="s">
        <v>14</v>
      </c>
      <c r="H8259" t="s">
        <v>13538</v>
      </c>
      <c r="I8259" s="2" t="s">
        <v>13539</v>
      </c>
      <c r="J8259" s="4" t="s">
        <v>13538</v>
      </c>
      <c r="K8259" s="17" t="str">
        <f>IF((LEN(relatorio_Ananindeua[[#This Row],[CIF/CPF/CNPJ]])=14),relatorio_Ananindeua[[#This Row],[CIF/CPF/CNPJ]],relatorio_Ananindeua[[#This Row],[Coluna2]])</f>
        <v>53873556000159</v>
      </c>
      <c r="L8259" s="17" t="str">
        <f t="shared" si="130"/>
        <v>538******59</v>
      </c>
    </row>
    <row r="8260" spans="1:12" x14ac:dyDescent="0.25">
      <c r="A8260" s="17" t="s">
        <v>14417</v>
      </c>
      <c r="B8260" s="17" t="s">
        <v>14418</v>
      </c>
      <c r="C8260" s="17" t="s">
        <v>32</v>
      </c>
      <c r="D8260" s="1" t="s">
        <v>14419</v>
      </c>
      <c r="E8260" s="18" t="s">
        <v>13537</v>
      </c>
      <c r="F8260" s="18" t="s">
        <v>16</v>
      </c>
      <c r="G8260" s="17" t="s">
        <v>14</v>
      </c>
      <c r="H8260" t="s">
        <v>13538</v>
      </c>
      <c r="I8260" s="2" t="s">
        <v>13539</v>
      </c>
      <c r="J8260" s="4" t="s">
        <v>13538</v>
      </c>
      <c r="K8260" s="17" t="str">
        <f>IF((LEN(relatorio_Ananindeua[[#This Row],[CIF/CPF/CNPJ]])=14),relatorio_Ananindeua[[#This Row],[CIF/CPF/CNPJ]],relatorio_Ananindeua[[#This Row],[Coluna2]])</f>
        <v>54688229000190</v>
      </c>
      <c r="L8260" s="17" t="str">
        <f t="shared" si="130"/>
        <v>546******90</v>
      </c>
    </row>
    <row r="8261" spans="1:12" x14ac:dyDescent="0.25">
      <c r="A8261" s="17" t="s">
        <v>14420</v>
      </c>
      <c r="B8261" s="17" t="s">
        <v>14421</v>
      </c>
      <c r="C8261" s="17" t="s">
        <v>32</v>
      </c>
      <c r="D8261" s="1" t="s">
        <v>14422</v>
      </c>
      <c r="E8261" s="18" t="s">
        <v>13537</v>
      </c>
      <c r="F8261" s="18" t="s">
        <v>16</v>
      </c>
      <c r="G8261" s="17" t="s">
        <v>14</v>
      </c>
      <c r="H8261" t="s">
        <v>13538</v>
      </c>
      <c r="I8261" s="2" t="s">
        <v>13539</v>
      </c>
      <c r="J8261" s="4" t="s">
        <v>13538</v>
      </c>
      <c r="K8261" s="17" t="str">
        <f>IF((LEN(relatorio_Ananindeua[[#This Row],[CIF/CPF/CNPJ]])=14),relatorio_Ananindeua[[#This Row],[CIF/CPF/CNPJ]],relatorio_Ananindeua[[#This Row],[Coluna2]])</f>
        <v>54692689000191</v>
      </c>
      <c r="L8261" s="17" t="str">
        <f t="shared" si="130"/>
        <v>546******91</v>
      </c>
    </row>
    <row r="8262" spans="1:12" x14ac:dyDescent="0.25">
      <c r="A8262" s="17" t="s">
        <v>14423</v>
      </c>
      <c r="B8262" s="17" t="s">
        <v>14424</v>
      </c>
      <c r="C8262" s="17" t="s">
        <v>34</v>
      </c>
      <c r="D8262" s="1" t="s">
        <v>14425</v>
      </c>
      <c r="E8262" s="18" t="s">
        <v>13537</v>
      </c>
      <c r="F8262" s="18" t="s">
        <v>16</v>
      </c>
      <c r="G8262" s="17" t="s">
        <v>14</v>
      </c>
      <c r="H8262" t="s">
        <v>13538</v>
      </c>
      <c r="I8262" s="2" t="s">
        <v>13539</v>
      </c>
      <c r="J8262" s="4" t="s">
        <v>13538</v>
      </c>
      <c r="K8262" s="17" t="str">
        <f>IF((LEN(relatorio_Ananindeua[[#This Row],[CIF/CPF/CNPJ]])=14),relatorio_Ananindeua[[#This Row],[CIF/CPF/CNPJ]],relatorio_Ananindeua[[#This Row],[Coluna2]])</f>
        <v>52989500000100</v>
      </c>
      <c r="L8262" s="17" t="str">
        <f t="shared" si="130"/>
        <v>529******00</v>
      </c>
    </row>
    <row r="8263" spans="1:12" x14ac:dyDescent="0.25">
      <c r="A8263" s="17" t="s">
        <v>14426</v>
      </c>
      <c r="B8263" s="17" t="s">
        <v>14427</v>
      </c>
      <c r="C8263" s="17" t="s">
        <v>32</v>
      </c>
      <c r="D8263" s="1" t="s">
        <v>14428</v>
      </c>
      <c r="E8263" s="18" t="s">
        <v>13537</v>
      </c>
      <c r="F8263" s="18" t="s">
        <v>16</v>
      </c>
      <c r="G8263" s="17" t="s">
        <v>14</v>
      </c>
      <c r="H8263" t="s">
        <v>13538</v>
      </c>
      <c r="I8263" s="2" t="s">
        <v>13539</v>
      </c>
      <c r="J8263" s="4" t="s">
        <v>13538</v>
      </c>
      <c r="K8263" s="17" t="str">
        <f>IF((LEN(relatorio_Ananindeua[[#This Row],[CIF/CPF/CNPJ]])=14),relatorio_Ananindeua[[#This Row],[CIF/CPF/CNPJ]],relatorio_Ananindeua[[#This Row],[Coluna2]])</f>
        <v>54684405000115</v>
      </c>
      <c r="L8263" s="17" t="str">
        <f t="shared" si="130"/>
        <v>546******15</v>
      </c>
    </row>
    <row r="8264" spans="1:12" x14ac:dyDescent="0.25">
      <c r="A8264" s="17" t="s">
        <v>14429</v>
      </c>
      <c r="B8264" s="17" t="s">
        <v>14430</v>
      </c>
      <c r="C8264" s="17" t="s">
        <v>32</v>
      </c>
      <c r="D8264" s="1" t="s">
        <v>14431</v>
      </c>
      <c r="E8264" s="18" t="s">
        <v>13537</v>
      </c>
      <c r="F8264" s="18" t="s">
        <v>16</v>
      </c>
      <c r="G8264" s="17" t="s">
        <v>14</v>
      </c>
      <c r="H8264" t="s">
        <v>13538</v>
      </c>
      <c r="I8264" s="2" t="s">
        <v>13539</v>
      </c>
      <c r="J8264" s="4" t="s">
        <v>13538</v>
      </c>
      <c r="K8264" s="17" t="str">
        <f>IF((LEN(relatorio_Ananindeua[[#This Row],[CIF/CPF/CNPJ]])=14),relatorio_Ananindeua[[#This Row],[CIF/CPF/CNPJ]],relatorio_Ananindeua[[#This Row],[Coluna2]])</f>
        <v>54701447000117</v>
      </c>
      <c r="L8264" s="17" t="str">
        <f t="shared" si="130"/>
        <v>547******17</v>
      </c>
    </row>
    <row r="8265" spans="1:12" x14ac:dyDescent="0.25">
      <c r="A8265" s="17" t="s">
        <v>14432</v>
      </c>
      <c r="B8265" s="17" t="s">
        <v>14433</v>
      </c>
      <c r="C8265" s="17" t="s">
        <v>34</v>
      </c>
      <c r="D8265" s="1" t="s">
        <v>14434</v>
      </c>
      <c r="E8265" s="18" t="s">
        <v>13537</v>
      </c>
      <c r="F8265" s="18" t="s">
        <v>16</v>
      </c>
      <c r="G8265" s="17" t="s">
        <v>14</v>
      </c>
      <c r="H8265" t="s">
        <v>13538</v>
      </c>
      <c r="I8265" s="2" t="s">
        <v>13539</v>
      </c>
      <c r="J8265" s="4" t="s">
        <v>13538</v>
      </c>
      <c r="K8265" s="17" t="str">
        <f>IF((LEN(relatorio_Ananindeua[[#This Row],[CIF/CPF/CNPJ]])=14),relatorio_Ananindeua[[#This Row],[CIF/CPF/CNPJ]],relatorio_Ananindeua[[#This Row],[Coluna2]])</f>
        <v>51149327000160</v>
      </c>
      <c r="L8265" s="17" t="str">
        <f t="shared" si="130"/>
        <v>511******60</v>
      </c>
    </row>
    <row r="8266" spans="1:12" x14ac:dyDescent="0.25">
      <c r="A8266" s="17" t="s">
        <v>14435</v>
      </c>
      <c r="B8266" s="17" t="s">
        <v>14436</v>
      </c>
      <c r="C8266" s="17" t="s">
        <v>32</v>
      </c>
      <c r="D8266" s="1" t="s">
        <v>14437</v>
      </c>
      <c r="E8266" s="18" t="s">
        <v>13537</v>
      </c>
      <c r="F8266" s="18" t="s">
        <v>16</v>
      </c>
      <c r="G8266" s="17" t="s">
        <v>14</v>
      </c>
      <c r="H8266" t="s">
        <v>13538</v>
      </c>
      <c r="I8266" s="2" t="s">
        <v>13539</v>
      </c>
      <c r="J8266" s="4" t="s">
        <v>13538</v>
      </c>
      <c r="K8266" s="17" t="str">
        <f>IF((LEN(relatorio_Ananindeua[[#This Row],[CIF/CPF/CNPJ]])=14),relatorio_Ananindeua[[#This Row],[CIF/CPF/CNPJ]],relatorio_Ananindeua[[#This Row],[Coluna2]])</f>
        <v>54691257000166</v>
      </c>
      <c r="L8266" s="17" t="str">
        <f t="shared" si="130"/>
        <v>546******66</v>
      </c>
    </row>
    <row r="8267" spans="1:12" x14ac:dyDescent="0.25">
      <c r="A8267" s="17" t="s">
        <v>14438</v>
      </c>
      <c r="B8267" s="17" t="s">
        <v>14439</v>
      </c>
      <c r="C8267" s="17" t="s">
        <v>34</v>
      </c>
      <c r="D8267" s="1" t="s">
        <v>14440</v>
      </c>
      <c r="E8267" s="18" t="s">
        <v>13537</v>
      </c>
      <c r="F8267" s="18" t="s">
        <v>16</v>
      </c>
      <c r="G8267" s="17" t="s">
        <v>14</v>
      </c>
      <c r="H8267" t="s">
        <v>13538</v>
      </c>
      <c r="I8267" s="2" t="s">
        <v>13539</v>
      </c>
      <c r="J8267" s="4" t="s">
        <v>13538</v>
      </c>
      <c r="K8267" s="17" t="str">
        <f>IF((LEN(relatorio_Ananindeua[[#This Row],[CIF/CPF/CNPJ]])=14),relatorio_Ananindeua[[#This Row],[CIF/CPF/CNPJ]],relatorio_Ananindeua[[#This Row],[Coluna2]])</f>
        <v>40314884000173</v>
      </c>
      <c r="L8267" s="17" t="str">
        <f t="shared" si="130"/>
        <v>403******73</v>
      </c>
    </row>
    <row r="8268" spans="1:12" x14ac:dyDescent="0.25">
      <c r="A8268" s="17" t="s">
        <v>9322</v>
      </c>
      <c r="B8268" s="17" t="s">
        <v>9323</v>
      </c>
      <c r="C8268" s="17" t="s">
        <v>34</v>
      </c>
      <c r="D8268" s="1" t="s">
        <v>14441</v>
      </c>
      <c r="E8268" s="18" t="s">
        <v>13537</v>
      </c>
      <c r="F8268" s="18" t="s">
        <v>16</v>
      </c>
      <c r="G8268" s="17" t="s">
        <v>14</v>
      </c>
      <c r="H8268" t="s">
        <v>13538</v>
      </c>
      <c r="I8268" s="2" t="s">
        <v>13539</v>
      </c>
      <c r="J8268" s="4" t="s">
        <v>13538</v>
      </c>
      <c r="K8268" s="17" t="str">
        <f>IF((LEN(relatorio_Ananindeua[[#This Row],[CIF/CPF/CNPJ]])=14),relatorio_Ananindeua[[#This Row],[CIF/CPF/CNPJ]],relatorio_Ananindeua[[#This Row],[Coluna2]])</f>
        <v>51190683000128</v>
      </c>
      <c r="L8268" s="17" t="str">
        <f t="shared" si="130"/>
        <v>511******28</v>
      </c>
    </row>
    <row r="8269" spans="1:12" x14ac:dyDescent="0.25">
      <c r="A8269" s="17" t="s">
        <v>14442</v>
      </c>
      <c r="B8269" s="17" t="s">
        <v>14443</v>
      </c>
      <c r="C8269" s="17" t="s">
        <v>34</v>
      </c>
      <c r="D8269" s="1" t="s">
        <v>14444</v>
      </c>
      <c r="E8269" s="18" t="s">
        <v>13537</v>
      </c>
      <c r="F8269" s="18" t="s">
        <v>16</v>
      </c>
      <c r="G8269" s="17" t="s">
        <v>14</v>
      </c>
      <c r="H8269" t="s">
        <v>13538</v>
      </c>
      <c r="I8269" s="2" t="s">
        <v>13539</v>
      </c>
      <c r="J8269" s="4" t="s">
        <v>13538</v>
      </c>
      <c r="K8269" s="17" t="str">
        <f>IF((LEN(relatorio_Ananindeua[[#This Row],[CIF/CPF/CNPJ]])=14),relatorio_Ananindeua[[#This Row],[CIF/CPF/CNPJ]],relatorio_Ananindeua[[#This Row],[Coluna2]])</f>
        <v>52192373000105</v>
      </c>
      <c r="L8269" s="17" t="str">
        <f t="shared" si="130"/>
        <v>521******05</v>
      </c>
    </row>
    <row r="8270" spans="1:12" x14ac:dyDescent="0.25">
      <c r="A8270" s="17" t="s">
        <v>14445</v>
      </c>
      <c r="B8270" s="17" t="s">
        <v>14446</v>
      </c>
      <c r="C8270" s="17" t="s">
        <v>32</v>
      </c>
      <c r="D8270" s="1" t="s">
        <v>14447</v>
      </c>
      <c r="E8270" s="18" t="s">
        <v>13537</v>
      </c>
      <c r="F8270" s="18" t="s">
        <v>16</v>
      </c>
      <c r="G8270" s="17" t="s">
        <v>14</v>
      </c>
      <c r="H8270" t="s">
        <v>13538</v>
      </c>
      <c r="I8270" s="2" t="s">
        <v>13539</v>
      </c>
      <c r="J8270" s="4" t="s">
        <v>13538</v>
      </c>
      <c r="K8270" s="17" t="str">
        <f>IF((LEN(relatorio_Ananindeua[[#This Row],[CIF/CPF/CNPJ]])=14),relatorio_Ananindeua[[#This Row],[CIF/CPF/CNPJ]],relatorio_Ananindeua[[#This Row],[Coluna2]])</f>
        <v>54686239000196</v>
      </c>
      <c r="L8270" s="17" t="str">
        <f t="shared" si="130"/>
        <v>546******96</v>
      </c>
    </row>
    <row r="8271" spans="1:12" x14ac:dyDescent="0.25">
      <c r="A8271" s="17" t="s">
        <v>14448</v>
      </c>
      <c r="B8271" s="17" t="s">
        <v>14449</v>
      </c>
      <c r="C8271" s="17" t="s">
        <v>32</v>
      </c>
      <c r="D8271" s="1" t="s">
        <v>14450</v>
      </c>
      <c r="E8271" s="18" t="s">
        <v>13537</v>
      </c>
      <c r="F8271" s="18" t="s">
        <v>16</v>
      </c>
      <c r="G8271" s="17" t="s">
        <v>14</v>
      </c>
      <c r="H8271" t="s">
        <v>13538</v>
      </c>
      <c r="I8271" s="2" t="s">
        <v>13539</v>
      </c>
      <c r="J8271" s="4" t="s">
        <v>13538</v>
      </c>
      <c r="K8271" s="17" t="str">
        <f>IF((LEN(relatorio_Ananindeua[[#This Row],[CIF/CPF/CNPJ]])=14),relatorio_Ananindeua[[#This Row],[CIF/CPF/CNPJ]],relatorio_Ananindeua[[#This Row],[Coluna2]])</f>
        <v>54691054000170</v>
      </c>
      <c r="L8271" s="17" t="str">
        <f t="shared" si="130"/>
        <v>546******70</v>
      </c>
    </row>
    <row r="8272" spans="1:12" x14ac:dyDescent="0.25">
      <c r="A8272" s="17" t="s">
        <v>9561</v>
      </c>
      <c r="B8272" s="17" t="s">
        <v>9562</v>
      </c>
      <c r="C8272" s="17" t="s">
        <v>34</v>
      </c>
      <c r="D8272" s="1" t="s">
        <v>14451</v>
      </c>
      <c r="E8272" s="18" t="s">
        <v>13537</v>
      </c>
      <c r="F8272" s="18" t="s">
        <v>16</v>
      </c>
      <c r="G8272" s="17" t="s">
        <v>14</v>
      </c>
      <c r="H8272" t="s">
        <v>13538</v>
      </c>
      <c r="I8272" s="2" t="s">
        <v>13539</v>
      </c>
      <c r="J8272" s="4" t="s">
        <v>13538</v>
      </c>
      <c r="K8272" s="17" t="str">
        <f>IF((LEN(relatorio_Ananindeua[[#This Row],[CIF/CPF/CNPJ]])=14),relatorio_Ananindeua[[#This Row],[CIF/CPF/CNPJ]],relatorio_Ananindeua[[#This Row],[Coluna2]])</f>
        <v>51675942000100</v>
      </c>
      <c r="L8272" s="17" t="str">
        <f t="shared" si="130"/>
        <v>516******00</v>
      </c>
    </row>
    <row r="8273" spans="1:12" x14ac:dyDescent="0.25">
      <c r="A8273" s="17" t="s">
        <v>14452</v>
      </c>
      <c r="B8273" s="17" t="s">
        <v>14453</v>
      </c>
      <c r="C8273" s="17" t="s">
        <v>32</v>
      </c>
      <c r="D8273" s="1" t="s">
        <v>14454</v>
      </c>
      <c r="E8273" s="18" t="s">
        <v>13537</v>
      </c>
      <c r="F8273" s="18" t="s">
        <v>16</v>
      </c>
      <c r="G8273" s="17" t="s">
        <v>14</v>
      </c>
      <c r="H8273" t="s">
        <v>13538</v>
      </c>
      <c r="I8273" s="2" t="s">
        <v>13539</v>
      </c>
      <c r="J8273" s="4" t="s">
        <v>13538</v>
      </c>
      <c r="K8273" s="17" t="str">
        <f>IF((LEN(relatorio_Ananindeua[[#This Row],[CIF/CPF/CNPJ]])=14),relatorio_Ananindeua[[#This Row],[CIF/CPF/CNPJ]],relatorio_Ananindeua[[#This Row],[Coluna2]])</f>
        <v>54697686000140</v>
      </c>
      <c r="L8273" s="17" t="str">
        <f t="shared" si="130"/>
        <v>546******40</v>
      </c>
    </row>
    <row r="8274" spans="1:12" x14ac:dyDescent="0.25">
      <c r="A8274" s="17" t="s">
        <v>14455</v>
      </c>
      <c r="B8274" s="17" t="s">
        <v>14456</v>
      </c>
      <c r="C8274" s="17" t="s">
        <v>32</v>
      </c>
      <c r="D8274" s="1" t="s">
        <v>14457</v>
      </c>
      <c r="E8274" s="18" t="s">
        <v>13537</v>
      </c>
      <c r="F8274" s="18" t="s">
        <v>16</v>
      </c>
      <c r="G8274" s="17" t="s">
        <v>14</v>
      </c>
      <c r="H8274" t="s">
        <v>13538</v>
      </c>
      <c r="I8274" s="2" t="s">
        <v>13539</v>
      </c>
      <c r="J8274" s="4" t="s">
        <v>13538</v>
      </c>
      <c r="K8274" s="17" t="str">
        <f>IF((LEN(relatorio_Ananindeua[[#This Row],[CIF/CPF/CNPJ]])=14),relatorio_Ananindeua[[#This Row],[CIF/CPF/CNPJ]],relatorio_Ananindeua[[#This Row],[Coluna2]])</f>
        <v>54700168000139</v>
      </c>
      <c r="L8274" s="17" t="str">
        <f t="shared" si="130"/>
        <v>547******39</v>
      </c>
    </row>
    <row r="8275" spans="1:12" x14ac:dyDescent="0.25">
      <c r="A8275" s="17" t="s">
        <v>14458</v>
      </c>
      <c r="B8275" s="17" t="s">
        <v>14459</v>
      </c>
      <c r="C8275" s="17" t="s">
        <v>34</v>
      </c>
      <c r="D8275" s="1" t="s">
        <v>14460</v>
      </c>
      <c r="E8275" s="18" t="s">
        <v>13537</v>
      </c>
      <c r="F8275" s="18" t="s">
        <v>16</v>
      </c>
      <c r="G8275" s="17" t="s">
        <v>14</v>
      </c>
      <c r="H8275" t="s">
        <v>13538</v>
      </c>
      <c r="I8275" s="2" t="s">
        <v>13539</v>
      </c>
      <c r="J8275" s="4" t="s">
        <v>13538</v>
      </c>
      <c r="K8275" s="17" t="str">
        <f>IF((LEN(relatorio_Ananindeua[[#This Row],[CIF/CPF/CNPJ]])=14),relatorio_Ananindeua[[#This Row],[CIF/CPF/CNPJ]],relatorio_Ananindeua[[#This Row],[Coluna2]])</f>
        <v>40297611000168</v>
      </c>
      <c r="L8275" s="17" t="str">
        <f t="shared" si="130"/>
        <v>402******68</v>
      </c>
    </row>
    <row r="8276" spans="1:12" x14ac:dyDescent="0.25">
      <c r="A8276" s="17" t="s">
        <v>14461</v>
      </c>
      <c r="B8276" s="17" t="s">
        <v>14462</v>
      </c>
      <c r="C8276" s="17" t="s">
        <v>32</v>
      </c>
      <c r="D8276" s="1" t="s">
        <v>14463</v>
      </c>
      <c r="E8276" s="18" t="s">
        <v>13537</v>
      </c>
      <c r="F8276" s="18" t="s">
        <v>16</v>
      </c>
      <c r="G8276" s="17" t="s">
        <v>14</v>
      </c>
      <c r="H8276" t="s">
        <v>13538</v>
      </c>
      <c r="I8276" s="2" t="s">
        <v>13539</v>
      </c>
      <c r="J8276" s="4" t="s">
        <v>13538</v>
      </c>
      <c r="K8276" s="17" t="str">
        <f>IF((LEN(relatorio_Ananindeua[[#This Row],[CIF/CPF/CNPJ]])=14),relatorio_Ananindeua[[#This Row],[CIF/CPF/CNPJ]],relatorio_Ananindeua[[#This Row],[Coluna2]])</f>
        <v>54701125000178</v>
      </c>
      <c r="L8276" s="17" t="str">
        <f t="shared" si="130"/>
        <v>547******78</v>
      </c>
    </row>
    <row r="8277" spans="1:12" x14ac:dyDescent="0.25">
      <c r="A8277" s="17" t="s">
        <v>14464</v>
      </c>
      <c r="B8277" s="17" t="s">
        <v>14465</v>
      </c>
      <c r="C8277" s="17" t="s">
        <v>34</v>
      </c>
      <c r="D8277" s="1" t="s">
        <v>14466</v>
      </c>
      <c r="E8277" s="18" t="s">
        <v>13537</v>
      </c>
      <c r="F8277" s="18" t="s">
        <v>16</v>
      </c>
      <c r="G8277" s="17" t="s">
        <v>14</v>
      </c>
      <c r="H8277" t="s">
        <v>13538</v>
      </c>
      <c r="I8277" s="2" t="s">
        <v>13539</v>
      </c>
      <c r="J8277" s="4" t="s">
        <v>13538</v>
      </c>
      <c r="K8277" s="17" t="str">
        <f>IF((LEN(relatorio_Ananindeua[[#This Row],[CIF/CPF/CNPJ]])=14),relatorio_Ananindeua[[#This Row],[CIF/CPF/CNPJ]],relatorio_Ananindeua[[#This Row],[Coluna2]])</f>
        <v>35282657000173</v>
      </c>
      <c r="L8277" s="17" t="str">
        <f t="shared" si="130"/>
        <v>352******73</v>
      </c>
    </row>
    <row r="8278" spans="1:12" x14ac:dyDescent="0.25">
      <c r="A8278" s="17" t="s">
        <v>8203</v>
      </c>
      <c r="B8278" s="17" t="s">
        <v>8204</v>
      </c>
      <c r="C8278" s="17" t="s">
        <v>34</v>
      </c>
      <c r="D8278" s="1" t="s">
        <v>14467</v>
      </c>
      <c r="E8278" s="18" t="s">
        <v>13537</v>
      </c>
      <c r="F8278" s="18" t="s">
        <v>16</v>
      </c>
      <c r="G8278" s="17" t="s">
        <v>14</v>
      </c>
      <c r="H8278" t="s">
        <v>13538</v>
      </c>
      <c r="I8278" s="2" t="s">
        <v>13539</v>
      </c>
      <c r="J8278" s="4" t="s">
        <v>13538</v>
      </c>
      <c r="K8278" s="17" t="str">
        <f>IF((LEN(relatorio_Ananindeua[[#This Row],[CIF/CPF/CNPJ]])=14),relatorio_Ananindeua[[#This Row],[CIF/CPF/CNPJ]],relatorio_Ananindeua[[#This Row],[Coluna2]])</f>
        <v>49353570000154</v>
      </c>
      <c r="L8278" s="17" t="str">
        <f t="shared" si="130"/>
        <v>493******54</v>
      </c>
    </row>
    <row r="8279" spans="1:12" x14ac:dyDescent="0.25">
      <c r="A8279" s="17" t="s">
        <v>14468</v>
      </c>
      <c r="B8279" s="17" t="s">
        <v>14469</v>
      </c>
      <c r="C8279" s="17" t="s">
        <v>32</v>
      </c>
      <c r="D8279" s="1" t="s">
        <v>14470</v>
      </c>
      <c r="E8279" s="18" t="s">
        <v>13537</v>
      </c>
      <c r="F8279" s="18" t="s">
        <v>16</v>
      </c>
      <c r="G8279" s="17" t="s">
        <v>14</v>
      </c>
      <c r="H8279" t="s">
        <v>13538</v>
      </c>
      <c r="I8279" s="2" t="s">
        <v>13539</v>
      </c>
      <c r="J8279" s="4" t="s">
        <v>13538</v>
      </c>
      <c r="K8279" s="17" t="str">
        <f>IF((LEN(relatorio_Ananindeua[[#This Row],[CIF/CPF/CNPJ]])=14),relatorio_Ananindeua[[#This Row],[CIF/CPF/CNPJ]],relatorio_Ananindeua[[#This Row],[Coluna2]])</f>
        <v>54684317000113</v>
      </c>
      <c r="L8279" s="17" t="str">
        <f t="shared" si="130"/>
        <v>546******13</v>
      </c>
    </row>
    <row r="8280" spans="1:12" x14ac:dyDescent="0.25">
      <c r="A8280" s="17" t="s">
        <v>14471</v>
      </c>
      <c r="B8280" s="17" t="s">
        <v>14472</v>
      </c>
      <c r="C8280" s="17" t="s">
        <v>34</v>
      </c>
      <c r="D8280" s="1" t="s">
        <v>14473</v>
      </c>
      <c r="E8280" s="18" t="s">
        <v>13537</v>
      </c>
      <c r="F8280" s="18" t="s">
        <v>16</v>
      </c>
      <c r="G8280" s="17" t="s">
        <v>14</v>
      </c>
      <c r="H8280" t="s">
        <v>13538</v>
      </c>
      <c r="I8280" s="2" t="s">
        <v>13539</v>
      </c>
      <c r="J8280" s="4" t="s">
        <v>13538</v>
      </c>
      <c r="K8280" s="17" t="str">
        <f>IF((LEN(relatorio_Ananindeua[[#This Row],[CIF/CPF/CNPJ]])=14),relatorio_Ananindeua[[#This Row],[CIF/CPF/CNPJ]],relatorio_Ananindeua[[#This Row],[Coluna2]])</f>
        <v>16739392000145</v>
      </c>
      <c r="L8280" s="17" t="str">
        <f t="shared" si="130"/>
        <v>167******45</v>
      </c>
    </row>
    <row r="8281" spans="1:12" x14ac:dyDescent="0.25">
      <c r="A8281" s="17" t="s">
        <v>14474</v>
      </c>
      <c r="B8281" s="17" t="s">
        <v>14475</v>
      </c>
      <c r="C8281" s="17" t="s">
        <v>34</v>
      </c>
      <c r="D8281" s="1" t="s">
        <v>14476</v>
      </c>
      <c r="E8281" s="18" t="s">
        <v>13537</v>
      </c>
      <c r="F8281" s="18" t="s">
        <v>16</v>
      </c>
      <c r="G8281" s="17" t="s">
        <v>14</v>
      </c>
      <c r="H8281" t="s">
        <v>13538</v>
      </c>
      <c r="I8281" s="2" t="s">
        <v>13539</v>
      </c>
      <c r="J8281" s="4" t="s">
        <v>13538</v>
      </c>
      <c r="K8281" s="17" t="str">
        <f>IF((LEN(relatorio_Ananindeua[[#This Row],[CIF/CPF/CNPJ]])=14),relatorio_Ananindeua[[#This Row],[CIF/CPF/CNPJ]],relatorio_Ananindeua[[#This Row],[Coluna2]])</f>
        <v>36934635000103</v>
      </c>
      <c r="L8281" s="17" t="str">
        <f t="shared" si="130"/>
        <v>369******03</v>
      </c>
    </row>
    <row r="8282" spans="1:12" x14ac:dyDescent="0.25">
      <c r="A8282" s="17" t="s">
        <v>14477</v>
      </c>
      <c r="B8282" s="17" t="s">
        <v>14478</v>
      </c>
      <c r="C8282" s="17" t="s">
        <v>32</v>
      </c>
      <c r="D8282" s="1" t="s">
        <v>14479</v>
      </c>
      <c r="E8282" s="18" t="s">
        <v>13537</v>
      </c>
      <c r="F8282" s="18" t="s">
        <v>16</v>
      </c>
      <c r="G8282" s="17" t="s">
        <v>14</v>
      </c>
      <c r="H8282" t="s">
        <v>13538</v>
      </c>
      <c r="I8282" s="2" t="s">
        <v>13539</v>
      </c>
      <c r="J8282" s="4" t="s">
        <v>13538</v>
      </c>
      <c r="K8282" s="17" t="str">
        <f>IF((LEN(relatorio_Ananindeua[[#This Row],[CIF/CPF/CNPJ]])=14),relatorio_Ananindeua[[#This Row],[CIF/CPF/CNPJ]],relatorio_Ananindeua[[#This Row],[Coluna2]])</f>
        <v>54692791000197</v>
      </c>
      <c r="L8282" s="17" t="str">
        <f t="shared" si="130"/>
        <v>546******97</v>
      </c>
    </row>
    <row r="8283" spans="1:12" x14ac:dyDescent="0.25">
      <c r="A8283" s="17" t="s">
        <v>14480</v>
      </c>
      <c r="B8283" s="17" t="s">
        <v>14481</v>
      </c>
      <c r="C8283" s="17" t="s">
        <v>34</v>
      </c>
      <c r="D8283" s="1" t="s">
        <v>14482</v>
      </c>
      <c r="E8283" s="18" t="s">
        <v>13537</v>
      </c>
      <c r="F8283" s="18" t="s">
        <v>16</v>
      </c>
      <c r="G8283" s="17" t="s">
        <v>14</v>
      </c>
      <c r="H8283" t="s">
        <v>13538</v>
      </c>
      <c r="I8283" s="2" t="s">
        <v>13539</v>
      </c>
      <c r="J8283" s="4" t="s">
        <v>13538</v>
      </c>
      <c r="K8283" s="17" t="str">
        <f>IF((LEN(relatorio_Ananindeua[[#This Row],[CIF/CPF/CNPJ]])=14),relatorio_Ananindeua[[#This Row],[CIF/CPF/CNPJ]],relatorio_Ananindeua[[#This Row],[Coluna2]])</f>
        <v>53347954000131</v>
      </c>
      <c r="L8283" s="17" t="str">
        <f t="shared" si="130"/>
        <v>533******31</v>
      </c>
    </row>
    <row r="8284" spans="1:12" x14ac:dyDescent="0.25">
      <c r="A8284" s="17" t="s">
        <v>14483</v>
      </c>
      <c r="B8284" s="17" t="s">
        <v>14484</v>
      </c>
      <c r="C8284" s="17" t="s">
        <v>32</v>
      </c>
      <c r="D8284" s="1" t="s">
        <v>14485</v>
      </c>
      <c r="E8284" s="18" t="s">
        <v>13537</v>
      </c>
      <c r="F8284" s="18" t="s">
        <v>16</v>
      </c>
      <c r="G8284" s="17" t="s">
        <v>14</v>
      </c>
      <c r="H8284" t="s">
        <v>13538</v>
      </c>
      <c r="I8284" s="2" t="s">
        <v>13539</v>
      </c>
      <c r="J8284" s="4" t="s">
        <v>13538</v>
      </c>
      <c r="K8284" s="17" t="str">
        <f>IF((LEN(relatorio_Ananindeua[[#This Row],[CIF/CPF/CNPJ]])=14),relatorio_Ananindeua[[#This Row],[CIF/CPF/CNPJ]],relatorio_Ananindeua[[#This Row],[Coluna2]])</f>
        <v>54700290000105</v>
      </c>
      <c r="L8284" s="17" t="str">
        <f t="shared" si="130"/>
        <v>547******05</v>
      </c>
    </row>
    <row r="8285" spans="1:12" x14ac:dyDescent="0.25">
      <c r="A8285" s="17" t="s">
        <v>14486</v>
      </c>
      <c r="B8285" s="17" t="s">
        <v>14487</v>
      </c>
      <c r="C8285" s="17" t="s">
        <v>32</v>
      </c>
      <c r="D8285" s="1" t="s">
        <v>14488</v>
      </c>
      <c r="E8285" s="18" t="s">
        <v>13537</v>
      </c>
      <c r="F8285" s="18" t="s">
        <v>16</v>
      </c>
      <c r="G8285" s="17" t="s">
        <v>14</v>
      </c>
      <c r="H8285" t="s">
        <v>13538</v>
      </c>
      <c r="I8285" s="2" t="s">
        <v>13539</v>
      </c>
      <c r="J8285" s="4" t="s">
        <v>13538</v>
      </c>
      <c r="K8285" s="17" t="str">
        <f>IF((LEN(relatorio_Ananindeua[[#This Row],[CIF/CPF/CNPJ]])=14),relatorio_Ananindeua[[#This Row],[CIF/CPF/CNPJ]],relatorio_Ananindeua[[#This Row],[Coluna2]])</f>
        <v>54691401000164</v>
      </c>
      <c r="L8285" s="17" t="str">
        <f t="shared" si="130"/>
        <v>546******64</v>
      </c>
    </row>
    <row r="8286" spans="1:12" x14ac:dyDescent="0.25">
      <c r="A8286" s="17" t="s">
        <v>14489</v>
      </c>
      <c r="B8286" s="17" t="s">
        <v>14490</v>
      </c>
      <c r="C8286" s="17" t="s">
        <v>34</v>
      </c>
      <c r="D8286" s="1" t="s">
        <v>14491</v>
      </c>
      <c r="E8286" s="18" t="s">
        <v>13537</v>
      </c>
      <c r="F8286" s="18" t="s">
        <v>16</v>
      </c>
      <c r="G8286" s="17" t="s">
        <v>14</v>
      </c>
      <c r="H8286" t="s">
        <v>13538</v>
      </c>
      <c r="I8286" s="2" t="s">
        <v>13539</v>
      </c>
      <c r="J8286" s="4" t="s">
        <v>13538</v>
      </c>
      <c r="K8286" s="17" t="str">
        <f>IF((LEN(relatorio_Ananindeua[[#This Row],[CIF/CPF/CNPJ]])=14),relatorio_Ananindeua[[#This Row],[CIF/CPF/CNPJ]],relatorio_Ananindeua[[#This Row],[Coluna2]])</f>
        <v>42199838000104</v>
      </c>
      <c r="L8286" s="17" t="str">
        <f t="shared" si="130"/>
        <v>421******04</v>
      </c>
    </row>
    <row r="8287" spans="1:12" x14ac:dyDescent="0.25">
      <c r="A8287" s="17" t="s">
        <v>14492</v>
      </c>
      <c r="B8287" s="17" t="s">
        <v>14493</v>
      </c>
      <c r="C8287" s="17" t="s">
        <v>32</v>
      </c>
      <c r="D8287" s="1" t="s">
        <v>14494</v>
      </c>
      <c r="E8287" s="18" t="s">
        <v>13537</v>
      </c>
      <c r="F8287" s="18" t="s">
        <v>16</v>
      </c>
      <c r="G8287" s="17" t="s">
        <v>14</v>
      </c>
      <c r="H8287" t="s">
        <v>13538</v>
      </c>
      <c r="I8287" s="2" t="s">
        <v>13539</v>
      </c>
      <c r="J8287" s="4" t="s">
        <v>13538</v>
      </c>
      <c r="K8287" s="17" t="str">
        <f>IF((LEN(relatorio_Ananindeua[[#This Row],[CIF/CPF/CNPJ]])=14),relatorio_Ananindeua[[#This Row],[CIF/CPF/CNPJ]],relatorio_Ananindeua[[#This Row],[Coluna2]])</f>
        <v>54701828000104</v>
      </c>
      <c r="L8287" s="17" t="str">
        <f t="shared" si="130"/>
        <v>547******04</v>
      </c>
    </row>
    <row r="8288" spans="1:12" x14ac:dyDescent="0.25">
      <c r="A8288" s="17" t="s">
        <v>956</v>
      </c>
      <c r="B8288" s="17" t="s">
        <v>957</v>
      </c>
      <c r="C8288" s="17" t="s">
        <v>21</v>
      </c>
      <c r="D8288" s="1" t="s">
        <v>14495</v>
      </c>
      <c r="E8288" s="18" t="s">
        <v>13537</v>
      </c>
      <c r="F8288" s="18" t="s">
        <v>19</v>
      </c>
      <c r="G8288" s="17" t="s">
        <v>13496</v>
      </c>
      <c r="H8288" t="s">
        <v>13538</v>
      </c>
      <c r="I8288" s="2" t="s">
        <v>13539</v>
      </c>
      <c r="J8288" s="4">
        <v>28573.97</v>
      </c>
      <c r="K8288" s="17" t="str">
        <f>IF((LEN(relatorio_Ananindeua[[#This Row],[CIF/CPF/CNPJ]])=14),relatorio_Ananindeua[[#This Row],[CIF/CPF/CNPJ]],relatorio_Ananindeua[[#This Row],[Coluna2]])</f>
        <v>17454167000125</v>
      </c>
      <c r="L8288" s="17" t="str">
        <f t="shared" si="130"/>
        <v>174******25</v>
      </c>
    </row>
    <row r="8289" spans="1:12" x14ac:dyDescent="0.25">
      <c r="A8289" s="17" t="s">
        <v>956</v>
      </c>
      <c r="B8289" s="17" t="s">
        <v>957</v>
      </c>
      <c r="C8289" s="17" t="s">
        <v>21</v>
      </c>
      <c r="D8289" s="1" t="s">
        <v>14496</v>
      </c>
      <c r="E8289" s="18" t="s">
        <v>13537</v>
      </c>
      <c r="F8289" s="18" t="s">
        <v>19</v>
      </c>
      <c r="G8289" s="17" t="s">
        <v>13496</v>
      </c>
      <c r="H8289" t="s">
        <v>13538</v>
      </c>
      <c r="I8289" s="2" t="s">
        <v>13539</v>
      </c>
      <c r="J8289" s="4">
        <v>7.5</v>
      </c>
      <c r="K8289" s="17" t="str">
        <f>IF((LEN(relatorio_Ananindeua[[#This Row],[CIF/CPF/CNPJ]])=14),relatorio_Ananindeua[[#This Row],[CIF/CPF/CNPJ]],relatorio_Ananindeua[[#This Row],[Coluna2]])</f>
        <v>17454167000125</v>
      </c>
      <c r="L8289" s="17" t="str">
        <f t="shared" si="130"/>
        <v>174******25</v>
      </c>
    </row>
    <row r="8290" spans="1:12" x14ac:dyDescent="0.25">
      <c r="A8290" s="17" t="s">
        <v>7406</v>
      </c>
      <c r="B8290" s="17" t="s">
        <v>7407</v>
      </c>
      <c r="C8290" s="17" t="s">
        <v>18</v>
      </c>
      <c r="D8290" s="1" t="s">
        <v>14497</v>
      </c>
      <c r="E8290" s="18" t="s">
        <v>13537</v>
      </c>
      <c r="F8290" s="18" t="s">
        <v>16</v>
      </c>
      <c r="G8290" s="17" t="s">
        <v>14</v>
      </c>
      <c r="H8290" t="s">
        <v>13538</v>
      </c>
      <c r="I8290" s="2" t="s">
        <v>13539</v>
      </c>
      <c r="J8290" s="4" t="s">
        <v>13538</v>
      </c>
      <c r="K8290" s="17" t="str">
        <f>IF((LEN(relatorio_Ananindeua[[#This Row],[CIF/CPF/CNPJ]])=14),relatorio_Ananindeua[[#This Row],[CIF/CPF/CNPJ]],relatorio_Ananindeua[[#This Row],[Coluna2]])</f>
        <v>47545764000126</v>
      </c>
      <c r="L8290" s="17" t="str">
        <f t="shared" ref="L8290:L8353" si="131">_xlfn.CONCAT(LEFT(A8290,3),REPT("*",6),RIGHT(A8290,2))</f>
        <v>475******26</v>
      </c>
    </row>
    <row r="8291" spans="1:12" x14ac:dyDescent="0.25">
      <c r="A8291" s="17" t="s">
        <v>1500</v>
      </c>
      <c r="B8291" s="17" t="s">
        <v>38</v>
      </c>
      <c r="C8291" s="17" t="s">
        <v>18</v>
      </c>
      <c r="D8291" s="1" t="s">
        <v>14498</v>
      </c>
      <c r="E8291" s="18" t="s">
        <v>13537</v>
      </c>
      <c r="F8291" s="18" t="s">
        <v>16</v>
      </c>
      <c r="G8291" s="17" t="s">
        <v>14</v>
      </c>
      <c r="H8291" t="s">
        <v>13538</v>
      </c>
      <c r="I8291" s="2" t="s">
        <v>13539</v>
      </c>
      <c r="J8291" s="4" t="s">
        <v>13538</v>
      </c>
      <c r="K8291" s="17" t="str">
        <f>IF((LEN(relatorio_Ananindeua[[#This Row],[CIF/CPF/CNPJ]])=14),relatorio_Ananindeua[[#This Row],[CIF/CPF/CNPJ]],relatorio_Ananindeua[[#This Row],[Coluna2]])</f>
        <v>22165009000195</v>
      </c>
      <c r="L8291" s="17" t="str">
        <f t="shared" si="131"/>
        <v>221******95</v>
      </c>
    </row>
    <row r="8292" spans="1:12" x14ac:dyDescent="0.25">
      <c r="A8292" s="17" t="s">
        <v>14499</v>
      </c>
      <c r="B8292" s="17" t="s">
        <v>14500</v>
      </c>
      <c r="C8292" s="17" t="s">
        <v>34</v>
      </c>
      <c r="D8292" s="1" t="s">
        <v>14501</v>
      </c>
      <c r="E8292" s="18" t="s">
        <v>13537</v>
      </c>
      <c r="F8292" s="18" t="s">
        <v>16</v>
      </c>
      <c r="G8292" s="17" t="s">
        <v>13496</v>
      </c>
      <c r="H8292" t="s">
        <v>13538</v>
      </c>
      <c r="I8292" s="2" t="s">
        <v>13539</v>
      </c>
      <c r="J8292" s="4" t="s">
        <v>13538</v>
      </c>
      <c r="K8292" s="17" t="str">
        <f>IF((LEN(relatorio_Ananindeua[[#This Row],[CIF/CPF/CNPJ]])=14),relatorio_Ananindeua[[#This Row],[CIF/CPF/CNPJ]],relatorio_Ananindeua[[#This Row],[Coluna2]])</f>
        <v>54605253000118</v>
      </c>
      <c r="L8292" s="17" t="str">
        <f t="shared" si="131"/>
        <v>546******18</v>
      </c>
    </row>
    <row r="8293" spans="1:12" x14ac:dyDescent="0.25">
      <c r="A8293" s="17" t="s">
        <v>14502</v>
      </c>
      <c r="B8293" s="17" t="s">
        <v>14503</v>
      </c>
      <c r="C8293" s="17" t="s">
        <v>18</v>
      </c>
      <c r="D8293" s="1" t="s">
        <v>14504</v>
      </c>
      <c r="E8293" s="18" t="s">
        <v>13537</v>
      </c>
      <c r="F8293" s="18" t="s">
        <v>16</v>
      </c>
      <c r="G8293" s="17" t="s">
        <v>14</v>
      </c>
      <c r="H8293" t="s">
        <v>13538</v>
      </c>
      <c r="I8293" s="2" t="s">
        <v>13539</v>
      </c>
      <c r="J8293" s="4">
        <v>185.78</v>
      </c>
      <c r="K8293" s="17" t="str">
        <f>IF((LEN(relatorio_Ananindeua[[#This Row],[CIF/CPF/CNPJ]])=14),relatorio_Ananindeua[[#This Row],[CIF/CPF/CNPJ]],relatorio_Ananindeua[[#This Row],[Coluna2]])</f>
        <v>40691471000108</v>
      </c>
      <c r="L8293" s="17" t="str">
        <f t="shared" si="131"/>
        <v>406******08</v>
      </c>
    </row>
    <row r="8294" spans="1:12" x14ac:dyDescent="0.25">
      <c r="A8294" s="17" t="s">
        <v>6904</v>
      </c>
      <c r="B8294" s="17" t="s">
        <v>6905</v>
      </c>
      <c r="C8294" s="17" t="s">
        <v>20</v>
      </c>
      <c r="D8294" s="1" t="s">
        <v>14505</v>
      </c>
      <c r="E8294" s="18" t="s">
        <v>13537</v>
      </c>
      <c r="F8294" s="18" t="s">
        <v>19</v>
      </c>
      <c r="G8294" s="17" t="s">
        <v>13496</v>
      </c>
      <c r="H8294" t="s">
        <v>13538</v>
      </c>
      <c r="I8294" s="2" t="s">
        <v>13539</v>
      </c>
      <c r="J8294" s="4">
        <v>4.5</v>
      </c>
      <c r="K8294" s="17" t="str">
        <f>IF((LEN(relatorio_Ananindeua[[#This Row],[CIF/CPF/CNPJ]])=14),relatorio_Ananindeua[[#This Row],[CIF/CPF/CNPJ]],relatorio_Ananindeua[[#This Row],[Coluna2]])</f>
        <v>46201083002393</v>
      </c>
      <c r="L8294" s="17" t="str">
        <f t="shared" si="131"/>
        <v>462******93</v>
      </c>
    </row>
    <row r="8295" spans="1:12" x14ac:dyDescent="0.25">
      <c r="A8295" s="17" t="s">
        <v>14506</v>
      </c>
      <c r="B8295" s="17" t="s">
        <v>14507</v>
      </c>
      <c r="C8295" s="17" t="s">
        <v>32</v>
      </c>
      <c r="D8295" s="1" t="s">
        <v>14508</v>
      </c>
      <c r="E8295" s="18" t="s">
        <v>13537</v>
      </c>
      <c r="F8295" s="18" t="s">
        <v>16</v>
      </c>
      <c r="G8295" s="17" t="s">
        <v>14</v>
      </c>
      <c r="H8295" t="s">
        <v>13538</v>
      </c>
      <c r="I8295" s="2" t="s">
        <v>13539</v>
      </c>
      <c r="J8295" s="4" t="s">
        <v>13538</v>
      </c>
      <c r="K8295" s="17" t="str">
        <f>IF((LEN(relatorio_Ananindeua[[#This Row],[CIF/CPF/CNPJ]])=14),relatorio_Ananindeua[[#This Row],[CIF/CPF/CNPJ]],relatorio_Ananindeua[[#This Row],[Coluna2]])</f>
        <v>54703766000161</v>
      </c>
      <c r="L8295" s="17" t="str">
        <f t="shared" si="131"/>
        <v>547******61</v>
      </c>
    </row>
    <row r="8296" spans="1:12" x14ac:dyDescent="0.25">
      <c r="A8296" s="17" t="s">
        <v>14509</v>
      </c>
      <c r="B8296" s="17" t="s">
        <v>14510</v>
      </c>
      <c r="C8296" s="17" t="s">
        <v>34</v>
      </c>
      <c r="D8296" s="1" t="s">
        <v>14511</v>
      </c>
      <c r="E8296" s="18" t="s">
        <v>13537</v>
      </c>
      <c r="F8296" s="18" t="s">
        <v>16</v>
      </c>
      <c r="G8296" s="17" t="s">
        <v>14</v>
      </c>
      <c r="H8296" t="s">
        <v>13538</v>
      </c>
      <c r="I8296" s="2" t="s">
        <v>13539</v>
      </c>
      <c r="J8296" s="4" t="s">
        <v>13538</v>
      </c>
      <c r="K8296" s="17" t="str">
        <f>IF((LEN(relatorio_Ananindeua[[#This Row],[CIF/CPF/CNPJ]])=14),relatorio_Ananindeua[[#This Row],[CIF/CPF/CNPJ]],relatorio_Ananindeua[[#This Row],[Coluna2]])</f>
        <v>47589067000177</v>
      </c>
      <c r="L8296" s="17" t="str">
        <f t="shared" si="131"/>
        <v>475******77</v>
      </c>
    </row>
    <row r="8297" spans="1:12" x14ac:dyDescent="0.25">
      <c r="A8297" s="17" t="s">
        <v>14512</v>
      </c>
      <c r="B8297" s="17" t="s">
        <v>14513</v>
      </c>
      <c r="C8297" s="17" t="s">
        <v>34</v>
      </c>
      <c r="D8297" s="1" t="s">
        <v>14514</v>
      </c>
      <c r="E8297" s="18" t="s">
        <v>13537</v>
      </c>
      <c r="F8297" s="18" t="s">
        <v>16</v>
      </c>
      <c r="G8297" s="17" t="s">
        <v>14</v>
      </c>
      <c r="H8297" t="s">
        <v>13538</v>
      </c>
      <c r="I8297" s="2" t="s">
        <v>13539</v>
      </c>
      <c r="J8297" s="4" t="s">
        <v>13538</v>
      </c>
      <c r="K8297" s="17" t="str">
        <f>IF((LEN(relatorio_Ananindeua[[#This Row],[CIF/CPF/CNPJ]])=14),relatorio_Ananindeua[[#This Row],[CIF/CPF/CNPJ]],relatorio_Ananindeua[[#This Row],[Coluna2]])</f>
        <v>29776050000147</v>
      </c>
      <c r="L8297" s="17" t="str">
        <f t="shared" si="131"/>
        <v>297******47</v>
      </c>
    </row>
    <row r="8298" spans="1:12" x14ac:dyDescent="0.25">
      <c r="A8298" s="17" t="s">
        <v>14515</v>
      </c>
      <c r="B8298" s="17" t="s">
        <v>14516</v>
      </c>
      <c r="C8298" s="17" t="s">
        <v>32</v>
      </c>
      <c r="D8298" s="1" t="s">
        <v>14517</v>
      </c>
      <c r="E8298" s="18" t="s">
        <v>13537</v>
      </c>
      <c r="F8298" s="18" t="s">
        <v>16</v>
      </c>
      <c r="G8298" s="17" t="s">
        <v>14</v>
      </c>
      <c r="H8298" t="s">
        <v>13538</v>
      </c>
      <c r="I8298" s="2" t="s">
        <v>13539</v>
      </c>
      <c r="J8298" s="4" t="s">
        <v>13538</v>
      </c>
      <c r="K8298" s="17" t="str">
        <f>IF((LEN(relatorio_Ananindeua[[#This Row],[CIF/CPF/CNPJ]])=14),relatorio_Ananindeua[[#This Row],[CIF/CPF/CNPJ]],relatorio_Ananindeua[[#This Row],[Coluna2]])</f>
        <v>54705079000185</v>
      </c>
      <c r="L8298" s="17" t="str">
        <f t="shared" si="131"/>
        <v>547******85</v>
      </c>
    </row>
    <row r="8299" spans="1:12" x14ac:dyDescent="0.25">
      <c r="A8299" s="17" t="s">
        <v>12118</v>
      </c>
      <c r="B8299" s="17" t="s">
        <v>12119</v>
      </c>
      <c r="C8299" s="17" t="s">
        <v>34</v>
      </c>
      <c r="D8299" s="1" t="s">
        <v>14518</v>
      </c>
      <c r="E8299" s="18" t="s">
        <v>13537</v>
      </c>
      <c r="F8299" s="18" t="s">
        <v>16</v>
      </c>
      <c r="G8299" s="17" t="s">
        <v>14</v>
      </c>
      <c r="H8299" t="s">
        <v>13538</v>
      </c>
      <c r="I8299" s="2" t="s">
        <v>13539</v>
      </c>
      <c r="J8299" s="4" t="s">
        <v>13538</v>
      </c>
      <c r="K8299" s="17" t="str">
        <f>IF((LEN(relatorio_Ananindeua[[#This Row],[CIF/CPF/CNPJ]])=14),relatorio_Ananindeua[[#This Row],[CIF/CPF/CNPJ]],relatorio_Ananindeua[[#This Row],[Coluna2]])</f>
        <v>54041350000125</v>
      </c>
      <c r="L8299" s="17" t="str">
        <f t="shared" si="131"/>
        <v>540******25</v>
      </c>
    </row>
    <row r="8300" spans="1:12" x14ac:dyDescent="0.25">
      <c r="A8300" s="17" t="s">
        <v>14519</v>
      </c>
      <c r="B8300" s="17" t="s">
        <v>14520</v>
      </c>
      <c r="C8300" s="17" t="s">
        <v>32</v>
      </c>
      <c r="D8300" s="1" t="s">
        <v>14521</v>
      </c>
      <c r="E8300" s="18" t="s">
        <v>13537</v>
      </c>
      <c r="F8300" s="18" t="s">
        <v>16</v>
      </c>
      <c r="G8300" s="17" t="s">
        <v>14</v>
      </c>
      <c r="H8300" t="s">
        <v>13538</v>
      </c>
      <c r="I8300" s="2" t="s">
        <v>13539</v>
      </c>
      <c r="J8300" s="4" t="s">
        <v>13538</v>
      </c>
      <c r="K8300" s="17" t="str">
        <f>IF((LEN(relatorio_Ananindeua[[#This Row],[CIF/CPF/CNPJ]])=14),relatorio_Ananindeua[[#This Row],[CIF/CPF/CNPJ]],relatorio_Ananindeua[[#This Row],[Coluna2]])</f>
        <v>54709772000126</v>
      </c>
      <c r="L8300" s="17" t="str">
        <f t="shared" si="131"/>
        <v>547******26</v>
      </c>
    </row>
    <row r="8301" spans="1:12" x14ac:dyDescent="0.25">
      <c r="A8301" s="17" t="s">
        <v>10110</v>
      </c>
      <c r="B8301" s="17" t="s">
        <v>10111</v>
      </c>
      <c r="C8301" s="17" t="s">
        <v>34</v>
      </c>
      <c r="D8301" s="1" t="s">
        <v>14522</v>
      </c>
      <c r="E8301" s="18" t="s">
        <v>13537</v>
      </c>
      <c r="F8301" s="18" t="s">
        <v>16</v>
      </c>
      <c r="G8301" s="17" t="s">
        <v>14</v>
      </c>
      <c r="H8301" t="s">
        <v>13538</v>
      </c>
      <c r="I8301" s="2" t="s">
        <v>13539</v>
      </c>
      <c r="J8301" s="4" t="s">
        <v>13538</v>
      </c>
      <c r="K8301" s="17" t="str">
        <f>IF((LEN(relatorio_Ananindeua[[#This Row],[CIF/CPF/CNPJ]])=14),relatorio_Ananindeua[[#This Row],[CIF/CPF/CNPJ]],relatorio_Ananindeua[[#This Row],[Coluna2]])</f>
        <v>53187253000182</v>
      </c>
      <c r="L8301" s="17" t="str">
        <f t="shared" si="131"/>
        <v>531******82</v>
      </c>
    </row>
    <row r="8302" spans="1:12" x14ac:dyDescent="0.25">
      <c r="A8302" s="17" t="s">
        <v>14523</v>
      </c>
      <c r="B8302" s="17" t="s">
        <v>14524</v>
      </c>
      <c r="C8302" s="17" t="s">
        <v>32</v>
      </c>
      <c r="D8302" s="1" t="s">
        <v>14525</v>
      </c>
      <c r="E8302" s="18" t="s">
        <v>13537</v>
      </c>
      <c r="F8302" s="18" t="s">
        <v>16</v>
      </c>
      <c r="G8302" s="17" t="s">
        <v>14</v>
      </c>
      <c r="H8302" t="s">
        <v>13538</v>
      </c>
      <c r="I8302" s="2" t="s">
        <v>13539</v>
      </c>
      <c r="J8302" s="4" t="s">
        <v>13538</v>
      </c>
      <c r="K8302" s="17" t="str">
        <f>IF((LEN(relatorio_Ananindeua[[#This Row],[CIF/CPF/CNPJ]])=14),relatorio_Ananindeua[[#This Row],[CIF/CPF/CNPJ]],relatorio_Ananindeua[[#This Row],[Coluna2]])</f>
        <v>54708449000138</v>
      </c>
      <c r="L8302" s="17" t="str">
        <f t="shared" si="131"/>
        <v>547******38</v>
      </c>
    </row>
    <row r="8303" spans="1:12" x14ac:dyDescent="0.25">
      <c r="A8303" s="17" t="s">
        <v>14526</v>
      </c>
      <c r="B8303" s="17" t="s">
        <v>14527</v>
      </c>
      <c r="C8303" s="17" t="s">
        <v>34</v>
      </c>
      <c r="D8303" s="1" t="s">
        <v>14528</v>
      </c>
      <c r="E8303" s="18" t="s">
        <v>13537</v>
      </c>
      <c r="F8303" s="18" t="s">
        <v>16</v>
      </c>
      <c r="G8303" s="17" t="s">
        <v>14</v>
      </c>
      <c r="H8303" t="s">
        <v>13538</v>
      </c>
      <c r="I8303" s="2" t="s">
        <v>13539</v>
      </c>
      <c r="J8303" s="4" t="s">
        <v>13538</v>
      </c>
      <c r="K8303" s="17" t="str">
        <f>IF((LEN(relatorio_Ananindeua[[#This Row],[CIF/CPF/CNPJ]])=14),relatorio_Ananindeua[[#This Row],[CIF/CPF/CNPJ]],relatorio_Ananindeua[[#This Row],[Coluna2]])</f>
        <v>45170196000109</v>
      </c>
      <c r="L8303" s="17" t="str">
        <f t="shared" si="131"/>
        <v>451******09</v>
      </c>
    </row>
    <row r="8304" spans="1:12" x14ac:dyDescent="0.25">
      <c r="A8304" s="17" t="s">
        <v>14529</v>
      </c>
      <c r="B8304" s="17" t="s">
        <v>14530</v>
      </c>
      <c r="C8304" s="17" t="s">
        <v>34</v>
      </c>
      <c r="D8304" s="1" t="s">
        <v>14531</v>
      </c>
      <c r="E8304" s="18" t="s">
        <v>13537</v>
      </c>
      <c r="F8304" s="18" t="s">
        <v>16</v>
      </c>
      <c r="G8304" s="17" t="s">
        <v>14</v>
      </c>
      <c r="H8304" t="s">
        <v>13538</v>
      </c>
      <c r="I8304" s="2" t="s">
        <v>13539</v>
      </c>
      <c r="J8304" s="4" t="s">
        <v>13538</v>
      </c>
      <c r="K8304" s="17" t="str">
        <f>IF((LEN(relatorio_Ananindeua[[#This Row],[CIF/CPF/CNPJ]])=14),relatorio_Ananindeua[[#This Row],[CIF/CPF/CNPJ]],relatorio_Ananindeua[[#This Row],[Coluna2]])</f>
        <v>15035711000179</v>
      </c>
      <c r="L8304" s="17" t="str">
        <f t="shared" si="131"/>
        <v>150******79</v>
      </c>
    </row>
    <row r="8305" spans="1:12" x14ac:dyDescent="0.25">
      <c r="A8305" s="17" t="s">
        <v>14532</v>
      </c>
      <c r="B8305" s="17" t="s">
        <v>14533</v>
      </c>
      <c r="C8305" s="17" t="s">
        <v>32</v>
      </c>
      <c r="D8305" s="1" t="s">
        <v>14534</v>
      </c>
      <c r="E8305" s="18" t="s">
        <v>13537</v>
      </c>
      <c r="F8305" s="18" t="s">
        <v>16</v>
      </c>
      <c r="G8305" s="17" t="s">
        <v>14</v>
      </c>
      <c r="H8305" t="s">
        <v>13538</v>
      </c>
      <c r="I8305" s="2" t="s">
        <v>13539</v>
      </c>
      <c r="J8305" s="4" t="s">
        <v>13538</v>
      </c>
      <c r="K8305" s="17" t="str">
        <f>IF((LEN(relatorio_Ananindeua[[#This Row],[CIF/CPF/CNPJ]])=14),relatorio_Ananindeua[[#This Row],[CIF/CPF/CNPJ]],relatorio_Ananindeua[[#This Row],[Coluna2]])</f>
        <v>54712243000181</v>
      </c>
      <c r="L8305" s="17" t="str">
        <f t="shared" si="131"/>
        <v>547******81</v>
      </c>
    </row>
    <row r="8306" spans="1:12" x14ac:dyDescent="0.25">
      <c r="A8306" s="17" t="s">
        <v>14535</v>
      </c>
      <c r="B8306" s="17" t="s">
        <v>14536</v>
      </c>
      <c r="C8306" s="17" t="s">
        <v>32</v>
      </c>
      <c r="D8306" s="1" t="s">
        <v>14537</v>
      </c>
      <c r="E8306" s="18" t="s">
        <v>13537</v>
      </c>
      <c r="F8306" s="18" t="s">
        <v>16</v>
      </c>
      <c r="G8306" s="17" t="s">
        <v>14</v>
      </c>
      <c r="H8306" t="s">
        <v>13538</v>
      </c>
      <c r="I8306" s="2" t="s">
        <v>13539</v>
      </c>
      <c r="J8306" s="4" t="s">
        <v>13538</v>
      </c>
      <c r="K8306" s="17" t="str">
        <f>IF((LEN(relatorio_Ananindeua[[#This Row],[CIF/CPF/CNPJ]])=14),relatorio_Ananindeua[[#This Row],[CIF/CPF/CNPJ]],relatorio_Ananindeua[[#This Row],[Coluna2]])</f>
        <v>54704968000128</v>
      </c>
      <c r="L8306" s="17" t="str">
        <f t="shared" si="131"/>
        <v>547******28</v>
      </c>
    </row>
    <row r="8307" spans="1:12" x14ac:dyDescent="0.25">
      <c r="A8307" s="17" t="s">
        <v>14538</v>
      </c>
      <c r="B8307" s="17" t="s">
        <v>14539</v>
      </c>
      <c r="C8307" s="17" t="s">
        <v>32</v>
      </c>
      <c r="D8307" s="1" t="s">
        <v>14540</v>
      </c>
      <c r="E8307" s="18" t="s">
        <v>13537</v>
      </c>
      <c r="F8307" s="18" t="s">
        <v>16</v>
      </c>
      <c r="G8307" s="17" t="s">
        <v>14</v>
      </c>
      <c r="H8307" t="s">
        <v>13538</v>
      </c>
      <c r="I8307" s="2" t="s">
        <v>13539</v>
      </c>
      <c r="J8307" s="4" t="s">
        <v>13538</v>
      </c>
      <c r="K8307" s="17" t="str">
        <f>IF((LEN(relatorio_Ananindeua[[#This Row],[CIF/CPF/CNPJ]])=14),relatorio_Ananindeua[[#This Row],[CIF/CPF/CNPJ]],relatorio_Ananindeua[[#This Row],[Coluna2]])</f>
        <v>54708356000103</v>
      </c>
      <c r="L8307" s="17" t="str">
        <f t="shared" si="131"/>
        <v>547******03</v>
      </c>
    </row>
    <row r="8308" spans="1:12" x14ac:dyDescent="0.25">
      <c r="A8308" s="17" t="s">
        <v>11316</v>
      </c>
      <c r="B8308" s="17" t="s">
        <v>11317</v>
      </c>
      <c r="C8308" s="17" t="s">
        <v>34</v>
      </c>
      <c r="D8308" s="1" t="s">
        <v>14541</v>
      </c>
      <c r="E8308" s="18" t="s">
        <v>13537</v>
      </c>
      <c r="F8308" s="18" t="s">
        <v>16</v>
      </c>
      <c r="G8308" s="17" t="s">
        <v>14</v>
      </c>
      <c r="H8308" t="s">
        <v>13538</v>
      </c>
      <c r="I8308" s="2" t="s">
        <v>13539</v>
      </c>
      <c r="J8308" s="4" t="s">
        <v>13538</v>
      </c>
      <c r="K8308" s="17" t="str">
        <f>IF((LEN(relatorio_Ananindeua[[#This Row],[CIF/CPF/CNPJ]])=14),relatorio_Ananindeua[[#This Row],[CIF/CPF/CNPJ]],relatorio_Ananindeua[[#This Row],[Coluna2]])</f>
        <v>53762562000139</v>
      </c>
      <c r="L8308" s="17" t="str">
        <f t="shared" si="131"/>
        <v>537******39</v>
      </c>
    </row>
    <row r="8309" spans="1:12" x14ac:dyDescent="0.25">
      <c r="A8309" s="17" t="s">
        <v>14542</v>
      </c>
      <c r="B8309" s="17" t="s">
        <v>14543</v>
      </c>
      <c r="C8309" s="17" t="s">
        <v>32</v>
      </c>
      <c r="D8309" s="1" t="s">
        <v>14544</v>
      </c>
      <c r="E8309" s="18" t="s">
        <v>13537</v>
      </c>
      <c r="F8309" s="18" t="s">
        <v>16</v>
      </c>
      <c r="G8309" s="17" t="s">
        <v>14</v>
      </c>
      <c r="H8309" t="s">
        <v>13538</v>
      </c>
      <c r="I8309" s="2" t="s">
        <v>13539</v>
      </c>
      <c r="J8309" s="4" t="s">
        <v>13538</v>
      </c>
      <c r="K8309" s="17" t="str">
        <f>IF((LEN(relatorio_Ananindeua[[#This Row],[CIF/CPF/CNPJ]])=14),relatorio_Ananindeua[[#This Row],[CIF/CPF/CNPJ]],relatorio_Ananindeua[[#This Row],[Coluna2]])</f>
        <v>54714974000166</v>
      </c>
      <c r="L8309" s="17" t="str">
        <f t="shared" si="131"/>
        <v>547******66</v>
      </c>
    </row>
    <row r="8310" spans="1:12" x14ac:dyDescent="0.25">
      <c r="A8310" s="17" t="s">
        <v>14545</v>
      </c>
      <c r="B8310" s="17" t="s">
        <v>14546</v>
      </c>
      <c r="C8310" s="17" t="s">
        <v>32</v>
      </c>
      <c r="D8310" s="1" t="s">
        <v>14547</v>
      </c>
      <c r="E8310" s="18" t="s">
        <v>13537</v>
      </c>
      <c r="F8310" s="18" t="s">
        <v>16</v>
      </c>
      <c r="G8310" s="17" t="s">
        <v>14</v>
      </c>
      <c r="H8310" t="s">
        <v>13538</v>
      </c>
      <c r="I8310" s="2" t="s">
        <v>13539</v>
      </c>
      <c r="J8310" s="4" t="s">
        <v>13538</v>
      </c>
      <c r="K8310" s="17" t="str">
        <f>IF((LEN(relatorio_Ananindeua[[#This Row],[CIF/CPF/CNPJ]])=14),relatorio_Ananindeua[[#This Row],[CIF/CPF/CNPJ]],relatorio_Ananindeua[[#This Row],[Coluna2]])</f>
        <v>54708562000113</v>
      </c>
      <c r="L8310" s="17" t="str">
        <f t="shared" si="131"/>
        <v>547******13</v>
      </c>
    </row>
    <row r="8311" spans="1:12" x14ac:dyDescent="0.25">
      <c r="A8311" s="17" t="s">
        <v>14548</v>
      </c>
      <c r="B8311" s="17" t="s">
        <v>14549</v>
      </c>
      <c r="C8311" s="17" t="s">
        <v>34</v>
      </c>
      <c r="D8311" s="1" t="s">
        <v>14550</v>
      </c>
      <c r="E8311" s="18" t="s">
        <v>13537</v>
      </c>
      <c r="F8311" s="18" t="s">
        <v>16</v>
      </c>
      <c r="G8311" s="17" t="s">
        <v>14</v>
      </c>
      <c r="H8311" t="s">
        <v>13538</v>
      </c>
      <c r="I8311" s="2" t="s">
        <v>13539</v>
      </c>
      <c r="J8311" s="4" t="s">
        <v>13538</v>
      </c>
      <c r="K8311" s="17" t="str">
        <f>IF((LEN(relatorio_Ananindeua[[#This Row],[CIF/CPF/CNPJ]])=14),relatorio_Ananindeua[[#This Row],[CIF/CPF/CNPJ]],relatorio_Ananindeua[[#This Row],[Coluna2]])</f>
        <v>14473523000160</v>
      </c>
      <c r="L8311" s="17" t="str">
        <f t="shared" si="131"/>
        <v>144******60</v>
      </c>
    </row>
    <row r="8312" spans="1:12" x14ac:dyDescent="0.25">
      <c r="A8312" s="17" t="s">
        <v>12994</v>
      </c>
      <c r="B8312" s="17" t="s">
        <v>12995</v>
      </c>
      <c r="C8312" s="17" t="s">
        <v>34</v>
      </c>
      <c r="D8312" s="1" t="s">
        <v>14551</v>
      </c>
      <c r="E8312" s="18" t="s">
        <v>13537</v>
      </c>
      <c r="F8312" s="18" t="s">
        <v>16</v>
      </c>
      <c r="G8312" s="17" t="s">
        <v>14</v>
      </c>
      <c r="H8312" t="s">
        <v>13538</v>
      </c>
      <c r="I8312" s="2" t="s">
        <v>13539</v>
      </c>
      <c r="J8312" s="4" t="s">
        <v>13538</v>
      </c>
      <c r="K8312" s="17" t="str">
        <f>IF((LEN(relatorio_Ananindeua[[#This Row],[CIF/CPF/CNPJ]])=14),relatorio_Ananindeua[[#This Row],[CIF/CPF/CNPJ]],relatorio_Ananindeua[[#This Row],[Coluna2]])</f>
        <v>54362607000140</v>
      </c>
      <c r="L8312" s="17" t="str">
        <f t="shared" si="131"/>
        <v>543******40</v>
      </c>
    </row>
    <row r="8313" spans="1:12" x14ac:dyDescent="0.25">
      <c r="A8313" s="17" t="s">
        <v>8153</v>
      </c>
      <c r="B8313" s="17" t="s">
        <v>8154</v>
      </c>
      <c r="C8313" s="17" t="s">
        <v>34</v>
      </c>
      <c r="D8313" s="1" t="s">
        <v>14552</v>
      </c>
      <c r="E8313" s="18" t="s">
        <v>13537</v>
      </c>
      <c r="F8313" s="18" t="s">
        <v>16</v>
      </c>
      <c r="G8313" s="17" t="s">
        <v>14</v>
      </c>
      <c r="H8313" t="s">
        <v>13538</v>
      </c>
      <c r="I8313" s="2" t="s">
        <v>13539</v>
      </c>
      <c r="J8313" s="4" t="s">
        <v>13538</v>
      </c>
      <c r="K8313" s="17" t="str">
        <f>IF((LEN(relatorio_Ananindeua[[#This Row],[CIF/CPF/CNPJ]])=14),relatorio_Ananindeua[[#This Row],[CIF/CPF/CNPJ]],relatorio_Ananindeua[[#This Row],[Coluna2]])</f>
        <v>49223560000102</v>
      </c>
      <c r="L8313" s="17" t="str">
        <f t="shared" si="131"/>
        <v>492******02</v>
      </c>
    </row>
    <row r="8314" spans="1:12" x14ac:dyDescent="0.25">
      <c r="A8314" s="17" t="s">
        <v>14553</v>
      </c>
      <c r="B8314" s="17" t="s">
        <v>14554</v>
      </c>
      <c r="C8314" s="17" t="s">
        <v>32</v>
      </c>
      <c r="D8314" s="1" t="s">
        <v>14555</v>
      </c>
      <c r="E8314" s="18" t="s">
        <v>13537</v>
      </c>
      <c r="F8314" s="18" t="s">
        <v>16</v>
      </c>
      <c r="G8314" s="17" t="s">
        <v>14</v>
      </c>
      <c r="H8314" t="s">
        <v>13538</v>
      </c>
      <c r="I8314" s="2" t="s">
        <v>13539</v>
      </c>
      <c r="J8314" s="4" t="s">
        <v>13538</v>
      </c>
      <c r="K8314" s="17" t="str">
        <f>IF((LEN(relatorio_Ananindeua[[#This Row],[CIF/CPF/CNPJ]])=14),relatorio_Ananindeua[[#This Row],[CIF/CPF/CNPJ]],relatorio_Ananindeua[[#This Row],[Coluna2]])</f>
        <v>54711771000116</v>
      </c>
      <c r="L8314" s="17" t="str">
        <f t="shared" si="131"/>
        <v>547******16</v>
      </c>
    </row>
    <row r="8315" spans="1:12" x14ac:dyDescent="0.25">
      <c r="A8315" s="17" t="s">
        <v>14556</v>
      </c>
      <c r="B8315" s="17" t="s">
        <v>14557</v>
      </c>
      <c r="C8315" s="17" t="s">
        <v>32</v>
      </c>
      <c r="D8315" s="1" t="s">
        <v>14558</v>
      </c>
      <c r="E8315" s="18" t="s">
        <v>13537</v>
      </c>
      <c r="F8315" s="18" t="s">
        <v>16</v>
      </c>
      <c r="G8315" s="17" t="s">
        <v>14</v>
      </c>
      <c r="H8315" t="s">
        <v>13538</v>
      </c>
      <c r="I8315" s="2" t="s">
        <v>13539</v>
      </c>
      <c r="J8315" s="4" t="s">
        <v>13538</v>
      </c>
      <c r="K8315" s="17" t="str">
        <f>IF((LEN(relatorio_Ananindeua[[#This Row],[CIF/CPF/CNPJ]])=14),relatorio_Ananindeua[[#This Row],[CIF/CPF/CNPJ]],relatorio_Ananindeua[[#This Row],[Coluna2]])</f>
        <v>54716838000105</v>
      </c>
      <c r="L8315" s="17" t="str">
        <f t="shared" si="131"/>
        <v>547******05</v>
      </c>
    </row>
    <row r="8316" spans="1:12" x14ac:dyDescent="0.25">
      <c r="A8316" s="17" t="s">
        <v>14559</v>
      </c>
      <c r="B8316" s="17" t="s">
        <v>14560</v>
      </c>
      <c r="C8316" s="17" t="s">
        <v>32</v>
      </c>
      <c r="D8316" s="1" t="s">
        <v>14561</v>
      </c>
      <c r="E8316" s="18" t="s">
        <v>13537</v>
      </c>
      <c r="F8316" s="18" t="s">
        <v>16</v>
      </c>
      <c r="G8316" s="17" t="s">
        <v>14</v>
      </c>
      <c r="H8316" t="s">
        <v>13538</v>
      </c>
      <c r="I8316" s="2" t="s">
        <v>13539</v>
      </c>
      <c r="J8316" s="4" t="s">
        <v>13538</v>
      </c>
      <c r="K8316" s="17" t="str">
        <f>IF((LEN(relatorio_Ananindeua[[#This Row],[CIF/CPF/CNPJ]])=14),relatorio_Ananindeua[[#This Row],[CIF/CPF/CNPJ]],relatorio_Ananindeua[[#This Row],[Coluna2]])</f>
        <v>54703014000109</v>
      </c>
      <c r="L8316" s="17" t="str">
        <f t="shared" si="131"/>
        <v>547******09</v>
      </c>
    </row>
    <row r="8317" spans="1:12" x14ac:dyDescent="0.25">
      <c r="A8317" s="17" t="s">
        <v>14562</v>
      </c>
      <c r="B8317" s="17" t="s">
        <v>14563</v>
      </c>
      <c r="C8317" s="17" t="s">
        <v>34</v>
      </c>
      <c r="D8317" s="1" t="s">
        <v>14564</v>
      </c>
      <c r="E8317" s="18" t="s">
        <v>13537</v>
      </c>
      <c r="F8317" s="18" t="s">
        <v>16</v>
      </c>
      <c r="G8317" s="17" t="s">
        <v>14</v>
      </c>
      <c r="H8317" t="s">
        <v>13538</v>
      </c>
      <c r="I8317" s="2" t="s">
        <v>13539</v>
      </c>
      <c r="J8317" s="4" t="s">
        <v>13538</v>
      </c>
      <c r="K8317" s="17" t="str">
        <f>IF((LEN(relatorio_Ananindeua[[#This Row],[CIF/CPF/CNPJ]])=14),relatorio_Ananindeua[[#This Row],[CIF/CPF/CNPJ]],relatorio_Ananindeua[[#This Row],[Coluna2]])</f>
        <v>54578659000159</v>
      </c>
      <c r="L8317" s="17" t="str">
        <f t="shared" si="131"/>
        <v>545******59</v>
      </c>
    </row>
    <row r="8318" spans="1:12" x14ac:dyDescent="0.25">
      <c r="A8318" s="17" t="s">
        <v>14562</v>
      </c>
      <c r="B8318" s="17" t="s">
        <v>14563</v>
      </c>
      <c r="C8318" s="17" t="s">
        <v>32</v>
      </c>
      <c r="D8318" s="1" t="s">
        <v>14565</v>
      </c>
      <c r="E8318" s="18" t="s">
        <v>13537</v>
      </c>
      <c r="F8318" s="18" t="s">
        <v>16</v>
      </c>
      <c r="G8318" s="17" t="s">
        <v>14</v>
      </c>
      <c r="H8318" t="s">
        <v>13538</v>
      </c>
      <c r="I8318" s="2" t="s">
        <v>13539</v>
      </c>
      <c r="J8318" s="4" t="s">
        <v>13538</v>
      </c>
      <c r="K8318" s="17" t="str">
        <f>IF((LEN(relatorio_Ananindeua[[#This Row],[CIF/CPF/CNPJ]])=14),relatorio_Ananindeua[[#This Row],[CIF/CPF/CNPJ]],relatorio_Ananindeua[[#This Row],[Coluna2]])</f>
        <v>54578659000159</v>
      </c>
      <c r="L8318" s="17" t="str">
        <f t="shared" si="131"/>
        <v>545******59</v>
      </c>
    </row>
    <row r="8319" spans="1:12" x14ac:dyDescent="0.25">
      <c r="A8319" s="17" t="s">
        <v>1835</v>
      </c>
      <c r="B8319" s="17" t="s">
        <v>1836</v>
      </c>
      <c r="C8319" s="17" t="s">
        <v>34</v>
      </c>
      <c r="D8319" s="1" t="s">
        <v>14566</v>
      </c>
      <c r="E8319" s="18" t="s">
        <v>13537</v>
      </c>
      <c r="F8319" s="18" t="s">
        <v>16</v>
      </c>
      <c r="G8319" s="17" t="s">
        <v>14</v>
      </c>
      <c r="H8319" t="s">
        <v>13538</v>
      </c>
      <c r="I8319" s="2" t="s">
        <v>13539</v>
      </c>
      <c r="J8319" s="4" t="s">
        <v>13538</v>
      </c>
      <c r="K8319" s="17" t="str">
        <f>IF((LEN(relatorio_Ananindeua[[#This Row],[CIF/CPF/CNPJ]])=14),relatorio_Ananindeua[[#This Row],[CIF/CPF/CNPJ]],relatorio_Ananindeua[[#This Row],[Coluna2]])</f>
        <v>24711638000107</v>
      </c>
      <c r="L8319" s="17" t="str">
        <f t="shared" si="131"/>
        <v>247******07</v>
      </c>
    </row>
    <row r="8320" spans="1:12" x14ac:dyDescent="0.25">
      <c r="A8320" s="17" t="s">
        <v>8322</v>
      </c>
      <c r="B8320" s="17" t="s">
        <v>8323</v>
      </c>
      <c r="C8320" s="17" t="s">
        <v>34</v>
      </c>
      <c r="D8320" s="1" t="s">
        <v>14567</v>
      </c>
      <c r="E8320" s="18" t="s">
        <v>13537</v>
      </c>
      <c r="F8320" s="18" t="s">
        <v>16</v>
      </c>
      <c r="G8320" s="17" t="s">
        <v>14</v>
      </c>
      <c r="H8320" t="s">
        <v>13538</v>
      </c>
      <c r="I8320" s="2" t="s">
        <v>13539</v>
      </c>
      <c r="J8320" s="4" t="s">
        <v>13538</v>
      </c>
      <c r="K8320" s="17" t="str">
        <f>IF((LEN(relatorio_Ananindeua[[#This Row],[CIF/CPF/CNPJ]])=14),relatorio_Ananindeua[[#This Row],[CIF/CPF/CNPJ]],relatorio_Ananindeua[[#This Row],[Coluna2]])</f>
        <v>49604295000102</v>
      </c>
      <c r="L8320" s="17" t="str">
        <f t="shared" si="131"/>
        <v>496******02</v>
      </c>
    </row>
    <row r="8321" spans="1:12" x14ac:dyDescent="0.25">
      <c r="A8321" s="17" t="s">
        <v>14568</v>
      </c>
      <c r="B8321" s="17" t="s">
        <v>14569</v>
      </c>
      <c r="C8321" s="17" t="s">
        <v>32</v>
      </c>
      <c r="D8321" s="1" t="s">
        <v>14570</v>
      </c>
      <c r="E8321" s="18" t="s">
        <v>13537</v>
      </c>
      <c r="F8321" s="18" t="s">
        <v>16</v>
      </c>
      <c r="G8321" s="17" t="s">
        <v>14</v>
      </c>
      <c r="H8321" t="s">
        <v>13538</v>
      </c>
      <c r="I8321" s="2" t="s">
        <v>13539</v>
      </c>
      <c r="J8321" s="4" t="s">
        <v>13538</v>
      </c>
      <c r="K8321" s="17" t="str">
        <f>IF((LEN(relatorio_Ananindeua[[#This Row],[CIF/CPF/CNPJ]])=14),relatorio_Ananindeua[[#This Row],[CIF/CPF/CNPJ]],relatorio_Ananindeua[[#This Row],[Coluna2]])</f>
        <v>54719763000116</v>
      </c>
      <c r="L8321" s="17" t="str">
        <f t="shared" si="131"/>
        <v>547******16</v>
      </c>
    </row>
    <row r="8322" spans="1:12" x14ac:dyDescent="0.25">
      <c r="A8322" s="17" t="s">
        <v>14571</v>
      </c>
      <c r="B8322" s="17" t="s">
        <v>14572</v>
      </c>
      <c r="C8322" s="17" t="s">
        <v>34</v>
      </c>
      <c r="D8322" s="1" t="s">
        <v>14573</v>
      </c>
      <c r="E8322" s="18" t="s">
        <v>13537</v>
      </c>
      <c r="F8322" s="18" t="s">
        <v>16</v>
      </c>
      <c r="G8322" s="17" t="s">
        <v>14</v>
      </c>
      <c r="H8322" t="s">
        <v>13538</v>
      </c>
      <c r="I8322" s="2" t="s">
        <v>13539</v>
      </c>
      <c r="J8322" s="4" t="s">
        <v>13538</v>
      </c>
      <c r="K8322" s="17" t="str">
        <f>IF((LEN(relatorio_Ananindeua[[#This Row],[CIF/CPF/CNPJ]])=14),relatorio_Ananindeua[[#This Row],[CIF/CPF/CNPJ]],relatorio_Ananindeua[[#This Row],[Coluna2]])</f>
        <v>51389694000131</v>
      </c>
      <c r="L8322" s="17" t="str">
        <f t="shared" si="131"/>
        <v>513******31</v>
      </c>
    </row>
    <row r="8323" spans="1:12" x14ac:dyDescent="0.25">
      <c r="A8323" s="17" t="s">
        <v>14574</v>
      </c>
      <c r="B8323" s="17" t="s">
        <v>14575</v>
      </c>
      <c r="C8323" s="17" t="s">
        <v>32</v>
      </c>
      <c r="D8323" s="1" t="s">
        <v>14576</v>
      </c>
      <c r="E8323" s="18" t="s">
        <v>13537</v>
      </c>
      <c r="F8323" s="18" t="s">
        <v>16</v>
      </c>
      <c r="G8323" s="17" t="s">
        <v>14</v>
      </c>
      <c r="H8323" t="s">
        <v>13538</v>
      </c>
      <c r="I8323" s="2" t="s">
        <v>13539</v>
      </c>
      <c r="J8323" s="4" t="s">
        <v>13538</v>
      </c>
      <c r="K8323" s="17" t="str">
        <f>IF((LEN(relatorio_Ananindeua[[#This Row],[CIF/CPF/CNPJ]])=14),relatorio_Ananindeua[[#This Row],[CIF/CPF/CNPJ]],relatorio_Ananindeua[[#This Row],[Coluna2]])</f>
        <v>54717415000100</v>
      </c>
      <c r="L8323" s="17" t="str">
        <f t="shared" si="131"/>
        <v>547******00</v>
      </c>
    </row>
    <row r="8324" spans="1:12" x14ac:dyDescent="0.25">
      <c r="A8324" s="17" t="s">
        <v>14577</v>
      </c>
      <c r="B8324" s="17" t="s">
        <v>14578</v>
      </c>
      <c r="C8324" s="17" t="s">
        <v>32</v>
      </c>
      <c r="D8324" s="1" t="s">
        <v>14579</v>
      </c>
      <c r="E8324" s="18" t="s">
        <v>13537</v>
      </c>
      <c r="F8324" s="18" t="s">
        <v>16</v>
      </c>
      <c r="G8324" s="17" t="s">
        <v>14</v>
      </c>
      <c r="H8324" t="s">
        <v>13538</v>
      </c>
      <c r="I8324" s="2" t="s">
        <v>13539</v>
      </c>
      <c r="J8324" s="4" t="s">
        <v>13538</v>
      </c>
      <c r="K8324" s="17" t="str">
        <f>IF((LEN(relatorio_Ananindeua[[#This Row],[CIF/CPF/CNPJ]])=14),relatorio_Ananindeua[[#This Row],[CIF/CPF/CNPJ]],relatorio_Ananindeua[[#This Row],[Coluna2]])</f>
        <v>54717884000129</v>
      </c>
      <c r="L8324" s="17" t="str">
        <f t="shared" si="131"/>
        <v>547******29</v>
      </c>
    </row>
    <row r="8325" spans="1:12" x14ac:dyDescent="0.25">
      <c r="A8325" s="17" t="s">
        <v>14580</v>
      </c>
      <c r="B8325" s="17" t="s">
        <v>14581</v>
      </c>
      <c r="C8325" s="17" t="s">
        <v>34</v>
      </c>
      <c r="D8325" s="1" t="s">
        <v>14582</v>
      </c>
      <c r="E8325" s="18" t="s">
        <v>13537</v>
      </c>
      <c r="F8325" s="18" t="s">
        <v>16</v>
      </c>
      <c r="G8325" s="17" t="s">
        <v>14</v>
      </c>
      <c r="H8325" t="s">
        <v>13538</v>
      </c>
      <c r="I8325" s="2" t="s">
        <v>13539</v>
      </c>
      <c r="J8325" s="4" t="s">
        <v>13538</v>
      </c>
      <c r="K8325" s="17" t="str">
        <f>IF((LEN(relatorio_Ananindeua[[#This Row],[CIF/CPF/CNPJ]])=14),relatorio_Ananindeua[[#This Row],[CIF/CPF/CNPJ]],relatorio_Ananindeua[[#This Row],[Coluna2]])</f>
        <v>46189471000190</v>
      </c>
      <c r="L8325" s="17" t="str">
        <f t="shared" si="131"/>
        <v>461******90</v>
      </c>
    </row>
    <row r="8326" spans="1:12" x14ac:dyDescent="0.25">
      <c r="A8326" s="17" t="s">
        <v>14583</v>
      </c>
      <c r="B8326" s="17" t="s">
        <v>14584</v>
      </c>
      <c r="C8326" s="17" t="s">
        <v>34</v>
      </c>
      <c r="D8326" s="1" t="s">
        <v>14585</v>
      </c>
      <c r="E8326" s="18" t="s">
        <v>13537</v>
      </c>
      <c r="F8326" s="18" t="s">
        <v>16</v>
      </c>
      <c r="G8326" s="17" t="s">
        <v>14</v>
      </c>
      <c r="H8326" t="s">
        <v>13538</v>
      </c>
      <c r="I8326" s="2" t="s">
        <v>13539</v>
      </c>
      <c r="J8326" s="4" t="s">
        <v>13538</v>
      </c>
      <c r="K8326" s="17" t="str">
        <f>IF((LEN(relatorio_Ananindeua[[#This Row],[CIF/CPF/CNPJ]])=14),relatorio_Ananindeua[[#This Row],[CIF/CPF/CNPJ]],relatorio_Ananindeua[[#This Row],[Coluna2]])</f>
        <v>40247879000195</v>
      </c>
      <c r="L8326" s="17" t="str">
        <f t="shared" si="131"/>
        <v>402******95</v>
      </c>
    </row>
    <row r="8327" spans="1:12" x14ac:dyDescent="0.25">
      <c r="A8327" s="17" t="s">
        <v>14586</v>
      </c>
      <c r="B8327" s="17" t="s">
        <v>14587</v>
      </c>
      <c r="C8327" s="17" t="s">
        <v>32</v>
      </c>
      <c r="D8327" s="1" t="s">
        <v>14588</v>
      </c>
      <c r="E8327" s="18" t="s">
        <v>13537</v>
      </c>
      <c r="F8327" s="18" t="s">
        <v>16</v>
      </c>
      <c r="G8327" s="17" t="s">
        <v>14</v>
      </c>
      <c r="H8327" t="s">
        <v>13538</v>
      </c>
      <c r="I8327" s="2" t="s">
        <v>13539</v>
      </c>
      <c r="J8327" s="4" t="s">
        <v>13538</v>
      </c>
      <c r="K8327" s="17" t="str">
        <f>IF((LEN(relatorio_Ananindeua[[#This Row],[CIF/CPF/CNPJ]])=14),relatorio_Ananindeua[[#This Row],[CIF/CPF/CNPJ]],relatorio_Ananindeua[[#This Row],[Coluna2]])</f>
        <v>54717231000140</v>
      </c>
      <c r="L8327" s="17" t="str">
        <f t="shared" si="131"/>
        <v>547******40</v>
      </c>
    </row>
    <row r="8328" spans="1:12" x14ac:dyDescent="0.25">
      <c r="A8328" s="17" t="s">
        <v>14548</v>
      </c>
      <c r="B8328" s="17" t="s">
        <v>14549</v>
      </c>
      <c r="C8328" s="17" t="s">
        <v>34</v>
      </c>
      <c r="D8328" s="1" t="s">
        <v>14589</v>
      </c>
      <c r="E8328" s="18" t="s">
        <v>13537</v>
      </c>
      <c r="F8328" s="18" t="s">
        <v>16</v>
      </c>
      <c r="G8328" s="17" t="s">
        <v>14</v>
      </c>
      <c r="H8328" t="s">
        <v>13538</v>
      </c>
      <c r="I8328" s="2" t="s">
        <v>13539</v>
      </c>
      <c r="J8328" s="4" t="s">
        <v>13538</v>
      </c>
      <c r="K8328" s="17" t="str">
        <f>IF((LEN(relatorio_Ananindeua[[#This Row],[CIF/CPF/CNPJ]])=14),relatorio_Ananindeua[[#This Row],[CIF/CPF/CNPJ]],relatorio_Ananindeua[[#This Row],[Coluna2]])</f>
        <v>14473523000160</v>
      </c>
      <c r="L8328" s="17" t="str">
        <f t="shared" si="131"/>
        <v>144******60</v>
      </c>
    </row>
    <row r="8329" spans="1:12" x14ac:dyDescent="0.25">
      <c r="A8329" s="17" t="s">
        <v>14590</v>
      </c>
      <c r="B8329" s="17" t="s">
        <v>14591</v>
      </c>
      <c r="C8329" s="17" t="s">
        <v>32</v>
      </c>
      <c r="D8329" s="1" t="s">
        <v>14592</v>
      </c>
      <c r="E8329" s="18" t="s">
        <v>13537</v>
      </c>
      <c r="F8329" s="18" t="s">
        <v>16</v>
      </c>
      <c r="G8329" s="17" t="s">
        <v>14</v>
      </c>
      <c r="H8329" t="s">
        <v>13538</v>
      </c>
      <c r="I8329" s="2" t="s">
        <v>13539</v>
      </c>
      <c r="J8329" s="4" t="s">
        <v>13538</v>
      </c>
      <c r="K8329" s="17" t="str">
        <f>IF((LEN(relatorio_Ananindeua[[#This Row],[CIF/CPF/CNPJ]])=14),relatorio_Ananindeua[[#This Row],[CIF/CPF/CNPJ]],relatorio_Ananindeua[[#This Row],[Coluna2]])</f>
        <v>54720565000172</v>
      </c>
      <c r="L8329" s="17" t="str">
        <f t="shared" si="131"/>
        <v>547******72</v>
      </c>
    </row>
    <row r="8330" spans="1:12" x14ac:dyDescent="0.25">
      <c r="A8330" s="17" t="s">
        <v>12994</v>
      </c>
      <c r="B8330" s="17" t="s">
        <v>12995</v>
      </c>
      <c r="C8330" s="17" t="s">
        <v>34</v>
      </c>
      <c r="D8330" s="1" t="s">
        <v>14593</v>
      </c>
      <c r="E8330" s="18" t="s">
        <v>13537</v>
      </c>
      <c r="F8330" s="18" t="s">
        <v>16</v>
      </c>
      <c r="G8330" s="17" t="s">
        <v>14</v>
      </c>
      <c r="H8330" t="s">
        <v>13538</v>
      </c>
      <c r="I8330" s="2" t="s">
        <v>13539</v>
      </c>
      <c r="J8330" s="4" t="s">
        <v>13538</v>
      </c>
      <c r="K8330" s="17" t="str">
        <f>IF((LEN(relatorio_Ananindeua[[#This Row],[CIF/CPF/CNPJ]])=14),relatorio_Ananindeua[[#This Row],[CIF/CPF/CNPJ]],relatorio_Ananindeua[[#This Row],[Coluna2]])</f>
        <v>54362607000140</v>
      </c>
      <c r="L8330" s="17" t="str">
        <f t="shared" si="131"/>
        <v>543******40</v>
      </c>
    </row>
    <row r="8331" spans="1:12" x14ac:dyDescent="0.25">
      <c r="A8331" s="17" t="s">
        <v>14594</v>
      </c>
      <c r="B8331" s="17" t="s">
        <v>14595</v>
      </c>
      <c r="C8331" s="17" t="s">
        <v>32</v>
      </c>
      <c r="D8331" s="1" t="s">
        <v>14596</v>
      </c>
      <c r="E8331" s="18" t="s">
        <v>13537</v>
      </c>
      <c r="F8331" s="18" t="s">
        <v>16</v>
      </c>
      <c r="G8331" s="17" t="s">
        <v>14</v>
      </c>
      <c r="H8331" t="s">
        <v>13538</v>
      </c>
      <c r="I8331" s="2" t="s">
        <v>13539</v>
      </c>
      <c r="J8331" s="4" t="s">
        <v>13538</v>
      </c>
      <c r="K8331" s="17" t="str">
        <f>IF((LEN(relatorio_Ananindeua[[#This Row],[CIF/CPF/CNPJ]])=14),relatorio_Ananindeua[[#This Row],[CIF/CPF/CNPJ]],relatorio_Ananindeua[[#This Row],[Coluna2]])</f>
        <v>54719881000124</v>
      </c>
      <c r="L8331" s="17" t="str">
        <f t="shared" si="131"/>
        <v>547******24</v>
      </c>
    </row>
    <row r="8332" spans="1:12" x14ac:dyDescent="0.25">
      <c r="A8332" s="17" t="s">
        <v>14597</v>
      </c>
      <c r="B8332" s="17" t="s">
        <v>14598</v>
      </c>
      <c r="C8332" s="17" t="s">
        <v>32</v>
      </c>
      <c r="D8332" s="1" t="s">
        <v>14599</v>
      </c>
      <c r="E8332" s="18" t="s">
        <v>13537</v>
      </c>
      <c r="F8332" s="18" t="s">
        <v>16</v>
      </c>
      <c r="G8332" s="17" t="s">
        <v>14</v>
      </c>
      <c r="H8332" t="s">
        <v>13538</v>
      </c>
      <c r="I8332" s="2" t="s">
        <v>13539</v>
      </c>
      <c r="J8332" s="4" t="s">
        <v>13538</v>
      </c>
      <c r="K8332" s="17" t="str">
        <f>IF((LEN(relatorio_Ananindeua[[#This Row],[CIF/CPF/CNPJ]])=14),relatorio_Ananindeua[[#This Row],[CIF/CPF/CNPJ]],relatorio_Ananindeua[[#This Row],[Coluna2]])</f>
        <v>54720216000150</v>
      </c>
      <c r="L8332" s="17" t="str">
        <f t="shared" si="131"/>
        <v>547******50</v>
      </c>
    </row>
    <row r="8333" spans="1:12" x14ac:dyDescent="0.25">
      <c r="A8333" s="17" t="s">
        <v>14600</v>
      </c>
      <c r="B8333" s="17" t="s">
        <v>14601</v>
      </c>
      <c r="C8333" s="17" t="s">
        <v>32</v>
      </c>
      <c r="D8333" s="1" t="s">
        <v>14602</v>
      </c>
      <c r="E8333" s="18" t="s">
        <v>13537</v>
      </c>
      <c r="F8333" s="18" t="s">
        <v>16</v>
      </c>
      <c r="G8333" s="17" t="s">
        <v>14</v>
      </c>
      <c r="H8333" t="s">
        <v>13538</v>
      </c>
      <c r="I8333" s="2" t="s">
        <v>13539</v>
      </c>
      <c r="J8333" s="4" t="s">
        <v>13538</v>
      </c>
      <c r="K8333" s="17" t="str">
        <f>IF((LEN(relatorio_Ananindeua[[#This Row],[CIF/CPF/CNPJ]])=14),relatorio_Ananindeua[[#This Row],[CIF/CPF/CNPJ]],relatorio_Ananindeua[[#This Row],[Coluna2]])</f>
        <v>54720747000143</v>
      </c>
      <c r="L8333" s="17" t="str">
        <f t="shared" si="131"/>
        <v>547******43</v>
      </c>
    </row>
    <row r="8334" spans="1:12" x14ac:dyDescent="0.25">
      <c r="A8334" s="17" t="s">
        <v>14603</v>
      </c>
      <c r="B8334" s="17" t="s">
        <v>14604</v>
      </c>
      <c r="C8334" s="17" t="s">
        <v>32</v>
      </c>
      <c r="D8334" s="1" t="s">
        <v>14605</v>
      </c>
      <c r="E8334" s="18" t="s">
        <v>13537</v>
      </c>
      <c r="F8334" s="18" t="s">
        <v>16</v>
      </c>
      <c r="G8334" s="17" t="s">
        <v>14</v>
      </c>
      <c r="H8334" t="s">
        <v>13538</v>
      </c>
      <c r="I8334" s="2" t="s">
        <v>13539</v>
      </c>
      <c r="J8334" s="4" t="s">
        <v>13538</v>
      </c>
      <c r="K8334" s="17" t="str">
        <f>IF((LEN(relatorio_Ananindeua[[#This Row],[CIF/CPF/CNPJ]])=14),relatorio_Ananindeua[[#This Row],[CIF/CPF/CNPJ]],relatorio_Ananindeua[[#This Row],[Coluna2]])</f>
        <v>54717121000188</v>
      </c>
      <c r="L8334" s="17" t="str">
        <f t="shared" si="131"/>
        <v>547******88</v>
      </c>
    </row>
    <row r="8335" spans="1:12" x14ac:dyDescent="0.25">
      <c r="A8335" s="17" t="s">
        <v>14606</v>
      </c>
      <c r="B8335" s="17" t="s">
        <v>14607</v>
      </c>
      <c r="C8335" s="17" t="s">
        <v>34</v>
      </c>
      <c r="D8335" s="1" t="s">
        <v>14608</v>
      </c>
      <c r="E8335" s="18" t="s">
        <v>13537</v>
      </c>
      <c r="F8335" s="18" t="s">
        <v>16</v>
      </c>
      <c r="G8335" s="17" t="s">
        <v>14</v>
      </c>
      <c r="H8335" t="s">
        <v>13538</v>
      </c>
      <c r="I8335" s="2" t="s">
        <v>13539</v>
      </c>
      <c r="J8335" s="4" t="s">
        <v>13538</v>
      </c>
      <c r="K8335" s="17" t="str">
        <f>IF((LEN(relatorio_Ananindeua[[#This Row],[CIF/CPF/CNPJ]])=14),relatorio_Ananindeua[[#This Row],[CIF/CPF/CNPJ]],relatorio_Ananindeua[[#This Row],[Coluna2]])</f>
        <v>49676180000115</v>
      </c>
      <c r="L8335" s="17" t="str">
        <f t="shared" si="131"/>
        <v>496******15</v>
      </c>
    </row>
    <row r="8336" spans="1:12" x14ac:dyDescent="0.25">
      <c r="A8336" s="17" t="s">
        <v>14609</v>
      </c>
      <c r="B8336" s="17" t="s">
        <v>14610</v>
      </c>
      <c r="C8336" s="17" t="s">
        <v>34</v>
      </c>
      <c r="D8336" s="1" t="s">
        <v>14611</v>
      </c>
      <c r="E8336" s="18" t="s">
        <v>13537</v>
      </c>
      <c r="F8336" s="18" t="s">
        <v>16</v>
      </c>
      <c r="G8336" s="17" t="s">
        <v>14</v>
      </c>
      <c r="H8336" t="s">
        <v>13538</v>
      </c>
      <c r="I8336" s="2" t="s">
        <v>13539</v>
      </c>
      <c r="J8336" s="4" t="s">
        <v>13538</v>
      </c>
      <c r="K8336" s="17" t="str">
        <f>IF((LEN(relatorio_Ananindeua[[#This Row],[CIF/CPF/CNPJ]])=14),relatorio_Ananindeua[[#This Row],[CIF/CPF/CNPJ]],relatorio_Ananindeua[[#This Row],[Coluna2]])</f>
        <v>48364706000169</v>
      </c>
      <c r="L8336" s="17" t="str">
        <f t="shared" si="131"/>
        <v>483******69</v>
      </c>
    </row>
    <row r="8337" spans="1:12" x14ac:dyDescent="0.25">
      <c r="A8337" s="17" t="s">
        <v>14612</v>
      </c>
      <c r="B8337" s="17" t="s">
        <v>14613</v>
      </c>
      <c r="C8337" s="17" t="s">
        <v>32</v>
      </c>
      <c r="D8337" s="1" t="s">
        <v>14614</v>
      </c>
      <c r="E8337" s="18" t="s">
        <v>13537</v>
      </c>
      <c r="F8337" s="18" t="s">
        <v>16</v>
      </c>
      <c r="G8337" s="17" t="s">
        <v>14</v>
      </c>
      <c r="H8337" t="s">
        <v>13538</v>
      </c>
      <c r="I8337" s="2" t="s">
        <v>13539</v>
      </c>
      <c r="J8337" s="4" t="s">
        <v>13538</v>
      </c>
      <c r="K8337" s="17" t="str">
        <f>IF((LEN(relatorio_Ananindeua[[#This Row],[CIF/CPF/CNPJ]])=14),relatorio_Ananindeua[[#This Row],[CIF/CPF/CNPJ]],relatorio_Ananindeua[[#This Row],[Coluna2]])</f>
        <v>54721032000105</v>
      </c>
      <c r="L8337" s="17" t="str">
        <f t="shared" si="131"/>
        <v>547******05</v>
      </c>
    </row>
    <row r="8338" spans="1:12" x14ac:dyDescent="0.25">
      <c r="A8338" s="17" t="s">
        <v>14615</v>
      </c>
      <c r="B8338" s="17" t="s">
        <v>14616</v>
      </c>
      <c r="C8338" s="17" t="s">
        <v>34</v>
      </c>
      <c r="D8338" s="1" t="s">
        <v>14617</v>
      </c>
      <c r="E8338" s="18" t="s">
        <v>13537</v>
      </c>
      <c r="F8338" s="18" t="s">
        <v>16</v>
      </c>
      <c r="G8338" s="17" t="s">
        <v>14</v>
      </c>
      <c r="H8338" t="s">
        <v>13538</v>
      </c>
      <c r="I8338" s="2" t="s">
        <v>13539</v>
      </c>
      <c r="J8338" s="4" t="s">
        <v>13538</v>
      </c>
      <c r="K8338" s="17" t="str">
        <f>IF((LEN(relatorio_Ananindeua[[#This Row],[CIF/CPF/CNPJ]])=14),relatorio_Ananindeua[[#This Row],[CIF/CPF/CNPJ]],relatorio_Ananindeua[[#This Row],[Coluna2]])</f>
        <v>14665810000171</v>
      </c>
      <c r="L8338" s="17" t="str">
        <f t="shared" si="131"/>
        <v>146******71</v>
      </c>
    </row>
    <row r="8339" spans="1:12" x14ac:dyDescent="0.25">
      <c r="A8339" s="17" t="s">
        <v>4667</v>
      </c>
      <c r="B8339" s="17" t="s">
        <v>14618</v>
      </c>
      <c r="C8339" s="17" t="s">
        <v>34</v>
      </c>
      <c r="D8339" s="1" t="s">
        <v>14619</v>
      </c>
      <c r="E8339" s="18" t="s">
        <v>13537</v>
      </c>
      <c r="F8339" s="18" t="s">
        <v>16</v>
      </c>
      <c r="G8339" s="17" t="s">
        <v>13496</v>
      </c>
      <c r="H8339" t="s">
        <v>13538</v>
      </c>
      <c r="I8339" s="2" t="s">
        <v>13539</v>
      </c>
      <c r="J8339" s="4" t="s">
        <v>13538</v>
      </c>
      <c r="K8339" s="17" t="str">
        <f>IF((LEN(relatorio_Ananindeua[[#This Row],[CIF/CPF/CNPJ]])=14),relatorio_Ananindeua[[#This Row],[CIF/CPF/CNPJ]],relatorio_Ananindeua[[#This Row],[Coluna2]])</f>
        <v>38454573000168</v>
      </c>
      <c r="L8339" s="17" t="str">
        <f t="shared" si="131"/>
        <v>384******68</v>
      </c>
    </row>
    <row r="8340" spans="1:12" x14ac:dyDescent="0.25">
      <c r="A8340" s="17" t="s">
        <v>6904</v>
      </c>
      <c r="B8340" s="17" t="s">
        <v>6905</v>
      </c>
      <c r="C8340" s="17" t="s">
        <v>20</v>
      </c>
      <c r="D8340" s="1" t="s">
        <v>14620</v>
      </c>
      <c r="E8340" s="18" t="s">
        <v>13537</v>
      </c>
      <c r="F8340" s="18" t="s">
        <v>19</v>
      </c>
      <c r="G8340" s="17" t="s">
        <v>13496</v>
      </c>
      <c r="H8340" t="s">
        <v>13538</v>
      </c>
      <c r="I8340" s="2" t="s">
        <v>13539</v>
      </c>
      <c r="J8340" s="4">
        <v>20.49</v>
      </c>
      <c r="K8340" s="17" t="str">
        <f>IF((LEN(relatorio_Ananindeua[[#This Row],[CIF/CPF/CNPJ]])=14),relatorio_Ananindeua[[#This Row],[CIF/CPF/CNPJ]],relatorio_Ananindeua[[#This Row],[Coluna2]])</f>
        <v>46201083002393</v>
      </c>
      <c r="L8340" s="17" t="str">
        <f t="shared" si="131"/>
        <v>462******93</v>
      </c>
    </row>
    <row r="8341" spans="1:12" x14ac:dyDescent="0.25">
      <c r="A8341" s="17" t="s">
        <v>14621</v>
      </c>
      <c r="B8341" s="17" t="s">
        <v>14622</v>
      </c>
      <c r="C8341" s="17" t="s">
        <v>32</v>
      </c>
      <c r="D8341" s="1" t="s">
        <v>14623</v>
      </c>
      <c r="E8341" s="18" t="s">
        <v>13537</v>
      </c>
      <c r="F8341" s="18" t="s">
        <v>16</v>
      </c>
      <c r="G8341" s="17" t="s">
        <v>14</v>
      </c>
      <c r="H8341" t="s">
        <v>13538</v>
      </c>
      <c r="I8341" s="2" t="s">
        <v>13539</v>
      </c>
      <c r="J8341" s="4" t="s">
        <v>13538</v>
      </c>
      <c r="K8341" s="17" t="str">
        <f>IF((LEN(relatorio_Ananindeua[[#This Row],[CIF/CPF/CNPJ]])=14),relatorio_Ananindeua[[#This Row],[CIF/CPF/CNPJ]],relatorio_Ananindeua[[#This Row],[Coluna2]])</f>
        <v>54723554000146</v>
      </c>
      <c r="L8341" s="17" t="str">
        <f t="shared" si="131"/>
        <v>547******46</v>
      </c>
    </row>
    <row r="8342" spans="1:12" x14ac:dyDescent="0.25">
      <c r="A8342" s="17" t="s">
        <v>14624</v>
      </c>
      <c r="B8342" s="17" t="s">
        <v>14625</v>
      </c>
      <c r="C8342" s="17" t="s">
        <v>32</v>
      </c>
      <c r="D8342" s="1" t="s">
        <v>14626</v>
      </c>
      <c r="E8342" s="18" t="s">
        <v>13537</v>
      </c>
      <c r="F8342" s="18" t="s">
        <v>16</v>
      </c>
      <c r="G8342" s="17" t="s">
        <v>14</v>
      </c>
      <c r="H8342" t="s">
        <v>13538</v>
      </c>
      <c r="I8342" s="2" t="s">
        <v>13539</v>
      </c>
      <c r="J8342" s="4" t="s">
        <v>13538</v>
      </c>
      <c r="K8342" s="17" t="str">
        <f>IF((LEN(relatorio_Ananindeua[[#This Row],[CIF/CPF/CNPJ]])=14),relatorio_Ananindeua[[#This Row],[CIF/CPF/CNPJ]],relatorio_Ananindeua[[#This Row],[Coluna2]])</f>
        <v>54724022000123</v>
      </c>
      <c r="L8342" s="17" t="str">
        <f t="shared" si="131"/>
        <v>547******23</v>
      </c>
    </row>
    <row r="8343" spans="1:12" x14ac:dyDescent="0.25">
      <c r="A8343" s="17" t="s">
        <v>14627</v>
      </c>
      <c r="B8343" s="17" t="s">
        <v>14628</v>
      </c>
      <c r="C8343" s="17" t="s">
        <v>34</v>
      </c>
      <c r="D8343" s="1" t="s">
        <v>14629</v>
      </c>
      <c r="E8343" s="18" t="s">
        <v>13537</v>
      </c>
      <c r="F8343" s="18" t="s">
        <v>16</v>
      </c>
      <c r="G8343" s="17" t="s">
        <v>14</v>
      </c>
      <c r="H8343" t="s">
        <v>13538</v>
      </c>
      <c r="I8343" s="2" t="s">
        <v>13539</v>
      </c>
      <c r="J8343" s="4" t="s">
        <v>13538</v>
      </c>
      <c r="K8343" s="17" t="str">
        <f>IF((LEN(relatorio_Ananindeua[[#This Row],[CIF/CPF/CNPJ]])=14),relatorio_Ananindeua[[#This Row],[CIF/CPF/CNPJ]],relatorio_Ananindeua[[#This Row],[Coluna2]])</f>
        <v>46638636000164</v>
      </c>
      <c r="L8343" s="17" t="str">
        <f t="shared" si="131"/>
        <v>466******64</v>
      </c>
    </row>
    <row r="8344" spans="1:12" x14ac:dyDescent="0.25">
      <c r="A8344" s="17" t="s">
        <v>14630</v>
      </c>
      <c r="B8344" s="17" t="s">
        <v>14631</v>
      </c>
      <c r="C8344" s="17" t="s">
        <v>34</v>
      </c>
      <c r="D8344" s="1" t="s">
        <v>14632</v>
      </c>
      <c r="E8344" s="18" t="s">
        <v>13537</v>
      </c>
      <c r="F8344" s="18" t="s">
        <v>16</v>
      </c>
      <c r="G8344" s="17" t="s">
        <v>14</v>
      </c>
      <c r="H8344" t="s">
        <v>13538</v>
      </c>
      <c r="I8344" s="2" t="s">
        <v>13539</v>
      </c>
      <c r="J8344" s="4" t="s">
        <v>13538</v>
      </c>
      <c r="K8344" s="17" t="str">
        <f>IF((LEN(relatorio_Ananindeua[[#This Row],[CIF/CPF/CNPJ]])=14),relatorio_Ananindeua[[#This Row],[CIF/CPF/CNPJ]],relatorio_Ananindeua[[#This Row],[Coluna2]])</f>
        <v>46985536000104</v>
      </c>
      <c r="L8344" s="17" t="str">
        <f t="shared" si="131"/>
        <v>469******04</v>
      </c>
    </row>
    <row r="8345" spans="1:12" x14ac:dyDescent="0.25">
      <c r="A8345" s="17" t="s">
        <v>14041</v>
      </c>
      <c r="B8345" s="17" t="s">
        <v>14042</v>
      </c>
      <c r="C8345" s="17" t="s">
        <v>34</v>
      </c>
      <c r="D8345" s="1" t="s">
        <v>14633</v>
      </c>
      <c r="E8345" s="18" t="s">
        <v>13537</v>
      </c>
      <c r="F8345" s="18" t="s">
        <v>16</v>
      </c>
      <c r="G8345" s="17" t="s">
        <v>14</v>
      </c>
      <c r="H8345" t="s">
        <v>13538</v>
      </c>
      <c r="I8345" s="2" t="s">
        <v>13539</v>
      </c>
      <c r="J8345" s="4" t="s">
        <v>13538</v>
      </c>
      <c r="K8345" s="17" t="str">
        <f>IF((LEN(relatorio_Ananindeua[[#This Row],[CIF/CPF/CNPJ]])=14),relatorio_Ananindeua[[#This Row],[CIF/CPF/CNPJ]],relatorio_Ananindeua[[#This Row],[Coluna2]])</f>
        <v>54624552000108</v>
      </c>
      <c r="L8345" s="17" t="str">
        <f t="shared" si="131"/>
        <v>546******08</v>
      </c>
    </row>
    <row r="8346" spans="1:12" x14ac:dyDescent="0.25">
      <c r="A8346" s="17" t="s">
        <v>14634</v>
      </c>
      <c r="B8346" s="17" t="s">
        <v>14635</v>
      </c>
      <c r="C8346" s="17" t="s">
        <v>32</v>
      </c>
      <c r="D8346" s="1" t="s">
        <v>14636</v>
      </c>
      <c r="E8346" s="18" t="s">
        <v>13537</v>
      </c>
      <c r="F8346" s="18" t="s">
        <v>16</v>
      </c>
      <c r="G8346" s="17" t="s">
        <v>14</v>
      </c>
      <c r="H8346" t="s">
        <v>13538</v>
      </c>
      <c r="I8346" s="2" t="s">
        <v>13539</v>
      </c>
      <c r="J8346" s="4" t="s">
        <v>13538</v>
      </c>
      <c r="K8346" s="17" t="str">
        <f>IF((LEN(relatorio_Ananindeua[[#This Row],[CIF/CPF/CNPJ]])=14),relatorio_Ananindeua[[#This Row],[CIF/CPF/CNPJ]],relatorio_Ananindeua[[#This Row],[Coluna2]])</f>
        <v>54722623000105</v>
      </c>
      <c r="L8346" s="17" t="str">
        <f t="shared" si="131"/>
        <v>547******05</v>
      </c>
    </row>
    <row r="8347" spans="1:12" x14ac:dyDescent="0.25">
      <c r="A8347" s="17" t="s">
        <v>14637</v>
      </c>
      <c r="B8347" s="17" t="s">
        <v>14638</v>
      </c>
      <c r="C8347" s="17" t="s">
        <v>32</v>
      </c>
      <c r="D8347" s="1" t="s">
        <v>14639</v>
      </c>
      <c r="E8347" s="18" t="s">
        <v>13537</v>
      </c>
      <c r="F8347" s="18" t="s">
        <v>16</v>
      </c>
      <c r="G8347" s="17" t="s">
        <v>14</v>
      </c>
      <c r="H8347" t="s">
        <v>13538</v>
      </c>
      <c r="I8347" s="2" t="s">
        <v>13539</v>
      </c>
      <c r="J8347" s="4" t="s">
        <v>13538</v>
      </c>
      <c r="K8347" s="17" t="str">
        <f>IF((LEN(relatorio_Ananindeua[[#This Row],[CIF/CPF/CNPJ]])=14),relatorio_Ananindeua[[#This Row],[CIF/CPF/CNPJ]],relatorio_Ananindeua[[#This Row],[Coluna2]])</f>
        <v>54721839000148</v>
      </c>
      <c r="L8347" s="17" t="str">
        <f t="shared" si="131"/>
        <v>547******48</v>
      </c>
    </row>
    <row r="8348" spans="1:12" x14ac:dyDescent="0.25">
      <c r="A8348" s="17" t="s">
        <v>4651</v>
      </c>
      <c r="B8348" s="17" t="s">
        <v>4652</v>
      </c>
      <c r="C8348" s="17" t="s">
        <v>34</v>
      </c>
      <c r="D8348" s="1" t="s">
        <v>14640</v>
      </c>
      <c r="E8348" s="18" t="s">
        <v>13537</v>
      </c>
      <c r="F8348" s="18" t="s">
        <v>16</v>
      </c>
      <c r="G8348" s="17" t="s">
        <v>14</v>
      </c>
      <c r="H8348" t="s">
        <v>13538</v>
      </c>
      <c r="I8348" s="2" t="s">
        <v>13539</v>
      </c>
      <c r="J8348" s="4" t="s">
        <v>13538</v>
      </c>
      <c r="K8348" s="17" t="str">
        <f>IF((LEN(relatorio_Ananindeua[[#This Row],[CIF/CPF/CNPJ]])=14),relatorio_Ananindeua[[#This Row],[CIF/CPF/CNPJ]],relatorio_Ananindeua[[#This Row],[Coluna2]])</f>
        <v>38393863000149</v>
      </c>
      <c r="L8348" s="17" t="str">
        <f t="shared" si="131"/>
        <v>383******49</v>
      </c>
    </row>
    <row r="8349" spans="1:12" x14ac:dyDescent="0.25">
      <c r="A8349" s="17" t="s">
        <v>14641</v>
      </c>
      <c r="B8349" s="17" t="s">
        <v>14642</v>
      </c>
      <c r="C8349" s="17" t="s">
        <v>32</v>
      </c>
      <c r="D8349" s="1" t="s">
        <v>14643</v>
      </c>
      <c r="E8349" s="18" t="s">
        <v>13537</v>
      </c>
      <c r="F8349" s="18" t="s">
        <v>16</v>
      </c>
      <c r="G8349" s="17" t="s">
        <v>14</v>
      </c>
      <c r="H8349" t="s">
        <v>13538</v>
      </c>
      <c r="I8349" s="2" t="s">
        <v>13539</v>
      </c>
      <c r="J8349" s="4" t="s">
        <v>13538</v>
      </c>
      <c r="K8349" s="17" t="str">
        <f>IF((LEN(relatorio_Ananindeua[[#This Row],[CIF/CPF/CNPJ]])=14),relatorio_Ananindeua[[#This Row],[CIF/CPF/CNPJ]],relatorio_Ananindeua[[#This Row],[Coluna2]])</f>
        <v>54724116000100</v>
      </c>
      <c r="L8349" s="17" t="str">
        <f t="shared" si="131"/>
        <v>547******00</v>
      </c>
    </row>
    <row r="8350" spans="1:12" x14ac:dyDescent="0.25">
      <c r="A8350" s="17" t="s">
        <v>14644</v>
      </c>
      <c r="B8350" s="17" t="s">
        <v>14645</v>
      </c>
      <c r="C8350" s="17" t="s">
        <v>32</v>
      </c>
      <c r="D8350" s="1" t="s">
        <v>14646</v>
      </c>
      <c r="E8350" s="18" t="s">
        <v>13537</v>
      </c>
      <c r="F8350" s="18" t="s">
        <v>16</v>
      </c>
      <c r="G8350" s="17" t="s">
        <v>14</v>
      </c>
      <c r="H8350" t="s">
        <v>13538</v>
      </c>
      <c r="I8350" s="2" t="s">
        <v>13539</v>
      </c>
      <c r="J8350" s="4" t="s">
        <v>13538</v>
      </c>
      <c r="K8350" s="17" t="str">
        <f>IF((LEN(relatorio_Ananindeua[[#This Row],[CIF/CPF/CNPJ]])=14),relatorio_Ananindeua[[#This Row],[CIF/CPF/CNPJ]],relatorio_Ananindeua[[#This Row],[Coluna2]])</f>
        <v>54723068000128</v>
      </c>
      <c r="L8350" s="17" t="str">
        <f t="shared" si="131"/>
        <v>547******28</v>
      </c>
    </row>
    <row r="8351" spans="1:12" x14ac:dyDescent="0.25">
      <c r="A8351" s="17" t="s">
        <v>14647</v>
      </c>
      <c r="B8351" s="17" t="s">
        <v>14648</v>
      </c>
      <c r="C8351" s="17" t="s">
        <v>34</v>
      </c>
      <c r="D8351" s="1" t="s">
        <v>14649</v>
      </c>
      <c r="E8351" s="18" t="s">
        <v>13537</v>
      </c>
      <c r="F8351" s="18" t="s">
        <v>16</v>
      </c>
      <c r="G8351" s="17" t="s">
        <v>14</v>
      </c>
      <c r="H8351" t="s">
        <v>13538</v>
      </c>
      <c r="I8351" s="2" t="s">
        <v>13539</v>
      </c>
      <c r="J8351" s="4" t="s">
        <v>13538</v>
      </c>
      <c r="K8351" s="17" t="str">
        <f>IF((LEN(relatorio_Ananindeua[[#This Row],[CIF/CPF/CNPJ]])=14),relatorio_Ananindeua[[#This Row],[CIF/CPF/CNPJ]],relatorio_Ananindeua[[#This Row],[Coluna2]])</f>
        <v>42651812000147</v>
      </c>
      <c r="L8351" s="17" t="str">
        <f t="shared" si="131"/>
        <v>426******47</v>
      </c>
    </row>
    <row r="8352" spans="1:12" x14ac:dyDescent="0.25">
      <c r="A8352" s="17" t="s">
        <v>8384</v>
      </c>
      <c r="B8352" s="17" t="s">
        <v>8385</v>
      </c>
      <c r="C8352" s="17" t="s">
        <v>34</v>
      </c>
      <c r="D8352" s="1" t="s">
        <v>14650</v>
      </c>
      <c r="E8352" s="18" t="s">
        <v>13537</v>
      </c>
      <c r="F8352" s="18" t="s">
        <v>16</v>
      </c>
      <c r="G8352" s="17" t="s">
        <v>14</v>
      </c>
      <c r="H8352" t="s">
        <v>13538</v>
      </c>
      <c r="I8352" s="2" t="s">
        <v>13539</v>
      </c>
      <c r="J8352" s="4" t="s">
        <v>13538</v>
      </c>
      <c r="K8352" s="17" t="str">
        <f>IF((LEN(relatorio_Ananindeua[[#This Row],[CIF/CPF/CNPJ]])=14),relatorio_Ananindeua[[#This Row],[CIF/CPF/CNPJ]],relatorio_Ananindeua[[#This Row],[Coluna2]])</f>
        <v>49720513000166</v>
      </c>
      <c r="L8352" s="17" t="str">
        <f t="shared" si="131"/>
        <v>497******66</v>
      </c>
    </row>
    <row r="8353" spans="1:12" x14ac:dyDescent="0.25">
      <c r="A8353" s="17" t="s">
        <v>14651</v>
      </c>
      <c r="B8353" s="17" t="s">
        <v>14652</v>
      </c>
      <c r="C8353" s="17" t="s">
        <v>32</v>
      </c>
      <c r="D8353" s="1" t="s">
        <v>14653</v>
      </c>
      <c r="E8353" s="18" t="s">
        <v>13537</v>
      </c>
      <c r="F8353" s="18" t="s">
        <v>16</v>
      </c>
      <c r="G8353" s="17" t="s">
        <v>14</v>
      </c>
      <c r="H8353" t="s">
        <v>13538</v>
      </c>
      <c r="I8353" s="2" t="s">
        <v>13539</v>
      </c>
      <c r="J8353" s="4" t="s">
        <v>13538</v>
      </c>
      <c r="K8353" s="17" t="str">
        <f>IF((LEN(relatorio_Ananindeua[[#This Row],[CIF/CPF/CNPJ]])=14),relatorio_Ananindeua[[#This Row],[CIF/CPF/CNPJ]],relatorio_Ananindeua[[#This Row],[Coluna2]])</f>
        <v>54724990000130</v>
      </c>
      <c r="L8353" s="17" t="str">
        <f t="shared" si="131"/>
        <v>547******30</v>
      </c>
    </row>
    <row r="8354" spans="1:12" x14ac:dyDescent="0.25">
      <c r="A8354" s="17" t="s">
        <v>14654</v>
      </c>
      <c r="B8354" s="17" t="s">
        <v>14655</v>
      </c>
      <c r="C8354" s="17" t="s">
        <v>34</v>
      </c>
      <c r="D8354" s="1" t="s">
        <v>14656</v>
      </c>
      <c r="E8354" s="18" t="s">
        <v>13537</v>
      </c>
      <c r="F8354" s="18" t="s">
        <v>16</v>
      </c>
      <c r="G8354" s="17" t="s">
        <v>14</v>
      </c>
      <c r="H8354" t="s">
        <v>13538</v>
      </c>
      <c r="I8354" s="2" t="s">
        <v>13539</v>
      </c>
      <c r="J8354" s="4" t="s">
        <v>13538</v>
      </c>
      <c r="K8354" s="17" t="str">
        <f>IF((LEN(relatorio_Ananindeua[[#This Row],[CIF/CPF/CNPJ]])=14),relatorio_Ananindeua[[#This Row],[CIF/CPF/CNPJ]],relatorio_Ananindeua[[#This Row],[Coluna2]])</f>
        <v>44380049000192</v>
      </c>
      <c r="L8354" s="17" t="str">
        <f t="shared" ref="L8354:L8417" si="132">_xlfn.CONCAT(LEFT(A8354,3),REPT("*",6),RIGHT(A8354,2))</f>
        <v>443******92</v>
      </c>
    </row>
    <row r="8355" spans="1:12" x14ac:dyDescent="0.25">
      <c r="A8355" s="17" t="s">
        <v>8884</v>
      </c>
      <c r="B8355" s="17" t="s">
        <v>8885</v>
      </c>
      <c r="C8355" s="17" t="s">
        <v>18</v>
      </c>
      <c r="D8355" s="1" t="s">
        <v>14657</v>
      </c>
      <c r="E8355" s="18" t="s">
        <v>13537</v>
      </c>
      <c r="F8355" s="18" t="s">
        <v>16</v>
      </c>
      <c r="G8355" s="17" t="s">
        <v>14</v>
      </c>
      <c r="H8355" t="s">
        <v>13538</v>
      </c>
      <c r="I8355" s="2" t="s">
        <v>13539</v>
      </c>
      <c r="J8355" s="4" t="s">
        <v>13538</v>
      </c>
      <c r="K8355" s="17" t="str">
        <f>IF((LEN(relatorio_Ananindeua[[#This Row],[CIF/CPF/CNPJ]])=14),relatorio_Ananindeua[[#This Row],[CIF/CPF/CNPJ]],relatorio_Ananindeua[[#This Row],[Coluna2]])</f>
        <v>50492823000150</v>
      </c>
      <c r="L8355" s="17" t="str">
        <f t="shared" si="132"/>
        <v>504******50</v>
      </c>
    </row>
    <row r="8356" spans="1:12" x14ac:dyDescent="0.25">
      <c r="A8356" s="17" t="s">
        <v>956</v>
      </c>
      <c r="B8356" s="17" t="s">
        <v>957</v>
      </c>
      <c r="C8356" s="17" t="s">
        <v>21</v>
      </c>
      <c r="D8356" s="1" t="s">
        <v>14658</v>
      </c>
      <c r="E8356" s="18" t="s">
        <v>13537</v>
      </c>
      <c r="F8356" s="18" t="s">
        <v>19</v>
      </c>
      <c r="G8356" s="17" t="s">
        <v>13496</v>
      </c>
      <c r="H8356" t="s">
        <v>13538</v>
      </c>
      <c r="I8356" s="2" t="s">
        <v>13539</v>
      </c>
      <c r="J8356" s="4">
        <v>31.75</v>
      </c>
      <c r="K8356" s="17" t="str">
        <f>IF((LEN(relatorio_Ananindeua[[#This Row],[CIF/CPF/CNPJ]])=14),relatorio_Ananindeua[[#This Row],[CIF/CPF/CNPJ]],relatorio_Ananindeua[[#This Row],[Coluna2]])</f>
        <v>17454167000125</v>
      </c>
      <c r="L8356" s="17" t="str">
        <f t="shared" si="132"/>
        <v>174******25</v>
      </c>
    </row>
    <row r="8357" spans="1:12" x14ac:dyDescent="0.25">
      <c r="A8357" s="17" t="s">
        <v>956</v>
      </c>
      <c r="B8357" s="17" t="s">
        <v>957</v>
      </c>
      <c r="C8357" s="17" t="s">
        <v>21</v>
      </c>
      <c r="D8357" s="1" t="s">
        <v>14659</v>
      </c>
      <c r="E8357" s="18" t="s">
        <v>13537</v>
      </c>
      <c r="F8357" s="18" t="s">
        <v>19</v>
      </c>
      <c r="G8357" s="17" t="s">
        <v>13496</v>
      </c>
      <c r="H8357" t="s">
        <v>13538</v>
      </c>
      <c r="I8357" s="2" t="s">
        <v>13539</v>
      </c>
      <c r="J8357" s="4">
        <v>116.42</v>
      </c>
      <c r="K8357" s="17" t="str">
        <f>IF((LEN(relatorio_Ananindeua[[#This Row],[CIF/CPF/CNPJ]])=14),relatorio_Ananindeua[[#This Row],[CIF/CPF/CNPJ]],relatorio_Ananindeua[[#This Row],[Coluna2]])</f>
        <v>17454167000125</v>
      </c>
      <c r="L8357" s="17" t="str">
        <f t="shared" si="132"/>
        <v>174******25</v>
      </c>
    </row>
    <row r="8358" spans="1:12" x14ac:dyDescent="0.25">
      <c r="A8358" s="17" t="s">
        <v>14660</v>
      </c>
      <c r="B8358" s="17" t="s">
        <v>14661</v>
      </c>
      <c r="C8358" s="17" t="s">
        <v>34</v>
      </c>
      <c r="D8358" s="1" t="s">
        <v>14662</v>
      </c>
      <c r="E8358" s="18" t="s">
        <v>13537</v>
      </c>
      <c r="F8358" s="18" t="s">
        <v>16</v>
      </c>
      <c r="G8358" s="17" t="s">
        <v>13496</v>
      </c>
      <c r="H8358" t="s">
        <v>13538</v>
      </c>
      <c r="I8358" s="2" t="s">
        <v>13539</v>
      </c>
      <c r="J8358" s="4" t="s">
        <v>13538</v>
      </c>
      <c r="K8358" s="17" t="str">
        <f>IF((LEN(relatorio_Ananindeua[[#This Row],[CIF/CPF/CNPJ]])=14),relatorio_Ananindeua[[#This Row],[CIF/CPF/CNPJ]],relatorio_Ananindeua[[#This Row],[Coluna2]])</f>
        <v>54461379000166</v>
      </c>
      <c r="L8358" s="17" t="str">
        <f t="shared" si="132"/>
        <v>544******66</v>
      </c>
    </row>
    <row r="8359" spans="1:12" x14ac:dyDescent="0.25">
      <c r="A8359" s="17" t="s">
        <v>14663</v>
      </c>
      <c r="B8359" s="17" t="s">
        <v>14664</v>
      </c>
      <c r="C8359" s="17" t="s">
        <v>18</v>
      </c>
      <c r="D8359" s="1" t="s">
        <v>14665</v>
      </c>
      <c r="E8359" s="18" t="s">
        <v>13537</v>
      </c>
      <c r="F8359" s="18" t="s">
        <v>16</v>
      </c>
      <c r="G8359" s="17" t="s">
        <v>14</v>
      </c>
      <c r="H8359" t="s">
        <v>13538</v>
      </c>
      <c r="I8359" s="2" t="s">
        <v>13539</v>
      </c>
      <c r="J8359" s="4">
        <v>186.61</v>
      </c>
      <c r="K8359" s="17" t="str">
        <f>IF((LEN(relatorio_Ananindeua[[#This Row],[CIF/CPF/CNPJ]])=14),relatorio_Ananindeua[[#This Row],[CIF/CPF/CNPJ]],relatorio_Ananindeua[[#This Row],[Coluna2]])</f>
        <v>18242187000103</v>
      </c>
      <c r="L8359" s="17" t="str">
        <f t="shared" si="132"/>
        <v>182******03</v>
      </c>
    </row>
    <row r="8360" spans="1:12" x14ac:dyDescent="0.25">
      <c r="A8360" s="17" t="s">
        <v>14666</v>
      </c>
      <c r="B8360" s="17" t="s">
        <v>14667</v>
      </c>
      <c r="C8360" s="17" t="s">
        <v>18</v>
      </c>
      <c r="D8360" s="1" t="s">
        <v>14668</v>
      </c>
      <c r="E8360" s="18" t="s">
        <v>13537</v>
      </c>
      <c r="F8360" s="18" t="s">
        <v>16</v>
      </c>
      <c r="G8360" s="17" t="s">
        <v>14</v>
      </c>
      <c r="H8360" t="s">
        <v>13538</v>
      </c>
      <c r="I8360" s="2" t="s">
        <v>13539</v>
      </c>
      <c r="J8360" s="4">
        <v>302.70999999999998</v>
      </c>
      <c r="K8360" s="17" t="str">
        <f>IF((LEN(relatorio_Ananindeua[[#This Row],[CIF/CPF/CNPJ]])=14),relatorio_Ananindeua[[#This Row],[CIF/CPF/CNPJ]],relatorio_Ananindeua[[#This Row],[Coluna2]])</f>
        <v>50827490000172</v>
      </c>
      <c r="L8360" s="17" t="str">
        <f t="shared" si="132"/>
        <v>508******72</v>
      </c>
    </row>
    <row r="8361" spans="1:12" x14ac:dyDescent="0.25">
      <c r="A8361" s="17" t="s">
        <v>956</v>
      </c>
      <c r="B8361" s="17" t="s">
        <v>957</v>
      </c>
      <c r="C8361" s="17" t="s">
        <v>21</v>
      </c>
      <c r="D8361" s="1" t="s">
        <v>14669</v>
      </c>
      <c r="E8361" s="18" t="s">
        <v>13537</v>
      </c>
      <c r="F8361" s="18" t="s">
        <v>19</v>
      </c>
      <c r="G8361" s="17" t="s">
        <v>13496</v>
      </c>
      <c r="H8361" t="s">
        <v>13538</v>
      </c>
      <c r="I8361" s="2" t="s">
        <v>13539</v>
      </c>
      <c r="J8361" s="4">
        <v>30757.47</v>
      </c>
      <c r="K8361" s="17" t="str">
        <f>IF((LEN(relatorio_Ananindeua[[#This Row],[CIF/CPF/CNPJ]])=14),relatorio_Ananindeua[[#This Row],[CIF/CPF/CNPJ]],relatorio_Ananindeua[[#This Row],[Coluna2]])</f>
        <v>17454167000125</v>
      </c>
      <c r="L8361" s="17" t="str">
        <f t="shared" si="132"/>
        <v>174******25</v>
      </c>
    </row>
    <row r="8362" spans="1:12" x14ac:dyDescent="0.25">
      <c r="A8362" s="17" t="s">
        <v>14072</v>
      </c>
      <c r="B8362" s="17" t="s">
        <v>14073</v>
      </c>
      <c r="C8362" s="17" t="s">
        <v>20</v>
      </c>
      <c r="D8362" s="1" t="s">
        <v>14670</v>
      </c>
      <c r="E8362" s="18" t="s">
        <v>13537</v>
      </c>
      <c r="F8362" s="18" t="s">
        <v>19</v>
      </c>
      <c r="G8362" s="17" t="s">
        <v>13496</v>
      </c>
      <c r="H8362" t="s">
        <v>13538</v>
      </c>
      <c r="I8362" s="2" t="s">
        <v>13539</v>
      </c>
      <c r="J8362" s="4">
        <v>20</v>
      </c>
      <c r="K8362" s="17" t="str">
        <f>IF((LEN(relatorio_Ananindeua[[#This Row],[CIF/CPF/CNPJ]])=14),relatorio_Ananindeua[[#This Row],[CIF/CPF/CNPJ]],relatorio_Ananindeua[[#This Row],[Coluna2]])</f>
        <v>05063653001296</v>
      </c>
      <c r="L8362" s="17" t="str">
        <f t="shared" si="132"/>
        <v>050******96</v>
      </c>
    </row>
    <row r="8363" spans="1:12" x14ac:dyDescent="0.25">
      <c r="A8363" s="17" t="s">
        <v>14671</v>
      </c>
      <c r="B8363" s="17" t="s">
        <v>14672</v>
      </c>
      <c r="C8363" s="17" t="s">
        <v>32</v>
      </c>
      <c r="D8363" s="1" t="s">
        <v>14673</v>
      </c>
      <c r="E8363" s="18" t="s">
        <v>13537</v>
      </c>
      <c r="F8363" s="18" t="s">
        <v>16</v>
      </c>
      <c r="G8363" s="17" t="s">
        <v>14</v>
      </c>
      <c r="H8363" t="s">
        <v>13538</v>
      </c>
      <c r="I8363" s="2" t="s">
        <v>13539</v>
      </c>
      <c r="J8363" s="4" t="s">
        <v>13538</v>
      </c>
      <c r="K8363" s="17" t="str">
        <f>IF((LEN(relatorio_Ananindeua[[#This Row],[CIF/CPF/CNPJ]])=14),relatorio_Ananindeua[[#This Row],[CIF/CPF/CNPJ]],relatorio_Ananindeua[[#This Row],[Coluna2]])</f>
        <v>54739384000198</v>
      </c>
      <c r="L8363" s="17" t="str">
        <f t="shared" si="132"/>
        <v>547******98</v>
      </c>
    </row>
    <row r="8364" spans="1:12" x14ac:dyDescent="0.25">
      <c r="A8364" s="17" t="s">
        <v>14674</v>
      </c>
      <c r="B8364" s="17" t="s">
        <v>14675</v>
      </c>
      <c r="C8364" s="17" t="s">
        <v>32</v>
      </c>
      <c r="D8364" s="1" t="s">
        <v>14676</v>
      </c>
      <c r="E8364" s="18" t="s">
        <v>13537</v>
      </c>
      <c r="F8364" s="18" t="s">
        <v>16</v>
      </c>
      <c r="G8364" s="17" t="s">
        <v>14</v>
      </c>
      <c r="H8364" t="s">
        <v>13538</v>
      </c>
      <c r="I8364" s="2" t="s">
        <v>13539</v>
      </c>
      <c r="J8364" s="4" t="s">
        <v>13538</v>
      </c>
      <c r="K8364" s="17" t="str">
        <f>IF((LEN(relatorio_Ananindeua[[#This Row],[CIF/CPF/CNPJ]])=14),relatorio_Ananindeua[[#This Row],[CIF/CPF/CNPJ]],relatorio_Ananindeua[[#This Row],[Coluna2]])</f>
        <v>54739418000144</v>
      </c>
      <c r="L8364" s="17" t="str">
        <f t="shared" si="132"/>
        <v>547******44</v>
      </c>
    </row>
    <row r="8365" spans="1:12" x14ac:dyDescent="0.25">
      <c r="A8365" s="17" t="s">
        <v>14677</v>
      </c>
      <c r="B8365" s="17" t="s">
        <v>14678</v>
      </c>
      <c r="C8365" s="17" t="s">
        <v>32</v>
      </c>
      <c r="D8365" s="1" t="s">
        <v>14679</v>
      </c>
      <c r="E8365" s="18" t="s">
        <v>13537</v>
      </c>
      <c r="F8365" s="18" t="s">
        <v>16</v>
      </c>
      <c r="G8365" s="17" t="s">
        <v>14</v>
      </c>
      <c r="H8365" t="s">
        <v>13538</v>
      </c>
      <c r="I8365" s="2" t="s">
        <v>13539</v>
      </c>
      <c r="J8365" s="4" t="s">
        <v>13538</v>
      </c>
      <c r="K8365" s="17" t="str">
        <f>IF((LEN(relatorio_Ananindeua[[#This Row],[CIF/CPF/CNPJ]])=14),relatorio_Ananindeua[[#This Row],[CIF/CPF/CNPJ]],relatorio_Ananindeua[[#This Row],[Coluna2]])</f>
        <v>54737394000194</v>
      </c>
      <c r="L8365" s="17" t="str">
        <f t="shared" si="132"/>
        <v>547******94</v>
      </c>
    </row>
    <row r="8366" spans="1:12" x14ac:dyDescent="0.25">
      <c r="A8366" s="17" t="s">
        <v>11252</v>
      </c>
      <c r="B8366" s="17" t="s">
        <v>11253</v>
      </c>
      <c r="C8366" s="17" t="s">
        <v>34</v>
      </c>
      <c r="D8366" s="1" t="s">
        <v>14680</v>
      </c>
      <c r="E8366" s="18" t="s">
        <v>13537</v>
      </c>
      <c r="F8366" s="18" t="s">
        <v>16</v>
      </c>
      <c r="G8366" s="17" t="s">
        <v>14</v>
      </c>
      <c r="H8366" t="s">
        <v>13538</v>
      </c>
      <c r="I8366" s="2" t="s">
        <v>13539</v>
      </c>
      <c r="J8366" s="4" t="s">
        <v>13538</v>
      </c>
      <c r="K8366" s="17" t="str">
        <f>IF((LEN(relatorio_Ananindeua[[#This Row],[CIF/CPF/CNPJ]])=14),relatorio_Ananindeua[[#This Row],[CIF/CPF/CNPJ]],relatorio_Ananindeua[[#This Row],[Coluna2]])</f>
        <v>53728313000127</v>
      </c>
      <c r="L8366" s="17" t="str">
        <f t="shared" si="132"/>
        <v>537******27</v>
      </c>
    </row>
    <row r="8367" spans="1:12" x14ac:dyDescent="0.25">
      <c r="A8367" s="17" t="s">
        <v>14681</v>
      </c>
      <c r="B8367" s="17" t="s">
        <v>14682</v>
      </c>
      <c r="C8367" s="17" t="s">
        <v>32</v>
      </c>
      <c r="D8367" s="1" t="s">
        <v>14683</v>
      </c>
      <c r="E8367" s="18" t="s">
        <v>13537</v>
      </c>
      <c r="F8367" s="18" t="s">
        <v>16</v>
      </c>
      <c r="G8367" s="17" t="s">
        <v>14</v>
      </c>
      <c r="H8367" t="s">
        <v>13538</v>
      </c>
      <c r="I8367" s="2" t="s">
        <v>13539</v>
      </c>
      <c r="J8367" s="4" t="s">
        <v>13538</v>
      </c>
      <c r="K8367" s="17" t="str">
        <f>IF((LEN(relatorio_Ananindeua[[#This Row],[CIF/CPF/CNPJ]])=14),relatorio_Ananindeua[[#This Row],[CIF/CPF/CNPJ]],relatorio_Ananindeua[[#This Row],[Coluna2]])</f>
        <v>54741896000199</v>
      </c>
      <c r="L8367" s="17" t="str">
        <f t="shared" si="132"/>
        <v>547******99</v>
      </c>
    </row>
    <row r="8368" spans="1:12" x14ac:dyDescent="0.25">
      <c r="A8368" s="17" t="s">
        <v>8704</v>
      </c>
      <c r="B8368" s="17" t="s">
        <v>8705</v>
      </c>
      <c r="C8368" s="17" t="s">
        <v>34</v>
      </c>
      <c r="D8368" s="1" t="s">
        <v>14684</v>
      </c>
      <c r="E8368" s="18" t="s">
        <v>13537</v>
      </c>
      <c r="F8368" s="18" t="s">
        <v>16</v>
      </c>
      <c r="G8368" s="17" t="s">
        <v>14</v>
      </c>
      <c r="H8368" t="s">
        <v>13538</v>
      </c>
      <c r="I8368" s="2" t="s">
        <v>13539</v>
      </c>
      <c r="J8368" s="4" t="s">
        <v>13538</v>
      </c>
      <c r="K8368" s="17" t="str">
        <f>IF((LEN(relatorio_Ananindeua[[#This Row],[CIF/CPF/CNPJ]])=14),relatorio_Ananindeua[[#This Row],[CIF/CPF/CNPJ]],relatorio_Ananindeua[[#This Row],[Coluna2]])</f>
        <v>50204333000100</v>
      </c>
      <c r="L8368" s="17" t="str">
        <f t="shared" si="132"/>
        <v>502******00</v>
      </c>
    </row>
    <row r="8369" spans="1:12" x14ac:dyDescent="0.25">
      <c r="A8369" s="17" t="s">
        <v>4509</v>
      </c>
      <c r="B8369" s="17" t="s">
        <v>4510</v>
      </c>
      <c r="C8369" s="17" t="s">
        <v>34</v>
      </c>
      <c r="D8369" s="1" t="s">
        <v>14685</v>
      </c>
      <c r="E8369" s="18" t="s">
        <v>13537</v>
      </c>
      <c r="F8369" s="18" t="s">
        <v>16</v>
      </c>
      <c r="G8369" s="17" t="s">
        <v>14</v>
      </c>
      <c r="H8369" t="s">
        <v>13538</v>
      </c>
      <c r="I8369" s="2" t="s">
        <v>13539</v>
      </c>
      <c r="J8369" s="4" t="s">
        <v>13538</v>
      </c>
      <c r="K8369" s="17" t="str">
        <f>IF((LEN(relatorio_Ananindeua[[#This Row],[CIF/CPF/CNPJ]])=14),relatorio_Ananindeua[[#This Row],[CIF/CPF/CNPJ]],relatorio_Ananindeua[[#This Row],[Coluna2]])</f>
        <v>37803826000107</v>
      </c>
      <c r="L8369" s="17" t="str">
        <f t="shared" si="132"/>
        <v>378******07</v>
      </c>
    </row>
    <row r="8370" spans="1:12" x14ac:dyDescent="0.25">
      <c r="A8370" s="17" t="s">
        <v>14686</v>
      </c>
      <c r="B8370" s="17" t="s">
        <v>14687</v>
      </c>
      <c r="C8370" s="17" t="s">
        <v>32</v>
      </c>
      <c r="D8370" s="1" t="s">
        <v>14688</v>
      </c>
      <c r="E8370" s="18" t="s">
        <v>13537</v>
      </c>
      <c r="F8370" s="18" t="s">
        <v>16</v>
      </c>
      <c r="G8370" s="17" t="s">
        <v>14</v>
      </c>
      <c r="H8370" t="s">
        <v>13538</v>
      </c>
      <c r="I8370" s="2" t="s">
        <v>13539</v>
      </c>
      <c r="J8370" s="4" t="s">
        <v>13538</v>
      </c>
      <c r="K8370" s="17" t="str">
        <f>IF((LEN(relatorio_Ananindeua[[#This Row],[CIF/CPF/CNPJ]])=14),relatorio_Ananindeua[[#This Row],[CIF/CPF/CNPJ]],relatorio_Ananindeua[[#This Row],[Coluna2]])</f>
        <v>54728629000181</v>
      </c>
      <c r="L8370" s="17" t="str">
        <f t="shared" si="132"/>
        <v>547******81</v>
      </c>
    </row>
    <row r="8371" spans="1:12" x14ac:dyDescent="0.25">
      <c r="A8371" s="17" t="s">
        <v>14689</v>
      </c>
      <c r="B8371" s="17" t="s">
        <v>14690</v>
      </c>
      <c r="C8371" s="17" t="s">
        <v>32</v>
      </c>
      <c r="D8371" s="1" t="s">
        <v>14691</v>
      </c>
      <c r="E8371" s="18" t="s">
        <v>13537</v>
      </c>
      <c r="F8371" s="18" t="s">
        <v>16</v>
      </c>
      <c r="G8371" s="17" t="s">
        <v>14</v>
      </c>
      <c r="H8371" t="s">
        <v>13538</v>
      </c>
      <c r="I8371" s="2" t="s">
        <v>13539</v>
      </c>
      <c r="J8371" s="4" t="s">
        <v>13538</v>
      </c>
      <c r="K8371" s="17" t="str">
        <f>IF((LEN(relatorio_Ananindeua[[#This Row],[CIF/CPF/CNPJ]])=14),relatorio_Ananindeua[[#This Row],[CIF/CPF/CNPJ]],relatorio_Ananindeua[[#This Row],[Coluna2]])</f>
        <v>54735889000184</v>
      </c>
      <c r="L8371" s="17" t="str">
        <f t="shared" si="132"/>
        <v>547******84</v>
      </c>
    </row>
    <row r="8372" spans="1:12" x14ac:dyDescent="0.25">
      <c r="A8372" s="17" t="s">
        <v>14692</v>
      </c>
      <c r="B8372" s="17" t="s">
        <v>14693</v>
      </c>
      <c r="C8372" s="17" t="s">
        <v>32</v>
      </c>
      <c r="D8372" s="1" t="s">
        <v>14694</v>
      </c>
      <c r="E8372" s="18" t="s">
        <v>13537</v>
      </c>
      <c r="F8372" s="18" t="s">
        <v>16</v>
      </c>
      <c r="G8372" s="17" t="s">
        <v>14</v>
      </c>
      <c r="H8372" t="s">
        <v>13538</v>
      </c>
      <c r="I8372" s="2" t="s">
        <v>13539</v>
      </c>
      <c r="J8372" s="4" t="s">
        <v>13538</v>
      </c>
      <c r="K8372" s="17" t="str">
        <f>IF((LEN(relatorio_Ananindeua[[#This Row],[CIF/CPF/CNPJ]])=14),relatorio_Ananindeua[[#This Row],[CIF/CPF/CNPJ]],relatorio_Ananindeua[[#This Row],[Coluna2]])</f>
        <v>54737378000100</v>
      </c>
      <c r="L8372" s="17" t="str">
        <f t="shared" si="132"/>
        <v>547******00</v>
      </c>
    </row>
    <row r="8373" spans="1:12" x14ac:dyDescent="0.25">
      <c r="A8373" s="17" t="s">
        <v>14695</v>
      </c>
      <c r="B8373" s="17" t="s">
        <v>14696</v>
      </c>
      <c r="C8373" s="17" t="s">
        <v>32</v>
      </c>
      <c r="D8373" s="1" t="s">
        <v>14697</v>
      </c>
      <c r="E8373" s="18" t="s">
        <v>13537</v>
      </c>
      <c r="F8373" s="18" t="s">
        <v>16</v>
      </c>
      <c r="G8373" s="17" t="s">
        <v>14</v>
      </c>
      <c r="H8373" t="s">
        <v>13538</v>
      </c>
      <c r="I8373" s="2" t="s">
        <v>13539</v>
      </c>
      <c r="J8373" s="4" t="s">
        <v>13538</v>
      </c>
      <c r="K8373" s="17" t="str">
        <f>IF((LEN(relatorio_Ananindeua[[#This Row],[CIF/CPF/CNPJ]])=14),relatorio_Ananindeua[[#This Row],[CIF/CPF/CNPJ]],relatorio_Ananindeua[[#This Row],[Coluna2]])</f>
        <v>54737743000178</v>
      </c>
      <c r="L8373" s="17" t="str">
        <f t="shared" si="132"/>
        <v>547******78</v>
      </c>
    </row>
    <row r="8374" spans="1:12" x14ac:dyDescent="0.25">
      <c r="A8374" s="17" t="s">
        <v>14698</v>
      </c>
      <c r="B8374" s="17" t="s">
        <v>14699</v>
      </c>
      <c r="C8374" s="17" t="s">
        <v>32</v>
      </c>
      <c r="D8374" s="1" t="s">
        <v>14700</v>
      </c>
      <c r="E8374" s="18" t="s">
        <v>13537</v>
      </c>
      <c r="F8374" s="18" t="s">
        <v>16</v>
      </c>
      <c r="G8374" s="17" t="s">
        <v>14</v>
      </c>
      <c r="H8374" t="s">
        <v>13538</v>
      </c>
      <c r="I8374" s="2" t="s">
        <v>13539</v>
      </c>
      <c r="J8374" s="4" t="s">
        <v>13538</v>
      </c>
      <c r="K8374" s="17" t="str">
        <f>IF((LEN(relatorio_Ananindeua[[#This Row],[CIF/CPF/CNPJ]])=14),relatorio_Ananindeua[[#This Row],[CIF/CPF/CNPJ]],relatorio_Ananindeua[[#This Row],[Coluna2]])</f>
        <v>54739872000103</v>
      </c>
      <c r="L8374" s="17" t="str">
        <f t="shared" si="132"/>
        <v>547******03</v>
      </c>
    </row>
    <row r="8375" spans="1:12" x14ac:dyDescent="0.25">
      <c r="A8375" s="17" t="s">
        <v>14701</v>
      </c>
      <c r="B8375" s="17" t="s">
        <v>14702</v>
      </c>
      <c r="C8375" s="17" t="s">
        <v>34</v>
      </c>
      <c r="D8375" s="1" t="s">
        <v>14703</v>
      </c>
      <c r="E8375" s="18" t="s">
        <v>13537</v>
      </c>
      <c r="F8375" s="18" t="s">
        <v>16</v>
      </c>
      <c r="G8375" s="17" t="s">
        <v>14</v>
      </c>
      <c r="H8375" t="s">
        <v>13538</v>
      </c>
      <c r="I8375" s="2" t="s">
        <v>13539</v>
      </c>
      <c r="J8375" s="4" t="s">
        <v>13538</v>
      </c>
      <c r="K8375" s="17" t="str">
        <f>IF((LEN(relatorio_Ananindeua[[#This Row],[CIF/CPF/CNPJ]])=14),relatorio_Ananindeua[[#This Row],[CIF/CPF/CNPJ]],relatorio_Ananindeua[[#This Row],[Coluna2]])</f>
        <v>54741660000152</v>
      </c>
      <c r="L8375" s="17" t="str">
        <f t="shared" si="132"/>
        <v>547******52</v>
      </c>
    </row>
    <row r="8376" spans="1:12" x14ac:dyDescent="0.25">
      <c r="A8376" s="17" t="s">
        <v>14704</v>
      </c>
      <c r="B8376" s="17" t="s">
        <v>14705</v>
      </c>
      <c r="C8376" s="17" t="s">
        <v>34</v>
      </c>
      <c r="D8376" s="1" t="s">
        <v>14706</v>
      </c>
      <c r="E8376" s="18" t="s">
        <v>13537</v>
      </c>
      <c r="F8376" s="18" t="s">
        <v>16</v>
      </c>
      <c r="G8376" s="17" t="s">
        <v>14</v>
      </c>
      <c r="H8376" t="s">
        <v>13538</v>
      </c>
      <c r="I8376" s="2" t="s">
        <v>13539</v>
      </c>
      <c r="J8376" s="4" t="s">
        <v>13538</v>
      </c>
      <c r="K8376" s="17" t="str">
        <f>IF((LEN(relatorio_Ananindeua[[#This Row],[CIF/CPF/CNPJ]])=14),relatorio_Ananindeua[[#This Row],[CIF/CPF/CNPJ]],relatorio_Ananindeua[[#This Row],[Coluna2]])</f>
        <v>20298247000143</v>
      </c>
      <c r="L8376" s="17" t="str">
        <f t="shared" si="132"/>
        <v>202******43</v>
      </c>
    </row>
    <row r="8377" spans="1:12" x14ac:dyDescent="0.25">
      <c r="A8377" s="17" t="s">
        <v>14701</v>
      </c>
      <c r="B8377" s="17" t="s">
        <v>14702</v>
      </c>
      <c r="C8377" s="17" t="s">
        <v>32</v>
      </c>
      <c r="D8377" s="1" t="s">
        <v>14707</v>
      </c>
      <c r="E8377" s="18" t="s">
        <v>13537</v>
      </c>
      <c r="F8377" s="18" t="s">
        <v>16</v>
      </c>
      <c r="G8377" s="17" t="s">
        <v>14</v>
      </c>
      <c r="H8377" t="s">
        <v>13538</v>
      </c>
      <c r="I8377" s="2" t="s">
        <v>13539</v>
      </c>
      <c r="J8377" s="4" t="s">
        <v>13538</v>
      </c>
      <c r="K8377" s="17" t="str">
        <f>IF((LEN(relatorio_Ananindeua[[#This Row],[CIF/CPF/CNPJ]])=14),relatorio_Ananindeua[[#This Row],[CIF/CPF/CNPJ]],relatorio_Ananindeua[[#This Row],[Coluna2]])</f>
        <v>54741660000152</v>
      </c>
      <c r="L8377" s="17" t="str">
        <f t="shared" si="132"/>
        <v>547******52</v>
      </c>
    </row>
    <row r="8378" spans="1:12" x14ac:dyDescent="0.25">
      <c r="A8378" s="17" t="s">
        <v>14708</v>
      </c>
      <c r="B8378" s="17" t="s">
        <v>14709</v>
      </c>
      <c r="C8378" s="17" t="s">
        <v>32</v>
      </c>
      <c r="D8378" s="1" t="s">
        <v>14710</v>
      </c>
      <c r="E8378" s="18" t="s">
        <v>13537</v>
      </c>
      <c r="F8378" s="18" t="s">
        <v>16</v>
      </c>
      <c r="G8378" s="17" t="s">
        <v>14</v>
      </c>
      <c r="H8378" t="s">
        <v>13538</v>
      </c>
      <c r="I8378" s="2" t="s">
        <v>13539</v>
      </c>
      <c r="J8378" s="4" t="s">
        <v>13538</v>
      </c>
      <c r="K8378" s="17" t="str">
        <f>IF((LEN(relatorio_Ananindeua[[#This Row],[CIF/CPF/CNPJ]])=14),relatorio_Ananindeua[[#This Row],[CIF/CPF/CNPJ]],relatorio_Ananindeua[[#This Row],[Coluna2]])</f>
        <v>54731598000118</v>
      </c>
      <c r="L8378" s="17" t="str">
        <f t="shared" si="132"/>
        <v>547******18</v>
      </c>
    </row>
    <row r="8379" spans="1:12" x14ac:dyDescent="0.25">
      <c r="A8379" s="17" t="s">
        <v>14711</v>
      </c>
      <c r="B8379" s="17" t="s">
        <v>14712</v>
      </c>
      <c r="C8379" s="17" t="s">
        <v>32</v>
      </c>
      <c r="D8379" s="1" t="s">
        <v>14713</v>
      </c>
      <c r="E8379" s="18" t="s">
        <v>13537</v>
      </c>
      <c r="F8379" s="18" t="s">
        <v>16</v>
      </c>
      <c r="G8379" s="17" t="s">
        <v>14</v>
      </c>
      <c r="H8379" t="s">
        <v>13538</v>
      </c>
      <c r="I8379" s="2" t="s">
        <v>13539</v>
      </c>
      <c r="J8379" s="4" t="s">
        <v>13538</v>
      </c>
      <c r="K8379" s="17" t="str">
        <f>IF((LEN(relatorio_Ananindeua[[#This Row],[CIF/CPF/CNPJ]])=14),relatorio_Ananindeua[[#This Row],[CIF/CPF/CNPJ]],relatorio_Ananindeua[[#This Row],[Coluna2]])</f>
        <v>54737476000139</v>
      </c>
      <c r="L8379" s="17" t="str">
        <f t="shared" si="132"/>
        <v>547******39</v>
      </c>
    </row>
    <row r="8380" spans="1:12" x14ac:dyDescent="0.25">
      <c r="A8380" s="17" t="s">
        <v>5851</v>
      </c>
      <c r="B8380" s="17" t="s">
        <v>5852</v>
      </c>
      <c r="C8380" s="17" t="s">
        <v>34</v>
      </c>
      <c r="D8380" s="1" t="s">
        <v>14714</v>
      </c>
      <c r="E8380" s="18" t="s">
        <v>13537</v>
      </c>
      <c r="F8380" s="18" t="s">
        <v>16</v>
      </c>
      <c r="G8380" s="17" t="s">
        <v>14</v>
      </c>
      <c r="H8380" t="s">
        <v>13538</v>
      </c>
      <c r="I8380" s="2" t="s">
        <v>13539</v>
      </c>
      <c r="J8380" s="4" t="s">
        <v>13538</v>
      </c>
      <c r="K8380" s="17" t="str">
        <f>IF((LEN(relatorio_Ananindeua[[#This Row],[CIF/CPF/CNPJ]])=14),relatorio_Ananindeua[[#This Row],[CIF/CPF/CNPJ]],relatorio_Ananindeua[[#This Row],[Coluna2]])</f>
        <v>43148751000162</v>
      </c>
      <c r="L8380" s="17" t="str">
        <f t="shared" si="132"/>
        <v>431******62</v>
      </c>
    </row>
    <row r="8381" spans="1:12" x14ac:dyDescent="0.25">
      <c r="A8381" s="17" t="s">
        <v>14715</v>
      </c>
      <c r="B8381" s="17" t="s">
        <v>14716</v>
      </c>
      <c r="C8381" s="17" t="s">
        <v>34</v>
      </c>
      <c r="D8381" s="1" t="s">
        <v>14717</v>
      </c>
      <c r="E8381" s="18" t="s">
        <v>13537</v>
      </c>
      <c r="F8381" s="18" t="s">
        <v>16</v>
      </c>
      <c r="G8381" s="17" t="s">
        <v>14</v>
      </c>
      <c r="H8381" t="s">
        <v>13538</v>
      </c>
      <c r="I8381" s="2" t="s">
        <v>13539</v>
      </c>
      <c r="J8381" s="4" t="s">
        <v>13538</v>
      </c>
      <c r="K8381" s="17" t="str">
        <f>IF((LEN(relatorio_Ananindeua[[#This Row],[CIF/CPF/CNPJ]])=14),relatorio_Ananindeua[[#This Row],[CIF/CPF/CNPJ]],relatorio_Ananindeua[[#This Row],[Coluna2]])</f>
        <v>49397408000138</v>
      </c>
      <c r="L8381" s="17" t="str">
        <f t="shared" si="132"/>
        <v>493******38</v>
      </c>
    </row>
    <row r="8382" spans="1:12" x14ac:dyDescent="0.25">
      <c r="A8382" s="17" t="s">
        <v>14718</v>
      </c>
      <c r="B8382" s="17" t="s">
        <v>14719</v>
      </c>
      <c r="C8382" s="17" t="s">
        <v>32</v>
      </c>
      <c r="D8382" s="1" t="s">
        <v>14720</v>
      </c>
      <c r="E8382" s="18" t="s">
        <v>13537</v>
      </c>
      <c r="F8382" s="18" t="s">
        <v>16</v>
      </c>
      <c r="G8382" s="17" t="s">
        <v>14</v>
      </c>
      <c r="H8382" t="s">
        <v>13538</v>
      </c>
      <c r="I8382" s="2" t="s">
        <v>13539</v>
      </c>
      <c r="J8382" s="4" t="s">
        <v>13538</v>
      </c>
      <c r="K8382" s="17" t="str">
        <f>IF((LEN(relatorio_Ananindeua[[#This Row],[CIF/CPF/CNPJ]])=14),relatorio_Ananindeua[[#This Row],[CIF/CPF/CNPJ]],relatorio_Ananindeua[[#This Row],[Coluna2]])</f>
        <v>54742881000145</v>
      </c>
      <c r="L8382" s="17" t="str">
        <f t="shared" si="132"/>
        <v>547******45</v>
      </c>
    </row>
    <row r="8383" spans="1:12" x14ac:dyDescent="0.25">
      <c r="A8383" s="17" t="s">
        <v>14721</v>
      </c>
      <c r="B8383" s="17" t="s">
        <v>14722</v>
      </c>
      <c r="C8383" s="17" t="s">
        <v>32</v>
      </c>
      <c r="D8383" s="1" t="s">
        <v>14723</v>
      </c>
      <c r="E8383" s="18" t="s">
        <v>13537</v>
      </c>
      <c r="F8383" s="18" t="s">
        <v>16</v>
      </c>
      <c r="G8383" s="17" t="s">
        <v>14</v>
      </c>
      <c r="H8383" t="s">
        <v>13538</v>
      </c>
      <c r="I8383" s="2" t="s">
        <v>13539</v>
      </c>
      <c r="J8383" s="4" t="s">
        <v>13538</v>
      </c>
      <c r="K8383" s="17" t="str">
        <f>IF((LEN(relatorio_Ananindeua[[#This Row],[CIF/CPF/CNPJ]])=14),relatorio_Ananindeua[[#This Row],[CIF/CPF/CNPJ]],relatorio_Ananindeua[[#This Row],[Coluna2]])</f>
        <v>54740432000168</v>
      </c>
      <c r="L8383" s="17" t="str">
        <f t="shared" si="132"/>
        <v>547******68</v>
      </c>
    </row>
    <row r="8384" spans="1:12" x14ac:dyDescent="0.25">
      <c r="A8384" s="17" t="s">
        <v>14724</v>
      </c>
      <c r="B8384" s="17" t="s">
        <v>14725</v>
      </c>
      <c r="C8384" s="17" t="s">
        <v>32</v>
      </c>
      <c r="D8384" s="1" t="s">
        <v>14726</v>
      </c>
      <c r="E8384" s="18" t="s">
        <v>13537</v>
      </c>
      <c r="F8384" s="18" t="s">
        <v>16</v>
      </c>
      <c r="G8384" s="17" t="s">
        <v>14</v>
      </c>
      <c r="H8384" t="s">
        <v>13538</v>
      </c>
      <c r="I8384" s="2" t="s">
        <v>13539</v>
      </c>
      <c r="J8384" s="4" t="s">
        <v>13538</v>
      </c>
      <c r="K8384" s="17" t="str">
        <f>IF((LEN(relatorio_Ananindeua[[#This Row],[CIF/CPF/CNPJ]])=14),relatorio_Ananindeua[[#This Row],[CIF/CPF/CNPJ]],relatorio_Ananindeua[[#This Row],[Coluna2]])</f>
        <v>54725050000165</v>
      </c>
      <c r="L8384" s="17" t="str">
        <f t="shared" si="132"/>
        <v>547******65</v>
      </c>
    </row>
    <row r="8385" spans="1:12" x14ac:dyDescent="0.25">
      <c r="A8385" s="17" t="s">
        <v>14727</v>
      </c>
      <c r="B8385" s="17" t="s">
        <v>14728</v>
      </c>
      <c r="C8385" s="17" t="s">
        <v>32</v>
      </c>
      <c r="D8385" s="1" t="s">
        <v>14729</v>
      </c>
      <c r="E8385" s="18" t="s">
        <v>13537</v>
      </c>
      <c r="F8385" s="18" t="s">
        <v>16</v>
      </c>
      <c r="G8385" s="17" t="s">
        <v>14</v>
      </c>
      <c r="H8385" t="s">
        <v>13538</v>
      </c>
      <c r="I8385" s="2" t="s">
        <v>13539</v>
      </c>
      <c r="J8385" s="4" t="s">
        <v>13538</v>
      </c>
      <c r="K8385" s="17" t="str">
        <f>IF((LEN(relatorio_Ananindeua[[#This Row],[CIF/CPF/CNPJ]])=14),relatorio_Ananindeua[[#This Row],[CIF/CPF/CNPJ]],relatorio_Ananindeua[[#This Row],[Coluna2]])</f>
        <v>54738648000199</v>
      </c>
      <c r="L8385" s="17" t="str">
        <f t="shared" si="132"/>
        <v>547******99</v>
      </c>
    </row>
    <row r="8386" spans="1:12" x14ac:dyDescent="0.25">
      <c r="A8386" s="17" t="s">
        <v>14730</v>
      </c>
      <c r="B8386" s="17" t="s">
        <v>14731</v>
      </c>
      <c r="C8386" s="17" t="s">
        <v>32</v>
      </c>
      <c r="D8386" s="1" t="s">
        <v>14732</v>
      </c>
      <c r="E8386" s="18" t="s">
        <v>13537</v>
      </c>
      <c r="F8386" s="18" t="s">
        <v>16</v>
      </c>
      <c r="G8386" s="17" t="s">
        <v>14</v>
      </c>
      <c r="H8386" t="s">
        <v>13538</v>
      </c>
      <c r="I8386" s="2" t="s">
        <v>13539</v>
      </c>
      <c r="J8386" s="4" t="s">
        <v>13538</v>
      </c>
      <c r="K8386" s="17" t="str">
        <f>IF((LEN(relatorio_Ananindeua[[#This Row],[CIF/CPF/CNPJ]])=14),relatorio_Ananindeua[[#This Row],[CIF/CPF/CNPJ]],relatorio_Ananindeua[[#This Row],[Coluna2]])</f>
        <v>54738814000157</v>
      </c>
      <c r="L8386" s="17" t="str">
        <f t="shared" si="132"/>
        <v>547******57</v>
      </c>
    </row>
    <row r="8387" spans="1:12" x14ac:dyDescent="0.25">
      <c r="A8387" s="17" t="s">
        <v>14733</v>
      </c>
      <c r="B8387" s="17" t="s">
        <v>14734</v>
      </c>
      <c r="C8387" s="17" t="s">
        <v>32</v>
      </c>
      <c r="D8387" s="1" t="s">
        <v>14735</v>
      </c>
      <c r="E8387" s="18" t="s">
        <v>13537</v>
      </c>
      <c r="F8387" s="18" t="s">
        <v>16</v>
      </c>
      <c r="G8387" s="17" t="s">
        <v>14</v>
      </c>
      <c r="H8387" t="s">
        <v>13538</v>
      </c>
      <c r="I8387" s="2" t="s">
        <v>13539</v>
      </c>
      <c r="J8387" s="4" t="s">
        <v>13538</v>
      </c>
      <c r="K8387" s="17" t="str">
        <f>IF((LEN(relatorio_Ananindeua[[#This Row],[CIF/CPF/CNPJ]])=14),relatorio_Ananindeua[[#This Row],[CIF/CPF/CNPJ]],relatorio_Ananindeua[[#This Row],[Coluna2]])</f>
        <v>54742596000124</v>
      </c>
      <c r="L8387" s="17" t="str">
        <f t="shared" si="132"/>
        <v>547******24</v>
      </c>
    </row>
    <row r="8388" spans="1:12" x14ac:dyDescent="0.25">
      <c r="A8388" s="17" t="s">
        <v>14736</v>
      </c>
      <c r="B8388" s="17" t="s">
        <v>14737</v>
      </c>
      <c r="C8388" s="17" t="s">
        <v>32</v>
      </c>
      <c r="D8388" s="1" t="s">
        <v>14738</v>
      </c>
      <c r="E8388" s="18" t="s">
        <v>13537</v>
      </c>
      <c r="F8388" s="18" t="s">
        <v>16</v>
      </c>
      <c r="G8388" s="17" t="s">
        <v>14</v>
      </c>
      <c r="H8388" t="s">
        <v>13538</v>
      </c>
      <c r="I8388" s="2" t="s">
        <v>13539</v>
      </c>
      <c r="J8388" s="4" t="s">
        <v>13538</v>
      </c>
      <c r="K8388" s="17" t="str">
        <f>IF((LEN(relatorio_Ananindeua[[#This Row],[CIF/CPF/CNPJ]])=14),relatorio_Ananindeua[[#This Row],[CIF/CPF/CNPJ]],relatorio_Ananindeua[[#This Row],[Coluna2]])</f>
        <v>54727197000194</v>
      </c>
      <c r="L8388" s="17" t="str">
        <f t="shared" si="132"/>
        <v>547******94</v>
      </c>
    </row>
    <row r="8389" spans="1:12" x14ac:dyDescent="0.25">
      <c r="A8389" s="17" t="s">
        <v>14739</v>
      </c>
      <c r="B8389" s="17" t="s">
        <v>14740</v>
      </c>
      <c r="C8389" s="17" t="s">
        <v>34</v>
      </c>
      <c r="D8389" s="1" t="s">
        <v>14741</v>
      </c>
      <c r="E8389" s="18" t="s">
        <v>13537</v>
      </c>
      <c r="F8389" s="18" t="s">
        <v>16</v>
      </c>
      <c r="G8389" s="17" t="s">
        <v>14</v>
      </c>
      <c r="H8389" t="s">
        <v>13538</v>
      </c>
      <c r="I8389" s="2" t="s">
        <v>13539</v>
      </c>
      <c r="J8389" s="4" t="s">
        <v>13538</v>
      </c>
      <c r="K8389" s="17" t="str">
        <f>IF((LEN(relatorio_Ananindeua[[#This Row],[CIF/CPF/CNPJ]])=14),relatorio_Ananindeua[[#This Row],[CIF/CPF/CNPJ]],relatorio_Ananindeua[[#This Row],[Coluna2]])</f>
        <v>45468953000117</v>
      </c>
      <c r="L8389" s="17" t="str">
        <f t="shared" si="132"/>
        <v>454******17</v>
      </c>
    </row>
    <row r="8390" spans="1:12" x14ac:dyDescent="0.25">
      <c r="A8390" s="17" t="s">
        <v>14686</v>
      </c>
      <c r="B8390" s="17" t="s">
        <v>14687</v>
      </c>
      <c r="C8390" s="17" t="s">
        <v>34</v>
      </c>
      <c r="D8390" s="1" t="s">
        <v>14742</v>
      </c>
      <c r="E8390" s="18" t="s">
        <v>13537</v>
      </c>
      <c r="F8390" s="18" t="s">
        <v>16</v>
      </c>
      <c r="G8390" s="17" t="s">
        <v>14</v>
      </c>
      <c r="H8390" t="s">
        <v>13538</v>
      </c>
      <c r="I8390" s="2" t="s">
        <v>13539</v>
      </c>
      <c r="J8390" s="4" t="s">
        <v>13538</v>
      </c>
      <c r="K8390" s="17" t="str">
        <f>IF((LEN(relatorio_Ananindeua[[#This Row],[CIF/CPF/CNPJ]])=14),relatorio_Ananindeua[[#This Row],[CIF/CPF/CNPJ]],relatorio_Ananindeua[[#This Row],[Coluna2]])</f>
        <v>54728629000181</v>
      </c>
      <c r="L8390" s="17" t="str">
        <f t="shared" si="132"/>
        <v>547******81</v>
      </c>
    </row>
    <row r="8391" spans="1:12" x14ac:dyDescent="0.25">
      <c r="A8391" s="17" t="s">
        <v>14743</v>
      </c>
      <c r="B8391" s="17" t="s">
        <v>14744</v>
      </c>
      <c r="C8391" s="17" t="s">
        <v>32</v>
      </c>
      <c r="D8391" s="1" t="s">
        <v>14745</v>
      </c>
      <c r="E8391" s="18" t="s">
        <v>13537</v>
      </c>
      <c r="F8391" s="18" t="s">
        <v>16</v>
      </c>
      <c r="G8391" s="17" t="s">
        <v>14</v>
      </c>
      <c r="H8391" t="s">
        <v>13538</v>
      </c>
      <c r="I8391" s="2" t="s">
        <v>13539</v>
      </c>
      <c r="J8391" s="4" t="s">
        <v>13538</v>
      </c>
      <c r="K8391" s="17" t="str">
        <f>IF((LEN(relatorio_Ananindeua[[#This Row],[CIF/CPF/CNPJ]])=14),relatorio_Ananindeua[[#This Row],[CIF/CPF/CNPJ]],relatorio_Ananindeua[[#This Row],[Coluna2]])</f>
        <v>54729086000117</v>
      </c>
      <c r="L8391" s="17" t="str">
        <f t="shared" si="132"/>
        <v>547******17</v>
      </c>
    </row>
    <row r="8392" spans="1:12" x14ac:dyDescent="0.25">
      <c r="A8392" s="17" t="s">
        <v>14746</v>
      </c>
      <c r="B8392" s="17" t="s">
        <v>14747</v>
      </c>
      <c r="C8392" s="17" t="s">
        <v>32</v>
      </c>
      <c r="D8392" s="1" t="s">
        <v>14748</v>
      </c>
      <c r="E8392" s="18" t="s">
        <v>13537</v>
      </c>
      <c r="F8392" s="18" t="s">
        <v>16</v>
      </c>
      <c r="G8392" s="17" t="s">
        <v>14</v>
      </c>
      <c r="H8392" t="s">
        <v>13538</v>
      </c>
      <c r="I8392" s="2" t="s">
        <v>13539</v>
      </c>
      <c r="J8392" s="4" t="s">
        <v>13538</v>
      </c>
      <c r="K8392" s="17" t="str">
        <f>IF((LEN(relatorio_Ananindeua[[#This Row],[CIF/CPF/CNPJ]])=14),relatorio_Ananindeua[[#This Row],[CIF/CPF/CNPJ]],relatorio_Ananindeua[[#This Row],[Coluna2]])</f>
        <v>54732702000199</v>
      </c>
      <c r="L8392" s="17" t="str">
        <f t="shared" si="132"/>
        <v>547******99</v>
      </c>
    </row>
    <row r="8393" spans="1:12" x14ac:dyDescent="0.25">
      <c r="A8393" s="17" t="s">
        <v>14749</v>
      </c>
      <c r="B8393" s="17" t="s">
        <v>14750</v>
      </c>
      <c r="C8393" s="17" t="s">
        <v>32</v>
      </c>
      <c r="D8393" s="1" t="s">
        <v>14751</v>
      </c>
      <c r="E8393" s="18" t="s">
        <v>13537</v>
      </c>
      <c r="F8393" s="18" t="s">
        <v>16</v>
      </c>
      <c r="G8393" s="17" t="s">
        <v>14</v>
      </c>
      <c r="H8393" t="s">
        <v>13538</v>
      </c>
      <c r="I8393" s="2" t="s">
        <v>13539</v>
      </c>
      <c r="J8393" s="4" t="s">
        <v>13538</v>
      </c>
      <c r="K8393" s="17" t="str">
        <f>IF((LEN(relatorio_Ananindeua[[#This Row],[CIF/CPF/CNPJ]])=14),relatorio_Ananindeua[[#This Row],[CIF/CPF/CNPJ]],relatorio_Ananindeua[[#This Row],[Coluna2]])</f>
        <v>54730864000198</v>
      </c>
      <c r="L8393" s="17" t="str">
        <f t="shared" si="132"/>
        <v>547******98</v>
      </c>
    </row>
    <row r="8394" spans="1:12" x14ac:dyDescent="0.25">
      <c r="A8394" s="17" t="s">
        <v>14752</v>
      </c>
      <c r="B8394" s="17" t="s">
        <v>14753</v>
      </c>
      <c r="C8394" s="17" t="s">
        <v>34</v>
      </c>
      <c r="D8394" s="1" t="s">
        <v>14754</v>
      </c>
      <c r="E8394" s="18" t="s">
        <v>13537</v>
      </c>
      <c r="F8394" s="18" t="s">
        <v>16</v>
      </c>
      <c r="G8394" s="17" t="s">
        <v>14</v>
      </c>
      <c r="H8394" t="s">
        <v>13538</v>
      </c>
      <c r="I8394" s="2" t="s">
        <v>13539</v>
      </c>
      <c r="J8394" s="4" t="s">
        <v>13538</v>
      </c>
      <c r="K8394" s="17" t="str">
        <f>IF((LEN(relatorio_Ananindeua[[#This Row],[CIF/CPF/CNPJ]])=14),relatorio_Ananindeua[[#This Row],[CIF/CPF/CNPJ]],relatorio_Ananindeua[[#This Row],[Coluna2]])</f>
        <v>37588427000162</v>
      </c>
      <c r="L8394" s="17" t="str">
        <f t="shared" si="132"/>
        <v>375******62</v>
      </c>
    </row>
    <row r="8395" spans="1:12" x14ac:dyDescent="0.25">
      <c r="A8395" s="17" t="s">
        <v>14755</v>
      </c>
      <c r="B8395" s="17" t="s">
        <v>14756</v>
      </c>
      <c r="C8395" s="17" t="s">
        <v>32</v>
      </c>
      <c r="D8395" s="1" t="s">
        <v>14757</v>
      </c>
      <c r="E8395" s="18" t="s">
        <v>13537</v>
      </c>
      <c r="F8395" s="18" t="s">
        <v>16</v>
      </c>
      <c r="G8395" s="17" t="s">
        <v>14</v>
      </c>
      <c r="H8395" t="s">
        <v>13538</v>
      </c>
      <c r="I8395" s="2" t="s">
        <v>13539</v>
      </c>
      <c r="J8395" s="4" t="s">
        <v>13538</v>
      </c>
      <c r="K8395" s="17" t="str">
        <f>IF((LEN(relatorio_Ananindeua[[#This Row],[CIF/CPF/CNPJ]])=14),relatorio_Ananindeua[[#This Row],[CIF/CPF/CNPJ]],relatorio_Ananindeua[[#This Row],[Coluna2]])</f>
        <v>54736725000171</v>
      </c>
      <c r="L8395" s="17" t="str">
        <f t="shared" si="132"/>
        <v>547******71</v>
      </c>
    </row>
    <row r="8396" spans="1:12" x14ac:dyDescent="0.25">
      <c r="A8396" s="17" t="s">
        <v>14758</v>
      </c>
      <c r="B8396" s="17" t="s">
        <v>14759</v>
      </c>
      <c r="C8396" s="17" t="s">
        <v>34</v>
      </c>
      <c r="D8396" s="1" t="s">
        <v>14760</v>
      </c>
      <c r="E8396" s="18" t="s">
        <v>13537</v>
      </c>
      <c r="F8396" s="18" t="s">
        <v>16</v>
      </c>
      <c r="G8396" s="17" t="s">
        <v>14</v>
      </c>
      <c r="H8396" t="s">
        <v>13538</v>
      </c>
      <c r="I8396" s="2" t="s">
        <v>13539</v>
      </c>
      <c r="J8396" s="4" t="s">
        <v>13538</v>
      </c>
      <c r="K8396" s="17" t="str">
        <f>IF((LEN(relatorio_Ananindeua[[#This Row],[CIF/CPF/CNPJ]])=14),relatorio_Ananindeua[[#This Row],[CIF/CPF/CNPJ]],relatorio_Ananindeua[[#This Row],[Coluna2]])</f>
        <v>50545443000136</v>
      </c>
      <c r="L8396" s="17" t="str">
        <f t="shared" si="132"/>
        <v>505******36</v>
      </c>
    </row>
    <row r="8397" spans="1:12" x14ac:dyDescent="0.25">
      <c r="A8397" s="17" t="s">
        <v>14761</v>
      </c>
      <c r="B8397" s="17" t="s">
        <v>14762</v>
      </c>
      <c r="C8397" s="17" t="s">
        <v>32</v>
      </c>
      <c r="D8397" s="1" t="s">
        <v>14763</v>
      </c>
      <c r="E8397" s="18" t="s">
        <v>13537</v>
      </c>
      <c r="F8397" s="18" t="s">
        <v>16</v>
      </c>
      <c r="G8397" s="17" t="s">
        <v>14</v>
      </c>
      <c r="H8397" t="s">
        <v>13538</v>
      </c>
      <c r="I8397" s="2" t="s">
        <v>13539</v>
      </c>
      <c r="J8397" s="4" t="s">
        <v>13538</v>
      </c>
      <c r="K8397" s="17" t="str">
        <f>IF((LEN(relatorio_Ananindeua[[#This Row],[CIF/CPF/CNPJ]])=14),relatorio_Ananindeua[[#This Row],[CIF/CPF/CNPJ]],relatorio_Ananindeua[[#This Row],[Coluna2]])</f>
        <v>54725125000108</v>
      </c>
      <c r="L8397" s="17" t="str">
        <f t="shared" si="132"/>
        <v>547******08</v>
      </c>
    </row>
    <row r="8398" spans="1:12" x14ac:dyDescent="0.25">
      <c r="A8398" s="17" t="s">
        <v>14695</v>
      </c>
      <c r="B8398" s="17" t="s">
        <v>14696</v>
      </c>
      <c r="C8398" s="17" t="s">
        <v>34</v>
      </c>
      <c r="D8398" s="1" t="s">
        <v>14764</v>
      </c>
      <c r="E8398" s="18" t="s">
        <v>13537</v>
      </c>
      <c r="F8398" s="18" t="s">
        <v>16</v>
      </c>
      <c r="G8398" s="17" t="s">
        <v>14</v>
      </c>
      <c r="H8398" t="s">
        <v>13538</v>
      </c>
      <c r="I8398" s="2" t="s">
        <v>13539</v>
      </c>
      <c r="J8398" s="4" t="s">
        <v>13538</v>
      </c>
      <c r="K8398" s="17" t="str">
        <f>IF((LEN(relatorio_Ananindeua[[#This Row],[CIF/CPF/CNPJ]])=14),relatorio_Ananindeua[[#This Row],[CIF/CPF/CNPJ]],relatorio_Ananindeua[[#This Row],[Coluna2]])</f>
        <v>54737743000178</v>
      </c>
      <c r="L8398" s="17" t="str">
        <f t="shared" si="132"/>
        <v>547******78</v>
      </c>
    </row>
    <row r="8399" spans="1:12" x14ac:dyDescent="0.25">
      <c r="A8399" s="17" t="s">
        <v>14765</v>
      </c>
      <c r="B8399" s="17" t="s">
        <v>14766</v>
      </c>
      <c r="C8399" s="17" t="s">
        <v>34</v>
      </c>
      <c r="D8399" s="1" t="s">
        <v>14767</v>
      </c>
      <c r="E8399" s="18" t="s">
        <v>13537</v>
      </c>
      <c r="F8399" s="18" t="s">
        <v>16</v>
      </c>
      <c r="G8399" s="17" t="s">
        <v>14</v>
      </c>
      <c r="H8399" t="s">
        <v>13538</v>
      </c>
      <c r="I8399" s="2" t="s">
        <v>13539</v>
      </c>
      <c r="J8399" s="4" t="s">
        <v>13538</v>
      </c>
      <c r="K8399" s="17" t="str">
        <f>IF((LEN(relatorio_Ananindeua[[#This Row],[CIF/CPF/CNPJ]])=14),relatorio_Ananindeua[[#This Row],[CIF/CPF/CNPJ]],relatorio_Ananindeua[[#This Row],[Coluna2]])</f>
        <v>51847047000126</v>
      </c>
      <c r="L8399" s="17" t="str">
        <f t="shared" si="132"/>
        <v>518******26</v>
      </c>
    </row>
    <row r="8400" spans="1:12" x14ac:dyDescent="0.25">
      <c r="A8400" s="17" t="s">
        <v>14749</v>
      </c>
      <c r="B8400" s="17" t="s">
        <v>14750</v>
      </c>
      <c r="C8400" s="17" t="s">
        <v>34</v>
      </c>
      <c r="D8400" s="1" t="s">
        <v>14768</v>
      </c>
      <c r="E8400" s="18" t="s">
        <v>13537</v>
      </c>
      <c r="F8400" s="18" t="s">
        <v>16</v>
      </c>
      <c r="G8400" s="17" t="s">
        <v>14</v>
      </c>
      <c r="H8400" t="s">
        <v>13538</v>
      </c>
      <c r="I8400" s="2" t="s">
        <v>13539</v>
      </c>
      <c r="J8400" s="4" t="s">
        <v>13538</v>
      </c>
      <c r="K8400" s="17" t="str">
        <f>IF((LEN(relatorio_Ananindeua[[#This Row],[CIF/CPF/CNPJ]])=14),relatorio_Ananindeua[[#This Row],[CIF/CPF/CNPJ]],relatorio_Ananindeua[[#This Row],[Coluna2]])</f>
        <v>54730864000198</v>
      </c>
      <c r="L8400" s="17" t="str">
        <f t="shared" si="132"/>
        <v>547******98</v>
      </c>
    </row>
    <row r="8401" spans="1:12" x14ac:dyDescent="0.25">
      <c r="A8401" s="17" t="s">
        <v>9284</v>
      </c>
      <c r="B8401" s="17" t="s">
        <v>9285</v>
      </c>
      <c r="C8401" s="17" t="s">
        <v>34</v>
      </c>
      <c r="D8401" s="1" t="s">
        <v>14769</v>
      </c>
      <c r="E8401" s="18" t="s">
        <v>13537</v>
      </c>
      <c r="F8401" s="18" t="s">
        <v>16</v>
      </c>
      <c r="G8401" s="17" t="s">
        <v>14</v>
      </c>
      <c r="H8401" t="s">
        <v>13538</v>
      </c>
      <c r="I8401" s="2" t="s">
        <v>13539</v>
      </c>
      <c r="J8401" s="4" t="s">
        <v>13538</v>
      </c>
      <c r="K8401" s="17" t="str">
        <f>IF((LEN(relatorio_Ananindeua[[#This Row],[CIF/CPF/CNPJ]])=14),relatorio_Ananindeua[[#This Row],[CIF/CPF/CNPJ]],relatorio_Ananindeua[[#This Row],[Coluna2]])</f>
        <v>51129676000110</v>
      </c>
      <c r="L8401" s="17" t="str">
        <f t="shared" si="132"/>
        <v>511******10</v>
      </c>
    </row>
    <row r="8402" spans="1:12" x14ac:dyDescent="0.25">
      <c r="A8402" s="17" t="s">
        <v>10568</v>
      </c>
      <c r="B8402" s="17" t="s">
        <v>10569</v>
      </c>
      <c r="C8402" s="17" t="s">
        <v>34</v>
      </c>
      <c r="D8402" s="1" t="s">
        <v>14770</v>
      </c>
      <c r="E8402" s="18" t="s">
        <v>13537</v>
      </c>
      <c r="F8402" s="18" t="s">
        <v>16</v>
      </c>
      <c r="G8402" s="17" t="s">
        <v>14</v>
      </c>
      <c r="H8402" t="s">
        <v>13538</v>
      </c>
      <c r="I8402" s="2" t="s">
        <v>13539</v>
      </c>
      <c r="J8402" s="4" t="s">
        <v>13538</v>
      </c>
      <c r="K8402" s="17" t="str">
        <f>IF((LEN(relatorio_Ananindeua[[#This Row],[CIF/CPF/CNPJ]])=14),relatorio_Ananindeua[[#This Row],[CIF/CPF/CNPJ]],relatorio_Ananindeua[[#This Row],[Coluna2]])</f>
        <v>53495795000112</v>
      </c>
      <c r="L8402" s="17" t="str">
        <f t="shared" si="132"/>
        <v>534******12</v>
      </c>
    </row>
    <row r="8403" spans="1:12" x14ac:dyDescent="0.25">
      <c r="A8403" s="17" t="s">
        <v>14771</v>
      </c>
      <c r="B8403" s="17" t="s">
        <v>14772</v>
      </c>
      <c r="C8403" s="17" t="s">
        <v>32</v>
      </c>
      <c r="D8403" s="1" t="s">
        <v>14773</v>
      </c>
      <c r="E8403" s="18" t="s">
        <v>13537</v>
      </c>
      <c r="F8403" s="18" t="s">
        <v>16</v>
      </c>
      <c r="G8403" s="17" t="s">
        <v>14</v>
      </c>
      <c r="H8403" t="s">
        <v>13538</v>
      </c>
      <c r="I8403" s="2" t="s">
        <v>13539</v>
      </c>
      <c r="J8403" s="4" t="s">
        <v>13538</v>
      </c>
      <c r="K8403" s="17" t="str">
        <f>IF((LEN(relatorio_Ananindeua[[#This Row],[CIF/CPF/CNPJ]])=14),relatorio_Ananindeua[[#This Row],[CIF/CPF/CNPJ]],relatorio_Ananindeua[[#This Row],[Coluna2]])</f>
        <v>54726115000197</v>
      </c>
      <c r="L8403" s="17" t="str">
        <f t="shared" si="132"/>
        <v>547******97</v>
      </c>
    </row>
    <row r="8404" spans="1:12" x14ac:dyDescent="0.25">
      <c r="A8404" s="17" t="s">
        <v>14774</v>
      </c>
      <c r="B8404" s="17" t="s">
        <v>14775</v>
      </c>
      <c r="C8404" s="17" t="s">
        <v>32</v>
      </c>
      <c r="D8404" s="1" t="s">
        <v>14776</v>
      </c>
      <c r="E8404" s="18" t="s">
        <v>13537</v>
      </c>
      <c r="F8404" s="18" t="s">
        <v>16</v>
      </c>
      <c r="G8404" s="17" t="s">
        <v>14</v>
      </c>
      <c r="H8404" t="s">
        <v>13538</v>
      </c>
      <c r="I8404" s="2" t="s">
        <v>13539</v>
      </c>
      <c r="J8404" s="4" t="s">
        <v>13538</v>
      </c>
      <c r="K8404" s="17" t="str">
        <f>IF((LEN(relatorio_Ananindeua[[#This Row],[CIF/CPF/CNPJ]])=14),relatorio_Ananindeua[[#This Row],[CIF/CPF/CNPJ]],relatorio_Ananindeua[[#This Row],[Coluna2]])</f>
        <v>54726198000114</v>
      </c>
      <c r="L8404" s="17" t="str">
        <f t="shared" si="132"/>
        <v>547******14</v>
      </c>
    </row>
    <row r="8405" spans="1:12" x14ac:dyDescent="0.25">
      <c r="A8405" s="17" t="s">
        <v>14777</v>
      </c>
      <c r="B8405" s="17" t="s">
        <v>14778</v>
      </c>
      <c r="C8405" s="17" t="s">
        <v>32</v>
      </c>
      <c r="D8405" s="1" t="s">
        <v>14779</v>
      </c>
      <c r="E8405" s="18" t="s">
        <v>13537</v>
      </c>
      <c r="F8405" s="18" t="s">
        <v>16</v>
      </c>
      <c r="G8405" s="17" t="s">
        <v>14</v>
      </c>
      <c r="H8405" t="s">
        <v>13538</v>
      </c>
      <c r="I8405" s="2" t="s">
        <v>13539</v>
      </c>
      <c r="J8405" s="4" t="s">
        <v>13538</v>
      </c>
      <c r="K8405" s="17" t="str">
        <f>IF((LEN(relatorio_Ananindeua[[#This Row],[CIF/CPF/CNPJ]])=14),relatorio_Ananindeua[[#This Row],[CIF/CPF/CNPJ]],relatorio_Ananindeua[[#This Row],[Coluna2]])</f>
        <v>54733376000134</v>
      </c>
      <c r="L8405" s="17" t="str">
        <f t="shared" si="132"/>
        <v>547******34</v>
      </c>
    </row>
    <row r="8406" spans="1:12" x14ac:dyDescent="0.25">
      <c r="A8406" s="17" t="s">
        <v>14780</v>
      </c>
      <c r="B8406" s="17" t="s">
        <v>14781</v>
      </c>
      <c r="C8406" s="17" t="s">
        <v>32</v>
      </c>
      <c r="D8406" s="1" t="s">
        <v>14782</v>
      </c>
      <c r="E8406" s="18" t="s">
        <v>13537</v>
      </c>
      <c r="F8406" s="18" t="s">
        <v>16</v>
      </c>
      <c r="G8406" s="17" t="s">
        <v>14</v>
      </c>
      <c r="H8406" t="s">
        <v>13538</v>
      </c>
      <c r="I8406" s="2" t="s">
        <v>13539</v>
      </c>
      <c r="J8406" s="4" t="s">
        <v>13538</v>
      </c>
      <c r="K8406" s="17" t="str">
        <f>IF((LEN(relatorio_Ananindeua[[#This Row],[CIF/CPF/CNPJ]])=14),relatorio_Ananindeua[[#This Row],[CIF/CPF/CNPJ]],relatorio_Ananindeua[[#This Row],[Coluna2]])</f>
        <v>54737045000172</v>
      </c>
      <c r="L8406" s="17" t="str">
        <f t="shared" si="132"/>
        <v>547******72</v>
      </c>
    </row>
    <row r="8407" spans="1:12" x14ac:dyDescent="0.25">
      <c r="A8407" s="17" t="s">
        <v>14783</v>
      </c>
      <c r="B8407" s="17" t="s">
        <v>14784</v>
      </c>
      <c r="C8407" s="17" t="s">
        <v>32</v>
      </c>
      <c r="D8407" s="1" t="s">
        <v>14785</v>
      </c>
      <c r="E8407" s="18" t="s">
        <v>13537</v>
      </c>
      <c r="F8407" s="18" t="s">
        <v>16</v>
      </c>
      <c r="G8407" s="17" t="s">
        <v>14</v>
      </c>
      <c r="H8407" t="s">
        <v>13538</v>
      </c>
      <c r="I8407" s="2" t="s">
        <v>13539</v>
      </c>
      <c r="J8407" s="4" t="s">
        <v>13538</v>
      </c>
      <c r="K8407" s="17" t="str">
        <f>IF((LEN(relatorio_Ananindeua[[#This Row],[CIF/CPF/CNPJ]])=14),relatorio_Ananindeua[[#This Row],[CIF/CPF/CNPJ]],relatorio_Ananindeua[[#This Row],[Coluna2]])</f>
        <v>54737367000111</v>
      </c>
      <c r="L8407" s="17" t="str">
        <f t="shared" si="132"/>
        <v>547******11</v>
      </c>
    </row>
    <row r="8408" spans="1:12" x14ac:dyDescent="0.25">
      <c r="A8408" s="17" t="s">
        <v>14786</v>
      </c>
      <c r="B8408" s="17" t="s">
        <v>14787</v>
      </c>
      <c r="C8408" s="17" t="s">
        <v>32</v>
      </c>
      <c r="D8408" s="1" t="s">
        <v>14788</v>
      </c>
      <c r="E8408" s="18" t="s">
        <v>13537</v>
      </c>
      <c r="F8408" s="18" t="s">
        <v>16</v>
      </c>
      <c r="G8408" s="17" t="s">
        <v>14</v>
      </c>
      <c r="H8408" t="s">
        <v>13538</v>
      </c>
      <c r="I8408" s="2" t="s">
        <v>13539</v>
      </c>
      <c r="J8408" s="4" t="s">
        <v>13538</v>
      </c>
      <c r="K8408" s="17" t="str">
        <f>IF((LEN(relatorio_Ananindeua[[#This Row],[CIF/CPF/CNPJ]])=14),relatorio_Ananindeua[[#This Row],[CIF/CPF/CNPJ]],relatorio_Ananindeua[[#This Row],[Coluna2]])</f>
        <v>54726942000180</v>
      </c>
      <c r="L8408" s="17" t="str">
        <f t="shared" si="132"/>
        <v>547******80</v>
      </c>
    </row>
    <row r="8409" spans="1:12" x14ac:dyDescent="0.25">
      <c r="A8409" s="17" t="s">
        <v>14789</v>
      </c>
      <c r="B8409" s="17" t="s">
        <v>14790</v>
      </c>
      <c r="C8409" s="17" t="s">
        <v>32</v>
      </c>
      <c r="D8409" s="1" t="s">
        <v>14791</v>
      </c>
      <c r="E8409" s="18" t="s">
        <v>13537</v>
      </c>
      <c r="F8409" s="18" t="s">
        <v>16</v>
      </c>
      <c r="G8409" s="17" t="s">
        <v>14</v>
      </c>
      <c r="H8409" t="s">
        <v>13538</v>
      </c>
      <c r="I8409" s="2" t="s">
        <v>13539</v>
      </c>
      <c r="J8409" s="4" t="s">
        <v>13538</v>
      </c>
      <c r="K8409" s="17" t="str">
        <f>IF((LEN(relatorio_Ananindeua[[#This Row],[CIF/CPF/CNPJ]])=14),relatorio_Ananindeua[[#This Row],[CIF/CPF/CNPJ]],relatorio_Ananindeua[[#This Row],[Coluna2]])</f>
        <v>54738611000160</v>
      </c>
      <c r="L8409" s="17" t="str">
        <f t="shared" si="132"/>
        <v>547******60</v>
      </c>
    </row>
    <row r="8410" spans="1:12" x14ac:dyDescent="0.25">
      <c r="A8410" s="17" t="s">
        <v>14792</v>
      </c>
      <c r="B8410" s="17" t="s">
        <v>14793</v>
      </c>
      <c r="C8410" s="17" t="s">
        <v>32</v>
      </c>
      <c r="D8410" s="1" t="s">
        <v>14794</v>
      </c>
      <c r="E8410" s="18" t="s">
        <v>13537</v>
      </c>
      <c r="F8410" s="18" t="s">
        <v>16</v>
      </c>
      <c r="G8410" s="17" t="s">
        <v>14</v>
      </c>
      <c r="H8410" t="s">
        <v>13538</v>
      </c>
      <c r="I8410" s="2" t="s">
        <v>13539</v>
      </c>
      <c r="J8410" s="4" t="s">
        <v>13538</v>
      </c>
      <c r="K8410" s="17" t="str">
        <f>IF((LEN(relatorio_Ananindeua[[#This Row],[CIF/CPF/CNPJ]])=14),relatorio_Ananindeua[[#This Row],[CIF/CPF/CNPJ]],relatorio_Ananindeua[[#This Row],[Coluna2]])</f>
        <v>54741221000140</v>
      </c>
      <c r="L8410" s="17" t="str">
        <f t="shared" si="132"/>
        <v>547******40</v>
      </c>
    </row>
    <row r="8411" spans="1:12" x14ac:dyDescent="0.25">
      <c r="A8411" s="17" t="s">
        <v>14795</v>
      </c>
      <c r="B8411" s="17" t="s">
        <v>14796</v>
      </c>
      <c r="C8411" s="17" t="s">
        <v>32</v>
      </c>
      <c r="D8411" s="1" t="s">
        <v>14797</v>
      </c>
      <c r="E8411" s="18" t="s">
        <v>13537</v>
      </c>
      <c r="F8411" s="18" t="s">
        <v>16</v>
      </c>
      <c r="G8411" s="17" t="s">
        <v>14</v>
      </c>
      <c r="H8411" t="s">
        <v>13538</v>
      </c>
      <c r="I8411" s="2" t="s">
        <v>13539</v>
      </c>
      <c r="J8411" s="4" t="s">
        <v>13538</v>
      </c>
      <c r="K8411" s="17" t="str">
        <f>IF((LEN(relatorio_Ananindeua[[#This Row],[CIF/CPF/CNPJ]])=14),relatorio_Ananindeua[[#This Row],[CIF/CPF/CNPJ]],relatorio_Ananindeua[[#This Row],[Coluna2]])</f>
        <v>54728707000148</v>
      </c>
      <c r="L8411" s="17" t="str">
        <f t="shared" si="132"/>
        <v>547******48</v>
      </c>
    </row>
    <row r="8412" spans="1:12" x14ac:dyDescent="0.25">
      <c r="A8412" s="17" t="s">
        <v>14798</v>
      </c>
      <c r="B8412" s="17" t="s">
        <v>14799</v>
      </c>
      <c r="C8412" s="17" t="s">
        <v>32</v>
      </c>
      <c r="D8412" s="1" t="s">
        <v>14800</v>
      </c>
      <c r="E8412" s="18" t="s">
        <v>13537</v>
      </c>
      <c r="F8412" s="18" t="s">
        <v>16</v>
      </c>
      <c r="G8412" s="17" t="s">
        <v>14</v>
      </c>
      <c r="H8412" t="s">
        <v>13538</v>
      </c>
      <c r="I8412" s="2" t="s">
        <v>13539</v>
      </c>
      <c r="J8412" s="4" t="s">
        <v>13538</v>
      </c>
      <c r="K8412" s="17" t="str">
        <f>IF((LEN(relatorio_Ananindeua[[#This Row],[CIF/CPF/CNPJ]])=14),relatorio_Ananindeua[[#This Row],[CIF/CPF/CNPJ]],relatorio_Ananindeua[[#This Row],[Coluna2]])</f>
        <v>54743222000123</v>
      </c>
      <c r="L8412" s="17" t="str">
        <f t="shared" si="132"/>
        <v>547******23</v>
      </c>
    </row>
    <row r="8413" spans="1:12" x14ac:dyDescent="0.25">
      <c r="A8413" s="17" t="s">
        <v>14801</v>
      </c>
      <c r="B8413" s="17" t="s">
        <v>14802</v>
      </c>
      <c r="C8413" s="17" t="s">
        <v>32</v>
      </c>
      <c r="D8413" s="1" t="s">
        <v>14803</v>
      </c>
      <c r="E8413" s="18" t="s">
        <v>13537</v>
      </c>
      <c r="F8413" s="18" t="s">
        <v>16</v>
      </c>
      <c r="G8413" s="17" t="s">
        <v>14</v>
      </c>
      <c r="H8413" t="s">
        <v>13538</v>
      </c>
      <c r="I8413" s="2" t="s">
        <v>13539</v>
      </c>
      <c r="J8413" s="4" t="s">
        <v>13538</v>
      </c>
      <c r="K8413" s="17" t="str">
        <f>IF((LEN(relatorio_Ananindeua[[#This Row],[CIF/CPF/CNPJ]])=14),relatorio_Ananindeua[[#This Row],[CIF/CPF/CNPJ]],relatorio_Ananindeua[[#This Row],[Coluna2]])</f>
        <v>54744789000114</v>
      </c>
      <c r="L8413" s="17" t="str">
        <f t="shared" si="132"/>
        <v>547******14</v>
      </c>
    </row>
    <row r="8414" spans="1:12" x14ac:dyDescent="0.25">
      <c r="A8414" s="17" t="s">
        <v>14804</v>
      </c>
      <c r="B8414" s="17" t="s">
        <v>14805</v>
      </c>
      <c r="C8414" s="17" t="s">
        <v>32</v>
      </c>
      <c r="D8414" s="1" t="s">
        <v>14806</v>
      </c>
      <c r="E8414" s="18" t="s">
        <v>13537</v>
      </c>
      <c r="F8414" s="18" t="s">
        <v>16</v>
      </c>
      <c r="G8414" s="17" t="s">
        <v>14</v>
      </c>
      <c r="H8414" t="s">
        <v>13538</v>
      </c>
      <c r="I8414" s="2" t="s">
        <v>13539</v>
      </c>
      <c r="J8414" s="4" t="s">
        <v>13538</v>
      </c>
      <c r="K8414" s="17" t="str">
        <f>IF((LEN(relatorio_Ananindeua[[#This Row],[CIF/CPF/CNPJ]])=14),relatorio_Ananindeua[[#This Row],[CIF/CPF/CNPJ]],relatorio_Ananindeua[[#This Row],[Coluna2]])</f>
        <v>54745150000153</v>
      </c>
      <c r="L8414" s="17" t="str">
        <f t="shared" si="132"/>
        <v>547******53</v>
      </c>
    </row>
    <row r="8415" spans="1:12" x14ac:dyDescent="0.25">
      <c r="A8415" s="17" t="s">
        <v>14807</v>
      </c>
      <c r="B8415" s="17" t="s">
        <v>14808</v>
      </c>
      <c r="C8415" s="17" t="s">
        <v>32</v>
      </c>
      <c r="D8415" s="1" t="s">
        <v>14809</v>
      </c>
      <c r="E8415" s="18" t="s">
        <v>13537</v>
      </c>
      <c r="F8415" s="18" t="s">
        <v>16</v>
      </c>
      <c r="G8415" s="17" t="s">
        <v>14</v>
      </c>
      <c r="H8415" t="s">
        <v>13538</v>
      </c>
      <c r="I8415" s="2" t="s">
        <v>13539</v>
      </c>
      <c r="J8415" s="4" t="s">
        <v>13538</v>
      </c>
      <c r="K8415" s="17" t="str">
        <f>IF((LEN(relatorio_Ananindeua[[#This Row],[CIF/CPF/CNPJ]])=14),relatorio_Ananindeua[[#This Row],[CIF/CPF/CNPJ]],relatorio_Ananindeua[[#This Row],[Coluna2]])</f>
        <v>54761049000196</v>
      </c>
      <c r="L8415" s="17" t="str">
        <f t="shared" si="132"/>
        <v>547******96</v>
      </c>
    </row>
    <row r="8416" spans="1:12" x14ac:dyDescent="0.25">
      <c r="A8416" s="17" t="s">
        <v>14810</v>
      </c>
      <c r="B8416" s="17" t="s">
        <v>14811</v>
      </c>
      <c r="C8416" s="17" t="s">
        <v>34</v>
      </c>
      <c r="D8416" s="1" t="s">
        <v>14812</v>
      </c>
      <c r="E8416" s="18" t="s">
        <v>13537</v>
      </c>
      <c r="F8416" s="18" t="s">
        <v>16</v>
      </c>
      <c r="G8416" s="17" t="s">
        <v>14</v>
      </c>
      <c r="H8416" t="s">
        <v>13538</v>
      </c>
      <c r="I8416" s="2" t="s">
        <v>13539</v>
      </c>
      <c r="J8416" s="4" t="s">
        <v>13538</v>
      </c>
      <c r="K8416" s="17" t="str">
        <f>IF((LEN(relatorio_Ananindeua[[#This Row],[CIF/CPF/CNPJ]])=14),relatorio_Ananindeua[[#This Row],[CIF/CPF/CNPJ]],relatorio_Ananindeua[[#This Row],[Coluna2]])</f>
        <v>44940979000153</v>
      </c>
      <c r="L8416" s="17" t="str">
        <f t="shared" si="132"/>
        <v>449******53</v>
      </c>
    </row>
    <row r="8417" spans="1:12" x14ac:dyDescent="0.25">
      <c r="A8417" s="17" t="s">
        <v>14813</v>
      </c>
      <c r="B8417" s="17" t="s">
        <v>14814</v>
      </c>
      <c r="C8417" s="17" t="s">
        <v>32</v>
      </c>
      <c r="D8417" s="1" t="s">
        <v>14815</v>
      </c>
      <c r="E8417" s="18" t="s">
        <v>13537</v>
      </c>
      <c r="F8417" s="18" t="s">
        <v>16</v>
      </c>
      <c r="G8417" s="17" t="s">
        <v>14</v>
      </c>
      <c r="H8417" t="s">
        <v>13538</v>
      </c>
      <c r="I8417" s="2" t="s">
        <v>13539</v>
      </c>
      <c r="J8417" s="4" t="s">
        <v>13538</v>
      </c>
      <c r="K8417" s="17" t="str">
        <f>IF((LEN(relatorio_Ananindeua[[#This Row],[CIF/CPF/CNPJ]])=14),relatorio_Ananindeua[[#This Row],[CIF/CPF/CNPJ]],relatorio_Ananindeua[[#This Row],[Coluna2]])</f>
        <v>54747030000195</v>
      </c>
      <c r="L8417" s="17" t="str">
        <f t="shared" si="132"/>
        <v>547******95</v>
      </c>
    </row>
    <row r="8418" spans="1:12" x14ac:dyDescent="0.25">
      <c r="A8418" s="17" t="s">
        <v>14816</v>
      </c>
      <c r="B8418" s="17" t="s">
        <v>14817</v>
      </c>
      <c r="C8418" s="17" t="s">
        <v>34</v>
      </c>
      <c r="D8418" s="1" t="s">
        <v>14818</v>
      </c>
      <c r="E8418" s="18" t="s">
        <v>13537</v>
      </c>
      <c r="F8418" s="18" t="s">
        <v>16</v>
      </c>
      <c r="G8418" s="17" t="s">
        <v>14</v>
      </c>
      <c r="H8418" t="s">
        <v>13538</v>
      </c>
      <c r="I8418" s="2" t="s">
        <v>13539</v>
      </c>
      <c r="J8418" s="4" t="s">
        <v>13538</v>
      </c>
      <c r="K8418" s="17" t="str">
        <f>IF((LEN(relatorio_Ananindeua[[#This Row],[CIF/CPF/CNPJ]])=14),relatorio_Ananindeua[[#This Row],[CIF/CPF/CNPJ]],relatorio_Ananindeua[[#This Row],[Coluna2]])</f>
        <v>40553494000156</v>
      </c>
      <c r="L8418" s="17" t="str">
        <f t="shared" ref="L8418:L8481" si="133">_xlfn.CONCAT(LEFT(A8418,3),REPT("*",6),RIGHT(A8418,2))</f>
        <v>405******56</v>
      </c>
    </row>
    <row r="8419" spans="1:12" x14ac:dyDescent="0.25">
      <c r="A8419" s="17" t="s">
        <v>14819</v>
      </c>
      <c r="B8419" s="17" t="s">
        <v>14820</v>
      </c>
      <c r="C8419" s="17" t="s">
        <v>32</v>
      </c>
      <c r="D8419" s="1" t="s">
        <v>14821</v>
      </c>
      <c r="E8419" s="18" t="s">
        <v>13537</v>
      </c>
      <c r="F8419" s="18" t="s">
        <v>16</v>
      </c>
      <c r="G8419" s="17" t="s">
        <v>14</v>
      </c>
      <c r="H8419" t="s">
        <v>13538</v>
      </c>
      <c r="I8419" s="2" t="s">
        <v>13539</v>
      </c>
      <c r="J8419" s="4" t="s">
        <v>13538</v>
      </c>
      <c r="K8419" s="17" t="str">
        <f>IF((LEN(relatorio_Ananindeua[[#This Row],[CIF/CPF/CNPJ]])=14),relatorio_Ananindeua[[#This Row],[CIF/CPF/CNPJ]],relatorio_Ananindeua[[#This Row],[Coluna2]])</f>
        <v>54756026000193</v>
      </c>
      <c r="L8419" s="17" t="str">
        <f t="shared" si="133"/>
        <v>547******93</v>
      </c>
    </row>
    <row r="8420" spans="1:12" x14ac:dyDescent="0.25">
      <c r="A8420" s="17" t="s">
        <v>14822</v>
      </c>
      <c r="B8420" s="17" t="s">
        <v>14823</v>
      </c>
      <c r="C8420" s="17" t="s">
        <v>32</v>
      </c>
      <c r="D8420" s="1" t="s">
        <v>14824</v>
      </c>
      <c r="E8420" s="18" t="s">
        <v>13537</v>
      </c>
      <c r="F8420" s="18" t="s">
        <v>16</v>
      </c>
      <c r="G8420" s="17" t="s">
        <v>14</v>
      </c>
      <c r="H8420" t="s">
        <v>13538</v>
      </c>
      <c r="I8420" s="2" t="s">
        <v>13539</v>
      </c>
      <c r="J8420" s="4" t="s">
        <v>13538</v>
      </c>
      <c r="K8420" s="17" t="str">
        <f>IF((LEN(relatorio_Ananindeua[[#This Row],[CIF/CPF/CNPJ]])=14),relatorio_Ananindeua[[#This Row],[CIF/CPF/CNPJ]],relatorio_Ananindeua[[#This Row],[Coluna2]])</f>
        <v>54757196000192</v>
      </c>
      <c r="L8420" s="17" t="str">
        <f t="shared" si="133"/>
        <v>547******92</v>
      </c>
    </row>
    <row r="8421" spans="1:12" x14ac:dyDescent="0.25">
      <c r="A8421" s="17" t="s">
        <v>14825</v>
      </c>
      <c r="B8421" s="17" t="s">
        <v>14826</v>
      </c>
      <c r="C8421" s="17" t="s">
        <v>32</v>
      </c>
      <c r="D8421" s="1" t="s">
        <v>14827</v>
      </c>
      <c r="E8421" s="18" t="s">
        <v>13537</v>
      </c>
      <c r="F8421" s="18" t="s">
        <v>16</v>
      </c>
      <c r="G8421" s="17" t="s">
        <v>14</v>
      </c>
      <c r="H8421" t="s">
        <v>13538</v>
      </c>
      <c r="I8421" s="2" t="s">
        <v>13539</v>
      </c>
      <c r="J8421" s="4" t="s">
        <v>13538</v>
      </c>
      <c r="K8421" s="17" t="str">
        <f>IF((LEN(relatorio_Ananindeua[[#This Row],[CIF/CPF/CNPJ]])=14),relatorio_Ananindeua[[#This Row],[CIF/CPF/CNPJ]],relatorio_Ananindeua[[#This Row],[Coluna2]])</f>
        <v>54758270000195</v>
      </c>
      <c r="L8421" s="17" t="str">
        <f t="shared" si="133"/>
        <v>547******95</v>
      </c>
    </row>
    <row r="8422" spans="1:12" x14ac:dyDescent="0.25">
      <c r="A8422" s="17" t="s">
        <v>14828</v>
      </c>
      <c r="B8422" s="17" t="s">
        <v>14829</v>
      </c>
      <c r="C8422" s="17" t="s">
        <v>32</v>
      </c>
      <c r="D8422" s="1" t="s">
        <v>14830</v>
      </c>
      <c r="E8422" s="18" t="s">
        <v>13537</v>
      </c>
      <c r="F8422" s="18" t="s">
        <v>16</v>
      </c>
      <c r="G8422" s="17" t="s">
        <v>14</v>
      </c>
      <c r="H8422" t="s">
        <v>13538</v>
      </c>
      <c r="I8422" s="2" t="s">
        <v>13539</v>
      </c>
      <c r="J8422" s="4" t="s">
        <v>13538</v>
      </c>
      <c r="K8422" s="17" t="str">
        <f>IF((LEN(relatorio_Ananindeua[[#This Row],[CIF/CPF/CNPJ]])=14),relatorio_Ananindeua[[#This Row],[CIF/CPF/CNPJ]],relatorio_Ananindeua[[#This Row],[Coluna2]])</f>
        <v>54758467000124</v>
      </c>
      <c r="L8422" s="17" t="str">
        <f t="shared" si="133"/>
        <v>547******24</v>
      </c>
    </row>
    <row r="8423" spans="1:12" x14ac:dyDescent="0.25">
      <c r="A8423" s="17" t="s">
        <v>14831</v>
      </c>
      <c r="B8423" s="17" t="s">
        <v>14832</v>
      </c>
      <c r="C8423" s="17" t="s">
        <v>34</v>
      </c>
      <c r="D8423" s="1" t="s">
        <v>14833</v>
      </c>
      <c r="E8423" s="18" t="s">
        <v>13537</v>
      </c>
      <c r="F8423" s="18" t="s">
        <v>16</v>
      </c>
      <c r="G8423" s="17" t="s">
        <v>14</v>
      </c>
      <c r="H8423" t="s">
        <v>13538</v>
      </c>
      <c r="I8423" s="2" t="s">
        <v>13539</v>
      </c>
      <c r="J8423" s="4" t="s">
        <v>13538</v>
      </c>
      <c r="K8423" s="17" t="str">
        <f>IF((LEN(relatorio_Ananindeua[[#This Row],[CIF/CPF/CNPJ]])=14),relatorio_Ananindeua[[#This Row],[CIF/CPF/CNPJ]],relatorio_Ananindeua[[#This Row],[Coluna2]])</f>
        <v>44388770000129</v>
      </c>
      <c r="L8423" s="17" t="str">
        <f t="shared" si="133"/>
        <v>443******29</v>
      </c>
    </row>
    <row r="8424" spans="1:12" x14ac:dyDescent="0.25">
      <c r="A8424" s="17" t="s">
        <v>14834</v>
      </c>
      <c r="B8424" s="17" t="s">
        <v>14835</v>
      </c>
      <c r="C8424" s="17" t="s">
        <v>32</v>
      </c>
      <c r="D8424" s="1" t="s">
        <v>14836</v>
      </c>
      <c r="E8424" s="18" t="s">
        <v>13537</v>
      </c>
      <c r="F8424" s="18" t="s">
        <v>16</v>
      </c>
      <c r="G8424" s="17" t="s">
        <v>14</v>
      </c>
      <c r="H8424" t="s">
        <v>13538</v>
      </c>
      <c r="I8424" s="2" t="s">
        <v>13539</v>
      </c>
      <c r="J8424" s="4" t="s">
        <v>13538</v>
      </c>
      <c r="K8424" s="17" t="str">
        <f>IF((LEN(relatorio_Ananindeua[[#This Row],[CIF/CPF/CNPJ]])=14),relatorio_Ananindeua[[#This Row],[CIF/CPF/CNPJ]],relatorio_Ananindeua[[#This Row],[Coluna2]])</f>
        <v>54757013000139</v>
      </c>
      <c r="L8424" s="17" t="str">
        <f t="shared" si="133"/>
        <v>547******39</v>
      </c>
    </row>
    <row r="8425" spans="1:12" x14ac:dyDescent="0.25">
      <c r="A8425" s="17" t="s">
        <v>14837</v>
      </c>
      <c r="B8425" s="17" t="s">
        <v>14838</v>
      </c>
      <c r="C8425" s="17" t="s">
        <v>34</v>
      </c>
      <c r="D8425" s="1" t="s">
        <v>14839</v>
      </c>
      <c r="E8425" s="18" t="s">
        <v>13537</v>
      </c>
      <c r="F8425" s="18" t="s">
        <v>16</v>
      </c>
      <c r="G8425" s="17" t="s">
        <v>14</v>
      </c>
      <c r="H8425" t="s">
        <v>13538</v>
      </c>
      <c r="I8425" s="2" t="s">
        <v>13539</v>
      </c>
      <c r="J8425" s="4" t="s">
        <v>13538</v>
      </c>
      <c r="K8425" s="17" t="str">
        <f>IF((LEN(relatorio_Ananindeua[[#This Row],[CIF/CPF/CNPJ]])=14),relatorio_Ananindeua[[#This Row],[CIF/CPF/CNPJ]],relatorio_Ananindeua[[#This Row],[Coluna2]])</f>
        <v>19035371000137</v>
      </c>
      <c r="L8425" s="17" t="str">
        <f t="shared" si="133"/>
        <v>190******37</v>
      </c>
    </row>
    <row r="8426" spans="1:12" x14ac:dyDescent="0.25">
      <c r="A8426" s="17" t="s">
        <v>14840</v>
      </c>
      <c r="B8426" s="17" t="s">
        <v>14841</v>
      </c>
      <c r="C8426" s="17" t="s">
        <v>32</v>
      </c>
      <c r="D8426" s="1" t="s">
        <v>14842</v>
      </c>
      <c r="E8426" s="18" t="s">
        <v>13537</v>
      </c>
      <c r="F8426" s="18" t="s">
        <v>16</v>
      </c>
      <c r="G8426" s="17" t="s">
        <v>14</v>
      </c>
      <c r="H8426" t="s">
        <v>13538</v>
      </c>
      <c r="I8426" s="2" t="s">
        <v>13539</v>
      </c>
      <c r="J8426" s="4" t="s">
        <v>13538</v>
      </c>
      <c r="K8426" s="17" t="str">
        <f>IF((LEN(relatorio_Ananindeua[[#This Row],[CIF/CPF/CNPJ]])=14),relatorio_Ananindeua[[#This Row],[CIF/CPF/CNPJ]],relatorio_Ananindeua[[#This Row],[Coluna2]])</f>
        <v>54752547000172</v>
      </c>
      <c r="L8426" s="17" t="str">
        <f t="shared" si="133"/>
        <v>547******72</v>
      </c>
    </row>
    <row r="8427" spans="1:12" x14ac:dyDescent="0.25">
      <c r="A8427" s="17" t="s">
        <v>14843</v>
      </c>
      <c r="B8427" s="17" t="s">
        <v>14844</v>
      </c>
      <c r="C8427" s="17" t="s">
        <v>32</v>
      </c>
      <c r="D8427" s="1" t="s">
        <v>14845</v>
      </c>
      <c r="E8427" s="18" t="s">
        <v>13537</v>
      </c>
      <c r="F8427" s="18" t="s">
        <v>16</v>
      </c>
      <c r="G8427" s="17" t="s">
        <v>14</v>
      </c>
      <c r="H8427" t="s">
        <v>13538</v>
      </c>
      <c r="I8427" s="2" t="s">
        <v>13539</v>
      </c>
      <c r="J8427" s="4" t="s">
        <v>13538</v>
      </c>
      <c r="K8427" s="17" t="str">
        <f>IF((LEN(relatorio_Ananindeua[[#This Row],[CIF/CPF/CNPJ]])=14),relatorio_Ananindeua[[#This Row],[CIF/CPF/CNPJ]],relatorio_Ananindeua[[#This Row],[Coluna2]])</f>
        <v>54754310000120</v>
      </c>
      <c r="L8427" s="17" t="str">
        <f t="shared" si="133"/>
        <v>547******20</v>
      </c>
    </row>
    <row r="8428" spans="1:12" x14ac:dyDescent="0.25">
      <c r="A8428" s="17" t="s">
        <v>14846</v>
      </c>
      <c r="B8428" s="17" t="s">
        <v>14847</v>
      </c>
      <c r="C8428" s="17" t="s">
        <v>32</v>
      </c>
      <c r="D8428" s="1" t="s">
        <v>14848</v>
      </c>
      <c r="E8428" s="18" t="s">
        <v>13537</v>
      </c>
      <c r="F8428" s="18" t="s">
        <v>16</v>
      </c>
      <c r="G8428" s="17" t="s">
        <v>14</v>
      </c>
      <c r="H8428" t="s">
        <v>13538</v>
      </c>
      <c r="I8428" s="2" t="s">
        <v>13539</v>
      </c>
      <c r="J8428" s="4" t="s">
        <v>13538</v>
      </c>
      <c r="K8428" s="17" t="str">
        <f>IF((LEN(relatorio_Ananindeua[[#This Row],[CIF/CPF/CNPJ]])=14),relatorio_Ananindeua[[#This Row],[CIF/CPF/CNPJ]],relatorio_Ananindeua[[#This Row],[Coluna2]])</f>
        <v>54762248000119</v>
      </c>
      <c r="L8428" s="17" t="str">
        <f t="shared" si="133"/>
        <v>547******19</v>
      </c>
    </row>
    <row r="8429" spans="1:12" x14ac:dyDescent="0.25">
      <c r="A8429" s="17" t="s">
        <v>14849</v>
      </c>
      <c r="B8429" s="17" t="s">
        <v>14850</v>
      </c>
      <c r="C8429" s="17" t="s">
        <v>32</v>
      </c>
      <c r="D8429" s="1" t="s">
        <v>14851</v>
      </c>
      <c r="E8429" s="18" t="s">
        <v>13537</v>
      </c>
      <c r="F8429" s="18" t="s">
        <v>16</v>
      </c>
      <c r="G8429" s="17" t="s">
        <v>14</v>
      </c>
      <c r="H8429" t="s">
        <v>13538</v>
      </c>
      <c r="I8429" s="2" t="s">
        <v>13539</v>
      </c>
      <c r="J8429" s="4" t="s">
        <v>13538</v>
      </c>
      <c r="K8429" s="17" t="str">
        <f>IF((LEN(relatorio_Ananindeua[[#This Row],[CIF/CPF/CNPJ]])=14),relatorio_Ananindeua[[#This Row],[CIF/CPF/CNPJ]],relatorio_Ananindeua[[#This Row],[Coluna2]])</f>
        <v>54749539000177</v>
      </c>
      <c r="L8429" s="17" t="str">
        <f t="shared" si="133"/>
        <v>547******77</v>
      </c>
    </row>
    <row r="8430" spans="1:12" x14ac:dyDescent="0.25">
      <c r="A8430" s="17" t="s">
        <v>14852</v>
      </c>
      <c r="B8430" s="17" t="s">
        <v>14853</v>
      </c>
      <c r="C8430" s="17" t="s">
        <v>32</v>
      </c>
      <c r="D8430" s="1" t="s">
        <v>14854</v>
      </c>
      <c r="E8430" s="18" t="s">
        <v>13537</v>
      </c>
      <c r="F8430" s="18" t="s">
        <v>16</v>
      </c>
      <c r="G8430" s="17" t="s">
        <v>14</v>
      </c>
      <c r="H8430" t="s">
        <v>13538</v>
      </c>
      <c r="I8430" s="2" t="s">
        <v>13539</v>
      </c>
      <c r="J8430" s="4" t="s">
        <v>13538</v>
      </c>
      <c r="K8430" s="17" t="str">
        <f>IF((LEN(relatorio_Ananindeua[[#This Row],[CIF/CPF/CNPJ]])=14),relatorio_Ananindeua[[#This Row],[CIF/CPF/CNPJ]],relatorio_Ananindeua[[#This Row],[Coluna2]])</f>
        <v>54750959000173</v>
      </c>
      <c r="L8430" s="17" t="str">
        <f t="shared" si="133"/>
        <v>547******73</v>
      </c>
    </row>
    <row r="8431" spans="1:12" x14ac:dyDescent="0.25">
      <c r="A8431" s="17" t="s">
        <v>14855</v>
      </c>
      <c r="B8431" s="17" t="s">
        <v>14856</v>
      </c>
      <c r="C8431" s="17" t="s">
        <v>34</v>
      </c>
      <c r="D8431" s="1" t="s">
        <v>14857</v>
      </c>
      <c r="E8431" s="18" t="s">
        <v>13537</v>
      </c>
      <c r="F8431" s="18" t="s">
        <v>16</v>
      </c>
      <c r="G8431" s="17" t="s">
        <v>14</v>
      </c>
      <c r="H8431" t="s">
        <v>13538</v>
      </c>
      <c r="I8431" s="2" t="s">
        <v>13539</v>
      </c>
      <c r="J8431" s="4" t="s">
        <v>13538</v>
      </c>
      <c r="K8431" s="17" t="str">
        <f>IF((LEN(relatorio_Ananindeua[[#This Row],[CIF/CPF/CNPJ]])=14),relatorio_Ananindeua[[#This Row],[CIF/CPF/CNPJ]],relatorio_Ananindeua[[#This Row],[Coluna2]])</f>
        <v>42256062000109</v>
      </c>
      <c r="L8431" s="17" t="str">
        <f t="shared" si="133"/>
        <v>422******09</v>
      </c>
    </row>
    <row r="8432" spans="1:12" x14ac:dyDescent="0.25">
      <c r="A8432" s="17" t="s">
        <v>14858</v>
      </c>
      <c r="B8432" s="17" t="s">
        <v>14859</v>
      </c>
      <c r="C8432" s="17" t="s">
        <v>34</v>
      </c>
      <c r="D8432" s="1" t="s">
        <v>14860</v>
      </c>
      <c r="E8432" s="18" t="s">
        <v>13537</v>
      </c>
      <c r="F8432" s="18" t="s">
        <v>16</v>
      </c>
      <c r="G8432" s="17" t="s">
        <v>14</v>
      </c>
      <c r="H8432" t="s">
        <v>13538</v>
      </c>
      <c r="I8432" s="2" t="s">
        <v>13539</v>
      </c>
      <c r="J8432" s="4" t="s">
        <v>13538</v>
      </c>
      <c r="K8432" s="17" t="str">
        <f>IF((LEN(relatorio_Ananindeua[[#This Row],[CIF/CPF/CNPJ]])=14),relatorio_Ananindeua[[#This Row],[CIF/CPF/CNPJ]],relatorio_Ananindeua[[#This Row],[Coluna2]])</f>
        <v>48073368000106</v>
      </c>
      <c r="L8432" s="17" t="str">
        <f t="shared" si="133"/>
        <v>480******06</v>
      </c>
    </row>
    <row r="8433" spans="1:12" x14ac:dyDescent="0.25">
      <c r="A8433" s="17" t="s">
        <v>14861</v>
      </c>
      <c r="B8433" s="17" t="s">
        <v>14862</v>
      </c>
      <c r="C8433" s="17" t="s">
        <v>32</v>
      </c>
      <c r="D8433" s="1" t="s">
        <v>14863</v>
      </c>
      <c r="E8433" s="18" t="s">
        <v>13537</v>
      </c>
      <c r="F8433" s="18" t="s">
        <v>16</v>
      </c>
      <c r="G8433" s="17" t="s">
        <v>14</v>
      </c>
      <c r="H8433" t="s">
        <v>13538</v>
      </c>
      <c r="I8433" s="2" t="s">
        <v>13539</v>
      </c>
      <c r="J8433" s="4" t="s">
        <v>13538</v>
      </c>
      <c r="K8433" s="17" t="str">
        <f>IF((LEN(relatorio_Ananindeua[[#This Row],[CIF/CPF/CNPJ]])=14),relatorio_Ananindeua[[#This Row],[CIF/CPF/CNPJ]],relatorio_Ananindeua[[#This Row],[Coluna2]])</f>
        <v>54749934000150</v>
      </c>
      <c r="L8433" s="17" t="str">
        <f t="shared" si="133"/>
        <v>547******50</v>
      </c>
    </row>
    <row r="8434" spans="1:12" x14ac:dyDescent="0.25">
      <c r="A8434" s="17" t="s">
        <v>14864</v>
      </c>
      <c r="B8434" s="17" t="s">
        <v>14865</v>
      </c>
      <c r="C8434" s="17" t="s">
        <v>34</v>
      </c>
      <c r="D8434" s="1" t="s">
        <v>14866</v>
      </c>
      <c r="E8434" s="18" t="s">
        <v>13537</v>
      </c>
      <c r="F8434" s="18" t="s">
        <v>16</v>
      </c>
      <c r="G8434" s="17" t="s">
        <v>14</v>
      </c>
      <c r="H8434" t="s">
        <v>13538</v>
      </c>
      <c r="I8434" s="2" t="s">
        <v>13539</v>
      </c>
      <c r="J8434" s="4" t="s">
        <v>13538</v>
      </c>
      <c r="K8434" s="17" t="str">
        <f>IF((LEN(relatorio_Ananindeua[[#This Row],[CIF/CPF/CNPJ]])=14),relatorio_Ananindeua[[#This Row],[CIF/CPF/CNPJ]],relatorio_Ananindeua[[#This Row],[Coluna2]])</f>
        <v>51947890000184</v>
      </c>
      <c r="L8434" s="17" t="str">
        <f t="shared" si="133"/>
        <v>519******84</v>
      </c>
    </row>
    <row r="8435" spans="1:12" x14ac:dyDescent="0.25">
      <c r="A8435" s="17" t="s">
        <v>14867</v>
      </c>
      <c r="B8435" s="17" t="s">
        <v>14868</v>
      </c>
      <c r="C8435" s="17" t="s">
        <v>32</v>
      </c>
      <c r="D8435" s="1" t="s">
        <v>14869</v>
      </c>
      <c r="E8435" s="18" t="s">
        <v>13537</v>
      </c>
      <c r="F8435" s="18" t="s">
        <v>16</v>
      </c>
      <c r="G8435" s="17" t="s">
        <v>14</v>
      </c>
      <c r="H8435" t="s">
        <v>13538</v>
      </c>
      <c r="I8435" s="2" t="s">
        <v>13539</v>
      </c>
      <c r="J8435" s="4" t="s">
        <v>13538</v>
      </c>
      <c r="K8435" s="17" t="str">
        <f>IF((LEN(relatorio_Ananindeua[[#This Row],[CIF/CPF/CNPJ]])=14),relatorio_Ananindeua[[#This Row],[CIF/CPF/CNPJ]],relatorio_Ananindeua[[#This Row],[Coluna2]])</f>
        <v>54745696000104</v>
      </c>
      <c r="L8435" s="17" t="str">
        <f t="shared" si="133"/>
        <v>547******04</v>
      </c>
    </row>
    <row r="8436" spans="1:12" x14ac:dyDescent="0.25">
      <c r="A8436" s="17" t="s">
        <v>14870</v>
      </c>
      <c r="B8436" s="17" t="s">
        <v>14871</v>
      </c>
      <c r="C8436" s="17" t="s">
        <v>32</v>
      </c>
      <c r="D8436" s="1" t="s">
        <v>14872</v>
      </c>
      <c r="E8436" s="18" t="s">
        <v>13537</v>
      </c>
      <c r="F8436" s="18" t="s">
        <v>16</v>
      </c>
      <c r="G8436" s="17" t="s">
        <v>14</v>
      </c>
      <c r="H8436" t="s">
        <v>13538</v>
      </c>
      <c r="I8436" s="2" t="s">
        <v>13539</v>
      </c>
      <c r="J8436" s="4" t="s">
        <v>13538</v>
      </c>
      <c r="K8436" s="17" t="str">
        <f>IF((LEN(relatorio_Ananindeua[[#This Row],[CIF/CPF/CNPJ]])=14),relatorio_Ananindeua[[#This Row],[CIF/CPF/CNPJ]],relatorio_Ananindeua[[#This Row],[Coluna2]])</f>
        <v>54748060000116</v>
      </c>
      <c r="L8436" s="17" t="str">
        <f t="shared" si="133"/>
        <v>547******16</v>
      </c>
    </row>
    <row r="8437" spans="1:12" x14ac:dyDescent="0.25">
      <c r="A8437" s="17" t="s">
        <v>14873</v>
      </c>
      <c r="B8437" s="17" t="s">
        <v>14874</v>
      </c>
      <c r="C8437" s="17" t="s">
        <v>32</v>
      </c>
      <c r="D8437" s="1" t="s">
        <v>14875</v>
      </c>
      <c r="E8437" s="18" t="s">
        <v>13537</v>
      </c>
      <c r="F8437" s="18" t="s">
        <v>16</v>
      </c>
      <c r="G8437" s="17" t="s">
        <v>14</v>
      </c>
      <c r="H8437" t="s">
        <v>13538</v>
      </c>
      <c r="I8437" s="2" t="s">
        <v>13539</v>
      </c>
      <c r="J8437" s="4" t="s">
        <v>13538</v>
      </c>
      <c r="K8437" s="17" t="str">
        <f>IF((LEN(relatorio_Ananindeua[[#This Row],[CIF/CPF/CNPJ]])=14),relatorio_Ananindeua[[#This Row],[CIF/CPF/CNPJ]],relatorio_Ananindeua[[#This Row],[Coluna2]])</f>
        <v>54757656000182</v>
      </c>
      <c r="L8437" s="17" t="str">
        <f t="shared" si="133"/>
        <v>547******82</v>
      </c>
    </row>
    <row r="8438" spans="1:12" x14ac:dyDescent="0.25">
      <c r="A8438" s="17" t="s">
        <v>14876</v>
      </c>
      <c r="B8438" s="17" t="s">
        <v>14877</v>
      </c>
      <c r="C8438" s="17" t="s">
        <v>32</v>
      </c>
      <c r="D8438" s="1" t="s">
        <v>14878</v>
      </c>
      <c r="E8438" s="18" t="s">
        <v>13537</v>
      </c>
      <c r="F8438" s="18" t="s">
        <v>16</v>
      </c>
      <c r="G8438" s="17" t="s">
        <v>14</v>
      </c>
      <c r="H8438" t="s">
        <v>13538</v>
      </c>
      <c r="I8438" s="2" t="s">
        <v>13539</v>
      </c>
      <c r="J8438" s="4" t="s">
        <v>13538</v>
      </c>
      <c r="K8438" s="17" t="str">
        <f>IF((LEN(relatorio_Ananindeua[[#This Row],[CIF/CPF/CNPJ]])=14),relatorio_Ananindeua[[#This Row],[CIF/CPF/CNPJ]],relatorio_Ananindeua[[#This Row],[Coluna2]])</f>
        <v>54759608000123</v>
      </c>
      <c r="L8438" s="17" t="str">
        <f t="shared" si="133"/>
        <v>547******23</v>
      </c>
    </row>
    <row r="8439" spans="1:12" x14ac:dyDescent="0.25">
      <c r="A8439" s="17" t="s">
        <v>4261</v>
      </c>
      <c r="B8439" s="17" t="s">
        <v>4262</v>
      </c>
      <c r="C8439" s="17" t="s">
        <v>34</v>
      </c>
      <c r="D8439" s="1" t="s">
        <v>14879</v>
      </c>
      <c r="E8439" s="18" t="s">
        <v>13537</v>
      </c>
      <c r="F8439" s="18" t="s">
        <v>16</v>
      </c>
      <c r="G8439" s="17" t="s">
        <v>14</v>
      </c>
      <c r="H8439" t="s">
        <v>13538</v>
      </c>
      <c r="I8439" s="2" t="s">
        <v>13539</v>
      </c>
      <c r="J8439" s="4" t="s">
        <v>13538</v>
      </c>
      <c r="K8439" s="17" t="str">
        <f>IF((LEN(relatorio_Ananindeua[[#This Row],[CIF/CPF/CNPJ]])=14),relatorio_Ananindeua[[#This Row],[CIF/CPF/CNPJ]],relatorio_Ananindeua[[#This Row],[Coluna2]])</f>
        <v>36802321000157</v>
      </c>
      <c r="L8439" s="17" t="str">
        <f t="shared" si="133"/>
        <v>368******57</v>
      </c>
    </row>
    <row r="8440" spans="1:12" x14ac:dyDescent="0.25">
      <c r="A8440" s="17" t="s">
        <v>14880</v>
      </c>
      <c r="B8440" s="17" t="s">
        <v>14881</v>
      </c>
      <c r="C8440" s="17" t="s">
        <v>32</v>
      </c>
      <c r="D8440" s="1" t="s">
        <v>14882</v>
      </c>
      <c r="E8440" s="18" t="s">
        <v>13537</v>
      </c>
      <c r="F8440" s="18" t="s">
        <v>16</v>
      </c>
      <c r="G8440" s="17" t="s">
        <v>14</v>
      </c>
      <c r="H8440" t="s">
        <v>13538</v>
      </c>
      <c r="I8440" s="2" t="s">
        <v>13539</v>
      </c>
      <c r="J8440" s="4" t="s">
        <v>13538</v>
      </c>
      <c r="K8440" s="17" t="str">
        <f>IF((LEN(relatorio_Ananindeua[[#This Row],[CIF/CPF/CNPJ]])=14),relatorio_Ananindeua[[#This Row],[CIF/CPF/CNPJ]],relatorio_Ananindeua[[#This Row],[Coluna2]])</f>
        <v>54747216000144</v>
      </c>
      <c r="L8440" s="17" t="str">
        <f t="shared" si="133"/>
        <v>547******44</v>
      </c>
    </row>
    <row r="8441" spans="1:12" x14ac:dyDescent="0.25">
      <c r="A8441" s="17" t="s">
        <v>14340</v>
      </c>
      <c r="B8441" s="17" t="s">
        <v>14341</v>
      </c>
      <c r="C8441" s="17" t="s">
        <v>34</v>
      </c>
      <c r="D8441" s="1" t="s">
        <v>14883</v>
      </c>
      <c r="E8441" s="18" t="s">
        <v>13537</v>
      </c>
      <c r="F8441" s="18" t="s">
        <v>16</v>
      </c>
      <c r="G8441" s="17" t="s">
        <v>14</v>
      </c>
      <c r="H8441" t="s">
        <v>13538</v>
      </c>
      <c r="I8441" s="2" t="s">
        <v>13539</v>
      </c>
      <c r="J8441" s="4" t="s">
        <v>13538</v>
      </c>
      <c r="K8441" s="17" t="str">
        <f>IF((LEN(relatorio_Ananindeua[[#This Row],[CIF/CPF/CNPJ]])=14),relatorio_Ananindeua[[#This Row],[CIF/CPF/CNPJ]],relatorio_Ananindeua[[#This Row],[Coluna2]])</f>
        <v>33235076000155</v>
      </c>
      <c r="L8441" s="17" t="str">
        <f t="shared" si="133"/>
        <v>332******55</v>
      </c>
    </row>
    <row r="8442" spans="1:12" x14ac:dyDescent="0.25">
      <c r="A8442" s="17" t="s">
        <v>14884</v>
      </c>
      <c r="B8442" s="17" t="s">
        <v>14885</v>
      </c>
      <c r="C8442" s="17" t="s">
        <v>34</v>
      </c>
      <c r="D8442" s="1" t="s">
        <v>14886</v>
      </c>
      <c r="E8442" s="18" t="s">
        <v>13537</v>
      </c>
      <c r="F8442" s="18" t="s">
        <v>16</v>
      </c>
      <c r="G8442" s="17" t="s">
        <v>14</v>
      </c>
      <c r="H8442" t="s">
        <v>13538</v>
      </c>
      <c r="I8442" s="2" t="s">
        <v>13539</v>
      </c>
      <c r="J8442" s="4" t="s">
        <v>13538</v>
      </c>
      <c r="K8442" s="17" t="str">
        <f>IF((LEN(relatorio_Ananindeua[[#This Row],[CIF/CPF/CNPJ]])=14),relatorio_Ananindeua[[#This Row],[CIF/CPF/CNPJ]],relatorio_Ananindeua[[#This Row],[Coluna2]])</f>
        <v>16749785000130</v>
      </c>
      <c r="L8442" s="17" t="str">
        <f t="shared" si="133"/>
        <v>167******30</v>
      </c>
    </row>
    <row r="8443" spans="1:12" x14ac:dyDescent="0.25">
      <c r="A8443" s="17" t="s">
        <v>14887</v>
      </c>
      <c r="B8443" s="17" t="s">
        <v>14888</v>
      </c>
      <c r="C8443" s="17" t="s">
        <v>32</v>
      </c>
      <c r="D8443" s="1" t="s">
        <v>14889</v>
      </c>
      <c r="E8443" s="18" t="s">
        <v>13537</v>
      </c>
      <c r="F8443" s="18" t="s">
        <v>16</v>
      </c>
      <c r="G8443" s="17" t="s">
        <v>14</v>
      </c>
      <c r="H8443" t="s">
        <v>13538</v>
      </c>
      <c r="I8443" s="2" t="s">
        <v>13539</v>
      </c>
      <c r="J8443" s="4" t="s">
        <v>13538</v>
      </c>
      <c r="K8443" s="17" t="str">
        <f>IF((LEN(relatorio_Ananindeua[[#This Row],[CIF/CPF/CNPJ]])=14),relatorio_Ananindeua[[#This Row],[CIF/CPF/CNPJ]],relatorio_Ananindeua[[#This Row],[Coluna2]])</f>
        <v>54757014000183</v>
      </c>
      <c r="L8443" s="17" t="str">
        <f t="shared" si="133"/>
        <v>547******83</v>
      </c>
    </row>
    <row r="8444" spans="1:12" x14ac:dyDescent="0.25">
      <c r="A8444" s="17" t="s">
        <v>14890</v>
      </c>
      <c r="B8444" s="17" t="s">
        <v>14891</v>
      </c>
      <c r="C8444" s="17" t="s">
        <v>32</v>
      </c>
      <c r="D8444" s="1" t="s">
        <v>14892</v>
      </c>
      <c r="E8444" s="18" t="s">
        <v>13537</v>
      </c>
      <c r="F8444" s="18" t="s">
        <v>16</v>
      </c>
      <c r="G8444" s="17" t="s">
        <v>14</v>
      </c>
      <c r="H8444" t="s">
        <v>13538</v>
      </c>
      <c r="I8444" s="2" t="s">
        <v>13539</v>
      </c>
      <c r="J8444" s="4" t="s">
        <v>13538</v>
      </c>
      <c r="K8444" s="17" t="str">
        <f>IF((LEN(relatorio_Ananindeua[[#This Row],[CIF/CPF/CNPJ]])=14),relatorio_Ananindeua[[#This Row],[CIF/CPF/CNPJ]],relatorio_Ananindeua[[#This Row],[Coluna2]])</f>
        <v>54750733000172</v>
      </c>
      <c r="L8444" s="17" t="str">
        <f t="shared" si="133"/>
        <v>547******72</v>
      </c>
    </row>
    <row r="8445" spans="1:12" x14ac:dyDescent="0.25">
      <c r="A8445" s="17" t="s">
        <v>14893</v>
      </c>
      <c r="B8445" s="17" t="s">
        <v>14894</v>
      </c>
      <c r="C8445" s="17" t="s">
        <v>34</v>
      </c>
      <c r="D8445" s="1" t="s">
        <v>14895</v>
      </c>
      <c r="E8445" s="18" t="s">
        <v>13537</v>
      </c>
      <c r="F8445" s="18" t="s">
        <v>16</v>
      </c>
      <c r="G8445" s="17" t="s">
        <v>14</v>
      </c>
      <c r="H8445" t="s">
        <v>13538</v>
      </c>
      <c r="I8445" s="2" t="s">
        <v>13539</v>
      </c>
      <c r="J8445" s="4" t="s">
        <v>13538</v>
      </c>
      <c r="K8445" s="17" t="str">
        <f>IF((LEN(relatorio_Ananindeua[[#This Row],[CIF/CPF/CNPJ]])=14),relatorio_Ananindeua[[#This Row],[CIF/CPF/CNPJ]],relatorio_Ananindeua[[#This Row],[Coluna2]])</f>
        <v>46831626000140</v>
      </c>
      <c r="L8445" s="17" t="str">
        <f t="shared" si="133"/>
        <v>468******40</v>
      </c>
    </row>
    <row r="8446" spans="1:12" x14ac:dyDescent="0.25">
      <c r="A8446" s="17" t="s">
        <v>14896</v>
      </c>
      <c r="B8446" s="17" t="s">
        <v>14897</v>
      </c>
      <c r="C8446" s="17" t="s">
        <v>32</v>
      </c>
      <c r="D8446" s="1" t="s">
        <v>14898</v>
      </c>
      <c r="E8446" s="18" t="s">
        <v>13537</v>
      </c>
      <c r="F8446" s="18" t="s">
        <v>16</v>
      </c>
      <c r="G8446" s="17" t="s">
        <v>14</v>
      </c>
      <c r="H8446" t="s">
        <v>13538</v>
      </c>
      <c r="I8446" s="2" t="s">
        <v>13539</v>
      </c>
      <c r="J8446" s="4" t="s">
        <v>13538</v>
      </c>
      <c r="K8446" s="17" t="str">
        <f>IF((LEN(relatorio_Ananindeua[[#This Row],[CIF/CPF/CNPJ]])=14),relatorio_Ananindeua[[#This Row],[CIF/CPF/CNPJ]],relatorio_Ananindeua[[#This Row],[Coluna2]])</f>
        <v>54746617000180</v>
      </c>
      <c r="L8446" s="17" t="str">
        <f t="shared" si="133"/>
        <v>547******80</v>
      </c>
    </row>
    <row r="8447" spans="1:12" x14ac:dyDescent="0.25">
      <c r="A8447" s="17" t="s">
        <v>14899</v>
      </c>
      <c r="B8447" s="17" t="s">
        <v>14900</v>
      </c>
      <c r="C8447" s="17" t="s">
        <v>34</v>
      </c>
      <c r="D8447" s="1" t="s">
        <v>14901</v>
      </c>
      <c r="E8447" s="18" t="s">
        <v>13537</v>
      </c>
      <c r="F8447" s="18" t="s">
        <v>16</v>
      </c>
      <c r="G8447" s="17" t="s">
        <v>14</v>
      </c>
      <c r="H8447" t="s">
        <v>13538</v>
      </c>
      <c r="I8447" s="2" t="s">
        <v>13539</v>
      </c>
      <c r="J8447" s="4" t="s">
        <v>13538</v>
      </c>
      <c r="K8447" s="17" t="str">
        <f>IF((LEN(relatorio_Ananindeua[[#This Row],[CIF/CPF/CNPJ]])=14),relatorio_Ananindeua[[#This Row],[CIF/CPF/CNPJ]],relatorio_Ananindeua[[#This Row],[Coluna2]])</f>
        <v>20700806000108</v>
      </c>
      <c r="L8447" s="17" t="str">
        <f t="shared" si="133"/>
        <v>207******08</v>
      </c>
    </row>
    <row r="8448" spans="1:12" x14ac:dyDescent="0.25">
      <c r="A8448" s="17" t="s">
        <v>14902</v>
      </c>
      <c r="B8448" s="17" t="s">
        <v>14903</v>
      </c>
      <c r="C8448" s="17" t="s">
        <v>32</v>
      </c>
      <c r="D8448" s="1" t="s">
        <v>14904</v>
      </c>
      <c r="E8448" s="18" t="s">
        <v>13537</v>
      </c>
      <c r="F8448" s="18" t="s">
        <v>16</v>
      </c>
      <c r="G8448" s="17" t="s">
        <v>14</v>
      </c>
      <c r="H8448" t="s">
        <v>13538</v>
      </c>
      <c r="I8448" s="2" t="s">
        <v>13539</v>
      </c>
      <c r="J8448" s="4" t="s">
        <v>13538</v>
      </c>
      <c r="K8448" s="17" t="str">
        <f>IF((LEN(relatorio_Ananindeua[[#This Row],[CIF/CPF/CNPJ]])=14),relatorio_Ananindeua[[#This Row],[CIF/CPF/CNPJ]],relatorio_Ananindeua[[#This Row],[Coluna2]])</f>
        <v>54760016000121</v>
      </c>
      <c r="L8448" s="17" t="str">
        <f t="shared" si="133"/>
        <v>547******21</v>
      </c>
    </row>
    <row r="8449" spans="1:12" x14ac:dyDescent="0.25">
      <c r="A8449" s="17" t="s">
        <v>14905</v>
      </c>
      <c r="B8449" s="17" t="s">
        <v>14906</v>
      </c>
      <c r="C8449" s="17" t="s">
        <v>32</v>
      </c>
      <c r="D8449" s="1" t="s">
        <v>14907</v>
      </c>
      <c r="E8449" s="18" t="s">
        <v>13537</v>
      </c>
      <c r="F8449" s="18" t="s">
        <v>16</v>
      </c>
      <c r="G8449" s="17" t="s">
        <v>14</v>
      </c>
      <c r="H8449" t="s">
        <v>13538</v>
      </c>
      <c r="I8449" s="2" t="s">
        <v>13539</v>
      </c>
      <c r="J8449" s="4" t="s">
        <v>13538</v>
      </c>
      <c r="K8449" s="17" t="str">
        <f>IF((LEN(relatorio_Ananindeua[[#This Row],[CIF/CPF/CNPJ]])=14),relatorio_Ananindeua[[#This Row],[CIF/CPF/CNPJ]],relatorio_Ananindeua[[#This Row],[Coluna2]])</f>
        <v>54744774000156</v>
      </c>
      <c r="L8449" s="17" t="str">
        <f t="shared" si="133"/>
        <v>547******56</v>
      </c>
    </row>
    <row r="8450" spans="1:12" x14ac:dyDescent="0.25">
      <c r="A8450" s="17" t="s">
        <v>14908</v>
      </c>
      <c r="B8450" s="17" t="s">
        <v>14909</v>
      </c>
      <c r="C8450" s="17" t="s">
        <v>34</v>
      </c>
      <c r="D8450" s="1" t="s">
        <v>14910</v>
      </c>
      <c r="E8450" s="18" t="s">
        <v>13537</v>
      </c>
      <c r="F8450" s="18" t="s">
        <v>16</v>
      </c>
      <c r="G8450" s="17" t="s">
        <v>14</v>
      </c>
      <c r="H8450" t="s">
        <v>13538</v>
      </c>
      <c r="I8450" s="2" t="s">
        <v>13539</v>
      </c>
      <c r="J8450" s="4" t="s">
        <v>13538</v>
      </c>
      <c r="K8450" s="17" t="str">
        <f>IF((LEN(relatorio_Ananindeua[[#This Row],[CIF/CPF/CNPJ]])=14),relatorio_Ananindeua[[#This Row],[CIF/CPF/CNPJ]],relatorio_Ananindeua[[#This Row],[Coluna2]])</f>
        <v>46068861000102</v>
      </c>
      <c r="L8450" s="17" t="str">
        <f t="shared" si="133"/>
        <v>460******02</v>
      </c>
    </row>
    <row r="8451" spans="1:12" x14ac:dyDescent="0.25">
      <c r="A8451" s="17" t="s">
        <v>14911</v>
      </c>
      <c r="B8451" s="17" t="s">
        <v>14912</v>
      </c>
      <c r="C8451" s="17" t="s">
        <v>32</v>
      </c>
      <c r="D8451" s="1" t="s">
        <v>14913</v>
      </c>
      <c r="E8451" s="18" t="s">
        <v>13537</v>
      </c>
      <c r="F8451" s="18" t="s">
        <v>16</v>
      </c>
      <c r="G8451" s="17" t="s">
        <v>14</v>
      </c>
      <c r="H8451" t="s">
        <v>13538</v>
      </c>
      <c r="I8451" s="2" t="s">
        <v>13539</v>
      </c>
      <c r="J8451" s="4" t="s">
        <v>13538</v>
      </c>
      <c r="K8451" s="17" t="str">
        <f>IF((LEN(relatorio_Ananindeua[[#This Row],[CIF/CPF/CNPJ]])=14),relatorio_Ananindeua[[#This Row],[CIF/CPF/CNPJ]],relatorio_Ananindeua[[#This Row],[Coluna2]])</f>
        <v>54747835000139</v>
      </c>
      <c r="L8451" s="17" t="str">
        <f t="shared" si="133"/>
        <v>547******39</v>
      </c>
    </row>
    <row r="8452" spans="1:12" x14ac:dyDescent="0.25">
      <c r="A8452" s="17" t="s">
        <v>14858</v>
      </c>
      <c r="B8452" s="17" t="s">
        <v>14859</v>
      </c>
      <c r="C8452" s="17" t="s">
        <v>34</v>
      </c>
      <c r="D8452" s="1" t="s">
        <v>14914</v>
      </c>
      <c r="E8452" s="18" t="s">
        <v>13537</v>
      </c>
      <c r="F8452" s="18" t="s">
        <v>16</v>
      </c>
      <c r="G8452" s="17" t="s">
        <v>14</v>
      </c>
      <c r="H8452" t="s">
        <v>13538</v>
      </c>
      <c r="I8452" s="2" t="s">
        <v>13539</v>
      </c>
      <c r="J8452" s="4" t="s">
        <v>13538</v>
      </c>
      <c r="K8452" s="17" t="str">
        <f>IF((LEN(relatorio_Ananindeua[[#This Row],[CIF/CPF/CNPJ]])=14),relatorio_Ananindeua[[#This Row],[CIF/CPF/CNPJ]],relatorio_Ananindeua[[#This Row],[Coluna2]])</f>
        <v>48073368000106</v>
      </c>
      <c r="L8452" s="17" t="str">
        <f t="shared" si="133"/>
        <v>480******06</v>
      </c>
    </row>
    <row r="8453" spans="1:12" x14ac:dyDescent="0.25">
      <c r="A8453" s="17" t="s">
        <v>956</v>
      </c>
      <c r="B8453" s="17" t="s">
        <v>957</v>
      </c>
      <c r="C8453" s="17" t="s">
        <v>21</v>
      </c>
      <c r="D8453" s="1" t="s">
        <v>14915</v>
      </c>
      <c r="E8453" s="18" t="s">
        <v>13537</v>
      </c>
      <c r="F8453" s="18" t="s">
        <v>19</v>
      </c>
      <c r="G8453" s="17" t="s">
        <v>13496</v>
      </c>
      <c r="H8453" t="s">
        <v>13538</v>
      </c>
      <c r="I8453" s="2" t="s">
        <v>13539</v>
      </c>
      <c r="J8453" s="4">
        <v>7.5</v>
      </c>
      <c r="K8453" s="17" t="str">
        <f>IF((LEN(relatorio_Ananindeua[[#This Row],[CIF/CPF/CNPJ]])=14),relatorio_Ananindeua[[#This Row],[CIF/CPF/CNPJ]],relatorio_Ananindeua[[#This Row],[Coluna2]])</f>
        <v>17454167000125</v>
      </c>
      <c r="L8453" s="17" t="str">
        <f t="shared" si="133"/>
        <v>174******25</v>
      </c>
    </row>
    <row r="8454" spans="1:12" x14ac:dyDescent="0.25">
      <c r="A8454" s="17" t="s">
        <v>14916</v>
      </c>
      <c r="B8454" s="17" t="s">
        <v>14917</v>
      </c>
      <c r="C8454" s="17" t="s">
        <v>18</v>
      </c>
      <c r="D8454" s="1" t="s">
        <v>14918</v>
      </c>
      <c r="E8454" s="18" t="s">
        <v>13537</v>
      </c>
      <c r="F8454" s="18" t="s">
        <v>16</v>
      </c>
      <c r="G8454" s="17" t="s">
        <v>14</v>
      </c>
      <c r="H8454" t="s">
        <v>13538</v>
      </c>
      <c r="I8454" s="2" t="s">
        <v>13539</v>
      </c>
      <c r="J8454" s="4">
        <v>186.61</v>
      </c>
      <c r="K8454" s="17" t="str">
        <f>IF((LEN(relatorio_Ananindeua[[#This Row],[CIF/CPF/CNPJ]])=14),relatorio_Ananindeua[[#This Row],[CIF/CPF/CNPJ]],relatorio_Ananindeua[[#This Row],[Coluna2]])</f>
        <v>03267120000148</v>
      </c>
      <c r="L8454" s="17" t="str">
        <f t="shared" si="133"/>
        <v>032******48</v>
      </c>
    </row>
    <row r="8455" spans="1:12" x14ac:dyDescent="0.25">
      <c r="A8455" s="17" t="s">
        <v>6904</v>
      </c>
      <c r="B8455" s="17" t="s">
        <v>6905</v>
      </c>
      <c r="C8455" s="17" t="s">
        <v>20</v>
      </c>
      <c r="D8455" s="1" t="s">
        <v>14919</v>
      </c>
      <c r="E8455" s="18" t="s">
        <v>13537</v>
      </c>
      <c r="F8455" s="18" t="s">
        <v>19</v>
      </c>
      <c r="G8455" s="17" t="s">
        <v>13496</v>
      </c>
      <c r="H8455" t="s">
        <v>13538</v>
      </c>
      <c r="I8455" s="2" t="s">
        <v>13539</v>
      </c>
      <c r="J8455" s="4">
        <v>30</v>
      </c>
      <c r="K8455" s="17" t="str">
        <f>IF((LEN(relatorio_Ananindeua[[#This Row],[CIF/CPF/CNPJ]])=14),relatorio_Ananindeua[[#This Row],[CIF/CPF/CNPJ]],relatorio_Ananindeua[[#This Row],[Coluna2]])</f>
        <v>46201083002393</v>
      </c>
      <c r="L8455" s="17" t="str">
        <f t="shared" si="133"/>
        <v>462******93</v>
      </c>
    </row>
    <row r="8456" spans="1:12" x14ac:dyDescent="0.25">
      <c r="A8456" s="17" t="s">
        <v>14920</v>
      </c>
      <c r="B8456" s="17" t="s">
        <v>14921</v>
      </c>
      <c r="C8456" s="17" t="s">
        <v>32</v>
      </c>
      <c r="D8456" s="1" t="s">
        <v>14922</v>
      </c>
      <c r="E8456" s="18" t="s">
        <v>13537</v>
      </c>
      <c r="F8456" s="18" t="s">
        <v>16</v>
      </c>
      <c r="G8456" s="17" t="s">
        <v>14</v>
      </c>
      <c r="H8456" t="s">
        <v>13538</v>
      </c>
      <c r="I8456" s="2" t="s">
        <v>13539</v>
      </c>
      <c r="J8456" s="4" t="s">
        <v>13538</v>
      </c>
      <c r="K8456" s="17" t="str">
        <f>IF((LEN(relatorio_Ananindeua[[#This Row],[CIF/CPF/CNPJ]])=14),relatorio_Ananindeua[[#This Row],[CIF/CPF/CNPJ]],relatorio_Ananindeua[[#This Row],[Coluna2]])</f>
        <v>54780562000124</v>
      </c>
      <c r="L8456" s="17" t="str">
        <f t="shared" si="133"/>
        <v>547******24</v>
      </c>
    </row>
    <row r="8457" spans="1:12" x14ac:dyDescent="0.25">
      <c r="A8457" s="17" t="s">
        <v>14923</v>
      </c>
      <c r="B8457" s="17" t="s">
        <v>14924</v>
      </c>
      <c r="C8457" s="17" t="s">
        <v>34</v>
      </c>
      <c r="D8457" s="1" t="s">
        <v>14925</v>
      </c>
      <c r="E8457" s="18" t="s">
        <v>13537</v>
      </c>
      <c r="F8457" s="18" t="s">
        <v>16</v>
      </c>
      <c r="G8457" s="17" t="s">
        <v>14</v>
      </c>
      <c r="H8457" t="s">
        <v>13538</v>
      </c>
      <c r="I8457" s="2" t="s">
        <v>13539</v>
      </c>
      <c r="J8457" s="4" t="s">
        <v>13538</v>
      </c>
      <c r="K8457" s="17" t="str">
        <f>IF((LEN(relatorio_Ananindeua[[#This Row],[CIF/CPF/CNPJ]])=14),relatorio_Ananindeua[[#This Row],[CIF/CPF/CNPJ]],relatorio_Ananindeua[[#This Row],[Coluna2]])</f>
        <v>28615406000106</v>
      </c>
      <c r="L8457" s="17" t="str">
        <f t="shared" si="133"/>
        <v>286******06</v>
      </c>
    </row>
    <row r="8458" spans="1:12" x14ac:dyDescent="0.25">
      <c r="A8458" s="17" t="s">
        <v>14926</v>
      </c>
      <c r="B8458" s="17" t="s">
        <v>14927</v>
      </c>
      <c r="C8458" s="17" t="s">
        <v>34</v>
      </c>
      <c r="D8458" s="1" t="s">
        <v>14928</v>
      </c>
      <c r="E8458" s="18" t="s">
        <v>13537</v>
      </c>
      <c r="F8458" s="18" t="s">
        <v>16</v>
      </c>
      <c r="G8458" s="17" t="s">
        <v>14</v>
      </c>
      <c r="H8458" t="s">
        <v>13538</v>
      </c>
      <c r="I8458" s="2" t="s">
        <v>13539</v>
      </c>
      <c r="J8458" s="4" t="s">
        <v>13538</v>
      </c>
      <c r="K8458" s="17" t="str">
        <f>IF((LEN(relatorio_Ananindeua[[#This Row],[CIF/CPF/CNPJ]])=14),relatorio_Ananindeua[[#This Row],[CIF/CPF/CNPJ]],relatorio_Ananindeua[[#This Row],[Coluna2]])</f>
        <v>54772555000180</v>
      </c>
      <c r="L8458" s="17" t="str">
        <f t="shared" si="133"/>
        <v>547******80</v>
      </c>
    </row>
    <row r="8459" spans="1:12" x14ac:dyDescent="0.25">
      <c r="A8459" s="17" t="s">
        <v>14929</v>
      </c>
      <c r="B8459" s="17" t="s">
        <v>14930</v>
      </c>
      <c r="C8459" s="17" t="s">
        <v>32</v>
      </c>
      <c r="D8459" s="1" t="s">
        <v>14931</v>
      </c>
      <c r="E8459" s="18" t="s">
        <v>13537</v>
      </c>
      <c r="F8459" s="18" t="s">
        <v>16</v>
      </c>
      <c r="G8459" s="17" t="s">
        <v>14</v>
      </c>
      <c r="H8459" t="s">
        <v>13538</v>
      </c>
      <c r="I8459" s="2" t="s">
        <v>13539</v>
      </c>
      <c r="J8459" s="4" t="s">
        <v>13538</v>
      </c>
      <c r="K8459" s="17" t="str">
        <f>IF((LEN(relatorio_Ananindeua[[#This Row],[CIF/CPF/CNPJ]])=14),relatorio_Ananindeua[[#This Row],[CIF/CPF/CNPJ]],relatorio_Ananindeua[[#This Row],[Coluna2]])</f>
        <v>54773102000179</v>
      </c>
      <c r="L8459" s="17" t="str">
        <f t="shared" si="133"/>
        <v>547******79</v>
      </c>
    </row>
    <row r="8460" spans="1:12" x14ac:dyDescent="0.25">
      <c r="A8460" s="17" t="s">
        <v>14932</v>
      </c>
      <c r="B8460" s="17" t="s">
        <v>14933</v>
      </c>
      <c r="C8460" s="17" t="s">
        <v>32</v>
      </c>
      <c r="D8460" s="1" t="s">
        <v>14934</v>
      </c>
      <c r="E8460" s="18" t="s">
        <v>13537</v>
      </c>
      <c r="F8460" s="18" t="s">
        <v>16</v>
      </c>
      <c r="G8460" s="17" t="s">
        <v>14</v>
      </c>
      <c r="H8460" t="s">
        <v>13538</v>
      </c>
      <c r="I8460" s="2" t="s">
        <v>13539</v>
      </c>
      <c r="J8460" s="4" t="s">
        <v>13538</v>
      </c>
      <c r="K8460" s="17" t="str">
        <f>IF((LEN(relatorio_Ananindeua[[#This Row],[CIF/CPF/CNPJ]])=14),relatorio_Ananindeua[[#This Row],[CIF/CPF/CNPJ]],relatorio_Ananindeua[[#This Row],[Coluna2]])</f>
        <v>54770529000113</v>
      </c>
      <c r="L8460" s="17" t="str">
        <f t="shared" si="133"/>
        <v>547******13</v>
      </c>
    </row>
    <row r="8461" spans="1:12" x14ac:dyDescent="0.25">
      <c r="A8461" s="17" t="s">
        <v>14935</v>
      </c>
      <c r="B8461" s="17" t="s">
        <v>14936</v>
      </c>
      <c r="C8461" s="17" t="s">
        <v>32</v>
      </c>
      <c r="D8461" s="1" t="s">
        <v>14937</v>
      </c>
      <c r="E8461" s="18" t="s">
        <v>13537</v>
      </c>
      <c r="F8461" s="18" t="s">
        <v>16</v>
      </c>
      <c r="G8461" s="17" t="s">
        <v>14</v>
      </c>
      <c r="H8461" t="s">
        <v>13538</v>
      </c>
      <c r="I8461" s="2" t="s">
        <v>13539</v>
      </c>
      <c r="J8461" s="4" t="s">
        <v>13538</v>
      </c>
      <c r="K8461" s="17" t="str">
        <f>IF((LEN(relatorio_Ananindeua[[#This Row],[CIF/CPF/CNPJ]])=14),relatorio_Ananindeua[[#This Row],[CIF/CPF/CNPJ]],relatorio_Ananindeua[[#This Row],[Coluna2]])</f>
        <v>54778974000120</v>
      </c>
      <c r="L8461" s="17" t="str">
        <f t="shared" si="133"/>
        <v>547******20</v>
      </c>
    </row>
    <row r="8462" spans="1:12" x14ac:dyDescent="0.25">
      <c r="A8462" s="17" t="s">
        <v>14938</v>
      </c>
      <c r="B8462" s="17" t="s">
        <v>14939</v>
      </c>
      <c r="C8462" s="17" t="s">
        <v>32</v>
      </c>
      <c r="D8462" s="1" t="s">
        <v>14940</v>
      </c>
      <c r="E8462" s="18" t="s">
        <v>13537</v>
      </c>
      <c r="F8462" s="18" t="s">
        <v>16</v>
      </c>
      <c r="G8462" s="17" t="s">
        <v>14</v>
      </c>
      <c r="H8462" t="s">
        <v>13538</v>
      </c>
      <c r="I8462" s="2" t="s">
        <v>13539</v>
      </c>
      <c r="J8462" s="4" t="s">
        <v>13538</v>
      </c>
      <c r="K8462" s="17" t="str">
        <f>IF((LEN(relatorio_Ananindeua[[#This Row],[CIF/CPF/CNPJ]])=14),relatorio_Ananindeua[[#This Row],[CIF/CPF/CNPJ]],relatorio_Ananindeua[[#This Row],[Coluna2]])</f>
        <v>54769824000150</v>
      </c>
      <c r="L8462" s="17" t="str">
        <f t="shared" si="133"/>
        <v>547******50</v>
      </c>
    </row>
    <row r="8463" spans="1:12" x14ac:dyDescent="0.25">
      <c r="A8463" s="17" t="s">
        <v>14941</v>
      </c>
      <c r="B8463" s="17" t="s">
        <v>14942</v>
      </c>
      <c r="C8463" s="17" t="s">
        <v>32</v>
      </c>
      <c r="D8463" s="1" t="s">
        <v>14943</v>
      </c>
      <c r="E8463" s="18" t="s">
        <v>13537</v>
      </c>
      <c r="F8463" s="18" t="s">
        <v>16</v>
      </c>
      <c r="G8463" s="17" t="s">
        <v>14</v>
      </c>
      <c r="H8463" t="s">
        <v>13538</v>
      </c>
      <c r="I8463" s="2" t="s">
        <v>13539</v>
      </c>
      <c r="J8463" s="4" t="s">
        <v>13538</v>
      </c>
      <c r="K8463" s="17" t="str">
        <f>IF((LEN(relatorio_Ananindeua[[#This Row],[CIF/CPF/CNPJ]])=14),relatorio_Ananindeua[[#This Row],[CIF/CPF/CNPJ]],relatorio_Ananindeua[[#This Row],[Coluna2]])</f>
        <v>54766725000114</v>
      </c>
      <c r="L8463" s="17" t="str">
        <f t="shared" si="133"/>
        <v>547******14</v>
      </c>
    </row>
    <row r="8464" spans="1:12" x14ac:dyDescent="0.25">
      <c r="A8464" s="17" t="s">
        <v>14944</v>
      </c>
      <c r="B8464" s="17" t="s">
        <v>14945</v>
      </c>
      <c r="C8464" s="17" t="s">
        <v>34</v>
      </c>
      <c r="D8464" s="1" t="s">
        <v>14946</v>
      </c>
      <c r="E8464" s="18" t="s">
        <v>13537</v>
      </c>
      <c r="F8464" s="18" t="s">
        <v>16</v>
      </c>
      <c r="G8464" s="17" t="s">
        <v>14</v>
      </c>
      <c r="H8464" t="s">
        <v>13538</v>
      </c>
      <c r="I8464" s="2" t="s">
        <v>13539</v>
      </c>
      <c r="J8464" s="4" t="s">
        <v>13538</v>
      </c>
      <c r="K8464" s="17" t="str">
        <f>IF((LEN(relatorio_Ananindeua[[#This Row],[CIF/CPF/CNPJ]])=14),relatorio_Ananindeua[[#This Row],[CIF/CPF/CNPJ]],relatorio_Ananindeua[[#This Row],[Coluna2]])</f>
        <v>50345360000101</v>
      </c>
      <c r="L8464" s="17" t="str">
        <f t="shared" si="133"/>
        <v>503******01</v>
      </c>
    </row>
    <row r="8465" spans="1:12" x14ac:dyDescent="0.25">
      <c r="A8465" s="17" t="s">
        <v>12466</v>
      </c>
      <c r="B8465" s="17" t="s">
        <v>12467</v>
      </c>
      <c r="C8465" s="17" t="s">
        <v>34</v>
      </c>
      <c r="D8465" s="1" t="s">
        <v>14947</v>
      </c>
      <c r="E8465" s="18" t="s">
        <v>13537</v>
      </c>
      <c r="F8465" s="18" t="s">
        <v>16</v>
      </c>
      <c r="G8465" s="17" t="s">
        <v>14</v>
      </c>
      <c r="H8465" t="s">
        <v>13538</v>
      </c>
      <c r="I8465" s="2" t="s">
        <v>13539</v>
      </c>
      <c r="J8465" s="4" t="s">
        <v>13538</v>
      </c>
      <c r="K8465" s="17" t="str">
        <f>IF((LEN(relatorio_Ananindeua[[#This Row],[CIF/CPF/CNPJ]])=14),relatorio_Ananindeua[[#This Row],[CIF/CPF/CNPJ]],relatorio_Ananindeua[[#This Row],[Coluna2]])</f>
        <v>54168830000151</v>
      </c>
      <c r="L8465" s="17" t="str">
        <f t="shared" si="133"/>
        <v>541******51</v>
      </c>
    </row>
    <row r="8466" spans="1:12" x14ac:dyDescent="0.25">
      <c r="A8466" s="17" t="s">
        <v>14948</v>
      </c>
      <c r="B8466" s="17" t="s">
        <v>14949</v>
      </c>
      <c r="C8466" s="17" t="s">
        <v>32</v>
      </c>
      <c r="D8466" s="1" t="s">
        <v>14950</v>
      </c>
      <c r="E8466" s="18" t="s">
        <v>13537</v>
      </c>
      <c r="F8466" s="18" t="s">
        <v>16</v>
      </c>
      <c r="G8466" s="17" t="s">
        <v>14</v>
      </c>
      <c r="H8466" t="s">
        <v>13538</v>
      </c>
      <c r="I8466" s="2" t="s">
        <v>13539</v>
      </c>
      <c r="J8466" s="4" t="s">
        <v>13538</v>
      </c>
      <c r="K8466" s="17" t="str">
        <f>IF((LEN(relatorio_Ananindeua[[#This Row],[CIF/CPF/CNPJ]])=14),relatorio_Ananindeua[[#This Row],[CIF/CPF/CNPJ]],relatorio_Ananindeua[[#This Row],[Coluna2]])</f>
        <v>54770042000130</v>
      </c>
      <c r="L8466" s="17" t="str">
        <f t="shared" si="133"/>
        <v>547******30</v>
      </c>
    </row>
    <row r="8467" spans="1:12" x14ac:dyDescent="0.25">
      <c r="A8467" s="17" t="s">
        <v>14951</v>
      </c>
      <c r="B8467" s="17" t="s">
        <v>14952</v>
      </c>
      <c r="C8467" s="17" t="s">
        <v>32</v>
      </c>
      <c r="D8467" s="1" t="s">
        <v>14953</v>
      </c>
      <c r="E8467" s="18" t="s">
        <v>13537</v>
      </c>
      <c r="F8467" s="18" t="s">
        <v>16</v>
      </c>
      <c r="G8467" s="17" t="s">
        <v>14</v>
      </c>
      <c r="H8467" t="s">
        <v>13538</v>
      </c>
      <c r="I8467" s="2" t="s">
        <v>13539</v>
      </c>
      <c r="J8467" s="4" t="s">
        <v>13538</v>
      </c>
      <c r="K8467" s="17" t="str">
        <f>IF((LEN(relatorio_Ananindeua[[#This Row],[CIF/CPF/CNPJ]])=14),relatorio_Ananindeua[[#This Row],[CIF/CPF/CNPJ]],relatorio_Ananindeua[[#This Row],[Coluna2]])</f>
        <v>54763663000197</v>
      </c>
      <c r="L8467" s="17" t="str">
        <f t="shared" si="133"/>
        <v>547******97</v>
      </c>
    </row>
    <row r="8468" spans="1:12" x14ac:dyDescent="0.25">
      <c r="A8468" s="17" t="s">
        <v>9885</v>
      </c>
      <c r="B8468" s="17" t="s">
        <v>9886</v>
      </c>
      <c r="C8468" s="17" t="s">
        <v>34</v>
      </c>
      <c r="D8468" s="1" t="s">
        <v>14954</v>
      </c>
      <c r="E8468" s="18" t="s">
        <v>13537</v>
      </c>
      <c r="F8468" s="18" t="s">
        <v>16</v>
      </c>
      <c r="G8468" s="17" t="s">
        <v>14</v>
      </c>
      <c r="H8468" t="s">
        <v>13538</v>
      </c>
      <c r="I8468" s="2" t="s">
        <v>13539</v>
      </c>
      <c r="J8468" s="4" t="s">
        <v>13538</v>
      </c>
      <c r="K8468" s="17" t="str">
        <f>IF((LEN(relatorio_Ananindeua[[#This Row],[CIF/CPF/CNPJ]])=14),relatorio_Ananindeua[[#This Row],[CIF/CPF/CNPJ]],relatorio_Ananindeua[[#This Row],[Coluna2]])</f>
        <v>52546143000105</v>
      </c>
      <c r="L8468" s="17" t="str">
        <f t="shared" si="133"/>
        <v>525******05</v>
      </c>
    </row>
    <row r="8469" spans="1:12" x14ac:dyDescent="0.25">
      <c r="A8469" s="17" t="s">
        <v>14955</v>
      </c>
      <c r="B8469" s="17" t="s">
        <v>14956</v>
      </c>
      <c r="C8469" s="17" t="s">
        <v>32</v>
      </c>
      <c r="D8469" s="1" t="s">
        <v>14957</v>
      </c>
      <c r="E8469" s="18" t="s">
        <v>13537</v>
      </c>
      <c r="F8469" s="18" t="s">
        <v>16</v>
      </c>
      <c r="G8469" s="17" t="s">
        <v>14</v>
      </c>
      <c r="H8469" t="s">
        <v>13538</v>
      </c>
      <c r="I8469" s="2" t="s">
        <v>13539</v>
      </c>
      <c r="J8469" s="4" t="s">
        <v>13538</v>
      </c>
      <c r="K8469" s="17" t="str">
        <f>IF((LEN(relatorio_Ananindeua[[#This Row],[CIF/CPF/CNPJ]])=14),relatorio_Ananindeua[[#This Row],[CIF/CPF/CNPJ]],relatorio_Ananindeua[[#This Row],[Coluna2]])</f>
        <v>54767685000125</v>
      </c>
      <c r="L8469" s="17" t="str">
        <f t="shared" si="133"/>
        <v>547******25</v>
      </c>
    </row>
    <row r="8470" spans="1:12" x14ac:dyDescent="0.25">
      <c r="A8470" s="17" t="s">
        <v>14958</v>
      </c>
      <c r="B8470" s="17" t="s">
        <v>14959</v>
      </c>
      <c r="C8470" s="17" t="s">
        <v>32</v>
      </c>
      <c r="D8470" s="1" t="s">
        <v>14960</v>
      </c>
      <c r="E8470" s="18" t="s">
        <v>13537</v>
      </c>
      <c r="F8470" s="18" t="s">
        <v>16</v>
      </c>
      <c r="G8470" s="17" t="s">
        <v>14</v>
      </c>
      <c r="H8470" t="s">
        <v>13538</v>
      </c>
      <c r="I8470" s="2" t="s">
        <v>13539</v>
      </c>
      <c r="J8470" s="4" t="s">
        <v>13538</v>
      </c>
      <c r="K8470" s="17" t="str">
        <f>IF((LEN(relatorio_Ananindeua[[#This Row],[CIF/CPF/CNPJ]])=14),relatorio_Ananindeua[[#This Row],[CIF/CPF/CNPJ]],relatorio_Ananindeua[[#This Row],[Coluna2]])</f>
        <v>54779915000176</v>
      </c>
      <c r="L8470" s="17" t="str">
        <f t="shared" si="133"/>
        <v>547******76</v>
      </c>
    </row>
    <row r="8471" spans="1:12" x14ac:dyDescent="0.25">
      <c r="A8471" s="17" t="s">
        <v>14961</v>
      </c>
      <c r="B8471" s="17" t="s">
        <v>14962</v>
      </c>
      <c r="C8471" s="17" t="s">
        <v>32</v>
      </c>
      <c r="D8471" s="1" t="s">
        <v>14963</v>
      </c>
      <c r="E8471" s="18" t="s">
        <v>13537</v>
      </c>
      <c r="F8471" s="18" t="s">
        <v>16</v>
      </c>
      <c r="G8471" s="17" t="s">
        <v>14</v>
      </c>
      <c r="H8471" t="s">
        <v>13538</v>
      </c>
      <c r="I8471" s="2" t="s">
        <v>13539</v>
      </c>
      <c r="J8471" s="4" t="s">
        <v>13538</v>
      </c>
      <c r="K8471" s="17" t="str">
        <f>IF((LEN(relatorio_Ananindeua[[#This Row],[CIF/CPF/CNPJ]])=14),relatorio_Ananindeua[[#This Row],[CIF/CPF/CNPJ]],relatorio_Ananindeua[[#This Row],[Coluna2]])</f>
        <v>54777256000139</v>
      </c>
      <c r="L8471" s="17" t="str">
        <f t="shared" si="133"/>
        <v>547******39</v>
      </c>
    </row>
    <row r="8472" spans="1:12" x14ac:dyDescent="0.25">
      <c r="A8472" s="17" t="s">
        <v>14964</v>
      </c>
      <c r="B8472" s="17" t="s">
        <v>14965</v>
      </c>
      <c r="C8472" s="17" t="s">
        <v>32</v>
      </c>
      <c r="D8472" s="1" t="s">
        <v>14966</v>
      </c>
      <c r="E8472" s="18" t="s">
        <v>13537</v>
      </c>
      <c r="F8472" s="18" t="s">
        <v>16</v>
      </c>
      <c r="G8472" s="17" t="s">
        <v>14</v>
      </c>
      <c r="H8472" t="s">
        <v>13538</v>
      </c>
      <c r="I8472" s="2" t="s">
        <v>13539</v>
      </c>
      <c r="J8472" s="4" t="s">
        <v>13538</v>
      </c>
      <c r="K8472" s="17" t="str">
        <f>IF((LEN(relatorio_Ananindeua[[#This Row],[CIF/CPF/CNPJ]])=14),relatorio_Ananindeua[[#This Row],[CIF/CPF/CNPJ]],relatorio_Ananindeua[[#This Row],[Coluna2]])</f>
        <v>54767735000174</v>
      </c>
      <c r="L8472" s="17" t="str">
        <f t="shared" si="133"/>
        <v>547******74</v>
      </c>
    </row>
    <row r="8473" spans="1:12" x14ac:dyDescent="0.25">
      <c r="A8473" s="17" t="s">
        <v>14967</v>
      </c>
      <c r="B8473" s="17" t="s">
        <v>14968</v>
      </c>
      <c r="C8473" s="17" t="s">
        <v>32</v>
      </c>
      <c r="D8473" s="1" t="s">
        <v>14969</v>
      </c>
      <c r="E8473" s="18" t="s">
        <v>13537</v>
      </c>
      <c r="F8473" s="18" t="s">
        <v>16</v>
      </c>
      <c r="G8473" s="17" t="s">
        <v>14</v>
      </c>
      <c r="H8473" t="s">
        <v>13538</v>
      </c>
      <c r="I8473" s="2" t="s">
        <v>13539</v>
      </c>
      <c r="J8473" s="4" t="s">
        <v>13538</v>
      </c>
      <c r="K8473" s="17" t="str">
        <f>IF((LEN(relatorio_Ananindeua[[#This Row],[CIF/CPF/CNPJ]])=14),relatorio_Ananindeua[[#This Row],[CIF/CPF/CNPJ]],relatorio_Ananindeua[[#This Row],[Coluna2]])</f>
        <v>54777838000115</v>
      </c>
      <c r="L8473" s="17" t="str">
        <f t="shared" si="133"/>
        <v>547******15</v>
      </c>
    </row>
    <row r="8474" spans="1:12" x14ac:dyDescent="0.25">
      <c r="A8474" s="17" t="s">
        <v>14970</v>
      </c>
      <c r="B8474" s="17" t="s">
        <v>14971</v>
      </c>
      <c r="C8474" s="17" t="s">
        <v>32</v>
      </c>
      <c r="D8474" s="1" t="s">
        <v>14972</v>
      </c>
      <c r="E8474" s="18" t="s">
        <v>13537</v>
      </c>
      <c r="F8474" s="18" t="s">
        <v>16</v>
      </c>
      <c r="G8474" s="17" t="s">
        <v>14</v>
      </c>
      <c r="H8474" t="s">
        <v>13538</v>
      </c>
      <c r="I8474" s="2" t="s">
        <v>13539</v>
      </c>
      <c r="J8474" s="4" t="s">
        <v>13538</v>
      </c>
      <c r="K8474" s="17" t="str">
        <f>IF((LEN(relatorio_Ananindeua[[#This Row],[CIF/CPF/CNPJ]])=14),relatorio_Ananindeua[[#This Row],[CIF/CPF/CNPJ]],relatorio_Ananindeua[[#This Row],[Coluna2]])</f>
        <v>54762626000164</v>
      </c>
      <c r="L8474" s="17" t="str">
        <f t="shared" si="133"/>
        <v>547******64</v>
      </c>
    </row>
    <row r="8475" spans="1:12" x14ac:dyDescent="0.25">
      <c r="A8475" s="17" t="s">
        <v>14973</v>
      </c>
      <c r="B8475" s="17" t="s">
        <v>14974</v>
      </c>
      <c r="C8475" s="17" t="s">
        <v>32</v>
      </c>
      <c r="D8475" s="1" t="s">
        <v>14975</v>
      </c>
      <c r="E8475" s="18" t="s">
        <v>13537</v>
      </c>
      <c r="F8475" s="18" t="s">
        <v>16</v>
      </c>
      <c r="G8475" s="17" t="s">
        <v>14</v>
      </c>
      <c r="H8475" t="s">
        <v>13538</v>
      </c>
      <c r="I8475" s="2" t="s">
        <v>13539</v>
      </c>
      <c r="J8475" s="4" t="s">
        <v>13538</v>
      </c>
      <c r="K8475" s="17" t="str">
        <f>IF((LEN(relatorio_Ananindeua[[#This Row],[CIF/CPF/CNPJ]])=14),relatorio_Ananindeua[[#This Row],[CIF/CPF/CNPJ]],relatorio_Ananindeua[[#This Row],[Coluna2]])</f>
        <v>54780715000133</v>
      </c>
      <c r="L8475" s="17" t="str">
        <f t="shared" si="133"/>
        <v>547******33</v>
      </c>
    </row>
    <row r="8476" spans="1:12" x14ac:dyDescent="0.25">
      <c r="A8476" s="17" t="s">
        <v>14976</v>
      </c>
      <c r="B8476" s="17" t="s">
        <v>14977</v>
      </c>
      <c r="C8476" s="17" t="s">
        <v>34</v>
      </c>
      <c r="D8476" s="1" t="s">
        <v>14978</v>
      </c>
      <c r="E8476" s="18" t="s">
        <v>13537</v>
      </c>
      <c r="F8476" s="18" t="s">
        <v>16</v>
      </c>
      <c r="G8476" s="17" t="s">
        <v>14</v>
      </c>
      <c r="H8476" t="s">
        <v>13538</v>
      </c>
      <c r="I8476" s="2" t="s">
        <v>13539</v>
      </c>
      <c r="J8476" s="4" t="s">
        <v>13538</v>
      </c>
      <c r="K8476" s="17" t="str">
        <f>IF((LEN(relatorio_Ananindeua[[#This Row],[CIF/CPF/CNPJ]])=14),relatorio_Ananindeua[[#This Row],[CIF/CPF/CNPJ]],relatorio_Ananindeua[[#This Row],[Coluna2]])</f>
        <v>40221906000150</v>
      </c>
      <c r="L8476" s="17" t="str">
        <f t="shared" si="133"/>
        <v>402******50</v>
      </c>
    </row>
    <row r="8477" spans="1:12" x14ac:dyDescent="0.25">
      <c r="A8477" s="17" t="s">
        <v>14979</v>
      </c>
      <c r="B8477" s="17" t="s">
        <v>14980</v>
      </c>
      <c r="C8477" s="17" t="s">
        <v>32</v>
      </c>
      <c r="D8477" s="1" t="s">
        <v>14981</v>
      </c>
      <c r="E8477" s="18" t="s">
        <v>13537</v>
      </c>
      <c r="F8477" s="18" t="s">
        <v>16</v>
      </c>
      <c r="G8477" s="17" t="s">
        <v>14</v>
      </c>
      <c r="H8477" t="s">
        <v>13538</v>
      </c>
      <c r="I8477" s="2" t="s">
        <v>13539</v>
      </c>
      <c r="J8477" s="4" t="s">
        <v>13538</v>
      </c>
      <c r="K8477" s="17" t="str">
        <f>IF((LEN(relatorio_Ananindeua[[#This Row],[CIF/CPF/CNPJ]])=14),relatorio_Ananindeua[[#This Row],[CIF/CPF/CNPJ]],relatorio_Ananindeua[[#This Row],[Coluna2]])</f>
        <v>54780286000102</v>
      </c>
      <c r="L8477" s="17" t="str">
        <f t="shared" si="133"/>
        <v>547******02</v>
      </c>
    </row>
    <row r="8478" spans="1:12" x14ac:dyDescent="0.25">
      <c r="A8478" s="17" t="s">
        <v>14982</v>
      </c>
      <c r="B8478" s="17" t="s">
        <v>14983</v>
      </c>
      <c r="C8478" s="17" t="s">
        <v>32</v>
      </c>
      <c r="D8478" s="1" t="s">
        <v>14984</v>
      </c>
      <c r="E8478" s="18" t="s">
        <v>13537</v>
      </c>
      <c r="F8478" s="18" t="s">
        <v>16</v>
      </c>
      <c r="G8478" s="17" t="s">
        <v>14</v>
      </c>
      <c r="H8478" t="s">
        <v>13538</v>
      </c>
      <c r="I8478" s="2" t="s">
        <v>13539</v>
      </c>
      <c r="J8478" s="4" t="s">
        <v>13538</v>
      </c>
      <c r="K8478" s="17" t="str">
        <f>IF((LEN(relatorio_Ananindeua[[#This Row],[CIF/CPF/CNPJ]])=14),relatorio_Ananindeua[[#This Row],[CIF/CPF/CNPJ]],relatorio_Ananindeua[[#This Row],[Coluna2]])</f>
        <v>54775997000180</v>
      </c>
      <c r="L8478" s="17" t="str">
        <f t="shared" si="133"/>
        <v>547******80</v>
      </c>
    </row>
    <row r="8479" spans="1:12" x14ac:dyDescent="0.25">
      <c r="A8479" s="17" t="s">
        <v>14926</v>
      </c>
      <c r="B8479" s="17" t="s">
        <v>14927</v>
      </c>
      <c r="C8479" s="17" t="s">
        <v>32</v>
      </c>
      <c r="D8479" s="1" t="s">
        <v>14985</v>
      </c>
      <c r="E8479" s="18" t="s">
        <v>13537</v>
      </c>
      <c r="F8479" s="18" t="s">
        <v>16</v>
      </c>
      <c r="G8479" s="17" t="s">
        <v>14</v>
      </c>
      <c r="H8479" t="s">
        <v>13538</v>
      </c>
      <c r="I8479" s="2" t="s">
        <v>13539</v>
      </c>
      <c r="J8479" s="4" t="s">
        <v>13538</v>
      </c>
      <c r="K8479" s="17" t="str">
        <f>IF((LEN(relatorio_Ananindeua[[#This Row],[CIF/CPF/CNPJ]])=14),relatorio_Ananindeua[[#This Row],[CIF/CPF/CNPJ]],relatorio_Ananindeua[[#This Row],[Coluna2]])</f>
        <v>54772555000180</v>
      </c>
      <c r="L8479" s="17" t="str">
        <f t="shared" si="133"/>
        <v>547******80</v>
      </c>
    </row>
    <row r="8480" spans="1:12" x14ac:dyDescent="0.25">
      <c r="A8480" s="17" t="s">
        <v>14986</v>
      </c>
      <c r="B8480" s="17" t="s">
        <v>14987</v>
      </c>
      <c r="C8480" s="17" t="s">
        <v>32</v>
      </c>
      <c r="D8480" s="1" t="s">
        <v>14988</v>
      </c>
      <c r="E8480" s="18" t="s">
        <v>13537</v>
      </c>
      <c r="F8480" s="18" t="s">
        <v>16</v>
      </c>
      <c r="G8480" s="17" t="s">
        <v>14</v>
      </c>
      <c r="H8480" t="s">
        <v>13538</v>
      </c>
      <c r="I8480" s="2" t="s">
        <v>13539</v>
      </c>
      <c r="J8480" s="4" t="s">
        <v>13538</v>
      </c>
      <c r="K8480" s="17" t="str">
        <f>IF((LEN(relatorio_Ananindeua[[#This Row],[CIF/CPF/CNPJ]])=14),relatorio_Ananindeua[[#This Row],[CIF/CPF/CNPJ]],relatorio_Ananindeua[[#This Row],[Coluna2]])</f>
        <v>54773094000160</v>
      </c>
      <c r="L8480" s="17" t="str">
        <f t="shared" si="133"/>
        <v>547******60</v>
      </c>
    </row>
    <row r="8481" spans="1:12" x14ac:dyDescent="0.25">
      <c r="A8481" s="17" t="s">
        <v>14979</v>
      </c>
      <c r="B8481" s="17" t="s">
        <v>14980</v>
      </c>
      <c r="C8481" s="17" t="s">
        <v>34</v>
      </c>
      <c r="D8481" s="1" t="s">
        <v>14989</v>
      </c>
      <c r="E8481" s="18" t="s">
        <v>13537</v>
      </c>
      <c r="F8481" s="18" t="s">
        <v>16</v>
      </c>
      <c r="G8481" s="17" t="s">
        <v>14</v>
      </c>
      <c r="H8481" t="s">
        <v>13538</v>
      </c>
      <c r="I8481" s="2" t="s">
        <v>13539</v>
      </c>
      <c r="J8481" s="4" t="s">
        <v>13538</v>
      </c>
      <c r="K8481" s="17" t="str">
        <f>IF((LEN(relatorio_Ananindeua[[#This Row],[CIF/CPF/CNPJ]])=14),relatorio_Ananindeua[[#This Row],[CIF/CPF/CNPJ]],relatorio_Ananindeua[[#This Row],[Coluna2]])</f>
        <v>54780286000102</v>
      </c>
      <c r="L8481" s="17" t="str">
        <f t="shared" si="133"/>
        <v>547******02</v>
      </c>
    </row>
    <row r="8482" spans="1:12" x14ac:dyDescent="0.25">
      <c r="A8482" s="17" t="s">
        <v>12952</v>
      </c>
      <c r="B8482" s="17" t="s">
        <v>12953</v>
      </c>
      <c r="C8482" s="17" t="s">
        <v>34</v>
      </c>
      <c r="D8482" s="1" t="s">
        <v>14990</v>
      </c>
      <c r="E8482" s="18" t="s">
        <v>13537</v>
      </c>
      <c r="F8482" s="18" t="s">
        <v>16</v>
      </c>
      <c r="G8482" s="17" t="s">
        <v>14</v>
      </c>
      <c r="H8482" t="s">
        <v>13538</v>
      </c>
      <c r="I8482" s="2" t="s">
        <v>13539</v>
      </c>
      <c r="J8482" s="4" t="s">
        <v>13538</v>
      </c>
      <c r="K8482" s="17" t="str">
        <f>IF((LEN(relatorio_Ananindeua[[#This Row],[CIF/CPF/CNPJ]])=14),relatorio_Ananindeua[[#This Row],[CIF/CPF/CNPJ]],relatorio_Ananindeua[[#This Row],[Coluna2]])</f>
        <v>54353306000150</v>
      </c>
      <c r="L8482" s="17" t="str">
        <f t="shared" ref="L8482:L8545" si="134">_xlfn.CONCAT(LEFT(A8482,3),REPT("*",6),RIGHT(A8482,2))</f>
        <v>543******50</v>
      </c>
    </row>
    <row r="8483" spans="1:12" x14ac:dyDescent="0.25">
      <c r="A8483" s="17" t="s">
        <v>14991</v>
      </c>
      <c r="B8483" s="17" t="s">
        <v>14992</v>
      </c>
      <c r="C8483" s="17" t="s">
        <v>32</v>
      </c>
      <c r="D8483" s="1" t="s">
        <v>14993</v>
      </c>
      <c r="E8483" s="18" t="s">
        <v>13537</v>
      </c>
      <c r="F8483" s="18" t="s">
        <v>16</v>
      </c>
      <c r="G8483" s="17" t="s">
        <v>14</v>
      </c>
      <c r="H8483" t="s">
        <v>13538</v>
      </c>
      <c r="I8483" s="2" t="s">
        <v>13539</v>
      </c>
      <c r="J8483" s="4" t="s">
        <v>13538</v>
      </c>
      <c r="K8483" s="17" t="str">
        <f>IF((LEN(relatorio_Ananindeua[[#This Row],[CIF/CPF/CNPJ]])=14),relatorio_Ananindeua[[#This Row],[CIF/CPF/CNPJ]],relatorio_Ananindeua[[#This Row],[Coluna2]])</f>
        <v>54764065000132</v>
      </c>
      <c r="L8483" s="17" t="str">
        <f t="shared" si="134"/>
        <v>547******32</v>
      </c>
    </row>
    <row r="8484" spans="1:12" x14ac:dyDescent="0.25">
      <c r="A8484" s="17" t="s">
        <v>14994</v>
      </c>
      <c r="B8484" s="17" t="s">
        <v>14995</v>
      </c>
      <c r="C8484" s="17" t="s">
        <v>32</v>
      </c>
      <c r="D8484" s="1" t="s">
        <v>14996</v>
      </c>
      <c r="E8484" s="18" t="s">
        <v>13537</v>
      </c>
      <c r="F8484" s="18" t="s">
        <v>16</v>
      </c>
      <c r="G8484" s="17" t="s">
        <v>14</v>
      </c>
      <c r="H8484" t="s">
        <v>13538</v>
      </c>
      <c r="I8484" s="2" t="s">
        <v>13539</v>
      </c>
      <c r="J8484" s="4" t="s">
        <v>13538</v>
      </c>
      <c r="K8484" s="17" t="str">
        <f>IF((LEN(relatorio_Ananindeua[[#This Row],[CIF/CPF/CNPJ]])=14),relatorio_Ananindeua[[#This Row],[CIF/CPF/CNPJ]],relatorio_Ananindeua[[#This Row],[Coluna2]])</f>
        <v>54780988000188</v>
      </c>
      <c r="L8484" s="17" t="str">
        <f t="shared" si="134"/>
        <v>547******88</v>
      </c>
    </row>
    <row r="8485" spans="1:12" x14ac:dyDescent="0.25">
      <c r="A8485" s="17" t="s">
        <v>14997</v>
      </c>
      <c r="B8485" s="17" t="s">
        <v>14998</v>
      </c>
      <c r="C8485" s="17" t="s">
        <v>32</v>
      </c>
      <c r="D8485" s="1" t="s">
        <v>14999</v>
      </c>
      <c r="E8485" s="18" t="s">
        <v>13537</v>
      </c>
      <c r="F8485" s="18" t="s">
        <v>16</v>
      </c>
      <c r="G8485" s="17" t="s">
        <v>14</v>
      </c>
      <c r="H8485" t="s">
        <v>13538</v>
      </c>
      <c r="I8485" s="2" t="s">
        <v>13539</v>
      </c>
      <c r="J8485" s="4" t="s">
        <v>13538</v>
      </c>
      <c r="K8485" s="17" t="str">
        <f>IF((LEN(relatorio_Ananindeua[[#This Row],[CIF/CPF/CNPJ]])=14),relatorio_Ananindeua[[#This Row],[CIF/CPF/CNPJ]],relatorio_Ananindeua[[#This Row],[Coluna2]])</f>
        <v>54766504000146</v>
      </c>
      <c r="L8485" s="17" t="str">
        <f t="shared" si="134"/>
        <v>547******46</v>
      </c>
    </row>
    <row r="8486" spans="1:12" x14ac:dyDescent="0.25">
      <c r="A8486" s="17" t="s">
        <v>15000</v>
      </c>
      <c r="B8486" s="17" t="s">
        <v>15001</v>
      </c>
      <c r="C8486" s="17" t="s">
        <v>32</v>
      </c>
      <c r="D8486" s="1" t="s">
        <v>15002</v>
      </c>
      <c r="E8486" s="18" t="s">
        <v>13537</v>
      </c>
      <c r="F8486" s="18" t="s">
        <v>16</v>
      </c>
      <c r="G8486" s="17" t="s">
        <v>14</v>
      </c>
      <c r="H8486" t="s">
        <v>13538</v>
      </c>
      <c r="I8486" s="2" t="s">
        <v>13539</v>
      </c>
      <c r="J8486" s="4" t="s">
        <v>13538</v>
      </c>
      <c r="K8486" s="17" t="str">
        <f>IF((LEN(relatorio_Ananindeua[[#This Row],[CIF/CPF/CNPJ]])=14),relatorio_Ananindeua[[#This Row],[CIF/CPF/CNPJ]],relatorio_Ananindeua[[#This Row],[Coluna2]])</f>
        <v>54777402000126</v>
      </c>
      <c r="L8486" s="17" t="str">
        <f t="shared" si="134"/>
        <v>547******26</v>
      </c>
    </row>
    <row r="8487" spans="1:12" x14ac:dyDescent="0.25">
      <c r="A8487" s="17" t="s">
        <v>15003</v>
      </c>
      <c r="B8487" s="17" t="s">
        <v>15004</v>
      </c>
      <c r="C8487" s="17" t="s">
        <v>34</v>
      </c>
      <c r="D8487" s="1" t="s">
        <v>15005</v>
      </c>
      <c r="E8487" s="18" t="s">
        <v>13537</v>
      </c>
      <c r="F8487" s="18" t="s">
        <v>16</v>
      </c>
      <c r="G8487" s="17" t="s">
        <v>14</v>
      </c>
      <c r="H8487" t="s">
        <v>13538</v>
      </c>
      <c r="I8487" s="2" t="s">
        <v>13539</v>
      </c>
      <c r="J8487" s="4" t="s">
        <v>13538</v>
      </c>
      <c r="K8487" s="17" t="str">
        <f>IF((LEN(relatorio_Ananindeua[[#This Row],[CIF/CPF/CNPJ]])=14),relatorio_Ananindeua[[#This Row],[CIF/CPF/CNPJ]],relatorio_Ananindeua[[#This Row],[Coluna2]])</f>
        <v>39819683000149</v>
      </c>
      <c r="L8487" s="17" t="str">
        <f t="shared" si="134"/>
        <v>398******49</v>
      </c>
    </row>
    <row r="8488" spans="1:12" x14ac:dyDescent="0.25">
      <c r="A8488" s="17" t="s">
        <v>15006</v>
      </c>
      <c r="B8488" s="17" t="s">
        <v>15007</v>
      </c>
      <c r="C8488" s="17" t="s">
        <v>34</v>
      </c>
      <c r="D8488" s="1" t="s">
        <v>15008</v>
      </c>
      <c r="E8488" s="18" t="s">
        <v>13537</v>
      </c>
      <c r="F8488" s="18" t="s">
        <v>16</v>
      </c>
      <c r="G8488" s="17" t="s">
        <v>13496</v>
      </c>
      <c r="H8488" t="s">
        <v>13538</v>
      </c>
      <c r="I8488" s="2" t="s">
        <v>13539</v>
      </c>
      <c r="J8488" s="4" t="s">
        <v>13538</v>
      </c>
      <c r="K8488" s="17" t="str">
        <f>IF((LEN(relatorio_Ananindeua[[#This Row],[CIF/CPF/CNPJ]])=14),relatorio_Ananindeua[[#This Row],[CIF/CPF/CNPJ]],relatorio_Ananindeua[[#This Row],[Coluna2]])</f>
        <v>39531669000145</v>
      </c>
      <c r="L8488" s="17" t="str">
        <f t="shared" si="134"/>
        <v>395******45</v>
      </c>
    </row>
    <row r="8489" spans="1:12" x14ac:dyDescent="0.25">
      <c r="A8489" s="17" t="s">
        <v>956</v>
      </c>
      <c r="B8489" s="17" t="s">
        <v>957</v>
      </c>
      <c r="C8489" s="17" t="s">
        <v>21</v>
      </c>
      <c r="D8489" s="1" t="s">
        <v>15009</v>
      </c>
      <c r="E8489" s="18" t="s">
        <v>13537</v>
      </c>
      <c r="F8489" s="18" t="s">
        <v>19</v>
      </c>
      <c r="G8489" s="17" t="s">
        <v>13496</v>
      </c>
      <c r="H8489" t="s">
        <v>13538</v>
      </c>
      <c r="I8489" s="2" t="s">
        <v>13539</v>
      </c>
      <c r="J8489" s="4">
        <v>7.5</v>
      </c>
      <c r="K8489" s="17" t="str">
        <f>IF((LEN(relatorio_Ananindeua[[#This Row],[CIF/CPF/CNPJ]])=14),relatorio_Ananindeua[[#This Row],[CIF/CPF/CNPJ]],relatorio_Ananindeua[[#This Row],[Coluna2]])</f>
        <v>17454167000125</v>
      </c>
      <c r="L8489" s="17" t="str">
        <f t="shared" si="134"/>
        <v>174******25</v>
      </c>
    </row>
    <row r="8490" spans="1:12" x14ac:dyDescent="0.25">
      <c r="A8490" s="17" t="s">
        <v>956</v>
      </c>
      <c r="B8490" s="17" t="s">
        <v>957</v>
      </c>
      <c r="C8490" s="17" t="s">
        <v>21</v>
      </c>
      <c r="D8490" s="1" t="s">
        <v>15010</v>
      </c>
      <c r="E8490" s="18" t="s">
        <v>13537</v>
      </c>
      <c r="F8490" s="18" t="s">
        <v>19</v>
      </c>
      <c r="G8490" s="17" t="s">
        <v>13496</v>
      </c>
      <c r="H8490" t="s">
        <v>13538</v>
      </c>
      <c r="I8490" s="2" t="s">
        <v>13539</v>
      </c>
      <c r="J8490" s="4">
        <v>82</v>
      </c>
      <c r="K8490" s="17" t="str">
        <f>IF((LEN(relatorio_Ananindeua[[#This Row],[CIF/CPF/CNPJ]])=14),relatorio_Ananindeua[[#This Row],[CIF/CPF/CNPJ]],relatorio_Ananindeua[[#This Row],[Coluna2]])</f>
        <v>17454167000125</v>
      </c>
      <c r="L8490" s="17" t="str">
        <f t="shared" si="134"/>
        <v>174******25</v>
      </c>
    </row>
    <row r="8491" spans="1:12" x14ac:dyDescent="0.25">
      <c r="A8491" s="17" t="s">
        <v>956</v>
      </c>
      <c r="B8491" s="17" t="s">
        <v>957</v>
      </c>
      <c r="C8491" s="17" t="s">
        <v>21</v>
      </c>
      <c r="D8491" s="1" t="s">
        <v>15011</v>
      </c>
      <c r="E8491" s="18" t="s">
        <v>13537</v>
      </c>
      <c r="F8491" s="18" t="s">
        <v>19</v>
      </c>
      <c r="G8491" s="17" t="s">
        <v>13496</v>
      </c>
      <c r="H8491" t="s">
        <v>13538</v>
      </c>
      <c r="I8491" s="2" t="s">
        <v>13539</v>
      </c>
      <c r="J8491" s="4">
        <v>37</v>
      </c>
      <c r="K8491" s="17" t="str">
        <f>IF((LEN(relatorio_Ananindeua[[#This Row],[CIF/CPF/CNPJ]])=14),relatorio_Ananindeua[[#This Row],[CIF/CPF/CNPJ]],relatorio_Ananindeua[[#This Row],[Coluna2]])</f>
        <v>17454167000125</v>
      </c>
      <c r="L8491" s="17" t="str">
        <f t="shared" si="134"/>
        <v>174******25</v>
      </c>
    </row>
    <row r="8492" spans="1:12" x14ac:dyDescent="0.25">
      <c r="A8492" s="17" t="s">
        <v>956</v>
      </c>
      <c r="B8492" s="17" t="s">
        <v>957</v>
      </c>
      <c r="C8492" s="17" t="s">
        <v>21</v>
      </c>
      <c r="D8492" s="1" t="s">
        <v>15012</v>
      </c>
      <c r="E8492" s="18" t="s">
        <v>13537</v>
      </c>
      <c r="F8492" s="18" t="s">
        <v>19</v>
      </c>
      <c r="G8492" s="17" t="s">
        <v>13496</v>
      </c>
      <c r="H8492" t="s">
        <v>13538</v>
      </c>
      <c r="I8492" s="2" t="s">
        <v>13539</v>
      </c>
      <c r="J8492" s="4">
        <v>3.75</v>
      </c>
      <c r="K8492" s="17" t="str">
        <f>IF((LEN(relatorio_Ananindeua[[#This Row],[CIF/CPF/CNPJ]])=14),relatorio_Ananindeua[[#This Row],[CIF/CPF/CNPJ]],relatorio_Ananindeua[[#This Row],[Coluna2]])</f>
        <v>17454167000125</v>
      </c>
      <c r="L8492" s="17" t="str">
        <f t="shared" si="134"/>
        <v>174******25</v>
      </c>
    </row>
    <row r="8493" spans="1:12" x14ac:dyDescent="0.25">
      <c r="A8493" s="17" t="s">
        <v>15013</v>
      </c>
      <c r="B8493" s="17" t="s">
        <v>15014</v>
      </c>
      <c r="C8493" s="17" t="s">
        <v>18</v>
      </c>
      <c r="D8493" s="1" t="s">
        <v>15015</v>
      </c>
      <c r="E8493" s="18" t="s">
        <v>13537</v>
      </c>
      <c r="F8493" s="18" t="s">
        <v>16</v>
      </c>
      <c r="G8493" s="17" t="s">
        <v>14</v>
      </c>
      <c r="H8493" t="s">
        <v>13538</v>
      </c>
      <c r="I8493" s="2" t="s">
        <v>13539</v>
      </c>
      <c r="J8493" s="4" t="s">
        <v>13538</v>
      </c>
      <c r="K8493" s="17" t="str">
        <f>IF((LEN(relatorio_Ananindeua[[#This Row],[CIF/CPF/CNPJ]])=14),relatorio_Ananindeua[[#This Row],[CIF/CPF/CNPJ]],relatorio_Ananindeua[[#This Row],[Coluna2]])</f>
        <v>52943877000110</v>
      </c>
      <c r="L8493" s="17" t="str">
        <f t="shared" si="134"/>
        <v>529******10</v>
      </c>
    </row>
    <row r="8494" spans="1:12" x14ac:dyDescent="0.25">
      <c r="A8494" s="17" t="s">
        <v>15016</v>
      </c>
      <c r="B8494" s="17" t="s">
        <v>15017</v>
      </c>
      <c r="C8494" s="17" t="s">
        <v>18</v>
      </c>
      <c r="D8494" s="1" t="s">
        <v>15018</v>
      </c>
      <c r="E8494" s="18" t="s">
        <v>13537</v>
      </c>
      <c r="F8494" s="18" t="s">
        <v>16</v>
      </c>
      <c r="G8494" s="17" t="s">
        <v>14</v>
      </c>
      <c r="H8494" t="s">
        <v>13538</v>
      </c>
      <c r="I8494" s="2" t="s">
        <v>13539</v>
      </c>
      <c r="J8494" s="4">
        <v>206.39</v>
      </c>
      <c r="K8494" s="17" t="str">
        <f>IF((LEN(relatorio_Ananindeua[[#This Row],[CIF/CPF/CNPJ]])=14),relatorio_Ananindeua[[#This Row],[CIF/CPF/CNPJ]],relatorio_Ananindeua[[#This Row],[Coluna2]])</f>
        <v>37653574000179</v>
      </c>
      <c r="L8494" s="17" t="str">
        <f t="shared" si="134"/>
        <v>376******79</v>
      </c>
    </row>
    <row r="8495" spans="1:12" x14ac:dyDescent="0.25">
      <c r="A8495" s="17" t="s">
        <v>15019</v>
      </c>
      <c r="B8495" s="17" t="s">
        <v>15020</v>
      </c>
      <c r="C8495" s="17" t="s">
        <v>34</v>
      </c>
      <c r="D8495" s="1" t="s">
        <v>15021</v>
      </c>
      <c r="E8495" s="18" t="s">
        <v>13537</v>
      </c>
      <c r="F8495" s="18" t="s">
        <v>16</v>
      </c>
      <c r="G8495" s="17" t="s">
        <v>14</v>
      </c>
      <c r="H8495" t="s">
        <v>13538</v>
      </c>
      <c r="I8495" s="2" t="s">
        <v>13539</v>
      </c>
      <c r="J8495" s="4" t="s">
        <v>13538</v>
      </c>
      <c r="K8495" s="17" t="str">
        <f>IF((LEN(relatorio_Ananindeua[[#This Row],[CIF/CPF/CNPJ]])=14),relatorio_Ananindeua[[#This Row],[CIF/CPF/CNPJ]],relatorio_Ananindeua[[#This Row],[Coluna2]])</f>
        <v>52322794000103</v>
      </c>
      <c r="L8495" s="17" t="str">
        <f t="shared" si="134"/>
        <v>523******03</v>
      </c>
    </row>
    <row r="8496" spans="1:12" x14ac:dyDescent="0.25">
      <c r="A8496" s="17" t="s">
        <v>15022</v>
      </c>
      <c r="B8496" s="17" t="s">
        <v>15023</v>
      </c>
      <c r="C8496" s="17" t="s">
        <v>32</v>
      </c>
      <c r="D8496" s="1" t="s">
        <v>15024</v>
      </c>
      <c r="E8496" s="18" t="s">
        <v>13537</v>
      </c>
      <c r="F8496" s="18" t="s">
        <v>16</v>
      </c>
      <c r="G8496" s="17" t="s">
        <v>14</v>
      </c>
      <c r="H8496" t="s">
        <v>13538</v>
      </c>
      <c r="I8496" s="2" t="s">
        <v>13539</v>
      </c>
      <c r="J8496" s="4" t="s">
        <v>13538</v>
      </c>
      <c r="K8496" s="17" t="str">
        <f>IF((LEN(relatorio_Ananindeua[[#This Row],[CIF/CPF/CNPJ]])=14),relatorio_Ananindeua[[#This Row],[CIF/CPF/CNPJ]],relatorio_Ananindeua[[#This Row],[Coluna2]])</f>
        <v>54798390000116</v>
      </c>
      <c r="L8496" s="17" t="str">
        <f t="shared" si="134"/>
        <v>547******16</v>
      </c>
    </row>
    <row r="8497" spans="1:12" x14ac:dyDescent="0.25">
      <c r="A8497" s="17" t="s">
        <v>15025</v>
      </c>
      <c r="B8497" s="17" t="s">
        <v>15026</v>
      </c>
      <c r="C8497" s="17" t="s">
        <v>32</v>
      </c>
      <c r="D8497" s="1" t="s">
        <v>15027</v>
      </c>
      <c r="E8497" s="18" t="s">
        <v>13537</v>
      </c>
      <c r="F8497" s="18" t="s">
        <v>16</v>
      </c>
      <c r="G8497" s="17" t="s">
        <v>14</v>
      </c>
      <c r="H8497" t="s">
        <v>13538</v>
      </c>
      <c r="I8497" s="2" t="s">
        <v>13539</v>
      </c>
      <c r="J8497" s="4" t="s">
        <v>13538</v>
      </c>
      <c r="K8497" s="17" t="str">
        <f>IF((LEN(relatorio_Ananindeua[[#This Row],[CIF/CPF/CNPJ]])=14),relatorio_Ananindeua[[#This Row],[CIF/CPF/CNPJ]],relatorio_Ananindeua[[#This Row],[Coluna2]])</f>
        <v>54784922000166</v>
      </c>
      <c r="L8497" s="17" t="str">
        <f t="shared" si="134"/>
        <v>547******66</v>
      </c>
    </row>
    <row r="8498" spans="1:12" x14ac:dyDescent="0.25">
      <c r="A8498" s="17" t="s">
        <v>15028</v>
      </c>
      <c r="B8498" s="17" t="s">
        <v>15029</v>
      </c>
      <c r="C8498" s="17" t="s">
        <v>32</v>
      </c>
      <c r="D8498" s="1" t="s">
        <v>15030</v>
      </c>
      <c r="E8498" s="18" t="s">
        <v>13537</v>
      </c>
      <c r="F8498" s="18" t="s">
        <v>16</v>
      </c>
      <c r="G8498" s="17" t="s">
        <v>14</v>
      </c>
      <c r="H8498" t="s">
        <v>13538</v>
      </c>
      <c r="I8498" s="2" t="s">
        <v>13539</v>
      </c>
      <c r="J8498" s="4" t="s">
        <v>13538</v>
      </c>
      <c r="K8498" s="17" t="str">
        <f>IF((LEN(relatorio_Ananindeua[[#This Row],[CIF/CPF/CNPJ]])=14),relatorio_Ananindeua[[#This Row],[CIF/CPF/CNPJ]],relatorio_Ananindeua[[#This Row],[Coluna2]])</f>
        <v>54785533000155</v>
      </c>
      <c r="L8498" s="17" t="str">
        <f t="shared" si="134"/>
        <v>547******55</v>
      </c>
    </row>
    <row r="8499" spans="1:12" x14ac:dyDescent="0.25">
      <c r="A8499" s="17" t="s">
        <v>15031</v>
      </c>
      <c r="B8499" s="17" t="s">
        <v>15032</v>
      </c>
      <c r="C8499" s="17" t="s">
        <v>34</v>
      </c>
      <c r="D8499" s="1" t="s">
        <v>15033</v>
      </c>
      <c r="E8499" s="18" t="s">
        <v>13537</v>
      </c>
      <c r="F8499" s="18" t="s">
        <v>16</v>
      </c>
      <c r="G8499" s="17" t="s">
        <v>14</v>
      </c>
      <c r="H8499" t="s">
        <v>13538</v>
      </c>
      <c r="I8499" s="2" t="s">
        <v>13539</v>
      </c>
      <c r="J8499" s="4" t="s">
        <v>13538</v>
      </c>
      <c r="K8499" s="17" t="str">
        <f>IF((LEN(relatorio_Ananindeua[[#This Row],[CIF/CPF/CNPJ]])=14),relatorio_Ananindeua[[#This Row],[CIF/CPF/CNPJ]],relatorio_Ananindeua[[#This Row],[Coluna2]])</f>
        <v>51108716000148</v>
      </c>
      <c r="L8499" s="17" t="str">
        <f t="shared" si="134"/>
        <v>511******48</v>
      </c>
    </row>
    <row r="8500" spans="1:12" x14ac:dyDescent="0.25">
      <c r="A8500" s="17" t="s">
        <v>15034</v>
      </c>
      <c r="B8500" s="17" t="s">
        <v>15035</v>
      </c>
      <c r="C8500" s="17" t="s">
        <v>34</v>
      </c>
      <c r="D8500" s="1" t="s">
        <v>15036</v>
      </c>
      <c r="E8500" s="18" t="s">
        <v>13537</v>
      </c>
      <c r="F8500" s="18" t="s">
        <v>16</v>
      </c>
      <c r="G8500" s="17" t="s">
        <v>14</v>
      </c>
      <c r="H8500" t="s">
        <v>13538</v>
      </c>
      <c r="I8500" s="2" t="s">
        <v>13539</v>
      </c>
      <c r="J8500" s="4" t="s">
        <v>13538</v>
      </c>
      <c r="K8500" s="17" t="str">
        <f>IF((LEN(relatorio_Ananindeua[[#This Row],[CIF/CPF/CNPJ]])=14),relatorio_Ananindeua[[#This Row],[CIF/CPF/CNPJ]],relatorio_Ananindeua[[#This Row],[Coluna2]])</f>
        <v>44224331000180</v>
      </c>
      <c r="L8500" s="17" t="str">
        <f t="shared" si="134"/>
        <v>442******80</v>
      </c>
    </row>
    <row r="8501" spans="1:12" x14ac:dyDescent="0.25">
      <c r="A8501" s="17" t="s">
        <v>15037</v>
      </c>
      <c r="B8501" s="17" t="s">
        <v>15038</v>
      </c>
      <c r="C8501" s="17" t="s">
        <v>32</v>
      </c>
      <c r="D8501" s="1" t="s">
        <v>15039</v>
      </c>
      <c r="E8501" s="18" t="s">
        <v>13537</v>
      </c>
      <c r="F8501" s="18" t="s">
        <v>16</v>
      </c>
      <c r="G8501" s="17" t="s">
        <v>14</v>
      </c>
      <c r="H8501" t="s">
        <v>13538</v>
      </c>
      <c r="I8501" s="2" t="s">
        <v>13539</v>
      </c>
      <c r="J8501" s="4" t="s">
        <v>13538</v>
      </c>
      <c r="K8501" s="17" t="str">
        <f>IF((LEN(relatorio_Ananindeua[[#This Row],[CIF/CPF/CNPJ]])=14),relatorio_Ananindeua[[#This Row],[CIF/CPF/CNPJ]],relatorio_Ananindeua[[#This Row],[Coluna2]])</f>
        <v>54789681000148</v>
      </c>
      <c r="L8501" s="17" t="str">
        <f t="shared" si="134"/>
        <v>547******48</v>
      </c>
    </row>
    <row r="8502" spans="1:12" x14ac:dyDescent="0.25">
      <c r="A8502" s="17" t="s">
        <v>15040</v>
      </c>
      <c r="B8502" s="17" t="s">
        <v>15041</v>
      </c>
      <c r="C8502" s="17" t="s">
        <v>32</v>
      </c>
      <c r="D8502" s="1" t="s">
        <v>15042</v>
      </c>
      <c r="E8502" s="18" t="s">
        <v>13537</v>
      </c>
      <c r="F8502" s="18" t="s">
        <v>16</v>
      </c>
      <c r="G8502" s="17" t="s">
        <v>14</v>
      </c>
      <c r="H8502" t="s">
        <v>13538</v>
      </c>
      <c r="I8502" s="2" t="s">
        <v>13539</v>
      </c>
      <c r="J8502" s="4" t="s">
        <v>13538</v>
      </c>
      <c r="K8502" s="17" t="str">
        <f>IF((LEN(relatorio_Ananindeua[[#This Row],[CIF/CPF/CNPJ]])=14),relatorio_Ananindeua[[#This Row],[CIF/CPF/CNPJ]],relatorio_Ananindeua[[#This Row],[Coluna2]])</f>
        <v>54791342000104</v>
      </c>
      <c r="L8502" s="17" t="str">
        <f t="shared" si="134"/>
        <v>547******04</v>
      </c>
    </row>
    <row r="8503" spans="1:12" x14ac:dyDescent="0.25">
      <c r="A8503" s="17" t="s">
        <v>15043</v>
      </c>
      <c r="B8503" s="17" t="s">
        <v>15044</v>
      </c>
      <c r="C8503" s="17" t="s">
        <v>32</v>
      </c>
      <c r="D8503" s="1" t="s">
        <v>15045</v>
      </c>
      <c r="E8503" s="18" t="s">
        <v>13537</v>
      </c>
      <c r="F8503" s="18" t="s">
        <v>16</v>
      </c>
      <c r="G8503" s="17" t="s">
        <v>14</v>
      </c>
      <c r="H8503" t="s">
        <v>13538</v>
      </c>
      <c r="I8503" s="2" t="s">
        <v>13539</v>
      </c>
      <c r="J8503" s="4" t="s">
        <v>13538</v>
      </c>
      <c r="K8503" s="17" t="str">
        <f>IF((LEN(relatorio_Ananindeua[[#This Row],[CIF/CPF/CNPJ]])=14),relatorio_Ananindeua[[#This Row],[CIF/CPF/CNPJ]],relatorio_Ananindeua[[#This Row],[Coluna2]])</f>
        <v>54786426000141</v>
      </c>
      <c r="L8503" s="17" t="str">
        <f t="shared" si="134"/>
        <v>547******41</v>
      </c>
    </row>
    <row r="8504" spans="1:12" x14ac:dyDescent="0.25">
      <c r="A8504" s="17" t="s">
        <v>15046</v>
      </c>
      <c r="B8504" s="17" t="s">
        <v>15047</v>
      </c>
      <c r="C8504" s="17" t="s">
        <v>34</v>
      </c>
      <c r="D8504" s="1" t="s">
        <v>15048</v>
      </c>
      <c r="E8504" s="18" t="s">
        <v>13537</v>
      </c>
      <c r="F8504" s="18" t="s">
        <v>16</v>
      </c>
      <c r="G8504" s="17" t="s">
        <v>14</v>
      </c>
      <c r="H8504" t="s">
        <v>13538</v>
      </c>
      <c r="I8504" s="2" t="s">
        <v>13539</v>
      </c>
      <c r="J8504" s="4" t="s">
        <v>13538</v>
      </c>
      <c r="K8504" s="17" t="str">
        <f>IF((LEN(relatorio_Ananindeua[[#This Row],[CIF/CPF/CNPJ]])=14),relatorio_Ananindeua[[#This Row],[CIF/CPF/CNPJ]],relatorio_Ananindeua[[#This Row],[Coluna2]])</f>
        <v>29365308000112</v>
      </c>
      <c r="L8504" s="17" t="str">
        <f t="shared" si="134"/>
        <v>293******12</v>
      </c>
    </row>
    <row r="8505" spans="1:12" x14ac:dyDescent="0.25">
      <c r="A8505" s="17" t="s">
        <v>15049</v>
      </c>
      <c r="B8505" s="17" t="s">
        <v>15050</v>
      </c>
      <c r="C8505" s="17" t="s">
        <v>32</v>
      </c>
      <c r="D8505" s="1" t="s">
        <v>15051</v>
      </c>
      <c r="E8505" s="18" t="s">
        <v>13537</v>
      </c>
      <c r="F8505" s="18" t="s">
        <v>16</v>
      </c>
      <c r="G8505" s="17" t="s">
        <v>14</v>
      </c>
      <c r="H8505" t="s">
        <v>13538</v>
      </c>
      <c r="I8505" s="2" t="s">
        <v>13539</v>
      </c>
      <c r="J8505" s="4" t="s">
        <v>13538</v>
      </c>
      <c r="K8505" s="17" t="str">
        <f>IF((LEN(relatorio_Ananindeua[[#This Row],[CIF/CPF/CNPJ]])=14),relatorio_Ananindeua[[#This Row],[CIF/CPF/CNPJ]],relatorio_Ananindeua[[#This Row],[Coluna2]])</f>
        <v>54798817000186</v>
      </c>
      <c r="L8505" s="17" t="str">
        <f t="shared" si="134"/>
        <v>547******86</v>
      </c>
    </row>
    <row r="8506" spans="1:12" x14ac:dyDescent="0.25">
      <c r="A8506" s="17" t="s">
        <v>15040</v>
      </c>
      <c r="B8506" s="17" t="s">
        <v>15041</v>
      </c>
      <c r="C8506" s="17" t="s">
        <v>34</v>
      </c>
      <c r="D8506" s="1" t="s">
        <v>15052</v>
      </c>
      <c r="E8506" s="18" t="s">
        <v>13537</v>
      </c>
      <c r="F8506" s="18" t="s">
        <v>16</v>
      </c>
      <c r="G8506" s="17" t="s">
        <v>14</v>
      </c>
      <c r="H8506" t="s">
        <v>13538</v>
      </c>
      <c r="I8506" s="2" t="s">
        <v>13539</v>
      </c>
      <c r="J8506" s="4" t="s">
        <v>13538</v>
      </c>
      <c r="K8506" s="17" t="str">
        <f>IF((LEN(relatorio_Ananindeua[[#This Row],[CIF/CPF/CNPJ]])=14),relatorio_Ananindeua[[#This Row],[CIF/CPF/CNPJ]],relatorio_Ananindeua[[#This Row],[Coluna2]])</f>
        <v>54791342000104</v>
      </c>
      <c r="L8506" s="17" t="str">
        <f t="shared" si="134"/>
        <v>547******04</v>
      </c>
    </row>
    <row r="8507" spans="1:12" x14ac:dyDescent="0.25">
      <c r="A8507" s="17" t="s">
        <v>15053</v>
      </c>
      <c r="B8507" s="17" t="s">
        <v>15054</v>
      </c>
      <c r="C8507" s="17" t="s">
        <v>34</v>
      </c>
      <c r="D8507" s="1" t="s">
        <v>15055</v>
      </c>
      <c r="E8507" s="18" t="s">
        <v>13537</v>
      </c>
      <c r="F8507" s="18" t="s">
        <v>16</v>
      </c>
      <c r="G8507" s="17" t="s">
        <v>14</v>
      </c>
      <c r="H8507" t="s">
        <v>13538</v>
      </c>
      <c r="I8507" s="2" t="s">
        <v>13539</v>
      </c>
      <c r="J8507" s="4" t="s">
        <v>13538</v>
      </c>
      <c r="K8507" s="17" t="str">
        <f>IF((LEN(relatorio_Ananindeua[[#This Row],[CIF/CPF/CNPJ]])=14),relatorio_Ananindeua[[#This Row],[CIF/CPF/CNPJ]],relatorio_Ananindeua[[#This Row],[Coluna2]])</f>
        <v>33259483000100</v>
      </c>
      <c r="L8507" s="17" t="str">
        <f t="shared" si="134"/>
        <v>332******00</v>
      </c>
    </row>
    <row r="8508" spans="1:12" x14ac:dyDescent="0.25">
      <c r="A8508" s="17" t="s">
        <v>15056</v>
      </c>
      <c r="B8508" s="17" t="s">
        <v>15057</v>
      </c>
      <c r="C8508" s="17" t="s">
        <v>32</v>
      </c>
      <c r="D8508" s="1" t="s">
        <v>15058</v>
      </c>
      <c r="E8508" s="18" t="s">
        <v>13537</v>
      </c>
      <c r="F8508" s="18" t="s">
        <v>16</v>
      </c>
      <c r="G8508" s="17" t="s">
        <v>14</v>
      </c>
      <c r="H8508" t="s">
        <v>13538</v>
      </c>
      <c r="I8508" s="2" t="s">
        <v>13539</v>
      </c>
      <c r="J8508" s="4" t="s">
        <v>13538</v>
      </c>
      <c r="K8508" s="17" t="str">
        <f>IF((LEN(relatorio_Ananindeua[[#This Row],[CIF/CPF/CNPJ]])=14),relatorio_Ananindeua[[#This Row],[CIF/CPF/CNPJ]],relatorio_Ananindeua[[#This Row],[Coluna2]])</f>
        <v>54796014000192</v>
      </c>
      <c r="L8508" s="17" t="str">
        <f t="shared" si="134"/>
        <v>547******92</v>
      </c>
    </row>
    <row r="8509" spans="1:12" x14ac:dyDescent="0.25">
      <c r="A8509" s="17" t="s">
        <v>15059</v>
      </c>
      <c r="B8509" s="17" t="s">
        <v>15060</v>
      </c>
      <c r="C8509" s="17" t="s">
        <v>32</v>
      </c>
      <c r="D8509" s="1" t="s">
        <v>15061</v>
      </c>
      <c r="E8509" s="18" t="s">
        <v>13537</v>
      </c>
      <c r="F8509" s="18" t="s">
        <v>16</v>
      </c>
      <c r="G8509" s="17" t="s">
        <v>14</v>
      </c>
      <c r="H8509" t="s">
        <v>13538</v>
      </c>
      <c r="I8509" s="2" t="s">
        <v>13539</v>
      </c>
      <c r="J8509" s="4" t="s">
        <v>13538</v>
      </c>
      <c r="K8509" s="17" t="str">
        <f>IF((LEN(relatorio_Ananindeua[[#This Row],[CIF/CPF/CNPJ]])=14),relatorio_Ananindeua[[#This Row],[CIF/CPF/CNPJ]],relatorio_Ananindeua[[#This Row],[Coluna2]])</f>
        <v>54788170000101</v>
      </c>
      <c r="L8509" s="17" t="str">
        <f t="shared" si="134"/>
        <v>547******01</v>
      </c>
    </row>
    <row r="8510" spans="1:12" x14ac:dyDescent="0.25">
      <c r="A8510" s="17" t="s">
        <v>15062</v>
      </c>
      <c r="B8510" s="17" t="s">
        <v>15063</v>
      </c>
      <c r="C8510" s="17" t="s">
        <v>34</v>
      </c>
      <c r="D8510" s="1" t="s">
        <v>15064</v>
      </c>
      <c r="E8510" s="18" t="s">
        <v>13537</v>
      </c>
      <c r="F8510" s="18" t="s">
        <v>16</v>
      </c>
      <c r="G8510" s="17" t="s">
        <v>14</v>
      </c>
      <c r="H8510" t="s">
        <v>13538</v>
      </c>
      <c r="I8510" s="2" t="s">
        <v>13539</v>
      </c>
      <c r="J8510" s="4" t="s">
        <v>13538</v>
      </c>
      <c r="K8510" s="17" t="str">
        <f>IF((LEN(relatorio_Ananindeua[[#This Row],[CIF/CPF/CNPJ]])=14),relatorio_Ananindeua[[#This Row],[CIF/CPF/CNPJ]],relatorio_Ananindeua[[#This Row],[Coluna2]])</f>
        <v>31012469000174</v>
      </c>
      <c r="L8510" s="17" t="str">
        <f t="shared" si="134"/>
        <v>310******74</v>
      </c>
    </row>
    <row r="8511" spans="1:12" x14ac:dyDescent="0.25">
      <c r="A8511" s="17" t="s">
        <v>15065</v>
      </c>
      <c r="B8511" s="17" t="s">
        <v>15066</v>
      </c>
      <c r="C8511" s="17" t="s">
        <v>34</v>
      </c>
      <c r="D8511" s="1" t="s">
        <v>15067</v>
      </c>
      <c r="E8511" s="18" t="s">
        <v>13537</v>
      </c>
      <c r="F8511" s="18" t="s">
        <v>16</v>
      </c>
      <c r="G8511" s="17" t="s">
        <v>14</v>
      </c>
      <c r="H8511" t="s">
        <v>13538</v>
      </c>
      <c r="I8511" s="2" t="s">
        <v>13539</v>
      </c>
      <c r="J8511" s="4" t="s">
        <v>13538</v>
      </c>
      <c r="K8511" s="17" t="str">
        <f>IF((LEN(relatorio_Ananindeua[[#This Row],[CIF/CPF/CNPJ]])=14),relatorio_Ananindeua[[#This Row],[CIF/CPF/CNPJ]],relatorio_Ananindeua[[#This Row],[Coluna2]])</f>
        <v>39634812000124</v>
      </c>
      <c r="L8511" s="17" t="str">
        <f t="shared" si="134"/>
        <v>396******24</v>
      </c>
    </row>
    <row r="8512" spans="1:12" x14ac:dyDescent="0.25">
      <c r="A8512" s="17" t="s">
        <v>15068</v>
      </c>
      <c r="B8512" s="17" t="s">
        <v>15069</v>
      </c>
      <c r="C8512" s="17" t="s">
        <v>34</v>
      </c>
      <c r="D8512" s="1" t="s">
        <v>15070</v>
      </c>
      <c r="E8512" s="18" t="s">
        <v>13537</v>
      </c>
      <c r="F8512" s="18" t="s">
        <v>16</v>
      </c>
      <c r="G8512" s="17" t="s">
        <v>14</v>
      </c>
      <c r="H8512" t="s">
        <v>13538</v>
      </c>
      <c r="I8512" s="2" t="s">
        <v>13539</v>
      </c>
      <c r="J8512" s="4" t="s">
        <v>13538</v>
      </c>
      <c r="K8512" s="17" t="str">
        <f>IF((LEN(relatorio_Ananindeua[[#This Row],[CIF/CPF/CNPJ]])=14),relatorio_Ananindeua[[#This Row],[CIF/CPF/CNPJ]],relatorio_Ananindeua[[#This Row],[Coluna2]])</f>
        <v>37530989000155</v>
      </c>
      <c r="L8512" s="17" t="str">
        <f t="shared" si="134"/>
        <v>375******55</v>
      </c>
    </row>
    <row r="8513" spans="1:12" x14ac:dyDescent="0.25">
      <c r="A8513" s="17" t="s">
        <v>15071</v>
      </c>
      <c r="B8513" s="17" t="s">
        <v>15072</v>
      </c>
      <c r="C8513" s="17" t="s">
        <v>32</v>
      </c>
      <c r="D8513" s="1" t="s">
        <v>15073</v>
      </c>
      <c r="E8513" s="18" t="s">
        <v>13537</v>
      </c>
      <c r="F8513" s="18" t="s">
        <v>16</v>
      </c>
      <c r="G8513" s="17" t="s">
        <v>14</v>
      </c>
      <c r="H8513" t="s">
        <v>13538</v>
      </c>
      <c r="I8513" s="2" t="s">
        <v>13539</v>
      </c>
      <c r="J8513" s="4" t="s">
        <v>13538</v>
      </c>
      <c r="K8513" s="17" t="str">
        <f>IF((LEN(relatorio_Ananindeua[[#This Row],[CIF/CPF/CNPJ]])=14),relatorio_Ananindeua[[#This Row],[CIF/CPF/CNPJ]],relatorio_Ananindeua[[#This Row],[Coluna2]])</f>
        <v>54790773000148</v>
      </c>
      <c r="L8513" s="17" t="str">
        <f t="shared" si="134"/>
        <v>547******48</v>
      </c>
    </row>
    <row r="8514" spans="1:12" x14ac:dyDescent="0.25">
      <c r="A8514" s="17" t="s">
        <v>14967</v>
      </c>
      <c r="B8514" s="17" t="s">
        <v>14968</v>
      </c>
      <c r="C8514" s="17" t="s">
        <v>34</v>
      </c>
      <c r="D8514" s="1" t="s">
        <v>15074</v>
      </c>
      <c r="E8514" s="18" t="s">
        <v>13537</v>
      </c>
      <c r="F8514" s="18" t="s">
        <v>16</v>
      </c>
      <c r="G8514" s="17" t="s">
        <v>14</v>
      </c>
      <c r="H8514" t="s">
        <v>13538</v>
      </c>
      <c r="I8514" s="2" t="s">
        <v>13539</v>
      </c>
      <c r="J8514" s="4" t="s">
        <v>13538</v>
      </c>
      <c r="K8514" s="17" t="str">
        <f>IF((LEN(relatorio_Ananindeua[[#This Row],[CIF/CPF/CNPJ]])=14),relatorio_Ananindeua[[#This Row],[CIF/CPF/CNPJ]],relatorio_Ananindeua[[#This Row],[Coluna2]])</f>
        <v>54777838000115</v>
      </c>
      <c r="L8514" s="17" t="str">
        <f t="shared" si="134"/>
        <v>547******15</v>
      </c>
    </row>
    <row r="8515" spans="1:12" x14ac:dyDescent="0.25">
      <c r="A8515" s="17" t="s">
        <v>15075</v>
      </c>
      <c r="B8515" s="17" t="s">
        <v>15076</v>
      </c>
      <c r="C8515" s="17" t="s">
        <v>32</v>
      </c>
      <c r="D8515" s="1" t="s">
        <v>15077</v>
      </c>
      <c r="E8515" s="18" t="s">
        <v>13537</v>
      </c>
      <c r="F8515" s="18" t="s">
        <v>16</v>
      </c>
      <c r="G8515" s="17" t="s">
        <v>14</v>
      </c>
      <c r="H8515" t="s">
        <v>13538</v>
      </c>
      <c r="I8515" s="2" t="s">
        <v>13539</v>
      </c>
      <c r="J8515" s="4" t="s">
        <v>13538</v>
      </c>
      <c r="K8515" s="17" t="str">
        <f>IF((LEN(relatorio_Ananindeua[[#This Row],[CIF/CPF/CNPJ]])=14),relatorio_Ananindeua[[#This Row],[CIF/CPF/CNPJ]],relatorio_Ananindeua[[#This Row],[Coluna2]])</f>
        <v>54784066000149</v>
      </c>
      <c r="L8515" s="17" t="str">
        <f t="shared" si="134"/>
        <v>547******49</v>
      </c>
    </row>
    <row r="8516" spans="1:12" x14ac:dyDescent="0.25">
      <c r="A8516" s="17" t="s">
        <v>15078</v>
      </c>
      <c r="B8516" s="17" t="s">
        <v>15079</v>
      </c>
      <c r="C8516" s="17" t="s">
        <v>34</v>
      </c>
      <c r="D8516" s="1" t="s">
        <v>15080</v>
      </c>
      <c r="E8516" s="18" t="s">
        <v>13537</v>
      </c>
      <c r="F8516" s="18" t="s">
        <v>16</v>
      </c>
      <c r="G8516" s="17" t="s">
        <v>14</v>
      </c>
      <c r="H8516" t="s">
        <v>13538</v>
      </c>
      <c r="I8516" s="2" t="s">
        <v>13539</v>
      </c>
      <c r="J8516" s="4" t="s">
        <v>13538</v>
      </c>
      <c r="K8516" s="17" t="str">
        <f>IF((LEN(relatorio_Ananindeua[[#This Row],[CIF/CPF/CNPJ]])=14),relatorio_Ananindeua[[#This Row],[CIF/CPF/CNPJ]],relatorio_Ananindeua[[#This Row],[Coluna2]])</f>
        <v>51085434000172</v>
      </c>
      <c r="L8516" s="17" t="str">
        <f t="shared" si="134"/>
        <v>510******72</v>
      </c>
    </row>
    <row r="8517" spans="1:12" x14ac:dyDescent="0.25">
      <c r="A8517" s="17" t="s">
        <v>15081</v>
      </c>
      <c r="B8517" s="17" t="s">
        <v>15082</v>
      </c>
      <c r="C8517" s="17" t="s">
        <v>32</v>
      </c>
      <c r="D8517" s="1" t="s">
        <v>15083</v>
      </c>
      <c r="E8517" s="18" t="s">
        <v>13537</v>
      </c>
      <c r="F8517" s="18" t="s">
        <v>16</v>
      </c>
      <c r="G8517" s="17" t="s">
        <v>14</v>
      </c>
      <c r="H8517" t="s">
        <v>13538</v>
      </c>
      <c r="I8517" s="2" t="s">
        <v>13539</v>
      </c>
      <c r="J8517" s="4" t="s">
        <v>13538</v>
      </c>
      <c r="K8517" s="17" t="str">
        <f>IF((LEN(relatorio_Ananindeua[[#This Row],[CIF/CPF/CNPJ]])=14),relatorio_Ananindeua[[#This Row],[CIF/CPF/CNPJ]],relatorio_Ananindeua[[#This Row],[Coluna2]])</f>
        <v>54796227000114</v>
      </c>
      <c r="L8517" s="17" t="str">
        <f t="shared" si="134"/>
        <v>547******14</v>
      </c>
    </row>
    <row r="8518" spans="1:12" x14ac:dyDescent="0.25">
      <c r="A8518" s="17" t="s">
        <v>15084</v>
      </c>
      <c r="B8518" s="17" t="s">
        <v>15085</v>
      </c>
      <c r="C8518" s="17" t="s">
        <v>32</v>
      </c>
      <c r="D8518" s="1" t="s">
        <v>15086</v>
      </c>
      <c r="E8518" s="18" t="s">
        <v>13537</v>
      </c>
      <c r="F8518" s="18" t="s">
        <v>16</v>
      </c>
      <c r="G8518" s="17" t="s">
        <v>14</v>
      </c>
      <c r="H8518" t="s">
        <v>13538</v>
      </c>
      <c r="I8518" s="2" t="s">
        <v>13539</v>
      </c>
      <c r="J8518" s="4" t="s">
        <v>13538</v>
      </c>
      <c r="K8518" s="17" t="str">
        <f>IF((LEN(relatorio_Ananindeua[[#This Row],[CIF/CPF/CNPJ]])=14),relatorio_Ananindeua[[#This Row],[CIF/CPF/CNPJ]],relatorio_Ananindeua[[#This Row],[Coluna2]])</f>
        <v>54784159000173</v>
      </c>
      <c r="L8518" s="17" t="str">
        <f t="shared" si="134"/>
        <v>547******73</v>
      </c>
    </row>
    <row r="8519" spans="1:12" x14ac:dyDescent="0.25">
      <c r="A8519" s="17" t="s">
        <v>15087</v>
      </c>
      <c r="B8519" s="17" t="s">
        <v>15088</v>
      </c>
      <c r="C8519" s="17" t="s">
        <v>32</v>
      </c>
      <c r="D8519" s="1" t="s">
        <v>15089</v>
      </c>
      <c r="E8519" s="18" t="s">
        <v>13537</v>
      </c>
      <c r="F8519" s="18" t="s">
        <v>16</v>
      </c>
      <c r="G8519" s="17" t="s">
        <v>14</v>
      </c>
      <c r="H8519" t="s">
        <v>13538</v>
      </c>
      <c r="I8519" s="2" t="s">
        <v>13539</v>
      </c>
      <c r="J8519" s="4" t="s">
        <v>13538</v>
      </c>
      <c r="K8519" s="17" t="str">
        <f>IF((LEN(relatorio_Ananindeua[[#This Row],[CIF/CPF/CNPJ]])=14),relatorio_Ananindeua[[#This Row],[CIF/CPF/CNPJ]],relatorio_Ananindeua[[#This Row],[Coluna2]])</f>
        <v>54792772000132</v>
      </c>
      <c r="L8519" s="17" t="str">
        <f t="shared" si="134"/>
        <v>547******32</v>
      </c>
    </row>
    <row r="8520" spans="1:12" x14ac:dyDescent="0.25">
      <c r="A8520" s="17" t="s">
        <v>15090</v>
      </c>
      <c r="B8520" s="17" t="s">
        <v>15091</v>
      </c>
      <c r="C8520" s="17" t="s">
        <v>32</v>
      </c>
      <c r="D8520" s="1" t="s">
        <v>15092</v>
      </c>
      <c r="E8520" s="18" t="s">
        <v>13537</v>
      </c>
      <c r="F8520" s="18" t="s">
        <v>16</v>
      </c>
      <c r="G8520" s="17" t="s">
        <v>14</v>
      </c>
      <c r="H8520" t="s">
        <v>13538</v>
      </c>
      <c r="I8520" s="2" t="s">
        <v>13539</v>
      </c>
      <c r="J8520" s="4" t="s">
        <v>13538</v>
      </c>
      <c r="K8520" s="17" t="str">
        <f>IF((LEN(relatorio_Ananindeua[[#This Row],[CIF/CPF/CNPJ]])=14),relatorio_Ananindeua[[#This Row],[CIF/CPF/CNPJ]],relatorio_Ananindeua[[#This Row],[Coluna2]])</f>
        <v>54798364000198</v>
      </c>
      <c r="L8520" s="17" t="str">
        <f t="shared" si="134"/>
        <v>547******98</v>
      </c>
    </row>
    <row r="8521" spans="1:12" x14ac:dyDescent="0.25">
      <c r="A8521" s="17" t="s">
        <v>12230</v>
      </c>
      <c r="B8521" s="17" t="s">
        <v>12231</v>
      </c>
      <c r="C8521" s="17" t="s">
        <v>34</v>
      </c>
      <c r="D8521" s="1" t="s">
        <v>15093</v>
      </c>
      <c r="E8521" s="18" t="s">
        <v>13537</v>
      </c>
      <c r="F8521" s="18" t="s">
        <v>16</v>
      </c>
      <c r="G8521" s="17" t="s">
        <v>14</v>
      </c>
      <c r="H8521" t="s">
        <v>13538</v>
      </c>
      <c r="I8521" s="2" t="s">
        <v>13539</v>
      </c>
      <c r="J8521" s="4" t="s">
        <v>13538</v>
      </c>
      <c r="K8521" s="17" t="str">
        <f>IF((LEN(relatorio_Ananindeua[[#This Row],[CIF/CPF/CNPJ]])=14),relatorio_Ananindeua[[#This Row],[CIF/CPF/CNPJ]],relatorio_Ananindeua[[#This Row],[Coluna2]])</f>
        <v>54086233000188</v>
      </c>
      <c r="L8521" s="17" t="str">
        <f t="shared" si="134"/>
        <v>540******88</v>
      </c>
    </row>
    <row r="8522" spans="1:12" x14ac:dyDescent="0.25">
      <c r="A8522" s="17" t="s">
        <v>15094</v>
      </c>
      <c r="B8522" s="17" t="s">
        <v>15095</v>
      </c>
      <c r="C8522" s="17" t="s">
        <v>32</v>
      </c>
      <c r="D8522" s="1" t="s">
        <v>15096</v>
      </c>
      <c r="E8522" s="18" t="s">
        <v>13537</v>
      </c>
      <c r="F8522" s="18" t="s">
        <v>16</v>
      </c>
      <c r="G8522" s="17" t="s">
        <v>14</v>
      </c>
      <c r="H8522" t="s">
        <v>13538</v>
      </c>
      <c r="I8522" s="2" t="s">
        <v>13539</v>
      </c>
      <c r="J8522" s="4" t="s">
        <v>13538</v>
      </c>
      <c r="K8522" s="17" t="str">
        <f>IF((LEN(relatorio_Ananindeua[[#This Row],[CIF/CPF/CNPJ]])=14),relatorio_Ananindeua[[#This Row],[CIF/CPF/CNPJ]],relatorio_Ananindeua[[#This Row],[Coluna2]])</f>
        <v>54798540000191</v>
      </c>
      <c r="L8522" s="17" t="str">
        <f t="shared" si="134"/>
        <v>547******91</v>
      </c>
    </row>
    <row r="8523" spans="1:12" x14ac:dyDescent="0.25">
      <c r="A8523" s="17" t="s">
        <v>15097</v>
      </c>
      <c r="B8523" s="17" t="s">
        <v>15098</v>
      </c>
      <c r="C8523" s="17" t="s">
        <v>32</v>
      </c>
      <c r="D8523" s="1" t="s">
        <v>15099</v>
      </c>
      <c r="E8523" s="18" t="s">
        <v>13537</v>
      </c>
      <c r="F8523" s="18" t="s">
        <v>16</v>
      </c>
      <c r="G8523" s="17" t="s">
        <v>14</v>
      </c>
      <c r="H8523" t="s">
        <v>13538</v>
      </c>
      <c r="I8523" s="2" t="s">
        <v>13539</v>
      </c>
      <c r="J8523" s="4" t="s">
        <v>13538</v>
      </c>
      <c r="K8523" s="17" t="str">
        <f>IF((LEN(relatorio_Ananindeua[[#This Row],[CIF/CPF/CNPJ]])=14),relatorio_Ananindeua[[#This Row],[CIF/CPF/CNPJ]],relatorio_Ananindeua[[#This Row],[Coluna2]])</f>
        <v>54793935000100</v>
      </c>
      <c r="L8523" s="17" t="str">
        <f t="shared" si="134"/>
        <v>547******00</v>
      </c>
    </row>
    <row r="8524" spans="1:12" x14ac:dyDescent="0.25">
      <c r="A8524" s="17" t="s">
        <v>15100</v>
      </c>
      <c r="B8524" s="17" t="s">
        <v>15101</v>
      </c>
      <c r="C8524" s="17" t="s">
        <v>32</v>
      </c>
      <c r="D8524" s="1" t="s">
        <v>15102</v>
      </c>
      <c r="E8524" s="18" t="s">
        <v>13537</v>
      </c>
      <c r="F8524" s="18" t="s">
        <v>16</v>
      </c>
      <c r="G8524" s="17" t="s">
        <v>14</v>
      </c>
      <c r="H8524" t="s">
        <v>13538</v>
      </c>
      <c r="I8524" s="2" t="s">
        <v>13539</v>
      </c>
      <c r="J8524" s="4" t="s">
        <v>13538</v>
      </c>
      <c r="K8524" s="17" t="str">
        <f>IF((LEN(relatorio_Ananindeua[[#This Row],[CIF/CPF/CNPJ]])=14),relatorio_Ananindeua[[#This Row],[CIF/CPF/CNPJ]],relatorio_Ananindeua[[#This Row],[Coluna2]])</f>
        <v>54791615000102</v>
      </c>
      <c r="L8524" s="17" t="str">
        <f t="shared" si="134"/>
        <v>547******02</v>
      </c>
    </row>
    <row r="8525" spans="1:12" x14ac:dyDescent="0.25">
      <c r="A8525" s="17" t="s">
        <v>10412</v>
      </c>
      <c r="B8525" s="17" t="s">
        <v>10413</v>
      </c>
      <c r="C8525" s="17" t="s">
        <v>34</v>
      </c>
      <c r="D8525" s="1" t="s">
        <v>15103</v>
      </c>
      <c r="E8525" s="18" t="s">
        <v>13537</v>
      </c>
      <c r="F8525" s="18" t="s">
        <v>16</v>
      </c>
      <c r="G8525" s="17" t="s">
        <v>14</v>
      </c>
      <c r="H8525" t="s">
        <v>13538</v>
      </c>
      <c r="I8525" s="2" t="s">
        <v>13539</v>
      </c>
      <c r="J8525" s="4" t="s">
        <v>13538</v>
      </c>
      <c r="K8525" s="17" t="str">
        <f>IF((LEN(relatorio_Ananindeua[[#This Row],[CIF/CPF/CNPJ]])=14),relatorio_Ananindeua[[#This Row],[CIF/CPF/CNPJ]],relatorio_Ananindeua[[#This Row],[Coluna2]])</f>
        <v>53450795000104</v>
      </c>
      <c r="L8525" s="17" t="str">
        <f t="shared" si="134"/>
        <v>534******04</v>
      </c>
    </row>
    <row r="8526" spans="1:12" x14ac:dyDescent="0.25">
      <c r="A8526" s="17" t="s">
        <v>8059</v>
      </c>
      <c r="B8526" s="17" t="s">
        <v>8060</v>
      </c>
      <c r="C8526" s="17" t="s">
        <v>34</v>
      </c>
      <c r="D8526" s="1" t="s">
        <v>15104</v>
      </c>
      <c r="E8526" s="18" t="s">
        <v>13537</v>
      </c>
      <c r="F8526" s="18" t="s">
        <v>16</v>
      </c>
      <c r="G8526" s="17" t="s">
        <v>14</v>
      </c>
      <c r="H8526" t="s">
        <v>13538</v>
      </c>
      <c r="I8526" s="2" t="s">
        <v>13539</v>
      </c>
      <c r="J8526" s="4" t="s">
        <v>13538</v>
      </c>
      <c r="K8526" s="17" t="str">
        <f>IF((LEN(relatorio_Ananindeua[[#This Row],[CIF/CPF/CNPJ]])=14),relatorio_Ananindeua[[#This Row],[CIF/CPF/CNPJ]],relatorio_Ananindeua[[#This Row],[Coluna2]])</f>
        <v>49045513000108</v>
      </c>
      <c r="L8526" s="17" t="str">
        <f t="shared" si="134"/>
        <v>490******08</v>
      </c>
    </row>
    <row r="8527" spans="1:12" x14ac:dyDescent="0.25">
      <c r="A8527" s="17" t="s">
        <v>956</v>
      </c>
      <c r="B8527" s="17" t="s">
        <v>957</v>
      </c>
      <c r="C8527" s="17" t="s">
        <v>21</v>
      </c>
      <c r="D8527" s="1" t="s">
        <v>15105</v>
      </c>
      <c r="E8527" s="18" t="s">
        <v>13537</v>
      </c>
      <c r="F8527" s="18" t="s">
        <v>19</v>
      </c>
      <c r="G8527" s="17" t="s">
        <v>13496</v>
      </c>
      <c r="H8527" t="s">
        <v>13538</v>
      </c>
      <c r="I8527" s="2" t="s">
        <v>13539</v>
      </c>
      <c r="J8527" s="4">
        <v>7.5</v>
      </c>
      <c r="K8527" s="17" t="str">
        <f>IF((LEN(relatorio_Ananindeua[[#This Row],[CIF/CPF/CNPJ]])=14),relatorio_Ananindeua[[#This Row],[CIF/CPF/CNPJ]],relatorio_Ananindeua[[#This Row],[Coluna2]])</f>
        <v>17454167000125</v>
      </c>
      <c r="L8527" s="17" t="str">
        <f t="shared" si="134"/>
        <v>174******25</v>
      </c>
    </row>
    <row r="8528" spans="1:12" x14ac:dyDescent="0.25">
      <c r="A8528" s="17" t="s">
        <v>956</v>
      </c>
      <c r="B8528" s="17" t="s">
        <v>957</v>
      </c>
      <c r="C8528" s="17" t="s">
        <v>21</v>
      </c>
      <c r="D8528" s="1" t="s">
        <v>15106</v>
      </c>
      <c r="E8528" s="18" t="s">
        <v>13537</v>
      </c>
      <c r="F8528" s="18" t="s">
        <v>19</v>
      </c>
      <c r="G8528" s="17" t="s">
        <v>13496</v>
      </c>
      <c r="H8528" t="s">
        <v>13538</v>
      </c>
      <c r="I8528" s="2" t="s">
        <v>13539</v>
      </c>
      <c r="J8528" s="4">
        <v>7.5</v>
      </c>
      <c r="K8528" s="17" t="str">
        <f>IF((LEN(relatorio_Ananindeua[[#This Row],[CIF/CPF/CNPJ]])=14),relatorio_Ananindeua[[#This Row],[CIF/CPF/CNPJ]],relatorio_Ananindeua[[#This Row],[Coluna2]])</f>
        <v>17454167000125</v>
      </c>
      <c r="L8528" s="17" t="str">
        <f t="shared" si="134"/>
        <v>174******25</v>
      </c>
    </row>
    <row r="8529" spans="1:12" x14ac:dyDescent="0.25">
      <c r="A8529" s="17" t="s">
        <v>565</v>
      </c>
      <c r="B8529" s="17" t="s">
        <v>15107</v>
      </c>
      <c r="C8529" s="17" t="s">
        <v>34</v>
      </c>
      <c r="D8529" s="1" t="s">
        <v>15108</v>
      </c>
      <c r="E8529" s="18" t="s">
        <v>13537</v>
      </c>
      <c r="F8529" s="18" t="s">
        <v>16</v>
      </c>
      <c r="G8529" s="17" t="s">
        <v>13496</v>
      </c>
      <c r="H8529" t="s">
        <v>13538</v>
      </c>
      <c r="I8529" s="2" t="s">
        <v>13539</v>
      </c>
      <c r="J8529" s="4" t="s">
        <v>13538</v>
      </c>
      <c r="K8529" s="17" t="str">
        <f>IF((LEN(relatorio_Ananindeua[[#This Row],[CIF/CPF/CNPJ]])=14),relatorio_Ananindeua[[#This Row],[CIF/CPF/CNPJ]],relatorio_Ananindeua[[#This Row],[Coluna2]])</f>
        <v>13976274000162</v>
      </c>
      <c r="L8529" s="17" t="str">
        <f t="shared" si="134"/>
        <v>139******62</v>
      </c>
    </row>
    <row r="8530" spans="1:12" x14ac:dyDescent="0.25">
      <c r="A8530" s="17" t="s">
        <v>956</v>
      </c>
      <c r="B8530" s="17" t="s">
        <v>957</v>
      </c>
      <c r="C8530" s="17" t="s">
        <v>21</v>
      </c>
      <c r="D8530" s="1" t="s">
        <v>15109</v>
      </c>
      <c r="E8530" s="18" t="s">
        <v>13537</v>
      </c>
      <c r="F8530" s="18" t="s">
        <v>19</v>
      </c>
      <c r="G8530" s="17" t="s">
        <v>13496</v>
      </c>
      <c r="H8530" t="s">
        <v>13538</v>
      </c>
      <c r="I8530" s="2" t="s">
        <v>13539</v>
      </c>
      <c r="J8530" s="4">
        <v>7.5</v>
      </c>
      <c r="K8530" s="17" t="str">
        <f>IF((LEN(relatorio_Ananindeua[[#This Row],[CIF/CPF/CNPJ]])=14),relatorio_Ananindeua[[#This Row],[CIF/CPF/CNPJ]],relatorio_Ananindeua[[#This Row],[Coluna2]])</f>
        <v>17454167000125</v>
      </c>
      <c r="L8530" s="17" t="str">
        <f t="shared" si="134"/>
        <v>174******25</v>
      </c>
    </row>
    <row r="8531" spans="1:12" x14ac:dyDescent="0.25">
      <c r="A8531" s="17" t="s">
        <v>956</v>
      </c>
      <c r="B8531" s="17" t="s">
        <v>957</v>
      </c>
      <c r="C8531" s="17" t="s">
        <v>21</v>
      </c>
      <c r="D8531" s="1" t="s">
        <v>15110</v>
      </c>
      <c r="E8531" s="18" t="s">
        <v>13537</v>
      </c>
      <c r="F8531" s="18" t="s">
        <v>19</v>
      </c>
      <c r="G8531" s="17" t="s">
        <v>13496</v>
      </c>
      <c r="H8531" t="s">
        <v>13538</v>
      </c>
      <c r="I8531" s="2" t="s">
        <v>13539</v>
      </c>
      <c r="J8531" s="4">
        <v>7.5</v>
      </c>
      <c r="K8531" s="17" t="str">
        <f>IF((LEN(relatorio_Ananindeua[[#This Row],[CIF/CPF/CNPJ]])=14),relatorio_Ananindeua[[#This Row],[CIF/CPF/CNPJ]],relatorio_Ananindeua[[#This Row],[Coluna2]])</f>
        <v>17454167000125</v>
      </c>
      <c r="L8531" s="17" t="str">
        <f t="shared" si="134"/>
        <v>174******25</v>
      </c>
    </row>
    <row r="8532" spans="1:12" x14ac:dyDescent="0.25">
      <c r="A8532" s="17" t="s">
        <v>11038</v>
      </c>
      <c r="B8532" s="17" t="s">
        <v>11039</v>
      </c>
      <c r="C8532" s="17" t="s">
        <v>34</v>
      </c>
      <c r="D8532" s="1" t="s">
        <v>15111</v>
      </c>
      <c r="E8532" s="18" t="s">
        <v>13537</v>
      </c>
      <c r="F8532" s="18" t="s">
        <v>16</v>
      </c>
      <c r="G8532" s="17" t="s">
        <v>14</v>
      </c>
      <c r="H8532" t="s">
        <v>13538</v>
      </c>
      <c r="I8532" s="2" t="s">
        <v>13539</v>
      </c>
      <c r="J8532" s="4" t="s">
        <v>13538</v>
      </c>
      <c r="K8532" s="17" t="str">
        <f>IF((LEN(relatorio_Ananindeua[[#This Row],[CIF/CPF/CNPJ]])=14),relatorio_Ananindeua[[#This Row],[CIF/CPF/CNPJ]],relatorio_Ananindeua[[#This Row],[Coluna2]])</f>
        <v>53652001000187</v>
      </c>
      <c r="L8532" s="17" t="str">
        <f t="shared" si="134"/>
        <v>536******87</v>
      </c>
    </row>
    <row r="8533" spans="1:12" x14ac:dyDescent="0.25">
      <c r="A8533" s="17" t="s">
        <v>15112</v>
      </c>
      <c r="B8533" s="17" t="s">
        <v>15113</v>
      </c>
      <c r="C8533" s="17" t="s">
        <v>32</v>
      </c>
      <c r="D8533" s="1" t="s">
        <v>15114</v>
      </c>
      <c r="E8533" s="18" t="s">
        <v>13537</v>
      </c>
      <c r="F8533" s="18" t="s">
        <v>16</v>
      </c>
      <c r="G8533" s="17" t="s">
        <v>14</v>
      </c>
      <c r="H8533" t="s">
        <v>13538</v>
      </c>
      <c r="I8533" s="2" t="s">
        <v>13539</v>
      </c>
      <c r="J8533" s="4" t="s">
        <v>13538</v>
      </c>
      <c r="K8533" s="17" t="str">
        <f>IF((LEN(relatorio_Ananindeua[[#This Row],[CIF/CPF/CNPJ]])=14),relatorio_Ananindeua[[#This Row],[CIF/CPF/CNPJ]],relatorio_Ananindeua[[#This Row],[Coluna2]])</f>
        <v>54804918000112</v>
      </c>
      <c r="L8533" s="17" t="str">
        <f t="shared" si="134"/>
        <v>548******12</v>
      </c>
    </row>
    <row r="8534" spans="1:12" x14ac:dyDescent="0.25">
      <c r="A8534" s="17" t="s">
        <v>15115</v>
      </c>
      <c r="B8534" s="17" t="s">
        <v>15116</v>
      </c>
      <c r="C8534" s="17" t="s">
        <v>32</v>
      </c>
      <c r="D8534" s="1" t="s">
        <v>15117</v>
      </c>
      <c r="E8534" s="18" t="s">
        <v>13537</v>
      </c>
      <c r="F8534" s="18" t="s">
        <v>16</v>
      </c>
      <c r="G8534" s="17" t="s">
        <v>14</v>
      </c>
      <c r="H8534" t="s">
        <v>13538</v>
      </c>
      <c r="I8534" s="2" t="s">
        <v>13539</v>
      </c>
      <c r="J8534" s="4" t="s">
        <v>13538</v>
      </c>
      <c r="K8534" s="17" t="str">
        <f>IF((LEN(relatorio_Ananindeua[[#This Row],[CIF/CPF/CNPJ]])=14),relatorio_Ananindeua[[#This Row],[CIF/CPF/CNPJ]],relatorio_Ananindeua[[#This Row],[Coluna2]])</f>
        <v>54805704000160</v>
      </c>
      <c r="L8534" s="17" t="str">
        <f t="shared" si="134"/>
        <v>548******60</v>
      </c>
    </row>
    <row r="8535" spans="1:12" x14ac:dyDescent="0.25">
      <c r="A8535" s="17" t="s">
        <v>15118</v>
      </c>
      <c r="B8535" s="17" t="s">
        <v>15119</v>
      </c>
      <c r="C8535" s="17" t="s">
        <v>34</v>
      </c>
      <c r="D8535" s="1" t="s">
        <v>15120</v>
      </c>
      <c r="E8535" s="18" t="s">
        <v>13537</v>
      </c>
      <c r="F8535" s="18" t="s">
        <v>16</v>
      </c>
      <c r="G8535" s="17" t="s">
        <v>14</v>
      </c>
      <c r="H8535" t="s">
        <v>13538</v>
      </c>
      <c r="I8535" s="2" t="s">
        <v>13539</v>
      </c>
      <c r="J8535" s="4" t="s">
        <v>13538</v>
      </c>
      <c r="K8535" s="17" t="str">
        <f>IF((LEN(relatorio_Ananindeua[[#This Row],[CIF/CPF/CNPJ]])=14),relatorio_Ananindeua[[#This Row],[CIF/CPF/CNPJ]],relatorio_Ananindeua[[#This Row],[Coluna2]])</f>
        <v>53495638000107</v>
      </c>
      <c r="L8535" s="17" t="str">
        <f t="shared" si="134"/>
        <v>534******07</v>
      </c>
    </row>
    <row r="8536" spans="1:12" x14ac:dyDescent="0.25">
      <c r="A8536" s="17" t="s">
        <v>15121</v>
      </c>
      <c r="B8536" s="17" t="s">
        <v>15122</v>
      </c>
      <c r="C8536" s="17" t="s">
        <v>32</v>
      </c>
      <c r="D8536" s="1" t="s">
        <v>15123</v>
      </c>
      <c r="E8536" s="18" t="s">
        <v>13537</v>
      </c>
      <c r="F8536" s="18" t="s">
        <v>16</v>
      </c>
      <c r="G8536" s="17" t="s">
        <v>14</v>
      </c>
      <c r="H8536" t="s">
        <v>13538</v>
      </c>
      <c r="I8536" s="2" t="s">
        <v>13539</v>
      </c>
      <c r="J8536" s="4" t="s">
        <v>13538</v>
      </c>
      <c r="K8536" s="17" t="str">
        <f>IF((LEN(relatorio_Ananindeua[[#This Row],[CIF/CPF/CNPJ]])=14),relatorio_Ananindeua[[#This Row],[CIF/CPF/CNPJ]],relatorio_Ananindeua[[#This Row],[Coluna2]])</f>
        <v>54802785000145</v>
      </c>
      <c r="L8536" s="17" t="str">
        <f t="shared" si="134"/>
        <v>548******45</v>
      </c>
    </row>
    <row r="8537" spans="1:12" x14ac:dyDescent="0.25">
      <c r="A8537" s="17" t="s">
        <v>15124</v>
      </c>
      <c r="B8537" s="17" t="s">
        <v>15125</v>
      </c>
      <c r="C8537" s="17" t="s">
        <v>32</v>
      </c>
      <c r="D8537" s="1" t="s">
        <v>15126</v>
      </c>
      <c r="E8537" s="18" t="s">
        <v>13537</v>
      </c>
      <c r="F8537" s="18" t="s">
        <v>16</v>
      </c>
      <c r="G8537" s="17" t="s">
        <v>14</v>
      </c>
      <c r="H8537" t="s">
        <v>13538</v>
      </c>
      <c r="I8537" s="2" t="s">
        <v>13539</v>
      </c>
      <c r="J8537" s="4" t="s">
        <v>13538</v>
      </c>
      <c r="K8537" s="17" t="str">
        <f>IF((LEN(relatorio_Ananindeua[[#This Row],[CIF/CPF/CNPJ]])=14),relatorio_Ananindeua[[#This Row],[CIF/CPF/CNPJ]],relatorio_Ananindeua[[#This Row],[Coluna2]])</f>
        <v>54812528000194</v>
      </c>
      <c r="L8537" s="17" t="str">
        <f t="shared" si="134"/>
        <v>548******94</v>
      </c>
    </row>
    <row r="8538" spans="1:12" x14ac:dyDescent="0.25">
      <c r="A8538" s="17" t="s">
        <v>13174</v>
      </c>
      <c r="B8538" s="17" t="s">
        <v>13175</v>
      </c>
      <c r="C8538" s="17" t="s">
        <v>34</v>
      </c>
      <c r="D8538" s="1" t="s">
        <v>15127</v>
      </c>
      <c r="E8538" s="18" t="s">
        <v>13537</v>
      </c>
      <c r="F8538" s="18" t="s">
        <v>16</v>
      </c>
      <c r="G8538" s="17" t="s">
        <v>14</v>
      </c>
      <c r="H8538" t="s">
        <v>13538</v>
      </c>
      <c r="I8538" s="2" t="s">
        <v>13539</v>
      </c>
      <c r="J8538" s="4" t="s">
        <v>13538</v>
      </c>
      <c r="K8538" s="17" t="str">
        <f>IF((LEN(relatorio_Ananindeua[[#This Row],[CIF/CPF/CNPJ]])=14),relatorio_Ananindeua[[#This Row],[CIF/CPF/CNPJ]],relatorio_Ananindeua[[#This Row],[Coluna2]])</f>
        <v>54428659000172</v>
      </c>
      <c r="L8538" s="17" t="str">
        <f t="shared" si="134"/>
        <v>544******72</v>
      </c>
    </row>
    <row r="8539" spans="1:12" x14ac:dyDescent="0.25">
      <c r="A8539" s="17" t="s">
        <v>8049</v>
      </c>
      <c r="B8539" s="17" t="s">
        <v>8050</v>
      </c>
      <c r="C8539" s="17" t="s">
        <v>34</v>
      </c>
      <c r="D8539" s="1" t="s">
        <v>15128</v>
      </c>
      <c r="E8539" s="18" t="s">
        <v>13537</v>
      </c>
      <c r="F8539" s="18" t="s">
        <v>16</v>
      </c>
      <c r="G8539" s="17" t="s">
        <v>14</v>
      </c>
      <c r="H8539" t="s">
        <v>13538</v>
      </c>
      <c r="I8539" s="2" t="s">
        <v>13539</v>
      </c>
      <c r="J8539" s="4" t="s">
        <v>13538</v>
      </c>
      <c r="K8539" s="17" t="str">
        <f>IF((LEN(relatorio_Ananindeua[[#This Row],[CIF/CPF/CNPJ]])=14),relatorio_Ananindeua[[#This Row],[CIF/CPF/CNPJ]],relatorio_Ananindeua[[#This Row],[Coluna2]])</f>
        <v>49001775000170</v>
      </c>
      <c r="L8539" s="17" t="str">
        <f t="shared" si="134"/>
        <v>490******70</v>
      </c>
    </row>
    <row r="8540" spans="1:12" x14ac:dyDescent="0.25">
      <c r="A8540" s="17" t="s">
        <v>15129</v>
      </c>
      <c r="B8540" s="17" t="s">
        <v>15130</v>
      </c>
      <c r="C8540" s="17" t="s">
        <v>32</v>
      </c>
      <c r="D8540" s="1" t="s">
        <v>15131</v>
      </c>
      <c r="E8540" s="18" t="s">
        <v>13537</v>
      </c>
      <c r="F8540" s="18" t="s">
        <v>16</v>
      </c>
      <c r="G8540" s="17" t="s">
        <v>14</v>
      </c>
      <c r="H8540" t="s">
        <v>13538</v>
      </c>
      <c r="I8540" s="2" t="s">
        <v>13539</v>
      </c>
      <c r="J8540" s="4" t="s">
        <v>13538</v>
      </c>
      <c r="K8540" s="17" t="str">
        <f>IF((LEN(relatorio_Ananindeua[[#This Row],[CIF/CPF/CNPJ]])=14),relatorio_Ananindeua[[#This Row],[CIF/CPF/CNPJ]],relatorio_Ananindeua[[#This Row],[Coluna2]])</f>
        <v>54805633000104</v>
      </c>
      <c r="L8540" s="17" t="str">
        <f t="shared" si="134"/>
        <v>548******04</v>
      </c>
    </row>
    <row r="8541" spans="1:12" x14ac:dyDescent="0.25">
      <c r="A8541" s="17" t="s">
        <v>14961</v>
      </c>
      <c r="B8541" s="17" t="s">
        <v>14962</v>
      </c>
      <c r="C8541" s="17" t="s">
        <v>34</v>
      </c>
      <c r="D8541" s="1" t="s">
        <v>15132</v>
      </c>
      <c r="E8541" s="18" t="s">
        <v>13537</v>
      </c>
      <c r="F8541" s="18" t="s">
        <v>16</v>
      </c>
      <c r="G8541" s="17" t="s">
        <v>14</v>
      </c>
      <c r="H8541" t="s">
        <v>13538</v>
      </c>
      <c r="I8541" s="2" t="s">
        <v>13539</v>
      </c>
      <c r="J8541" s="4" t="s">
        <v>13538</v>
      </c>
      <c r="K8541" s="17" t="str">
        <f>IF((LEN(relatorio_Ananindeua[[#This Row],[CIF/CPF/CNPJ]])=14),relatorio_Ananindeua[[#This Row],[CIF/CPF/CNPJ]],relatorio_Ananindeua[[#This Row],[Coluna2]])</f>
        <v>54777256000139</v>
      </c>
      <c r="L8541" s="17" t="str">
        <f t="shared" si="134"/>
        <v>547******39</v>
      </c>
    </row>
    <row r="8542" spans="1:12" x14ac:dyDescent="0.25">
      <c r="A8542" s="17" t="s">
        <v>15133</v>
      </c>
      <c r="B8542" s="17" t="s">
        <v>15134</v>
      </c>
      <c r="C8542" s="17" t="s">
        <v>34</v>
      </c>
      <c r="D8542" s="1" t="s">
        <v>15135</v>
      </c>
      <c r="E8542" s="18" t="s">
        <v>13537</v>
      </c>
      <c r="F8542" s="18" t="s">
        <v>16</v>
      </c>
      <c r="G8542" s="17" t="s">
        <v>14</v>
      </c>
      <c r="H8542" t="s">
        <v>13538</v>
      </c>
      <c r="I8542" s="2" t="s">
        <v>13539</v>
      </c>
      <c r="J8542" s="4" t="s">
        <v>13538</v>
      </c>
      <c r="K8542" s="17" t="str">
        <f>IF((LEN(relatorio_Ananindeua[[#This Row],[CIF/CPF/CNPJ]])=14),relatorio_Ananindeua[[#This Row],[CIF/CPF/CNPJ]],relatorio_Ananindeua[[#This Row],[Coluna2]])</f>
        <v>42755155000188</v>
      </c>
      <c r="L8542" s="17" t="str">
        <f t="shared" si="134"/>
        <v>427******88</v>
      </c>
    </row>
    <row r="8543" spans="1:12" x14ac:dyDescent="0.25">
      <c r="A8543" s="17" t="s">
        <v>15136</v>
      </c>
      <c r="B8543" s="17" t="s">
        <v>15137</v>
      </c>
      <c r="C8543" s="17" t="s">
        <v>32</v>
      </c>
      <c r="D8543" s="1" t="s">
        <v>15138</v>
      </c>
      <c r="E8543" s="18" t="s">
        <v>13537</v>
      </c>
      <c r="F8543" s="18" t="s">
        <v>16</v>
      </c>
      <c r="G8543" s="17" t="s">
        <v>14</v>
      </c>
      <c r="H8543" t="s">
        <v>13538</v>
      </c>
      <c r="I8543" s="2" t="s">
        <v>13539</v>
      </c>
      <c r="J8543" s="4" t="s">
        <v>13538</v>
      </c>
      <c r="K8543" s="17" t="str">
        <f>IF((LEN(relatorio_Ananindeua[[#This Row],[CIF/CPF/CNPJ]])=14),relatorio_Ananindeua[[#This Row],[CIF/CPF/CNPJ]],relatorio_Ananindeua[[#This Row],[Coluna2]])</f>
        <v>54810470000140</v>
      </c>
      <c r="L8543" s="17" t="str">
        <f t="shared" si="134"/>
        <v>548******40</v>
      </c>
    </row>
    <row r="8544" spans="1:12" x14ac:dyDescent="0.25">
      <c r="A8544" s="17" t="s">
        <v>15028</v>
      </c>
      <c r="B8544" s="17" t="s">
        <v>15029</v>
      </c>
      <c r="C8544" s="17" t="s">
        <v>34</v>
      </c>
      <c r="D8544" s="1" t="s">
        <v>15139</v>
      </c>
      <c r="E8544" s="18" t="s">
        <v>13537</v>
      </c>
      <c r="F8544" s="18" t="s">
        <v>16</v>
      </c>
      <c r="G8544" s="17" t="s">
        <v>14</v>
      </c>
      <c r="H8544" t="s">
        <v>13538</v>
      </c>
      <c r="I8544" s="2" t="s">
        <v>13539</v>
      </c>
      <c r="J8544" s="4" t="s">
        <v>13538</v>
      </c>
      <c r="K8544" s="17" t="str">
        <f>IF((LEN(relatorio_Ananindeua[[#This Row],[CIF/CPF/CNPJ]])=14),relatorio_Ananindeua[[#This Row],[CIF/CPF/CNPJ]],relatorio_Ananindeua[[#This Row],[Coluna2]])</f>
        <v>54785533000155</v>
      </c>
      <c r="L8544" s="17" t="str">
        <f t="shared" si="134"/>
        <v>547******55</v>
      </c>
    </row>
    <row r="8545" spans="1:12" x14ac:dyDescent="0.25">
      <c r="A8545" s="17" t="s">
        <v>15140</v>
      </c>
      <c r="B8545" s="17" t="s">
        <v>15141</v>
      </c>
      <c r="C8545" s="17" t="s">
        <v>32</v>
      </c>
      <c r="D8545" s="1" t="s">
        <v>15142</v>
      </c>
      <c r="E8545" s="18" t="s">
        <v>13537</v>
      </c>
      <c r="F8545" s="18" t="s">
        <v>16</v>
      </c>
      <c r="G8545" s="17" t="s">
        <v>14</v>
      </c>
      <c r="H8545" t="s">
        <v>13538</v>
      </c>
      <c r="I8545" s="2" t="s">
        <v>13539</v>
      </c>
      <c r="J8545" s="4" t="s">
        <v>13538</v>
      </c>
      <c r="K8545" s="17" t="str">
        <f>IF((LEN(relatorio_Ananindeua[[#This Row],[CIF/CPF/CNPJ]])=14),relatorio_Ananindeua[[#This Row],[CIF/CPF/CNPJ]],relatorio_Ananindeua[[#This Row],[Coluna2]])</f>
        <v>54809915000171</v>
      </c>
      <c r="L8545" s="17" t="str">
        <f t="shared" si="134"/>
        <v>548******71</v>
      </c>
    </row>
    <row r="8546" spans="1:12" x14ac:dyDescent="0.25">
      <c r="A8546" s="17" t="s">
        <v>15143</v>
      </c>
      <c r="B8546" s="17" t="s">
        <v>15144</v>
      </c>
      <c r="C8546" s="17" t="s">
        <v>34</v>
      </c>
      <c r="D8546" s="1" t="s">
        <v>15145</v>
      </c>
      <c r="E8546" s="18" t="s">
        <v>13537</v>
      </c>
      <c r="F8546" s="18" t="s">
        <v>16</v>
      </c>
      <c r="G8546" s="17" t="s">
        <v>14</v>
      </c>
      <c r="H8546" t="s">
        <v>13538</v>
      </c>
      <c r="I8546" s="2" t="s">
        <v>13539</v>
      </c>
      <c r="J8546" s="4" t="s">
        <v>13538</v>
      </c>
      <c r="K8546" s="17" t="str">
        <f>IF((LEN(relatorio_Ananindeua[[#This Row],[CIF/CPF/CNPJ]])=14),relatorio_Ananindeua[[#This Row],[CIF/CPF/CNPJ]],relatorio_Ananindeua[[#This Row],[Coluna2]])</f>
        <v>47559365000114</v>
      </c>
      <c r="L8546" s="17" t="str">
        <f t="shared" ref="L8546:L8609" si="135">_xlfn.CONCAT(LEFT(A8546,3),REPT("*",6),RIGHT(A8546,2))</f>
        <v>475******14</v>
      </c>
    </row>
    <row r="8547" spans="1:12" x14ac:dyDescent="0.25">
      <c r="A8547" s="17" t="s">
        <v>15146</v>
      </c>
      <c r="B8547" s="17" t="s">
        <v>15147</v>
      </c>
      <c r="C8547" s="17" t="s">
        <v>32</v>
      </c>
      <c r="D8547" s="1" t="s">
        <v>15148</v>
      </c>
      <c r="E8547" s="18" t="s">
        <v>13537</v>
      </c>
      <c r="F8547" s="18" t="s">
        <v>16</v>
      </c>
      <c r="G8547" s="17" t="s">
        <v>14</v>
      </c>
      <c r="H8547" t="s">
        <v>13538</v>
      </c>
      <c r="I8547" s="2" t="s">
        <v>13539</v>
      </c>
      <c r="J8547" s="4" t="s">
        <v>13538</v>
      </c>
      <c r="K8547" s="17" t="str">
        <f>IF((LEN(relatorio_Ananindeua[[#This Row],[CIF/CPF/CNPJ]])=14),relatorio_Ananindeua[[#This Row],[CIF/CPF/CNPJ]],relatorio_Ananindeua[[#This Row],[Coluna2]])</f>
        <v>54805509000130</v>
      </c>
      <c r="L8547" s="17" t="str">
        <f t="shared" si="135"/>
        <v>548******30</v>
      </c>
    </row>
    <row r="8548" spans="1:12" x14ac:dyDescent="0.25">
      <c r="A8548" s="17" t="s">
        <v>8370</v>
      </c>
      <c r="B8548" s="17" t="s">
        <v>8371</v>
      </c>
      <c r="C8548" s="17" t="s">
        <v>34</v>
      </c>
      <c r="D8548" s="1" t="s">
        <v>15149</v>
      </c>
      <c r="E8548" s="18" t="s">
        <v>13537</v>
      </c>
      <c r="F8548" s="18" t="s">
        <v>16</v>
      </c>
      <c r="G8548" s="17" t="s">
        <v>14</v>
      </c>
      <c r="H8548" t="s">
        <v>13538</v>
      </c>
      <c r="I8548" s="2" t="s">
        <v>13539</v>
      </c>
      <c r="J8548" s="4" t="s">
        <v>13538</v>
      </c>
      <c r="K8548" s="17" t="str">
        <f>IF((LEN(relatorio_Ananindeua[[#This Row],[CIF/CPF/CNPJ]])=14),relatorio_Ananindeua[[#This Row],[CIF/CPF/CNPJ]],relatorio_Ananindeua[[#This Row],[Coluna2]])</f>
        <v>49701178000159</v>
      </c>
      <c r="L8548" s="17" t="str">
        <f t="shared" si="135"/>
        <v>497******59</v>
      </c>
    </row>
    <row r="8549" spans="1:12" x14ac:dyDescent="0.25">
      <c r="A8549" s="17" t="s">
        <v>15150</v>
      </c>
      <c r="B8549" s="17" t="s">
        <v>15151</v>
      </c>
      <c r="C8549" s="17" t="s">
        <v>32</v>
      </c>
      <c r="D8549" s="1" t="s">
        <v>15152</v>
      </c>
      <c r="E8549" s="18" t="s">
        <v>13537</v>
      </c>
      <c r="F8549" s="18" t="s">
        <v>16</v>
      </c>
      <c r="G8549" s="17" t="s">
        <v>14</v>
      </c>
      <c r="H8549" t="s">
        <v>13538</v>
      </c>
      <c r="I8549" s="2" t="s">
        <v>13539</v>
      </c>
      <c r="J8549" s="4" t="s">
        <v>13538</v>
      </c>
      <c r="K8549" s="17" t="str">
        <f>IF((LEN(relatorio_Ananindeua[[#This Row],[CIF/CPF/CNPJ]])=14),relatorio_Ananindeua[[#This Row],[CIF/CPF/CNPJ]],relatorio_Ananindeua[[#This Row],[Coluna2]])</f>
        <v>54809582000180</v>
      </c>
      <c r="L8549" s="17" t="str">
        <f t="shared" si="135"/>
        <v>548******80</v>
      </c>
    </row>
    <row r="8550" spans="1:12" x14ac:dyDescent="0.25">
      <c r="A8550" s="17" t="s">
        <v>15153</v>
      </c>
      <c r="B8550" s="17" t="s">
        <v>15154</v>
      </c>
      <c r="C8550" s="17" t="s">
        <v>32</v>
      </c>
      <c r="D8550" s="1" t="s">
        <v>15155</v>
      </c>
      <c r="E8550" s="18" t="s">
        <v>13537</v>
      </c>
      <c r="F8550" s="18" t="s">
        <v>16</v>
      </c>
      <c r="G8550" s="17" t="s">
        <v>14</v>
      </c>
      <c r="H8550" t="s">
        <v>13538</v>
      </c>
      <c r="I8550" s="2" t="s">
        <v>13539</v>
      </c>
      <c r="J8550" s="4" t="s">
        <v>13538</v>
      </c>
      <c r="K8550" s="17" t="str">
        <f>IF((LEN(relatorio_Ananindeua[[#This Row],[CIF/CPF/CNPJ]])=14),relatorio_Ananindeua[[#This Row],[CIF/CPF/CNPJ]],relatorio_Ananindeua[[#This Row],[Coluna2]])</f>
        <v>54804660000154</v>
      </c>
      <c r="L8550" s="17" t="str">
        <f t="shared" si="135"/>
        <v>548******54</v>
      </c>
    </row>
    <row r="8551" spans="1:12" x14ac:dyDescent="0.25">
      <c r="A8551" s="17" t="s">
        <v>15156</v>
      </c>
      <c r="B8551" s="17" t="s">
        <v>15157</v>
      </c>
      <c r="C8551" s="17" t="s">
        <v>32</v>
      </c>
      <c r="D8551" s="1" t="s">
        <v>15158</v>
      </c>
      <c r="E8551" s="18" t="s">
        <v>13537</v>
      </c>
      <c r="F8551" s="18" t="s">
        <v>16</v>
      </c>
      <c r="G8551" s="17" t="s">
        <v>14</v>
      </c>
      <c r="H8551" t="s">
        <v>13538</v>
      </c>
      <c r="I8551" s="2" t="s">
        <v>13539</v>
      </c>
      <c r="J8551" s="4" t="s">
        <v>13538</v>
      </c>
      <c r="K8551" s="17" t="str">
        <f>IF((LEN(relatorio_Ananindeua[[#This Row],[CIF/CPF/CNPJ]])=14),relatorio_Ananindeua[[#This Row],[CIF/CPF/CNPJ]],relatorio_Ananindeua[[#This Row],[Coluna2]])</f>
        <v>54804916000123</v>
      </c>
      <c r="L8551" s="17" t="str">
        <f t="shared" si="135"/>
        <v>548******23</v>
      </c>
    </row>
    <row r="8552" spans="1:12" x14ac:dyDescent="0.25">
      <c r="A8552" s="17" t="s">
        <v>15159</v>
      </c>
      <c r="B8552" s="17" t="s">
        <v>15160</v>
      </c>
      <c r="C8552" s="17" t="s">
        <v>32</v>
      </c>
      <c r="D8552" s="1" t="s">
        <v>15161</v>
      </c>
      <c r="E8552" s="18" t="s">
        <v>13537</v>
      </c>
      <c r="F8552" s="18" t="s">
        <v>16</v>
      </c>
      <c r="G8552" s="17" t="s">
        <v>14</v>
      </c>
      <c r="H8552" t="s">
        <v>13538</v>
      </c>
      <c r="I8552" s="2" t="s">
        <v>13539</v>
      </c>
      <c r="J8552" s="4" t="s">
        <v>13538</v>
      </c>
      <c r="K8552" s="17" t="str">
        <f>IF((LEN(relatorio_Ananindeua[[#This Row],[CIF/CPF/CNPJ]])=14),relatorio_Ananindeua[[#This Row],[CIF/CPF/CNPJ]],relatorio_Ananindeua[[#This Row],[Coluna2]])</f>
        <v>54813011000110</v>
      </c>
      <c r="L8552" s="17" t="str">
        <f t="shared" si="135"/>
        <v>548******10</v>
      </c>
    </row>
    <row r="8553" spans="1:12" x14ac:dyDescent="0.25">
      <c r="A8553" s="17" t="s">
        <v>15162</v>
      </c>
      <c r="B8553" s="17" t="s">
        <v>15163</v>
      </c>
      <c r="C8553" s="17" t="s">
        <v>32</v>
      </c>
      <c r="D8553" s="1" t="s">
        <v>15164</v>
      </c>
      <c r="E8553" s="18" t="s">
        <v>13537</v>
      </c>
      <c r="F8553" s="18" t="s">
        <v>16</v>
      </c>
      <c r="G8553" s="17" t="s">
        <v>14</v>
      </c>
      <c r="H8553" t="s">
        <v>13538</v>
      </c>
      <c r="I8553" s="2" t="s">
        <v>13539</v>
      </c>
      <c r="J8553" s="4" t="s">
        <v>13538</v>
      </c>
      <c r="K8553" s="17" t="str">
        <f>IF((LEN(relatorio_Ananindeua[[#This Row],[CIF/CPF/CNPJ]])=14),relatorio_Ananindeua[[#This Row],[CIF/CPF/CNPJ]],relatorio_Ananindeua[[#This Row],[Coluna2]])</f>
        <v>54813088000190</v>
      </c>
      <c r="L8553" s="17" t="str">
        <f t="shared" si="135"/>
        <v>548******90</v>
      </c>
    </row>
    <row r="8554" spans="1:12" x14ac:dyDescent="0.25">
      <c r="A8554" s="17" t="s">
        <v>15165</v>
      </c>
      <c r="B8554" s="17" t="s">
        <v>15166</v>
      </c>
      <c r="C8554" s="17" t="s">
        <v>32</v>
      </c>
      <c r="D8554" s="1" t="s">
        <v>15167</v>
      </c>
      <c r="E8554" s="18" t="s">
        <v>13537</v>
      </c>
      <c r="F8554" s="18" t="s">
        <v>16</v>
      </c>
      <c r="G8554" s="17" t="s">
        <v>14</v>
      </c>
      <c r="H8554" t="s">
        <v>13538</v>
      </c>
      <c r="I8554" s="2" t="s">
        <v>13539</v>
      </c>
      <c r="J8554" s="4" t="s">
        <v>13538</v>
      </c>
      <c r="K8554" s="17" t="str">
        <f>IF((LEN(relatorio_Ananindeua[[#This Row],[CIF/CPF/CNPJ]])=14),relatorio_Ananindeua[[#This Row],[CIF/CPF/CNPJ]],relatorio_Ananindeua[[#This Row],[Coluna2]])</f>
        <v>54808058000195</v>
      </c>
      <c r="L8554" s="17" t="str">
        <f t="shared" si="135"/>
        <v>548******95</v>
      </c>
    </row>
    <row r="8555" spans="1:12" x14ac:dyDescent="0.25">
      <c r="A8555" s="17" t="s">
        <v>15168</v>
      </c>
      <c r="B8555" s="17" t="s">
        <v>15169</v>
      </c>
      <c r="C8555" s="17" t="s">
        <v>34</v>
      </c>
      <c r="D8555" s="1" t="s">
        <v>15170</v>
      </c>
      <c r="E8555" s="18" t="s">
        <v>13537</v>
      </c>
      <c r="F8555" s="18" t="s">
        <v>16</v>
      </c>
      <c r="G8555" s="17" t="s">
        <v>14</v>
      </c>
      <c r="H8555" t="s">
        <v>13538</v>
      </c>
      <c r="I8555" s="2" t="s">
        <v>13539</v>
      </c>
      <c r="J8555" s="4" t="s">
        <v>13538</v>
      </c>
      <c r="K8555" s="17" t="str">
        <f>IF((LEN(relatorio_Ananindeua[[#This Row],[CIF/CPF/CNPJ]])=14),relatorio_Ananindeua[[#This Row],[CIF/CPF/CNPJ]],relatorio_Ananindeua[[#This Row],[Coluna2]])</f>
        <v>50614215000170</v>
      </c>
      <c r="L8555" s="17" t="str">
        <f t="shared" si="135"/>
        <v>506******70</v>
      </c>
    </row>
    <row r="8556" spans="1:12" x14ac:dyDescent="0.25">
      <c r="A8556" s="17" t="s">
        <v>15171</v>
      </c>
      <c r="B8556" s="17" t="s">
        <v>15172</v>
      </c>
      <c r="C8556" s="17" t="s">
        <v>34</v>
      </c>
      <c r="D8556" s="1" t="s">
        <v>15173</v>
      </c>
      <c r="E8556" s="18" t="s">
        <v>13537</v>
      </c>
      <c r="F8556" s="18" t="s">
        <v>16</v>
      </c>
      <c r="G8556" s="17" t="s">
        <v>14</v>
      </c>
      <c r="H8556" t="s">
        <v>13538</v>
      </c>
      <c r="I8556" s="2" t="s">
        <v>13539</v>
      </c>
      <c r="J8556" s="4" t="s">
        <v>13538</v>
      </c>
      <c r="K8556" s="17" t="str">
        <f>IF((LEN(relatorio_Ananindeua[[#This Row],[CIF/CPF/CNPJ]])=14),relatorio_Ananindeua[[#This Row],[CIF/CPF/CNPJ]],relatorio_Ananindeua[[#This Row],[Coluna2]])</f>
        <v>37785776000174</v>
      </c>
      <c r="L8556" s="17" t="str">
        <f t="shared" si="135"/>
        <v>377******74</v>
      </c>
    </row>
    <row r="8557" spans="1:12" x14ac:dyDescent="0.25">
      <c r="A8557" s="17" t="s">
        <v>15174</v>
      </c>
      <c r="B8557" s="17" t="s">
        <v>15175</v>
      </c>
      <c r="C8557" s="17" t="s">
        <v>32</v>
      </c>
      <c r="D8557" s="1" t="s">
        <v>15176</v>
      </c>
      <c r="E8557" s="18" t="s">
        <v>13537</v>
      </c>
      <c r="F8557" s="18" t="s">
        <v>16</v>
      </c>
      <c r="G8557" s="17" t="s">
        <v>14</v>
      </c>
      <c r="H8557" t="s">
        <v>13538</v>
      </c>
      <c r="I8557" s="2" t="s">
        <v>13539</v>
      </c>
      <c r="J8557" s="4" t="s">
        <v>13538</v>
      </c>
      <c r="K8557" s="17" t="str">
        <f>IF((LEN(relatorio_Ananindeua[[#This Row],[CIF/CPF/CNPJ]])=14),relatorio_Ananindeua[[#This Row],[CIF/CPF/CNPJ]],relatorio_Ananindeua[[#This Row],[Coluna2]])</f>
        <v>54811107000149</v>
      </c>
      <c r="L8557" s="17" t="str">
        <f t="shared" si="135"/>
        <v>548******49</v>
      </c>
    </row>
    <row r="8558" spans="1:12" x14ac:dyDescent="0.25">
      <c r="A8558" s="17" t="s">
        <v>15100</v>
      </c>
      <c r="B8558" s="17" t="s">
        <v>15101</v>
      </c>
      <c r="C8558" s="17" t="s">
        <v>34</v>
      </c>
      <c r="D8558" s="1" t="s">
        <v>15177</v>
      </c>
      <c r="E8558" s="18" t="s">
        <v>13537</v>
      </c>
      <c r="F8558" s="18" t="s">
        <v>16</v>
      </c>
      <c r="G8558" s="17" t="s">
        <v>14</v>
      </c>
      <c r="H8558" t="s">
        <v>13538</v>
      </c>
      <c r="I8558" s="2" t="s">
        <v>13539</v>
      </c>
      <c r="J8558" s="4" t="s">
        <v>13538</v>
      </c>
      <c r="K8558" s="17" t="str">
        <f>IF((LEN(relatorio_Ananindeua[[#This Row],[CIF/CPF/CNPJ]])=14),relatorio_Ananindeua[[#This Row],[CIF/CPF/CNPJ]],relatorio_Ananindeua[[#This Row],[Coluna2]])</f>
        <v>54791615000102</v>
      </c>
      <c r="L8558" s="17" t="str">
        <f t="shared" si="135"/>
        <v>547******02</v>
      </c>
    </row>
    <row r="8559" spans="1:12" x14ac:dyDescent="0.25">
      <c r="A8559" s="17" t="s">
        <v>15178</v>
      </c>
      <c r="B8559" s="17" t="s">
        <v>15179</v>
      </c>
      <c r="C8559" s="17" t="s">
        <v>32</v>
      </c>
      <c r="D8559" s="1" t="s">
        <v>15180</v>
      </c>
      <c r="E8559" s="18" t="s">
        <v>13537</v>
      </c>
      <c r="F8559" s="18" t="s">
        <v>16</v>
      </c>
      <c r="G8559" s="17" t="s">
        <v>14</v>
      </c>
      <c r="H8559" t="s">
        <v>13538</v>
      </c>
      <c r="I8559" s="2" t="s">
        <v>13539</v>
      </c>
      <c r="J8559" s="4" t="s">
        <v>13538</v>
      </c>
      <c r="K8559" s="17" t="str">
        <f>IF((LEN(relatorio_Ananindeua[[#This Row],[CIF/CPF/CNPJ]])=14),relatorio_Ananindeua[[#This Row],[CIF/CPF/CNPJ]],relatorio_Ananindeua[[#This Row],[Coluna2]])</f>
        <v>54805085000104</v>
      </c>
      <c r="L8559" s="17" t="str">
        <f t="shared" si="135"/>
        <v>548******04</v>
      </c>
    </row>
    <row r="8560" spans="1:12" x14ac:dyDescent="0.25">
      <c r="A8560" s="17" t="s">
        <v>15181</v>
      </c>
      <c r="B8560" s="17" t="s">
        <v>15182</v>
      </c>
      <c r="C8560" s="17" t="s">
        <v>32</v>
      </c>
      <c r="D8560" s="1" t="s">
        <v>15183</v>
      </c>
      <c r="E8560" s="18" t="s">
        <v>13537</v>
      </c>
      <c r="F8560" s="18" t="s">
        <v>16</v>
      </c>
      <c r="G8560" s="17" t="s">
        <v>14</v>
      </c>
      <c r="H8560" t="s">
        <v>13538</v>
      </c>
      <c r="I8560" s="2" t="s">
        <v>13539</v>
      </c>
      <c r="J8560" s="4" t="s">
        <v>13538</v>
      </c>
      <c r="K8560" s="17" t="str">
        <f>IF((LEN(relatorio_Ananindeua[[#This Row],[CIF/CPF/CNPJ]])=14),relatorio_Ananindeua[[#This Row],[CIF/CPF/CNPJ]],relatorio_Ananindeua[[#This Row],[Coluna2]])</f>
        <v>54807786000182</v>
      </c>
      <c r="L8560" s="17" t="str">
        <f t="shared" si="135"/>
        <v>548******82</v>
      </c>
    </row>
    <row r="8561" spans="1:12" x14ac:dyDescent="0.25">
      <c r="A8561" s="17" t="s">
        <v>11092</v>
      </c>
      <c r="B8561" s="17" t="s">
        <v>11093</v>
      </c>
      <c r="C8561" s="17" t="s">
        <v>34</v>
      </c>
      <c r="D8561" s="1" t="s">
        <v>15184</v>
      </c>
      <c r="E8561" s="18" t="s">
        <v>13537</v>
      </c>
      <c r="F8561" s="18" t="s">
        <v>16</v>
      </c>
      <c r="G8561" s="17" t="s">
        <v>14</v>
      </c>
      <c r="H8561" t="s">
        <v>13538</v>
      </c>
      <c r="I8561" s="2" t="s">
        <v>13539</v>
      </c>
      <c r="J8561" s="4" t="s">
        <v>13538</v>
      </c>
      <c r="K8561" s="17" t="str">
        <f>IF((LEN(relatorio_Ananindeua[[#This Row],[CIF/CPF/CNPJ]])=14),relatorio_Ananindeua[[#This Row],[CIF/CPF/CNPJ]],relatorio_Ananindeua[[#This Row],[Coluna2]])</f>
        <v>53673436000108</v>
      </c>
      <c r="L8561" s="17" t="str">
        <f t="shared" si="135"/>
        <v>536******08</v>
      </c>
    </row>
    <row r="8562" spans="1:12" x14ac:dyDescent="0.25">
      <c r="A8562" s="17" t="s">
        <v>15185</v>
      </c>
      <c r="B8562" s="17" t="s">
        <v>15186</v>
      </c>
      <c r="C8562" s="17" t="s">
        <v>34</v>
      </c>
      <c r="D8562" s="1" t="s">
        <v>15187</v>
      </c>
      <c r="E8562" s="18" t="s">
        <v>13537</v>
      </c>
      <c r="F8562" s="18" t="s">
        <v>16</v>
      </c>
      <c r="G8562" s="17" t="s">
        <v>14</v>
      </c>
      <c r="H8562" t="s">
        <v>13538</v>
      </c>
      <c r="I8562" s="2" t="s">
        <v>13539</v>
      </c>
      <c r="J8562" s="4" t="s">
        <v>13538</v>
      </c>
      <c r="K8562" s="17" t="str">
        <f>IF((LEN(relatorio_Ananindeua[[#This Row],[CIF/CPF/CNPJ]])=14),relatorio_Ananindeua[[#This Row],[CIF/CPF/CNPJ]],relatorio_Ananindeua[[#This Row],[Coluna2]])</f>
        <v>36998089000174</v>
      </c>
      <c r="L8562" s="17" t="str">
        <f t="shared" si="135"/>
        <v>369******74</v>
      </c>
    </row>
    <row r="8563" spans="1:12" x14ac:dyDescent="0.25">
      <c r="A8563" s="17" t="s">
        <v>15188</v>
      </c>
      <c r="B8563" s="17" t="s">
        <v>15189</v>
      </c>
      <c r="C8563" s="17" t="s">
        <v>32</v>
      </c>
      <c r="D8563" s="1" t="s">
        <v>15190</v>
      </c>
      <c r="E8563" s="18" t="s">
        <v>13537</v>
      </c>
      <c r="F8563" s="18" t="s">
        <v>16</v>
      </c>
      <c r="G8563" s="17" t="s">
        <v>14</v>
      </c>
      <c r="H8563" t="s">
        <v>13538</v>
      </c>
      <c r="I8563" s="2" t="s">
        <v>13539</v>
      </c>
      <c r="J8563" s="4" t="s">
        <v>13538</v>
      </c>
      <c r="K8563" s="17" t="str">
        <f>IF((LEN(relatorio_Ananindeua[[#This Row],[CIF/CPF/CNPJ]])=14),relatorio_Ananindeua[[#This Row],[CIF/CPF/CNPJ]],relatorio_Ananindeua[[#This Row],[Coluna2]])</f>
        <v>54808937000117</v>
      </c>
      <c r="L8563" s="17" t="str">
        <f t="shared" si="135"/>
        <v>548******17</v>
      </c>
    </row>
    <row r="8564" spans="1:12" x14ac:dyDescent="0.25">
      <c r="A8564" s="17" t="s">
        <v>1291</v>
      </c>
      <c r="B8564" s="17" t="s">
        <v>1292</v>
      </c>
      <c r="C8564" s="17" t="s">
        <v>34</v>
      </c>
      <c r="D8564" s="1" t="s">
        <v>15191</v>
      </c>
      <c r="E8564" s="18" t="s">
        <v>13537</v>
      </c>
      <c r="F8564" s="18" t="s">
        <v>16</v>
      </c>
      <c r="G8564" s="17" t="s">
        <v>14</v>
      </c>
      <c r="H8564" t="s">
        <v>13538</v>
      </c>
      <c r="I8564" s="2" t="s">
        <v>13539</v>
      </c>
      <c r="J8564" s="4" t="s">
        <v>13538</v>
      </c>
      <c r="K8564" s="17" t="str">
        <f>IF((LEN(relatorio_Ananindeua[[#This Row],[CIF/CPF/CNPJ]])=14),relatorio_Ananindeua[[#This Row],[CIF/CPF/CNPJ]],relatorio_Ananindeua[[#This Row],[Coluna2]])</f>
        <v>20100834000186</v>
      </c>
      <c r="L8564" s="17" t="str">
        <f t="shared" si="135"/>
        <v>201******86</v>
      </c>
    </row>
    <row r="8565" spans="1:12" x14ac:dyDescent="0.25">
      <c r="A8565" s="17" t="s">
        <v>15192</v>
      </c>
      <c r="B8565" s="17" t="s">
        <v>15193</v>
      </c>
      <c r="C8565" s="17" t="s">
        <v>32</v>
      </c>
      <c r="D8565" s="1" t="s">
        <v>15194</v>
      </c>
      <c r="E8565" s="18" t="s">
        <v>13537</v>
      </c>
      <c r="F8565" s="18" t="s">
        <v>16</v>
      </c>
      <c r="G8565" s="17" t="s">
        <v>14</v>
      </c>
      <c r="H8565" t="s">
        <v>13538</v>
      </c>
      <c r="I8565" s="2" t="s">
        <v>13539</v>
      </c>
      <c r="J8565" s="4" t="s">
        <v>13538</v>
      </c>
      <c r="K8565" s="17" t="str">
        <f>IF((LEN(relatorio_Ananindeua[[#This Row],[CIF/CPF/CNPJ]])=14),relatorio_Ananindeua[[#This Row],[CIF/CPF/CNPJ]],relatorio_Ananindeua[[#This Row],[Coluna2]])</f>
        <v>54802522000136</v>
      </c>
      <c r="L8565" s="17" t="str">
        <f t="shared" si="135"/>
        <v>548******36</v>
      </c>
    </row>
    <row r="8566" spans="1:12" x14ac:dyDescent="0.25">
      <c r="A8566" s="17" t="s">
        <v>15195</v>
      </c>
      <c r="B8566" s="17" t="s">
        <v>15196</v>
      </c>
      <c r="C8566" s="17" t="s">
        <v>32</v>
      </c>
      <c r="D8566" s="1" t="s">
        <v>15197</v>
      </c>
      <c r="E8566" s="18" t="s">
        <v>13537</v>
      </c>
      <c r="F8566" s="18" t="s">
        <v>16</v>
      </c>
      <c r="G8566" s="17" t="s">
        <v>14</v>
      </c>
      <c r="H8566" t="s">
        <v>13538</v>
      </c>
      <c r="I8566" s="2" t="s">
        <v>13539</v>
      </c>
      <c r="J8566" s="4" t="s">
        <v>13538</v>
      </c>
      <c r="K8566" s="17" t="str">
        <f>IF((LEN(relatorio_Ananindeua[[#This Row],[CIF/CPF/CNPJ]])=14),relatorio_Ananindeua[[#This Row],[CIF/CPF/CNPJ]],relatorio_Ananindeua[[#This Row],[Coluna2]])</f>
        <v>54802777000107</v>
      </c>
      <c r="L8566" s="17" t="str">
        <f t="shared" si="135"/>
        <v>548******07</v>
      </c>
    </row>
    <row r="8567" spans="1:12" x14ac:dyDescent="0.25">
      <c r="A8567" s="17" t="s">
        <v>15198</v>
      </c>
      <c r="B8567" s="17" t="s">
        <v>15199</v>
      </c>
      <c r="C8567" s="17" t="s">
        <v>32</v>
      </c>
      <c r="D8567" s="1" t="s">
        <v>15200</v>
      </c>
      <c r="E8567" s="18" t="s">
        <v>13537</v>
      </c>
      <c r="F8567" s="18" t="s">
        <v>16</v>
      </c>
      <c r="G8567" s="17" t="s">
        <v>14</v>
      </c>
      <c r="H8567" t="s">
        <v>13538</v>
      </c>
      <c r="I8567" s="2" t="s">
        <v>13539</v>
      </c>
      <c r="J8567" s="4" t="s">
        <v>13538</v>
      </c>
      <c r="K8567" s="17" t="str">
        <f>IF((LEN(relatorio_Ananindeua[[#This Row],[CIF/CPF/CNPJ]])=14),relatorio_Ananindeua[[#This Row],[CIF/CPF/CNPJ]],relatorio_Ananindeua[[#This Row],[Coluna2]])</f>
        <v>54812802000125</v>
      </c>
      <c r="L8567" s="17" t="str">
        <f t="shared" si="135"/>
        <v>548******25</v>
      </c>
    </row>
    <row r="8568" spans="1:12" x14ac:dyDescent="0.25">
      <c r="A8568" s="17" t="s">
        <v>15201</v>
      </c>
      <c r="B8568" s="17" t="s">
        <v>15202</v>
      </c>
      <c r="C8568" s="17" t="s">
        <v>32</v>
      </c>
      <c r="D8568" s="1" t="s">
        <v>15203</v>
      </c>
      <c r="E8568" s="18" t="s">
        <v>13537</v>
      </c>
      <c r="F8568" s="18" t="s">
        <v>16</v>
      </c>
      <c r="G8568" s="17" t="s">
        <v>14</v>
      </c>
      <c r="H8568" t="s">
        <v>13538</v>
      </c>
      <c r="I8568" s="2" t="s">
        <v>13539</v>
      </c>
      <c r="J8568" s="4" t="s">
        <v>13538</v>
      </c>
      <c r="K8568" s="17" t="str">
        <f>IF((LEN(relatorio_Ananindeua[[#This Row],[CIF/CPF/CNPJ]])=14),relatorio_Ananindeua[[#This Row],[CIF/CPF/CNPJ]],relatorio_Ananindeua[[#This Row],[Coluna2]])</f>
        <v>54815024000128</v>
      </c>
      <c r="L8568" s="17" t="str">
        <f t="shared" si="135"/>
        <v>548******28</v>
      </c>
    </row>
    <row r="8569" spans="1:12" x14ac:dyDescent="0.25">
      <c r="A8569" s="17" t="s">
        <v>15204</v>
      </c>
      <c r="B8569" s="17" t="s">
        <v>15205</v>
      </c>
      <c r="C8569" s="17" t="s">
        <v>32</v>
      </c>
      <c r="D8569" s="1" t="s">
        <v>15206</v>
      </c>
      <c r="E8569" s="18" t="s">
        <v>13537</v>
      </c>
      <c r="F8569" s="18" t="s">
        <v>16</v>
      </c>
      <c r="G8569" s="17" t="s">
        <v>14</v>
      </c>
      <c r="H8569" t="s">
        <v>13538</v>
      </c>
      <c r="I8569" s="2" t="s">
        <v>13539</v>
      </c>
      <c r="J8569" s="4" t="s">
        <v>13538</v>
      </c>
      <c r="K8569" s="17" t="str">
        <f>IF((LEN(relatorio_Ananindeua[[#This Row],[CIF/CPF/CNPJ]])=14),relatorio_Ananindeua[[#This Row],[CIF/CPF/CNPJ]],relatorio_Ananindeua[[#This Row],[Coluna2]])</f>
        <v>54818637000119</v>
      </c>
      <c r="L8569" s="17" t="str">
        <f t="shared" si="135"/>
        <v>548******19</v>
      </c>
    </row>
    <row r="8570" spans="1:12" x14ac:dyDescent="0.25">
      <c r="A8570" s="17" t="s">
        <v>15207</v>
      </c>
      <c r="B8570" s="17" t="s">
        <v>15208</v>
      </c>
      <c r="C8570" s="17" t="s">
        <v>32</v>
      </c>
      <c r="D8570" s="1" t="s">
        <v>15209</v>
      </c>
      <c r="E8570" s="18" t="s">
        <v>13537</v>
      </c>
      <c r="F8570" s="18" t="s">
        <v>16</v>
      </c>
      <c r="G8570" s="17" t="s">
        <v>14</v>
      </c>
      <c r="H8570" t="s">
        <v>13538</v>
      </c>
      <c r="I8570" s="2" t="s">
        <v>13539</v>
      </c>
      <c r="J8570" s="4" t="s">
        <v>13538</v>
      </c>
      <c r="K8570" s="17" t="str">
        <f>IF((LEN(relatorio_Ananindeua[[#This Row],[CIF/CPF/CNPJ]])=14),relatorio_Ananindeua[[#This Row],[CIF/CPF/CNPJ]],relatorio_Ananindeua[[#This Row],[Coluna2]])</f>
        <v>54817972000100</v>
      </c>
      <c r="L8570" s="17" t="str">
        <f t="shared" si="135"/>
        <v>548******00</v>
      </c>
    </row>
    <row r="8571" spans="1:12" x14ac:dyDescent="0.25">
      <c r="A8571" s="17" t="s">
        <v>15210</v>
      </c>
      <c r="B8571" s="17" t="s">
        <v>15211</v>
      </c>
      <c r="C8571" s="17" t="s">
        <v>32</v>
      </c>
      <c r="D8571" s="1" t="s">
        <v>15212</v>
      </c>
      <c r="E8571" s="18" t="s">
        <v>13537</v>
      </c>
      <c r="F8571" s="18" t="s">
        <v>16</v>
      </c>
      <c r="G8571" s="17" t="s">
        <v>14</v>
      </c>
      <c r="H8571" t="s">
        <v>13538</v>
      </c>
      <c r="I8571" s="2" t="s">
        <v>13539</v>
      </c>
      <c r="J8571" s="4" t="s">
        <v>13538</v>
      </c>
      <c r="K8571" s="17" t="str">
        <f>IF((LEN(relatorio_Ananindeua[[#This Row],[CIF/CPF/CNPJ]])=14),relatorio_Ananindeua[[#This Row],[CIF/CPF/CNPJ]],relatorio_Ananindeua[[#This Row],[Coluna2]])</f>
        <v>54817248000179</v>
      </c>
      <c r="L8571" s="17" t="str">
        <f t="shared" si="135"/>
        <v>548******79</v>
      </c>
    </row>
    <row r="8572" spans="1:12" x14ac:dyDescent="0.25">
      <c r="A8572" s="17" t="s">
        <v>15213</v>
      </c>
      <c r="B8572" s="17" t="s">
        <v>15214</v>
      </c>
      <c r="C8572" s="17" t="s">
        <v>32</v>
      </c>
      <c r="D8572" s="1" t="s">
        <v>15215</v>
      </c>
      <c r="E8572" s="18" t="s">
        <v>13537</v>
      </c>
      <c r="F8572" s="18" t="s">
        <v>16</v>
      </c>
      <c r="G8572" s="17" t="s">
        <v>14</v>
      </c>
      <c r="H8572" t="s">
        <v>13538</v>
      </c>
      <c r="I8572" s="2" t="s">
        <v>13539</v>
      </c>
      <c r="J8572" s="4" t="s">
        <v>13538</v>
      </c>
      <c r="K8572" s="17" t="str">
        <f>IF((LEN(relatorio_Ananindeua[[#This Row],[CIF/CPF/CNPJ]])=14),relatorio_Ananindeua[[#This Row],[CIF/CPF/CNPJ]],relatorio_Ananindeua[[#This Row],[Coluna2]])</f>
        <v>54815562000112</v>
      </c>
      <c r="L8572" s="17" t="str">
        <f t="shared" si="135"/>
        <v>548******12</v>
      </c>
    </row>
    <row r="8573" spans="1:12" x14ac:dyDescent="0.25">
      <c r="A8573" s="17" t="s">
        <v>15216</v>
      </c>
      <c r="B8573" s="17" t="s">
        <v>15217</v>
      </c>
      <c r="C8573" s="17" t="s">
        <v>32</v>
      </c>
      <c r="D8573" s="1" t="s">
        <v>15218</v>
      </c>
      <c r="E8573" s="18" t="s">
        <v>13537</v>
      </c>
      <c r="F8573" s="18" t="s">
        <v>16</v>
      </c>
      <c r="G8573" s="17" t="s">
        <v>14</v>
      </c>
      <c r="H8573" t="s">
        <v>13538</v>
      </c>
      <c r="I8573" s="2" t="s">
        <v>13539</v>
      </c>
      <c r="J8573" s="4" t="s">
        <v>13538</v>
      </c>
      <c r="K8573" s="17" t="str">
        <f>IF((LEN(relatorio_Ananindeua[[#This Row],[CIF/CPF/CNPJ]])=14),relatorio_Ananindeua[[#This Row],[CIF/CPF/CNPJ]],relatorio_Ananindeua[[#This Row],[Coluna2]])</f>
        <v>54815262000133</v>
      </c>
      <c r="L8573" s="17" t="str">
        <f t="shared" si="135"/>
        <v>548******33</v>
      </c>
    </row>
    <row r="8574" spans="1:12" x14ac:dyDescent="0.25">
      <c r="A8574" s="17" t="s">
        <v>14876</v>
      </c>
      <c r="B8574" s="17" t="s">
        <v>14877</v>
      </c>
      <c r="C8574" s="17" t="s">
        <v>34</v>
      </c>
      <c r="D8574" s="1" t="s">
        <v>15219</v>
      </c>
      <c r="E8574" s="18" t="s">
        <v>13537</v>
      </c>
      <c r="F8574" s="18" t="s">
        <v>16</v>
      </c>
      <c r="G8574" s="17" t="s">
        <v>14</v>
      </c>
      <c r="H8574" t="s">
        <v>13538</v>
      </c>
      <c r="I8574" s="2" t="s">
        <v>13539</v>
      </c>
      <c r="J8574" s="4" t="s">
        <v>13538</v>
      </c>
      <c r="K8574" s="17" t="str">
        <f>IF((LEN(relatorio_Ananindeua[[#This Row],[CIF/CPF/CNPJ]])=14),relatorio_Ananindeua[[#This Row],[CIF/CPF/CNPJ]],relatorio_Ananindeua[[#This Row],[Coluna2]])</f>
        <v>54759608000123</v>
      </c>
      <c r="L8574" s="17" t="str">
        <f t="shared" si="135"/>
        <v>547******23</v>
      </c>
    </row>
    <row r="8575" spans="1:12" x14ac:dyDescent="0.25">
      <c r="A8575" s="17" t="s">
        <v>15220</v>
      </c>
      <c r="B8575" s="17" t="s">
        <v>15221</v>
      </c>
      <c r="C8575" s="17" t="s">
        <v>34</v>
      </c>
      <c r="D8575" s="1" t="s">
        <v>15222</v>
      </c>
      <c r="E8575" s="18" t="s">
        <v>13537</v>
      </c>
      <c r="F8575" s="18" t="s">
        <v>16</v>
      </c>
      <c r="G8575" s="17" t="s">
        <v>14</v>
      </c>
      <c r="H8575" t="s">
        <v>13538</v>
      </c>
      <c r="I8575" s="2" t="s">
        <v>13539</v>
      </c>
      <c r="J8575" s="4" t="s">
        <v>13538</v>
      </c>
      <c r="K8575" s="17" t="str">
        <f>IF((LEN(relatorio_Ananindeua[[#This Row],[CIF/CPF/CNPJ]])=14),relatorio_Ananindeua[[#This Row],[CIF/CPF/CNPJ]],relatorio_Ananindeua[[#This Row],[Coluna2]])</f>
        <v>46785872000103</v>
      </c>
      <c r="L8575" s="17" t="str">
        <f t="shared" si="135"/>
        <v>467******03</v>
      </c>
    </row>
    <row r="8576" spans="1:12" x14ac:dyDescent="0.25">
      <c r="A8576" s="17" t="s">
        <v>15223</v>
      </c>
      <c r="B8576" s="17" t="s">
        <v>15224</v>
      </c>
      <c r="C8576" s="17" t="s">
        <v>34</v>
      </c>
      <c r="D8576" s="1" t="s">
        <v>15225</v>
      </c>
      <c r="E8576" s="18" t="s">
        <v>13537</v>
      </c>
      <c r="F8576" s="18" t="s">
        <v>16</v>
      </c>
      <c r="G8576" s="17" t="s">
        <v>14</v>
      </c>
      <c r="H8576" t="s">
        <v>13538</v>
      </c>
      <c r="I8576" s="2" t="s">
        <v>13539</v>
      </c>
      <c r="J8576" s="4" t="s">
        <v>13538</v>
      </c>
      <c r="K8576" s="17" t="str">
        <f>IF((LEN(relatorio_Ananindeua[[#This Row],[CIF/CPF/CNPJ]])=14),relatorio_Ananindeua[[#This Row],[CIF/CPF/CNPJ]],relatorio_Ananindeua[[#This Row],[Coluna2]])</f>
        <v>42162093000109</v>
      </c>
      <c r="L8576" s="17" t="str">
        <f t="shared" si="135"/>
        <v>421******09</v>
      </c>
    </row>
    <row r="8577" spans="1:12" x14ac:dyDescent="0.25">
      <c r="A8577" s="17" t="s">
        <v>15226</v>
      </c>
      <c r="B8577" s="17" t="s">
        <v>15227</v>
      </c>
      <c r="C8577" s="17" t="s">
        <v>32</v>
      </c>
      <c r="D8577" s="1" t="s">
        <v>15228</v>
      </c>
      <c r="E8577" s="18" t="s">
        <v>13537</v>
      </c>
      <c r="F8577" s="18" t="s">
        <v>16</v>
      </c>
      <c r="G8577" s="17" t="s">
        <v>14</v>
      </c>
      <c r="H8577" t="s">
        <v>13538</v>
      </c>
      <c r="I8577" s="2" t="s">
        <v>13539</v>
      </c>
      <c r="J8577" s="4" t="s">
        <v>13538</v>
      </c>
      <c r="K8577" s="17" t="str">
        <f>IF((LEN(relatorio_Ananindeua[[#This Row],[CIF/CPF/CNPJ]])=14),relatorio_Ananindeua[[#This Row],[CIF/CPF/CNPJ]],relatorio_Ananindeua[[#This Row],[Coluna2]])</f>
        <v>54816389000177</v>
      </c>
      <c r="L8577" s="17" t="str">
        <f t="shared" si="135"/>
        <v>548******77</v>
      </c>
    </row>
    <row r="8578" spans="1:12" x14ac:dyDescent="0.25">
      <c r="A8578" s="17" t="s">
        <v>15229</v>
      </c>
      <c r="B8578" s="17" t="s">
        <v>15230</v>
      </c>
      <c r="C8578" s="17" t="s">
        <v>32</v>
      </c>
      <c r="D8578" s="1" t="s">
        <v>15231</v>
      </c>
      <c r="E8578" s="18" t="s">
        <v>13537</v>
      </c>
      <c r="F8578" s="18" t="s">
        <v>16</v>
      </c>
      <c r="G8578" s="17" t="s">
        <v>14</v>
      </c>
      <c r="H8578" t="s">
        <v>13538</v>
      </c>
      <c r="I8578" s="2" t="s">
        <v>13539</v>
      </c>
      <c r="J8578" s="4" t="s">
        <v>13538</v>
      </c>
      <c r="K8578" s="17" t="str">
        <f>IF((LEN(relatorio_Ananindeua[[#This Row],[CIF/CPF/CNPJ]])=14),relatorio_Ananindeua[[#This Row],[CIF/CPF/CNPJ]],relatorio_Ananindeua[[#This Row],[Coluna2]])</f>
        <v>54815453000103</v>
      </c>
      <c r="L8578" s="17" t="str">
        <f t="shared" si="135"/>
        <v>548******03</v>
      </c>
    </row>
    <row r="8579" spans="1:12" x14ac:dyDescent="0.25">
      <c r="A8579" s="17" t="s">
        <v>15232</v>
      </c>
      <c r="B8579" s="17" t="s">
        <v>15233</v>
      </c>
      <c r="C8579" s="17" t="s">
        <v>32</v>
      </c>
      <c r="D8579" s="1" t="s">
        <v>15234</v>
      </c>
      <c r="E8579" s="18" t="s">
        <v>13537</v>
      </c>
      <c r="F8579" s="18" t="s">
        <v>16</v>
      </c>
      <c r="G8579" s="17" t="s">
        <v>14</v>
      </c>
      <c r="H8579" t="s">
        <v>13538</v>
      </c>
      <c r="I8579" s="2" t="s">
        <v>13539</v>
      </c>
      <c r="J8579" s="4" t="s">
        <v>13538</v>
      </c>
      <c r="K8579" s="17" t="str">
        <f>IF((LEN(relatorio_Ananindeua[[#This Row],[CIF/CPF/CNPJ]])=14),relatorio_Ananindeua[[#This Row],[CIF/CPF/CNPJ]],relatorio_Ananindeua[[#This Row],[Coluna2]])</f>
        <v>54815282000104</v>
      </c>
      <c r="L8579" s="17" t="str">
        <f t="shared" si="135"/>
        <v>548******04</v>
      </c>
    </row>
    <row r="8580" spans="1:12" x14ac:dyDescent="0.25">
      <c r="A8580" s="17" t="s">
        <v>15168</v>
      </c>
      <c r="B8580" s="17" t="s">
        <v>15169</v>
      </c>
      <c r="C8580" s="17" t="s">
        <v>34</v>
      </c>
      <c r="D8580" s="1" t="s">
        <v>15235</v>
      </c>
      <c r="E8580" s="18" t="s">
        <v>13537</v>
      </c>
      <c r="F8580" s="18" t="s">
        <v>16</v>
      </c>
      <c r="G8580" s="17" t="s">
        <v>14</v>
      </c>
      <c r="H8580" t="s">
        <v>13538</v>
      </c>
      <c r="I8580" s="2" t="s">
        <v>13539</v>
      </c>
      <c r="J8580" s="4" t="s">
        <v>13538</v>
      </c>
      <c r="K8580" s="17" t="str">
        <f>IF((LEN(relatorio_Ananindeua[[#This Row],[CIF/CPF/CNPJ]])=14),relatorio_Ananindeua[[#This Row],[CIF/CPF/CNPJ]],relatorio_Ananindeua[[#This Row],[Coluna2]])</f>
        <v>50614215000170</v>
      </c>
      <c r="L8580" s="17" t="str">
        <f t="shared" si="135"/>
        <v>506******70</v>
      </c>
    </row>
    <row r="8581" spans="1:12" x14ac:dyDescent="0.25">
      <c r="A8581" s="17" t="s">
        <v>7662</v>
      </c>
      <c r="B8581" s="17" t="s">
        <v>7663</v>
      </c>
      <c r="C8581" s="17" t="s">
        <v>34</v>
      </c>
      <c r="D8581" s="1" t="s">
        <v>15236</v>
      </c>
      <c r="E8581" s="18" t="s">
        <v>13537</v>
      </c>
      <c r="F8581" s="18" t="s">
        <v>16</v>
      </c>
      <c r="G8581" s="17" t="s">
        <v>14</v>
      </c>
      <c r="H8581" t="s">
        <v>13538</v>
      </c>
      <c r="I8581" s="2" t="s">
        <v>13539</v>
      </c>
      <c r="J8581" s="4" t="s">
        <v>13538</v>
      </c>
      <c r="K8581" s="17" t="str">
        <f>IF((LEN(relatorio_Ananindeua[[#This Row],[CIF/CPF/CNPJ]])=14),relatorio_Ananindeua[[#This Row],[CIF/CPF/CNPJ]],relatorio_Ananindeua[[#This Row],[Coluna2]])</f>
        <v>48156200000164</v>
      </c>
      <c r="L8581" s="17" t="str">
        <f t="shared" si="135"/>
        <v>481******64</v>
      </c>
    </row>
    <row r="8582" spans="1:12" x14ac:dyDescent="0.25">
      <c r="A8582" s="17" t="s">
        <v>15237</v>
      </c>
      <c r="B8582" s="17" t="s">
        <v>15238</v>
      </c>
      <c r="C8582" s="17" t="s">
        <v>32</v>
      </c>
      <c r="D8582" s="1" t="s">
        <v>15239</v>
      </c>
      <c r="E8582" s="18" t="s">
        <v>13537</v>
      </c>
      <c r="F8582" s="18" t="s">
        <v>16</v>
      </c>
      <c r="G8582" s="17" t="s">
        <v>14</v>
      </c>
      <c r="H8582" t="s">
        <v>13538</v>
      </c>
      <c r="I8582" s="2" t="s">
        <v>13539</v>
      </c>
      <c r="J8582" s="4" t="s">
        <v>13538</v>
      </c>
      <c r="K8582" s="17" t="str">
        <f>IF((LEN(relatorio_Ananindeua[[#This Row],[CIF/CPF/CNPJ]])=14),relatorio_Ananindeua[[#This Row],[CIF/CPF/CNPJ]],relatorio_Ananindeua[[#This Row],[Coluna2]])</f>
        <v>54817620000147</v>
      </c>
      <c r="L8582" s="17" t="str">
        <f t="shared" si="135"/>
        <v>548******47</v>
      </c>
    </row>
    <row r="8583" spans="1:12" x14ac:dyDescent="0.25">
      <c r="A8583" s="17" t="s">
        <v>6635</v>
      </c>
      <c r="B8583" s="17" t="s">
        <v>6636</v>
      </c>
      <c r="C8583" s="17" t="s">
        <v>34</v>
      </c>
      <c r="D8583" s="1" t="s">
        <v>15240</v>
      </c>
      <c r="E8583" s="18" t="s">
        <v>13537</v>
      </c>
      <c r="F8583" s="18" t="s">
        <v>16</v>
      </c>
      <c r="G8583" s="17" t="s">
        <v>14</v>
      </c>
      <c r="H8583" t="s">
        <v>13538</v>
      </c>
      <c r="I8583" s="2" t="s">
        <v>13539</v>
      </c>
      <c r="J8583" s="4" t="s">
        <v>13538</v>
      </c>
      <c r="K8583" s="17" t="str">
        <f>IF((LEN(relatorio_Ananindeua[[#This Row],[CIF/CPF/CNPJ]])=14),relatorio_Ananindeua[[#This Row],[CIF/CPF/CNPJ]],relatorio_Ananindeua[[#This Row],[Coluna2]])</f>
        <v>45482818000126</v>
      </c>
      <c r="L8583" s="17" t="str">
        <f t="shared" si="135"/>
        <v>454******26</v>
      </c>
    </row>
    <row r="8584" spans="1:12" x14ac:dyDescent="0.25">
      <c r="A8584" s="17" t="s">
        <v>4769</v>
      </c>
      <c r="B8584" s="17" t="s">
        <v>4770</v>
      </c>
      <c r="C8584" s="17" t="s">
        <v>34</v>
      </c>
      <c r="D8584" s="1" t="s">
        <v>15241</v>
      </c>
      <c r="E8584" s="18" t="s">
        <v>13537</v>
      </c>
      <c r="F8584" s="18" t="s">
        <v>16</v>
      </c>
      <c r="G8584" s="17" t="s">
        <v>14</v>
      </c>
      <c r="H8584" t="s">
        <v>13538</v>
      </c>
      <c r="I8584" s="2" t="s">
        <v>13539</v>
      </c>
      <c r="J8584" s="4" t="s">
        <v>13538</v>
      </c>
      <c r="K8584" s="17" t="str">
        <f>IF((LEN(relatorio_Ananindeua[[#This Row],[CIF/CPF/CNPJ]])=14),relatorio_Ananindeua[[#This Row],[CIF/CPF/CNPJ]],relatorio_Ananindeua[[#This Row],[Coluna2]])</f>
        <v>39463793000110</v>
      </c>
      <c r="L8584" s="17" t="str">
        <f t="shared" si="135"/>
        <v>394******10</v>
      </c>
    </row>
    <row r="8585" spans="1:12" x14ac:dyDescent="0.25">
      <c r="A8585" s="17" t="s">
        <v>15242</v>
      </c>
      <c r="B8585" s="17" t="s">
        <v>15243</v>
      </c>
      <c r="C8585" s="17" t="s">
        <v>32</v>
      </c>
      <c r="D8585" s="1" t="s">
        <v>15244</v>
      </c>
      <c r="E8585" s="18" t="s">
        <v>13537</v>
      </c>
      <c r="F8585" s="18" t="s">
        <v>16</v>
      </c>
      <c r="G8585" s="17" t="s">
        <v>14</v>
      </c>
      <c r="H8585" t="s">
        <v>13538</v>
      </c>
      <c r="I8585" s="2" t="s">
        <v>13539</v>
      </c>
      <c r="J8585" s="4" t="s">
        <v>13538</v>
      </c>
      <c r="K8585" s="17" t="str">
        <f>IF((LEN(relatorio_Ananindeua[[#This Row],[CIF/CPF/CNPJ]])=14),relatorio_Ananindeua[[#This Row],[CIF/CPF/CNPJ]],relatorio_Ananindeua[[#This Row],[Coluna2]])</f>
        <v>54819851000190</v>
      </c>
      <c r="L8585" s="17" t="str">
        <f t="shared" si="135"/>
        <v>548******90</v>
      </c>
    </row>
    <row r="8586" spans="1:12" x14ac:dyDescent="0.25">
      <c r="A8586" s="17" t="s">
        <v>15245</v>
      </c>
      <c r="B8586" s="17" t="s">
        <v>15246</v>
      </c>
      <c r="C8586" s="17" t="s">
        <v>32</v>
      </c>
      <c r="D8586" s="1" t="s">
        <v>15247</v>
      </c>
      <c r="E8586" s="18" t="s">
        <v>13537</v>
      </c>
      <c r="F8586" s="18" t="s">
        <v>16</v>
      </c>
      <c r="G8586" s="17" t="s">
        <v>14</v>
      </c>
      <c r="H8586" t="s">
        <v>13538</v>
      </c>
      <c r="I8586" s="2" t="s">
        <v>13539</v>
      </c>
      <c r="J8586" s="4" t="s">
        <v>13538</v>
      </c>
      <c r="K8586" s="17" t="str">
        <f>IF((LEN(relatorio_Ananindeua[[#This Row],[CIF/CPF/CNPJ]])=14),relatorio_Ananindeua[[#This Row],[CIF/CPF/CNPJ]],relatorio_Ananindeua[[#This Row],[Coluna2]])</f>
        <v>54819245000174</v>
      </c>
      <c r="L8586" s="17" t="str">
        <f t="shared" si="135"/>
        <v>548******74</v>
      </c>
    </row>
    <row r="8587" spans="1:12" x14ac:dyDescent="0.25">
      <c r="A8587" s="17" t="s">
        <v>15248</v>
      </c>
      <c r="B8587" s="17" t="s">
        <v>15249</v>
      </c>
      <c r="C8587" s="17" t="s">
        <v>34</v>
      </c>
      <c r="D8587" s="1" t="s">
        <v>15250</v>
      </c>
      <c r="E8587" s="18" t="s">
        <v>13537</v>
      </c>
      <c r="F8587" s="18" t="s">
        <v>16</v>
      </c>
      <c r="G8587" s="17" t="s">
        <v>14</v>
      </c>
      <c r="H8587" t="s">
        <v>13538</v>
      </c>
      <c r="I8587" s="2" t="s">
        <v>13539</v>
      </c>
      <c r="J8587" s="4" t="s">
        <v>13538</v>
      </c>
      <c r="K8587" s="17" t="str">
        <f>IF((LEN(relatorio_Ananindeua[[#This Row],[CIF/CPF/CNPJ]])=14),relatorio_Ananindeua[[#This Row],[CIF/CPF/CNPJ]],relatorio_Ananindeua[[#This Row],[Coluna2]])</f>
        <v>51249899000111</v>
      </c>
      <c r="L8587" s="17" t="str">
        <f t="shared" si="135"/>
        <v>512******11</v>
      </c>
    </row>
    <row r="8588" spans="1:12" x14ac:dyDescent="0.25">
      <c r="A8588" s="17" t="s">
        <v>15251</v>
      </c>
      <c r="B8588" s="17" t="s">
        <v>15252</v>
      </c>
      <c r="C8588" s="17" t="s">
        <v>32</v>
      </c>
      <c r="D8588" s="1" t="s">
        <v>15253</v>
      </c>
      <c r="E8588" s="18" t="s">
        <v>13537</v>
      </c>
      <c r="F8588" s="18" t="s">
        <v>16</v>
      </c>
      <c r="G8588" s="17" t="s">
        <v>14</v>
      </c>
      <c r="H8588" t="s">
        <v>13538</v>
      </c>
      <c r="I8588" s="2" t="s">
        <v>13539</v>
      </c>
      <c r="J8588" s="4" t="s">
        <v>13538</v>
      </c>
      <c r="K8588" s="17" t="str">
        <f>IF((LEN(relatorio_Ananindeua[[#This Row],[CIF/CPF/CNPJ]])=14),relatorio_Ananindeua[[#This Row],[CIF/CPF/CNPJ]],relatorio_Ananindeua[[#This Row],[Coluna2]])</f>
        <v>54821728000103</v>
      </c>
      <c r="L8588" s="17" t="str">
        <f t="shared" si="135"/>
        <v>548******03</v>
      </c>
    </row>
    <row r="8589" spans="1:12" x14ac:dyDescent="0.25">
      <c r="A8589" s="17" t="s">
        <v>10252</v>
      </c>
      <c r="B8589" s="17" t="s">
        <v>10253</v>
      </c>
      <c r="C8589" s="17" t="s">
        <v>34</v>
      </c>
      <c r="D8589" s="1" t="s">
        <v>15254</v>
      </c>
      <c r="E8589" s="18" t="s">
        <v>13537</v>
      </c>
      <c r="F8589" s="18" t="s">
        <v>16</v>
      </c>
      <c r="G8589" s="17" t="s">
        <v>14</v>
      </c>
      <c r="H8589" t="s">
        <v>13538</v>
      </c>
      <c r="I8589" s="2" t="s">
        <v>13539</v>
      </c>
      <c r="J8589" s="4" t="s">
        <v>13538</v>
      </c>
      <c r="K8589" s="17" t="str">
        <f>IF((LEN(relatorio_Ananindeua[[#This Row],[CIF/CPF/CNPJ]])=14),relatorio_Ananindeua[[#This Row],[CIF/CPF/CNPJ]],relatorio_Ananindeua[[#This Row],[Coluna2]])</f>
        <v>53386564000170</v>
      </c>
      <c r="L8589" s="17" t="str">
        <f t="shared" si="135"/>
        <v>533******70</v>
      </c>
    </row>
    <row r="8590" spans="1:12" x14ac:dyDescent="0.25">
      <c r="A8590" s="17" t="s">
        <v>15255</v>
      </c>
      <c r="B8590" s="17" t="s">
        <v>15256</v>
      </c>
      <c r="C8590" s="17" t="s">
        <v>34</v>
      </c>
      <c r="D8590" s="1" t="s">
        <v>15257</v>
      </c>
      <c r="E8590" s="18" t="s">
        <v>13537</v>
      </c>
      <c r="F8590" s="18" t="s">
        <v>16</v>
      </c>
      <c r="G8590" s="17" t="s">
        <v>14</v>
      </c>
      <c r="H8590" t="s">
        <v>13538</v>
      </c>
      <c r="I8590" s="2" t="s">
        <v>13539</v>
      </c>
      <c r="J8590" s="4" t="s">
        <v>13538</v>
      </c>
      <c r="K8590" s="17" t="str">
        <f>IF((LEN(relatorio_Ananindeua[[#This Row],[CIF/CPF/CNPJ]])=14),relatorio_Ananindeua[[#This Row],[CIF/CPF/CNPJ]],relatorio_Ananindeua[[#This Row],[Coluna2]])</f>
        <v>51915115000147</v>
      </c>
      <c r="L8590" s="17" t="str">
        <f t="shared" si="135"/>
        <v>519******47</v>
      </c>
    </row>
    <row r="8591" spans="1:12" x14ac:dyDescent="0.25">
      <c r="A8591" s="17" t="s">
        <v>15258</v>
      </c>
      <c r="B8591" s="17" t="s">
        <v>15259</v>
      </c>
      <c r="C8591" s="17" t="s">
        <v>32</v>
      </c>
      <c r="D8591" s="1" t="s">
        <v>15260</v>
      </c>
      <c r="E8591" s="18" t="s">
        <v>13537</v>
      </c>
      <c r="F8591" s="18" t="s">
        <v>16</v>
      </c>
      <c r="G8591" s="17" t="s">
        <v>14</v>
      </c>
      <c r="H8591" t="s">
        <v>13538</v>
      </c>
      <c r="I8591" s="2" t="s">
        <v>13539</v>
      </c>
      <c r="J8591" s="4" t="s">
        <v>13538</v>
      </c>
      <c r="K8591" s="17" t="str">
        <f>IF((LEN(relatorio_Ananindeua[[#This Row],[CIF/CPF/CNPJ]])=14),relatorio_Ananindeua[[#This Row],[CIF/CPF/CNPJ]],relatorio_Ananindeua[[#This Row],[Coluna2]])</f>
        <v>54819608000171</v>
      </c>
      <c r="L8591" s="17" t="str">
        <f t="shared" si="135"/>
        <v>548******71</v>
      </c>
    </row>
    <row r="8592" spans="1:12" x14ac:dyDescent="0.25">
      <c r="A8592" s="17" t="s">
        <v>15261</v>
      </c>
      <c r="B8592" s="17" t="s">
        <v>15262</v>
      </c>
      <c r="C8592" s="17" t="s">
        <v>34</v>
      </c>
      <c r="D8592" s="1" t="s">
        <v>15263</v>
      </c>
      <c r="E8592" s="18" t="s">
        <v>13537</v>
      </c>
      <c r="F8592" s="18" t="s">
        <v>16</v>
      </c>
      <c r="G8592" s="17" t="s">
        <v>14</v>
      </c>
      <c r="H8592" t="s">
        <v>13538</v>
      </c>
      <c r="I8592" s="2" t="s">
        <v>13539</v>
      </c>
      <c r="J8592" s="4" t="s">
        <v>13538</v>
      </c>
      <c r="K8592" s="17" t="str">
        <f>IF((LEN(relatorio_Ananindeua[[#This Row],[CIF/CPF/CNPJ]])=14),relatorio_Ananindeua[[#This Row],[CIF/CPF/CNPJ]],relatorio_Ananindeua[[#This Row],[Coluna2]])</f>
        <v>50774551000180</v>
      </c>
      <c r="L8592" s="17" t="str">
        <f t="shared" si="135"/>
        <v>507******80</v>
      </c>
    </row>
    <row r="8593" spans="1:12" x14ac:dyDescent="0.25">
      <c r="A8593" s="17" t="s">
        <v>15264</v>
      </c>
      <c r="B8593" s="17" t="s">
        <v>15265</v>
      </c>
      <c r="C8593" s="17" t="s">
        <v>34</v>
      </c>
      <c r="D8593" s="1" t="s">
        <v>15266</v>
      </c>
      <c r="E8593" s="18" t="s">
        <v>13537</v>
      </c>
      <c r="F8593" s="18" t="s">
        <v>16</v>
      </c>
      <c r="G8593" s="17" t="s">
        <v>14</v>
      </c>
      <c r="H8593" t="s">
        <v>13538</v>
      </c>
      <c r="I8593" s="2" t="s">
        <v>13539</v>
      </c>
      <c r="J8593" s="4" t="s">
        <v>13538</v>
      </c>
      <c r="K8593" s="17" t="str">
        <f>IF((LEN(relatorio_Ananindeua[[#This Row],[CIF/CPF/CNPJ]])=14),relatorio_Ananindeua[[#This Row],[CIF/CPF/CNPJ]],relatorio_Ananindeua[[#This Row],[Coluna2]])</f>
        <v>20882059000168</v>
      </c>
      <c r="L8593" s="17" t="str">
        <f t="shared" si="135"/>
        <v>208******68</v>
      </c>
    </row>
    <row r="8594" spans="1:12" x14ac:dyDescent="0.25">
      <c r="A8594" s="17" t="s">
        <v>15267</v>
      </c>
      <c r="B8594" s="17" t="s">
        <v>15268</v>
      </c>
      <c r="C8594" s="17" t="s">
        <v>32</v>
      </c>
      <c r="D8594" s="1" t="s">
        <v>15269</v>
      </c>
      <c r="E8594" s="18" t="s">
        <v>13537</v>
      </c>
      <c r="F8594" s="18" t="s">
        <v>16</v>
      </c>
      <c r="G8594" s="17" t="s">
        <v>14</v>
      </c>
      <c r="H8594" t="s">
        <v>13538</v>
      </c>
      <c r="I8594" s="2" t="s">
        <v>13539</v>
      </c>
      <c r="J8594" s="4" t="s">
        <v>13538</v>
      </c>
      <c r="K8594" s="17" t="str">
        <f>IF((LEN(relatorio_Ananindeua[[#This Row],[CIF/CPF/CNPJ]])=14),relatorio_Ananindeua[[#This Row],[CIF/CPF/CNPJ]],relatorio_Ananindeua[[#This Row],[Coluna2]])</f>
        <v>54822504000116</v>
      </c>
      <c r="L8594" s="17" t="str">
        <f t="shared" si="135"/>
        <v>548******16</v>
      </c>
    </row>
    <row r="8595" spans="1:12" x14ac:dyDescent="0.25">
      <c r="A8595" s="17" t="s">
        <v>956</v>
      </c>
      <c r="B8595" s="17" t="s">
        <v>957</v>
      </c>
      <c r="C8595" s="17" t="s">
        <v>21</v>
      </c>
      <c r="D8595" s="1" t="s">
        <v>15270</v>
      </c>
      <c r="E8595" s="18" t="s">
        <v>13537</v>
      </c>
      <c r="F8595" s="18" t="s">
        <v>19</v>
      </c>
      <c r="G8595" s="17" t="s">
        <v>13496</v>
      </c>
      <c r="H8595" t="s">
        <v>13538</v>
      </c>
      <c r="I8595" s="2" t="s">
        <v>13539</v>
      </c>
      <c r="J8595" s="4">
        <v>7.5</v>
      </c>
      <c r="K8595" s="17" t="str">
        <f>IF((LEN(relatorio_Ananindeua[[#This Row],[CIF/CPF/CNPJ]])=14),relatorio_Ananindeua[[#This Row],[CIF/CPF/CNPJ]],relatorio_Ananindeua[[#This Row],[Coluna2]])</f>
        <v>17454167000125</v>
      </c>
      <c r="L8595" s="17" t="str">
        <f t="shared" si="135"/>
        <v>174******25</v>
      </c>
    </row>
    <row r="8596" spans="1:12" x14ac:dyDescent="0.25">
      <c r="A8596" s="17" t="s">
        <v>956</v>
      </c>
      <c r="B8596" s="17" t="s">
        <v>957</v>
      </c>
      <c r="C8596" s="17" t="s">
        <v>21</v>
      </c>
      <c r="D8596" s="1" t="s">
        <v>15271</v>
      </c>
      <c r="E8596" s="18" t="s">
        <v>13537</v>
      </c>
      <c r="F8596" s="18" t="s">
        <v>19</v>
      </c>
      <c r="G8596" s="17" t="s">
        <v>13496</v>
      </c>
      <c r="H8596" t="s">
        <v>13538</v>
      </c>
      <c r="I8596" s="2" t="s">
        <v>13539</v>
      </c>
      <c r="J8596" s="4">
        <v>7.5</v>
      </c>
      <c r="K8596" s="17" t="str">
        <f>IF((LEN(relatorio_Ananindeua[[#This Row],[CIF/CPF/CNPJ]])=14),relatorio_Ananindeua[[#This Row],[CIF/CPF/CNPJ]],relatorio_Ananindeua[[#This Row],[Coluna2]])</f>
        <v>17454167000125</v>
      </c>
      <c r="L8596" s="17" t="str">
        <f t="shared" si="135"/>
        <v>174******25</v>
      </c>
    </row>
    <row r="8597" spans="1:12" x14ac:dyDescent="0.25">
      <c r="A8597" s="17" t="s">
        <v>15272</v>
      </c>
      <c r="B8597" s="17" t="s">
        <v>15273</v>
      </c>
      <c r="C8597" s="17" t="s">
        <v>34</v>
      </c>
      <c r="D8597" s="1" t="s">
        <v>15274</v>
      </c>
      <c r="E8597" s="18" t="s">
        <v>13537</v>
      </c>
      <c r="F8597" s="18" t="s">
        <v>16</v>
      </c>
      <c r="G8597" s="17" t="s">
        <v>13496</v>
      </c>
      <c r="H8597" t="s">
        <v>13538</v>
      </c>
      <c r="I8597" s="2" t="s">
        <v>13539</v>
      </c>
      <c r="J8597" s="4" t="s">
        <v>13538</v>
      </c>
      <c r="K8597" s="17" t="str">
        <f>IF((LEN(relatorio_Ananindeua[[#This Row],[CIF/CPF/CNPJ]])=14),relatorio_Ananindeua[[#This Row],[CIF/CPF/CNPJ]],relatorio_Ananindeua[[#This Row],[Coluna2]])</f>
        <v>24269198000171</v>
      </c>
      <c r="L8597" s="17" t="str">
        <f t="shared" si="135"/>
        <v>242******71</v>
      </c>
    </row>
    <row r="8598" spans="1:12" x14ac:dyDescent="0.25">
      <c r="A8598" s="17" t="s">
        <v>15275</v>
      </c>
      <c r="B8598" s="17" t="s">
        <v>15276</v>
      </c>
      <c r="C8598" s="17" t="s">
        <v>18</v>
      </c>
      <c r="D8598" s="1" t="s">
        <v>15277</v>
      </c>
      <c r="E8598" s="18" t="s">
        <v>13537</v>
      </c>
      <c r="F8598" s="18" t="s">
        <v>16</v>
      </c>
      <c r="G8598" s="17" t="s">
        <v>14</v>
      </c>
      <c r="H8598" t="s">
        <v>13538</v>
      </c>
      <c r="I8598" s="2" t="s">
        <v>13539</v>
      </c>
      <c r="J8598" s="4">
        <v>137.57</v>
      </c>
      <c r="K8598" s="17" t="str">
        <f>IF((LEN(relatorio_Ananindeua[[#This Row],[CIF/CPF/CNPJ]])=14),relatorio_Ananindeua[[#This Row],[CIF/CPF/CNPJ]],relatorio_Ananindeua[[#This Row],[Coluna2]])</f>
        <v>44841157000115</v>
      </c>
      <c r="L8598" s="17" t="str">
        <f t="shared" si="135"/>
        <v>448******15</v>
      </c>
    </row>
    <row r="8599" spans="1:12" x14ac:dyDescent="0.25">
      <c r="A8599" s="17" t="s">
        <v>15278</v>
      </c>
      <c r="B8599" s="17" t="s">
        <v>15279</v>
      </c>
      <c r="C8599" s="17" t="s">
        <v>34</v>
      </c>
      <c r="D8599" s="1" t="s">
        <v>15280</v>
      </c>
      <c r="E8599" s="18" t="s">
        <v>13537</v>
      </c>
      <c r="F8599" s="18" t="s">
        <v>16</v>
      </c>
      <c r="G8599" s="17" t="s">
        <v>13496</v>
      </c>
      <c r="H8599" t="s">
        <v>13538</v>
      </c>
      <c r="I8599" s="2" t="s">
        <v>13539</v>
      </c>
      <c r="J8599" s="4" t="s">
        <v>13538</v>
      </c>
      <c r="K8599" s="17" t="str">
        <f>IF((LEN(relatorio_Ananindeua[[#This Row],[CIF/CPF/CNPJ]])=14),relatorio_Ananindeua[[#This Row],[CIF/CPF/CNPJ]],relatorio_Ananindeua[[#This Row],[Coluna2]])</f>
        <v>03832803000109</v>
      </c>
      <c r="L8599" s="17" t="str">
        <f t="shared" si="135"/>
        <v>038******09</v>
      </c>
    </row>
    <row r="8600" spans="1:12" x14ac:dyDescent="0.25">
      <c r="A8600" s="17" t="s">
        <v>6904</v>
      </c>
      <c r="B8600" s="17" t="s">
        <v>6905</v>
      </c>
      <c r="C8600" s="17" t="s">
        <v>20</v>
      </c>
      <c r="D8600" s="1" t="s">
        <v>15281</v>
      </c>
      <c r="E8600" s="18" t="s">
        <v>13537</v>
      </c>
      <c r="F8600" s="18" t="s">
        <v>19</v>
      </c>
      <c r="G8600" s="17" t="s">
        <v>13496</v>
      </c>
      <c r="H8600" t="s">
        <v>13538</v>
      </c>
      <c r="I8600" s="2" t="s">
        <v>13539</v>
      </c>
      <c r="J8600" s="4">
        <v>18</v>
      </c>
      <c r="K8600" s="17" t="str">
        <f>IF((LEN(relatorio_Ananindeua[[#This Row],[CIF/CPF/CNPJ]])=14),relatorio_Ananindeua[[#This Row],[CIF/CPF/CNPJ]],relatorio_Ananindeua[[#This Row],[Coluna2]])</f>
        <v>46201083002393</v>
      </c>
      <c r="L8600" s="17" t="str">
        <f t="shared" si="135"/>
        <v>462******93</v>
      </c>
    </row>
    <row r="8601" spans="1:12" x14ac:dyDescent="0.25">
      <c r="A8601" s="17" t="s">
        <v>15282</v>
      </c>
      <c r="B8601" s="17" t="s">
        <v>15283</v>
      </c>
      <c r="C8601" s="17" t="s">
        <v>32</v>
      </c>
      <c r="D8601" s="1" t="s">
        <v>15284</v>
      </c>
      <c r="E8601" s="18" t="s">
        <v>13537</v>
      </c>
      <c r="F8601" s="18" t="s">
        <v>16</v>
      </c>
      <c r="G8601" s="17" t="s">
        <v>14</v>
      </c>
      <c r="H8601" t="s">
        <v>13538</v>
      </c>
      <c r="I8601" s="2" t="s">
        <v>13539</v>
      </c>
      <c r="J8601" s="4" t="s">
        <v>13538</v>
      </c>
      <c r="K8601" s="17" t="str">
        <f>IF((LEN(relatorio_Ananindeua[[#This Row],[CIF/CPF/CNPJ]])=14),relatorio_Ananindeua[[#This Row],[CIF/CPF/CNPJ]],relatorio_Ananindeua[[#This Row],[Coluna2]])</f>
        <v>54829377000187</v>
      </c>
      <c r="L8601" s="17" t="str">
        <f t="shared" si="135"/>
        <v>548******87</v>
      </c>
    </row>
    <row r="8602" spans="1:12" x14ac:dyDescent="0.25">
      <c r="A8602" s="17" t="s">
        <v>15285</v>
      </c>
      <c r="B8602" s="17" t="s">
        <v>15286</v>
      </c>
      <c r="C8602" s="17" t="s">
        <v>34</v>
      </c>
      <c r="D8602" s="1" t="s">
        <v>15287</v>
      </c>
      <c r="E8602" s="18" t="s">
        <v>13537</v>
      </c>
      <c r="F8602" s="18" t="s">
        <v>16</v>
      </c>
      <c r="G8602" s="17" t="s">
        <v>14</v>
      </c>
      <c r="H8602" t="s">
        <v>13538</v>
      </c>
      <c r="I8602" s="2" t="s">
        <v>13539</v>
      </c>
      <c r="J8602" s="4" t="s">
        <v>13538</v>
      </c>
      <c r="K8602" s="17" t="str">
        <f>IF((LEN(relatorio_Ananindeua[[#This Row],[CIF/CPF/CNPJ]])=14),relatorio_Ananindeua[[#This Row],[CIF/CPF/CNPJ]],relatorio_Ananindeua[[#This Row],[Coluna2]])</f>
        <v>45570205000140</v>
      </c>
      <c r="L8602" s="17" t="str">
        <f t="shared" si="135"/>
        <v>455******40</v>
      </c>
    </row>
    <row r="8603" spans="1:12" x14ac:dyDescent="0.25">
      <c r="A8603" s="17" t="s">
        <v>2494</v>
      </c>
      <c r="B8603" s="17" t="s">
        <v>2495</v>
      </c>
      <c r="C8603" s="17" t="s">
        <v>34</v>
      </c>
      <c r="D8603" s="1" t="s">
        <v>15288</v>
      </c>
      <c r="E8603" s="18" t="s">
        <v>13537</v>
      </c>
      <c r="F8603" s="18" t="s">
        <v>16</v>
      </c>
      <c r="G8603" s="17" t="s">
        <v>14</v>
      </c>
      <c r="H8603" t="s">
        <v>13538</v>
      </c>
      <c r="I8603" s="2" t="s">
        <v>13539</v>
      </c>
      <c r="J8603" s="4" t="s">
        <v>13538</v>
      </c>
      <c r="K8603" s="17" t="str">
        <f>IF((LEN(relatorio_Ananindeua[[#This Row],[CIF/CPF/CNPJ]])=14),relatorio_Ananindeua[[#This Row],[CIF/CPF/CNPJ]],relatorio_Ananindeua[[#This Row],[Coluna2]])</f>
        <v>29026393000194</v>
      </c>
      <c r="L8603" s="17" t="str">
        <f t="shared" si="135"/>
        <v>290******94</v>
      </c>
    </row>
    <row r="8604" spans="1:12" x14ac:dyDescent="0.25">
      <c r="A8604" s="17" t="s">
        <v>15289</v>
      </c>
      <c r="B8604" s="17" t="s">
        <v>15290</v>
      </c>
      <c r="C8604" s="17" t="s">
        <v>32</v>
      </c>
      <c r="D8604" s="1" t="s">
        <v>15291</v>
      </c>
      <c r="E8604" s="18" t="s">
        <v>13537</v>
      </c>
      <c r="F8604" s="18" t="s">
        <v>16</v>
      </c>
      <c r="G8604" s="17" t="s">
        <v>14</v>
      </c>
      <c r="H8604" t="s">
        <v>13538</v>
      </c>
      <c r="I8604" s="2" t="s">
        <v>13539</v>
      </c>
      <c r="J8604" s="4" t="s">
        <v>13538</v>
      </c>
      <c r="K8604" s="17" t="str">
        <f>IF((LEN(relatorio_Ananindeua[[#This Row],[CIF/CPF/CNPJ]])=14),relatorio_Ananindeua[[#This Row],[CIF/CPF/CNPJ]],relatorio_Ananindeua[[#This Row],[Coluna2]])</f>
        <v>54837548000110</v>
      </c>
      <c r="L8604" s="17" t="str">
        <f t="shared" si="135"/>
        <v>548******10</v>
      </c>
    </row>
    <row r="8605" spans="1:12" x14ac:dyDescent="0.25">
      <c r="A8605" s="17" t="s">
        <v>15292</v>
      </c>
      <c r="B8605" s="17" t="s">
        <v>15293</v>
      </c>
      <c r="C8605" s="17" t="s">
        <v>32</v>
      </c>
      <c r="D8605" s="1" t="s">
        <v>15294</v>
      </c>
      <c r="E8605" s="18" t="s">
        <v>13537</v>
      </c>
      <c r="F8605" s="18" t="s">
        <v>16</v>
      </c>
      <c r="G8605" s="17" t="s">
        <v>14</v>
      </c>
      <c r="H8605" t="s">
        <v>13538</v>
      </c>
      <c r="I8605" s="2" t="s">
        <v>13539</v>
      </c>
      <c r="J8605" s="4" t="s">
        <v>13538</v>
      </c>
      <c r="K8605" s="17" t="str">
        <f>IF((LEN(relatorio_Ananindeua[[#This Row],[CIF/CPF/CNPJ]])=14),relatorio_Ananindeua[[#This Row],[CIF/CPF/CNPJ]],relatorio_Ananindeua[[#This Row],[Coluna2]])</f>
        <v>54833773000188</v>
      </c>
      <c r="L8605" s="17" t="str">
        <f t="shared" si="135"/>
        <v>548******88</v>
      </c>
    </row>
    <row r="8606" spans="1:12" x14ac:dyDescent="0.25">
      <c r="A8606" s="17" t="s">
        <v>15295</v>
      </c>
      <c r="B8606" s="17" t="s">
        <v>15296</v>
      </c>
      <c r="C8606" s="17" t="s">
        <v>32</v>
      </c>
      <c r="D8606" s="1" t="s">
        <v>15297</v>
      </c>
      <c r="E8606" s="18" t="s">
        <v>13537</v>
      </c>
      <c r="F8606" s="18" t="s">
        <v>16</v>
      </c>
      <c r="G8606" s="17" t="s">
        <v>14</v>
      </c>
      <c r="H8606" t="s">
        <v>13538</v>
      </c>
      <c r="I8606" s="2" t="s">
        <v>13539</v>
      </c>
      <c r="J8606" s="4" t="s">
        <v>13538</v>
      </c>
      <c r="K8606" s="17" t="str">
        <f>IF((LEN(relatorio_Ananindeua[[#This Row],[CIF/CPF/CNPJ]])=14),relatorio_Ananindeua[[#This Row],[CIF/CPF/CNPJ]],relatorio_Ananindeua[[#This Row],[Coluna2]])</f>
        <v>54832116000116</v>
      </c>
      <c r="L8606" s="17" t="str">
        <f t="shared" si="135"/>
        <v>548******16</v>
      </c>
    </row>
    <row r="8607" spans="1:12" x14ac:dyDescent="0.25">
      <c r="A8607" s="17" t="s">
        <v>15298</v>
      </c>
      <c r="B8607" s="17" t="s">
        <v>15299</v>
      </c>
      <c r="C8607" s="17" t="s">
        <v>34</v>
      </c>
      <c r="D8607" s="1" t="s">
        <v>15300</v>
      </c>
      <c r="E8607" s="18" t="s">
        <v>13537</v>
      </c>
      <c r="F8607" s="18" t="s">
        <v>16</v>
      </c>
      <c r="G8607" s="17" t="s">
        <v>14</v>
      </c>
      <c r="H8607" t="s">
        <v>13538</v>
      </c>
      <c r="I8607" s="2" t="s">
        <v>13539</v>
      </c>
      <c r="J8607" s="4" t="s">
        <v>13538</v>
      </c>
      <c r="K8607" s="17" t="str">
        <f>IF((LEN(relatorio_Ananindeua[[#This Row],[CIF/CPF/CNPJ]])=14),relatorio_Ananindeua[[#This Row],[CIF/CPF/CNPJ]],relatorio_Ananindeua[[#This Row],[Coluna2]])</f>
        <v>49734505000179</v>
      </c>
      <c r="L8607" s="17" t="str">
        <f t="shared" si="135"/>
        <v>497******79</v>
      </c>
    </row>
    <row r="8608" spans="1:12" x14ac:dyDescent="0.25">
      <c r="A8608" s="17" t="s">
        <v>15301</v>
      </c>
      <c r="B8608" s="17" t="s">
        <v>15302</v>
      </c>
      <c r="C8608" s="17" t="s">
        <v>32</v>
      </c>
      <c r="D8608" s="1" t="s">
        <v>15303</v>
      </c>
      <c r="E8608" s="18" t="s">
        <v>13537</v>
      </c>
      <c r="F8608" s="18" t="s">
        <v>16</v>
      </c>
      <c r="G8608" s="17" t="s">
        <v>14</v>
      </c>
      <c r="H8608" t="s">
        <v>13538</v>
      </c>
      <c r="I8608" s="2" t="s">
        <v>13539</v>
      </c>
      <c r="J8608" s="4" t="s">
        <v>13538</v>
      </c>
      <c r="K8608" s="17" t="str">
        <f>IF((LEN(relatorio_Ananindeua[[#This Row],[CIF/CPF/CNPJ]])=14),relatorio_Ananindeua[[#This Row],[CIF/CPF/CNPJ]],relatorio_Ananindeua[[#This Row],[Coluna2]])</f>
        <v>54839992000174</v>
      </c>
      <c r="L8608" s="17" t="str">
        <f t="shared" si="135"/>
        <v>548******74</v>
      </c>
    </row>
    <row r="8609" spans="1:12" x14ac:dyDescent="0.25">
      <c r="A8609" s="17" t="s">
        <v>15304</v>
      </c>
      <c r="B8609" s="17" t="s">
        <v>15305</v>
      </c>
      <c r="C8609" s="17" t="s">
        <v>32</v>
      </c>
      <c r="D8609" s="1" t="s">
        <v>15306</v>
      </c>
      <c r="E8609" s="18" t="s">
        <v>13537</v>
      </c>
      <c r="F8609" s="18" t="s">
        <v>16</v>
      </c>
      <c r="G8609" s="17" t="s">
        <v>14</v>
      </c>
      <c r="H8609" t="s">
        <v>13538</v>
      </c>
      <c r="I8609" s="2" t="s">
        <v>13539</v>
      </c>
      <c r="J8609" s="4" t="s">
        <v>13538</v>
      </c>
      <c r="K8609" s="17" t="str">
        <f>IF((LEN(relatorio_Ananindeua[[#This Row],[CIF/CPF/CNPJ]])=14),relatorio_Ananindeua[[#This Row],[CIF/CPF/CNPJ]],relatorio_Ananindeua[[#This Row],[Coluna2]])</f>
        <v>54836377000104</v>
      </c>
      <c r="L8609" s="17" t="str">
        <f t="shared" si="135"/>
        <v>548******04</v>
      </c>
    </row>
    <row r="8610" spans="1:12" x14ac:dyDescent="0.25">
      <c r="A8610" s="17" t="s">
        <v>15307</v>
      </c>
      <c r="B8610" s="17" t="s">
        <v>15308</v>
      </c>
      <c r="C8610" s="17" t="s">
        <v>32</v>
      </c>
      <c r="D8610" s="1" t="s">
        <v>15309</v>
      </c>
      <c r="E8610" s="18" t="s">
        <v>13537</v>
      </c>
      <c r="F8610" s="18" t="s">
        <v>16</v>
      </c>
      <c r="G8610" s="17" t="s">
        <v>14</v>
      </c>
      <c r="H8610" t="s">
        <v>13538</v>
      </c>
      <c r="I8610" s="2" t="s">
        <v>13539</v>
      </c>
      <c r="J8610" s="4" t="s">
        <v>13538</v>
      </c>
      <c r="K8610" s="17" t="str">
        <f>IF((LEN(relatorio_Ananindeua[[#This Row],[CIF/CPF/CNPJ]])=14),relatorio_Ananindeua[[#This Row],[CIF/CPF/CNPJ]],relatorio_Ananindeua[[#This Row],[Coluna2]])</f>
        <v>54830356000181</v>
      </c>
      <c r="L8610" s="17" t="str">
        <f t="shared" ref="L8610:L8673" si="136">_xlfn.CONCAT(LEFT(A8610,3),REPT("*",6),RIGHT(A8610,2))</f>
        <v>548******81</v>
      </c>
    </row>
    <row r="8611" spans="1:12" x14ac:dyDescent="0.25">
      <c r="A8611" s="17" t="s">
        <v>15310</v>
      </c>
      <c r="B8611" s="17" t="s">
        <v>15311</v>
      </c>
      <c r="C8611" s="17" t="s">
        <v>32</v>
      </c>
      <c r="D8611" s="1" t="s">
        <v>15312</v>
      </c>
      <c r="E8611" s="18" t="s">
        <v>13537</v>
      </c>
      <c r="F8611" s="18" t="s">
        <v>16</v>
      </c>
      <c r="G8611" s="17" t="s">
        <v>14</v>
      </c>
      <c r="H8611" t="s">
        <v>13538</v>
      </c>
      <c r="I8611" s="2" t="s">
        <v>13539</v>
      </c>
      <c r="J8611" s="4" t="s">
        <v>13538</v>
      </c>
      <c r="K8611" s="17" t="str">
        <f>IF((LEN(relatorio_Ananindeua[[#This Row],[CIF/CPF/CNPJ]])=14),relatorio_Ananindeua[[#This Row],[CIF/CPF/CNPJ]],relatorio_Ananindeua[[#This Row],[Coluna2]])</f>
        <v>54828821000140</v>
      </c>
      <c r="L8611" s="17" t="str">
        <f t="shared" si="136"/>
        <v>548******40</v>
      </c>
    </row>
    <row r="8612" spans="1:12" x14ac:dyDescent="0.25">
      <c r="A8612" s="17" t="s">
        <v>14162</v>
      </c>
      <c r="B8612" s="17" t="s">
        <v>14163</v>
      </c>
      <c r="C8612" s="17" t="s">
        <v>34</v>
      </c>
      <c r="D8612" s="1" t="s">
        <v>15313</v>
      </c>
      <c r="E8612" s="18" t="s">
        <v>13537</v>
      </c>
      <c r="F8612" s="18" t="s">
        <v>16</v>
      </c>
      <c r="G8612" s="17" t="s">
        <v>14</v>
      </c>
      <c r="H8612" t="s">
        <v>13538</v>
      </c>
      <c r="I8612" s="2" t="s">
        <v>13539</v>
      </c>
      <c r="J8612" s="4" t="s">
        <v>13538</v>
      </c>
      <c r="K8612" s="17" t="str">
        <f>IF((LEN(relatorio_Ananindeua[[#This Row],[CIF/CPF/CNPJ]])=14),relatorio_Ananindeua[[#This Row],[CIF/CPF/CNPJ]],relatorio_Ananindeua[[#This Row],[Coluna2]])</f>
        <v>54657909000146</v>
      </c>
      <c r="L8612" s="17" t="str">
        <f t="shared" si="136"/>
        <v>546******46</v>
      </c>
    </row>
    <row r="8613" spans="1:12" x14ac:dyDescent="0.25">
      <c r="A8613" s="17" t="s">
        <v>15314</v>
      </c>
      <c r="B8613" s="17" t="s">
        <v>15315</v>
      </c>
      <c r="C8613" s="17" t="s">
        <v>34</v>
      </c>
      <c r="D8613" s="1" t="s">
        <v>15316</v>
      </c>
      <c r="E8613" s="18" t="s">
        <v>13537</v>
      </c>
      <c r="F8613" s="18" t="s">
        <v>16</v>
      </c>
      <c r="G8613" s="17" t="s">
        <v>14</v>
      </c>
      <c r="H8613" t="s">
        <v>13538</v>
      </c>
      <c r="I8613" s="2" t="s">
        <v>13539</v>
      </c>
      <c r="J8613" s="4" t="s">
        <v>13538</v>
      </c>
      <c r="K8613" s="17" t="str">
        <f>IF((LEN(relatorio_Ananindeua[[#This Row],[CIF/CPF/CNPJ]])=14),relatorio_Ananindeua[[#This Row],[CIF/CPF/CNPJ]],relatorio_Ananindeua[[#This Row],[Coluna2]])</f>
        <v>48782472000170</v>
      </c>
      <c r="L8613" s="17" t="str">
        <f t="shared" si="136"/>
        <v>487******70</v>
      </c>
    </row>
    <row r="8614" spans="1:12" x14ac:dyDescent="0.25">
      <c r="A8614" s="17" t="s">
        <v>15317</v>
      </c>
      <c r="B8614" s="17" t="s">
        <v>15318</v>
      </c>
      <c r="C8614" s="17" t="s">
        <v>32</v>
      </c>
      <c r="D8614" s="1" t="s">
        <v>15319</v>
      </c>
      <c r="E8614" s="18" t="s">
        <v>13537</v>
      </c>
      <c r="F8614" s="18" t="s">
        <v>16</v>
      </c>
      <c r="G8614" s="17" t="s">
        <v>14</v>
      </c>
      <c r="H8614" t="s">
        <v>13538</v>
      </c>
      <c r="I8614" s="2" t="s">
        <v>13539</v>
      </c>
      <c r="J8614" s="4" t="s">
        <v>13538</v>
      </c>
      <c r="K8614" s="17" t="str">
        <f>IF((LEN(relatorio_Ananindeua[[#This Row],[CIF/CPF/CNPJ]])=14),relatorio_Ananindeua[[#This Row],[CIF/CPF/CNPJ]],relatorio_Ananindeua[[#This Row],[Coluna2]])</f>
        <v>54827599000160</v>
      </c>
      <c r="L8614" s="17" t="str">
        <f t="shared" si="136"/>
        <v>548******60</v>
      </c>
    </row>
    <row r="8615" spans="1:12" x14ac:dyDescent="0.25">
      <c r="A8615" s="17" t="s">
        <v>15320</v>
      </c>
      <c r="B8615" s="17" t="s">
        <v>15321</v>
      </c>
      <c r="C8615" s="17" t="s">
        <v>32</v>
      </c>
      <c r="D8615" s="1" t="s">
        <v>15322</v>
      </c>
      <c r="E8615" s="18" t="s">
        <v>13537</v>
      </c>
      <c r="F8615" s="18" t="s">
        <v>16</v>
      </c>
      <c r="G8615" s="17" t="s">
        <v>14</v>
      </c>
      <c r="H8615" t="s">
        <v>13538</v>
      </c>
      <c r="I8615" s="2" t="s">
        <v>13539</v>
      </c>
      <c r="J8615" s="4" t="s">
        <v>13538</v>
      </c>
      <c r="K8615" s="17" t="str">
        <f>IF((LEN(relatorio_Ananindeua[[#This Row],[CIF/CPF/CNPJ]])=14),relatorio_Ananindeua[[#This Row],[CIF/CPF/CNPJ]],relatorio_Ananindeua[[#This Row],[Coluna2]])</f>
        <v>54825618000110</v>
      </c>
      <c r="L8615" s="17" t="str">
        <f t="shared" si="136"/>
        <v>548******10</v>
      </c>
    </row>
    <row r="8616" spans="1:12" x14ac:dyDescent="0.25">
      <c r="A8616" s="17" t="s">
        <v>15323</v>
      </c>
      <c r="B8616" s="17" t="s">
        <v>15324</v>
      </c>
      <c r="C8616" s="17" t="s">
        <v>34</v>
      </c>
      <c r="D8616" s="1" t="s">
        <v>15325</v>
      </c>
      <c r="E8616" s="18" t="s">
        <v>13537</v>
      </c>
      <c r="F8616" s="18" t="s">
        <v>16</v>
      </c>
      <c r="G8616" s="17" t="s">
        <v>14</v>
      </c>
      <c r="H8616" t="s">
        <v>13538</v>
      </c>
      <c r="I8616" s="2" t="s">
        <v>13539</v>
      </c>
      <c r="J8616" s="4" t="s">
        <v>13538</v>
      </c>
      <c r="K8616" s="17" t="str">
        <f>IF((LEN(relatorio_Ananindeua[[#This Row],[CIF/CPF/CNPJ]])=14),relatorio_Ananindeua[[#This Row],[CIF/CPF/CNPJ]],relatorio_Ananindeua[[#This Row],[Coluna2]])</f>
        <v>52413414000146</v>
      </c>
      <c r="L8616" s="17" t="str">
        <f t="shared" si="136"/>
        <v>524******46</v>
      </c>
    </row>
    <row r="8617" spans="1:12" x14ac:dyDescent="0.25">
      <c r="A8617" s="17" t="s">
        <v>15326</v>
      </c>
      <c r="B8617" s="17" t="s">
        <v>15327</v>
      </c>
      <c r="C8617" s="17" t="s">
        <v>32</v>
      </c>
      <c r="D8617" s="1" t="s">
        <v>15328</v>
      </c>
      <c r="E8617" s="18" t="s">
        <v>13537</v>
      </c>
      <c r="F8617" s="18" t="s">
        <v>16</v>
      </c>
      <c r="G8617" s="17" t="s">
        <v>14</v>
      </c>
      <c r="H8617" t="s">
        <v>13538</v>
      </c>
      <c r="I8617" s="2" t="s">
        <v>13539</v>
      </c>
      <c r="J8617" s="4" t="s">
        <v>13538</v>
      </c>
      <c r="K8617" s="17" t="str">
        <f>IF((LEN(relatorio_Ananindeua[[#This Row],[CIF/CPF/CNPJ]])=14),relatorio_Ananindeua[[#This Row],[CIF/CPF/CNPJ]],relatorio_Ananindeua[[#This Row],[Coluna2]])</f>
        <v>54839225000165</v>
      </c>
      <c r="L8617" s="17" t="str">
        <f t="shared" si="136"/>
        <v>548******65</v>
      </c>
    </row>
    <row r="8618" spans="1:12" x14ac:dyDescent="0.25">
      <c r="A8618" s="17" t="s">
        <v>15329</v>
      </c>
      <c r="B8618" s="17" t="s">
        <v>15330</v>
      </c>
      <c r="C8618" s="17" t="s">
        <v>32</v>
      </c>
      <c r="D8618" s="1" t="s">
        <v>15331</v>
      </c>
      <c r="E8618" s="18" t="s">
        <v>13537</v>
      </c>
      <c r="F8618" s="18" t="s">
        <v>16</v>
      </c>
      <c r="G8618" s="17" t="s">
        <v>14</v>
      </c>
      <c r="H8618" t="s">
        <v>13538</v>
      </c>
      <c r="I8618" s="2" t="s">
        <v>13539</v>
      </c>
      <c r="J8618" s="4" t="s">
        <v>13538</v>
      </c>
      <c r="K8618" s="17" t="str">
        <f>IF((LEN(relatorio_Ananindeua[[#This Row],[CIF/CPF/CNPJ]])=14),relatorio_Ananindeua[[#This Row],[CIF/CPF/CNPJ]],relatorio_Ananindeua[[#This Row],[Coluna2]])</f>
        <v>54833200000154</v>
      </c>
      <c r="L8618" s="17" t="str">
        <f t="shared" si="136"/>
        <v>548******54</v>
      </c>
    </row>
    <row r="8619" spans="1:12" x14ac:dyDescent="0.25">
      <c r="A8619" s="17" t="s">
        <v>15332</v>
      </c>
      <c r="B8619" s="17" t="s">
        <v>15333</v>
      </c>
      <c r="C8619" s="17" t="s">
        <v>34</v>
      </c>
      <c r="D8619" s="1" t="s">
        <v>15334</v>
      </c>
      <c r="E8619" s="18" t="s">
        <v>13537</v>
      </c>
      <c r="F8619" s="18" t="s">
        <v>16</v>
      </c>
      <c r="G8619" s="17" t="s">
        <v>14</v>
      </c>
      <c r="H8619" t="s">
        <v>13538</v>
      </c>
      <c r="I8619" s="2" t="s">
        <v>13539</v>
      </c>
      <c r="J8619" s="4" t="s">
        <v>13538</v>
      </c>
      <c r="K8619" s="17" t="str">
        <f>IF((LEN(relatorio_Ananindeua[[#This Row],[CIF/CPF/CNPJ]])=14),relatorio_Ananindeua[[#This Row],[CIF/CPF/CNPJ]],relatorio_Ananindeua[[#This Row],[Coluna2]])</f>
        <v>46412677000138</v>
      </c>
      <c r="L8619" s="17" t="str">
        <f t="shared" si="136"/>
        <v>464******38</v>
      </c>
    </row>
    <row r="8620" spans="1:12" x14ac:dyDescent="0.25">
      <c r="A8620" s="17" t="s">
        <v>15335</v>
      </c>
      <c r="B8620" s="17" t="s">
        <v>15336</v>
      </c>
      <c r="C8620" s="17" t="s">
        <v>34</v>
      </c>
      <c r="D8620" s="1" t="s">
        <v>15337</v>
      </c>
      <c r="E8620" s="18" t="s">
        <v>13537</v>
      </c>
      <c r="F8620" s="18" t="s">
        <v>16</v>
      </c>
      <c r="G8620" s="17" t="s">
        <v>14</v>
      </c>
      <c r="H8620" t="s">
        <v>13538</v>
      </c>
      <c r="I8620" s="2" t="s">
        <v>13539</v>
      </c>
      <c r="J8620" s="4" t="s">
        <v>13538</v>
      </c>
      <c r="K8620" s="17" t="str">
        <f>IF((LEN(relatorio_Ananindeua[[#This Row],[CIF/CPF/CNPJ]])=14),relatorio_Ananindeua[[#This Row],[CIF/CPF/CNPJ]],relatorio_Ananindeua[[#This Row],[Coluna2]])</f>
        <v>36199950000134</v>
      </c>
      <c r="L8620" s="17" t="str">
        <f t="shared" si="136"/>
        <v>361******34</v>
      </c>
    </row>
    <row r="8621" spans="1:12" x14ac:dyDescent="0.25">
      <c r="A8621" s="17" t="s">
        <v>15338</v>
      </c>
      <c r="B8621" s="17" t="s">
        <v>15339</v>
      </c>
      <c r="C8621" s="17" t="s">
        <v>32</v>
      </c>
      <c r="D8621" s="1" t="s">
        <v>15340</v>
      </c>
      <c r="E8621" s="18" t="s">
        <v>13537</v>
      </c>
      <c r="F8621" s="18" t="s">
        <v>16</v>
      </c>
      <c r="G8621" s="17" t="s">
        <v>14</v>
      </c>
      <c r="H8621" t="s">
        <v>13538</v>
      </c>
      <c r="I8621" s="2" t="s">
        <v>13539</v>
      </c>
      <c r="J8621" s="4" t="s">
        <v>13538</v>
      </c>
      <c r="K8621" s="17" t="str">
        <f>IF((LEN(relatorio_Ananindeua[[#This Row],[CIF/CPF/CNPJ]])=14),relatorio_Ananindeua[[#This Row],[CIF/CPF/CNPJ]],relatorio_Ananindeua[[#This Row],[Coluna2]])</f>
        <v>54840429000116</v>
      </c>
      <c r="L8621" s="17" t="str">
        <f t="shared" si="136"/>
        <v>548******16</v>
      </c>
    </row>
    <row r="8622" spans="1:12" x14ac:dyDescent="0.25">
      <c r="A8622" s="17" t="s">
        <v>15341</v>
      </c>
      <c r="B8622" s="17" t="s">
        <v>15342</v>
      </c>
      <c r="C8622" s="17" t="s">
        <v>32</v>
      </c>
      <c r="D8622" s="1" t="s">
        <v>15343</v>
      </c>
      <c r="E8622" s="18" t="s">
        <v>13537</v>
      </c>
      <c r="F8622" s="18" t="s">
        <v>16</v>
      </c>
      <c r="G8622" s="17" t="s">
        <v>14</v>
      </c>
      <c r="H8622" t="s">
        <v>13538</v>
      </c>
      <c r="I8622" s="2" t="s">
        <v>13539</v>
      </c>
      <c r="J8622" s="4" t="s">
        <v>13538</v>
      </c>
      <c r="K8622" s="17" t="str">
        <f>IF((LEN(relatorio_Ananindeua[[#This Row],[CIF/CPF/CNPJ]])=14),relatorio_Ananindeua[[#This Row],[CIF/CPF/CNPJ]],relatorio_Ananindeua[[#This Row],[Coluna2]])</f>
        <v>54836764000140</v>
      </c>
      <c r="L8622" s="17" t="str">
        <f t="shared" si="136"/>
        <v>548******40</v>
      </c>
    </row>
    <row r="8623" spans="1:12" x14ac:dyDescent="0.25">
      <c r="A8623" s="17" t="s">
        <v>15344</v>
      </c>
      <c r="B8623" s="17" t="s">
        <v>15345</v>
      </c>
      <c r="C8623" s="17" t="s">
        <v>32</v>
      </c>
      <c r="D8623" s="1" t="s">
        <v>15346</v>
      </c>
      <c r="E8623" s="18" t="s">
        <v>13537</v>
      </c>
      <c r="F8623" s="18" t="s">
        <v>16</v>
      </c>
      <c r="G8623" s="17" t="s">
        <v>14</v>
      </c>
      <c r="H8623" t="s">
        <v>13538</v>
      </c>
      <c r="I8623" s="2" t="s">
        <v>13539</v>
      </c>
      <c r="J8623" s="4" t="s">
        <v>13538</v>
      </c>
      <c r="K8623" s="17" t="str">
        <f>IF((LEN(relatorio_Ananindeua[[#This Row],[CIF/CPF/CNPJ]])=14),relatorio_Ananindeua[[#This Row],[CIF/CPF/CNPJ]],relatorio_Ananindeua[[#This Row],[Coluna2]])</f>
        <v>54839723000108</v>
      </c>
      <c r="L8623" s="17" t="str">
        <f t="shared" si="136"/>
        <v>548******08</v>
      </c>
    </row>
    <row r="8624" spans="1:12" x14ac:dyDescent="0.25">
      <c r="A8624" s="17" t="s">
        <v>8752</v>
      </c>
      <c r="B8624" s="17" t="s">
        <v>8753</v>
      </c>
      <c r="C8624" s="17" t="s">
        <v>34</v>
      </c>
      <c r="D8624" s="1" t="s">
        <v>15347</v>
      </c>
      <c r="E8624" s="18" t="s">
        <v>13537</v>
      </c>
      <c r="F8624" s="18" t="s">
        <v>16</v>
      </c>
      <c r="G8624" s="17" t="s">
        <v>14</v>
      </c>
      <c r="H8624" t="s">
        <v>13538</v>
      </c>
      <c r="I8624" s="2" t="s">
        <v>13539</v>
      </c>
      <c r="J8624" s="4" t="s">
        <v>13538</v>
      </c>
      <c r="K8624" s="17" t="str">
        <f>IF((LEN(relatorio_Ananindeua[[#This Row],[CIF/CPF/CNPJ]])=14),relatorio_Ananindeua[[#This Row],[CIF/CPF/CNPJ]],relatorio_Ananindeua[[#This Row],[Coluna2]])</f>
        <v>50279394000137</v>
      </c>
      <c r="L8624" s="17" t="str">
        <f t="shared" si="136"/>
        <v>502******37</v>
      </c>
    </row>
    <row r="8625" spans="1:12" x14ac:dyDescent="0.25">
      <c r="A8625" s="17" t="s">
        <v>956</v>
      </c>
      <c r="B8625" s="17" t="s">
        <v>957</v>
      </c>
      <c r="C8625" s="17" t="s">
        <v>21</v>
      </c>
      <c r="D8625" s="1" t="s">
        <v>15348</v>
      </c>
      <c r="E8625" s="18" t="s">
        <v>13537</v>
      </c>
      <c r="F8625" s="18" t="s">
        <v>19</v>
      </c>
      <c r="G8625" s="17" t="s">
        <v>13496</v>
      </c>
      <c r="H8625" t="s">
        <v>13538</v>
      </c>
      <c r="I8625" s="2" t="s">
        <v>13539</v>
      </c>
      <c r="J8625" s="4">
        <v>45</v>
      </c>
      <c r="K8625" s="17" t="str">
        <f>IF((LEN(relatorio_Ananindeua[[#This Row],[CIF/CPF/CNPJ]])=14),relatorio_Ananindeua[[#This Row],[CIF/CPF/CNPJ]],relatorio_Ananindeua[[#This Row],[Coluna2]])</f>
        <v>17454167000125</v>
      </c>
      <c r="L8625" s="17" t="str">
        <f t="shared" si="136"/>
        <v>174******25</v>
      </c>
    </row>
    <row r="8626" spans="1:12" x14ac:dyDescent="0.25">
      <c r="A8626" s="17" t="s">
        <v>990</v>
      </c>
      <c r="B8626" s="17" t="s">
        <v>991</v>
      </c>
      <c r="C8626" s="17" t="s">
        <v>18</v>
      </c>
      <c r="D8626" s="1" t="s">
        <v>15349</v>
      </c>
      <c r="E8626" s="18" t="s">
        <v>13537</v>
      </c>
      <c r="F8626" s="18" t="s">
        <v>16</v>
      </c>
      <c r="G8626" s="17" t="s">
        <v>14</v>
      </c>
      <c r="H8626" t="s">
        <v>13538</v>
      </c>
      <c r="I8626" s="2" t="s">
        <v>13539</v>
      </c>
      <c r="J8626" s="4" t="s">
        <v>13538</v>
      </c>
      <c r="K8626" s="17" t="str">
        <f>IF((LEN(relatorio_Ananindeua[[#This Row],[CIF/CPF/CNPJ]])=14),relatorio_Ananindeua[[#This Row],[CIF/CPF/CNPJ]],relatorio_Ananindeua[[#This Row],[Coluna2]])</f>
        <v>17614979000190</v>
      </c>
      <c r="L8626" s="17" t="str">
        <f t="shared" si="136"/>
        <v>176******90</v>
      </c>
    </row>
    <row r="8627" spans="1:12" x14ac:dyDescent="0.25">
      <c r="A8627" s="17" t="s">
        <v>15350</v>
      </c>
      <c r="B8627" s="17" t="s">
        <v>15351</v>
      </c>
      <c r="C8627" s="17" t="s">
        <v>18</v>
      </c>
      <c r="D8627" s="1" t="s">
        <v>15352</v>
      </c>
      <c r="E8627" s="18" t="s">
        <v>13537</v>
      </c>
      <c r="F8627" s="18" t="s">
        <v>16</v>
      </c>
      <c r="G8627" s="17" t="s">
        <v>14</v>
      </c>
      <c r="H8627" t="s">
        <v>13538</v>
      </c>
      <c r="I8627" s="2" t="s">
        <v>13539</v>
      </c>
      <c r="J8627" s="4">
        <v>165.09</v>
      </c>
      <c r="K8627" s="17" t="str">
        <f>IF((LEN(relatorio_Ananindeua[[#This Row],[CIF/CPF/CNPJ]])=14),relatorio_Ananindeua[[#This Row],[CIF/CPF/CNPJ]],relatorio_Ananindeua[[#This Row],[Coluna2]])</f>
        <v>48366020000107</v>
      </c>
      <c r="L8627" s="17" t="str">
        <f t="shared" si="136"/>
        <v>483******07</v>
      </c>
    </row>
    <row r="8628" spans="1:12" x14ac:dyDescent="0.25">
      <c r="A8628" s="17" t="s">
        <v>14072</v>
      </c>
      <c r="B8628" s="17" t="s">
        <v>14073</v>
      </c>
      <c r="C8628" s="17" t="s">
        <v>20</v>
      </c>
      <c r="D8628" s="1" t="s">
        <v>15353</v>
      </c>
      <c r="E8628" s="18" t="s">
        <v>13537</v>
      </c>
      <c r="F8628" s="18" t="s">
        <v>19</v>
      </c>
      <c r="G8628" s="17" t="s">
        <v>13496</v>
      </c>
      <c r="H8628" t="s">
        <v>13538</v>
      </c>
      <c r="I8628" s="2" t="s">
        <v>13539</v>
      </c>
      <c r="J8628" s="4">
        <v>14.6</v>
      </c>
      <c r="K8628" s="17" t="str">
        <f>IF((LEN(relatorio_Ananindeua[[#This Row],[CIF/CPF/CNPJ]])=14),relatorio_Ananindeua[[#This Row],[CIF/CPF/CNPJ]],relatorio_Ananindeua[[#This Row],[Coluna2]])</f>
        <v>05063653001296</v>
      </c>
      <c r="L8628" s="17" t="str">
        <f t="shared" si="136"/>
        <v>050******96</v>
      </c>
    </row>
    <row r="8629" spans="1:12" x14ac:dyDescent="0.25">
      <c r="A8629" s="17" t="s">
        <v>15354</v>
      </c>
      <c r="B8629" s="17" t="s">
        <v>15355</v>
      </c>
      <c r="C8629" s="17" t="s">
        <v>32</v>
      </c>
      <c r="D8629" s="1" t="s">
        <v>15356</v>
      </c>
      <c r="E8629" s="18" t="s">
        <v>13537</v>
      </c>
      <c r="F8629" s="18" t="s">
        <v>16</v>
      </c>
      <c r="G8629" s="17" t="s">
        <v>14</v>
      </c>
      <c r="H8629" t="s">
        <v>13538</v>
      </c>
      <c r="I8629" s="2" t="s">
        <v>13539</v>
      </c>
      <c r="J8629" s="4" t="s">
        <v>13538</v>
      </c>
      <c r="K8629" s="17" t="str">
        <f>IF((LEN(relatorio_Ananindeua[[#This Row],[CIF/CPF/CNPJ]])=14),relatorio_Ananindeua[[#This Row],[CIF/CPF/CNPJ]],relatorio_Ananindeua[[#This Row],[Coluna2]])</f>
        <v>54850017000167</v>
      </c>
      <c r="L8629" s="17" t="str">
        <f t="shared" si="136"/>
        <v>548******67</v>
      </c>
    </row>
    <row r="8630" spans="1:12" x14ac:dyDescent="0.25">
      <c r="A8630" s="17" t="s">
        <v>15357</v>
      </c>
      <c r="B8630" s="17" t="s">
        <v>15358</v>
      </c>
      <c r="C8630" s="17" t="s">
        <v>32</v>
      </c>
      <c r="D8630" s="1" t="s">
        <v>15359</v>
      </c>
      <c r="E8630" s="18" t="s">
        <v>13537</v>
      </c>
      <c r="F8630" s="18" t="s">
        <v>16</v>
      </c>
      <c r="G8630" s="17" t="s">
        <v>14</v>
      </c>
      <c r="H8630" t="s">
        <v>13538</v>
      </c>
      <c r="I8630" s="2" t="s">
        <v>13539</v>
      </c>
      <c r="J8630" s="4" t="s">
        <v>13538</v>
      </c>
      <c r="K8630" s="17" t="str">
        <f>IF((LEN(relatorio_Ananindeua[[#This Row],[CIF/CPF/CNPJ]])=14),relatorio_Ananindeua[[#This Row],[CIF/CPF/CNPJ]],relatorio_Ananindeua[[#This Row],[Coluna2]])</f>
        <v>54844649000118</v>
      </c>
      <c r="L8630" s="17" t="str">
        <f t="shared" si="136"/>
        <v>548******18</v>
      </c>
    </row>
    <row r="8631" spans="1:12" x14ac:dyDescent="0.25">
      <c r="A8631" s="17" t="s">
        <v>15360</v>
      </c>
      <c r="B8631" s="17" t="s">
        <v>15361</v>
      </c>
      <c r="C8631" s="17" t="s">
        <v>32</v>
      </c>
      <c r="D8631" s="1" t="s">
        <v>15362</v>
      </c>
      <c r="E8631" s="18" t="s">
        <v>13537</v>
      </c>
      <c r="F8631" s="18" t="s">
        <v>16</v>
      </c>
      <c r="G8631" s="17" t="s">
        <v>14</v>
      </c>
      <c r="H8631" t="s">
        <v>13538</v>
      </c>
      <c r="I8631" s="2" t="s">
        <v>13539</v>
      </c>
      <c r="J8631" s="4" t="s">
        <v>13538</v>
      </c>
      <c r="K8631" s="17" t="str">
        <f>IF((LEN(relatorio_Ananindeua[[#This Row],[CIF/CPF/CNPJ]])=14),relatorio_Ananindeua[[#This Row],[CIF/CPF/CNPJ]],relatorio_Ananindeua[[#This Row],[Coluna2]])</f>
        <v>54841138000142</v>
      </c>
      <c r="L8631" s="17" t="str">
        <f t="shared" si="136"/>
        <v>548******42</v>
      </c>
    </row>
    <row r="8632" spans="1:12" x14ac:dyDescent="0.25">
      <c r="A8632" s="17" t="s">
        <v>15363</v>
      </c>
      <c r="B8632" s="17" t="s">
        <v>15364</v>
      </c>
      <c r="C8632" s="17" t="s">
        <v>32</v>
      </c>
      <c r="D8632" s="1" t="s">
        <v>15365</v>
      </c>
      <c r="E8632" s="18" t="s">
        <v>13537</v>
      </c>
      <c r="F8632" s="18" t="s">
        <v>16</v>
      </c>
      <c r="G8632" s="17" t="s">
        <v>14</v>
      </c>
      <c r="H8632" t="s">
        <v>13538</v>
      </c>
      <c r="I8632" s="2" t="s">
        <v>13539</v>
      </c>
      <c r="J8632" s="4" t="s">
        <v>13538</v>
      </c>
      <c r="K8632" s="17" t="str">
        <f>IF((LEN(relatorio_Ananindeua[[#This Row],[CIF/CPF/CNPJ]])=14),relatorio_Ananindeua[[#This Row],[CIF/CPF/CNPJ]],relatorio_Ananindeua[[#This Row],[Coluna2]])</f>
        <v>54849535000160</v>
      </c>
      <c r="L8632" s="17" t="str">
        <f t="shared" si="136"/>
        <v>548******60</v>
      </c>
    </row>
    <row r="8633" spans="1:12" x14ac:dyDescent="0.25">
      <c r="A8633" s="17" t="s">
        <v>15366</v>
      </c>
      <c r="B8633" s="17" t="s">
        <v>15367</v>
      </c>
      <c r="C8633" s="17" t="s">
        <v>32</v>
      </c>
      <c r="D8633" s="1" t="s">
        <v>15368</v>
      </c>
      <c r="E8633" s="18" t="s">
        <v>13537</v>
      </c>
      <c r="F8633" s="18" t="s">
        <v>16</v>
      </c>
      <c r="G8633" s="17" t="s">
        <v>14</v>
      </c>
      <c r="H8633" t="s">
        <v>13538</v>
      </c>
      <c r="I8633" s="2" t="s">
        <v>13539</v>
      </c>
      <c r="J8633" s="4" t="s">
        <v>13538</v>
      </c>
      <c r="K8633" s="17" t="str">
        <f>IF((LEN(relatorio_Ananindeua[[#This Row],[CIF/CPF/CNPJ]])=14),relatorio_Ananindeua[[#This Row],[CIF/CPF/CNPJ]],relatorio_Ananindeua[[#This Row],[Coluna2]])</f>
        <v>54848568000196</v>
      </c>
      <c r="L8633" s="17" t="str">
        <f t="shared" si="136"/>
        <v>548******96</v>
      </c>
    </row>
    <row r="8634" spans="1:12" x14ac:dyDescent="0.25">
      <c r="A8634" s="17" t="s">
        <v>15369</v>
      </c>
      <c r="B8634" s="17" t="s">
        <v>15370</v>
      </c>
      <c r="C8634" s="17" t="s">
        <v>32</v>
      </c>
      <c r="D8634" s="1" t="s">
        <v>15371</v>
      </c>
      <c r="E8634" s="18" t="s">
        <v>13537</v>
      </c>
      <c r="F8634" s="18" t="s">
        <v>16</v>
      </c>
      <c r="G8634" s="17" t="s">
        <v>14</v>
      </c>
      <c r="H8634" t="s">
        <v>13538</v>
      </c>
      <c r="I8634" s="2" t="s">
        <v>13539</v>
      </c>
      <c r="J8634" s="4" t="s">
        <v>13538</v>
      </c>
      <c r="K8634" s="17" t="str">
        <f>IF((LEN(relatorio_Ananindeua[[#This Row],[CIF/CPF/CNPJ]])=14),relatorio_Ananindeua[[#This Row],[CIF/CPF/CNPJ]],relatorio_Ananindeua[[#This Row],[Coluna2]])</f>
        <v>54846554000133</v>
      </c>
      <c r="L8634" s="17" t="str">
        <f t="shared" si="136"/>
        <v>548******33</v>
      </c>
    </row>
    <row r="8635" spans="1:12" x14ac:dyDescent="0.25">
      <c r="A8635" s="17" t="s">
        <v>15372</v>
      </c>
      <c r="B8635" s="17" t="s">
        <v>15373</v>
      </c>
      <c r="C8635" s="17" t="s">
        <v>34</v>
      </c>
      <c r="D8635" s="1" t="s">
        <v>15374</v>
      </c>
      <c r="E8635" s="18" t="s">
        <v>13537</v>
      </c>
      <c r="F8635" s="18" t="s">
        <v>16</v>
      </c>
      <c r="G8635" s="17" t="s">
        <v>14</v>
      </c>
      <c r="H8635" t="s">
        <v>13538</v>
      </c>
      <c r="I8635" s="2" t="s">
        <v>13539</v>
      </c>
      <c r="J8635" s="4" t="s">
        <v>13538</v>
      </c>
      <c r="K8635" s="17" t="str">
        <f>IF((LEN(relatorio_Ananindeua[[#This Row],[CIF/CPF/CNPJ]])=14),relatorio_Ananindeua[[#This Row],[CIF/CPF/CNPJ]],relatorio_Ananindeua[[#This Row],[Coluna2]])</f>
        <v>46483750000162</v>
      </c>
      <c r="L8635" s="17" t="str">
        <f t="shared" si="136"/>
        <v>464******62</v>
      </c>
    </row>
    <row r="8636" spans="1:12" x14ac:dyDescent="0.25">
      <c r="A8636" s="17" t="s">
        <v>15375</v>
      </c>
      <c r="B8636" s="17" t="s">
        <v>15376</v>
      </c>
      <c r="C8636" s="17" t="s">
        <v>32</v>
      </c>
      <c r="D8636" s="1" t="s">
        <v>15377</v>
      </c>
      <c r="E8636" s="18" t="s">
        <v>13537</v>
      </c>
      <c r="F8636" s="18" t="s">
        <v>16</v>
      </c>
      <c r="G8636" s="17" t="s">
        <v>14</v>
      </c>
      <c r="H8636" t="s">
        <v>13538</v>
      </c>
      <c r="I8636" s="2" t="s">
        <v>13539</v>
      </c>
      <c r="J8636" s="4" t="s">
        <v>13538</v>
      </c>
      <c r="K8636" s="17" t="str">
        <f>IF((LEN(relatorio_Ananindeua[[#This Row],[CIF/CPF/CNPJ]])=14),relatorio_Ananindeua[[#This Row],[CIF/CPF/CNPJ]],relatorio_Ananindeua[[#This Row],[Coluna2]])</f>
        <v>54856682000168</v>
      </c>
      <c r="L8636" s="17" t="str">
        <f t="shared" si="136"/>
        <v>548******68</v>
      </c>
    </row>
    <row r="8637" spans="1:12" x14ac:dyDescent="0.25">
      <c r="A8637" s="17" t="s">
        <v>15378</v>
      </c>
      <c r="B8637" s="17" t="s">
        <v>15379</v>
      </c>
      <c r="C8637" s="17" t="s">
        <v>32</v>
      </c>
      <c r="D8637" s="1" t="s">
        <v>15380</v>
      </c>
      <c r="E8637" s="18" t="s">
        <v>13537</v>
      </c>
      <c r="F8637" s="18" t="s">
        <v>16</v>
      </c>
      <c r="G8637" s="17" t="s">
        <v>14</v>
      </c>
      <c r="H8637" t="s">
        <v>13538</v>
      </c>
      <c r="I8637" s="2" t="s">
        <v>13539</v>
      </c>
      <c r="J8637" s="4" t="s">
        <v>13538</v>
      </c>
      <c r="K8637" s="17" t="str">
        <f>IF((LEN(relatorio_Ananindeua[[#This Row],[CIF/CPF/CNPJ]])=14),relatorio_Ananindeua[[#This Row],[CIF/CPF/CNPJ]],relatorio_Ananindeua[[#This Row],[Coluna2]])</f>
        <v>54847184000159</v>
      </c>
      <c r="L8637" s="17" t="str">
        <f t="shared" si="136"/>
        <v>548******59</v>
      </c>
    </row>
    <row r="8638" spans="1:12" x14ac:dyDescent="0.25">
      <c r="A8638" s="17" t="s">
        <v>15381</v>
      </c>
      <c r="B8638" s="17" t="s">
        <v>15382</v>
      </c>
      <c r="C8638" s="17" t="s">
        <v>32</v>
      </c>
      <c r="D8638" s="1" t="s">
        <v>15383</v>
      </c>
      <c r="E8638" s="18" t="s">
        <v>13537</v>
      </c>
      <c r="F8638" s="18" t="s">
        <v>16</v>
      </c>
      <c r="G8638" s="17" t="s">
        <v>14</v>
      </c>
      <c r="H8638" t="s">
        <v>13538</v>
      </c>
      <c r="I8638" s="2" t="s">
        <v>13539</v>
      </c>
      <c r="J8638" s="4" t="s">
        <v>13538</v>
      </c>
      <c r="K8638" s="17" t="str">
        <f>IF((LEN(relatorio_Ananindeua[[#This Row],[CIF/CPF/CNPJ]])=14),relatorio_Ananindeua[[#This Row],[CIF/CPF/CNPJ]],relatorio_Ananindeua[[#This Row],[Coluna2]])</f>
        <v>54845570000101</v>
      </c>
      <c r="L8638" s="17" t="str">
        <f t="shared" si="136"/>
        <v>548******01</v>
      </c>
    </row>
    <row r="8639" spans="1:12" x14ac:dyDescent="0.25">
      <c r="A8639" s="17" t="s">
        <v>15384</v>
      </c>
      <c r="B8639" s="17" t="s">
        <v>15385</v>
      </c>
      <c r="C8639" s="17" t="s">
        <v>34</v>
      </c>
      <c r="D8639" s="1" t="s">
        <v>15386</v>
      </c>
      <c r="E8639" s="18" t="s">
        <v>13537</v>
      </c>
      <c r="F8639" s="18" t="s">
        <v>16</v>
      </c>
      <c r="G8639" s="17" t="s">
        <v>14</v>
      </c>
      <c r="H8639" t="s">
        <v>13538</v>
      </c>
      <c r="I8639" s="2" t="s">
        <v>13539</v>
      </c>
      <c r="J8639" s="4" t="s">
        <v>13538</v>
      </c>
      <c r="K8639" s="17" t="str">
        <f>IF((LEN(relatorio_Ananindeua[[#This Row],[CIF/CPF/CNPJ]])=14),relatorio_Ananindeua[[#This Row],[CIF/CPF/CNPJ]],relatorio_Ananindeua[[#This Row],[Coluna2]])</f>
        <v>32241386000110</v>
      </c>
      <c r="L8639" s="17" t="str">
        <f t="shared" si="136"/>
        <v>322******10</v>
      </c>
    </row>
    <row r="8640" spans="1:12" x14ac:dyDescent="0.25">
      <c r="A8640" s="17" t="s">
        <v>15387</v>
      </c>
      <c r="B8640" s="17" t="s">
        <v>15388</v>
      </c>
      <c r="C8640" s="17" t="s">
        <v>34</v>
      </c>
      <c r="D8640" s="1" t="s">
        <v>15389</v>
      </c>
      <c r="E8640" s="18" t="s">
        <v>13537</v>
      </c>
      <c r="F8640" s="18" t="s">
        <v>16</v>
      </c>
      <c r="G8640" s="17" t="s">
        <v>14</v>
      </c>
      <c r="H8640" t="s">
        <v>13538</v>
      </c>
      <c r="I8640" s="2" t="s">
        <v>13539</v>
      </c>
      <c r="J8640" s="4" t="s">
        <v>13538</v>
      </c>
      <c r="K8640" s="17" t="str">
        <f>IF((LEN(relatorio_Ananindeua[[#This Row],[CIF/CPF/CNPJ]])=14),relatorio_Ananindeua[[#This Row],[CIF/CPF/CNPJ]],relatorio_Ananindeua[[#This Row],[Coluna2]])</f>
        <v>41289205000116</v>
      </c>
      <c r="L8640" s="17" t="str">
        <f t="shared" si="136"/>
        <v>412******16</v>
      </c>
    </row>
    <row r="8641" spans="1:12" x14ac:dyDescent="0.25">
      <c r="A8641" s="17" t="s">
        <v>15390</v>
      </c>
      <c r="B8641" s="17" t="s">
        <v>15391</v>
      </c>
      <c r="C8641" s="17" t="s">
        <v>32</v>
      </c>
      <c r="D8641" s="1" t="s">
        <v>15392</v>
      </c>
      <c r="E8641" s="18" t="s">
        <v>13537</v>
      </c>
      <c r="F8641" s="18" t="s">
        <v>16</v>
      </c>
      <c r="G8641" s="17" t="s">
        <v>14</v>
      </c>
      <c r="H8641" t="s">
        <v>13538</v>
      </c>
      <c r="I8641" s="2" t="s">
        <v>13539</v>
      </c>
      <c r="J8641" s="4" t="s">
        <v>13538</v>
      </c>
      <c r="K8641" s="17" t="str">
        <f>IF((LEN(relatorio_Ananindeua[[#This Row],[CIF/CPF/CNPJ]])=14),relatorio_Ananindeua[[#This Row],[CIF/CPF/CNPJ]],relatorio_Ananindeua[[#This Row],[Coluna2]])</f>
        <v>54858129000164</v>
      </c>
      <c r="L8641" s="17" t="str">
        <f t="shared" si="136"/>
        <v>548******64</v>
      </c>
    </row>
    <row r="8642" spans="1:12" x14ac:dyDescent="0.25">
      <c r="A8642" s="17" t="s">
        <v>15393</v>
      </c>
      <c r="B8642" s="17" t="s">
        <v>15394</v>
      </c>
      <c r="C8642" s="17" t="s">
        <v>32</v>
      </c>
      <c r="D8642" s="1" t="s">
        <v>15395</v>
      </c>
      <c r="E8642" s="18" t="s">
        <v>13537</v>
      </c>
      <c r="F8642" s="18" t="s">
        <v>16</v>
      </c>
      <c r="G8642" s="17" t="s">
        <v>14</v>
      </c>
      <c r="H8642" t="s">
        <v>13538</v>
      </c>
      <c r="I8642" s="2" t="s">
        <v>13539</v>
      </c>
      <c r="J8642" s="4" t="s">
        <v>13538</v>
      </c>
      <c r="K8642" s="17" t="str">
        <f>IF((LEN(relatorio_Ananindeua[[#This Row],[CIF/CPF/CNPJ]])=14),relatorio_Ananindeua[[#This Row],[CIF/CPF/CNPJ]],relatorio_Ananindeua[[#This Row],[Coluna2]])</f>
        <v>54845963000115</v>
      </c>
      <c r="L8642" s="17" t="str">
        <f t="shared" si="136"/>
        <v>548******15</v>
      </c>
    </row>
    <row r="8643" spans="1:12" x14ac:dyDescent="0.25">
      <c r="A8643" s="17" t="s">
        <v>15396</v>
      </c>
      <c r="B8643" s="17" t="s">
        <v>15397</v>
      </c>
      <c r="C8643" s="17" t="s">
        <v>32</v>
      </c>
      <c r="D8643" s="1" t="s">
        <v>15398</v>
      </c>
      <c r="E8643" s="18" t="s">
        <v>13537</v>
      </c>
      <c r="F8643" s="18" t="s">
        <v>16</v>
      </c>
      <c r="G8643" s="17" t="s">
        <v>14</v>
      </c>
      <c r="H8643" t="s">
        <v>13538</v>
      </c>
      <c r="I8643" s="2" t="s">
        <v>13539</v>
      </c>
      <c r="J8643" s="4" t="s">
        <v>13538</v>
      </c>
      <c r="K8643" s="17" t="str">
        <f>IF((LEN(relatorio_Ananindeua[[#This Row],[CIF/CPF/CNPJ]])=14),relatorio_Ananindeua[[#This Row],[CIF/CPF/CNPJ]],relatorio_Ananindeua[[#This Row],[Coluna2]])</f>
        <v>54845012000146</v>
      </c>
      <c r="L8643" s="17" t="str">
        <f t="shared" si="136"/>
        <v>548******46</v>
      </c>
    </row>
    <row r="8644" spans="1:12" x14ac:dyDescent="0.25">
      <c r="A8644" s="17" t="s">
        <v>14361</v>
      </c>
      <c r="B8644" s="17" t="s">
        <v>14362</v>
      </c>
      <c r="C8644" s="17" t="s">
        <v>34</v>
      </c>
      <c r="D8644" s="1" t="s">
        <v>15399</v>
      </c>
      <c r="E8644" s="18" t="s">
        <v>13537</v>
      </c>
      <c r="F8644" s="18" t="s">
        <v>16</v>
      </c>
      <c r="G8644" s="17" t="s">
        <v>14</v>
      </c>
      <c r="H8644" t="s">
        <v>13538</v>
      </c>
      <c r="I8644" s="2" t="s">
        <v>13539</v>
      </c>
      <c r="J8644" s="4" t="s">
        <v>13538</v>
      </c>
      <c r="K8644" s="17" t="str">
        <f>IF((LEN(relatorio_Ananindeua[[#This Row],[CIF/CPF/CNPJ]])=14),relatorio_Ananindeua[[#This Row],[CIF/CPF/CNPJ]],relatorio_Ananindeua[[#This Row],[Coluna2]])</f>
        <v>54682007000160</v>
      </c>
      <c r="L8644" s="17" t="str">
        <f t="shared" si="136"/>
        <v>546******60</v>
      </c>
    </row>
    <row r="8645" spans="1:12" x14ac:dyDescent="0.25">
      <c r="A8645" s="17" t="s">
        <v>15400</v>
      </c>
      <c r="B8645" s="17" t="s">
        <v>15401</v>
      </c>
      <c r="C8645" s="17" t="s">
        <v>32</v>
      </c>
      <c r="D8645" s="1" t="s">
        <v>15402</v>
      </c>
      <c r="E8645" s="18" t="s">
        <v>13537</v>
      </c>
      <c r="F8645" s="18" t="s">
        <v>16</v>
      </c>
      <c r="G8645" s="17" t="s">
        <v>14</v>
      </c>
      <c r="H8645" t="s">
        <v>13538</v>
      </c>
      <c r="I8645" s="2" t="s">
        <v>13539</v>
      </c>
      <c r="J8645" s="4" t="s">
        <v>13538</v>
      </c>
      <c r="K8645" s="17" t="str">
        <f>IF((LEN(relatorio_Ananindeua[[#This Row],[CIF/CPF/CNPJ]])=14),relatorio_Ananindeua[[#This Row],[CIF/CPF/CNPJ]],relatorio_Ananindeua[[#This Row],[Coluna2]])</f>
        <v>54848091000149</v>
      </c>
      <c r="L8645" s="17" t="str">
        <f t="shared" si="136"/>
        <v>548******49</v>
      </c>
    </row>
    <row r="8646" spans="1:12" x14ac:dyDescent="0.25">
      <c r="A8646" s="17" t="s">
        <v>14259</v>
      </c>
      <c r="B8646" s="17" t="s">
        <v>14260</v>
      </c>
      <c r="C8646" s="17" t="s">
        <v>34</v>
      </c>
      <c r="D8646" s="1" t="s">
        <v>15403</v>
      </c>
      <c r="E8646" s="18" t="s">
        <v>13537</v>
      </c>
      <c r="F8646" s="18" t="s">
        <v>16</v>
      </c>
      <c r="G8646" s="17" t="s">
        <v>14</v>
      </c>
      <c r="H8646" t="s">
        <v>13538</v>
      </c>
      <c r="I8646" s="2" t="s">
        <v>13539</v>
      </c>
      <c r="J8646" s="4" t="s">
        <v>13538</v>
      </c>
      <c r="K8646" s="17" t="str">
        <f>IF((LEN(relatorio_Ananindeua[[#This Row],[CIF/CPF/CNPJ]])=14),relatorio_Ananindeua[[#This Row],[CIF/CPF/CNPJ]],relatorio_Ananindeua[[#This Row],[Coluna2]])</f>
        <v>52957158000158</v>
      </c>
      <c r="L8646" s="17" t="str">
        <f t="shared" si="136"/>
        <v>529******58</v>
      </c>
    </row>
    <row r="8647" spans="1:12" x14ac:dyDescent="0.25">
      <c r="A8647" s="17" t="s">
        <v>15404</v>
      </c>
      <c r="B8647" s="17" t="s">
        <v>15405</v>
      </c>
      <c r="C8647" s="17" t="s">
        <v>32</v>
      </c>
      <c r="D8647" s="1" t="s">
        <v>15406</v>
      </c>
      <c r="E8647" s="18" t="s">
        <v>13537</v>
      </c>
      <c r="F8647" s="18" t="s">
        <v>16</v>
      </c>
      <c r="G8647" s="17" t="s">
        <v>14</v>
      </c>
      <c r="H8647" t="s">
        <v>13538</v>
      </c>
      <c r="I8647" s="2" t="s">
        <v>13539</v>
      </c>
      <c r="J8647" s="4" t="s">
        <v>13538</v>
      </c>
      <c r="K8647" s="17" t="str">
        <f>IF((LEN(relatorio_Ananindeua[[#This Row],[CIF/CPF/CNPJ]])=14),relatorio_Ananindeua[[#This Row],[CIF/CPF/CNPJ]],relatorio_Ananindeua[[#This Row],[Coluna2]])</f>
        <v>54859073000162</v>
      </c>
      <c r="L8647" s="17" t="str">
        <f t="shared" si="136"/>
        <v>548******62</v>
      </c>
    </row>
    <row r="8648" spans="1:12" x14ac:dyDescent="0.25">
      <c r="A8648" s="17" t="s">
        <v>15407</v>
      </c>
      <c r="B8648" s="17" t="s">
        <v>15408</v>
      </c>
      <c r="C8648" s="17" t="s">
        <v>32</v>
      </c>
      <c r="D8648" s="1" t="s">
        <v>15409</v>
      </c>
      <c r="E8648" s="18" t="s">
        <v>13537</v>
      </c>
      <c r="F8648" s="18" t="s">
        <v>16</v>
      </c>
      <c r="G8648" s="17" t="s">
        <v>14</v>
      </c>
      <c r="H8648" t="s">
        <v>13538</v>
      </c>
      <c r="I8648" s="2" t="s">
        <v>13539</v>
      </c>
      <c r="J8648" s="4" t="s">
        <v>13538</v>
      </c>
      <c r="K8648" s="17" t="str">
        <f>IF((LEN(relatorio_Ananindeua[[#This Row],[CIF/CPF/CNPJ]])=14),relatorio_Ananindeua[[#This Row],[CIF/CPF/CNPJ]],relatorio_Ananindeua[[#This Row],[Coluna2]])</f>
        <v>54859041000167</v>
      </c>
      <c r="L8648" s="17" t="str">
        <f t="shared" si="136"/>
        <v>548******67</v>
      </c>
    </row>
    <row r="8649" spans="1:12" x14ac:dyDescent="0.25">
      <c r="A8649" s="17" t="s">
        <v>15410</v>
      </c>
      <c r="B8649" s="17" t="s">
        <v>15411</v>
      </c>
      <c r="C8649" s="17" t="s">
        <v>32</v>
      </c>
      <c r="D8649" s="1" t="s">
        <v>15412</v>
      </c>
      <c r="E8649" s="18" t="s">
        <v>13537</v>
      </c>
      <c r="F8649" s="18" t="s">
        <v>16</v>
      </c>
      <c r="G8649" s="17" t="s">
        <v>14</v>
      </c>
      <c r="H8649" t="s">
        <v>13538</v>
      </c>
      <c r="I8649" s="2" t="s">
        <v>13539</v>
      </c>
      <c r="J8649" s="4" t="s">
        <v>13538</v>
      </c>
      <c r="K8649" s="17" t="str">
        <f>IF((LEN(relatorio_Ananindeua[[#This Row],[CIF/CPF/CNPJ]])=14),relatorio_Ananindeua[[#This Row],[CIF/CPF/CNPJ]],relatorio_Ananindeua[[#This Row],[Coluna2]])</f>
        <v>54843084000154</v>
      </c>
      <c r="L8649" s="17" t="str">
        <f t="shared" si="136"/>
        <v>548******54</v>
      </c>
    </row>
    <row r="8650" spans="1:12" x14ac:dyDescent="0.25">
      <c r="A8650" s="17" t="s">
        <v>15413</v>
      </c>
      <c r="B8650" s="17" t="s">
        <v>15414</v>
      </c>
      <c r="C8650" s="17" t="s">
        <v>34</v>
      </c>
      <c r="D8650" s="1" t="s">
        <v>15415</v>
      </c>
      <c r="E8650" s="18" t="s">
        <v>13537</v>
      </c>
      <c r="F8650" s="18" t="s">
        <v>16</v>
      </c>
      <c r="G8650" s="17" t="s">
        <v>14</v>
      </c>
      <c r="H8650" t="s">
        <v>13538</v>
      </c>
      <c r="I8650" s="2" t="s">
        <v>13539</v>
      </c>
      <c r="J8650" s="4" t="s">
        <v>13538</v>
      </c>
      <c r="K8650" s="17" t="str">
        <f>IF((LEN(relatorio_Ananindeua[[#This Row],[CIF/CPF/CNPJ]])=14),relatorio_Ananindeua[[#This Row],[CIF/CPF/CNPJ]],relatorio_Ananindeua[[#This Row],[Coluna2]])</f>
        <v>50196408000159</v>
      </c>
      <c r="L8650" s="17" t="str">
        <f t="shared" si="136"/>
        <v>501******59</v>
      </c>
    </row>
    <row r="8651" spans="1:12" x14ac:dyDescent="0.25">
      <c r="A8651" s="17" t="s">
        <v>15416</v>
      </c>
      <c r="B8651" s="17" t="s">
        <v>15417</v>
      </c>
      <c r="C8651" s="17" t="s">
        <v>32</v>
      </c>
      <c r="D8651" s="1" t="s">
        <v>15418</v>
      </c>
      <c r="E8651" s="18" t="s">
        <v>13537</v>
      </c>
      <c r="F8651" s="18" t="s">
        <v>16</v>
      </c>
      <c r="G8651" s="17" t="s">
        <v>14</v>
      </c>
      <c r="H8651" t="s">
        <v>13538</v>
      </c>
      <c r="I8651" s="2" t="s">
        <v>13539</v>
      </c>
      <c r="J8651" s="4" t="s">
        <v>13538</v>
      </c>
      <c r="K8651" s="17" t="str">
        <f>IF((LEN(relatorio_Ananindeua[[#This Row],[CIF/CPF/CNPJ]])=14),relatorio_Ananindeua[[#This Row],[CIF/CPF/CNPJ]],relatorio_Ananindeua[[#This Row],[Coluna2]])</f>
        <v>54858926000141</v>
      </c>
      <c r="L8651" s="17" t="str">
        <f t="shared" si="136"/>
        <v>548******41</v>
      </c>
    </row>
    <row r="8652" spans="1:12" x14ac:dyDescent="0.25">
      <c r="A8652" s="17" t="s">
        <v>15419</v>
      </c>
      <c r="B8652" s="17" t="s">
        <v>15420</v>
      </c>
      <c r="C8652" s="17" t="s">
        <v>32</v>
      </c>
      <c r="D8652" s="1" t="s">
        <v>15421</v>
      </c>
      <c r="E8652" s="18" t="s">
        <v>13537</v>
      </c>
      <c r="F8652" s="18" t="s">
        <v>16</v>
      </c>
      <c r="G8652" s="17" t="s">
        <v>14</v>
      </c>
      <c r="H8652" t="s">
        <v>13538</v>
      </c>
      <c r="I8652" s="2" t="s">
        <v>13539</v>
      </c>
      <c r="J8652" s="4" t="s">
        <v>13538</v>
      </c>
      <c r="K8652" s="17" t="str">
        <f>IF((LEN(relatorio_Ananindeua[[#This Row],[CIF/CPF/CNPJ]])=14),relatorio_Ananindeua[[#This Row],[CIF/CPF/CNPJ]],relatorio_Ananindeua[[#This Row],[Coluna2]])</f>
        <v>54857196000164</v>
      </c>
      <c r="L8652" s="17" t="str">
        <f t="shared" si="136"/>
        <v>548******64</v>
      </c>
    </row>
    <row r="8653" spans="1:12" x14ac:dyDescent="0.25">
      <c r="A8653" s="17" t="s">
        <v>15422</v>
      </c>
      <c r="B8653" s="17" t="s">
        <v>15423</v>
      </c>
      <c r="C8653" s="17" t="s">
        <v>32</v>
      </c>
      <c r="D8653" s="1" t="s">
        <v>15424</v>
      </c>
      <c r="E8653" s="18" t="s">
        <v>13537</v>
      </c>
      <c r="F8653" s="18" t="s">
        <v>16</v>
      </c>
      <c r="G8653" s="17" t="s">
        <v>14</v>
      </c>
      <c r="H8653" t="s">
        <v>13538</v>
      </c>
      <c r="I8653" s="2" t="s">
        <v>13539</v>
      </c>
      <c r="J8653" s="4" t="s">
        <v>13538</v>
      </c>
      <c r="K8653" s="17" t="str">
        <f>IF((LEN(relatorio_Ananindeua[[#This Row],[CIF/CPF/CNPJ]])=14),relatorio_Ananindeua[[#This Row],[CIF/CPF/CNPJ]],relatorio_Ananindeua[[#This Row],[Coluna2]])</f>
        <v>54842405000104</v>
      </c>
      <c r="L8653" s="17" t="str">
        <f t="shared" si="136"/>
        <v>548******04</v>
      </c>
    </row>
    <row r="8654" spans="1:12" x14ac:dyDescent="0.25">
      <c r="A8654" s="17" t="s">
        <v>15425</v>
      </c>
      <c r="B8654" s="17" t="s">
        <v>15426</v>
      </c>
      <c r="C8654" s="17" t="s">
        <v>34</v>
      </c>
      <c r="D8654" s="1" t="s">
        <v>15427</v>
      </c>
      <c r="E8654" s="18" t="s">
        <v>13537</v>
      </c>
      <c r="F8654" s="18" t="s">
        <v>16</v>
      </c>
      <c r="G8654" s="17" t="s">
        <v>14</v>
      </c>
      <c r="H8654" t="s">
        <v>13538</v>
      </c>
      <c r="I8654" s="2" t="s">
        <v>13539</v>
      </c>
      <c r="J8654" s="4" t="s">
        <v>13538</v>
      </c>
      <c r="K8654" s="17" t="str">
        <f>IF((LEN(relatorio_Ananindeua[[#This Row],[CIF/CPF/CNPJ]])=14),relatorio_Ananindeua[[#This Row],[CIF/CPF/CNPJ]],relatorio_Ananindeua[[#This Row],[Coluna2]])</f>
        <v>40217434000162</v>
      </c>
      <c r="L8654" s="17" t="str">
        <f t="shared" si="136"/>
        <v>402******62</v>
      </c>
    </row>
    <row r="8655" spans="1:12" x14ac:dyDescent="0.25">
      <c r="A8655" s="17" t="s">
        <v>6635</v>
      </c>
      <c r="B8655" s="17" t="s">
        <v>6636</v>
      </c>
      <c r="C8655" s="17" t="s">
        <v>34</v>
      </c>
      <c r="D8655" s="1" t="s">
        <v>15428</v>
      </c>
      <c r="E8655" s="18" t="s">
        <v>13537</v>
      </c>
      <c r="F8655" s="18" t="s">
        <v>16</v>
      </c>
      <c r="G8655" s="17" t="s">
        <v>14</v>
      </c>
      <c r="H8655" t="s">
        <v>13538</v>
      </c>
      <c r="I8655" s="2" t="s">
        <v>13539</v>
      </c>
      <c r="J8655" s="4" t="s">
        <v>13538</v>
      </c>
      <c r="K8655" s="17" t="str">
        <f>IF((LEN(relatorio_Ananindeua[[#This Row],[CIF/CPF/CNPJ]])=14),relatorio_Ananindeua[[#This Row],[CIF/CPF/CNPJ]],relatorio_Ananindeua[[#This Row],[Coluna2]])</f>
        <v>45482818000126</v>
      </c>
      <c r="L8655" s="17" t="str">
        <f t="shared" si="136"/>
        <v>454******26</v>
      </c>
    </row>
    <row r="8656" spans="1:12" x14ac:dyDescent="0.25">
      <c r="A8656" s="17" t="s">
        <v>15429</v>
      </c>
      <c r="B8656" s="17" t="s">
        <v>15430</v>
      </c>
      <c r="C8656" s="17" t="s">
        <v>32</v>
      </c>
      <c r="D8656" s="1" t="s">
        <v>15431</v>
      </c>
      <c r="E8656" s="18" t="s">
        <v>13537</v>
      </c>
      <c r="F8656" s="18" t="s">
        <v>16</v>
      </c>
      <c r="G8656" s="17" t="s">
        <v>14</v>
      </c>
      <c r="H8656" t="s">
        <v>13538</v>
      </c>
      <c r="I8656" s="2" t="s">
        <v>13539</v>
      </c>
      <c r="J8656" s="4" t="s">
        <v>13538</v>
      </c>
      <c r="K8656" s="17" t="str">
        <f>IF((LEN(relatorio_Ananindeua[[#This Row],[CIF/CPF/CNPJ]])=14),relatorio_Ananindeua[[#This Row],[CIF/CPF/CNPJ]],relatorio_Ananindeua[[#This Row],[Coluna2]])</f>
        <v>54845434000111</v>
      </c>
      <c r="L8656" s="17" t="str">
        <f t="shared" si="136"/>
        <v>548******11</v>
      </c>
    </row>
    <row r="8657" spans="1:12" x14ac:dyDescent="0.25">
      <c r="A8657" s="17" t="s">
        <v>15432</v>
      </c>
      <c r="B8657" s="17" t="s">
        <v>15433</v>
      </c>
      <c r="C8657" s="17" t="s">
        <v>34</v>
      </c>
      <c r="D8657" s="1" t="s">
        <v>15434</v>
      </c>
      <c r="E8657" s="18" t="s">
        <v>13537</v>
      </c>
      <c r="F8657" s="18" t="s">
        <v>16</v>
      </c>
      <c r="G8657" s="17" t="s">
        <v>14</v>
      </c>
      <c r="H8657" t="s">
        <v>13538</v>
      </c>
      <c r="I8657" s="2" t="s">
        <v>13539</v>
      </c>
      <c r="J8657" s="4" t="s">
        <v>13538</v>
      </c>
      <c r="K8657" s="17" t="str">
        <f>IF((LEN(relatorio_Ananindeua[[#This Row],[CIF/CPF/CNPJ]])=14),relatorio_Ananindeua[[#This Row],[CIF/CPF/CNPJ]],relatorio_Ananindeua[[#This Row],[Coluna2]])</f>
        <v>37008477000123</v>
      </c>
      <c r="L8657" s="17" t="str">
        <f t="shared" si="136"/>
        <v>370******23</v>
      </c>
    </row>
    <row r="8658" spans="1:12" x14ac:dyDescent="0.25">
      <c r="A8658" s="17" t="s">
        <v>15435</v>
      </c>
      <c r="B8658" s="17" t="s">
        <v>15436</v>
      </c>
      <c r="C8658" s="17" t="s">
        <v>32</v>
      </c>
      <c r="D8658" s="1" t="s">
        <v>15437</v>
      </c>
      <c r="E8658" s="18" t="s">
        <v>13537</v>
      </c>
      <c r="F8658" s="18" t="s">
        <v>16</v>
      </c>
      <c r="G8658" s="17" t="s">
        <v>14</v>
      </c>
      <c r="H8658" t="s">
        <v>13538</v>
      </c>
      <c r="I8658" s="2" t="s">
        <v>13539</v>
      </c>
      <c r="J8658" s="4" t="s">
        <v>13538</v>
      </c>
      <c r="K8658" s="17" t="str">
        <f>IF((LEN(relatorio_Ananindeua[[#This Row],[CIF/CPF/CNPJ]])=14),relatorio_Ananindeua[[#This Row],[CIF/CPF/CNPJ]],relatorio_Ananindeua[[#This Row],[Coluna2]])</f>
        <v>54859352000126</v>
      </c>
      <c r="L8658" s="17" t="str">
        <f t="shared" si="136"/>
        <v>548******26</v>
      </c>
    </row>
    <row r="8659" spans="1:12" x14ac:dyDescent="0.25">
      <c r="A8659" s="17" t="s">
        <v>956</v>
      </c>
      <c r="B8659" s="17" t="s">
        <v>957</v>
      </c>
      <c r="C8659" s="17" t="s">
        <v>21</v>
      </c>
      <c r="D8659" s="1" t="s">
        <v>15438</v>
      </c>
      <c r="E8659" s="18" t="s">
        <v>13537</v>
      </c>
      <c r="F8659" s="18" t="s">
        <v>19</v>
      </c>
      <c r="G8659" s="17" t="s">
        <v>13496</v>
      </c>
      <c r="H8659" t="s">
        <v>13538</v>
      </c>
      <c r="I8659" s="2" t="s">
        <v>13539</v>
      </c>
      <c r="J8659" s="4">
        <v>8</v>
      </c>
      <c r="K8659" s="17" t="str">
        <f>IF((LEN(relatorio_Ananindeua[[#This Row],[CIF/CPF/CNPJ]])=14),relatorio_Ananindeua[[#This Row],[CIF/CPF/CNPJ]],relatorio_Ananindeua[[#This Row],[Coluna2]])</f>
        <v>17454167000125</v>
      </c>
      <c r="L8659" s="17" t="str">
        <f t="shared" si="136"/>
        <v>174******25</v>
      </c>
    </row>
    <row r="8660" spans="1:12" x14ac:dyDescent="0.25">
      <c r="A8660" s="17" t="s">
        <v>956</v>
      </c>
      <c r="B8660" s="17" t="s">
        <v>957</v>
      </c>
      <c r="C8660" s="17" t="s">
        <v>21</v>
      </c>
      <c r="D8660" s="1" t="s">
        <v>15439</v>
      </c>
      <c r="E8660" s="18" t="s">
        <v>13537</v>
      </c>
      <c r="F8660" s="18" t="s">
        <v>19</v>
      </c>
      <c r="G8660" s="17" t="s">
        <v>13496</v>
      </c>
      <c r="H8660" t="s">
        <v>13538</v>
      </c>
      <c r="I8660" s="2" t="s">
        <v>13539</v>
      </c>
      <c r="J8660" s="4">
        <v>7.5</v>
      </c>
      <c r="K8660" s="17" t="str">
        <f>IF((LEN(relatorio_Ananindeua[[#This Row],[CIF/CPF/CNPJ]])=14),relatorio_Ananindeua[[#This Row],[CIF/CPF/CNPJ]],relatorio_Ananindeua[[#This Row],[Coluna2]])</f>
        <v>17454167000125</v>
      </c>
      <c r="L8660" s="17" t="str">
        <f t="shared" si="136"/>
        <v>174******25</v>
      </c>
    </row>
    <row r="8661" spans="1:12" x14ac:dyDescent="0.25">
      <c r="A8661" s="17" t="s">
        <v>956</v>
      </c>
      <c r="B8661" s="17" t="s">
        <v>957</v>
      </c>
      <c r="C8661" s="17" t="s">
        <v>21</v>
      </c>
      <c r="D8661" s="1" t="s">
        <v>15440</v>
      </c>
      <c r="E8661" s="18" t="s">
        <v>13537</v>
      </c>
      <c r="F8661" s="18" t="s">
        <v>19</v>
      </c>
      <c r="G8661" s="17" t="s">
        <v>13496</v>
      </c>
      <c r="H8661" t="s">
        <v>13538</v>
      </c>
      <c r="I8661" s="2" t="s">
        <v>13539</v>
      </c>
      <c r="J8661" s="4">
        <v>12.5</v>
      </c>
      <c r="K8661" s="17" t="str">
        <f>IF((LEN(relatorio_Ananindeua[[#This Row],[CIF/CPF/CNPJ]])=14),relatorio_Ananindeua[[#This Row],[CIF/CPF/CNPJ]],relatorio_Ananindeua[[#This Row],[Coluna2]])</f>
        <v>17454167000125</v>
      </c>
      <c r="L8661" s="17" t="str">
        <f t="shared" si="136"/>
        <v>174******25</v>
      </c>
    </row>
    <row r="8662" spans="1:12" x14ac:dyDescent="0.25">
      <c r="A8662" s="17" t="s">
        <v>956</v>
      </c>
      <c r="B8662" s="17" t="s">
        <v>957</v>
      </c>
      <c r="C8662" s="17" t="s">
        <v>21</v>
      </c>
      <c r="D8662" s="1" t="s">
        <v>15441</v>
      </c>
      <c r="E8662" s="18" t="s">
        <v>13537</v>
      </c>
      <c r="F8662" s="18" t="s">
        <v>19</v>
      </c>
      <c r="G8662" s="17" t="s">
        <v>13496</v>
      </c>
      <c r="H8662" t="s">
        <v>13538</v>
      </c>
      <c r="I8662" s="2" t="s">
        <v>13539</v>
      </c>
      <c r="J8662" s="4">
        <v>7.5</v>
      </c>
      <c r="K8662" s="17" t="str">
        <f>IF((LEN(relatorio_Ananindeua[[#This Row],[CIF/CPF/CNPJ]])=14),relatorio_Ananindeua[[#This Row],[CIF/CPF/CNPJ]],relatorio_Ananindeua[[#This Row],[Coluna2]])</f>
        <v>17454167000125</v>
      </c>
      <c r="L8662" s="17" t="str">
        <f t="shared" si="136"/>
        <v>174******25</v>
      </c>
    </row>
    <row r="8663" spans="1:12" x14ac:dyDescent="0.25">
      <c r="A8663" s="17" t="s">
        <v>15442</v>
      </c>
      <c r="B8663" s="17" t="s">
        <v>15443</v>
      </c>
      <c r="C8663" s="17" t="s">
        <v>18</v>
      </c>
      <c r="D8663" s="1" t="s">
        <v>15444</v>
      </c>
      <c r="E8663" s="18" t="s">
        <v>13537</v>
      </c>
      <c r="F8663" s="18" t="s">
        <v>16</v>
      </c>
      <c r="G8663" s="17" t="s">
        <v>14</v>
      </c>
      <c r="H8663" t="s">
        <v>13538</v>
      </c>
      <c r="I8663" s="2" t="s">
        <v>13539</v>
      </c>
      <c r="J8663" s="4">
        <v>186.61</v>
      </c>
      <c r="K8663" s="17" t="str">
        <f>IF((LEN(relatorio_Ananindeua[[#This Row],[CIF/CPF/CNPJ]])=14),relatorio_Ananindeua[[#This Row],[CIF/CPF/CNPJ]],relatorio_Ananindeua[[#This Row],[Coluna2]])</f>
        <v>33472583000102</v>
      </c>
      <c r="L8663" s="17" t="str">
        <f t="shared" si="136"/>
        <v>334******02</v>
      </c>
    </row>
    <row r="8664" spans="1:12" x14ac:dyDescent="0.25">
      <c r="A8664" s="17" t="s">
        <v>9645</v>
      </c>
      <c r="B8664" s="17" t="s">
        <v>9646</v>
      </c>
      <c r="C8664" s="17" t="s">
        <v>18</v>
      </c>
      <c r="D8664" s="1" t="s">
        <v>15445</v>
      </c>
      <c r="E8664" s="18" t="s">
        <v>13537</v>
      </c>
      <c r="F8664" s="18" t="s">
        <v>16</v>
      </c>
      <c r="G8664" s="17" t="s">
        <v>14</v>
      </c>
      <c r="H8664" t="s">
        <v>13538</v>
      </c>
      <c r="I8664" s="2" t="s">
        <v>13539</v>
      </c>
      <c r="J8664" s="4" t="s">
        <v>13538</v>
      </c>
      <c r="K8664" s="17" t="str">
        <f>IF((LEN(relatorio_Ananindeua[[#This Row],[CIF/CPF/CNPJ]])=14),relatorio_Ananindeua[[#This Row],[CIF/CPF/CNPJ]],relatorio_Ananindeua[[#This Row],[Coluna2]])</f>
        <v>51899399000125</v>
      </c>
      <c r="L8664" s="17" t="str">
        <f t="shared" si="136"/>
        <v>518******25</v>
      </c>
    </row>
    <row r="8665" spans="1:12" x14ac:dyDescent="0.25">
      <c r="A8665" s="17" t="s">
        <v>15446</v>
      </c>
      <c r="B8665" s="17" t="s">
        <v>15447</v>
      </c>
      <c r="C8665" s="17" t="s">
        <v>18</v>
      </c>
      <c r="D8665" s="1" t="s">
        <v>15448</v>
      </c>
      <c r="E8665" s="18" t="s">
        <v>13537</v>
      </c>
      <c r="F8665" s="18" t="s">
        <v>16</v>
      </c>
      <c r="G8665" s="17" t="s">
        <v>14</v>
      </c>
      <c r="H8665" t="s">
        <v>13538</v>
      </c>
      <c r="I8665" s="2" t="s">
        <v>13539</v>
      </c>
      <c r="J8665" s="4">
        <v>165.09</v>
      </c>
      <c r="K8665" s="17" t="str">
        <f>IF((LEN(relatorio_Ananindeua[[#This Row],[CIF/CPF/CNPJ]])=14),relatorio_Ananindeua[[#This Row],[CIF/CPF/CNPJ]],relatorio_Ananindeua[[#This Row],[Coluna2]])</f>
        <v>41587658000129</v>
      </c>
      <c r="L8665" s="17" t="str">
        <f t="shared" si="136"/>
        <v>415******29</v>
      </c>
    </row>
    <row r="8666" spans="1:12" x14ac:dyDescent="0.25">
      <c r="A8666" s="17" t="s">
        <v>15449</v>
      </c>
      <c r="B8666" s="17" t="s">
        <v>15450</v>
      </c>
      <c r="C8666" s="17" t="s">
        <v>34</v>
      </c>
      <c r="D8666" s="1" t="s">
        <v>15451</v>
      </c>
      <c r="E8666" s="18" t="s">
        <v>13537</v>
      </c>
      <c r="F8666" s="18" t="s">
        <v>16</v>
      </c>
      <c r="G8666" s="17" t="s">
        <v>14</v>
      </c>
      <c r="H8666" t="s">
        <v>13538</v>
      </c>
      <c r="I8666" s="2" t="s">
        <v>13539</v>
      </c>
      <c r="J8666" s="4" t="s">
        <v>13538</v>
      </c>
      <c r="K8666" s="17" t="str">
        <f>IF((LEN(relatorio_Ananindeua[[#This Row],[CIF/CPF/CNPJ]])=14),relatorio_Ananindeua[[#This Row],[CIF/CPF/CNPJ]],relatorio_Ananindeua[[#This Row],[Coluna2]])</f>
        <v>44646039000156</v>
      </c>
      <c r="L8666" s="17" t="str">
        <f t="shared" si="136"/>
        <v>446******56</v>
      </c>
    </row>
    <row r="8667" spans="1:12" x14ac:dyDescent="0.25">
      <c r="A8667" s="17" t="s">
        <v>15452</v>
      </c>
      <c r="B8667" s="17" t="s">
        <v>15453</v>
      </c>
      <c r="C8667" s="17" t="s">
        <v>18</v>
      </c>
      <c r="D8667" s="1" t="s">
        <v>15454</v>
      </c>
      <c r="E8667" s="18" t="s">
        <v>13537</v>
      </c>
      <c r="F8667" s="18" t="s">
        <v>16</v>
      </c>
      <c r="G8667" s="17" t="s">
        <v>14</v>
      </c>
      <c r="H8667" t="s">
        <v>13538</v>
      </c>
      <c r="I8667" s="2" t="s">
        <v>13539</v>
      </c>
      <c r="J8667" s="4">
        <v>172</v>
      </c>
      <c r="K8667" s="17" t="str">
        <f>IF((LEN(relatorio_Ananindeua[[#This Row],[CIF/CPF/CNPJ]])=14),relatorio_Ananindeua[[#This Row],[CIF/CPF/CNPJ]],relatorio_Ananindeua[[#This Row],[Coluna2]])</f>
        <v>10836784000146</v>
      </c>
      <c r="L8667" s="17" t="str">
        <f t="shared" si="136"/>
        <v>108******46</v>
      </c>
    </row>
    <row r="8668" spans="1:12" x14ac:dyDescent="0.25">
      <c r="A8668" s="17" t="s">
        <v>15455</v>
      </c>
      <c r="B8668" s="17" t="s">
        <v>15456</v>
      </c>
      <c r="C8668" s="17" t="s">
        <v>18</v>
      </c>
      <c r="D8668" s="1" t="s">
        <v>15457</v>
      </c>
      <c r="E8668" s="18" t="s">
        <v>13537</v>
      </c>
      <c r="F8668" s="18" t="s">
        <v>16</v>
      </c>
      <c r="G8668" s="17" t="s">
        <v>14</v>
      </c>
      <c r="H8668" t="s">
        <v>13538</v>
      </c>
      <c r="I8668" s="2" t="s">
        <v>13539</v>
      </c>
      <c r="J8668" s="4">
        <v>172</v>
      </c>
      <c r="K8668" s="17" t="str">
        <f>IF((LEN(relatorio_Ananindeua[[#This Row],[CIF/CPF/CNPJ]])=14),relatorio_Ananindeua[[#This Row],[CIF/CPF/CNPJ]],relatorio_Ananindeua[[#This Row],[Coluna2]])</f>
        <v>08739131000105</v>
      </c>
      <c r="L8668" s="17" t="str">
        <f t="shared" si="136"/>
        <v>087******05</v>
      </c>
    </row>
    <row r="8669" spans="1:12" x14ac:dyDescent="0.25">
      <c r="A8669" s="17" t="s">
        <v>15278</v>
      </c>
      <c r="B8669" s="17" t="s">
        <v>15279</v>
      </c>
      <c r="C8669" s="17" t="s">
        <v>18</v>
      </c>
      <c r="D8669" s="1" t="s">
        <v>15458</v>
      </c>
      <c r="E8669" s="18" t="s">
        <v>13537</v>
      </c>
      <c r="F8669" s="18" t="s">
        <v>16</v>
      </c>
      <c r="G8669" s="17" t="s">
        <v>14</v>
      </c>
      <c r="H8669" t="s">
        <v>13538</v>
      </c>
      <c r="I8669" s="2" t="s">
        <v>13539</v>
      </c>
      <c r="J8669" s="4">
        <v>206.39</v>
      </c>
      <c r="K8669" s="17" t="str">
        <f>IF((LEN(relatorio_Ananindeua[[#This Row],[CIF/CPF/CNPJ]])=14),relatorio_Ananindeua[[#This Row],[CIF/CPF/CNPJ]],relatorio_Ananindeua[[#This Row],[Coluna2]])</f>
        <v>03832803000109</v>
      </c>
      <c r="L8669" s="17" t="str">
        <f t="shared" si="136"/>
        <v>038******09</v>
      </c>
    </row>
    <row r="8670" spans="1:12" x14ac:dyDescent="0.25">
      <c r="A8670" s="17" t="s">
        <v>15459</v>
      </c>
      <c r="B8670" s="17" t="s">
        <v>15460</v>
      </c>
      <c r="C8670" s="17" t="s">
        <v>18</v>
      </c>
      <c r="D8670" s="1" t="s">
        <v>15461</v>
      </c>
      <c r="E8670" s="18" t="s">
        <v>13537</v>
      </c>
      <c r="F8670" s="18" t="s">
        <v>16</v>
      </c>
      <c r="G8670" s="17" t="s">
        <v>14</v>
      </c>
      <c r="H8670" t="s">
        <v>13538</v>
      </c>
      <c r="I8670" s="2" t="s">
        <v>13539</v>
      </c>
      <c r="J8670" s="4">
        <v>172</v>
      </c>
      <c r="K8670" s="17" t="str">
        <f>IF((LEN(relatorio_Ananindeua[[#This Row],[CIF/CPF/CNPJ]])=14),relatorio_Ananindeua[[#This Row],[CIF/CPF/CNPJ]],relatorio_Ananindeua[[#This Row],[Coluna2]])</f>
        <v>38422441000154</v>
      </c>
      <c r="L8670" s="17" t="str">
        <f t="shared" si="136"/>
        <v>384******54</v>
      </c>
    </row>
    <row r="8671" spans="1:12" x14ac:dyDescent="0.25">
      <c r="A8671" s="17" t="s">
        <v>15462</v>
      </c>
      <c r="B8671" s="17" t="s">
        <v>15463</v>
      </c>
      <c r="C8671" s="17" t="s">
        <v>32</v>
      </c>
      <c r="D8671" s="1" t="s">
        <v>15464</v>
      </c>
      <c r="E8671" s="18" t="s">
        <v>13537</v>
      </c>
      <c r="F8671" s="18" t="s">
        <v>16</v>
      </c>
      <c r="G8671" s="17" t="s">
        <v>14</v>
      </c>
      <c r="H8671" t="s">
        <v>13538</v>
      </c>
      <c r="I8671" s="2" t="s">
        <v>13539</v>
      </c>
      <c r="J8671" s="4" t="s">
        <v>13538</v>
      </c>
      <c r="K8671" s="17" t="str">
        <f>IF((LEN(relatorio_Ananindeua[[#This Row],[CIF/CPF/CNPJ]])=14),relatorio_Ananindeua[[#This Row],[CIF/CPF/CNPJ]],relatorio_Ananindeua[[#This Row],[Coluna2]])</f>
        <v>54876104000193</v>
      </c>
      <c r="L8671" s="17" t="str">
        <f t="shared" si="136"/>
        <v>548******93</v>
      </c>
    </row>
    <row r="8672" spans="1:12" x14ac:dyDescent="0.25">
      <c r="A8672" s="17" t="s">
        <v>15465</v>
      </c>
      <c r="B8672" s="17" t="s">
        <v>15466</v>
      </c>
      <c r="C8672" s="17" t="s">
        <v>32</v>
      </c>
      <c r="D8672" s="1" t="s">
        <v>15467</v>
      </c>
      <c r="E8672" s="18" t="s">
        <v>13537</v>
      </c>
      <c r="F8672" s="18" t="s">
        <v>16</v>
      </c>
      <c r="G8672" s="17" t="s">
        <v>14</v>
      </c>
      <c r="H8672" t="s">
        <v>13538</v>
      </c>
      <c r="I8672" s="2" t="s">
        <v>13539</v>
      </c>
      <c r="J8672" s="4" t="s">
        <v>13538</v>
      </c>
      <c r="K8672" s="17" t="str">
        <f>IF((LEN(relatorio_Ananindeua[[#This Row],[CIF/CPF/CNPJ]])=14),relatorio_Ananindeua[[#This Row],[CIF/CPF/CNPJ]],relatorio_Ananindeua[[#This Row],[Coluna2]])</f>
        <v>54871278000163</v>
      </c>
      <c r="L8672" s="17" t="str">
        <f t="shared" si="136"/>
        <v>548******63</v>
      </c>
    </row>
    <row r="8673" spans="1:12" x14ac:dyDescent="0.25">
      <c r="A8673" s="17" t="s">
        <v>15468</v>
      </c>
      <c r="B8673" s="17" t="s">
        <v>15469</v>
      </c>
      <c r="C8673" s="17" t="s">
        <v>32</v>
      </c>
      <c r="D8673" s="1" t="s">
        <v>15470</v>
      </c>
      <c r="E8673" s="18" t="s">
        <v>13537</v>
      </c>
      <c r="F8673" s="18" t="s">
        <v>16</v>
      </c>
      <c r="G8673" s="17" t="s">
        <v>14</v>
      </c>
      <c r="H8673" t="s">
        <v>13538</v>
      </c>
      <c r="I8673" s="2" t="s">
        <v>13539</v>
      </c>
      <c r="J8673" s="4" t="s">
        <v>13538</v>
      </c>
      <c r="K8673" s="17" t="str">
        <f>IF((LEN(relatorio_Ananindeua[[#This Row],[CIF/CPF/CNPJ]])=14),relatorio_Ananindeua[[#This Row],[CIF/CPF/CNPJ]],relatorio_Ananindeua[[#This Row],[Coluna2]])</f>
        <v>54871854000172</v>
      </c>
      <c r="L8673" s="17" t="str">
        <f t="shared" si="136"/>
        <v>548******72</v>
      </c>
    </row>
    <row r="8674" spans="1:12" x14ac:dyDescent="0.25">
      <c r="A8674" s="17" t="s">
        <v>15471</v>
      </c>
      <c r="B8674" s="17" t="s">
        <v>15472</v>
      </c>
      <c r="C8674" s="17" t="s">
        <v>32</v>
      </c>
      <c r="D8674" s="1" t="s">
        <v>15473</v>
      </c>
      <c r="E8674" s="18" t="s">
        <v>13537</v>
      </c>
      <c r="F8674" s="18" t="s">
        <v>16</v>
      </c>
      <c r="G8674" s="17" t="s">
        <v>14</v>
      </c>
      <c r="H8674" t="s">
        <v>13538</v>
      </c>
      <c r="I8674" s="2" t="s">
        <v>13539</v>
      </c>
      <c r="J8674" s="4" t="s">
        <v>13538</v>
      </c>
      <c r="K8674" s="17" t="str">
        <f>IF((LEN(relatorio_Ananindeua[[#This Row],[CIF/CPF/CNPJ]])=14),relatorio_Ananindeua[[#This Row],[CIF/CPF/CNPJ]],relatorio_Ananindeua[[#This Row],[Coluna2]])</f>
        <v>54870186000169</v>
      </c>
      <c r="L8674" s="17" t="str">
        <f t="shared" ref="L8674:L8737" si="137">_xlfn.CONCAT(LEFT(A8674,3),REPT("*",6),RIGHT(A8674,2))</f>
        <v>548******69</v>
      </c>
    </row>
    <row r="8675" spans="1:12" x14ac:dyDescent="0.25">
      <c r="A8675" s="17" t="s">
        <v>15474</v>
      </c>
      <c r="B8675" s="17" t="s">
        <v>15475</v>
      </c>
      <c r="C8675" s="17" t="s">
        <v>32</v>
      </c>
      <c r="D8675" s="1" t="s">
        <v>15476</v>
      </c>
      <c r="E8675" s="18" t="s">
        <v>13537</v>
      </c>
      <c r="F8675" s="18" t="s">
        <v>16</v>
      </c>
      <c r="G8675" s="17" t="s">
        <v>14</v>
      </c>
      <c r="H8675" t="s">
        <v>13538</v>
      </c>
      <c r="I8675" s="2" t="s">
        <v>13539</v>
      </c>
      <c r="J8675" s="4" t="s">
        <v>13538</v>
      </c>
      <c r="K8675" s="17" t="str">
        <f>IF((LEN(relatorio_Ananindeua[[#This Row],[CIF/CPF/CNPJ]])=14),relatorio_Ananindeua[[#This Row],[CIF/CPF/CNPJ]],relatorio_Ananindeua[[#This Row],[Coluna2]])</f>
        <v>54868576000102</v>
      </c>
      <c r="L8675" s="17" t="str">
        <f t="shared" si="137"/>
        <v>548******02</v>
      </c>
    </row>
    <row r="8676" spans="1:12" x14ac:dyDescent="0.25">
      <c r="A8676" s="17" t="s">
        <v>15477</v>
      </c>
      <c r="B8676" s="17" t="s">
        <v>15478</v>
      </c>
      <c r="C8676" s="17" t="s">
        <v>32</v>
      </c>
      <c r="D8676" s="1" t="s">
        <v>15479</v>
      </c>
      <c r="E8676" s="18" t="s">
        <v>13537</v>
      </c>
      <c r="F8676" s="18" t="s">
        <v>16</v>
      </c>
      <c r="G8676" s="17" t="s">
        <v>14</v>
      </c>
      <c r="H8676" t="s">
        <v>13538</v>
      </c>
      <c r="I8676" s="2" t="s">
        <v>13539</v>
      </c>
      <c r="J8676" s="4" t="s">
        <v>13538</v>
      </c>
      <c r="K8676" s="17" t="str">
        <f>IF((LEN(relatorio_Ananindeua[[#This Row],[CIF/CPF/CNPJ]])=14),relatorio_Ananindeua[[#This Row],[CIF/CPF/CNPJ]],relatorio_Ananindeua[[#This Row],[Coluna2]])</f>
        <v>54863536000160</v>
      </c>
      <c r="L8676" s="17" t="str">
        <f t="shared" si="137"/>
        <v>548******60</v>
      </c>
    </row>
    <row r="8677" spans="1:12" x14ac:dyDescent="0.25">
      <c r="A8677" s="17" t="s">
        <v>15480</v>
      </c>
      <c r="B8677" s="17" t="s">
        <v>15481</v>
      </c>
      <c r="C8677" s="17" t="s">
        <v>32</v>
      </c>
      <c r="D8677" s="1" t="s">
        <v>15482</v>
      </c>
      <c r="E8677" s="18" t="s">
        <v>13537</v>
      </c>
      <c r="F8677" s="18" t="s">
        <v>16</v>
      </c>
      <c r="G8677" s="17" t="s">
        <v>14</v>
      </c>
      <c r="H8677" t="s">
        <v>13538</v>
      </c>
      <c r="I8677" s="2" t="s">
        <v>13539</v>
      </c>
      <c r="J8677" s="4" t="s">
        <v>13538</v>
      </c>
      <c r="K8677" s="17" t="str">
        <f>IF((LEN(relatorio_Ananindeua[[#This Row],[CIF/CPF/CNPJ]])=14),relatorio_Ananindeua[[#This Row],[CIF/CPF/CNPJ]],relatorio_Ananindeua[[#This Row],[Coluna2]])</f>
        <v>54861212000192</v>
      </c>
      <c r="L8677" s="17" t="str">
        <f t="shared" si="137"/>
        <v>548******92</v>
      </c>
    </row>
    <row r="8678" spans="1:12" x14ac:dyDescent="0.25">
      <c r="A8678" s="17" t="s">
        <v>15483</v>
      </c>
      <c r="B8678" s="17" t="s">
        <v>15484</v>
      </c>
      <c r="C8678" s="17" t="s">
        <v>32</v>
      </c>
      <c r="D8678" s="1" t="s">
        <v>15485</v>
      </c>
      <c r="E8678" s="18" t="s">
        <v>13537</v>
      </c>
      <c r="F8678" s="18" t="s">
        <v>16</v>
      </c>
      <c r="G8678" s="17" t="s">
        <v>14</v>
      </c>
      <c r="H8678" t="s">
        <v>13538</v>
      </c>
      <c r="I8678" s="2" t="s">
        <v>13539</v>
      </c>
      <c r="J8678" s="4" t="s">
        <v>13538</v>
      </c>
      <c r="K8678" s="17" t="str">
        <f>IF((LEN(relatorio_Ananindeua[[#This Row],[CIF/CPF/CNPJ]])=14),relatorio_Ananindeua[[#This Row],[CIF/CPF/CNPJ]],relatorio_Ananindeua[[#This Row],[Coluna2]])</f>
        <v>54877374000119</v>
      </c>
      <c r="L8678" s="17" t="str">
        <f t="shared" si="137"/>
        <v>548******19</v>
      </c>
    </row>
    <row r="8679" spans="1:12" x14ac:dyDescent="0.25">
      <c r="A8679" s="17" t="s">
        <v>15486</v>
      </c>
      <c r="B8679" s="17" t="s">
        <v>15487</v>
      </c>
      <c r="C8679" s="17" t="s">
        <v>32</v>
      </c>
      <c r="D8679" s="1" t="s">
        <v>15488</v>
      </c>
      <c r="E8679" s="18" t="s">
        <v>13537</v>
      </c>
      <c r="F8679" s="18" t="s">
        <v>16</v>
      </c>
      <c r="G8679" s="17" t="s">
        <v>14</v>
      </c>
      <c r="H8679" t="s">
        <v>13538</v>
      </c>
      <c r="I8679" s="2" t="s">
        <v>13539</v>
      </c>
      <c r="J8679" s="4" t="s">
        <v>13538</v>
      </c>
      <c r="K8679" s="17" t="str">
        <f>IF((LEN(relatorio_Ananindeua[[#This Row],[CIF/CPF/CNPJ]])=14),relatorio_Ananindeua[[#This Row],[CIF/CPF/CNPJ]],relatorio_Ananindeua[[#This Row],[Coluna2]])</f>
        <v>54877366000172</v>
      </c>
      <c r="L8679" s="17" t="str">
        <f t="shared" si="137"/>
        <v>548******72</v>
      </c>
    </row>
    <row r="8680" spans="1:12" x14ac:dyDescent="0.25">
      <c r="A8680" s="17" t="s">
        <v>15489</v>
      </c>
      <c r="B8680" s="17" t="s">
        <v>15490</v>
      </c>
      <c r="C8680" s="17" t="s">
        <v>32</v>
      </c>
      <c r="D8680" s="1" t="s">
        <v>15491</v>
      </c>
      <c r="E8680" s="18" t="s">
        <v>13537</v>
      </c>
      <c r="F8680" s="18" t="s">
        <v>16</v>
      </c>
      <c r="G8680" s="17" t="s">
        <v>14</v>
      </c>
      <c r="H8680" t="s">
        <v>13538</v>
      </c>
      <c r="I8680" s="2" t="s">
        <v>13539</v>
      </c>
      <c r="J8680" s="4" t="s">
        <v>13538</v>
      </c>
      <c r="K8680" s="17" t="str">
        <f>IF((LEN(relatorio_Ananindeua[[#This Row],[CIF/CPF/CNPJ]])=14),relatorio_Ananindeua[[#This Row],[CIF/CPF/CNPJ]],relatorio_Ananindeua[[#This Row],[Coluna2]])</f>
        <v>54873668000172</v>
      </c>
      <c r="L8680" s="17" t="str">
        <f t="shared" si="137"/>
        <v>548******72</v>
      </c>
    </row>
    <row r="8681" spans="1:12" x14ac:dyDescent="0.25">
      <c r="A8681" s="17" t="s">
        <v>15492</v>
      </c>
      <c r="B8681" s="17" t="s">
        <v>15493</v>
      </c>
      <c r="C8681" s="17" t="s">
        <v>34</v>
      </c>
      <c r="D8681" s="1" t="s">
        <v>15494</v>
      </c>
      <c r="E8681" s="18" t="s">
        <v>13537</v>
      </c>
      <c r="F8681" s="18" t="s">
        <v>16</v>
      </c>
      <c r="G8681" s="17" t="s">
        <v>14</v>
      </c>
      <c r="H8681" t="s">
        <v>13538</v>
      </c>
      <c r="I8681" s="2" t="s">
        <v>13539</v>
      </c>
      <c r="J8681" s="4" t="s">
        <v>13538</v>
      </c>
      <c r="K8681" s="17" t="str">
        <f>IF((LEN(relatorio_Ananindeua[[#This Row],[CIF/CPF/CNPJ]])=14),relatorio_Ananindeua[[#This Row],[CIF/CPF/CNPJ]],relatorio_Ananindeua[[#This Row],[Coluna2]])</f>
        <v>36053020000178</v>
      </c>
      <c r="L8681" s="17" t="str">
        <f t="shared" si="137"/>
        <v>360******78</v>
      </c>
    </row>
    <row r="8682" spans="1:12" x14ac:dyDescent="0.25">
      <c r="A8682" s="17" t="s">
        <v>15495</v>
      </c>
      <c r="B8682" s="17" t="s">
        <v>15496</v>
      </c>
      <c r="C8682" s="17" t="s">
        <v>32</v>
      </c>
      <c r="D8682" s="1" t="s">
        <v>15497</v>
      </c>
      <c r="E8682" s="18" t="s">
        <v>13537</v>
      </c>
      <c r="F8682" s="18" t="s">
        <v>16</v>
      </c>
      <c r="G8682" s="17" t="s">
        <v>14</v>
      </c>
      <c r="H8682" t="s">
        <v>13538</v>
      </c>
      <c r="I8682" s="2" t="s">
        <v>13539</v>
      </c>
      <c r="J8682" s="4" t="s">
        <v>13538</v>
      </c>
      <c r="K8682" s="17" t="str">
        <f>IF((LEN(relatorio_Ananindeua[[#This Row],[CIF/CPF/CNPJ]])=14),relatorio_Ananindeua[[#This Row],[CIF/CPF/CNPJ]],relatorio_Ananindeua[[#This Row],[Coluna2]])</f>
        <v>54878614000108</v>
      </c>
      <c r="L8682" s="17" t="str">
        <f t="shared" si="137"/>
        <v>548******08</v>
      </c>
    </row>
    <row r="8683" spans="1:12" x14ac:dyDescent="0.25">
      <c r="A8683" s="17" t="s">
        <v>15498</v>
      </c>
      <c r="B8683" s="17" t="s">
        <v>15499</v>
      </c>
      <c r="C8683" s="17" t="s">
        <v>32</v>
      </c>
      <c r="D8683" s="1" t="s">
        <v>15500</v>
      </c>
      <c r="E8683" s="18" t="s">
        <v>13537</v>
      </c>
      <c r="F8683" s="18" t="s">
        <v>16</v>
      </c>
      <c r="G8683" s="17" t="s">
        <v>14</v>
      </c>
      <c r="H8683" t="s">
        <v>13538</v>
      </c>
      <c r="I8683" s="2" t="s">
        <v>13539</v>
      </c>
      <c r="J8683" s="4" t="s">
        <v>13538</v>
      </c>
      <c r="K8683" s="17" t="str">
        <f>IF((LEN(relatorio_Ananindeua[[#This Row],[CIF/CPF/CNPJ]])=14),relatorio_Ananindeua[[#This Row],[CIF/CPF/CNPJ]],relatorio_Ananindeua[[#This Row],[Coluna2]])</f>
        <v>54873184000123</v>
      </c>
      <c r="L8683" s="17" t="str">
        <f t="shared" si="137"/>
        <v>548******23</v>
      </c>
    </row>
    <row r="8684" spans="1:12" x14ac:dyDescent="0.25">
      <c r="A8684" s="17" t="s">
        <v>4609</v>
      </c>
      <c r="B8684" s="17" t="s">
        <v>4610</v>
      </c>
      <c r="C8684" s="17" t="s">
        <v>34</v>
      </c>
      <c r="D8684" s="1" t="s">
        <v>15501</v>
      </c>
      <c r="E8684" s="18" t="s">
        <v>13537</v>
      </c>
      <c r="F8684" s="18" t="s">
        <v>16</v>
      </c>
      <c r="G8684" s="17" t="s">
        <v>14</v>
      </c>
      <c r="H8684" t="s">
        <v>13538</v>
      </c>
      <c r="I8684" s="2" t="s">
        <v>13539</v>
      </c>
      <c r="J8684" s="4" t="s">
        <v>13538</v>
      </c>
      <c r="K8684" s="17" t="str">
        <f>IF((LEN(relatorio_Ananindeua[[#This Row],[CIF/CPF/CNPJ]])=14),relatorio_Ananindeua[[#This Row],[CIF/CPF/CNPJ]],relatorio_Ananindeua[[#This Row],[Coluna2]])</f>
        <v>38189407000181</v>
      </c>
      <c r="L8684" s="17" t="str">
        <f t="shared" si="137"/>
        <v>381******81</v>
      </c>
    </row>
    <row r="8685" spans="1:12" x14ac:dyDescent="0.25">
      <c r="A8685" s="17" t="s">
        <v>15502</v>
      </c>
      <c r="B8685" s="17" t="s">
        <v>15503</v>
      </c>
      <c r="C8685" s="17" t="s">
        <v>34</v>
      </c>
      <c r="D8685" s="1" t="s">
        <v>15504</v>
      </c>
      <c r="E8685" s="18" t="s">
        <v>13537</v>
      </c>
      <c r="F8685" s="18" t="s">
        <v>16</v>
      </c>
      <c r="G8685" s="17" t="s">
        <v>14</v>
      </c>
      <c r="H8685" t="s">
        <v>13538</v>
      </c>
      <c r="I8685" s="2" t="s">
        <v>13539</v>
      </c>
      <c r="J8685" s="4" t="s">
        <v>13538</v>
      </c>
      <c r="K8685" s="17" t="str">
        <f>IF((LEN(relatorio_Ananindeua[[#This Row],[CIF/CPF/CNPJ]])=14),relatorio_Ananindeua[[#This Row],[CIF/CPF/CNPJ]],relatorio_Ananindeua[[#This Row],[Coluna2]])</f>
        <v>29837017000180</v>
      </c>
      <c r="L8685" s="17" t="str">
        <f t="shared" si="137"/>
        <v>298******80</v>
      </c>
    </row>
    <row r="8686" spans="1:12" x14ac:dyDescent="0.25">
      <c r="A8686" s="17" t="s">
        <v>15505</v>
      </c>
      <c r="B8686" s="17" t="s">
        <v>15506</v>
      </c>
      <c r="C8686" s="17" t="s">
        <v>34</v>
      </c>
      <c r="D8686" s="1" t="s">
        <v>15507</v>
      </c>
      <c r="E8686" s="18" t="s">
        <v>13537</v>
      </c>
      <c r="F8686" s="18" t="s">
        <v>16</v>
      </c>
      <c r="G8686" s="17" t="s">
        <v>14</v>
      </c>
      <c r="H8686" t="s">
        <v>13538</v>
      </c>
      <c r="I8686" s="2" t="s">
        <v>13539</v>
      </c>
      <c r="J8686" s="4" t="s">
        <v>13538</v>
      </c>
      <c r="K8686" s="17" t="str">
        <f>IF((LEN(relatorio_Ananindeua[[#This Row],[CIF/CPF/CNPJ]])=14),relatorio_Ananindeua[[#This Row],[CIF/CPF/CNPJ]],relatorio_Ananindeua[[#This Row],[Coluna2]])</f>
        <v>21420834000126</v>
      </c>
      <c r="L8686" s="17" t="str">
        <f t="shared" si="137"/>
        <v>214******26</v>
      </c>
    </row>
    <row r="8687" spans="1:12" x14ac:dyDescent="0.25">
      <c r="A8687" s="17" t="s">
        <v>15508</v>
      </c>
      <c r="B8687" s="17" t="s">
        <v>15509</v>
      </c>
      <c r="C8687" s="17" t="s">
        <v>32</v>
      </c>
      <c r="D8687" s="1" t="s">
        <v>15510</v>
      </c>
      <c r="E8687" s="18" t="s">
        <v>13537</v>
      </c>
      <c r="F8687" s="18" t="s">
        <v>16</v>
      </c>
      <c r="G8687" s="17" t="s">
        <v>14</v>
      </c>
      <c r="H8687" t="s">
        <v>13538</v>
      </c>
      <c r="I8687" s="2" t="s">
        <v>13539</v>
      </c>
      <c r="J8687" s="4" t="s">
        <v>13538</v>
      </c>
      <c r="K8687" s="17" t="str">
        <f>IF((LEN(relatorio_Ananindeua[[#This Row],[CIF/CPF/CNPJ]])=14),relatorio_Ananindeua[[#This Row],[CIF/CPF/CNPJ]],relatorio_Ananindeua[[#This Row],[Coluna2]])</f>
        <v>54877845000199</v>
      </c>
      <c r="L8687" s="17" t="str">
        <f t="shared" si="137"/>
        <v>548******99</v>
      </c>
    </row>
    <row r="8688" spans="1:12" x14ac:dyDescent="0.25">
      <c r="A8688" s="17" t="s">
        <v>15511</v>
      </c>
      <c r="B8688" s="17" t="s">
        <v>15512</v>
      </c>
      <c r="C8688" s="17" t="s">
        <v>32</v>
      </c>
      <c r="D8688" s="1" t="s">
        <v>15513</v>
      </c>
      <c r="E8688" s="18" t="s">
        <v>13537</v>
      </c>
      <c r="F8688" s="18" t="s">
        <v>16</v>
      </c>
      <c r="G8688" s="17" t="s">
        <v>14</v>
      </c>
      <c r="H8688" t="s">
        <v>13538</v>
      </c>
      <c r="I8688" s="2" t="s">
        <v>13539</v>
      </c>
      <c r="J8688" s="4" t="s">
        <v>13538</v>
      </c>
      <c r="K8688" s="17" t="str">
        <f>IF((LEN(relatorio_Ananindeua[[#This Row],[CIF/CPF/CNPJ]])=14),relatorio_Ananindeua[[#This Row],[CIF/CPF/CNPJ]],relatorio_Ananindeua[[#This Row],[Coluna2]])</f>
        <v>54867000000112</v>
      </c>
      <c r="L8688" s="17" t="str">
        <f t="shared" si="137"/>
        <v>548******12</v>
      </c>
    </row>
    <row r="8689" spans="1:12" x14ac:dyDescent="0.25">
      <c r="A8689" s="17" t="s">
        <v>15514</v>
      </c>
      <c r="B8689" s="17" t="s">
        <v>15515</v>
      </c>
      <c r="C8689" s="17" t="s">
        <v>32</v>
      </c>
      <c r="D8689" s="1" t="s">
        <v>15516</v>
      </c>
      <c r="E8689" s="18" t="s">
        <v>13537</v>
      </c>
      <c r="F8689" s="18" t="s">
        <v>16</v>
      </c>
      <c r="G8689" s="17" t="s">
        <v>14</v>
      </c>
      <c r="H8689" t="s">
        <v>13538</v>
      </c>
      <c r="I8689" s="2" t="s">
        <v>13539</v>
      </c>
      <c r="J8689" s="4" t="s">
        <v>13538</v>
      </c>
      <c r="K8689" s="17" t="str">
        <f>IF((LEN(relatorio_Ananindeua[[#This Row],[CIF/CPF/CNPJ]])=14),relatorio_Ananindeua[[#This Row],[CIF/CPF/CNPJ]],relatorio_Ananindeua[[#This Row],[Coluna2]])</f>
        <v>54867950000147</v>
      </c>
      <c r="L8689" s="17" t="str">
        <f t="shared" si="137"/>
        <v>548******47</v>
      </c>
    </row>
    <row r="8690" spans="1:12" x14ac:dyDescent="0.25">
      <c r="A8690" s="17" t="s">
        <v>15517</v>
      </c>
      <c r="B8690" s="17" t="s">
        <v>15518</v>
      </c>
      <c r="C8690" s="17" t="s">
        <v>34</v>
      </c>
      <c r="D8690" s="1" t="s">
        <v>15519</v>
      </c>
      <c r="E8690" s="18" t="s">
        <v>13537</v>
      </c>
      <c r="F8690" s="18" t="s">
        <v>16</v>
      </c>
      <c r="G8690" s="17" t="s">
        <v>14</v>
      </c>
      <c r="H8690" t="s">
        <v>13538</v>
      </c>
      <c r="I8690" s="2" t="s">
        <v>13539</v>
      </c>
      <c r="J8690" s="4" t="s">
        <v>13538</v>
      </c>
      <c r="K8690" s="17" t="str">
        <f>IF((LEN(relatorio_Ananindeua[[#This Row],[CIF/CPF/CNPJ]])=14),relatorio_Ananindeua[[#This Row],[CIF/CPF/CNPJ]],relatorio_Ananindeua[[#This Row],[Coluna2]])</f>
        <v>53669166000161</v>
      </c>
      <c r="L8690" s="17" t="str">
        <f t="shared" si="137"/>
        <v>536******61</v>
      </c>
    </row>
    <row r="8691" spans="1:12" x14ac:dyDescent="0.25">
      <c r="A8691" s="17" t="s">
        <v>15520</v>
      </c>
      <c r="B8691" s="17" t="s">
        <v>15521</v>
      </c>
      <c r="C8691" s="17" t="s">
        <v>34</v>
      </c>
      <c r="D8691" s="1" t="s">
        <v>15522</v>
      </c>
      <c r="E8691" s="18" t="s">
        <v>13537</v>
      </c>
      <c r="F8691" s="18" t="s">
        <v>16</v>
      </c>
      <c r="G8691" s="17" t="s">
        <v>14</v>
      </c>
      <c r="H8691" t="s">
        <v>13538</v>
      </c>
      <c r="I8691" s="2" t="s">
        <v>13539</v>
      </c>
      <c r="J8691" s="4" t="s">
        <v>13538</v>
      </c>
      <c r="K8691" s="17" t="str">
        <f>IF((LEN(relatorio_Ananindeua[[#This Row],[CIF/CPF/CNPJ]])=14),relatorio_Ananindeua[[#This Row],[CIF/CPF/CNPJ]],relatorio_Ananindeua[[#This Row],[Coluna2]])</f>
        <v>48967311000150</v>
      </c>
      <c r="L8691" s="17" t="str">
        <f t="shared" si="137"/>
        <v>489******50</v>
      </c>
    </row>
    <row r="8692" spans="1:12" x14ac:dyDescent="0.25">
      <c r="A8692" s="17" t="s">
        <v>15523</v>
      </c>
      <c r="B8692" s="17" t="s">
        <v>15524</v>
      </c>
      <c r="C8692" s="17" t="s">
        <v>34</v>
      </c>
      <c r="D8692" s="1" t="s">
        <v>15525</v>
      </c>
      <c r="E8692" s="18" t="s">
        <v>13537</v>
      </c>
      <c r="F8692" s="18" t="s">
        <v>16</v>
      </c>
      <c r="G8692" s="17" t="s">
        <v>14</v>
      </c>
      <c r="H8692" t="s">
        <v>13538</v>
      </c>
      <c r="I8692" s="2" t="s">
        <v>13539</v>
      </c>
      <c r="J8692" s="4" t="s">
        <v>13538</v>
      </c>
      <c r="K8692" s="17" t="str">
        <f>IF((LEN(relatorio_Ananindeua[[#This Row],[CIF/CPF/CNPJ]])=14),relatorio_Ananindeua[[#This Row],[CIF/CPF/CNPJ]],relatorio_Ananindeua[[#This Row],[Coluna2]])</f>
        <v>40731186000173</v>
      </c>
      <c r="L8692" s="17" t="str">
        <f t="shared" si="137"/>
        <v>407******73</v>
      </c>
    </row>
    <row r="8693" spans="1:12" x14ac:dyDescent="0.25">
      <c r="A8693" s="17" t="s">
        <v>15526</v>
      </c>
      <c r="B8693" s="17" t="s">
        <v>15527</v>
      </c>
      <c r="C8693" s="17" t="s">
        <v>32</v>
      </c>
      <c r="D8693" s="1" t="s">
        <v>15528</v>
      </c>
      <c r="E8693" s="18" t="s">
        <v>13537</v>
      </c>
      <c r="F8693" s="18" t="s">
        <v>16</v>
      </c>
      <c r="G8693" s="17" t="s">
        <v>14</v>
      </c>
      <c r="H8693" t="s">
        <v>13538</v>
      </c>
      <c r="I8693" s="2" t="s">
        <v>13539</v>
      </c>
      <c r="J8693" s="4" t="s">
        <v>13538</v>
      </c>
      <c r="K8693" s="17" t="str">
        <f>IF((LEN(relatorio_Ananindeua[[#This Row],[CIF/CPF/CNPJ]])=14),relatorio_Ananindeua[[#This Row],[CIF/CPF/CNPJ]],relatorio_Ananindeua[[#This Row],[Coluna2]])</f>
        <v>54877663000118</v>
      </c>
      <c r="L8693" s="17" t="str">
        <f t="shared" si="137"/>
        <v>548******18</v>
      </c>
    </row>
    <row r="8694" spans="1:12" x14ac:dyDescent="0.25">
      <c r="A8694" s="17" t="s">
        <v>15529</v>
      </c>
      <c r="B8694" s="17" t="s">
        <v>15530</v>
      </c>
      <c r="C8694" s="17" t="s">
        <v>32</v>
      </c>
      <c r="D8694" s="1" t="s">
        <v>15531</v>
      </c>
      <c r="E8694" s="18" t="s">
        <v>13537</v>
      </c>
      <c r="F8694" s="18" t="s">
        <v>16</v>
      </c>
      <c r="G8694" s="17" t="s">
        <v>14</v>
      </c>
      <c r="H8694" t="s">
        <v>13538</v>
      </c>
      <c r="I8694" s="2" t="s">
        <v>13539</v>
      </c>
      <c r="J8694" s="4" t="s">
        <v>13538</v>
      </c>
      <c r="K8694" s="17" t="str">
        <f>IF((LEN(relatorio_Ananindeua[[#This Row],[CIF/CPF/CNPJ]])=14),relatorio_Ananindeua[[#This Row],[CIF/CPF/CNPJ]],relatorio_Ananindeua[[#This Row],[Coluna2]])</f>
        <v>54871832000102</v>
      </c>
      <c r="L8694" s="17" t="str">
        <f t="shared" si="137"/>
        <v>548******02</v>
      </c>
    </row>
    <row r="8695" spans="1:12" x14ac:dyDescent="0.25">
      <c r="A8695" s="17" t="s">
        <v>15532</v>
      </c>
      <c r="B8695" s="17" t="s">
        <v>15533</v>
      </c>
      <c r="C8695" s="17" t="s">
        <v>34</v>
      </c>
      <c r="D8695" s="1" t="s">
        <v>15534</v>
      </c>
      <c r="E8695" s="18" t="s">
        <v>13537</v>
      </c>
      <c r="F8695" s="18" t="s">
        <v>16</v>
      </c>
      <c r="G8695" s="17" t="s">
        <v>14</v>
      </c>
      <c r="H8695" t="s">
        <v>13538</v>
      </c>
      <c r="I8695" s="2" t="s">
        <v>13539</v>
      </c>
      <c r="J8695" s="4" t="s">
        <v>13538</v>
      </c>
      <c r="K8695" s="17" t="str">
        <f>IF((LEN(relatorio_Ananindeua[[#This Row],[CIF/CPF/CNPJ]])=14),relatorio_Ananindeua[[#This Row],[CIF/CPF/CNPJ]],relatorio_Ananindeua[[#This Row],[Coluna2]])</f>
        <v>49005726000106</v>
      </c>
      <c r="L8695" s="17" t="str">
        <f t="shared" si="137"/>
        <v>490******06</v>
      </c>
    </row>
    <row r="8696" spans="1:12" x14ac:dyDescent="0.25">
      <c r="A8696" s="17" t="s">
        <v>15535</v>
      </c>
      <c r="B8696" s="17" t="s">
        <v>15536</v>
      </c>
      <c r="C8696" s="17" t="s">
        <v>32</v>
      </c>
      <c r="D8696" s="1" t="s">
        <v>15537</v>
      </c>
      <c r="E8696" s="18" t="s">
        <v>13537</v>
      </c>
      <c r="F8696" s="18" t="s">
        <v>16</v>
      </c>
      <c r="G8696" s="17" t="s">
        <v>14</v>
      </c>
      <c r="H8696" t="s">
        <v>13538</v>
      </c>
      <c r="I8696" s="2" t="s">
        <v>13539</v>
      </c>
      <c r="J8696" s="4" t="s">
        <v>13538</v>
      </c>
      <c r="K8696" s="17" t="str">
        <f>IF((LEN(relatorio_Ananindeua[[#This Row],[CIF/CPF/CNPJ]])=14),relatorio_Ananindeua[[#This Row],[CIF/CPF/CNPJ]],relatorio_Ananindeua[[#This Row],[Coluna2]])</f>
        <v>54873540000109</v>
      </c>
      <c r="L8696" s="17" t="str">
        <f t="shared" si="137"/>
        <v>548******09</v>
      </c>
    </row>
    <row r="8697" spans="1:12" x14ac:dyDescent="0.25">
      <c r="A8697" s="17" t="s">
        <v>15538</v>
      </c>
      <c r="B8697" s="17" t="s">
        <v>15539</v>
      </c>
      <c r="C8697" s="17" t="s">
        <v>32</v>
      </c>
      <c r="D8697" s="1" t="s">
        <v>15540</v>
      </c>
      <c r="E8697" s="18" t="s">
        <v>13537</v>
      </c>
      <c r="F8697" s="18" t="s">
        <v>16</v>
      </c>
      <c r="G8697" s="17" t="s">
        <v>14</v>
      </c>
      <c r="H8697" t="s">
        <v>13538</v>
      </c>
      <c r="I8697" s="2" t="s">
        <v>13539</v>
      </c>
      <c r="J8697" s="4" t="s">
        <v>13538</v>
      </c>
      <c r="K8697" s="17" t="str">
        <f>IF((LEN(relatorio_Ananindeua[[#This Row],[CIF/CPF/CNPJ]])=14),relatorio_Ananindeua[[#This Row],[CIF/CPF/CNPJ]],relatorio_Ananindeua[[#This Row],[Coluna2]])</f>
        <v>54866042000139</v>
      </c>
      <c r="L8697" s="17" t="str">
        <f t="shared" si="137"/>
        <v>548******39</v>
      </c>
    </row>
    <row r="8698" spans="1:12" x14ac:dyDescent="0.25">
      <c r="A8698" s="17" t="s">
        <v>15541</v>
      </c>
      <c r="B8698" s="17" t="s">
        <v>15542</v>
      </c>
      <c r="C8698" s="17" t="s">
        <v>32</v>
      </c>
      <c r="D8698" s="1" t="s">
        <v>15543</v>
      </c>
      <c r="E8698" s="18" t="s">
        <v>13537</v>
      </c>
      <c r="F8698" s="18" t="s">
        <v>16</v>
      </c>
      <c r="G8698" s="17" t="s">
        <v>14</v>
      </c>
      <c r="H8698" t="s">
        <v>13538</v>
      </c>
      <c r="I8698" s="2" t="s">
        <v>13539</v>
      </c>
      <c r="J8698" s="4" t="s">
        <v>13538</v>
      </c>
      <c r="K8698" s="17" t="str">
        <f>IF((LEN(relatorio_Ananindeua[[#This Row],[CIF/CPF/CNPJ]])=14),relatorio_Ananindeua[[#This Row],[CIF/CPF/CNPJ]],relatorio_Ananindeua[[#This Row],[Coluna2]])</f>
        <v>54870643000115</v>
      </c>
      <c r="L8698" s="17" t="str">
        <f t="shared" si="137"/>
        <v>548******15</v>
      </c>
    </row>
    <row r="8699" spans="1:12" x14ac:dyDescent="0.25">
      <c r="A8699" s="17" t="s">
        <v>15544</v>
      </c>
      <c r="B8699" s="17" t="s">
        <v>15545</v>
      </c>
      <c r="C8699" s="17" t="s">
        <v>32</v>
      </c>
      <c r="D8699" s="1" t="s">
        <v>15546</v>
      </c>
      <c r="E8699" s="18" t="s">
        <v>13537</v>
      </c>
      <c r="F8699" s="18" t="s">
        <v>16</v>
      </c>
      <c r="G8699" s="17" t="s">
        <v>14</v>
      </c>
      <c r="H8699" t="s">
        <v>13538</v>
      </c>
      <c r="I8699" s="2" t="s">
        <v>13539</v>
      </c>
      <c r="J8699" s="4" t="s">
        <v>13538</v>
      </c>
      <c r="K8699" s="17" t="str">
        <f>IF((LEN(relatorio_Ananindeua[[#This Row],[CIF/CPF/CNPJ]])=14),relatorio_Ananindeua[[#This Row],[CIF/CPF/CNPJ]],relatorio_Ananindeua[[#This Row],[Coluna2]])</f>
        <v>54861597000198</v>
      </c>
      <c r="L8699" s="17" t="str">
        <f t="shared" si="137"/>
        <v>548******98</v>
      </c>
    </row>
    <row r="8700" spans="1:12" x14ac:dyDescent="0.25">
      <c r="A8700" s="17" t="s">
        <v>15547</v>
      </c>
      <c r="B8700" s="17" t="s">
        <v>15548</v>
      </c>
      <c r="C8700" s="17" t="s">
        <v>32</v>
      </c>
      <c r="D8700" s="1" t="s">
        <v>15549</v>
      </c>
      <c r="E8700" s="18" t="s">
        <v>13537</v>
      </c>
      <c r="F8700" s="18" t="s">
        <v>16</v>
      </c>
      <c r="G8700" s="17" t="s">
        <v>14</v>
      </c>
      <c r="H8700" t="s">
        <v>13538</v>
      </c>
      <c r="I8700" s="2" t="s">
        <v>13539</v>
      </c>
      <c r="J8700" s="4" t="s">
        <v>13538</v>
      </c>
      <c r="K8700" s="17" t="str">
        <f>IF((LEN(relatorio_Ananindeua[[#This Row],[CIF/CPF/CNPJ]])=14),relatorio_Ananindeua[[#This Row],[CIF/CPF/CNPJ]],relatorio_Ananindeua[[#This Row],[Coluna2]])</f>
        <v>54859924000177</v>
      </c>
      <c r="L8700" s="17" t="str">
        <f t="shared" si="137"/>
        <v>548******77</v>
      </c>
    </row>
    <row r="8701" spans="1:12" x14ac:dyDescent="0.25">
      <c r="A8701" s="17" t="s">
        <v>15550</v>
      </c>
      <c r="B8701" s="17" t="s">
        <v>15551</v>
      </c>
      <c r="C8701" s="17" t="s">
        <v>32</v>
      </c>
      <c r="D8701" s="1" t="s">
        <v>15552</v>
      </c>
      <c r="E8701" s="18" t="s">
        <v>13537</v>
      </c>
      <c r="F8701" s="18" t="s">
        <v>16</v>
      </c>
      <c r="G8701" s="17" t="s">
        <v>14</v>
      </c>
      <c r="H8701" t="s">
        <v>13538</v>
      </c>
      <c r="I8701" s="2" t="s">
        <v>13539</v>
      </c>
      <c r="J8701" s="4" t="s">
        <v>13538</v>
      </c>
      <c r="K8701" s="17" t="str">
        <f>IF((LEN(relatorio_Ananindeua[[#This Row],[CIF/CPF/CNPJ]])=14),relatorio_Ananindeua[[#This Row],[CIF/CPF/CNPJ]],relatorio_Ananindeua[[#This Row],[Coluna2]])</f>
        <v>54878754000178</v>
      </c>
      <c r="L8701" s="17" t="str">
        <f t="shared" si="137"/>
        <v>548******78</v>
      </c>
    </row>
    <row r="8702" spans="1:12" x14ac:dyDescent="0.25">
      <c r="A8702" s="17" t="s">
        <v>15553</v>
      </c>
      <c r="B8702" s="17" t="s">
        <v>15554</v>
      </c>
      <c r="C8702" s="17" t="s">
        <v>32</v>
      </c>
      <c r="D8702" s="1" t="s">
        <v>15555</v>
      </c>
      <c r="E8702" s="18" t="s">
        <v>13537</v>
      </c>
      <c r="F8702" s="18" t="s">
        <v>16</v>
      </c>
      <c r="G8702" s="17" t="s">
        <v>14</v>
      </c>
      <c r="H8702" t="s">
        <v>13538</v>
      </c>
      <c r="I8702" s="2" t="s">
        <v>13539</v>
      </c>
      <c r="J8702" s="4" t="s">
        <v>13538</v>
      </c>
      <c r="K8702" s="17" t="str">
        <f>IF((LEN(relatorio_Ananindeua[[#This Row],[CIF/CPF/CNPJ]])=14),relatorio_Ananindeua[[#This Row],[CIF/CPF/CNPJ]],relatorio_Ananindeua[[#This Row],[Coluna2]])</f>
        <v>54865023000198</v>
      </c>
      <c r="L8702" s="17" t="str">
        <f t="shared" si="137"/>
        <v>548******98</v>
      </c>
    </row>
    <row r="8703" spans="1:12" x14ac:dyDescent="0.25">
      <c r="A8703" s="17" t="s">
        <v>15556</v>
      </c>
      <c r="B8703" s="17" t="s">
        <v>15557</v>
      </c>
      <c r="C8703" s="17" t="s">
        <v>32</v>
      </c>
      <c r="D8703" s="1" t="s">
        <v>15558</v>
      </c>
      <c r="E8703" s="18" t="s">
        <v>13537</v>
      </c>
      <c r="F8703" s="18" t="s">
        <v>16</v>
      </c>
      <c r="G8703" s="17" t="s">
        <v>14</v>
      </c>
      <c r="H8703" t="s">
        <v>13538</v>
      </c>
      <c r="I8703" s="2" t="s">
        <v>13539</v>
      </c>
      <c r="J8703" s="4" t="s">
        <v>13538</v>
      </c>
      <c r="K8703" s="17" t="str">
        <f>IF((LEN(relatorio_Ananindeua[[#This Row],[CIF/CPF/CNPJ]])=14),relatorio_Ananindeua[[#This Row],[CIF/CPF/CNPJ]],relatorio_Ananindeua[[#This Row],[Coluna2]])</f>
        <v>54879151000190</v>
      </c>
      <c r="L8703" s="17" t="str">
        <f t="shared" si="137"/>
        <v>548******90</v>
      </c>
    </row>
    <row r="8704" spans="1:12" x14ac:dyDescent="0.25">
      <c r="A8704" s="17" t="s">
        <v>15559</v>
      </c>
      <c r="B8704" s="17" t="s">
        <v>15560</v>
      </c>
      <c r="C8704" s="17" t="s">
        <v>32</v>
      </c>
      <c r="D8704" s="1" t="s">
        <v>15561</v>
      </c>
      <c r="E8704" s="18" t="s">
        <v>13537</v>
      </c>
      <c r="F8704" s="18" t="s">
        <v>16</v>
      </c>
      <c r="G8704" s="17" t="s">
        <v>14</v>
      </c>
      <c r="H8704" t="s">
        <v>13538</v>
      </c>
      <c r="I8704" s="2" t="s">
        <v>13539</v>
      </c>
      <c r="J8704" s="4" t="s">
        <v>13538</v>
      </c>
      <c r="K8704" s="17" t="str">
        <f>IF((LEN(relatorio_Ananindeua[[#This Row],[CIF/CPF/CNPJ]])=14),relatorio_Ananindeua[[#This Row],[CIF/CPF/CNPJ]],relatorio_Ananindeua[[#This Row],[Coluna2]])</f>
        <v>54879025000136</v>
      </c>
      <c r="L8704" s="17" t="str">
        <f t="shared" si="137"/>
        <v>548******36</v>
      </c>
    </row>
    <row r="8705" spans="1:12" x14ac:dyDescent="0.25">
      <c r="A8705" s="17" t="s">
        <v>7961</v>
      </c>
      <c r="B8705" s="17" t="s">
        <v>15562</v>
      </c>
      <c r="C8705" s="17" t="s">
        <v>34</v>
      </c>
      <c r="D8705" s="1" t="s">
        <v>15563</v>
      </c>
      <c r="E8705" s="18" t="s">
        <v>13537</v>
      </c>
      <c r="F8705" s="18" t="s">
        <v>16</v>
      </c>
      <c r="G8705" s="17" t="s">
        <v>13496</v>
      </c>
      <c r="H8705" t="s">
        <v>13538</v>
      </c>
      <c r="I8705" s="2" t="s">
        <v>13539</v>
      </c>
      <c r="J8705" s="4" t="s">
        <v>13538</v>
      </c>
      <c r="K8705" s="17" t="str">
        <f>IF((LEN(relatorio_Ananindeua[[#This Row],[CIF/CPF/CNPJ]])=14),relatorio_Ananindeua[[#This Row],[CIF/CPF/CNPJ]],relatorio_Ananindeua[[#This Row],[Coluna2]])</f>
        <v>48784005000189</v>
      </c>
      <c r="L8705" s="17" t="str">
        <f t="shared" si="137"/>
        <v>487******89</v>
      </c>
    </row>
    <row r="8706" spans="1:12" x14ac:dyDescent="0.25">
      <c r="A8706" s="17" t="s">
        <v>9631</v>
      </c>
      <c r="B8706" s="17" t="s">
        <v>9632</v>
      </c>
      <c r="C8706" s="17" t="s">
        <v>21</v>
      </c>
      <c r="D8706" s="1" t="s">
        <v>15564</v>
      </c>
      <c r="E8706" s="18" t="s">
        <v>13537</v>
      </c>
      <c r="F8706" s="18" t="s">
        <v>19</v>
      </c>
      <c r="G8706" s="17" t="s">
        <v>13496</v>
      </c>
      <c r="H8706" t="s">
        <v>13538</v>
      </c>
      <c r="I8706" s="2" t="s">
        <v>13539</v>
      </c>
      <c r="J8706" s="4">
        <v>6993</v>
      </c>
      <c r="K8706" s="17" t="str">
        <f>IF((LEN(relatorio_Ananindeua[[#This Row],[CIF/CPF/CNPJ]])=14),relatorio_Ananindeua[[#This Row],[CIF/CPF/CNPJ]],relatorio_Ananindeua[[#This Row],[Coluna2]])</f>
        <v>51881551000142</v>
      </c>
      <c r="L8706" s="17" t="str">
        <f t="shared" si="137"/>
        <v>518******42</v>
      </c>
    </row>
    <row r="8707" spans="1:12" x14ac:dyDescent="0.25">
      <c r="A8707" s="17" t="s">
        <v>9631</v>
      </c>
      <c r="B8707" s="17" t="s">
        <v>9632</v>
      </c>
      <c r="C8707" s="17" t="s">
        <v>21</v>
      </c>
      <c r="D8707" s="1" t="s">
        <v>15565</v>
      </c>
      <c r="E8707" s="18" t="s">
        <v>13537</v>
      </c>
      <c r="F8707" s="18" t="s">
        <v>19</v>
      </c>
      <c r="G8707" s="17" t="s">
        <v>13496</v>
      </c>
      <c r="H8707" t="s">
        <v>13538</v>
      </c>
      <c r="I8707" s="2" t="s">
        <v>13539</v>
      </c>
      <c r="J8707" s="4">
        <v>20017.5</v>
      </c>
      <c r="K8707" s="17" t="str">
        <f>IF((LEN(relatorio_Ananindeua[[#This Row],[CIF/CPF/CNPJ]])=14),relatorio_Ananindeua[[#This Row],[CIF/CPF/CNPJ]],relatorio_Ananindeua[[#This Row],[Coluna2]])</f>
        <v>51881551000142</v>
      </c>
      <c r="L8707" s="17" t="str">
        <f t="shared" si="137"/>
        <v>518******42</v>
      </c>
    </row>
    <row r="8708" spans="1:12" x14ac:dyDescent="0.25">
      <c r="A8708" s="17" t="s">
        <v>15566</v>
      </c>
      <c r="B8708" s="17" t="s">
        <v>15567</v>
      </c>
      <c r="C8708" s="17" t="s">
        <v>34</v>
      </c>
      <c r="D8708" s="1" t="s">
        <v>15568</v>
      </c>
      <c r="E8708" s="18" t="s">
        <v>13537</v>
      </c>
      <c r="F8708" s="18" t="s">
        <v>16</v>
      </c>
      <c r="G8708" s="17" t="s">
        <v>13496</v>
      </c>
      <c r="H8708" t="s">
        <v>13538</v>
      </c>
      <c r="I8708" s="2" t="s">
        <v>13539</v>
      </c>
      <c r="J8708" s="4" t="s">
        <v>13538</v>
      </c>
      <c r="K8708" s="17" t="str">
        <f>IF((LEN(relatorio_Ananindeua[[#This Row],[CIF/CPF/CNPJ]])=14),relatorio_Ananindeua[[#This Row],[CIF/CPF/CNPJ]],relatorio_Ananindeua[[#This Row],[Coluna2]])</f>
        <v>41012455000104</v>
      </c>
      <c r="L8708" s="17" t="str">
        <f t="shared" si="137"/>
        <v>410******04</v>
      </c>
    </row>
    <row r="8709" spans="1:12" x14ac:dyDescent="0.25">
      <c r="A8709" s="17" t="s">
        <v>15569</v>
      </c>
      <c r="B8709" s="17" t="s">
        <v>15570</v>
      </c>
      <c r="C8709" s="17" t="s">
        <v>34</v>
      </c>
      <c r="D8709" s="1" t="s">
        <v>15571</v>
      </c>
      <c r="E8709" s="18" t="s">
        <v>13537</v>
      </c>
      <c r="F8709" s="18" t="s">
        <v>16</v>
      </c>
      <c r="G8709" s="17" t="s">
        <v>14</v>
      </c>
      <c r="H8709" t="s">
        <v>13538</v>
      </c>
      <c r="I8709" s="2" t="s">
        <v>13539</v>
      </c>
      <c r="J8709" s="4" t="s">
        <v>13538</v>
      </c>
      <c r="K8709" s="17" t="str">
        <f>IF((LEN(relatorio_Ananindeua[[#This Row],[CIF/CPF/CNPJ]])=14),relatorio_Ananindeua[[#This Row],[CIF/CPF/CNPJ]],relatorio_Ananindeua[[#This Row],[Coluna2]])</f>
        <v>41329697000126</v>
      </c>
      <c r="L8709" s="17" t="str">
        <f t="shared" si="137"/>
        <v>413******26</v>
      </c>
    </row>
    <row r="8710" spans="1:12" x14ac:dyDescent="0.25">
      <c r="A8710" s="17" t="s">
        <v>15572</v>
      </c>
      <c r="B8710" s="17" t="s">
        <v>15573</v>
      </c>
      <c r="C8710" s="17" t="s">
        <v>32</v>
      </c>
      <c r="D8710" s="1" t="s">
        <v>15574</v>
      </c>
      <c r="E8710" s="18" t="s">
        <v>13537</v>
      </c>
      <c r="F8710" s="18" t="s">
        <v>16</v>
      </c>
      <c r="G8710" s="17" t="s">
        <v>14</v>
      </c>
      <c r="H8710" t="s">
        <v>13538</v>
      </c>
      <c r="I8710" s="2" t="s">
        <v>13539</v>
      </c>
      <c r="J8710" s="4" t="s">
        <v>13538</v>
      </c>
      <c r="K8710" s="17" t="str">
        <f>IF((LEN(relatorio_Ananindeua[[#This Row],[CIF/CPF/CNPJ]])=14),relatorio_Ananindeua[[#This Row],[CIF/CPF/CNPJ]],relatorio_Ananindeua[[#This Row],[Coluna2]])</f>
        <v>54892746000186</v>
      </c>
      <c r="L8710" s="17" t="str">
        <f t="shared" si="137"/>
        <v>548******86</v>
      </c>
    </row>
    <row r="8711" spans="1:12" x14ac:dyDescent="0.25">
      <c r="A8711" s="17" t="s">
        <v>9851</v>
      </c>
      <c r="B8711" s="17" t="s">
        <v>9852</v>
      </c>
      <c r="C8711" s="17" t="s">
        <v>34</v>
      </c>
      <c r="D8711" s="1" t="s">
        <v>15575</v>
      </c>
      <c r="E8711" s="18" t="s">
        <v>13537</v>
      </c>
      <c r="F8711" s="18" t="s">
        <v>16</v>
      </c>
      <c r="G8711" s="17" t="s">
        <v>14</v>
      </c>
      <c r="H8711" t="s">
        <v>13538</v>
      </c>
      <c r="I8711" s="2" t="s">
        <v>13539</v>
      </c>
      <c r="J8711" s="4" t="s">
        <v>13538</v>
      </c>
      <c r="K8711" s="17" t="str">
        <f>IF((LEN(relatorio_Ananindeua[[#This Row],[CIF/CPF/CNPJ]])=14),relatorio_Ananindeua[[#This Row],[CIF/CPF/CNPJ]],relatorio_Ananindeua[[#This Row],[Coluna2]])</f>
        <v>52482336000131</v>
      </c>
      <c r="L8711" s="17" t="str">
        <f t="shared" si="137"/>
        <v>524******31</v>
      </c>
    </row>
    <row r="8712" spans="1:12" x14ac:dyDescent="0.25">
      <c r="A8712" s="17" t="s">
        <v>15576</v>
      </c>
      <c r="B8712" s="17" t="s">
        <v>15577</v>
      </c>
      <c r="C8712" s="17" t="s">
        <v>34</v>
      </c>
      <c r="D8712" s="1" t="s">
        <v>15578</v>
      </c>
      <c r="E8712" s="18" t="s">
        <v>13537</v>
      </c>
      <c r="F8712" s="18" t="s">
        <v>16</v>
      </c>
      <c r="G8712" s="17" t="s">
        <v>14</v>
      </c>
      <c r="H8712" t="s">
        <v>13538</v>
      </c>
      <c r="I8712" s="2" t="s">
        <v>13539</v>
      </c>
      <c r="J8712" s="4" t="s">
        <v>13538</v>
      </c>
      <c r="K8712" s="17" t="str">
        <f>IF((LEN(relatorio_Ananindeua[[#This Row],[CIF/CPF/CNPJ]])=14),relatorio_Ananindeua[[#This Row],[CIF/CPF/CNPJ]],relatorio_Ananindeua[[#This Row],[Coluna2]])</f>
        <v>45327990000105</v>
      </c>
      <c r="L8712" s="17" t="str">
        <f t="shared" si="137"/>
        <v>453******05</v>
      </c>
    </row>
    <row r="8713" spans="1:12" x14ac:dyDescent="0.25">
      <c r="A8713" s="17" t="s">
        <v>15579</v>
      </c>
      <c r="B8713" s="17" t="s">
        <v>15580</v>
      </c>
      <c r="C8713" s="17" t="s">
        <v>32</v>
      </c>
      <c r="D8713" s="1" t="s">
        <v>15581</v>
      </c>
      <c r="E8713" s="18" t="s">
        <v>13537</v>
      </c>
      <c r="F8713" s="18" t="s">
        <v>16</v>
      </c>
      <c r="G8713" s="17" t="s">
        <v>14</v>
      </c>
      <c r="H8713" t="s">
        <v>13538</v>
      </c>
      <c r="I8713" s="2" t="s">
        <v>13539</v>
      </c>
      <c r="J8713" s="4" t="s">
        <v>13538</v>
      </c>
      <c r="K8713" s="17" t="str">
        <f>IF((LEN(relatorio_Ananindeua[[#This Row],[CIF/CPF/CNPJ]])=14),relatorio_Ananindeua[[#This Row],[CIF/CPF/CNPJ]],relatorio_Ananindeua[[#This Row],[Coluna2]])</f>
        <v>54879251000117</v>
      </c>
      <c r="L8713" s="17" t="str">
        <f t="shared" si="137"/>
        <v>548******17</v>
      </c>
    </row>
    <row r="8714" spans="1:12" x14ac:dyDescent="0.25">
      <c r="A8714" s="17" t="s">
        <v>15582</v>
      </c>
      <c r="B8714" s="17" t="s">
        <v>15583</v>
      </c>
      <c r="C8714" s="17" t="s">
        <v>32</v>
      </c>
      <c r="D8714" s="1" t="s">
        <v>15584</v>
      </c>
      <c r="E8714" s="18" t="s">
        <v>13537</v>
      </c>
      <c r="F8714" s="18" t="s">
        <v>16</v>
      </c>
      <c r="G8714" s="17" t="s">
        <v>14</v>
      </c>
      <c r="H8714" t="s">
        <v>13538</v>
      </c>
      <c r="I8714" s="2" t="s">
        <v>13539</v>
      </c>
      <c r="J8714" s="4" t="s">
        <v>13538</v>
      </c>
      <c r="K8714" s="17" t="str">
        <f>IF((LEN(relatorio_Ananindeua[[#This Row],[CIF/CPF/CNPJ]])=14),relatorio_Ananindeua[[#This Row],[CIF/CPF/CNPJ]],relatorio_Ananindeua[[#This Row],[Coluna2]])</f>
        <v>54890987000196</v>
      </c>
      <c r="L8714" s="17" t="str">
        <f t="shared" si="137"/>
        <v>548******96</v>
      </c>
    </row>
    <row r="8715" spans="1:12" x14ac:dyDescent="0.25">
      <c r="A8715" s="17" t="s">
        <v>15585</v>
      </c>
      <c r="B8715" s="17" t="s">
        <v>15586</v>
      </c>
      <c r="C8715" s="17" t="s">
        <v>32</v>
      </c>
      <c r="D8715" s="1" t="s">
        <v>15587</v>
      </c>
      <c r="E8715" s="18" t="s">
        <v>13537</v>
      </c>
      <c r="F8715" s="18" t="s">
        <v>16</v>
      </c>
      <c r="G8715" s="17" t="s">
        <v>14</v>
      </c>
      <c r="H8715" t="s">
        <v>13538</v>
      </c>
      <c r="I8715" s="2" t="s">
        <v>13539</v>
      </c>
      <c r="J8715" s="4" t="s">
        <v>13538</v>
      </c>
      <c r="K8715" s="17" t="str">
        <f>IF((LEN(relatorio_Ananindeua[[#This Row],[CIF/CPF/CNPJ]])=14),relatorio_Ananindeua[[#This Row],[CIF/CPF/CNPJ]],relatorio_Ananindeua[[#This Row],[Coluna2]])</f>
        <v>54885543000162</v>
      </c>
      <c r="L8715" s="17" t="str">
        <f t="shared" si="137"/>
        <v>548******62</v>
      </c>
    </row>
    <row r="8716" spans="1:12" x14ac:dyDescent="0.25">
      <c r="A8716" s="17" t="s">
        <v>15588</v>
      </c>
      <c r="B8716" s="17" t="s">
        <v>15589</v>
      </c>
      <c r="C8716" s="17" t="s">
        <v>34</v>
      </c>
      <c r="D8716" s="1" t="s">
        <v>15590</v>
      </c>
      <c r="E8716" s="18" t="s">
        <v>13537</v>
      </c>
      <c r="F8716" s="18" t="s">
        <v>16</v>
      </c>
      <c r="G8716" s="17" t="s">
        <v>14</v>
      </c>
      <c r="H8716" t="s">
        <v>13538</v>
      </c>
      <c r="I8716" s="2" t="s">
        <v>13539</v>
      </c>
      <c r="J8716" s="4" t="s">
        <v>13538</v>
      </c>
      <c r="K8716" s="17" t="str">
        <f>IF((LEN(relatorio_Ananindeua[[#This Row],[CIF/CPF/CNPJ]])=14),relatorio_Ananindeua[[#This Row],[CIF/CPF/CNPJ]],relatorio_Ananindeua[[#This Row],[Coluna2]])</f>
        <v>40747051000104</v>
      </c>
      <c r="L8716" s="17" t="str">
        <f t="shared" si="137"/>
        <v>407******04</v>
      </c>
    </row>
    <row r="8717" spans="1:12" x14ac:dyDescent="0.25">
      <c r="A8717" s="17" t="s">
        <v>15591</v>
      </c>
      <c r="B8717" s="17" t="s">
        <v>15592</v>
      </c>
      <c r="C8717" s="17" t="s">
        <v>32</v>
      </c>
      <c r="D8717" s="1" t="s">
        <v>15593</v>
      </c>
      <c r="E8717" s="18" t="s">
        <v>13537</v>
      </c>
      <c r="F8717" s="18" t="s">
        <v>16</v>
      </c>
      <c r="G8717" s="17" t="s">
        <v>14</v>
      </c>
      <c r="H8717" t="s">
        <v>13538</v>
      </c>
      <c r="I8717" s="2" t="s">
        <v>13539</v>
      </c>
      <c r="J8717" s="4" t="s">
        <v>13538</v>
      </c>
      <c r="K8717" s="17" t="str">
        <f>IF((LEN(relatorio_Ananindeua[[#This Row],[CIF/CPF/CNPJ]])=14),relatorio_Ananindeua[[#This Row],[CIF/CPF/CNPJ]],relatorio_Ananindeua[[#This Row],[Coluna2]])</f>
        <v>54894189000132</v>
      </c>
      <c r="L8717" s="17" t="str">
        <f t="shared" si="137"/>
        <v>548******32</v>
      </c>
    </row>
    <row r="8718" spans="1:12" x14ac:dyDescent="0.25">
      <c r="A8718" s="17" t="s">
        <v>15594</v>
      </c>
      <c r="B8718" s="17" t="s">
        <v>15595</v>
      </c>
      <c r="C8718" s="17" t="s">
        <v>32</v>
      </c>
      <c r="D8718" s="1" t="s">
        <v>15596</v>
      </c>
      <c r="E8718" s="18" t="s">
        <v>13537</v>
      </c>
      <c r="F8718" s="18" t="s">
        <v>16</v>
      </c>
      <c r="G8718" s="17" t="s">
        <v>14</v>
      </c>
      <c r="H8718" t="s">
        <v>13538</v>
      </c>
      <c r="I8718" s="2" t="s">
        <v>13539</v>
      </c>
      <c r="J8718" s="4" t="s">
        <v>13538</v>
      </c>
      <c r="K8718" s="17" t="str">
        <f>IF((LEN(relatorio_Ananindeua[[#This Row],[CIF/CPF/CNPJ]])=14),relatorio_Ananindeua[[#This Row],[CIF/CPF/CNPJ]],relatorio_Ananindeua[[#This Row],[Coluna2]])</f>
        <v>54887660000165</v>
      </c>
      <c r="L8718" s="17" t="str">
        <f t="shared" si="137"/>
        <v>548******65</v>
      </c>
    </row>
    <row r="8719" spans="1:12" x14ac:dyDescent="0.25">
      <c r="A8719" s="17" t="s">
        <v>15597</v>
      </c>
      <c r="B8719" s="17" t="s">
        <v>15598</v>
      </c>
      <c r="C8719" s="17" t="s">
        <v>32</v>
      </c>
      <c r="D8719" s="1" t="s">
        <v>15599</v>
      </c>
      <c r="E8719" s="18" t="s">
        <v>13537</v>
      </c>
      <c r="F8719" s="18" t="s">
        <v>16</v>
      </c>
      <c r="G8719" s="17" t="s">
        <v>14</v>
      </c>
      <c r="H8719" t="s">
        <v>13538</v>
      </c>
      <c r="I8719" s="2" t="s">
        <v>13539</v>
      </c>
      <c r="J8719" s="4" t="s">
        <v>13538</v>
      </c>
      <c r="K8719" s="17" t="str">
        <f>IF((LEN(relatorio_Ananindeua[[#This Row],[CIF/CPF/CNPJ]])=14),relatorio_Ananindeua[[#This Row],[CIF/CPF/CNPJ]],relatorio_Ananindeua[[#This Row],[Coluna2]])</f>
        <v>54885401000103</v>
      </c>
      <c r="L8719" s="17" t="str">
        <f t="shared" si="137"/>
        <v>548******03</v>
      </c>
    </row>
    <row r="8720" spans="1:12" x14ac:dyDescent="0.25">
      <c r="A8720" s="17" t="s">
        <v>15600</v>
      </c>
      <c r="B8720" s="17" t="s">
        <v>15601</v>
      </c>
      <c r="C8720" s="17" t="s">
        <v>32</v>
      </c>
      <c r="D8720" s="1" t="s">
        <v>15602</v>
      </c>
      <c r="E8720" s="18" t="s">
        <v>13537</v>
      </c>
      <c r="F8720" s="18" t="s">
        <v>16</v>
      </c>
      <c r="G8720" s="17" t="s">
        <v>14</v>
      </c>
      <c r="H8720" t="s">
        <v>13538</v>
      </c>
      <c r="I8720" s="2" t="s">
        <v>13539</v>
      </c>
      <c r="J8720" s="4" t="s">
        <v>13538</v>
      </c>
      <c r="K8720" s="17" t="str">
        <f>IF((LEN(relatorio_Ananindeua[[#This Row],[CIF/CPF/CNPJ]])=14),relatorio_Ananindeua[[#This Row],[CIF/CPF/CNPJ]],relatorio_Ananindeua[[#This Row],[Coluna2]])</f>
        <v>54884352000186</v>
      </c>
      <c r="L8720" s="17" t="str">
        <f t="shared" si="137"/>
        <v>548******86</v>
      </c>
    </row>
    <row r="8721" spans="1:12" x14ac:dyDescent="0.25">
      <c r="A8721" s="17" t="s">
        <v>15603</v>
      </c>
      <c r="B8721" s="17" t="s">
        <v>15604</v>
      </c>
      <c r="C8721" s="17" t="s">
        <v>32</v>
      </c>
      <c r="D8721" s="1" t="s">
        <v>15605</v>
      </c>
      <c r="E8721" s="18" t="s">
        <v>13537</v>
      </c>
      <c r="F8721" s="18" t="s">
        <v>16</v>
      </c>
      <c r="G8721" s="17" t="s">
        <v>14</v>
      </c>
      <c r="H8721" t="s">
        <v>13538</v>
      </c>
      <c r="I8721" s="2" t="s">
        <v>13539</v>
      </c>
      <c r="J8721" s="4" t="s">
        <v>13538</v>
      </c>
      <c r="K8721" s="17" t="str">
        <f>IF((LEN(relatorio_Ananindeua[[#This Row],[CIF/CPF/CNPJ]])=14),relatorio_Ananindeua[[#This Row],[CIF/CPF/CNPJ]],relatorio_Ananindeua[[#This Row],[Coluna2]])</f>
        <v>54888333000128</v>
      </c>
      <c r="L8721" s="17" t="str">
        <f t="shared" si="137"/>
        <v>548******28</v>
      </c>
    </row>
    <row r="8722" spans="1:12" x14ac:dyDescent="0.25">
      <c r="A8722" s="17" t="s">
        <v>10460</v>
      </c>
      <c r="B8722" s="17" t="s">
        <v>10461</v>
      </c>
      <c r="C8722" s="17" t="s">
        <v>34</v>
      </c>
      <c r="D8722" s="1" t="s">
        <v>15606</v>
      </c>
      <c r="E8722" s="18" t="s">
        <v>13537</v>
      </c>
      <c r="F8722" s="18" t="s">
        <v>16</v>
      </c>
      <c r="G8722" s="17" t="s">
        <v>14</v>
      </c>
      <c r="H8722" t="s">
        <v>13538</v>
      </c>
      <c r="I8722" s="2" t="s">
        <v>13539</v>
      </c>
      <c r="J8722" s="4" t="s">
        <v>13538</v>
      </c>
      <c r="K8722" s="17" t="str">
        <f>IF((LEN(relatorio_Ananindeua[[#This Row],[CIF/CPF/CNPJ]])=14),relatorio_Ananindeua[[#This Row],[CIF/CPF/CNPJ]],relatorio_Ananindeua[[#This Row],[Coluna2]])</f>
        <v>53468571000111</v>
      </c>
      <c r="L8722" s="17" t="str">
        <f t="shared" si="137"/>
        <v>534******11</v>
      </c>
    </row>
    <row r="8723" spans="1:12" x14ac:dyDescent="0.25">
      <c r="A8723" s="17" t="s">
        <v>15607</v>
      </c>
      <c r="B8723" s="17" t="s">
        <v>15608</v>
      </c>
      <c r="C8723" s="17" t="s">
        <v>34</v>
      </c>
      <c r="D8723" s="1" t="s">
        <v>15609</v>
      </c>
      <c r="E8723" s="18" t="s">
        <v>13537</v>
      </c>
      <c r="F8723" s="18" t="s">
        <v>16</v>
      </c>
      <c r="G8723" s="17" t="s">
        <v>14</v>
      </c>
      <c r="H8723" t="s">
        <v>13538</v>
      </c>
      <c r="I8723" s="2" t="s">
        <v>13539</v>
      </c>
      <c r="J8723" s="4" t="s">
        <v>13538</v>
      </c>
      <c r="K8723" s="17" t="str">
        <f>IF((LEN(relatorio_Ananindeua[[#This Row],[CIF/CPF/CNPJ]])=14),relatorio_Ananindeua[[#This Row],[CIF/CPF/CNPJ]],relatorio_Ananindeua[[#This Row],[Coluna2]])</f>
        <v>48645645000108</v>
      </c>
      <c r="L8723" s="17" t="str">
        <f t="shared" si="137"/>
        <v>486******08</v>
      </c>
    </row>
    <row r="8724" spans="1:12" x14ac:dyDescent="0.25">
      <c r="A8724" s="17" t="s">
        <v>15610</v>
      </c>
      <c r="B8724" s="17" t="s">
        <v>15611</v>
      </c>
      <c r="C8724" s="17" t="s">
        <v>32</v>
      </c>
      <c r="D8724" s="1" t="s">
        <v>15612</v>
      </c>
      <c r="E8724" s="18" t="s">
        <v>13537</v>
      </c>
      <c r="F8724" s="18" t="s">
        <v>16</v>
      </c>
      <c r="G8724" s="17" t="s">
        <v>14</v>
      </c>
      <c r="H8724" t="s">
        <v>13538</v>
      </c>
      <c r="I8724" s="2" t="s">
        <v>13539</v>
      </c>
      <c r="J8724" s="4" t="s">
        <v>13538</v>
      </c>
      <c r="K8724" s="17" t="str">
        <f>IF((LEN(relatorio_Ananindeua[[#This Row],[CIF/CPF/CNPJ]])=14),relatorio_Ananindeua[[#This Row],[CIF/CPF/CNPJ]],relatorio_Ananindeua[[#This Row],[Coluna2]])</f>
        <v>54886996000103</v>
      </c>
      <c r="L8724" s="17" t="str">
        <f t="shared" si="137"/>
        <v>548******03</v>
      </c>
    </row>
    <row r="8725" spans="1:12" x14ac:dyDescent="0.25">
      <c r="A8725" s="17" t="s">
        <v>15613</v>
      </c>
      <c r="B8725" s="17" t="s">
        <v>15614</v>
      </c>
      <c r="C8725" s="17" t="s">
        <v>34</v>
      </c>
      <c r="D8725" s="1" t="s">
        <v>15615</v>
      </c>
      <c r="E8725" s="18" t="s">
        <v>13537</v>
      </c>
      <c r="F8725" s="18" t="s">
        <v>16</v>
      </c>
      <c r="G8725" s="17" t="s">
        <v>14</v>
      </c>
      <c r="H8725" t="s">
        <v>13538</v>
      </c>
      <c r="I8725" s="2" t="s">
        <v>13539</v>
      </c>
      <c r="J8725" s="4" t="s">
        <v>13538</v>
      </c>
      <c r="K8725" s="17" t="str">
        <f>IF((LEN(relatorio_Ananindeua[[#This Row],[CIF/CPF/CNPJ]])=14),relatorio_Ananindeua[[#This Row],[CIF/CPF/CNPJ]],relatorio_Ananindeua[[#This Row],[Coluna2]])</f>
        <v>36916593000188</v>
      </c>
      <c r="L8725" s="17" t="str">
        <f t="shared" si="137"/>
        <v>369******88</v>
      </c>
    </row>
    <row r="8726" spans="1:12" x14ac:dyDescent="0.25">
      <c r="A8726" s="17" t="s">
        <v>15616</v>
      </c>
      <c r="B8726" s="17" t="s">
        <v>15617</v>
      </c>
      <c r="C8726" s="17" t="s">
        <v>32</v>
      </c>
      <c r="D8726" s="1" t="s">
        <v>15618</v>
      </c>
      <c r="E8726" s="18" t="s">
        <v>13537</v>
      </c>
      <c r="F8726" s="18" t="s">
        <v>16</v>
      </c>
      <c r="G8726" s="17" t="s">
        <v>14</v>
      </c>
      <c r="H8726" t="s">
        <v>13538</v>
      </c>
      <c r="I8726" s="2" t="s">
        <v>13539</v>
      </c>
      <c r="J8726" s="4" t="s">
        <v>13538</v>
      </c>
      <c r="K8726" s="17" t="str">
        <f>IF((LEN(relatorio_Ananindeua[[#This Row],[CIF/CPF/CNPJ]])=14),relatorio_Ananindeua[[#This Row],[CIF/CPF/CNPJ]],relatorio_Ananindeua[[#This Row],[Coluna2]])</f>
        <v>54893294000157</v>
      </c>
      <c r="L8726" s="17" t="str">
        <f t="shared" si="137"/>
        <v>548******57</v>
      </c>
    </row>
    <row r="8727" spans="1:12" x14ac:dyDescent="0.25">
      <c r="A8727" s="17" t="s">
        <v>15619</v>
      </c>
      <c r="B8727" s="17" t="s">
        <v>15620</v>
      </c>
      <c r="C8727" s="17" t="s">
        <v>32</v>
      </c>
      <c r="D8727" s="1" t="s">
        <v>15621</v>
      </c>
      <c r="E8727" s="18" t="s">
        <v>13537</v>
      </c>
      <c r="F8727" s="18" t="s">
        <v>16</v>
      </c>
      <c r="G8727" s="17" t="s">
        <v>14</v>
      </c>
      <c r="H8727" t="s">
        <v>13538</v>
      </c>
      <c r="I8727" s="2" t="s">
        <v>13539</v>
      </c>
      <c r="J8727" s="4" t="s">
        <v>13538</v>
      </c>
      <c r="K8727" s="17" t="str">
        <f>IF((LEN(relatorio_Ananindeua[[#This Row],[CIF/CPF/CNPJ]])=14),relatorio_Ananindeua[[#This Row],[CIF/CPF/CNPJ]],relatorio_Ananindeua[[#This Row],[Coluna2]])</f>
        <v>54886292000130</v>
      </c>
      <c r="L8727" s="17" t="str">
        <f t="shared" si="137"/>
        <v>548******30</v>
      </c>
    </row>
    <row r="8728" spans="1:12" x14ac:dyDescent="0.25">
      <c r="A8728" s="17" t="s">
        <v>15622</v>
      </c>
      <c r="B8728" s="17" t="s">
        <v>15623</v>
      </c>
      <c r="C8728" s="17" t="s">
        <v>32</v>
      </c>
      <c r="D8728" s="1" t="s">
        <v>15624</v>
      </c>
      <c r="E8728" s="18" t="s">
        <v>13537</v>
      </c>
      <c r="F8728" s="18" t="s">
        <v>16</v>
      </c>
      <c r="G8728" s="17" t="s">
        <v>14</v>
      </c>
      <c r="H8728" t="s">
        <v>13538</v>
      </c>
      <c r="I8728" s="2" t="s">
        <v>13539</v>
      </c>
      <c r="J8728" s="4" t="s">
        <v>13538</v>
      </c>
      <c r="K8728" s="17" t="str">
        <f>IF((LEN(relatorio_Ananindeua[[#This Row],[CIF/CPF/CNPJ]])=14),relatorio_Ananindeua[[#This Row],[CIF/CPF/CNPJ]],relatorio_Ananindeua[[#This Row],[Coluna2]])</f>
        <v>54886369000172</v>
      </c>
      <c r="L8728" s="17" t="str">
        <f t="shared" si="137"/>
        <v>548******72</v>
      </c>
    </row>
    <row r="8729" spans="1:12" x14ac:dyDescent="0.25">
      <c r="A8729" s="17" t="s">
        <v>15625</v>
      </c>
      <c r="B8729" s="17" t="s">
        <v>15626</v>
      </c>
      <c r="C8729" s="17" t="s">
        <v>32</v>
      </c>
      <c r="D8729" s="1" t="s">
        <v>15627</v>
      </c>
      <c r="E8729" s="18" t="s">
        <v>13537</v>
      </c>
      <c r="F8729" s="18" t="s">
        <v>16</v>
      </c>
      <c r="G8729" s="17" t="s">
        <v>14</v>
      </c>
      <c r="H8729" t="s">
        <v>13538</v>
      </c>
      <c r="I8729" s="2" t="s">
        <v>13539</v>
      </c>
      <c r="J8729" s="4" t="s">
        <v>13538</v>
      </c>
      <c r="K8729" s="17" t="str">
        <f>IF((LEN(relatorio_Ananindeua[[#This Row],[CIF/CPF/CNPJ]])=14),relatorio_Ananindeua[[#This Row],[CIF/CPF/CNPJ]],relatorio_Ananindeua[[#This Row],[Coluna2]])</f>
        <v>54884335000149</v>
      </c>
      <c r="L8729" s="17" t="str">
        <f t="shared" si="137"/>
        <v>548******49</v>
      </c>
    </row>
    <row r="8730" spans="1:12" x14ac:dyDescent="0.25">
      <c r="A8730" s="17" t="s">
        <v>15628</v>
      </c>
      <c r="B8730" s="17" t="s">
        <v>15629</v>
      </c>
      <c r="C8730" s="17" t="s">
        <v>32</v>
      </c>
      <c r="D8730" s="1" t="s">
        <v>15630</v>
      </c>
      <c r="E8730" s="18" t="s">
        <v>13537</v>
      </c>
      <c r="F8730" s="18" t="s">
        <v>16</v>
      </c>
      <c r="G8730" s="17" t="s">
        <v>14</v>
      </c>
      <c r="H8730" t="s">
        <v>13538</v>
      </c>
      <c r="I8730" s="2" t="s">
        <v>13539</v>
      </c>
      <c r="J8730" s="4" t="s">
        <v>13538</v>
      </c>
      <c r="K8730" s="17" t="str">
        <f>IF((LEN(relatorio_Ananindeua[[#This Row],[CIF/CPF/CNPJ]])=14),relatorio_Ananindeua[[#This Row],[CIF/CPF/CNPJ]],relatorio_Ananindeua[[#This Row],[Coluna2]])</f>
        <v>54888267000196</v>
      </c>
      <c r="L8730" s="17" t="str">
        <f t="shared" si="137"/>
        <v>548******96</v>
      </c>
    </row>
    <row r="8731" spans="1:12" x14ac:dyDescent="0.25">
      <c r="A8731" s="17" t="s">
        <v>9661</v>
      </c>
      <c r="B8731" s="17" t="s">
        <v>9662</v>
      </c>
      <c r="C8731" s="17" t="s">
        <v>34</v>
      </c>
      <c r="D8731" s="1" t="s">
        <v>15631</v>
      </c>
      <c r="E8731" s="18" t="s">
        <v>13537</v>
      </c>
      <c r="F8731" s="18" t="s">
        <v>16</v>
      </c>
      <c r="G8731" s="17" t="s">
        <v>14</v>
      </c>
      <c r="H8731" t="s">
        <v>13538</v>
      </c>
      <c r="I8731" s="2" t="s">
        <v>13539</v>
      </c>
      <c r="J8731" s="4" t="s">
        <v>13538</v>
      </c>
      <c r="K8731" s="17" t="str">
        <f>IF((LEN(relatorio_Ananindeua[[#This Row],[CIF/CPF/CNPJ]])=14),relatorio_Ananindeua[[#This Row],[CIF/CPF/CNPJ]],relatorio_Ananindeua[[#This Row],[Coluna2]])</f>
        <v>51920826000100</v>
      </c>
      <c r="L8731" s="17" t="str">
        <f t="shared" si="137"/>
        <v>519******00</v>
      </c>
    </row>
    <row r="8732" spans="1:12" x14ac:dyDescent="0.25">
      <c r="A8732" s="17" t="s">
        <v>15632</v>
      </c>
      <c r="B8732" s="17" t="s">
        <v>15633</v>
      </c>
      <c r="C8732" s="17" t="s">
        <v>34</v>
      </c>
      <c r="D8732" s="1" t="s">
        <v>15634</v>
      </c>
      <c r="E8732" s="18" t="s">
        <v>13537</v>
      </c>
      <c r="F8732" s="18" t="s">
        <v>16</v>
      </c>
      <c r="G8732" s="17" t="s">
        <v>14</v>
      </c>
      <c r="H8732" t="s">
        <v>13538</v>
      </c>
      <c r="I8732" s="2" t="s">
        <v>13539</v>
      </c>
      <c r="J8732" s="4" t="s">
        <v>13538</v>
      </c>
      <c r="K8732" s="17" t="str">
        <f>IF((LEN(relatorio_Ananindeua[[#This Row],[CIF/CPF/CNPJ]])=14),relatorio_Ananindeua[[#This Row],[CIF/CPF/CNPJ]],relatorio_Ananindeua[[#This Row],[Coluna2]])</f>
        <v>42464807000125</v>
      </c>
      <c r="L8732" s="17" t="str">
        <f t="shared" si="137"/>
        <v>424******25</v>
      </c>
    </row>
    <row r="8733" spans="1:12" x14ac:dyDescent="0.25">
      <c r="A8733" s="17" t="s">
        <v>15635</v>
      </c>
      <c r="B8733" s="17" t="s">
        <v>15636</v>
      </c>
      <c r="C8733" s="17" t="s">
        <v>32</v>
      </c>
      <c r="D8733" s="1" t="s">
        <v>15637</v>
      </c>
      <c r="E8733" s="18" t="s">
        <v>13537</v>
      </c>
      <c r="F8733" s="18" t="s">
        <v>16</v>
      </c>
      <c r="G8733" s="17" t="s">
        <v>14</v>
      </c>
      <c r="H8733" t="s">
        <v>13538</v>
      </c>
      <c r="I8733" s="2" t="s">
        <v>13539</v>
      </c>
      <c r="J8733" s="4" t="s">
        <v>13538</v>
      </c>
      <c r="K8733" s="17" t="str">
        <f>IF((LEN(relatorio_Ananindeua[[#This Row],[CIF/CPF/CNPJ]])=14),relatorio_Ananindeua[[#This Row],[CIF/CPF/CNPJ]],relatorio_Ananindeua[[#This Row],[Coluna2]])</f>
        <v>54887710000104</v>
      </c>
      <c r="L8733" s="17" t="str">
        <f t="shared" si="137"/>
        <v>548******04</v>
      </c>
    </row>
    <row r="8734" spans="1:12" x14ac:dyDescent="0.25">
      <c r="A8734" s="17" t="s">
        <v>15638</v>
      </c>
      <c r="B8734" s="17" t="s">
        <v>15639</v>
      </c>
      <c r="C8734" s="17" t="s">
        <v>34</v>
      </c>
      <c r="D8734" s="1" t="s">
        <v>15640</v>
      </c>
      <c r="E8734" s="18" t="s">
        <v>13537</v>
      </c>
      <c r="F8734" s="18" t="s">
        <v>16</v>
      </c>
      <c r="G8734" s="17" t="s">
        <v>14</v>
      </c>
      <c r="H8734" t="s">
        <v>13538</v>
      </c>
      <c r="I8734" s="2" t="s">
        <v>13539</v>
      </c>
      <c r="J8734" s="4" t="s">
        <v>13538</v>
      </c>
      <c r="K8734" s="17" t="str">
        <f>IF((LEN(relatorio_Ananindeua[[#This Row],[CIF/CPF/CNPJ]])=14),relatorio_Ananindeua[[#This Row],[CIF/CPF/CNPJ]],relatorio_Ananindeua[[#This Row],[Coluna2]])</f>
        <v>42541892000188</v>
      </c>
      <c r="L8734" s="17" t="str">
        <f t="shared" si="137"/>
        <v>425******88</v>
      </c>
    </row>
    <row r="8735" spans="1:12" x14ac:dyDescent="0.25">
      <c r="A8735" s="17" t="s">
        <v>15582</v>
      </c>
      <c r="B8735" s="17" t="s">
        <v>15583</v>
      </c>
      <c r="C8735" s="17" t="s">
        <v>34</v>
      </c>
      <c r="D8735" s="1" t="s">
        <v>15641</v>
      </c>
      <c r="E8735" s="18" t="s">
        <v>13537</v>
      </c>
      <c r="F8735" s="18" t="s">
        <v>16</v>
      </c>
      <c r="G8735" s="17" t="s">
        <v>14</v>
      </c>
      <c r="H8735" t="s">
        <v>13538</v>
      </c>
      <c r="I8735" s="2" t="s">
        <v>13539</v>
      </c>
      <c r="J8735" s="4" t="s">
        <v>13538</v>
      </c>
      <c r="K8735" s="17" t="str">
        <f>IF((LEN(relatorio_Ananindeua[[#This Row],[CIF/CPF/CNPJ]])=14),relatorio_Ananindeua[[#This Row],[CIF/CPF/CNPJ]],relatorio_Ananindeua[[#This Row],[Coluna2]])</f>
        <v>54890987000196</v>
      </c>
      <c r="L8735" s="17" t="str">
        <f t="shared" si="137"/>
        <v>548******96</v>
      </c>
    </row>
    <row r="8736" spans="1:12" x14ac:dyDescent="0.25">
      <c r="A8736" s="17" t="s">
        <v>15642</v>
      </c>
      <c r="B8736" s="17" t="s">
        <v>15643</v>
      </c>
      <c r="C8736" s="17" t="s">
        <v>32</v>
      </c>
      <c r="D8736" s="1" t="s">
        <v>15644</v>
      </c>
      <c r="E8736" s="18" t="s">
        <v>13537</v>
      </c>
      <c r="F8736" s="18" t="s">
        <v>16</v>
      </c>
      <c r="G8736" s="17" t="s">
        <v>14</v>
      </c>
      <c r="H8736" t="s">
        <v>13538</v>
      </c>
      <c r="I8736" s="2" t="s">
        <v>13539</v>
      </c>
      <c r="J8736" s="4" t="s">
        <v>13538</v>
      </c>
      <c r="K8736" s="17" t="str">
        <f>IF((LEN(relatorio_Ananindeua[[#This Row],[CIF/CPF/CNPJ]])=14),relatorio_Ananindeua[[#This Row],[CIF/CPF/CNPJ]],relatorio_Ananindeua[[#This Row],[Coluna2]])</f>
        <v>54911021000198</v>
      </c>
      <c r="L8736" s="17" t="str">
        <f t="shared" si="137"/>
        <v>549******98</v>
      </c>
    </row>
    <row r="8737" spans="1:12" x14ac:dyDescent="0.25">
      <c r="A8737" s="17" t="s">
        <v>15645</v>
      </c>
      <c r="B8737" s="17" t="s">
        <v>15646</v>
      </c>
      <c r="C8737" s="17" t="s">
        <v>32</v>
      </c>
      <c r="D8737" s="1" t="s">
        <v>15647</v>
      </c>
      <c r="E8737" s="18" t="s">
        <v>13537</v>
      </c>
      <c r="F8737" s="18" t="s">
        <v>16</v>
      </c>
      <c r="G8737" s="17" t="s">
        <v>14</v>
      </c>
      <c r="H8737" t="s">
        <v>13538</v>
      </c>
      <c r="I8737" s="2" t="s">
        <v>13539</v>
      </c>
      <c r="J8737" s="4" t="s">
        <v>13538</v>
      </c>
      <c r="K8737" s="17" t="str">
        <f>IF((LEN(relatorio_Ananindeua[[#This Row],[CIF/CPF/CNPJ]])=14),relatorio_Ananindeua[[#This Row],[CIF/CPF/CNPJ]],relatorio_Ananindeua[[#This Row],[Coluna2]])</f>
        <v>54906570000174</v>
      </c>
      <c r="L8737" s="17" t="str">
        <f t="shared" si="137"/>
        <v>549******74</v>
      </c>
    </row>
    <row r="8738" spans="1:12" x14ac:dyDescent="0.25">
      <c r="A8738" s="17" t="s">
        <v>15648</v>
      </c>
      <c r="B8738" s="17" t="s">
        <v>15649</v>
      </c>
      <c r="C8738" s="17" t="s">
        <v>32</v>
      </c>
      <c r="D8738" s="1" t="s">
        <v>15650</v>
      </c>
      <c r="E8738" s="18" t="s">
        <v>13537</v>
      </c>
      <c r="F8738" s="18" t="s">
        <v>16</v>
      </c>
      <c r="G8738" s="17" t="s">
        <v>14</v>
      </c>
      <c r="H8738" t="s">
        <v>13538</v>
      </c>
      <c r="I8738" s="2" t="s">
        <v>13539</v>
      </c>
      <c r="J8738" s="4" t="s">
        <v>13538</v>
      </c>
      <c r="K8738" s="17" t="str">
        <f>IF((LEN(relatorio_Ananindeua[[#This Row],[CIF/CPF/CNPJ]])=14),relatorio_Ananindeua[[#This Row],[CIF/CPF/CNPJ]],relatorio_Ananindeua[[#This Row],[Coluna2]])</f>
        <v>54903642000120</v>
      </c>
      <c r="L8738" s="17" t="str">
        <f t="shared" ref="L8738:L8801" si="138">_xlfn.CONCAT(LEFT(A8738,3),REPT("*",6),RIGHT(A8738,2))</f>
        <v>549******20</v>
      </c>
    </row>
    <row r="8739" spans="1:12" x14ac:dyDescent="0.25">
      <c r="A8739" s="17" t="s">
        <v>15651</v>
      </c>
      <c r="B8739" s="17" t="s">
        <v>15652</v>
      </c>
      <c r="C8739" s="17" t="s">
        <v>32</v>
      </c>
      <c r="D8739" s="1" t="s">
        <v>15653</v>
      </c>
      <c r="E8739" s="18" t="s">
        <v>13537</v>
      </c>
      <c r="F8739" s="18" t="s">
        <v>16</v>
      </c>
      <c r="G8739" s="17" t="s">
        <v>14</v>
      </c>
      <c r="H8739" t="s">
        <v>13538</v>
      </c>
      <c r="I8739" s="2" t="s">
        <v>13539</v>
      </c>
      <c r="J8739" s="4" t="s">
        <v>13538</v>
      </c>
      <c r="K8739" s="17" t="str">
        <f>IF((LEN(relatorio_Ananindeua[[#This Row],[CIF/CPF/CNPJ]])=14),relatorio_Ananindeua[[#This Row],[CIF/CPF/CNPJ]],relatorio_Ananindeua[[#This Row],[Coluna2]])</f>
        <v>54903889000146</v>
      </c>
      <c r="L8739" s="17" t="str">
        <f t="shared" si="138"/>
        <v>549******46</v>
      </c>
    </row>
    <row r="8740" spans="1:12" x14ac:dyDescent="0.25">
      <c r="A8740" s="17" t="s">
        <v>15654</v>
      </c>
      <c r="B8740" s="17" t="s">
        <v>15655</v>
      </c>
      <c r="C8740" s="17" t="s">
        <v>34</v>
      </c>
      <c r="D8740" s="1" t="s">
        <v>15656</v>
      </c>
      <c r="E8740" s="18" t="s">
        <v>13537</v>
      </c>
      <c r="F8740" s="18" t="s">
        <v>16</v>
      </c>
      <c r="G8740" s="17" t="s">
        <v>14</v>
      </c>
      <c r="H8740" t="s">
        <v>13538</v>
      </c>
      <c r="I8740" s="2" t="s">
        <v>13539</v>
      </c>
      <c r="J8740" s="4" t="s">
        <v>13538</v>
      </c>
      <c r="K8740" s="17" t="str">
        <f>IF((LEN(relatorio_Ananindeua[[#This Row],[CIF/CPF/CNPJ]])=14),relatorio_Ananindeua[[#This Row],[CIF/CPF/CNPJ]],relatorio_Ananindeua[[#This Row],[Coluna2]])</f>
        <v>37987404000120</v>
      </c>
      <c r="L8740" s="17" t="str">
        <f t="shared" si="138"/>
        <v>379******20</v>
      </c>
    </row>
    <row r="8741" spans="1:12" x14ac:dyDescent="0.25">
      <c r="A8741" s="17" t="s">
        <v>15657</v>
      </c>
      <c r="B8741" s="17" t="s">
        <v>15658</v>
      </c>
      <c r="C8741" s="17" t="s">
        <v>32</v>
      </c>
      <c r="D8741" s="1" t="s">
        <v>15659</v>
      </c>
      <c r="E8741" s="18" t="s">
        <v>13537</v>
      </c>
      <c r="F8741" s="18" t="s">
        <v>16</v>
      </c>
      <c r="G8741" s="17" t="s">
        <v>14</v>
      </c>
      <c r="H8741" t="s">
        <v>13538</v>
      </c>
      <c r="I8741" s="2" t="s">
        <v>13539</v>
      </c>
      <c r="J8741" s="4" t="s">
        <v>13538</v>
      </c>
      <c r="K8741" s="17" t="str">
        <f>IF((LEN(relatorio_Ananindeua[[#This Row],[CIF/CPF/CNPJ]])=14),relatorio_Ananindeua[[#This Row],[CIF/CPF/CNPJ]],relatorio_Ananindeua[[#This Row],[Coluna2]])</f>
        <v>54902776000126</v>
      </c>
      <c r="L8741" s="17" t="str">
        <f t="shared" si="138"/>
        <v>549******26</v>
      </c>
    </row>
    <row r="8742" spans="1:12" x14ac:dyDescent="0.25">
      <c r="A8742" s="17" t="s">
        <v>5186</v>
      </c>
      <c r="B8742" s="17" t="s">
        <v>5187</v>
      </c>
      <c r="C8742" s="17" t="s">
        <v>34</v>
      </c>
      <c r="D8742" s="1" t="s">
        <v>15660</v>
      </c>
      <c r="E8742" s="18" t="s">
        <v>13537</v>
      </c>
      <c r="F8742" s="18" t="s">
        <v>16</v>
      </c>
      <c r="G8742" s="17" t="s">
        <v>14</v>
      </c>
      <c r="H8742" t="s">
        <v>13538</v>
      </c>
      <c r="I8742" s="2" t="s">
        <v>13539</v>
      </c>
      <c r="J8742" s="4" t="s">
        <v>13538</v>
      </c>
      <c r="K8742" s="17" t="str">
        <f>IF((LEN(relatorio_Ananindeua[[#This Row],[CIF/CPF/CNPJ]])=14),relatorio_Ananindeua[[#This Row],[CIF/CPF/CNPJ]],relatorio_Ananindeua[[#This Row],[Coluna2]])</f>
        <v>40936137000177</v>
      </c>
      <c r="L8742" s="17" t="str">
        <f t="shared" si="138"/>
        <v>409******77</v>
      </c>
    </row>
    <row r="8743" spans="1:12" x14ac:dyDescent="0.25">
      <c r="A8743" s="17" t="s">
        <v>15661</v>
      </c>
      <c r="B8743" s="17" t="s">
        <v>15662</v>
      </c>
      <c r="C8743" s="17" t="s">
        <v>32</v>
      </c>
      <c r="D8743" s="1" t="s">
        <v>15663</v>
      </c>
      <c r="E8743" s="18" t="s">
        <v>13537</v>
      </c>
      <c r="F8743" s="18" t="s">
        <v>16</v>
      </c>
      <c r="G8743" s="17" t="s">
        <v>14</v>
      </c>
      <c r="H8743" t="s">
        <v>13538</v>
      </c>
      <c r="I8743" s="2" t="s">
        <v>13539</v>
      </c>
      <c r="J8743" s="4" t="s">
        <v>13538</v>
      </c>
      <c r="K8743" s="17" t="str">
        <f>IF((LEN(relatorio_Ananindeua[[#This Row],[CIF/CPF/CNPJ]])=14),relatorio_Ananindeua[[#This Row],[CIF/CPF/CNPJ]],relatorio_Ananindeua[[#This Row],[Coluna2]])</f>
        <v>54910243000196</v>
      </c>
      <c r="L8743" s="17" t="str">
        <f t="shared" si="138"/>
        <v>549******96</v>
      </c>
    </row>
    <row r="8744" spans="1:12" x14ac:dyDescent="0.25">
      <c r="A8744" s="17" t="s">
        <v>15664</v>
      </c>
      <c r="B8744" s="17" t="s">
        <v>15665</v>
      </c>
      <c r="C8744" s="17" t="s">
        <v>32</v>
      </c>
      <c r="D8744" s="1" t="s">
        <v>15666</v>
      </c>
      <c r="E8744" s="18" t="s">
        <v>13537</v>
      </c>
      <c r="F8744" s="18" t="s">
        <v>16</v>
      </c>
      <c r="G8744" s="17" t="s">
        <v>14</v>
      </c>
      <c r="H8744" t="s">
        <v>13538</v>
      </c>
      <c r="I8744" s="2" t="s">
        <v>13539</v>
      </c>
      <c r="J8744" s="4" t="s">
        <v>13538</v>
      </c>
      <c r="K8744" s="17" t="str">
        <f>IF((LEN(relatorio_Ananindeua[[#This Row],[CIF/CPF/CNPJ]])=14),relatorio_Ananindeua[[#This Row],[CIF/CPF/CNPJ]],relatorio_Ananindeua[[#This Row],[Coluna2]])</f>
        <v>54902464000112</v>
      </c>
      <c r="L8744" s="17" t="str">
        <f t="shared" si="138"/>
        <v>549******12</v>
      </c>
    </row>
    <row r="8745" spans="1:12" x14ac:dyDescent="0.25">
      <c r="A8745" s="17" t="s">
        <v>2478</v>
      </c>
      <c r="B8745" s="17" t="s">
        <v>2479</v>
      </c>
      <c r="C8745" s="17" t="s">
        <v>34</v>
      </c>
      <c r="D8745" s="1" t="s">
        <v>15667</v>
      </c>
      <c r="E8745" s="18" t="s">
        <v>13537</v>
      </c>
      <c r="F8745" s="18" t="s">
        <v>16</v>
      </c>
      <c r="G8745" s="17" t="s">
        <v>14</v>
      </c>
      <c r="H8745" t="s">
        <v>13538</v>
      </c>
      <c r="I8745" s="2" t="s">
        <v>13539</v>
      </c>
      <c r="J8745" s="4" t="s">
        <v>13538</v>
      </c>
      <c r="K8745" s="17" t="str">
        <f>IF((LEN(relatorio_Ananindeua[[#This Row],[CIF/CPF/CNPJ]])=14),relatorio_Ananindeua[[#This Row],[CIF/CPF/CNPJ]],relatorio_Ananindeua[[#This Row],[Coluna2]])</f>
        <v>28997287000195</v>
      </c>
      <c r="L8745" s="17" t="str">
        <f t="shared" si="138"/>
        <v>289******95</v>
      </c>
    </row>
    <row r="8746" spans="1:12" x14ac:dyDescent="0.25">
      <c r="A8746" s="17" t="s">
        <v>15668</v>
      </c>
      <c r="B8746" s="17" t="s">
        <v>15669</v>
      </c>
      <c r="C8746" s="17" t="s">
        <v>34</v>
      </c>
      <c r="D8746" s="1" t="s">
        <v>15670</v>
      </c>
      <c r="E8746" s="18" t="s">
        <v>13537</v>
      </c>
      <c r="F8746" s="18" t="s">
        <v>16</v>
      </c>
      <c r="G8746" s="17" t="s">
        <v>14</v>
      </c>
      <c r="H8746" t="s">
        <v>13538</v>
      </c>
      <c r="I8746" s="2" t="s">
        <v>13539</v>
      </c>
      <c r="J8746" s="4" t="s">
        <v>13538</v>
      </c>
      <c r="K8746" s="17" t="str">
        <f>IF((LEN(relatorio_Ananindeua[[#This Row],[CIF/CPF/CNPJ]])=14),relatorio_Ananindeua[[#This Row],[CIF/CPF/CNPJ]],relatorio_Ananindeua[[#This Row],[Coluna2]])</f>
        <v>36791429000191</v>
      </c>
      <c r="L8746" s="17" t="str">
        <f t="shared" si="138"/>
        <v>367******91</v>
      </c>
    </row>
    <row r="8747" spans="1:12" x14ac:dyDescent="0.25">
      <c r="A8747" s="17" t="s">
        <v>3310</v>
      </c>
      <c r="B8747" s="17" t="s">
        <v>3311</v>
      </c>
      <c r="C8747" s="17" t="s">
        <v>34</v>
      </c>
      <c r="D8747" s="1" t="s">
        <v>15671</v>
      </c>
      <c r="E8747" s="18" t="s">
        <v>13537</v>
      </c>
      <c r="F8747" s="18" t="s">
        <v>16</v>
      </c>
      <c r="G8747" s="17" t="s">
        <v>14</v>
      </c>
      <c r="H8747" t="s">
        <v>13538</v>
      </c>
      <c r="I8747" s="2" t="s">
        <v>13539</v>
      </c>
      <c r="J8747" s="4" t="s">
        <v>13538</v>
      </c>
      <c r="K8747" s="17" t="str">
        <f>IF((LEN(relatorio_Ananindeua[[#This Row],[CIF/CPF/CNPJ]])=14),relatorio_Ananindeua[[#This Row],[CIF/CPF/CNPJ]],relatorio_Ananindeua[[#This Row],[Coluna2]])</f>
        <v>33009601000114</v>
      </c>
      <c r="L8747" s="17" t="str">
        <f t="shared" si="138"/>
        <v>330******14</v>
      </c>
    </row>
    <row r="8748" spans="1:12" x14ac:dyDescent="0.25">
      <c r="A8748" s="17" t="s">
        <v>14864</v>
      </c>
      <c r="B8748" s="17" t="s">
        <v>14865</v>
      </c>
      <c r="C8748" s="17" t="s">
        <v>34</v>
      </c>
      <c r="D8748" s="1" t="s">
        <v>15672</v>
      </c>
      <c r="E8748" s="18" t="s">
        <v>13537</v>
      </c>
      <c r="F8748" s="18" t="s">
        <v>16</v>
      </c>
      <c r="G8748" s="17" t="s">
        <v>14</v>
      </c>
      <c r="H8748" t="s">
        <v>13538</v>
      </c>
      <c r="I8748" s="2" t="s">
        <v>13539</v>
      </c>
      <c r="J8748" s="4" t="s">
        <v>13538</v>
      </c>
      <c r="K8748" s="17" t="str">
        <f>IF((LEN(relatorio_Ananindeua[[#This Row],[CIF/CPF/CNPJ]])=14),relatorio_Ananindeua[[#This Row],[CIF/CPF/CNPJ]],relatorio_Ananindeua[[#This Row],[Coluna2]])</f>
        <v>51947890000184</v>
      </c>
      <c r="L8748" s="17" t="str">
        <f t="shared" si="138"/>
        <v>519******84</v>
      </c>
    </row>
    <row r="8749" spans="1:12" x14ac:dyDescent="0.25">
      <c r="A8749" s="17" t="s">
        <v>15673</v>
      </c>
      <c r="B8749" s="17" t="s">
        <v>15674</v>
      </c>
      <c r="C8749" s="17" t="s">
        <v>32</v>
      </c>
      <c r="D8749" s="1" t="s">
        <v>15675</v>
      </c>
      <c r="E8749" s="18" t="s">
        <v>13537</v>
      </c>
      <c r="F8749" s="18" t="s">
        <v>16</v>
      </c>
      <c r="G8749" s="17" t="s">
        <v>14</v>
      </c>
      <c r="H8749" t="s">
        <v>13538</v>
      </c>
      <c r="I8749" s="2" t="s">
        <v>13539</v>
      </c>
      <c r="J8749" s="4" t="s">
        <v>13538</v>
      </c>
      <c r="K8749" s="17" t="str">
        <f>IF((LEN(relatorio_Ananindeua[[#This Row],[CIF/CPF/CNPJ]])=14),relatorio_Ananindeua[[#This Row],[CIF/CPF/CNPJ]],relatorio_Ananindeua[[#This Row],[Coluna2]])</f>
        <v>54912946000153</v>
      </c>
      <c r="L8749" s="17" t="str">
        <f t="shared" si="138"/>
        <v>549******53</v>
      </c>
    </row>
    <row r="8750" spans="1:12" x14ac:dyDescent="0.25">
      <c r="A8750" s="17" t="s">
        <v>15676</v>
      </c>
      <c r="B8750" s="17" t="s">
        <v>15677</v>
      </c>
      <c r="C8750" s="17" t="s">
        <v>34</v>
      </c>
      <c r="D8750" s="1" t="s">
        <v>15678</v>
      </c>
      <c r="E8750" s="18" t="s">
        <v>13537</v>
      </c>
      <c r="F8750" s="18" t="s">
        <v>16</v>
      </c>
      <c r="G8750" s="17" t="s">
        <v>14</v>
      </c>
      <c r="H8750" t="s">
        <v>13538</v>
      </c>
      <c r="I8750" s="2" t="s">
        <v>13539</v>
      </c>
      <c r="J8750" s="4" t="s">
        <v>13538</v>
      </c>
      <c r="K8750" s="17" t="str">
        <f>IF((LEN(relatorio_Ananindeua[[#This Row],[CIF/CPF/CNPJ]])=14),relatorio_Ananindeua[[#This Row],[CIF/CPF/CNPJ]],relatorio_Ananindeua[[#This Row],[Coluna2]])</f>
        <v>33897285000164</v>
      </c>
      <c r="L8750" s="17" t="str">
        <f t="shared" si="138"/>
        <v>338******64</v>
      </c>
    </row>
    <row r="8751" spans="1:12" x14ac:dyDescent="0.25">
      <c r="A8751" s="17" t="s">
        <v>15679</v>
      </c>
      <c r="B8751" s="17" t="s">
        <v>15680</v>
      </c>
      <c r="C8751" s="17" t="s">
        <v>32</v>
      </c>
      <c r="D8751" s="1" t="s">
        <v>15681</v>
      </c>
      <c r="E8751" s="18" t="s">
        <v>13537</v>
      </c>
      <c r="F8751" s="18" t="s">
        <v>16</v>
      </c>
      <c r="G8751" s="17" t="s">
        <v>14</v>
      </c>
      <c r="H8751" t="s">
        <v>13538</v>
      </c>
      <c r="I8751" s="2" t="s">
        <v>13539</v>
      </c>
      <c r="J8751" s="4" t="s">
        <v>13538</v>
      </c>
      <c r="K8751" s="17" t="str">
        <f>IF((LEN(relatorio_Ananindeua[[#This Row],[CIF/CPF/CNPJ]])=14),relatorio_Ananindeua[[#This Row],[CIF/CPF/CNPJ]],relatorio_Ananindeua[[#This Row],[Coluna2]])</f>
        <v>54910827000161</v>
      </c>
      <c r="L8751" s="17" t="str">
        <f t="shared" si="138"/>
        <v>549******61</v>
      </c>
    </row>
    <row r="8752" spans="1:12" x14ac:dyDescent="0.25">
      <c r="A8752" s="17" t="s">
        <v>15682</v>
      </c>
      <c r="B8752" s="17" t="s">
        <v>15683</v>
      </c>
      <c r="C8752" s="17" t="s">
        <v>34</v>
      </c>
      <c r="D8752" s="1" t="s">
        <v>15684</v>
      </c>
      <c r="E8752" s="18" t="s">
        <v>13537</v>
      </c>
      <c r="F8752" s="18" t="s">
        <v>16</v>
      </c>
      <c r="G8752" s="17" t="s">
        <v>14</v>
      </c>
      <c r="H8752" t="s">
        <v>13538</v>
      </c>
      <c r="I8752" s="2" t="s">
        <v>13539</v>
      </c>
      <c r="J8752" s="4" t="s">
        <v>13538</v>
      </c>
      <c r="K8752" s="17" t="str">
        <f>IF((LEN(relatorio_Ananindeua[[#This Row],[CIF/CPF/CNPJ]])=14),relatorio_Ananindeua[[#This Row],[CIF/CPF/CNPJ]],relatorio_Ananindeua[[#This Row],[Coluna2]])</f>
        <v>31205543000179</v>
      </c>
      <c r="L8752" s="17" t="str">
        <f t="shared" si="138"/>
        <v>312******79</v>
      </c>
    </row>
    <row r="8753" spans="1:12" x14ac:dyDescent="0.25">
      <c r="A8753" s="17" t="s">
        <v>15685</v>
      </c>
      <c r="B8753" s="17" t="s">
        <v>15686</v>
      </c>
      <c r="C8753" s="17" t="s">
        <v>32</v>
      </c>
      <c r="D8753" s="1" t="s">
        <v>15687</v>
      </c>
      <c r="E8753" s="18" t="s">
        <v>13537</v>
      </c>
      <c r="F8753" s="18" t="s">
        <v>16</v>
      </c>
      <c r="G8753" s="17" t="s">
        <v>14</v>
      </c>
      <c r="H8753" t="s">
        <v>13538</v>
      </c>
      <c r="I8753" s="2" t="s">
        <v>13539</v>
      </c>
      <c r="J8753" s="4" t="s">
        <v>13538</v>
      </c>
      <c r="K8753" s="17" t="str">
        <f>IF((LEN(relatorio_Ananindeua[[#This Row],[CIF/CPF/CNPJ]])=14),relatorio_Ananindeua[[#This Row],[CIF/CPF/CNPJ]],relatorio_Ananindeua[[#This Row],[Coluna2]])</f>
        <v>54912281000188</v>
      </c>
      <c r="L8753" s="17" t="str">
        <f t="shared" si="138"/>
        <v>549******88</v>
      </c>
    </row>
    <row r="8754" spans="1:12" x14ac:dyDescent="0.25">
      <c r="A8754" s="17" t="s">
        <v>15688</v>
      </c>
      <c r="B8754" s="17" t="s">
        <v>15689</v>
      </c>
      <c r="C8754" s="17" t="s">
        <v>32</v>
      </c>
      <c r="D8754" s="1" t="s">
        <v>15690</v>
      </c>
      <c r="E8754" s="18" t="s">
        <v>13537</v>
      </c>
      <c r="F8754" s="18" t="s">
        <v>16</v>
      </c>
      <c r="G8754" s="17" t="s">
        <v>14</v>
      </c>
      <c r="H8754" t="s">
        <v>13538</v>
      </c>
      <c r="I8754" s="2" t="s">
        <v>13539</v>
      </c>
      <c r="J8754" s="4" t="s">
        <v>13538</v>
      </c>
      <c r="K8754" s="17" t="str">
        <f>IF((LEN(relatorio_Ananindeua[[#This Row],[CIF/CPF/CNPJ]])=14),relatorio_Ananindeua[[#This Row],[CIF/CPF/CNPJ]],relatorio_Ananindeua[[#This Row],[Coluna2]])</f>
        <v>54911528000141</v>
      </c>
      <c r="L8754" s="17" t="str">
        <f t="shared" si="138"/>
        <v>549******41</v>
      </c>
    </row>
    <row r="8755" spans="1:12" x14ac:dyDescent="0.25">
      <c r="A8755" s="17" t="s">
        <v>15691</v>
      </c>
      <c r="B8755" s="17" t="s">
        <v>15692</v>
      </c>
      <c r="C8755" s="17" t="s">
        <v>32</v>
      </c>
      <c r="D8755" s="1" t="s">
        <v>15693</v>
      </c>
      <c r="E8755" s="18" t="s">
        <v>13537</v>
      </c>
      <c r="F8755" s="18" t="s">
        <v>16</v>
      </c>
      <c r="G8755" s="17" t="s">
        <v>14</v>
      </c>
      <c r="H8755" t="s">
        <v>13538</v>
      </c>
      <c r="I8755" s="2" t="s">
        <v>13539</v>
      </c>
      <c r="J8755" s="4" t="s">
        <v>13538</v>
      </c>
      <c r="K8755" s="17" t="str">
        <f>IF((LEN(relatorio_Ananindeua[[#This Row],[CIF/CPF/CNPJ]])=14),relatorio_Ananindeua[[#This Row],[CIF/CPF/CNPJ]],relatorio_Ananindeua[[#This Row],[Coluna2]])</f>
        <v>54910482000146</v>
      </c>
      <c r="L8755" s="17" t="str">
        <f t="shared" si="138"/>
        <v>549******46</v>
      </c>
    </row>
    <row r="8756" spans="1:12" x14ac:dyDescent="0.25">
      <c r="A8756" s="17" t="s">
        <v>15694</v>
      </c>
      <c r="B8756" s="17" t="s">
        <v>15695</v>
      </c>
      <c r="C8756" s="17" t="s">
        <v>32</v>
      </c>
      <c r="D8756" s="1" t="s">
        <v>15696</v>
      </c>
      <c r="E8756" s="18" t="s">
        <v>13537</v>
      </c>
      <c r="F8756" s="18" t="s">
        <v>16</v>
      </c>
      <c r="G8756" s="17" t="s">
        <v>14</v>
      </c>
      <c r="H8756" t="s">
        <v>13538</v>
      </c>
      <c r="I8756" s="2" t="s">
        <v>13539</v>
      </c>
      <c r="J8756" s="4" t="s">
        <v>13538</v>
      </c>
      <c r="K8756" s="17" t="str">
        <f>IF((LEN(relatorio_Ananindeua[[#This Row],[CIF/CPF/CNPJ]])=14),relatorio_Ananindeua[[#This Row],[CIF/CPF/CNPJ]],relatorio_Ananindeua[[#This Row],[Coluna2]])</f>
        <v>54901983000166</v>
      </c>
      <c r="L8756" s="17" t="str">
        <f t="shared" si="138"/>
        <v>549******66</v>
      </c>
    </row>
    <row r="8757" spans="1:12" x14ac:dyDescent="0.25">
      <c r="A8757" s="17" t="s">
        <v>15600</v>
      </c>
      <c r="B8757" s="17" t="s">
        <v>15601</v>
      </c>
      <c r="C8757" s="17" t="s">
        <v>34</v>
      </c>
      <c r="D8757" s="1" t="s">
        <v>15697</v>
      </c>
      <c r="E8757" s="18" t="s">
        <v>13537</v>
      </c>
      <c r="F8757" s="18" t="s">
        <v>16</v>
      </c>
      <c r="G8757" s="17" t="s">
        <v>14</v>
      </c>
      <c r="H8757" t="s">
        <v>13538</v>
      </c>
      <c r="I8757" s="2" t="s">
        <v>13539</v>
      </c>
      <c r="J8757" s="4" t="s">
        <v>13538</v>
      </c>
      <c r="K8757" s="17" t="str">
        <f>IF((LEN(relatorio_Ananindeua[[#This Row],[CIF/CPF/CNPJ]])=14),relatorio_Ananindeua[[#This Row],[CIF/CPF/CNPJ]],relatorio_Ananindeua[[#This Row],[Coluna2]])</f>
        <v>54884352000186</v>
      </c>
      <c r="L8757" s="17" t="str">
        <f t="shared" si="138"/>
        <v>548******86</v>
      </c>
    </row>
    <row r="8758" spans="1:12" x14ac:dyDescent="0.25">
      <c r="A8758" s="17" t="s">
        <v>15698</v>
      </c>
      <c r="B8758" s="17" t="s">
        <v>15699</v>
      </c>
      <c r="C8758" s="17" t="s">
        <v>34</v>
      </c>
      <c r="D8758" s="1" t="s">
        <v>15700</v>
      </c>
      <c r="E8758" s="18" t="s">
        <v>13537</v>
      </c>
      <c r="F8758" s="18" t="s">
        <v>16</v>
      </c>
      <c r="G8758" s="17" t="s">
        <v>14</v>
      </c>
      <c r="H8758" t="s">
        <v>13538</v>
      </c>
      <c r="I8758" s="2" t="s">
        <v>13539</v>
      </c>
      <c r="J8758" s="4" t="s">
        <v>13538</v>
      </c>
      <c r="K8758" s="17" t="str">
        <f>IF((LEN(relatorio_Ananindeua[[#This Row],[CIF/CPF/CNPJ]])=14),relatorio_Ananindeua[[#This Row],[CIF/CPF/CNPJ]],relatorio_Ananindeua[[#This Row],[Coluna2]])</f>
        <v>37626823000137</v>
      </c>
      <c r="L8758" s="17" t="str">
        <f t="shared" si="138"/>
        <v>376******37</v>
      </c>
    </row>
    <row r="8759" spans="1:12" x14ac:dyDescent="0.25">
      <c r="A8759" s="17" t="s">
        <v>15701</v>
      </c>
      <c r="B8759" s="17" t="s">
        <v>15702</v>
      </c>
      <c r="C8759" s="17" t="s">
        <v>32</v>
      </c>
      <c r="D8759" s="1" t="s">
        <v>15703</v>
      </c>
      <c r="E8759" s="18" t="s">
        <v>13537</v>
      </c>
      <c r="F8759" s="18" t="s">
        <v>16</v>
      </c>
      <c r="G8759" s="17" t="s">
        <v>14</v>
      </c>
      <c r="H8759" t="s">
        <v>13538</v>
      </c>
      <c r="I8759" s="2" t="s">
        <v>13539</v>
      </c>
      <c r="J8759" s="4" t="s">
        <v>13538</v>
      </c>
      <c r="K8759" s="17" t="str">
        <f>IF((LEN(relatorio_Ananindeua[[#This Row],[CIF/CPF/CNPJ]])=14),relatorio_Ananindeua[[#This Row],[CIF/CPF/CNPJ]],relatorio_Ananindeua[[#This Row],[Coluna2]])</f>
        <v>54911386000112</v>
      </c>
      <c r="L8759" s="17" t="str">
        <f t="shared" si="138"/>
        <v>549******12</v>
      </c>
    </row>
    <row r="8760" spans="1:12" x14ac:dyDescent="0.25">
      <c r="A8760" s="17" t="s">
        <v>15704</v>
      </c>
      <c r="B8760" s="17" t="s">
        <v>15705</v>
      </c>
      <c r="C8760" s="17" t="s">
        <v>34</v>
      </c>
      <c r="D8760" s="1" t="s">
        <v>15706</v>
      </c>
      <c r="E8760" s="18" t="s">
        <v>13537</v>
      </c>
      <c r="F8760" s="18" t="s">
        <v>16</v>
      </c>
      <c r="G8760" s="17" t="s">
        <v>14</v>
      </c>
      <c r="H8760" t="s">
        <v>13538</v>
      </c>
      <c r="I8760" s="2" t="s">
        <v>13539</v>
      </c>
      <c r="J8760" s="4" t="s">
        <v>13538</v>
      </c>
      <c r="K8760" s="17" t="str">
        <f>IF((LEN(relatorio_Ananindeua[[#This Row],[CIF/CPF/CNPJ]])=14),relatorio_Ananindeua[[#This Row],[CIF/CPF/CNPJ]],relatorio_Ananindeua[[#This Row],[Coluna2]])</f>
        <v>45912282000131</v>
      </c>
      <c r="L8760" s="17" t="str">
        <f t="shared" si="138"/>
        <v>459******31</v>
      </c>
    </row>
    <row r="8761" spans="1:12" x14ac:dyDescent="0.25">
      <c r="A8761" s="17" t="s">
        <v>15707</v>
      </c>
      <c r="B8761" s="17" t="s">
        <v>15708</v>
      </c>
      <c r="C8761" s="17" t="s">
        <v>34</v>
      </c>
      <c r="D8761" s="1" t="s">
        <v>15709</v>
      </c>
      <c r="E8761" s="18" t="s">
        <v>13537</v>
      </c>
      <c r="F8761" s="18" t="s">
        <v>16</v>
      </c>
      <c r="G8761" s="17" t="s">
        <v>14</v>
      </c>
      <c r="H8761" t="s">
        <v>13538</v>
      </c>
      <c r="I8761" s="2" t="s">
        <v>13539</v>
      </c>
      <c r="J8761" s="4" t="s">
        <v>13538</v>
      </c>
      <c r="K8761" s="17" t="str">
        <f>IF((LEN(relatorio_Ananindeua[[#This Row],[CIF/CPF/CNPJ]])=14),relatorio_Ananindeua[[#This Row],[CIF/CPF/CNPJ]],relatorio_Ananindeua[[#This Row],[Coluna2]])</f>
        <v>41442313000187</v>
      </c>
      <c r="L8761" s="17" t="str">
        <f t="shared" si="138"/>
        <v>414******87</v>
      </c>
    </row>
    <row r="8762" spans="1:12" x14ac:dyDescent="0.25">
      <c r="A8762" s="17" t="s">
        <v>15710</v>
      </c>
      <c r="B8762" s="17" t="s">
        <v>15711</v>
      </c>
      <c r="C8762" s="17" t="s">
        <v>32</v>
      </c>
      <c r="D8762" s="1" t="s">
        <v>15712</v>
      </c>
      <c r="E8762" s="18" t="s">
        <v>13537</v>
      </c>
      <c r="F8762" s="18" t="s">
        <v>16</v>
      </c>
      <c r="G8762" s="17" t="s">
        <v>14</v>
      </c>
      <c r="H8762" t="s">
        <v>13538</v>
      </c>
      <c r="I8762" s="2" t="s">
        <v>13539</v>
      </c>
      <c r="J8762" s="4" t="s">
        <v>13538</v>
      </c>
      <c r="K8762" s="17" t="str">
        <f>IF((LEN(relatorio_Ananindeua[[#This Row],[CIF/CPF/CNPJ]])=14),relatorio_Ananindeua[[#This Row],[CIF/CPF/CNPJ]],relatorio_Ananindeua[[#This Row],[Coluna2]])</f>
        <v>54913192000156</v>
      </c>
      <c r="L8762" s="17" t="str">
        <f t="shared" si="138"/>
        <v>549******56</v>
      </c>
    </row>
    <row r="8763" spans="1:12" x14ac:dyDescent="0.25">
      <c r="A8763" s="17" t="s">
        <v>1754</v>
      </c>
      <c r="B8763" s="17" t="s">
        <v>1755</v>
      </c>
      <c r="C8763" s="17" t="s">
        <v>34</v>
      </c>
      <c r="D8763" s="1" t="s">
        <v>15713</v>
      </c>
      <c r="E8763" s="18" t="s">
        <v>13537</v>
      </c>
      <c r="F8763" s="18" t="s">
        <v>16</v>
      </c>
      <c r="G8763" s="17" t="s">
        <v>14</v>
      </c>
      <c r="H8763" t="s">
        <v>13538</v>
      </c>
      <c r="I8763" s="2" t="s">
        <v>13539</v>
      </c>
      <c r="J8763" s="4" t="s">
        <v>13538</v>
      </c>
      <c r="K8763" s="17" t="str">
        <f>IF((LEN(relatorio_Ananindeua[[#This Row],[CIF/CPF/CNPJ]])=14),relatorio_Ananindeua[[#This Row],[CIF/CPF/CNPJ]],relatorio_Ananindeua[[#This Row],[Coluna2]])</f>
        <v>24153150000101</v>
      </c>
      <c r="L8763" s="17" t="str">
        <f t="shared" si="138"/>
        <v>241******01</v>
      </c>
    </row>
    <row r="8764" spans="1:12" x14ac:dyDescent="0.25">
      <c r="A8764" s="17" t="s">
        <v>15714</v>
      </c>
      <c r="B8764" s="17" t="s">
        <v>15715</v>
      </c>
      <c r="C8764" s="17" t="s">
        <v>34</v>
      </c>
      <c r="D8764" s="1" t="s">
        <v>15716</v>
      </c>
      <c r="E8764" s="18" t="s">
        <v>13537</v>
      </c>
      <c r="F8764" s="18" t="s">
        <v>16</v>
      </c>
      <c r="G8764" s="17" t="s">
        <v>14</v>
      </c>
      <c r="H8764" t="s">
        <v>13538</v>
      </c>
      <c r="I8764" s="2" t="s">
        <v>13539</v>
      </c>
      <c r="J8764" s="4" t="s">
        <v>13538</v>
      </c>
      <c r="K8764" s="17" t="str">
        <f>IF((LEN(relatorio_Ananindeua[[#This Row],[CIF/CPF/CNPJ]])=14),relatorio_Ananindeua[[#This Row],[CIF/CPF/CNPJ]],relatorio_Ananindeua[[#This Row],[Coluna2]])</f>
        <v>52305589000130</v>
      </c>
      <c r="L8764" s="17" t="str">
        <f t="shared" si="138"/>
        <v>523******30</v>
      </c>
    </row>
    <row r="8765" spans="1:12" x14ac:dyDescent="0.25">
      <c r="A8765" s="17" t="s">
        <v>6213</v>
      </c>
      <c r="B8765" s="17" t="s">
        <v>6214</v>
      </c>
      <c r="C8765" s="17" t="s">
        <v>34</v>
      </c>
      <c r="D8765" s="1" t="s">
        <v>15717</v>
      </c>
      <c r="E8765" s="18" t="s">
        <v>13537</v>
      </c>
      <c r="F8765" s="18" t="s">
        <v>16</v>
      </c>
      <c r="G8765" s="17" t="s">
        <v>14</v>
      </c>
      <c r="H8765" t="s">
        <v>13538</v>
      </c>
      <c r="I8765" s="2" t="s">
        <v>13539</v>
      </c>
      <c r="J8765" s="4" t="s">
        <v>13538</v>
      </c>
      <c r="K8765" s="17" t="str">
        <f>IF((LEN(relatorio_Ananindeua[[#This Row],[CIF/CPF/CNPJ]])=14),relatorio_Ananindeua[[#This Row],[CIF/CPF/CNPJ]],relatorio_Ananindeua[[#This Row],[Coluna2]])</f>
        <v>44271908000105</v>
      </c>
      <c r="L8765" s="17" t="str">
        <f t="shared" si="138"/>
        <v>442******05</v>
      </c>
    </row>
    <row r="8766" spans="1:12" x14ac:dyDescent="0.25">
      <c r="A8766" s="17" t="s">
        <v>15718</v>
      </c>
      <c r="B8766" s="17" t="s">
        <v>15719</v>
      </c>
      <c r="C8766" s="17" t="s">
        <v>34</v>
      </c>
      <c r="D8766" s="1" t="s">
        <v>15720</v>
      </c>
      <c r="E8766" s="18" t="s">
        <v>13537</v>
      </c>
      <c r="F8766" s="18" t="s">
        <v>16</v>
      </c>
      <c r="G8766" s="17" t="s">
        <v>14</v>
      </c>
      <c r="H8766" t="s">
        <v>13538</v>
      </c>
      <c r="I8766" s="2" t="s">
        <v>13539</v>
      </c>
      <c r="J8766" s="4" t="s">
        <v>13538</v>
      </c>
      <c r="K8766" s="17" t="str">
        <f>IF((LEN(relatorio_Ananindeua[[#This Row],[CIF/CPF/CNPJ]])=14),relatorio_Ananindeua[[#This Row],[CIF/CPF/CNPJ]],relatorio_Ananindeua[[#This Row],[Coluna2]])</f>
        <v>22956636000144</v>
      </c>
      <c r="L8766" s="17" t="str">
        <f t="shared" si="138"/>
        <v>229******44</v>
      </c>
    </row>
    <row r="8767" spans="1:12" x14ac:dyDescent="0.25">
      <c r="A8767" s="17" t="s">
        <v>15721</v>
      </c>
      <c r="B8767" s="17" t="s">
        <v>15722</v>
      </c>
      <c r="C8767" s="17" t="s">
        <v>32</v>
      </c>
      <c r="D8767" s="1" t="s">
        <v>15723</v>
      </c>
      <c r="E8767" s="18" t="s">
        <v>13537</v>
      </c>
      <c r="F8767" s="18" t="s">
        <v>16</v>
      </c>
      <c r="G8767" s="17" t="s">
        <v>14</v>
      </c>
      <c r="H8767" t="s">
        <v>13538</v>
      </c>
      <c r="I8767" s="2" t="s">
        <v>13539</v>
      </c>
      <c r="J8767" s="4" t="s">
        <v>13538</v>
      </c>
      <c r="K8767" s="17" t="str">
        <f>IF((LEN(relatorio_Ananindeua[[#This Row],[CIF/CPF/CNPJ]])=14),relatorio_Ananindeua[[#This Row],[CIF/CPF/CNPJ]],relatorio_Ananindeua[[#This Row],[Coluna2]])</f>
        <v>54916385000160</v>
      </c>
      <c r="L8767" s="17" t="str">
        <f t="shared" si="138"/>
        <v>549******60</v>
      </c>
    </row>
    <row r="8768" spans="1:12" x14ac:dyDescent="0.25">
      <c r="A8768" s="17" t="s">
        <v>15724</v>
      </c>
      <c r="B8768" s="17" t="s">
        <v>15725</v>
      </c>
      <c r="C8768" s="17" t="s">
        <v>32</v>
      </c>
      <c r="D8768" s="1" t="s">
        <v>15726</v>
      </c>
      <c r="E8768" s="18" t="s">
        <v>13537</v>
      </c>
      <c r="F8768" s="18" t="s">
        <v>16</v>
      </c>
      <c r="G8768" s="17" t="s">
        <v>14</v>
      </c>
      <c r="H8768" t="s">
        <v>13538</v>
      </c>
      <c r="I8768" s="2" t="s">
        <v>13539</v>
      </c>
      <c r="J8768" s="4" t="s">
        <v>13538</v>
      </c>
      <c r="K8768" s="17" t="str">
        <f>IF((LEN(relatorio_Ananindeua[[#This Row],[CIF/CPF/CNPJ]])=14),relatorio_Ananindeua[[#This Row],[CIF/CPF/CNPJ]],relatorio_Ananindeua[[#This Row],[Coluna2]])</f>
        <v>54914983000109</v>
      </c>
      <c r="L8768" s="17" t="str">
        <f t="shared" si="138"/>
        <v>549******09</v>
      </c>
    </row>
    <row r="8769" spans="1:12" x14ac:dyDescent="0.25">
      <c r="A8769" s="17" t="s">
        <v>15727</v>
      </c>
      <c r="B8769" s="17" t="s">
        <v>15728</v>
      </c>
      <c r="C8769" s="17" t="s">
        <v>32</v>
      </c>
      <c r="D8769" s="1" t="s">
        <v>15729</v>
      </c>
      <c r="E8769" s="18" t="s">
        <v>13537</v>
      </c>
      <c r="F8769" s="18" t="s">
        <v>16</v>
      </c>
      <c r="G8769" s="17" t="s">
        <v>14</v>
      </c>
      <c r="H8769" t="s">
        <v>13538</v>
      </c>
      <c r="I8769" s="2" t="s">
        <v>13539</v>
      </c>
      <c r="J8769" s="4" t="s">
        <v>13538</v>
      </c>
      <c r="K8769" s="17" t="str">
        <f>IF((LEN(relatorio_Ananindeua[[#This Row],[CIF/CPF/CNPJ]])=14),relatorio_Ananindeua[[#This Row],[CIF/CPF/CNPJ]],relatorio_Ananindeua[[#This Row],[Coluna2]])</f>
        <v>54914124000101</v>
      </c>
      <c r="L8769" s="17" t="str">
        <f t="shared" si="138"/>
        <v>549******01</v>
      </c>
    </row>
    <row r="8770" spans="1:12" x14ac:dyDescent="0.25">
      <c r="A8770" s="17" t="s">
        <v>15730</v>
      </c>
      <c r="B8770" s="17" t="s">
        <v>15731</v>
      </c>
      <c r="C8770" s="17" t="s">
        <v>32</v>
      </c>
      <c r="D8770" s="1" t="s">
        <v>15732</v>
      </c>
      <c r="E8770" s="18" t="s">
        <v>13537</v>
      </c>
      <c r="F8770" s="18" t="s">
        <v>16</v>
      </c>
      <c r="G8770" s="17" t="s">
        <v>14</v>
      </c>
      <c r="H8770" t="s">
        <v>13538</v>
      </c>
      <c r="I8770" s="2" t="s">
        <v>13539</v>
      </c>
      <c r="J8770" s="4" t="s">
        <v>13538</v>
      </c>
      <c r="K8770" s="17" t="str">
        <f>IF((LEN(relatorio_Ananindeua[[#This Row],[CIF/CPF/CNPJ]])=14),relatorio_Ananindeua[[#This Row],[CIF/CPF/CNPJ]],relatorio_Ananindeua[[#This Row],[Coluna2]])</f>
        <v>54913757000103</v>
      </c>
      <c r="L8770" s="17" t="str">
        <f t="shared" si="138"/>
        <v>549******03</v>
      </c>
    </row>
    <row r="8771" spans="1:12" x14ac:dyDescent="0.25">
      <c r="A8771" s="17" t="s">
        <v>15733</v>
      </c>
      <c r="B8771" s="17" t="s">
        <v>15734</v>
      </c>
      <c r="C8771" s="17" t="s">
        <v>32</v>
      </c>
      <c r="D8771" s="1" t="s">
        <v>15735</v>
      </c>
      <c r="E8771" s="18" t="s">
        <v>13537</v>
      </c>
      <c r="F8771" s="18" t="s">
        <v>16</v>
      </c>
      <c r="G8771" s="17" t="s">
        <v>14</v>
      </c>
      <c r="H8771" t="s">
        <v>13538</v>
      </c>
      <c r="I8771" s="2" t="s">
        <v>13539</v>
      </c>
      <c r="J8771" s="4" t="s">
        <v>13538</v>
      </c>
      <c r="K8771" s="17" t="str">
        <f>IF((LEN(relatorio_Ananindeua[[#This Row],[CIF/CPF/CNPJ]])=14),relatorio_Ananindeua[[#This Row],[CIF/CPF/CNPJ]],relatorio_Ananindeua[[#This Row],[Coluna2]])</f>
        <v>54916942000143</v>
      </c>
      <c r="L8771" s="17" t="str">
        <f t="shared" si="138"/>
        <v>549******43</v>
      </c>
    </row>
    <row r="8772" spans="1:12" x14ac:dyDescent="0.25">
      <c r="A8772" s="17" t="s">
        <v>15736</v>
      </c>
      <c r="B8772" s="17" t="s">
        <v>15737</v>
      </c>
      <c r="C8772" s="17" t="s">
        <v>32</v>
      </c>
      <c r="D8772" s="1" t="s">
        <v>15738</v>
      </c>
      <c r="E8772" s="18" t="s">
        <v>13537</v>
      </c>
      <c r="F8772" s="18" t="s">
        <v>16</v>
      </c>
      <c r="G8772" s="17" t="s">
        <v>14</v>
      </c>
      <c r="H8772" t="s">
        <v>13538</v>
      </c>
      <c r="I8772" s="2" t="s">
        <v>13539</v>
      </c>
      <c r="J8772" s="4" t="s">
        <v>13538</v>
      </c>
      <c r="K8772" s="17" t="str">
        <f>IF((LEN(relatorio_Ananindeua[[#This Row],[CIF/CPF/CNPJ]])=14),relatorio_Ananindeua[[#This Row],[CIF/CPF/CNPJ]],relatorio_Ananindeua[[#This Row],[Coluna2]])</f>
        <v>54915752000101</v>
      </c>
      <c r="L8772" s="17" t="str">
        <f t="shared" si="138"/>
        <v>549******01</v>
      </c>
    </row>
    <row r="8773" spans="1:12" x14ac:dyDescent="0.25">
      <c r="A8773" s="17" t="s">
        <v>15739</v>
      </c>
      <c r="B8773" s="17" t="s">
        <v>15740</v>
      </c>
      <c r="C8773" s="17" t="s">
        <v>32</v>
      </c>
      <c r="D8773" s="1" t="s">
        <v>15741</v>
      </c>
      <c r="E8773" s="18" t="s">
        <v>13537</v>
      </c>
      <c r="F8773" s="18" t="s">
        <v>16</v>
      </c>
      <c r="G8773" s="17" t="s">
        <v>14</v>
      </c>
      <c r="H8773" t="s">
        <v>13538</v>
      </c>
      <c r="I8773" s="2" t="s">
        <v>13539</v>
      </c>
      <c r="J8773" s="4" t="s">
        <v>13538</v>
      </c>
      <c r="K8773" s="17" t="str">
        <f>IF((LEN(relatorio_Ananindeua[[#This Row],[CIF/CPF/CNPJ]])=14),relatorio_Ananindeua[[#This Row],[CIF/CPF/CNPJ]],relatorio_Ananindeua[[#This Row],[Coluna2]])</f>
        <v>54914290000108</v>
      </c>
      <c r="L8773" s="17" t="str">
        <f t="shared" si="138"/>
        <v>549******08</v>
      </c>
    </row>
    <row r="8774" spans="1:12" x14ac:dyDescent="0.25">
      <c r="A8774" s="17" t="s">
        <v>14047</v>
      </c>
      <c r="B8774" s="17" t="s">
        <v>14048</v>
      </c>
      <c r="C8774" s="17" t="s">
        <v>34</v>
      </c>
      <c r="D8774" s="1" t="s">
        <v>15742</v>
      </c>
      <c r="E8774" s="18" t="s">
        <v>13537</v>
      </c>
      <c r="F8774" s="18" t="s">
        <v>16</v>
      </c>
      <c r="G8774" s="17" t="s">
        <v>14</v>
      </c>
      <c r="H8774" t="s">
        <v>13538</v>
      </c>
      <c r="I8774" s="2" t="s">
        <v>13539</v>
      </c>
      <c r="J8774" s="4" t="s">
        <v>13538</v>
      </c>
      <c r="K8774" s="17" t="str">
        <f>IF((LEN(relatorio_Ananindeua[[#This Row],[CIF/CPF/CNPJ]])=14),relatorio_Ananindeua[[#This Row],[CIF/CPF/CNPJ]],relatorio_Ananindeua[[#This Row],[Coluna2]])</f>
        <v>54627106000149</v>
      </c>
      <c r="L8774" s="17" t="str">
        <f t="shared" si="138"/>
        <v>546******49</v>
      </c>
    </row>
    <row r="8775" spans="1:12" x14ac:dyDescent="0.25">
      <c r="A8775" s="17" t="s">
        <v>15743</v>
      </c>
      <c r="B8775" s="17" t="s">
        <v>15744</v>
      </c>
      <c r="C8775" s="17" t="s">
        <v>34</v>
      </c>
      <c r="D8775" s="1" t="s">
        <v>15745</v>
      </c>
      <c r="E8775" s="18" t="s">
        <v>13537</v>
      </c>
      <c r="F8775" s="18" t="s">
        <v>16</v>
      </c>
      <c r="G8775" s="17" t="s">
        <v>14</v>
      </c>
      <c r="H8775" t="s">
        <v>13538</v>
      </c>
      <c r="I8775" s="2" t="s">
        <v>13539</v>
      </c>
      <c r="J8775" s="4" t="s">
        <v>13538</v>
      </c>
      <c r="K8775" s="17" t="str">
        <f>IF((LEN(relatorio_Ananindeua[[#This Row],[CIF/CPF/CNPJ]])=14),relatorio_Ananindeua[[#This Row],[CIF/CPF/CNPJ]],relatorio_Ananindeua[[#This Row],[Coluna2]])</f>
        <v>27753405000157</v>
      </c>
      <c r="L8775" s="17" t="str">
        <f t="shared" si="138"/>
        <v>277******57</v>
      </c>
    </row>
    <row r="8776" spans="1:12" x14ac:dyDescent="0.25">
      <c r="A8776" s="17" t="s">
        <v>15746</v>
      </c>
      <c r="B8776" s="17" t="s">
        <v>15747</v>
      </c>
      <c r="C8776" s="17" t="s">
        <v>34</v>
      </c>
      <c r="D8776" s="1" t="s">
        <v>15748</v>
      </c>
      <c r="E8776" s="18" t="s">
        <v>13537</v>
      </c>
      <c r="F8776" s="18" t="s">
        <v>16</v>
      </c>
      <c r="G8776" s="17" t="s">
        <v>14</v>
      </c>
      <c r="H8776" t="s">
        <v>13538</v>
      </c>
      <c r="I8776" s="2" t="s">
        <v>13539</v>
      </c>
      <c r="J8776" s="4" t="s">
        <v>13538</v>
      </c>
      <c r="K8776" s="17" t="str">
        <f>IF((LEN(relatorio_Ananindeua[[#This Row],[CIF/CPF/CNPJ]])=14),relatorio_Ananindeua[[#This Row],[CIF/CPF/CNPJ]],relatorio_Ananindeua[[#This Row],[Coluna2]])</f>
        <v>52228164000174</v>
      </c>
      <c r="L8776" s="17" t="str">
        <f t="shared" si="138"/>
        <v>522******74</v>
      </c>
    </row>
    <row r="8777" spans="1:12" x14ac:dyDescent="0.25">
      <c r="A8777" s="17" t="s">
        <v>15749</v>
      </c>
      <c r="B8777" s="17" t="s">
        <v>15750</v>
      </c>
      <c r="C8777" s="17" t="s">
        <v>32</v>
      </c>
      <c r="D8777" s="1" t="s">
        <v>15751</v>
      </c>
      <c r="E8777" s="18" t="s">
        <v>13537</v>
      </c>
      <c r="F8777" s="18" t="s">
        <v>16</v>
      </c>
      <c r="G8777" s="17" t="s">
        <v>14</v>
      </c>
      <c r="H8777" t="s">
        <v>13538</v>
      </c>
      <c r="I8777" s="2" t="s">
        <v>13539</v>
      </c>
      <c r="J8777" s="4" t="s">
        <v>13538</v>
      </c>
      <c r="K8777" s="17" t="str">
        <f>IF((LEN(relatorio_Ananindeua[[#This Row],[CIF/CPF/CNPJ]])=14),relatorio_Ananindeua[[#This Row],[CIF/CPF/CNPJ]],relatorio_Ananindeua[[#This Row],[Coluna2]])</f>
        <v>54916869000100</v>
      </c>
      <c r="L8777" s="17" t="str">
        <f t="shared" si="138"/>
        <v>549******00</v>
      </c>
    </row>
    <row r="8778" spans="1:12" x14ac:dyDescent="0.25">
      <c r="A8778" s="17" t="s">
        <v>15752</v>
      </c>
      <c r="B8778" s="17" t="s">
        <v>15753</v>
      </c>
      <c r="C8778" s="17" t="s">
        <v>32</v>
      </c>
      <c r="D8778" s="1" t="s">
        <v>15754</v>
      </c>
      <c r="E8778" s="18" t="s">
        <v>13537</v>
      </c>
      <c r="F8778" s="18" t="s">
        <v>16</v>
      </c>
      <c r="G8778" s="17" t="s">
        <v>14</v>
      </c>
      <c r="H8778" t="s">
        <v>13538</v>
      </c>
      <c r="I8778" s="2" t="s">
        <v>13539</v>
      </c>
      <c r="J8778" s="4" t="s">
        <v>13538</v>
      </c>
      <c r="K8778" s="17" t="str">
        <f>IF((LEN(relatorio_Ananindeua[[#This Row],[CIF/CPF/CNPJ]])=14),relatorio_Ananindeua[[#This Row],[CIF/CPF/CNPJ]],relatorio_Ananindeua[[#This Row],[Coluna2]])</f>
        <v>54913836000106</v>
      </c>
      <c r="L8778" s="17" t="str">
        <f t="shared" si="138"/>
        <v>549******06</v>
      </c>
    </row>
    <row r="8779" spans="1:12" x14ac:dyDescent="0.25">
      <c r="A8779" s="17" t="s">
        <v>15755</v>
      </c>
      <c r="B8779" s="17" t="s">
        <v>15756</v>
      </c>
      <c r="C8779" s="17" t="s">
        <v>32</v>
      </c>
      <c r="D8779" s="1" t="s">
        <v>15757</v>
      </c>
      <c r="E8779" s="18" t="s">
        <v>13537</v>
      </c>
      <c r="F8779" s="18" t="s">
        <v>16</v>
      </c>
      <c r="G8779" s="17" t="s">
        <v>14</v>
      </c>
      <c r="H8779" t="s">
        <v>13538</v>
      </c>
      <c r="I8779" s="2" t="s">
        <v>13539</v>
      </c>
      <c r="J8779" s="4" t="s">
        <v>13538</v>
      </c>
      <c r="K8779" s="17" t="str">
        <f>IF((LEN(relatorio_Ananindeua[[#This Row],[CIF/CPF/CNPJ]])=14),relatorio_Ananindeua[[#This Row],[CIF/CPF/CNPJ]],relatorio_Ananindeua[[#This Row],[Coluna2]])</f>
        <v>54913688000120</v>
      </c>
      <c r="L8779" s="17" t="str">
        <f t="shared" si="138"/>
        <v>549******20</v>
      </c>
    </row>
    <row r="8780" spans="1:12" x14ac:dyDescent="0.25">
      <c r="A8780" s="17" t="s">
        <v>15758</v>
      </c>
      <c r="B8780" s="17" t="s">
        <v>15759</v>
      </c>
      <c r="C8780" s="17" t="s">
        <v>34</v>
      </c>
      <c r="D8780" s="1" t="s">
        <v>15760</v>
      </c>
      <c r="E8780" s="18" t="s">
        <v>13537</v>
      </c>
      <c r="F8780" s="18" t="s">
        <v>16</v>
      </c>
      <c r="G8780" s="17" t="s">
        <v>13496</v>
      </c>
      <c r="H8780" t="s">
        <v>13538</v>
      </c>
      <c r="I8780" s="2" t="s">
        <v>13539</v>
      </c>
      <c r="J8780" s="4" t="s">
        <v>13538</v>
      </c>
      <c r="K8780" s="17" t="str">
        <f>IF((LEN(relatorio_Ananindeua[[#This Row],[CIF/CPF/CNPJ]])=14),relatorio_Ananindeua[[#This Row],[CIF/CPF/CNPJ]],relatorio_Ananindeua[[#This Row],[Coluna2]])</f>
        <v>48007993000150</v>
      </c>
      <c r="L8780" s="17" t="str">
        <f t="shared" si="138"/>
        <v>480******50</v>
      </c>
    </row>
    <row r="8781" spans="1:12" x14ac:dyDescent="0.25">
      <c r="A8781" s="17" t="s">
        <v>4769</v>
      </c>
      <c r="B8781" s="17" t="s">
        <v>4770</v>
      </c>
      <c r="C8781" s="17" t="s">
        <v>34</v>
      </c>
      <c r="D8781" s="1" t="s">
        <v>15761</v>
      </c>
      <c r="E8781" s="18" t="s">
        <v>13537</v>
      </c>
      <c r="F8781" s="18" t="s">
        <v>16</v>
      </c>
      <c r="G8781" s="17" t="s">
        <v>14</v>
      </c>
      <c r="H8781" t="s">
        <v>13538</v>
      </c>
      <c r="I8781" s="2" t="s">
        <v>13539</v>
      </c>
      <c r="J8781" s="4" t="s">
        <v>13538</v>
      </c>
      <c r="K8781" s="17" t="str">
        <f>IF((LEN(relatorio_Ananindeua[[#This Row],[CIF/CPF/CNPJ]])=14),relatorio_Ananindeua[[#This Row],[CIF/CPF/CNPJ]],relatorio_Ananindeua[[#This Row],[Coluna2]])</f>
        <v>39463793000110</v>
      </c>
      <c r="L8781" s="17" t="str">
        <f t="shared" si="138"/>
        <v>394******10</v>
      </c>
    </row>
    <row r="8782" spans="1:12" x14ac:dyDescent="0.25">
      <c r="A8782" s="17" t="s">
        <v>15762</v>
      </c>
      <c r="B8782" s="17" t="s">
        <v>15763</v>
      </c>
      <c r="C8782" s="17" t="s">
        <v>32</v>
      </c>
      <c r="D8782" s="1" t="s">
        <v>15764</v>
      </c>
      <c r="E8782" s="18" t="s">
        <v>13537</v>
      </c>
      <c r="F8782" s="18" t="s">
        <v>16</v>
      </c>
      <c r="G8782" s="17" t="s">
        <v>14</v>
      </c>
      <c r="H8782" t="s">
        <v>13538</v>
      </c>
      <c r="I8782" s="2" t="s">
        <v>13539</v>
      </c>
      <c r="J8782" s="4" t="s">
        <v>13538</v>
      </c>
      <c r="K8782" s="17" t="str">
        <f>IF((LEN(relatorio_Ananindeua[[#This Row],[CIF/CPF/CNPJ]])=14),relatorio_Ananindeua[[#This Row],[CIF/CPF/CNPJ]],relatorio_Ananindeua[[#This Row],[Coluna2]])</f>
        <v>54920845000124</v>
      </c>
      <c r="L8782" s="17" t="str">
        <f t="shared" si="138"/>
        <v>549******24</v>
      </c>
    </row>
    <row r="8783" spans="1:12" x14ac:dyDescent="0.25">
      <c r="A8783" s="17" t="s">
        <v>15765</v>
      </c>
      <c r="B8783" s="17" t="s">
        <v>15766</v>
      </c>
      <c r="C8783" s="17" t="s">
        <v>32</v>
      </c>
      <c r="D8783" s="1" t="s">
        <v>15767</v>
      </c>
      <c r="E8783" s="18" t="s">
        <v>13537</v>
      </c>
      <c r="F8783" s="18" t="s">
        <v>16</v>
      </c>
      <c r="G8783" s="17" t="s">
        <v>14</v>
      </c>
      <c r="H8783" t="s">
        <v>13538</v>
      </c>
      <c r="I8783" s="2" t="s">
        <v>13539</v>
      </c>
      <c r="J8783" s="4" t="s">
        <v>13538</v>
      </c>
      <c r="K8783" s="17" t="str">
        <f>IF((LEN(relatorio_Ananindeua[[#This Row],[CIF/CPF/CNPJ]])=14),relatorio_Ananindeua[[#This Row],[CIF/CPF/CNPJ]],relatorio_Ananindeua[[#This Row],[Coluna2]])</f>
        <v>54920136000149</v>
      </c>
      <c r="L8783" s="17" t="str">
        <f t="shared" si="138"/>
        <v>549******49</v>
      </c>
    </row>
    <row r="8784" spans="1:12" x14ac:dyDescent="0.25">
      <c r="A8784" s="17" t="s">
        <v>15768</v>
      </c>
      <c r="B8784" s="17" t="s">
        <v>15769</v>
      </c>
      <c r="C8784" s="17" t="s">
        <v>32</v>
      </c>
      <c r="D8784" s="1" t="s">
        <v>15770</v>
      </c>
      <c r="E8784" s="18" t="s">
        <v>13537</v>
      </c>
      <c r="F8784" s="18" t="s">
        <v>16</v>
      </c>
      <c r="G8784" s="17" t="s">
        <v>14</v>
      </c>
      <c r="H8784" t="s">
        <v>13538</v>
      </c>
      <c r="I8784" s="2" t="s">
        <v>13539</v>
      </c>
      <c r="J8784" s="4" t="s">
        <v>13538</v>
      </c>
      <c r="K8784" s="17" t="str">
        <f>IF((LEN(relatorio_Ananindeua[[#This Row],[CIF/CPF/CNPJ]])=14),relatorio_Ananindeua[[#This Row],[CIF/CPF/CNPJ]],relatorio_Ananindeua[[#This Row],[Coluna2]])</f>
        <v>54918692000180</v>
      </c>
      <c r="L8784" s="17" t="str">
        <f t="shared" si="138"/>
        <v>549******80</v>
      </c>
    </row>
    <row r="8785" spans="1:12" x14ac:dyDescent="0.25">
      <c r="A8785" s="17" t="s">
        <v>15771</v>
      </c>
      <c r="B8785" s="17" t="s">
        <v>15772</v>
      </c>
      <c r="C8785" s="17" t="s">
        <v>34</v>
      </c>
      <c r="D8785" s="1" t="s">
        <v>15773</v>
      </c>
      <c r="E8785" s="18" t="s">
        <v>13537</v>
      </c>
      <c r="F8785" s="18" t="s">
        <v>16</v>
      </c>
      <c r="G8785" s="17" t="s">
        <v>14</v>
      </c>
      <c r="H8785" t="s">
        <v>13538</v>
      </c>
      <c r="I8785" s="2" t="s">
        <v>13539</v>
      </c>
      <c r="J8785" s="4" t="s">
        <v>13538</v>
      </c>
      <c r="K8785" s="17" t="str">
        <f>IF((LEN(relatorio_Ananindeua[[#This Row],[CIF/CPF/CNPJ]])=14),relatorio_Ananindeua[[#This Row],[CIF/CPF/CNPJ]],relatorio_Ananindeua[[#This Row],[Coluna2]])</f>
        <v>51482208000125</v>
      </c>
      <c r="L8785" s="17" t="str">
        <f t="shared" si="138"/>
        <v>514******25</v>
      </c>
    </row>
    <row r="8786" spans="1:12" x14ac:dyDescent="0.25">
      <c r="A8786" s="17" t="s">
        <v>15698</v>
      </c>
      <c r="B8786" s="17" t="s">
        <v>15699</v>
      </c>
      <c r="C8786" s="17" t="s">
        <v>34</v>
      </c>
      <c r="D8786" s="1" t="s">
        <v>15774</v>
      </c>
      <c r="E8786" s="18" t="s">
        <v>13537</v>
      </c>
      <c r="F8786" s="18" t="s">
        <v>16</v>
      </c>
      <c r="G8786" s="17" t="s">
        <v>14</v>
      </c>
      <c r="H8786" t="s">
        <v>13538</v>
      </c>
      <c r="I8786" s="2" t="s">
        <v>13539</v>
      </c>
      <c r="J8786" s="4" t="s">
        <v>13538</v>
      </c>
      <c r="K8786" s="17" t="str">
        <f>IF((LEN(relatorio_Ananindeua[[#This Row],[CIF/CPF/CNPJ]])=14),relatorio_Ananindeua[[#This Row],[CIF/CPF/CNPJ]],relatorio_Ananindeua[[#This Row],[Coluna2]])</f>
        <v>37626823000137</v>
      </c>
      <c r="L8786" s="17" t="str">
        <f t="shared" si="138"/>
        <v>376******37</v>
      </c>
    </row>
    <row r="8787" spans="1:12" x14ac:dyDescent="0.25">
      <c r="A8787" s="17" t="s">
        <v>15775</v>
      </c>
      <c r="B8787" s="17" t="s">
        <v>15776</v>
      </c>
      <c r="C8787" s="17" t="s">
        <v>32</v>
      </c>
      <c r="D8787" s="1" t="s">
        <v>15777</v>
      </c>
      <c r="E8787" s="18" t="s">
        <v>13537</v>
      </c>
      <c r="F8787" s="18" t="s">
        <v>16</v>
      </c>
      <c r="G8787" s="17" t="s">
        <v>14</v>
      </c>
      <c r="H8787" t="s">
        <v>13538</v>
      </c>
      <c r="I8787" s="2" t="s">
        <v>13539</v>
      </c>
      <c r="J8787" s="4" t="s">
        <v>13538</v>
      </c>
      <c r="K8787" s="17" t="str">
        <f>IF((LEN(relatorio_Ananindeua[[#This Row],[CIF/CPF/CNPJ]])=14),relatorio_Ananindeua[[#This Row],[CIF/CPF/CNPJ]],relatorio_Ananindeua[[#This Row],[Coluna2]])</f>
        <v>54920219000138</v>
      </c>
      <c r="L8787" s="17" t="str">
        <f t="shared" si="138"/>
        <v>549******38</v>
      </c>
    </row>
    <row r="8788" spans="1:12" x14ac:dyDescent="0.25">
      <c r="A8788" s="17" t="s">
        <v>15778</v>
      </c>
      <c r="B8788" s="17" t="s">
        <v>15779</v>
      </c>
      <c r="C8788" s="17" t="s">
        <v>32</v>
      </c>
      <c r="D8788" s="1" t="s">
        <v>15780</v>
      </c>
      <c r="E8788" s="18" t="s">
        <v>13537</v>
      </c>
      <c r="F8788" s="18" t="s">
        <v>16</v>
      </c>
      <c r="G8788" s="17" t="s">
        <v>14</v>
      </c>
      <c r="H8788" t="s">
        <v>13538</v>
      </c>
      <c r="I8788" s="2" t="s">
        <v>13539</v>
      </c>
      <c r="J8788" s="4" t="s">
        <v>13538</v>
      </c>
      <c r="K8788" s="17" t="str">
        <f>IF((LEN(relatorio_Ananindeua[[#This Row],[CIF/CPF/CNPJ]])=14),relatorio_Ananindeua[[#This Row],[CIF/CPF/CNPJ]],relatorio_Ananindeua[[#This Row],[Coluna2]])</f>
        <v>54917813000170</v>
      </c>
      <c r="L8788" s="17" t="str">
        <f t="shared" si="138"/>
        <v>549******70</v>
      </c>
    </row>
    <row r="8789" spans="1:12" x14ac:dyDescent="0.25">
      <c r="A8789" s="17" t="s">
        <v>15781</v>
      </c>
      <c r="B8789" s="17" t="s">
        <v>15782</v>
      </c>
      <c r="C8789" s="17" t="s">
        <v>32</v>
      </c>
      <c r="D8789" s="1" t="s">
        <v>15783</v>
      </c>
      <c r="E8789" s="18" t="s">
        <v>13537</v>
      </c>
      <c r="F8789" s="18" t="s">
        <v>16</v>
      </c>
      <c r="G8789" s="17" t="s">
        <v>14</v>
      </c>
      <c r="H8789" t="s">
        <v>13538</v>
      </c>
      <c r="I8789" s="2" t="s">
        <v>13539</v>
      </c>
      <c r="J8789" s="4" t="s">
        <v>13538</v>
      </c>
      <c r="K8789" s="17" t="str">
        <f>IF((LEN(relatorio_Ananindeua[[#This Row],[CIF/CPF/CNPJ]])=14),relatorio_Ananindeua[[#This Row],[CIF/CPF/CNPJ]],relatorio_Ananindeua[[#This Row],[Coluna2]])</f>
        <v>54917666000138</v>
      </c>
      <c r="L8789" s="17" t="str">
        <f t="shared" si="138"/>
        <v>549******38</v>
      </c>
    </row>
    <row r="8790" spans="1:12" x14ac:dyDescent="0.25">
      <c r="A8790" s="17" t="s">
        <v>15784</v>
      </c>
      <c r="B8790" s="17" t="s">
        <v>15785</v>
      </c>
      <c r="C8790" s="17" t="s">
        <v>34</v>
      </c>
      <c r="D8790" s="1" t="s">
        <v>15786</v>
      </c>
      <c r="E8790" s="18" t="s">
        <v>13537</v>
      </c>
      <c r="F8790" s="18" t="s">
        <v>16</v>
      </c>
      <c r="G8790" s="17" t="s">
        <v>14</v>
      </c>
      <c r="H8790" t="s">
        <v>13538</v>
      </c>
      <c r="I8790" s="2" t="s">
        <v>13539</v>
      </c>
      <c r="J8790" s="4" t="s">
        <v>13538</v>
      </c>
      <c r="K8790" s="17" t="str">
        <f>IF((LEN(relatorio_Ananindeua[[#This Row],[CIF/CPF/CNPJ]])=14),relatorio_Ananindeua[[#This Row],[CIF/CPF/CNPJ]],relatorio_Ananindeua[[#This Row],[Coluna2]])</f>
        <v>50069122000102</v>
      </c>
      <c r="L8790" s="17" t="str">
        <f t="shared" si="138"/>
        <v>500******02</v>
      </c>
    </row>
    <row r="8791" spans="1:12" x14ac:dyDescent="0.25">
      <c r="A8791" s="17" t="s">
        <v>15787</v>
      </c>
      <c r="B8791" s="17" t="s">
        <v>15788</v>
      </c>
      <c r="C8791" s="17" t="s">
        <v>32</v>
      </c>
      <c r="D8791" s="1" t="s">
        <v>15789</v>
      </c>
      <c r="E8791" s="18" t="s">
        <v>13537</v>
      </c>
      <c r="F8791" s="18" t="s">
        <v>16</v>
      </c>
      <c r="G8791" s="17" t="s">
        <v>14</v>
      </c>
      <c r="H8791" t="s">
        <v>13538</v>
      </c>
      <c r="I8791" s="2" t="s">
        <v>13539</v>
      </c>
      <c r="J8791" s="4" t="s">
        <v>13538</v>
      </c>
      <c r="K8791" s="17" t="str">
        <f>IF((LEN(relatorio_Ananindeua[[#This Row],[CIF/CPF/CNPJ]])=14),relatorio_Ananindeua[[#This Row],[CIF/CPF/CNPJ]],relatorio_Ananindeua[[#This Row],[Coluna2]])</f>
        <v>54919611000167</v>
      </c>
      <c r="L8791" s="17" t="str">
        <f t="shared" si="138"/>
        <v>549******67</v>
      </c>
    </row>
    <row r="8792" spans="1:12" x14ac:dyDescent="0.25">
      <c r="A8792" s="17" t="s">
        <v>15790</v>
      </c>
      <c r="B8792" s="17" t="s">
        <v>15791</v>
      </c>
      <c r="C8792" s="17" t="s">
        <v>21</v>
      </c>
      <c r="D8792" s="1" t="s">
        <v>15792</v>
      </c>
      <c r="E8792" s="18" t="s">
        <v>13537</v>
      </c>
      <c r="F8792" s="18" t="s">
        <v>19</v>
      </c>
      <c r="G8792" s="17" t="s">
        <v>13496</v>
      </c>
      <c r="H8792" t="s">
        <v>13538</v>
      </c>
      <c r="I8792" s="2" t="s">
        <v>13539</v>
      </c>
      <c r="J8792" s="4">
        <v>7985.25</v>
      </c>
      <c r="K8792" s="17" t="str">
        <f>IF((LEN(relatorio_Ananindeua[[#This Row],[CIF/CPF/CNPJ]])=14),relatorio_Ananindeua[[#This Row],[CIF/CPF/CNPJ]],relatorio_Ananindeua[[#This Row],[Coluna2]])</f>
        <v>02368683000160</v>
      </c>
      <c r="L8792" s="17" t="str">
        <f t="shared" si="138"/>
        <v>023******60</v>
      </c>
    </row>
    <row r="8793" spans="1:12" x14ac:dyDescent="0.25">
      <c r="A8793" s="17" t="s">
        <v>15790</v>
      </c>
      <c r="B8793" s="17" t="s">
        <v>15791</v>
      </c>
      <c r="C8793" s="17" t="s">
        <v>21</v>
      </c>
      <c r="D8793" s="1" t="s">
        <v>15793</v>
      </c>
      <c r="E8793" s="18" t="s">
        <v>13537</v>
      </c>
      <c r="F8793" s="18" t="s">
        <v>19</v>
      </c>
      <c r="G8793" s="17" t="s">
        <v>13496</v>
      </c>
      <c r="H8793" t="s">
        <v>13538</v>
      </c>
      <c r="I8793" s="2" t="s">
        <v>13539</v>
      </c>
      <c r="J8793" s="4">
        <v>5801.25</v>
      </c>
      <c r="K8793" s="17" t="str">
        <f>IF((LEN(relatorio_Ananindeua[[#This Row],[CIF/CPF/CNPJ]])=14),relatorio_Ananindeua[[#This Row],[CIF/CPF/CNPJ]],relatorio_Ananindeua[[#This Row],[Coluna2]])</f>
        <v>02368683000160</v>
      </c>
      <c r="L8793" s="17" t="str">
        <f t="shared" si="138"/>
        <v>023******60</v>
      </c>
    </row>
    <row r="8794" spans="1:12" x14ac:dyDescent="0.25">
      <c r="A8794" s="17" t="s">
        <v>70</v>
      </c>
      <c r="B8794" s="17" t="s">
        <v>71</v>
      </c>
      <c r="C8794" s="17" t="s">
        <v>18</v>
      </c>
      <c r="D8794" s="1" t="s">
        <v>15794</v>
      </c>
      <c r="E8794" s="18" t="s">
        <v>13537</v>
      </c>
      <c r="F8794" s="18" t="s">
        <v>16</v>
      </c>
      <c r="G8794" s="17" t="s">
        <v>14</v>
      </c>
      <c r="H8794" t="s">
        <v>13538</v>
      </c>
      <c r="I8794" s="2" t="s">
        <v>13539</v>
      </c>
      <c r="J8794" s="4">
        <v>186.61</v>
      </c>
      <c r="K8794" s="17" t="str">
        <f>IF((LEN(relatorio_Ananindeua[[#This Row],[CIF/CPF/CNPJ]])=14),relatorio_Ananindeua[[#This Row],[CIF/CPF/CNPJ]],relatorio_Ananindeua[[#This Row],[Coluna2]])</f>
        <v>05564838000121</v>
      </c>
      <c r="L8794" s="17" t="str">
        <f t="shared" si="138"/>
        <v>055******21</v>
      </c>
    </row>
    <row r="8795" spans="1:12" x14ac:dyDescent="0.25">
      <c r="A8795" s="17" t="s">
        <v>15795</v>
      </c>
      <c r="B8795" s="17" t="s">
        <v>15796</v>
      </c>
      <c r="C8795" s="17" t="s">
        <v>32</v>
      </c>
      <c r="D8795" s="1" t="s">
        <v>15797</v>
      </c>
      <c r="E8795" s="18" t="s">
        <v>13537</v>
      </c>
      <c r="F8795" s="18" t="s">
        <v>16</v>
      </c>
      <c r="G8795" s="17" t="s">
        <v>14</v>
      </c>
      <c r="H8795" t="s">
        <v>13538</v>
      </c>
      <c r="I8795" s="2" t="s">
        <v>13539</v>
      </c>
      <c r="J8795" s="4" t="s">
        <v>13538</v>
      </c>
      <c r="K8795" s="17" t="str">
        <f>IF((LEN(relatorio_Ananindeua[[#This Row],[CIF/CPF/CNPJ]])=14),relatorio_Ananindeua[[#This Row],[CIF/CPF/CNPJ]],relatorio_Ananindeua[[#This Row],[Coluna2]])</f>
        <v>54744234000172</v>
      </c>
      <c r="L8795" s="17" t="str">
        <f t="shared" si="138"/>
        <v>547******72</v>
      </c>
    </row>
    <row r="8796" spans="1:12" x14ac:dyDescent="0.25">
      <c r="A8796" s="17" t="s">
        <v>956</v>
      </c>
      <c r="B8796" s="17" t="s">
        <v>957</v>
      </c>
      <c r="C8796" s="17" t="s">
        <v>21</v>
      </c>
      <c r="D8796" s="1" t="s">
        <v>15798</v>
      </c>
      <c r="E8796" s="18" t="s">
        <v>13537</v>
      </c>
      <c r="F8796" s="18" t="s">
        <v>19</v>
      </c>
      <c r="G8796" s="17" t="s">
        <v>13496</v>
      </c>
      <c r="H8796" t="s">
        <v>13538</v>
      </c>
      <c r="I8796" s="2" t="s">
        <v>13539</v>
      </c>
      <c r="J8796" s="4">
        <v>153.69999999999999</v>
      </c>
      <c r="K8796" s="17" t="str">
        <f>IF((LEN(relatorio_Ananindeua[[#This Row],[CIF/CPF/CNPJ]])=14),relatorio_Ananindeua[[#This Row],[CIF/CPF/CNPJ]],relatorio_Ananindeua[[#This Row],[Coluna2]])</f>
        <v>17454167000125</v>
      </c>
      <c r="L8796" s="17" t="str">
        <f t="shared" si="138"/>
        <v>174******25</v>
      </c>
    </row>
    <row r="8797" spans="1:12" x14ac:dyDescent="0.25">
      <c r="A8797" s="17" t="s">
        <v>956</v>
      </c>
      <c r="B8797" s="17" t="s">
        <v>957</v>
      </c>
      <c r="C8797" s="17" t="s">
        <v>21</v>
      </c>
      <c r="D8797" s="1" t="s">
        <v>15799</v>
      </c>
      <c r="E8797" s="18" t="s">
        <v>13537</v>
      </c>
      <c r="F8797" s="18" t="s">
        <v>19</v>
      </c>
      <c r="G8797" s="17" t="s">
        <v>13496</v>
      </c>
      <c r="H8797" t="s">
        <v>13538</v>
      </c>
      <c r="I8797" s="2" t="s">
        <v>13539</v>
      </c>
      <c r="J8797" s="4">
        <v>245.07</v>
      </c>
      <c r="K8797" s="17" t="str">
        <f>IF((LEN(relatorio_Ananindeua[[#This Row],[CIF/CPF/CNPJ]])=14),relatorio_Ananindeua[[#This Row],[CIF/CPF/CNPJ]],relatorio_Ananindeua[[#This Row],[Coluna2]])</f>
        <v>17454167000125</v>
      </c>
      <c r="L8797" s="17" t="str">
        <f t="shared" si="138"/>
        <v>174******25</v>
      </c>
    </row>
    <row r="8798" spans="1:12" x14ac:dyDescent="0.25">
      <c r="A8798" s="17" t="s">
        <v>956</v>
      </c>
      <c r="B8798" s="17" t="s">
        <v>957</v>
      </c>
      <c r="C8798" s="17" t="s">
        <v>21</v>
      </c>
      <c r="D8798" s="1" t="s">
        <v>15800</v>
      </c>
      <c r="E8798" s="18" t="s">
        <v>13537</v>
      </c>
      <c r="F8798" s="18" t="s">
        <v>19</v>
      </c>
      <c r="G8798" s="17" t="s">
        <v>13496</v>
      </c>
      <c r="H8798" t="s">
        <v>13538</v>
      </c>
      <c r="I8798" s="2" t="s">
        <v>13539</v>
      </c>
      <c r="J8798" s="4">
        <v>194.7</v>
      </c>
      <c r="K8798" s="17" t="str">
        <f>IF((LEN(relatorio_Ananindeua[[#This Row],[CIF/CPF/CNPJ]])=14),relatorio_Ananindeua[[#This Row],[CIF/CPF/CNPJ]],relatorio_Ananindeua[[#This Row],[Coluna2]])</f>
        <v>17454167000125</v>
      </c>
      <c r="L8798" s="17" t="str">
        <f t="shared" si="138"/>
        <v>174******25</v>
      </c>
    </row>
    <row r="8799" spans="1:12" x14ac:dyDescent="0.25">
      <c r="A8799" s="17" t="s">
        <v>956</v>
      </c>
      <c r="B8799" s="17" t="s">
        <v>957</v>
      </c>
      <c r="C8799" s="17" t="s">
        <v>21</v>
      </c>
      <c r="D8799" s="1" t="s">
        <v>15801</v>
      </c>
      <c r="E8799" s="18" t="s">
        <v>13537</v>
      </c>
      <c r="F8799" s="18" t="s">
        <v>19</v>
      </c>
      <c r="G8799" s="17" t="s">
        <v>13496</v>
      </c>
      <c r="H8799" t="s">
        <v>13538</v>
      </c>
      <c r="I8799" s="2" t="s">
        <v>13539</v>
      </c>
      <c r="J8799" s="4">
        <v>805</v>
      </c>
      <c r="K8799" s="17" t="str">
        <f>IF((LEN(relatorio_Ananindeua[[#This Row],[CIF/CPF/CNPJ]])=14),relatorio_Ananindeua[[#This Row],[CIF/CPF/CNPJ]],relatorio_Ananindeua[[#This Row],[Coluna2]])</f>
        <v>17454167000125</v>
      </c>
      <c r="L8799" s="17" t="str">
        <f t="shared" si="138"/>
        <v>174******25</v>
      </c>
    </row>
    <row r="8800" spans="1:12" x14ac:dyDescent="0.25">
      <c r="A8800" s="17" t="s">
        <v>9980</v>
      </c>
      <c r="B8800" s="17" t="s">
        <v>9981</v>
      </c>
      <c r="C8800" s="17" t="s">
        <v>21</v>
      </c>
      <c r="D8800" s="1" t="s">
        <v>15802</v>
      </c>
      <c r="E8800" s="18" t="s">
        <v>13537</v>
      </c>
      <c r="F8800" s="18" t="s">
        <v>19</v>
      </c>
      <c r="G8800" s="17" t="s">
        <v>13496</v>
      </c>
      <c r="H8800" t="s">
        <v>13538</v>
      </c>
      <c r="I8800" s="2" t="s">
        <v>13539</v>
      </c>
      <c r="J8800" s="4" t="s">
        <v>13538</v>
      </c>
      <c r="K8800" s="17" t="str">
        <f>IF((LEN(relatorio_Ananindeua[[#This Row],[CIF/CPF/CNPJ]])=14),relatorio_Ananindeua[[#This Row],[CIF/CPF/CNPJ]],relatorio_Ananindeua[[#This Row],[Coluna2]])</f>
        <v>52797996000101</v>
      </c>
      <c r="L8800" s="17" t="str">
        <f t="shared" si="138"/>
        <v>527******01</v>
      </c>
    </row>
    <row r="8801" spans="1:12" x14ac:dyDescent="0.25">
      <c r="A8801" s="17" t="s">
        <v>9980</v>
      </c>
      <c r="B8801" s="17" t="s">
        <v>9981</v>
      </c>
      <c r="C8801" s="17" t="s">
        <v>21</v>
      </c>
      <c r="D8801" s="1" t="s">
        <v>15803</v>
      </c>
      <c r="E8801" s="18" t="s">
        <v>13537</v>
      </c>
      <c r="F8801" s="18" t="s">
        <v>19</v>
      </c>
      <c r="G8801" s="17" t="s">
        <v>13496</v>
      </c>
      <c r="H8801" t="s">
        <v>13538</v>
      </c>
      <c r="I8801" s="2" t="s">
        <v>13539</v>
      </c>
      <c r="J8801" s="4" t="s">
        <v>13538</v>
      </c>
      <c r="K8801" s="17" t="str">
        <f>IF((LEN(relatorio_Ananindeua[[#This Row],[CIF/CPF/CNPJ]])=14),relatorio_Ananindeua[[#This Row],[CIF/CPF/CNPJ]],relatorio_Ananindeua[[#This Row],[Coluna2]])</f>
        <v>52797996000101</v>
      </c>
      <c r="L8801" s="17" t="str">
        <f t="shared" si="138"/>
        <v>527******01</v>
      </c>
    </row>
    <row r="8802" spans="1:12" x14ac:dyDescent="0.25">
      <c r="A8802" s="17" t="s">
        <v>9980</v>
      </c>
      <c r="B8802" s="17" t="s">
        <v>9981</v>
      </c>
      <c r="C8802" s="17" t="s">
        <v>21</v>
      </c>
      <c r="D8802" s="1" t="s">
        <v>15804</v>
      </c>
      <c r="E8802" s="18" t="s">
        <v>13537</v>
      </c>
      <c r="F8802" s="18" t="s">
        <v>19</v>
      </c>
      <c r="G8802" s="17" t="s">
        <v>13496</v>
      </c>
      <c r="H8802" t="s">
        <v>13538</v>
      </c>
      <c r="I8802" s="2" t="s">
        <v>13539</v>
      </c>
      <c r="J8802" s="4" t="s">
        <v>13538</v>
      </c>
      <c r="K8802" s="17" t="str">
        <f>IF((LEN(relatorio_Ananindeua[[#This Row],[CIF/CPF/CNPJ]])=14),relatorio_Ananindeua[[#This Row],[CIF/CPF/CNPJ]],relatorio_Ananindeua[[#This Row],[Coluna2]])</f>
        <v>52797996000101</v>
      </c>
      <c r="L8802" s="17" t="str">
        <f t="shared" ref="L8802:L8865" si="139">_xlfn.CONCAT(LEFT(A8802,3),REPT("*",6),RIGHT(A8802,2))</f>
        <v>527******01</v>
      </c>
    </row>
    <row r="8803" spans="1:12" x14ac:dyDescent="0.25">
      <c r="A8803" s="17" t="s">
        <v>956</v>
      </c>
      <c r="B8803" s="17" t="s">
        <v>957</v>
      </c>
      <c r="C8803" s="17" t="s">
        <v>21</v>
      </c>
      <c r="D8803" s="1" t="s">
        <v>15805</v>
      </c>
      <c r="E8803" s="18" t="s">
        <v>13537</v>
      </c>
      <c r="F8803" s="18" t="s">
        <v>19</v>
      </c>
      <c r="G8803" s="17" t="s">
        <v>13496</v>
      </c>
      <c r="H8803" t="s">
        <v>13538</v>
      </c>
      <c r="I8803" s="2" t="s">
        <v>13539</v>
      </c>
      <c r="J8803" s="4">
        <v>3492.5</v>
      </c>
      <c r="K8803" s="17" t="str">
        <f>IF((LEN(relatorio_Ananindeua[[#This Row],[CIF/CPF/CNPJ]])=14),relatorio_Ananindeua[[#This Row],[CIF/CPF/CNPJ]],relatorio_Ananindeua[[#This Row],[Coluna2]])</f>
        <v>17454167000125</v>
      </c>
      <c r="L8803" s="17" t="str">
        <f t="shared" si="139"/>
        <v>174******25</v>
      </c>
    </row>
    <row r="8804" spans="1:12" x14ac:dyDescent="0.25">
      <c r="A8804" s="17" t="s">
        <v>45</v>
      </c>
      <c r="B8804" s="17" t="s">
        <v>46</v>
      </c>
      <c r="C8804" s="17" t="s">
        <v>20</v>
      </c>
      <c r="D8804" s="1" t="s">
        <v>15806</v>
      </c>
      <c r="E8804" s="18" t="s">
        <v>13537</v>
      </c>
      <c r="F8804" s="18" t="s">
        <v>19</v>
      </c>
      <c r="G8804" s="17" t="s">
        <v>13496</v>
      </c>
      <c r="H8804" t="s">
        <v>13538</v>
      </c>
      <c r="I8804" s="2" t="s">
        <v>13539</v>
      </c>
      <c r="J8804" s="4">
        <v>8.68</v>
      </c>
      <c r="K8804" s="17" t="str">
        <f>IF((LEN(relatorio_Ananindeua[[#This Row],[CIF/CPF/CNPJ]])=14),relatorio_Ananindeua[[#This Row],[CIF/CPF/CNPJ]],relatorio_Ananindeua[[#This Row],[Coluna2]])</f>
        <v>03074354000179</v>
      </c>
      <c r="L8804" s="17" t="str">
        <f t="shared" si="139"/>
        <v>030******79</v>
      </c>
    </row>
    <row r="8805" spans="1:12" x14ac:dyDescent="0.25">
      <c r="A8805" s="17" t="s">
        <v>15807</v>
      </c>
      <c r="B8805" s="17" t="s">
        <v>15808</v>
      </c>
      <c r="C8805" s="17" t="s">
        <v>32</v>
      </c>
      <c r="D8805" s="1" t="s">
        <v>15809</v>
      </c>
      <c r="E8805" s="18" t="s">
        <v>13537</v>
      </c>
      <c r="F8805" s="18" t="s">
        <v>16</v>
      </c>
      <c r="G8805" s="17" t="s">
        <v>14</v>
      </c>
      <c r="H8805" t="s">
        <v>13538</v>
      </c>
      <c r="I8805" s="2" t="s">
        <v>13539</v>
      </c>
      <c r="J8805" s="4" t="s">
        <v>13538</v>
      </c>
      <c r="K8805" s="17" t="str">
        <f>IF((LEN(relatorio_Ananindeua[[#This Row],[CIF/CPF/CNPJ]])=14),relatorio_Ananindeua[[#This Row],[CIF/CPF/CNPJ]],relatorio_Ananindeua[[#This Row],[Coluna2]])</f>
        <v>54933564000106</v>
      </c>
      <c r="L8805" s="17" t="str">
        <f t="shared" si="139"/>
        <v>549******06</v>
      </c>
    </row>
    <row r="8806" spans="1:12" x14ac:dyDescent="0.25">
      <c r="A8806" s="17" t="s">
        <v>15810</v>
      </c>
      <c r="B8806" s="17" t="s">
        <v>15811</v>
      </c>
      <c r="C8806" s="17" t="s">
        <v>34</v>
      </c>
      <c r="D8806" s="1" t="s">
        <v>15812</v>
      </c>
      <c r="E8806" s="18" t="s">
        <v>13537</v>
      </c>
      <c r="F8806" s="18" t="s">
        <v>16</v>
      </c>
      <c r="G8806" s="17" t="s">
        <v>14</v>
      </c>
      <c r="H8806" t="s">
        <v>13538</v>
      </c>
      <c r="I8806" s="2" t="s">
        <v>13539</v>
      </c>
      <c r="J8806" s="4" t="s">
        <v>13538</v>
      </c>
      <c r="K8806" s="17" t="str">
        <f>IF((LEN(relatorio_Ananindeua[[#This Row],[CIF/CPF/CNPJ]])=14),relatorio_Ananindeua[[#This Row],[CIF/CPF/CNPJ]],relatorio_Ananindeua[[#This Row],[Coluna2]])</f>
        <v>47761537000138</v>
      </c>
      <c r="L8806" s="17" t="str">
        <f t="shared" si="139"/>
        <v>477******38</v>
      </c>
    </row>
    <row r="8807" spans="1:12" x14ac:dyDescent="0.25">
      <c r="A8807" s="17" t="s">
        <v>15813</v>
      </c>
      <c r="B8807" s="17" t="s">
        <v>15814</v>
      </c>
      <c r="C8807" s="17" t="s">
        <v>32</v>
      </c>
      <c r="D8807" s="1" t="s">
        <v>15815</v>
      </c>
      <c r="E8807" s="18" t="s">
        <v>13537</v>
      </c>
      <c r="F8807" s="18" t="s">
        <v>16</v>
      </c>
      <c r="G8807" s="17" t="s">
        <v>14</v>
      </c>
      <c r="H8807" t="s">
        <v>13538</v>
      </c>
      <c r="I8807" s="2" t="s">
        <v>13539</v>
      </c>
      <c r="J8807" s="4" t="s">
        <v>13538</v>
      </c>
      <c r="K8807" s="17" t="str">
        <f>IF((LEN(relatorio_Ananindeua[[#This Row],[CIF/CPF/CNPJ]])=14),relatorio_Ananindeua[[#This Row],[CIF/CPF/CNPJ]],relatorio_Ananindeua[[#This Row],[Coluna2]])</f>
        <v>54935435000157</v>
      </c>
      <c r="L8807" s="17" t="str">
        <f t="shared" si="139"/>
        <v>549******57</v>
      </c>
    </row>
    <row r="8808" spans="1:12" x14ac:dyDescent="0.25">
      <c r="A8808" s="17" t="s">
        <v>15816</v>
      </c>
      <c r="B8808" s="17" t="s">
        <v>15817</v>
      </c>
      <c r="C8808" s="17" t="s">
        <v>34</v>
      </c>
      <c r="D8808" s="1" t="s">
        <v>15818</v>
      </c>
      <c r="E8808" s="18" t="s">
        <v>13537</v>
      </c>
      <c r="F8808" s="18" t="s">
        <v>16</v>
      </c>
      <c r="G8808" s="17" t="s">
        <v>14</v>
      </c>
      <c r="H8808" t="s">
        <v>13538</v>
      </c>
      <c r="I8808" s="2" t="s">
        <v>13539</v>
      </c>
      <c r="J8808" s="4" t="s">
        <v>13538</v>
      </c>
      <c r="K8808" s="17" t="str">
        <f>IF((LEN(relatorio_Ananindeua[[#This Row],[CIF/CPF/CNPJ]])=14),relatorio_Ananindeua[[#This Row],[CIF/CPF/CNPJ]],relatorio_Ananindeua[[#This Row],[Coluna2]])</f>
        <v>45850734000106</v>
      </c>
      <c r="L8808" s="17" t="str">
        <f t="shared" si="139"/>
        <v>458******06</v>
      </c>
    </row>
    <row r="8809" spans="1:12" x14ac:dyDescent="0.25">
      <c r="A8809" s="17" t="s">
        <v>15819</v>
      </c>
      <c r="B8809" s="17" t="s">
        <v>15820</v>
      </c>
      <c r="C8809" s="17" t="s">
        <v>32</v>
      </c>
      <c r="D8809" s="1" t="s">
        <v>15821</v>
      </c>
      <c r="E8809" s="18" t="s">
        <v>13537</v>
      </c>
      <c r="F8809" s="18" t="s">
        <v>16</v>
      </c>
      <c r="G8809" s="17" t="s">
        <v>14</v>
      </c>
      <c r="H8809" t="s">
        <v>13538</v>
      </c>
      <c r="I8809" s="2" t="s">
        <v>13539</v>
      </c>
      <c r="J8809" s="4" t="s">
        <v>13538</v>
      </c>
      <c r="K8809" s="17" t="str">
        <f>IF((LEN(relatorio_Ananindeua[[#This Row],[CIF/CPF/CNPJ]])=14),relatorio_Ananindeua[[#This Row],[CIF/CPF/CNPJ]],relatorio_Ananindeua[[#This Row],[Coluna2]])</f>
        <v>54927885000106</v>
      </c>
      <c r="L8809" s="17" t="str">
        <f t="shared" si="139"/>
        <v>549******06</v>
      </c>
    </row>
    <row r="8810" spans="1:12" x14ac:dyDescent="0.25">
      <c r="A8810" s="17" t="s">
        <v>15822</v>
      </c>
      <c r="B8810" s="17" t="s">
        <v>15823</v>
      </c>
      <c r="C8810" s="17" t="s">
        <v>32</v>
      </c>
      <c r="D8810" s="1" t="s">
        <v>15824</v>
      </c>
      <c r="E8810" s="18" t="s">
        <v>13537</v>
      </c>
      <c r="F8810" s="18" t="s">
        <v>16</v>
      </c>
      <c r="G8810" s="17" t="s">
        <v>14</v>
      </c>
      <c r="H8810" t="s">
        <v>13538</v>
      </c>
      <c r="I8810" s="2" t="s">
        <v>13539</v>
      </c>
      <c r="J8810" s="4" t="s">
        <v>13538</v>
      </c>
      <c r="K8810" s="17" t="str">
        <f>IF((LEN(relatorio_Ananindeua[[#This Row],[CIF/CPF/CNPJ]])=14),relatorio_Ananindeua[[#This Row],[CIF/CPF/CNPJ]],relatorio_Ananindeua[[#This Row],[Coluna2]])</f>
        <v>54924219000106</v>
      </c>
      <c r="L8810" s="17" t="str">
        <f t="shared" si="139"/>
        <v>549******06</v>
      </c>
    </row>
    <row r="8811" spans="1:12" x14ac:dyDescent="0.25">
      <c r="A8811" s="17" t="s">
        <v>15390</v>
      </c>
      <c r="B8811" s="17" t="s">
        <v>15391</v>
      </c>
      <c r="C8811" s="17" t="s">
        <v>34</v>
      </c>
      <c r="D8811" s="1" t="s">
        <v>15825</v>
      </c>
      <c r="E8811" s="18" t="s">
        <v>13537</v>
      </c>
      <c r="F8811" s="18" t="s">
        <v>16</v>
      </c>
      <c r="G8811" s="17" t="s">
        <v>14</v>
      </c>
      <c r="H8811" t="s">
        <v>13538</v>
      </c>
      <c r="I8811" s="2" t="s">
        <v>13539</v>
      </c>
      <c r="J8811" s="4" t="s">
        <v>13538</v>
      </c>
      <c r="K8811" s="17" t="str">
        <f>IF((LEN(relatorio_Ananindeua[[#This Row],[CIF/CPF/CNPJ]])=14),relatorio_Ananindeua[[#This Row],[CIF/CPF/CNPJ]],relatorio_Ananindeua[[#This Row],[Coluna2]])</f>
        <v>54858129000164</v>
      </c>
      <c r="L8811" s="17" t="str">
        <f t="shared" si="139"/>
        <v>548******64</v>
      </c>
    </row>
    <row r="8812" spans="1:12" x14ac:dyDescent="0.25">
      <c r="A8812" s="17" t="s">
        <v>8648</v>
      </c>
      <c r="B8812" s="17" t="s">
        <v>8649</v>
      </c>
      <c r="C8812" s="17" t="s">
        <v>34</v>
      </c>
      <c r="D8812" s="1" t="s">
        <v>15826</v>
      </c>
      <c r="E8812" s="18" t="s">
        <v>13537</v>
      </c>
      <c r="F8812" s="18" t="s">
        <v>16</v>
      </c>
      <c r="G8812" s="17" t="s">
        <v>14</v>
      </c>
      <c r="H8812" t="s">
        <v>13538</v>
      </c>
      <c r="I8812" s="2" t="s">
        <v>13539</v>
      </c>
      <c r="J8812" s="4" t="s">
        <v>13538</v>
      </c>
      <c r="K8812" s="17" t="str">
        <f>IF((LEN(relatorio_Ananindeua[[#This Row],[CIF/CPF/CNPJ]])=14),relatorio_Ananindeua[[#This Row],[CIF/CPF/CNPJ]],relatorio_Ananindeua[[#This Row],[Coluna2]])</f>
        <v>50136362000182</v>
      </c>
      <c r="L8812" s="17" t="str">
        <f t="shared" si="139"/>
        <v>501******82</v>
      </c>
    </row>
    <row r="8813" spans="1:12" x14ac:dyDescent="0.25">
      <c r="A8813" s="17" t="s">
        <v>15827</v>
      </c>
      <c r="B8813" s="17" t="s">
        <v>15828</v>
      </c>
      <c r="C8813" s="17" t="s">
        <v>34</v>
      </c>
      <c r="D8813" s="1" t="s">
        <v>15829</v>
      </c>
      <c r="E8813" s="18" t="s">
        <v>13537</v>
      </c>
      <c r="F8813" s="18" t="s">
        <v>16</v>
      </c>
      <c r="G8813" s="17" t="s">
        <v>14</v>
      </c>
      <c r="H8813" t="s">
        <v>13538</v>
      </c>
      <c r="I8813" s="2" t="s">
        <v>13539</v>
      </c>
      <c r="J8813" s="4" t="s">
        <v>13538</v>
      </c>
      <c r="K8813" s="17" t="str">
        <f>IF((LEN(relatorio_Ananindeua[[#This Row],[CIF/CPF/CNPJ]])=14),relatorio_Ananindeua[[#This Row],[CIF/CPF/CNPJ]],relatorio_Ananindeua[[#This Row],[Coluna2]])</f>
        <v>43344631000130</v>
      </c>
      <c r="L8813" s="17" t="str">
        <f t="shared" si="139"/>
        <v>433******30</v>
      </c>
    </row>
    <row r="8814" spans="1:12" x14ac:dyDescent="0.25">
      <c r="A8814" s="17" t="s">
        <v>15830</v>
      </c>
      <c r="B8814" s="17" t="s">
        <v>15831</v>
      </c>
      <c r="C8814" s="17" t="s">
        <v>34</v>
      </c>
      <c r="D8814" s="1" t="s">
        <v>15832</v>
      </c>
      <c r="E8814" s="18" t="s">
        <v>13537</v>
      </c>
      <c r="F8814" s="18" t="s">
        <v>16</v>
      </c>
      <c r="G8814" s="17" t="s">
        <v>14</v>
      </c>
      <c r="H8814" t="s">
        <v>13538</v>
      </c>
      <c r="I8814" s="2" t="s">
        <v>13539</v>
      </c>
      <c r="J8814" s="4" t="s">
        <v>13538</v>
      </c>
      <c r="K8814" s="17" t="str">
        <f>IF((LEN(relatorio_Ananindeua[[#This Row],[CIF/CPF/CNPJ]])=14),relatorio_Ananindeua[[#This Row],[CIF/CPF/CNPJ]],relatorio_Ananindeua[[#This Row],[Coluna2]])</f>
        <v>31634309000167</v>
      </c>
      <c r="L8814" s="17" t="str">
        <f t="shared" si="139"/>
        <v>316******67</v>
      </c>
    </row>
    <row r="8815" spans="1:12" x14ac:dyDescent="0.25">
      <c r="A8815" s="17" t="s">
        <v>15833</v>
      </c>
      <c r="B8815" s="17" t="s">
        <v>15834</v>
      </c>
      <c r="C8815" s="17" t="s">
        <v>32</v>
      </c>
      <c r="D8815" s="1" t="s">
        <v>15835</v>
      </c>
      <c r="E8815" s="18" t="s">
        <v>13537</v>
      </c>
      <c r="F8815" s="18" t="s">
        <v>16</v>
      </c>
      <c r="G8815" s="17" t="s">
        <v>14</v>
      </c>
      <c r="H8815" t="s">
        <v>13538</v>
      </c>
      <c r="I8815" s="2" t="s">
        <v>13539</v>
      </c>
      <c r="J8815" s="4" t="s">
        <v>13538</v>
      </c>
      <c r="K8815" s="17" t="str">
        <f>IF((LEN(relatorio_Ananindeua[[#This Row],[CIF/CPF/CNPJ]])=14),relatorio_Ananindeua[[#This Row],[CIF/CPF/CNPJ]],relatorio_Ananindeua[[#This Row],[Coluna2]])</f>
        <v>54937086000102</v>
      </c>
      <c r="L8815" s="17" t="str">
        <f t="shared" si="139"/>
        <v>549******02</v>
      </c>
    </row>
    <row r="8816" spans="1:12" x14ac:dyDescent="0.25">
      <c r="A8816" s="17" t="s">
        <v>15836</v>
      </c>
      <c r="B8816" s="17" t="s">
        <v>15837</v>
      </c>
      <c r="C8816" s="17" t="s">
        <v>34</v>
      </c>
      <c r="D8816" s="1" t="s">
        <v>15838</v>
      </c>
      <c r="E8816" s="18" t="s">
        <v>13537</v>
      </c>
      <c r="F8816" s="18" t="s">
        <v>16</v>
      </c>
      <c r="G8816" s="17" t="s">
        <v>14</v>
      </c>
      <c r="H8816" t="s">
        <v>13538</v>
      </c>
      <c r="I8816" s="2" t="s">
        <v>13539</v>
      </c>
      <c r="J8816" s="4" t="s">
        <v>13538</v>
      </c>
      <c r="K8816" s="17" t="str">
        <f>IF((LEN(relatorio_Ananindeua[[#This Row],[CIF/CPF/CNPJ]])=14),relatorio_Ananindeua[[#This Row],[CIF/CPF/CNPJ]],relatorio_Ananindeua[[#This Row],[Coluna2]])</f>
        <v>42505500000125</v>
      </c>
      <c r="L8816" s="17" t="str">
        <f t="shared" si="139"/>
        <v>425******25</v>
      </c>
    </row>
    <row r="8817" spans="1:12" x14ac:dyDescent="0.25">
      <c r="A8817" s="17" t="s">
        <v>15839</v>
      </c>
      <c r="B8817" s="17" t="s">
        <v>15840</v>
      </c>
      <c r="C8817" s="17" t="s">
        <v>32</v>
      </c>
      <c r="D8817" s="1" t="s">
        <v>15841</v>
      </c>
      <c r="E8817" s="18" t="s">
        <v>13537</v>
      </c>
      <c r="F8817" s="18" t="s">
        <v>16</v>
      </c>
      <c r="G8817" s="17" t="s">
        <v>14</v>
      </c>
      <c r="H8817" t="s">
        <v>13538</v>
      </c>
      <c r="I8817" s="2" t="s">
        <v>13539</v>
      </c>
      <c r="J8817" s="4" t="s">
        <v>13538</v>
      </c>
      <c r="K8817" s="17" t="str">
        <f>IF((LEN(relatorio_Ananindeua[[#This Row],[CIF/CPF/CNPJ]])=14),relatorio_Ananindeua[[#This Row],[CIF/CPF/CNPJ]],relatorio_Ananindeua[[#This Row],[Coluna2]])</f>
        <v>54924407000134</v>
      </c>
      <c r="L8817" s="17" t="str">
        <f t="shared" si="139"/>
        <v>549******34</v>
      </c>
    </row>
    <row r="8818" spans="1:12" x14ac:dyDescent="0.25">
      <c r="A8818" s="17" t="s">
        <v>15842</v>
      </c>
      <c r="B8818" s="17" t="s">
        <v>15843</v>
      </c>
      <c r="C8818" s="17" t="s">
        <v>32</v>
      </c>
      <c r="D8818" s="1" t="s">
        <v>15844</v>
      </c>
      <c r="E8818" s="18" t="s">
        <v>13537</v>
      </c>
      <c r="F8818" s="18" t="s">
        <v>16</v>
      </c>
      <c r="G8818" s="17" t="s">
        <v>14</v>
      </c>
      <c r="H8818" t="s">
        <v>13538</v>
      </c>
      <c r="I8818" s="2" t="s">
        <v>13539</v>
      </c>
      <c r="J8818" s="4" t="s">
        <v>13538</v>
      </c>
      <c r="K8818" s="17" t="str">
        <f>IF((LEN(relatorio_Ananindeua[[#This Row],[CIF/CPF/CNPJ]])=14),relatorio_Ananindeua[[#This Row],[CIF/CPF/CNPJ]],relatorio_Ananindeua[[#This Row],[Coluna2]])</f>
        <v>54928671000146</v>
      </c>
      <c r="L8818" s="17" t="str">
        <f t="shared" si="139"/>
        <v>549******46</v>
      </c>
    </row>
    <row r="8819" spans="1:12" x14ac:dyDescent="0.25">
      <c r="A8819" s="17" t="s">
        <v>15845</v>
      </c>
      <c r="B8819" s="17" t="s">
        <v>15846</v>
      </c>
      <c r="C8819" s="17" t="s">
        <v>32</v>
      </c>
      <c r="D8819" s="1" t="s">
        <v>15847</v>
      </c>
      <c r="E8819" s="18" t="s">
        <v>13537</v>
      </c>
      <c r="F8819" s="18" t="s">
        <v>16</v>
      </c>
      <c r="G8819" s="17" t="s">
        <v>14</v>
      </c>
      <c r="H8819" t="s">
        <v>13538</v>
      </c>
      <c r="I8819" s="2" t="s">
        <v>13539</v>
      </c>
      <c r="J8819" s="4" t="s">
        <v>13538</v>
      </c>
      <c r="K8819" s="17" t="str">
        <f>IF((LEN(relatorio_Ananindeua[[#This Row],[CIF/CPF/CNPJ]])=14),relatorio_Ananindeua[[#This Row],[CIF/CPF/CNPJ]],relatorio_Ananindeua[[#This Row],[Coluna2]])</f>
        <v>54934532000125</v>
      </c>
      <c r="L8819" s="17" t="str">
        <f t="shared" si="139"/>
        <v>549******25</v>
      </c>
    </row>
    <row r="8820" spans="1:12" x14ac:dyDescent="0.25">
      <c r="A8820" s="17" t="s">
        <v>15848</v>
      </c>
      <c r="B8820" s="17" t="s">
        <v>15849</v>
      </c>
      <c r="C8820" s="17" t="s">
        <v>32</v>
      </c>
      <c r="D8820" s="1" t="s">
        <v>15850</v>
      </c>
      <c r="E8820" s="18" t="s">
        <v>13537</v>
      </c>
      <c r="F8820" s="18" t="s">
        <v>16</v>
      </c>
      <c r="G8820" s="17" t="s">
        <v>14</v>
      </c>
      <c r="H8820" t="s">
        <v>13538</v>
      </c>
      <c r="I8820" s="2" t="s">
        <v>13539</v>
      </c>
      <c r="J8820" s="4" t="s">
        <v>13538</v>
      </c>
      <c r="K8820" s="17" t="str">
        <f>IF((LEN(relatorio_Ananindeua[[#This Row],[CIF/CPF/CNPJ]])=14),relatorio_Ananindeua[[#This Row],[CIF/CPF/CNPJ]],relatorio_Ananindeua[[#This Row],[Coluna2]])</f>
        <v>54923915000106</v>
      </c>
      <c r="L8820" s="17" t="str">
        <f t="shared" si="139"/>
        <v>549******06</v>
      </c>
    </row>
    <row r="8821" spans="1:12" x14ac:dyDescent="0.25">
      <c r="A8821" s="17" t="s">
        <v>15851</v>
      </c>
      <c r="B8821" s="17" t="s">
        <v>15852</v>
      </c>
      <c r="C8821" s="17" t="s">
        <v>32</v>
      </c>
      <c r="D8821" s="1" t="s">
        <v>15853</v>
      </c>
      <c r="E8821" s="18" t="s">
        <v>13537</v>
      </c>
      <c r="F8821" s="18" t="s">
        <v>16</v>
      </c>
      <c r="G8821" s="17" t="s">
        <v>14</v>
      </c>
      <c r="H8821" t="s">
        <v>13538</v>
      </c>
      <c r="I8821" s="2" t="s">
        <v>13539</v>
      </c>
      <c r="J8821" s="4" t="s">
        <v>13538</v>
      </c>
      <c r="K8821" s="17" t="str">
        <f>IF((LEN(relatorio_Ananindeua[[#This Row],[CIF/CPF/CNPJ]])=14),relatorio_Ananindeua[[#This Row],[CIF/CPF/CNPJ]],relatorio_Ananindeua[[#This Row],[Coluna2]])</f>
        <v>54922875000170</v>
      </c>
      <c r="L8821" s="17" t="str">
        <f t="shared" si="139"/>
        <v>549******70</v>
      </c>
    </row>
    <row r="8822" spans="1:12" x14ac:dyDescent="0.25">
      <c r="A8822" s="17" t="s">
        <v>15854</v>
      </c>
      <c r="B8822" s="17" t="s">
        <v>15855</v>
      </c>
      <c r="C8822" s="17" t="s">
        <v>32</v>
      </c>
      <c r="D8822" s="1" t="s">
        <v>15856</v>
      </c>
      <c r="E8822" s="18" t="s">
        <v>13537</v>
      </c>
      <c r="F8822" s="18" t="s">
        <v>16</v>
      </c>
      <c r="G8822" s="17" t="s">
        <v>14</v>
      </c>
      <c r="H8822" t="s">
        <v>13538</v>
      </c>
      <c r="I8822" s="2" t="s">
        <v>13539</v>
      </c>
      <c r="J8822" s="4" t="s">
        <v>13538</v>
      </c>
      <c r="K8822" s="17" t="str">
        <f>IF((LEN(relatorio_Ananindeua[[#This Row],[CIF/CPF/CNPJ]])=14),relatorio_Ananindeua[[#This Row],[CIF/CPF/CNPJ]],relatorio_Ananindeua[[#This Row],[Coluna2]])</f>
        <v>54936283000107</v>
      </c>
      <c r="L8822" s="17" t="str">
        <f t="shared" si="139"/>
        <v>549******07</v>
      </c>
    </row>
    <row r="8823" spans="1:12" x14ac:dyDescent="0.25">
      <c r="A8823" s="17" t="s">
        <v>15857</v>
      </c>
      <c r="B8823" s="17" t="s">
        <v>15858</v>
      </c>
      <c r="C8823" s="17" t="s">
        <v>32</v>
      </c>
      <c r="D8823" s="1" t="s">
        <v>15859</v>
      </c>
      <c r="E8823" s="18" t="s">
        <v>13537</v>
      </c>
      <c r="F8823" s="18" t="s">
        <v>16</v>
      </c>
      <c r="G8823" s="17" t="s">
        <v>14</v>
      </c>
      <c r="H8823" t="s">
        <v>13538</v>
      </c>
      <c r="I8823" s="2" t="s">
        <v>13539</v>
      </c>
      <c r="J8823" s="4" t="s">
        <v>13538</v>
      </c>
      <c r="K8823" s="17" t="str">
        <f>IF((LEN(relatorio_Ananindeua[[#This Row],[CIF/CPF/CNPJ]])=14),relatorio_Ananindeua[[#This Row],[CIF/CPF/CNPJ]],relatorio_Ananindeua[[#This Row],[Coluna2]])</f>
        <v>54928685000160</v>
      </c>
      <c r="L8823" s="17" t="str">
        <f t="shared" si="139"/>
        <v>549******60</v>
      </c>
    </row>
    <row r="8824" spans="1:12" x14ac:dyDescent="0.25">
      <c r="A8824" s="17" t="s">
        <v>15860</v>
      </c>
      <c r="B8824" s="17" t="s">
        <v>15861</v>
      </c>
      <c r="C8824" s="17" t="s">
        <v>32</v>
      </c>
      <c r="D8824" s="1" t="s">
        <v>15862</v>
      </c>
      <c r="E8824" s="18" t="s">
        <v>13537</v>
      </c>
      <c r="F8824" s="18" t="s">
        <v>16</v>
      </c>
      <c r="G8824" s="17" t="s">
        <v>14</v>
      </c>
      <c r="H8824" t="s">
        <v>13538</v>
      </c>
      <c r="I8824" s="2" t="s">
        <v>13539</v>
      </c>
      <c r="J8824" s="4" t="s">
        <v>13538</v>
      </c>
      <c r="K8824" s="17" t="str">
        <f>IF((LEN(relatorio_Ananindeua[[#This Row],[CIF/CPF/CNPJ]])=14),relatorio_Ananindeua[[#This Row],[CIF/CPF/CNPJ]],relatorio_Ananindeua[[#This Row],[Coluna2]])</f>
        <v>54924114000157</v>
      </c>
      <c r="L8824" s="17" t="str">
        <f t="shared" si="139"/>
        <v>549******57</v>
      </c>
    </row>
    <row r="8825" spans="1:12" x14ac:dyDescent="0.25">
      <c r="A8825" s="17" t="s">
        <v>15863</v>
      </c>
      <c r="B8825" s="17" t="s">
        <v>15864</v>
      </c>
      <c r="C8825" s="17" t="s">
        <v>34</v>
      </c>
      <c r="D8825" s="1" t="s">
        <v>15865</v>
      </c>
      <c r="E8825" s="18" t="s">
        <v>13537</v>
      </c>
      <c r="F8825" s="18" t="s">
        <v>16</v>
      </c>
      <c r="G8825" s="17" t="s">
        <v>14</v>
      </c>
      <c r="H8825" t="s">
        <v>13538</v>
      </c>
      <c r="I8825" s="2" t="s">
        <v>13539</v>
      </c>
      <c r="J8825" s="4" t="s">
        <v>13538</v>
      </c>
      <c r="K8825" s="17" t="str">
        <f>IF((LEN(relatorio_Ananindeua[[#This Row],[CIF/CPF/CNPJ]])=14),relatorio_Ananindeua[[#This Row],[CIF/CPF/CNPJ]],relatorio_Ananindeua[[#This Row],[Coluna2]])</f>
        <v>40042843000175</v>
      </c>
      <c r="L8825" s="17" t="str">
        <f t="shared" si="139"/>
        <v>400******75</v>
      </c>
    </row>
    <row r="8826" spans="1:12" x14ac:dyDescent="0.25">
      <c r="A8826" s="17" t="s">
        <v>2903</v>
      </c>
      <c r="B8826" s="17" t="s">
        <v>2904</v>
      </c>
      <c r="C8826" s="17" t="s">
        <v>34</v>
      </c>
      <c r="D8826" s="1" t="s">
        <v>15866</v>
      </c>
      <c r="E8826" s="18" t="s">
        <v>13537</v>
      </c>
      <c r="F8826" s="18" t="s">
        <v>16</v>
      </c>
      <c r="G8826" s="17" t="s">
        <v>14</v>
      </c>
      <c r="H8826" t="s">
        <v>13538</v>
      </c>
      <c r="I8826" s="2" t="s">
        <v>13539</v>
      </c>
      <c r="J8826" s="4" t="s">
        <v>13538</v>
      </c>
      <c r="K8826" s="17" t="str">
        <f>IF((LEN(relatorio_Ananindeua[[#This Row],[CIF/CPF/CNPJ]])=14),relatorio_Ananindeua[[#This Row],[CIF/CPF/CNPJ]],relatorio_Ananindeua[[#This Row],[Coluna2]])</f>
        <v>30826245000133</v>
      </c>
      <c r="L8826" s="17" t="str">
        <f t="shared" si="139"/>
        <v>308******33</v>
      </c>
    </row>
    <row r="8827" spans="1:12" x14ac:dyDescent="0.25">
      <c r="A8827" s="17" t="s">
        <v>15867</v>
      </c>
      <c r="B8827" s="17" t="s">
        <v>15868</v>
      </c>
      <c r="C8827" s="17" t="s">
        <v>32</v>
      </c>
      <c r="D8827" s="1" t="s">
        <v>15869</v>
      </c>
      <c r="E8827" s="18" t="s">
        <v>13537</v>
      </c>
      <c r="F8827" s="18" t="s">
        <v>16</v>
      </c>
      <c r="G8827" s="17" t="s">
        <v>14</v>
      </c>
      <c r="H8827" t="s">
        <v>13538</v>
      </c>
      <c r="I8827" s="2" t="s">
        <v>13539</v>
      </c>
      <c r="J8827" s="4" t="s">
        <v>13538</v>
      </c>
      <c r="K8827" s="17" t="str">
        <f>IF((LEN(relatorio_Ananindeua[[#This Row],[CIF/CPF/CNPJ]])=14),relatorio_Ananindeua[[#This Row],[CIF/CPF/CNPJ]],relatorio_Ananindeua[[#This Row],[Coluna2]])</f>
        <v>54930724000163</v>
      </c>
      <c r="L8827" s="17" t="str">
        <f t="shared" si="139"/>
        <v>549******63</v>
      </c>
    </row>
    <row r="8828" spans="1:12" x14ac:dyDescent="0.25">
      <c r="A8828" s="17" t="s">
        <v>15870</v>
      </c>
      <c r="B8828" s="17" t="s">
        <v>15871</v>
      </c>
      <c r="C8828" s="17" t="s">
        <v>32</v>
      </c>
      <c r="D8828" s="1" t="s">
        <v>15872</v>
      </c>
      <c r="E8828" s="18" t="s">
        <v>13537</v>
      </c>
      <c r="F8828" s="18" t="s">
        <v>16</v>
      </c>
      <c r="G8828" s="17" t="s">
        <v>14</v>
      </c>
      <c r="H8828" t="s">
        <v>13538</v>
      </c>
      <c r="I8828" s="2" t="s">
        <v>13539</v>
      </c>
      <c r="J8828" s="4" t="s">
        <v>13538</v>
      </c>
      <c r="K8828" s="17" t="str">
        <f>IF((LEN(relatorio_Ananindeua[[#This Row],[CIF/CPF/CNPJ]])=14),relatorio_Ananindeua[[#This Row],[CIF/CPF/CNPJ]],relatorio_Ananindeua[[#This Row],[Coluna2]])</f>
        <v>54928802000195</v>
      </c>
      <c r="L8828" s="17" t="str">
        <f t="shared" si="139"/>
        <v>549******95</v>
      </c>
    </row>
    <row r="8829" spans="1:12" x14ac:dyDescent="0.25">
      <c r="A8829" s="17" t="s">
        <v>15873</v>
      </c>
      <c r="B8829" s="17" t="s">
        <v>15874</v>
      </c>
      <c r="C8829" s="17" t="s">
        <v>32</v>
      </c>
      <c r="D8829" s="1" t="s">
        <v>15875</v>
      </c>
      <c r="E8829" s="18" t="s">
        <v>13537</v>
      </c>
      <c r="F8829" s="18" t="s">
        <v>16</v>
      </c>
      <c r="G8829" s="17" t="s">
        <v>14</v>
      </c>
      <c r="H8829" t="s">
        <v>13538</v>
      </c>
      <c r="I8829" s="2" t="s">
        <v>13539</v>
      </c>
      <c r="J8829" s="4" t="s">
        <v>13538</v>
      </c>
      <c r="K8829" s="17" t="str">
        <f>IF((LEN(relatorio_Ananindeua[[#This Row],[CIF/CPF/CNPJ]])=14),relatorio_Ananindeua[[#This Row],[CIF/CPF/CNPJ]],relatorio_Ananindeua[[#This Row],[Coluna2]])</f>
        <v>54928564000118</v>
      </c>
      <c r="L8829" s="17" t="str">
        <f t="shared" si="139"/>
        <v>549******18</v>
      </c>
    </row>
    <row r="8830" spans="1:12" x14ac:dyDescent="0.25">
      <c r="A8830" s="17" t="s">
        <v>15876</v>
      </c>
      <c r="B8830" s="17" t="s">
        <v>15877</v>
      </c>
      <c r="C8830" s="17" t="s">
        <v>32</v>
      </c>
      <c r="D8830" s="1" t="s">
        <v>15878</v>
      </c>
      <c r="E8830" s="18" t="s">
        <v>13537</v>
      </c>
      <c r="F8830" s="18" t="s">
        <v>16</v>
      </c>
      <c r="G8830" s="17" t="s">
        <v>14</v>
      </c>
      <c r="H8830" t="s">
        <v>13538</v>
      </c>
      <c r="I8830" s="2" t="s">
        <v>13539</v>
      </c>
      <c r="J8830" s="4" t="s">
        <v>13538</v>
      </c>
      <c r="K8830" s="17" t="str">
        <f>IF((LEN(relatorio_Ananindeua[[#This Row],[CIF/CPF/CNPJ]])=14),relatorio_Ananindeua[[#This Row],[CIF/CPF/CNPJ]],relatorio_Ananindeua[[#This Row],[Coluna2]])</f>
        <v>54926467000196</v>
      </c>
      <c r="L8830" s="17" t="str">
        <f t="shared" si="139"/>
        <v>549******96</v>
      </c>
    </row>
    <row r="8831" spans="1:12" x14ac:dyDescent="0.25">
      <c r="A8831" s="17" t="s">
        <v>15879</v>
      </c>
      <c r="B8831" s="17" t="s">
        <v>15880</v>
      </c>
      <c r="C8831" s="17" t="s">
        <v>34</v>
      </c>
      <c r="D8831" s="1" t="s">
        <v>15881</v>
      </c>
      <c r="E8831" s="18" t="s">
        <v>13537</v>
      </c>
      <c r="F8831" s="18" t="s">
        <v>16</v>
      </c>
      <c r="G8831" s="17" t="s">
        <v>14</v>
      </c>
      <c r="H8831" t="s">
        <v>13538</v>
      </c>
      <c r="I8831" s="2" t="s">
        <v>13539</v>
      </c>
      <c r="J8831" s="4" t="s">
        <v>13538</v>
      </c>
      <c r="K8831" s="17" t="str">
        <f>IF((LEN(relatorio_Ananindeua[[#This Row],[CIF/CPF/CNPJ]])=14),relatorio_Ananindeua[[#This Row],[CIF/CPF/CNPJ]],relatorio_Ananindeua[[#This Row],[Coluna2]])</f>
        <v>40641923000147</v>
      </c>
      <c r="L8831" s="17" t="str">
        <f t="shared" si="139"/>
        <v>406******47</v>
      </c>
    </row>
    <row r="8832" spans="1:12" x14ac:dyDescent="0.25">
      <c r="A8832" s="17" t="s">
        <v>15882</v>
      </c>
      <c r="B8832" s="17" t="s">
        <v>15883</v>
      </c>
      <c r="C8832" s="17" t="s">
        <v>34</v>
      </c>
      <c r="D8832" s="1" t="s">
        <v>15884</v>
      </c>
      <c r="E8832" s="18" t="s">
        <v>13537</v>
      </c>
      <c r="F8832" s="18" t="s">
        <v>16</v>
      </c>
      <c r="G8832" s="17" t="s">
        <v>14</v>
      </c>
      <c r="H8832" t="s">
        <v>13538</v>
      </c>
      <c r="I8832" s="2" t="s">
        <v>13539</v>
      </c>
      <c r="J8832" s="4" t="s">
        <v>13538</v>
      </c>
      <c r="K8832" s="17" t="str">
        <f>IF((LEN(relatorio_Ananindeua[[#This Row],[CIF/CPF/CNPJ]])=14),relatorio_Ananindeua[[#This Row],[CIF/CPF/CNPJ]],relatorio_Ananindeua[[#This Row],[Coluna2]])</f>
        <v>39982738000137</v>
      </c>
      <c r="L8832" s="17" t="str">
        <f t="shared" si="139"/>
        <v>399******37</v>
      </c>
    </row>
    <row r="8833" spans="1:12" x14ac:dyDescent="0.25">
      <c r="A8833" s="17" t="s">
        <v>15885</v>
      </c>
      <c r="B8833" s="17" t="s">
        <v>15886</v>
      </c>
      <c r="C8833" s="17" t="s">
        <v>34</v>
      </c>
      <c r="D8833" s="1" t="s">
        <v>15887</v>
      </c>
      <c r="E8833" s="18" t="s">
        <v>13537</v>
      </c>
      <c r="F8833" s="18" t="s">
        <v>16</v>
      </c>
      <c r="G8833" s="17" t="s">
        <v>14</v>
      </c>
      <c r="H8833" t="s">
        <v>13538</v>
      </c>
      <c r="I8833" s="2" t="s">
        <v>13539</v>
      </c>
      <c r="J8833" s="4" t="s">
        <v>13538</v>
      </c>
      <c r="K8833" s="17" t="str">
        <f>IF((LEN(relatorio_Ananindeua[[#This Row],[CIF/CPF/CNPJ]])=14),relatorio_Ananindeua[[#This Row],[CIF/CPF/CNPJ]],relatorio_Ananindeua[[#This Row],[Coluna2]])</f>
        <v>17429761000166</v>
      </c>
      <c r="L8833" s="17" t="str">
        <f t="shared" si="139"/>
        <v>174******66</v>
      </c>
    </row>
    <row r="8834" spans="1:12" x14ac:dyDescent="0.25">
      <c r="A8834" s="17" t="s">
        <v>15888</v>
      </c>
      <c r="B8834" s="17" t="s">
        <v>15889</v>
      </c>
      <c r="C8834" s="17" t="s">
        <v>32</v>
      </c>
      <c r="D8834" s="1" t="s">
        <v>15890</v>
      </c>
      <c r="E8834" s="18" t="s">
        <v>13537</v>
      </c>
      <c r="F8834" s="18" t="s">
        <v>16</v>
      </c>
      <c r="G8834" s="17" t="s">
        <v>14</v>
      </c>
      <c r="H8834" t="s">
        <v>13538</v>
      </c>
      <c r="I8834" s="2" t="s">
        <v>13539</v>
      </c>
      <c r="J8834" s="4" t="s">
        <v>13538</v>
      </c>
      <c r="K8834" s="17" t="str">
        <f>IF((LEN(relatorio_Ananindeua[[#This Row],[CIF/CPF/CNPJ]])=14),relatorio_Ananindeua[[#This Row],[CIF/CPF/CNPJ]],relatorio_Ananindeua[[#This Row],[Coluna2]])</f>
        <v>54936662000105</v>
      </c>
      <c r="L8834" s="17" t="str">
        <f t="shared" si="139"/>
        <v>549******05</v>
      </c>
    </row>
    <row r="8835" spans="1:12" x14ac:dyDescent="0.25">
      <c r="A8835" s="17" t="s">
        <v>15873</v>
      </c>
      <c r="B8835" s="17" t="s">
        <v>15874</v>
      </c>
      <c r="C8835" s="17" t="s">
        <v>34</v>
      </c>
      <c r="D8835" s="1" t="s">
        <v>15891</v>
      </c>
      <c r="E8835" s="18" t="s">
        <v>13537</v>
      </c>
      <c r="F8835" s="18" t="s">
        <v>16</v>
      </c>
      <c r="G8835" s="17" t="s">
        <v>14</v>
      </c>
      <c r="H8835" t="s">
        <v>13538</v>
      </c>
      <c r="I8835" s="2" t="s">
        <v>13539</v>
      </c>
      <c r="J8835" s="4" t="s">
        <v>13538</v>
      </c>
      <c r="K8835" s="17" t="str">
        <f>IF((LEN(relatorio_Ananindeua[[#This Row],[CIF/CPF/CNPJ]])=14),relatorio_Ananindeua[[#This Row],[CIF/CPF/CNPJ]],relatorio_Ananindeua[[#This Row],[Coluna2]])</f>
        <v>54928564000118</v>
      </c>
      <c r="L8835" s="17" t="str">
        <f t="shared" si="139"/>
        <v>549******18</v>
      </c>
    </row>
    <row r="8836" spans="1:12" x14ac:dyDescent="0.25">
      <c r="A8836" s="17" t="s">
        <v>15892</v>
      </c>
      <c r="B8836" s="17" t="s">
        <v>15893</v>
      </c>
      <c r="C8836" s="17" t="s">
        <v>32</v>
      </c>
      <c r="D8836" s="1" t="s">
        <v>15894</v>
      </c>
      <c r="E8836" s="18" t="s">
        <v>13537</v>
      </c>
      <c r="F8836" s="18" t="s">
        <v>16</v>
      </c>
      <c r="G8836" s="17" t="s">
        <v>14</v>
      </c>
      <c r="H8836" t="s">
        <v>13538</v>
      </c>
      <c r="I8836" s="2" t="s">
        <v>13539</v>
      </c>
      <c r="J8836" s="4" t="s">
        <v>13538</v>
      </c>
      <c r="K8836" s="17" t="str">
        <f>IF((LEN(relatorio_Ananindeua[[#This Row],[CIF/CPF/CNPJ]])=14),relatorio_Ananindeua[[#This Row],[CIF/CPF/CNPJ]],relatorio_Ananindeua[[#This Row],[Coluna2]])</f>
        <v>54928054000140</v>
      </c>
      <c r="L8836" s="17" t="str">
        <f t="shared" si="139"/>
        <v>549******40</v>
      </c>
    </row>
    <row r="8837" spans="1:12" x14ac:dyDescent="0.25">
      <c r="A8837" s="17" t="s">
        <v>15895</v>
      </c>
      <c r="B8837" s="17" t="s">
        <v>15896</v>
      </c>
      <c r="C8837" s="17" t="s">
        <v>34</v>
      </c>
      <c r="D8837" s="1" t="s">
        <v>15897</v>
      </c>
      <c r="E8837" s="18" t="s">
        <v>13537</v>
      </c>
      <c r="F8837" s="18" t="s">
        <v>16</v>
      </c>
      <c r="G8837" s="17" t="s">
        <v>14</v>
      </c>
      <c r="H8837" t="s">
        <v>13538</v>
      </c>
      <c r="I8837" s="2" t="s">
        <v>13539</v>
      </c>
      <c r="J8837" s="4" t="s">
        <v>13538</v>
      </c>
      <c r="K8837" s="17" t="str">
        <f>IF((LEN(relatorio_Ananindeua[[#This Row],[CIF/CPF/CNPJ]])=14),relatorio_Ananindeua[[#This Row],[CIF/CPF/CNPJ]],relatorio_Ananindeua[[#This Row],[Coluna2]])</f>
        <v>46978799000196</v>
      </c>
      <c r="L8837" s="17" t="str">
        <f t="shared" si="139"/>
        <v>469******96</v>
      </c>
    </row>
    <row r="8838" spans="1:12" x14ac:dyDescent="0.25">
      <c r="A8838" s="17" t="s">
        <v>15898</v>
      </c>
      <c r="B8838" s="17" t="s">
        <v>15899</v>
      </c>
      <c r="C8838" s="17" t="s">
        <v>32</v>
      </c>
      <c r="D8838" s="1" t="s">
        <v>15900</v>
      </c>
      <c r="E8838" s="18" t="s">
        <v>13537</v>
      </c>
      <c r="F8838" s="18" t="s">
        <v>16</v>
      </c>
      <c r="G8838" s="17" t="s">
        <v>14</v>
      </c>
      <c r="H8838" t="s">
        <v>13538</v>
      </c>
      <c r="I8838" s="2" t="s">
        <v>13539</v>
      </c>
      <c r="J8838" s="4" t="s">
        <v>13538</v>
      </c>
      <c r="K8838" s="17" t="str">
        <f>IF((LEN(relatorio_Ananindeua[[#This Row],[CIF/CPF/CNPJ]])=14),relatorio_Ananindeua[[#This Row],[CIF/CPF/CNPJ]],relatorio_Ananindeua[[#This Row],[Coluna2]])</f>
        <v>54928754000135</v>
      </c>
      <c r="L8838" s="17" t="str">
        <f t="shared" si="139"/>
        <v>549******35</v>
      </c>
    </row>
    <row r="8839" spans="1:12" x14ac:dyDescent="0.25">
      <c r="A8839" s="17" t="s">
        <v>15901</v>
      </c>
      <c r="B8839" s="17" t="s">
        <v>15902</v>
      </c>
      <c r="C8839" s="17" t="s">
        <v>32</v>
      </c>
      <c r="D8839" s="1" t="s">
        <v>15903</v>
      </c>
      <c r="E8839" s="18" t="s">
        <v>13537</v>
      </c>
      <c r="F8839" s="18" t="s">
        <v>16</v>
      </c>
      <c r="G8839" s="17" t="s">
        <v>14</v>
      </c>
      <c r="H8839" t="s">
        <v>13538</v>
      </c>
      <c r="I8839" s="2" t="s">
        <v>13539</v>
      </c>
      <c r="J8839" s="4" t="s">
        <v>13538</v>
      </c>
      <c r="K8839" s="17" t="str">
        <f>IF((LEN(relatorio_Ananindeua[[#This Row],[CIF/CPF/CNPJ]])=14),relatorio_Ananindeua[[#This Row],[CIF/CPF/CNPJ]],relatorio_Ananindeua[[#This Row],[Coluna2]])</f>
        <v>54924686000136</v>
      </c>
      <c r="L8839" s="17" t="str">
        <f t="shared" si="139"/>
        <v>549******36</v>
      </c>
    </row>
    <row r="8840" spans="1:12" x14ac:dyDescent="0.25">
      <c r="A8840" s="17" t="s">
        <v>15904</v>
      </c>
      <c r="B8840" s="17" t="s">
        <v>15905</v>
      </c>
      <c r="C8840" s="17" t="s">
        <v>32</v>
      </c>
      <c r="D8840" s="1" t="s">
        <v>15906</v>
      </c>
      <c r="E8840" s="18" t="s">
        <v>13537</v>
      </c>
      <c r="F8840" s="18" t="s">
        <v>16</v>
      </c>
      <c r="G8840" s="17" t="s">
        <v>14</v>
      </c>
      <c r="H8840" t="s">
        <v>13538</v>
      </c>
      <c r="I8840" s="2" t="s">
        <v>13539</v>
      </c>
      <c r="J8840" s="4" t="s">
        <v>13538</v>
      </c>
      <c r="K8840" s="17" t="str">
        <f>IF((LEN(relatorio_Ananindeua[[#This Row],[CIF/CPF/CNPJ]])=14),relatorio_Ananindeua[[#This Row],[CIF/CPF/CNPJ]],relatorio_Ananindeua[[#This Row],[Coluna2]])</f>
        <v>54939891000175</v>
      </c>
      <c r="L8840" s="17" t="str">
        <f t="shared" si="139"/>
        <v>549******75</v>
      </c>
    </row>
    <row r="8841" spans="1:12" x14ac:dyDescent="0.25">
      <c r="A8841" s="17" t="s">
        <v>15907</v>
      </c>
      <c r="B8841" s="17" t="s">
        <v>15908</v>
      </c>
      <c r="C8841" s="17" t="s">
        <v>32</v>
      </c>
      <c r="D8841" s="1" t="s">
        <v>15909</v>
      </c>
      <c r="E8841" s="18" t="s">
        <v>13537</v>
      </c>
      <c r="F8841" s="18" t="s">
        <v>16</v>
      </c>
      <c r="G8841" s="17" t="s">
        <v>14</v>
      </c>
      <c r="H8841" t="s">
        <v>13538</v>
      </c>
      <c r="I8841" s="2" t="s">
        <v>13539</v>
      </c>
      <c r="J8841" s="4" t="s">
        <v>13538</v>
      </c>
      <c r="K8841" s="17" t="str">
        <f>IF((LEN(relatorio_Ananindeua[[#This Row],[CIF/CPF/CNPJ]])=14),relatorio_Ananindeua[[#This Row],[CIF/CPF/CNPJ]],relatorio_Ananindeua[[#This Row],[Coluna2]])</f>
        <v>54938332000140</v>
      </c>
      <c r="L8841" s="17" t="str">
        <f t="shared" si="139"/>
        <v>549******40</v>
      </c>
    </row>
    <row r="8842" spans="1:12" x14ac:dyDescent="0.25">
      <c r="A8842" s="17" t="s">
        <v>15691</v>
      </c>
      <c r="B8842" s="17" t="s">
        <v>15692</v>
      </c>
      <c r="C8842" s="17" t="s">
        <v>34</v>
      </c>
      <c r="D8842" s="1" t="s">
        <v>15910</v>
      </c>
      <c r="E8842" s="18" t="s">
        <v>13537</v>
      </c>
      <c r="F8842" s="18" t="s">
        <v>16</v>
      </c>
      <c r="G8842" s="17" t="s">
        <v>14</v>
      </c>
      <c r="H8842" t="s">
        <v>13538</v>
      </c>
      <c r="I8842" s="2" t="s">
        <v>13539</v>
      </c>
      <c r="J8842" s="4" t="s">
        <v>13538</v>
      </c>
      <c r="K8842" s="17" t="str">
        <f>IF((LEN(relatorio_Ananindeua[[#This Row],[CIF/CPF/CNPJ]])=14),relatorio_Ananindeua[[#This Row],[CIF/CPF/CNPJ]],relatorio_Ananindeua[[#This Row],[Coluna2]])</f>
        <v>54910482000146</v>
      </c>
      <c r="L8842" s="17" t="str">
        <f t="shared" si="139"/>
        <v>549******46</v>
      </c>
    </row>
    <row r="8843" spans="1:12" x14ac:dyDescent="0.25">
      <c r="A8843" s="17" t="s">
        <v>13943</v>
      </c>
      <c r="B8843" s="17" t="s">
        <v>13944</v>
      </c>
      <c r="C8843" s="17" t="s">
        <v>34</v>
      </c>
      <c r="D8843" s="1" t="s">
        <v>15911</v>
      </c>
      <c r="E8843" s="18" t="s">
        <v>13537</v>
      </c>
      <c r="F8843" s="18" t="s">
        <v>16</v>
      </c>
      <c r="G8843" s="17" t="s">
        <v>14</v>
      </c>
      <c r="H8843" t="s">
        <v>13538</v>
      </c>
      <c r="I8843" s="2" t="s">
        <v>13539</v>
      </c>
      <c r="J8843" s="4" t="s">
        <v>13538</v>
      </c>
      <c r="K8843" s="17" t="str">
        <f>IF((LEN(relatorio_Ananindeua[[#This Row],[CIF/CPF/CNPJ]])=14),relatorio_Ananindeua[[#This Row],[CIF/CPF/CNPJ]],relatorio_Ananindeua[[#This Row],[Coluna2]])</f>
        <v>54567049000150</v>
      </c>
      <c r="L8843" s="17" t="str">
        <f t="shared" si="139"/>
        <v>545******50</v>
      </c>
    </row>
    <row r="8844" spans="1:12" x14ac:dyDescent="0.25">
      <c r="A8844" s="17" t="s">
        <v>15912</v>
      </c>
      <c r="B8844" s="17" t="s">
        <v>15913</v>
      </c>
      <c r="C8844" s="17" t="s">
        <v>18</v>
      </c>
      <c r="D8844" s="1" t="s">
        <v>15914</v>
      </c>
      <c r="E8844" s="18" t="s">
        <v>13537</v>
      </c>
      <c r="F8844" s="18" t="s">
        <v>16</v>
      </c>
      <c r="G8844" s="17" t="s">
        <v>14</v>
      </c>
      <c r="H8844" t="s">
        <v>13538</v>
      </c>
      <c r="I8844" s="2" t="s">
        <v>13539</v>
      </c>
      <c r="J8844" s="4">
        <v>165.09</v>
      </c>
      <c r="K8844" s="17" t="str">
        <f>IF((LEN(relatorio_Ananindeua[[#This Row],[CIF/CPF/CNPJ]])=14),relatorio_Ananindeua[[#This Row],[CIF/CPF/CNPJ]],relatorio_Ananindeua[[#This Row],[Coluna2]])</f>
        <v>34510967000135</v>
      </c>
      <c r="L8844" s="17" t="str">
        <f t="shared" si="139"/>
        <v>345******35</v>
      </c>
    </row>
    <row r="8845" spans="1:12" x14ac:dyDescent="0.25">
      <c r="A8845" s="17" t="s">
        <v>15915</v>
      </c>
      <c r="B8845" s="17" t="s">
        <v>15916</v>
      </c>
      <c r="C8845" s="17" t="s">
        <v>18</v>
      </c>
      <c r="D8845" s="1" t="s">
        <v>15917</v>
      </c>
      <c r="E8845" s="18" t="s">
        <v>13537</v>
      </c>
      <c r="F8845" s="18" t="s">
        <v>16</v>
      </c>
      <c r="G8845" s="17" t="s">
        <v>14</v>
      </c>
      <c r="H8845" t="s">
        <v>13538</v>
      </c>
      <c r="I8845" s="2" t="s">
        <v>13539</v>
      </c>
      <c r="J8845" s="4">
        <v>172</v>
      </c>
      <c r="K8845" s="17" t="str">
        <f>IF((LEN(relatorio_Ananindeua[[#This Row],[CIF/CPF/CNPJ]])=14),relatorio_Ananindeua[[#This Row],[CIF/CPF/CNPJ]],relatorio_Ananindeua[[#This Row],[Coluna2]])</f>
        <v>48661339000165</v>
      </c>
      <c r="L8845" s="17" t="str">
        <f t="shared" si="139"/>
        <v>486******65</v>
      </c>
    </row>
    <row r="8846" spans="1:12" x14ac:dyDescent="0.25">
      <c r="A8846" s="17" t="s">
        <v>15918</v>
      </c>
      <c r="B8846" s="17" t="s">
        <v>15919</v>
      </c>
      <c r="C8846" s="17" t="s">
        <v>18</v>
      </c>
      <c r="D8846" s="1" t="s">
        <v>15920</v>
      </c>
      <c r="E8846" s="18" t="s">
        <v>13537</v>
      </c>
      <c r="F8846" s="18" t="s">
        <v>16</v>
      </c>
      <c r="G8846" s="17" t="s">
        <v>14</v>
      </c>
      <c r="H8846" t="s">
        <v>13538</v>
      </c>
      <c r="I8846" s="2" t="s">
        <v>13539</v>
      </c>
      <c r="J8846" s="4">
        <v>172</v>
      </c>
      <c r="K8846" s="17" t="str">
        <f>IF((LEN(relatorio_Ananindeua[[#This Row],[CIF/CPF/CNPJ]])=14),relatorio_Ananindeua[[#This Row],[CIF/CPF/CNPJ]],relatorio_Ananindeua[[#This Row],[Coluna2]])</f>
        <v>48667370000103</v>
      </c>
      <c r="L8846" s="17" t="str">
        <f t="shared" si="139"/>
        <v>486******03</v>
      </c>
    </row>
    <row r="8847" spans="1:12" x14ac:dyDescent="0.25">
      <c r="A8847" s="17" t="s">
        <v>15921</v>
      </c>
      <c r="B8847" s="17" t="s">
        <v>15922</v>
      </c>
      <c r="C8847" s="17" t="s">
        <v>18</v>
      </c>
      <c r="D8847" s="1" t="s">
        <v>15923</v>
      </c>
      <c r="E8847" s="18" t="s">
        <v>13537</v>
      </c>
      <c r="F8847" s="18" t="s">
        <v>16</v>
      </c>
      <c r="G8847" s="17" t="s">
        <v>14</v>
      </c>
      <c r="H8847" t="s">
        <v>13538</v>
      </c>
      <c r="I8847" s="2" t="s">
        <v>13539</v>
      </c>
      <c r="J8847" s="4">
        <v>172</v>
      </c>
      <c r="K8847" s="17" t="str">
        <f>IF((LEN(relatorio_Ananindeua[[#This Row],[CIF/CPF/CNPJ]])=14),relatorio_Ananindeua[[#This Row],[CIF/CPF/CNPJ]],relatorio_Ananindeua[[#This Row],[Coluna2]])</f>
        <v>48661389000142</v>
      </c>
      <c r="L8847" s="17" t="str">
        <f t="shared" si="139"/>
        <v>486******42</v>
      </c>
    </row>
    <row r="8848" spans="1:12" x14ac:dyDescent="0.25">
      <c r="A8848" s="17" t="s">
        <v>15924</v>
      </c>
      <c r="B8848" s="17" t="s">
        <v>15925</v>
      </c>
      <c r="C8848" s="17" t="s">
        <v>34</v>
      </c>
      <c r="D8848" s="1" t="s">
        <v>15926</v>
      </c>
      <c r="E8848" s="18" t="s">
        <v>13537</v>
      </c>
      <c r="F8848" s="18" t="s">
        <v>16</v>
      </c>
      <c r="G8848" s="17" t="s">
        <v>13496</v>
      </c>
      <c r="H8848" t="s">
        <v>13538</v>
      </c>
      <c r="I8848" s="2" t="s">
        <v>13539</v>
      </c>
      <c r="J8848" s="4" t="s">
        <v>13538</v>
      </c>
      <c r="K8848" s="17" t="str">
        <f>IF((LEN(relatorio_Ananindeua[[#This Row],[CIF/CPF/CNPJ]])=14),relatorio_Ananindeua[[#This Row],[CIF/CPF/CNPJ]],relatorio_Ananindeua[[#This Row],[Coluna2]])</f>
        <v>49962938000181</v>
      </c>
      <c r="L8848" s="17" t="str">
        <f t="shared" si="139"/>
        <v>499******81</v>
      </c>
    </row>
    <row r="8849" spans="1:12" x14ac:dyDescent="0.25">
      <c r="A8849" s="17" t="s">
        <v>15927</v>
      </c>
      <c r="B8849" s="17" t="s">
        <v>15928</v>
      </c>
      <c r="C8849" s="17" t="s">
        <v>18</v>
      </c>
      <c r="D8849" s="1" t="s">
        <v>15929</v>
      </c>
      <c r="E8849" s="18" t="s">
        <v>13537</v>
      </c>
      <c r="F8849" s="18" t="s">
        <v>16</v>
      </c>
      <c r="G8849" s="17" t="s">
        <v>14</v>
      </c>
      <c r="H8849" t="s">
        <v>13538</v>
      </c>
      <c r="I8849" s="2" t="s">
        <v>13539</v>
      </c>
      <c r="J8849" s="4">
        <v>186.61</v>
      </c>
      <c r="K8849" s="17" t="str">
        <f>IF((LEN(relatorio_Ananindeua[[#This Row],[CIF/CPF/CNPJ]])=14),relatorio_Ananindeua[[#This Row],[CIF/CPF/CNPJ]],relatorio_Ananindeua[[#This Row],[Coluna2]])</f>
        <v>02125266000943</v>
      </c>
      <c r="L8849" s="17" t="str">
        <f t="shared" si="139"/>
        <v>021******43</v>
      </c>
    </row>
    <row r="8850" spans="1:12" x14ac:dyDescent="0.25">
      <c r="A8850" s="17" t="s">
        <v>15930</v>
      </c>
      <c r="B8850" s="17" t="s">
        <v>15931</v>
      </c>
      <c r="C8850" s="17" t="s">
        <v>18</v>
      </c>
      <c r="D8850" s="1" t="s">
        <v>15932</v>
      </c>
      <c r="E8850" s="18" t="s">
        <v>13537</v>
      </c>
      <c r="F8850" s="18" t="s">
        <v>16</v>
      </c>
      <c r="G8850" s="17" t="s">
        <v>14</v>
      </c>
      <c r="H8850" t="s">
        <v>13538</v>
      </c>
      <c r="I8850" s="2" t="s">
        <v>13539</v>
      </c>
      <c r="J8850" s="4">
        <v>172</v>
      </c>
      <c r="K8850" s="17" t="str">
        <f>IF((LEN(relatorio_Ananindeua[[#This Row],[CIF/CPF/CNPJ]])=14),relatorio_Ananindeua[[#This Row],[CIF/CPF/CNPJ]],relatorio_Ananindeua[[#This Row],[Coluna2]])</f>
        <v>20547974000105</v>
      </c>
      <c r="L8850" s="17" t="str">
        <f t="shared" si="139"/>
        <v>205******05</v>
      </c>
    </row>
    <row r="8851" spans="1:12" x14ac:dyDescent="0.25">
      <c r="A8851" s="17" t="s">
        <v>15790</v>
      </c>
      <c r="B8851" s="17" t="s">
        <v>15791</v>
      </c>
      <c r="C8851" s="17" t="s">
        <v>21</v>
      </c>
      <c r="D8851" s="1" t="s">
        <v>15933</v>
      </c>
      <c r="E8851" s="18" t="s">
        <v>13537</v>
      </c>
      <c r="F8851" s="18" t="s">
        <v>19</v>
      </c>
      <c r="G8851" s="17" t="s">
        <v>13496</v>
      </c>
      <c r="H8851" t="s">
        <v>13538</v>
      </c>
      <c r="I8851" s="2" t="s">
        <v>13539</v>
      </c>
      <c r="J8851" s="4">
        <v>750</v>
      </c>
      <c r="K8851" s="17" t="str">
        <f>IF((LEN(relatorio_Ananindeua[[#This Row],[CIF/CPF/CNPJ]])=14),relatorio_Ananindeua[[#This Row],[CIF/CPF/CNPJ]],relatorio_Ananindeua[[#This Row],[Coluna2]])</f>
        <v>02368683000160</v>
      </c>
      <c r="L8851" s="17" t="str">
        <f t="shared" si="139"/>
        <v>023******60</v>
      </c>
    </row>
    <row r="8852" spans="1:12" x14ac:dyDescent="0.25">
      <c r="A8852" s="17" t="s">
        <v>15790</v>
      </c>
      <c r="B8852" s="17" t="s">
        <v>15791</v>
      </c>
      <c r="C8852" s="17" t="s">
        <v>21</v>
      </c>
      <c r="D8852" s="1" t="s">
        <v>15934</v>
      </c>
      <c r="E8852" s="18" t="s">
        <v>13537</v>
      </c>
      <c r="F8852" s="18" t="s">
        <v>19</v>
      </c>
      <c r="G8852" s="17" t="s">
        <v>13496</v>
      </c>
      <c r="H8852" t="s">
        <v>13538</v>
      </c>
      <c r="I8852" s="2" t="s">
        <v>13539</v>
      </c>
      <c r="J8852" s="4">
        <v>11280</v>
      </c>
      <c r="K8852" s="17" t="str">
        <f>IF((LEN(relatorio_Ananindeua[[#This Row],[CIF/CPF/CNPJ]])=14),relatorio_Ananindeua[[#This Row],[CIF/CPF/CNPJ]],relatorio_Ananindeua[[#This Row],[Coluna2]])</f>
        <v>02368683000160</v>
      </c>
      <c r="L8852" s="17" t="str">
        <f t="shared" si="139"/>
        <v>023******60</v>
      </c>
    </row>
    <row r="8853" spans="1:12" x14ac:dyDescent="0.25">
      <c r="A8853" s="17" t="s">
        <v>15790</v>
      </c>
      <c r="B8853" s="17" t="s">
        <v>15791</v>
      </c>
      <c r="C8853" s="17" t="s">
        <v>21</v>
      </c>
      <c r="D8853" s="1" t="s">
        <v>15935</v>
      </c>
      <c r="E8853" s="18" t="s">
        <v>13537</v>
      </c>
      <c r="F8853" s="18" t="s">
        <v>19</v>
      </c>
      <c r="G8853" s="17" t="s">
        <v>13496</v>
      </c>
      <c r="H8853" t="s">
        <v>13538</v>
      </c>
      <c r="I8853" s="2" t="s">
        <v>13539</v>
      </c>
      <c r="J8853" s="4">
        <v>420</v>
      </c>
      <c r="K8853" s="17" t="str">
        <f>IF((LEN(relatorio_Ananindeua[[#This Row],[CIF/CPF/CNPJ]])=14),relatorio_Ananindeua[[#This Row],[CIF/CPF/CNPJ]],relatorio_Ananindeua[[#This Row],[Coluna2]])</f>
        <v>02368683000160</v>
      </c>
      <c r="L8853" s="17" t="str">
        <f t="shared" si="139"/>
        <v>023******60</v>
      </c>
    </row>
    <row r="8854" spans="1:12" x14ac:dyDescent="0.25">
      <c r="A8854" s="17" t="s">
        <v>9631</v>
      </c>
      <c r="B8854" s="17" t="s">
        <v>9632</v>
      </c>
      <c r="C8854" s="17" t="s">
        <v>21</v>
      </c>
      <c r="D8854" s="1" t="s">
        <v>15936</v>
      </c>
      <c r="E8854" s="18" t="s">
        <v>13537</v>
      </c>
      <c r="F8854" s="18" t="s">
        <v>19</v>
      </c>
      <c r="G8854" s="17" t="s">
        <v>13496</v>
      </c>
      <c r="H8854" t="s">
        <v>13538</v>
      </c>
      <c r="I8854" s="2" t="s">
        <v>13539</v>
      </c>
      <c r="J8854" s="4">
        <v>8500</v>
      </c>
      <c r="K8854" s="17" t="str">
        <f>IF((LEN(relatorio_Ananindeua[[#This Row],[CIF/CPF/CNPJ]])=14),relatorio_Ananindeua[[#This Row],[CIF/CPF/CNPJ]],relatorio_Ananindeua[[#This Row],[Coluna2]])</f>
        <v>51881551000142</v>
      </c>
      <c r="L8854" s="17" t="str">
        <f t="shared" si="139"/>
        <v>518******42</v>
      </c>
    </row>
    <row r="8855" spans="1:12" x14ac:dyDescent="0.25">
      <c r="A8855" s="17" t="s">
        <v>15790</v>
      </c>
      <c r="B8855" s="17" t="s">
        <v>15791</v>
      </c>
      <c r="C8855" s="17" t="s">
        <v>21</v>
      </c>
      <c r="D8855" s="1" t="s">
        <v>15937</v>
      </c>
      <c r="E8855" s="18" t="s">
        <v>13537</v>
      </c>
      <c r="F8855" s="18" t="s">
        <v>19</v>
      </c>
      <c r="G8855" s="17" t="s">
        <v>13496</v>
      </c>
      <c r="H8855" t="s">
        <v>13538</v>
      </c>
      <c r="I8855" s="2" t="s">
        <v>13539</v>
      </c>
      <c r="J8855" s="4">
        <v>42.5</v>
      </c>
      <c r="K8855" s="17" t="str">
        <f>IF((LEN(relatorio_Ananindeua[[#This Row],[CIF/CPF/CNPJ]])=14),relatorio_Ananindeua[[#This Row],[CIF/CPF/CNPJ]],relatorio_Ananindeua[[#This Row],[Coluna2]])</f>
        <v>02368683000160</v>
      </c>
      <c r="L8855" s="17" t="str">
        <f t="shared" si="139"/>
        <v>023******60</v>
      </c>
    </row>
    <row r="8856" spans="1:12" x14ac:dyDescent="0.25">
      <c r="A8856" s="17" t="s">
        <v>15938</v>
      </c>
      <c r="B8856" s="17" t="s">
        <v>15939</v>
      </c>
      <c r="C8856" s="17" t="s">
        <v>32</v>
      </c>
      <c r="D8856" s="1" t="s">
        <v>15940</v>
      </c>
      <c r="E8856" s="18" t="s">
        <v>13537</v>
      </c>
      <c r="F8856" s="18" t="s">
        <v>16</v>
      </c>
      <c r="G8856" s="17" t="s">
        <v>14</v>
      </c>
      <c r="H8856" t="s">
        <v>13538</v>
      </c>
      <c r="I8856" s="2" t="s">
        <v>13539</v>
      </c>
      <c r="J8856" s="4" t="s">
        <v>13538</v>
      </c>
      <c r="K8856" s="17" t="str">
        <f>IF((LEN(relatorio_Ananindeua[[#This Row],[CIF/CPF/CNPJ]])=14),relatorio_Ananindeua[[#This Row],[CIF/CPF/CNPJ]],relatorio_Ananindeua[[#This Row],[Coluna2]])</f>
        <v>54943696000119</v>
      </c>
      <c r="L8856" s="17" t="str">
        <f t="shared" si="139"/>
        <v>549******19</v>
      </c>
    </row>
    <row r="8857" spans="1:12" x14ac:dyDescent="0.25">
      <c r="A8857" s="17" t="s">
        <v>15941</v>
      </c>
      <c r="B8857" s="17" t="s">
        <v>15942</v>
      </c>
      <c r="C8857" s="17" t="s">
        <v>34</v>
      </c>
      <c r="D8857" s="1" t="s">
        <v>15943</v>
      </c>
      <c r="E8857" s="18" t="s">
        <v>13537</v>
      </c>
      <c r="F8857" s="18" t="s">
        <v>16</v>
      </c>
      <c r="G8857" s="17" t="s">
        <v>14</v>
      </c>
      <c r="H8857" t="s">
        <v>13538</v>
      </c>
      <c r="I8857" s="2" t="s">
        <v>13539</v>
      </c>
      <c r="J8857" s="4" t="s">
        <v>13538</v>
      </c>
      <c r="K8857" s="17" t="str">
        <f>IF((LEN(relatorio_Ananindeua[[#This Row],[CIF/CPF/CNPJ]])=14),relatorio_Ananindeua[[#This Row],[CIF/CPF/CNPJ]],relatorio_Ananindeua[[#This Row],[Coluna2]])</f>
        <v>34218973000113</v>
      </c>
      <c r="L8857" s="17" t="str">
        <f t="shared" si="139"/>
        <v>342******13</v>
      </c>
    </row>
    <row r="8858" spans="1:12" x14ac:dyDescent="0.25">
      <c r="A8858" s="17" t="s">
        <v>15944</v>
      </c>
      <c r="B8858" s="17" t="s">
        <v>15945</v>
      </c>
      <c r="C8858" s="17" t="s">
        <v>32</v>
      </c>
      <c r="D8858" s="1" t="s">
        <v>15946</v>
      </c>
      <c r="E8858" s="18" t="s">
        <v>13537</v>
      </c>
      <c r="F8858" s="18" t="s">
        <v>16</v>
      </c>
      <c r="G8858" s="17" t="s">
        <v>14</v>
      </c>
      <c r="H8858" t="s">
        <v>13538</v>
      </c>
      <c r="I8858" s="2" t="s">
        <v>13539</v>
      </c>
      <c r="J8858" s="4" t="s">
        <v>13538</v>
      </c>
      <c r="K8858" s="17" t="str">
        <f>IF((LEN(relatorio_Ananindeua[[#This Row],[CIF/CPF/CNPJ]])=14),relatorio_Ananindeua[[#This Row],[CIF/CPF/CNPJ]],relatorio_Ananindeua[[#This Row],[Coluna2]])</f>
        <v>54952024000170</v>
      </c>
      <c r="L8858" s="17" t="str">
        <f t="shared" si="139"/>
        <v>549******70</v>
      </c>
    </row>
    <row r="8859" spans="1:12" x14ac:dyDescent="0.25">
      <c r="A8859" s="17" t="s">
        <v>15947</v>
      </c>
      <c r="B8859" s="17" t="s">
        <v>15948</v>
      </c>
      <c r="C8859" s="17" t="s">
        <v>32</v>
      </c>
      <c r="D8859" s="1" t="s">
        <v>15949</v>
      </c>
      <c r="E8859" s="18" t="s">
        <v>13537</v>
      </c>
      <c r="F8859" s="18" t="s">
        <v>16</v>
      </c>
      <c r="G8859" s="17" t="s">
        <v>14</v>
      </c>
      <c r="H8859" t="s">
        <v>13538</v>
      </c>
      <c r="I8859" s="2" t="s">
        <v>13539</v>
      </c>
      <c r="J8859" s="4" t="s">
        <v>13538</v>
      </c>
      <c r="K8859" s="17" t="str">
        <f>IF((LEN(relatorio_Ananindeua[[#This Row],[CIF/CPF/CNPJ]])=14),relatorio_Ananindeua[[#This Row],[CIF/CPF/CNPJ]],relatorio_Ananindeua[[#This Row],[Coluna2]])</f>
        <v>54948046000166</v>
      </c>
      <c r="L8859" s="17" t="str">
        <f t="shared" si="139"/>
        <v>549******66</v>
      </c>
    </row>
    <row r="8860" spans="1:12" x14ac:dyDescent="0.25">
      <c r="A8860" s="17" t="s">
        <v>15950</v>
      </c>
      <c r="B8860" s="17" t="s">
        <v>15951</v>
      </c>
      <c r="C8860" s="17" t="s">
        <v>32</v>
      </c>
      <c r="D8860" s="1" t="s">
        <v>15952</v>
      </c>
      <c r="E8860" s="18" t="s">
        <v>13537</v>
      </c>
      <c r="F8860" s="18" t="s">
        <v>16</v>
      </c>
      <c r="G8860" s="17" t="s">
        <v>14</v>
      </c>
      <c r="H8860" t="s">
        <v>13538</v>
      </c>
      <c r="I8860" s="2" t="s">
        <v>13539</v>
      </c>
      <c r="J8860" s="4" t="s">
        <v>13538</v>
      </c>
      <c r="K8860" s="17" t="str">
        <f>IF((LEN(relatorio_Ananindeua[[#This Row],[CIF/CPF/CNPJ]])=14),relatorio_Ananindeua[[#This Row],[CIF/CPF/CNPJ]],relatorio_Ananindeua[[#This Row],[Coluna2]])</f>
        <v>54944514000124</v>
      </c>
      <c r="L8860" s="17" t="str">
        <f t="shared" si="139"/>
        <v>549******24</v>
      </c>
    </row>
    <row r="8861" spans="1:12" x14ac:dyDescent="0.25">
      <c r="A8861" s="17" t="s">
        <v>15953</v>
      </c>
      <c r="B8861" s="17" t="s">
        <v>15954</v>
      </c>
      <c r="C8861" s="17" t="s">
        <v>32</v>
      </c>
      <c r="D8861" s="1" t="s">
        <v>15955</v>
      </c>
      <c r="E8861" s="18" t="s">
        <v>13537</v>
      </c>
      <c r="F8861" s="18" t="s">
        <v>16</v>
      </c>
      <c r="G8861" s="17" t="s">
        <v>14</v>
      </c>
      <c r="H8861" t="s">
        <v>13538</v>
      </c>
      <c r="I8861" s="2" t="s">
        <v>13539</v>
      </c>
      <c r="J8861" s="4" t="s">
        <v>13538</v>
      </c>
      <c r="K8861" s="17" t="str">
        <f>IF((LEN(relatorio_Ananindeua[[#This Row],[CIF/CPF/CNPJ]])=14),relatorio_Ananindeua[[#This Row],[CIF/CPF/CNPJ]],relatorio_Ananindeua[[#This Row],[Coluna2]])</f>
        <v>54945242000187</v>
      </c>
      <c r="L8861" s="17" t="str">
        <f t="shared" si="139"/>
        <v>549******87</v>
      </c>
    </row>
    <row r="8862" spans="1:12" x14ac:dyDescent="0.25">
      <c r="A8862" s="17" t="s">
        <v>15956</v>
      </c>
      <c r="B8862" s="17" t="s">
        <v>15957</v>
      </c>
      <c r="C8862" s="17" t="s">
        <v>32</v>
      </c>
      <c r="D8862" s="1" t="s">
        <v>15958</v>
      </c>
      <c r="E8862" s="18" t="s">
        <v>13537</v>
      </c>
      <c r="F8862" s="18" t="s">
        <v>16</v>
      </c>
      <c r="G8862" s="17" t="s">
        <v>14</v>
      </c>
      <c r="H8862" t="s">
        <v>13538</v>
      </c>
      <c r="I8862" s="2" t="s">
        <v>13539</v>
      </c>
      <c r="J8862" s="4" t="s">
        <v>13538</v>
      </c>
      <c r="K8862" s="17" t="str">
        <f>IF((LEN(relatorio_Ananindeua[[#This Row],[CIF/CPF/CNPJ]])=14),relatorio_Ananindeua[[#This Row],[CIF/CPF/CNPJ]],relatorio_Ananindeua[[#This Row],[Coluna2]])</f>
        <v>54940335000119</v>
      </c>
      <c r="L8862" s="17" t="str">
        <f t="shared" si="139"/>
        <v>549******19</v>
      </c>
    </row>
    <row r="8863" spans="1:12" x14ac:dyDescent="0.25">
      <c r="A8863" s="17" t="s">
        <v>15959</v>
      </c>
      <c r="B8863" s="17" t="s">
        <v>15960</v>
      </c>
      <c r="C8863" s="17" t="s">
        <v>34</v>
      </c>
      <c r="D8863" s="1" t="s">
        <v>15961</v>
      </c>
      <c r="E8863" s="18" t="s">
        <v>13537</v>
      </c>
      <c r="F8863" s="18" t="s">
        <v>16</v>
      </c>
      <c r="G8863" s="17" t="s">
        <v>14</v>
      </c>
      <c r="H8863" t="s">
        <v>13538</v>
      </c>
      <c r="I8863" s="2" t="s">
        <v>13539</v>
      </c>
      <c r="J8863" s="4" t="s">
        <v>13538</v>
      </c>
      <c r="K8863" s="17" t="str">
        <f>IF((LEN(relatorio_Ananindeua[[#This Row],[CIF/CPF/CNPJ]])=14),relatorio_Ananindeua[[#This Row],[CIF/CPF/CNPJ]],relatorio_Ananindeua[[#This Row],[Coluna2]])</f>
        <v>53153124000173</v>
      </c>
      <c r="L8863" s="17" t="str">
        <f t="shared" si="139"/>
        <v>531******73</v>
      </c>
    </row>
    <row r="8864" spans="1:12" x14ac:dyDescent="0.25">
      <c r="A8864" s="17" t="s">
        <v>15784</v>
      </c>
      <c r="B8864" s="17" t="s">
        <v>15785</v>
      </c>
      <c r="C8864" s="17" t="s">
        <v>34</v>
      </c>
      <c r="D8864" s="1" t="s">
        <v>15962</v>
      </c>
      <c r="E8864" s="18" t="s">
        <v>13537</v>
      </c>
      <c r="F8864" s="18" t="s">
        <v>16</v>
      </c>
      <c r="G8864" s="17" t="s">
        <v>14</v>
      </c>
      <c r="H8864" t="s">
        <v>13538</v>
      </c>
      <c r="I8864" s="2" t="s">
        <v>13539</v>
      </c>
      <c r="J8864" s="4" t="s">
        <v>13538</v>
      </c>
      <c r="K8864" s="17" t="str">
        <f>IF((LEN(relatorio_Ananindeua[[#This Row],[CIF/CPF/CNPJ]])=14),relatorio_Ananindeua[[#This Row],[CIF/CPF/CNPJ]],relatorio_Ananindeua[[#This Row],[Coluna2]])</f>
        <v>50069122000102</v>
      </c>
      <c r="L8864" s="17" t="str">
        <f t="shared" si="139"/>
        <v>500******02</v>
      </c>
    </row>
    <row r="8865" spans="1:12" x14ac:dyDescent="0.25">
      <c r="A8865" s="17" t="s">
        <v>3416</v>
      </c>
      <c r="B8865" s="17" t="s">
        <v>3417</v>
      </c>
      <c r="C8865" s="17" t="s">
        <v>34</v>
      </c>
      <c r="D8865" s="1" t="s">
        <v>15963</v>
      </c>
      <c r="E8865" s="18" t="s">
        <v>13537</v>
      </c>
      <c r="F8865" s="18" t="s">
        <v>16</v>
      </c>
      <c r="G8865" s="17" t="s">
        <v>14</v>
      </c>
      <c r="H8865" t="s">
        <v>13538</v>
      </c>
      <c r="I8865" s="2" t="s">
        <v>13539</v>
      </c>
      <c r="J8865" s="4" t="s">
        <v>13538</v>
      </c>
      <c r="K8865" s="17" t="str">
        <f>IF((LEN(relatorio_Ananindeua[[#This Row],[CIF/CPF/CNPJ]])=14),relatorio_Ananindeua[[#This Row],[CIF/CPF/CNPJ]],relatorio_Ananindeua[[#This Row],[Coluna2]])</f>
        <v>33551709000134</v>
      </c>
      <c r="L8865" s="17" t="str">
        <f t="shared" si="139"/>
        <v>335******34</v>
      </c>
    </row>
    <row r="8866" spans="1:12" x14ac:dyDescent="0.25">
      <c r="A8866" s="17" t="s">
        <v>15964</v>
      </c>
      <c r="B8866" s="17" t="s">
        <v>15965</v>
      </c>
      <c r="C8866" s="17" t="s">
        <v>34</v>
      </c>
      <c r="D8866" s="1" t="s">
        <v>15966</v>
      </c>
      <c r="E8866" s="18" t="s">
        <v>13537</v>
      </c>
      <c r="F8866" s="18" t="s">
        <v>16</v>
      </c>
      <c r="G8866" s="17" t="s">
        <v>14</v>
      </c>
      <c r="H8866" t="s">
        <v>13538</v>
      </c>
      <c r="I8866" s="2" t="s">
        <v>13539</v>
      </c>
      <c r="J8866" s="4" t="s">
        <v>13538</v>
      </c>
      <c r="K8866" s="17" t="str">
        <f>IF((LEN(relatorio_Ananindeua[[#This Row],[CIF/CPF/CNPJ]])=14),relatorio_Ananindeua[[#This Row],[CIF/CPF/CNPJ]],relatorio_Ananindeua[[#This Row],[Coluna2]])</f>
        <v>36035396000150</v>
      </c>
      <c r="L8866" s="17" t="str">
        <f t="shared" ref="L8866:L8904" si="140">_xlfn.CONCAT(LEFT(A8866,3),REPT("*",6),RIGHT(A8866,2))</f>
        <v>360******50</v>
      </c>
    </row>
    <row r="8867" spans="1:12" x14ac:dyDescent="0.25">
      <c r="A8867" s="17" t="s">
        <v>15967</v>
      </c>
      <c r="B8867" s="17" t="s">
        <v>15968</v>
      </c>
      <c r="C8867" s="17" t="s">
        <v>32</v>
      </c>
      <c r="D8867" s="1" t="s">
        <v>15969</v>
      </c>
      <c r="E8867" s="18" t="s">
        <v>13537</v>
      </c>
      <c r="F8867" s="18" t="s">
        <v>16</v>
      </c>
      <c r="G8867" s="17" t="s">
        <v>14</v>
      </c>
      <c r="H8867" t="s">
        <v>13538</v>
      </c>
      <c r="I8867" s="2" t="s">
        <v>13539</v>
      </c>
      <c r="J8867" s="4" t="s">
        <v>13538</v>
      </c>
      <c r="K8867" s="17" t="str">
        <f>IF((LEN(relatorio_Ananindeua[[#This Row],[CIF/CPF/CNPJ]])=14),relatorio_Ananindeua[[#This Row],[CIF/CPF/CNPJ]],relatorio_Ananindeua[[#This Row],[Coluna2]])</f>
        <v>54953843000131</v>
      </c>
      <c r="L8867" s="17" t="str">
        <f t="shared" si="140"/>
        <v>549******31</v>
      </c>
    </row>
    <row r="8868" spans="1:12" x14ac:dyDescent="0.25">
      <c r="A8868" s="17" t="s">
        <v>15970</v>
      </c>
      <c r="B8868" s="17" t="s">
        <v>15971</v>
      </c>
      <c r="C8868" s="17" t="s">
        <v>32</v>
      </c>
      <c r="D8868" s="1" t="s">
        <v>15972</v>
      </c>
      <c r="E8868" s="18" t="s">
        <v>13537</v>
      </c>
      <c r="F8868" s="18" t="s">
        <v>16</v>
      </c>
      <c r="G8868" s="17" t="s">
        <v>14</v>
      </c>
      <c r="H8868" t="s">
        <v>13538</v>
      </c>
      <c r="I8868" s="2" t="s">
        <v>13539</v>
      </c>
      <c r="J8868" s="4" t="s">
        <v>13538</v>
      </c>
      <c r="K8868" s="17" t="str">
        <f>IF((LEN(relatorio_Ananindeua[[#This Row],[CIF/CPF/CNPJ]])=14),relatorio_Ananindeua[[#This Row],[CIF/CPF/CNPJ]],relatorio_Ananindeua[[#This Row],[Coluna2]])</f>
        <v>54953256000142</v>
      </c>
      <c r="L8868" s="17" t="str">
        <f t="shared" si="140"/>
        <v>549******42</v>
      </c>
    </row>
    <row r="8869" spans="1:12" x14ac:dyDescent="0.25">
      <c r="A8869" s="17" t="s">
        <v>15973</v>
      </c>
      <c r="B8869" s="17" t="s">
        <v>15974</v>
      </c>
      <c r="C8869" s="17" t="s">
        <v>32</v>
      </c>
      <c r="D8869" s="1" t="s">
        <v>15975</v>
      </c>
      <c r="E8869" s="18" t="s">
        <v>13537</v>
      </c>
      <c r="F8869" s="18" t="s">
        <v>16</v>
      </c>
      <c r="G8869" s="17" t="s">
        <v>14</v>
      </c>
      <c r="H8869" t="s">
        <v>13538</v>
      </c>
      <c r="I8869" s="2" t="s">
        <v>13539</v>
      </c>
      <c r="J8869" s="4" t="s">
        <v>13538</v>
      </c>
      <c r="K8869" s="17" t="str">
        <f>IF((LEN(relatorio_Ananindeua[[#This Row],[CIF/CPF/CNPJ]])=14),relatorio_Ananindeua[[#This Row],[CIF/CPF/CNPJ]],relatorio_Ananindeua[[#This Row],[Coluna2]])</f>
        <v>54952077000190</v>
      </c>
      <c r="L8869" s="17" t="str">
        <f t="shared" si="140"/>
        <v>549******90</v>
      </c>
    </row>
    <row r="8870" spans="1:12" x14ac:dyDescent="0.25">
      <c r="A8870" s="17" t="s">
        <v>15976</v>
      </c>
      <c r="B8870" s="17" t="s">
        <v>15977</v>
      </c>
      <c r="C8870" s="17" t="s">
        <v>32</v>
      </c>
      <c r="D8870" s="1" t="s">
        <v>15978</v>
      </c>
      <c r="E8870" s="18" t="s">
        <v>13537</v>
      </c>
      <c r="F8870" s="18" t="s">
        <v>16</v>
      </c>
      <c r="G8870" s="17" t="s">
        <v>14</v>
      </c>
      <c r="H8870" t="s">
        <v>13538</v>
      </c>
      <c r="I8870" s="2" t="s">
        <v>13539</v>
      </c>
      <c r="J8870" s="4" t="s">
        <v>13538</v>
      </c>
      <c r="K8870" s="17" t="str">
        <f>IF((LEN(relatorio_Ananindeua[[#This Row],[CIF/CPF/CNPJ]])=14),relatorio_Ananindeua[[#This Row],[CIF/CPF/CNPJ]],relatorio_Ananindeua[[#This Row],[Coluna2]])</f>
        <v>54943635000151</v>
      </c>
      <c r="L8870" s="17" t="str">
        <f t="shared" si="140"/>
        <v>549******51</v>
      </c>
    </row>
    <row r="8871" spans="1:12" x14ac:dyDescent="0.25">
      <c r="A8871" s="17" t="s">
        <v>15979</v>
      </c>
      <c r="B8871" s="17" t="s">
        <v>15980</v>
      </c>
      <c r="C8871" s="17" t="s">
        <v>32</v>
      </c>
      <c r="D8871" s="1" t="s">
        <v>15981</v>
      </c>
      <c r="E8871" s="18" t="s">
        <v>13537</v>
      </c>
      <c r="F8871" s="18" t="s">
        <v>16</v>
      </c>
      <c r="G8871" s="17" t="s">
        <v>14</v>
      </c>
      <c r="H8871" t="s">
        <v>13538</v>
      </c>
      <c r="I8871" s="2" t="s">
        <v>13539</v>
      </c>
      <c r="J8871" s="4" t="s">
        <v>13538</v>
      </c>
      <c r="K8871" s="17" t="str">
        <f>IF((LEN(relatorio_Ananindeua[[#This Row],[CIF/CPF/CNPJ]])=14),relatorio_Ananindeua[[#This Row],[CIF/CPF/CNPJ]],relatorio_Ananindeua[[#This Row],[Coluna2]])</f>
        <v>54941515000115</v>
      </c>
      <c r="L8871" s="17" t="str">
        <f t="shared" si="140"/>
        <v>549******15</v>
      </c>
    </row>
    <row r="8872" spans="1:12" x14ac:dyDescent="0.25">
      <c r="A8872" s="17" t="s">
        <v>11034</v>
      </c>
      <c r="B8872" s="17" t="s">
        <v>11035</v>
      </c>
      <c r="C8872" s="17" t="s">
        <v>34</v>
      </c>
      <c r="D8872" s="1" t="s">
        <v>15982</v>
      </c>
      <c r="E8872" s="18" t="s">
        <v>13537</v>
      </c>
      <c r="F8872" s="18" t="s">
        <v>16</v>
      </c>
      <c r="G8872" s="17" t="s">
        <v>14</v>
      </c>
      <c r="H8872" t="s">
        <v>13538</v>
      </c>
      <c r="I8872" s="2" t="s">
        <v>13539</v>
      </c>
      <c r="J8872" s="4" t="s">
        <v>13538</v>
      </c>
      <c r="K8872" s="17" t="str">
        <f>IF((LEN(relatorio_Ananindeua[[#This Row],[CIF/CPF/CNPJ]])=14),relatorio_Ananindeua[[#This Row],[CIF/CPF/CNPJ]],relatorio_Ananindeua[[#This Row],[Coluna2]])</f>
        <v>53650770000146</v>
      </c>
      <c r="L8872" s="17" t="str">
        <f t="shared" si="140"/>
        <v>536******46</v>
      </c>
    </row>
    <row r="8873" spans="1:12" x14ac:dyDescent="0.25">
      <c r="A8873" s="17" t="s">
        <v>15983</v>
      </c>
      <c r="B8873" s="17" t="s">
        <v>15984</v>
      </c>
      <c r="C8873" s="17" t="s">
        <v>34</v>
      </c>
      <c r="D8873" s="1" t="s">
        <v>15985</v>
      </c>
      <c r="E8873" s="18" t="s">
        <v>13537</v>
      </c>
      <c r="F8873" s="18" t="s">
        <v>16</v>
      </c>
      <c r="G8873" s="17" t="s">
        <v>14</v>
      </c>
      <c r="H8873" t="s">
        <v>13538</v>
      </c>
      <c r="I8873" s="2" t="s">
        <v>13539</v>
      </c>
      <c r="J8873" s="4" t="s">
        <v>13538</v>
      </c>
      <c r="K8873" s="17" t="str">
        <f>IF((LEN(relatorio_Ananindeua[[#This Row],[CIF/CPF/CNPJ]])=14),relatorio_Ananindeua[[#This Row],[CIF/CPF/CNPJ]],relatorio_Ananindeua[[#This Row],[Coluna2]])</f>
        <v>49222095000187</v>
      </c>
      <c r="L8873" s="17" t="str">
        <f t="shared" si="140"/>
        <v>492******87</v>
      </c>
    </row>
    <row r="8874" spans="1:12" x14ac:dyDescent="0.25">
      <c r="A8874" s="17" t="s">
        <v>15986</v>
      </c>
      <c r="B8874" s="17" t="s">
        <v>15987</v>
      </c>
      <c r="C8874" s="17" t="s">
        <v>34</v>
      </c>
      <c r="D8874" s="1" t="s">
        <v>15988</v>
      </c>
      <c r="E8874" s="18" t="s">
        <v>13537</v>
      </c>
      <c r="F8874" s="18" t="s">
        <v>16</v>
      </c>
      <c r="G8874" s="17" t="s">
        <v>14</v>
      </c>
      <c r="H8874" t="s">
        <v>13538</v>
      </c>
      <c r="I8874" s="2" t="s">
        <v>13539</v>
      </c>
      <c r="J8874" s="4" t="s">
        <v>13538</v>
      </c>
      <c r="K8874" s="17" t="str">
        <f>IF((LEN(relatorio_Ananindeua[[#This Row],[CIF/CPF/CNPJ]])=14),relatorio_Ananindeua[[#This Row],[CIF/CPF/CNPJ]],relatorio_Ananindeua[[#This Row],[Coluna2]])</f>
        <v>45536527000173</v>
      </c>
      <c r="L8874" s="17" t="str">
        <f t="shared" si="140"/>
        <v>455******73</v>
      </c>
    </row>
    <row r="8875" spans="1:12" x14ac:dyDescent="0.25">
      <c r="A8875" s="17" t="s">
        <v>5827</v>
      </c>
      <c r="B8875" s="17" t="s">
        <v>5828</v>
      </c>
      <c r="C8875" s="17" t="s">
        <v>34</v>
      </c>
      <c r="D8875" s="1" t="s">
        <v>15989</v>
      </c>
      <c r="E8875" s="18" t="s">
        <v>13537</v>
      </c>
      <c r="F8875" s="18" t="s">
        <v>16</v>
      </c>
      <c r="G8875" s="17" t="s">
        <v>14</v>
      </c>
      <c r="H8875" t="s">
        <v>13538</v>
      </c>
      <c r="I8875" s="2" t="s">
        <v>13539</v>
      </c>
      <c r="J8875" s="4" t="s">
        <v>13538</v>
      </c>
      <c r="K8875" s="17" t="str">
        <f>IF((LEN(relatorio_Ananindeua[[#This Row],[CIF/CPF/CNPJ]])=14),relatorio_Ananindeua[[#This Row],[CIF/CPF/CNPJ]],relatorio_Ananindeua[[#This Row],[Coluna2]])</f>
        <v>43053616000133</v>
      </c>
      <c r="L8875" s="17" t="str">
        <f t="shared" si="140"/>
        <v>430******33</v>
      </c>
    </row>
    <row r="8876" spans="1:12" x14ac:dyDescent="0.25">
      <c r="A8876" s="17" t="s">
        <v>15990</v>
      </c>
      <c r="B8876" s="17" t="s">
        <v>15991</v>
      </c>
      <c r="C8876" s="17" t="s">
        <v>34</v>
      </c>
      <c r="D8876" s="1" t="s">
        <v>15992</v>
      </c>
      <c r="E8876" s="18" t="s">
        <v>13537</v>
      </c>
      <c r="F8876" s="18" t="s">
        <v>16</v>
      </c>
      <c r="G8876" s="17" t="s">
        <v>14</v>
      </c>
      <c r="H8876" t="s">
        <v>13538</v>
      </c>
      <c r="I8876" s="2" t="s">
        <v>13539</v>
      </c>
      <c r="J8876" s="4" t="s">
        <v>13538</v>
      </c>
      <c r="K8876" s="17" t="str">
        <f>IF((LEN(relatorio_Ananindeua[[#This Row],[CIF/CPF/CNPJ]])=14),relatorio_Ananindeua[[#This Row],[CIF/CPF/CNPJ]],relatorio_Ananindeua[[#This Row],[Coluna2]])</f>
        <v>45608851000150</v>
      </c>
      <c r="L8876" s="17" t="str">
        <f t="shared" si="140"/>
        <v>456******50</v>
      </c>
    </row>
    <row r="8877" spans="1:12" x14ac:dyDescent="0.25">
      <c r="A8877" s="17" t="s">
        <v>15993</v>
      </c>
      <c r="B8877" s="17" t="s">
        <v>15994</v>
      </c>
      <c r="C8877" s="17" t="s">
        <v>32</v>
      </c>
      <c r="D8877" s="1" t="s">
        <v>15995</v>
      </c>
      <c r="E8877" s="18" t="s">
        <v>13537</v>
      </c>
      <c r="F8877" s="18" t="s">
        <v>16</v>
      </c>
      <c r="G8877" s="17" t="s">
        <v>14</v>
      </c>
      <c r="H8877" t="s">
        <v>13538</v>
      </c>
      <c r="I8877" s="2" t="s">
        <v>13539</v>
      </c>
      <c r="J8877" s="4" t="s">
        <v>13538</v>
      </c>
      <c r="K8877" s="17" t="str">
        <f>IF((LEN(relatorio_Ananindeua[[#This Row],[CIF/CPF/CNPJ]])=14),relatorio_Ananindeua[[#This Row],[CIF/CPF/CNPJ]],relatorio_Ananindeua[[#This Row],[Coluna2]])</f>
        <v>54947978000194</v>
      </c>
      <c r="L8877" s="17" t="str">
        <f t="shared" si="140"/>
        <v>549******94</v>
      </c>
    </row>
    <row r="8878" spans="1:12" x14ac:dyDescent="0.25">
      <c r="A8878" s="17" t="s">
        <v>15996</v>
      </c>
      <c r="B8878" s="17" t="s">
        <v>15997</v>
      </c>
      <c r="C8878" s="17" t="s">
        <v>32</v>
      </c>
      <c r="D8878" s="1" t="s">
        <v>15998</v>
      </c>
      <c r="E8878" s="18" t="s">
        <v>13537</v>
      </c>
      <c r="F8878" s="18" t="s">
        <v>16</v>
      </c>
      <c r="G8878" s="17" t="s">
        <v>14</v>
      </c>
      <c r="H8878" t="s">
        <v>13538</v>
      </c>
      <c r="I8878" s="2" t="s">
        <v>13539</v>
      </c>
      <c r="J8878" s="4" t="s">
        <v>13538</v>
      </c>
      <c r="K8878" s="17" t="str">
        <f>IF((LEN(relatorio_Ananindeua[[#This Row],[CIF/CPF/CNPJ]])=14),relatorio_Ananindeua[[#This Row],[CIF/CPF/CNPJ]],relatorio_Ananindeua[[#This Row],[Coluna2]])</f>
        <v>54948020000118</v>
      </c>
      <c r="L8878" s="17" t="str">
        <f t="shared" si="140"/>
        <v>549******18</v>
      </c>
    </row>
    <row r="8879" spans="1:12" x14ac:dyDescent="0.25">
      <c r="A8879" s="17" t="s">
        <v>15999</v>
      </c>
      <c r="B8879" s="17" t="s">
        <v>16000</v>
      </c>
      <c r="C8879" s="17" t="s">
        <v>32</v>
      </c>
      <c r="D8879" s="1" t="s">
        <v>16001</v>
      </c>
      <c r="E8879" s="18" t="s">
        <v>13537</v>
      </c>
      <c r="F8879" s="18" t="s">
        <v>16</v>
      </c>
      <c r="G8879" s="17" t="s">
        <v>14</v>
      </c>
      <c r="H8879" t="s">
        <v>13538</v>
      </c>
      <c r="I8879" s="2" t="s">
        <v>13539</v>
      </c>
      <c r="J8879" s="4" t="s">
        <v>13538</v>
      </c>
      <c r="K8879" s="17" t="str">
        <f>IF((LEN(relatorio_Ananindeua[[#This Row],[CIF/CPF/CNPJ]])=14),relatorio_Ananindeua[[#This Row],[CIF/CPF/CNPJ]],relatorio_Ananindeua[[#This Row],[Coluna2]])</f>
        <v>54946535000189</v>
      </c>
      <c r="L8879" s="17" t="str">
        <f t="shared" si="140"/>
        <v>549******89</v>
      </c>
    </row>
    <row r="8880" spans="1:12" x14ac:dyDescent="0.25">
      <c r="A8880" s="17" t="s">
        <v>16002</v>
      </c>
      <c r="B8880" s="17" t="s">
        <v>16003</v>
      </c>
      <c r="C8880" s="17" t="s">
        <v>34</v>
      </c>
      <c r="D8880" s="1" t="s">
        <v>16004</v>
      </c>
      <c r="E8880" s="18" t="s">
        <v>13537</v>
      </c>
      <c r="F8880" s="18" t="s">
        <v>16</v>
      </c>
      <c r="G8880" s="17" t="s">
        <v>14</v>
      </c>
      <c r="H8880" t="s">
        <v>13538</v>
      </c>
      <c r="I8880" s="2" t="s">
        <v>13539</v>
      </c>
      <c r="J8880" s="4" t="s">
        <v>13538</v>
      </c>
      <c r="K8880" s="17" t="str">
        <f>IF((LEN(relatorio_Ananindeua[[#This Row],[CIF/CPF/CNPJ]])=14),relatorio_Ananindeua[[#This Row],[CIF/CPF/CNPJ]],relatorio_Ananindeua[[#This Row],[Coluna2]])</f>
        <v>12757487000130</v>
      </c>
      <c r="L8880" s="17" t="str">
        <f t="shared" si="140"/>
        <v>127******30</v>
      </c>
    </row>
    <row r="8881" spans="1:12" x14ac:dyDescent="0.25">
      <c r="A8881" s="17" t="s">
        <v>16005</v>
      </c>
      <c r="B8881" s="17" t="s">
        <v>16006</v>
      </c>
      <c r="C8881" s="17" t="s">
        <v>32</v>
      </c>
      <c r="D8881" s="1" t="s">
        <v>16007</v>
      </c>
      <c r="E8881" s="18" t="s">
        <v>13537</v>
      </c>
      <c r="F8881" s="18" t="s">
        <v>16</v>
      </c>
      <c r="G8881" s="17" t="s">
        <v>14</v>
      </c>
      <c r="H8881" t="s">
        <v>13538</v>
      </c>
      <c r="I8881" s="2" t="s">
        <v>13539</v>
      </c>
      <c r="J8881" s="4" t="s">
        <v>13538</v>
      </c>
      <c r="K8881" s="17" t="str">
        <f>IF((LEN(relatorio_Ananindeua[[#This Row],[CIF/CPF/CNPJ]])=14),relatorio_Ananindeua[[#This Row],[CIF/CPF/CNPJ]],relatorio_Ananindeua[[#This Row],[Coluna2]])</f>
        <v>54951036000180</v>
      </c>
      <c r="L8881" s="17" t="str">
        <f t="shared" si="140"/>
        <v>549******80</v>
      </c>
    </row>
    <row r="8882" spans="1:12" x14ac:dyDescent="0.25">
      <c r="A8882" s="17" t="s">
        <v>16008</v>
      </c>
      <c r="B8882" s="17" t="s">
        <v>16009</v>
      </c>
      <c r="C8882" s="17" t="s">
        <v>32</v>
      </c>
      <c r="D8882" s="1" t="s">
        <v>16010</v>
      </c>
      <c r="E8882" s="18" t="s">
        <v>13537</v>
      </c>
      <c r="F8882" s="18" t="s">
        <v>16</v>
      </c>
      <c r="G8882" s="17" t="s">
        <v>14</v>
      </c>
      <c r="H8882" t="s">
        <v>13538</v>
      </c>
      <c r="I8882" s="2" t="s">
        <v>13539</v>
      </c>
      <c r="J8882" s="4" t="s">
        <v>13538</v>
      </c>
      <c r="K8882" s="17" t="str">
        <f>IF((LEN(relatorio_Ananindeua[[#This Row],[CIF/CPF/CNPJ]])=14),relatorio_Ananindeua[[#This Row],[CIF/CPF/CNPJ]],relatorio_Ananindeua[[#This Row],[Coluna2]])</f>
        <v>54951963000108</v>
      </c>
      <c r="L8882" s="17" t="str">
        <f t="shared" si="140"/>
        <v>549******08</v>
      </c>
    </row>
    <row r="8883" spans="1:12" x14ac:dyDescent="0.25">
      <c r="A8883" s="17" t="s">
        <v>16011</v>
      </c>
      <c r="B8883" s="17" t="s">
        <v>16012</v>
      </c>
      <c r="C8883" s="17" t="s">
        <v>32</v>
      </c>
      <c r="D8883" s="1" t="s">
        <v>16013</v>
      </c>
      <c r="E8883" s="18" t="s">
        <v>13537</v>
      </c>
      <c r="F8883" s="18" t="s">
        <v>16</v>
      </c>
      <c r="G8883" s="17" t="s">
        <v>14</v>
      </c>
      <c r="H8883" t="s">
        <v>13538</v>
      </c>
      <c r="I8883" s="2" t="s">
        <v>13539</v>
      </c>
      <c r="J8883" s="4" t="s">
        <v>13538</v>
      </c>
      <c r="K8883" s="17" t="str">
        <f>IF((LEN(relatorio_Ananindeua[[#This Row],[CIF/CPF/CNPJ]])=14),relatorio_Ananindeua[[#This Row],[CIF/CPF/CNPJ]],relatorio_Ananindeua[[#This Row],[Coluna2]])</f>
        <v>54946214000184</v>
      </c>
      <c r="L8883" s="17" t="str">
        <f t="shared" si="140"/>
        <v>549******84</v>
      </c>
    </row>
    <row r="8884" spans="1:12" x14ac:dyDescent="0.25">
      <c r="A8884" s="17" t="s">
        <v>16014</v>
      </c>
      <c r="B8884" s="17" t="s">
        <v>16015</v>
      </c>
      <c r="C8884" s="17" t="s">
        <v>34</v>
      </c>
      <c r="D8884" s="1" t="s">
        <v>16016</v>
      </c>
      <c r="E8884" s="18" t="s">
        <v>13537</v>
      </c>
      <c r="F8884" s="18" t="s">
        <v>16</v>
      </c>
      <c r="G8884" s="17" t="s">
        <v>14</v>
      </c>
      <c r="H8884" t="s">
        <v>13538</v>
      </c>
      <c r="I8884" s="2" t="s">
        <v>13539</v>
      </c>
      <c r="J8884" s="4" t="s">
        <v>13538</v>
      </c>
      <c r="K8884" s="17" t="str">
        <f>IF((LEN(relatorio_Ananindeua[[#This Row],[CIF/CPF/CNPJ]])=14),relatorio_Ananindeua[[#This Row],[CIF/CPF/CNPJ]],relatorio_Ananindeua[[#This Row],[Coluna2]])</f>
        <v>54941628000110</v>
      </c>
      <c r="L8884" s="17" t="str">
        <f t="shared" si="140"/>
        <v>549******10</v>
      </c>
    </row>
    <row r="8885" spans="1:12" x14ac:dyDescent="0.25">
      <c r="A8885" s="17" t="s">
        <v>16017</v>
      </c>
      <c r="B8885" s="17" t="s">
        <v>16018</v>
      </c>
      <c r="C8885" s="17" t="s">
        <v>32</v>
      </c>
      <c r="D8885" s="1" t="s">
        <v>16019</v>
      </c>
      <c r="E8885" s="18" t="s">
        <v>13537</v>
      </c>
      <c r="F8885" s="18" t="s">
        <v>16</v>
      </c>
      <c r="G8885" s="17" t="s">
        <v>14</v>
      </c>
      <c r="H8885" t="s">
        <v>13538</v>
      </c>
      <c r="I8885" s="2" t="s">
        <v>13539</v>
      </c>
      <c r="J8885" s="4" t="s">
        <v>13538</v>
      </c>
      <c r="K8885" s="17" t="str">
        <f>IF((LEN(relatorio_Ananindeua[[#This Row],[CIF/CPF/CNPJ]])=14),relatorio_Ananindeua[[#This Row],[CIF/CPF/CNPJ]],relatorio_Ananindeua[[#This Row],[Coluna2]])</f>
        <v>54940658000102</v>
      </c>
      <c r="L8885" s="17" t="str">
        <f t="shared" si="140"/>
        <v>549******02</v>
      </c>
    </row>
    <row r="8886" spans="1:12" x14ac:dyDescent="0.25">
      <c r="A8886" s="17" t="s">
        <v>15559</v>
      </c>
      <c r="B8886" s="17" t="s">
        <v>15560</v>
      </c>
      <c r="C8886" s="17" t="s">
        <v>34</v>
      </c>
      <c r="D8886" s="1" t="s">
        <v>16020</v>
      </c>
      <c r="E8886" s="18" t="s">
        <v>13537</v>
      </c>
      <c r="F8886" s="18" t="s">
        <v>16</v>
      </c>
      <c r="G8886" s="17" t="s">
        <v>14</v>
      </c>
      <c r="H8886" t="s">
        <v>13538</v>
      </c>
      <c r="I8886" s="2" t="s">
        <v>13539</v>
      </c>
      <c r="J8886" s="4" t="s">
        <v>13538</v>
      </c>
      <c r="K8886" s="17" t="str">
        <f>IF((LEN(relatorio_Ananindeua[[#This Row],[CIF/CPF/CNPJ]])=14),relatorio_Ananindeua[[#This Row],[CIF/CPF/CNPJ]],relatorio_Ananindeua[[#This Row],[Coluna2]])</f>
        <v>54879025000136</v>
      </c>
      <c r="L8886" s="17" t="str">
        <f t="shared" si="140"/>
        <v>548******36</v>
      </c>
    </row>
    <row r="8887" spans="1:12" x14ac:dyDescent="0.25">
      <c r="A8887" s="17" t="s">
        <v>16021</v>
      </c>
      <c r="B8887" s="17" t="s">
        <v>16022</v>
      </c>
      <c r="C8887" s="17" t="s">
        <v>32</v>
      </c>
      <c r="D8887" s="1" t="s">
        <v>16023</v>
      </c>
      <c r="E8887" s="18" t="s">
        <v>13537</v>
      </c>
      <c r="F8887" s="18" t="s">
        <v>16</v>
      </c>
      <c r="G8887" s="17" t="s">
        <v>14</v>
      </c>
      <c r="H8887" t="s">
        <v>13538</v>
      </c>
      <c r="I8887" s="2" t="s">
        <v>13539</v>
      </c>
      <c r="J8887" s="4" t="s">
        <v>13538</v>
      </c>
      <c r="K8887" s="17" t="str">
        <f>IF((LEN(relatorio_Ananindeua[[#This Row],[CIF/CPF/CNPJ]])=14),relatorio_Ananindeua[[#This Row],[CIF/CPF/CNPJ]],relatorio_Ananindeua[[#This Row],[Coluna2]])</f>
        <v>54953097000186</v>
      </c>
      <c r="L8887" s="17" t="str">
        <f t="shared" si="140"/>
        <v>549******86</v>
      </c>
    </row>
    <row r="8888" spans="1:12" x14ac:dyDescent="0.25">
      <c r="A8888" s="17" t="s">
        <v>16024</v>
      </c>
      <c r="B8888" s="17" t="s">
        <v>16025</v>
      </c>
      <c r="C8888" s="17" t="s">
        <v>32</v>
      </c>
      <c r="D8888" s="1" t="s">
        <v>16026</v>
      </c>
      <c r="E8888" s="18" t="s">
        <v>13537</v>
      </c>
      <c r="F8888" s="18" t="s">
        <v>16</v>
      </c>
      <c r="G8888" s="17" t="s">
        <v>14</v>
      </c>
      <c r="H8888" t="s">
        <v>13538</v>
      </c>
      <c r="I8888" s="2" t="s">
        <v>13539</v>
      </c>
      <c r="J8888" s="4" t="s">
        <v>13538</v>
      </c>
      <c r="K8888" s="17" t="str">
        <f>IF((LEN(relatorio_Ananindeua[[#This Row],[CIF/CPF/CNPJ]])=14),relatorio_Ananindeua[[#This Row],[CIF/CPF/CNPJ]],relatorio_Ananindeua[[#This Row],[Coluna2]])</f>
        <v>54943221000122</v>
      </c>
      <c r="L8888" s="17" t="str">
        <f t="shared" si="140"/>
        <v>549******22</v>
      </c>
    </row>
    <row r="8889" spans="1:12" x14ac:dyDescent="0.25">
      <c r="A8889" s="17" t="s">
        <v>16027</v>
      </c>
      <c r="B8889" s="17" t="s">
        <v>16028</v>
      </c>
      <c r="C8889" s="17" t="s">
        <v>34</v>
      </c>
      <c r="D8889" s="1" t="s">
        <v>16029</v>
      </c>
      <c r="E8889" s="18" t="s">
        <v>13537</v>
      </c>
      <c r="F8889" s="18" t="s">
        <v>16</v>
      </c>
      <c r="G8889" s="17" t="s">
        <v>14</v>
      </c>
      <c r="H8889" t="s">
        <v>13538</v>
      </c>
      <c r="I8889" s="2" t="s">
        <v>13539</v>
      </c>
      <c r="J8889" s="4" t="s">
        <v>13538</v>
      </c>
      <c r="K8889" s="17" t="str">
        <f>IF((LEN(relatorio_Ananindeua[[#This Row],[CIF/CPF/CNPJ]])=14),relatorio_Ananindeua[[#This Row],[CIF/CPF/CNPJ]],relatorio_Ananindeua[[#This Row],[Coluna2]])</f>
        <v>38480189000130</v>
      </c>
      <c r="L8889" s="17" t="str">
        <f t="shared" si="140"/>
        <v>384******30</v>
      </c>
    </row>
    <row r="8890" spans="1:12" x14ac:dyDescent="0.25">
      <c r="A8890" s="17" t="s">
        <v>16030</v>
      </c>
      <c r="B8890" s="17" t="s">
        <v>16031</v>
      </c>
      <c r="C8890" s="17" t="s">
        <v>34</v>
      </c>
      <c r="D8890" s="1" t="s">
        <v>16032</v>
      </c>
      <c r="E8890" s="18" t="s">
        <v>13537</v>
      </c>
      <c r="F8890" s="18" t="s">
        <v>16</v>
      </c>
      <c r="G8890" s="17" t="s">
        <v>14</v>
      </c>
      <c r="H8890" t="s">
        <v>13538</v>
      </c>
      <c r="I8890" s="2" t="s">
        <v>13539</v>
      </c>
      <c r="J8890" s="4" t="s">
        <v>13538</v>
      </c>
      <c r="K8890" s="17" t="str">
        <f>IF((LEN(relatorio_Ananindeua[[#This Row],[CIF/CPF/CNPJ]])=14),relatorio_Ananindeua[[#This Row],[CIF/CPF/CNPJ]],relatorio_Ananindeua[[#This Row],[Coluna2]])</f>
        <v>35889475000165</v>
      </c>
      <c r="L8890" s="17" t="str">
        <f t="shared" si="140"/>
        <v>358******65</v>
      </c>
    </row>
    <row r="8891" spans="1:12" x14ac:dyDescent="0.25">
      <c r="A8891" s="17" t="s">
        <v>16033</v>
      </c>
      <c r="B8891" s="17" t="s">
        <v>16034</v>
      </c>
      <c r="C8891" s="17" t="s">
        <v>32</v>
      </c>
      <c r="D8891" s="1" t="s">
        <v>16035</v>
      </c>
      <c r="E8891" s="18" t="s">
        <v>13537</v>
      </c>
      <c r="F8891" s="18" t="s">
        <v>16</v>
      </c>
      <c r="G8891" s="17" t="s">
        <v>14</v>
      </c>
      <c r="H8891" t="s">
        <v>13538</v>
      </c>
      <c r="I8891" s="2" t="s">
        <v>13539</v>
      </c>
      <c r="J8891" s="4" t="s">
        <v>13538</v>
      </c>
      <c r="K8891" s="17" t="str">
        <f>IF((LEN(relatorio_Ananindeua[[#This Row],[CIF/CPF/CNPJ]])=14),relatorio_Ananindeua[[#This Row],[CIF/CPF/CNPJ]],relatorio_Ananindeua[[#This Row],[Coluna2]])</f>
        <v>54945211000126</v>
      </c>
      <c r="L8891" s="17" t="str">
        <f t="shared" si="140"/>
        <v>549******26</v>
      </c>
    </row>
    <row r="8892" spans="1:12" x14ac:dyDescent="0.25">
      <c r="A8892" s="17" t="s">
        <v>9661</v>
      </c>
      <c r="B8892" s="17" t="s">
        <v>9662</v>
      </c>
      <c r="C8892" s="17" t="s">
        <v>34</v>
      </c>
      <c r="D8892" s="1" t="s">
        <v>16036</v>
      </c>
      <c r="E8892" s="18" t="s">
        <v>13537</v>
      </c>
      <c r="F8892" s="18" t="s">
        <v>16</v>
      </c>
      <c r="G8892" s="17" t="s">
        <v>14</v>
      </c>
      <c r="H8892" t="s">
        <v>13538</v>
      </c>
      <c r="I8892" s="2" t="s">
        <v>13539</v>
      </c>
      <c r="J8892" s="4" t="s">
        <v>13538</v>
      </c>
      <c r="K8892" s="17" t="str">
        <f>IF((LEN(relatorio_Ananindeua[[#This Row],[CIF/CPF/CNPJ]])=14),relatorio_Ananindeua[[#This Row],[CIF/CPF/CNPJ]],relatorio_Ananindeua[[#This Row],[Coluna2]])</f>
        <v>51920826000100</v>
      </c>
      <c r="L8892" s="17" t="str">
        <f t="shared" si="140"/>
        <v>519******00</v>
      </c>
    </row>
    <row r="8893" spans="1:12" x14ac:dyDescent="0.25">
      <c r="A8893" s="17" t="s">
        <v>16037</v>
      </c>
      <c r="B8893" s="17" t="s">
        <v>16038</v>
      </c>
      <c r="C8893" s="17" t="s">
        <v>34</v>
      </c>
      <c r="D8893" s="1" t="s">
        <v>16039</v>
      </c>
      <c r="E8893" s="18" t="s">
        <v>13537</v>
      </c>
      <c r="F8893" s="18" t="s">
        <v>16</v>
      </c>
      <c r="G8893" s="17" t="s">
        <v>14</v>
      </c>
      <c r="H8893" t="s">
        <v>13538</v>
      </c>
      <c r="I8893" s="2" t="s">
        <v>13539</v>
      </c>
      <c r="J8893" s="4" t="s">
        <v>13538</v>
      </c>
      <c r="K8893" s="17" t="str">
        <f>IF((LEN(relatorio_Ananindeua[[#This Row],[CIF/CPF/CNPJ]])=14),relatorio_Ananindeua[[#This Row],[CIF/CPF/CNPJ]],relatorio_Ananindeua[[#This Row],[Coluna2]])</f>
        <v>40093432000109</v>
      </c>
      <c r="L8893" s="17" t="str">
        <f t="shared" si="140"/>
        <v>400******09</v>
      </c>
    </row>
    <row r="8894" spans="1:12" x14ac:dyDescent="0.25">
      <c r="A8894" s="17" t="s">
        <v>16040</v>
      </c>
      <c r="B8894" s="17" t="s">
        <v>16041</v>
      </c>
      <c r="C8894" s="17" t="s">
        <v>32</v>
      </c>
      <c r="D8894" s="1" t="s">
        <v>16042</v>
      </c>
      <c r="E8894" s="18" t="s">
        <v>13537</v>
      </c>
      <c r="F8894" s="18" t="s">
        <v>16</v>
      </c>
      <c r="G8894" s="17" t="s">
        <v>14</v>
      </c>
      <c r="H8894" t="s">
        <v>13538</v>
      </c>
      <c r="I8894" s="2" t="s">
        <v>13539</v>
      </c>
      <c r="J8894" s="4" t="s">
        <v>13538</v>
      </c>
      <c r="K8894" s="17" t="str">
        <f>IF((LEN(relatorio_Ananindeua[[#This Row],[CIF/CPF/CNPJ]])=14),relatorio_Ananindeua[[#This Row],[CIF/CPF/CNPJ]],relatorio_Ananindeua[[#This Row],[Coluna2]])</f>
        <v>54945455000109</v>
      </c>
      <c r="L8894" s="17" t="str">
        <f t="shared" si="140"/>
        <v>549******09</v>
      </c>
    </row>
    <row r="8895" spans="1:12" x14ac:dyDescent="0.25">
      <c r="A8895" s="17" t="s">
        <v>16043</v>
      </c>
      <c r="B8895" s="17" t="s">
        <v>16044</v>
      </c>
      <c r="C8895" s="17" t="s">
        <v>34</v>
      </c>
      <c r="D8895" s="1" t="s">
        <v>16045</v>
      </c>
      <c r="E8895" s="18" t="s">
        <v>13537</v>
      </c>
      <c r="F8895" s="18" t="s">
        <v>16</v>
      </c>
      <c r="G8895" s="17" t="s">
        <v>14</v>
      </c>
      <c r="H8895" t="s">
        <v>13538</v>
      </c>
      <c r="I8895" s="2" t="s">
        <v>13539</v>
      </c>
      <c r="J8895" s="4" t="s">
        <v>13538</v>
      </c>
      <c r="K8895" s="17" t="str">
        <f>IF((LEN(relatorio_Ananindeua[[#This Row],[CIF/CPF/CNPJ]])=14),relatorio_Ananindeua[[#This Row],[CIF/CPF/CNPJ]],relatorio_Ananindeua[[#This Row],[Coluna2]])</f>
        <v>44954411000191</v>
      </c>
      <c r="L8895" s="17" t="str">
        <f t="shared" si="140"/>
        <v>449******91</v>
      </c>
    </row>
    <row r="8896" spans="1:12" x14ac:dyDescent="0.25">
      <c r="A8896" s="17" t="s">
        <v>16046</v>
      </c>
      <c r="B8896" s="17" t="s">
        <v>16047</v>
      </c>
      <c r="C8896" s="17" t="s">
        <v>34</v>
      </c>
      <c r="D8896" s="1" t="s">
        <v>16048</v>
      </c>
      <c r="E8896" s="18" t="s">
        <v>13537</v>
      </c>
      <c r="F8896" s="18" t="s">
        <v>16</v>
      </c>
      <c r="G8896" s="17" t="s">
        <v>14</v>
      </c>
      <c r="H8896" t="s">
        <v>13538</v>
      </c>
      <c r="I8896" s="2" t="s">
        <v>13539</v>
      </c>
      <c r="J8896" s="4" t="s">
        <v>13538</v>
      </c>
      <c r="K8896" s="17" t="str">
        <f>IF((LEN(relatorio_Ananindeua[[#This Row],[CIF/CPF/CNPJ]])=14),relatorio_Ananindeua[[#This Row],[CIF/CPF/CNPJ]],relatorio_Ananindeua[[#This Row],[Coluna2]])</f>
        <v>43604687000187</v>
      </c>
      <c r="L8896" s="17" t="str">
        <f t="shared" si="140"/>
        <v>436******87</v>
      </c>
    </row>
    <row r="8897" spans="1:12" x14ac:dyDescent="0.25">
      <c r="A8897" s="17" t="s">
        <v>16049</v>
      </c>
      <c r="B8897" s="17" t="s">
        <v>16050</v>
      </c>
      <c r="C8897" s="17" t="s">
        <v>32</v>
      </c>
      <c r="D8897" s="1" t="s">
        <v>16051</v>
      </c>
      <c r="E8897" s="18" t="s">
        <v>13537</v>
      </c>
      <c r="F8897" s="18" t="s">
        <v>16</v>
      </c>
      <c r="G8897" s="17" t="s">
        <v>14</v>
      </c>
      <c r="H8897" t="s">
        <v>13538</v>
      </c>
      <c r="I8897" s="2" t="s">
        <v>13539</v>
      </c>
      <c r="J8897" s="4" t="s">
        <v>13538</v>
      </c>
      <c r="K8897" s="17" t="str">
        <f>IF((LEN(relatorio_Ananindeua[[#This Row],[CIF/CPF/CNPJ]])=14),relatorio_Ananindeua[[#This Row],[CIF/CPF/CNPJ]],relatorio_Ananindeua[[#This Row],[Coluna2]])</f>
        <v>54943265000152</v>
      </c>
      <c r="L8897" s="17" t="str">
        <f t="shared" si="140"/>
        <v>549******52</v>
      </c>
    </row>
    <row r="8898" spans="1:12" x14ac:dyDescent="0.25">
      <c r="A8898" s="17" t="s">
        <v>16014</v>
      </c>
      <c r="B8898" s="17" t="s">
        <v>16015</v>
      </c>
      <c r="C8898" s="17" t="s">
        <v>32</v>
      </c>
      <c r="D8898" s="1" t="s">
        <v>16052</v>
      </c>
      <c r="E8898" s="18" t="s">
        <v>13537</v>
      </c>
      <c r="F8898" s="18" t="s">
        <v>16</v>
      </c>
      <c r="G8898" s="17" t="s">
        <v>14</v>
      </c>
      <c r="H8898" t="s">
        <v>13538</v>
      </c>
      <c r="I8898" s="2" t="s">
        <v>13539</v>
      </c>
      <c r="J8898" s="4" t="s">
        <v>13538</v>
      </c>
      <c r="K8898" s="17" t="str">
        <f>IF((LEN(relatorio_Ananindeua[[#This Row],[CIF/CPF/CNPJ]])=14),relatorio_Ananindeua[[#This Row],[CIF/CPF/CNPJ]],relatorio_Ananindeua[[#This Row],[Coluna2]])</f>
        <v>54941628000110</v>
      </c>
      <c r="L8898" s="17" t="str">
        <f t="shared" si="140"/>
        <v>549******10</v>
      </c>
    </row>
    <row r="8899" spans="1:12" x14ac:dyDescent="0.25">
      <c r="A8899" s="17" t="s">
        <v>11634</v>
      </c>
      <c r="B8899" s="17" t="s">
        <v>11635</v>
      </c>
      <c r="C8899" s="17" t="s">
        <v>34</v>
      </c>
      <c r="D8899" s="1" t="s">
        <v>16053</v>
      </c>
      <c r="E8899" s="18" t="s">
        <v>13537</v>
      </c>
      <c r="F8899" s="18" t="s">
        <v>16</v>
      </c>
      <c r="G8899" s="17" t="s">
        <v>14</v>
      </c>
      <c r="H8899" t="s">
        <v>13538</v>
      </c>
      <c r="I8899" s="2" t="s">
        <v>13539</v>
      </c>
      <c r="J8899" s="4" t="s">
        <v>13538</v>
      </c>
      <c r="K8899" s="17" t="str">
        <f>IF((LEN(relatorio_Ananindeua[[#This Row],[CIF/CPF/CNPJ]])=14),relatorio_Ananindeua[[#This Row],[CIF/CPF/CNPJ]],relatorio_Ananindeua[[#This Row],[Coluna2]])</f>
        <v>53883704000116</v>
      </c>
      <c r="L8899" s="17" t="str">
        <f t="shared" si="140"/>
        <v>538******16</v>
      </c>
    </row>
    <row r="8900" spans="1:12" x14ac:dyDescent="0.25">
      <c r="A8900" s="17" t="s">
        <v>5378</v>
      </c>
      <c r="B8900" s="17" t="s">
        <v>5379</v>
      </c>
      <c r="C8900" s="17" t="s">
        <v>34</v>
      </c>
      <c r="D8900" s="1" t="s">
        <v>16054</v>
      </c>
      <c r="E8900" s="18" t="s">
        <v>13537</v>
      </c>
      <c r="F8900" s="18" t="s">
        <v>16</v>
      </c>
      <c r="G8900" s="17" t="s">
        <v>14</v>
      </c>
      <c r="H8900" t="s">
        <v>13538</v>
      </c>
      <c r="I8900" s="2" t="s">
        <v>13539</v>
      </c>
      <c r="J8900" s="4" t="s">
        <v>13538</v>
      </c>
      <c r="K8900" s="17" t="str">
        <f>IF((LEN(relatorio_Ananindeua[[#This Row],[CIF/CPF/CNPJ]])=14),relatorio_Ananindeua[[#This Row],[CIF/CPF/CNPJ]],relatorio_Ananindeua[[#This Row],[Coluna2]])</f>
        <v>41544080000123</v>
      </c>
      <c r="L8900" s="17" t="str">
        <f t="shared" si="140"/>
        <v>415******23</v>
      </c>
    </row>
    <row r="8901" spans="1:12" x14ac:dyDescent="0.25">
      <c r="A8901" s="17" t="s">
        <v>16055</v>
      </c>
      <c r="B8901" s="17" t="s">
        <v>16056</v>
      </c>
      <c r="C8901" s="17" t="s">
        <v>32</v>
      </c>
      <c r="D8901" s="1" t="s">
        <v>16057</v>
      </c>
      <c r="E8901" s="18" t="s">
        <v>13537</v>
      </c>
      <c r="F8901" s="18" t="s">
        <v>16</v>
      </c>
      <c r="G8901" s="17" t="s">
        <v>14</v>
      </c>
      <c r="H8901" t="s">
        <v>13538</v>
      </c>
      <c r="I8901" s="2" t="s">
        <v>13539</v>
      </c>
      <c r="J8901" s="4" t="s">
        <v>13538</v>
      </c>
      <c r="K8901" s="17" t="str">
        <f>IF((LEN(relatorio_Ananindeua[[#This Row],[CIF/CPF/CNPJ]])=14),relatorio_Ananindeua[[#This Row],[CIF/CPF/CNPJ]],relatorio_Ananindeua[[#This Row],[Coluna2]])</f>
        <v>54951338000158</v>
      </c>
      <c r="L8901" s="17" t="str">
        <f t="shared" si="140"/>
        <v>549******58</v>
      </c>
    </row>
    <row r="8902" spans="1:12" x14ac:dyDescent="0.25">
      <c r="A8902" s="17" t="s">
        <v>16058</v>
      </c>
      <c r="B8902" s="17" t="s">
        <v>16059</v>
      </c>
      <c r="C8902" s="17" t="s">
        <v>34</v>
      </c>
      <c r="D8902" s="1" t="s">
        <v>16060</v>
      </c>
      <c r="E8902" s="18" t="s">
        <v>13537</v>
      </c>
      <c r="F8902" s="18" t="s">
        <v>16</v>
      </c>
      <c r="G8902" s="17" t="s">
        <v>13496</v>
      </c>
      <c r="H8902" t="s">
        <v>13538</v>
      </c>
      <c r="I8902" s="2" t="s">
        <v>13539</v>
      </c>
      <c r="J8902" s="4" t="s">
        <v>13538</v>
      </c>
      <c r="K8902" s="17" t="str">
        <f>IF((LEN(relatorio_Ananindeua[[#This Row],[CIF/CPF/CNPJ]])=14),relatorio_Ananindeua[[#This Row],[CIF/CPF/CNPJ]],relatorio_Ananindeua[[#This Row],[Coluna2]])</f>
        <v>33467301000189</v>
      </c>
      <c r="L8902" s="17" t="str">
        <f t="shared" si="140"/>
        <v>334******89</v>
      </c>
    </row>
    <row r="8903" spans="1:12" x14ac:dyDescent="0.25">
      <c r="A8903" s="17" t="s">
        <v>16061</v>
      </c>
      <c r="B8903" s="17" t="s">
        <v>16062</v>
      </c>
      <c r="C8903" s="17" t="s">
        <v>32</v>
      </c>
      <c r="D8903" s="1" t="s">
        <v>16063</v>
      </c>
      <c r="E8903" s="18" t="s">
        <v>13537</v>
      </c>
      <c r="F8903" s="18" t="s">
        <v>16</v>
      </c>
      <c r="G8903" s="17" t="s">
        <v>14</v>
      </c>
      <c r="H8903" t="s">
        <v>13538</v>
      </c>
      <c r="I8903" s="2" t="s">
        <v>13539</v>
      </c>
      <c r="J8903" s="4" t="s">
        <v>13538</v>
      </c>
      <c r="K8903" s="17" t="str">
        <f>IF((LEN(relatorio_Ananindeua[[#This Row],[CIF/CPF/CNPJ]])=14),relatorio_Ananindeua[[#This Row],[CIF/CPF/CNPJ]],relatorio_Ananindeua[[#This Row],[Coluna2]])</f>
        <v>54867760000120</v>
      </c>
      <c r="L8903" s="17" t="str">
        <f t="shared" si="140"/>
        <v>548******20</v>
      </c>
    </row>
    <row r="8904" spans="1:12" x14ac:dyDescent="0.25">
      <c r="A8904" s="17" t="s">
        <v>16064</v>
      </c>
      <c r="B8904" s="17" t="s">
        <v>16065</v>
      </c>
      <c r="C8904" s="17" t="s">
        <v>34</v>
      </c>
      <c r="D8904" s="1" t="s">
        <v>16066</v>
      </c>
      <c r="E8904" s="18" t="s">
        <v>13537</v>
      </c>
      <c r="F8904" s="18" t="s">
        <v>16</v>
      </c>
      <c r="G8904" s="17" t="s">
        <v>13496</v>
      </c>
      <c r="H8904" t="s">
        <v>13538</v>
      </c>
      <c r="I8904" s="2" t="s">
        <v>13539</v>
      </c>
      <c r="J8904" s="4" t="s">
        <v>13538</v>
      </c>
      <c r="K8904" s="17" t="str">
        <f>IF((LEN(relatorio_Ananindeua[[#This Row],[CIF/CPF/CNPJ]])=14),relatorio_Ananindeua[[#This Row],[CIF/CPF/CNPJ]],relatorio_Ananindeua[[#This Row],[Coluna2]])</f>
        <v>43155690000160</v>
      </c>
      <c r="L8904" s="17" t="str">
        <f t="shared" si="140"/>
        <v>431******60</v>
      </c>
    </row>
  </sheetData>
  <mergeCells count="10">
    <mergeCell ref="B12:G12"/>
    <mergeCell ref="H10:J10"/>
    <mergeCell ref="H11:J11"/>
    <mergeCell ref="E10:F10"/>
    <mergeCell ref="E11:G11"/>
    <mergeCell ref="A9:J9"/>
    <mergeCell ref="B10:D10"/>
    <mergeCell ref="B11:D11"/>
    <mergeCell ref="A6:J6"/>
    <mergeCell ref="A7:J7"/>
  </mergeCells>
  <phoneticPr fontId="5" type="noConversion"/>
  <printOptions horizontalCentered="1"/>
  <pageMargins left="0.19685039370078741" right="0.19685039370078741" top="0.19685039370078741" bottom="0.19685039370078741" header="0.31496062992125984" footer="0.31496062992125984"/>
  <pageSetup paperSize="9" scale="6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3</xdr:col>
                <xdr:colOff>200025</xdr:colOff>
                <xdr:row>0</xdr:row>
                <xdr:rowOff>0</xdr:rowOff>
              </from>
              <to>
                <xdr:col>3</xdr:col>
                <xdr:colOff>1009650</xdr:colOff>
                <xdr:row>4</xdr:row>
                <xdr:rowOff>190500</xdr:rowOff>
              </to>
            </anchor>
          </objectPr>
        </oleObject>
      </mc:Choice>
      <mc:Fallback>
        <oleObject progId="PBrush" shapeId="1025" r:id="rId4"/>
      </mc:Fallback>
    </mc:AlternateContent>
  </oleObjects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:L10079"/>
  <sheetViews>
    <sheetView tabSelected="1" view="pageBreakPreview" zoomScaleNormal="100" zoomScaleSheetLayoutView="100" workbookViewId="0">
      <selection activeCell="K1" sqref="K1:L1048576"/>
    </sheetView>
  </sheetViews>
  <sheetFormatPr defaultRowHeight="15" x14ac:dyDescent="0.25"/>
  <cols>
    <col min="1" max="1" width="15.5703125" bestFit="1" customWidth="1"/>
    <col min="2" max="2" width="63" customWidth="1"/>
    <col min="3" max="3" width="22.7109375" customWidth="1"/>
    <col min="4" max="4" width="20.42578125" customWidth="1"/>
    <col min="5" max="5" width="20.85546875" style="17" customWidth="1"/>
    <col min="6" max="6" width="14.140625" customWidth="1"/>
    <col min="7" max="7" width="28" bestFit="1" customWidth="1"/>
    <col min="10" max="10" width="21.42578125" bestFit="1" customWidth="1"/>
    <col min="11" max="11" width="15.28515625" hidden="1" customWidth="1"/>
    <col min="12" max="12" width="12" hidden="1" customWidth="1"/>
  </cols>
  <sheetData>
    <row r="6" spans="1:12" x14ac:dyDescent="0.25">
      <c r="A6" s="38" t="s">
        <v>13534</v>
      </c>
      <c r="B6" s="38"/>
      <c r="C6" s="38"/>
      <c r="D6" s="38"/>
      <c r="E6" s="38"/>
      <c r="F6" s="38"/>
      <c r="G6" s="38"/>
      <c r="H6" s="38"/>
      <c r="I6" s="38"/>
      <c r="J6" s="38"/>
    </row>
    <row r="7" spans="1:12" x14ac:dyDescent="0.25">
      <c r="A7" s="38" t="s">
        <v>13535</v>
      </c>
      <c r="B7" s="38"/>
      <c r="C7" s="38"/>
      <c r="D7" s="38"/>
      <c r="E7" s="38"/>
      <c r="F7" s="38"/>
      <c r="G7" s="38"/>
      <c r="H7" s="38"/>
      <c r="I7" s="38"/>
      <c r="J7" s="38"/>
    </row>
    <row r="8" spans="1:12" x14ac:dyDescent="0.25">
      <c r="A8" s="22"/>
      <c r="B8" s="22"/>
      <c r="C8" s="22"/>
      <c r="D8" s="22"/>
      <c r="E8" s="22"/>
      <c r="F8" s="22"/>
      <c r="G8" s="22"/>
      <c r="H8" s="22"/>
      <c r="I8" s="22"/>
      <c r="J8" s="22"/>
    </row>
    <row r="9" spans="1:12" s="14" customFormat="1" ht="24" thickBot="1" x14ac:dyDescent="0.4">
      <c r="A9" s="31" t="s">
        <v>13531</v>
      </c>
      <c r="B9" s="31"/>
      <c r="C9" s="31"/>
      <c r="D9" s="31"/>
      <c r="E9" s="31"/>
      <c r="F9" s="31"/>
      <c r="G9" s="31"/>
      <c r="H9" s="31"/>
      <c r="I9" s="31"/>
      <c r="J9" s="31"/>
      <c r="K9" s="16"/>
      <c r="L9" s="16"/>
    </row>
    <row r="10" spans="1:12" s="14" customFormat="1" ht="20.25" x14ac:dyDescent="0.3">
      <c r="B10" s="32" t="str">
        <f>"ISENÇÃO / IMUNIDADE TRIBUTÁRIA 2024"</f>
        <v>ISENÇÃO / IMUNIDADE TRIBUTÁRIA 2024</v>
      </c>
      <c r="C10" s="33"/>
      <c r="D10" s="34"/>
      <c r="E10" s="48" t="s">
        <v>13532</v>
      </c>
      <c r="F10" s="48"/>
      <c r="G10" s="15">
        <v>45413</v>
      </c>
      <c r="H10" s="42" t="s">
        <v>13533</v>
      </c>
      <c r="I10" s="43"/>
      <c r="J10" s="44"/>
    </row>
    <row r="11" spans="1:12" s="14" customFormat="1" ht="18.75" thickBot="1" x14ac:dyDescent="0.3">
      <c r="B11" s="35" t="s">
        <v>13530</v>
      </c>
      <c r="C11" s="36"/>
      <c r="D11" s="37"/>
      <c r="E11" s="49">
        <f>SUM(J18:J1048576)</f>
        <v>3725417.609999992</v>
      </c>
      <c r="F11" s="49"/>
      <c r="G11" s="50"/>
      <c r="H11" s="45">
        <f ca="1">NOW()</f>
        <v>45450.480851967593</v>
      </c>
      <c r="I11" s="46"/>
      <c r="J11" s="47"/>
    </row>
    <row r="12" spans="1:12" ht="21" thickBot="1" x14ac:dyDescent="0.35">
      <c r="B12" s="39" t="s">
        <v>13497</v>
      </c>
      <c r="C12" s="40"/>
      <c r="D12" s="40"/>
      <c r="E12" s="40"/>
      <c r="F12" s="40"/>
      <c r="G12" s="41"/>
      <c r="J12" s="5"/>
    </row>
    <row r="13" spans="1:12" s="22" customFormat="1" ht="18.75" x14ac:dyDescent="0.3">
      <c r="B13" s="19" t="s">
        <v>13499</v>
      </c>
      <c r="C13" s="20" t="s">
        <v>13498</v>
      </c>
      <c r="D13" s="20" t="s">
        <v>12</v>
      </c>
      <c r="E13" s="20" t="s">
        <v>13503</v>
      </c>
      <c r="F13" s="20" t="s">
        <v>13504</v>
      </c>
      <c r="G13" s="21" t="s">
        <v>13502</v>
      </c>
    </row>
    <row r="14" spans="1:12" ht="18.75" x14ac:dyDescent="0.3">
      <c r="B14" s="6" t="s">
        <v>13500</v>
      </c>
      <c r="C14" s="7">
        <f>COUNTIF(relatorio_Ananindeua3[Situação Debito],"ISENTO")</f>
        <v>8347</v>
      </c>
      <c r="D14" s="7">
        <f>COUNTIFS(relatorio_Ananindeua3[Plataforma],"IPTU",relatorio_Ananindeua3[Situação Debito],"ISENTO")</f>
        <v>502</v>
      </c>
      <c r="E14" s="7">
        <f>COUNTIFS(relatorio_Ananindeua3[Plataforma],"ED",relatorio_Ananindeua3[Situação Debito],"ISENTO")</f>
        <v>7845</v>
      </c>
      <c r="F14" s="7">
        <f>COUNTIFS(relatorio_Ananindeua3[Plataforma],"ISSD",relatorio_Ananindeua3[Situação Debito],"ISENTO")</f>
        <v>0</v>
      </c>
      <c r="G14" s="8">
        <f>SUMIFS(relatorio_Ananindeua3[[#All],[Valor Débito]],relatorio_Ananindeua3[[#All],[Situação Debito]],"ISENTO")</f>
        <v>1139355.6000000031</v>
      </c>
    </row>
    <row r="15" spans="1:12" ht="18.75" x14ac:dyDescent="0.3">
      <c r="B15" s="6" t="s">
        <v>13496</v>
      </c>
      <c r="C15" s="7">
        <f>COUNTIF(relatorio_Ananindeua3[Situação Debito],"IMUNIDADE")</f>
        <v>540</v>
      </c>
      <c r="D15" s="7">
        <f>COUNTIFS(relatorio_Ananindeua3[Plataforma],"IPTU",relatorio_Ananindeua3[Situação Debito],"IMUNIDADE")</f>
        <v>9</v>
      </c>
      <c r="E15" s="7">
        <f>COUNTIFS(relatorio_Ananindeua3[Plataforma],"ED",relatorio_Ananindeua3[Situação Debito],"IMUNIDADE")</f>
        <v>84</v>
      </c>
      <c r="F15" s="7">
        <f>COUNTIFS(relatorio_Ananindeua3[Plataforma],"ISSD",relatorio_Ananindeua3[Situação Debito],"IMUNIDADE")</f>
        <v>447</v>
      </c>
      <c r="G15" s="8">
        <f>SUMIFS(relatorio_Ananindeua3[[#All],[Valor Débito]],relatorio_Ananindeua3[[#All],[Situação Debito]],"IMUNIDADE")</f>
        <v>1652826.8499999999</v>
      </c>
      <c r="K15" s="12">
        <f>SUM(J18:J8904)</f>
        <v>2792182.4499999969</v>
      </c>
    </row>
    <row r="16" spans="1:12" ht="19.5" thickBot="1" x14ac:dyDescent="0.35">
      <c r="B16" s="9" t="s">
        <v>13501</v>
      </c>
      <c r="C16" s="10">
        <f>SUM(C14:C15)</f>
        <v>8887</v>
      </c>
      <c r="D16" s="10">
        <f t="shared" ref="D16:F16" si="0">SUM(D14:D15)</f>
        <v>511</v>
      </c>
      <c r="E16" s="10">
        <f t="shared" si="0"/>
        <v>7929</v>
      </c>
      <c r="F16" s="10">
        <f t="shared" si="0"/>
        <v>447</v>
      </c>
      <c r="G16" s="11">
        <f>IF((SUM(G14:G15)=0),SUM(J18:J1048576),SUM(G14:G15))</f>
        <v>2792182.450000003</v>
      </c>
      <c r="K16" s="4">
        <f>SUMIFS(relatorio_Ananindeua3[[#All],[Valor Débito]],relatorio_Ananindeua3[[#All],[Competência]],$G$10)</f>
        <v>0</v>
      </c>
      <c r="L16" s="22" t="str">
        <f>IF(G16=K15,"OK","ERRO")</f>
        <v>OK</v>
      </c>
    </row>
    <row r="17" spans="1:12" x14ac:dyDescent="0.25">
      <c r="A17" t="s">
        <v>0</v>
      </c>
      <c r="B17" t="s">
        <v>1</v>
      </c>
      <c r="C17" t="s">
        <v>2</v>
      </c>
      <c r="D17" t="s">
        <v>3</v>
      </c>
      <c r="E17" t="s">
        <v>4</v>
      </c>
      <c r="F17" t="s">
        <v>5</v>
      </c>
      <c r="G17" t="s">
        <v>6</v>
      </c>
      <c r="H17" t="s">
        <v>13538</v>
      </c>
      <c r="I17" t="s">
        <v>9</v>
      </c>
      <c r="J17" t="s">
        <v>7</v>
      </c>
      <c r="K17" t="s">
        <v>13505</v>
      </c>
      <c r="L17" t="s">
        <v>13506</v>
      </c>
    </row>
    <row r="18" spans="1:12" x14ac:dyDescent="0.25">
      <c r="A18" s="23" t="s">
        <v>45</v>
      </c>
      <c r="B18" s="23" t="s">
        <v>46</v>
      </c>
      <c r="C18" s="23" t="s">
        <v>20</v>
      </c>
      <c r="D18" s="24">
        <v>45292</v>
      </c>
      <c r="E18" s="25" t="s">
        <v>11</v>
      </c>
      <c r="F18" s="26" t="s">
        <v>19</v>
      </c>
      <c r="G18" s="26" t="s">
        <v>13496</v>
      </c>
      <c r="H18" s="23">
        <v>0</v>
      </c>
      <c r="I18" s="27"/>
      <c r="J18" s="28">
        <v>663.39</v>
      </c>
      <c r="K18" t="str">
        <f>IF((LEN(relatorio_Ananindeua3[[#This Row],[CIF/CPF/CNPJ]])=14),relatorio_Ananindeua3[[#This Row],[CIF/CPF/CNPJ]],relatorio_Ananindeua3[[#This Row],[Coluna2]])</f>
        <v>03074354000179</v>
      </c>
      <c r="L18" t="str">
        <f t="shared" ref="L18:L81" si="1">_xlfn.CONCAT(LEFT(A18,3),REPT("*",6),RIGHT(A18,2))</f>
        <v>030******79</v>
      </c>
    </row>
    <row r="19" spans="1:12" x14ac:dyDescent="0.25">
      <c r="A19" s="23" t="s">
        <v>50</v>
      </c>
      <c r="B19" s="23" t="s">
        <v>51</v>
      </c>
      <c r="C19" s="23" t="s">
        <v>20</v>
      </c>
      <c r="D19" s="24">
        <v>45292</v>
      </c>
      <c r="E19" s="25" t="s">
        <v>11</v>
      </c>
      <c r="F19" s="26" t="s">
        <v>19</v>
      </c>
      <c r="G19" s="26" t="s">
        <v>13496</v>
      </c>
      <c r="H19" s="23">
        <v>0</v>
      </c>
      <c r="I19" s="27"/>
      <c r="J19" s="28">
        <v>32.17</v>
      </c>
      <c r="K19" t="str">
        <f>IF((LEN(relatorio_Ananindeua3[[#This Row],[CIF/CPF/CNPJ]])=14),relatorio_Ananindeua3[[#This Row],[CIF/CPF/CNPJ]],relatorio_Ananindeua3[[#This Row],[Coluna2]])</f>
        <v>03646961001480</v>
      </c>
      <c r="L19" t="str">
        <f t="shared" si="1"/>
        <v>036******80</v>
      </c>
    </row>
    <row r="20" spans="1:12" x14ac:dyDescent="0.25">
      <c r="A20" s="23" t="s">
        <v>6904</v>
      </c>
      <c r="B20" s="23" t="s">
        <v>6905</v>
      </c>
      <c r="C20" s="23" t="s">
        <v>20</v>
      </c>
      <c r="D20" s="24">
        <v>45293</v>
      </c>
      <c r="E20" s="25" t="s">
        <v>11</v>
      </c>
      <c r="F20" s="26" t="s">
        <v>19</v>
      </c>
      <c r="G20" s="26" t="s">
        <v>13496</v>
      </c>
      <c r="H20" s="23">
        <v>0</v>
      </c>
      <c r="I20" s="27"/>
      <c r="J20" s="28">
        <v>4.75</v>
      </c>
      <c r="K20" t="str">
        <f>IF((LEN(relatorio_Ananindeua3[[#This Row],[CIF/CPF/CNPJ]])=14),relatorio_Ananindeua3[[#This Row],[CIF/CPF/CNPJ]],relatorio_Ananindeua3[[#This Row],[Coluna2]])</f>
        <v>46201083002393</v>
      </c>
      <c r="L20" t="str">
        <f t="shared" si="1"/>
        <v>462******93</v>
      </c>
    </row>
    <row r="21" spans="1:12" x14ac:dyDescent="0.25">
      <c r="A21" s="23" t="s">
        <v>13464</v>
      </c>
      <c r="B21" s="23" t="s">
        <v>13465</v>
      </c>
      <c r="C21" s="23" t="s">
        <v>21</v>
      </c>
      <c r="D21" s="24">
        <v>45293</v>
      </c>
      <c r="E21" s="25" t="s">
        <v>11</v>
      </c>
      <c r="F21" s="26" t="s">
        <v>19</v>
      </c>
      <c r="G21" s="26" t="s">
        <v>13496</v>
      </c>
      <c r="H21" s="23">
        <v>0</v>
      </c>
      <c r="I21" s="27"/>
      <c r="J21" s="28">
        <v>18275.509999999998</v>
      </c>
      <c r="K21" t="str">
        <f>IF((LEN(relatorio_Ananindeua3[[#This Row],[CIF/CPF/CNPJ]])=14),relatorio_Ananindeua3[[#This Row],[CIF/CPF/CNPJ]],relatorio_Ananindeua3[[#This Row],[Coluna2]])</f>
        <v>60916731003390</v>
      </c>
      <c r="L21" t="str">
        <f t="shared" si="1"/>
        <v>609******90</v>
      </c>
    </row>
    <row r="22" spans="1:12" x14ac:dyDescent="0.25">
      <c r="A22" s="23" t="s">
        <v>13467</v>
      </c>
      <c r="B22" s="23" t="s">
        <v>13466</v>
      </c>
      <c r="C22" s="23" t="s">
        <v>21</v>
      </c>
      <c r="D22" s="24">
        <v>45293</v>
      </c>
      <c r="E22" s="25" t="s">
        <v>11</v>
      </c>
      <c r="F22" s="26" t="s">
        <v>19</v>
      </c>
      <c r="G22" s="26" t="s">
        <v>13496</v>
      </c>
      <c r="H22" s="23">
        <v>0</v>
      </c>
      <c r="I22" s="27"/>
      <c r="J22" s="28">
        <v>664.03</v>
      </c>
      <c r="K22" t="str">
        <f>IF((LEN(relatorio_Ananindeua3[[#This Row],[CIF/CPF/CNPJ]])=14),relatorio_Ananindeua3[[#This Row],[CIF/CPF/CNPJ]],relatorio_Ananindeua3[[#This Row],[Coluna2]])</f>
        <v>60975737005978</v>
      </c>
      <c r="L22" t="str">
        <f t="shared" si="1"/>
        <v>609******78</v>
      </c>
    </row>
    <row r="23" spans="1:12" x14ac:dyDescent="0.25">
      <c r="A23" s="23" t="s">
        <v>66</v>
      </c>
      <c r="B23" s="23" t="s">
        <v>67</v>
      </c>
      <c r="C23" s="23" t="s">
        <v>20</v>
      </c>
      <c r="D23" s="24">
        <v>45294</v>
      </c>
      <c r="E23" s="25" t="s">
        <v>11</v>
      </c>
      <c r="F23" s="26" t="s">
        <v>19</v>
      </c>
      <c r="G23" s="26" t="s">
        <v>13496</v>
      </c>
      <c r="H23" s="23">
        <v>0</v>
      </c>
      <c r="I23" s="27"/>
      <c r="J23" s="28">
        <v>15</v>
      </c>
      <c r="K23" t="str">
        <f>IF((LEN(relatorio_Ananindeua3[[#This Row],[CIF/CPF/CNPJ]])=14),relatorio_Ananindeua3[[#This Row],[CIF/CPF/CNPJ]],relatorio_Ananindeua3[[#This Row],[Coluna2]])</f>
        <v>05099585000162</v>
      </c>
      <c r="L23" t="str">
        <f t="shared" si="1"/>
        <v>050******62</v>
      </c>
    </row>
    <row r="24" spans="1:12" x14ac:dyDescent="0.25">
      <c r="A24" s="23" t="s">
        <v>87</v>
      </c>
      <c r="B24" s="23" t="s">
        <v>88</v>
      </c>
      <c r="C24" s="23" t="s">
        <v>21</v>
      </c>
      <c r="D24" s="24">
        <v>45294.529768518521</v>
      </c>
      <c r="E24" s="25" t="s">
        <v>11</v>
      </c>
      <c r="F24" s="26" t="s">
        <v>19</v>
      </c>
      <c r="G24" s="26" t="s">
        <v>13496</v>
      </c>
      <c r="H24" s="23">
        <v>0</v>
      </c>
      <c r="I24" s="27"/>
      <c r="J24" s="28">
        <v>0</v>
      </c>
      <c r="K24" t="str">
        <f>IF((LEN(relatorio_Ananindeua3[[#This Row],[CIF/CPF/CNPJ]])=14),relatorio_Ananindeua3[[#This Row],[CIF/CPF/CNPJ]],relatorio_Ananindeua3[[#This Row],[Coluna2]])</f>
        <v>08785870000125</v>
      </c>
      <c r="L24" t="str">
        <f t="shared" si="1"/>
        <v>087******25</v>
      </c>
    </row>
    <row r="25" spans="1:12" x14ac:dyDescent="0.25">
      <c r="A25" s="23" t="s">
        <v>13467</v>
      </c>
      <c r="B25" s="23" t="s">
        <v>13466</v>
      </c>
      <c r="C25" s="23" t="s">
        <v>21</v>
      </c>
      <c r="D25" s="24">
        <v>45295</v>
      </c>
      <c r="E25" s="25" t="s">
        <v>11</v>
      </c>
      <c r="F25" s="26" t="s">
        <v>19</v>
      </c>
      <c r="G25" s="26" t="s">
        <v>13496</v>
      </c>
      <c r="H25" s="23">
        <v>0</v>
      </c>
      <c r="I25" s="27"/>
      <c r="J25" s="28">
        <v>33552.79</v>
      </c>
      <c r="K25" t="str">
        <f>IF((LEN(relatorio_Ananindeua3[[#This Row],[CIF/CPF/CNPJ]])=14),relatorio_Ananindeua3[[#This Row],[CIF/CPF/CNPJ]],relatorio_Ananindeua3[[#This Row],[Coluna2]])</f>
        <v>60975737005978</v>
      </c>
      <c r="L25" t="str">
        <f t="shared" si="1"/>
        <v>609******78</v>
      </c>
    </row>
    <row r="26" spans="1:12" x14ac:dyDescent="0.25">
      <c r="A26" s="23" t="s">
        <v>13468</v>
      </c>
      <c r="B26" s="23" t="s">
        <v>13469</v>
      </c>
      <c r="C26" s="23" t="s">
        <v>20</v>
      </c>
      <c r="D26" s="24">
        <v>45295</v>
      </c>
      <c r="E26" s="25" t="s">
        <v>11</v>
      </c>
      <c r="F26" s="26" t="s">
        <v>19</v>
      </c>
      <c r="G26" s="26" t="s">
        <v>13496</v>
      </c>
      <c r="H26" s="23">
        <v>0</v>
      </c>
      <c r="I26" s="27"/>
      <c r="J26" s="28">
        <v>75.599999999999994</v>
      </c>
      <c r="K26" t="str">
        <f>IF((LEN(relatorio_Ananindeua3[[#This Row],[CIF/CPF/CNPJ]])=14),relatorio_Ananindeua3[[#This Row],[CIF/CPF/CNPJ]],relatorio_Ananindeua3[[#This Row],[Coluna2]])</f>
        <v>61065199001011</v>
      </c>
      <c r="L26" t="str">
        <f t="shared" si="1"/>
        <v>610******11</v>
      </c>
    </row>
    <row r="27" spans="1:12" x14ac:dyDescent="0.25">
      <c r="A27" s="23" t="s">
        <v>2788</v>
      </c>
      <c r="B27" s="23" t="s">
        <v>2789</v>
      </c>
      <c r="C27" s="23" t="s">
        <v>34</v>
      </c>
      <c r="D27" s="24">
        <v>45295.316620370373</v>
      </c>
      <c r="E27" s="25" t="s">
        <v>11</v>
      </c>
      <c r="F27" s="26" t="s">
        <v>16</v>
      </c>
      <c r="G27" s="26" t="s">
        <v>14</v>
      </c>
      <c r="H27" s="23">
        <v>0</v>
      </c>
      <c r="I27" s="27"/>
      <c r="J27" s="28">
        <v>0</v>
      </c>
      <c r="K27" t="str">
        <f>IF((LEN(relatorio_Ananindeua3[[#This Row],[CIF/CPF/CNPJ]])=14),relatorio_Ananindeua3[[#This Row],[CIF/CPF/CNPJ]],relatorio_Ananindeua3[[#This Row],[Coluna2]])</f>
        <v>30418858000131</v>
      </c>
      <c r="L27" t="str">
        <f t="shared" si="1"/>
        <v>304******31</v>
      </c>
    </row>
    <row r="28" spans="1:12" x14ac:dyDescent="0.25">
      <c r="A28" s="23" t="s">
        <v>10184</v>
      </c>
      <c r="B28" s="23" t="s">
        <v>10185</v>
      </c>
      <c r="C28" s="23" t="s">
        <v>32</v>
      </c>
      <c r="D28" s="24">
        <v>45295.316620370373</v>
      </c>
      <c r="E28" s="25" t="s">
        <v>11</v>
      </c>
      <c r="F28" s="26" t="s">
        <v>16</v>
      </c>
      <c r="G28" s="26" t="s">
        <v>14</v>
      </c>
      <c r="H28" s="23">
        <v>0</v>
      </c>
      <c r="I28" s="27"/>
      <c r="J28" s="28">
        <v>0</v>
      </c>
      <c r="K28" t="str">
        <f>IF((LEN(relatorio_Ananindeua3[[#This Row],[CIF/CPF/CNPJ]])=14),relatorio_Ananindeua3[[#This Row],[CIF/CPF/CNPJ]],relatorio_Ananindeua3[[#This Row],[Coluna2]])</f>
        <v>53359770000191</v>
      </c>
      <c r="L28" t="str">
        <f t="shared" si="1"/>
        <v>533******91</v>
      </c>
    </row>
    <row r="29" spans="1:12" x14ac:dyDescent="0.25">
      <c r="A29" s="23" t="s">
        <v>5262</v>
      </c>
      <c r="B29" s="23" t="s">
        <v>5263</v>
      </c>
      <c r="C29" s="23" t="s">
        <v>34</v>
      </c>
      <c r="D29" s="24">
        <v>45295.316655092596</v>
      </c>
      <c r="E29" s="25" t="s">
        <v>11</v>
      </c>
      <c r="F29" s="26" t="s">
        <v>16</v>
      </c>
      <c r="G29" s="26" t="s">
        <v>14</v>
      </c>
      <c r="H29" s="23">
        <v>0</v>
      </c>
      <c r="I29" s="27"/>
      <c r="J29" s="28">
        <v>0</v>
      </c>
      <c r="K29" t="str">
        <f>IF((LEN(relatorio_Ananindeua3[[#This Row],[CIF/CPF/CNPJ]])=14),relatorio_Ananindeua3[[#This Row],[CIF/CPF/CNPJ]],relatorio_Ananindeua3[[#This Row],[Coluna2]])</f>
        <v>41220660000165</v>
      </c>
      <c r="L29" t="str">
        <f t="shared" si="1"/>
        <v>412******65</v>
      </c>
    </row>
    <row r="30" spans="1:12" x14ac:dyDescent="0.25">
      <c r="A30" s="23" t="s">
        <v>8069</v>
      </c>
      <c r="B30" s="23" t="s">
        <v>8070</v>
      </c>
      <c r="C30" s="23" t="s">
        <v>34</v>
      </c>
      <c r="D30" s="24">
        <v>45295.316666666666</v>
      </c>
      <c r="E30" s="25" t="s">
        <v>11</v>
      </c>
      <c r="F30" s="26" t="s">
        <v>16</v>
      </c>
      <c r="G30" s="26" t="s">
        <v>14</v>
      </c>
      <c r="H30" s="23">
        <v>0</v>
      </c>
      <c r="I30" s="27"/>
      <c r="J30" s="28">
        <v>0</v>
      </c>
      <c r="K30" t="str">
        <f>IF((LEN(relatorio_Ananindeua3[[#This Row],[CIF/CPF/CNPJ]])=14),relatorio_Ananindeua3[[#This Row],[CIF/CPF/CNPJ]],relatorio_Ananindeua3[[#This Row],[Coluna2]])</f>
        <v>49068343000187</v>
      </c>
      <c r="L30" t="str">
        <f t="shared" si="1"/>
        <v>490******87</v>
      </c>
    </row>
    <row r="31" spans="1:12" x14ac:dyDescent="0.25">
      <c r="A31" s="23" t="s">
        <v>10196</v>
      </c>
      <c r="B31" s="23" t="s">
        <v>10197</v>
      </c>
      <c r="C31" s="23" t="s">
        <v>32</v>
      </c>
      <c r="D31" s="24">
        <v>45295.316666666666</v>
      </c>
      <c r="E31" s="25" t="s">
        <v>11</v>
      </c>
      <c r="F31" s="26" t="s">
        <v>16</v>
      </c>
      <c r="G31" s="26" t="s">
        <v>14</v>
      </c>
      <c r="H31" s="23">
        <v>0</v>
      </c>
      <c r="I31" s="27"/>
      <c r="J31" s="28">
        <v>0</v>
      </c>
      <c r="K31" t="str">
        <f>IF((LEN(relatorio_Ananindeua3[[#This Row],[CIF/CPF/CNPJ]])=14),relatorio_Ananindeua3[[#This Row],[CIF/CPF/CNPJ]],relatorio_Ananindeua3[[#This Row],[Coluna2]])</f>
        <v>53362572000187</v>
      </c>
      <c r="L31" t="str">
        <f t="shared" si="1"/>
        <v>533******87</v>
      </c>
    </row>
    <row r="32" spans="1:12" x14ac:dyDescent="0.25">
      <c r="A32" s="23" t="s">
        <v>10164</v>
      </c>
      <c r="B32" s="23" t="s">
        <v>10165</v>
      </c>
      <c r="C32" s="23" t="s">
        <v>32</v>
      </c>
      <c r="D32" s="24">
        <v>45295.316747685189</v>
      </c>
      <c r="E32" s="25" t="s">
        <v>11</v>
      </c>
      <c r="F32" s="26" t="s">
        <v>16</v>
      </c>
      <c r="G32" s="26" t="s">
        <v>14</v>
      </c>
      <c r="H32" s="23">
        <v>0</v>
      </c>
      <c r="I32" s="27"/>
      <c r="J32" s="28">
        <v>0</v>
      </c>
      <c r="K32" t="str">
        <f>IF((LEN(relatorio_Ananindeua3[[#This Row],[CIF/CPF/CNPJ]])=14),relatorio_Ananindeua3[[#This Row],[CIF/CPF/CNPJ]],relatorio_Ananindeua3[[#This Row],[Coluna2]])</f>
        <v>53351329000163</v>
      </c>
      <c r="L32" t="str">
        <f t="shared" si="1"/>
        <v>533******63</v>
      </c>
    </row>
    <row r="33" spans="1:12" x14ac:dyDescent="0.25">
      <c r="A33" s="23" t="s">
        <v>10162</v>
      </c>
      <c r="B33" s="23" t="s">
        <v>10163</v>
      </c>
      <c r="C33" s="23" t="s">
        <v>32</v>
      </c>
      <c r="D33" s="24">
        <v>45295.323946759258</v>
      </c>
      <c r="E33" s="25" t="s">
        <v>11</v>
      </c>
      <c r="F33" s="26" t="s">
        <v>16</v>
      </c>
      <c r="G33" s="26" t="s">
        <v>14</v>
      </c>
      <c r="H33" s="23">
        <v>0</v>
      </c>
      <c r="I33" s="27"/>
      <c r="J33" s="28">
        <v>0</v>
      </c>
      <c r="K33" t="str">
        <f>IF((LEN(relatorio_Ananindeua3[[#This Row],[CIF/CPF/CNPJ]])=14),relatorio_Ananindeua3[[#This Row],[CIF/CPF/CNPJ]],relatorio_Ananindeua3[[#This Row],[Coluna2]])</f>
        <v>53349497000114</v>
      </c>
      <c r="L33" t="str">
        <f t="shared" si="1"/>
        <v>533******14</v>
      </c>
    </row>
    <row r="34" spans="1:12" x14ac:dyDescent="0.25">
      <c r="A34" s="23" t="s">
        <v>10178</v>
      </c>
      <c r="B34" s="23" t="s">
        <v>10179</v>
      </c>
      <c r="C34" s="23" t="s">
        <v>32</v>
      </c>
      <c r="D34" s="24">
        <v>45295.323981481481</v>
      </c>
      <c r="E34" s="25" t="s">
        <v>11</v>
      </c>
      <c r="F34" s="26" t="s">
        <v>16</v>
      </c>
      <c r="G34" s="26" t="s">
        <v>14</v>
      </c>
      <c r="H34" s="23">
        <v>0</v>
      </c>
      <c r="I34" s="27"/>
      <c r="J34" s="28">
        <v>0</v>
      </c>
      <c r="K34" t="str">
        <f>IF((LEN(relatorio_Ananindeua3[[#This Row],[CIF/CPF/CNPJ]])=14),relatorio_Ananindeua3[[#This Row],[CIF/CPF/CNPJ]],relatorio_Ananindeua3[[#This Row],[Coluna2]])</f>
        <v>53358078000149</v>
      </c>
      <c r="L34" t="str">
        <f t="shared" si="1"/>
        <v>533******49</v>
      </c>
    </row>
    <row r="35" spans="1:12" x14ac:dyDescent="0.25">
      <c r="A35" s="23" t="s">
        <v>10180</v>
      </c>
      <c r="B35" s="23" t="s">
        <v>10181</v>
      </c>
      <c r="C35" s="23" t="s">
        <v>32</v>
      </c>
      <c r="D35" s="24">
        <v>45295.323993055557</v>
      </c>
      <c r="E35" s="25" t="s">
        <v>11</v>
      </c>
      <c r="F35" s="26" t="s">
        <v>16</v>
      </c>
      <c r="G35" s="26" t="s">
        <v>14</v>
      </c>
      <c r="H35" s="23">
        <v>0</v>
      </c>
      <c r="I35" s="27"/>
      <c r="J35" s="28">
        <v>0</v>
      </c>
      <c r="K35" t="str">
        <f>IF((LEN(relatorio_Ananindeua3[[#This Row],[CIF/CPF/CNPJ]])=14),relatorio_Ananindeua3[[#This Row],[CIF/CPF/CNPJ]],relatorio_Ananindeua3[[#This Row],[Coluna2]])</f>
        <v>53359379000197</v>
      </c>
      <c r="L35" t="str">
        <f t="shared" si="1"/>
        <v>533******97</v>
      </c>
    </row>
    <row r="36" spans="1:12" x14ac:dyDescent="0.25">
      <c r="A36" s="23" t="s">
        <v>2873</v>
      </c>
      <c r="B36" s="23" t="s">
        <v>2874</v>
      </c>
      <c r="C36" s="23" t="s">
        <v>34</v>
      </c>
      <c r="D36" s="24">
        <v>45295.324016203704</v>
      </c>
      <c r="E36" s="25" t="s">
        <v>11</v>
      </c>
      <c r="F36" s="26" t="s">
        <v>16</v>
      </c>
      <c r="G36" s="26" t="s">
        <v>14</v>
      </c>
      <c r="H36" s="23">
        <v>0</v>
      </c>
      <c r="I36" s="27"/>
      <c r="J36" s="28">
        <v>0</v>
      </c>
      <c r="K36" t="str">
        <f>IF((LEN(relatorio_Ananindeua3[[#This Row],[CIF/CPF/CNPJ]])=14),relatorio_Ananindeua3[[#This Row],[CIF/CPF/CNPJ]],relatorio_Ananindeua3[[#This Row],[Coluna2]])</f>
        <v>30650752000169</v>
      </c>
      <c r="L36" t="str">
        <f t="shared" si="1"/>
        <v>306******69</v>
      </c>
    </row>
    <row r="37" spans="1:12" x14ac:dyDescent="0.25">
      <c r="A37" s="23" t="s">
        <v>10182</v>
      </c>
      <c r="B37" s="23" t="s">
        <v>10183</v>
      </c>
      <c r="C37" s="23" t="s">
        <v>32</v>
      </c>
      <c r="D37" s="24">
        <v>45295.324016203704</v>
      </c>
      <c r="E37" s="25" t="s">
        <v>11</v>
      </c>
      <c r="F37" s="26" t="s">
        <v>16</v>
      </c>
      <c r="G37" s="26" t="s">
        <v>14</v>
      </c>
      <c r="H37" s="23">
        <v>0</v>
      </c>
      <c r="I37" s="27"/>
      <c r="J37" s="28">
        <v>0</v>
      </c>
      <c r="K37" t="str">
        <f>IF((LEN(relatorio_Ananindeua3[[#This Row],[CIF/CPF/CNPJ]])=14),relatorio_Ananindeua3[[#This Row],[CIF/CPF/CNPJ]],relatorio_Ananindeua3[[#This Row],[Coluna2]])</f>
        <v>53359681000145</v>
      </c>
      <c r="L37" t="str">
        <f t="shared" si="1"/>
        <v>533******45</v>
      </c>
    </row>
    <row r="38" spans="1:12" x14ac:dyDescent="0.25">
      <c r="A38" s="23" t="s">
        <v>10188</v>
      </c>
      <c r="B38" s="23" t="s">
        <v>10189</v>
      </c>
      <c r="C38" s="23" t="s">
        <v>32</v>
      </c>
      <c r="D38" s="24">
        <v>45295.32402777778</v>
      </c>
      <c r="E38" s="25" t="s">
        <v>11</v>
      </c>
      <c r="F38" s="26" t="s">
        <v>16</v>
      </c>
      <c r="G38" s="26" t="s">
        <v>14</v>
      </c>
      <c r="H38" s="23">
        <v>0</v>
      </c>
      <c r="I38" s="27"/>
      <c r="J38" s="28">
        <v>0</v>
      </c>
      <c r="K38" t="str">
        <f>IF((LEN(relatorio_Ananindeua3[[#This Row],[CIF/CPF/CNPJ]])=14),relatorio_Ananindeua3[[#This Row],[CIF/CPF/CNPJ]],relatorio_Ananindeua3[[#This Row],[Coluna2]])</f>
        <v>53360141000181</v>
      </c>
      <c r="L38" t="str">
        <f t="shared" si="1"/>
        <v>533******81</v>
      </c>
    </row>
    <row r="39" spans="1:12" x14ac:dyDescent="0.25">
      <c r="A39" s="23" t="s">
        <v>10198</v>
      </c>
      <c r="B39" s="23" t="s">
        <v>10199</v>
      </c>
      <c r="C39" s="23" t="s">
        <v>32</v>
      </c>
      <c r="D39" s="24">
        <v>45295.324062500003</v>
      </c>
      <c r="E39" s="25" t="s">
        <v>11</v>
      </c>
      <c r="F39" s="26" t="s">
        <v>16</v>
      </c>
      <c r="G39" s="26" t="s">
        <v>14</v>
      </c>
      <c r="H39" s="23">
        <v>0</v>
      </c>
      <c r="I39" s="27"/>
      <c r="J39" s="28">
        <v>0</v>
      </c>
      <c r="K39" t="str">
        <f>IF((LEN(relatorio_Ananindeua3[[#This Row],[CIF/CPF/CNPJ]])=14),relatorio_Ananindeua3[[#This Row],[CIF/CPF/CNPJ]],relatorio_Ananindeua3[[#This Row],[Coluna2]])</f>
        <v>53362700000192</v>
      </c>
      <c r="L39" t="str">
        <f t="shared" si="1"/>
        <v>533******92</v>
      </c>
    </row>
    <row r="40" spans="1:12" x14ac:dyDescent="0.25">
      <c r="A40" s="23" t="s">
        <v>10154</v>
      </c>
      <c r="B40" s="23" t="s">
        <v>10155</v>
      </c>
      <c r="C40" s="23" t="s">
        <v>32</v>
      </c>
      <c r="D40" s="24">
        <v>45295.33734953704</v>
      </c>
      <c r="E40" s="25" t="s">
        <v>11</v>
      </c>
      <c r="F40" s="26" t="s">
        <v>16</v>
      </c>
      <c r="G40" s="26" t="s">
        <v>14</v>
      </c>
      <c r="H40" s="23">
        <v>0</v>
      </c>
      <c r="I40" s="27"/>
      <c r="J40" s="28">
        <v>0</v>
      </c>
      <c r="K40" t="str">
        <f>IF((LEN(relatorio_Ananindeua3[[#This Row],[CIF/CPF/CNPJ]])=14),relatorio_Ananindeua3[[#This Row],[CIF/CPF/CNPJ]],relatorio_Ananindeua3[[#This Row],[Coluna2]])</f>
        <v>53345576000157</v>
      </c>
      <c r="L40" t="str">
        <f t="shared" si="1"/>
        <v>533******57</v>
      </c>
    </row>
    <row r="41" spans="1:12" x14ac:dyDescent="0.25">
      <c r="A41" s="23" t="s">
        <v>10140</v>
      </c>
      <c r="B41" s="23" t="s">
        <v>10141</v>
      </c>
      <c r="C41" s="23" t="s">
        <v>32</v>
      </c>
      <c r="D41" s="24">
        <v>45295.337372685186</v>
      </c>
      <c r="E41" s="25" t="s">
        <v>11</v>
      </c>
      <c r="F41" s="26" t="s">
        <v>16</v>
      </c>
      <c r="G41" s="26" t="s">
        <v>14</v>
      </c>
      <c r="H41" s="23">
        <v>0</v>
      </c>
      <c r="I41" s="27"/>
      <c r="J41" s="28">
        <v>0</v>
      </c>
      <c r="K41" t="str">
        <f>IF((LEN(relatorio_Ananindeua3[[#This Row],[CIF/CPF/CNPJ]])=14),relatorio_Ananindeua3[[#This Row],[CIF/CPF/CNPJ]],relatorio_Ananindeua3[[#This Row],[Coluna2]])</f>
        <v>53337202000190</v>
      </c>
      <c r="L41" t="str">
        <f t="shared" si="1"/>
        <v>533******90</v>
      </c>
    </row>
    <row r="42" spans="1:12" x14ac:dyDescent="0.25">
      <c r="A42" s="23" t="s">
        <v>10034</v>
      </c>
      <c r="B42" s="23" t="s">
        <v>10035</v>
      </c>
      <c r="C42" s="23" t="s">
        <v>34</v>
      </c>
      <c r="D42" s="24">
        <v>45295.337384259263</v>
      </c>
      <c r="E42" s="25" t="s">
        <v>11</v>
      </c>
      <c r="F42" s="26" t="s">
        <v>16</v>
      </c>
      <c r="G42" s="26" t="s">
        <v>14</v>
      </c>
      <c r="H42" s="23">
        <v>0</v>
      </c>
      <c r="I42" s="27"/>
      <c r="J42" s="28">
        <v>0</v>
      </c>
      <c r="K42" t="str">
        <f>IF((LEN(relatorio_Ananindeua3[[#This Row],[CIF/CPF/CNPJ]])=14),relatorio_Ananindeua3[[#This Row],[CIF/CPF/CNPJ]],relatorio_Ananindeua3[[#This Row],[Coluna2]])</f>
        <v>52929802000184</v>
      </c>
      <c r="L42" t="str">
        <f t="shared" si="1"/>
        <v>529******84</v>
      </c>
    </row>
    <row r="43" spans="1:12" x14ac:dyDescent="0.25">
      <c r="A43" s="23" t="s">
        <v>4667</v>
      </c>
      <c r="B43" s="23" t="s">
        <v>4668</v>
      </c>
      <c r="C43" s="23" t="s">
        <v>34</v>
      </c>
      <c r="D43" s="24">
        <v>45295.337418981479</v>
      </c>
      <c r="E43" s="25" t="s">
        <v>11</v>
      </c>
      <c r="F43" s="26" t="s">
        <v>16</v>
      </c>
      <c r="G43" s="26" t="s">
        <v>14</v>
      </c>
      <c r="H43" s="23">
        <v>0</v>
      </c>
      <c r="I43" s="27"/>
      <c r="J43" s="28">
        <v>0</v>
      </c>
      <c r="K43" t="str">
        <f>IF((LEN(relatorio_Ananindeua3[[#This Row],[CIF/CPF/CNPJ]])=14),relatorio_Ananindeua3[[#This Row],[CIF/CPF/CNPJ]],relatorio_Ananindeua3[[#This Row],[Coluna2]])</f>
        <v>38454573000168</v>
      </c>
      <c r="L43" t="str">
        <f t="shared" si="1"/>
        <v>384******68</v>
      </c>
    </row>
    <row r="44" spans="1:12" x14ac:dyDescent="0.25">
      <c r="A44" s="23" t="s">
        <v>10168</v>
      </c>
      <c r="B44" s="23" t="s">
        <v>10169</v>
      </c>
      <c r="C44" s="23" t="s">
        <v>32</v>
      </c>
      <c r="D44" s="24">
        <v>45295.483553240738</v>
      </c>
      <c r="E44" s="25" t="s">
        <v>11</v>
      </c>
      <c r="F44" s="26" t="s">
        <v>16</v>
      </c>
      <c r="G44" s="26" t="s">
        <v>14</v>
      </c>
      <c r="H44" s="23">
        <v>0</v>
      </c>
      <c r="I44" s="27"/>
      <c r="J44" s="28">
        <v>0</v>
      </c>
      <c r="K44" t="str">
        <f>IF((LEN(relatorio_Ananindeua3[[#This Row],[CIF/CPF/CNPJ]])=14),relatorio_Ananindeua3[[#This Row],[CIF/CPF/CNPJ]],relatorio_Ananindeua3[[#This Row],[Coluna2]])</f>
        <v>53353076000167</v>
      </c>
      <c r="L44" t="str">
        <f t="shared" si="1"/>
        <v>533******67</v>
      </c>
    </row>
    <row r="45" spans="1:12" x14ac:dyDescent="0.25">
      <c r="A45" s="23" t="s">
        <v>10138</v>
      </c>
      <c r="B45" s="23" t="s">
        <v>10139</v>
      </c>
      <c r="C45" s="23" t="s">
        <v>32</v>
      </c>
      <c r="D45" s="24">
        <v>45295.573750000003</v>
      </c>
      <c r="E45" s="25" t="s">
        <v>11</v>
      </c>
      <c r="F45" s="26" t="s">
        <v>16</v>
      </c>
      <c r="G45" s="26" t="s">
        <v>14</v>
      </c>
      <c r="H45" s="23">
        <v>0</v>
      </c>
      <c r="I45" s="27"/>
      <c r="J45" s="28">
        <v>0</v>
      </c>
      <c r="K45" t="str">
        <f>IF((LEN(relatorio_Ananindeua3[[#This Row],[CIF/CPF/CNPJ]])=14),relatorio_Ananindeua3[[#This Row],[CIF/CPF/CNPJ]],relatorio_Ananindeua3[[#This Row],[Coluna2]])</f>
        <v>53334005000117</v>
      </c>
      <c r="L45" t="str">
        <f t="shared" si="1"/>
        <v>533******17</v>
      </c>
    </row>
    <row r="46" spans="1:12" x14ac:dyDescent="0.25">
      <c r="A46" s="23" t="s">
        <v>10176</v>
      </c>
      <c r="B46" s="23" t="s">
        <v>10177</v>
      </c>
      <c r="C46" s="23" t="s">
        <v>32</v>
      </c>
      <c r="D46" s="24">
        <v>45295.573831018519</v>
      </c>
      <c r="E46" s="25" t="s">
        <v>11</v>
      </c>
      <c r="F46" s="26" t="s">
        <v>16</v>
      </c>
      <c r="G46" s="26" t="s">
        <v>14</v>
      </c>
      <c r="H46" s="23">
        <v>0</v>
      </c>
      <c r="I46" s="27"/>
      <c r="J46" s="28">
        <v>0</v>
      </c>
      <c r="K46" t="str">
        <f>IF((LEN(relatorio_Ananindeua3[[#This Row],[CIF/CPF/CNPJ]])=14),relatorio_Ananindeua3[[#This Row],[CIF/CPF/CNPJ]],relatorio_Ananindeua3[[#This Row],[Coluna2]])</f>
        <v>53356164000112</v>
      </c>
      <c r="L46" t="str">
        <f t="shared" si="1"/>
        <v>533******12</v>
      </c>
    </row>
    <row r="47" spans="1:12" x14ac:dyDescent="0.25">
      <c r="A47" s="23" t="s">
        <v>10166</v>
      </c>
      <c r="B47" s="23" t="s">
        <v>10167</v>
      </c>
      <c r="C47" s="23" t="s">
        <v>32</v>
      </c>
      <c r="D47" s="24">
        <v>45295.573935185188</v>
      </c>
      <c r="E47" s="25" t="s">
        <v>11</v>
      </c>
      <c r="F47" s="26" t="s">
        <v>16</v>
      </c>
      <c r="G47" s="26" t="s">
        <v>14</v>
      </c>
      <c r="H47" s="23">
        <v>0</v>
      </c>
      <c r="I47" s="27"/>
      <c r="J47" s="28">
        <v>0</v>
      </c>
      <c r="K47" t="str">
        <f>IF((LEN(relatorio_Ananindeua3[[#This Row],[CIF/CPF/CNPJ]])=14),relatorio_Ananindeua3[[#This Row],[CIF/CPF/CNPJ]],relatorio_Ananindeua3[[#This Row],[Coluna2]])</f>
        <v>53352799000141</v>
      </c>
      <c r="L47" t="str">
        <f t="shared" si="1"/>
        <v>533******41</v>
      </c>
    </row>
    <row r="48" spans="1:12" x14ac:dyDescent="0.25">
      <c r="A48" s="23" t="s">
        <v>10170</v>
      </c>
      <c r="B48" s="23" t="s">
        <v>10171</v>
      </c>
      <c r="C48" s="23" t="s">
        <v>32</v>
      </c>
      <c r="D48" s="24">
        <v>45295.573946759258</v>
      </c>
      <c r="E48" s="25" t="s">
        <v>11</v>
      </c>
      <c r="F48" s="26" t="s">
        <v>16</v>
      </c>
      <c r="G48" s="26" t="s">
        <v>14</v>
      </c>
      <c r="H48" s="23">
        <v>0</v>
      </c>
      <c r="I48" s="27"/>
      <c r="J48" s="28">
        <v>0</v>
      </c>
      <c r="K48" t="str">
        <f>IF((LEN(relatorio_Ananindeua3[[#This Row],[CIF/CPF/CNPJ]])=14),relatorio_Ananindeua3[[#This Row],[CIF/CPF/CNPJ]],relatorio_Ananindeua3[[#This Row],[Coluna2]])</f>
        <v>53353513000142</v>
      </c>
      <c r="L48" t="str">
        <f t="shared" si="1"/>
        <v>533******42</v>
      </c>
    </row>
    <row r="49" spans="1:12" x14ac:dyDescent="0.25">
      <c r="A49" s="23" t="s">
        <v>956</v>
      </c>
      <c r="B49" s="23" t="s">
        <v>957</v>
      </c>
      <c r="C49" s="23" t="s">
        <v>21</v>
      </c>
      <c r="D49" s="24">
        <v>45295.587384259263</v>
      </c>
      <c r="E49" s="25" t="s">
        <v>11</v>
      </c>
      <c r="F49" s="26" t="s">
        <v>19</v>
      </c>
      <c r="G49" s="26" t="s">
        <v>13496</v>
      </c>
      <c r="H49" s="23">
        <v>0</v>
      </c>
      <c r="I49" s="27"/>
      <c r="J49" s="28">
        <v>7.5</v>
      </c>
      <c r="K49" t="str">
        <f>IF((LEN(relatorio_Ananindeua3[[#This Row],[CIF/CPF/CNPJ]])=14),relatorio_Ananindeua3[[#This Row],[CIF/CPF/CNPJ]],relatorio_Ananindeua3[[#This Row],[Coluna2]])</f>
        <v>17454167000125</v>
      </c>
      <c r="L49" t="str">
        <f t="shared" si="1"/>
        <v>174******25</v>
      </c>
    </row>
    <row r="50" spans="1:12" x14ac:dyDescent="0.25">
      <c r="A50" s="23" t="s">
        <v>10194</v>
      </c>
      <c r="B50" s="23" t="s">
        <v>10195</v>
      </c>
      <c r="C50" s="23" t="s">
        <v>32</v>
      </c>
      <c r="D50" s="24">
        <v>45295.593946759262</v>
      </c>
      <c r="E50" s="25" t="s">
        <v>11</v>
      </c>
      <c r="F50" s="26" t="s">
        <v>16</v>
      </c>
      <c r="G50" s="26" t="s">
        <v>14</v>
      </c>
      <c r="H50" s="23">
        <v>0</v>
      </c>
      <c r="I50" s="27"/>
      <c r="J50" s="28">
        <v>0</v>
      </c>
      <c r="K50" t="str">
        <f>IF((LEN(relatorio_Ananindeua3[[#This Row],[CIF/CPF/CNPJ]])=14),relatorio_Ananindeua3[[#This Row],[CIF/CPF/CNPJ]],relatorio_Ananindeua3[[#This Row],[Coluna2]])</f>
        <v>53361710000103</v>
      </c>
      <c r="L50" t="str">
        <f t="shared" si="1"/>
        <v>533******03</v>
      </c>
    </row>
    <row r="51" spans="1:12" x14ac:dyDescent="0.25">
      <c r="A51" s="23" t="s">
        <v>10186</v>
      </c>
      <c r="B51" s="23" t="s">
        <v>10187</v>
      </c>
      <c r="C51" s="23" t="s">
        <v>32</v>
      </c>
      <c r="D51" s="24">
        <v>45295.593993055554</v>
      </c>
      <c r="E51" s="25" t="s">
        <v>11</v>
      </c>
      <c r="F51" s="26" t="s">
        <v>16</v>
      </c>
      <c r="G51" s="26" t="s">
        <v>14</v>
      </c>
      <c r="H51" s="23">
        <v>0</v>
      </c>
      <c r="I51" s="27"/>
      <c r="J51" s="28">
        <v>0</v>
      </c>
      <c r="K51" t="str">
        <f>IF((LEN(relatorio_Ananindeua3[[#This Row],[CIF/CPF/CNPJ]])=14),relatorio_Ananindeua3[[#This Row],[CIF/CPF/CNPJ]],relatorio_Ananindeua3[[#This Row],[Coluna2]])</f>
        <v>53359815000128</v>
      </c>
      <c r="L51" t="str">
        <f t="shared" si="1"/>
        <v>533******28</v>
      </c>
    </row>
    <row r="52" spans="1:12" x14ac:dyDescent="0.25">
      <c r="A52" s="23" t="s">
        <v>5588</v>
      </c>
      <c r="B52" s="23" t="s">
        <v>5589</v>
      </c>
      <c r="C52" s="23" t="s">
        <v>34</v>
      </c>
      <c r="D52" s="24">
        <v>45295.656481481485</v>
      </c>
      <c r="E52" s="25" t="s">
        <v>11</v>
      </c>
      <c r="F52" s="26" t="s">
        <v>16</v>
      </c>
      <c r="G52" s="26" t="s">
        <v>14</v>
      </c>
      <c r="H52" s="23">
        <v>0</v>
      </c>
      <c r="I52" s="27"/>
      <c r="J52" s="28">
        <v>0</v>
      </c>
      <c r="K52" t="str">
        <f>IF((LEN(relatorio_Ananindeua3[[#This Row],[CIF/CPF/CNPJ]])=14),relatorio_Ananindeua3[[#This Row],[CIF/CPF/CNPJ]],relatorio_Ananindeua3[[#This Row],[Coluna2]])</f>
        <v>42183828000172</v>
      </c>
      <c r="L52" t="str">
        <f t="shared" si="1"/>
        <v>421******72</v>
      </c>
    </row>
    <row r="53" spans="1:12" x14ac:dyDescent="0.25">
      <c r="A53" s="23" t="s">
        <v>2722</v>
      </c>
      <c r="B53" s="23" t="s">
        <v>2723</v>
      </c>
      <c r="C53" s="23" t="s">
        <v>34</v>
      </c>
      <c r="D53" s="24">
        <v>45295.656608796293</v>
      </c>
      <c r="E53" s="25" t="s">
        <v>11</v>
      </c>
      <c r="F53" s="26" t="s">
        <v>16</v>
      </c>
      <c r="G53" s="26" t="s">
        <v>14</v>
      </c>
      <c r="H53" s="23">
        <v>0</v>
      </c>
      <c r="I53" s="27"/>
      <c r="J53" s="28">
        <v>0</v>
      </c>
      <c r="K53" t="str">
        <f>IF((LEN(relatorio_Ananindeua3[[#This Row],[CIF/CPF/CNPJ]])=14),relatorio_Ananindeua3[[#This Row],[CIF/CPF/CNPJ]],relatorio_Ananindeua3[[#This Row],[Coluna2]])</f>
        <v>30060821000184</v>
      </c>
      <c r="L53" t="str">
        <f t="shared" si="1"/>
        <v>300******84</v>
      </c>
    </row>
    <row r="54" spans="1:12" x14ac:dyDescent="0.25">
      <c r="A54" s="23" t="s">
        <v>956</v>
      </c>
      <c r="B54" s="23" t="s">
        <v>957</v>
      </c>
      <c r="C54" s="23" t="s">
        <v>21</v>
      </c>
      <c r="D54" s="24">
        <v>45295.681041666663</v>
      </c>
      <c r="E54" s="25" t="s">
        <v>11</v>
      </c>
      <c r="F54" s="26" t="s">
        <v>19</v>
      </c>
      <c r="G54" s="26" t="s">
        <v>13496</v>
      </c>
      <c r="H54" s="23">
        <v>0</v>
      </c>
      <c r="I54" s="27"/>
      <c r="J54" s="28">
        <v>8919.1299999999992</v>
      </c>
      <c r="K54" t="str">
        <f>IF((LEN(relatorio_Ananindeua3[[#This Row],[CIF/CPF/CNPJ]])=14),relatorio_Ananindeua3[[#This Row],[CIF/CPF/CNPJ]],relatorio_Ananindeua3[[#This Row],[Coluna2]])</f>
        <v>17454167000125</v>
      </c>
      <c r="L54" t="str">
        <f t="shared" si="1"/>
        <v>174******25</v>
      </c>
    </row>
    <row r="55" spans="1:12" x14ac:dyDescent="0.25">
      <c r="A55" s="23" t="s">
        <v>10142</v>
      </c>
      <c r="B55" s="23" t="s">
        <v>10143</v>
      </c>
      <c r="C55" s="23" t="s">
        <v>32</v>
      </c>
      <c r="D55" s="24">
        <v>45295.740185185183</v>
      </c>
      <c r="E55" s="25" t="s">
        <v>11</v>
      </c>
      <c r="F55" s="26" t="s">
        <v>16</v>
      </c>
      <c r="G55" s="26" t="s">
        <v>14</v>
      </c>
      <c r="H55" s="23">
        <v>0</v>
      </c>
      <c r="I55" s="27"/>
      <c r="J55" s="28">
        <v>0</v>
      </c>
      <c r="K55" t="str">
        <f>IF((LEN(relatorio_Ananindeua3[[#This Row],[CIF/CPF/CNPJ]])=14),relatorio_Ananindeua3[[#This Row],[CIF/CPF/CNPJ]],relatorio_Ananindeua3[[#This Row],[Coluna2]])</f>
        <v>53339761000139</v>
      </c>
      <c r="L55" t="str">
        <f t="shared" si="1"/>
        <v>533******39</v>
      </c>
    </row>
    <row r="56" spans="1:12" x14ac:dyDescent="0.25">
      <c r="A56" s="23" t="s">
        <v>10148</v>
      </c>
      <c r="B56" s="23" t="s">
        <v>10149</v>
      </c>
      <c r="C56" s="23" t="s">
        <v>32</v>
      </c>
      <c r="D56" s="24">
        <v>45295.740266203706</v>
      </c>
      <c r="E56" s="25" t="s">
        <v>11</v>
      </c>
      <c r="F56" s="26" t="s">
        <v>16</v>
      </c>
      <c r="G56" s="26" t="s">
        <v>14</v>
      </c>
      <c r="H56" s="23">
        <v>0</v>
      </c>
      <c r="I56" s="27"/>
      <c r="J56" s="28">
        <v>0</v>
      </c>
      <c r="K56" t="str">
        <f>IF((LEN(relatorio_Ananindeua3[[#This Row],[CIF/CPF/CNPJ]])=14),relatorio_Ananindeua3[[#This Row],[CIF/CPF/CNPJ]],relatorio_Ananindeua3[[#This Row],[Coluna2]])</f>
        <v>53342673000196</v>
      </c>
      <c r="L56" t="str">
        <f t="shared" si="1"/>
        <v>533******96</v>
      </c>
    </row>
    <row r="57" spans="1:12" x14ac:dyDescent="0.25">
      <c r="A57" s="23" t="s">
        <v>10156</v>
      </c>
      <c r="B57" s="23" t="s">
        <v>10157</v>
      </c>
      <c r="C57" s="23" t="s">
        <v>32</v>
      </c>
      <c r="D57" s="24">
        <v>45295.740312499998</v>
      </c>
      <c r="E57" s="25" t="s">
        <v>11</v>
      </c>
      <c r="F57" s="26" t="s">
        <v>16</v>
      </c>
      <c r="G57" s="26" t="s">
        <v>14</v>
      </c>
      <c r="H57" s="23">
        <v>0</v>
      </c>
      <c r="I57" s="27"/>
      <c r="J57" s="28">
        <v>0</v>
      </c>
      <c r="K57" t="str">
        <f>IF((LEN(relatorio_Ananindeua3[[#This Row],[CIF/CPF/CNPJ]])=14),relatorio_Ananindeua3[[#This Row],[CIF/CPF/CNPJ]],relatorio_Ananindeua3[[#This Row],[Coluna2]])</f>
        <v>53347009000130</v>
      </c>
      <c r="L57" t="str">
        <f t="shared" si="1"/>
        <v>533******30</v>
      </c>
    </row>
    <row r="58" spans="1:12" x14ac:dyDescent="0.25">
      <c r="A58" s="23" t="s">
        <v>4443</v>
      </c>
      <c r="B58" s="23" t="s">
        <v>4444</v>
      </c>
      <c r="C58" s="23" t="s">
        <v>34</v>
      </c>
      <c r="D58" s="24">
        <v>45295.740324074075</v>
      </c>
      <c r="E58" s="25" t="s">
        <v>11</v>
      </c>
      <c r="F58" s="26" t="s">
        <v>16</v>
      </c>
      <c r="G58" s="26" t="s">
        <v>14</v>
      </c>
      <c r="H58" s="23">
        <v>0</v>
      </c>
      <c r="I58" s="27"/>
      <c r="J58" s="28">
        <v>0</v>
      </c>
      <c r="K58" t="str">
        <f>IF((LEN(relatorio_Ananindeua3[[#This Row],[CIF/CPF/CNPJ]])=14),relatorio_Ananindeua3[[#This Row],[CIF/CPF/CNPJ]],relatorio_Ananindeua3[[#This Row],[Coluna2]])</f>
        <v>37531853000160</v>
      </c>
      <c r="L58" t="str">
        <f t="shared" si="1"/>
        <v>375******60</v>
      </c>
    </row>
    <row r="59" spans="1:12" x14ac:dyDescent="0.25">
      <c r="A59" s="23" t="s">
        <v>6445</v>
      </c>
      <c r="B59" s="23" t="s">
        <v>6446</v>
      </c>
      <c r="C59" s="23" t="s">
        <v>34</v>
      </c>
      <c r="D59" s="24">
        <v>45295.837824074071</v>
      </c>
      <c r="E59" s="25" t="s">
        <v>11</v>
      </c>
      <c r="F59" s="26" t="s">
        <v>16</v>
      </c>
      <c r="G59" s="26" t="s">
        <v>14</v>
      </c>
      <c r="H59" s="23">
        <v>0</v>
      </c>
      <c r="I59" s="27"/>
      <c r="J59" s="28">
        <v>0</v>
      </c>
      <c r="K59" t="str">
        <f>IF((LEN(relatorio_Ananindeua3[[#This Row],[CIF/CPF/CNPJ]])=14),relatorio_Ananindeua3[[#This Row],[CIF/CPF/CNPJ]],relatorio_Ananindeua3[[#This Row],[Coluna2]])</f>
        <v>44902817000120</v>
      </c>
      <c r="L59" t="str">
        <f t="shared" si="1"/>
        <v>449******20</v>
      </c>
    </row>
    <row r="60" spans="1:12" x14ac:dyDescent="0.25">
      <c r="A60" s="23" t="s">
        <v>6904</v>
      </c>
      <c r="B60" s="23" t="s">
        <v>6905</v>
      </c>
      <c r="C60" s="23" t="s">
        <v>20</v>
      </c>
      <c r="D60" s="24">
        <v>45296</v>
      </c>
      <c r="E60" s="25" t="s">
        <v>11</v>
      </c>
      <c r="F60" s="26" t="s">
        <v>19</v>
      </c>
      <c r="G60" s="26" t="s">
        <v>13496</v>
      </c>
      <c r="H60" s="23">
        <v>0</v>
      </c>
      <c r="I60" s="27"/>
      <c r="J60" s="28">
        <v>118.5</v>
      </c>
      <c r="K60" t="str">
        <f>IF((LEN(relatorio_Ananindeua3[[#This Row],[CIF/CPF/CNPJ]])=14),relatorio_Ananindeua3[[#This Row],[CIF/CPF/CNPJ]],relatorio_Ananindeua3[[#This Row],[Coluna2]])</f>
        <v>46201083002393</v>
      </c>
      <c r="L60" t="str">
        <f t="shared" si="1"/>
        <v>462******93</v>
      </c>
    </row>
    <row r="61" spans="1:12" x14ac:dyDescent="0.25">
      <c r="A61" s="23" t="s">
        <v>13467</v>
      </c>
      <c r="B61" s="23" t="s">
        <v>13466</v>
      </c>
      <c r="C61" s="23" t="s">
        <v>21</v>
      </c>
      <c r="D61" s="24">
        <v>45296</v>
      </c>
      <c r="E61" s="25" t="s">
        <v>11</v>
      </c>
      <c r="F61" s="26" t="s">
        <v>19</v>
      </c>
      <c r="G61" s="26" t="s">
        <v>13496</v>
      </c>
      <c r="H61" s="23">
        <v>0</v>
      </c>
      <c r="I61" s="27"/>
      <c r="J61" s="28">
        <v>1560.82</v>
      </c>
      <c r="K61" t="str">
        <f>IF((LEN(relatorio_Ananindeua3[[#This Row],[CIF/CPF/CNPJ]])=14),relatorio_Ananindeua3[[#This Row],[CIF/CPF/CNPJ]],relatorio_Ananindeua3[[#This Row],[Coluna2]])</f>
        <v>60975737005978</v>
      </c>
      <c r="L61" t="str">
        <f t="shared" si="1"/>
        <v>609******78</v>
      </c>
    </row>
    <row r="62" spans="1:12" x14ac:dyDescent="0.25">
      <c r="A62" s="23" t="s">
        <v>13479</v>
      </c>
      <c r="B62" s="23" t="s">
        <v>13480</v>
      </c>
      <c r="C62" s="23" t="s">
        <v>20</v>
      </c>
      <c r="D62" s="24">
        <v>45296</v>
      </c>
      <c r="E62" s="25" t="s">
        <v>11</v>
      </c>
      <c r="F62" s="26" t="s">
        <v>19</v>
      </c>
      <c r="G62" s="26" t="s">
        <v>13496</v>
      </c>
      <c r="H62" s="23">
        <v>0</v>
      </c>
      <c r="I62" s="27"/>
      <c r="J62" s="28">
        <v>24.08</v>
      </c>
      <c r="K62" t="str">
        <f>IF((LEN(relatorio_Ananindeua3[[#This Row],[CIF/CPF/CNPJ]])=14),relatorio_Ananindeua3[[#This Row],[CIF/CPF/CNPJ]],relatorio_Ananindeua3[[#This Row],[Coluna2]])</f>
        <v>83342162000305</v>
      </c>
      <c r="L62" t="str">
        <f t="shared" si="1"/>
        <v>833******05</v>
      </c>
    </row>
    <row r="63" spans="1:12" x14ac:dyDescent="0.25">
      <c r="A63" s="23" t="s">
        <v>13490</v>
      </c>
      <c r="B63" s="23" t="s">
        <v>13491</v>
      </c>
      <c r="C63" s="23" t="s">
        <v>20</v>
      </c>
      <c r="D63" s="24">
        <v>45296</v>
      </c>
      <c r="E63" s="25" t="s">
        <v>11</v>
      </c>
      <c r="F63" s="26" t="s">
        <v>19</v>
      </c>
      <c r="G63" s="26" t="s">
        <v>13496</v>
      </c>
      <c r="H63" s="23">
        <v>0</v>
      </c>
      <c r="I63" s="27"/>
      <c r="J63" s="28">
        <v>66.989999999999995</v>
      </c>
      <c r="K63" t="str">
        <f>IF((LEN(relatorio_Ananindeua3[[#This Row],[CIF/CPF/CNPJ]])=14),relatorio_Ananindeua3[[#This Row],[CIF/CPF/CNPJ]],relatorio_Ananindeua3[[#This Row],[Coluna2]])</f>
        <v>90912429000300</v>
      </c>
      <c r="L63" t="str">
        <f t="shared" si="1"/>
        <v>909******00</v>
      </c>
    </row>
    <row r="64" spans="1:12" x14ac:dyDescent="0.25">
      <c r="A64" s="23" t="s">
        <v>10158</v>
      </c>
      <c r="B64" s="23" t="s">
        <v>10159</v>
      </c>
      <c r="C64" s="23" t="s">
        <v>32</v>
      </c>
      <c r="D64" s="24">
        <v>45296.01766203704</v>
      </c>
      <c r="E64" s="25" t="s">
        <v>11</v>
      </c>
      <c r="F64" s="26" t="s">
        <v>16</v>
      </c>
      <c r="G64" s="26" t="s">
        <v>14</v>
      </c>
      <c r="H64" s="23">
        <v>0</v>
      </c>
      <c r="I64" s="27"/>
      <c r="J64" s="28">
        <v>0</v>
      </c>
      <c r="K64" t="str">
        <f>IF((LEN(relatorio_Ananindeua3[[#This Row],[CIF/CPF/CNPJ]])=14),relatorio_Ananindeua3[[#This Row],[CIF/CPF/CNPJ]],relatorio_Ananindeua3[[#This Row],[Coluna2]])</f>
        <v>53347162000167</v>
      </c>
      <c r="L64" t="str">
        <f t="shared" si="1"/>
        <v>533******67</v>
      </c>
    </row>
    <row r="65" spans="1:12" x14ac:dyDescent="0.25">
      <c r="A65" s="23" t="s">
        <v>10208</v>
      </c>
      <c r="B65" s="23" t="s">
        <v>10209</v>
      </c>
      <c r="C65" s="23" t="s">
        <v>32</v>
      </c>
      <c r="D65" s="24">
        <v>45296.024502314816</v>
      </c>
      <c r="E65" s="25" t="s">
        <v>11</v>
      </c>
      <c r="F65" s="26" t="s">
        <v>16</v>
      </c>
      <c r="G65" s="26" t="s">
        <v>14</v>
      </c>
      <c r="H65" s="23">
        <v>0</v>
      </c>
      <c r="I65" s="27"/>
      <c r="J65" s="28">
        <v>0</v>
      </c>
      <c r="K65" t="str">
        <f>IF((LEN(relatorio_Ananindeua3[[#This Row],[CIF/CPF/CNPJ]])=14),relatorio_Ananindeua3[[#This Row],[CIF/CPF/CNPJ]],relatorio_Ananindeua3[[#This Row],[Coluna2]])</f>
        <v>53366437000100</v>
      </c>
      <c r="L65" t="str">
        <f t="shared" si="1"/>
        <v>533******00</v>
      </c>
    </row>
    <row r="66" spans="1:12" x14ac:dyDescent="0.25">
      <c r="A66" s="23" t="s">
        <v>9873</v>
      </c>
      <c r="B66" s="23" t="s">
        <v>9874</v>
      </c>
      <c r="C66" s="23" t="s">
        <v>34</v>
      </c>
      <c r="D66" s="24">
        <v>45296.024583333332</v>
      </c>
      <c r="E66" s="25" t="s">
        <v>11</v>
      </c>
      <c r="F66" s="26" t="s">
        <v>16</v>
      </c>
      <c r="G66" s="26" t="s">
        <v>14</v>
      </c>
      <c r="H66" s="23">
        <v>0</v>
      </c>
      <c r="I66" s="27"/>
      <c r="J66" s="28">
        <v>0</v>
      </c>
      <c r="K66" t="str">
        <f>IF((LEN(relatorio_Ananindeua3[[#This Row],[CIF/CPF/CNPJ]])=14),relatorio_Ananindeua3[[#This Row],[CIF/CPF/CNPJ]],relatorio_Ananindeua3[[#This Row],[Coluna2]])</f>
        <v>52521917000135</v>
      </c>
      <c r="L66" t="str">
        <f t="shared" si="1"/>
        <v>525******35</v>
      </c>
    </row>
    <row r="67" spans="1:12" x14ac:dyDescent="0.25">
      <c r="A67" s="23" t="s">
        <v>10206</v>
      </c>
      <c r="B67" s="23" t="s">
        <v>10207</v>
      </c>
      <c r="C67" s="23" t="s">
        <v>32</v>
      </c>
      <c r="D67" s="24">
        <v>45296.024583333332</v>
      </c>
      <c r="E67" s="25" t="s">
        <v>11</v>
      </c>
      <c r="F67" s="26" t="s">
        <v>16</v>
      </c>
      <c r="G67" s="26" t="s">
        <v>14</v>
      </c>
      <c r="H67" s="23">
        <v>0</v>
      </c>
      <c r="I67" s="27"/>
      <c r="J67" s="28">
        <v>0</v>
      </c>
      <c r="K67" t="str">
        <f>IF((LEN(relatorio_Ananindeua3[[#This Row],[CIF/CPF/CNPJ]])=14),relatorio_Ananindeua3[[#This Row],[CIF/CPF/CNPJ]],relatorio_Ananindeua3[[#This Row],[Coluna2]])</f>
        <v>53366296000125</v>
      </c>
      <c r="L67" t="str">
        <f t="shared" si="1"/>
        <v>533******25</v>
      </c>
    </row>
    <row r="68" spans="1:12" x14ac:dyDescent="0.25">
      <c r="A68" s="23" t="s">
        <v>10108</v>
      </c>
      <c r="B68" s="23" t="s">
        <v>10109</v>
      </c>
      <c r="C68" s="23" t="s">
        <v>34</v>
      </c>
      <c r="D68" s="24">
        <v>45296.024606481478</v>
      </c>
      <c r="E68" s="25" t="s">
        <v>11</v>
      </c>
      <c r="F68" s="26" t="s">
        <v>16</v>
      </c>
      <c r="G68" s="26" t="s">
        <v>14</v>
      </c>
      <c r="H68" s="23">
        <v>0</v>
      </c>
      <c r="I68" s="27"/>
      <c r="J68" s="28">
        <v>0</v>
      </c>
      <c r="K68" t="str">
        <f>IF((LEN(relatorio_Ananindeua3[[#This Row],[CIF/CPF/CNPJ]])=14),relatorio_Ananindeua3[[#This Row],[CIF/CPF/CNPJ]],relatorio_Ananindeua3[[#This Row],[Coluna2]])</f>
        <v>53180657000144</v>
      </c>
      <c r="L68" t="str">
        <f t="shared" si="1"/>
        <v>531******44</v>
      </c>
    </row>
    <row r="69" spans="1:12" x14ac:dyDescent="0.25">
      <c r="A69" s="23" t="s">
        <v>10222</v>
      </c>
      <c r="B69" s="23" t="s">
        <v>10223</v>
      </c>
      <c r="C69" s="23" t="s">
        <v>32</v>
      </c>
      <c r="D69" s="24">
        <v>45296.024629629632</v>
      </c>
      <c r="E69" s="25" t="s">
        <v>11</v>
      </c>
      <c r="F69" s="26" t="s">
        <v>16</v>
      </c>
      <c r="G69" s="26" t="s">
        <v>14</v>
      </c>
      <c r="H69" s="23">
        <v>0</v>
      </c>
      <c r="I69" s="27"/>
      <c r="J69" s="28">
        <v>0</v>
      </c>
      <c r="K69" t="str">
        <f>IF((LEN(relatorio_Ananindeua3[[#This Row],[CIF/CPF/CNPJ]])=14),relatorio_Ananindeua3[[#This Row],[CIF/CPF/CNPJ]],relatorio_Ananindeua3[[#This Row],[Coluna2]])</f>
        <v>53371762000160</v>
      </c>
      <c r="L69" t="str">
        <f t="shared" si="1"/>
        <v>533******60</v>
      </c>
    </row>
    <row r="70" spans="1:12" x14ac:dyDescent="0.25">
      <c r="A70" s="23" t="s">
        <v>10230</v>
      </c>
      <c r="B70" s="23" t="s">
        <v>10231</v>
      </c>
      <c r="C70" s="23" t="s">
        <v>32</v>
      </c>
      <c r="D70" s="24">
        <v>45296.045347222222</v>
      </c>
      <c r="E70" s="25" t="s">
        <v>11</v>
      </c>
      <c r="F70" s="26" t="s">
        <v>16</v>
      </c>
      <c r="G70" s="26" t="s">
        <v>14</v>
      </c>
      <c r="H70" s="23">
        <v>0</v>
      </c>
      <c r="I70" s="27"/>
      <c r="J70" s="28">
        <v>0</v>
      </c>
      <c r="K70" t="str">
        <f>IF((LEN(relatorio_Ananindeua3[[#This Row],[CIF/CPF/CNPJ]])=14),relatorio_Ananindeua3[[#This Row],[CIF/CPF/CNPJ]],relatorio_Ananindeua3[[#This Row],[Coluna2]])</f>
        <v>53377209000135</v>
      </c>
      <c r="L70" t="str">
        <f t="shared" si="1"/>
        <v>533******35</v>
      </c>
    </row>
    <row r="71" spans="1:12" x14ac:dyDescent="0.25">
      <c r="A71" s="23" t="s">
        <v>10232</v>
      </c>
      <c r="B71" s="23" t="s">
        <v>10233</v>
      </c>
      <c r="C71" s="23" t="s">
        <v>32</v>
      </c>
      <c r="D71" s="24">
        <v>45296.045347222222</v>
      </c>
      <c r="E71" s="25" t="s">
        <v>11</v>
      </c>
      <c r="F71" s="26" t="s">
        <v>16</v>
      </c>
      <c r="G71" s="26" t="s">
        <v>14</v>
      </c>
      <c r="H71" s="23">
        <v>0</v>
      </c>
      <c r="I71" s="27"/>
      <c r="J71" s="28">
        <v>0</v>
      </c>
      <c r="K71" t="str">
        <f>IF((LEN(relatorio_Ananindeua3[[#This Row],[CIF/CPF/CNPJ]])=14),relatorio_Ananindeua3[[#This Row],[CIF/CPF/CNPJ]],relatorio_Ananindeua3[[#This Row],[Coluna2]])</f>
        <v>53377650000117</v>
      </c>
      <c r="L71" t="str">
        <f t="shared" si="1"/>
        <v>533******17</v>
      </c>
    </row>
    <row r="72" spans="1:12" x14ac:dyDescent="0.25">
      <c r="A72" s="23" t="s">
        <v>10228</v>
      </c>
      <c r="B72" s="23" t="s">
        <v>10229</v>
      </c>
      <c r="C72" s="23" t="s">
        <v>32</v>
      </c>
      <c r="D72" s="24">
        <v>45296.045370370368</v>
      </c>
      <c r="E72" s="25" t="s">
        <v>11</v>
      </c>
      <c r="F72" s="26" t="s">
        <v>16</v>
      </c>
      <c r="G72" s="26" t="s">
        <v>14</v>
      </c>
      <c r="H72" s="23">
        <v>0</v>
      </c>
      <c r="I72" s="27"/>
      <c r="J72" s="28">
        <v>0</v>
      </c>
      <c r="K72" t="str">
        <f>IF((LEN(relatorio_Ananindeua3[[#This Row],[CIF/CPF/CNPJ]])=14),relatorio_Ananindeua3[[#This Row],[CIF/CPF/CNPJ]],relatorio_Ananindeua3[[#This Row],[Coluna2]])</f>
        <v>53376577000169</v>
      </c>
      <c r="L72" t="str">
        <f t="shared" si="1"/>
        <v>533******69</v>
      </c>
    </row>
    <row r="73" spans="1:12" x14ac:dyDescent="0.25">
      <c r="A73" s="23" t="s">
        <v>10220</v>
      </c>
      <c r="B73" s="23" t="s">
        <v>10221</v>
      </c>
      <c r="C73" s="23" t="s">
        <v>32</v>
      </c>
      <c r="D73" s="24">
        <v>45296.045405092591</v>
      </c>
      <c r="E73" s="25" t="s">
        <v>11</v>
      </c>
      <c r="F73" s="26" t="s">
        <v>16</v>
      </c>
      <c r="G73" s="26" t="s">
        <v>14</v>
      </c>
      <c r="H73" s="23">
        <v>0</v>
      </c>
      <c r="I73" s="27"/>
      <c r="J73" s="28">
        <v>0</v>
      </c>
      <c r="K73" t="str">
        <f>IF((LEN(relatorio_Ananindeua3[[#This Row],[CIF/CPF/CNPJ]])=14),relatorio_Ananindeua3[[#This Row],[CIF/CPF/CNPJ]],relatorio_Ananindeua3[[#This Row],[Coluna2]])</f>
        <v>53369374000145</v>
      </c>
      <c r="L73" t="str">
        <f t="shared" si="1"/>
        <v>533******45</v>
      </c>
    </row>
    <row r="74" spans="1:12" x14ac:dyDescent="0.25">
      <c r="A74" s="23" t="s">
        <v>10204</v>
      </c>
      <c r="B74" s="23" t="s">
        <v>10205</v>
      </c>
      <c r="C74" s="23" t="s">
        <v>32</v>
      </c>
      <c r="D74" s="24">
        <v>45296.045451388891</v>
      </c>
      <c r="E74" s="25" t="s">
        <v>11</v>
      </c>
      <c r="F74" s="26" t="s">
        <v>16</v>
      </c>
      <c r="G74" s="26" t="s">
        <v>14</v>
      </c>
      <c r="H74" s="23">
        <v>0</v>
      </c>
      <c r="I74" s="27"/>
      <c r="J74" s="28">
        <v>0</v>
      </c>
      <c r="K74" t="str">
        <f>IF((LEN(relatorio_Ananindeua3[[#This Row],[CIF/CPF/CNPJ]])=14),relatorio_Ananindeua3[[#This Row],[CIF/CPF/CNPJ]],relatorio_Ananindeua3[[#This Row],[Coluna2]])</f>
        <v>53366180000196</v>
      </c>
      <c r="L74" t="str">
        <f t="shared" si="1"/>
        <v>533******96</v>
      </c>
    </row>
    <row r="75" spans="1:12" x14ac:dyDescent="0.25">
      <c r="A75" s="23" t="s">
        <v>10226</v>
      </c>
      <c r="B75" s="23" t="s">
        <v>10227</v>
      </c>
      <c r="C75" s="23" t="s">
        <v>32</v>
      </c>
      <c r="D75" s="24">
        <v>45296.052384259259</v>
      </c>
      <c r="E75" s="25" t="s">
        <v>11</v>
      </c>
      <c r="F75" s="26" t="s">
        <v>16</v>
      </c>
      <c r="G75" s="26" t="s">
        <v>14</v>
      </c>
      <c r="H75" s="23">
        <v>0</v>
      </c>
      <c r="I75" s="27"/>
      <c r="J75" s="28">
        <v>0</v>
      </c>
      <c r="K75" t="str">
        <f>IF((LEN(relatorio_Ananindeua3[[#This Row],[CIF/CPF/CNPJ]])=14),relatorio_Ananindeua3[[#This Row],[CIF/CPF/CNPJ]],relatorio_Ananindeua3[[#This Row],[Coluna2]])</f>
        <v>53376498000158</v>
      </c>
      <c r="L75" t="str">
        <f t="shared" si="1"/>
        <v>533******58</v>
      </c>
    </row>
    <row r="76" spans="1:12" x14ac:dyDescent="0.25">
      <c r="A76" s="23" t="s">
        <v>10234</v>
      </c>
      <c r="B76" s="23" t="s">
        <v>10235</v>
      </c>
      <c r="C76" s="23" t="s">
        <v>32</v>
      </c>
      <c r="D76" s="24">
        <v>45296.059212962966</v>
      </c>
      <c r="E76" s="25" t="s">
        <v>11</v>
      </c>
      <c r="F76" s="26" t="s">
        <v>16</v>
      </c>
      <c r="G76" s="26" t="s">
        <v>14</v>
      </c>
      <c r="H76" s="23">
        <v>0</v>
      </c>
      <c r="I76" s="27"/>
      <c r="J76" s="28">
        <v>0</v>
      </c>
      <c r="K76" t="str">
        <f>IF((LEN(relatorio_Ananindeua3[[#This Row],[CIF/CPF/CNPJ]])=14),relatorio_Ananindeua3[[#This Row],[CIF/CPF/CNPJ]],relatorio_Ananindeua3[[#This Row],[Coluna2]])</f>
        <v>53377723000170</v>
      </c>
      <c r="L76" t="str">
        <f t="shared" si="1"/>
        <v>533******70</v>
      </c>
    </row>
    <row r="77" spans="1:12" x14ac:dyDescent="0.25">
      <c r="A77" s="23" t="s">
        <v>10224</v>
      </c>
      <c r="B77" s="23" t="s">
        <v>10225</v>
      </c>
      <c r="C77" s="23" t="s">
        <v>32</v>
      </c>
      <c r="D77" s="24">
        <v>45296.073113425926</v>
      </c>
      <c r="E77" s="25" t="s">
        <v>11</v>
      </c>
      <c r="F77" s="26" t="s">
        <v>16</v>
      </c>
      <c r="G77" s="26" t="s">
        <v>14</v>
      </c>
      <c r="H77" s="23">
        <v>0</v>
      </c>
      <c r="I77" s="27"/>
      <c r="J77" s="28">
        <v>0</v>
      </c>
      <c r="K77" t="str">
        <f>IF((LEN(relatorio_Ananindeua3[[#This Row],[CIF/CPF/CNPJ]])=14),relatorio_Ananindeua3[[#This Row],[CIF/CPF/CNPJ]],relatorio_Ananindeua3[[#This Row],[Coluna2]])</f>
        <v>53373365000128</v>
      </c>
      <c r="L77" t="str">
        <f t="shared" si="1"/>
        <v>533******28</v>
      </c>
    </row>
    <row r="78" spans="1:12" x14ac:dyDescent="0.25">
      <c r="A78" s="23" t="s">
        <v>8388</v>
      </c>
      <c r="B78" s="23" t="s">
        <v>8389</v>
      </c>
      <c r="C78" s="23" t="s">
        <v>34</v>
      </c>
      <c r="D78" s="24">
        <v>45296.073125000003</v>
      </c>
      <c r="E78" s="25" t="s">
        <v>11</v>
      </c>
      <c r="F78" s="26" t="s">
        <v>16</v>
      </c>
      <c r="G78" s="26" t="s">
        <v>14</v>
      </c>
      <c r="H78" s="23">
        <v>0</v>
      </c>
      <c r="I78" s="27"/>
      <c r="J78" s="28">
        <v>0</v>
      </c>
      <c r="K78" t="str">
        <f>IF((LEN(relatorio_Ananindeua3[[#This Row],[CIF/CPF/CNPJ]])=14),relatorio_Ananindeua3[[#This Row],[CIF/CPF/CNPJ]],relatorio_Ananindeua3[[#This Row],[Coluna2]])</f>
        <v>49727616000158</v>
      </c>
      <c r="L78" t="str">
        <f t="shared" si="1"/>
        <v>497******58</v>
      </c>
    </row>
    <row r="79" spans="1:12" x14ac:dyDescent="0.25">
      <c r="A79" s="23" t="s">
        <v>10200</v>
      </c>
      <c r="B79" s="23" t="s">
        <v>10201</v>
      </c>
      <c r="C79" s="23" t="s">
        <v>32</v>
      </c>
      <c r="D79" s="24">
        <v>45296.073136574072</v>
      </c>
      <c r="E79" s="25" t="s">
        <v>11</v>
      </c>
      <c r="F79" s="26" t="s">
        <v>16</v>
      </c>
      <c r="G79" s="26" t="s">
        <v>14</v>
      </c>
      <c r="H79" s="23">
        <v>0</v>
      </c>
      <c r="I79" s="27"/>
      <c r="J79" s="28">
        <v>0</v>
      </c>
      <c r="K79" t="str">
        <f>IF((LEN(relatorio_Ananindeua3[[#This Row],[CIF/CPF/CNPJ]])=14),relatorio_Ananindeua3[[#This Row],[CIF/CPF/CNPJ]],relatorio_Ananindeua3[[#This Row],[Coluna2]])</f>
        <v>53363366000191</v>
      </c>
      <c r="L79" t="str">
        <f t="shared" si="1"/>
        <v>533******91</v>
      </c>
    </row>
    <row r="80" spans="1:12" x14ac:dyDescent="0.25">
      <c r="A80" s="23" t="s">
        <v>10202</v>
      </c>
      <c r="B80" s="23" t="s">
        <v>10203</v>
      </c>
      <c r="C80" s="23" t="s">
        <v>32</v>
      </c>
      <c r="D80" s="24">
        <v>45296.073148148149</v>
      </c>
      <c r="E80" s="25" t="s">
        <v>11</v>
      </c>
      <c r="F80" s="26" t="s">
        <v>16</v>
      </c>
      <c r="G80" s="26" t="s">
        <v>14</v>
      </c>
      <c r="H80" s="23">
        <v>0</v>
      </c>
      <c r="I80" s="27"/>
      <c r="J80" s="28">
        <v>0</v>
      </c>
      <c r="K80" t="str">
        <f>IF((LEN(relatorio_Ananindeua3[[#This Row],[CIF/CPF/CNPJ]])=14),relatorio_Ananindeua3[[#This Row],[CIF/CPF/CNPJ]],relatorio_Ananindeua3[[#This Row],[Coluna2]])</f>
        <v>53363977000130</v>
      </c>
      <c r="L80" t="str">
        <f t="shared" si="1"/>
        <v>533******30</v>
      </c>
    </row>
    <row r="81" spans="1:12" x14ac:dyDescent="0.25">
      <c r="A81" s="23" t="s">
        <v>10218</v>
      </c>
      <c r="B81" s="23" t="s">
        <v>10219</v>
      </c>
      <c r="C81" s="23" t="s">
        <v>32</v>
      </c>
      <c r="D81" s="24">
        <v>45296.073159722226</v>
      </c>
      <c r="E81" s="25" t="s">
        <v>11</v>
      </c>
      <c r="F81" s="26" t="s">
        <v>16</v>
      </c>
      <c r="G81" s="26" t="s">
        <v>14</v>
      </c>
      <c r="H81" s="23">
        <v>0</v>
      </c>
      <c r="I81" s="27"/>
      <c r="J81" s="28">
        <v>0</v>
      </c>
      <c r="K81" t="str">
        <f>IF((LEN(relatorio_Ananindeua3[[#This Row],[CIF/CPF/CNPJ]])=14),relatorio_Ananindeua3[[#This Row],[CIF/CPF/CNPJ]],relatorio_Ananindeua3[[#This Row],[Coluna2]])</f>
        <v>53369360000121</v>
      </c>
      <c r="L81" t="str">
        <f t="shared" si="1"/>
        <v>533******21</v>
      </c>
    </row>
    <row r="82" spans="1:12" x14ac:dyDescent="0.25">
      <c r="A82" s="23" t="s">
        <v>10136</v>
      </c>
      <c r="B82" s="23" t="s">
        <v>10137</v>
      </c>
      <c r="C82" s="23" t="s">
        <v>34</v>
      </c>
      <c r="D82" s="24">
        <v>45296.073229166665</v>
      </c>
      <c r="E82" s="25" t="s">
        <v>11</v>
      </c>
      <c r="F82" s="26" t="s">
        <v>16</v>
      </c>
      <c r="G82" s="26" t="s">
        <v>14</v>
      </c>
      <c r="H82" s="23">
        <v>0</v>
      </c>
      <c r="I82" s="27"/>
      <c r="J82" s="28">
        <v>0</v>
      </c>
      <c r="K82" t="str">
        <f>IF((LEN(relatorio_Ananindeua3[[#This Row],[CIF/CPF/CNPJ]])=14),relatorio_Ananindeua3[[#This Row],[CIF/CPF/CNPJ]],relatorio_Ananindeua3[[#This Row],[Coluna2]])</f>
        <v>53331028000178</v>
      </c>
      <c r="L82" t="str">
        <f t="shared" ref="L82:L145" si="2">_xlfn.CONCAT(LEFT(A82,3),REPT("*",6),RIGHT(A82,2))</f>
        <v>533******78</v>
      </c>
    </row>
    <row r="83" spans="1:12" x14ac:dyDescent="0.25">
      <c r="A83" s="23" t="s">
        <v>634</v>
      </c>
      <c r="B83" s="23" t="s">
        <v>635</v>
      </c>
      <c r="C83" s="23" t="s">
        <v>34</v>
      </c>
      <c r="D83" s="24">
        <v>45296.080069444448</v>
      </c>
      <c r="E83" s="25" t="s">
        <v>11</v>
      </c>
      <c r="F83" s="26" t="s">
        <v>16</v>
      </c>
      <c r="G83" s="26" t="s">
        <v>14</v>
      </c>
      <c r="H83" s="23">
        <v>0</v>
      </c>
      <c r="I83" s="27"/>
      <c r="J83" s="28">
        <v>0</v>
      </c>
      <c r="K83" t="str">
        <f>IF((LEN(relatorio_Ananindeua3[[#This Row],[CIF/CPF/CNPJ]])=14),relatorio_Ananindeua3[[#This Row],[CIF/CPF/CNPJ]],relatorio_Ananindeua3[[#This Row],[Coluna2]])</f>
        <v>14531187000164</v>
      </c>
      <c r="L83" t="str">
        <f t="shared" si="2"/>
        <v>145******64</v>
      </c>
    </row>
    <row r="84" spans="1:12" x14ac:dyDescent="0.25">
      <c r="A84" s="23" t="s">
        <v>10214</v>
      </c>
      <c r="B84" s="23" t="s">
        <v>10215</v>
      </c>
      <c r="C84" s="23" t="s">
        <v>32</v>
      </c>
      <c r="D84" s="24">
        <v>45296.080081018517</v>
      </c>
      <c r="E84" s="25" t="s">
        <v>11</v>
      </c>
      <c r="F84" s="26" t="s">
        <v>16</v>
      </c>
      <c r="G84" s="26" t="s">
        <v>14</v>
      </c>
      <c r="H84" s="23">
        <v>0</v>
      </c>
      <c r="I84" s="27"/>
      <c r="J84" s="28">
        <v>0</v>
      </c>
      <c r="K84" t="str">
        <f>IF((LEN(relatorio_Ananindeua3[[#This Row],[CIF/CPF/CNPJ]])=14),relatorio_Ananindeua3[[#This Row],[CIF/CPF/CNPJ]],relatorio_Ananindeua3[[#This Row],[Coluna2]])</f>
        <v>53368237000196</v>
      </c>
      <c r="L84" t="str">
        <f t="shared" si="2"/>
        <v>533******96</v>
      </c>
    </row>
    <row r="85" spans="1:12" x14ac:dyDescent="0.25">
      <c r="A85" s="23" t="s">
        <v>9593</v>
      </c>
      <c r="B85" s="23" t="s">
        <v>9594</v>
      </c>
      <c r="C85" s="23" t="s">
        <v>34</v>
      </c>
      <c r="D85" s="24">
        <v>45296.08699074074</v>
      </c>
      <c r="E85" s="25" t="s">
        <v>11</v>
      </c>
      <c r="F85" s="26" t="s">
        <v>16</v>
      </c>
      <c r="G85" s="26" t="s">
        <v>14</v>
      </c>
      <c r="H85" s="23">
        <v>0</v>
      </c>
      <c r="I85" s="27"/>
      <c r="J85" s="28">
        <v>0</v>
      </c>
      <c r="K85" t="str">
        <f>IF((LEN(relatorio_Ananindeua3[[#This Row],[CIF/CPF/CNPJ]])=14),relatorio_Ananindeua3[[#This Row],[CIF/CPF/CNPJ]],relatorio_Ananindeua3[[#This Row],[Coluna2]])</f>
        <v>51771302000102</v>
      </c>
      <c r="L85" t="str">
        <f t="shared" si="2"/>
        <v>517******02</v>
      </c>
    </row>
    <row r="86" spans="1:12" x14ac:dyDescent="0.25">
      <c r="A86" s="23" t="s">
        <v>10144</v>
      </c>
      <c r="B86" s="23" t="s">
        <v>10145</v>
      </c>
      <c r="C86" s="23" t="s">
        <v>32</v>
      </c>
      <c r="D86" s="24">
        <v>45296.087060185186</v>
      </c>
      <c r="E86" s="25" t="s">
        <v>11</v>
      </c>
      <c r="F86" s="26" t="s">
        <v>16</v>
      </c>
      <c r="G86" s="26" t="s">
        <v>14</v>
      </c>
      <c r="H86" s="23">
        <v>0</v>
      </c>
      <c r="I86" s="27"/>
      <c r="J86" s="28">
        <v>0</v>
      </c>
      <c r="K86" t="str">
        <f>IF((LEN(relatorio_Ananindeua3[[#This Row],[CIF/CPF/CNPJ]])=14),relatorio_Ananindeua3[[#This Row],[CIF/CPF/CNPJ]],relatorio_Ananindeua3[[#This Row],[Coluna2]])</f>
        <v>53340490000131</v>
      </c>
      <c r="L86" t="str">
        <f t="shared" si="2"/>
        <v>533******31</v>
      </c>
    </row>
    <row r="87" spans="1:12" x14ac:dyDescent="0.25">
      <c r="A87" s="23" t="s">
        <v>10190</v>
      </c>
      <c r="B87" s="23" t="s">
        <v>10191</v>
      </c>
      <c r="C87" s="23" t="s">
        <v>32</v>
      </c>
      <c r="D87" s="24">
        <v>45296.100891203707</v>
      </c>
      <c r="E87" s="25" t="s">
        <v>11</v>
      </c>
      <c r="F87" s="26" t="s">
        <v>16</v>
      </c>
      <c r="G87" s="26" t="s">
        <v>14</v>
      </c>
      <c r="H87" s="23">
        <v>0</v>
      </c>
      <c r="I87" s="27"/>
      <c r="J87" s="28">
        <v>0</v>
      </c>
      <c r="K87" t="str">
        <f>IF((LEN(relatorio_Ananindeua3[[#This Row],[CIF/CPF/CNPJ]])=14),relatorio_Ananindeua3[[#This Row],[CIF/CPF/CNPJ]],relatorio_Ananindeua3[[#This Row],[Coluna2]])</f>
        <v>53361213000105</v>
      </c>
      <c r="L87" t="str">
        <f t="shared" si="2"/>
        <v>533******05</v>
      </c>
    </row>
    <row r="88" spans="1:12" x14ac:dyDescent="0.25">
      <c r="A88" s="23" t="s">
        <v>10192</v>
      </c>
      <c r="B88" s="23" t="s">
        <v>10193</v>
      </c>
      <c r="C88" s="23" t="s">
        <v>32</v>
      </c>
      <c r="D88" s="24">
        <v>45296.100995370369</v>
      </c>
      <c r="E88" s="25" t="s">
        <v>11</v>
      </c>
      <c r="F88" s="26" t="s">
        <v>16</v>
      </c>
      <c r="G88" s="26" t="s">
        <v>14</v>
      </c>
      <c r="H88" s="23">
        <v>0</v>
      </c>
      <c r="I88" s="27"/>
      <c r="J88" s="28">
        <v>0</v>
      </c>
      <c r="K88" t="str">
        <f>IF((LEN(relatorio_Ananindeua3[[#This Row],[CIF/CPF/CNPJ]])=14),relatorio_Ananindeua3[[#This Row],[CIF/CPF/CNPJ]],relatorio_Ananindeua3[[#This Row],[Coluna2]])</f>
        <v>53361469000112</v>
      </c>
      <c r="L88" t="str">
        <f t="shared" si="2"/>
        <v>533******12</v>
      </c>
    </row>
    <row r="89" spans="1:12" x14ac:dyDescent="0.25">
      <c r="A89" s="23" t="s">
        <v>6767</v>
      </c>
      <c r="B89" s="23" t="s">
        <v>6768</v>
      </c>
      <c r="C89" s="23" t="s">
        <v>34</v>
      </c>
      <c r="D89" s="24">
        <v>45296.101018518515</v>
      </c>
      <c r="E89" s="25" t="s">
        <v>11</v>
      </c>
      <c r="F89" s="26" t="s">
        <v>16</v>
      </c>
      <c r="G89" s="26" t="s">
        <v>14</v>
      </c>
      <c r="H89" s="23">
        <v>0</v>
      </c>
      <c r="I89" s="27"/>
      <c r="J89" s="28">
        <v>0</v>
      </c>
      <c r="K89" t="str">
        <f>IF((LEN(relatorio_Ananindeua3[[#This Row],[CIF/CPF/CNPJ]])=14),relatorio_Ananindeua3[[#This Row],[CIF/CPF/CNPJ]],relatorio_Ananindeua3[[#This Row],[Coluna2]])</f>
        <v>45818013000100</v>
      </c>
      <c r="L89" t="str">
        <f t="shared" si="2"/>
        <v>458******00</v>
      </c>
    </row>
    <row r="90" spans="1:12" x14ac:dyDescent="0.25">
      <c r="A90" s="23" t="s">
        <v>10172</v>
      </c>
      <c r="B90" s="23" t="s">
        <v>10173</v>
      </c>
      <c r="C90" s="23" t="s">
        <v>32</v>
      </c>
      <c r="D90" s="24">
        <v>45296.101018518515</v>
      </c>
      <c r="E90" s="25" t="s">
        <v>11</v>
      </c>
      <c r="F90" s="26" t="s">
        <v>16</v>
      </c>
      <c r="G90" s="26" t="s">
        <v>14</v>
      </c>
      <c r="H90" s="23">
        <v>0</v>
      </c>
      <c r="I90" s="27"/>
      <c r="J90" s="28">
        <v>0</v>
      </c>
      <c r="K90" t="str">
        <f>IF((LEN(relatorio_Ananindeua3[[#This Row],[CIF/CPF/CNPJ]])=14),relatorio_Ananindeua3[[#This Row],[CIF/CPF/CNPJ]],relatorio_Ananindeua3[[#This Row],[Coluna2]])</f>
        <v>53354151000104</v>
      </c>
      <c r="L90" t="str">
        <f t="shared" si="2"/>
        <v>533******04</v>
      </c>
    </row>
    <row r="91" spans="1:12" x14ac:dyDescent="0.25">
      <c r="A91" s="23" t="s">
        <v>10152</v>
      </c>
      <c r="B91" s="23" t="s">
        <v>10153</v>
      </c>
      <c r="C91" s="23" t="s">
        <v>32</v>
      </c>
      <c r="D91" s="24">
        <v>45296.185219907406</v>
      </c>
      <c r="E91" s="25" t="s">
        <v>11</v>
      </c>
      <c r="F91" s="26" t="s">
        <v>16</v>
      </c>
      <c r="G91" s="26" t="s">
        <v>14</v>
      </c>
      <c r="H91" s="23">
        <v>0</v>
      </c>
      <c r="I91" s="27"/>
      <c r="J91" s="28">
        <v>0</v>
      </c>
      <c r="K91" t="str">
        <f>IF((LEN(relatorio_Ananindeua3[[#This Row],[CIF/CPF/CNPJ]])=14),relatorio_Ananindeua3[[#This Row],[CIF/CPF/CNPJ]],relatorio_Ananindeua3[[#This Row],[Coluna2]])</f>
        <v>53343360000152</v>
      </c>
      <c r="L91" t="str">
        <f t="shared" si="2"/>
        <v>533******52</v>
      </c>
    </row>
    <row r="92" spans="1:12" x14ac:dyDescent="0.25">
      <c r="A92" s="23" t="s">
        <v>10174</v>
      </c>
      <c r="B92" s="23" t="s">
        <v>10175</v>
      </c>
      <c r="C92" s="23" t="s">
        <v>32</v>
      </c>
      <c r="D92" s="24">
        <v>45296.185266203705</v>
      </c>
      <c r="E92" s="25" t="s">
        <v>11</v>
      </c>
      <c r="F92" s="26" t="s">
        <v>16</v>
      </c>
      <c r="G92" s="26" t="s">
        <v>14</v>
      </c>
      <c r="H92" s="23">
        <v>0</v>
      </c>
      <c r="I92" s="27"/>
      <c r="J92" s="28">
        <v>0</v>
      </c>
      <c r="K92" t="str">
        <f>IF((LEN(relatorio_Ananindeua3[[#This Row],[CIF/CPF/CNPJ]])=14),relatorio_Ananindeua3[[#This Row],[CIF/CPF/CNPJ]],relatorio_Ananindeua3[[#This Row],[Coluna2]])</f>
        <v>53355846000100</v>
      </c>
      <c r="L92" t="str">
        <f t="shared" si="2"/>
        <v>533******00</v>
      </c>
    </row>
    <row r="93" spans="1:12" x14ac:dyDescent="0.25">
      <c r="A93" s="23" t="s">
        <v>6547</v>
      </c>
      <c r="B93" s="23" t="s">
        <v>6548</v>
      </c>
      <c r="C93" s="23" t="s">
        <v>34</v>
      </c>
      <c r="D93" s="24">
        <v>45296.198136574072</v>
      </c>
      <c r="E93" s="25" t="s">
        <v>11</v>
      </c>
      <c r="F93" s="26" t="s">
        <v>16</v>
      </c>
      <c r="G93" s="26" t="s">
        <v>14</v>
      </c>
      <c r="H93" s="23">
        <v>0</v>
      </c>
      <c r="I93" s="27"/>
      <c r="J93" s="28">
        <v>0</v>
      </c>
      <c r="K93" t="str">
        <f>IF((LEN(relatorio_Ananindeua3[[#This Row],[CIF/CPF/CNPJ]])=14),relatorio_Ananindeua3[[#This Row],[CIF/CPF/CNPJ]],relatorio_Ananindeua3[[#This Row],[Coluna2]])</f>
        <v>45266211000109</v>
      </c>
      <c r="L93" t="str">
        <f t="shared" si="2"/>
        <v>452******09</v>
      </c>
    </row>
    <row r="94" spans="1:12" x14ac:dyDescent="0.25">
      <c r="A94" s="23" t="s">
        <v>10216</v>
      </c>
      <c r="B94" s="23" t="s">
        <v>10217</v>
      </c>
      <c r="C94" s="23" t="s">
        <v>32</v>
      </c>
      <c r="D94" s="24">
        <v>45296.198182870372</v>
      </c>
      <c r="E94" s="25" t="s">
        <v>11</v>
      </c>
      <c r="F94" s="26" t="s">
        <v>16</v>
      </c>
      <c r="G94" s="26" t="s">
        <v>14</v>
      </c>
      <c r="H94" s="23">
        <v>0</v>
      </c>
      <c r="I94" s="27"/>
      <c r="J94" s="28">
        <v>0</v>
      </c>
      <c r="K94" t="str">
        <f>IF((LEN(relatorio_Ananindeua3[[#This Row],[CIF/CPF/CNPJ]])=14),relatorio_Ananindeua3[[#This Row],[CIF/CPF/CNPJ]],relatorio_Ananindeua3[[#This Row],[Coluna2]])</f>
        <v>53368844000156</v>
      </c>
      <c r="L94" t="str">
        <f t="shared" si="2"/>
        <v>533******56</v>
      </c>
    </row>
    <row r="95" spans="1:12" x14ac:dyDescent="0.25">
      <c r="A95" s="23" t="s">
        <v>10212</v>
      </c>
      <c r="B95" s="23" t="s">
        <v>10213</v>
      </c>
      <c r="C95" s="23" t="s">
        <v>32</v>
      </c>
      <c r="D95" s="24">
        <v>45296.212060185186</v>
      </c>
      <c r="E95" s="25" t="s">
        <v>11</v>
      </c>
      <c r="F95" s="26" t="s">
        <v>16</v>
      </c>
      <c r="G95" s="26" t="s">
        <v>14</v>
      </c>
      <c r="H95" s="23">
        <v>0</v>
      </c>
      <c r="I95" s="27"/>
      <c r="J95" s="28">
        <v>0</v>
      </c>
      <c r="K95" t="str">
        <f>IF((LEN(relatorio_Ananindeua3[[#This Row],[CIF/CPF/CNPJ]])=14),relatorio_Ananindeua3[[#This Row],[CIF/CPF/CNPJ]],relatorio_Ananindeua3[[#This Row],[Coluna2]])</f>
        <v>53367914000151</v>
      </c>
      <c r="L95" t="str">
        <f t="shared" si="2"/>
        <v>533******51</v>
      </c>
    </row>
    <row r="96" spans="1:12" x14ac:dyDescent="0.25">
      <c r="A96" s="23" t="s">
        <v>10210</v>
      </c>
      <c r="B96" s="23" t="s">
        <v>10211</v>
      </c>
      <c r="C96" s="23" t="s">
        <v>32</v>
      </c>
      <c r="D96" s="24">
        <v>45296.218993055554</v>
      </c>
      <c r="E96" s="25" t="s">
        <v>11</v>
      </c>
      <c r="F96" s="26" t="s">
        <v>16</v>
      </c>
      <c r="G96" s="26" t="s">
        <v>14</v>
      </c>
      <c r="H96" s="23">
        <v>0</v>
      </c>
      <c r="I96" s="27"/>
      <c r="J96" s="28">
        <v>0</v>
      </c>
      <c r="K96" t="str">
        <f>IF((LEN(relatorio_Ananindeua3[[#This Row],[CIF/CPF/CNPJ]])=14),relatorio_Ananindeua3[[#This Row],[CIF/CPF/CNPJ]],relatorio_Ananindeua3[[#This Row],[Coluna2]])</f>
        <v>53367521000148</v>
      </c>
      <c r="L96" t="str">
        <f t="shared" si="2"/>
        <v>533******48</v>
      </c>
    </row>
    <row r="97" spans="1:12" x14ac:dyDescent="0.25">
      <c r="A97" s="23" t="s">
        <v>5038</v>
      </c>
      <c r="B97" s="23" t="s">
        <v>5039</v>
      </c>
      <c r="C97" s="23" t="s">
        <v>34</v>
      </c>
      <c r="D97" s="24">
        <v>45296.225925925923</v>
      </c>
      <c r="E97" s="25" t="s">
        <v>11</v>
      </c>
      <c r="F97" s="26" t="s">
        <v>16</v>
      </c>
      <c r="G97" s="26" t="s">
        <v>14</v>
      </c>
      <c r="H97" s="23">
        <v>0</v>
      </c>
      <c r="I97" s="27"/>
      <c r="J97" s="28">
        <v>0</v>
      </c>
      <c r="K97" t="str">
        <f>IF((LEN(relatorio_Ananindeua3[[#This Row],[CIF/CPF/CNPJ]])=14),relatorio_Ananindeua3[[#This Row],[CIF/CPF/CNPJ]],relatorio_Ananindeua3[[#This Row],[Coluna2]])</f>
        <v>40439475000101</v>
      </c>
      <c r="L97" t="str">
        <f t="shared" si="2"/>
        <v>404******01</v>
      </c>
    </row>
    <row r="98" spans="1:12" x14ac:dyDescent="0.25">
      <c r="A98" s="23" t="s">
        <v>5869</v>
      </c>
      <c r="B98" s="23" t="s">
        <v>5870</v>
      </c>
      <c r="C98" s="23" t="s">
        <v>34</v>
      </c>
      <c r="D98" s="24">
        <v>45296.225995370369</v>
      </c>
      <c r="E98" s="25" t="s">
        <v>11</v>
      </c>
      <c r="F98" s="26" t="s">
        <v>16</v>
      </c>
      <c r="G98" s="26" t="s">
        <v>14</v>
      </c>
      <c r="H98" s="23">
        <v>0</v>
      </c>
      <c r="I98" s="27"/>
      <c r="J98" s="28">
        <v>0</v>
      </c>
      <c r="K98" t="str">
        <f>IF((LEN(relatorio_Ananindeua3[[#This Row],[CIF/CPF/CNPJ]])=14),relatorio_Ananindeua3[[#This Row],[CIF/CPF/CNPJ]],relatorio_Ananindeua3[[#This Row],[Coluna2]])</f>
        <v>43214437000130</v>
      </c>
      <c r="L98" t="str">
        <f t="shared" si="2"/>
        <v>432******30</v>
      </c>
    </row>
    <row r="99" spans="1:12" x14ac:dyDescent="0.25">
      <c r="A99" s="23" t="s">
        <v>956</v>
      </c>
      <c r="B99" s="23" t="s">
        <v>957</v>
      </c>
      <c r="C99" s="23" t="s">
        <v>21</v>
      </c>
      <c r="D99" s="24">
        <v>45296.440474537034</v>
      </c>
      <c r="E99" s="25" t="s">
        <v>11</v>
      </c>
      <c r="F99" s="26" t="s">
        <v>19</v>
      </c>
      <c r="G99" s="26" t="s">
        <v>13496</v>
      </c>
      <c r="H99" s="23">
        <v>0</v>
      </c>
      <c r="I99" s="27"/>
      <c r="J99" s="28">
        <v>11136.27</v>
      </c>
      <c r="K99" t="str">
        <f>IF((LEN(relatorio_Ananindeua3[[#This Row],[CIF/CPF/CNPJ]])=14),relatorio_Ananindeua3[[#This Row],[CIF/CPF/CNPJ]],relatorio_Ananindeua3[[#This Row],[Coluna2]])</f>
        <v>17454167000125</v>
      </c>
      <c r="L99" t="str">
        <f t="shared" si="2"/>
        <v>174******25</v>
      </c>
    </row>
    <row r="100" spans="1:12" x14ac:dyDescent="0.25">
      <c r="A100" s="23" t="s">
        <v>956</v>
      </c>
      <c r="B100" s="23" t="s">
        <v>957</v>
      </c>
      <c r="C100" s="23" t="s">
        <v>21</v>
      </c>
      <c r="D100" s="24">
        <v>45296.448645833334</v>
      </c>
      <c r="E100" s="25" t="s">
        <v>11</v>
      </c>
      <c r="F100" s="26" t="s">
        <v>19</v>
      </c>
      <c r="G100" s="26" t="s">
        <v>13496</v>
      </c>
      <c r="H100" s="23">
        <v>0</v>
      </c>
      <c r="I100" s="27"/>
      <c r="J100" s="28">
        <v>6552.48</v>
      </c>
      <c r="K100" t="str">
        <f>IF((LEN(relatorio_Ananindeua3[[#This Row],[CIF/CPF/CNPJ]])=14),relatorio_Ananindeua3[[#This Row],[CIF/CPF/CNPJ]],relatorio_Ananindeua3[[#This Row],[Coluna2]])</f>
        <v>17454167000125</v>
      </c>
      <c r="L100" t="str">
        <f t="shared" si="2"/>
        <v>174******25</v>
      </c>
    </row>
    <row r="101" spans="1:12" x14ac:dyDescent="0.25">
      <c r="A101" s="23" t="s">
        <v>956</v>
      </c>
      <c r="B101" s="23" t="s">
        <v>957</v>
      </c>
      <c r="C101" s="23" t="s">
        <v>21</v>
      </c>
      <c r="D101" s="24">
        <v>45296.452557870369</v>
      </c>
      <c r="E101" s="25" t="s">
        <v>11</v>
      </c>
      <c r="F101" s="26" t="s">
        <v>19</v>
      </c>
      <c r="G101" s="26" t="s">
        <v>13496</v>
      </c>
      <c r="H101" s="23">
        <v>0</v>
      </c>
      <c r="I101" s="27"/>
      <c r="J101" s="28">
        <v>5447.75</v>
      </c>
      <c r="K101" t="str">
        <f>IF((LEN(relatorio_Ananindeua3[[#This Row],[CIF/CPF/CNPJ]])=14),relatorio_Ananindeua3[[#This Row],[CIF/CPF/CNPJ]],relatorio_Ananindeua3[[#This Row],[Coluna2]])</f>
        <v>17454167000125</v>
      </c>
      <c r="L101" t="str">
        <f t="shared" si="2"/>
        <v>174******25</v>
      </c>
    </row>
    <row r="102" spans="1:12" x14ac:dyDescent="0.25">
      <c r="A102" s="23" t="s">
        <v>956</v>
      </c>
      <c r="B102" s="23" t="s">
        <v>957</v>
      </c>
      <c r="C102" s="23" t="s">
        <v>21</v>
      </c>
      <c r="D102" s="24">
        <v>45296.459687499999</v>
      </c>
      <c r="E102" s="25" t="s">
        <v>11</v>
      </c>
      <c r="F102" s="26" t="s">
        <v>19</v>
      </c>
      <c r="G102" s="26" t="s">
        <v>13496</v>
      </c>
      <c r="H102" s="23">
        <v>0</v>
      </c>
      <c r="I102" s="27"/>
      <c r="J102" s="28">
        <v>14622.58</v>
      </c>
      <c r="K102" t="str">
        <f>IF((LEN(relatorio_Ananindeua3[[#This Row],[CIF/CPF/CNPJ]])=14),relatorio_Ananindeua3[[#This Row],[CIF/CPF/CNPJ]],relatorio_Ananindeua3[[#This Row],[Coluna2]])</f>
        <v>17454167000125</v>
      </c>
      <c r="L102" t="str">
        <f t="shared" si="2"/>
        <v>174******25</v>
      </c>
    </row>
    <row r="103" spans="1:12" x14ac:dyDescent="0.25">
      <c r="A103" s="23" t="s">
        <v>956</v>
      </c>
      <c r="B103" s="23" t="s">
        <v>957</v>
      </c>
      <c r="C103" s="23" t="s">
        <v>21</v>
      </c>
      <c r="D103" s="24">
        <v>45296.465740740743</v>
      </c>
      <c r="E103" s="25" t="s">
        <v>11</v>
      </c>
      <c r="F103" s="26" t="s">
        <v>19</v>
      </c>
      <c r="G103" s="26" t="s">
        <v>13496</v>
      </c>
      <c r="H103" s="23">
        <v>0</v>
      </c>
      <c r="I103" s="27"/>
      <c r="J103" s="28">
        <v>7602.48</v>
      </c>
      <c r="K103" t="str">
        <f>IF((LEN(relatorio_Ananindeua3[[#This Row],[CIF/CPF/CNPJ]])=14),relatorio_Ananindeua3[[#This Row],[CIF/CPF/CNPJ]],relatorio_Ananindeua3[[#This Row],[Coluna2]])</f>
        <v>17454167000125</v>
      </c>
      <c r="L103" t="str">
        <f t="shared" si="2"/>
        <v>174******25</v>
      </c>
    </row>
    <row r="104" spans="1:12" x14ac:dyDescent="0.25">
      <c r="A104" s="23" t="s">
        <v>956</v>
      </c>
      <c r="B104" s="23" t="s">
        <v>957</v>
      </c>
      <c r="C104" s="23" t="s">
        <v>21</v>
      </c>
      <c r="D104" s="24">
        <v>45296.466990740744</v>
      </c>
      <c r="E104" s="25" t="s">
        <v>11</v>
      </c>
      <c r="F104" s="26" t="s">
        <v>19</v>
      </c>
      <c r="G104" s="26" t="s">
        <v>13496</v>
      </c>
      <c r="H104" s="23">
        <v>0</v>
      </c>
      <c r="I104" s="27"/>
      <c r="J104" s="28">
        <v>5475</v>
      </c>
      <c r="K104" t="str">
        <f>IF((LEN(relatorio_Ananindeua3[[#This Row],[CIF/CPF/CNPJ]])=14),relatorio_Ananindeua3[[#This Row],[CIF/CPF/CNPJ]],relatorio_Ananindeua3[[#This Row],[Coluna2]])</f>
        <v>17454167000125</v>
      </c>
      <c r="L104" t="str">
        <f t="shared" si="2"/>
        <v>174******25</v>
      </c>
    </row>
    <row r="105" spans="1:12" x14ac:dyDescent="0.25">
      <c r="A105" s="23" t="s">
        <v>956</v>
      </c>
      <c r="B105" s="23" t="s">
        <v>957</v>
      </c>
      <c r="C105" s="23" t="s">
        <v>21</v>
      </c>
      <c r="D105" s="24">
        <v>45296.468263888892</v>
      </c>
      <c r="E105" s="25" t="s">
        <v>11</v>
      </c>
      <c r="F105" s="26" t="s">
        <v>19</v>
      </c>
      <c r="G105" s="26" t="s">
        <v>13496</v>
      </c>
      <c r="H105" s="23">
        <v>0</v>
      </c>
      <c r="I105" s="27"/>
      <c r="J105" s="28">
        <v>4397.5200000000004</v>
      </c>
      <c r="K105" t="str">
        <f>IF((LEN(relatorio_Ananindeua3[[#This Row],[CIF/CPF/CNPJ]])=14),relatorio_Ananindeua3[[#This Row],[CIF/CPF/CNPJ]],relatorio_Ananindeua3[[#This Row],[Coluna2]])</f>
        <v>17454167000125</v>
      </c>
      <c r="L105" t="str">
        <f t="shared" si="2"/>
        <v>174******25</v>
      </c>
    </row>
    <row r="106" spans="1:12" x14ac:dyDescent="0.25">
      <c r="A106" s="23" t="s">
        <v>956</v>
      </c>
      <c r="B106" s="23" t="s">
        <v>957</v>
      </c>
      <c r="C106" s="23" t="s">
        <v>21</v>
      </c>
      <c r="D106" s="24">
        <v>45296.473078703704</v>
      </c>
      <c r="E106" s="25" t="s">
        <v>11</v>
      </c>
      <c r="F106" s="26" t="s">
        <v>19</v>
      </c>
      <c r="G106" s="26" t="s">
        <v>13496</v>
      </c>
      <c r="H106" s="23">
        <v>0</v>
      </c>
      <c r="I106" s="27"/>
      <c r="J106" s="28">
        <v>5102.5</v>
      </c>
      <c r="K106" t="str">
        <f>IF((LEN(relatorio_Ananindeua3[[#This Row],[CIF/CPF/CNPJ]])=14),relatorio_Ananindeua3[[#This Row],[CIF/CPF/CNPJ]],relatorio_Ananindeua3[[#This Row],[Coluna2]])</f>
        <v>17454167000125</v>
      </c>
      <c r="L106" t="str">
        <f t="shared" si="2"/>
        <v>174******25</v>
      </c>
    </row>
    <row r="107" spans="1:12" x14ac:dyDescent="0.25">
      <c r="A107" s="23" t="s">
        <v>956</v>
      </c>
      <c r="B107" s="23" t="s">
        <v>957</v>
      </c>
      <c r="C107" s="23" t="s">
        <v>21</v>
      </c>
      <c r="D107" s="24">
        <v>45296.474178240744</v>
      </c>
      <c r="E107" s="25" t="s">
        <v>11</v>
      </c>
      <c r="F107" s="26" t="s">
        <v>19</v>
      </c>
      <c r="G107" s="26" t="s">
        <v>13496</v>
      </c>
      <c r="H107" s="23">
        <v>0</v>
      </c>
      <c r="I107" s="27"/>
      <c r="J107" s="28">
        <v>3000</v>
      </c>
      <c r="K107" t="str">
        <f>IF((LEN(relatorio_Ananindeua3[[#This Row],[CIF/CPF/CNPJ]])=14),relatorio_Ananindeua3[[#This Row],[CIF/CPF/CNPJ]],relatorio_Ananindeua3[[#This Row],[Coluna2]])</f>
        <v>17454167000125</v>
      </c>
      <c r="L107" t="str">
        <f t="shared" si="2"/>
        <v>174******25</v>
      </c>
    </row>
    <row r="108" spans="1:12" x14ac:dyDescent="0.25">
      <c r="A108" s="23" t="s">
        <v>77</v>
      </c>
      <c r="B108" s="23" t="s">
        <v>78</v>
      </c>
      <c r="C108" s="23" t="s">
        <v>21</v>
      </c>
      <c r="D108" s="24">
        <v>45296.483564814815</v>
      </c>
      <c r="E108" s="25" t="s">
        <v>11</v>
      </c>
      <c r="F108" s="26" t="s">
        <v>19</v>
      </c>
      <c r="G108" s="26" t="s">
        <v>13496</v>
      </c>
      <c r="H108" s="23">
        <v>0</v>
      </c>
      <c r="I108" s="27"/>
      <c r="J108" s="28">
        <v>0</v>
      </c>
      <c r="K108" t="str">
        <f>IF((LEN(relatorio_Ananindeua3[[#This Row],[CIF/CPF/CNPJ]])=14),relatorio_Ananindeua3[[#This Row],[CIF/CPF/CNPJ]],relatorio_Ananindeua3[[#This Row],[Coluna2]])</f>
        <v>07418827000169</v>
      </c>
      <c r="L108" t="str">
        <f t="shared" si="2"/>
        <v>074******69</v>
      </c>
    </row>
    <row r="109" spans="1:12" x14ac:dyDescent="0.25">
      <c r="A109" s="23" t="s">
        <v>77</v>
      </c>
      <c r="B109" s="23" t="s">
        <v>78</v>
      </c>
      <c r="C109" s="23" t="s">
        <v>21</v>
      </c>
      <c r="D109" s="24">
        <v>45296.493472222224</v>
      </c>
      <c r="E109" s="25" t="s">
        <v>11</v>
      </c>
      <c r="F109" s="26" t="s">
        <v>19</v>
      </c>
      <c r="G109" s="26" t="s">
        <v>13496</v>
      </c>
      <c r="H109" s="23">
        <v>0</v>
      </c>
      <c r="I109" s="27"/>
      <c r="J109" s="28">
        <v>0</v>
      </c>
      <c r="K109" t="str">
        <f>IF((LEN(relatorio_Ananindeua3[[#This Row],[CIF/CPF/CNPJ]])=14),relatorio_Ananindeua3[[#This Row],[CIF/CPF/CNPJ]],relatorio_Ananindeua3[[#This Row],[Coluna2]])</f>
        <v>07418827000169</v>
      </c>
      <c r="L109" t="str">
        <f t="shared" si="2"/>
        <v>074******69</v>
      </c>
    </row>
    <row r="110" spans="1:12" x14ac:dyDescent="0.25">
      <c r="A110" s="23" t="s">
        <v>956</v>
      </c>
      <c r="B110" s="23" t="s">
        <v>957</v>
      </c>
      <c r="C110" s="23" t="s">
        <v>21</v>
      </c>
      <c r="D110" s="24">
        <v>45296.494664351849</v>
      </c>
      <c r="E110" s="25" t="s">
        <v>11</v>
      </c>
      <c r="F110" s="26" t="s">
        <v>19</v>
      </c>
      <c r="G110" s="26" t="s">
        <v>13496</v>
      </c>
      <c r="H110" s="23">
        <v>0</v>
      </c>
      <c r="I110" s="27"/>
      <c r="J110" s="28">
        <v>22622.400000000001</v>
      </c>
      <c r="K110" t="str">
        <f>IF((LEN(relatorio_Ananindeua3[[#This Row],[CIF/CPF/CNPJ]])=14),relatorio_Ananindeua3[[#This Row],[CIF/CPF/CNPJ]],relatorio_Ananindeua3[[#This Row],[Coluna2]])</f>
        <v>17454167000125</v>
      </c>
      <c r="L110" t="str">
        <f t="shared" si="2"/>
        <v>174******25</v>
      </c>
    </row>
    <row r="111" spans="1:12" x14ac:dyDescent="0.25">
      <c r="A111" s="23" t="s">
        <v>1554</v>
      </c>
      <c r="B111" s="23" t="s">
        <v>1555</v>
      </c>
      <c r="C111" s="23" t="s">
        <v>34</v>
      </c>
      <c r="D111" s="24">
        <v>45296.497314814813</v>
      </c>
      <c r="E111" s="25" t="s">
        <v>11</v>
      </c>
      <c r="F111" s="26" t="s">
        <v>16</v>
      </c>
      <c r="G111" s="26" t="s">
        <v>14</v>
      </c>
      <c r="H111" s="23">
        <v>0</v>
      </c>
      <c r="I111" s="27"/>
      <c r="J111" s="28">
        <v>0</v>
      </c>
      <c r="K111" t="str">
        <f>IF((LEN(relatorio_Ananindeua3[[#This Row],[CIF/CPF/CNPJ]])=14),relatorio_Ananindeua3[[#This Row],[CIF/CPF/CNPJ]],relatorio_Ananindeua3[[#This Row],[Coluna2]])</f>
        <v>22631677000160</v>
      </c>
      <c r="L111" t="str">
        <f t="shared" si="2"/>
        <v>226******60</v>
      </c>
    </row>
    <row r="112" spans="1:12" x14ac:dyDescent="0.25">
      <c r="A112" s="23" t="s">
        <v>10150</v>
      </c>
      <c r="B112" s="23" t="s">
        <v>10151</v>
      </c>
      <c r="C112" s="23" t="s">
        <v>32</v>
      </c>
      <c r="D112" s="24">
        <v>45296.497337962966</v>
      </c>
      <c r="E112" s="25" t="s">
        <v>11</v>
      </c>
      <c r="F112" s="26" t="s">
        <v>16</v>
      </c>
      <c r="G112" s="26" t="s">
        <v>14</v>
      </c>
      <c r="H112" s="23">
        <v>0</v>
      </c>
      <c r="I112" s="27"/>
      <c r="J112" s="28">
        <v>0</v>
      </c>
      <c r="K112" t="str">
        <f>IF((LEN(relatorio_Ananindeua3[[#This Row],[CIF/CPF/CNPJ]])=14),relatorio_Ananindeua3[[#This Row],[CIF/CPF/CNPJ]],relatorio_Ananindeua3[[#This Row],[Coluna2]])</f>
        <v>53342674000130</v>
      </c>
      <c r="L112" t="str">
        <f t="shared" si="2"/>
        <v>533******30</v>
      </c>
    </row>
    <row r="113" spans="1:12" x14ac:dyDescent="0.25">
      <c r="A113" s="23" t="s">
        <v>10146</v>
      </c>
      <c r="B113" s="23" t="s">
        <v>10147</v>
      </c>
      <c r="C113" s="23" t="s">
        <v>32</v>
      </c>
      <c r="D113" s="24">
        <v>45296.497349537036</v>
      </c>
      <c r="E113" s="25" t="s">
        <v>11</v>
      </c>
      <c r="F113" s="26" t="s">
        <v>16</v>
      </c>
      <c r="G113" s="26" t="s">
        <v>14</v>
      </c>
      <c r="H113" s="23">
        <v>0</v>
      </c>
      <c r="I113" s="27"/>
      <c r="J113" s="28">
        <v>0</v>
      </c>
      <c r="K113" t="str">
        <f>IF((LEN(relatorio_Ananindeua3[[#This Row],[CIF/CPF/CNPJ]])=14),relatorio_Ananindeua3[[#This Row],[CIF/CPF/CNPJ]],relatorio_Ananindeua3[[#This Row],[Coluna2]])</f>
        <v>53340518000130</v>
      </c>
      <c r="L113" t="str">
        <f t="shared" si="2"/>
        <v>533******30</v>
      </c>
    </row>
    <row r="114" spans="1:12" x14ac:dyDescent="0.25">
      <c r="A114" s="23" t="s">
        <v>77</v>
      </c>
      <c r="B114" s="23" t="s">
        <v>78</v>
      </c>
      <c r="C114" s="23" t="s">
        <v>21</v>
      </c>
      <c r="D114" s="24">
        <v>45296.497523148151</v>
      </c>
      <c r="E114" s="25" t="s">
        <v>11</v>
      </c>
      <c r="F114" s="26" t="s">
        <v>19</v>
      </c>
      <c r="G114" s="26" t="s">
        <v>13496</v>
      </c>
      <c r="H114" s="23">
        <v>0</v>
      </c>
      <c r="I114" s="27"/>
      <c r="J114" s="28">
        <v>0</v>
      </c>
      <c r="K114" t="str">
        <f>IF((LEN(relatorio_Ananindeua3[[#This Row],[CIF/CPF/CNPJ]])=14),relatorio_Ananindeua3[[#This Row],[CIF/CPF/CNPJ]],relatorio_Ananindeua3[[#This Row],[Coluna2]])</f>
        <v>07418827000169</v>
      </c>
      <c r="L114" t="str">
        <f t="shared" si="2"/>
        <v>074******69</v>
      </c>
    </row>
    <row r="115" spans="1:12" x14ac:dyDescent="0.25">
      <c r="A115" s="23" t="s">
        <v>956</v>
      </c>
      <c r="B115" s="23" t="s">
        <v>957</v>
      </c>
      <c r="C115" s="23" t="s">
        <v>21</v>
      </c>
      <c r="D115" s="24">
        <v>45296.498263888891</v>
      </c>
      <c r="E115" s="25" t="s">
        <v>11</v>
      </c>
      <c r="F115" s="26" t="s">
        <v>19</v>
      </c>
      <c r="G115" s="26" t="s">
        <v>13496</v>
      </c>
      <c r="H115" s="23">
        <v>0</v>
      </c>
      <c r="I115" s="27"/>
      <c r="J115" s="28">
        <v>4397.5200000000004</v>
      </c>
      <c r="K115" t="str">
        <f>IF((LEN(relatorio_Ananindeua3[[#This Row],[CIF/CPF/CNPJ]])=14),relatorio_Ananindeua3[[#This Row],[CIF/CPF/CNPJ]],relatorio_Ananindeua3[[#This Row],[Coluna2]])</f>
        <v>17454167000125</v>
      </c>
      <c r="L115" t="str">
        <f t="shared" si="2"/>
        <v>174******25</v>
      </c>
    </row>
    <row r="116" spans="1:12" x14ac:dyDescent="0.25">
      <c r="A116" s="23" t="s">
        <v>77</v>
      </c>
      <c r="B116" s="23" t="s">
        <v>78</v>
      </c>
      <c r="C116" s="23" t="s">
        <v>21</v>
      </c>
      <c r="D116" s="24">
        <v>45296.503530092596</v>
      </c>
      <c r="E116" s="25" t="s">
        <v>11</v>
      </c>
      <c r="F116" s="26" t="s">
        <v>19</v>
      </c>
      <c r="G116" s="26" t="s">
        <v>13496</v>
      </c>
      <c r="H116" s="23">
        <v>0</v>
      </c>
      <c r="I116" s="27"/>
      <c r="J116" s="28">
        <v>0</v>
      </c>
      <c r="K116" t="str">
        <f>IF((LEN(relatorio_Ananindeua3[[#This Row],[CIF/CPF/CNPJ]])=14),relatorio_Ananindeua3[[#This Row],[CIF/CPF/CNPJ]],relatorio_Ananindeua3[[#This Row],[Coluna2]])</f>
        <v>07418827000169</v>
      </c>
      <c r="L116" t="str">
        <f t="shared" si="2"/>
        <v>074******69</v>
      </c>
    </row>
    <row r="117" spans="1:12" x14ac:dyDescent="0.25">
      <c r="A117" s="23" t="s">
        <v>4529</v>
      </c>
      <c r="B117" s="23" t="s">
        <v>4530</v>
      </c>
      <c r="C117" s="23" t="s">
        <v>34</v>
      </c>
      <c r="D117" s="24">
        <v>45296.586157407408</v>
      </c>
      <c r="E117" s="25" t="s">
        <v>11</v>
      </c>
      <c r="F117" s="26" t="s">
        <v>16</v>
      </c>
      <c r="G117" s="26" t="s">
        <v>13496</v>
      </c>
      <c r="H117" s="23">
        <v>0</v>
      </c>
      <c r="I117" s="27"/>
      <c r="J117" s="28">
        <v>0</v>
      </c>
      <c r="K117" t="str">
        <f>IF((LEN(relatorio_Ananindeua3[[#This Row],[CIF/CPF/CNPJ]])=14),relatorio_Ananindeua3[[#This Row],[CIF/CPF/CNPJ]],relatorio_Ananindeua3[[#This Row],[Coluna2]])</f>
        <v>37910625000109</v>
      </c>
      <c r="L117" t="str">
        <f t="shared" si="2"/>
        <v>379******09</v>
      </c>
    </row>
    <row r="118" spans="1:12" x14ac:dyDescent="0.25">
      <c r="A118" s="23" t="s">
        <v>10160</v>
      </c>
      <c r="B118" s="23" t="s">
        <v>10161</v>
      </c>
      <c r="C118" s="23" t="s">
        <v>32</v>
      </c>
      <c r="D118" s="24">
        <v>45296.615023148152</v>
      </c>
      <c r="E118" s="25" t="s">
        <v>11</v>
      </c>
      <c r="F118" s="26" t="s">
        <v>16</v>
      </c>
      <c r="G118" s="26" t="s">
        <v>14</v>
      </c>
      <c r="H118" s="23">
        <v>0</v>
      </c>
      <c r="I118" s="27"/>
      <c r="J118" s="28">
        <v>0</v>
      </c>
      <c r="K118" t="str">
        <f>IF((LEN(relatorio_Ananindeua3[[#This Row],[CIF/CPF/CNPJ]])=14),relatorio_Ananindeua3[[#This Row],[CIF/CPF/CNPJ]],relatorio_Ananindeua3[[#This Row],[Coluna2]])</f>
        <v>53348100000170</v>
      </c>
      <c r="L118" t="str">
        <f t="shared" si="2"/>
        <v>533******70</v>
      </c>
    </row>
    <row r="119" spans="1:12" x14ac:dyDescent="0.25">
      <c r="A119" s="23" t="s">
        <v>956</v>
      </c>
      <c r="B119" s="23" t="s">
        <v>957</v>
      </c>
      <c r="C119" s="23" t="s">
        <v>21</v>
      </c>
      <c r="D119" s="24">
        <v>45296.696238425924</v>
      </c>
      <c r="E119" s="25" t="s">
        <v>11</v>
      </c>
      <c r="F119" s="26" t="s">
        <v>19</v>
      </c>
      <c r="G119" s="26" t="s">
        <v>13496</v>
      </c>
      <c r="H119" s="23">
        <v>0</v>
      </c>
      <c r="I119" s="27"/>
      <c r="J119" s="28">
        <v>20</v>
      </c>
      <c r="K119" t="str">
        <f>IF((LEN(relatorio_Ananindeua3[[#This Row],[CIF/CPF/CNPJ]])=14),relatorio_Ananindeua3[[#This Row],[CIF/CPF/CNPJ]],relatorio_Ananindeua3[[#This Row],[Coluna2]])</f>
        <v>17454167000125</v>
      </c>
      <c r="L119" t="str">
        <f t="shared" si="2"/>
        <v>174******25</v>
      </c>
    </row>
    <row r="120" spans="1:12" x14ac:dyDescent="0.25">
      <c r="A120" s="23" t="s">
        <v>2722</v>
      </c>
      <c r="B120" s="23" t="s">
        <v>2723</v>
      </c>
      <c r="C120" s="23" t="s">
        <v>34</v>
      </c>
      <c r="D120" s="24">
        <v>45296.69835648148</v>
      </c>
      <c r="E120" s="25" t="s">
        <v>11</v>
      </c>
      <c r="F120" s="26" t="s">
        <v>16</v>
      </c>
      <c r="G120" s="26" t="s">
        <v>14</v>
      </c>
      <c r="H120" s="23">
        <v>0</v>
      </c>
      <c r="I120" s="27"/>
      <c r="J120" s="28">
        <v>0</v>
      </c>
      <c r="K120" t="str">
        <f>IF((LEN(relatorio_Ananindeua3[[#This Row],[CIF/CPF/CNPJ]])=14),relatorio_Ananindeua3[[#This Row],[CIF/CPF/CNPJ]],relatorio_Ananindeua3[[#This Row],[Coluna2]])</f>
        <v>30060821000184</v>
      </c>
      <c r="L120" t="str">
        <f t="shared" si="2"/>
        <v>300******84</v>
      </c>
    </row>
    <row r="121" spans="1:12" x14ac:dyDescent="0.25">
      <c r="A121" s="23" t="s">
        <v>1992</v>
      </c>
      <c r="B121" s="23" t="s">
        <v>1993</v>
      </c>
      <c r="C121" s="23" t="s">
        <v>34</v>
      </c>
      <c r="D121" s="24">
        <v>45296.698368055557</v>
      </c>
      <c r="E121" s="25" t="s">
        <v>11</v>
      </c>
      <c r="F121" s="26" t="s">
        <v>16</v>
      </c>
      <c r="G121" s="26" t="s">
        <v>14</v>
      </c>
      <c r="H121" s="23">
        <v>0</v>
      </c>
      <c r="I121" s="27"/>
      <c r="J121" s="28">
        <v>0</v>
      </c>
      <c r="K121" t="str">
        <f>IF((LEN(relatorio_Ananindeua3[[#This Row],[CIF/CPF/CNPJ]])=14),relatorio_Ananindeua3[[#This Row],[CIF/CPF/CNPJ]],relatorio_Ananindeua3[[#This Row],[Coluna2]])</f>
        <v>26285302000147</v>
      </c>
      <c r="L121" t="str">
        <f t="shared" si="2"/>
        <v>262******47</v>
      </c>
    </row>
    <row r="122" spans="1:12" x14ac:dyDescent="0.25">
      <c r="A122" s="23" t="s">
        <v>956</v>
      </c>
      <c r="B122" s="23" t="s">
        <v>957</v>
      </c>
      <c r="C122" s="23" t="s">
        <v>21</v>
      </c>
      <c r="D122" s="24">
        <v>45296.699189814812</v>
      </c>
      <c r="E122" s="25" t="s">
        <v>11</v>
      </c>
      <c r="F122" s="26" t="s">
        <v>19</v>
      </c>
      <c r="G122" s="26" t="s">
        <v>13496</v>
      </c>
      <c r="H122" s="23">
        <v>0</v>
      </c>
      <c r="I122" s="27"/>
      <c r="J122" s="28">
        <v>212.5</v>
      </c>
      <c r="K122" t="str">
        <f>IF((LEN(relatorio_Ananindeua3[[#This Row],[CIF/CPF/CNPJ]])=14),relatorio_Ananindeua3[[#This Row],[CIF/CPF/CNPJ]],relatorio_Ananindeua3[[#This Row],[Coluna2]])</f>
        <v>17454167000125</v>
      </c>
      <c r="L122" t="str">
        <f t="shared" si="2"/>
        <v>174******25</v>
      </c>
    </row>
    <row r="123" spans="1:12" x14ac:dyDescent="0.25">
      <c r="A123" s="23" t="s">
        <v>6904</v>
      </c>
      <c r="B123" s="23" t="s">
        <v>6905</v>
      </c>
      <c r="C123" s="23" t="s">
        <v>20</v>
      </c>
      <c r="D123" s="24">
        <v>45297</v>
      </c>
      <c r="E123" s="25" t="s">
        <v>11</v>
      </c>
      <c r="F123" s="26" t="s">
        <v>19</v>
      </c>
      <c r="G123" s="26" t="s">
        <v>13496</v>
      </c>
      <c r="H123" s="23">
        <v>0</v>
      </c>
      <c r="I123" s="27"/>
      <c r="J123" s="28">
        <v>4.75</v>
      </c>
      <c r="K123" t="str">
        <f>IF((LEN(relatorio_Ananindeua3[[#This Row],[CIF/CPF/CNPJ]])=14),relatorio_Ananindeua3[[#This Row],[CIF/CPF/CNPJ]],relatorio_Ananindeua3[[#This Row],[Coluna2]])</f>
        <v>46201083002393</v>
      </c>
      <c r="L123" t="str">
        <f t="shared" si="2"/>
        <v>462******93</v>
      </c>
    </row>
    <row r="124" spans="1:12" x14ac:dyDescent="0.25">
      <c r="A124" s="23" t="s">
        <v>10250</v>
      </c>
      <c r="B124" s="23" t="s">
        <v>10251</v>
      </c>
      <c r="C124" s="23" t="s">
        <v>32</v>
      </c>
      <c r="D124" s="24">
        <v>45297.448113425926</v>
      </c>
      <c r="E124" s="25" t="s">
        <v>11</v>
      </c>
      <c r="F124" s="26" t="s">
        <v>16</v>
      </c>
      <c r="G124" s="26" t="s">
        <v>14</v>
      </c>
      <c r="H124" s="23">
        <v>0</v>
      </c>
      <c r="I124" s="27"/>
      <c r="J124" s="28">
        <v>0</v>
      </c>
      <c r="K124" t="str">
        <f>IF((LEN(relatorio_Ananindeua3[[#This Row],[CIF/CPF/CNPJ]])=14),relatorio_Ananindeua3[[#This Row],[CIF/CPF/CNPJ]],relatorio_Ananindeua3[[#This Row],[Coluna2]])</f>
        <v>53385534000140</v>
      </c>
      <c r="L124" t="str">
        <f t="shared" si="2"/>
        <v>533******40</v>
      </c>
    </row>
    <row r="125" spans="1:12" x14ac:dyDescent="0.25">
      <c r="A125" s="23" t="s">
        <v>3842</v>
      </c>
      <c r="B125" s="23" t="s">
        <v>3843</v>
      </c>
      <c r="C125" s="23" t="s">
        <v>34</v>
      </c>
      <c r="D125" s="24">
        <v>45297.448136574072</v>
      </c>
      <c r="E125" s="25" t="s">
        <v>11</v>
      </c>
      <c r="F125" s="26" t="s">
        <v>16</v>
      </c>
      <c r="G125" s="26" t="s">
        <v>14</v>
      </c>
      <c r="H125" s="23">
        <v>0</v>
      </c>
      <c r="I125" s="27"/>
      <c r="J125" s="28">
        <v>0</v>
      </c>
      <c r="K125" t="str">
        <f>IF((LEN(relatorio_Ananindeua3[[#This Row],[CIF/CPF/CNPJ]])=14),relatorio_Ananindeua3[[#This Row],[CIF/CPF/CNPJ]],relatorio_Ananindeua3[[#This Row],[Coluna2]])</f>
        <v>35093420000144</v>
      </c>
      <c r="L125" t="str">
        <f t="shared" si="2"/>
        <v>350******44</v>
      </c>
    </row>
    <row r="126" spans="1:12" x14ac:dyDescent="0.25">
      <c r="A126" s="23" t="s">
        <v>9146</v>
      </c>
      <c r="B126" s="23" t="s">
        <v>9147</v>
      </c>
      <c r="C126" s="23" t="s">
        <v>34</v>
      </c>
      <c r="D126" s="24">
        <v>45297.448182870372</v>
      </c>
      <c r="E126" s="25" t="s">
        <v>11</v>
      </c>
      <c r="F126" s="26" t="s">
        <v>16</v>
      </c>
      <c r="G126" s="26" t="s">
        <v>14</v>
      </c>
      <c r="H126" s="23">
        <v>0</v>
      </c>
      <c r="I126" s="27"/>
      <c r="J126" s="28">
        <v>0</v>
      </c>
      <c r="K126" t="str">
        <f>IF((LEN(relatorio_Ananindeua3[[#This Row],[CIF/CPF/CNPJ]])=14),relatorio_Ananindeua3[[#This Row],[CIF/CPF/CNPJ]],relatorio_Ananindeua3[[#This Row],[Coluna2]])</f>
        <v>50887696000198</v>
      </c>
      <c r="L126" t="str">
        <f t="shared" si="2"/>
        <v>508******98</v>
      </c>
    </row>
    <row r="127" spans="1:12" x14ac:dyDescent="0.25">
      <c r="A127" s="23" t="s">
        <v>10084</v>
      </c>
      <c r="B127" s="23" t="s">
        <v>10085</v>
      </c>
      <c r="C127" s="23" t="s">
        <v>34</v>
      </c>
      <c r="D127" s="24">
        <v>45297.455613425926</v>
      </c>
      <c r="E127" s="25" t="s">
        <v>11</v>
      </c>
      <c r="F127" s="26" t="s">
        <v>16</v>
      </c>
      <c r="G127" s="26" t="s">
        <v>14</v>
      </c>
      <c r="H127" s="23">
        <v>0</v>
      </c>
      <c r="I127" s="27"/>
      <c r="J127" s="28">
        <v>0</v>
      </c>
      <c r="K127" t="str">
        <f>IF((LEN(relatorio_Ananindeua3[[#This Row],[CIF/CPF/CNPJ]])=14),relatorio_Ananindeua3[[#This Row],[CIF/CPF/CNPJ]],relatorio_Ananindeua3[[#This Row],[Coluna2]])</f>
        <v>53090143000106</v>
      </c>
      <c r="L127" t="str">
        <f t="shared" si="2"/>
        <v>530******06</v>
      </c>
    </row>
    <row r="128" spans="1:12" x14ac:dyDescent="0.25">
      <c r="A128" s="23" t="s">
        <v>3894</v>
      </c>
      <c r="B128" s="23" t="s">
        <v>3895</v>
      </c>
      <c r="C128" s="23" t="s">
        <v>34</v>
      </c>
      <c r="D128" s="24">
        <v>45297.455625000002</v>
      </c>
      <c r="E128" s="25" t="s">
        <v>11</v>
      </c>
      <c r="F128" s="26" t="s">
        <v>16</v>
      </c>
      <c r="G128" s="26" t="s">
        <v>14</v>
      </c>
      <c r="H128" s="23">
        <v>0</v>
      </c>
      <c r="I128" s="27"/>
      <c r="J128" s="28">
        <v>0</v>
      </c>
      <c r="K128" t="str">
        <f>IF((LEN(relatorio_Ananindeua3[[#This Row],[CIF/CPF/CNPJ]])=14),relatorio_Ananindeua3[[#This Row],[CIF/CPF/CNPJ]],relatorio_Ananindeua3[[#This Row],[Coluna2]])</f>
        <v>35319747000191</v>
      </c>
      <c r="L128" t="str">
        <f t="shared" si="2"/>
        <v>353******91</v>
      </c>
    </row>
    <row r="129" spans="1:12" x14ac:dyDescent="0.25">
      <c r="A129" s="23" t="s">
        <v>10240</v>
      </c>
      <c r="B129" s="23" t="s">
        <v>10241</v>
      </c>
      <c r="C129" s="23" t="s">
        <v>32</v>
      </c>
      <c r="D129" s="24">
        <v>45297.455706018518</v>
      </c>
      <c r="E129" s="25" t="s">
        <v>11</v>
      </c>
      <c r="F129" s="26" t="s">
        <v>16</v>
      </c>
      <c r="G129" s="26" t="s">
        <v>14</v>
      </c>
      <c r="H129" s="23">
        <v>0</v>
      </c>
      <c r="I129" s="27"/>
      <c r="J129" s="28">
        <v>0</v>
      </c>
      <c r="K129" t="str">
        <f>IF((LEN(relatorio_Ananindeua3[[#This Row],[CIF/CPF/CNPJ]])=14),relatorio_Ananindeua3[[#This Row],[CIF/CPF/CNPJ]],relatorio_Ananindeua3[[#This Row],[Coluna2]])</f>
        <v>53381599000117</v>
      </c>
      <c r="L129" t="str">
        <f t="shared" si="2"/>
        <v>533******17</v>
      </c>
    </row>
    <row r="130" spans="1:12" x14ac:dyDescent="0.25">
      <c r="A130" s="23" t="s">
        <v>8582</v>
      </c>
      <c r="B130" s="23" t="s">
        <v>8583</v>
      </c>
      <c r="C130" s="23" t="s">
        <v>34</v>
      </c>
      <c r="D130" s="24">
        <v>45297.455775462964</v>
      </c>
      <c r="E130" s="25" t="s">
        <v>11</v>
      </c>
      <c r="F130" s="26" t="s">
        <v>16</v>
      </c>
      <c r="G130" s="26" t="s">
        <v>14</v>
      </c>
      <c r="H130" s="23">
        <v>0</v>
      </c>
      <c r="I130" s="27"/>
      <c r="J130" s="28">
        <v>0</v>
      </c>
      <c r="K130" t="str">
        <f>IF((LEN(relatorio_Ananindeua3[[#This Row],[CIF/CPF/CNPJ]])=14),relatorio_Ananindeua3[[#This Row],[CIF/CPF/CNPJ]],relatorio_Ananindeua3[[#This Row],[Coluna2]])</f>
        <v>50023552000193</v>
      </c>
      <c r="L130" t="str">
        <f t="shared" si="2"/>
        <v>500******93</v>
      </c>
    </row>
    <row r="131" spans="1:12" x14ac:dyDescent="0.25">
      <c r="A131" s="23" t="s">
        <v>10244</v>
      </c>
      <c r="B131" s="23" t="s">
        <v>10245</v>
      </c>
      <c r="C131" s="23" t="s">
        <v>32</v>
      </c>
      <c r="D131" s="24">
        <v>45297.455775462964</v>
      </c>
      <c r="E131" s="25" t="s">
        <v>11</v>
      </c>
      <c r="F131" s="26" t="s">
        <v>16</v>
      </c>
      <c r="G131" s="26" t="s">
        <v>14</v>
      </c>
      <c r="H131" s="23">
        <v>0</v>
      </c>
      <c r="I131" s="27"/>
      <c r="J131" s="28">
        <v>0</v>
      </c>
      <c r="K131" t="str">
        <f>IF((LEN(relatorio_Ananindeua3[[#This Row],[CIF/CPF/CNPJ]])=14),relatorio_Ananindeua3[[#This Row],[CIF/CPF/CNPJ]],relatorio_Ananindeua3[[#This Row],[Coluna2]])</f>
        <v>53383513000195</v>
      </c>
      <c r="L131" t="str">
        <f t="shared" si="2"/>
        <v>533******95</v>
      </c>
    </row>
    <row r="132" spans="1:12" x14ac:dyDescent="0.25">
      <c r="A132" s="23" t="s">
        <v>10236</v>
      </c>
      <c r="B132" s="23" t="s">
        <v>10237</v>
      </c>
      <c r="C132" s="23" t="s">
        <v>32</v>
      </c>
      <c r="D132" s="24">
        <v>45297.455833333333</v>
      </c>
      <c r="E132" s="25" t="s">
        <v>11</v>
      </c>
      <c r="F132" s="26" t="s">
        <v>16</v>
      </c>
      <c r="G132" s="26" t="s">
        <v>14</v>
      </c>
      <c r="H132" s="23">
        <v>0</v>
      </c>
      <c r="I132" s="27"/>
      <c r="J132" s="28">
        <v>0</v>
      </c>
      <c r="K132" t="str">
        <f>IF((LEN(relatorio_Ananindeua3[[#This Row],[CIF/CPF/CNPJ]])=14),relatorio_Ananindeua3[[#This Row],[CIF/CPF/CNPJ]],relatorio_Ananindeua3[[#This Row],[Coluna2]])</f>
        <v>53379527000135</v>
      </c>
      <c r="L132" t="str">
        <f t="shared" si="2"/>
        <v>533******35</v>
      </c>
    </row>
    <row r="133" spans="1:12" x14ac:dyDescent="0.25">
      <c r="A133" s="23" t="s">
        <v>10248</v>
      </c>
      <c r="B133" s="23" t="s">
        <v>10249</v>
      </c>
      <c r="C133" s="23" t="s">
        <v>32</v>
      </c>
      <c r="D133" s="24">
        <v>45297.455833333333</v>
      </c>
      <c r="E133" s="25" t="s">
        <v>11</v>
      </c>
      <c r="F133" s="26" t="s">
        <v>16</v>
      </c>
      <c r="G133" s="26" t="s">
        <v>14</v>
      </c>
      <c r="H133" s="23">
        <v>0</v>
      </c>
      <c r="I133" s="27"/>
      <c r="J133" s="28">
        <v>0</v>
      </c>
      <c r="K133" t="str">
        <f>IF((LEN(relatorio_Ananindeua3[[#This Row],[CIF/CPF/CNPJ]])=14),relatorio_Ananindeua3[[#This Row],[CIF/CPF/CNPJ]],relatorio_Ananindeua3[[#This Row],[Coluna2]])</f>
        <v>53384507000152</v>
      </c>
      <c r="L133" t="str">
        <f t="shared" si="2"/>
        <v>533******52</v>
      </c>
    </row>
    <row r="134" spans="1:12" x14ac:dyDescent="0.25">
      <c r="A134" s="23" t="s">
        <v>4261</v>
      </c>
      <c r="B134" s="23" t="s">
        <v>4262</v>
      </c>
      <c r="C134" s="23" t="s">
        <v>34</v>
      </c>
      <c r="D134" s="24">
        <v>45297.45585648148</v>
      </c>
      <c r="E134" s="25" t="s">
        <v>11</v>
      </c>
      <c r="F134" s="26" t="s">
        <v>16</v>
      </c>
      <c r="G134" s="26" t="s">
        <v>14</v>
      </c>
      <c r="H134" s="23">
        <v>0</v>
      </c>
      <c r="I134" s="27"/>
      <c r="J134" s="28">
        <v>0</v>
      </c>
      <c r="K134" t="str">
        <f>IF((LEN(relatorio_Ananindeua3[[#This Row],[CIF/CPF/CNPJ]])=14),relatorio_Ananindeua3[[#This Row],[CIF/CPF/CNPJ]],relatorio_Ananindeua3[[#This Row],[Coluna2]])</f>
        <v>36802321000157</v>
      </c>
      <c r="L134" t="str">
        <f t="shared" si="2"/>
        <v>368******57</v>
      </c>
    </row>
    <row r="135" spans="1:12" x14ac:dyDescent="0.25">
      <c r="A135" s="23" t="s">
        <v>10260</v>
      </c>
      <c r="B135" s="23" t="s">
        <v>10261</v>
      </c>
      <c r="C135" s="23" t="s">
        <v>32</v>
      </c>
      <c r="D135" s="24">
        <v>45297.809699074074</v>
      </c>
      <c r="E135" s="25" t="s">
        <v>11</v>
      </c>
      <c r="F135" s="26" t="s">
        <v>16</v>
      </c>
      <c r="G135" s="26" t="s">
        <v>14</v>
      </c>
      <c r="H135" s="23">
        <v>0</v>
      </c>
      <c r="I135" s="27"/>
      <c r="J135" s="28">
        <v>0</v>
      </c>
      <c r="K135" t="str">
        <f>IF((LEN(relatorio_Ananindeua3[[#This Row],[CIF/CPF/CNPJ]])=14),relatorio_Ananindeua3[[#This Row],[CIF/CPF/CNPJ]],relatorio_Ananindeua3[[#This Row],[Coluna2]])</f>
        <v>53390735000135</v>
      </c>
      <c r="L135" t="str">
        <f t="shared" si="2"/>
        <v>533******35</v>
      </c>
    </row>
    <row r="136" spans="1:12" x14ac:dyDescent="0.25">
      <c r="A136" s="23" t="s">
        <v>10246</v>
      </c>
      <c r="B136" s="23" t="s">
        <v>10247</v>
      </c>
      <c r="C136" s="23" t="s">
        <v>32</v>
      </c>
      <c r="D136" s="24">
        <v>45297.809710648151</v>
      </c>
      <c r="E136" s="25" t="s">
        <v>11</v>
      </c>
      <c r="F136" s="26" t="s">
        <v>16</v>
      </c>
      <c r="G136" s="26" t="s">
        <v>14</v>
      </c>
      <c r="H136" s="23">
        <v>0</v>
      </c>
      <c r="I136" s="27"/>
      <c r="J136" s="28">
        <v>0</v>
      </c>
      <c r="K136" t="str">
        <f>IF((LEN(relatorio_Ananindeua3[[#This Row],[CIF/CPF/CNPJ]])=14),relatorio_Ananindeua3[[#This Row],[CIF/CPF/CNPJ]],relatorio_Ananindeua3[[#This Row],[Coluna2]])</f>
        <v>53384139000142</v>
      </c>
      <c r="L136" t="str">
        <f t="shared" si="2"/>
        <v>533******42</v>
      </c>
    </row>
    <row r="137" spans="1:12" x14ac:dyDescent="0.25">
      <c r="A137" s="23" t="s">
        <v>10256</v>
      </c>
      <c r="B137" s="23" t="s">
        <v>10257</v>
      </c>
      <c r="C137" s="23" t="s">
        <v>32</v>
      </c>
      <c r="D137" s="24">
        <v>45297.80976851852</v>
      </c>
      <c r="E137" s="25" t="s">
        <v>11</v>
      </c>
      <c r="F137" s="26" t="s">
        <v>16</v>
      </c>
      <c r="G137" s="26" t="s">
        <v>14</v>
      </c>
      <c r="H137" s="23">
        <v>0</v>
      </c>
      <c r="I137" s="27"/>
      <c r="J137" s="28">
        <v>0</v>
      </c>
      <c r="K137" t="str">
        <f>IF((LEN(relatorio_Ananindeua3[[#This Row],[CIF/CPF/CNPJ]])=14),relatorio_Ananindeua3[[#This Row],[CIF/CPF/CNPJ]],relatorio_Ananindeua3[[#This Row],[Coluna2]])</f>
        <v>53389927000121</v>
      </c>
      <c r="L137" t="str">
        <f t="shared" si="2"/>
        <v>533******21</v>
      </c>
    </row>
    <row r="138" spans="1:12" x14ac:dyDescent="0.25">
      <c r="A138" s="23" t="s">
        <v>10238</v>
      </c>
      <c r="B138" s="23" t="s">
        <v>10239</v>
      </c>
      <c r="C138" s="23" t="s">
        <v>32</v>
      </c>
      <c r="D138" s="24">
        <v>45297.809803240743</v>
      </c>
      <c r="E138" s="25" t="s">
        <v>11</v>
      </c>
      <c r="F138" s="26" t="s">
        <v>16</v>
      </c>
      <c r="G138" s="26" t="s">
        <v>14</v>
      </c>
      <c r="H138" s="23">
        <v>0</v>
      </c>
      <c r="I138" s="27"/>
      <c r="J138" s="28">
        <v>0</v>
      </c>
      <c r="K138" t="str">
        <f>IF((LEN(relatorio_Ananindeua3[[#This Row],[CIF/CPF/CNPJ]])=14),relatorio_Ananindeua3[[#This Row],[CIF/CPF/CNPJ]],relatorio_Ananindeua3[[#This Row],[Coluna2]])</f>
        <v>53379865000177</v>
      </c>
      <c r="L138" t="str">
        <f t="shared" si="2"/>
        <v>533******77</v>
      </c>
    </row>
    <row r="139" spans="1:12" x14ac:dyDescent="0.25">
      <c r="A139" s="23" t="s">
        <v>10258</v>
      </c>
      <c r="B139" s="23" t="s">
        <v>10259</v>
      </c>
      <c r="C139" s="23" t="s">
        <v>32</v>
      </c>
      <c r="D139" s="24">
        <v>45297.809803240743</v>
      </c>
      <c r="E139" s="25" t="s">
        <v>11</v>
      </c>
      <c r="F139" s="26" t="s">
        <v>16</v>
      </c>
      <c r="G139" s="26" t="s">
        <v>14</v>
      </c>
      <c r="H139" s="23">
        <v>0</v>
      </c>
      <c r="I139" s="27"/>
      <c r="J139" s="28">
        <v>0</v>
      </c>
      <c r="K139" t="str">
        <f>IF((LEN(relatorio_Ananindeua3[[#This Row],[CIF/CPF/CNPJ]])=14),relatorio_Ananindeua3[[#This Row],[CIF/CPF/CNPJ]],relatorio_Ananindeua3[[#This Row],[Coluna2]])</f>
        <v>53390505000176</v>
      </c>
      <c r="L139" t="str">
        <f t="shared" si="2"/>
        <v>533******76</v>
      </c>
    </row>
    <row r="140" spans="1:12" x14ac:dyDescent="0.25">
      <c r="A140" s="23" t="s">
        <v>10254</v>
      </c>
      <c r="B140" s="23" t="s">
        <v>10255</v>
      </c>
      <c r="C140" s="23" t="s">
        <v>32</v>
      </c>
      <c r="D140" s="24">
        <v>45297.816655092596</v>
      </c>
      <c r="E140" s="25" t="s">
        <v>11</v>
      </c>
      <c r="F140" s="26" t="s">
        <v>16</v>
      </c>
      <c r="G140" s="26" t="s">
        <v>14</v>
      </c>
      <c r="H140" s="23">
        <v>0</v>
      </c>
      <c r="I140" s="27"/>
      <c r="J140" s="28">
        <v>0</v>
      </c>
      <c r="K140" t="str">
        <f>IF((LEN(relatorio_Ananindeua3[[#This Row],[CIF/CPF/CNPJ]])=14),relatorio_Ananindeua3[[#This Row],[CIF/CPF/CNPJ]],relatorio_Ananindeua3[[#This Row],[Coluna2]])</f>
        <v>53387266000103</v>
      </c>
      <c r="L140" t="str">
        <f t="shared" si="2"/>
        <v>533******03</v>
      </c>
    </row>
    <row r="141" spans="1:12" x14ac:dyDescent="0.25">
      <c r="A141" s="23" t="s">
        <v>788</v>
      </c>
      <c r="B141" s="23" t="s">
        <v>789</v>
      </c>
      <c r="C141" s="23" t="s">
        <v>34</v>
      </c>
      <c r="D141" s="24">
        <v>45297.816770833335</v>
      </c>
      <c r="E141" s="25" t="s">
        <v>11</v>
      </c>
      <c r="F141" s="26" t="s">
        <v>16</v>
      </c>
      <c r="G141" s="26" t="s">
        <v>14</v>
      </c>
      <c r="H141" s="23">
        <v>0</v>
      </c>
      <c r="I141" s="27"/>
      <c r="J141" s="28">
        <v>0</v>
      </c>
      <c r="K141" t="str">
        <f>IF((LEN(relatorio_Ananindeua3[[#This Row],[CIF/CPF/CNPJ]])=14),relatorio_Ananindeua3[[#This Row],[CIF/CPF/CNPJ]],relatorio_Ananindeua3[[#This Row],[Coluna2]])</f>
        <v>15732071000156</v>
      </c>
      <c r="L141" t="str">
        <f t="shared" si="2"/>
        <v>157******56</v>
      </c>
    </row>
    <row r="142" spans="1:12" x14ac:dyDescent="0.25">
      <c r="A142" s="23" t="s">
        <v>10252</v>
      </c>
      <c r="B142" s="23" t="s">
        <v>10253</v>
      </c>
      <c r="C142" s="23" t="s">
        <v>32</v>
      </c>
      <c r="D142" s="24">
        <v>45297.816805555558</v>
      </c>
      <c r="E142" s="25" t="s">
        <v>11</v>
      </c>
      <c r="F142" s="26" t="s">
        <v>16</v>
      </c>
      <c r="G142" s="26" t="s">
        <v>14</v>
      </c>
      <c r="H142" s="23">
        <v>0</v>
      </c>
      <c r="I142" s="27"/>
      <c r="J142" s="28">
        <v>0</v>
      </c>
      <c r="K142" t="str">
        <f>IF((LEN(relatorio_Ananindeua3[[#This Row],[CIF/CPF/CNPJ]])=14),relatorio_Ananindeua3[[#This Row],[CIF/CPF/CNPJ]],relatorio_Ananindeua3[[#This Row],[Coluna2]])</f>
        <v>53386564000170</v>
      </c>
      <c r="L142" t="str">
        <f t="shared" si="2"/>
        <v>533******70</v>
      </c>
    </row>
    <row r="143" spans="1:12" x14ac:dyDescent="0.25">
      <c r="A143" s="23" t="s">
        <v>10242</v>
      </c>
      <c r="B143" s="23" t="s">
        <v>10243</v>
      </c>
      <c r="C143" s="23" t="s">
        <v>32</v>
      </c>
      <c r="D143" s="24">
        <v>45297.823854166665</v>
      </c>
      <c r="E143" s="25" t="s">
        <v>11</v>
      </c>
      <c r="F143" s="26" t="s">
        <v>16</v>
      </c>
      <c r="G143" s="26" t="s">
        <v>14</v>
      </c>
      <c r="H143" s="23">
        <v>0</v>
      </c>
      <c r="I143" s="27"/>
      <c r="J143" s="28">
        <v>0</v>
      </c>
      <c r="K143" t="str">
        <f>IF((LEN(relatorio_Ananindeua3[[#This Row],[CIF/CPF/CNPJ]])=14),relatorio_Ananindeua3[[#This Row],[CIF/CPF/CNPJ]],relatorio_Ananindeua3[[#This Row],[Coluna2]])</f>
        <v>53382493000138</v>
      </c>
      <c r="L143" t="str">
        <f t="shared" si="2"/>
        <v>533******38</v>
      </c>
    </row>
    <row r="144" spans="1:12" x14ac:dyDescent="0.25">
      <c r="A144" s="23" t="s">
        <v>7084</v>
      </c>
      <c r="B144" s="23" t="s">
        <v>7085</v>
      </c>
      <c r="C144" s="23" t="s">
        <v>34</v>
      </c>
      <c r="D144" s="24">
        <v>45298.031504629631</v>
      </c>
      <c r="E144" s="25" t="s">
        <v>11</v>
      </c>
      <c r="F144" s="26" t="s">
        <v>16</v>
      </c>
      <c r="G144" s="26" t="s">
        <v>14</v>
      </c>
      <c r="H144" s="23">
        <v>0</v>
      </c>
      <c r="I144" s="27"/>
      <c r="J144" s="28">
        <v>0</v>
      </c>
      <c r="K144" t="str">
        <f>IF((LEN(relatorio_Ananindeua3[[#This Row],[CIF/CPF/CNPJ]])=14),relatorio_Ananindeua3[[#This Row],[CIF/CPF/CNPJ]],relatorio_Ananindeua3[[#This Row],[Coluna2]])</f>
        <v>46578093000137</v>
      </c>
      <c r="L144" t="str">
        <f t="shared" si="2"/>
        <v>465******37</v>
      </c>
    </row>
    <row r="145" spans="1:12" x14ac:dyDescent="0.25">
      <c r="A145" s="23" t="s">
        <v>4046</v>
      </c>
      <c r="B145" s="23" t="s">
        <v>4047</v>
      </c>
      <c r="C145" s="23" t="s">
        <v>34</v>
      </c>
      <c r="D145" s="24">
        <v>45298.031550925924</v>
      </c>
      <c r="E145" s="25" t="s">
        <v>11</v>
      </c>
      <c r="F145" s="26" t="s">
        <v>16</v>
      </c>
      <c r="G145" s="26" t="s">
        <v>14</v>
      </c>
      <c r="H145" s="23">
        <v>0</v>
      </c>
      <c r="I145" s="27"/>
      <c r="J145" s="28">
        <v>0</v>
      </c>
      <c r="K145" t="str">
        <f>IF((LEN(relatorio_Ananindeua3[[#This Row],[CIF/CPF/CNPJ]])=14),relatorio_Ananindeua3[[#This Row],[CIF/CPF/CNPJ]],relatorio_Ananindeua3[[#This Row],[Coluna2]])</f>
        <v>35988893000100</v>
      </c>
      <c r="L145" t="str">
        <f t="shared" si="2"/>
        <v>359******00</v>
      </c>
    </row>
    <row r="146" spans="1:12" x14ac:dyDescent="0.25">
      <c r="A146" s="23" t="s">
        <v>10266</v>
      </c>
      <c r="B146" s="23" t="s">
        <v>10267</v>
      </c>
      <c r="C146" s="23" t="s">
        <v>32</v>
      </c>
      <c r="D146" s="24">
        <v>45298.093969907408</v>
      </c>
      <c r="E146" s="25" t="s">
        <v>11</v>
      </c>
      <c r="F146" s="26" t="s">
        <v>16</v>
      </c>
      <c r="G146" s="26" t="s">
        <v>14</v>
      </c>
      <c r="H146" s="23">
        <v>0</v>
      </c>
      <c r="I146" s="27"/>
      <c r="J146" s="28">
        <v>0</v>
      </c>
      <c r="K146" t="str">
        <f>IF((LEN(relatorio_Ananindeua3[[#This Row],[CIF/CPF/CNPJ]])=14),relatorio_Ananindeua3[[#This Row],[CIF/CPF/CNPJ]],relatorio_Ananindeua3[[#This Row],[Coluna2]])</f>
        <v>53393525000109</v>
      </c>
      <c r="L146" t="str">
        <f t="shared" ref="L146:L209" si="3">_xlfn.CONCAT(LEFT(A146,3),REPT("*",6),RIGHT(A146,2))</f>
        <v>533******09</v>
      </c>
    </row>
    <row r="147" spans="1:12" x14ac:dyDescent="0.25">
      <c r="A147" s="23" t="s">
        <v>10272</v>
      </c>
      <c r="B147" s="23" t="s">
        <v>10273</v>
      </c>
      <c r="C147" s="23" t="s">
        <v>32</v>
      </c>
      <c r="D147" s="24">
        <v>45298.0940625</v>
      </c>
      <c r="E147" s="25" t="s">
        <v>11</v>
      </c>
      <c r="F147" s="26" t="s">
        <v>16</v>
      </c>
      <c r="G147" s="26" t="s">
        <v>14</v>
      </c>
      <c r="H147" s="23">
        <v>0</v>
      </c>
      <c r="I147" s="27"/>
      <c r="J147" s="28">
        <v>0</v>
      </c>
      <c r="K147" t="str">
        <f>IF((LEN(relatorio_Ananindeua3[[#This Row],[CIF/CPF/CNPJ]])=14),relatorio_Ananindeua3[[#This Row],[CIF/CPF/CNPJ]],relatorio_Ananindeua3[[#This Row],[Coluna2]])</f>
        <v>53394550000107</v>
      </c>
      <c r="L147" t="str">
        <f t="shared" si="3"/>
        <v>533******07</v>
      </c>
    </row>
    <row r="148" spans="1:12" x14ac:dyDescent="0.25">
      <c r="A148" s="23" t="s">
        <v>7450</v>
      </c>
      <c r="B148" s="23" t="s">
        <v>7451</v>
      </c>
      <c r="C148" s="23" t="s">
        <v>34</v>
      </c>
      <c r="D148" s="24">
        <v>45298.09412037037</v>
      </c>
      <c r="E148" s="25" t="s">
        <v>11</v>
      </c>
      <c r="F148" s="26" t="s">
        <v>16</v>
      </c>
      <c r="G148" s="26" t="s">
        <v>14</v>
      </c>
      <c r="H148" s="23">
        <v>0</v>
      </c>
      <c r="I148" s="27"/>
      <c r="J148" s="28">
        <v>0</v>
      </c>
      <c r="K148" t="str">
        <f>IF((LEN(relatorio_Ananindeua3[[#This Row],[CIF/CPF/CNPJ]])=14),relatorio_Ananindeua3[[#This Row],[CIF/CPF/CNPJ]],relatorio_Ananindeua3[[#This Row],[Coluna2]])</f>
        <v>47695495000184</v>
      </c>
      <c r="L148" t="str">
        <f t="shared" si="3"/>
        <v>476******84</v>
      </c>
    </row>
    <row r="149" spans="1:12" x14ac:dyDescent="0.25">
      <c r="A149" s="23" t="s">
        <v>10268</v>
      </c>
      <c r="B149" s="23" t="s">
        <v>10269</v>
      </c>
      <c r="C149" s="23" t="s">
        <v>32</v>
      </c>
      <c r="D149" s="24">
        <v>45298.094143518516</v>
      </c>
      <c r="E149" s="25" t="s">
        <v>11</v>
      </c>
      <c r="F149" s="26" t="s">
        <v>16</v>
      </c>
      <c r="G149" s="26" t="s">
        <v>14</v>
      </c>
      <c r="H149" s="23">
        <v>0</v>
      </c>
      <c r="I149" s="27"/>
      <c r="J149" s="28">
        <v>0</v>
      </c>
      <c r="K149" t="str">
        <f>IF((LEN(relatorio_Ananindeua3[[#This Row],[CIF/CPF/CNPJ]])=14),relatorio_Ananindeua3[[#This Row],[CIF/CPF/CNPJ]],relatorio_Ananindeua3[[#This Row],[Coluna2]])</f>
        <v>53393951000134</v>
      </c>
      <c r="L149" t="str">
        <f t="shared" si="3"/>
        <v>533******34</v>
      </c>
    </row>
    <row r="150" spans="1:12" x14ac:dyDescent="0.25">
      <c r="A150" s="23" t="s">
        <v>10264</v>
      </c>
      <c r="B150" s="23" t="s">
        <v>10265</v>
      </c>
      <c r="C150" s="23" t="s">
        <v>32</v>
      </c>
      <c r="D150" s="24">
        <v>45298.094166666669</v>
      </c>
      <c r="E150" s="25" t="s">
        <v>11</v>
      </c>
      <c r="F150" s="26" t="s">
        <v>16</v>
      </c>
      <c r="G150" s="26" t="s">
        <v>14</v>
      </c>
      <c r="H150" s="23">
        <v>0</v>
      </c>
      <c r="I150" s="27"/>
      <c r="J150" s="28">
        <v>0</v>
      </c>
      <c r="K150" t="str">
        <f>IF((LEN(relatorio_Ananindeua3[[#This Row],[CIF/CPF/CNPJ]])=14),relatorio_Ananindeua3[[#This Row],[CIF/CPF/CNPJ]],relatorio_Ananindeua3[[#This Row],[Coluna2]])</f>
        <v>53393367000189</v>
      </c>
      <c r="L150" t="str">
        <f t="shared" si="3"/>
        <v>533******89</v>
      </c>
    </row>
    <row r="151" spans="1:12" x14ac:dyDescent="0.25">
      <c r="A151" s="23" t="s">
        <v>9448</v>
      </c>
      <c r="B151" s="23" t="s">
        <v>9449</v>
      </c>
      <c r="C151" s="23" t="s">
        <v>34</v>
      </c>
      <c r="D151" s="24">
        <v>45298.094189814816</v>
      </c>
      <c r="E151" s="25" t="s">
        <v>11</v>
      </c>
      <c r="F151" s="26" t="s">
        <v>16</v>
      </c>
      <c r="G151" s="26" t="s">
        <v>14</v>
      </c>
      <c r="H151" s="23">
        <v>0</v>
      </c>
      <c r="I151" s="27"/>
      <c r="J151" s="28">
        <v>0</v>
      </c>
      <c r="K151" t="str">
        <f>IF((LEN(relatorio_Ananindeua3[[#This Row],[CIF/CPF/CNPJ]])=14),relatorio_Ananindeua3[[#This Row],[CIF/CPF/CNPJ]],relatorio_Ananindeua3[[#This Row],[Coluna2]])</f>
        <v>51411454000196</v>
      </c>
      <c r="L151" t="str">
        <f t="shared" si="3"/>
        <v>514******96</v>
      </c>
    </row>
    <row r="152" spans="1:12" x14ac:dyDescent="0.25">
      <c r="A152" s="23" t="s">
        <v>9753</v>
      </c>
      <c r="B152" s="23" t="s">
        <v>9754</v>
      </c>
      <c r="C152" s="23" t="s">
        <v>34</v>
      </c>
      <c r="D152" s="24">
        <v>45298.094212962962</v>
      </c>
      <c r="E152" s="25" t="s">
        <v>11</v>
      </c>
      <c r="F152" s="26" t="s">
        <v>16</v>
      </c>
      <c r="G152" s="26" t="s">
        <v>14</v>
      </c>
      <c r="H152" s="23">
        <v>0</v>
      </c>
      <c r="I152" s="27"/>
      <c r="J152" s="28">
        <v>0</v>
      </c>
      <c r="K152" t="str">
        <f>IF((LEN(relatorio_Ananindeua3[[#This Row],[CIF/CPF/CNPJ]])=14),relatorio_Ananindeua3[[#This Row],[CIF/CPF/CNPJ]],relatorio_Ananindeua3[[#This Row],[Coluna2]])</f>
        <v>52154563000138</v>
      </c>
      <c r="L152" t="str">
        <f t="shared" si="3"/>
        <v>521******38</v>
      </c>
    </row>
    <row r="153" spans="1:12" x14ac:dyDescent="0.25">
      <c r="A153" s="23" t="s">
        <v>10270</v>
      </c>
      <c r="B153" s="23" t="s">
        <v>10271</v>
      </c>
      <c r="C153" s="23" t="s">
        <v>32</v>
      </c>
      <c r="D153" s="24">
        <v>45298.094247685185</v>
      </c>
      <c r="E153" s="25" t="s">
        <v>11</v>
      </c>
      <c r="F153" s="26" t="s">
        <v>16</v>
      </c>
      <c r="G153" s="26" t="s">
        <v>14</v>
      </c>
      <c r="H153" s="23">
        <v>0</v>
      </c>
      <c r="I153" s="27"/>
      <c r="J153" s="28">
        <v>0</v>
      </c>
      <c r="K153" t="str">
        <f>IF((LEN(relatorio_Ananindeua3[[#This Row],[CIF/CPF/CNPJ]])=14),relatorio_Ananindeua3[[#This Row],[CIF/CPF/CNPJ]],relatorio_Ananindeua3[[#This Row],[Coluna2]])</f>
        <v>53394327000151</v>
      </c>
      <c r="L153" t="str">
        <f t="shared" si="3"/>
        <v>533******51</v>
      </c>
    </row>
    <row r="154" spans="1:12" x14ac:dyDescent="0.25">
      <c r="A154" s="23" t="s">
        <v>10274</v>
      </c>
      <c r="B154" s="23" t="s">
        <v>10275</v>
      </c>
      <c r="C154" s="23" t="s">
        <v>32</v>
      </c>
      <c r="D154" s="24">
        <v>45298.094305555554</v>
      </c>
      <c r="E154" s="25" t="s">
        <v>11</v>
      </c>
      <c r="F154" s="26" t="s">
        <v>16</v>
      </c>
      <c r="G154" s="26" t="s">
        <v>14</v>
      </c>
      <c r="H154" s="23">
        <v>0</v>
      </c>
      <c r="I154" s="27"/>
      <c r="J154" s="28">
        <v>0</v>
      </c>
      <c r="K154" t="str">
        <f>IF((LEN(relatorio_Ananindeua3[[#This Row],[CIF/CPF/CNPJ]])=14),relatorio_Ananindeua3[[#This Row],[CIF/CPF/CNPJ]],relatorio_Ananindeua3[[#This Row],[Coluna2]])</f>
        <v>53395867000150</v>
      </c>
      <c r="L154" t="str">
        <f t="shared" si="3"/>
        <v>533******50</v>
      </c>
    </row>
    <row r="155" spans="1:12" x14ac:dyDescent="0.25">
      <c r="A155" s="23" t="s">
        <v>9976</v>
      </c>
      <c r="B155" s="23" t="s">
        <v>9977</v>
      </c>
      <c r="C155" s="23" t="s">
        <v>34</v>
      </c>
      <c r="D155" s="24">
        <v>45298.094328703701</v>
      </c>
      <c r="E155" s="25" t="s">
        <v>11</v>
      </c>
      <c r="F155" s="26" t="s">
        <v>16</v>
      </c>
      <c r="G155" s="26" t="s">
        <v>14</v>
      </c>
      <c r="H155" s="23">
        <v>0</v>
      </c>
      <c r="I155" s="27"/>
      <c r="J155" s="28">
        <v>0</v>
      </c>
      <c r="K155" t="str">
        <f>IF((LEN(relatorio_Ananindeua3[[#This Row],[CIF/CPF/CNPJ]])=14),relatorio_Ananindeua3[[#This Row],[CIF/CPF/CNPJ]],relatorio_Ananindeua3[[#This Row],[Coluna2]])</f>
        <v>52793807000122</v>
      </c>
      <c r="L155" t="str">
        <f t="shared" si="3"/>
        <v>527******22</v>
      </c>
    </row>
    <row r="156" spans="1:12" x14ac:dyDescent="0.25">
      <c r="A156" s="23" t="s">
        <v>10262</v>
      </c>
      <c r="B156" s="23" t="s">
        <v>10263</v>
      </c>
      <c r="C156" s="23" t="s">
        <v>32</v>
      </c>
      <c r="D156" s="24">
        <v>45298.100891203707</v>
      </c>
      <c r="E156" s="25" t="s">
        <v>11</v>
      </c>
      <c r="F156" s="26" t="s">
        <v>16</v>
      </c>
      <c r="G156" s="26" t="s">
        <v>14</v>
      </c>
      <c r="H156" s="23">
        <v>0</v>
      </c>
      <c r="I156" s="27"/>
      <c r="J156" s="28">
        <v>0</v>
      </c>
      <c r="K156" t="str">
        <f>IF((LEN(relatorio_Ananindeua3[[#This Row],[CIF/CPF/CNPJ]])=14),relatorio_Ananindeua3[[#This Row],[CIF/CPF/CNPJ]],relatorio_Ananindeua3[[#This Row],[Coluna2]])</f>
        <v>53392722000103</v>
      </c>
      <c r="L156" t="str">
        <f t="shared" si="3"/>
        <v>533******03</v>
      </c>
    </row>
    <row r="157" spans="1:12" x14ac:dyDescent="0.25">
      <c r="A157" s="23" t="s">
        <v>10116</v>
      </c>
      <c r="B157" s="23" t="s">
        <v>10117</v>
      </c>
      <c r="C157" s="23" t="s">
        <v>17</v>
      </c>
      <c r="D157" s="24">
        <v>45298.743113425924</v>
      </c>
      <c r="E157" s="25" t="s">
        <v>11</v>
      </c>
      <c r="F157" s="26" t="s">
        <v>16</v>
      </c>
      <c r="G157" s="26" t="s">
        <v>14</v>
      </c>
      <c r="H157" s="23">
        <v>0</v>
      </c>
      <c r="I157" s="27"/>
      <c r="J157" s="28">
        <v>0</v>
      </c>
      <c r="K157" t="str">
        <f>IF((LEN(relatorio_Ananindeua3[[#This Row],[CIF/CPF/CNPJ]])=14),relatorio_Ananindeua3[[#This Row],[CIF/CPF/CNPJ]],relatorio_Ananindeua3[[#This Row],[Coluna2]])</f>
        <v>53212698000175</v>
      </c>
      <c r="L157" t="str">
        <f t="shared" si="3"/>
        <v>532******75</v>
      </c>
    </row>
    <row r="158" spans="1:12" x14ac:dyDescent="0.25">
      <c r="A158" s="23" t="s">
        <v>10114</v>
      </c>
      <c r="B158" s="23" t="s">
        <v>10115</v>
      </c>
      <c r="C158" s="23" t="s">
        <v>17</v>
      </c>
      <c r="D158" s="24">
        <v>45298.743125000001</v>
      </c>
      <c r="E158" s="25" t="s">
        <v>11</v>
      </c>
      <c r="F158" s="26" t="s">
        <v>16</v>
      </c>
      <c r="G158" s="26" t="s">
        <v>14</v>
      </c>
      <c r="H158" s="23">
        <v>0</v>
      </c>
      <c r="I158" s="27"/>
      <c r="J158" s="28">
        <v>0</v>
      </c>
      <c r="K158" t="str">
        <f>IF((LEN(relatorio_Ananindeua3[[#This Row],[CIF/CPF/CNPJ]])=14),relatorio_Ananindeua3[[#This Row],[CIF/CPF/CNPJ]],relatorio_Ananindeua3[[#This Row],[Coluna2]])</f>
        <v>53207570000113</v>
      </c>
      <c r="L158" t="str">
        <f t="shared" si="3"/>
        <v>532******13</v>
      </c>
    </row>
    <row r="159" spans="1:12" x14ac:dyDescent="0.25">
      <c r="A159" s="23" t="s">
        <v>10112</v>
      </c>
      <c r="B159" s="23" t="s">
        <v>10113</v>
      </c>
      <c r="C159" s="23" t="s">
        <v>17</v>
      </c>
      <c r="D159" s="24">
        <v>45298.743148148147</v>
      </c>
      <c r="E159" s="25" t="s">
        <v>11</v>
      </c>
      <c r="F159" s="26" t="s">
        <v>16</v>
      </c>
      <c r="G159" s="26" t="s">
        <v>14</v>
      </c>
      <c r="H159" s="23">
        <v>0</v>
      </c>
      <c r="I159" s="27"/>
      <c r="J159" s="28">
        <v>0</v>
      </c>
      <c r="K159" t="str">
        <f>IF((LEN(relatorio_Ananindeua3[[#This Row],[CIF/CPF/CNPJ]])=14),relatorio_Ananindeua3[[#This Row],[CIF/CPF/CNPJ]],relatorio_Ananindeua3[[#This Row],[Coluna2]])</f>
        <v>53192687000170</v>
      </c>
      <c r="L159" t="str">
        <f t="shared" si="3"/>
        <v>531******70</v>
      </c>
    </row>
    <row r="160" spans="1:12" x14ac:dyDescent="0.25">
      <c r="A160" s="23" t="s">
        <v>10088</v>
      </c>
      <c r="B160" s="23" t="s">
        <v>10089</v>
      </c>
      <c r="C160" s="23" t="s">
        <v>17</v>
      </c>
      <c r="D160" s="24">
        <v>45298.743206018517</v>
      </c>
      <c r="E160" s="25" t="s">
        <v>11</v>
      </c>
      <c r="F160" s="26" t="s">
        <v>16</v>
      </c>
      <c r="G160" s="26" t="s">
        <v>14</v>
      </c>
      <c r="H160" s="23">
        <v>0</v>
      </c>
      <c r="I160" s="27"/>
      <c r="J160" s="28">
        <v>0</v>
      </c>
      <c r="K160" t="str">
        <f>IF((LEN(relatorio_Ananindeua3[[#This Row],[CIF/CPF/CNPJ]])=14),relatorio_Ananindeua3[[#This Row],[CIF/CPF/CNPJ]],relatorio_Ananindeua3[[#This Row],[Coluna2]])</f>
        <v>53117890000182</v>
      </c>
      <c r="L160" t="str">
        <f t="shared" si="3"/>
        <v>531******82</v>
      </c>
    </row>
    <row r="161" spans="1:12" x14ac:dyDescent="0.25">
      <c r="A161" s="23" t="s">
        <v>10090</v>
      </c>
      <c r="B161" s="23" t="s">
        <v>10091</v>
      </c>
      <c r="C161" s="23" t="s">
        <v>17</v>
      </c>
      <c r="D161" s="24">
        <v>45298.743206018517</v>
      </c>
      <c r="E161" s="25" t="s">
        <v>11</v>
      </c>
      <c r="F161" s="26" t="s">
        <v>16</v>
      </c>
      <c r="G161" s="26" t="s">
        <v>14</v>
      </c>
      <c r="H161" s="23">
        <v>0</v>
      </c>
      <c r="I161" s="27"/>
      <c r="J161" s="28">
        <v>0</v>
      </c>
      <c r="K161" t="str">
        <f>IF((LEN(relatorio_Ananindeua3[[#This Row],[CIF/CPF/CNPJ]])=14),relatorio_Ananindeua3[[#This Row],[CIF/CPF/CNPJ]],relatorio_Ananindeua3[[#This Row],[Coluna2]])</f>
        <v>53129954000165</v>
      </c>
      <c r="L161" t="str">
        <f t="shared" si="3"/>
        <v>531******65</v>
      </c>
    </row>
    <row r="162" spans="1:12" x14ac:dyDescent="0.25">
      <c r="A162" s="23" t="s">
        <v>10078</v>
      </c>
      <c r="B162" s="23" t="s">
        <v>10079</v>
      </c>
      <c r="C162" s="23" t="s">
        <v>17</v>
      </c>
      <c r="D162" s="24">
        <v>45298.743252314816</v>
      </c>
      <c r="E162" s="25" t="s">
        <v>11</v>
      </c>
      <c r="F162" s="26" t="s">
        <v>16</v>
      </c>
      <c r="G162" s="26" t="s">
        <v>14</v>
      </c>
      <c r="H162" s="23">
        <v>0</v>
      </c>
      <c r="I162" s="27"/>
      <c r="J162" s="28">
        <v>0</v>
      </c>
      <c r="K162" t="str">
        <f>IF((LEN(relatorio_Ananindeua3[[#This Row],[CIF/CPF/CNPJ]])=14),relatorio_Ananindeua3[[#This Row],[CIF/CPF/CNPJ]],relatorio_Ananindeua3[[#This Row],[Coluna2]])</f>
        <v>53066406000133</v>
      </c>
      <c r="L162" t="str">
        <f t="shared" si="3"/>
        <v>530******33</v>
      </c>
    </row>
    <row r="163" spans="1:12" x14ac:dyDescent="0.25">
      <c r="A163" s="23" t="s">
        <v>10072</v>
      </c>
      <c r="B163" s="23" t="s">
        <v>10073</v>
      </c>
      <c r="C163" s="23" t="s">
        <v>17</v>
      </c>
      <c r="D163" s="24">
        <v>45298.743263888886</v>
      </c>
      <c r="E163" s="25" t="s">
        <v>11</v>
      </c>
      <c r="F163" s="26" t="s">
        <v>16</v>
      </c>
      <c r="G163" s="26" t="s">
        <v>14</v>
      </c>
      <c r="H163" s="23">
        <v>0</v>
      </c>
      <c r="I163" s="27"/>
      <c r="J163" s="28">
        <v>0</v>
      </c>
      <c r="K163" t="str">
        <f>IF((LEN(relatorio_Ananindeua3[[#This Row],[CIF/CPF/CNPJ]])=14),relatorio_Ananindeua3[[#This Row],[CIF/CPF/CNPJ]],relatorio_Ananindeua3[[#This Row],[Coluna2]])</f>
        <v>53047229000148</v>
      </c>
      <c r="L163" t="str">
        <f t="shared" si="3"/>
        <v>530******48</v>
      </c>
    </row>
    <row r="164" spans="1:12" x14ac:dyDescent="0.25">
      <c r="A164" s="23" t="s">
        <v>10060</v>
      </c>
      <c r="B164" s="23" t="s">
        <v>10061</v>
      </c>
      <c r="C164" s="23" t="s">
        <v>17</v>
      </c>
      <c r="D164" s="24">
        <v>45298.743287037039</v>
      </c>
      <c r="E164" s="25" t="s">
        <v>11</v>
      </c>
      <c r="F164" s="26" t="s">
        <v>16</v>
      </c>
      <c r="G164" s="26" t="s">
        <v>14</v>
      </c>
      <c r="H164" s="23">
        <v>0</v>
      </c>
      <c r="I164" s="27"/>
      <c r="J164" s="28">
        <v>0</v>
      </c>
      <c r="K164" t="str">
        <f>IF((LEN(relatorio_Ananindeua3[[#This Row],[CIF/CPF/CNPJ]])=14),relatorio_Ananindeua3[[#This Row],[CIF/CPF/CNPJ]],relatorio_Ananindeua3[[#This Row],[Coluna2]])</f>
        <v>53011621000137</v>
      </c>
      <c r="L164" t="str">
        <f t="shared" si="3"/>
        <v>530******37</v>
      </c>
    </row>
    <row r="165" spans="1:12" x14ac:dyDescent="0.25">
      <c r="A165" s="23" t="s">
        <v>10064</v>
      </c>
      <c r="B165" s="23" t="s">
        <v>10065</v>
      </c>
      <c r="C165" s="23" t="s">
        <v>17</v>
      </c>
      <c r="D165" s="24">
        <v>45298.743287037039</v>
      </c>
      <c r="E165" s="25" t="s">
        <v>11</v>
      </c>
      <c r="F165" s="26" t="s">
        <v>16</v>
      </c>
      <c r="G165" s="26" t="s">
        <v>14</v>
      </c>
      <c r="H165" s="23">
        <v>0</v>
      </c>
      <c r="I165" s="27"/>
      <c r="J165" s="28">
        <v>0</v>
      </c>
      <c r="K165" t="str">
        <f>IF((LEN(relatorio_Ananindeua3[[#This Row],[CIF/CPF/CNPJ]])=14),relatorio_Ananindeua3[[#This Row],[CIF/CPF/CNPJ]],relatorio_Ananindeua3[[#This Row],[Coluna2]])</f>
        <v>53017837000100</v>
      </c>
      <c r="L165" t="str">
        <f t="shared" si="3"/>
        <v>530******00</v>
      </c>
    </row>
    <row r="166" spans="1:12" x14ac:dyDescent="0.25">
      <c r="A166" s="23" t="s">
        <v>10054</v>
      </c>
      <c r="B166" s="23" t="s">
        <v>10055</v>
      </c>
      <c r="C166" s="23" t="s">
        <v>17</v>
      </c>
      <c r="D166" s="24">
        <v>45298.743310185186</v>
      </c>
      <c r="E166" s="25" t="s">
        <v>11</v>
      </c>
      <c r="F166" s="26" t="s">
        <v>16</v>
      </c>
      <c r="G166" s="26" t="s">
        <v>14</v>
      </c>
      <c r="H166" s="23">
        <v>0</v>
      </c>
      <c r="I166" s="27"/>
      <c r="J166" s="28">
        <v>0</v>
      </c>
      <c r="K166" t="str">
        <f>IF((LEN(relatorio_Ananindeua3[[#This Row],[CIF/CPF/CNPJ]])=14),relatorio_Ananindeua3[[#This Row],[CIF/CPF/CNPJ]],relatorio_Ananindeua3[[#This Row],[Coluna2]])</f>
        <v>52989812000105</v>
      </c>
      <c r="L166" t="str">
        <f t="shared" si="3"/>
        <v>529******05</v>
      </c>
    </row>
    <row r="167" spans="1:12" x14ac:dyDescent="0.25">
      <c r="A167" s="23" t="s">
        <v>10066</v>
      </c>
      <c r="B167" s="23" t="s">
        <v>10067</v>
      </c>
      <c r="C167" s="23" t="s">
        <v>17</v>
      </c>
      <c r="D167" s="24">
        <v>45298.743310185186</v>
      </c>
      <c r="E167" s="25" t="s">
        <v>11</v>
      </c>
      <c r="F167" s="26" t="s">
        <v>16</v>
      </c>
      <c r="G167" s="26" t="s">
        <v>14</v>
      </c>
      <c r="H167" s="23">
        <v>0</v>
      </c>
      <c r="I167" s="27"/>
      <c r="J167" s="28">
        <v>0</v>
      </c>
      <c r="K167" t="str">
        <f>IF((LEN(relatorio_Ananindeua3[[#This Row],[CIF/CPF/CNPJ]])=14),relatorio_Ananindeua3[[#This Row],[CIF/CPF/CNPJ]],relatorio_Ananindeua3[[#This Row],[Coluna2]])</f>
        <v>53020736000198</v>
      </c>
      <c r="L167" t="str">
        <f t="shared" si="3"/>
        <v>530******98</v>
      </c>
    </row>
    <row r="168" spans="1:12" x14ac:dyDescent="0.25">
      <c r="A168" s="23" t="s">
        <v>10044</v>
      </c>
      <c r="B168" s="23" t="s">
        <v>10045</v>
      </c>
      <c r="C168" s="23" t="s">
        <v>17</v>
      </c>
      <c r="D168" s="24">
        <v>45298.743321759262</v>
      </c>
      <c r="E168" s="25" t="s">
        <v>11</v>
      </c>
      <c r="F168" s="26" t="s">
        <v>16</v>
      </c>
      <c r="G168" s="26" t="s">
        <v>14</v>
      </c>
      <c r="H168" s="23">
        <v>0</v>
      </c>
      <c r="I168" s="27"/>
      <c r="J168" s="28">
        <v>0</v>
      </c>
      <c r="K168" t="str">
        <f>IF((LEN(relatorio_Ananindeua3[[#This Row],[CIF/CPF/CNPJ]])=14),relatorio_Ananindeua3[[#This Row],[CIF/CPF/CNPJ]],relatorio_Ananindeua3[[#This Row],[Coluna2]])</f>
        <v>52962406000159</v>
      </c>
      <c r="L168" t="str">
        <f t="shared" si="3"/>
        <v>529******59</v>
      </c>
    </row>
    <row r="169" spans="1:12" x14ac:dyDescent="0.25">
      <c r="A169" s="23" t="s">
        <v>10056</v>
      </c>
      <c r="B169" s="23" t="s">
        <v>10057</v>
      </c>
      <c r="C169" s="23" t="s">
        <v>17</v>
      </c>
      <c r="D169" s="24">
        <v>45298.743321759262</v>
      </c>
      <c r="E169" s="25" t="s">
        <v>11</v>
      </c>
      <c r="F169" s="26" t="s">
        <v>16</v>
      </c>
      <c r="G169" s="26" t="s">
        <v>14</v>
      </c>
      <c r="H169" s="23">
        <v>0</v>
      </c>
      <c r="I169" s="27"/>
      <c r="J169" s="28">
        <v>0</v>
      </c>
      <c r="K169" t="str">
        <f>IF((LEN(relatorio_Ananindeua3[[#This Row],[CIF/CPF/CNPJ]])=14),relatorio_Ananindeua3[[#This Row],[CIF/CPF/CNPJ]],relatorio_Ananindeua3[[#This Row],[Coluna2]])</f>
        <v>52998679000153</v>
      </c>
      <c r="L169" t="str">
        <f t="shared" si="3"/>
        <v>529******53</v>
      </c>
    </row>
    <row r="170" spans="1:12" x14ac:dyDescent="0.25">
      <c r="A170" s="23" t="s">
        <v>10036</v>
      </c>
      <c r="B170" s="23" t="s">
        <v>10037</v>
      </c>
      <c r="C170" s="23" t="s">
        <v>17</v>
      </c>
      <c r="D170" s="24">
        <v>45298.743379629632</v>
      </c>
      <c r="E170" s="25" t="s">
        <v>11</v>
      </c>
      <c r="F170" s="26" t="s">
        <v>16</v>
      </c>
      <c r="G170" s="26" t="s">
        <v>14</v>
      </c>
      <c r="H170" s="23">
        <v>0</v>
      </c>
      <c r="I170" s="27"/>
      <c r="J170" s="28">
        <v>0</v>
      </c>
      <c r="K170" t="str">
        <f>IF((LEN(relatorio_Ananindeua3[[#This Row],[CIF/CPF/CNPJ]])=14),relatorio_Ananindeua3[[#This Row],[CIF/CPF/CNPJ]],relatorio_Ananindeua3[[#This Row],[Coluna2]])</f>
        <v>52936872000160</v>
      </c>
      <c r="L170" t="str">
        <f t="shared" si="3"/>
        <v>529******60</v>
      </c>
    </row>
    <row r="171" spans="1:12" x14ac:dyDescent="0.25">
      <c r="A171" s="23" t="s">
        <v>10010</v>
      </c>
      <c r="B171" s="23" t="s">
        <v>10011</v>
      </c>
      <c r="C171" s="23" t="s">
        <v>17</v>
      </c>
      <c r="D171" s="24">
        <v>45298.743414351855</v>
      </c>
      <c r="E171" s="25" t="s">
        <v>11</v>
      </c>
      <c r="F171" s="26" t="s">
        <v>16</v>
      </c>
      <c r="G171" s="26" t="s">
        <v>14</v>
      </c>
      <c r="H171" s="23">
        <v>0</v>
      </c>
      <c r="I171" s="27"/>
      <c r="J171" s="28">
        <v>0</v>
      </c>
      <c r="K171" t="str">
        <f>IF((LEN(relatorio_Ananindeua3[[#This Row],[CIF/CPF/CNPJ]])=14),relatorio_Ananindeua3[[#This Row],[CIF/CPF/CNPJ]],relatorio_Ananindeua3[[#This Row],[Coluna2]])</f>
        <v>52877795000114</v>
      </c>
      <c r="L171" t="str">
        <f t="shared" si="3"/>
        <v>528******14</v>
      </c>
    </row>
    <row r="172" spans="1:12" x14ac:dyDescent="0.25">
      <c r="A172" s="23" t="s">
        <v>10014</v>
      </c>
      <c r="B172" s="23" t="s">
        <v>10015</v>
      </c>
      <c r="C172" s="23" t="s">
        <v>17</v>
      </c>
      <c r="D172" s="24">
        <v>45298.743414351855</v>
      </c>
      <c r="E172" s="25" t="s">
        <v>11</v>
      </c>
      <c r="F172" s="26" t="s">
        <v>16</v>
      </c>
      <c r="G172" s="26" t="s">
        <v>14</v>
      </c>
      <c r="H172" s="23">
        <v>0</v>
      </c>
      <c r="I172" s="27"/>
      <c r="J172" s="28">
        <v>0</v>
      </c>
      <c r="K172" t="str">
        <f>IF((LEN(relatorio_Ananindeua3[[#This Row],[CIF/CPF/CNPJ]])=14),relatorio_Ananindeua3[[#This Row],[CIF/CPF/CNPJ]],relatorio_Ananindeua3[[#This Row],[Coluna2]])</f>
        <v>52881264000103</v>
      </c>
      <c r="L172" t="str">
        <f t="shared" si="3"/>
        <v>528******03</v>
      </c>
    </row>
    <row r="173" spans="1:12" x14ac:dyDescent="0.25">
      <c r="A173" s="23" t="s">
        <v>10008</v>
      </c>
      <c r="B173" s="23" t="s">
        <v>10009</v>
      </c>
      <c r="C173" s="23" t="s">
        <v>17</v>
      </c>
      <c r="D173" s="24">
        <v>45298.743425925924</v>
      </c>
      <c r="E173" s="25" t="s">
        <v>11</v>
      </c>
      <c r="F173" s="26" t="s">
        <v>16</v>
      </c>
      <c r="G173" s="26" t="s">
        <v>14</v>
      </c>
      <c r="H173" s="23">
        <v>0</v>
      </c>
      <c r="I173" s="27"/>
      <c r="J173" s="28">
        <v>0</v>
      </c>
      <c r="K173" t="str">
        <f>IF((LEN(relatorio_Ananindeua3[[#This Row],[CIF/CPF/CNPJ]])=14),relatorio_Ananindeua3[[#This Row],[CIF/CPF/CNPJ]],relatorio_Ananindeua3[[#This Row],[Coluna2]])</f>
        <v>52870689000109</v>
      </c>
      <c r="L173" t="str">
        <f t="shared" si="3"/>
        <v>528******09</v>
      </c>
    </row>
    <row r="174" spans="1:12" x14ac:dyDescent="0.25">
      <c r="A174" s="23" t="s">
        <v>10012</v>
      </c>
      <c r="B174" s="23" t="s">
        <v>10013</v>
      </c>
      <c r="C174" s="23" t="s">
        <v>17</v>
      </c>
      <c r="D174" s="24">
        <v>45298.743425925924</v>
      </c>
      <c r="E174" s="25" t="s">
        <v>11</v>
      </c>
      <c r="F174" s="26" t="s">
        <v>16</v>
      </c>
      <c r="G174" s="26" t="s">
        <v>14</v>
      </c>
      <c r="H174" s="23">
        <v>0</v>
      </c>
      <c r="I174" s="27"/>
      <c r="J174" s="28">
        <v>0</v>
      </c>
      <c r="K174" t="str">
        <f>IF((LEN(relatorio_Ananindeua3[[#This Row],[CIF/CPF/CNPJ]])=14),relatorio_Ananindeua3[[#This Row],[CIF/CPF/CNPJ]],relatorio_Ananindeua3[[#This Row],[Coluna2]])</f>
        <v>52878594000131</v>
      </c>
      <c r="L174" t="str">
        <f t="shared" si="3"/>
        <v>528******31</v>
      </c>
    </row>
    <row r="175" spans="1:12" x14ac:dyDescent="0.25">
      <c r="A175" s="23" t="s">
        <v>10006</v>
      </c>
      <c r="B175" s="23" t="s">
        <v>10007</v>
      </c>
      <c r="C175" s="23" t="s">
        <v>17</v>
      </c>
      <c r="D175" s="24">
        <v>45298.743437500001</v>
      </c>
      <c r="E175" s="25" t="s">
        <v>11</v>
      </c>
      <c r="F175" s="26" t="s">
        <v>16</v>
      </c>
      <c r="G175" s="26" t="s">
        <v>14</v>
      </c>
      <c r="H175" s="23">
        <v>0</v>
      </c>
      <c r="I175" s="27"/>
      <c r="J175" s="28">
        <v>0</v>
      </c>
      <c r="K175" t="str">
        <f>IF((LEN(relatorio_Ananindeua3[[#This Row],[CIF/CPF/CNPJ]])=14),relatorio_Ananindeua3[[#This Row],[CIF/CPF/CNPJ]],relatorio_Ananindeua3[[#This Row],[Coluna2]])</f>
        <v>52864503000109</v>
      </c>
      <c r="L175" t="str">
        <f t="shared" si="3"/>
        <v>528******09</v>
      </c>
    </row>
    <row r="176" spans="1:12" x14ac:dyDescent="0.25">
      <c r="A176" s="23" t="s">
        <v>10004</v>
      </c>
      <c r="B176" s="23" t="s">
        <v>10005</v>
      </c>
      <c r="C176" s="23" t="s">
        <v>17</v>
      </c>
      <c r="D176" s="24">
        <v>45298.743483796294</v>
      </c>
      <c r="E176" s="25" t="s">
        <v>11</v>
      </c>
      <c r="F176" s="26" t="s">
        <v>16</v>
      </c>
      <c r="G176" s="26" t="s">
        <v>14</v>
      </c>
      <c r="H176" s="23">
        <v>0</v>
      </c>
      <c r="I176" s="27"/>
      <c r="J176" s="28">
        <v>0</v>
      </c>
      <c r="K176" t="str">
        <f>IF((LEN(relatorio_Ananindeua3[[#This Row],[CIF/CPF/CNPJ]])=14),relatorio_Ananindeua3[[#This Row],[CIF/CPF/CNPJ]],relatorio_Ananindeua3[[#This Row],[Coluna2]])</f>
        <v>52860261000185</v>
      </c>
      <c r="L176" t="str">
        <f t="shared" si="3"/>
        <v>528******85</v>
      </c>
    </row>
    <row r="177" spans="1:12" x14ac:dyDescent="0.25">
      <c r="A177" s="23" t="s">
        <v>9990</v>
      </c>
      <c r="B177" s="23" t="s">
        <v>9991</v>
      </c>
      <c r="C177" s="23" t="s">
        <v>17</v>
      </c>
      <c r="D177" s="24">
        <v>45298.743495370371</v>
      </c>
      <c r="E177" s="25" t="s">
        <v>11</v>
      </c>
      <c r="F177" s="26" t="s">
        <v>16</v>
      </c>
      <c r="G177" s="26" t="s">
        <v>14</v>
      </c>
      <c r="H177" s="23">
        <v>0</v>
      </c>
      <c r="I177" s="27"/>
      <c r="J177" s="28">
        <v>0</v>
      </c>
      <c r="K177" t="str">
        <f>IF((LEN(relatorio_Ananindeua3[[#This Row],[CIF/CPF/CNPJ]])=14),relatorio_Ananindeua3[[#This Row],[CIF/CPF/CNPJ]],relatorio_Ananindeua3[[#This Row],[Coluna2]])</f>
        <v>52833543000193</v>
      </c>
      <c r="L177" t="str">
        <f t="shared" si="3"/>
        <v>528******93</v>
      </c>
    </row>
    <row r="178" spans="1:12" x14ac:dyDescent="0.25">
      <c r="A178" s="23" t="s">
        <v>9992</v>
      </c>
      <c r="B178" s="23" t="s">
        <v>9993</v>
      </c>
      <c r="C178" s="23" t="s">
        <v>17</v>
      </c>
      <c r="D178" s="24">
        <v>45298.743495370371</v>
      </c>
      <c r="E178" s="25" t="s">
        <v>11</v>
      </c>
      <c r="F178" s="26" t="s">
        <v>16</v>
      </c>
      <c r="G178" s="26" t="s">
        <v>14</v>
      </c>
      <c r="H178" s="23">
        <v>0</v>
      </c>
      <c r="I178" s="27"/>
      <c r="J178" s="28">
        <v>0</v>
      </c>
      <c r="K178" t="str">
        <f>IF((LEN(relatorio_Ananindeua3[[#This Row],[CIF/CPF/CNPJ]])=14),relatorio_Ananindeua3[[#This Row],[CIF/CPF/CNPJ]],relatorio_Ananindeua3[[#This Row],[Coluna2]])</f>
        <v>52835633000113</v>
      </c>
      <c r="L178" t="str">
        <f t="shared" si="3"/>
        <v>528******13</v>
      </c>
    </row>
    <row r="179" spans="1:12" x14ac:dyDescent="0.25">
      <c r="A179" s="23" t="s">
        <v>10000</v>
      </c>
      <c r="B179" s="23" t="s">
        <v>10001</v>
      </c>
      <c r="C179" s="23" t="s">
        <v>17</v>
      </c>
      <c r="D179" s="24">
        <v>45298.743495370371</v>
      </c>
      <c r="E179" s="25" t="s">
        <v>11</v>
      </c>
      <c r="F179" s="26" t="s">
        <v>16</v>
      </c>
      <c r="G179" s="26" t="s">
        <v>14</v>
      </c>
      <c r="H179" s="23">
        <v>0</v>
      </c>
      <c r="I179" s="27"/>
      <c r="J179" s="28">
        <v>0</v>
      </c>
      <c r="K179" t="str">
        <f>IF((LEN(relatorio_Ananindeua3[[#This Row],[CIF/CPF/CNPJ]])=14),relatorio_Ananindeua3[[#This Row],[CIF/CPF/CNPJ]],relatorio_Ananindeua3[[#This Row],[Coluna2]])</f>
        <v>52842353000132</v>
      </c>
      <c r="L179" t="str">
        <f t="shared" si="3"/>
        <v>528******32</v>
      </c>
    </row>
    <row r="180" spans="1:12" x14ac:dyDescent="0.25">
      <c r="A180" s="23" t="s">
        <v>10002</v>
      </c>
      <c r="B180" s="23" t="s">
        <v>10003</v>
      </c>
      <c r="C180" s="23" t="s">
        <v>17</v>
      </c>
      <c r="D180" s="24">
        <v>45298.743495370371</v>
      </c>
      <c r="E180" s="25" t="s">
        <v>11</v>
      </c>
      <c r="F180" s="26" t="s">
        <v>16</v>
      </c>
      <c r="G180" s="26" t="s">
        <v>14</v>
      </c>
      <c r="H180" s="23">
        <v>0</v>
      </c>
      <c r="I180" s="27"/>
      <c r="J180" s="28">
        <v>0</v>
      </c>
      <c r="K180" t="str">
        <f>IF((LEN(relatorio_Ananindeua3[[#This Row],[CIF/CPF/CNPJ]])=14),relatorio_Ananindeua3[[#This Row],[CIF/CPF/CNPJ]],relatorio_Ananindeua3[[#This Row],[Coluna2]])</f>
        <v>52860089000160</v>
      </c>
      <c r="L180" t="str">
        <f t="shared" si="3"/>
        <v>528******60</v>
      </c>
    </row>
    <row r="181" spans="1:12" x14ac:dyDescent="0.25">
      <c r="A181" s="23" t="s">
        <v>9996</v>
      </c>
      <c r="B181" s="23" t="s">
        <v>9997</v>
      </c>
      <c r="C181" s="23" t="s">
        <v>17</v>
      </c>
      <c r="D181" s="24">
        <v>45298.743530092594</v>
      </c>
      <c r="E181" s="25" t="s">
        <v>11</v>
      </c>
      <c r="F181" s="26" t="s">
        <v>16</v>
      </c>
      <c r="G181" s="26" t="s">
        <v>14</v>
      </c>
      <c r="H181" s="23">
        <v>0</v>
      </c>
      <c r="I181" s="27"/>
      <c r="J181" s="28">
        <v>0</v>
      </c>
      <c r="K181" t="str">
        <f>IF((LEN(relatorio_Ananindeua3[[#This Row],[CIF/CPF/CNPJ]])=14),relatorio_Ananindeua3[[#This Row],[CIF/CPF/CNPJ]],relatorio_Ananindeua3[[#This Row],[Coluna2]])</f>
        <v>52836788000174</v>
      </c>
      <c r="L181" t="str">
        <f t="shared" si="3"/>
        <v>528******74</v>
      </c>
    </row>
    <row r="182" spans="1:12" x14ac:dyDescent="0.25">
      <c r="A182" s="23" t="s">
        <v>9974</v>
      </c>
      <c r="B182" s="23" t="s">
        <v>9975</v>
      </c>
      <c r="C182" s="23" t="s">
        <v>17</v>
      </c>
      <c r="D182" s="24">
        <v>45298.743587962963</v>
      </c>
      <c r="E182" s="25" t="s">
        <v>11</v>
      </c>
      <c r="F182" s="26" t="s">
        <v>16</v>
      </c>
      <c r="G182" s="26" t="s">
        <v>14</v>
      </c>
      <c r="H182" s="23">
        <v>0</v>
      </c>
      <c r="I182" s="27"/>
      <c r="J182" s="28">
        <v>0</v>
      </c>
      <c r="K182" t="str">
        <f>IF((LEN(relatorio_Ananindeua3[[#This Row],[CIF/CPF/CNPJ]])=14),relatorio_Ananindeua3[[#This Row],[CIF/CPF/CNPJ]],relatorio_Ananindeua3[[#This Row],[Coluna2]])</f>
        <v>52793491000179</v>
      </c>
      <c r="L182" t="str">
        <f t="shared" si="3"/>
        <v>527******79</v>
      </c>
    </row>
    <row r="183" spans="1:12" x14ac:dyDescent="0.25">
      <c r="A183" s="23" t="s">
        <v>9961</v>
      </c>
      <c r="B183" s="23" t="s">
        <v>9962</v>
      </c>
      <c r="C183" s="23" t="s">
        <v>17</v>
      </c>
      <c r="D183" s="24">
        <v>45298.743611111109</v>
      </c>
      <c r="E183" s="25" t="s">
        <v>11</v>
      </c>
      <c r="F183" s="26" t="s">
        <v>16</v>
      </c>
      <c r="G183" s="26" t="s">
        <v>14</v>
      </c>
      <c r="H183" s="23">
        <v>0</v>
      </c>
      <c r="I183" s="27"/>
      <c r="J183" s="28">
        <v>0</v>
      </c>
      <c r="K183" t="str">
        <f>IF((LEN(relatorio_Ananindeua3[[#This Row],[CIF/CPF/CNPJ]])=14),relatorio_Ananindeua3[[#This Row],[CIF/CPF/CNPJ]],relatorio_Ananindeua3[[#This Row],[Coluna2]])</f>
        <v>52755564000138</v>
      </c>
      <c r="L183" t="str">
        <f t="shared" si="3"/>
        <v>527******38</v>
      </c>
    </row>
    <row r="184" spans="1:12" x14ac:dyDescent="0.25">
      <c r="A184" s="23" t="s">
        <v>9953</v>
      </c>
      <c r="B184" s="23" t="s">
        <v>9954</v>
      </c>
      <c r="C184" s="23" t="s">
        <v>17</v>
      </c>
      <c r="D184" s="24">
        <v>45298.743622685186</v>
      </c>
      <c r="E184" s="25" t="s">
        <v>11</v>
      </c>
      <c r="F184" s="26" t="s">
        <v>16</v>
      </c>
      <c r="G184" s="26" t="s">
        <v>14</v>
      </c>
      <c r="H184" s="23">
        <v>0</v>
      </c>
      <c r="I184" s="27"/>
      <c r="J184" s="28">
        <v>0</v>
      </c>
      <c r="K184" t="str">
        <f>IF((LEN(relatorio_Ananindeua3[[#This Row],[CIF/CPF/CNPJ]])=14),relatorio_Ananindeua3[[#This Row],[CIF/CPF/CNPJ]],relatorio_Ananindeua3[[#This Row],[Coluna2]])</f>
        <v>52725321000157</v>
      </c>
      <c r="L184" t="str">
        <f t="shared" si="3"/>
        <v>527******57</v>
      </c>
    </row>
    <row r="185" spans="1:12" x14ac:dyDescent="0.25">
      <c r="A185" s="23" t="s">
        <v>9951</v>
      </c>
      <c r="B185" s="23" t="s">
        <v>9952</v>
      </c>
      <c r="C185" s="23" t="s">
        <v>17</v>
      </c>
      <c r="D185" s="24">
        <v>45298.743634259263</v>
      </c>
      <c r="E185" s="25" t="s">
        <v>11</v>
      </c>
      <c r="F185" s="26" t="s">
        <v>16</v>
      </c>
      <c r="G185" s="26" t="s">
        <v>14</v>
      </c>
      <c r="H185" s="23">
        <v>0</v>
      </c>
      <c r="I185" s="27"/>
      <c r="J185" s="28">
        <v>0</v>
      </c>
      <c r="K185" t="str">
        <f>IF((LEN(relatorio_Ananindeua3[[#This Row],[CIF/CPF/CNPJ]])=14),relatorio_Ananindeua3[[#This Row],[CIF/CPF/CNPJ]],relatorio_Ananindeua3[[#This Row],[Coluna2]])</f>
        <v>52720429000157</v>
      </c>
      <c r="L185" t="str">
        <f t="shared" si="3"/>
        <v>527******57</v>
      </c>
    </row>
    <row r="186" spans="1:12" x14ac:dyDescent="0.25">
      <c r="A186" s="23" t="s">
        <v>9939</v>
      </c>
      <c r="B186" s="23" t="s">
        <v>9940</v>
      </c>
      <c r="C186" s="23" t="s">
        <v>17</v>
      </c>
      <c r="D186" s="24">
        <v>45298.743726851855</v>
      </c>
      <c r="E186" s="25" t="s">
        <v>11</v>
      </c>
      <c r="F186" s="26" t="s">
        <v>16</v>
      </c>
      <c r="G186" s="26" t="s">
        <v>14</v>
      </c>
      <c r="H186" s="23">
        <v>0</v>
      </c>
      <c r="I186" s="27"/>
      <c r="J186" s="28">
        <v>0</v>
      </c>
      <c r="K186" t="str">
        <f>IF((LEN(relatorio_Ananindeua3[[#This Row],[CIF/CPF/CNPJ]])=14),relatorio_Ananindeua3[[#This Row],[CIF/CPF/CNPJ]],relatorio_Ananindeua3[[#This Row],[Coluna2]])</f>
        <v>52672811000132</v>
      </c>
      <c r="L186" t="str">
        <f t="shared" si="3"/>
        <v>526******32</v>
      </c>
    </row>
    <row r="187" spans="1:12" x14ac:dyDescent="0.25">
      <c r="A187" s="23" t="s">
        <v>9943</v>
      </c>
      <c r="B187" s="23" t="s">
        <v>9944</v>
      </c>
      <c r="C187" s="23" t="s">
        <v>17</v>
      </c>
      <c r="D187" s="24">
        <v>45298.743726851855</v>
      </c>
      <c r="E187" s="25" t="s">
        <v>11</v>
      </c>
      <c r="F187" s="26" t="s">
        <v>16</v>
      </c>
      <c r="G187" s="26" t="s">
        <v>14</v>
      </c>
      <c r="H187" s="23">
        <v>0</v>
      </c>
      <c r="I187" s="27"/>
      <c r="J187" s="28">
        <v>0</v>
      </c>
      <c r="K187" t="str">
        <f>IF((LEN(relatorio_Ananindeua3[[#This Row],[CIF/CPF/CNPJ]])=14),relatorio_Ananindeua3[[#This Row],[CIF/CPF/CNPJ]],relatorio_Ananindeua3[[#This Row],[Coluna2]])</f>
        <v>52677925000175</v>
      </c>
      <c r="L187" t="str">
        <f t="shared" si="3"/>
        <v>526******75</v>
      </c>
    </row>
    <row r="188" spans="1:12" x14ac:dyDescent="0.25">
      <c r="A188" s="23" t="s">
        <v>9933</v>
      </c>
      <c r="B188" s="23" t="s">
        <v>9934</v>
      </c>
      <c r="C188" s="23" t="s">
        <v>17</v>
      </c>
      <c r="D188" s="24">
        <v>45298.743738425925</v>
      </c>
      <c r="E188" s="25" t="s">
        <v>11</v>
      </c>
      <c r="F188" s="26" t="s">
        <v>16</v>
      </c>
      <c r="G188" s="26" t="s">
        <v>14</v>
      </c>
      <c r="H188" s="23">
        <v>0</v>
      </c>
      <c r="I188" s="27"/>
      <c r="J188" s="28">
        <v>0</v>
      </c>
      <c r="K188" t="str">
        <f>IF((LEN(relatorio_Ananindeua3[[#This Row],[CIF/CPF/CNPJ]])=14),relatorio_Ananindeua3[[#This Row],[CIF/CPF/CNPJ]],relatorio_Ananindeua3[[#This Row],[Coluna2]])</f>
        <v>52657606000106</v>
      </c>
      <c r="L188" t="str">
        <f t="shared" si="3"/>
        <v>526******06</v>
      </c>
    </row>
    <row r="189" spans="1:12" x14ac:dyDescent="0.25">
      <c r="A189" s="23" t="s">
        <v>9941</v>
      </c>
      <c r="B189" s="23" t="s">
        <v>9942</v>
      </c>
      <c r="C189" s="23" t="s">
        <v>17</v>
      </c>
      <c r="D189" s="24">
        <v>45298.743738425925</v>
      </c>
      <c r="E189" s="25" t="s">
        <v>11</v>
      </c>
      <c r="F189" s="26" t="s">
        <v>16</v>
      </c>
      <c r="G189" s="26" t="s">
        <v>14</v>
      </c>
      <c r="H189" s="23">
        <v>0</v>
      </c>
      <c r="I189" s="27"/>
      <c r="J189" s="28">
        <v>0</v>
      </c>
      <c r="K189" t="str">
        <f>IF((LEN(relatorio_Ananindeua3[[#This Row],[CIF/CPF/CNPJ]])=14),relatorio_Ananindeua3[[#This Row],[CIF/CPF/CNPJ]],relatorio_Ananindeua3[[#This Row],[Coluna2]])</f>
        <v>52674734000150</v>
      </c>
      <c r="L189" t="str">
        <f t="shared" si="3"/>
        <v>526******50</v>
      </c>
    </row>
    <row r="190" spans="1:12" x14ac:dyDescent="0.25">
      <c r="A190" s="23" t="s">
        <v>9931</v>
      </c>
      <c r="B190" s="23" t="s">
        <v>9932</v>
      </c>
      <c r="C190" s="23" t="s">
        <v>17</v>
      </c>
      <c r="D190" s="24">
        <v>45298.743761574071</v>
      </c>
      <c r="E190" s="25" t="s">
        <v>11</v>
      </c>
      <c r="F190" s="26" t="s">
        <v>16</v>
      </c>
      <c r="G190" s="26" t="s">
        <v>14</v>
      </c>
      <c r="H190" s="23">
        <v>0</v>
      </c>
      <c r="I190" s="27"/>
      <c r="J190" s="28">
        <v>0</v>
      </c>
      <c r="K190" t="str">
        <f>IF((LEN(relatorio_Ananindeua3[[#This Row],[CIF/CPF/CNPJ]])=14),relatorio_Ananindeua3[[#This Row],[CIF/CPF/CNPJ]],relatorio_Ananindeua3[[#This Row],[Coluna2]])</f>
        <v>52655190000189</v>
      </c>
      <c r="L190" t="str">
        <f t="shared" si="3"/>
        <v>526******89</v>
      </c>
    </row>
    <row r="191" spans="1:12" x14ac:dyDescent="0.25">
      <c r="A191" s="23" t="s">
        <v>9927</v>
      </c>
      <c r="B191" s="23" t="s">
        <v>9928</v>
      </c>
      <c r="C191" s="23" t="s">
        <v>17</v>
      </c>
      <c r="D191" s="24">
        <v>45298.743784722225</v>
      </c>
      <c r="E191" s="25" t="s">
        <v>11</v>
      </c>
      <c r="F191" s="26" t="s">
        <v>16</v>
      </c>
      <c r="G191" s="26" t="s">
        <v>14</v>
      </c>
      <c r="H191" s="23">
        <v>0</v>
      </c>
      <c r="I191" s="27"/>
      <c r="J191" s="28">
        <v>0</v>
      </c>
      <c r="K191" t="str">
        <f>IF((LEN(relatorio_Ananindeua3[[#This Row],[CIF/CPF/CNPJ]])=14),relatorio_Ananindeua3[[#This Row],[CIF/CPF/CNPJ]],relatorio_Ananindeua3[[#This Row],[Coluna2]])</f>
        <v>52649931000119</v>
      </c>
      <c r="L191" t="str">
        <f t="shared" si="3"/>
        <v>526******19</v>
      </c>
    </row>
    <row r="192" spans="1:12" x14ac:dyDescent="0.25">
      <c r="A192" s="23" t="s">
        <v>9925</v>
      </c>
      <c r="B192" s="23" t="s">
        <v>9926</v>
      </c>
      <c r="C192" s="23" t="s">
        <v>17</v>
      </c>
      <c r="D192" s="24">
        <v>45298.743796296294</v>
      </c>
      <c r="E192" s="25" t="s">
        <v>11</v>
      </c>
      <c r="F192" s="26" t="s">
        <v>16</v>
      </c>
      <c r="G192" s="26" t="s">
        <v>14</v>
      </c>
      <c r="H192" s="23">
        <v>0</v>
      </c>
      <c r="I192" s="27"/>
      <c r="J192" s="28">
        <v>0</v>
      </c>
      <c r="K192" t="str">
        <f>IF((LEN(relatorio_Ananindeua3[[#This Row],[CIF/CPF/CNPJ]])=14),relatorio_Ananindeua3[[#This Row],[CIF/CPF/CNPJ]],relatorio_Ananindeua3[[#This Row],[Coluna2]])</f>
        <v>52637680000152</v>
      </c>
      <c r="L192" t="str">
        <f t="shared" si="3"/>
        <v>526******52</v>
      </c>
    </row>
    <row r="193" spans="1:12" x14ac:dyDescent="0.25">
      <c r="A193" s="23" t="s">
        <v>9919</v>
      </c>
      <c r="B193" s="23" t="s">
        <v>9920</v>
      </c>
      <c r="C193" s="23" t="s">
        <v>17</v>
      </c>
      <c r="D193" s="24">
        <v>45298.743807870371</v>
      </c>
      <c r="E193" s="25" t="s">
        <v>11</v>
      </c>
      <c r="F193" s="26" t="s">
        <v>16</v>
      </c>
      <c r="G193" s="26" t="s">
        <v>14</v>
      </c>
      <c r="H193" s="23">
        <v>0</v>
      </c>
      <c r="I193" s="27"/>
      <c r="J193" s="28">
        <v>0</v>
      </c>
      <c r="K193" t="str">
        <f>IF((LEN(relatorio_Ananindeua3[[#This Row],[CIF/CPF/CNPJ]])=14),relatorio_Ananindeua3[[#This Row],[CIF/CPF/CNPJ]],relatorio_Ananindeua3[[#This Row],[Coluna2]])</f>
        <v>52626862000128</v>
      </c>
      <c r="L193" t="str">
        <f t="shared" si="3"/>
        <v>526******28</v>
      </c>
    </row>
    <row r="194" spans="1:12" x14ac:dyDescent="0.25">
      <c r="A194" s="23" t="s">
        <v>9921</v>
      </c>
      <c r="B194" s="23" t="s">
        <v>9922</v>
      </c>
      <c r="C194" s="23" t="s">
        <v>17</v>
      </c>
      <c r="D194" s="24">
        <v>45298.743807870371</v>
      </c>
      <c r="E194" s="25" t="s">
        <v>11</v>
      </c>
      <c r="F194" s="26" t="s">
        <v>16</v>
      </c>
      <c r="G194" s="26" t="s">
        <v>14</v>
      </c>
      <c r="H194" s="23">
        <v>0</v>
      </c>
      <c r="I194" s="27"/>
      <c r="J194" s="28">
        <v>0</v>
      </c>
      <c r="K194" t="str">
        <f>IF((LEN(relatorio_Ananindeua3[[#This Row],[CIF/CPF/CNPJ]])=14),relatorio_Ananindeua3[[#This Row],[CIF/CPF/CNPJ]],relatorio_Ananindeua3[[#This Row],[Coluna2]])</f>
        <v>52635153000109</v>
      </c>
      <c r="L194" t="str">
        <f t="shared" si="3"/>
        <v>526******09</v>
      </c>
    </row>
    <row r="195" spans="1:12" x14ac:dyDescent="0.25">
      <c r="A195" s="23" t="s">
        <v>9905</v>
      </c>
      <c r="B195" s="23" t="s">
        <v>9906</v>
      </c>
      <c r="C195" s="23" t="s">
        <v>17</v>
      </c>
      <c r="D195" s="24">
        <v>45298.743831018517</v>
      </c>
      <c r="E195" s="25" t="s">
        <v>11</v>
      </c>
      <c r="F195" s="26" t="s">
        <v>16</v>
      </c>
      <c r="G195" s="26" t="s">
        <v>14</v>
      </c>
      <c r="H195" s="23">
        <v>0</v>
      </c>
      <c r="I195" s="27"/>
      <c r="J195" s="28">
        <v>0</v>
      </c>
      <c r="K195" t="str">
        <f>IF((LEN(relatorio_Ananindeua3[[#This Row],[CIF/CPF/CNPJ]])=14),relatorio_Ananindeua3[[#This Row],[CIF/CPF/CNPJ]],relatorio_Ananindeua3[[#This Row],[Coluna2]])</f>
        <v>52598522000130</v>
      </c>
      <c r="L195" t="str">
        <f t="shared" si="3"/>
        <v>525******30</v>
      </c>
    </row>
    <row r="196" spans="1:12" x14ac:dyDescent="0.25">
      <c r="A196" s="23" t="s">
        <v>9907</v>
      </c>
      <c r="B196" s="23" t="s">
        <v>9908</v>
      </c>
      <c r="C196" s="23" t="s">
        <v>17</v>
      </c>
      <c r="D196" s="24">
        <v>45298.743831018517</v>
      </c>
      <c r="E196" s="25" t="s">
        <v>11</v>
      </c>
      <c r="F196" s="26" t="s">
        <v>16</v>
      </c>
      <c r="G196" s="26" t="s">
        <v>14</v>
      </c>
      <c r="H196" s="23">
        <v>0</v>
      </c>
      <c r="I196" s="27"/>
      <c r="J196" s="28">
        <v>0</v>
      </c>
      <c r="K196" t="str">
        <f>IF((LEN(relatorio_Ananindeua3[[#This Row],[CIF/CPF/CNPJ]])=14),relatorio_Ananindeua3[[#This Row],[CIF/CPF/CNPJ]],relatorio_Ananindeua3[[#This Row],[Coluna2]])</f>
        <v>52599660000134</v>
      </c>
      <c r="L196" t="str">
        <f t="shared" si="3"/>
        <v>525******34</v>
      </c>
    </row>
    <row r="197" spans="1:12" x14ac:dyDescent="0.25">
      <c r="A197" s="23" t="s">
        <v>9915</v>
      </c>
      <c r="B197" s="23" t="s">
        <v>9916</v>
      </c>
      <c r="C197" s="23" t="s">
        <v>17</v>
      </c>
      <c r="D197" s="24">
        <v>45298.743831018517</v>
      </c>
      <c r="E197" s="25" t="s">
        <v>11</v>
      </c>
      <c r="F197" s="26" t="s">
        <v>16</v>
      </c>
      <c r="G197" s="26" t="s">
        <v>14</v>
      </c>
      <c r="H197" s="23">
        <v>0</v>
      </c>
      <c r="I197" s="27"/>
      <c r="J197" s="28">
        <v>0</v>
      </c>
      <c r="K197" t="str">
        <f>IF((LEN(relatorio_Ananindeua3[[#This Row],[CIF/CPF/CNPJ]])=14),relatorio_Ananindeua3[[#This Row],[CIF/CPF/CNPJ]],relatorio_Ananindeua3[[#This Row],[Coluna2]])</f>
        <v>52613167000121</v>
      </c>
      <c r="L197" t="str">
        <f t="shared" si="3"/>
        <v>526******21</v>
      </c>
    </row>
    <row r="198" spans="1:12" x14ac:dyDescent="0.25">
      <c r="A198" s="23" t="s">
        <v>9887</v>
      </c>
      <c r="B198" s="23" t="s">
        <v>9888</v>
      </c>
      <c r="C198" s="23" t="s">
        <v>17</v>
      </c>
      <c r="D198" s="24">
        <v>45298.743854166663</v>
      </c>
      <c r="E198" s="25" t="s">
        <v>11</v>
      </c>
      <c r="F198" s="26" t="s">
        <v>16</v>
      </c>
      <c r="G198" s="26" t="s">
        <v>14</v>
      </c>
      <c r="H198" s="23">
        <v>0</v>
      </c>
      <c r="I198" s="27"/>
      <c r="J198" s="28">
        <v>0</v>
      </c>
      <c r="K198" t="str">
        <f>IF((LEN(relatorio_Ananindeua3[[#This Row],[CIF/CPF/CNPJ]])=14),relatorio_Ananindeua3[[#This Row],[CIF/CPF/CNPJ]],relatorio_Ananindeua3[[#This Row],[Coluna2]])</f>
        <v>52550656000181</v>
      </c>
      <c r="L198" t="str">
        <f t="shared" si="3"/>
        <v>525******81</v>
      </c>
    </row>
    <row r="199" spans="1:12" x14ac:dyDescent="0.25">
      <c r="A199" s="23" t="s">
        <v>9901</v>
      </c>
      <c r="B199" s="23" t="s">
        <v>9902</v>
      </c>
      <c r="C199" s="23" t="s">
        <v>17</v>
      </c>
      <c r="D199" s="24">
        <v>45298.743854166663</v>
      </c>
      <c r="E199" s="25" t="s">
        <v>11</v>
      </c>
      <c r="F199" s="26" t="s">
        <v>16</v>
      </c>
      <c r="G199" s="26" t="s">
        <v>14</v>
      </c>
      <c r="H199" s="23">
        <v>0</v>
      </c>
      <c r="I199" s="27"/>
      <c r="J199" s="28">
        <v>0</v>
      </c>
      <c r="K199" t="str">
        <f>IF((LEN(relatorio_Ananindeua3[[#This Row],[CIF/CPF/CNPJ]])=14),relatorio_Ananindeua3[[#This Row],[CIF/CPF/CNPJ]],relatorio_Ananindeua3[[#This Row],[Coluna2]])</f>
        <v>52582995000140</v>
      </c>
      <c r="L199" t="str">
        <f t="shared" si="3"/>
        <v>525******40</v>
      </c>
    </row>
    <row r="200" spans="1:12" x14ac:dyDescent="0.25">
      <c r="A200" s="23" t="s">
        <v>9903</v>
      </c>
      <c r="B200" s="23" t="s">
        <v>9904</v>
      </c>
      <c r="C200" s="23" t="s">
        <v>17</v>
      </c>
      <c r="D200" s="24">
        <v>45298.743854166663</v>
      </c>
      <c r="E200" s="25" t="s">
        <v>11</v>
      </c>
      <c r="F200" s="26" t="s">
        <v>16</v>
      </c>
      <c r="G200" s="26" t="s">
        <v>14</v>
      </c>
      <c r="H200" s="23">
        <v>0</v>
      </c>
      <c r="I200" s="27"/>
      <c r="J200" s="28">
        <v>0</v>
      </c>
      <c r="K200" t="str">
        <f>IF((LEN(relatorio_Ananindeua3[[#This Row],[CIF/CPF/CNPJ]])=14),relatorio_Ananindeua3[[#This Row],[CIF/CPF/CNPJ]],relatorio_Ananindeua3[[#This Row],[Coluna2]])</f>
        <v>52586777000183</v>
      </c>
      <c r="L200" t="str">
        <f t="shared" si="3"/>
        <v>525******83</v>
      </c>
    </row>
    <row r="201" spans="1:12" x14ac:dyDescent="0.25">
      <c r="A201" s="23" t="s">
        <v>9885</v>
      </c>
      <c r="B201" s="23" t="s">
        <v>9886</v>
      </c>
      <c r="C201" s="23" t="s">
        <v>17</v>
      </c>
      <c r="D201" s="24">
        <v>45298.74386574074</v>
      </c>
      <c r="E201" s="25" t="s">
        <v>11</v>
      </c>
      <c r="F201" s="26" t="s">
        <v>16</v>
      </c>
      <c r="G201" s="26" t="s">
        <v>14</v>
      </c>
      <c r="H201" s="23">
        <v>0</v>
      </c>
      <c r="I201" s="27"/>
      <c r="J201" s="28">
        <v>0</v>
      </c>
      <c r="K201" t="str">
        <f>IF((LEN(relatorio_Ananindeua3[[#This Row],[CIF/CPF/CNPJ]])=14),relatorio_Ananindeua3[[#This Row],[CIF/CPF/CNPJ]],relatorio_Ananindeua3[[#This Row],[Coluna2]])</f>
        <v>52546143000105</v>
      </c>
      <c r="L201" t="str">
        <f t="shared" si="3"/>
        <v>525******05</v>
      </c>
    </row>
    <row r="202" spans="1:12" x14ac:dyDescent="0.25">
      <c r="A202" s="23" t="s">
        <v>9877</v>
      </c>
      <c r="B202" s="23" t="s">
        <v>9878</v>
      </c>
      <c r="C202" s="23" t="s">
        <v>17</v>
      </c>
      <c r="D202" s="24">
        <v>45298.743888888886</v>
      </c>
      <c r="E202" s="25" t="s">
        <v>11</v>
      </c>
      <c r="F202" s="26" t="s">
        <v>16</v>
      </c>
      <c r="G202" s="26" t="s">
        <v>14</v>
      </c>
      <c r="H202" s="23">
        <v>0</v>
      </c>
      <c r="I202" s="27"/>
      <c r="J202" s="28">
        <v>0</v>
      </c>
      <c r="K202" t="str">
        <f>IF((LEN(relatorio_Ananindeua3[[#This Row],[CIF/CPF/CNPJ]])=14),relatorio_Ananindeua3[[#This Row],[CIF/CPF/CNPJ]],relatorio_Ananindeua3[[#This Row],[Coluna2]])</f>
        <v>52532109000173</v>
      </c>
      <c r="L202" t="str">
        <f t="shared" si="3"/>
        <v>525******73</v>
      </c>
    </row>
    <row r="203" spans="1:12" x14ac:dyDescent="0.25">
      <c r="A203" s="23" t="s">
        <v>9879</v>
      </c>
      <c r="B203" s="23" t="s">
        <v>9880</v>
      </c>
      <c r="C203" s="23" t="s">
        <v>17</v>
      </c>
      <c r="D203" s="24">
        <v>45298.743888888886</v>
      </c>
      <c r="E203" s="25" t="s">
        <v>11</v>
      </c>
      <c r="F203" s="26" t="s">
        <v>16</v>
      </c>
      <c r="G203" s="26" t="s">
        <v>14</v>
      </c>
      <c r="H203" s="23">
        <v>0</v>
      </c>
      <c r="I203" s="27"/>
      <c r="J203" s="28">
        <v>0</v>
      </c>
      <c r="K203" t="str">
        <f>IF((LEN(relatorio_Ananindeua3[[#This Row],[CIF/CPF/CNPJ]])=14),relatorio_Ananindeua3[[#This Row],[CIF/CPF/CNPJ]],relatorio_Ananindeua3[[#This Row],[Coluna2]])</f>
        <v>52534733000100</v>
      </c>
      <c r="L203" t="str">
        <f t="shared" si="3"/>
        <v>525******00</v>
      </c>
    </row>
    <row r="204" spans="1:12" x14ac:dyDescent="0.25">
      <c r="A204" s="23" t="s">
        <v>9891</v>
      </c>
      <c r="B204" s="23" t="s">
        <v>9892</v>
      </c>
      <c r="C204" s="23" t="s">
        <v>17</v>
      </c>
      <c r="D204" s="24">
        <v>45298.743888888886</v>
      </c>
      <c r="E204" s="25" t="s">
        <v>11</v>
      </c>
      <c r="F204" s="26" t="s">
        <v>16</v>
      </c>
      <c r="G204" s="26" t="s">
        <v>14</v>
      </c>
      <c r="H204" s="23">
        <v>0</v>
      </c>
      <c r="I204" s="27"/>
      <c r="J204" s="28">
        <v>0</v>
      </c>
      <c r="K204" t="str">
        <f>IF((LEN(relatorio_Ananindeua3[[#This Row],[CIF/CPF/CNPJ]])=14),relatorio_Ananindeua3[[#This Row],[CIF/CPF/CNPJ]],relatorio_Ananindeua3[[#This Row],[Coluna2]])</f>
        <v>52557491000170</v>
      </c>
      <c r="L204" t="str">
        <f t="shared" si="3"/>
        <v>525******70</v>
      </c>
    </row>
    <row r="205" spans="1:12" x14ac:dyDescent="0.25">
      <c r="A205" s="23" t="s">
        <v>9869</v>
      </c>
      <c r="B205" s="23" t="s">
        <v>9870</v>
      </c>
      <c r="C205" s="23" t="s">
        <v>17</v>
      </c>
      <c r="D205" s="24">
        <v>45298.74391203704</v>
      </c>
      <c r="E205" s="25" t="s">
        <v>11</v>
      </c>
      <c r="F205" s="26" t="s">
        <v>16</v>
      </c>
      <c r="G205" s="26" t="s">
        <v>14</v>
      </c>
      <c r="H205" s="23">
        <v>0</v>
      </c>
      <c r="I205" s="27"/>
      <c r="J205" s="28">
        <v>0</v>
      </c>
      <c r="K205" t="str">
        <f>IF((LEN(relatorio_Ananindeua3[[#This Row],[CIF/CPF/CNPJ]])=14),relatorio_Ananindeua3[[#This Row],[CIF/CPF/CNPJ]],relatorio_Ananindeua3[[#This Row],[Coluna2]])</f>
        <v>52518939000146</v>
      </c>
      <c r="L205" t="str">
        <f t="shared" si="3"/>
        <v>525******46</v>
      </c>
    </row>
    <row r="206" spans="1:12" x14ac:dyDescent="0.25">
      <c r="A206" s="23" t="s">
        <v>9871</v>
      </c>
      <c r="B206" s="23" t="s">
        <v>9872</v>
      </c>
      <c r="C206" s="23" t="s">
        <v>17</v>
      </c>
      <c r="D206" s="24">
        <v>45298.74391203704</v>
      </c>
      <c r="E206" s="25" t="s">
        <v>11</v>
      </c>
      <c r="F206" s="26" t="s">
        <v>16</v>
      </c>
      <c r="G206" s="26" t="s">
        <v>14</v>
      </c>
      <c r="H206" s="23">
        <v>0</v>
      </c>
      <c r="I206" s="27"/>
      <c r="J206" s="28">
        <v>0</v>
      </c>
      <c r="K206" t="str">
        <f>IF((LEN(relatorio_Ananindeua3[[#This Row],[CIF/CPF/CNPJ]])=14),relatorio_Ananindeua3[[#This Row],[CIF/CPF/CNPJ]],relatorio_Ananindeua3[[#This Row],[Coluna2]])</f>
        <v>52520719000157</v>
      </c>
      <c r="L206" t="str">
        <f t="shared" si="3"/>
        <v>525******57</v>
      </c>
    </row>
    <row r="207" spans="1:12" x14ac:dyDescent="0.25">
      <c r="A207" s="23" t="s">
        <v>9863</v>
      </c>
      <c r="B207" s="23" t="s">
        <v>9864</v>
      </c>
      <c r="C207" s="23" t="s">
        <v>17</v>
      </c>
      <c r="D207" s="24">
        <v>45298.743935185186</v>
      </c>
      <c r="E207" s="25" t="s">
        <v>11</v>
      </c>
      <c r="F207" s="26" t="s">
        <v>16</v>
      </c>
      <c r="G207" s="26" t="s">
        <v>14</v>
      </c>
      <c r="H207" s="23">
        <v>0</v>
      </c>
      <c r="I207" s="27"/>
      <c r="J207" s="28">
        <v>0</v>
      </c>
      <c r="K207" t="str">
        <f>IF((LEN(relatorio_Ananindeua3[[#This Row],[CIF/CPF/CNPJ]])=14),relatorio_Ananindeua3[[#This Row],[CIF/CPF/CNPJ]],relatorio_Ananindeua3[[#This Row],[Coluna2]])</f>
        <v>52495259000154</v>
      </c>
      <c r="L207" t="str">
        <f t="shared" si="3"/>
        <v>524******54</v>
      </c>
    </row>
    <row r="208" spans="1:12" x14ac:dyDescent="0.25">
      <c r="A208" s="23" t="s">
        <v>9857</v>
      </c>
      <c r="B208" s="23" t="s">
        <v>9858</v>
      </c>
      <c r="C208" s="23" t="s">
        <v>17</v>
      </c>
      <c r="D208" s="24">
        <v>45298.743946759256</v>
      </c>
      <c r="E208" s="25" t="s">
        <v>11</v>
      </c>
      <c r="F208" s="26" t="s">
        <v>16</v>
      </c>
      <c r="G208" s="26" t="s">
        <v>14</v>
      </c>
      <c r="H208" s="23">
        <v>0</v>
      </c>
      <c r="I208" s="27"/>
      <c r="J208" s="28">
        <v>0</v>
      </c>
      <c r="K208" t="str">
        <f>IF((LEN(relatorio_Ananindeua3[[#This Row],[CIF/CPF/CNPJ]])=14),relatorio_Ananindeua3[[#This Row],[CIF/CPF/CNPJ]],relatorio_Ananindeua3[[#This Row],[Coluna2]])</f>
        <v>52491267000122</v>
      </c>
      <c r="L208" t="str">
        <f t="shared" si="3"/>
        <v>524******22</v>
      </c>
    </row>
    <row r="209" spans="1:12" x14ac:dyDescent="0.25">
      <c r="A209" s="23" t="s">
        <v>9861</v>
      </c>
      <c r="B209" s="23" t="s">
        <v>9862</v>
      </c>
      <c r="C209" s="23" t="s">
        <v>17</v>
      </c>
      <c r="D209" s="24">
        <v>45298.743969907409</v>
      </c>
      <c r="E209" s="25" t="s">
        <v>11</v>
      </c>
      <c r="F209" s="26" t="s">
        <v>16</v>
      </c>
      <c r="G209" s="26" t="s">
        <v>14</v>
      </c>
      <c r="H209" s="23">
        <v>0</v>
      </c>
      <c r="I209" s="27"/>
      <c r="J209" s="28">
        <v>0</v>
      </c>
      <c r="K209" t="str">
        <f>IF((LEN(relatorio_Ananindeua3[[#This Row],[CIF/CPF/CNPJ]])=14),relatorio_Ananindeua3[[#This Row],[CIF/CPF/CNPJ]],relatorio_Ananindeua3[[#This Row],[Coluna2]])</f>
        <v>52494702000172</v>
      </c>
      <c r="L209" t="str">
        <f t="shared" si="3"/>
        <v>524******72</v>
      </c>
    </row>
    <row r="210" spans="1:12" x14ac:dyDescent="0.25">
      <c r="A210" s="23" t="s">
        <v>9851</v>
      </c>
      <c r="B210" s="23" t="s">
        <v>9852</v>
      </c>
      <c r="C210" s="23" t="s">
        <v>17</v>
      </c>
      <c r="D210" s="24">
        <v>45298.743981481479</v>
      </c>
      <c r="E210" s="25" t="s">
        <v>11</v>
      </c>
      <c r="F210" s="26" t="s">
        <v>16</v>
      </c>
      <c r="G210" s="26" t="s">
        <v>14</v>
      </c>
      <c r="H210" s="23">
        <v>0</v>
      </c>
      <c r="I210" s="27"/>
      <c r="J210" s="28">
        <v>0</v>
      </c>
      <c r="K210" t="str">
        <f>IF((LEN(relatorio_Ananindeua3[[#This Row],[CIF/CPF/CNPJ]])=14),relatorio_Ananindeua3[[#This Row],[CIF/CPF/CNPJ]],relatorio_Ananindeua3[[#This Row],[Coluna2]])</f>
        <v>52482336000131</v>
      </c>
      <c r="L210" t="str">
        <f t="shared" ref="L210:L273" si="4">_xlfn.CONCAT(LEFT(A210,3),REPT("*",6),RIGHT(A210,2))</f>
        <v>524******31</v>
      </c>
    </row>
    <row r="211" spans="1:12" x14ac:dyDescent="0.25">
      <c r="A211" s="23" t="s">
        <v>9845</v>
      </c>
      <c r="B211" s="23" t="s">
        <v>9846</v>
      </c>
      <c r="C211" s="23" t="s">
        <v>17</v>
      </c>
      <c r="D211" s="24">
        <v>45298.743993055556</v>
      </c>
      <c r="E211" s="25" t="s">
        <v>11</v>
      </c>
      <c r="F211" s="26" t="s">
        <v>16</v>
      </c>
      <c r="G211" s="26" t="s">
        <v>14</v>
      </c>
      <c r="H211" s="23">
        <v>0</v>
      </c>
      <c r="I211" s="27"/>
      <c r="J211" s="28">
        <v>0</v>
      </c>
      <c r="K211" t="str">
        <f>IF((LEN(relatorio_Ananindeua3[[#This Row],[CIF/CPF/CNPJ]])=14),relatorio_Ananindeua3[[#This Row],[CIF/CPF/CNPJ]],relatorio_Ananindeua3[[#This Row],[Coluna2]])</f>
        <v>52437429000144</v>
      </c>
      <c r="L211" t="str">
        <f t="shared" si="4"/>
        <v>524******44</v>
      </c>
    </row>
    <row r="212" spans="1:12" x14ac:dyDescent="0.25">
      <c r="A212" s="23" t="s">
        <v>9835</v>
      </c>
      <c r="B212" s="23" t="s">
        <v>9836</v>
      </c>
      <c r="C212" s="23" t="s">
        <v>17</v>
      </c>
      <c r="D212" s="24">
        <v>45298.744016203702</v>
      </c>
      <c r="E212" s="25" t="s">
        <v>11</v>
      </c>
      <c r="F212" s="26" t="s">
        <v>16</v>
      </c>
      <c r="G212" s="26" t="s">
        <v>14</v>
      </c>
      <c r="H212" s="23">
        <v>0</v>
      </c>
      <c r="I212" s="27"/>
      <c r="J212" s="28">
        <v>0</v>
      </c>
      <c r="K212" t="str">
        <f>IF((LEN(relatorio_Ananindeua3[[#This Row],[CIF/CPF/CNPJ]])=14),relatorio_Ananindeua3[[#This Row],[CIF/CPF/CNPJ]],relatorio_Ananindeua3[[#This Row],[Coluna2]])</f>
        <v>52395672000147</v>
      </c>
      <c r="L212" t="str">
        <f t="shared" si="4"/>
        <v>523******47</v>
      </c>
    </row>
    <row r="213" spans="1:12" x14ac:dyDescent="0.25">
      <c r="A213" s="23" t="s">
        <v>9821</v>
      </c>
      <c r="B213" s="23" t="s">
        <v>9822</v>
      </c>
      <c r="C213" s="23" t="s">
        <v>17</v>
      </c>
      <c r="D213" s="24">
        <v>45298.744062500002</v>
      </c>
      <c r="E213" s="25" t="s">
        <v>11</v>
      </c>
      <c r="F213" s="26" t="s">
        <v>16</v>
      </c>
      <c r="G213" s="26" t="s">
        <v>14</v>
      </c>
      <c r="H213" s="23">
        <v>0</v>
      </c>
      <c r="I213" s="27"/>
      <c r="J213" s="28">
        <v>0</v>
      </c>
      <c r="K213" t="str">
        <f>IF((LEN(relatorio_Ananindeua3[[#This Row],[CIF/CPF/CNPJ]])=14),relatorio_Ananindeua3[[#This Row],[CIF/CPF/CNPJ]],relatorio_Ananindeua3[[#This Row],[Coluna2]])</f>
        <v>52338719000130</v>
      </c>
      <c r="L213" t="str">
        <f t="shared" si="4"/>
        <v>523******30</v>
      </c>
    </row>
    <row r="214" spans="1:12" x14ac:dyDescent="0.25">
      <c r="A214" s="23" t="s">
        <v>9823</v>
      </c>
      <c r="B214" s="23" t="s">
        <v>9824</v>
      </c>
      <c r="C214" s="23" t="s">
        <v>17</v>
      </c>
      <c r="D214" s="24">
        <v>45298.744062500002</v>
      </c>
      <c r="E214" s="25" t="s">
        <v>11</v>
      </c>
      <c r="F214" s="26" t="s">
        <v>16</v>
      </c>
      <c r="G214" s="26" t="s">
        <v>14</v>
      </c>
      <c r="H214" s="23">
        <v>0</v>
      </c>
      <c r="I214" s="27"/>
      <c r="J214" s="28">
        <v>0</v>
      </c>
      <c r="K214" t="str">
        <f>IF((LEN(relatorio_Ananindeua3[[#This Row],[CIF/CPF/CNPJ]])=14),relatorio_Ananindeua3[[#This Row],[CIF/CPF/CNPJ]],relatorio_Ananindeua3[[#This Row],[Coluna2]])</f>
        <v>52352441000156</v>
      </c>
      <c r="L214" t="str">
        <f t="shared" si="4"/>
        <v>523******56</v>
      </c>
    </row>
    <row r="215" spans="1:12" x14ac:dyDescent="0.25">
      <c r="A215" s="23" t="s">
        <v>9817</v>
      </c>
      <c r="B215" s="23" t="s">
        <v>9818</v>
      </c>
      <c r="C215" s="23" t="s">
        <v>17</v>
      </c>
      <c r="D215" s="24">
        <v>45298.744108796294</v>
      </c>
      <c r="E215" s="25" t="s">
        <v>11</v>
      </c>
      <c r="F215" s="26" t="s">
        <v>16</v>
      </c>
      <c r="G215" s="26" t="s">
        <v>14</v>
      </c>
      <c r="H215" s="23">
        <v>0</v>
      </c>
      <c r="I215" s="27"/>
      <c r="J215" s="28">
        <v>0</v>
      </c>
      <c r="K215" t="str">
        <f>IF((LEN(relatorio_Ananindeua3[[#This Row],[CIF/CPF/CNPJ]])=14),relatorio_Ananindeua3[[#This Row],[CIF/CPF/CNPJ]],relatorio_Ananindeua3[[#This Row],[Coluna2]])</f>
        <v>52331879000158</v>
      </c>
      <c r="L215" t="str">
        <f t="shared" si="4"/>
        <v>523******58</v>
      </c>
    </row>
    <row r="216" spans="1:12" x14ac:dyDescent="0.25">
      <c r="A216" s="23" t="s">
        <v>9809</v>
      </c>
      <c r="B216" s="23" t="s">
        <v>9810</v>
      </c>
      <c r="C216" s="23" t="s">
        <v>17</v>
      </c>
      <c r="D216" s="24">
        <v>45298.744120370371</v>
      </c>
      <c r="E216" s="25" t="s">
        <v>11</v>
      </c>
      <c r="F216" s="26" t="s">
        <v>16</v>
      </c>
      <c r="G216" s="26" t="s">
        <v>14</v>
      </c>
      <c r="H216" s="23">
        <v>0</v>
      </c>
      <c r="I216" s="27"/>
      <c r="J216" s="28">
        <v>0</v>
      </c>
      <c r="K216" t="str">
        <f>IF((LEN(relatorio_Ananindeua3[[#This Row],[CIF/CPF/CNPJ]])=14),relatorio_Ananindeua3[[#This Row],[CIF/CPF/CNPJ]],relatorio_Ananindeua3[[#This Row],[Coluna2]])</f>
        <v>52319083000180</v>
      </c>
      <c r="L216" t="str">
        <f t="shared" si="4"/>
        <v>523******80</v>
      </c>
    </row>
    <row r="217" spans="1:12" x14ac:dyDescent="0.25">
      <c r="A217" s="23" t="s">
        <v>9811</v>
      </c>
      <c r="B217" s="23" t="s">
        <v>9812</v>
      </c>
      <c r="C217" s="23" t="s">
        <v>17</v>
      </c>
      <c r="D217" s="24">
        <v>45298.744120370371</v>
      </c>
      <c r="E217" s="25" t="s">
        <v>11</v>
      </c>
      <c r="F217" s="26" t="s">
        <v>16</v>
      </c>
      <c r="G217" s="26" t="s">
        <v>14</v>
      </c>
      <c r="H217" s="23">
        <v>0</v>
      </c>
      <c r="I217" s="27"/>
      <c r="J217" s="28">
        <v>0</v>
      </c>
      <c r="K217" t="str">
        <f>IF((LEN(relatorio_Ananindeua3[[#This Row],[CIF/CPF/CNPJ]])=14),relatorio_Ananindeua3[[#This Row],[CIF/CPF/CNPJ]],relatorio_Ananindeua3[[#This Row],[Coluna2]])</f>
        <v>52321717000139</v>
      </c>
      <c r="L217" t="str">
        <f t="shared" si="4"/>
        <v>523******39</v>
      </c>
    </row>
    <row r="218" spans="1:12" x14ac:dyDescent="0.25">
      <c r="A218" s="23" t="s">
        <v>9815</v>
      </c>
      <c r="B218" s="23" t="s">
        <v>9816</v>
      </c>
      <c r="C218" s="23" t="s">
        <v>17</v>
      </c>
      <c r="D218" s="24">
        <v>45298.744120370371</v>
      </c>
      <c r="E218" s="25" t="s">
        <v>11</v>
      </c>
      <c r="F218" s="26" t="s">
        <v>16</v>
      </c>
      <c r="G218" s="26" t="s">
        <v>14</v>
      </c>
      <c r="H218" s="23">
        <v>0</v>
      </c>
      <c r="I218" s="27"/>
      <c r="J218" s="28">
        <v>0</v>
      </c>
      <c r="K218" t="str">
        <f>IF((LEN(relatorio_Ananindeua3[[#This Row],[CIF/CPF/CNPJ]])=14),relatorio_Ananindeua3[[#This Row],[CIF/CPF/CNPJ]],relatorio_Ananindeua3[[#This Row],[Coluna2]])</f>
        <v>52327535000175</v>
      </c>
      <c r="L218" t="str">
        <f t="shared" si="4"/>
        <v>523******75</v>
      </c>
    </row>
    <row r="219" spans="1:12" x14ac:dyDescent="0.25">
      <c r="A219" s="23" t="s">
        <v>9807</v>
      </c>
      <c r="B219" s="23" t="s">
        <v>9808</v>
      </c>
      <c r="C219" s="23" t="s">
        <v>17</v>
      </c>
      <c r="D219" s="24">
        <v>45298.744131944448</v>
      </c>
      <c r="E219" s="25" t="s">
        <v>11</v>
      </c>
      <c r="F219" s="26" t="s">
        <v>16</v>
      </c>
      <c r="G219" s="26" t="s">
        <v>14</v>
      </c>
      <c r="H219" s="23">
        <v>0</v>
      </c>
      <c r="I219" s="27"/>
      <c r="J219" s="28">
        <v>0</v>
      </c>
      <c r="K219" t="str">
        <f>IF((LEN(relatorio_Ananindeua3[[#This Row],[CIF/CPF/CNPJ]])=14),relatorio_Ananindeua3[[#This Row],[CIF/CPF/CNPJ]],relatorio_Ananindeua3[[#This Row],[Coluna2]])</f>
        <v>52318091000101</v>
      </c>
      <c r="L219" t="str">
        <f t="shared" si="4"/>
        <v>523******01</v>
      </c>
    </row>
    <row r="220" spans="1:12" x14ac:dyDescent="0.25">
      <c r="A220" s="23" t="s">
        <v>9813</v>
      </c>
      <c r="B220" s="23" t="s">
        <v>9814</v>
      </c>
      <c r="C220" s="23" t="s">
        <v>17</v>
      </c>
      <c r="D220" s="24">
        <v>45298.744131944448</v>
      </c>
      <c r="E220" s="25" t="s">
        <v>11</v>
      </c>
      <c r="F220" s="26" t="s">
        <v>16</v>
      </c>
      <c r="G220" s="26" t="s">
        <v>14</v>
      </c>
      <c r="H220" s="23">
        <v>0</v>
      </c>
      <c r="I220" s="27"/>
      <c r="J220" s="28">
        <v>0</v>
      </c>
      <c r="K220" t="str">
        <f>IF((LEN(relatorio_Ananindeua3[[#This Row],[CIF/CPF/CNPJ]])=14),relatorio_Ananindeua3[[#This Row],[CIF/CPF/CNPJ]],relatorio_Ananindeua3[[#This Row],[Coluna2]])</f>
        <v>52322889000127</v>
      </c>
      <c r="L220" t="str">
        <f t="shared" si="4"/>
        <v>523******27</v>
      </c>
    </row>
    <row r="221" spans="1:12" x14ac:dyDescent="0.25">
      <c r="A221" s="23" t="s">
        <v>9795</v>
      </c>
      <c r="B221" s="23" t="s">
        <v>9796</v>
      </c>
      <c r="C221" s="23" t="s">
        <v>17</v>
      </c>
      <c r="D221" s="24">
        <v>45298.744143518517</v>
      </c>
      <c r="E221" s="25" t="s">
        <v>11</v>
      </c>
      <c r="F221" s="26" t="s">
        <v>16</v>
      </c>
      <c r="G221" s="26" t="s">
        <v>14</v>
      </c>
      <c r="H221" s="23">
        <v>0</v>
      </c>
      <c r="I221" s="27"/>
      <c r="J221" s="28">
        <v>0</v>
      </c>
      <c r="K221" t="str">
        <f>IF((LEN(relatorio_Ananindeua3[[#This Row],[CIF/CPF/CNPJ]])=14),relatorio_Ananindeua3[[#This Row],[CIF/CPF/CNPJ]],relatorio_Ananindeua3[[#This Row],[Coluna2]])</f>
        <v>52278581000121</v>
      </c>
      <c r="L221" t="str">
        <f t="shared" si="4"/>
        <v>522******21</v>
      </c>
    </row>
    <row r="222" spans="1:12" x14ac:dyDescent="0.25">
      <c r="A222" s="23" t="s">
        <v>9791</v>
      </c>
      <c r="B222" s="23" t="s">
        <v>9792</v>
      </c>
      <c r="C222" s="23" t="s">
        <v>17</v>
      </c>
      <c r="D222" s="24">
        <v>45298.744166666664</v>
      </c>
      <c r="E222" s="25" t="s">
        <v>11</v>
      </c>
      <c r="F222" s="26" t="s">
        <v>16</v>
      </c>
      <c r="G222" s="26" t="s">
        <v>14</v>
      </c>
      <c r="H222" s="23">
        <v>0</v>
      </c>
      <c r="I222" s="27"/>
      <c r="J222" s="28">
        <v>0</v>
      </c>
      <c r="K222" t="str">
        <f>IF((LEN(relatorio_Ananindeua3[[#This Row],[CIF/CPF/CNPJ]])=14),relatorio_Ananindeua3[[#This Row],[CIF/CPF/CNPJ]],relatorio_Ananindeua3[[#This Row],[Coluna2]])</f>
        <v>52266146000187</v>
      </c>
      <c r="L222" t="str">
        <f t="shared" si="4"/>
        <v>522******87</v>
      </c>
    </row>
    <row r="223" spans="1:12" x14ac:dyDescent="0.25">
      <c r="A223" s="23" t="s">
        <v>9777</v>
      </c>
      <c r="B223" s="23" t="s">
        <v>9778</v>
      </c>
      <c r="C223" s="23" t="s">
        <v>17</v>
      </c>
      <c r="D223" s="24">
        <v>45298.744189814817</v>
      </c>
      <c r="E223" s="25" t="s">
        <v>11</v>
      </c>
      <c r="F223" s="26" t="s">
        <v>16</v>
      </c>
      <c r="G223" s="26" t="s">
        <v>14</v>
      </c>
      <c r="H223" s="23">
        <v>0</v>
      </c>
      <c r="I223" s="27"/>
      <c r="J223" s="28">
        <v>0</v>
      </c>
      <c r="K223" t="str">
        <f>IF((LEN(relatorio_Ananindeua3[[#This Row],[CIF/CPF/CNPJ]])=14),relatorio_Ananindeua3[[#This Row],[CIF/CPF/CNPJ]],relatorio_Ananindeua3[[#This Row],[Coluna2]])</f>
        <v>52234479000124</v>
      </c>
      <c r="L223" t="str">
        <f t="shared" si="4"/>
        <v>522******24</v>
      </c>
    </row>
    <row r="224" spans="1:12" x14ac:dyDescent="0.25">
      <c r="A224" s="23" t="s">
        <v>9781</v>
      </c>
      <c r="B224" s="23" t="s">
        <v>9782</v>
      </c>
      <c r="C224" s="23" t="s">
        <v>17</v>
      </c>
      <c r="D224" s="24">
        <v>45298.744189814817</v>
      </c>
      <c r="E224" s="25" t="s">
        <v>11</v>
      </c>
      <c r="F224" s="26" t="s">
        <v>16</v>
      </c>
      <c r="G224" s="26" t="s">
        <v>14</v>
      </c>
      <c r="H224" s="23">
        <v>0</v>
      </c>
      <c r="I224" s="27"/>
      <c r="J224" s="28">
        <v>0</v>
      </c>
      <c r="K224" t="str">
        <f>IF((LEN(relatorio_Ananindeua3[[#This Row],[CIF/CPF/CNPJ]])=14),relatorio_Ananindeua3[[#This Row],[CIF/CPF/CNPJ]],relatorio_Ananindeua3[[#This Row],[Coluna2]])</f>
        <v>52243893000108</v>
      </c>
      <c r="L224" t="str">
        <f t="shared" si="4"/>
        <v>522******08</v>
      </c>
    </row>
    <row r="225" spans="1:12" x14ac:dyDescent="0.25">
      <c r="A225" s="23" t="s">
        <v>9761</v>
      </c>
      <c r="B225" s="23" t="s">
        <v>9762</v>
      </c>
      <c r="C225" s="23" t="s">
        <v>17</v>
      </c>
      <c r="D225" s="24">
        <v>45298.74423611111</v>
      </c>
      <c r="E225" s="25" t="s">
        <v>11</v>
      </c>
      <c r="F225" s="26" t="s">
        <v>16</v>
      </c>
      <c r="G225" s="26" t="s">
        <v>14</v>
      </c>
      <c r="H225" s="23">
        <v>0</v>
      </c>
      <c r="I225" s="27"/>
      <c r="J225" s="28">
        <v>0</v>
      </c>
      <c r="K225" t="str">
        <f>IF((LEN(relatorio_Ananindeua3[[#This Row],[CIF/CPF/CNPJ]])=14),relatorio_Ananindeua3[[#This Row],[CIF/CPF/CNPJ]],relatorio_Ananindeua3[[#This Row],[Coluna2]])</f>
        <v>52175799000150</v>
      </c>
      <c r="L225" t="str">
        <f t="shared" si="4"/>
        <v>521******50</v>
      </c>
    </row>
    <row r="226" spans="1:12" x14ac:dyDescent="0.25">
      <c r="A226" s="23" t="s">
        <v>9767</v>
      </c>
      <c r="B226" s="23" t="s">
        <v>9768</v>
      </c>
      <c r="C226" s="23" t="s">
        <v>17</v>
      </c>
      <c r="D226" s="24">
        <v>45298.74423611111</v>
      </c>
      <c r="E226" s="25" t="s">
        <v>11</v>
      </c>
      <c r="F226" s="26" t="s">
        <v>16</v>
      </c>
      <c r="G226" s="26" t="s">
        <v>14</v>
      </c>
      <c r="H226" s="23">
        <v>0</v>
      </c>
      <c r="I226" s="27"/>
      <c r="J226" s="28">
        <v>0</v>
      </c>
      <c r="K226" t="str">
        <f>IF((LEN(relatorio_Ananindeua3[[#This Row],[CIF/CPF/CNPJ]])=14),relatorio_Ananindeua3[[#This Row],[CIF/CPF/CNPJ]],relatorio_Ananindeua3[[#This Row],[Coluna2]])</f>
        <v>52223114000102</v>
      </c>
      <c r="L226" t="str">
        <f t="shared" si="4"/>
        <v>522******02</v>
      </c>
    </row>
    <row r="227" spans="1:12" x14ac:dyDescent="0.25">
      <c r="A227" s="23" t="s">
        <v>9763</v>
      </c>
      <c r="B227" s="23" t="s">
        <v>9764</v>
      </c>
      <c r="C227" s="23" t="s">
        <v>17</v>
      </c>
      <c r="D227" s="24">
        <v>45298.744247685187</v>
      </c>
      <c r="E227" s="25" t="s">
        <v>11</v>
      </c>
      <c r="F227" s="26" t="s">
        <v>16</v>
      </c>
      <c r="G227" s="26" t="s">
        <v>14</v>
      </c>
      <c r="H227" s="23">
        <v>0</v>
      </c>
      <c r="I227" s="27"/>
      <c r="J227" s="28">
        <v>0</v>
      </c>
      <c r="K227" t="str">
        <f>IF((LEN(relatorio_Ananindeua3[[#This Row],[CIF/CPF/CNPJ]])=14),relatorio_Ananindeua3[[#This Row],[CIF/CPF/CNPJ]],relatorio_Ananindeua3[[#This Row],[Coluna2]])</f>
        <v>52178683000175</v>
      </c>
      <c r="L227" t="str">
        <f t="shared" si="4"/>
        <v>521******75</v>
      </c>
    </row>
    <row r="228" spans="1:12" x14ac:dyDescent="0.25">
      <c r="A228" s="23" t="s">
        <v>9765</v>
      </c>
      <c r="B228" s="23" t="s">
        <v>9766</v>
      </c>
      <c r="C228" s="23" t="s">
        <v>17</v>
      </c>
      <c r="D228" s="24">
        <v>45298.744247685187</v>
      </c>
      <c r="E228" s="25" t="s">
        <v>11</v>
      </c>
      <c r="F228" s="26" t="s">
        <v>16</v>
      </c>
      <c r="G228" s="26" t="s">
        <v>14</v>
      </c>
      <c r="H228" s="23">
        <v>0</v>
      </c>
      <c r="I228" s="27"/>
      <c r="J228" s="28">
        <v>0</v>
      </c>
      <c r="K228" t="str">
        <f>IF((LEN(relatorio_Ananindeua3[[#This Row],[CIF/CPF/CNPJ]])=14),relatorio_Ananindeua3[[#This Row],[CIF/CPF/CNPJ]],relatorio_Ananindeua3[[#This Row],[Coluna2]])</f>
        <v>52188292000131</v>
      </c>
      <c r="L228" t="str">
        <f t="shared" si="4"/>
        <v>521******31</v>
      </c>
    </row>
    <row r="229" spans="1:12" x14ac:dyDescent="0.25">
      <c r="A229" s="23" t="s">
        <v>9755</v>
      </c>
      <c r="B229" s="23" t="s">
        <v>9756</v>
      </c>
      <c r="C229" s="23" t="s">
        <v>17</v>
      </c>
      <c r="D229" s="24">
        <v>45298.744270833333</v>
      </c>
      <c r="E229" s="25" t="s">
        <v>11</v>
      </c>
      <c r="F229" s="26" t="s">
        <v>16</v>
      </c>
      <c r="G229" s="26" t="s">
        <v>14</v>
      </c>
      <c r="H229" s="23">
        <v>0</v>
      </c>
      <c r="I229" s="27"/>
      <c r="J229" s="28">
        <v>0</v>
      </c>
      <c r="K229" t="str">
        <f>IF((LEN(relatorio_Ananindeua3[[#This Row],[CIF/CPF/CNPJ]])=14),relatorio_Ananindeua3[[#This Row],[CIF/CPF/CNPJ]],relatorio_Ananindeua3[[#This Row],[Coluna2]])</f>
        <v>52166900000107</v>
      </c>
      <c r="L229" t="str">
        <f t="shared" si="4"/>
        <v>521******07</v>
      </c>
    </row>
    <row r="230" spans="1:12" x14ac:dyDescent="0.25">
      <c r="A230" s="23" t="s">
        <v>9751</v>
      </c>
      <c r="B230" s="23" t="s">
        <v>9752</v>
      </c>
      <c r="C230" s="23" t="s">
        <v>17</v>
      </c>
      <c r="D230" s="24">
        <v>45298.744293981479</v>
      </c>
      <c r="E230" s="25" t="s">
        <v>11</v>
      </c>
      <c r="F230" s="26" t="s">
        <v>16</v>
      </c>
      <c r="G230" s="26" t="s">
        <v>14</v>
      </c>
      <c r="H230" s="23">
        <v>0</v>
      </c>
      <c r="I230" s="27"/>
      <c r="J230" s="28">
        <v>0</v>
      </c>
      <c r="K230" t="str">
        <f>IF((LEN(relatorio_Ananindeua3[[#This Row],[CIF/CPF/CNPJ]])=14),relatorio_Ananindeua3[[#This Row],[CIF/CPF/CNPJ]],relatorio_Ananindeua3[[#This Row],[Coluna2]])</f>
        <v>52147080000106</v>
      </c>
      <c r="L230" t="str">
        <f t="shared" si="4"/>
        <v>521******06</v>
      </c>
    </row>
    <row r="231" spans="1:12" x14ac:dyDescent="0.25">
      <c r="A231" s="23" t="s">
        <v>9741</v>
      </c>
      <c r="B231" s="23" t="s">
        <v>9742</v>
      </c>
      <c r="C231" s="23" t="s">
        <v>17</v>
      </c>
      <c r="D231" s="24">
        <v>45298.744305555556</v>
      </c>
      <c r="E231" s="25" t="s">
        <v>11</v>
      </c>
      <c r="F231" s="26" t="s">
        <v>16</v>
      </c>
      <c r="G231" s="26" t="s">
        <v>14</v>
      </c>
      <c r="H231" s="23">
        <v>0</v>
      </c>
      <c r="I231" s="27"/>
      <c r="J231" s="28">
        <v>0</v>
      </c>
      <c r="K231" t="str">
        <f>IF((LEN(relatorio_Ananindeua3[[#This Row],[CIF/CPF/CNPJ]])=14),relatorio_Ananindeua3[[#This Row],[CIF/CPF/CNPJ]],relatorio_Ananindeua3[[#This Row],[Coluna2]])</f>
        <v>52127259000100</v>
      </c>
      <c r="L231" t="str">
        <f t="shared" si="4"/>
        <v>521******00</v>
      </c>
    </row>
    <row r="232" spans="1:12" x14ac:dyDescent="0.25">
      <c r="A232" s="23" t="s">
        <v>9749</v>
      </c>
      <c r="B232" s="23" t="s">
        <v>9750</v>
      </c>
      <c r="C232" s="23" t="s">
        <v>17</v>
      </c>
      <c r="D232" s="24">
        <v>45298.744305555556</v>
      </c>
      <c r="E232" s="25" t="s">
        <v>11</v>
      </c>
      <c r="F232" s="26" t="s">
        <v>16</v>
      </c>
      <c r="G232" s="26" t="s">
        <v>14</v>
      </c>
      <c r="H232" s="23">
        <v>0</v>
      </c>
      <c r="I232" s="27"/>
      <c r="J232" s="28">
        <v>0</v>
      </c>
      <c r="K232" t="str">
        <f>IF((LEN(relatorio_Ananindeua3[[#This Row],[CIF/CPF/CNPJ]])=14),relatorio_Ananindeua3[[#This Row],[CIF/CPF/CNPJ]],relatorio_Ananindeua3[[#This Row],[Coluna2]])</f>
        <v>52146376000102</v>
      </c>
      <c r="L232" t="str">
        <f t="shared" si="4"/>
        <v>521******02</v>
      </c>
    </row>
    <row r="233" spans="1:12" x14ac:dyDescent="0.25">
      <c r="A233" s="23" t="s">
        <v>9747</v>
      </c>
      <c r="B233" s="23" t="s">
        <v>9748</v>
      </c>
      <c r="C233" s="23" t="s">
        <v>17</v>
      </c>
      <c r="D233" s="24">
        <v>45298.744317129633</v>
      </c>
      <c r="E233" s="25" t="s">
        <v>11</v>
      </c>
      <c r="F233" s="26" t="s">
        <v>16</v>
      </c>
      <c r="G233" s="26" t="s">
        <v>14</v>
      </c>
      <c r="H233" s="23">
        <v>0</v>
      </c>
      <c r="I233" s="27"/>
      <c r="J233" s="28">
        <v>0</v>
      </c>
      <c r="K233" t="str">
        <f>IF((LEN(relatorio_Ananindeua3[[#This Row],[CIF/CPF/CNPJ]])=14),relatorio_Ananindeua3[[#This Row],[CIF/CPF/CNPJ]],relatorio_Ananindeua3[[#This Row],[Coluna2]])</f>
        <v>52139534000105</v>
      </c>
      <c r="L233" t="str">
        <f t="shared" si="4"/>
        <v>521******05</v>
      </c>
    </row>
    <row r="234" spans="1:12" x14ac:dyDescent="0.25">
      <c r="A234" s="23" t="s">
        <v>9727</v>
      </c>
      <c r="B234" s="23" t="s">
        <v>9728</v>
      </c>
      <c r="C234" s="23" t="s">
        <v>17</v>
      </c>
      <c r="D234" s="24">
        <v>45298.744328703702</v>
      </c>
      <c r="E234" s="25" t="s">
        <v>11</v>
      </c>
      <c r="F234" s="26" t="s">
        <v>16</v>
      </c>
      <c r="G234" s="26" t="s">
        <v>14</v>
      </c>
      <c r="H234" s="23">
        <v>0</v>
      </c>
      <c r="I234" s="27"/>
      <c r="J234" s="28">
        <v>0</v>
      </c>
      <c r="K234" t="str">
        <f>IF((LEN(relatorio_Ananindeua3[[#This Row],[CIF/CPF/CNPJ]])=14),relatorio_Ananindeua3[[#This Row],[CIF/CPF/CNPJ]],relatorio_Ananindeua3[[#This Row],[Coluna2]])</f>
        <v>52106540000158</v>
      </c>
      <c r="L234" t="str">
        <f t="shared" si="4"/>
        <v>521******58</v>
      </c>
    </row>
    <row r="235" spans="1:12" x14ac:dyDescent="0.25">
      <c r="A235" s="23" t="s">
        <v>9737</v>
      </c>
      <c r="B235" s="23" t="s">
        <v>9738</v>
      </c>
      <c r="C235" s="23" t="s">
        <v>17</v>
      </c>
      <c r="D235" s="24">
        <v>45298.744328703702</v>
      </c>
      <c r="E235" s="25" t="s">
        <v>11</v>
      </c>
      <c r="F235" s="26" t="s">
        <v>16</v>
      </c>
      <c r="G235" s="26" t="s">
        <v>14</v>
      </c>
      <c r="H235" s="23">
        <v>0</v>
      </c>
      <c r="I235" s="27"/>
      <c r="J235" s="28">
        <v>0</v>
      </c>
      <c r="K235" t="str">
        <f>IF((LEN(relatorio_Ananindeua3[[#This Row],[CIF/CPF/CNPJ]])=14),relatorio_Ananindeua3[[#This Row],[CIF/CPF/CNPJ]],relatorio_Ananindeua3[[#This Row],[Coluna2]])</f>
        <v>52123573000106</v>
      </c>
      <c r="L235" t="str">
        <f t="shared" si="4"/>
        <v>521******06</v>
      </c>
    </row>
    <row r="236" spans="1:12" x14ac:dyDescent="0.25">
      <c r="A236" s="23" t="s">
        <v>9735</v>
      </c>
      <c r="B236" s="23" t="s">
        <v>9736</v>
      </c>
      <c r="C236" s="23" t="s">
        <v>17</v>
      </c>
      <c r="D236" s="24">
        <v>45298.744340277779</v>
      </c>
      <c r="E236" s="25" t="s">
        <v>11</v>
      </c>
      <c r="F236" s="26" t="s">
        <v>16</v>
      </c>
      <c r="G236" s="26" t="s">
        <v>14</v>
      </c>
      <c r="H236" s="23">
        <v>0</v>
      </c>
      <c r="I236" s="27"/>
      <c r="J236" s="28">
        <v>0</v>
      </c>
      <c r="K236" t="str">
        <f>IF((LEN(relatorio_Ananindeua3[[#This Row],[CIF/CPF/CNPJ]])=14),relatorio_Ananindeua3[[#This Row],[CIF/CPF/CNPJ]],relatorio_Ananindeua3[[#This Row],[Coluna2]])</f>
        <v>52118139000138</v>
      </c>
      <c r="L236" t="str">
        <f t="shared" si="4"/>
        <v>521******38</v>
      </c>
    </row>
    <row r="237" spans="1:12" x14ac:dyDescent="0.25">
      <c r="A237" s="23" t="s">
        <v>9711</v>
      </c>
      <c r="B237" s="23" t="s">
        <v>9712</v>
      </c>
      <c r="C237" s="23" t="s">
        <v>17</v>
      </c>
      <c r="D237" s="24">
        <v>45298.744375000002</v>
      </c>
      <c r="E237" s="25" t="s">
        <v>11</v>
      </c>
      <c r="F237" s="26" t="s">
        <v>16</v>
      </c>
      <c r="G237" s="26" t="s">
        <v>14</v>
      </c>
      <c r="H237" s="23">
        <v>0</v>
      </c>
      <c r="I237" s="27"/>
      <c r="J237" s="28">
        <v>0</v>
      </c>
      <c r="K237" t="str">
        <f>IF((LEN(relatorio_Ananindeua3[[#This Row],[CIF/CPF/CNPJ]])=14),relatorio_Ananindeua3[[#This Row],[CIF/CPF/CNPJ]],relatorio_Ananindeua3[[#This Row],[Coluna2]])</f>
        <v>52073362000106</v>
      </c>
      <c r="L237" t="str">
        <f t="shared" si="4"/>
        <v>520******06</v>
      </c>
    </row>
    <row r="238" spans="1:12" x14ac:dyDescent="0.25">
      <c r="A238" s="23" t="s">
        <v>9713</v>
      </c>
      <c r="B238" s="23" t="s">
        <v>9714</v>
      </c>
      <c r="C238" s="23" t="s">
        <v>17</v>
      </c>
      <c r="D238" s="24">
        <v>45298.744375000002</v>
      </c>
      <c r="E238" s="25" t="s">
        <v>11</v>
      </c>
      <c r="F238" s="26" t="s">
        <v>16</v>
      </c>
      <c r="G238" s="26" t="s">
        <v>14</v>
      </c>
      <c r="H238" s="23">
        <v>0</v>
      </c>
      <c r="I238" s="27"/>
      <c r="J238" s="28">
        <v>0</v>
      </c>
      <c r="K238" t="str">
        <f>IF((LEN(relatorio_Ananindeua3[[#This Row],[CIF/CPF/CNPJ]])=14),relatorio_Ananindeua3[[#This Row],[CIF/CPF/CNPJ]],relatorio_Ananindeua3[[#This Row],[Coluna2]])</f>
        <v>52076621000152</v>
      </c>
      <c r="L238" t="str">
        <f t="shared" si="4"/>
        <v>520******52</v>
      </c>
    </row>
    <row r="239" spans="1:12" x14ac:dyDescent="0.25">
      <c r="A239" s="23" t="s">
        <v>9719</v>
      </c>
      <c r="B239" s="23" t="s">
        <v>9720</v>
      </c>
      <c r="C239" s="23" t="s">
        <v>17</v>
      </c>
      <c r="D239" s="24">
        <v>45298.744375000002</v>
      </c>
      <c r="E239" s="25" t="s">
        <v>11</v>
      </c>
      <c r="F239" s="26" t="s">
        <v>16</v>
      </c>
      <c r="G239" s="26" t="s">
        <v>14</v>
      </c>
      <c r="H239" s="23">
        <v>0</v>
      </c>
      <c r="I239" s="27"/>
      <c r="J239" s="28">
        <v>0</v>
      </c>
      <c r="K239" t="str">
        <f>IF((LEN(relatorio_Ananindeua3[[#This Row],[CIF/CPF/CNPJ]])=14),relatorio_Ananindeua3[[#This Row],[CIF/CPF/CNPJ]],relatorio_Ananindeua3[[#This Row],[Coluna2]])</f>
        <v>52086094000167</v>
      </c>
      <c r="L239" t="str">
        <f t="shared" si="4"/>
        <v>520******67</v>
      </c>
    </row>
    <row r="240" spans="1:12" x14ac:dyDescent="0.25">
      <c r="A240" s="23" t="s">
        <v>9701</v>
      </c>
      <c r="B240" s="23" t="s">
        <v>9702</v>
      </c>
      <c r="C240" s="23" t="s">
        <v>17</v>
      </c>
      <c r="D240" s="24">
        <v>45298.744386574072</v>
      </c>
      <c r="E240" s="25" t="s">
        <v>11</v>
      </c>
      <c r="F240" s="26" t="s">
        <v>16</v>
      </c>
      <c r="G240" s="26" t="s">
        <v>14</v>
      </c>
      <c r="H240" s="23">
        <v>0</v>
      </c>
      <c r="I240" s="27"/>
      <c r="J240" s="28">
        <v>0</v>
      </c>
      <c r="K240" t="str">
        <f>IF((LEN(relatorio_Ananindeua3[[#This Row],[CIF/CPF/CNPJ]])=14),relatorio_Ananindeua3[[#This Row],[CIF/CPF/CNPJ]],relatorio_Ananindeua3[[#This Row],[Coluna2]])</f>
        <v>52038421000105</v>
      </c>
      <c r="L240" t="str">
        <f t="shared" si="4"/>
        <v>520******05</v>
      </c>
    </row>
    <row r="241" spans="1:12" x14ac:dyDescent="0.25">
      <c r="A241" s="23" t="s">
        <v>9707</v>
      </c>
      <c r="B241" s="23" t="s">
        <v>9708</v>
      </c>
      <c r="C241" s="23" t="s">
        <v>17</v>
      </c>
      <c r="D241" s="24">
        <v>45298.744386574072</v>
      </c>
      <c r="E241" s="25" t="s">
        <v>11</v>
      </c>
      <c r="F241" s="26" t="s">
        <v>16</v>
      </c>
      <c r="G241" s="26" t="s">
        <v>14</v>
      </c>
      <c r="H241" s="23">
        <v>0</v>
      </c>
      <c r="I241" s="27"/>
      <c r="J241" s="28">
        <v>0</v>
      </c>
      <c r="K241" t="str">
        <f>IF((LEN(relatorio_Ananindeua3[[#This Row],[CIF/CPF/CNPJ]])=14),relatorio_Ananindeua3[[#This Row],[CIF/CPF/CNPJ]],relatorio_Ananindeua3[[#This Row],[Coluna2]])</f>
        <v>52061255000168</v>
      </c>
      <c r="L241" t="str">
        <f t="shared" si="4"/>
        <v>520******68</v>
      </c>
    </row>
    <row r="242" spans="1:12" x14ac:dyDescent="0.25">
      <c r="A242" s="23" t="s">
        <v>9693</v>
      </c>
      <c r="B242" s="23" t="s">
        <v>9694</v>
      </c>
      <c r="C242" s="23" t="s">
        <v>17</v>
      </c>
      <c r="D242" s="24">
        <v>45298.744421296295</v>
      </c>
      <c r="E242" s="25" t="s">
        <v>11</v>
      </c>
      <c r="F242" s="26" t="s">
        <v>16</v>
      </c>
      <c r="G242" s="26" t="s">
        <v>14</v>
      </c>
      <c r="H242" s="23">
        <v>0</v>
      </c>
      <c r="I242" s="27"/>
      <c r="J242" s="28">
        <v>0</v>
      </c>
      <c r="K242" t="str">
        <f>IF((LEN(relatorio_Ananindeua3[[#This Row],[CIF/CPF/CNPJ]])=14),relatorio_Ananindeua3[[#This Row],[CIF/CPF/CNPJ]],relatorio_Ananindeua3[[#This Row],[Coluna2]])</f>
        <v>52017058000141</v>
      </c>
      <c r="L242" t="str">
        <f t="shared" si="4"/>
        <v>520******41</v>
      </c>
    </row>
    <row r="243" spans="1:12" x14ac:dyDescent="0.25">
      <c r="A243" s="23" t="s">
        <v>9695</v>
      </c>
      <c r="B243" s="23" t="s">
        <v>9696</v>
      </c>
      <c r="C243" s="23" t="s">
        <v>17</v>
      </c>
      <c r="D243" s="24">
        <v>45298.744421296295</v>
      </c>
      <c r="E243" s="25" t="s">
        <v>11</v>
      </c>
      <c r="F243" s="26" t="s">
        <v>16</v>
      </c>
      <c r="G243" s="26" t="s">
        <v>14</v>
      </c>
      <c r="H243" s="23">
        <v>0</v>
      </c>
      <c r="I243" s="27"/>
      <c r="J243" s="28">
        <v>0</v>
      </c>
      <c r="K243" t="str">
        <f>IF((LEN(relatorio_Ananindeua3[[#This Row],[CIF/CPF/CNPJ]])=14),relatorio_Ananindeua3[[#This Row],[CIF/CPF/CNPJ]],relatorio_Ananindeua3[[#This Row],[Coluna2]])</f>
        <v>52017564000130</v>
      </c>
      <c r="L243" t="str">
        <f t="shared" si="4"/>
        <v>520******30</v>
      </c>
    </row>
    <row r="244" spans="1:12" x14ac:dyDescent="0.25">
      <c r="A244" s="23" t="s">
        <v>9689</v>
      </c>
      <c r="B244" s="23" t="s">
        <v>9690</v>
      </c>
      <c r="C244" s="23" t="s">
        <v>17</v>
      </c>
      <c r="D244" s="24">
        <v>45298.744432870371</v>
      </c>
      <c r="E244" s="25" t="s">
        <v>11</v>
      </c>
      <c r="F244" s="26" t="s">
        <v>16</v>
      </c>
      <c r="G244" s="26" t="s">
        <v>14</v>
      </c>
      <c r="H244" s="23">
        <v>0</v>
      </c>
      <c r="I244" s="27"/>
      <c r="J244" s="28">
        <v>0</v>
      </c>
      <c r="K244" t="str">
        <f>IF((LEN(relatorio_Ananindeua3[[#This Row],[CIF/CPF/CNPJ]])=14),relatorio_Ananindeua3[[#This Row],[CIF/CPF/CNPJ]],relatorio_Ananindeua3[[#This Row],[Coluna2]])</f>
        <v>52010397000104</v>
      </c>
      <c r="L244" t="str">
        <f t="shared" si="4"/>
        <v>520******04</v>
      </c>
    </row>
    <row r="245" spans="1:12" x14ac:dyDescent="0.25">
      <c r="A245" s="23" t="s">
        <v>9691</v>
      </c>
      <c r="B245" s="23" t="s">
        <v>9692</v>
      </c>
      <c r="C245" s="23" t="s">
        <v>17</v>
      </c>
      <c r="D245" s="24">
        <v>45298.744432870371</v>
      </c>
      <c r="E245" s="25" t="s">
        <v>11</v>
      </c>
      <c r="F245" s="26" t="s">
        <v>16</v>
      </c>
      <c r="G245" s="26" t="s">
        <v>14</v>
      </c>
      <c r="H245" s="23">
        <v>0</v>
      </c>
      <c r="I245" s="27"/>
      <c r="J245" s="28">
        <v>0</v>
      </c>
      <c r="K245" t="str">
        <f>IF((LEN(relatorio_Ananindeua3[[#This Row],[CIF/CPF/CNPJ]])=14),relatorio_Ananindeua3[[#This Row],[CIF/CPF/CNPJ]],relatorio_Ananindeua3[[#This Row],[Coluna2]])</f>
        <v>52013988000127</v>
      </c>
      <c r="L245" t="str">
        <f t="shared" si="4"/>
        <v>520******27</v>
      </c>
    </row>
    <row r="246" spans="1:12" x14ac:dyDescent="0.25">
      <c r="A246" s="23" t="s">
        <v>9685</v>
      </c>
      <c r="B246" s="23" t="s">
        <v>9686</v>
      </c>
      <c r="C246" s="23" t="s">
        <v>17</v>
      </c>
      <c r="D246" s="24">
        <v>45298.744444444441</v>
      </c>
      <c r="E246" s="25" t="s">
        <v>11</v>
      </c>
      <c r="F246" s="26" t="s">
        <v>16</v>
      </c>
      <c r="G246" s="26" t="s">
        <v>14</v>
      </c>
      <c r="H246" s="23">
        <v>0</v>
      </c>
      <c r="I246" s="27"/>
      <c r="J246" s="28">
        <v>0</v>
      </c>
      <c r="K246" t="str">
        <f>IF((LEN(relatorio_Ananindeua3[[#This Row],[CIF/CPF/CNPJ]])=14),relatorio_Ananindeua3[[#This Row],[CIF/CPF/CNPJ]],relatorio_Ananindeua3[[#This Row],[Coluna2]])</f>
        <v>51984484000191</v>
      </c>
      <c r="L246" t="str">
        <f t="shared" si="4"/>
        <v>519******91</v>
      </c>
    </row>
    <row r="247" spans="1:12" x14ac:dyDescent="0.25">
      <c r="A247" s="23" t="s">
        <v>9687</v>
      </c>
      <c r="B247" s="23" t="s">
        <v>9688</v>
      </c>
      <c r="C247" s="23" t="s">
        <v>17</v>
      </c>
      <c r="D247" s="24">
        <v>45298.744444444441</v>
      </c>
      <c r="E247" s="25" t="s">
        <v>11</v>
      </c>
      <c r="F247" s="26" t="s">
        <v>16</v>
      </c>
      <c r="G247" s="26" t="s">
        <v>14</v>
      </c>
      <c r="H247" s="23">
        <v>0</v>
      </c>
      <c r="I247" s="27"/>
      <c r="J247" s="28">
        <v>0</v>
      </c>
      <c r="K247" t="str">
        <f>IF((LEN(relatorio_Ananindeua3[[#This Row],[CIF/CPF/CNPJ]])=14),relatorio_Ananindeua3[[#This Row],[CIF/CPF/CNPJ]],relatorio_Ananindeua3[[#This Row],[Coluna2]])</f>
        <v>52002620000163</v>
      </c>
      <c r="L247" t="str">
        <f t="shared" si="4"/>
        <v>520******63</v>
      </c>
    </row>
    <row r="248" spans="1:12" x14ac:dyDescent="0.25">
      <c r="A248" s="23" t="s">
        <v>9683</v>
      </c>
      <c r="B248" s="23" t="s">
        <v>9684</v>
      </c>
      <c r="C248" s="23" t="s">
        <v>17</v>
      </c>
      <c r="D248" s="24">
        <v>45298.744467592594</v>
      </c>
      <c r="E248" s="25" t="s">
        <v>11</v>
      </c>
      <c r="F248" s="26" t="s">
        <v>16</v>
      </c>
      <c r="G248" s="26" t="s">
        <v>14</v>
      </c>
      <c r="H248" s="23">
        <v>0</v>
      </c>
      <c r="I248" s="27"/>
      <c r="J248" s="28">
        <v>0</v>
      </c>
      <c r="K248" t="str">
        <f>IF((LEN(relatorio_Ananindeua3[[#This Row],[CIF/CPF/CNPJ]])=14),relatorio_Ananindeua3[[#This Row],[CIF/CPF/CNPJ]],relatorio_Ananindeua3[[#This Row],[Coluna2]])</f>
        <v>51976931000160</v>
      </c>
      <c r="L248" t="str">
        <f t="shared" si="4"/>
        <v>519******60</v>
      </c>
    </row>
    <row r="249" spans="1:12" x14ac:dyDescent="0.25">
      <c r="A249" s="23" t="s">
        <v>9675</v>
      </c>
      <c r="B249" s="23" t="s">
        <v>9676</v>
      </c>
      <c r="C249" s="23" t="s">
        <v>17</v>
      </c>
      <c r="D249" s="24">
        <v>45298.744502314818</v>
      </c>
      <c r="E249" s="25" t="s">
        <v>11</v>
      </c>
      <c r="F249" s="26" t="s">
        <v>16</v>
      </c>
      <c r="G249" s="26" t="s">
        <v>14</v>
      </c>
      <c r="H249" s="23">
        <v>0</v>
      </c>
      <c r="I249" s="27"/>
      <c r="J249" s="28">
        <v>0</v>
      </c>
      <c r="K249" t="str">
        <f>IF((LEN(relatorio_Ananindeua3[[#This Row],[CIF/CPF/CNPJ]])=14),relatorio_Ananindeua3[[#This Row],[CIF/CPF/CNPJ]],relatorio_Ananindeua3[[#This Row],[Coluna2]])</f>
        <v>51957349000157</v>
      </c>
      <c r="L249" t="str">
        <f t="shared" si="4"/>
        <v>519******57</v>
      </c>
    </row>
    <row r="250" spans="1:12" x14ac:dyDescent="0.25">
      <c r="A250" s="23" t="s">
        <v>9679</v>
      </c>
      <c r="B250" s="23" t="s">
        <v>9680</v>
      </c>
      <c r="C250" s="23" t="s">
        <v>17</v>
      </c>
      <c r="D250" s="24">
        <v>45298.744502314818</v>
      </c>
      <c r="E250" s="25" t="s">
        <v>11</v>
      </c>
      <c r="F250" s="26" t="s">
        <v>16</v>
      </c>
      <c r="G250" s="26" t="s">
        <v>14</v>
      </c>
      <c r="H250" s="23">
        <v>0</v>
      </c>
      <c r="I250" s="27"/>
      <c r="J250" s="28">
        <v>0</v>
      </c>
      <c r="K250" t="str">
        <f>IF((LEN(relatorio_Ananindeua3[[#This Row],[CIF/CPF/CNPJ]])=14),relatorio_Ananindeua3[[#This Row],[CIF/CPF/CNPJ]],relatorio_Ananindeua3[[#This Row],[Coluna2]])</f>
        <v>51963146000173</v>
      </c>
      <c r="L250" t="str">
        <f t="shared" si="4"/>
        <v>519******73</v>
      </c>
    </row>
    <row r="251" spans="1:12" x14ac:dyDescent="0.25">
      <c r="A251" s="23" t="s">
        <v>9663</v>
      </c>
      <c r="B251" s="23" t="s">
        <v>9664</v>
      </c>
      <c r="C251" s="23" t="s">
        <v>17</v>
      </c>
      <c r="D251" s="24">
        <v>45298.74454861111</v>
      </c>
      <c r="E251" s="25" t="s">
        <v>11</v>
      </c>
      <c r="F251" s="26" t="s">
        <v>16</v>
      </c>
      <c r="G251" s="26" t="s">
        <v>14</v>
      </c>
      <c r="H251" s="23">
        <v>0</v>
      </c>
      <c r="I251" s="27"/>
      <c r="J251" s="28">
        <v>0</v>
      </c>
      <c r="K251" t="str">
        <f>IF((LEN(relatorio_Ananindeua3[[#This Row],[CIF/CPF/CNPJ]])=14),relatorio_Ananindeua3[[#This Row],[CIF/CPF/CNPJ]],relatorio_Ananindeua3[[#This Row],[Coluna2]])</f>
        <v>51928477000172</v>
      </c>
      <c r="L251" t="str">
        <f t="shared" si="4"/>
        <v>519******72</v>
      </c>
    </row>
    <row r="252" spans="1:12" x14ac:dyDescent="0.25">
      <c r="A252" s="23" t="s">
        <v>9671</v>
      </c>
      <c r="B252" s="23" t="s">
        <v>9672</v>
      </c>
      <c r="C252" s="23" t="s">
        <v>17</v>
      </c>
      <c r="D252" s="24">
        <v>45298.74454861111</v>
      </c>
      <c r="E252" s="25" t="s">
        <v>11</v>
      </c>
      <c r="F252" s="26" t="s">
        <v>16</v>
      </c>
      <c r="G252" s="26" t="s">
        <v>14</v>
      </c>
      <c r="H252" s="23">
        <v>0</v>
      </c>
      <c r="I252" s="27"/>
      <c r="J252" s="28">
        <v>0</v>
      </c>
      <c r="K252" t="str">
        <f>IF((LEN(relatorio_Ananindeua3[[#This Row],[CIF/CPF/CNPJ]])=14),relatorio_Ananindeua3[[#This Row],[CIF/CPF/CNPJ]],relatorio_Ananindeua3[[#This Row],[Coluna2]])</f>
        <v>51932830000198</v>
      </c>
      <c r="L252" t="str">
        <f t="shared" si="4"/>
        <v>519******98</v>
      </c>
    </row>
    <row r="253" spans="1:12" x14ac:dyDescent="0.25">
      <c r="A253" s="23" t="s">
        <v>9657</v>
      </c>
      <c r="B253" s="23" t="s">
        <v>9658</v>
      </c>
      <c r="C253" s="23" t="s">
        <v>17</v>
      </c>
      <c r="D253" s="24">
        <v>45298.744560185187</v>
      </c>
      <c r="E253" s="25" t="s">
        <v>11</v>
      </c>
      <c r="F253" s="26" t="s">
        <v>16</v>
      </c>
      <c r="G253" s="26" t="s">
        <v>14</v>
      </c>
      <c r="H253" s="23">
        <v>0</v>
      </c>
      <c r="I253" s="27"/>
      <c r="J253" s="28">
        <v>0</v>
      </c>
      <c r="K253" t="str">
        <f>IF((LEN(relatorio_Ananindeua3[[#This Row],[CIF/CPF/CNPJ]])=14),relatorio_Ananindeua3[[#This Row],[CIF/CPF/CNPJ]],relatorio_Ananindeua3[[#This Row],[Coluna2]])</f>
        <v>51920519000129</v>
      </c>
      <c r="L253" t="str">
        <f t="shared" si="4"/>
        <v>519******29</v>
      </c>
    </row>
    <row r="254" spans="1:12" x14ac:dyDescent="0.25">
      <c r="A254" s="23" t="s">
        <v>9661</v>
      </c>
      <c r="B254" s="23" t="s">
        <v>9662</v>
      </c>
      <c r="C254" s="23" t="s">
        <v>17</v>
      </c>
      <c r="D254" s="24">
        <v>45298.744560185187</v>
      </c>
      <c r="E254" s="25" t="s">
        <v>11</v>
      </c>
      <c r="F254" s="26" t="s">
        <v>16</v>
      </c>
      <c r="G254" s="26" t="s">
        <v>14</v>
      </c>
      <c r="H254" s="23">
        <v>0</v>
      </c>
      <c r="I254" s="27"/>
      <c r="J254" s="28">
        <v>0</v>
      </c>
      <c r="K254" t="str">
        <f>IF((LEN(relatorio_Ananindeua3[[#This Row],[CIF/CPF/CNPJ]])=14),relatorio_Ananindeua3[[#This Row],[CIF/CPF/CNPJ]],relatorio_Ananindeua3[[#This Row],[Coluna2]])</f>
        <v>51920826000100</v>
      </c>
      <c r="L254" t="str">
        <f t="shared" si="4"/>
        <v>519******00</v>
      </c>
    </row>
    <row r="255" spans="1:12" x14ac:dyDescent="0.25">
      <c r="A255" s="23" t="s">
        <v>9669</v>
      </c>
      <c r="B255" s="23" t="s">
        <v>9670</v>
      </c>
      <c r="C255" s="23" t="s">
        <v>17</v>
      </c>
      <c r="D255" s="24">
        <v>45298.744560185187</v>
      </c>
      <c r="E255" s="25" t="s">
        <v>11</v>
      </c>
      <c r="F255" s="26" t="s">
        <v>16</v>
      </c>
      <c r="G255" s="26" t="s">
        <v>14</v>
      </c>
      <c r="H255" s="23">
        <v>0</v>
      </c>
      <c r="I255" s="27"/>
      <c r="J255" s="28">
        <v>0</v>
      </c>
      <c r="K255" t="str">
        <f>IF((LEN(relatorio_Ananindeua3[[#This Row],[CIF/CPF/CNPJ]])=14),relatorio_Ananindeua3[[#This Row],[CIF/CPF/CNPJ]],relatorio_Ananindeua3[[#This Row],[Coluna2]])</f>
        <v>51932289000118</v>
      </c>
      <c r="L255" t="str">
        <f t="shared" si="4"/>
        <v>519******18</v>
      </c>
    </row>
    <row r="256" spans="1:12" x14ac:dyDescent="0.25">
      <c r="A256" s="23" t="s">
        <v>9639</v>
      </c>
      <c r="B256" s="23" t="s">
        <v>9640</v>
      </c>
      <c r="C256" s="23" t="s">
        <v>17</v>
      </c>
      <c r="D256" s="24">
        <v>45298.744571759256</v>
      </c>
      <c r="E256" s="25" t="s">
        <v>11</v>
      </c>
      <c r="F256" s="26" t="s">
        <v>16</v>
      </c>
      <c r="G256" s="26" t="s">
        <v>14</v>
      </c>
      <c r="H256" s="23">
        <v>0</v>
      </c>
      <c r="I256" s="27"/>
      <c r="J256" s="28">
        <v>0</v>
      </c>
      <c r="K256" t="str">
        <f>IF((LEN(relatorio_Ananindeua3[[#This Row],[CIF/CPF/CNPJ]])=14),relatorio_Ananindeua3[[#This Row],[CIF/CPF/CNPJ]],relatorio_Ananindeua3[[#This Row],[Coluna2]])</f>
        <v>51888179000104</v>
      </c>
      <c r="L256" t="str">
        <f t="shared" si="4"/>
        <v>518******04</v>
      </c>
    </row>
    <row r="257" spans="1:12" x14ac:dyDescent="0.25">
      <c r="A257" s="23" t="s">
        <v>9651</v>
      </c>
      <c r="B257" s="23" t="s">
        <v>9652</v>
      </c>
      <c r="C257" s="23" t="s">
        <v>17</v>
      </c>
      <c r="D257" s="24">
        <v>45298.744571759256</v>
      </c>
      <c r="E257" s="25" t="s">
        <v>11</v>
      </c>
      <c r="F257" s="26" t="s">
        <v>16</v>
      </c>
      <c r="G257" s="26" t="s">
        <v>14</v>
      </c>
      <c r="H257" s="23">
        <v>0</v>
      </c>
      <c r="I257" s="27"/>
      <c r="J257" s="28">
        <v>0</v>
      </c>
      <c r="K257" t="str">
        <f>IF((LEN(relatorio_Ananindeua3[[#This Row],[CIF/CPF/CNPJ]])=14),relatorio_Ananindeua3[[#This Row],[CIF/CPF/CNPJ]],relatorio_Ananindeua3[[#This Row],[Coluna2]])</f>
        <v>51905797000107</v>
      </c>
      <c r="L257" t="str">
        <f t="shared" si="4"/>
        <v>519******07</v>
      </c>
    </row>
    <row r="258" spans="1:12" x14ac:dyDescent="0.25">
      <c r="A258" s="23" t="s">
        <v>9653</v>
      </c>
      <c r="B258" s="23" t="s">
        <v>9654</v>
      </c>
      <c r="C258" s="23" t="s">
        <v>17</v>
      </c>
      <c r="D258" s="24">
        <v>45298.744571759256</v>
      </c>
      <c r="E258" s="25" t="s">
        <v>11</v>
      </c>
      <c r="F258" s="26" t="s">
        <v>16</v>
      </c>
      <c r="G258" s="26" t="s">
        <v>14</v>
      </c>
      <c r="H258" s="23">
        <v>0</v>
      </c>
      <c r="I258" s="27"/>
      <c r="J258" s="28">
        <v>0</v>
      </c>
      <c r="K258" t="str">
        <f>IF((LEN(relatorio_Ananindeua3[[#This Row],[CIF/CPF/CNPJ]])=14),relatorio_Ananindeua3[[#This Row],[CIF/CPF/CNPJ]],relatorio_Ananindeua3[[#This Row],[Coluna2]])</f>
        <v>51911346000182</v>
      </c>
      <c r="L258" t="str">
        <f t="shared" si="4"/>
        <v>519******82</v>
      </c>
    </row>
    <row r="259" spans="1:12" x14ac:dyDescent="0.25">
      <c r="A259" s="23" t="s">
        <v>9641</v>
      </c>
      <c r="B259" s="23" t="s">
        <v>9642</v>
      </c>
      <c r="C259" s="23" t="s">
        <v>17</v>
      </c>
      <c r="D259" s="24">
        <v>45298.744583333333</v>
      </c>
      <c r="E259" s="25" t="s">
        <v>11</v>
      </c>
      <c r="F259" s="26" t="s">
        <v>16</v>
      </c>
      <c r="G259" s="26" t="s">
        <v>14</v>
      </c>
      <c r="H259" s="23">
        <v>0</v>
      </c>
      <c r="I259" s="27"/>
      <c r="J259" s="28">
        <v>0</v>
      </c>
      <c r="K259" t="str">
        <f>IF((LEN(relatorio_Ananindeua3[[#This Row],[CIF/CPF/CNPJ]])=14),relatorio_Ananindeua3[[#This Row],[CIF/CPF/CNPJ]],relatorio_Ananindeua3[[#This Row],[Coluna2]])</f>
        <v>51890975000173</v>
      </c>
      <c r="L259" t="str">
        <f t="shared" si="4"/>
        <v>518******73</v>
      </c>
    </row>
    <row r="260" spans="1:12" x14ac:dyDescent="0.25">
      <c r="A260" s="23" t="s">
        <v>9619</v>
      </c>
      <c r="B260" s="23" t="s">
        <v>9620</v>
      </c>
      <c r="C260" s="23" t="s">
        <v>17</v>
      </c>
      <c r="D260" s="24">
        <v>45298.744629629633</v>
      </c>
      <c r="E260" s="25" t="s">
        <v>11</v>
      </c>
      <c r="F260" s="26" t="s">
        <v>16</v>
      </c>
      <c r="G260" s="26" t="s">
        <v>14</v>
      </c>
      <c r="H260" s="23">
        <v>0</v>
      </c>
      <c r="I260" s="27"/>
      <c r="J260" s="28">
        <v>0</v>
      </c>
      <c r="K260" t="str">
        <f>IF((LEN(relatorio_Ananindeua3[[#This Row],[CIF/CPF/CNPJ]])=14),relatorio_Ananindeua3[[#This Row],[CIF/CPF/CNPJ]],relatorio_Ananindeua3[[#This Row],[Coluna2]])</f>
        <v>51869562000107</v>
      </c>
      <c r="L260" t="str">
        <f t="shared" si="4"/>
        <v>518******07</v>
      </c>
    </row>
    <row r="261" spans="1:12" x14ac:dyDescent="0.25">
      <c r="A261" s="23" t="s">
        <v>9621</v>
      </c>
      <c r="B261" s="23" t="s">
        <v>9622</v>
      </c>
      <c r="C261" s="23" t="s">
        <v>17</v>
      </c>
      <c r="D261" s="24">
        <v>45298.744629629633</v>
      </c>
      <c r="E261" s="25" t="s">
        <v>11</v>
      </c>
      <c r="F261" s="26" t="s">
        <v>16</v>
      </c>
      <c r="G261" s="26" t="s">
        <v>14</v>
      </c>
      <c r="H261" s="23">
        <v>0</v>
      </c>
      <c r="I261" s="27"/>
      <c r="J261" s="28">
        <v>0</v>
      </c>
      <c r="K261" t="str">
        <f>IF((LEN(relatorio_Ananindeua3[[#This Row],[CIF/CPF/CNPJ]])=14),relatorio_Ananindeua3[[#This Row],[CIF/CPF/CNPJ]],relatorio_Ananindeua3[[#This Row],[Coluna2]])</f>
        <v>51873460000165</v>
      </c>
      <c r="L261" t="str">
        <f t="shared" si="4"/>
        <v>518******65</v>
      </c>
    </row>
    <row r="262" spans="1:12" x14ac:dyDescent="0.25">
      <c r="A262" s="23" t="s">
        <v>9613</v>
      </c>
      <c r="B262" s="23" t="s">
        <v>9614</v>
      </c>
      <c r="C262" s="23" t="s">
        <v>17</v>
      </c>
      <c r="D262" s="24">
        <v>45298.744675925926</v>
      </c>
      <c r="E262" s="25" t="s">
        <v>11</v>
      </c>
      <c r="F262" s="26" t="s">
        <v>16</v>
      </c>
      <c r="G262" s="26" t="s">
        <v>14</v>
      </c>
      <c r="H262" s="23">
        <v>0</v>
      </c>
      <c r="I262" s="27"/>
      <c r="J262" s="28">
        <v>0</v>
      </c>
      <c r="K262" t="str">
        <f>IF((LEN(relatorio_Ananindeua3[[#This Row],[CIF/CPF/CNPJ]])=14),relatorio_Ananindeua3[[#This Row],[CIF/CPF/CNPJ]],relatorio_Ananindeua3[[#This Row],[Coluna2]])</f>
        <v>51832645000121</v>
      </c>
      <c r="L262" t="str">
        <f t="shared" si="4"/>
        <v>518******21</v>
      </c>
    </row>
    <row r="263" spans="1:12" x14ac:dyDescent="0.25">
      <c r="A263" s="23" t="s">
        <v>9615</v>
      </c>
      <c r="B263" s="23" t="s">
        <v>9616</v>
      </c>
      <c r="C263" s="23" t="s">
        <v>17</v>
      </c>
      <c r="D263" s="24">
        <v>45298.744675925926</v>
      </c>
      <c r="E263" s="25" t="s">
        <v>11</v>
      </c>
      <c r="F263" s="26" t="s">
        <v>16</v>
      </c>
      <c r="G263" s="26" t="s">
        <v>14</v>
      </c>
      <c r="H263" s="23">
        <v>0</v>
      </c>
      <c r="I263" s="27"/>
      <c r="J263" s="28">
        <v>0</v>
      </c>
      <c r="K263" t="str">
        <f>IF((LEN(relatorio_Ananindeua3[[#This Row],[CIF/CPF/CNPJ]])=14),relatorio_Ananindeua3[[#This Row],[CIF/CPF/CNPJ]],relatorio_Ananindeua3[[#This Row],[Coluna2]])</f>
        <v>51835516000197</v>
      </c>
      <c r="L263" t="str">
        <f t="shared" si="4"/>
        <v>518******97</v>
      </c>
    </row>
    <row r="264" spans="1:12" x14ac:dyDescent="0.25">
      <c r="A264" s="23" t="s">
        <v>9605</v>
      </c>
      <c r="B264" s="23" t="s">
        <v>9606</v>
      </c>
      <c r="C264" s="23" t="s">
        <v>17</v>
      </c>
      <c r="D264" s="24">
        <v>45298.744687500002</v>
      </c>
      <c r="E264" s="25" t="s">
        <v>11</v>
      </c>
      <c r="F264" s="26" t="s">
        <v>16</v>
      </c>
      <c r="G264" s="26" t="s">
        <v>14</v>
      </c>
      <c r="H264" s="23">
        <v>0</v>
      </c>
      <c r="I264" s="27"/>
      <c r="J264" s="28">
        <v>0</v>
      </c>
      <c r="K264" t="str">
        <f>IF((LEN(relatorio_Ananindeua3[[#This Row],[CIF/CPF/CNPJ]])=14),relatorio_Ananindeua3[[#This Row],[CIF/CPF/CNPJ]],relatorio_Ananindeua3[[#This Row],[Coluna2]])</f>
        <v>51815789000170</v>
      </c>
      <c r="L264" t="str">
        <f t="shared" si="4"/>
        <v>518******70</v>
      </c>
    </row>
    <row r="265" spans="1:12" x14ac:dyDescent="0.25">
      <c r="A265" s="23" t="s">
        <v>9609</v>
      </c>
      <c r="B265" s="23" t="s">
        <v>9610</v>
      </c>
      <c r="C265" s="23" t="s">
        <v>17</v>
      </c>
      <c r="D265" s="24">
        <v>45298.744687500002</v>
      </c>
      <c r="E265" s="25" t="s">
        <v>11</v>
      </c>
      <c r="F265" s="26" t="s">
        <v>16</v>
      </c>
      <c r="G265" s="26" t="s">
        <v>14</v>
      </c>
      <c r="H265" s="23">
        <v>0</v>
      </c>
      <c r="I265" s="27"/>
      <c r="J265" s="28">
        <v>0</v>
      </c>
      <c r="K265" t="str">
        <f>IF((LEN(relatorio_Ananindeua3[[#This Row],[CIF/CPF/CNPJ]])=14),relatorio_Ananindeua3[[#This Row],[CIF/CPF/CNPJ]],relatorio_Ananindeua3[[#This Row],[Coluna2]])</f>
        <v>51822818000120</v>
      </c>
      <c r="L265" t="str">
        <f t="shared" si="4"/>
        <v>518******20</v>
      </c>
    </row>
    <row r="266" spans="1:12" x14ac:dyDescent="0.25">
      <c r="A266" s="23" t="s">
        <v>9603</v>
      </c>
      <c r="B266" s="23" t="s">
        <v>9604</v>
      </c>
      <c r="C266" s="23" t="s">
        <v>17</v>
      </c>
      <c r="D266" s="24">
        <v>45298.744699074072</v>
      </c>
      <c r="E266" s="25" t="s">
        <v>11</v>
      </c>
      <c r="F266" s="26" t="s">
        <v>16</v>
      </c>
      <c r="G266" s="26" t="s">
        <v>14</v>
      </c>
      <c r="H266" s="23">
        <v>0</v>
      </c>
      <c r="I266" s="27"/>
      <c r="J266" s="28">
        <v>0</v>
      </c>
      <c r="K266" t="str">
        <f>IF((LEN(relatorio_Ananindeua3[[#This Row],[CIF/CPF/CNPJ]])=14),relatorio_Ananindeua3[[#This Row],[CIF/CPF/CNPJ]],relatorio_Ananindeua3[[#This Row],[Coluna2]])</f>
        <v>51793394000113</v>
      </c>
      <c r="L266" t="str">
        <f t="shared" si="4"/>
        <v>517******13</v>
      </c>
    </row>
    <row r="267" spans="1:12" x14ac:dyDescent="0.25">
      <c r="A267" s="23" t="s">
        <v>9607</v>
      </c>
      <c r="B267" s="23" t="s">
        <v>9608</v>
      </c>
      <c r="C267" s="23" t="s">
        <v>17</v>
      </c>
      <c r="D267" s="24">
        <v>45298.744699074072</v>
      </c>
      <c r="E267" s="25" t="s">
        <v>11</v>
      </c>
      <c r="F267" s="26" t="s">
        <v>16</v>
      </c>
      <c r="G267" s="26" t="s">
        <v>14</v>
      </c>
      <c r="H267" s="23">
        <v>0</v>
      </c>
      <c r="I267" s="27"/>
      <c r="J267" s="28">
        <v>0</v>
      </c>
      <c r="K267" t="str">
        <f>IF((LEN(relatorio_Ananindeua3[[#This Row],[CIF/CPF/CNPJ]])=14),relatorio_Ananindeua3[[#This Row],[CIF/CPF/CNPJ]],relatorio_Ananindeua3[[#This Row],[Coluna2]])</f>
        <v>51820906000193</v>
      </c>
      <c r="L267" t="str">
        <f t="shared" si="4"/>
        <v>518******93</v>
      </c>
    </row>
    <row r="268" spans="1:12" x14ac:dyDescent="0.25">
      <c r="A268" s="23" t="s">
        <v>9597</v>
      </c>
      <c r="B268" s="23" t="s">
        <v>9598</v>
      </c>
      <c r="C268" s="23" t="s">
        <v>17</v>
      </c>
      <c r="D268" s="24">
        <v>45298.744710648149</v>
      </c>
      <c r="E268" s="25" t="s">
        <v>11</v>
      </c>
      <c r="F268" s="26" t="s">
        <v>16</v>
      </c>
      <c r="G268" s="26" t="s">
        <v>14</v>
      </c>
      <c r="H268" s="23">
        <v>0</v>
      </c>
      <c r="I268" s="27"/>
      <c r="J268" s="28">
        <v>0</v>
      </c>
      <c r="K268" t="str">
        <f>IF((LEN(relatorio_Ananindeua3[[#This Row],[CIF/CPF/CNPJ]])=14),relatorio_Ananindeua3[[#This Row],[CIF/CPF/CNPJ]],relatorio_Ananindeua3[[#This Row],[Coluna2]])</f>
        <v>51775036000188</v>
      </c>
      <c r="L268" t="str">
        <f t="shared" si="4"/>
        <v>517******88</v>
      </c>
    </row>
    <row r="269" spans="1:12" x14ac:dyDescent="0.25">
      <c r="A269" s="23" t="s">
        <v>9591</v>
      </c>
      <c r="B269" s="23" t="s">
        <v>9592</v>
      </c>
      <c r="C269" s="23" t="s">
        <v>17</v>
      </c>
      <c r="D269" s="24">
        <v>45298.744722222225</v>
      </c>
      <c r="E269" s="25" t="s">
        <v>11</v>
      </c>
      <c r="F269" s="26" t="s">
        <v>16</v>
      </c>
      <c r="G269" s="26" t="s">
        <v>14</v>
      </c>
      <c r="H269" s="23">
        <v>0</v>
      </c>
      <c r="I269" s="27"/>
      <c r="J269" s="28">
        <v>0</v>
      </c>
      <c r="K269" t="str">
        <f>IF((LEN(relatorio_Ananindeua3[[#This Row],[CIF/CPF/CNPJ]])=14),relatorio_Ananindeua3[[#This Row],[CIF/CPF/CNPJ]],relatorio_Ananindeua3[[#This Row],[Coluna2]])</f>
        <v>51760051000152</v>
      </c>
      <c r="L269" t="str">
        <f t="shared" si="4"/>
        <v>517******52</v>
      </c>
    </row>
    <row r="270" spans="1:12" x14ac:dyDescent="0.25">
      <c r="A270" s="23" t="s">
        <v>9583</v>
      </c>
      <c r="B270" s="23" t="s">
        <v>9584</v>
      </c>
      <c r="C270" s="23" t="s">
        <v>17</v>
      </c>
      <c r="D270" s="24">
        <v>45298.744745370372</v>
      </c>
      <c r="E270" s="25" t="s">
        <v>11</v>
      </c>
      <c r="F270" s="26" t="s">
        <v>16</v>
      </c>
      <c r="G270" s="26" t="s">
        <v>14</v>
      </c>
      <c r="H270" s="23">
        <v>0</v>
      </c>
      <c r="I270" s="27"/>
      <c r="J270" s="28">
        <v>0</v>
      </c>
      <c r="K270" t="str">
        <f>IF((LEN(relatorio_Ananindeua3[[#This Row],[CIF/CPF/CNPJ]])=14),relatorio_Ananindeua3[[#This Row],[CIF/CPF/CNPJ]],relatorio_Ananindeua3[[#This Row],[Coluna2]])</f>
        <v>51725310000104</v>
      </c>
      <c r="L270" t="str">
        <f t="shared" si="4"/>
        <v>517******04</v>
      </c>
    </row>
    <row r="271" spans="1:12" x14ac:dyDescent="0.25">
      <c r="A271" s="23" t="s">
        <v>9585</v>
      </c>
      <c r="B271" s="23" t="s">
        <v>9586</v>
      </c>
      <c r="C271" s="23" t="s">
        <v>17</v>
      </c>
      <c r="D271" s="24">
        <v>45298.744745370372</v>
      </c>
      <c r="E271" s="25" t="s">
        <v>11</v>
      </c>
      <c r="F271" s="26" t="s">
        <v>16</v>
      </c>
      <c r="G271" s="26" t="s">
        <v>14</v>
      </c>
      <c r="H271" s="23">
        <v>0</v>
      </c>
      <c r="I271" s="27"/>
      <c r="J271" s="28">
        <v>0</v>
      </c>
      <c r="K271" t="str">
        <f>IF((LEN(relatorio_Ananindeua3[[#This Row],[CIF/CPF/CNPJ]])=14),relatorio_Ananindeua3[[#This Row],[CIF/CPF/CNPJ]],relatorio_Ananindeua3[[#This Row],[Coluna2]])</f>
        <v>51749639000105</v>
      </c>
      <c r="L271" t="str">
        <f t="shared" si="4"/>
        <v>517******05</v>
      </c>
    </row>
    <row r="272" spans="1:12" x14ac:dyDescent="0.25">
      <c r="A272" s="23" t="s">
        <v>9573</v>
      </c>
      <c r="B272" s="23" t="s">
        <v>9574</v>
      </c>
      <c r="C272" s="23" t="s">
        <v>17</v>
      </c>
      <c r="D272" s="24">
        <v>45298.744756944441</v>
      </c>
      <c r="E272" s="25" t="s">
        <v>11</v>
      </c>
      <c r="F272" s="26" t="s">
        <v>16</v>
      </c>
      <c r="G272" s="26" t="s">
        <v>14</v>
      </c>
      <c r="H272" s="23">
        <v>0</v>
      </c>
      <c r="I272" s="27"/>
      <c r="J272" s="28">
        <v>0</v>
      </c>
      <c r="K272" t="str">
        <f>IF((LEN(relatorio_Ananindeua3[[#This Row],[CIF/CPF/CNPJ]])=14),relatorio_Ananindeua3[[#This Row],[CIF/CPF/CNPJ]],relatorio_Ananindeua3[[#This Row],[Coluna2]])</f>
        <v>51708681000188</v>
      </c>
      <c r="L272" t="str">
        <f t="shared" si="4"/>
        <v>517******88</v>
      </c>
    </row>
    <row r="273" spans="1:12" x14ac:dyDescent="0.25">
      <c r="A273" s="23" t="s">
        <v>9579</v>
      </c>
      <c r="B273" s="23" t="s">
        <v>9580</v>
      </c>
      <c r="C273" s="23" t="s">
        <v>17</v>
      </c>
      <c r="D273" s="24">
        <v>45298.744768518518</v>
      </c>
      <c r="E273" s="25" t="s">
        <v>11</v>
      </c>
      <c r="F273" s="26" t="s">
        <v>16</v>
      </c>
      <c r="G273" s="26" t="s">
        <v>14</v>
      </c>
      <c r="H273" s="23">
        <v>0</v>
      </c>
      <c r="I273" s="27"/>
      <c r="J273" s="28">
        <v>0</v>
      </c>
      <c r="K273" t="str">
        <f>IF((LEN(relatorio_Ananindeua3[[#This Row],[CIF/CPF/CNPJ]])=14),relatorio_Ananindeua3[[#This Row],[CIF/CPF/CNPJ]],relatorio_Ananindeua3[[#This Row],[Coluna2]])</f>
        <v>51717159000162</v>
      </c>
      <c r="L273" t="str">
        <f t="shared" si="4"/>
        <v>517******62</v>
      </c>
    </row>
    <row r="274" spans="1:12" x14ac:dyDescent="0.25">
      <c r="A274" s="23" t="s">
        <v>9571</v>
      </c>
      <c r="B274" s="23" t="s">
        <v>9572</v>
      </c>
      <c r="C274" s="23" t="s">
        <v>17</v>
      </c>
      <c r="D274" s="24">
        <v>45298.744791666664</v>
      </c>
      <c r="E274" s="25" t="s">
        <v>11</v>
      </c>
      <c r="F274" s="26" t="s">
        <v>16</v>
      </c>
      <c r="G274" s="26" t="s">
        <v>14</v>
      </c>
      <c r="H274" s="23">
        <v>0</v>
      </c>
      <c r="I274" s="27"/>
      <c r="J274" s="28">
        <v>0</v>
      </c>
      <c r="K274" t="str">
        <f>IF((LEN(relatorio_Ananindeua3[[#This Row],[CIF/CPF/CNPJ]])=14),relatorio_Ananindeua3[[#This Row],[CIF/CPF/CNPJ]],relatorio_Ananindeua3[[#This Row],[Coluna2]])</f>
        <v>51701317000196</v>
      </c>
      <c r="L274" t="str">
        <f t="shared" ref="L274:L337" si="5">_xlfn.CONCAT(LEFT(A274,3),REPT("*",6),RIGHT(A274,2))</f>
        <v>517******96</v>
      </c>
    </row>
    <row r="275" spans="1:12" x14ac:dyDescent="0.25">
      <c r="A275" s="23" t="s">
        <v>9569</v>
      </c>
      <c r="B275" s="23" t="s">
        <v>9570</v>
      </c>
      <c r="C275" s="23" t="s">
        <v>17</v>
      </c>
      <c r="D275" s="24">
        <v>45298.744814814818</v>
      </c>
      <c r="E275" s="25" t="s">
        <v>11</v>
      </c>
      <c r="F275" s="26" t="s">
        <v>16</v>
      </c>
      <c r="G275" s="26" t="s">
        <v>14</v>
      </c>
      <c r="H275" s="23">
        <v>0</v>
      </c>
      <c r="I275" s="27"/>
      <c r="J275" s="28">
        <v>0</v>
      </c>
      <c r="K275" t="str">
        <f>IF((LEN(relatorio_Ananindeua3[[#This Row],[CIF/CPF/CNPJ]])=14),relatorio_Ananindeua3[[#This Row],[CIF/CPF/CNPJ]],relatorio_Ananindeua3[[#This Row],[Coluna2]])</f>
        <v>51695918000133</v>
      </c>
      <c r="L275" t="str">
        <f t="shared" si="5"/>
        <v>516******33</v>
      </c>
    </row>
    <row r="276" spans="1:12" x14ac:dyDescent="0.25">
      <c r="A276" s="23" t="s">
        <v>9557</v>
      </c>
      <c r="B276" s="23" t="s">
        <v>9558</v>
      </c>
      <c r="C276" s="23" t="s">
        <v>17</v>
      </c>
      <c r="D276" s="24">
        <v>45298.744826388887</v>
      </c>
      <c r="E276" s="25" t="s">
        <v>11</v>
      </c>
      <c r="F276" s="26" t="s">
        <v>16</v>
      </c>
      <c r="G276" s="26" t="s">
        <v>14</v>
      </c>
      <c r="H276" s="23">
        <v>0</v>
      </c>
      <c r="I276" s="27"/>
      <c r="J276" s="28">
        <v>0</v>
      </c>
      <c r="K276" t="str">
        <f>IF((LEN(relatorio_Ananindeua3[[#This Row],[CIF/CPF/CNPJ]])=14),relatorio_Ananindeua3[[#This Row],[CIF/CPF/CNPJ]],relatorio_Ananindeua3[[#This Row],[Coluna2]])</f>
        <v>51672432000180</v>
      </c>
      <c r="L276" t="str">
        <f t="shared" si="5"/>
        <v>516******80</v>
      </c>
    </row>
    <row r="277" spans="1:12" x14ac:dyDescent="0.25">
      <c r="A277" s="23" t="s">
        <v>9559</v>
      </c>
      <c r="B277" s="23" t="s">
        <v>9560</v>
      </c>
      <c r="C277" s="23" t="s">
        <v>17</v>
      </c>
      <c r="D277" s="24">
        <v>45298.744826388887</v>
      </c>
      <c r="E277" s="25" t="s">
        <v>11</v>
      </c>
      <c r="F277" s="26" t="s">
        <v>16</v>
      </c>
      <c r="G277" s="26" t="s">
        <v>14</v>
      </c>
      <c r="H277" s="23">
        <v>0</v>
      </c>
      <c r="I277" s="27"/>
      <c r="J277" s="28">
        <v>0</v>
      </c>
      <c r="K277" t="str">
        <f>IF((LEN(relatorio_Ananindeua3[[#This Row],[CIF/CPF/CNPJ]])=14),relatorio_Ananindeua3[[#This Row],[CIF/CPF/CNPJ]],relatorio_Ananindeua3[[#This Row],[Coluna2]])</f>
        <v>51672477000154</v>
      </c>
      <c r="L277" t="str">
        <f t="shared" si="5"/>
        <v>516******54</v>
      </c>
    </row>
    <row r="278" spans="1:12" x14ac:dyDescent="0.25">
      <c r="A278" s="23" t="s">
        <v>9563</v>
      </c>
      <c r="B278" s="23" t="s">
        <v>9564</v>
      </c>
      <c r="C278" s="23" t="s">
        <v>17</v>
      </c>
      <c r="D278" s="24">
        <v>45298.744826388887</v>
      </c>
      <c r="E278" s="25" t="s">
        <v>11</v>
      </c>
      <c r="F278" s="26" t="s">
        <v>16</v>
      </c>
      <c r="G278" s="26" t="s">
        <v>14</v>
      </c>
      <c r="H278" s="23">
        <v>0</v>
      </c>
      <c r="I278" s="27"/>
      <c r="J278" s="28">
        <v>0</v>
      </c>
      <c r="K278" t="str">
        <f>IF((LEN(relatorio_Ananindeua3[[#This Row],[CIF/CPF/CNPJ]])=14),relatorio_Ananindeua3[[#This Row],[CIF/CPF/CNPJ]],relatorio_Ananindeua3[[#This Row],[Coluna2]])</f>
        <v>51682289000107</v>
      </c>
      <c r="L278" t="str">
        <f t="shared" si="5"/>
        <v>516******07</v>
      </c>
    </row>
    <row r="279" spans="1:12" x14ac:dyDescent="0.25">
      <c r="A279" s="23" t="s">
        <v>9549</v>
      </c>
      <c r="B279" s="23" t="s">
        <v>9550</v>
      </c>
      <c r="C279" s="23" t="s">
        <v>17</v>
      </c>
      <c r="D279" s="24">
        <v>45298.744837962964</v>
      </c>
      <c r="E279" s="25" t="s">
        <v>11</v>
      </c>
      <c r="F279" s="26" t="s">
        <v>16</v>
      </c>
      <c r="G279" s="26" t="s">
        <v>14</v>
      </c>
      <c r="H279" s="23">
        <v>0</v>
      </c>
      <c r="I279" s="27"/>
      <c r="J279" s="28">
        <v>0</v>
      </c>
      <c r="K279" t="str">
        <f>IF((LEN(relatorio_Ananindeua3[[#This Row],[CIF/CPF/CNPJ]])=14),relatorio_Ananindeua3[[#This Row],[CIF/CPF/CNPJ]],relatorio_Ananindeua3[[#This Row],[Coluna2]])</f>
        <v>51660847000133</v>
      </c>
      <c r="L279" t="str">
        <f t="shared" si="5"/>
        <v>516******33</v>
      </c>
    </row>
    <row r="280" spans="1:12" x14ac:dyDescent="0.25">
      <c r="A280" s="23" t="s">
        <v>9555</v>
      </c>
      <c r="B280" s="23" t="s">
        <v>9556</v>
      </c>
      <c r="C280" s="23" t="s">
        <v>17</v>
      </c>
      <c r="D280" s="24">
        <v>45298.744837962964</v>
      </c>
      <c r="E280" s="25" t="s">
        <v>11</v>
      </c>
      <c r="F280" s="26" t="s">
        <v>16</v>
      </c>
      <c r="G280" s="26" t="s">
        <v>14</v>
      </c>
      <c r="H280" s="23">
        <v>0</v>
      </c>
      <c r="I280" s="27"/>
      <c r="J280" s="28">
        <v>0</v>
      </c>
      <c r="K280" t="str">
        <f>IF((LEN(relatorio_Ananindeua3[[#This Row],[CIF/CPF/CNPJ]])=14),relatorio_Ananindeua3[[#This Row],[CIF/CPF/CNPJ]],relatorio_Ananindeua3[[#This Row],[Coluna2]])</f>
        <v>51667398000155</v>
      </c>
      <c r="L280" t="str">
        <f t="shared" si="5"/>
        <v>516******55</v>
      </c>
    </row>
    <row r="281" spans="1:12" x14ac:dyDescent="0.25">
      <c r="A281" s="23" t="s">
        <v>9545</v>
      </c>
      <c r="B281" s="23" t="s">
        <v>9546</v>
      </c>
      <c r="C281" s="23" t="s">
        <v>17</v>
      </c>
      <c r="D281" s="24">
        <v>45298.744849537034</v>
      </c>
      <c r="E281" s="25" t="s">
        <v>11</v>
      </c>
      <c r="F281" s="26" t="s">
        <v>16</v>
      </c>
      <c r="G281" s="26" t="s">
        <v>14</v>
      </c>
      <c r="H281" s="23">
        <v>0</v>
      </c>
      <c r="I281" s="27"/>
      <c r="J281" s="28">
        <v>0</v>
      </c>
      <c r="K281" t="str">
        <f>IF((LEN(relatorio_Ananindeua3[[#This Row],[CIF/CPF/CNPJ]])=14),relatorio_Ananindeua3[[#This Row],[CIF/CPF/CNPJ]],relatorio_Ananindeua3[[#This Row],[Coluna2]])</f>
        <v>51652012000131</v>
      </c>
      <c r="L281" t="str">
        <f t="shared" si="5"/>
        <v>516******31</v>
      </c>
    </row>
    <row r="282" spans="1:12" x14ac:dyDescent="0.25">
      <c r="A282" s="23" t="s">
        <v>9553</v>
      </c>
      <c r="B282" s="23" t="s">
        <v>9554</v>
      </c>
      <c r="C282" s="23" t="s">
        <v>17</v>
      </c>
      <c r="D282" s="24">
        <v>45298.744849537034</v>
      </c>
      <c r="E282" s="25" t="s">
        <v>11</v>
      </c>
      <c r="F282" s="26" t="s">
        <v>16</v>
      </c>
      <c r="G282" s="26" t="s">
        <v>14</v>
      </c>
      <c r="H282" s="23">
        <v>0</v>
      </c>
      <c r="I282" s="27"/>
      <c r="J282" s="28">
        <v>0</v>
      </c>
      <c r="K282" t="str">
        <f>IF((LEN(relatorio_Ananindeua3[[#This Row],[CIF/CPF/CNPJ]])=14),relatorio_Ananindeua3[[#This Row],[CIF/CPF/CNPJ]],relatorio_Ananindeua3[[#This Row],[Coluna2]])</f>
        <v>51666688000184</v>
      </c>
      <c r="L282" t="str">
        <f t="shared" si="5"/>
        <v>516******84</v>
      </c>
    </row>
    <row r="283" spans="1:12" x14ac:dyDescent="0.25">
      <c r="A283" s="23" t="s">
        <v>9537</v>
      </c>
      <c r="B283" s="23" t="s">
        <v>9538</v>
      </c>
      <c r="C283" s="23" t="s">
        <v>17</v>
      </c>
      <c r="D283" s="24">
        <v>45298.744872685187</v>
      </c>
      <c r="E283" s="25" t="s">
        <v>11</v>
      </c>
      <c r="F283" s="26" t="s">
        <v>16</v>
      </c>
      <c r="G283" s="26" t="s">
        <v>14</v>
      </c>
      <c r="H283" s="23">
        <v>0</v>
      </c>
      <c r="I283" s="27"/>
      <c r="J283" s="28">
        <v>0</v>
      </c>
      <c r="K283" t="str">
        <f>IF((LEN(relatorio_Ananindeua3[[#This Row],[CIF/CPF/CNPJ]])=14),relatorio_Ananindeua3[[#This Row],[CIF/CPF/CNPJ]],relatorio_Ananindeua3[[#This Row],[Coluna2]])</f>
        <v>51631788000175</v>
      </c>
      <c r="L283" t="str">
        <f t="shared" si="5"/>
        <v>516******75</v>
      </c>
    </row>
    <row r="284" spans="1:12" x14ac:dyDescent="0.25">
      <c r="A284" s="23" t="s">
        <v>9539</v>
      </c>
      <c r="B284" s="23" t="s">
        <v>9540</v>
      </c>
      <c r="C284" s="23" t="s">
        <v>17</v>
      </c>
      <c r="D284" s="24">
        <v>45298.744872685187</v>
      </c>
      <c r="E284" s="25" t="s">
        <v>11</v>
      </c>
      <c r="F284" s="26" t="s">
        <v>16</v>
      </c>
      <c r="G284" s="26" t="s">
        <v>14</v>
      </c>
      <c r="H284" s="23">
        <v>0</v>
      </c>
      <c r="I284" s="27"/>
      <c r="J284" s="28">
        <v>0</v>
      </c>
      <c r="K284" t="str">
        <f>IF((LEN(relatorio_Ananindeua3[[#This Row],[CIF/CPF/CNPJ]])=14),relatorio_Ananindeua3[[#This Row],[CIF/CPF/CNPJ]],relatorio_Ananindeua3[[#This Row],[Coluna2]])</f>
        <v>51645936000100</v>
      </c>
      <c r="L284" t="str">
        <f t="shared" si="5"/>
        <v>516******00</v>
      </c>
    </row>
    <row r="285" spans="1:12" x14ac:dyDescent="0.25">
      <c r="A285" s="23" t="s">
        <v>9531</v>
      </c>
      <c r="B285" s="23" t="s">
        <v>9532</v>
      </c>
      <c r="C285" s="23" t="s">
        <v>17</v>
      </c>
      <c r="D285" s="24">
        <v>45298.74490740741</v>
      </c>
      <c r="E285" s="25" t="s">
        <v>11</v>
      </c>
      <c r="F285" s="26" t="s">
        <v>16</v>
      </c>
      <c r="G285" s="26" t="s">
        <v>14</v>
      </c>
      <c r="H285" s="23">
        <v>0</v>
      </c>
      <c r="I285" s="27"/>
      <c r="J285" s="28">
        <v>0</v>
      </c>
      <c r="K285" t="str">
        <f>IF((LEN(relatorio_Ananindeua3[[#This Row],[CIF/CPF/CNPJ]])=14),relatorio_Ananindeua3[[#This Row],[CIF/CPF/CNPJ]],relatorio_Ananindeua3[[#This Row],[Coluna2]])</f>
        <v>51620351000136</v>
      </c>
      <c r="L285" t="str">
        <f t="shared" si="5"/>
        <v>516******36</v>
      </c>
    </row>
    <row r="286" spans="1:12" x14ac:dyDescent="0.25">
      <c r="A286" s="23" t="s">
        <v>9533</v>
      </c>
      <c r="B286" s="23" t="s">
        <v>9534</v>
      </c>
      <c r="C286" s="23" t="s">
        <v>17</v>
      </c>
      <c r="D286" s="24">
        <v>45298.74490740741</v>
      </c>
      <c r="E286" s="25" t="s">
        <v>11</v>
      </c>
      <c r="F286" s="26" t="s">
        <v>16</v>
      </c>
      <c r="G286" s="26" t="s">
        <v>14</v>
      </c>
      <c r="H286" s="23">
        <v>0</v>
      </c>
      <c r="I286" s="27"/>
      <c r="J286" s="28">
        <v>0</v>
      </c>
      <c r="K286" t="str">
        <f>IF((LEN(relatorio_Ananindeua3[[#This Row],[CIF/CPF/CNPJ]])=14),relatorio_Ananindeua3[[#This Row],[CIF/CPF/CNPJ]],relatorio_Ananindeua3[[#This Row],[Coluna2]])</f>
        <v>51625354000162</v>
      </c>
      <c r="L286" t="str">
        <f t="shared" si="5"/>
        <v>516******62</v>
      </c>
    </row>
    <row r="287" spans="1:12" x14ac:dyDescent="0.25">
      <c r="A287" s="23" t="s">
        <v>9519</v>
      </c>
      <c r="B287" s="23" t="s">
        <v>9520</v>
      </c>
      <c r="C287" s="23" t="s">
        <v>17</v>
      </c>
      <c r="D287" s="24">
        <v>45298.744930555556</v>
      </c>
      <c r="E287" s="25" t="s">
        <v>11</v>
      </c>
      <c r="F287" s="26" t="s">
        <v>16</v>
      </c>
      <c r="G287" s="26" t="s">
        <v>14</v>
      </c>
      <c r="H287" s="23">
        <v>0</v>
      </c>
      <c r="I287" s="27"/>
      <c r="J287" s="28">
        <v>0</v>
      </c>
      <c r="K287" t="str">
        <f>IF((LEN(relatorio_Ananindeua3[[#This Row],[CIF/CPF/CNPJ]])=14),relatorio_Ananindeua3[[#This Row],[CIF/CPF/CNPJ]],relatorio_Ananindeua3[[#This Row],[Coluna2]])</f>
        <v>51583549000197</v>
      </c>
      <c r="L287" t="str">
        <f t="shared" si="5"/>
        <v>515******97</v>
      </c>
    </row>
    <row r="288" spans="1:12" x14ac:dyDescent="0.25">
      <c r="A288" s="23" t="s">
        <v>9527</v>
      </c>
      <c r="B288" s="23" t="s">
        <v>9528</v>
      </c>
      <c r="C288" s="23" t="s">
        <v>17</v>
      </c>
      <c r="D288" s="24">
        <v>45298.744930555556</v>
      </c>
      <c r="E288" s="25" t="s">
        <v>11</v>
      </c>
      <c r="F288" s="26" t="s">
        <v>16</v>
      </c>
      <c r="G288" s="26" t="s">
        <v>14</v>
      </c>
      <c r="H288" s="23">
        <v>0</v>
      </c>
      <c r="I288" s="27"/>
      <c r="J288" s="28">
        <v>0</v>
      </c>
      <c r="K288" t="str">
        <f>IF((LEN(relatorio_Ananindeua3[[#This Row],[CIF/CPF/CNPJ]])=14),relatorio_Ananindeua3[[#This Row],[CIF/CPF/CNPJ]],relatorio_Ananindeua3[[#This Row],[Coluna2]])</f>
        <v>51606673000120</v>
      </c>
      <c r="L288" t="str">
        <f t="shared" si="5"/>
        <v>516******20</v>
      </c>
    </row>
    <row r="289" spans="1:12" x14ac:dyDescent="0.25">
      <c r="A289" s="23" t="s">
        <v>9523</v>
      </c>
      <c r="B289" s="23" t="s">
        <v>9524</v>
      </c>
      <c r="C289" s="23" t="s">
        <v>17</v>
      </c>
      <c r="D289" s="24">
        <v>45298.744942129626</v>
      </c>
      <c r="E289" s="25" t="s">
        <v>11</v>
      </c>
      <c r="F289" s="26" t="s">
        <v>16</v>
      </c>
      <c r="G289" s="26" t="s">
        <v>14</v>
      </c>
      <c r="H289" s="23">
        <v>0</v>
      </c>
      <c r="I289" s="27"/>
      <c r="J289" s="28">
        <v>0</v>
      </c>
      <c r="K289" t="str">
        <f>IF((LEN(relatorio_Ananindeua3[[#This Row],[CIF/CPF/CNPJ]])=14),relatorio_Ananindeua3[[#This Row],[CIF/CPF/CNPJ]],relatorio_Ananindeua3[[#This Row],[Coluna2]])</f>
        <v>51591732000134</v>
      </c>
      <c r="L289" t="str">
        <f t="shared" si="5"/>
        <v>515******34</v>
      </c>
    </row>
    <row r="290" spans="1:12" x14ac:dyDescent="0.25">
      <c r="A290" s="23" t="s">
        <v>9525</v>
      </c>
      <c r="B290" s="23" t="s">
        <v>9526</v>
      </c>
      <c r="C290" s="23" t="s">
        <v>17</v>
      </c>
      <c r="D290" s="24">
        <v>45298.744942129626</v>
      </c>
      <c r="E290" s="25" t="s">
        <v>11</v>
      </c>
      <c r="F290" s="26" t="s">
        <v>16</v>
      </c>
      <c r="G290" s="26" t="s">
        <v>14</v>
      </c>
      <c r="H290" s="23">
        <v>0</v>
      </c>
      <c r="I290" s="27"/>
      <c r="J290" s="28">
        <v>0</v>
      </c>
      <c r="K290" t="str">
        <f>IF((LEN(relatorio_Ananindeua3[[#This Row],[CIF/CPF/CNPJ]])=14),relatorio_Ananindeua3[[#This Row],[CIF/CPF/CNPJ]],relatorio_Ananindeua3[[#This Row],[Coluna2]])</f>
        <v>51602785000103</v>
      </c>
      <c r="L290" t="str">
        <f t="shared" si="5"/>
        <v>516******03</v>
      </c>
    </row>
    <row r="291" spans="1:12" x14ac:dyDescent="0.25">
      <c r="A291" s="23" t="s">
        <v>9517</v>
      </c>
      <c r="B291" s="23" t="s">
        <v>9518</v>
      </c>
      <c r="C291" s="23" t="s">
        <v>17</v>
      </c>
      <c r="D291" s="24">
        <v>45298.744953703703</v>
      </c>
      <c r="E291" s="25" t="s">
        <v>11</v>
      </c>
      <c r="F291" s="26" t="s">
        <v>16</v>
      </c>
      <c r="G291" s="26" t="s">
        <v>14</v>
      </c>
      <c r="H291" s="23">
        <v>0</v>
      </c>
      <c r="I291" s="27"/>
      <c r="J291" s="28">
        <v>0</v>
      </c>
      <c r="K291" t="str">
        <f>IF((LEN(relatorio_Ananindeua3[[#This Row],[CIF/CPF/CNPJ]])=14),relatorio_Ananindeua3[[#This Row],[CIF/CPF/CNPJ]],relatorio_Ananindeua3[[#This Row],[Coluna2]])</f>
        <v>51563041000127</v>
      </c>
      <c r="L291" t="str">
        <f t="shared" si="5"/>
        <v>515******27</v>
      </c>
    </row>
    <row r="292" spans="1:12" x14ac:dyDescent="0.25">
      <c r="A292" s="23" t="s">
        <v>9513</v>
      </c>
      <c r="B292" s="23" t="s">
        <v>9514</v>
      </c>
      <c r="C292" s="23" t="s">
        <v>17</v>
      </c>
      <c r="D292" s="24">
        <v>45298.74496527778</v>
      </c>
      <c r="E292" s="25" t="s">
        <v>11</v>
      </c>
      <c r="F292" s="26" t="s">
        <v>16</v>
      </c>
      <c r="G292" s="26" t="s">
        <v>14</v>
      </c>
      <c r="H292" s="23">
        <v>0</v>
      </c>
      <c r="I292" s="27"/>
      <c r="J292" s="28">
        <v>0</v>
      </c>
      <c r="K292" t="str">
        <f>IF((LEN(relatorio_Ananindeua3[[#This Row],[CIF/CPF/CNPJ]])=14),relatorio_Ananindeua3[[#This Row],[CIF/CPF/CNPJ]],relatorio_Ananindeua3[[#This Row],[Coluna2]])</f>
        <v>51550447000175</v>
      </c>
      <c r="L292" t="str">
        <f t="shared" si="5"/>
        <v>515******75</v>
      </c>
    </row>
    <row r="293" spans="1:12" x14ac:dyDescent="0.25">
      <c r="A293" s="23" t="s">
        <v>9511</v>
      </c>
      <c r="B293" s="23" t="s">
        <v>9512</v>
      </c>
      <c r="C293" s="23" t="s">
        <v>17</v>
      </c>
      <c r="D293" s="24">
        <v>45298.744976851849</v>
      </c>
      <c r="E293" s="25" t="s">
        <v>11</v>
      </c>
      <c r="F293" s="26" t="s">
        <v>16</v>
      </c>
      <c r="G293" s="26" t="s">
        <v>14</v>
      </c>
      <c r="H293" s="23">
        <v>0</v>
      </c>
      <c r="I293" s="27"/>
      <c r="J293" s="28">
        <v>0</v>
      </c>
      <c r="K293" t="str">
        <f>IF((LEN(relatorio_Ananindeua3[[#This Row],[CIF/CPF/CNPJ]])=14),relatorio_Ananindeua3[[#This Row],[CIF/CPF/CNPJ]],relatorio_Ananindeua3[[#This Row],[Coluna2]])</f>
        <v>51547823000172</v>
      </c>
      <c r="L293" t="str">
        <f t="shared" si="5"/>
        <v>515******72</v>
      </c>
    </row>
    <row r="294" spans="1:12" x14ac:dyDescent="0.25">
      <c r="A294" s="23" t="s">
        <v>9509</v>
      </c>
      <c r="B294" s="23" t="s">
        <v>9510</v>
      </c>
      <c r="C294" s="23" t="s">
        <v>17</v>
      </c>
      <c r="D294" s="24">
        <v>45298.744988425926</v>
      </c>
      <c r="E294" s="25" t="s">
        <v>11</v>
      </c>
      <c r="F294" s="26" t="s">
        <v>16</v>
      </c>
      <c r="G294" s="26" t="s">
        <v>14</v>
      </c>
      <c r="H294" s="23">
        <v>0</v>
      </c>
      <c r="I294" s="27"/>
      <c r="J294" s="28">
        <v>0</v>
      </c>
      <c r="K294" t="str">
        <f>IF((LEN(relatorio_Ananindeua3[[#This Row],[CIF/CPF/CNPJ]])=14),relatorio_Ananindeua3[[#This Row],[CIF/CPF/CNPJ]],relatorio_Ananindeua3[[#This Row],[Coluna2]])</f>
        <v>51538716000188</v>
      </c>
      <c r="L294" t="str">
        <f t="shared" si="5"/>
        <v>515******88</v>
      </c>
    </row>
    <row r="295" spans="1:12" x14ac:dyDescent="0.25">
      <c r="A295" s="23" t="s">
        <v>9505</v>
      </c>
      <c r="B295" s="23" t="s">
        <v>9506</v>
      </c>
      <c r="C295" s="23" t="s">
        <v>17</v>
      </c>
      <c r="D295" s="24">
        <v>45298.745000000003</v>
      </c>
      <c r="E295" s="25" t="s">
        <v>11</v>
      </c>
      <c r="F295" s="26" t="s">
        <v>16</v>
      </c>
      <c r="G295" s="26" t="s">
        <v>14</v>
      </c>
      <c r="H295" s="23">
        <v>0</v>
      </c>
      <c r="I295" s="27"/>
      <c r="J295" s="28">
        <v>0</v>
      </c>
      <c r="K295" t="str">
        <f>IF((LEN(relatorio_Ananindeua3[[#This Row],[CIF/CPF/CNPJ]])=14),relatorio_Ananindeua3[[#This Row],[CIF/CPF/CNPJ]],relatorio_Ananindeua3[[#This Row],[Coluna2]])</f>
        <v>51529598000141</v>
      </c>
      <c r="L295" t="str">
        <f t="shared" si="5"/>
        <v>515******41</v>
      </c>
    </row>
    <row r="296" spans="1:12" x14ac:dyDescent="0.25">
      <c r="A296" s="23" t="s">
        <v>9498</v>
      </c>
      <c r="B296" s="23" t="s">
        <v>9499</v>
      </c>
      <c r="C296" s="23" t="s">
        <v>17</v>
      </c>
      <c r="D296" s="24">
        <v>45298.745023148149</v>
      </c>
      <c r="E296" s="25" t="s">
        <v>11</v>
      </c>
      <c r="F296" s="26" t="s">
        <v>16</v>
      </c>
      <c r="G296" s="26" t="s">
        <v>14</v>
      </c>
      <c r="H296" s="23">
        <v>0</v>
      </c>
      <c r="I296" s="27"/>
      <c r="J296" s="28">
        <v>0</v>
      </c>
      <c r="K296" t="str">
        <f>IF((LEN(relatorio_Ananindeua3[[#This Row],[CIF/CPF/CNPJ]])=14),relatorio_Ananindeua3[[#This Row],[CIF/CPF/CNPJ]],relatorio_Ananindeua3[[#This Row],[Coluna2]])</f>
        <v>51506018000109</v>
      </c>
      <c r="L296" t="str">
        <f t="shared" si="5"/>
        <v>515******09</v>
      </c>
    </row>
    <row r="297" spans="1:12" x14ac:dyDescent="0.25">
      <c r="A297" s="23" t="s">
        <v>9500</v>
      </c>
      <c r="B297" s="23" t="s">
        <v>9501</v>
      </c>
      <c r="C297" s="23" t="s">
        <v>17</v>
      </c>
      <c r="D297" s="24">
        <v>45298.745023148149</v>
      </c>
      <c r="E297" s="25" t="s">
        <v>11</v>
      </c>
      <c r="F297" s="26" t="s">
        <v>16</v>
      </c>
      <c r="G297" s="26" t="s">
        <v>14</v>
      </c>
      <c r="H297" s="23">
        <v>0</v>
      </c>
      <c r="I297" s="27"/>
      <c r="J297" s="28">
        <v>0</v>
      </c>
      <c r="K297" t="str">
        <f>IF((LEN(relatorio_Ananindeua3[[#This Row],[CIF/CPF/CNPJ]])=14),relatorio_Ananindeua3[[#This Row],[CIF/CPF/CNPJ]],relatorio_Ananindeua3[[#This Row],[Coluna2]])</f>
        <v>51507442000160</v>
      </c>
      <c r="L297" t="str">
        <f t="shared" si="5"/>
        <v>515******60</v>
      </c>
    </row>
    <row r="298" spans="1:12" x14ac:dyDescent="0.25">
      <c r="A298" s="23" t="s">
        <v>9502</v>
      </c>
      <c r="B298" s="23" t="s">
        <v>9503</v>
      </c>
      <c r="C298" s="23" t="s">
        <v>17</v>
      </c>
      <c r="D298" s="24">
        <v>45298.745023148149</v>
      </c>
      <c r="E298" s="25" t="s">
        <v>11</v>
      </c>
      <c r="F298" s="26" t="s">
        <v>16</v>
      </c>
      <c r="G298" s="26" t="s">
        <v>14</v>
      </c>
      <c r="H298" s="23">
        <v>0</v>
      </c>
      <c r="I298" s="27"/>
      <c r="J298" s="28">
        <v>0</v>
      </c>
      <c r="K298" t="str">
        <f>IF((LEN(relatorio_Ananindeua3[[#This Row],[CIF/CPF/CNPJ]])=14),relatorio_Ananindeua3[[#This Row],[CIF/CPF/CNPJ]],relatorio_Ananindeua3[[#This Row],[Coluna2]])</f>
        <v>51516165000151</v>
      </c>
      <c r="L298" t="str">
        <f t="shared" si="5"/>
        <v>515******51</v>
      </c>
    </row>
    <row r="299" spans="1:12" x14ac:dyDescent="0.25">
      <c r="A299" s="23" t="s">
        <v>9492</v>
      </c>
      <c r="B299" s="23" t="s">
        <v>9493</v>
      </c>
      <c r="C299" s="23" t="s">
        <v>17</v>
      </c>
      <c r="D299" s="24">
        <v>45298.745046296295</v>
      </c>
      <c r="E299" s="25" t="s">
        <v>11</v>
      </c>
      <c r="F299" s="26" t="s">
        <v>16</v>
      </c>
      <c r="G299" s="26" t="s">
        <v>14</v>
      </c>
      <c r="H299" s="23">
        <v>0</v>
      </c>
      <c r="I299" s="27"/>
      <c r="J299" s="28">
        <v>0</v>
      </c>
      <c r="K299" t="str">
        <f>IF((LEN(relatorio_Ananindeua3[[#This Row],[CIF/CPF/CNPJ]])=14),relatorio_Ananindeua3[[#This Row],[CIF/CPF/CNPJ]],relatorio_Ananindeua3[[#This Row],[Coluna2]])</f>
        <v>51491831000144</v>
      </c>
      <c r="L299" t="str">
        <f t="shared" si="5"/>
        <v>514******44</v>
      </c>
    </row>
    <row r="300" spans="1:12" x14ac:dyDescent="0.25">
      <c r="A300" s="23" t="s">
        <v>9482</v>
      </c>
      <c r="B300" s="23" t="s">
        <v>9483</v>
      </c>
      <c r="C300" s="23" t="s">
        <v>17</v>
      </c>
      <c r="D300" s="24">
        <v>45298.745057870372</v>
      </c>
      <c r="E300" s="25" t="s">
        <v>11</v>
      </c>
      <c r="F300" s="26" t="s">
        <v>16</v>
      </c>
      <c r="G300" s="26" t="s">
        <v>14</v>
      </c>
      <c r="H300" s="23">
        <v>0</v>
      </c>
      <c r="I300" s="27"/>
      <c r="J300" s="28">
        <v>0</v>
      </c>
      <c r="K300" t="str">
        <f>IF((LEN(relatorio_Ananindeua3[[#This Row],[CIF/CPF/CNPJ]])=14),relatorio_Ananindeua3[[#This Row],[CIF/CPF/CNPJ]],relatorio_Ananindeua3[[#This Row],[Coluna2]])</f>
        <v>51474673000114</v>
      </c>
      <c r="L300" t="str">
        <f t="shared" si="5"/>
        <v>514******14</v>
      </c>
    </row>
    <row r="301" spans="1:12" x14ac:dyDescent="0.25">
      <c r="A301" s="23" t="s">
        <v>9476</v>
      </c>
      <c r="B301" s="23" t="s">
        <v>9477</v>
      </c>
      <c r="C301" s="23" t="s">
        <v>17</v>
      </c>
      <c r="D301" s="24">
        <v>45298.745069444441</v>
      </c>
      <c r="E301" s="25" t="s">
        <v>11</v>
      </c>
      <c r="F301" s="26" t="s">
        <v>16</v>
      </c>
      <c r="G301" s="26" t="s">
        <v>14</v>
      </c>
      <c r="H301" s="23">
        <v>0</v>
      </c>
      <c r="I301" s="27"/>
      <c r="J301" s="28">
        <v>0</v>
      </c>
      <c r="K301" t="str">
        <f>IF((LEN(relatorio_Ananindeua3[[#This Row],[CIF/CPF/CNPJ]])=14),relatorio_Ananindeua3[[#This Row],[CIF/CPF/CNPJ]],relatorio_Ananindeua3[[#This Row],[Coluna2]])</f>
        <v>51470648000162</v>
      </c>
      <c r="L301" t="str">
        <f t="shared" si="5"/>
        <v>514******62</v>
      </c>
    </row>
    <row r="302" spans="1:12" x14ac:dyDescent="0.25">
      <c r="A302" s="23" t="s">
        <v>9474</v>
      </c>
      <c r="B302" s="23" t="s">
        <v>9475</v>
      </c>
      <c r="C302" s="23" t="s">
        <v>17</v>
      </c>
      <c r="D302" s="24">
        <v>45298.745081018518</v>
      </c>
      <c r="E302" s="25" t="s">
        <v>11</v>
      </c>
      <c r="F302" s="26" t="s">
        <v>16</v>
      </c>
      <c r="G302" s="26" t="s">
        <v>14</v>
      </c>
      <c r="H302" s="23">
        <v>0</v>
      </c>
      <c r="I302" s="27"/>
      <c r="J302" s="28">
        <v>0</v>
      </c>
      <c r="K302" t="str">
        <f>IF((LEN(relatorio_Ananindeua3[[#This Row],[CIF/CPF/CNPJ]])=14),relatorio_Ananindeua3[[#This Row],[CIF/CPF/CNPJ]],relatorio_Ananindeua3[[#This Row],[Coluna2]])</f>
        <v>51462149000123</v>
      </c>
      <c r="L302" t="str">
        <f t="shared" si="5"/>
        <v>514******23</v>
      </c>
    </row>
    <row r="303" spans="1:12" x14ac:dyDescent="0.25">
      <c r="A303" s="23" t="s">
        <v>9468</v>
      </c>
      <c r="B303" s="23" t="s">
        <v>9469</v>
      </c>
      <c r="C303" s="23" t="s">
        <v>17</v>
      </c>
      <c r="D303" s="24">
        <v>45298.745092592595</v>
      </c>
      <c r="E303" s="25" t="s">
        <v>11</v>
      </c>
      <c r="F303" s="26" t="s">
        <v>16</v>
      </c>
      <c r="G303" s="26" t="s">
        <v>14</v>
      </c>
      <c r="H303" s="23">
        <v>0</v>
      </c>
      <c r="I303" s="27"/>
      <c r="J303" s="28">
        <v>0</v>
      </c>
      <c r="K303" t="str">
        <f>IF((LEN(relatorio_Ananindeua3[[#This Row],[CIF/CPF/CNPJ]])=14),relatorio_Ananindeua3[[#This Row],[CIF/CPF/CNPJ]],relatorio_Ananindeua3[[#This Row],[Coluna2]])</f>
        <v>51450836000129</v>
      </c>
      <c r="L303" t="str">
        <f t="shared" si="5"/>
        <v>514******29</v>
      </c>
    </row>
    <row r="304" spans="1:12" x14ac:dyDescent="0.25">
      <c r="A304" s="23" t="s">
        <v>9470</v>
      </c>
      <c r="B304" s="23" t="s">
        <v>9471</v>
      </c>
      <c r="C304" s="23" t="s">
        <v>17</v>
      </c>
      <c r="D304" s="24">
        <v>45298.745092592595</v>
      </c>
      <c r="E304" s="25" t="s">
        <v>11</v>
      </c>
      <c r="F304" s="26" t="s">
        <v>16</v>
      </c>
      <c r="G304" s="26" t="s">
        <v>14</v>
      </c>
      <c r="H304" s="23">
        <v>0</v>
      </c>
      <c r="I304" s="27"/>
      <c r="J304" s="28">
        <v>0</v>
      </c>
      <c r="K304" t="str">
        <f>IF((LEN(relatorio_Ananindeua3[[#This Row],[CIF/CPF/CNPJ]])=14),relatorio_Ananindeua3[[#This Row],[CIF/CPF/CNPJ]],relatorio_Ananindeua3[[#This Row],[Coluna2]])</f>
        <v>51458034000165</v>
      </c>
      <c r="L304" t="str">
        <f t="shared" si="5"/>
        <v>514******65</v>
      </c>
    </row>
    <row r="305" spans="1:12" x14ac:dyDescent="0.25">
      <c r="A305" s="23" t="s">
        <v>9466</v>
      </c>
      <c r="B305" s="23" t="s">
        <v>9467</v>
      </c>
      <c r="C305" s="23" t="s">
        <v>17</v>
      </c>
      <c r="D305" s="24">
        <v>45298.745104166665</v>
      </c>
      <c r="E305" s="25" t="s">
        <v>11</v>
      </c>
      <c r="F305" s="26" t="s">
        <v>16</v>
      </c>
      <c r="G305" s="26" t="s">
        <v>14</v>
      </c>
      <c r="H305" s="23">
        <v>0</v>
      </c>
      <c r="I305" s="27"/>
      <c r="J305" s="28">
        <v>0</v>
      </c>
      <c r="K305" t="str">
        <f>IF((LEN(relatorio_Ananindeua3[[#This Row],[CIF/CPF/CNPJ]])=14),relatorio_Ananindeua3[[#This Row],[CIF/CPF/CNPJ]],relatorio_Ananindeua3[[#This Row],[Coluna2]])</f>
        <v>51442521000130</v>
      </c>
      <c r="L305" t="str">
        <f t="shared" si="5"/>
        <v>514******30</v>
      </c>
    </row>
    <row r="306" spans="1:12" x14ac:dyDescent="0.25">
      <c r="A306" s="23" t="s">
        <v>9450</v>
      </c>
      <c r="B306" s="23" t="s">
        <v>9451</v>
      </c>
      <c r="C306" s="23" t="s">
        <v>17</v>
      </c>
      <c r="D306" s="24">
        <v>45298.745115740741</v>
      </c>
      <c r="E306" s="25" t="s">
        <v>11</v>
      </c>
      <c r="F306" s="26" t="s">
        <v>16</v>
      </c>
      <c r="G306" s="26" t="s">
        <v>14</v>
      </c>
      <c r="H306" s="23">
        <v>0</v>
      </c>
      <c r="I306" s="27"/>
      <c r="J306" s="28">
        <v>0</v>
      </c>
      <c r="K306" t="str">
        <f>IF((LEN(relatorio_Ananindeua3[[#This Row],[CIF/CPF/CNPJ]])=14),relatorio_Ananindeua3[[#This Row],[CIF/CPF/CNPJ]],relatorio_Ananindeua3[[#This Row],[Coluna2]])</f>
        <v>51411620000154</v>
      </c>
      <c r="L306" t="str">
        <f t="shared" si="5"/>
        <v>514******54</v>
      </c>
    </row>
    <row r="307" spans="1:12" x14ac:dyDescent="0.25">
      <c r="A307" s="23" t="s">
        <v>9458</v>
      </c>
      <c r="B307" s="23" t="s">
        <v>9459</v>
      </c>
      <c r="C307" s="23" t="s">
        <v>17</v>
      </c>
      <c r="D307" s="24">
        <v>45298.745115740741</v>
      </c>
      <c r="E307" s="25" t="s">
        <v>11</v>
      </c>
      <c r="F307" s="26" t="s">
        <v>16</v>
      </c>
      <c r="G307" s="26" t="s">
        <v>14</v>
      </c>
      <c r="H307" s="23">
        <v>0</v>
      </c>
      <c r="I307" s="27"/>
      <c r="J307" s="28">
        <v>0</v>
      </c>
      <c r="K307" t="str">
        <f>IF((LEN(relatorio_Ananindeua3[[#This Row],[CIF/CPF/CNPJ]])=14),relatorio_Ananindeua3[[#This Row],[CIF/CPF/CNPJ]],relatorio_Ananindeua3[[#This Row],[Coluna2]])</f>
        <v>51429044000172</v>
      </c>
      <c r="L307" t="str">
        <f t="shared" si="5"/>
        <v>514******72</v>
      </c>
    </row>
    <row r="308" spans="1:12" x14ac:dyDescent="0.25">
      <c r="A308" s="23" t="s">
        <v>9462</v>
      </c>
      <c r="B308" s="23" t="s">
        <v>9463</v>
      </c>
      <c r="C308" s="23" t="s">
        <v>17</v>
      </c>
      <c r="D308" s="24">
        <v>45298.745115740741</v>
      </c>
      <c r="E308" s="25" t="s">
        <v>11</v>
      </c>
      <c r="F308" s="26" t="s">
        <v>16</v>
      </c>
      <c r="G308" s="26" t="s">
        <v>14</v>
      </c>
      <c r="H308" s="23">
        <v>0</v>
      </c>
      <c r="I308" s="27"/>
      <c r="J308" s="28">
        <v>0</v>
      </c>
      <c r="K308" t="str">
        <f>IF((LEN(relatorio_Ananindeua3[[#This Row],[CIF/CPF/CNPJ]])=14),relatorio_Ananindeua3[[#This Row],[CIF/CPF/CNPJ]],relatorio_Ananindeua3[[#This Row],[Coluna2]])</f>
        <v>51433572000103</v>
      </c>
      <c r="L308" t="str">
        <f t="shared" si="5"/>
        <v>514******03</v>
      </c>
    </row>
    <row r="309" spans="1:12" x14ac:dyDescent="0.25">
      <c r="A309" s="23" t="s">
        <v>9446</v>
      </c>
      <c r="B309" s="23" t="s">
        <v>9447</v>
      </c>
      <c r="C309" s="23" t="s">
        <v>17</v>
      </c>
      <c r="D309" s="24">
        <v>45298.745127314818</v>
      </c>
      <c r="E309" s="25" t="s">
        <v>11</v>
      </c>
      <c r="F309" s="26" t="s">
        <v>16</v>
      </c>
      <c r="G309" s="26" t="s">
        <v>14</v>
      </c>
      <c r="H309" s="23">
        <v>0</v>
      </c>
      <c r="I309" s="27"/>
      <c r="J309" s="28">
        <v>0</v>
      </c>
      <c r="K309" t="str">
        <f>IF((LEN(relatorio_Ananindeua3[[#This Row],[CIF/CPF/CNPJ]])=14),relatorio_Ananindeua3[[#This Row],[CIF/CPF/CNPJ]],relatorio_Ananindeua3[[#This Row],[Coluna2]])</f>
        <v>51402579000150</v>
      </c>
      <c r="L309" t="str">
        <f t="shared" si="5"/>
        <v>514******50</v>
      </c>
    </row>
    <row r="310" spans="1:12" x14ac:dyDescent="0.25">
      <c r="A310" s="23" t="s">
        <v>9440</v>
      </c>
      <c r="B310" s="23" t="s">
        <v>9441</v>
      </c>
      <c r="C310" s="23" t="s">
        <v>17</v>
      </c>
      <c r="D310" s="24">
        <v>45298.745138888888</v>
      </c>
      <c r="E310" s="25" t="s">
        <v>11</v>
      </c>
      <c r="F310" s="26" t="s">
        <v>16</v>
      </c>
      <c r="G310" s="26" t="s">
        <v>14</v>
      </c>
      <c r="H310" s="23">
        <v>0</v>
      </c>
      <c r="I310" s="27"/>
      <c r="J310" s="28">
        <v>0</v>
      </c>
      <c r="K310" t="str">
        <f>IF((LEN(relatorio_Ananindeua3[[#This Row],[CIF/CPF/CNPJ]])=14),relatorio_Ananindeua3[[#This Row],[CIF/CPF/CNPJ]],relatorio_Ananindeua3[[#This Row],[Coluna2]])</f>
        <v>51392497000171</v>
      </c>
      <c r="L310" t="str">
        <f t="shared" si="5"/>
        <v>513******71</v>
      </c>
    </row>
    <row r="311" spans="1:12" x14ac:dyDescent="0.25">
      <c r="A311" s="23" t="s">
        <v>9434</v>
      </c>
      <c r="B311" s="23" t="s">
        <v>9435</v>
      </c>
      <c r="C311" s="23" t="s">
        <v>17</v>
      </c>
      <c r="D311" s="24">
        <v>45298.745162037034</v>
      </c>
      <c r="E311" s="25" t="s">
        <v>11</v>
      </c>
      <c r="F311" s="26" t="s">
        <v>16</v>
      </c>
      <c r="G311" s="26" t="s">
        <v>14</v>
      </c>
      <c r="H311" s="23">
        <v>0</v>
      </c>
      <c r="I311" s="27"/>
      <c r="J311" s="28">
        <v>0</v>
      </c>
      <c r="K311" t="str">
        <f>IF((LEN(relatorio_Ananindeua3[[#This Row],[CIF/CPF/CNPJ]])=14),relatorio_Ananindeua3[[#This Row],[CIF/CPF/CNPJ]],relatorio_Ananindeua3[[#This Row],[Coluna2]])</f>
        <v>51385236000124</v>
      </c>
      <c r="L311" t="str">
        <f t="shared" si="5"/>
        <v>513******24</v>
      </c>
    </row>
    <row r="312" spans="1:12" x14ac:dyDescent="0.25">
      <c r="A312" s="23" t="s">
        <v>9436</v>
      </c>
      <c r="B312" s="23" t="s">
        <v>9437</v>
      </c>
      <c r="C312" s="23" t="s">
        <v>17</v>
      </c>
      <c r="D312" s="24">
        <v>45298.745162037034</v>
      </c>
      <c r="E312" s="25" t="s">
        <v>11</v>
      </c>
      <c r="F312" s="26" t="s">
        <v>16</v>
      </c>
      <c r="G312" s="26" t="s">
        <v>14</v>
      </c>
      <c r="H312" s="23">
        <v>0</v>
      </c>
      <c r="I312" s="27"/>
      <c r="J312" s="28">
        <v>0</v>
      </c>
      <c r="K312" t="str">
        <f>IF((LEN(relatorio_Ananindeua3[[#This Row],[CIF/CPF/CNPJ]])=14),relatorio_Ananindeua3[[#This Row],[CIF/CPF/CNPJ]],relatorio_Ananindeua3[[#This Row],[Coluna2]])</f>
        <v>51386660000193</v>
      </c>
      <c r="L312" t="str">
        <f t="shared" si="5"/>
        <v>513******93</v>
      </c>
    </row>
    <row r="313" spans="1:12" x14ac:dyDescent="0.25">
      <c r="A313" s="23" t="s">
        <v>9438</v>
      </c>
      <c r="B313" s="23" t="s">
        <v>9439</v>
      </c>
      <c r="C313" s="23" t="s">
        <v>17</v>
      </c>
      <c r="D313" s="24">
        <v>45298.745162037034</v>
      </c>
      <c r="E313" s="25" t="s">
        <v>11</v>
      </c>
      <c r="F313" s="26" t="s">
        <v>16</v>
      </c>
      <c r="G313" s="26" t="s">
        <v>14</v>
      </c>
      <c r="H313" s="23">
        <v>0</v>
      </c>
      <c r="I313" s="27"/>
      <c r="J313" s="28">
        <v>0</v>
      </c>
      <c r="K313" t="str">
        <f>IF((LEN(relatorio_Ananindeua3[[#This Row],[CIF/CPF/CNPJ]])=14),relatorio_Ananindeua3[[#This Row],[CIF/CPF/CNPJ]],relatorio_Ananindeua3[[#This Row],[Coluna2]])</f>
        <v>51392326000142</v>
      </c>
      <c r="L313" t="str">
        <f t="shared" si="5"/>
        <v>513******42</v>
      </c>
    </row>
    <row r="314" spans="1:12" x14ac:dyDescent="0.25">
      <c r="A314" s="23" t="s">
        <v>9430</v>
      </c>
      <c r="B314" s="23" t="s">
        <v>9431</v>
      </c>
      <c r="C314" s="23" t="s">
        <v>17</v>
      </c>
      <c r="D314" s="24">
        <v>45298.745173611111</v>
      </c>
      <c r="E314" s="25" t="s">
        <v>11</v>
      </c>
      <c r="F314" s="26" t="s">
        <v>16</v>
      </c>
      <c r="G314" s="26" t="s">
        <v>14</v>
      </c>
      <c r="H314" s="23">
        <v>0</v>
      </c>
      <c r="I314" s="27"/>
      <c r="J314" s="28">
        <v>0</v>
      </c>
      <c r="K314" t="str">
        <f>IF((LEN(relatorio_Ananindeua3[[#This Row],[CIF/CPF/CNPJ]])=14),relatorio_Ananindeua3[[#This Row],[CIF/CPF/CNPJ]],relatorio_Ananindeua3[[#This Row],[Coluna2]])</f>
        <v>51370603000116</v>
      </c>
      <c r="L314" t="str">
        <f t="shared" si="5"/>
        <v>513******16</v>
      </c>
    </row>
    <row r="315" spans="1:12" x14ac:dyDescent="0.25">
      <c r="A315" s="23" t="s">
        <v>9422</v>
      </c>
      <c r="B315" s="23" t="s">
        <v>9423</v>
      </c>
      <c r="C315" s="23" t="s">
        <v>17</v>
      </c>
      <c r="D315" s="24">
        <v>45298.745185185187</v>
      </c>
      <c r="E315" s="25" t="s">
        <v>11</v>
      </c>
      <c r="F315" s="26" t="s">
        <v>16</v>
      </c>
      <c r="G315" s="26" t="s">
        <v>14</v>
      </c>
      <c r="H315" s="23">
        <v>0</v>
      </c>
      <c r="I315" s="27"/>
      <c r="J315" s="28">
        <v>0</v>
      </c>
      <c r="K315" t="str">
        <f>IF((LEN(relatorio_Ananindeua3[[#This Row],[CIF/CPF/CNPJ]])=14),relatorio_Ananindeua3[[#This Row],[CIF/CPF/CNPJ]],relatorio_Ananindeua3[[#This Row],[Coluna2]])</f>
        <v>51365271000181</v>
      </c>
      <c r="L315" t="str">
        <f t="shared" si="5"/>
        <v>513******81</v>
      </c>
    </row>
    <row r="316" spans="1:12" x14ac:dyDescent="0.25">
      <c r="A316" s="23" t="s">
        <v>9428</v>
      </c>
      <c r="B316" s="23" t="s">
        <v>9429</v>
      </c>
      <c r="C316" s="23" t="s">
        <v>17</v>
      </c>
      <c r="D316" s="24">
        <v>45298.745185185187</v>
      </c>
      <c r="E316" s="25" t="s">
        <v>11</v>
      </c>
      <c r="F316" s="26" t="s">
        <v>16</v>
      </c>
      <c r="G316" s="26" t="s">
        <v>14</v>
      </c>
      <c r="H316" s="23">
        <v>0</v>
      </c>
      <c r="I316" s="27"/>
      <c r="J316" s="28">
        <v>0</v>
      </c>
      <c r="K316" t="str">
        <f>IF((LEN(relatorio_Ananindeua3[[#This Row],[CIF/CPF/CNPJ]])=14),relatorio_Ananindeua3[[#This Row],[CIF/CPF/CNPJ]],relatorio_Ananindeua3[[#This Row],[Coluna2]])</f>
        <v>51370031000175</v>
      </c>
      <c r="L316" t="str">
        <f t="shared" si="5"/>
        <v>513******75</v>
      </c>
    </row>
    <row r="317" spans="1:12" x14ac:dyDescent="0.25">
      <c r="A317" s="23" t="s">
        <v>9414</v>
      </c>
      <c r="B317" s="23" t="s">
        <v>9415</v>
      </c>
      <c r="C317" s="23" t="s">
        <v>17</v>
      </c>
      <c r="D317" s="24">
        <v>45298.745219907411</v>
      </c>
      <c r="E317" s="25" t="s">
        <v>11</v>
      </c>
      <c r="F317" s="26" t="s">
        <v>16</v>
      </c>
      <c r="G317" s="26" t="s">
        <v>14</v>
      </c>
      <c r="H317" s="23">
        <v>0</v>
      </c>
      <c r="I317" s="27"/>
      <c r="J317" s="28">
        <v>0</v>
      </c>
      <c r="K317" t="str">
        <f>IF((LEN(relatorio_Ananindeua3[[#This Row],[CIF/CPF/CNPJ]])=14),relatorio_Ananindeua3[[#This Row],[CIF/CPF/CNPJ]],relatorio_Ananindeua3[[#This Row],[Coluna2]])</f>
        <v>51346911000106</v>
      </c>
      <c r="L317" t="str">
        <f t="shared" si="5"/>
        <v>513******06</v>
      </c>
    </row>
    <row r="318" spans="1:12" x14ac:dyDescent="0.25">
      <c r="A318" s="23" t="s">
        <v>9418</v>
      </c>
      <c r="B318" s="23" t="s">
        <v>9419</v>
      </c>
      <c r="C318" s="23" t="s">
        <v>17</v>
      </c>
      <c r="D318" s="24">
        <v>45298.745219907411</v>
      </c>
      <c r="E318" s="25" t="s">
        <v>11</v>
      </c>
      <c r="F318" s="26" t="s">
        <v>16</v>
      </c>
      <c r="G318" s="26" t="s">
        <v>14</v>
      </c>
      <c r="H318" s="23">
        <v>0</v>
      </c>
      <c r="I318" s="27"/>
      <c r="J318" s="28">
        <v>0</v>
      </c>
      <c r="K318" t="str">
        <f>IF((LEN(relatorio_Ananindeua3[[#This Row],[CIF/CPF/CNPJ]])=14),relatorio_Ananindeua3[[#This Row],[CIF/CPF/CNPJ]],relatorio_Ananindeua3[[#This Row],[Coluna2]])</f>
        <v>51348580000143</v>
      </c>
      <c r="L318" t="str">
        <f t="shared" si="5"/>
        <v>513******43</v>
      </c>
    </row>
    <row r="319" spans="1:12" x14ac:dyDescent="0.25">
      <c r="A319" s="23" t="s">
        <v>9402</v>
      </c>
      <c r="B319" s="23" t="s">
        <v>9403</v>
      </c>
      <c r="C319" s="23" t="s">
        <v>17</v>
      </c>
      <c r="D319" s="24">
        <v>45298.74523148148</v>
      </c>
      <c r="E319" s="25" t="s">
        <v>11</v>
      </c>
      <c r="F319" s="26" t="s">
        <v>16</v>
      </c>
      <c r="G319" s="26" t="s">
        <v>14</v>
      </c>
      <c r="H319" s="23">
        <v>0</v>
      </c>
      <c r="I319" s="27"/>
      <c r="J319" s="28">
        <v>0</v>
      </c>
      <c r="K319" t="str">
        <f>IF((LEN(relatorio_Ananindeua3[[#This Row],[CIF/CPF/CNPJ]])=14),relatorio_Ananindeua3[[#This Row],[CIF/CPF/CNPJ]],relatorio_Ananindeua3[[#This Row],[Coluna2]])</f>
        <v>51320589000146</v>
      </c>
      <c r="L319" t="str">
        <f t="shared" si="5"/>
        <v>513******46</v>
      </c>
    </row>
    <row r="320" spans="1:12" x14ac:dyDescent="0.25">
      <c r="A320" s="23" t="s">
        <v>9406</v>
      </c>
      <c r="B320" s="23" t="s">
        <v>9407</v>
      </c>
      <c r="C320" s="23" t="s">
        <v>17</v>
      </c>
      <c r="D320" s="24">
        <v>45298.74523148148</v>
      </c>
      <c r="E320" s="25" t="s">
        <v>11</v>
      </c>
      <c r="F320" s="26" t="s">
        <v>16</v>
      </c>
      <c r="G320" s="26" t="s">
        <v>14</v>
      </c>
      <c r="H320" s="23">
        <v>0</v>
      </c>
      <c r="I320" s="27"/>
      <c r="J320" s="28">
        <v>0</v>
      </c>
      <c r="K320" t="str">
        <f>IF((LEN(relatorio_Ananindeua3[[#This Row],[CIF/CPF/CNPJ]])=14),relatorio_Ananindeua3[[#This Row],[CIF/CPF/CNPJ]],relatorio_Ananindeua3[[#This Row],[Coluna2]])</f>
        <v>51329417000133</v>
      </c>
      <c r="L320" t="str">
        <f t="shared" si="5"/>
        <v>513******33</v>
      </c>
    </row>
    <row r="321" spans="1:12" x14ac:dyDescent="0.25">
      <c r="A321" s="23" t="s">
        <v>9380</v>
      </c>
      <c r="B321" s="23" t="s">
        <v>9381</v>
      </c>
      <c r="C321" s="23" t="s">
        <v>17</v>
      </c>
      <c r="D321" s="24">
        <v>45298.745254629626</v>
      </c>
      <c r="E321" s="25" t="s">
        <v>11</v>
      </c>
      <c r="F321" s="26" t="s">
        <v>16</v>
      </c>
      <c r="G321" s="26" t="s">
        <v>14</v>
      </c>
      <c r="H321" s="23">
        <v>0</v>
      </c>
      <c r="I321" s="27"/>
      <c r="J321" s="28">
        <v>0</v>
      </c>
      <c r="K321" t="str">
        <f>IF((LEN(relatorio_Ananindeua3[[#This Row],[CIF/CPF/CNPJ]])=14),relatorio_Ananindeua3[[#This Row],[CIF/CPF/CNPJ]],relatorio_Ananindeua3[[#This Row],[Coluna2]])</f>
        <v>51265300000133</v>
      </c>
      <c r="L321" t="str">
        <f t="shared" si="5"/>
        <v>512******33</v>
      </c>
    </row>
    <row r="322" spans="1:12" x14ac:dyDescent="0.25">
      <c r="A322" s="23" t="s">
        <v>9394</v>
      </c>
      <c r="B322" s="23" t="s">
        <v>9395</v>
      </c>
      <c r="C322" s="23" t="s">
        <v>17</v>
      </c>
      <c r="D322" s="24">
        <v>45298.745254629626</v>
      </c>
      <c r="E322" s="25" t="s">
        <v>11</v>
      </c>
      <c r="F322" s="26" t="s">
        <v>16</v>
      </c>
      <c r="G322" s="26" t="s">
        <v>14</v>
      </c>
      <c r="H322" s="23">
        <v>0</v>
      </c>
      <c r="I322" s="27"/>
      <c r="J322" s="28">
        <v>0</v>
      </c>
      <c r="K322" t="str">
        <f>IF((LEN(relatorio_Ananindeua3[[#This Row],[CIF/CPF/CNPJ]])=14),relatorio_Ananindeua3[[#This Row],[CIF/CPF/CNPJ]],relatorio_Ananindeua3[[#This Row],[Coluna2]])</f>
        <v>51283864000107</v>
      </c>
      <c r="L322" t="str">
        <f t="shared" si="5"/>
        <v>512******07</v>
      </c>
    </row>
    <row r="323" spans="1:12" x14ac:dyDescent="0.25">
      <c r="A323" s="23" t="s">
        <v>9378</v>
      </c>
      <c r="B323" s="23" t="s">
        <v>9379</v>
      </c>
      <c r="C323" s="23" t="s">
        <v>17</v>
      </c>
      <c r="D323" s="24">
        <v>45298.74527777778</v>
      </c>
      <c r="E323" s="25" t="s">
        <v>11</v>
      </c>
      <c r="F323" s="26" t="s">
        <v>16</v>
      </c>
      <c r="G323" s="26" t="s">
        <v>14</v>
      </c>
      <c r="H323" s="23">
        <v>0</v>
      </c>
      <c r="I323" s="27"/>
      <c r="J323" s="28">
        <v>0</v>
      </c>
      <c r="K323" t="str">
        <f>IF((LEN(relatorio_Ananindeua3[[#This Row],[CIF/CPF/CNPJ]])=14),relatorio_Ananindeua3[[#This Row],[CIF/CPF/CNPJ]],relatorio_Ananindeua3[[#This Row],[Coluna2]])</f>
        <v>51264670000156</v>
      </c>
      <c r="L323" t="str">
        <f t="shared" si="5"/>
        <v>512******56</v>
      </c>
    </row>
    <row r="324" spans="1:12" x14ac:dyDescent="0.25">
      <c r="A324" s="23" t="s">
        <v>9382</v>
      </c>
      <c r="B324" s="23" t="s">
        <v>9383</v>
      </c>
      <c r="C324" s="23" t="s">
        <v>17</v>
      </c>
      <c r="D324" s="24">
        <v>45298.74527777778</v>
      </c>
      <c r="E324" s="25" t="s">
        <v>11</v>
      </c>
      <c r="F324" s="26" t="s">
        <v>16</v>
      </c>
      <c r="G324" s="26" t="s">
        <v>14</v>
      </c>
      <c r="H324" s="23">
        <v>0</v>
      </c>
      <c r="I324" s="27"/>
      <c r="J324" s="28">
        <v>0</v>
      </c>
      <c r="K324" t="str">
        <f>IF((LEN(relatorio_Ananindeua3[[#This Row],[CIF/CPF/CNPJ]])=14),relatorio_Ananindeua3[[#This Row],[CIF/CPF/CNPJ]],relatorio_Ananindeua3[[#This Row],[Coluna2]])</f>
        <v>51269536000148</v>
      </c>
      <c r="L324" t="str">
        <f t="shared" si="5"/>
        <v>512******48</v>
      </c>
    </row>
    <row r="325" spans="1:12" x14ac:dyDescent="0.25">
      <c r="A325" s="23" t="s">
        <v>9370</v>
      </c>
      <c r="B325" s="23" t="s">
        <v>9371</v>
      </c>
      <c r="C325" s="23" t="s">
        <v>17</v>
      </c>
      <c r="D325" s="24">
        <v>45298.745289351849</v>
      </c>
      <c r="E325" s="25" t="s">
        <v>11</v>
      </c>
      <c r="F325" s="26" t="s">
        <v>16</v>
      </c>
      <c r="G325" s="26" t="s">
        <v>14</v>
      </c>
      <c r="H325" s="23">
        <v>0</v>
      </c>
      <c r="I325" s="27"/>
      <c r="J325" s="28">
        <v>0</v>
      </c>
      <c r="K325" t="str">
        <f>IF((LEN(relatorio_Ananindeua3[[#This Row],[CIF/CPF/CNPJ]])=14),relatorio_Ananindeua3[[#This Row],[CIF/CPF/CNPJ]],relatorio_Ananindeua3[[#This Row],[Coluna2]])</f>
        <v>51254017000106</v>
      </c>
      <c r="L325" t="str">
        <f t="shared" si="5"/>
        <v>512******06</v>
      </c>
    </row>
    <row r="326" spans="1:12" x14ac:dyDescent="0.25">
      <c r="A326" s="23" t="s">
        <v>9362</v>
      </c>
      <c r="B326" s="23" t="s">
        <v>9363</v>
      </c>
      <c r="C326" s="23" t="s">
        <v>17</v>
      </c>
      <c r="D326" s="24">
        <v>45298.745300925926</v>
      </c>
      <c r="E326" s="25" t="s">
        <v>11</v>
      </c>
      <c r="F326" s="26" t="s">
        <v>16</v>
      </c>
      <c r="G326" s="26" t="s">
        <v>14</v>
      </c>
      <c r="H326" s="23">
        <v>0</v>
      </c>
      <c r="I326" s="27"/>
      <c r="J326" s="28">
        <v>0</v>
      </c>
      <c r="K326" t="str">
        <f>IF((LEN(relatorio_Ananindeua3[[#This Row],[CIF/CPF/CNPJ]])=14),relatorio_Ananindeua3[[#This Row],[CIF/CPF/CNPJ]],relatorio_Ananindeua3[[#This Row],[Coluna2]])</f>
        <v>51245308000138</v>
      </c>
      <c r="L326" t="str">
        <f t="shared" si="5"/>
        <v>512******38</v>
      </c>
    </row>
    <row r="327" spans="1:12" x14ac:dyDescent="0.25">
      <c r="A327" s="23" t="s">
        <v>9364</v>
      </c>
      <c r="B327" s="23" t="s">
        <v>9365</v>
      </c>
      <c r="C327" s="23" t="s">
        <v>17</v>
      </c>
      <c r="D327" s="24">
        <v>45298.745300925926</v>
      </c>
      <c r="E327" s="25" t="s">
        <v>11</v>
      </c>
      <c r="F327" s="26" t="s">
        <v>16</v>
      </c>
      <c r="G327" s="26" t="s">
        <v>14</v>
      </c>
      <c r="H327" s="23">
        <v>0</v>
      </c>
      <c r="I327" s="27"/>
      <c r="J327" s="28">
        <v>0</v>
      </c>
      <c r="K327" t="str">
        <f>IF((LEN(relatorio_Ananindeua3[[#This Row],[CIF/CPF/CNPJ]])=14),relatorio_Ananindeua3[[#This Row],[CIF/CPF/CNPJ]],relatorio_Ananindeua3[[#This Row],[Coluna2]])</f>
        <v>51246481000150</v>
      </c>
      <c r="L327" t="str">
        <f t="shared" si="5"/>
        <v>512******50</v>
      </c>
    </row>
    <row r="328" spans="1:12" x14ac:dyDescent="0.25">
      <c r="A328" s="23" t="s">
        <v>9366</v>
      </c>
      <c r="B328" s="23" t="s">
        <v>9367</v>
      </c>
      <c r="C328" s="23" t="s">
        <v>17</v>
      </c>
      <c r="D328" s="24">
        <v>45298.745300925926</v>
      </c>
      <c r="E328" s="25" t="s">
        <v>11</v>
      </c>
      <c r="F328" s="26" t="s">
        <v>16</v>
      </c>
      <c r="G328" s="26" t="s">
        <v>14</v>
      </c>
      <c r="H328" s="23">
        <v>0</v>
      </c>
      <c r="I328" s="27"/>
      <c r="J328" s="28">
        <v>0</v>
      </c>
      <c r="K328" t="str">
        <f>IF((LEN(relatorio_Ananindeua3[[#This Row],[CIF/CPF/CNPJ]])=14),relatorio_Ananindeua3[[#This Row],[CIF/CPF/CNPJ]],relatorio_Ananindeua3[[#This Row],[Coluna2]])</f>
        <v>51249701000108</v>
      </c>
      <c r="L328" t="str">
        <f t="shared" si="5"/>
        <v>512******08</v>
      </c>
    </row>
    <row r="329" spans="1:12" x14ac:dyDescent="0.25">
      <c r="A329" s="23" t="s">
        <v>9368</v>
      </c>
      <c r="B329" s="23" t="s">
        <v>9369</v>
      </c>
      <c r="C329" s="23" t="s">
        <v>17</v>
      </c>
      <c r="D329" s="24">
        <v>45298.745300925926</v>
      </c>
      <c r="E329" s="25" t="s">
        <v>11</v>
      </c>
      <c r="F329" s="26" t="s">
        <v>16</v>
      </c>
      <c r="G329" s="26" t="s">
        <v>14</v>
      </c>
      <c r="H329" s="23">
        <v>0</v>
      </c>
      <c r="I329" s="27"/>
      <c r="J329" s="28">
        <v>0</v>
      </c>
      <c r="K329" t="str">
        <f>IF((LEN(relatorio_Ananindeua3[[#This Row],[CIF/CPF/CNPJ]])=14),relatorio_Ananindeua3[[#This Row],[CIF/CPF/CNPJ]],relatorio_Ananindeua3[[#This Row],[Coluna2]])</f>
        <v>51250695000109</v>
      </c>
      <c r="L329" t="str">
        <f t="shared" si="5"/>
        <v>512******09</v>
      </c>
    </row>
    <row r="330" spans="1:12" x14ac:dyDescent="0.25">
      <c r="A330" s="23" t="s">
        <v>9356</v>
      </c>
      <c r="B330" s="23" t="s">
        <v>9357</v>
      </c>
      <c r="C330" s="23" t="s">
        <v>17</v>
      </c>
      <c r="D330" s="24">
        <v>45298.745312500003</v>
      </c>
      <c r="E330" s="25" t="s">
        <v>11</v>
      </c>
      <c r="F330" s="26" t="s">
        <v>16</v>
      </c>
      <c r="G330" s="26" t="s">
        <v>14</v>
      </c>
      <c r="H330" s="23">
        <v>0</v>
      </c>
      <c r="I330" s="27"/>
      <c r="J330" s="28">
        <v>0</v>
      </c>
      <c r="K330" t="str">
        <f>IF((LEN(relatorio_Ananindeua3[[#This Row],[CIF/CPF/CNPJ]])=14),relatorio_Ananindeua3[[#This Row],[CIF/CPF/CNPJ]],relatorio_Ananindeua3[[#This Row],[Coluna2]])</f>
        <v>51233081000100</v>
      </c>
      <c r="L330" t="str">
        <f t="shared" si="5"/>
        <v>512******00</v>
      </c>
    </row>
    <row r="331" spans="1:12" x14ac:dyDescent="0.25">
      <c r="A331" s="23" t="s">
        <v>9358</v>
      </c>
      <c r="B331" s="23" t="s">
        <v>9359</v>
      </c>
      <c r="C331" s="23" t="s">
        <v>17</v>
      </c>
      <c r="D331" s="24">
        <v>45298.745324074072</v>
      </c>
      <c r="E331" s="25" t="s">
        <v>11</v>
      </c>
      <c r="F331" s="26" t="s">
        <v>16</v>
      </c>
      <c r="G331" s="26" t="s">
        <v>14</v>
      </c>
      <c r="H331" s="23">
        <v>0</v>
      </c>
      <c r="I331" s="27"/>
      <c r="J331" s="28">
        <v>0</v>
      </c>
      <c r="K331" t="str">
        <f>IF((LEN(relatorio_Ananindeua3[[#This Row],[CIF/CPF/CNPJ]])=14),relatorio_Ananindeua3[[#This Row],[CIF/CPF/CNPJ]],relatorio_Ananindeua3[[#This Row],[Coluna2]])</f>
        <v>51236428000179</v>
      </c>
      <c r="L331" t="str">
        <f t="shared" si="5"/>
        <v>512******79</v>
      </c>
    </row>
    <row r="332" spans="1:12" x14ac:dyDescent="0.25">
      <c r="A332" s="23" t="s">
        <v>9354</v>
      </c>
      <c r="B332" s="23" t="s">
        <v>9355</v>
      </c>
      <c r="C332" s="23" t="s">
        <v>17</v>
      </c>
      <c r="D332" s="24">
        <v>45298.745347222219</v>
      </c>
      <c r="E332" s="25" t="s">
        <v>11</v>
      </c>
      <c r="F332" s="26" t="s">
        <v>16</v>
      </c>
      <c r="G332" s="26" t="s">
        <v>14</v>
      </c>
      <c r="H332" s="23">
        <v>0</v>
      </c>
      <c r="I332" s="27"/>
      <c r="J332" s="28">
        <v>0</v>
      </c>
      <c r="K332" t="str">
        <f>IF((LEN(relatorio_Ananindeua3[[#This Row],[CIF/CPF/CNPJ]])=14),relatorio_Ananindeua3[[#This Row],[CIF/CPF/CNPJ]],relatorio_Ananindeua3[[#This Row],[Coluna2]])</f>
        <v>51228665000198</v>
      </c>
      <c r="L332" t="str">
        <f t="shared" si="5"/>
        <v>512******98</v>
      </c>
    </row>
    <row r="333" spans="1:12" x14ac:dyDescent="0.25">
      <c r="A333" s="23" t="s">
        <v>9338</v>
      </c>
      <c r="B333" s="23" t="s">
        <v>9339</v>
      </c>
      <c r="C333" s="23" t="s">
        <v>17</v>
      </c>
      <c r="D333" s="24">
        <v>45298.745358796295</v>
      </c>
      <c r="E333" s="25" t="s">
        <v>11</v>
      </c>
      <c r="F333" s="26" t="s">
        <v>16</v>
      </c>
      <c r="G333" s="26" t="s">
        <v>14</v>
      </c>
      <c r="H333" s="23">
        <v>0</v>
      </c>
      <c r="I333" s="27"/>
      <c r="J333" s="28">
        <v>0</v>
      </c>
      <c r="K333" t="str">
        <f>IF((LEN(relatorio_Ananindeua3[[#This Row],[CIF/CPF/CNPJ]])=14),relatorio_Ananindeua3[[#This Row],[CIF/CPF/CNPJ]],relatorio_Ananindeua3[[#This Row],[Coluna2]])</f>
        <v>51207201000103</v>
      </c>
      <c r="L333" t="str">
        <f t="shared" si="5"/>
        <v>512******03</v>
      </c>
    </row>
    <row r="334" spans="1:12" x14ac:dyDescent="0.25">
      <c r="A334" s="23" t="s">
        <v>9346</v>
      </c>
      <c r="B334" s="23" t="s">
        <v>9347</v>
      </c>
      <c r="C334" s="23" t="s">
        <v>17</v>
      </c>
      <c r="D334" s="24">
        <v>45298.745358796295</v>
      </c>
      <c r="E334" s="25" t="s">
        <v>11</v>
      </c>
      <c r="F334" s="26" t="s">
        <v>16</v>
      </c>
      <c r="G334" s="26" t="s">
        <v>14</v>
      </c>
      <c r="H334" s="23">
        <v>0</v>
      </c>
      <c r="I334" s="27"/>
      <c r="J334" s="28">
        <v>0</v>
      </c>
      <c r="K334" t="str">
        <f>IF((LEN(relatorio_Ananindeua3[[#This Row],[CIF/CPF/CNPJ]])=14),relatorio_Ananindeua3[[#This Row],[CIF/CPF/CNPJ]],relatorio_Ananindeua3[[#This Row],[Coluna2]])</f>
        <v>51211921000134</v>
      </c>
      <c r="L334" t="str">
        <f t="shared" si="5"/>
        <v>512******34</v>
      </c>
    </row>
    <row r="335" spans="1:12" x14ac:dyDescent="0.25">
      <c r="A335" s="23" t="s">
        <v>9348</v>
      </c>
      <c r="B335" s="23" t="s">
        <v>9349</v>
      </c>
      <c r="C335" s="23" t="s">
        <v>17</v>
      </c>
      <c r="D335" s="24">
        <v>45298.745358796295</v>
      </c>
      <c r="E335" s="25" t="s">
        <v>11</v>
      </c>
      <c r="F335" s="26" t="s">
        <v>16</v>
      </c>
      <c r="G335" s="26" t="s">
        <v>14</v>
      </c>
      <c r="H335" s="23">
        <v>0</v>
      </c>
      <c r="I335" s="27"/>
      <c r="J335" s="28">
        <v>0</v>
      </c>
      <c r="K335" t="str">
        <f>IF((LEN(relatorio_Ananindeua3[[#This Row],[CIF/CPF/CNPJ]])=14),relatorio_Ananindeua3[[#This Row],[CIF/CPF/CNPJ]],relatorio_Ananindeua3[[#This Row],[Coluna2]])</f>
        <v>51217742000104</v>
      </c>
      <c r="L335" t="str">
        <f t="shared" si="5"/>
        <v>512******04</v>
      </c>
    </row>
    <row r="336" spans="1:12" x14ac:dyDescent="0.25">
      <c r="A336" s="23" t="s">
        <v>9352</v>
      </c>
      <c r="B336" s="23" t="s">
        <v>9353</v>
      </c>
      <c r="C336" s="23" t="s">
        <v>17</v>
      </c>
      <c r="D336" s="24">
        <v>45298.745358796295</v>
      </c>
      <c r="E336" s="25" t="s">
        <v>11</v>
      </c>
      <c r="F336" s="26" t="s">
        <v>16</v>
      </c>
      <c r="G336" s="26" t="s">
        <v>14</v>
      </c>
      <c r="H336" s="23">
        <v>0</v>
      </c>
      <c r="I336" s="27"/>
      <c r="J336" s="28">
        <v>0</v>
      </c>
      <c r="K336" t="str">
        <f>IF((LEN(relatorio_Ananindeua3[[#This Row],[CIF/CPF/CNPJ]])=14),relatorio_Ananindeua3[[#This Row],[CIF/CPF/CNPJ]],relatorio_Ananindeua3[[#This Row],[Coluna2]])</f>
        <v>51219603000110</v>
      </c>
      <c r="L336" t="str">
        <f t="shared" si="5"/>
        <v>512******10</v>
      </c>
    </row>
    <row r="337" spans="1:12" x14ac:dyDescent="0.25">
      <c r="A337" s="23" t="s">
        <v>9334</v>
      </c>
      <c r="B337" s="23" t="s">
        <v>9335</v>
      </c>
      <c r="C337" s="23" t="s">
        <v>17</v>
      </c>
      <c r="D337" s="24">
        <v>45298.745370370372</v>
      </c>
      <c r="E337" s="25" t="s">
        <v>11</v>
      </c>
      <c r="F337" s="26" t="s">
        <v>16</v>
      </c>
      <c r="G337" s="26" t="s">
        <v>14</v>
      </c>
      <c r="H337" s="23">
        <v>0</v>
      </c>
      <c r="I337" s="27"/>
      <c r="J337" s="28">
        <v>0</v>
      </c>
      <c r="K337" t="str">
        <f>IF((LEN(relatorio_Ananindeua3[[#This Row],[CIF/CPF/CNPJ]])=14),relatorio_Ananindeua3[[#This Row],[CIF/CPF/CNPJ]],relatorio_Ananindeua3[[#This Row],[Coluna2]])</f>
        <v>51196596000188</v>
      </c>
      <c r="L337" t="str">
        <f t="shared" si="5"/>
        <v>511******88</v>
      </c>
    </row>
    <row r="338" spans="1:12" x14ac:dyDescent="0.25">
      <c r="A338" s="23" t="s">
        <v>9318</v>
      </c>
      <c r="B338" s="23" t="s">
        <v>9319</v>
      </c>
      <c r="C338" s="23" t="s">
        <v>17</v>
      </c>
      <c r="D338" s="24">
        <v>45298.745381944442</v>
      </c>
      <c r="E338" s="25" t="s">
        <v>11</v>
      </c>
      <c r="F338" s="26" t="s">
        <v>16</v>
      </c>
      <c r="G338" s="26" t="s">
        <v>14</v>
      </c>
      <c r="H338" s="23">
        <v>0</v>
      </c>
      <c r="I338" s="27"/>
      <c r="J338" s="28">
        <v>0</v>
      </c>
      <c r="K338" t="str">
        <f>IF((LEN(relatorio_Ananindeua3[[#This Row],[CIF/CPF/CNPJ]])=14),relatorio_Ananindeua3[[#This Row],[CIF/CPF/CNPJ]],relatorio_Ananindeua3[[#This Row],[Coluna2]])</f>
        <v>51186106000162</v>
      </c>
      <c r="L338" t="str">
        <f t="shared" ref="L338:L401" si="6">_xlfn.CONCAT(LEFT(A338,3),REPT("*",6),RIGHT(A338,2))</f>
        <v>511******62</v>
      </c>
    </row>
    <row r="339" spans="1:12" x14ac:dyDescent="0.25">
      <c r="A339" s="23" t="s">
        <v>9322</v>
      </c>
      <c r="B339" s="23" t="s">
        <v>9323</v>
      </c>
      <c r="C339" s="23" t="s">
        <v>17</v>
      </c>
      <c r="D339" s="24">
        <v>45298.745393518519</v>
      </c>
      <c r="E339" s="25" t="s">
        <v>11</v>
      </c>
      <c r="F339" s="26" t="s">
        <v>16</v>
      </c>
      <c r="G339" s="26" t="s">
        <v>14</v>
      </c>
      <c r="H339" s="23">
        <v>0</v>
      </c>
      <c r="I339" s="27"/>
      <c r="J339" s="28">
        <v>0</v>
      </c>
      <c r="K339" t="str">
        <f>IF((LEN(relatorio_Ananindeua3[[#This Row],[CIF/CPF/CNPJ]])=14),relatorio_Ananindeua3[[#This Row],[CIF/CPF/CNPJ]],relatorio_Ananindeua3[[#This Row],[Coluna2]])</f>
        <v>51190683000128</v>
      </c>
      <c r="L339" t="str">
        <f t="shared" si="6"/>
        <v>511******28</v>
      </c>
    </row>
    <row r="340" spans="1:12" x14ac:dyDescent="0.25">
      <c r="A340" s="23" t="s">
        <v>9330</v>
      </c>
      <c r="B340" s="23" t="s">
        <v>9331</v>
      </c>
      <c r="C340" s="23" t="s">
        <v>17</v>
      </c>
      <c r="D340" s="24">
        <v>45298.745393518519</v>
      </c>
      <c r="E340" s="25" t="s">
        <v>11</v>
      </c>
      <c r="F340" s="26" t="s">
        <v>16</v>
      </c>
      <c r="G340" s="26" t="s">
        <v>14</v>
      </c>
      <c r="H340" s="23">
        <v>0</v>
      </c>
      <c r="I340" s="27"/>
      <c r="J340" s="28">
        <v>0</v>
      </c>
      <c r="K340" t="str">
        <f>IF((LEN(relatorio_Ananindeua3[[#This Row],[CIF/CPF/CNPJ]])=14),relatorio_Ananindeua3[[#This Row],[CIF/CPF/CNPJ]],relatorio_Ananindeua3[[#This Row],[Coluna2]])</f>
        <v>51193700000180</v>
      </c>
      <c r="L340" t="str">
        <f t="shared" si="6"/>
        <v>511******80</v>
      </c>
    </row>
    <row r="341" spans="1:12" x14ac:dyDescent="0.25">
      <c r="A341" s="23" t="s">
        <v>9314</v>
      </c>
      <c r="B341" s="23" t="s">
        <v>9315</v>
      </c>
      <c r="C341" s="23" t="s">
        <v>17</v>
      </c>
      <c r="D341" s="24">
        <v>45298.745416666665</v>
      </c>
      <c r="E341" s="25" t="s">
        <v>11</v>
      </c>
      <c r="F341" s="26" t="s">
        <v>16</v>
      </c>
      <c r="G341" s="26" t="s">
        <v>14</v>
      </c>
      <c r="H341" s="23">
        <v>0</v>
      </c>
      <c r="I341" s="27"/>
      <c r="J341" s="28">
        <v>0</v>
      </c>
      <c r="K341" t="str">
        <f>IF((LEN(relatorio_Ananindeua3[[#This Row],[CIF/CPF/CNPJ]])=14),relatorio_Ananindeua3[[#This Row],[CIF/CPF/CNPJ]],relatorio_Ananindeua3[[#This Row],[Coluna2]])</f>
        <v>51177514000158</v>
      </c>
      <c r="L341" t="str">
        <f t="shared" si="6"/>
        <v>511******58</v>
      </c>
    </row>
    <row r="342" spans="1:12" x14ac:dyDescent="0.25">
      <c r="A342" s="23" t="s">
        <v>9320</v>
      </c>
      <c r="B342" s="23" t="s">
        <v>9321</v>
      </c>
      <c r="C342" s="23" t="s">
        <v>17</v>
      </c>
      <c r="D342" s="24">
        <v>45298.745416666665</v>
      </c>
      <c r="E342" s="25" t="s">
        <v>11</v>
      </c>
      <c r="F342" s="26" t="s">
        <v>16</v>
      </c>
      <c r="G342" s="26" t="s">
        <v>14</v>
      </c>
      <c r="H342" s="23">
        <v>0</v>
      </c>
      <c r="I342" s="27"/>
      <c r="J342" s="28">
        <v>0</v>
      </c>
      <c r="K342" t="str">
        <f>IF((LEN(relatorio_Ananindeua3[[#This Row],[CIF/CPF/CNPJ]])=14),relatorio_Ananindeua3[[#This Row],[CIF/CPF/CNPJ]],relatorio_Ananindeua3[[#This Row],[Coluna2]])</f>
        <v>51189304000180</v>
      </c>
      <c r="L342" t="str">
        <f t="shared" si="6"/>
        <v>511******80</v>
      </c>
    </row>
    <row r="343" spans="1:12" x14ac:dyDescent="0.25">
      <c r="A343" s="23" t="s">
        <v>9308</v>
      </c>
      <c r="B343" s="23" t="s">
        <v>9309</v>
      </c>
      <c r="C343" s="23" t="s">
        <v>17</v>
      </c>
      <c r="D343" s="24">
        <v>45298.745439814818</v>
      </c>
      <c r="E343" s="25" t="s">
        <v>11</v>
      </c>
      <c r="F343" s="26" t="s">
        <v>16</v>
      </c>
      <c r="G343" s="26" t="s">
        <v>14</v>
      </c>
      <c r="H343" s="23">
        <v>0</v>
      </c>
      <c r="I343" s="27"/>
      <c r="J343" s="28">
        <v>0</v>
      </c>
      <c r="K343" t="str">
        <f>IF((LEN(relatorio_Ananindeua3[[#This Row],[CIF/CPF/CNPJ]])=14),relatorio_Ananindeua3[[#This Row],[CIF/CPF/CNPJ]],relatorio_Ananindeua3[[#This Row],[Coluna2]])</f>
        <v>51170679000106</v>
      </c>
      <c r="L343" t="str">
        <f t="shared" si="6"/>
        <v>511******06</v>
      </c>
    </row>
    <row r="344" spans="1:12" x14ac:dyDescent="0.25">
      <c r="A344" s="23" t="s">
        <v>9310</v>
      </c>
      <c r="B344" s="23" t="s">
        <v>9311</v>
      </c>
      <c r="C344" s="23" t="s">
        <v>17</v>
      </c>
      <c r="D344" s="24">
        <v>45298.745439814818</v>
      </c>
      <c r="E344" s="25" t="s">
        <v>11</v>
      </c>
      <c r="F344" s="26" t="s">
        <v>16</v>
      </c>
      <c r="G344" s="26" t="s">
        <v>14</v>
      </c>
      <c r="H344" s="23">
        <v>0</v>
      </c>
      <c r="I344" s="27"/>
      <c r="J344" s="28">
        <v>0</v>
      </c>
      <c r="K344" t="str">
        <f>IF((LEN(relatorio_Ananindeua3[[#This Row],[CIF/CPF/CNPJ]])=14),relatorio_Ananindeua3[[#This Row],[CIF/CPF/CNPJ]],relatorio_Ananindeua3[[#This Row],[Coluna2]])</f>
        <v>51172218000164</v>
      </c>
      <c r="L344" t="str">
        <f t="shared" si="6"/>
        <v>511******64</v>
      </c>
    </row>
    <row r="345" spans="1:12" x14ac:dyDescent="0.25">
      <c r="A345" s="23" t="s">
        <v>9312</v>
      </c>
      <c r="B345" s="23" t="s">
        <v>9313</v>
      </c>
      <c r="C345" s="23" t="s">
        <v>17</v>
      </c>
      <c r="D345" s="24">
        <v>45298.745439814818</v>
      </c>
      <c r="E345" s="25" t="s">
        <v>11</v>
      </c>
      <c r="F345" s="26" t="s">
        <v>16</v>
      </c>
      <c r="G345" s="26" t="s">
        <v>14</v>
      </c>
      <c r="H345" s="23">
        <v>0</v>
      </c>
      <c r="I345" s="27"/>
      <c r="J345" s="28">
        <v>0</v>
      </c>
      <c r="K345" t="str">
        <f>IF((LEN(relatorio_Ananindeua3[[#This Row],[CIF/CPF/CNPJ]])=14),relatorio_Ananindeua3[[#This Row],[CIF/CPF/CNPJ]],relatorio_Ananindeua3[[#This Row],[Coluna2]])</f>
        <v>51174089000143</v>
      </c>
      <c r="L345" t="str">
        <f t="shared" si="6"/>
        <v>511******43</v>
      </c>
    </row>
    <row r="346" spans="1:12" x14ac:dyDescent="0.25">
      <c r="A346" s="23" t="s">
        <v>9316</v>
      </c>
      <c r="B346" s="23" t="s">
        <v>9317</v>
      </c>
      <c r="C346" s="23" t="s">
        <v>17</v>
      </c>
      <c r="D346" s="24">
        <v>45298.745439814818</v>
      </c>
      <c r="E346" s="25" t="s">
        <v>11</v>
      </c>
      <c r="F346" s="26" t="s">
        <v>16</v>
      </c>
      <c r="G346" s="26" t="s">
        <v>14</v>
      </c>
      <c r="H346" s="23">
        <v>0</v>
      </c>
      <c r="I346" s="27"/>
      <c r="J346" s="28">
        <v>0</v>
      </c>
      <c r="K346" t="str">
        <f>IF((LEN(relatorio_Ananindeua3[[#This Row],[CIF/CPF/CNPJ]])=14),relatorio_Ananindeua3[[#This Row],[CIF/CPF/CNPJ]],relatorio_Ananindeua3[[#This Row],[Coluna2]])</f>
        <v>51183277000138</v>
      </c>
      <c r="L346" t="str">
        <f t="shared" si="6"/>
        <v>511******38</v>
      </c>
    </row>
    <row r="347" spans="1:12" x14ac:dyDescent="0.25">
      <c r="A347" s="23" t="s">
        <v>9300</v>
      </c>
      <c r="B347" s="23" t="s">
        <v>9301</v>
      </c>
      <c r="C347" s="23" t="s">
        <v>17</v>
      </c>
      <c r="D347" s="24">
        <v>45298.745474537034</v>
      </c>
      <c r="E347" s="25" t="s">
        <v>11</v>
      </c>
      <c r="F347" s="26" t="s">
        <v>16</v>
      </c>
      <c r="G347" s="26" t="s">
        <v>14</v>
      </c>
      <c r="H347" s="23">
        <v>0</v>
      </c>
      <c r="I347" s="27"/>
      <c r="J347" s="28">
        <v>0</v>
      </c>
      <c r="K347" t="str">
        <f>IF((LEN(relatorio_Ananindeua3[[#This Row],[CIF/CPF/CNPJ]])=14),relatorio_Ananindeua3[[#This Row],[CIF/CPF/CNPJ]],relatorio_Ananindeua3[[#This Row],[Coluna2]])</f>
        <v>51149949000199</v>
      </c>
      <c r="L347" t="str">
        <f t="shared" si="6"/>
        <v>511******99</v>
      </c>
    </row>
    <row r="348" spans="1:12" x14ac:dyDescent="0.25">
      <c r="A348" s="23" t="s">
        <v>9286</v>
      </c>
      <c r="B348" s="23" t="s">
        <v>9287</v>
      </c>
      <c r="C348" s="23" t="s">
        <v>17</v>
      </c>
      <c r="D348" s="24">
        <v>45298.745497685188</v>
      </c>
      <c r="E348" s="25" t="s">
        <v>11</v>
      </c>
      <c r="F348" s="26" t="s">
        <v>16</v>
      </c>
      <c r="G348" s="26" t="s">
        <v>14</v>
      </c>
      <c r="H348" s="23">
        <v>0</v>
      </c>
      <c r="I348" s="27"/>
      <c r="J348" s="28">
        <v>0</v>
      </c>
      <c r="K348" t="str">
        <f>IF((LEN(relatorio_Ananindeua3[[#This Row],[CIF/CPF/CNPJ]])=14),relatorio_Ananindeua3[[#This Row],[CIF/CPF/CNPJ]],relatorio_Ananindeua3[[#This Row],[Coluna2]])</f>
        <v>51129696000191</v>
      </c>
      <c r="L348" t="str">
        <f t="shared" si="6"/>
        <v>511******91</v>
      </c>
    </row>
    <row r="349" spans="1:12" x14ac:dyDescent="0.25">
      <c r="A349" s="23" t="s">
        <v>9290</v>
      </c>
      <c r="B349" s="23" t="s">
        <v>9291</v>
      </c>
      <c r="C349" s="23" t="s">
        <v>17</v>
      </c>
      <c r="D349" s="24">
        <v>45298.745497685188</v>
      </c>
      <c r="E349" s="25" t="s">
        <v>11</v>
      </c>
      <c r="F349" s="26" t="s">
        <v>16</v>
      </c>
      <c r="G349" s="26" t="s">
        <v>14</v>
      </c>
      <c r="H349" s="23">
        <v>0</v>
      </c>
      <c r="I349" s="27"/>
      <c r="J349" s="28">
        <v>0</v>
      </c>
      <c r="K349" t="str">
        <f>IF((LEN(relatorio_Ananindeua3[[#This Row],[CIF/CPF/CNPJ]])=14),relatorio_Ananindeua3[[#This Row],[CIF/CPF/CNPJ]],relatorio_Ananindeua3[[#This Row],[Coluna2]])</f>
        <v>51130525000182</v>
      </c>
      <c r="L349" t="str">
        <f t="shared" si="6"/>
        <v>511******82</v>
      </c>
    </row>
    <row r="350" spans="1:12" x14ac:dyDescent="0.25">
      <c r="A350" s="23" t="s">
        <v>9292</v>
      </c>
      <c r="B350" s="23" t="s">
        <v>9293</v>
      </c>
      <c r="C350" s="23" t="s">
        <v>17</v>
      </c>
      <c r="D350" s="24">
        <v>45298.745497685188</v>
      </c>
      <c r="E350" s="25" t="s">
        <v>11</v>
      </c>
      <c r="F350" s="26" t="s">
        <v>16</v>
      </c>
      <c r="G350" s="26" t="s">
        <v>14</v>
      </c>
      <c r="H350" s="23">
        <v>0</v>
      </c>
      <c r="I350" s="27"/>
      <c r="J350" s="28">
        <v>0</v>
      </c>
      <c r="K350" t="str">
        <f>IF((LEN(relatorio_Ananindeua3[[#This Row],[CIF/CPF/CNPJ]])=14),relatorio_Ananindeua3[[#This Row],[CIF/CPF/CNPJ]],relatorio_Ananindeua3[[#This Row],[Coluna2]])</f>
        <v>51132402000180</v>
      </c>
      <c r="L350" t="str">
        <f t="shared" si="6"/>
        <v>511******80</v>
      </c>
    </row>
    <row r="351" spans="1:12" x14ac:dyDescent="0.25">
      <c r="A351" s="23" t="s">
        <v>9302</v>
      </c>
      <c r="B351" s="23" t="s">
        <v>9303</v>
      </c>
      <c r="C351" s="23" t="s">
        <v>17</v>
      </c>
      <c r="D351" s="24">
        <v>45298.745497685188</v>
      </c>
      <c r="E351" s="25" t="s">
        <v>11</v>
      </c>
      <c r="F351" s="26" t="s">
        <v>16</v>
      </c>
      <c r="G351" s="26" t="s">
        <v>14</v>
      </c>
      <c r="H351" s="23">
        <v>0</v>
      </c>
      <c r="I351" s="27"/>
      <c r="J351" s="28">
        <v>0</v>
      </c>
      <c r="K351" t="str">
        <f>IF((LEN(relatorio_Ananindeua3[[#This Row],[CIF/CPF/CNPJ]])=14),relatorio_Ananindeua3[[#This Row],[CIF/CPF/CNPJ]],relatorio_Ananindeua3[[#This Row],[Coluna2]])</f>
        <v>51150620000148</v>
      </c>
      <c r="L351" t="str">
        <f t="shared" si="6"/>
        <v>511******48</v>
      </c>
    </row>
    <row r="352" spans="1:12" x14ac:dyDescent="0.25">
      <c r="A352" s="23" t="s">
        <v>9294</v>
      </c>
      <c r="B352" s="23" t="s">
        <v>9295</v>
      </c>
      <c r="C352" s="23" t="s">
        <v>17</v>
      </c>
      <c r="D352" s="24">
        <v>45298.745509259257</v>
      </c>
      <c r="E352" s="25" t="s">
        <v>11</v>
      </c>
      <c r="F352" s="26" t="s">
        <v>16</v>
      </c>
      <c r="G352" s="26" t="s">
        <v>14</v>
      </c>
      <c r="H352" s="23">
        <v>0</v>
      </c>
      <c r="I352" s="27"/>
      <c r="J352" s="28">
        <v>0</v>
      </c>
      <c r="K352" t="str">
        <f>IF((LEN(relatorio_Ananindeua3[[#This Row],[CIF/CPF/CNPJ]])=14),relatorio_Ananindeua3[[#This Row],[CIF/CPF/CNPJ]],relatorio_Ananindeua3[[#This Row],[Coluna2]])</f>
        <v>51138243000121</v>
      </c>
      <c r="L352" t="str">
        <f t="shared" si="6"/>
        <v>511******21</v>
      </c>
    </row>
    <row r="353" spans="1:12" x14ac:dyDescent="0.25">
      <c r="A353" s="23" t="s">
        <v>9298</v>
      </c>
      <c r="B353" s="23" t="s">
        <v>9299</v>
      </c>
      <c r="C353" s="23" t="s">
        <v>17</v>
      </c>
      <c r="D353" s="24">
        <v>45298.745509259257</v>
      </c>
      <c r="E353" s="25" t="s">
        <v>11</v>
      </c>
      <c r="F353" s="26" t="s">
        <v>16</v>
      </c>
      <c r="G353" s="26" t="s">
        <v>14</v>
      </c>
      <c r="H353" s="23">
        <v>0</v>
      </c>
      <c r="I353" s="27"/>
      <c r="J353" s="28">
        <v>0</v>
      </c>
      <c r="K353" t="str">
        <f>IF((LEN(relatorio_Ananindeua3[[#This Row],[CIF/CPF/CNPJ]])=14),relatorio_Ananindeua3[[#This Row],[CIF/CPF/CNPJ]],relatorio_Ananindeua3[[#This Row],[Coluna2]])</f>
        <v>51147709000155</v>
      </c>
      <c r="L353" t="str">
        <f t="shared" si="6"/>
        <v>511******55</v>
      </c>
    </row>
    <row r="354" spans="1:12" x14ac:dyDescent="0.25">
      <c r="A354" s="23" t="s">
        <v>4074</v>
      </c>
      <c r="B354" s="23" t="s">
        <v>4075</v>
      </c>
      <c r="C354" s="23" t="s">
        <v>17</v>
      </c>
      <c r="D354" s="24">
        <v>45298.745532407411</v>
      </c>
      <c r="E354" s="25" t="s">
        <v>11</v>
      </c>
      <c r="F354" s="26" t="s">
        <v>16</v>
      </c>
      <c r="G354" s="26" t="s">
        <v>14</v>
      </c>
      <c r="H354" s="23">
        <v>0</v>
      </c>
      <c r="I354" s="27"/>
      <c r="J354" s="28">
        <v>0</v>
      </c>
      <c r="K354" t="str">
        <f>IF((LEN(relatorio_Ananindeua3[[#This Row],[CIF/CPF/CNPJ]])=14),relatorio_Ananindeua3[[#This Row],[CIF/CPF/CNPJ]],relatorio_Ananindeua3[[#This Row],[Coluna2]])</f>
        <v>36056527000185</v>
      </c>
      <c r="L354" t="str">
        <f t="shared" si="6"/>
        <v>360******85</v>
      </c>
    </row>
    <row r="355" spans="1:12" x14ac:dyDescent="0.25">
      <c r="A355" s="23" t="s">
        <v>9472</v>
      </c>
      <c r="B355" s="23" t="s">
        <v>9473</v>
      </c>
      <c r="C355" s="23" t="s">
        <v>17</v>
      </c>
      <c r="D355" s="24">
        <v>45298.745555555557</v>
      </c>
      <c r="E355" s="25" t="s">
        <v>11</v>
      </c>
      <c r="F355" s="26" t="s">
        <v>16</v>
      </c>
      <c r="G355" s="26" t="s">
        <v>14</v>
      </c>
      <c r="H355" s="23">
        <v>0</v>
      </c>
      <c r="I355" s="27"/>
      <c r="J355" s="28">
        <v>0</v>
      </c>
      <c r="K355" t="str">
        <f>IF((LEN(relatorio_Ananindeua3[[#This Row],[CIF/CPF/CNPJ]])=14),relatorio_Ananindeua3[[#This Row],[CIF/CPF/CNPJ]],relatorio_Ananindeua3[[#This Row],[Coluna2]])</f>
        <v>51458290000152</v>
      </c>
      <c r="L355" t="str">
        <f t="shared" si="6"/>
        <v>514******52</v>
      </c>
    </row>
    <row r="356" spans="1:12" x14ac:dyDescent="0.25">
      <c r="A356" s="23" t="s">
        <v>9248</v>
      </c>
      <c r="B356" s="23" t="s">
        <v>9249</v>
      </c>
      <c r="C356" s="23" t="s">
        <v>17</v>
      </c>
      <c r="D356" s="24">
        <v>45298.74560185185</v>
      </c>
      <c r="E356" s="25" t="s">
        <v>11</v>
      </c>
      <c r="F356" s="26" t="s">
        <v>16</v>
      </c>
      <c r="G356" s="26" t="s">
        <v>14</v>
      </c>
      <c r="H356" s="23">
        <v>0</v>
      </c>
      <c r="I356" s="27"/>
      <c r="J356" s="28">
        <v>0</v>
      </c>
      <c r="K356" t="str">
        <f>IF((LEN(relatorio_Ananindeua3[[#This Row],[CIF/CPF/CNPJ]])=14),relatorio_Ananindeua3[[#This Row],[CIF/CPF/CNPJ]],relatorio_Ananindeua3[[#This Row],[Coluna2]])</f>
        <v>51056214000110</v>
      </c>
      <c r="L356" t="str">
        <f t="shared" si="6"/>
        <v>510******10</v>
      </c>
    </row>
    <row r="357" spans="1:12" x14ac:dyDescent="0.25">
      <c r="A357" s="23" t="s">
        <v>9254</v>
      </c>
      <c r="B357" s="23" t="s">
        <v>9255</v>
      </c>
      <c r="C357" s="23" t="s">
        <v>17</v>
      </c>
      <c r="D357" s="24">
        <v>45298.74560185185</v>
      </c>
      <c r="E357" s="25" t="s">
        <v>11</v>
      </c>
      <c r="F357" s="26" t="s">
        <v>16</v>
      </c>
      <c r="G357" s="26" t="s">
        <v>14</v>
      </c>
      <c r="H357" s="23">
        <v>0</v>
      </c>
      <c r="I357" s="27"/>
      <c r="J357" s="28">
        <v>0</v>
      </c>
      <c r="K357" t="str">
        <f>IF((LEN(relatorio_Ananindeua3[[#This Row],[CIF/CPF/CNPJ]])=14),relatorio_Ananindeua3[[#This Row],[CIF/CPF/CNPJ]],relatorio_Ananindeua3[[#This Row],[Coluna2]])</f>
        <v>51063075000152</v>
      </c>
      <c r="L357" t="str">
        <f t="shared" si="6"/>
        <v>510******52</v>
      </c>
    </row>
    <row r="358" spans="1:12" x14ac:dyDescent="0.25">
      <c r="A358" s="23" t="s">
        <v>9256</v>
      </c>
      <c r="B358" s="23" t="s">
        <v>9257</v>
      </c>
      <c r="C358" s="23" t="s">
        <v>17</v>
      </c>
      <c r="D358" s="24">
        <v>45298.74560185185</v>
      </c>
      <c r="E358" s="25" t="s">
        <v>11</v>
      </c>
      <c r="F358" s="26" t="s">
        <v>16</v>
      </c>
      <c r="G358" s="26" t="s">
        <v>14</v>
      </c>
      <c r="H358" s="23">
        <v>0</v>
      </c>
      <c r="I358" s="27"/>
      <c r="J358" s="28">
        <v>0</v>
      </c>
      <c r="K358" t="str">
        <f>IF((LEN(relatorio_Ananindeua3[[#This Row],[CIF/CPF/CNPJ]])=14),relatorio_Ananindeua3[[#This Row],[CIF/CPF/CNPJ]],relatorio_Ananindeua3[[#This Row],[Coluna2]])</f>
        <v>51066233000128</v>
      </c>
      <c r="L358" t="str">
        <f t="shared" si="6"/>
        <v>510******28</v>
      </c>
    </row>
    <row r="359" spans="1:12" x14ac:dyDescent="0.25">
      <c r="A359" s="23" t="s">
        <v>9258</v>
      </c>
      <c r="B359" s="23" t="s">
        <v>9259</v>
      </c>
      <c r="C359" s="23" t="s">
        <v>17</v>
      </c>
      <c r="D359" s="24">
        <v>45298.74560185185</v>
      </c>
      <c r="E359" s="25" t="s">
        <v>11</v>
      </c>
      <c r="F359" s="26" t="s">
        <v>16</v>
      </c>
      <c r="G359" s="26" t="s">
        <v>14</v>
      </c>
      <c r="H359" s="23">
        <v>0</v>
      </c>
      <c r="I359" s="27"/>
      <c r="J359" s="28">
        <v>0</v>
      </c>
      <c r="K359" t="str">
        <f>IF((LEN(relatorio_Ananindeua3[[#This Row],[CIF/CPF/CNPJ]])=14),relatorio_Ananindeua3[[#This Row],[CIF/CPF/CNPJ]],relatorio_Ananindeua3[[#This Row],[Coluna2]])</f>
        <v>51074773000153</v>
      </c>
      <c r="L359" t="str">
        <f t="shared" si="6"/>
        <v>510******53</v>
      </c>
    </row>
    <row r="360" spans="1:12" x14ac:dyDescent="0.25">
      <c r="A360" s="23" t="s">
        <v>9262</v>
      </c>
      <c r="B360" s="23" t="s">
        <v>9263</v>
      </c>
      <c r="C360" s="23" t="s">
        <v>17</v>
      </c>
      <c r="D360" s="24">
        <v>45298.74560185185</v>
      </c>
      <c r="E360" s="25" t="s">
        <v>11</v>
      </c>
      <c r="F360" s="26" t="s">
        <v>16</v>
      </c>
      <c r="G360" s="26" t="s">
        <v>14</v>
      </c>
      <c r="H360" s="23">
        <v>0</v>
      </c>
      <c r="I360" s="27"/>
      <c r="J360" s="28">
        <v>0</v>
      </c>
      <c r="K360" t="str">
        <f>IF((LEN(relatorio_Ananindeua3[[#This Row],[CIF/CPF/CNPJ]])=14),relatorio_Ananindeua3[[#This Row],[CIF/CPF/CNPJ]],relatorio_Ananindeua3[[#This Row],[Coluna2]])</f>
        <v>51079079000129</v>
      </c>
      <c r="L360" t="str">
        <f t="shared" si="6"/>
        <v>510******29</v>
      </c>
    </row>
    <row r="361" spans="1:12" x14ac:dyDescent="0.25">
      <c r="A361" s="23" t="s">
        <v>9238</v>
      </c>
      <c r="B361" s="23" t="s">
        <v>9239</v>
      </c>
      <c r="C361" s="23" t="s">
        <v>17</v>
      </c>
      <c r="D361" s="24">
        <v>45298.745613425926</v>
      </c>
      <c r="E361" s="25" t="s">
        <v>11</v>
      </c>
      <c r="F361" s="26" t="s">
        <v>16</v>
      </c>
      <c r="G361" s="26" t="s">
        <v>14</v>
      </c>
      <c r="H361" s="23">
        <v>0</v>
      </c>
      <c r="I361" s="27"/>
      <c r="J361" s="28">
        <v>0</v>
      </c>
      <c r="K361" t="str">
        <f>IF((LEN(relatorio_Ananindeua3[[#This Row],[CIF/CPF/CNPJ]])=14),relatorio_Ananindeua3[[#This Row],[CIF/CPF/CNPJ]],relatorio_Ananindeua3[[#This Row],[Coluna2]])</f>
        <v>51043994000164</v>
      </c>
      <c r="L361" t="str">
        <f t="shared" si="6"/>
        <v>510******64</v>
      </c>
    </row>
    <row r="362" spans="1:12" x14ac:dyDescent="0.25">
      <c r="A362" s="23" t="s">
        <v>9244</v>
      </c>
      <c r="B362" s="23" t="s">
        <v>9245</v>
      </c>
      <c r="C362" s="23" t="s">
        <v>17</v>
      </c>
      <c r="D362" s="24">
        <v>45298.745613425926</v>
      </c>
      <c r="E362" s="25" t="s">
        <v>11</v>
      </c>
      <c r="F362" s="26" t="s">
        <v>16</v>
      </c>
      <c r="G362" s="26" t="s">
        <v>14</v>
      </c>
      <c r="H362" s="23">
        <v>0</v>
      </c>
      <c r="I362" s="27"/>
      <c r="J362" s="28">
        <v>0</v>
      </c>
      <c r="K362" t="str">
        <f>IF((LEN(relatorio_Ananindeua3[[#This Row],[CIF/CPF/CNPJ]])=14),relatorio_Ananindeua3[[#This Row],[CIF/CPF/CNPJ]],relatorio_Ananindeua3[[#This Row],[Coluna2]])</f>
        <v>51051398000126</v>
      </c>
      <c r="L362" t="str">
        <f t="shared" si="6"/>
        <v>510******26</v>
      </c>
    </row>
    <row r="363" spans="1:12" x14ac:dyDescent="0.25">
      <c r="A363" s="23" t="s">
        <v>9250</v>
      </c>
      <c r="B363" s="23" t="s">
        <v>9251</v>
      </c>
      <c r="C363" s="23" t="s">
        <v>17</v>
      </c>
      <c r="D363" s="24">
        <v>45298.745613425926</v>
      </c>
      <c r="E363" s="25" t="s">
        <v>11</v>
      </c>
      <c r="F363" s="26" t="s">
        <v>16</v>
      </c>
      <c r="G363" s="26" t="s">
        <v>14</v>
      </c>
      <c r="H363" s="23">
        <v>0</v>
      </c>
      <c r="I363" s="27"/>
      <c r="J363" s="28">
        <v>0</v>
      </c>
      <c r="K363" t="str">
        <f>IF((LEN(relatorio_Ananindeua3[[#This Row],[CIF/CPF/CNPJ]])=14),relatorio_Ananindeua3[[#This Row],[CIF/CPF/CNPJ]],relatorio_Ananindeua3[[#This Row],[Coluna2]])</f>
        <v>51056303000167</v>
      </c>
      <c r="L363" t="str">
        <f t="shared" si="6"/>
        <v>510******67</v>
      </c>
    </row>
    <row r="364" spans="1:12" x14ac:dyDescent="0.25">
      <c r="A364" s="23" t="s">
        <v>9264</v>
      </c>
      <c r="B364" s="23" t="s">
        <v>9265</v>
      </c>
      <c r="C364" s="23" t="s">
        <v>17</v>
      </c>
      <c r="D364" s="24">
        <v>45298.745613425926</v>
      </c>
      <c r="E364" s="25" t="s">
        <v>11</v>
      </c>
      <c r="F364" s="26" t="s">
        <v>16</v>
      </c>
      <c r="G364" s="26" t="s">
        <v>14</v>
      </c>
      <c r="H364" s="23">
        <v>0</v>
      </c>
      <c r="I364" s="27"/>
      <c r="J364" s="28">
        <v>0</v>
      </c>
      <c r="K364" t="str">
        <f>IF((LEN(relatorio_Ananindeua3[[#This Row],[CIF/CPF/CNPJ]])=14),relatorio_Ananindeua3[[#This Row],[CIF/CPF/CNPJ]],relatorio_Ananindeua3[[#This Row],[Coluna2]])</f>
        <v>51080542000152</v>
      </c>
      <c r="L364" t="str">
        <f t="shared" si="6"/>
        <v>510******52</v>
      </c>
    </row>
    <row r="365" spans="1:12" x14ac:dyDescent="0.25">
      <c r="A365" s="23" t="s">
        <v>9242</v>
      </c>
      <c r="B365" s="23" t="s">
        <v>9243</v>
      </c>
      <c r="C365" s="23" t="s">
        <v>17</v>
      </c>
      <c r="D365" s="24">
        <v>45298.745625000003</v>
      </c>
      <c r="E365" s="25" t="s">
        <v>11</v>
      </c>
      <c r="F365" s="26" t="s">
        <v>16</v>
      </c>
      <c r="G365" s="26" t="s">
        <v>14</v>
      </c>
      <c r="H365" s="23">
        <v>0</v>
      </c>
      <c r="I365" s="27"/>
      <c r="J365" s="28">
        <v>0</v>
      </c>
      <c r="K365" t="str">
        <f>IF((LEN(relatorio_Ananindeua3[[#This Row],[CIF/CPF/CNPJ]])=14),relatorio_Ananindeua3[[#This Row],[CIF/CPF/CNPJ]],relatorio_Ananindeua3[[#This Row],[Coluna2]])</f>
        <v>51051154000143</v>
      </c>
      <c r="L365" t="str">
        <f t="shared" si="6"/>
        <v>510******43</v>
      </c>
    </row>
    <row r="366" spans="1:12" x14ac:dyDescent="0.25">
      <c r="A366" s="23" t="s">
        <v>9216</v>
      </c>
      <c r="B366" s="23" t="s">
        <v>9217</v>
      </c>
      <c r="C366" s="23" t="s">
        <v>17</v>
      </c>
      <c r="D366" s="24">
        <v>45298.745682870373</v>
      </c>
      <c r="E366" s="25" t="s">
        <v>11</v>
      </c>
      <c r="F366" s="26" t="s">
        <v>16</v>
      </c>
      <c r="G366" s="26" t="s">
        <v>14</v>
      </c>
      <c r="H366" s="23">
        <v>0</v>
      </c>
      <c r="I366" s="27"/>
      <c r="J366" s="28">
        <v>0</v>
      </c>
      <c r="K366" t="str">
        <f>IF((LEN(relatorio_Ananindeua3[[#This Row],[CIF/CPF/CNPJ]])=14),relatorio_Ananindeua3[[#This Row],[CIF/CPF/CNPJ]],relatorio_Ananindeua3[[#This Row],[Coluna2]])</f>
        <v>50991241000118</v>
      </c>
      <c r="L366" t="str">
        <f t="shared" si="6"/>
        <v>509******18</v>
      </c>
    </row>
    <row r="367" spans="1:12" x14ac:dyDescent="0.25">
      <c r="A367" s="23" t="s">
        <v>9226</v>
      </c>
      <c r="B367" s="23" t="s">
        <v>9227</v>
      </c>
      <c r="C367" s="23" t="s">
        <v>17</v>
      </c>
      <c r="D367" s="24">
        <v>45298.745682870373</v>
      </c>
      <c r="E367" s="25" t="s">
        <v>11</v>
      </c>
      <c r="F367" s="26" t="s">
        <v>16</v>
      </c>
      <c r="G367" s="26" t="s">
        <v>14</v>
      </c>
      <c r="H367" s="23">
        <v>0</v>
      </c>
      <c r="I367" s="27"/>
      <c r="J367" s="28">
        <v>0</v>
      </c>
      <c r="K367" t="str">
        <f>IF((LEN(relatorio_Ananindeua3[[#This Row],[CIF/CPF/CNPJ]])=14),relatorio_Ananindeua3[[#This Row],[CIF/CPF/CNPJ]],relatorio_Ananindeua3[[#This Row],[Coluna2]])</f>
        <v>51005556000101</v>
      </c>
      <c r="L367" t="str">
        <f t="shared" si="6"/>
        <v>510******01</v>
      </c>
    </row>
    <row r="368" spans="1:12" x14ac:dyDescent="0.25">
      <c r="A368" s="23" t="s">
        <v>9222</v>
      </c>
      <c r="B368" s="23" t="s">
        <v>9223</v>
      </c>
      <c r="C368" s="23" t="s">
        <v>17</v>
      </c>
      <c r="D368" s="24">
        <v>45298.745694444442</v>
      </c>
      <c r="E368" s="25" t="s">
        <v>11</v>
      </c>
      <c r="F368" s="26" t="s">
        <v>16</v>
      </c>
      <c r="G368" s="26" t="s">
        <v>14</v>
      </c>
      <c r="H368" s="23">
        <v>0</v>
      </c>
      <c r="I368" s="27"/>
      <c r="J368" s="28">
        <v>0</v>
      </c>
      <c r="K368" t="str">
        <f>IF((LEN(relatorio_Ananindeua3[[#This Row],[CIF/CPF/CNPJ]])=14),relatorio_Ananindeua3[[#This Row],[CIF/CPF/CNPJ]],relatorio_Ananindeua3[[#This Row],[Coluna2]])</f>
        <v>51000077000100</v>
      </c>
      <c r="L368" t="str">
        <f t="shared" si="6"/>
        <v>510******00</v>
      </c>
    </row>
    <row r="369" spans="1:12" x14ac:dyDescent="0.25">
      <c r="A369" s="23" t="s">
        <v>9220</v>
      </c>
      <c r="B369" s="23" t="s">
        <v>9221</v>
      </c>
      <c r="C369" s="23" t="s">
        <v>17</v>
      </c>
      <c r="D369" s="24">
        <v>45298.745706018519</v>
      </c>
      <c r="E369" s="25" t="s">
        <v>11</v>
      </c>
      <c r="F369" s="26" t="s">
        <v>16</v>
      </c>
      <c r="G369" s="26" t="s">
        <v>14</v>
      </c>
      <c r="H369" s="23">
        <v>0</v>
      </c>
      <c r="I369" s="27"/>
      <c r="J369" s="28">
        <v>0</v>
      </c>
      <c r="K369" t="str">
        <f>IF((LEN(relatorio_Ananindeua3[[#This Row],[CIF/CPF/CNPJ]])=14),relatorio_Ananindeua3[[#This Row],[CIF/CPF/CNPJ]],relatorio_Ananindeua3[[#This Row],[Coluna2]])</f>
        <v>50998230000160</v>
      </c>
      <c r="L369" t="str">
        <f t="shared" si="6"/>
        <v>509******60</v>
      </c>
    </row>
    <row r="370" spans="1:12" x14ac:dyDescent="0.25">
      <c r="A370" s="23" t="s">
        <v>9224</v>
      </c>
      <c r="B370" s="23" t="s">
        <v>9225</v>
      </c>
      <c r="C370" s="23" t="s">
        <v>17</v>
      </c>
      <c r="D370" s="24">
        <v>45298.745706018519</v>
      </c>
      <c r="E370" s="25" t="s">
        <v>11</v>
      </c>
      <c r="F370" s="26" t="s">
        <v>16</v>
      </c>
      <c r="G370" s="26" t="s">
        <v>14</v>
      </c>
      <c r="H370" s="23">
        <v>0</v>
      </c>
      <c r="I370" s="27"/>
      <c r="J370" s="28">
        <v>0</v>
      </c>
      <c r="K370" t="str">
        <f>IF((LEN(relatorio_Ananindeua3[[#This Row],[CIF/CPF/CNPJ]])=14),relatorio_Ananindeua3[[#This Row],[CIF/CPF/CNPJ]],relatorio_Ananindeua3[[#This Row],[Coluna2]])</f>
        <v>51000729000107</v>
      </c>
      <c r="L370" t="str">
        <f t="shared" si="6"/>
        <v>510******07</v>
      </c>
    </row>
    <row r="371" spans="1:12" x14ac:dyDescent="0.25">
      <c r="A371" s="23" t="s">
        <v>9442</v>
      </c>
      <c r="B371" s="23" t="s">
        <v>9443</v>
      </c>
      <c r="C371" s="23" t="s">
        <v>17</v>
      </c>
      <c r="D371" s="24">
        <v>45298.745717592596</v>
      </c>
      <c r="E371" s="25" t="s">
        <v>11</v>
      </c>
      <c r="F371" s="26" t="s">
        <v>16</v>
      </c>
      <c r="G371" s="26" t="s">
        <v>14</v>
      </c>
      <c r="H371" s="23">
        <v>0</v>
      </c>
      <c r="I371" s="27"/>
      <c r="J371" s="28">
        <v>0</v>
      </c>
      <c r="K371" t="str">
        <f>IF((LEN(relatorio_Ananindeua3[[#This Row],[CIF/CPF/CNPJ]])=14),relatorio_Ananindeua3[[#This Row],[CIF/CPF/CNPJ]],relatorio_Ananindeua3[[#This Row],[Coluna2]])</f>
        <v>51394900000100</v>
      </c>
      <c r="L371" t="str">
        <f t="shared" si="6"/>
        <v>513******00</v>
      </c>
    </row>
    <row r="372" spans="1:12" x14ac:dyDescent="0.25">
      <c r="A372" s="23" t="s">
        <v>2843</v>
      </c>
      <c r="B372" s="23" t="s">
        <v>2844</v>
      </c>
      <c r="C372" s="23" t="s">
        <v>17</v>
      </c>
      <c r="D372" s="24">
        <v>45298.745729166665</v>
      </c>
      <c r="E372" s="25" t="s">
        <v>11</v>
      </c>
      <c r="F372" s="26" t="s">
        <v>16</v>
      </c>
      <c r="G372" s="26" t="s">
        <v>14</v>
      </c>
      <c r="H372" s="23">
        <v>0</v>
      </c>
      <c r="I372" s="27"/>
      <c r="J372" s="28">
        <v>0</v>
      </c>
      <c r="K372" t="str">
        <f>IF((LEN(relatorio_Ananindeua3[[#This Row],[CIF/CPF/CNPJ]])=14),relatorio_Ananindeua3[[#This Row],[CIF/CPF/CNPJ]],relatorio_Ananindeua3[[#This Row],[Coluna2]])</f>
        <v>30553674000184</v>
      </c>
      <c r="L372" t="str">
        <f t="shared" si="6"/>
        <v>305******84</v>
      </c>
    </row>
    <row r="373" spans="1:12" x14ac:dyDescent="0.25">
      <c r="A373" s="23" t="s">
        <v>9176</v>
      </c>
      <c r="B373" s="23" t="s">
        <v>9177</v>
      </c>
      <c r="C373" s="23" t="s">
        <v>17</v>
      </c>
      <c r="D373" s="24">
        <v>45298.745729166665</v>
      </c>
      <c r="E373" s="25" t="s">
        <v>11</v>
      </c>
      <c r="F373" s="26" t="s">
        <v>16</v>
      </c>
      <c r="G373" s="26" t="s">
        <v>14</v>
      </c>
      <c r="H373" s="23">
        <v>0</v>
      </c>
      <c r="I373" s="27"/>
      <c r="J373" s="28">
        <v>0</v>
      </c>
      <c r="K373" t="str">
        <f>IF((LEN(relatorio_Ananindeua3[[#This Row],[CIF/CPF/CNPJ]])=14),relatorio_Ananindeua3[[#This Row],[CIF/CPF/CNPJ]],relatorio_Ananindeua3[[#This Row],[Coluna2]])</f>
        <v>50937844000131</v>
      </c>
      <c r="L373" t="str">
        <f t="shared" si="6"/>
        <v>509******31</v>
      </c>
    </row>
    <row r="374" spans="1:12" x14ac:dyDescent="0.25">
      <c r="A374" s="23" t="s">
        <v>9565</v>
      </c>
      <c r="B374" s="23" t="s">
        <v>9566</v>
      </c>
      <c r="C374" s="23" t="s">
        <v>17</v>
      </c>
      <c r="D374" s="24">
        <v>45298.745729166665</v>
      </c>
      <c r="E374" s="25" t="s">
        <v>11</v>
      </c>
      <c r="F374" s="26" t="s">
        <v>16</v>
      </c>
      <c r="G374" s="26" t="s">
        <v>14</v>
      </c>
      <c r="H374" s="23">
        <v>0</v>
      </c>
      <c r="I374" s="27"/>
      <c r="J374" s="28">
        <v>0</v>
      </c>
      <c r="K374" t="str">
        <f>IF((LEN(relatorio_Ananindeua3[[#This Row],[CIF/CPF/CNPJ]])=14),relatorio_Ananindeua3[[#This Row],[CIF/CPF/CNPJ]],relatorio_Ananindeua3[[#This Row],[Coluna2]])</f>
        <v>51689104000196</v>
      </c>
      <c r="L374" t="str">
        <f t="shared" si="6"/>
        <v>516******96</v>
      </c>
    </row>
    <row r="375" spans="1:12" x14ac:dyDescent="0.25">
      <c r="A375" s="23" t="s">
        <v>9152</v>
      </c>
      <c r="B375" s="23" t="s">
        <v>9153</v>
      </c>
      <c r="C375" s="23" t="s">
        <v>17</v>
      </c>
      <c r="D375" s="24">
        <v>45298.745740740742</v>
      </c>
      <c r="E375" s="25" t="s">
        <v>11</v>
      </c>
      <c r="F375" s="26" t="s">
        <v>16</v>
      </c>
      <c r="G375" s="26" t="s">
        <v>14</v>
      </c>
      <c r="H375" s="23">
        <v>0</v>
      </c>
      <c r="I375" s="27"/>
      <c r="J375" s="28">
        <v>0</v>
      </c>
      <c r="K375" t="str">
        <f>IF((LEN(relatorio_Ananindeua3[[#This Row],[CIF/CPF/CNPJ]])=14),relatorio_Ananindeua3[[#This Row],[CIF/CPF/CNPJ]],relatorio_Ananindeua3[[#This Row],[Coluna2]])</f>
        <v>50899940000132</v>
      </c>
      <c r="L375" t="str">
        <f t="shared" si="6"/>
        <v>508******32</v>
      </c>
    </row>
    <row r="376" spans="1:12" x14ac:dyDescent="0.25">
      <c r="A376" s="23" t="s">
        <v>9156</v>
      </c>
      <c r="B376" s="23" t="s">
        <v>9157</v>
      </c>
      <c r="C376" s="23" t="s">
        <v>17</v>
      </c>
      <c r="D376" s="24">
        <v>45298.745740740742</v>
      </c>
      <c r="E376" s="25" t="s">
        <v>11</v>
      </c>
      <c r="F376" s="26" t="s">
        <v>16</v>
      </c>
      <c r="G376" s="26" t="s">
        <v>14</v>
      </c>
      <c r="H376" s="23">
        <v>0</v>
      </c>
      <c r="I376" s="27"/>
      <c r="J376" s="28">
        <v>0</v>
      </c>
      <c r="K376" t="str">
        <f>IF((LEN(relatorio_Ananindeua3[[#This Row],[CIF/CPF/CNPJ]])=14),relatorio_Ananindeua3[[#This Row],[CIF/CPF/CNPJ]],relatorio_Ananindeua3[[#This Row],[Coluna2]])</f>
        <v>50909443000178</v>
      </c>
      <c r="L376" t="str">
        <f t="shared" si="6"/>
        <v>509******78</v>
      </c>
    </row>
    <row r="377" spans="1:12" x14ac:dyDescent="0.25">
      <c r="A377" s="23" t="s">
        <v>9160</v>
      </c>
      <c r="B377" s="23" t="s">
        <v>9161</v>
      </c>
      <c r="C377" s="23" t="s">
        <v>17</v>
      </c>
      <c r="D377" s="24">
        <v>45298.745740740742</v>
      </c>
      <c r="E377" s="25" t="s">
        <v>11</v>
      </c>
      <c r="F377" s="26" t="s">
        <v>16</v>
      </c>
      <c r="G377" s="26" t="s">
        <v>14</v>
      </c>
      <c r="H377" s="23">
        <v>0</v>
      </c>
      <c r="I377" s="27"/>
      <c r="J377" s="28">
        <v>0</v>
      </c>
      <c r="K377" t="str">
        <f>IF((LEN(relatorio_Ananindeua3[[#This Row],[CIF/CPF/CNPJ]])=14),relatorio_Ananindeua3[[#This Row],[CIF/CPF/CNPJ]],relatorio_Ananindeua3[[#This Row],[Coluna2]])</f>
        <v>50916158000184</v>
      </c>
      <c r="L377" t="str">
        <f t="shared" si="6"/>
        <v>509******84</v>
      </c>
    </row>
    <row r="378" spans="1:12" x14ac:dyDescent="0.25">
      <c r="A378" s="23" t="s">
        <v>9178</v>
      </c>
      <c r="B378" s="23" t="s">
        <v>9179</v>
      </c>
      <c r="C378" s="23" t="s">
        <v>17</v>
      </c>
      <c r="D378" s="24">
        <v>45298.745740740742</v>
      </c>
      <c r="E378" s="25" t="s">
        <v>11</v>
      </c>
      <c r="F378" s="26" t="s">
        <v>16</v>
      </c>
      <c r="G378" s="26" t="s">
        <v>14</v>
      </c>
      <c r="H378" s="23">
        <v>0</v>
      </c>
      <c r="I378" s="27"/>
      <c r="J378" s="28">
        <v>0</v>
      </c>
      <c r="K378" t="str">
        <f>IF((LEN(relatorio_Ananindeua3[[#This Row],[CIF/CPF/CNPJ]])=14),relatorio_Ananindeua3[[#This Row],[CIF/CPF/CNPJ]],relatorio_Ananindeua3[[#This Row],[Coluna2]])</f>
        <v>50938038000188</v>
      </c>
      <c r="L378" t="str">
        <f t="shared" si="6"/>
        <v>509******88</v>
      </c>
    </row>
    <row r="379" spans="1:12" x14ac:dyDescent="0.25">
      <c r="A379" s="23" t="s">
        <v>9194</v>
      </c>
      <c r="B379" s="23" t="s">
        <v>9195</v>
      </c>
      <c r="C379" s="23" t="s">
        <v>17</v>
      </c>
      <c r="D379" s="24">
        <v>45298.745740740742</v>
      </c>
      <c r="E379" s="25" t="s">
        <v>11</v>
      </c>
      <c r="F379" s="26" t="s">
        <v>16</v>
      </c>
      <c r="G379" s="26" t="s">
        <v>14</v>
      </c>
      <c r="H379" s="23">
        <v>0</v>
      </c>
      <c r="I379" s="27"/>
      <c r="J379" s="28">
        <v>0</v>
      </c>
      <c r="K379" t="str">
        <f>IF((LEN(relatorio_Ananindeua3[[#This Row],[CIF/CPF/CNPJ]])=14),relatorio_Ananindeua3[[#This Row],[CIF/CPF/CNPJ]],relatorio_Ananindeua3[[#This Row],[Coluna2]])</f>
        <v>50971933000102</v>
      </c>
      <c r="L379" t="str">
        <f t="shared" si="6"/>
        <v>509******02</v>
      </c>
    </row>
    <row r="380" spans="1:12" x14ac:dyDescent="0.25">
      <c r="A380" s="23" t="s">
        <v>9214</v>
      </c>
      <c r="B380" s="23" t="s">
        <v>9215</v>
      </c>
      <c r="C380" s="23" t="s">
        <v>17</v>
      </c>
      <c r="D380" s="24">
        <v>45298.745740740742</v>
      </c>
      <c r="E380" s="25" t="s">
        <v>11</v>
      </c>
      <c r="F380" s="26" t="s">
        <v>16</v>
      </c>
      <c r="G380" s="26" t="s">
        <v>14</v>
      </c>
      <c r="H380" s="23">
        <v>0</v>
      </c>
      <c r="I380" s="27"/>
      <c r="J380" s="28">
        <v>0</v>
      </c>
      <c r="K380" t="str">
        <f>IF((LEN(relatorio_Ananindeua3[[#This Row],[CIF/CPF/CNPJ]])=14),relatorio_Ananindeua3[[#This Row],[CIF/CPF/CNPJ]],relatorio_Ananindeua3[[#This Row],[Coluna2]])</f>
        <v>50984337000159</v>
      </c>
      <c r="L380" t="str">
        <f t="shared" si="6"/>
        <v>509******59</v>
      </c>
    </row>
    <row r="381" spans="1:12" x14ac:dyDescent="0.25">
      <c r="A381" s="23" t="s">
        <v>9212</v>
      </c>
      <c r="B381" s="23" t="s">
        <v>9213</v>
      </c>
      <c r="C381" s="23" t="s">
        <v>17</v>
      </c>
      <c r="D381" s="24">
        <v>45298.745752314811</v>
      </c>
      <c r="E381" s="25" t="s">
        <v>11</v>
      </c>
      <c r="F381" s="26" t="s">
        <v>16</v>
      </c>
      <c r="G381" s="26" t="s">
        <v>14</v>
      </c>
      <c r="H381" s="23">
        <v>0</v>
      </c>
      <c r="I381" s="27"/>
      <c r="J381" s="28">
        <v>0</v>
      </c>
      <c r="K381" t="str">
        <f>IF((LEN(relatorio_Ananindeua3[[#This Row],[CIF/CPF/CNPJ]])=14),relatorio_Ananindeua3[[#This Row],[CIF/CPF/CNPJ]],relatorio_Ananindeua3[[#This Row],[Coluna2]])</f>
        <v>50983064000128</v>
      </c>
      <c r="L381" t="str">
        <f t="shared" si="6"/>
        <v>509******28</v>
      </c>
    </row>
    <row r="382" spans="1:12" x14ac:dyDescent="0.25">
      <c r="A382" s="23" t="s">
        <v>744</v>
      </c>
      <c r="B382" s="23" t="s">
        <v>745</v>
      </c>
      <c r="C382" s="23" t="s">
        <v>17</v>
      </c>
      <c r="D382" s="24">
        <v>45298.745787037034</v>
      </c>
      <c r="E382" s="25" t="s">
        <v>11</v>
      </c>
      <c r="F382" s="26" t="s">
        <v>16</v>
      </c>
      <c r="G382" s="26" t="s">
        <v>14</v>
      </c>
      <c r="H382" s="23">
        <v>0</v>
      </c>
      <c r="I382" s="27"/>
      <c r="J382" s="28">
        <v>0</v>
      </c>
      <c r="K382" t="str">
        <f>IF((LEN(relatorio_Ananindeua3[[#This Row],[CIF/CPF/CNPJ]])=14),relatorio_Ananindeua3[[#This Row],[CIF/CPF/CNPJ]],relatorio_Ananindeua3[[#This Row],[Coluna2]])</f>
        <v>15419365000122</v>
      </c>
      <c r="L382" t="str">
        <f t="shared" si="6"/>
        <v>154******22</v>
      </c>
    </row>
    <row r="383" spans="1:12" x14ac:dyDescent="0.25">
      <c r="A383" s="23" t="s">
        <v>9136</v>
      </c>
      <c r="B383" s="23" t="s">
        <v>9137</v>
      </c>
      <c r="C383" s="23" t="s">
        <v>17</v>
      </c>
      <c r="D383" s="24">
        <v>45298.745787037034</v>
      </c>
      <c r="E383" s="25" t="s">
        <v>11</v>
      </c>
      <c r="F383" s="26" t="s">
        <v>16</v>
      </c>
      <c r="G383" s="26" t="s">
        <v>14</v>
      </c>
      <c r="H383" s="23">
        <v>0</v>
      </c>
      <c r="I383" s="27"/>
      <c r="J383" s="28">
        <v>0</v>
      </c>
      <c r="K383" t="str">
        <f>IF((LEN(relatorio_Ananindeua3[[#This Row],[CIF/CPF/CNPJ]])=14),relatorio_Ananindeua3[[#This Row],[CIF/CPF/CNPJ]],relatorio_Ananindeua3[[#This Row],[Coluna2]])</f>
        <v>50868786000131</v>
      </c>
      <c r="L383" t="str">
        <f t="shared" si="6"/>
        <v>508******31</v>
      </c>
    </row>
    <row r="384" spans="1:12" x14ac:dyDescent="0.25">
      <c r="A384" s="23" t="s">
        <v>9196</v>
      </c>
      <c r="B384" s="23" t="s">
        <v>9197</v>
      </c>
      <c r="C384" s="23" t="s">
        <v>17</v>
      </c>
      <c r="D384" s="24">
        <v>45298.745787037034</v>
      </c>
      <c r="E384" s="25" t="s">
        <v>11</v>
      </c>
      <c r="F384" s="26" t="s">
        <v>16</v>
      </c>
      <c r="G384" s="26" t="s">
        <v>14</v>
      </c>
      <c r="H384" s="23">
        <v>0</v>
      </c>
      <c r="I384" s="27"/>
      <c r="J384" s="28">
        <v>0</v>
      </c>
      <c r="K384" t="str">
        <f>IF((LEN(relatorio_Ananindeua3[[#This Row],[CIF/CPF/CNPJ]])=14),relatorio_Ananindeua3[[#This Row],[CIF/CPF/CNPJ]],relatorio_Ananindeua3[[#This Row],[Coluna2]])</f>
        <v>50975105000134</v>
      </c>
      <c r="L384" t="str">
        <f t="shared" si="6"/>
        <v>509******34</v>
      </c>
    </row>
    <row r="385" spans="1:12" x14ac:dyDescent="0.25">
      <c r="A385" s="23" t="s">
        <v>9198</v>
      </c>
      <c r="B385" s="23" t="s">
        <v>9199</v>
      </c>
      <c r="C385" s="23" t="s">
        <v>17</v>
      </c>
      <c r="D385" s="24">
        <v>45298.745787037034</v>
      </c>
      <c r="E385" s="25" t="s">
        <v>11</v>
      </c>
      <c r="F385" s="26" t="s">
        <v>16</v>
      </c>
      <c r="G385" s="26" t="s">
        <v>14</v>
      </c>
      <c r="H385" s="23">
        <v>0</v>
      </c>
      <c r="I385" s="27"/>
      <c r="J385" s="28">
        <v>0</v>
      </c>
      <c r="K385" t="str">
        <f>IF((LEN(relatorio_Ananindeua3[[#This Row],[CIF/CPF/CNPJ]])=14),relatorio_Ananindeua3[[#This Row],[CIF/CPF/CNPJ]],relatorio_Ananindeua3[[#This Row],[Coluna2]])</f>
        <v>50976065000145</v>
      </c>
      <c r="L385" t="str">
        <f t="shared" si="6"/>
        <v>509******45</v>
      </c>
    </row>
    <row r="386" spans="1:12" x14ac:dyDescent="0.25">
      <c r="A386" s="23" t="s">
        <v>9138</v>
      </c>
      <c r="B386" s="23" t="s">
        <v>9139</v>
      </c>
      <c r="C386" s="23" t="s">
        <v>17</v>
      </c>
      <c r="D386" s="24">
        <v>45298.745798611111</v>
      </c>
      <c r="E386" s="25" t="s">
        <v>11</v>
      </c>
      <c r="F386" s="26" t="s">
        <v>16</v>
      </c>
      <c r="G386" s="26" t="s">
        <v>14</v>
      </c>
      <c r="H386" s="23">
        <v>0</v>
      </c>
      <c r="I386" s="27"/>
      <c r="J386" s="28">
        <v>0</v>
      </c>
      <c r="K386" t="str">
        <f>IF((LEN(relatorio_Ananindeua3[[#This Row],[CIF/CPF/CNPJ]])=14),relatorio_Ananindeua3[[#This Row],[CIF/CPF/CNPJ]],relatorio_Ananindeua3[[#This Row],[Coluna2]])</f>
        <v>50873846000104</v>
      </c>
      <c r="L386" t="str">
        <f t="shared" si="6"/>
        <v>508******04</v>
      </c>
    </row>
    <row r="387" spans="1:12" x14ac:dyDescent="0.25">
      <c r="A387" s="23" t="s">
        <v>9204</v>
      </c>
      <c r="B387" s="23" t="s">
        <v>9205</v>
      </c>
      <c r="C387" s="23" t="s">
        <v>17</v>
      </c>
      <c r="D387" s="24">
        <v>45298.745798611111</v>
      </c>
      <c r="E387" s="25" t="s">
        <v>11</v>
      </c>
      <c r="F387" s="26" t="s">
        <v>16</v>
      </c>
      <c r="G387" s="26" t="s">
        <v>14</v>
      </c>
      <c r="H387" s="23">
        <v>0</v>
      </c>
      <c r="I387" s="27"/>
      <c r="J387" s="28">
        <v>0</v>
      </c>
      <c r="K387" t="str">
        <f>IF((LEN(relatorio_Ananindeua3[[#This Row],[CIF/CPF/CNPJ]])=14),relatorio_Ananindeua3[[#This Row],[CIF/CPF/CNPJ]],relatorio_Ananindeua3[[#This Row],[Coluna2]])</f>
        <v>50979067000198</v>
      </c>
      <c r="L387" t="str">
        <f t="shared" si="6"/>
        <v>509******98</v>
      </c>
    </row>
    <row r="388" spans="1:12" x14ac:dyDescent="0.25">
      <c r="A388" s="23" t="s">
        <v>9174</v>
      </c>
      <c r="B388" s="23" t="s">
        <v>9175</v>
      </c>
      <c r="C388" s="23" t="s">
        <v>17</v>
      </c>
      <c r="D388" s="24">
        <v>45298.745844907404</v>
      </c>
      <c r="E388" s="25" t="s">
        <v>11</v>
      </c>
      <c r="F388" s="26" t="s">
        <v>16</v>
      </c>
      <c r="G388" s="26" t="s">
        <v>14</v>
      </c>
      <c r="H388" s="23">
        <v>0</v>
      </c>
      <c r="I388" s="27"/>
      <c r="J388" s="28">
        <v>0</v>
      </c>
      <c r="K388" t="str">
        <f>IF((LEN(relatorio_Ananindeua3[[#This Row],[CIF/CPF/CNPJ]])=14),relatorio_Ananindeua3[[#This Row],[CIF/CPF/CNPJ]],relatorio_Ananindeua3[[#This Row],[Coluna2]])</f>
        <v>50937519000179</v>
      </c>
      <c r="L388" t="str">
        <f t="shared" si="6"/>
        <v>509******79</v>
      </c>
    </row>
    <row r="389" spans="1:12" x14ac:dyDescent="0.25">
      <c r="A389" s="23" t="s">
        <v>9180</v>
      </c>
      <c r="B389" s="23" t="s">
        <v>9181</v>
      </c>
      <c r="C389" s="23" t="s">
        <v>17</v>
      </c>
      <c r="D389" s="24">
        <v>45298.745844907404</v>
      </c>
      <c r="E389" s="25" t="s">
        <v>11</v>
      </c>
      <c r="F389" s="26" t="s">
        <v>16</v>
      </c>
      <c r="G389" s="26" t="s">
        <v>14</v>
      </c>
      <c r="H389" s="23">
        <v>0</v>
      </c>
      <c r="I389" s="27"/>
      <c r="J389" s="28">
        <v>0</v>
      </c>
      <c r="K389" t="str">
        <f>IF((LEN(relatorio_Ananindeua3[[#This Row],[CIF/CPF/CNPJ]])=14),relatorio_Ananindeua3[[#This Row],[CIF/CPF/CNPJ]],relatorio_Ananindeua3[[#This Row],[Coluna2]])</f>
        <v>50938643000159</v>
      </c>
      <c r="L389" t="str">
        <f t="shared" si="6"/>
        <v>509******59</v>
      </c>
    </row>
    <row r="390" spans="1:12" x14ac:dyDescent="0.25">
      <c r="A390" s="23" t="s">
        <v>9190</v>
      </c>
      <c r="B390" s="23" t="s">
        <v>9191</v>
      </c>
      <c r="C390" s="23" t="s">
        <v>17</v>
      </c>
      <c r="D390" s="24">
        <v>45298.745844907404</v>
      </c>
      <c r="E390" s="25" t="s">
        <v>11</v>
      </c>
      <c r="F390" s="26" t="s">
        <v>16</v>
      </c>
      <c r="G390" s="26" t="s">
        <v>14</v>
      </c>
      <c r="H390" s="23">
        <v>0</v>
      </c>
      <c r="I390" s="27"/>
      <c r="J390" s="28">
        <v>0</v>
      </c>
      <c r="K390" t="str">
        <f>IF((LEN(relatorio_Ananindeua3[[#This Row],[CIF/CPF/CNPJ]])=14),relatorio_Ananindeua3[[#This Row],[CIF/CPF/CNPJ]],relatorio_Ananindeua3[[#This Row],[Coluna2]])</f>
        <v>50950048000139</v>
      </c>
      <c r="L390" t="str">
        <f t="shared" si="6"/>
        <v>509******39</v>
      </c>
    </row>
    <row r="391" spans="1:12" x14ac:dyDescent="0.25">
      <c r="A391" s="23" t="s">
        <v>1054</v>
      </c>
      <c r="B391" s="23" t="s">
        <v>1055</v>
      </c>
      <c r="C391" s="23" t="s">
        <v>17</v>
      </c>
      <c r="D391" s="24">
        <v>45298.745891203704</v>
      </c>
      <c r="E391" s="25" t="s">
        <v>11</v>
      </c>
      <c r="F391" s="26" t="s">
        <v>16</v>
      </c>
      <c r="G391" s="26" t="s">
        <v>14</v>
      </c>
      <c r="H391" s="23">
        <v>0</v>
      </c>
      <c r="I391" s="27"/>
      <c r="J391" s="28">
        <v>0</v>
      </c>
      <c r="K391" t="str">
        <f>IF((LEN(relatorio_Ananindeua3[[#This Row],[CIF/CPF/CNPJ]])=14),relatorio_Ananindeua3[[#This Row],[CIF/CPF/CNPJ]],relatorio_Ananindeua3[[#This Row],[Coluna2]])</f>
        <v>18126651000198</v>
      </c>
      <c r="L391" t="str">
        <f t="shared" si="6"/>
        <v>181******98</v>
      </c>
    </row>
    <row r="392" spans="1:12" x14ac:dyDescent="0.25">
      <c r="A392" s="23" t="s">
        <v>9132</v>
      </c>
      <c r="B392" s="23" t="s">
        <v>9133</v>
      </c>
      <c r="C392" s="23" t="s">
        <v>17</v>
      </c>
      <c r="D392" s="24">
        <v>45298.74590277778</v>
      </c>
      <c r="E392" s="25" t="s">
        <v>11</v>
      </c>
      <c r="F392" s="26" t="s">
        <v>16</v>
      </c>
      <c r="G392" s="26" t="s">
        <v>14</v>
      </c>
      <c r="H392" s="23">
        <v>0</v>
      </c>
      <c r="I392" s="27"/>
      <c r="J392" s="28">
        <v>0</v>
      </c>
      <c r="K392" t="str">
        <f>IF((LEN(relatorio_Ananindeua3[[#This Row],[CIF/CPF/CNPJ]])=14),relatorio_Ananindeua3[[#This Row],[CIF/CPF/CNPJ]],relatorio_Ananindeua3[[#This Row],[Coluna2]])</f>
        <v>50858634000158</v>
      </c>
      <c r="L392" t="str">
        <f t="shared" si="6"/>
        <v>508******58</v>
      </c>
    </row>
    <row r="393" spans="1:12" x14ac:dyDescent="0.25">
      <c r="A393" s="23" t="s">
        <v>9150</v>
      </c>
      <c r="B393" s="23" t="s">
        <v>9151</v>
      </c>
      <c r="C393" s="23" t="s">
        <v>17</v>
      </c>
      <c r="D393" s="24">
        <v>45298.74590277778</v>
      </c>
      <c r="E393" s="25" t="s">
        <v>11</v>
      </c>
      <c r="F393" s="26" t="s">
        <v>16</v>
      </c>
      <c r="G393" s="26" t="s">
        <v>14</v>
      </c>
      <c r="H393" s="23">
        <v>0</v>
      </c>
      <c r="I393" s="27"/>
      <c r="J393" s="28">
        <v>0</v>
      </c>
      <c r="K393" t="str">
        <f>IF((LEN(relatorio_Ananindeua3[[#This Row],[CIF/CPF/CNPJ]])=14),relatorio_Ananindeua3[[#This Row],[CIF/CPF/CNPJ]],relatorio_Ananindeua3[[#This Row],[Coluna2]])</f>
        <v>50895822000156</v>
      </c>
      <c r="L393" t="str">
        <f t="shared" si="6"/>
        <v>508******56</v>
      </c>
    </row>
    <row r="394" spans="1:12" x14ac:dyDescent="0.25">
      <c r="A394" s="23" t="s">
        <v>9142</v>
      </c>
      <c r="B394" s="23" t="s">
        <v>9143</v>
      </c>
      <c r="C394" s="23" t="s">
        <v>17</v>
      </c>
      <c r="D394" s="24">
        <v>45298.74591435185</v>
      </c>
      <c r="E394" s="25" t="s">
        <v>11</v>
      </c>
      <c r="F394" s="26" t="s">
        <v>16</v>
      </c>
      <c r="G394" s="26" t="s">
        <v>14</v>
      </c>
      <c r="H394" s="23">
        <v>0</v>
      </c>
      <c r="I394" s="27"/>
      <c r="J394" s="28">
        <v>0</v>
      </c>
      <c r="K394" t="str">
        <f>IF((LEN(relatorio_Ananindeua3[[#This Row],[CIF/CPF/CNPJ]])=14),relatorio_Ananindeua3[[#This Row],[CIF/CPF/CNPJ]],relatorio_Ananindeua3[[#This Row],[Coluna2]])</f>
        <v>50876207000100</v>
      </c>
      <c r="L394" t="str">
        <f t="shared" si="6"/>
        <v>508******00</v>
      </c>
    </row>
    <row r="395" spans="1:12" x14ac:dyDescent="0.25">
      <c r="A395" s="23" t="s">
        <v>9192</v>
      </c>
      <c r="B395" s="23" t="s">
        <v>9193</v>
      </c>
      <c r="C395" s="23" t="s">
        <v>17</v>
      </c>
      <c r="D395" s="24">
        <v>45298.745925925927</v>
      </c>
      <c r="E395" s="25" t="s">
        <v>11</v>
      </c>
      <c r="F395" s="26" t="s">
        <v>16</v>
      </c>
      <c r="G395" s="26" t="s">
        <v>14</v>
      </c>
      <c r="H395" s="23">
        <v>0</v>
      </c>
      <c r="I395" s="27"/>
      <c r="J395" s="28">
        <v>0</v>
      </c>
      <c r="K395" t="str">
        <f>IF((LEN(relatorio_Ananindeua3[[#This Row],[CIF/CPF/CNPJ]])=14),relatorio_Ananindeua3[[#This Row],[CIF/CPF/CNPJ]],relatorio_Ananindeua3[[#This Row],[Coluna2]])</f>
        <v>50965591000100</v>
      </c>
      <c r="L395" t="str">
        <f t="shared" si="6"/>
        <v>509******00</v>
      </c>
    </row>
    <row r="396" spans="1:12" x14ac:dyDescent="0.25">
      <c r="A396" s="23" t="s">
        <v>9130</v>
      </c>
      <c r="B396" s="23" t="s">
        <v>9131</v>
      </c>
      <c r="C396" s="23" t="s">
        <v>17</v>
      </c>
      <c r="D396" s="24">
        <v>45298.745937500003</v>
      </c>
      <c r="E396" s="25" t="s">
        <v>11</v>
      </c>
      <c r="F396" s="26" t="s">
        <v>16</v>
      </c>
      <c r="G396" s="26" t="s">
        <v>14</v>
      </c>
      <c r="H396" s="23">
        <v>0</v>
      </c>
      <c r="I396" s="27"/>
      <c r="J396" s="28">
        <v>0</v>
      </c>
      <c r="K396" t="str">
        <f>IF((LEN(relatorio_Ananindeua3[[#This Row],[CIF/CPF/CNPJ]])=14),relatorio_Ananindeua3[[#This Row],[CIF/CPF/CNPJ]],relatorio_Ananindeua3[[#This Row],[Coluna2]])</f>
        <v>50855815000120</v>
      </c>
      <c r="L396" t="str">
        <f t="shared" si="6"/>
        <v>508******20</v>
      </c>
    </row>
    <row r="397" spans="1:12" x14ac:dyDescent="0.25">
      <c r="A397" s="23" t="s">
        <v>9108</v>
      </c>
      <c r="B397" s="23" t="s">
        <v>9109</v>
      </c>
      <c r="C397" s="23" t="s">
        <v>17</v>
      </c>
      <c r="D397" s="24">
        <v>45298.74596064815</v>
      </c>
      <c r="E397" s="25" t="s">
        <v>11</v>
      </c>
      <c r="F397" s="26" t="s">
        <v>16</v>
      </c>
      <c r="G397" s="26" t="s">
        <v>14</v>
      </c>
      <c r="H397" s="23">
        <v>0</v>
      </c>
      <c r="I397" s="27"/>
      <c r="J397" s="28">
        <v>0</v>
      </c>
      <c r="K397" t="str">
        <f>IF((LEN(relatorio_Ananindeua3[[#This Row],[CIF/CPF/CNPJ]])=14),relatorio_Ananindeua3[[#This Row],[CIF/CPF/CNPJ]],relatorio_Ananindeua3[[#This Row],[Coluna2]])</f>
        <v>50811630000114</v>
      </c>
      <c r="L397" t="str">
        <f t="shared" si="6"/>
        <v>508******14</v>
      </c>
    </row>
    <row r="398" spans="1:12" x14ac:dyDescent="0.25">
      <c r="A398" s="23" t="s">
        <v>9102</v>
      </c>
      <c r="B398" s="23" t="s">
        <v>9103</v>
      </c>
      <c r="C398" s="23" t="s">
        <v>17</v>
      </c>
      <c r="D398" s="24">
        <v>45298.745983796296</v>
      </c>
      <c r="E398" s="25" t="s">
        <v>11</v>
      </c>
      <c r="F398" s="26" t="s">
        <v>16</v>
      </c>
      <c r="G398" s="26" t="s">
        <v>14</v>
      </c>
      <c r="H398" s="23">
        <v>0</v>
      </c>
      <c r="I398" s="27"/>
      <c r="J398" s="28">
        <v>0</v>
      </c>
      <c r="K398" t="str">
        <f>IF((LEN(relatorio_Ananindeua3[[#This Row],[CIF/CPF/CNPJ]])=14),relatorio_Ananindeua3[[#This Row],[CIF/CPF/CNPJ]],relatorio_Ananindeua3[[#This Row],[Coluna2]])</f>
        <v>50801164000196</v>
      </c>
      <c r="L398" t="str">
        <f t="shared" si="6"/>
        <v>508******96</v>
      </c>
    </row>
    <row r="399" spans="1:12" x14ac:dyDescent="0.25">
      <c r="A399" s="23" t="s">
        <v>9112</v>
      </c>
      <c r="B399" s="23" t="s">
        <v>9113</v>
      </c>
      <c r="C399" s="23" t="s">
        <v>17</v>
      </c>
      <c r="D399" s="24">
        <v>45298.745983796296</v>
      </c>
      <c r="E399" s="25" t="s">
        <v>11</v>
      </c>
      <c r="F399" s="26" t="s">
        <v>16</v>
      </c>
      <c r="G399" s="26" t="s">
        <v>14</v>
      </c>
      <c r="H399" s="23">
        <v>0</v>
      </c>
      <c r="I399" s="27"/>
      <c r="J399" s="28">
        <v>0</v>
      </c>
      <c r="K399" t="str">
        <f>IF((LEN(relatorio_Ananindeua3[[#This Row],[CIF/CPF/CNPJ]])=14),relatorio_Ananindeua3[[#This Row],[CIF/CPF/CNPJ]],relatorio_Ananindeua3[[#This Row],[Coluna2]])</f>
        <v>50816071000135</v>
      </c>
      <c r="L399" t="str">
        <f t="shared" si="6"/>
        <v>508******35</v>
      </c>
    </row>
    <row r="400" spans="1:12" x14ac:dyDescent="0.25">
      <c r="A400" s="23" t="s">
        <v>9088</v>
      </c>
      <c r="B400" s="23" t="s">
        <v>9089</v>
      </c>
      <c r="C400" s="23" t="s">
        <v>17</v>
      </c>
      <c r="D400" s="24">
        <v>45298.745995370373</v>
      </c>
      <c r="E400" s="25" t="s">
        <v>11</v>
      </c>
      <c r="F400" s="26" t="s">
        <v>16</v>
      </c>
      <c r="G400" s="26" t="s">
        <v>14</v>
      </c>
      <c r="H400" s="23">
        <v>0</v>
      </c>
      <c r="I400" s="27"/>
      <c r="J400" s="28">
        <v>0</v>
      </c>
      <c r="K400" t="str">
        <f>IF((LEN(relatorio_Ananindeua3[[#This Row],[CIF/CPF/CNPJ]])=14),relatorio_Ananindeua3[[#This Row],[CIF/CPF/CNPJ]],relatorio_Ananindeua3[[#This Row],[Coluna2]])</f>
        <v>50783671000144</v>
      </c>
      <c r="L400" t="str">
        <f t="shared" si="6"/>
        <v>507******44</v>
      </c>
    </row>
    <row r="401" spans="1:12" x14ac:dyDescent="0.25">
      <c r="A401" s="23" t="s">
        <v>9100</v>
      </c>
      <c r="B401" s="23" t="s">
        <v>9101</v>
      </c>
      <c r="C401" s="23" t="s">
        <v>17</v>
      </c>
      <c r="D401" s="24">
        <v>45298.746006944442</v>
      </c>
      <c r="E401" s="25" t="s">
        <v>11</v>
      </c>
      <c r="F401" s="26" t="s">
        <v>16</v>
      </c>
      <c r="G401" s="26" t="s">
        <v>14</v>
      </c>
      <c r="H401" s="23">
        <v>0</v>
      </c>
      <c r="I401" s="27"/>
      <c r="J401" s="28">
        <v>0</v>
      </c>
      <c r="K401" t="str">
        <f>IF((LEN(relatorio_Ananindeua3[[#This Row],[CIF/CPF/CNPJ]])=14),relatorio_Ananindeua3[[#This Row],[CIF/CPF/CNPJ]],relatorio_Ananindeua3[[#This Row],[Coluna2]])</f>
        <v>50800955000100</v>
      </c>
      <c r="L401" t="str">
        <f t="shared" si="6"/>
        <v>508******00</v>
      </c>
    </row>
    <row r="402" spans="1:12" x14ac:dyDescent="0.25">
      <c r="A402" s="23" t="s">
        <v>9076</v>
      </c>
      <c r="B402" s="23" t="s">
        <v>9077</v>
      </c>
      <c r="C402" s="23" t="s">
        <v>17</v>
      </c>
      <c r="D402" s="24">
        <v>45298.746018518519</v>
      </c>
      <c r="E402" s="25" t="s">
        <v>11</v>
      </c>
      <c r="F402" s="26" t="s">
        <v>16</v>
      </c>
      <c r="G402" s="26" t="s">
        <v>14</v>
      </c>
      <c r="H402" s="23">
        <v>0</v>
      </c>
      <c r="I402" s="27"/>
      <c r="J402" s="28">
        <v>0</v>
      </c>
      <c r="K402" t="str">
        <f>IF((LEN(relatorio_Ananindeua3[[#This Row],[CIF/CPF/CNPJ]])=14),relatorio_Ananindeua3[[#This Row],[CIF/CPF/CNPJ]],relatorio_Ananindeua3[[#This Row],[Coluna2]])</f>
        <v>50762243000135</v>
      </c>
      <c r="L402" t="str">
        <f t="shared" ref="L402:L465" si="7">_xlfn.CONCAT(LEFT(A402,3),REPT("*",6),RIGHT(A402,2))</f>
        <v>507******35</v>
      </c>
    </row>
    <row r="403" spans="1:12" x14ac:dyDescent="0.25">
      <c r="A403" s="23" t="s">
        <v>9086</v>
      </c>
      <c r="B403" s="23" t="s">
        <v>9087</v>
      </c>
      <c r="C403" s="23" t="s">
        <v>17</v>
      </c>
      <c r="D403" s="24">
        <v>45298.746018518519</v>
      </c>
      <c r="E403" s="25" t="s">
        <v>11</v>
      </c>
      <c r="F403" s="26" t="s">
        <v>16</v>
      </c>
      <c r="G403" s="26" t="s">
        <v>14</v>
      </c>
      <c r="H403" s="23">
        <v>0</v>
      </c>
      <c r="I403" s="27"/>
      <c r="J403" s="28">
        <v>0</v>
      </c>
      <c r="K403" t="str">
        <f>IF((LEN(relatorio_Ananindeua3[[#This Row],[CIF/CPF/CNPJ]])=14),relatorio_Ananindeua3[[#This Row],[CIF/CPF/CNPJ]],relatorio_Ananindeua3[[#This Row],[Coluna2]])</f>
        <v>50779747000168</v>
      </c>
      <c r="L403" t="str">
        <f t="shared" si="7"/>
        <v>507******68</v>
      </c>
    </row>
    <row r="404" spans="1:12" x14ac:dyDescent="0.25">
      <c r="A404" s="23" t="s">
        <v>9106</v>
      </c>
      <c r="B404" s="23" t="s">
        <v>9107</v>
      </c>
      <c r="C404" s="23" t="s">
        <v>17</v>
      </c>
      <c r="D404" s="24">
        <v>45298.746018518519</v>
      </c>
      <c r="E404" s="25" t="s">
        <v>11</v>
      </c>
      <c r="F404" s="26" t="s">
        <v>16</v>
      </c>
      <c r="G404" s="26" t="s">
        <v>14</v>
      </c>
      <c r="H404" s="23">
        <v>0</v>
      </c>
      <c r="I404" s="27"/>
      <c r="J404" s="28">
        <v>0</v>
      </c>
      <c r="K404" t="str">
        <f>IF((LEN(relatorio_Ananindeua3[[#This Row],[CIF/CPF/CNPJ]])=14),relatorio_Ananindeua3[[#This Row],[CIF/CPF/CNPJ]],relatorio_Ananindeua3[[#This Row],[Coluna2]])</f>
        <v>50810657000192</v>
      </c>
      <c r="L404" t="str">
        <f t="shared" si="7"/>
        <v>508******92</v>
      </c>
    </row>
    <row r="405" spans="1:12" x14ac:dyDescent="0.25">
      <c r="A405" s="23" t="s">
        <v>9082</v>
      </c>
      <c r="B405" s="23" t="s">
        <v>9083</v>
      </c>
      <c r="C405" s="23" t="s">
        <v>17</v>
      </c>
      <c r="D405" s="24">
        <v>45298.746030092596</v>
      </c>
      <c r="E405" s="25" t="s">
        <v>11</v>
      </c>
      <c r="F405" s="26" t="s">
        <v>16</v>
      </c>
      <c r="G405" s="26" t="s">
        <v>14</v>
      </c>
      <c r="H405" s="23">
        <v>0</v>
      </c>
      <c r="I405" s="27"/>
      <c r="J405" s="28">
        <v>0</v>
      </c>
      <c r="K405" t="str">
        <f>IF((LEN(relatorio_Ananindeua3[[#This Row],[CIF/CPF/CNPJ]])=14),relatorio_Ananindeua3[[#This Row],[CIF/CPF/CNPJ]],relatorio_Ananindeua3[[#This Row],[Coluna2]])</f>
        <v>50765948000106</v>
      </c>
      <c r="L405" t="str">
        <f t="shared" si="7"/>
        <v>507******06</v>
      </c>
    </row>
    <row r="406" spans="1:12" x14ac:dyDescent="0.25">
      <c r="A406" s="23" t="s">
        <v>9092</v>
      </c>
      <c r="B406" s="23" t="s">
        <v>9093</v>
      </c>
      <c r="C406" s="23" t="s">
        <v>17</v>
      </c>
      <c r="D406" s="24">
        <v>45298.746030092596</v>
      </c>
      <c r="E406" s="25" t="s">
        <v>11</v>
      </c>
      <c r="F406" s="26" t="s">
        <v>16</v>
      </c>
      <c r="G406" s="26" t="s">
        <v>14</v>
      </c>
      <c r="H406" s="23">
        <v>0</v>
      </c>
      <c r="I406" s="27"/>
      <c r="J406" s="28">
        <v>0</v>
      </c>
      <c r="K406" t="str">
        <f>IF((LEN(relatorio_Ananindeua3[[#This Row],[CIF/CPF/CNPJ]])=14),relatorio_Ananindeua3[[#This Row],[CIF/CPF/CNPJ]],relatorio_Ananindeua3[[#This Row],[Coluna2]])</f>
        <v>50793709000160</v>
      </c>
      <c r="L406" t="str">
        <f t="shared" si="7"/>
        <v>507******60</v>
      </c>
    </row>
    <row r="407" spans="1:12" x14ac:dyDescent="0.25">
      <c r="A407" s="23" t="s">
        <v>9066</v>
      </c>
      <c r="B407" s="23" t="s">
        <v>9067</v>
      </c>
      <c r="C407" s="23" t="s">
        <v>17</v>
      </c>
      <c r="D407" s="24">
        <v>45298.746041666665</v>
      </c>
      <c r="E407" s="25" t="s">
        <v>11</v>
      </c>
      <c r="F407" s="26" t="s">
        <v>16</v>
      </c>
      <c r="G407" s="26" t="s">
        <v>14</v>
      </c>
      <c r="H407" s="23">
        <v>0</v>
      </c>
      <c r="I407" s="27"/>
      <c r="J407" s="28">
        <v>0</v>
      </c>
      <c r="K407" t="str">
        <f>IF((LEN(relatorio_Ananindeua3[[#This Row],[CIF/CPF/CNPJ]])=14),relatorio_Ananindeua3[[#This Row],[CIF/CPF/CNPJ]],relatorio_Ananindeua3[[#This Row],[Coluna2]])</f>
        <v>50758423000143</v>
      </c>
      <c r="L407" t="str">
        <f t="shared" si="7"/>
        <v>507******43</v>
      </c>
    </row>
    <row r="408" spans="1:12" x14ac:dyDescent="0.25">
      <c r="A408" s="23" t="s">
        <v>9068</v>
      </c>
      <c r="B408" s="23" t="s">
        <v>9069</v>
      </c>
      <c r="C408" s="23" t="s">
        <v>17</v>
      </c>
      <c r="D408" s="24">
        <v>45298.746041666665</v>
      </c>
      <c r="E408" s="25" t="s">
        <v>11</v>
      </c>
      <c r="F408" s="26" t="s">
        <v>16</v>
      </c>
      <c r="G408" s="26" t="s">
        <v>14</v>
      </c>
      <c r="H408" s="23">
        <v>0</v>
      </c>
      <c r="I408" s="27"/>
      <c r="J408" s="28">
        <v>0</v>
      </c>
      <c r="K408" t="str">
        <f>IF((LEN(relatorio_Ananindeua3[[#This Row],[CIF/CPF/CNPJ]])=14),relatorio_Ananindeua3[[#This Row],[CIF/CPF/CNPJ]],relatorio_Ananindeua3[[#This Row],[Coluna2]])</f>
        <v>50758596000161</v>
      </c>
      <c r="L408" t="str">
        <f t="shared" si="7"/>
        <v>507******61</v>
      </c>
    </row>
    <row r="409" spans="1:12" x14ac:dyDescent="0.25">
      <c r="A409" s="23" t="s">
        <v>9054</v>
      </c>
      <c r="B409" s="23" t="s">
        <v>9055</v>
      </c>
      <c r="C409" s="23" t="s">
        <v>17</v>
      </c>
      <c r="D409" s="24">
        <v>45298.746064814812</v>
      </c>
      <c r="E409" s="25" t="s">
        <v>11</v>
      </c>
      <c r="F409" s="26" t="s">
        <v>16</v>
      </c>
      <c r="G409" s="26" t="s">
        <v>14</v>
      </c>
      <c r="H409" s="23">
        <v>0</v>
      </c>
      <c r="I409" s="27"/>
      <c r="J409" s="28">
        <v>0</v>
      </c>
      <c r="K409" t="str">
        <f>IF((LEN(relatorio_Ananindeua3[[#This Row],[CIF/CPF/CNPJ]])=14),relatorio_Ananindeua3[[#This Row],[CIF/CPF/CNPJ]],relatorio_Ananindeua3[[#This Row],[Coluna2]])</f>
        <v>50752196000149</v>
      </c>
      <c r="L409" t="str">
        <f t="shared" si="7"/>
        <v>507******49</v>
      </c>
    </row>
    <row r="410" spans="1:12" x14ac:dyDescent="0.25">
      <c r="A410" s="23" t="s">
        <v>9060</v>
      </c>
      <c r="B410" s="23" t="s">
        <v>9061</v>
      </c>
      <c r="C410" s="23" t="s">
        <v>17</v>
      </c>
      <c r="D410" s="24">
        <v>45298.746064814812</v>
      </c>
      <c r="E410" s="25" t="s">
        <v>11</v>
      </c>
      <c r="F410" s="26" t="s">
        <v>16</v>
      </c>
      <c r="G410" s="26" t="s">
        <v>14</v>
      </c>
      <c r="H410" s="23">
        <v>0</v>
      </c>
      <c r="I410" s="27"/>
      <c r="J410" s="28">
        <v>0</v>
      </c>
      <c r="K410" t="str">
        <f>IF((LEN(relatorio_Ananindeua3[[#This Row],[CIF/CPF/CNPJ]])=14),relatorio_Ananindeua3[[#This Row],[CIF/CPF/CNPJ]],relatorio_Ananindeua3[[#This Row],[Coluna2]])</f>
        <v>50755178000110</v>
      </c>
      <c r="L410" t="str">
        <f t="shared" si="7"/>
        <v>507******10</v>
      </c>
    </row>
    <row r="411" spans="1:12" x14ac:dyDescent="0.25">
      <c r="A411" s="23" t="s">
        <v>9064</v>
      </c>
      <c r="B411" s="23" t="s">
        <v>9065</v>
      </c>
      <c r="C411" s="23" t="s">
        <v>17</v>
      </c>
      <c r="D411" s="24">
        <v>45298.746064814812</v>
      </c>
      <c r="E411" s="25" t="s">
        <v>11</v>
      </c>
      <c r="F411" s="26" t="s">
        <v>16</v>
      </c>
      <c r="G411" s="26" t="s">
        <v>14</v>
      </c>
      <c r="H411" s="23">
        <v>0</v>
      </c>
      <c r="I411" s="27"/>
      <c r="J411" s="28">
        <v>0</v>
      </c>
      <c r="K411" t="str">
        <f>IF((LEN(relatorio_Ananindeua3[[#This Row],[CIF/CPF/CNPJ]])=14),relatorio_Ananindeua3[[#This Row],[CIF/CPF/CNPJ]],relatorio_Ananindeua3[[#This Row],[Coluna2]])</f>
        <v>50755684000100</v>
      </c>
      <c r="L411" t="str">
        <f t="shared" si="7"/>
        <v>507******00</v>
      </c>
    </row>
    <row r="412" spans="1:12" x14ac:dyDescent="0.25">
      <c r="A412" s="23" t="s">
        <v>9078</v>
      </c>
      <c r="B412" s="23" t="s">
        <v>9079</v>
      </c>
      <c r="C412" s="23" t="s">
        <v>17</v>
      </c>
      <c r="D412" s="24">
        <v>45298.746064814812</v>
      </c>
      <c r="E412" s="25" t="s">
        <v>11</v>
      </c>
      <c r="F412" s="26" t="s">
        <v>16</v>
      </c>
      <c r="G412" s="26" t="s">
        <v>14</v>
      </c>
      <c r="H412" s="23">
        <v>0</v>
      </c>
      <c r="I412" s="27"/>
      <c r="J412" s="28">
        <v>0</v>
      </c>
      <c r="K412" t="str">
        <f>IF((LEN(relatorio_Ananindeua3[[#This Row],[CIF/CPF/CNPJ]])=14),relatorio_Ananindeua3[[#This Row],[CIF/CPF/CNPJ]],relatorio_Ananindeua3[[#This Row],[Coluna2]])</f>
        <v>50763006000199</v>
      </c>
      <c r="L412" t="str">
        <f t="shared" si="7"/>
        <v>507******99</v>
      </c>
    </row>
    <row r="413" spans="1:12" x14ac:dyDescent="0.25">
      <c r="A413" s="23" t="s">
        <v>9038</v>
      </c>
      <c r="B413" s="23" t="s">
        <v>9039</v>
      </c>
      <c r="C413" s="23" t="s">
        <v>17</v>
      </c>
      <c r="D413" s="24">
        <v>45298.746076388888</v>
      </c>
      <c r="E413" s="25" t="s">
        <v>11</v>
      </c>
      <c r="F413" s="26" t="s">
        <v>16</v>
      </c>
      <c r="G413" s="26" t="s">
        <v>14</v>
      </c>
      <c r="H413" s="23">
        <v>0</v>
      </c>
      <c r="I413" s="27"/>
      <c r="J413" s="28">
        <v>0</v>
      </c>
      <c r="K413" t="str">
        <f>IF((LEN(relatorio_Ananindeua3[[#This Row],[CIF/CPF/CNPJ]])=14),relatorio_Ananindeua3[[#This Row],[CIF/CPF/CNPJ]],relatorio_Ananindeua3[[#This Row],[Coluna2]])</f>
        <v>50735140000186</v>
      </c>
      <c r="L413" t="str">
        <f t="shared" si="7"/>
        <v>507******86</v>
      </c>
    </row>
    <row r="414" spans="1:12" x14ac:dyDescent="0.25">
      <c r="A414" s="23" t="s">
        <v>9042</v>
      </c>
      <c r="B414" s="23" t="s">
        <v>9043</v>
      </c>
      <c r="C414" s="23" t="s">
        <v>17</v>
      </c>
      <c r="D414" s="24">
        <v>45298.746076388888</v>
      </c>
      <c r="E414" s="25" t="s">
        <v>11</v>
      </c>
      <c r="F414" s="26" t="s">
        <v>16</v>
      </c>
      <c r="G414" s="26" t="s">
        <v>14</v>
      </c>
      <c r="H414" s="23">
        <v>0</v>
      </c>
      <c r="I414" s="27"/>
      <c r="J414" s="28">
        <v>0</v>
      </c>
      <c r="K414" t="str">
        <f>IF((LEN(relatorio_Ananindeua3[[#This Row],[CIF/CPF/CNPJ]])=14),relatorio_Ananindeua3[[#This Row],[CIF/CPF/CNPJ]],relatorio_Ananindeua3[[#This Row],[Coluna2]])</f>
        <v>50737117000120</v>
      </c>
      <c r="L414" t="str">
        <f t="shared" si="7"/>
        <v>507******20</v>
      </c>
    </row>
    <row r="415" spans="1:12" x14ac:dyDescent="0.25">
      <c r="A415" s="23" t="s">
        <v>9036</v>
      </c>
      <c r="B415" s="23" t="s">
        <v>9037</v>
      </c>
      <c r="C415" s="23" t="s">
        <v>17</v>
      </c>
      <c r="D415" s="24">
        <v>45298.746087962965</v>
      </c>
      <c r="E415" s="25" t="s">
        <v>11</v>
      </c>
      <c r="F415" s="26" t="s">
        <v>16</v>
      </c>
      <c r="G415" s="26" t="s">
        <v>14</v>
      </c>
      <c r="H415" s="23">
        <v>0</v>
      </c>
      <c r="I415" s="27"/>
      <c r="J415" s="28">
        <v>0</v>
      </c>
      <c r="K415" t="str">
        <f>IF((LEN(relatorio_Ananindeua3[[#This Row],[CIF/CPF/CNPJ]])=14),relatorio_Ananindeua3[[#This Row],[CIF/CPF/CNPJ]],relatorio_Ananindeua3[[#This Row],[Coluna2]])</f>
        <v>50733166000195</v>
      </c>
      <c r="L415" t="str">
        <f t="shared" si="7"/>
        <v>507******95</v>
      </c>
    </row>
    <row r="416" spans="1:12" x14ac:dyDescent="0.25">
      <c r="A416" s="23" t="s">
        <v>9044</v>
      </c>
      <c r="B416" s="23" t="s">
        <v>9045</v>
      </c>
      <c r="C416" s="23" t="s">
        <v>17</v>
      </c>
      <c r="D416" s="24">
        <v>45298.746087962965</v>
      </c>
      <c r="E416" s="25" t="s">
        <v>11</v>
      </c>
      <c r="F416" s="26" t="s">
        <v>16</v>
      </c>
      <c r="G416" s="26" t="s">
        <v>14</v>
      </c>
      <c r="H416" s="23">
        <v>0</v>
      </c>
      <c r="I416" s="27"/>
      <c r="J416" s="28">
        <v>0</v>
      </c>
      <c r="K416" t="str">
        <f>IF((LEN(relatorio_Ananindeua3[[#This Row],[CIF/CPF/CNPJ]])=14),relatorio_Ananindeua3[[#This Row],[CIF/CPF/CNPJ]],relatorio_Ananindeua3[[#This Row],[Coluna2]])</f>
        <v>50737395000188</v>
      </c>
      <c r="L416" t="str">
        <f t="shared" si="7"/>
        <v>507******88</v>
      </c>
    </row>
    <row r="417" spans="1:12" x14ac:dyDescent="0.25">
      <c r="A417" s="23" t="s">
        <v>9032</v>
      </c>
      <c r="B417" s="23" t="s">
        <v>9033</v>
      </c>
      <c r="C417" s="23" t="s">
        <v>17</v>
      </c>
      <c r="D417" s="24">
        <v>45298.746099537035</v>
      </c>
      <c r="E417" s="25" t="s">
        <v>11</v>
      </c>
      <c r="F417" s="26" t="s">
        <v>16</v>
      </c>
      <c r="G417" s="26" t="s">
        <v>14</v>
      </c>
      <c r="H417" s="23">
        <v>0</v>
      </c>
      <c r="I417" s="27"/>
      <c r="J417" s="28">
        <v>0</v>
      </c>
      <c r="K417" t="str">
        <f>IF((LEN(relatorio_Ananindeua3[[#This Row],[CIF/CPF/CNPJ]])=14),relatorio_Ananindeua3[[#This Row],[CIF/CPF/CNPJ]],relatorio_Ananindeua3[[#This Row],[Coluna2]])</f>
        <v>50723167000159</v>
      </c>
      <c r="L417" t="str">
        <f t="shared" si="7"/>
        <v>507******59</v>
      </c>
    </row>
    <row r="418" spans="1:12" x14ac:dyDescent="0.25">
      <c r="A418" s="23" t="s">
        <v>9028</v>
      </c>
      <c r="B418" s="23" t="s">
        <v>9029</v>
      </c>
      <c r="C418" s="23" t="s">
        <v>17</v>
      </c>
      <c r="D418" s="24">
        <v>45298.746111111112</v>
      </c>
      <c r="E418" s="25" t="s">
        <v>11</v>
      </c>
      <c r="F418" s="26" t="s">
        <v>16</v>
      </c>
      <c r="G418" s="26" t="s">
        <v>14</v>
      </c>
      <c r="H418" s="23">
        <v>0</v>
      </c>
      <c r="I418" s="27"/>
      <c r="J418" s="28">
        <v>0</v>
      </c>
      <c r="K418" t="str">
        <f>IF((LEN(relatorio_Ananindeua3[[#This Row],[CIF/CPF/CNPJ]])=14),relatorio_Ananindeua3[[#This Row],[CIF/CPF/CNPJ]],relatorio_Ananindeua3[[#This Row],[Coluna2]])</f>
        <v>50718283000180</v>
      </c>
      <c r="L418" t="str">
        <f t="shared" si="7"/>
        <v>507******80</v>
      </c>
    </row>
    <row r="419" spans="1:12" x14ac:dyDescent="0.25">
      <c r="A419" s="23" t="s">
        <v>9022</v>
      </c>
      <c r="B419" s="23" t="s">
        <v>9023</v>
      </c>
      <c r="C419" s="23" t="s">
        <v>17</v>
      </c>
      <c r="D419" s="24">
        <v>45298.746122685188</v>
      </c>
      <c r="E419" s="25" t="s">
        <v>11</v>
      </c>
      <c r="F419" s="26" t="s">
        <v>16</v>
      </c>
      <c r="G419" s="26" t="s">
        <v>14</v>
      </c>
      <c r="H419" s="23">
        <v>0</v>
      </c>
      <c r="I419" s="27"/>
      <c r="J419" s="28">
        <v>0</v>
      </c>
      <c r="K419" t="str">
        <f>IF((LEN(relatorio_Ananindeua3[[#This Row],[CIF/CPF/CNPJ]])=14),relatorio_Ananindeua3[[#This Row],[CIF/CPF/CNPJ]],relatorio_Ananindeua3[[#This Row],[Coluna2]])</f>
        <v>50702297000105</v>
      </c>
      <c r="L419" t="str">
        <f t="shared" si="7"/>
        <v>507******05</v>
      </c>
    </row>
    <row r="420" spans="1:12" x14ac:dyDescent="0.25">
      <c r="A420" s="23" t="s">
        <v>9026</v>
      </c>
      <c r="B420" s="23" t="s">
        <v>9027</v>
      </c>
      <c r="C420" s="23" t="s">
        <v>17</v>
      </c>
      <c r="D420" s="24">
        <v>45298.746122685188</v>
      </c>
      <c r="E420" s="25" t="s">
        <v>11</v>
      </c>
      <c r="F420" s="26" t="s">
        <v>16</v>
      </c>
      <c r="G420" s="26" t="s">
        <v>14</v>
      </c>
      <c r="H420" s="23">
        <v>0</v>
      </c>
      <c r="I420" s="27"/>
      <c r="J420" s="28">
        <v>0</v>
      </c>
      <c r="K420" t="str">
        <f>IF((LEN(relatorio_Ananindeua3[[#This Row],[CIF/CPF/CNPJ]])=14),relatorio_Ananindeua3[[#This Row],[CIF/CPF/CNPJ]],relatorio_Ananindeua3[[#This Row],[Coluna2]])</f>
        <v>50716587000108</v>
      </c>
      <c r="L420" t="str">
        <f t="shared" si="7"/>
        <v>507******08</v>
      </c>
    </row>
    <row r="421" spans="1:12" x14ac:dyDescent="0.25">
      <c r="A421" s="23" t="s">
        <v>9014</v>
      </c>
      <c r="B421" s="23" t="s">
        <v>9015</v>
      </c>
      <c r="C421" s="23" t="s">
        <v>17</v>
      </c>
      <c r="D421" s="24">
        <v>45298.746134259258</v>
      </c>
      <c r="E421" s="25" t="s">
        <v>11</v>
      </c>
      <c r="F421" s="26" t="s">
        <v>16</v>
      </c>
      <c r="G421" s="26" t="s">
        <v>14</v>
      </c>
      <c r="H421" s="23">
        <v>0</v>
      </c>
      <c r="I421" s="27"/>
      <c r="J421" s="28">
        <v>0</v>
      </c>
      <c r="K421" t="str">
        <f>IF((LEN(relatorio_Ananindeua3[[#This Row],[CIF/CPF/CNPJ]])=14),relatorio_Ananindeua3[[#This Row],[CIF/CPF/CNPJ]],relatorio_Ananindeua3[[#This Row],[Coluna2]])</f>
        <v>50696363000181</v>
      </c>
      <c r="L421" t="str">
        <f t="shared" si="7"/>
        <v>506******81</v>
      </c>
    </row>
    <row r="422" spans="1:12" x14ac:dyDescent="0.25">
      <c r="A422" s="23" t="s">
        <v>9024</v>
      </c>
      <c r="B422" s="23" t="s">
        <v>9025</v>
      </c>
      <c r="C422" s="23" t="s">
        <v>17</v>
      </c>
      <c r="D422" s="24">
        <v>45298.746134259258</v>
      </c>
      <c r="E422" s="25" t="s">
        <v>11</v>
      </c>
      <c r="F422" s="26" t="s">
        <v>16</v>
      </c>
      <c r="G422" s="26" t="s">
        <v>14</v>
      </c>
      <c r="H422" s="23">
        <v>0</v>
      </c>
      <c r="I422" s="27"/>
      <c r="J422" s="28">
        <v>0</v>
      </c>
      <c r="K422" t="str">
        <f>IF((LEN(relatorio_Ananindeua3[[#This Row],[CIF/CPF/CNPJ]])=14),relatorio_Ananindeua3[[#This Row],[CIF/CPF/CNPJ]],relatorio_Ananindeua3[[#This Row],[Coluna2]])</f>
        <v>50709330000129</v>
      </c>
      <c r="L422" t="str">
        <f t="shared" si="7"/>
        <v>507******29</v>
      </c>
    </row>
    <row r="423" spans="1:12" x14ac:dyDescent="0.25">
      <c r="A423" s="23" t="s">
        <v>9030</v>
      </c>
      <c r="B423" s="23" t="s">
        <v>9031</v>
      </c>
      <c r="C423" s="23" t="s">
        <v>17</v>
      </c>
      <c r="D423" s="24">
        <v>45298.746134259258</v>
      </c>
      <c r="E423" s="25" t="s">
        <v>11</v>
      </c>
      <c r="F423" s="26" t="s">
        <v>16</v>
      </c>
      <c r="G423" s="26" t="s">
        <v>14</v>
      </c>
      <c r="H423" s="23">
        <v>0</v>
      </c>
      <c r="I423" s="27"/>
      <c r="J423" s="28">
        <v>0</v>
      </c>
      <c r="K423" t="str">
        <f>IF((LEN(relatorio_Ananindeua3[[#This Row],[CIF/CPF/CNPJ]])=14),relatorio_Ananindeua3[[#This Row],[CIF/CPF/CNPJ]],relatorio_Ananindeua3[[#This Row],[Coluna2]])</f>
        <v>50718815000189</v>
      </c>
      <c r="L423" t="str">
        <f t="shared" si="7"/>
        <v>507******89</v>
      </c>
    </row>
    <row r="424" spans="1:12" x14ac:dyDescent="0.25">
      <c r="A424" s="23" t="s">
        <v>8996</v>
      </c>
      <c r="B424" s="23" t="s">
        <v>8997</v>
      </c>
      <c r="C424" s="23" t="s">
        <v>17</v>
      </c>
      <c r="D424" s="24">
        <v>45298.746145833335</v>
      </c>
      <c r="E424" s="25" t="s">
        <v>11</v>
      </c>
      <c r="F424" s="26" t="s">
        <v>16</v>
      </c>
      <c r="G424" s="26" t="s">
        <v>14</v>
      </c>
      <c r="H424" s="23">
        <v>0</v>
      </c>
      <c r="I424" s="27"/>
      <c r="J424" s="28">
        <v>0</v>
      </c>
      <c r="K424" t="str">
        <f>IF((LEN(relatorio_Ananindeua3[[#This Row],[CIF/CPF/CNPJ]])=14),relatorio_Ananindeua3[[#This Row],[CIF/CPF/CNPJ]],relatorio_Ananindeua3[[#This Row],[Coluna2]])</f>
        <v>50667165000190</v>
      </c>
      <c r="L424" t="str">
        <f t="shared" si="7"/>
        <v>506******90</v>
      </c>
    </row>
    <row r="425" spans="1:12" x14ac:dyDescent="0.25">
      <c r="A425" s="23" t="s">
        <v>9018</v>
      </c>
      <c r="B425" s="23" t="s">
        <v>9019</v>
      </c>
      <c r="C425" s="23" t="s">
        <v>17</v>
      </c>
      <c r="D425" s="24">
        <v>45298.746145833335</v>
      </c>
      <c r="E425" s="25" t="s">
        <v>11</v>
      </c>
      <c r="F425" s="26" t="s">
        <v>16</v>
      </c>
      <c r="G425" s="26" t="s">
        <v>14</v>
      </c>
      <c r="H425" s="23">
        <v>0</v>
      </c>
      <c r="I425" s="27"/>
      <c r="J425" s="28">
        <v>0</v>
      </c>
      <c r="K425" t="str">
        <f>IF((LEN(relatorio_Ananindeua3[[#This Row],[CIF/CPF/CNPJ]])=14),relatorio_Ananindeua3[[#This Row],[CIF/CPF/CNPJ]],relatorio_Ananindeua3[[#This Row],[Coluna2]])</f>
        <v>50697888000131</v>
      </c>
      <c r="L425" t="str">
        <f t="shared" si="7"/>
        <v>506******31</v>
      </c>
    </row>
    <row r="426" spans="1:12" x14ac:dyDescent="0.25">
      <c r="A426" s="23" t="s">
        <v>9002</v>
      </c>
      <c r="B426" s="23" t="s">
        <v>9003</v>
      </c>
      <c r="C426" s="23" t="s">
        <v>17</v>
      </c>
      <c r="D426" s="24">
        <v>45298.746157407404</v>
      </c>
      <c r="E426" s="25" t="s">
        <v>11</v>
      </c>
      <c r="F426" s="26" t="s">
        <v>16</v>
      </c>
      <c r="G426" s="26" t="s">
        <v>14</v>
      </c>
      <c r="H426" s="23">
        <v>0</v>
      </c>
      <c r="I426" s="27"/>
      <c r="J426" s="28">
        <v>0</v>
      </c>
      <c r="K426" t="str">
        <f>IF((LEN(relatorio_Ananindeua3[[#This Row],[CIF/CPF/CNPJ]])=14),relatorio_Ananindeua3[[#This Row],[CIF/CPF/CNPJ]],relatorio_Ananindeua3[[#This Row],[Coluna2]])</f>
        <v>50672131000193</v>
      </c>
      <c r="L426" t="str">
        <f t="shared" si="7"/>
        <v>506******93</v>
      </c>
    </row>
    <row r="427" spans="1:12" x14ac:dyDescent="0.25">
      <c r="A427" s="23" t="s">
        <v>9016</v>
      </c>
      <c r="B427" s="23" t="s">
        <v>9017</v>
      </c>
      <c r="C427" s="23" t="s">
        <v>17</v>
      </c>
      <c r="D427" s="24">
        <v>45298.746157407404</v>
      </c>
      <c r="E427" s="25" t="s">
        <v>11</v>
      </c>
      <c r="F427" s="26" t="s">
        <v>16</v>
      </c>
      <c r="G427" s="26" t="s">
        <v>14</v>
      </c>
      <c r="H427" s="23">
        <v>0</v>
      </c>
      <c r="I427" s="27"/>
      <c r="J427" s="28">
        <v>0</v>
      </c>
      <c r="K427" t="str">
        <f>IF((LEN(relatorio_Ananindeua3[[#This Row],[CIF/CPF/CNPJ]])=14),relatorio_Ananindeua3[[#This Row],[CIF/CPF/CNPJ]],relatorio_Ananindeua3[[#This Row],[Coluna2]])</f>
        <v>50696683000131</v>
      </c>
      <c r="L427" t="str">
        <f t="shared" si="7"/>
        <v>506******31</v>
      </c>
    </row>
    <row r="428" spans="1:12" x14ac:dyDescent="0.25">
      <c r="A428" s="23" t="s">
        <v>9000</v>
      </c>
      <c r="B428" s="23" t="s">
        <v>9001</v>
      </c>
      <c r="C428" s="23" t="s">
        <v>17</v>
      </c>
      <c r="D428" s="24">
        <v>45298.746168981481</v>
      </c>
      <c r="E428" s="25" t="s">
        <v>11</v>
      </c>
      <c r="F428" s="26" t="s">
        <v>16</v>
      </c>
      <c r="G428" s="26" t="s">
        <v>14</v>
      </c>
      <c r="H428" s="23">
        <v>0</v>
      </c>
      <c r="I428" s="27"/>
      <c r="J428" s="28">
        <v>0</v>
      </c>
      <c r="K428" t="str">
        <f>IF((LEN(relatorio_Ananindeua3[[#This Row],[CIF/CPF/CNPJ]])=14),relatorio_Ananindeua3[[#This Row],[CIF/CPF/CNPJ]],relatorio_Ananindeua3[[#This Row],[Coluna2]])</f>
        <v>50671876000138</v>
      </c>
      <c r="L428" t="str">
        <f t="shared" si="7"/>
        <v>506******38</v>
      </c>
    </row>
    <row r="429" spans="1:12" x14ac:dyDescent="0.25">
      <c r="A429" s="23" t="s">
        <v>8994</v>
      </c>
      <c r="B429" s="23" t="s">
        <v>8995</v>
      </c>
      <c r="C429" s="23" t="s">
        <v>17</v>
      </c>
      <c r="D429" s="24">
        <v>45298.746180555558</v>
      </c>
      <c r="E429" s="25" t="s">
        <v>11</v>
      </c>
      <c r="F429" s="26" t="s">
        <v>16</v>
      </c>
      <c r="G429" s="26" t="s">
        <v>14</v>
      </c>
      <c r="H429" s="23">
        <v>0</v>
      </c>
      <c r="I429" s="27"/>
      <c r="J429" s="28">
        <v>0</v>
      </c>
      <c r="K429" t="str">
        <f>IF((LEN(relatorio_Ananindeua3[[#This Row],[CIF/CPF/CNPJ]])=14),relatorio_Ananindeua3[[#This Row],[CIF/CPF/CNPJ]],relatorio_Ananindeua3[[#This Row],[Coluna2]])</f>
        <v>50666226000102</v>
      </c>
      <c r="L429" t="str">
        <f t="shared" si="7"/>
        <v>506******02</v>
      </c>
    </row>
    <row r="430" spans="1:12" x14ac:dyDescent="0.25">
      <c r="A430" s="23" t="s">
        <v>9004</v>
      </c>
      <c r="B430" s="23" t="s">
        <v>9005</v>
      </c>
      <c r="C430" s="23" t="s">
        <v>17</v>
      </c>
      <c r="D430" s="24">
        <v>45298.746180555558</v>
      </c>
      <c r="E430" s="25" t="s">
        <v>11</v>
      </c>
      <c r="F430" s="26" t="s">
        <v>16</v>
      </c>
      <c r="G430" s="26" t="s">
        <v>14</v>
      </c>
      <c r="H430" s="23">
        <v>0</v>
      </c>
      <c r="I430" s="27"/>
      <c r="J430" s="28">
        <v>0</v>
      </c>
      <c r="K430" t="str">
        <f>IF((LEN(relatorio_Ananindeua3[[#This Row],[CIF/CPF/CNPJ]])=14),relatorio_Ananindeua3[[#This Row],[CIF/CPF/CNPJ]],relatorio_Ananindeua3[[#This Row],[Coluna2]])</f>
        <v>50675193000159</v>
      </c>
      <c r="L430" t="str">
        <f t="shared" si="7"/>
        <v>506******59</v>
      </c>
    </row>
    <row r="431" spans="1:12" x14ac:dyDescent="0.25">
      <c r="A431" s="23" t="s">
        <v>9010</v>
      </c>
      <c r="B431" s="23" t="s">
        <v>9011</v>
      </c>
      <c r="C431" s="23" t="s">
        <v>17</v>
      </c>
      <c r="D431" s="24">
        <v>45298.746180555558</v>
      </c>
      <c r="E431" s="25" t="s">
        <v>11</v>
      </c>
      <c r="F431" s="26" t="s">
        <v>16</v>
      </c>
      <c r="G431" s="26" t="s">
        <v>14</v>
      </c>
      <c r="H431" s="23">
        <v>0</v>
      </c>
      <c r="I431" s="27"/>
      <c r="J431" s="28">
        <v>0</v>
      </c>
      <c r="K431" t="str">
        <f>IF((LEN(relatorio_Ananindeua3[[#This Row],[CIF/CPF/CNPJ]])=14),relatorio_Ananindeua3[[#This Row],[CIF/CPF/CNPJ]],relatorio_Ananindeua3[[#This Row],[Coluna2]])</f>
        <v>50683834000117</v>
      </c>
      <c r="L431" t="str">
        <f t="shared" si="7"/>
        <v>506******17</v>
      </c>
    </row>
    <row r="432" spans="1:12" x14ac:dyDescent="0.25">
      <c r="A432" s="23" t="s">
        <v>8970</v>
      </c>
      <c r="B432" s="23" t="s">
        <v>8971</v>
      </c>
      <c r="C432" s="23" t="s">
        <v>17</v>
      </c>
      <c r="D432" s="24">
        <v>45298.746192129627</v>
      </c>
      <c r="E432" s="25" t="s">
        <v>11</v>
      </c>
      <c r="F432" s="26" t="s">
        <v>16</v>
      </c>
      <c r="G432" s="26" t="s">
        <v>14</v>
      </c>
      <c r="H432" s="23">
        <v>0</v>
      </c>
      <c r="I432" s="27"/>
      <c r="J432" s="28">
        <v>0</v>
      </c>
      <c r="K432" t="str">
        <f>IF((LEN(relatorio_Ananindeua3[[#This Row],[CIF/CPF/CNPJ]])=14),relatorio_Ananindeua3[[#This Row],[CIF/CPF/CNPJ]],relatorio_Ananindeua3[[#This Row],[Coluna2]])</f>
        <v>50633081000135</v>
      </c>
      <c r="L432" t="str">
        <f t="shared" si="7"/>
        <v>506******35</v>
      </c>
    </row>
    <row r="433" spans="1:12" x14ac:dyDescent="0.25">
      <c r="A433" s="23" t="s">
        <v>8978</v>
      </c>
      <c r="B433" s="23" t="s">
        <v>8979</v>
      </c>
      <c r="C433" s="23" t="s">
        <v>17</v>
      </c>
      <c r="D433" s="24">
        <v>45298.746192129627</v>
      </c>
      <c r="E433" s="25" t="s">
        <v>11</v>
      </c>
      <c r="F433" s="26" t="s">
        <v>16</v>
      </c>
      <c r="G433" s="26" t="s">
        <v>14</v>
      </c>
      <c r="H433" s="23">
        <v>0</v>
      </c>
      <c r="I433" s="27"/>
      <c r="J433" s="28">
        <v>0</v>
      </c>
      <c r="K433" t="str">
        <f>IF((LEN(relatorio_Ananindeua3[[#This Row],[CIF/CPF/CNPJ]])=14),relatorio_Ananindeua3[[#This Row],[CIF/CPF/CNPJ]],relatorio_Ananindeua3[[#This Row],[Coluna2]])</f>
        <v>50644963000104</v>
      </c>
      <c r="L433" t="str">
        <f t="shared" si="7"/>
        <v>506******04</v>
      </c>
    </row>
    <row r="434" spans="1:12" x14ac:dyDescent="0.25">
      <c r="A434" s="23" t="s">
        <v>8980</v>
      </c>
      <c r="B434" s="23" t="s">
        <v>8981</v>
      </c>
      <c r="C434" s="23" t="s">
        <v>17</v>
      </c>
      <c r="D434" s="24">
        <v>45298.746192129627</v>
      </c>
      <c r="E434" s="25" t="s">
        <v>11</v>
      </c>
      <c r="F434" s="26" t="s">
        <v>16</v>
      </c>
      <c r="G434" s="26" t="s">
        <v>14</v>
      </c>
      <c r="H434" s="23">
        <v>0</v>
      </c>
      <c r="I434" s="27"/>
      <c r="J434" s="28">
        <v>0</v>
      </c>
      <c r="K434" t="str">
        <f>IF((LEN(relatorio_Ananindeua3[[#This Row],[CIF/CPF/CNPJ]])=14),relatorio_Ananindeua3[[#This Row],[CIF/CPF/CNPJ]],relatorio_Ananindeua3[[#This Row],[Coluna2]])</f>
        <v>50652721000154</v>
      </c>
      <c r="L434" t="str">
        <f t="shared" si="7"/>
        <v>506******54</v>
      </c>
    </row>
    <row r="435" spans="1:12" x14ac:dyDescent="0.25">
      <c r="A435" s="23" t="s">
        <v>8982</v>
      </c>
      <c r="B435" s="23" t="s">
        <v>8983</v>
      </c>
      <c r="C435" s="23" t="s">
        <v>17</v>
      </c>
      <c r="D435" s="24">
        <v>45298.746192129627</v>
      </c>
      <c r="E435" s="25" t="s">
        <v>11</v>
      </c>
      <c r="F435" s="26" t="s">
        <v>16</v>
      </c>
      <c r="G435" s="26" t="s">
        <v>14</v>
      </c>
      <c r="H435" s="23">
        <v>0</v>
      </c>
      <c r="I435" s="27"/>
      <c r="J435" s="28">
        <v>0</v>
      </c>
      <c r="K435" t="str">
        <f>IF((LEN(relatorio_Ananindeua3[[#This Row],[CIF/CPF/CNPJ]])=14),relatorio_Ananindeua3[[#This Row],[CIF/CPF/CNPJ]],relatorio_Ananindeua3[[#This Row],[Coluna2]])</f>
        <v>50654009000194</v>
      </c>
      <c r="L435" t="str">
        <f t="shared" si="7"/>
        <v>506******94</v>
      </c>
    </row>
    <row r="436" spans="1:12" x14ac:dyDescent="0.25">
      <c r="A436" s="23" t="s">
        <v>8984</v>
      </c>
      <c r="B436" s="23" t="s">
        <v>8985</v>
      </c>
      <c r="C436" s="23" t="s">
        <v>17</v>
      </c>
      <c r="D436" s="24">
        <v>45298.746215277781</v>
      </c>
      <c r="E436" s="25" t="s">
        <v>11</v>
      </c>
      <c r="F436" s="26" t="s">
        <v>16</v>
      </c>
      <c r="G436" s="26" t="s">
        <v>14</v>
      </c>
      <c r="H436" s="23">
        <v>0</v>
      </c>
      <c r="I436" s="27"/>
      <c r="J436" s="28">
        <v>0</v>
      </c>
      <c r="K436" t="str">
        <f>IF((LEN(relatorio_Ananindeua3[[#This Row],[CIF/CPF/CNPJ]])=14),relatorio_Ananindeua3[[#This Row],[CIF/CPF/CNPJ]],relatorio_Ananindeua3[[#This Row],[Coluna2]])</f>
        <v>50656392000110</v>
      </c>
      <c r="L436" t="str">
        <f t="shared" si="7"/>
        <v>506******10</v>
      </c>
    </row>
    <row r="437" spans="1:12" x14ac:dyDescent="0.25">
      <c r="A437" s="23" t="s">
        <v>8974</v>
      </c>
      <c r="B437" s="23" t="s">
        <v>8975</v>
      </c>
      <c r="C437" s="23" t="s">
        <v>17</v>
      </c>
      <c r="D437" s="24">
        <v>45298.74622685185</v>
      </c>
      <c r="E437" s="25" t="s">
        <v>11</v>
      </c>
      <c r="F437" s="26" t="s">
        <v>16</v>
      </c>
      <c r="G437" s="26" t="s">
        <v>14</v>
      </c>
      <c r="H437" s="23">
        <v>0</v>
      </c>
      <c r="I437" s="27"/>
      <c r="J437" s="28">
        <v>0</v>
      </c>
      <c r="K437" t="str">
        <f>IF((LEN(relatorio_Ananindeua3[[#This Row],[CIF/CPF/CNPJ]])=14),relatorio_Ananindeua3[[#This Row],[CIF/CPF/CNPJ]],relatorio_Ananindeua3[[#This Row],[Coluna2]])</f>
        <v>50642550000182</v>
      </c>
      <c r="L437" t="str">
        <f t="shared" si="7"/>
        <v>506******82</v>
      </c>
    </row>
    <row r="438" spans="1:12" x14ac:dyDescent="0.25">
      <c r="A438" s="23" t="s">
        <v>8968</v>
      </c>
      <c r="B438" s="23" t="s">
        <v>8969</v>
      </c>
      <c r="C438" s="23" t="s">
        <v>17</v>
      </c>
      <c r="D438" s="24">
        <v>45298.746238425927</v>
      </c>
      <c r="E438" s="25" t="s">
        <v>11</v>
      </c>
      <c r="F438" s="26" t="s">
        <v>16</v>
      </c>
      <c r="G438" s="26" t="s">
        <v>14</v>
      </c>
      <c r="H438" s="23">
        <v>0</v>
      </c>
      <c r="I438" s="27"/>
      <c r="J438" s="28">
        <v>0</v>
      </c>
      <c r="K438" t="str">
        <f>IF((LEN(relatorio_Ananindeua3[[#This Row],[CIF/CPF/CNPJ]])=14),relatorio_Ananindeua3[[#This Row],[CIF/CPF/CNPJ]],relatorio_Ananindeua3[[#This Row],[Coluna2]])</f>
        <v>50630364000123</v>
      </c>
      <c r="L438" t="str">
        <f t="shared" si="7"/>
        <v>506******23</v>
      </c>
    </row>
    <row r="439" spans="1:12" x14ac:dyDescent="0.25">
      <c r="A439" s="23" t="s">
        <v>8964</v>
      </c>
      <c r="B439" s="23" t="s">
        <v>8965</v>
      </c>
      <c r="C439" s="23" t="s">
        <v>17</v>
      </c>
      <c r="D439" s="24">
        <v>45298.746249999997</v>
      </c>
      <c r="E439" s="25" t="s">
        <v>11</v>
      </c>
      <c r="F439" s="26" t="s">
        <v>16</v>
      </c>
      <c r="G439" s="26" t="s">
        <v>14</v>
      </c>
      <c r="H439" s="23">
        <v>0</v>
      </c>
      <c r="I439" s="27"/>
      <c r="J439" s="28">
        <v>0</v>
      </c>
      <c r="K439" t="str">
        <f>IF((LEN(relatorio_Ananindeua3[[#This Row],[CIF/CPF/CNPJ]])=14),relatorio_Ananindeua3[[#This Row],[CIF/CPF/CNPJ]],relatorio_Ananindeua3[[#This Row],[Coluna2]])</f>
        <v>50614736000128</v>
      </c>
      <c r="L439" t="str">
        <f t="shared" si="7"/>
        <v>506******28</v>
      </c>
    </row>
    <row r="440" spans="1:12" x14ac:dyDescent="0.25">
      <c r="A440" s="23" t="s">
        <v>8972</v>
      </c>
      <c r="B440" s="23" t="s">
        <v>8973</v>
      </c>
      <c r="C440" s="23" t="s">
        <v>17</v>
      </c>
      <c r="D440" s="24">
        <v>45298.746249999997</v>
      </c>
      <c r="E440" s="25" t="s">
        <v>11</v>
      </c>
      <c r="F440" s="26" t="s">
        <v>16</v>
      </c>
      <c r="G440" s="26" t="s">
        <v>14</v>
      </c>
      <c r="H440" s="23">
        <v>0</v>
      </c>
      <c r="I440" s="27"/>
      <c r="J440" s="28">
        <v>0</v>
      </c>
      <c r="K440" t="str">
        <f>IF((LEN(relatorio_Ananindeua3[[#This Row],[CIF/CPF/CNPJ]])=14),relatorio_Ananindeua3[[#This Row],[CIF/CPF/CNPJ]],relatorio_Ananindeua3[[#This Row],[Coluna2]])</f>
        <v>50639761000166</v>
      </c>
      <c r="L440" t="str">
        <f t="shared" si="7"/>
        <v>506******66</v>
      </c>
    </row>
    <row r="441" spans="1:12" x14ac:dyDescent="0.25">
      <c r="A441" s="23" t="s">
        <v>8958</v>
      </c>
      <c r="B441" s="23" t="s">
        <v>8959</v>
      </c>
      <c r="C441" s="23" t="s">
        <v>17</v>
      </c>
      <c r="D441" s="24">
        <v>45298.746261574073</v>
      </c>
      <c r="E441" s="25" t="s">
        <v>11</v>
      </c>
      <c r="F441" s="26" t="s">
        <v>16</v>
      </c>
      <c r="G441" s="26" t="s">
        <v>14</v>
      </c>
      <c r="H441" s="23">
        <v>0</v>
      </c>
      <c r="I441" s="27"/>
      <c r="J441" s="28">
        <v>0</v>
      </c>
      <c r="K441" t="str">
        <f>IF((LEN(relatorio_Ananindeua3[[#This Row],[CIF/CPF/CNPJ]])=14),relatorio_Ananindeua3[[#This Row],[CIF/CPF/CNPJ]],relatorio_Ananindeua3[[#This Row],[Coluna2]])</f>
        <v>50608506000156</v>
      </c>
      <c r="L441" t="str">
        <f t="shared" si="7"/>
        <v>506******56</v>
      </c>
    </row>
    <row r="442" spans="1:12" x14ac:dyDescent="0.25">
      <c r="A442" s="23" t="s">
        <v>8960</v>
      </c>
      <c r="B442" s="23" t="s">
        <v>8961</v>
      </c>
      <c r="C442" s="23" t="s">
        <v>17</v>
      </c>
      <c r="D442" s="24">
        <v>45298.746261574073</v>
      </c>
      <c r="E442" s="25" t="s">
        <v>11</v>
      </c>
      <c r="F442" s="26" t="s">
        <v>16</v>
      </c>
      <c r="G442" s="26" t="s">
        <v>14</v>
      </c>
      <c r="H442" s="23">
        <v>0</v>
      </c>
      <c r="I442" s="27"/>
      <c r="J442" s="28">
        <v>0</v>
      </c>
      <c r="K442" t="str">
        <f>IF((LEN(relatorio_Ananindeua3[[#This Row],[CIF/CPF/CNPJ]])=14),relatorio_Ananindeua3[[#This Row],[CIF/CPF/CNPJ]],relatorio_Ananindeua3[[#This Row],[Coluna2]])</f>
        <v>50610459000185</v>
      </c>
      <c r="L442" t="str">
        <f t="shared" si="7"/>
        <v>506******85</v>
      </c>
    </row>
    <row r="443" spans="1:12" x14ac:dyDescent="0.25">
      <c r="A443" s="23" t="s">
        <v>634</v>
      </c>
      <c r="B443" s="23" t="s">
        <v>635</v>
      </c>
      <c r="C443" s="23" t="s">
        <v>17</v>
      </c>
      <c r="D443" s="24">
        <v>45298.74628472222</v>
      </c>
      <c r="E443" s="25" t="s">
        <v>11</v>
      </c>
      <c r="F443" s="26" t="s">
        <v>16</v>
      </c>
      <c r="G443" s="26" t="s">
        <v>14</v>
      </c>
      <c r="H443" s="23">
        <v>0</v>
      </c>
      <c r="I443" s="27"/>
      <c r="J443" s="28">
        <v>0</v>
      </c>
      <c r="K443" t="str">
        <f>IF((LEN(relatorio_Ananindeua3[[#This Row],[CIF/CPF/CNPJ]])=14),relatorio_Ananindeua3[[#This Row],[CIF/CPF/CNPJ]],relatorio_Ananindeua3[[#This Row],[Coluna2]])</f>
        <v>14531187000164</v>
      </c>
      <c r="L443" t="str">
        <f t="shared" si="7"/>
        <v>145******64</v>
      </c>
    </row>
    <row r="444" spans="1:12" x14ac:dyDescent="0.25">
      <c r="A444" s="23" t="s">
        <v>8948</v>
      </c>
      <c r="B444" s="23" t="s">
        <v>8949</v>
      </c>
      <c r="C444" s="23" t="s">
        <v>17</v>
      </c>
      <c r="D444" s="24">
        <v>45298.74628472222</v>
      </c>
      <c r="E444" s="25" t="s">
        <v>11</v>
      </c>
      <c r="F444" s="26" t="s">
        <v>16</v>
      </c>
      <c r="G444" s="26" t="s">
        <v>14</v>
      </c>
      <c r="H444" s="23">
        <v>0</v>
      </c>
      <c r="I444" s="27"/>
      <c r="J444" s="28">
        <v>0</v>
      </c>
      <c r="K444" t="str">
        <f>IF((LEN(relatorio_Ananindeua3[[#This Row],[CIF/CPF/CNPJ]])=14),relatorio_Ananindeua3[[#This Row],[CIF/CPF/CNPJ]],relatorio_Ananindeua3[[#This Row],[Coluna2]])</f>
        <v>50580317000112</v>
      </c>
      <c r="L444" t="str">
        <f t="shared" si="7"/>
        <v>505******12</v>
      </c>
    </row>
    <row r="445" spans="1:12" x14ac:dyDescent="0.25">
      <c r="A445" s="23" t="s">
        <v>8926</v>
      </c>
      <c r="B445" s="23" t="s">
        <v>8927</v>
      </c>
      <c r="C445" s="23" t="s">
        <v>17</v>
      </c>
      <c r="D445" s="24">
        <v>45298.746296296296</v>
      </c>
      <c r="E445" s="25" t="s">
        <v>11</v>
      </c>
      <c r="F445" s="26" t="s">
        <v>16</v>
      </c>
      <c r="G445" s="26" t="s">
        <v>14</v>
      </c>
      <c r="H445" s="23">
        <v>0</v>
      </c>
      <c r="I445" s="27"/>
      <c r="J445" s="28">
        <v>0</v>
      </c>
      <c r="K445" t="str">
        <f>IF((LEN(relatorio_Ananindeua3[[#This Row],[CIF/CPF/CNPJ]])=14),relatorio_Ananindeua3[[#This Row],[CIF/CPF/CNPJ]],relatorio_Ananindeua3[[#This Row],[Coluna2]])</f>
        <v>50548764000194</v>
      </c>
      <c r="L445" t="str">
        <f t="shared" si="7"/>
        <v>505******94</v>
      </c>
    </row>
    <row r="446" spans="1:12" x14ac:dyDescent="0.25">
      <c r="A446" s="23" t="s">
        <v>8932</v>
      </c>
      <c r="B446" s="23" t="s">
        <v>8933</v>
      </c>
      <c r="C446" s="23" t="s">
        <v>17</v>
      </c>
      <c r="D446" s="24">
        <v>45298.746296296296</v>
      </c>
      <c r="E446" s="25" t="s">
        <v>11</v>
      </c>
      <c r="F446" s="26" t="s">
        <v>16</v>
      </c>
      <c r="G446" s="26" t="s">
        <v>14</v>
      </c>
      <c r="H446" s="23">
        <v>0</v>
      </c>
      <c r="I446" s="27"/>
      <c r="J446" s="28">
        <v>0</v>
      </c>
      <c r="K446" t="str">
        <f>IF((LEN(relatorio_Ananindeua3[[#This Row],[CIF/CPF/CNPJ]])=14),relatorio_Ananindeua3[[#This Row],[CIF/CPF/CNPJ]],relatorio_Ananindeua3[[#This Row],[Coluna2]])</f>
        <v>50553678000170</v>
      </c>
      <c r="L446" t="str">
        <f t="shared" si="7"/>
        <v>505******70</v>
      </c>
    </row>
    <row r="447" spans="1:12" x14ac:dyDescent="0.25">
      <c r="A447" s="23" t="s">
        <v>8944</v>
      </c>
      <c r="B447" s="23" t="s">
        <v>8945</v>
      </c>
      <c r="C447" s="23" t="s">
        <v>17</v>
      </c>
      <c r="D447" s="24">
        <v>45298.746296296296</v>
      </c>
      <c r="E447" s="25" t="s">
        <v>11</v>
      </c>
      <c r="F447" s="26" t="s">
        <v>16</v>
      </c>
      <c r="G447" s="26" t="s">
        <v>14</v>
      </c>
      <c r="H447" s="23">
        <v>0</v>
      </c>
      <c r="I447" s="27"/>
      <c r="J447" s="28">
        <v>0</v>
      </c>
      <c r="K447" t="str">
        <f>IF((LEN(relatorio_Ananindeua3[[#This Row],[CIF/CPF/CNPJ]])=14),relatorio_Ananindeua3[[#This Row],[CIF/CPF/CNPJ]],relatorio_Ananindeua3[[#This Row],[Coluna2]])</f>
        <v>50575852000185</v>
      </c>
      <c r="L447" t="str">
        <f t="shared" si="7"/>
        <v>505******85</v>
      </c>
    </row>
    <row r="448" spans="1:12" x14ac:dyDescent="0.25">
      <c r="A448" s="23" t="s">
        <v>8946</v>
      </c>
      <c r="B448" s="23" t="s">
        <v>8947</v>
      </c>
      <c r="C448" s="23" t="s">
        <v>17</v>
      </c>
      <c r="D448" s="24">
        <v>45298.746296296296</v>
      </c>
      <c r="E448" s="25" t="s">
        <v>11</v>
      </c>
      <c r="F448" s="26" t="s">
        <v>16</v>
      </c>
      <c r="G448" s="26" t="s">
        <v>14</v>
      </c>
      <c r="H448" s="23">
        <v>0</v>
      </c>
      <c r="I448" s="27"/>
      <c r="J448" s="28">
        <v>0</v>
      </c>
      <c r="K448" t="str">
        <f>IF((LEN(relatorio_Ananindeua3[[#This Row],[CIF/CPF/CNPJ]])=14),relatorio_Ananindeua3[[#This Row],[CIF/CPF/CNPJ]],relatorio_Ananindeua3[[#This Row],[Coluna2]])</f>
        <v>50575948000143</v>
      </c>
      <c r="L448" t="str">
        <f t="shared" si="7"/>
        <v>505******43</v>
      </c>
    </row>
    <row r="449" spans="1:12" x14ac:dyDescent="0.25">
      <c r="A449" s="23" t="s">
        <v>8924</v>
      </c>
      <c r="B449" s="23" t="s">
        <v>8925</v>
      </c>
      <c r="C449" s="23" t="s">
        <v>17</v>
      </c>
      <c r="D449" s="24">
        <v>45298.746307870373</v>
      </c>
      <c r="E449" s="25" t="s">
        <v>11</v>
      </c>
      <c r="F449" s="26" t="s">
        <v>16</v>
      </c>
      <c r="G449" s="26" t="s">
        <v>14</v>
      </c>
      <c r="H449" s="23">
        <v>0</v>
      </c>
      <c r="I449" s="27"/>
      <c r="J449" s="28">
        <v>0</v>
      </c>
      <c r="K449" t="str">
        <f>IF((LEN(relatorio_Ananindeua3[[#This Row],[CIF/CPF/CNPJ]])=14),relatorio_Ananindeua3[[#This Row],[CIF/CPF/CNPJ]],relatorio_Ananindeua3[[#This Row],[Coluna2]])</f>
        <v>50547001000129</v>
      </c>
      <c r="L449" t="str">
        <f t="shared" si="7"/>
        <v>505******29</v>
      </c>
    </row>
    <row r="450" spans="1:12" x14ac:dyDescent="0.25">
      <c r="A450" s="23" t="s">
        <v>8936</v>
      </c>
      <c r="B450" s="23" t="s">
        <v>8937</v>
      </c>
      <c r="C450" s="23" t="s">
        <v>17</v>
      </c>
      <c r="D450" s="24">
        <v>45298.746307870373</v>
      </c>
      <c r="E450" s="25" t="s">
        <v>11</v>
      </c>
      <c r="F450" s="26" t="s">
        <v>16</v>
      </c>
      <c r="G450" s="26" t="s">
        <v>14</v>
      </c>
      <c r="H450" s="23">
        <v>0</v>
      </c>
      <c r="I450" s="27"/>
      <c r="J450" s="28">
        <v>0</v>
      </c>
      <c r="K450" t="str">
        <f>IF((LEN(relatorio_Ananindeua3[[#This Row],[CIF/CPF/CNPJ]])=14),relatorio_Ananindeua3[[#This Row],[CIF/CPF/CNPJ]],relatorio_Ananindeua3[[#This Row],[Coluna2]])</f>
        <v>50557238000190</v>
      </c>
      <c r="L450" t="str">
        <f t="shared" si="7"/>
        <v>505******90</v>
      </c>
    </row>
    <row r="451" spans="1:12" x14ac:dyDescent="0.25">
      <c r="A451" s="23" t="s">
        <v>8916</v>
      </c>
      <c r="B451" s="23" t="s">
        <v>8917</v>
      </c>
      <c r="C451" s="23" t="s">
        <v>17</v>
      </c>
      <c r="D451" s="24">
        <v>45298.746331018519</v>
      </c>
      <c r="E451" s="25" t="s">
        <v>11</v>
      </c>
      <c r="F451" s="26" t="s">
        <v>16</v>
      </c>
      <c r="G451" s="26" t="s">
        <v>14</v>
      </c>
      <c r="H451" s="23">
        <v>0</v>
      </c>
      <c r="I451" s="27"/>
      <c r="J451" s="28">
        <v>0</v>
      </c>
      <c r="K451" t="str">
        <f>IF((LEN(relatorio_Ananindeua3[[#This Row],[CIF/CPF/CNPJ]])=14),relatorio_Ananindeua3[[#This Row],[CIF/CPF/CNPJ]],relatorio_Ananindeua3[[#This Row],[Coluna2]])</f>
        <v>50521184000103</v>
      </c>
      <c r="L451" t="str">
        <f t="shared" si="7"/>
        <v>505******03</v>
      </c>
    </row>
    <row r="452" spans="1:12" x14ac:dyDescent="0.25">
      <c r="A452" s="23" t="s">
        <v>8918</v>
      </c>
      <c r="B452" s="23" t="s">
        <v>8919</v>
      </c>
      <c r="C452" s="23" t="s">
        <v>17</v>
      </c>
      <c r="D452" s="24">
        <v>45298.746331018519</v>
      </c>
      <c r="E452" s="25" t="s">
        <v>11</v>
      </c>
      <c r="F452" s="26" t="s">
        <v>16</v>
      </c>
      <c r="G452" s="26" t="s">
        <v>14</v>
      </c>
      <c r="H452" s="23">
        <v>0</v>
      </c>
      <c r="I452" s="27"/>
      <c r="J452" s="28">
        <v>0</v>
      </c>
      <c r="K452" t="str">
        <f>IF((LEN(relatorio_Ananindeua3[[#This Row],[CIF/CPF/CNPJ]])=14),relatorio_Ananindeua3[[#This Row],[CIF/CPF/CNPJ]],relatorio_Ananindeua3[[#This Row],[Coluna2]])</f>
        <v>50522688000148</v>
      </c>
      <c r="L452" t="str">
        <f t="shared" si="7"/>
        <v>505******48</v>
      </c>
    </row>
    <row r="453" spans="1:12" x14ac:dyDescent="0.25">
      <c r="A453" s="23" t="s">
        <v>8896</v>
      </c>
      <c r="B453" s="23" t="s">
        <v>8897</v>
      </c>
      <c r="C453" s="23" t="s">
        <v>17</v>
      </c>
      <c r="D453" s="24">
        <v>45298.746342592596</v>
      </c>
      <c r="E453" s="25" t="s">
        <v>11</v>
      </c>
      <c r="F453" s="26" t="s">
        <v>16</v>
      </c>
      <c r="G453" s="26" t="s">
        <v>14</v>
      </c>
      <c r="H453" s="23">
        <v>0</v>
      </c>
      <c r="I453" s="27"/>
      <c r="J453" s="28">
        <v>0</v>
      </c>
      <c r="K453" t="str">
        <f>IF((LEN(relatorio_Ananindeua3[[#This Row],[CIF/CPF/CNPJ]])=14),relatorio_Ananindeua3[[#This Row],[CIF/CPF/CNPJ]],relatorio_Ananindeua3[[#This Row],[Coluna2]])</f>
        <v>50502184000166</v>
      </c>
      <c r="L453" t="str">
        <f t="shared" si="7"/>
        <v>505******66</v>
      </c>
    </row>
    <row r="454" spans="1:12" x14ac:dyDescent="0.25">
      <c r="A454" s="23" t="s">
        <v>8902</v>
      </c>
      <c r="B454" s="23" t="s">
        <v>8903</v>
      </c>
      <c r="C454" s="23" t="s">
        <v>17</v>
      </c>
      <c r="D454" s="24">
        <v>45298.746342592596</v>
      </c>
      <c r="E454" s="25" t="s">
        <v>11</v>
      </c>
      <c r="F454" s="26" t="s">
        <v>16</v>
      </c>
      <c r="G454" s="26" t="s">
        <v>14</v>
      </c>
      <c r="H454" s="23">
        <v>0</v>
      </c>
      <c r="I454" s="27"/>
      <c r="J454" s="28">
        <v>0</v>
      </c>
      <c r="K454" t="str">
        <f>IF((LEN(relatorio_Ananindeua3[[#This Row],[CIF/CPF/CNPJ]])=14),relatorio_Ananindeua3[[#This Row],[CIF/CPF/CNPJ]],relatorio_Ananindeua3[[#This Row],[Coluna2]])</f>
        <v>50505390000120</v>
      </c>
      <c r="L454" t="str">
        <f t="shared" si="7"/>
        <v>505******20</v>
      </c>
    </row>
    <row r="455" spans="1:12" x14ac:dyDescent="0.25">
      <c r="A455" s="23" t="s">
        <v>8910</v>
      </c>
      <c r="B455" s="23" t="s">
        <v>8911</v>
      </c>
      <c r="C455" s="23" t="s">
        <v>17</v>
      </c>
      <c r="D455" s="24">
        <v>45298.746342592596</v>
      </c>
      <c r="E455" s="25" t="s">
        <v>11</v>
      </c>
      <c r="F455" s="26" t="s">
        <v>16</v>
      </c>
      <c r="G455" s="26" t="s">
        <v>14</v>
      </c>
      <c r="H455" s="23">
        <v>0</v>
      </c>
      <c r="I455" s="27"/>
      <c r="J455" s="28">
        <v>0</v>
      </c>
      <c r="K455" t="str">
        <f>IF((LEN(relatorio_Ananindeua3[[#This Row],[CIF/CPF/CNPJ]])=14),relatorio_Ananindeua3[[#This Row],[CIF/CPF/CNPJ]],relatorio_Ananindeua3[[#This Row],[Coluna2]])</f>
        <v>50519455000196</v>
      </c>
      <c r="L455" t="str">
        <f t="shared" si="7"/>
        <v>505******96</v>
      </c>
    </row>
    <row r="456" spans="1:12" x14ac:dyDescent="0.25">
      <c r="A456" s="23" t="s">
        <v>8912</v>
      </c>
      <c r="B456" s="23" t="s">
        <v>8913</v>
      </c>
      <c r="C456" s="23" t="s">
        <v>17</v>
      </c>
      <c r="D456" s="24">
        <v>45298.746342592596</v>
      </c>
      <c r="E456" s="25" t="s">
        <v>11</v>
      </c>
      <c r="F456" s="26" t="s">
        <v>16</v>
      </c>
      <c r="G456" s="26" t="s">
        <v>14</v>
      </c>
      <c r="H456" s="23">
        <v>0</v>
      </c>
      <c r="I456" s="27"/>
      <c r="J456" s="28">
        <v>0</v>
      </c>
      <c r="K456" t="str">
        <f>IF((LEN(relatorio_Ananindeua3[[#This Row],[CIF/CPF/CNPJ]])=14),relatorio_Ananindeua3[[#This Row],[CIF/CPF/CNPJ]],relatorio_Ananindeua3[[#This Row],[Coluna2]])</f>
        <v>50519649000191</v>
      </c>
      <c r="L456" t="str">
        <f t="shared" si="7"/>
        <v>505******91</v>
      </c>
    </row>
    <row r="457" spans="1:12" x14ac:dyDescent="0.25">
      <c r="A457" s="23" t="s">
        <v>8878</v>
      </c>
      <c r="B457" s="23" t="s">
        <v>8879</v>
      </c>
      <c r="C457" s="23" t="s">
        <v>17</v>
      </c>
      <c r="D457" s="24">
        <v>45298.746354166666</v>
      </c>
      <c r="E457" s="25" t="s">
        <v>11</v>
      </c>
      <c r="F457" s="26" t="s">
        <v>16</v>
      </c>
      <c r="G457" s="26" t="s">
        <v>14</v>
      </c>
      <c r="H457" s="23">
        <v>0</v>
      </c>
      <c r="I457" s="27"/>
      <c r="J457" s="28">
        <v>0</v>
      </c>
      <c r="K457" t="str">
        <f>IF((LEN(relatorio_Ananindeua3[[#This Row],[CIF/CPF/CNPJ]])=14),relatorio_Ananindeua3[[#This Row],[CIF/CPF/CNPJ]],relatorio_Ananindeua3[[#This Row],[Coluna2]])</f>
        <v>50483881000117</v>
      </c>
      <c r="L457" t="str">
        <f t="shared" si="7"/>
        <v>504******17</v>
      </c>
    </row>
    <row r="458" spans="1:12" x14ac:dyDescent="0.25">
      <c r="A458" s="23" t="s">
        <v>8892</v>
      </c>
      <c r="B458" s="23" t="s">
        <v>8893</v>
      </c>
      <c r="C458" s="23" t="s">
        <v>17</v>
      </c>
      <c r="D458" s="24">
        <v>45298.746354166666</v>
      </c>
      <c r="E458" s="25" t="s">
        <v>11</v>
      </c>
      <c r="F458" s="26" t="s">
        <v>16</v>
      </c>
      <c r="G458" s="26" t="s">
        <v>14</v>
      </c>
      <c r="H458" s="23">
        <v>0</v>
      </c>
      <c r="I458" s="27"/>
      <c r="J458" s="28">
        <v>0</v>
      </c>
      <c r="K458" t="str">
        <f>IF((LEN(relatorio_Ananindeua3[[#This Row],[CIF/CPF/CNPJ]])=14),relatorio_Ananindeua3[[#This Row],[CIF/CPF/CNPJ]],relatorio_Ananindeua3[[#This Row],[Coluna2]])</f>
        <v>50499348000143</v>
      </c>
      <c r="L458" t="str">
        <f t="shared" si="7"/>
        <v>504******43</v>
      </c>
    </row>
    <row r="459" spans="1:12" x14ac:dyDescent="0.25">
      <c r="A459" s="23" t="s">
        <v>8898</v>
      </c>
      <c r="B459" s="23" t="s">
        <v>8899</v>
      </c>
      <c r="C459" s="23" t="s">
        <v>17</v>
      </c>
      <c r="D459" s="24">
        <v>45298.746354166666</v>
      </c>
      <c r="E459" s="25" t="s">
        <v>11</v>
      </c>
      <c r="F459" s="26" t="s">
        <v>16</v>
      </c>
      <c r="G459" s="26" t="s">
        <v>14</v>
      </c>
      <c r="H459" s="23">
        <v>0</v>
      </c>
      <c r="I459" s="27"/>
      <c r="J459" s="28">
        <v>0</v>
      </c>
      <c r="K459" t="str">
        <f>IF((LEN(relatorio_Ananindeua3[[#This Row],[CIF/CPF/CNPJ]])=14),relatorio_Ananindeua3[[#This Row],[CIF/CPF/CNPJ]],relatorio_Ananindeua3[[#This Row],[Coluna2]])</f>
        <v>50503493000150</v>
      </c>
      <c r="L459" t="str">
        <f t="shared" si="7"/>
        <v>505******50</v>
      </c>
    </row>
    <row r="460" spans="1:12" x14ac:dyDescent="0.25">
      <c r="A460" s="23" t="s">
        <v>8874</v>
      </c>
      <c r="B460" s="23" t="s">
        <v>8875</v>
      </c>
      <c r="C460" s="23" t="s">
        <v>17</v>
      </c>
      <c r="D460" s="24">
        <v>45298.746365740742</v>
      </c>
      <c r="E460" s="25" t="s">
        <v>11</v>
      </c>
      <c r="F460" s="26" t="s">
        <v>16</v>
      </c>
      <c r="G460" s="26" t="s">
        <v>14</v>
      </c>
      <c r="H460" s="23">
        <v>0</v>
      </c>
      <c r="I460" s="27"/>
      <c r="J460" s="28">
        <v>0</v>
      </c>
      <c r="K460" t="str">
        <f>IF((LEN(relatorio_Ananindeua3[[#This Row],[CIF/CPF/CNPJ]])=14),relatorio_Ananindeua3[[#This Row],[CIF/CPF/CNPJ]],relatorio_Ananindeua3[[#This Row],[Coluna2]])</f>
        <v>50478568000190</v>
      </c>
      <c r="L460" t="str">
        <f t="shared" si="7"/>
        <v>504******90</v>
      </c>
    </row>
    <row r="461" spans="1:12" x14ac:dyDescent="0.25">
      <c r="A461" s="23" t="s">
        <v>8890</v>
      </c>
      <c r="B461" s="23" t="s">
        <v>8891</v>
      </c>
      <c r="C461" s="23" t="s">
        <v>17</v>
      </c>
      <c r="D461" s="24">
        <v>45298.746365740742</v>
      </c>
      <c r="E461" s="25" t="s">
        <v>11</v>
      </c>
      <c r="F461" s="26" t="s">
        <v>16</v>
      </c>
      <c r="G461" s="26" t="s">
        <v>14</v>
      </c>
      <c r="H461" s="23">
        <v>0</v>
      </c>
      <c r="I461" s="27"/>
      <c r="J461" s="28">
        <v>0</v>
      </c>
      <c r="K461" t="str">
        <f>IF((LEN(relatorio_Ananindeua3[[#This Row],[CIF/CPF/CNPJ]])=14),relatorio_Ananindeua3[[#This Row],[CIF/CPF/CNPJ]],relatorio_Ananindeua3[[#This Row],[Coluna2]])</f>
        <v>50499238000181</v>
      </c>
      <c r="L461" t="str">
        <f t="shared" si="7"/>
        <v>504******81</v>
      </c>
    </row>
    <row r="462" spans="1:12" x14ac:dyDescent="0.25">
      <c r="A462" s="23" t="s">
        <v>8900</v>
      </c>
      <c r="B462" s="23" t="s">
        <v>8901</v>
      </c>
      <c r="C462" s="23" t="s">
        <v>17</v>
      </c>
      <c r="D462" s="24">
        <v>45298.746365740742</v>
      </c>
      <c r="E462" s="25" t="s">
        <v>11</v>
      </c>
      <c r="F462" s="26" t="s">
        <v>16</v>
      </c>
      <c r="G462" s="26" t="s">
        <v>14</v>
      </c>
      <c r="H462" s="23">
        <v>0</v>
      </c>
      <c r="I462" s="27"/>
      <c r="J462" s="28">
        <v>0</v>
      </c>
      <c r="K462" t="str">
        <f>IF((LEN(relatorio_Ananindeua3[[#This Row],[CIF/CPF/CNPJ]])=14),relatorio_Ananindeua3[[#This Row],[CIF/CPF/CNPJ]],relatorio_Ananindeua3[[#This Row],[Coluna2]])</f>
        <v>50504061000164</v>
      </c>
      <c r="L462" t="str">
        <f t="shared" si="7"/>
        <v>505******64</v>
      </c>
    </row>
    <row r="463" spans="1:12" x14ac:dyDescent="0.25">
      <c r="A463" s="23" t="s">
        <v>8914</v>
      </c>
      <c r="B463" s="23" t="s">
        <v>8915</v>
      </c>
      <c r="C463" s="23" t="s">
        <v>17</v>
      </c>
      <c r="D463" s="24">
        <v>45298.746365740742</v>
      </c>
      <c r="E463" s="25" t="s">
        <v>11</v>
      </c>
      <c r="F463" s="26" t="s">
        <v>16</v>
      </c>
      <c r="G463" s="26" t="s">
        <v>14</v>
      </c>
      <c r="H463" s="23">
        <v>0</v>
      </c>
      <c r="I463" s="27"/>
      <c r="J463" s="28">
        <v>0</v>
      </c>
      <c r="K463" t="str">
        <f>IF((LEN(relatorio_Ananindeua3[[#This Row],[CIF/CPF/CNPJ]])=14),relatorio_Ananindeua3[[#This Row],[CIF/CPF/CNPJ]],relatorio_Ananindeua3[[#This Row],[Coluna2]])</f>
        <v>50519901000162</v>
      </c>
      <c r="L463" t="str">
        <f t="shared" si="7"/>
        <v>505******62</v>
      </c>
    </row>
    <row r="464" spans="1:12" x14ac:dyDescent="0.25">
      <c r="A464" s="23" t="s">
        <v>8866</v>
      </c>
      <c r="B464" s="23" t="s">
        <v>8867</v>
      </c>
      <c r="C464" s="23" t="s">
        <v>17</v>
      </c>
      <c r="D464" s="24">
        <v>45298.746377314812</v>
      </c>
      <c r="E464" s="25" t="s">
        <v>11</v>
      </c>
      <c r="F464" s="26" t="s">
        <v>16</v>
      </c>
      <c r="G464" s="26" t="s">
        <v>14</v>
      </c>
      <c r="H464" s="23">
        <v>0</v>
      </c>
      <c r="I464" s="27"/>
      <c r="J464" s="28">
        <v>0</v>
      </c>
      <c r="K464" t="str">
        <f>IF((LEN(relatorio_Ananindeua3[[#This Row],[CIF/CPF/CNPJ]])=14),relatorio_Ananindeua3[[#This Row],[CIF/CPF/CNPJ]],relatorio_Ananindeua3[[#This Row],[Coluna2]])</f>
        <v>50470177000120</v>
      </c>
      <c r="L464" t="str">
        <f t="shared" si="7"/>
        <v>504******20</v>
      </c>
    </row>
    <row r="465" spans="1:12" x14ac:dyDescent="0.25">
      <c r="A465" s="23" t="s">
        <v>8882</v>
      </c>
      <c r="B465" s="23" t="s">
        <v>8883</v>
      </c>
      <c r="C465" s="23" t="s">
        <v>17</v>
      </c>
      <c r="D465" s="24">
        <v>45298.746377314812</v>
      </c>
      <c r="E465" s="25" t="s">
        <v>11</v>
      </c>
      <c r="F465" s="26" t="s">
        <v>16</v>
      </c>
      <c r="G465" s="26" t="s">
        <v>14</v>
      </c>
      <c r="H465" s="23">
        <v>0</v>
      </c>
      <c r="I465" s="27"/>
      <c r="J465" s="28">
        <v>0</v>
      </c>
      <c r="K465" t="str">
        <f>IF((LEN(relatorio_Ananindeua3[[#This Row],[CIF/CPF/CNPJ]])=14),relatorio_Ananindeua3[[#This Row],[CIF/CPF/CNPJ]],relatorio_Ananindeua3[[#This Row],[Coluna2]])</f>
        <v>50487611000184</v>
      </c>
      <c r="L465" t="str">
        <f t="shared" si="7"/>
        <v>504******84</v>
      </c>
    </row>
    <row r="466" spans="1:12" x14ac:dyDescent="0.25">
      <c r="A466" s="23" t="s">
        <v>8794</v>
      </c>
      <c r="B466" s="23" t="s">
        <v>8795</v>
      </c>
      <c r="C466" s="23" t="s">
        <v>17</v>
      </c>
      <c r="D466" s="24">
        <v>45298.746388888889</v>
      </c>
      <c r="E466" s="25" t="s">
        <v>11</v>
      </c>
      <c r="F466" s="26" t="s">
        <v>16</v>
      </c>
      <c r="G466" s="26" t="s">
        <v>14</v>
      </c>
      <c r="H466" s="23">
        <v>0</v>
      </c>
      <c r="I466" s="27"/>
      <c r="J466" s="28">
        <v>0</v>
      </c>
      <c r="K466" t="str">
        <f>IF((LEN(relatorio_Ananindeua3[[#This Row],[CIF/CPF/CNPJ]])=14),relatorio_Ananindeua3[[#This Row],[CIF/CPF/CNPJ]],relatorio_Ananindeua3[[#This Row],[Coluna2]])</f>
        <v>50340733000143</v>
      </c>
      <c r="L466" t="str">
        <f t="shared" ref="L466:L529" si="8">_xlfn.CONCAT(LEFT(A466,3),REPT("*",6),RIGHT(A466,2))</f>
        <v>503******43</v>
      </c>
    </row>
    <row r="467" spans="1:12" x14ac:dyDescent="0.25">
      <c r="A467" s="23" t="s">
        <v>8854</v>
      </c>
      <c r="B467" s="23" t="s">
        <v>8855</v>
      </c>
      <c r="C467" s="23" t="s">
        <v>17</v>
      </c>
      <c r="D467" s="24">
        <v>45298.746388888889</v>
      </c>
      <c r="E467" s="25" t="s">
        <v>11</v>
      </c>
      <c r="F467" s="26" t="s">
        <v>16</v>
      </c>
      <c r="G467" s="26" t="s">
        <v>14</v>
      </c>
      <c r="H467" s="23">
        <v>0</v>
      </c>
      <c r="I467" s="27"/>
      <c r="J467" s="28">
        <v>0</v>
      </c>
      <c r="K467" t="str">
        <f>IF((LEN(relatorio_Ananindeua3[[#This Row],[CIF/CPF/CNPJ]])=14),relatorio_Ananindeua3[[#This Row],[CIF/CPF/CNPJ]],relatorio_Ananindeua3[[#This Row],[Coluna2]])</f>
        <v>50439707000177</v>
      </c>
      <c r="L467" t="str">
        <f t="shared" si="8"/>
        <v>504******77</v>
      </c>
    </row>
    <row r="468" spans="1:12" x14ac:dyDescent="0.25">
      <c r="A468" s="23" t="s">
        <v>8880</v>
      </c>
      <c r="B468" s="23" t="s">
        <v>8881</v>
      </c>
      <c r="C468" s="23" t="s">
        <v>17</v>
      </c>
      <c r="D468" s="24">
        <v>45298.746388888889</v>
      </c>
      <c r="E468" s="25" t="s">
        <v>11</v>
      </c>
      <c r="F468" s="26" t="s">
        <v>16</v>
      </c>
      <c r="G468" s="26" t="s">
        <v>14</v>
      </c>
      <c r="H468" s="23">
        <v>0</v>
      </c>
      <c r="I468" s="27"/>
      <c r="J468" s="28">
        <v>0</v>
      </c>
      <c r="K468" t="str">
        <f>IF((LEN(relatorio_Ananindeua3[[#This Row],[CIF/CPF/CNPJ]])=14),relatorio_Ananindeua3[[#This Row],[CIF/CPF/CNPJ]],relatorio_Ananindeua3[[#This Row],[Coluna2]])</f>
        <v>50485621000180</v>
      </c>
      <c r="L468" t="str">
        <f t="shared" si="8"/>
        <v>504******80</v>
      </c>
    </row>
    <row r="469" spans="1:12" x14ac:dyDescent="0.25">
      <c r="A469" s="23" t="s">
        <v>8818</v>
      </c>
      <c r="B469" s="23" t="s">
        <v>8819</v>
      </c>
      <c r="C469" s="23" t="s">
        <v>17</v>
      </c>
      <c r="D469" s="24">
        <v>45298.746400462966</v>
      </c>
      <c r="E469" s="25" t="s">
        <v>11</v>
      </c>
      <c r="F469" s="26" t="s">
        <v>16</v>
      </c>
      <c r="G469" s="26" t="s">
        <v>14</v>
      </c>
      <c r="H469" s="23">
        <v>0</v>
      </c>
      <c r="I469" s="27"/>
      <c r="J469" s="28">
        <v>0</v>
      </c>
      <c r="K469" t="str">
        <f>IF((LEN(relatorio_Ananindeua3[[#This Row],[CIF/CPF/CNPJ]])=14),relatorio_Ananindeua3[[#This Row],[CIF/CPF/CNPJ]],relatorio_Ananindeua3[[#This Row],[Coluna2]])</f>
        <v>50386815000129</v>
      </c>
      <c r="L469" t="str">
        <f t="shared" si="8"/>
        <v>503******29</v>
      </c>
    </row>
    <row r="470" spans="1:12" x14ac:dyDescent="0.25">
      <c r="A470" s="23" t="s">
        <v>8792</v>
      </c>
      <c r="B470" s="23" t="s">
        <v>8793</v>
      </c>
      <c r="C470" s="23" t="s">
        <v>17</v>
      </c>
      <c r="D470" s="24">
        <v>45298.746412037035</v>
      </c>
      <c r="E470" s="25" t="s">
        <v>11</v>
      </c>
      <c r="F470" s="26" t="s">
        <v>16</v>
      </c>
      <c r="G470" s="26" t="s">
        <v>14</v>
      </c>
      <c r="H470" s="23">
        <v>0</v>
      </c>
      <c r="I470" s="27"/>
      <c r="J470" s="28">
        <v>0</v>
      </c>
      <c r="K470" t="str">
        <f>IF((LEN(relatorio_Ananindeua3[[#This Row],[CIF/CPF/CNPJ]])=14),relatorio_Ananindeua3[[#This Row],[CIF/CPF/CNPJ]],relatorio_Ananindeua3[[#This Row],[Coluna2]])</f>
        <v>50339643000132</v>
      </c>
      <c r="L470" t="str">
        <f t="shared" si="8"/>
        <v>503******32</v>
      </c>
    </row>
    <row r="471" spans="1:12" x14ac:dyDescent="0.25">
      <c r="A471" s="23" t="s">
        <v>8814</v>
      </c>
      <c r="B471" s="23" t="s">
        <v>8815</v>
      </c>
      <c r="C471" s="23" t="s">
        <v>17</v>
      </c>
      <c r="D471" s="24">
        <v>45298.746412037035</v>
      </c>
      <c r="E471" s="25" t="s">
        <v>11</v>
      </c>
      <c r="F471" s="26" t="s">
        <v>16</v>
      </c>
      <c r="G471" s="26" t="s">
        <v>14</v>
      </c>
      <c r="H471" s="23">
        <v>0</v>
      </c>
      <c r="I471" s="27"/>
      <c r="J471" s="28">
        <v>0</v>
      </c>
      <c r="K471" t="str">
        <f>IF((LEN(relatorio_Ananindeua3[[#This Row],[CIF/CPF/CNPJ]])=14),relatorio_Ananindeua3[[#This Row],[CIF/CPF/CNPJ]],relatorio_Ananindeua3[[#This Row],[Coluna2]])</f>
        <v>50384238000136</v>
      </c>
      <c r="L471" t="str">
        <f t="shared" si="8"/>
        <v>503******36</v>
      </c>
    </row>
    <row r="472" spans="1:12" x14ac:dyDescent="0.25">
      <c r="A472" s="23" t="s">
        <v>8846</v>
      </c>
      <c r="B472" s="23" t="s">
        <v>8847</v>
      </c>
      <c r="C472" s="23" t="s">
        <v>17</v>
      </c>
      <c r="D472" s="24">
        <v>45298.746412037035</v>
      </c>
      <c r="E472" s="25" t="s">
        <v>11</v>
      </c>
      <c r="F472" s="26" t="s">
        <v>16</v>
      </c>
      <c r="G472" s="26" t="s">
        <v>14</v>
      </c>
      <c r="H472" s="23">
        <v>0</v>
      </c>
      <c r="I472" s="27"/>
      <c r="J472" s="28">
        <v>0</v>
      </c>
      <c r="K472" t="str">
        <f>IF((LEN(relatorio_Ananindeua3[[#This Row],[CIF/CPF/CNPJ]])=14),relatorio_Ananindeua3[[#This Row],[CIF/CPF/CNPJ]],relatorio_Ananindeua3[[#This Row],[Coluna2]])</f>
        <v>50427792000153</v>
      </c>
      <c r="L472" t="str">
        <f t="shared" si="8"/>
        <v>504******53</v>
      </c>
    </row>
    <row r="473" spans="1:12" x14ac:dyDescent="0.25">
      <c r="A473" s="23" t="s">
        <v>8836</v>
      </c>
      <c r="B473" s="23" t="s">
        <v>8837</v>
      </c>
      <c r="C473" s="23" t="s">
        <v>17</v>
      </c>
      <c r="D473" s="24">
        <v>45298.746423611112</v>
      </c>
      <c r="E473" s="25" t="s">
        <v>11</v>
      </c>
      <c r="F473" s="26" t="s">
        <v>16</v>
      </c>
      <c r="G473" s="26" t="s">
        <v>14</v>
      </c>
      <c r="H473" s="23">
        <v>0</v>
      </c>
      <c r="I473" s="27"/>
      <c r="J473" s="28">
        <v>0</v>
      </c>
      <c r="K473" t="str">
        <f>IF((LEN(relatorio_Ananindeua3[[#This Row],[CIF/CPF/CNPJ]])=14),relatorio_Ananindeua3[[#This Row],[CIF/CPF/CNPJ]],relatorio_Ananindeua3[[#This Row],[Coluna2]])</f>
        <v>50405274000139</v>
      </c>
      <c r="L473" t="str">
        <f t="shared" si="8"/>
        <v>504******39</v>
      </c>
    </row>
    <row r="474" spans="1:12" x14ac:dyDescent="0.25">
      <c r="A474" s="23" t="s">
        <v>8842</v>
      </c>
      <c r="B474" s="23" t="s">
        <v>8843</v>
      </c>
      <c r="C474" s="23" t="s">
        <v>17</v>
      </c>
      <c r="D474" s="24">
        <v>45298.746423611112</v>
      </c>
      <c r="E474" s="25" t="s">
        <v>11</v>
      </c>
      <c r="F474" s="26" t="s">
        <v>16</v>
      </c>
      <c r="G474" s="26" t="s">
        <v>14</v>
      </c>
      <c r="H474" s="23">
        <v>0</v>
      </c>
      <c r="I474" s="27"/>
      <c r="J474" s="28">
        <v>0</v>
      </c>
      <c r="K474" t="str">
        <f>IF((LEN(relatorio_Ananindeua3[[#This Row],[CIF/CPF/CNPJ]])=14),relatorio_Ananindeua3[[#This Row],[CIF/CPF/CNPJ]],relatorio_Ananindeua3[[#This Row],[Coluna2]])</f>
        <v>50426631000145</v>
      </c>
      <c r="L474" t="str">
        <f t="shared" si="8"/>
        <v>504******45</v>
      </c>
    </row>
    <row r="475" spans="1:12" x14ac:dyDescent="0.25">
      <c r="A475" s="23" t="s">
        <v>8856</v>
      </c>
      <c r="B475" s="23" t="s">
        <v>8857</v>
      </c>
      <c r="C475" s="23" t="s">
        <v>17</v>
      </c>
      <c r="D475" s="24">
        <v>45298.746423611112</v>
      </c>
      <c r="E475" s="25" t="s">
        <v>11</v>
      </c>
      <c r="F475" s="26" t="s">
        <v>16</v>
      </c>
      <c r="G475" s="26" t="s">
        <v>14</v>
      </c>
      <c r="H475" s="23">
        <v>0</v>
      </c>
      <c r="I475" s="27"/>
      <c r="J475" s="28">
        <v>0</v>
      </c>
      <c r="K475" t="str">
        <f>IF((LEN(relatorio_Ananindeua3[[#This Row],[CIF/CPF/CNPJ]])=14),relatorio_Ananindeua3[[#This Row],[CIF/CPF/CNPJ]],relatorio_Ananindeua3[[#This Row],[Coluna2]])</f>
        <v>50443292000105</v>
      </c>
      <c r="L475" t="str">
        <f t="shared" si="8"/>
        <v>504******05</v>
      </c>
    </row>
    <row r="476" spans="1:12" x14ac:dyDescent="0.25">
      <c r="A476" s="23" t="s">
        <v>8858</v>
      </c>
      <c r="B476" s="23" t="s">
        <v>8859</v>
      </c>
      <c r="C476" s="23" t="s">
        <v>17</v>
      </c>
      <c r="D476" s="24">
        <v>45298.746423611112</v>
      </c>
      <c r="E476" s="25" t="s">
        <v>11</v>
      </c>
      <c r="F476" s="26" t="s">
        <v>16</v>
      </c>
      <c r="G476" s="26" t="s">
        <v>14</v>
      </c>
      <c r="H476" s="23">
        <v>0</v>
      </c>
      <c r="I476" s="27"/>
      <c r="J476" s="28">
        <v>0</v>
      </c>
      <c r="K476" t="str">
        <f>IF((LEN(relatorio_Ananindeua3[[#This Row],[CIF/CPF/CNPJ]])=14),relatorio_Ananindeua3[[#This Row],[CIF/CPF/CNPJ]],relatorio_Ananindeua3[[#This Row],[Coluna2]])</f>
        <v>50448508000125</v>
      </c>
      <c r="L476" t="str">
        <f t="shared" si="8"/>
        <v>504******25</v>
      </c>
    </row>
    <row r="477" spans="1:12" x14ac:dyDescent="0.25">
      <c r="A477" s="23" t="s">
        <v>8834</v>
      </c>
      <c r="B477" s="23" t="s">
        <v>8835</v>
      </c>
      <c r="C477" s="23" t="s">
        <v>17</v>
      </c>
      <c r="D477" s="24">
        <v>45298.746435185189</v>
      </c>
      <c r="E477" s="25" t="s">
        <v>11</v>
      </c>
      <c r="F477" s="26" t="s">
        <v>16</v>
      </c>
      <c r="G477" s="26" t="s">
        <v>14</v>
      </c>
      <c r="H477" s="23">
        <v>0</v>
      </c>
      <c r="I477" s="27"/>
      <c r="J477" s="28">
        <v>0</v>
      </c>
      <c r="K477" t="str">
        <f>IF((LEN(relatorio_Ananindeua3[[#This Row],[CIF/CPF/CNPJ]])=14),relatorio_Ananindeua3[[#This Row],[CIF/CPF/CNPJ]],relatorio_Ananindeua3[[#This Row],[Coluna2]])</f>
        <v>50405235000131</v>
      </c>
      <c r="L477" t="str">
        <f t="shared" si="8"/>
        <v>504******31</v>
      </c>
    </row>
    <row r="478" spans="1:12" x14ac:dyDescent="0.25">
      <c r="A478" s="23" t="s">
        <v>8852</v>
      </c>
      <c r="B478" s="23" t="s">
        <v>8853</v>
      </c>
      <c r="C478" s="23" t="s">
        <v>17</v>
      </c>
      <c r="D478" s="24">
        <v>45298.746458333335</v>
      </c>
      <c r="E478" s="25" t="s">
        <v>11</v>
      </c>
      <c r="F478" s="26" t="s">
        <v>16</v>
      </c>
      <c r="G478" s="26" t="s">
        <v>14</v>
      </c>
      <c r="H478" s="23">
        <v>0</v>
      </c>
      <c r="I478" s="27"/>
      <c r="J478" s="28">
        <v>0</v>
      </c>
      <c r="K478" t="str">
        <f>IF((LEN(relatorio_Ananindeua3[[#This Row],[CIF/CPF/CNPJ]])=14),relatorio_Ananindeua3[[#This Row],[CIF/CPF/CNPJ]],relatorio_Ananindeua3[[#This Row],[Coluna2]])</f>
        <v>50438328000162</v>
      </c>
      <c r="L478" t="str">
        <f t="shared" si="8"/>
        <v>504******62</v>
      </c>
    </row>
    <row r="479" spans="1:12" x14ac:dyDescent="0.25">
      <c r="A479" s="23" t="s">
        <v>8812</v>
      </c>
      <c r="B479" s="23" t="s">
        <v>8813</v>
      </c>
      <c r="C479" s="23" t="s">
        <v>17</v>
      </c>
      <c r="D479" s="24">
        <v>45298.746481481481</v>
      </c>
      <c r="E479" s="25" t="s">
        <v>11</v>
      </c>
      <c r="F479" s="26" t="s">
        <v>16</v>
      </c>
      <c r="G479" s="26" t="s">
        <v>14</v>
      </c>
      <c r="H479" s="23">
        <v>0</v>
      </c>
      <c r="I479" s="27"/>
      <c r="J479" s="28">
        <v>0</v>
      </c>
      <c r="K479" t="str">
        <f>IF((LEN(relatorio_Ananindeua3[[#This Row],[CIF/CPF/CNPJ]])=14),relatorio_Ananindeua3[[#This Row],[CIF/CPF/CNPJ]],relatorio_Ananindeua3[[#This Row],[Coluna2]])</f>
        <v>50380705000150</v>
      </c>
      <c r="L479" t="str">
        <f t="shared" si="8"/>
        <v>503******50</v>
      </c>
    </row>
    <row r="480" spans="1:12" x14ac:dyDescent="0.25">
      <c r="A480" s="23" t="s">
        <v>8802</v>
      </c>
      <c r="B480" s="23" t="s">
        <v>8803</v>
      </c>
      <c r="C480" s="23" t="s">
        <v>17</v>
      </c>
      <c r="D480" s="24">
        <v>45298.746493055558</v>
      </c>
      <c r="E480" s="25" t="s">
        <v>11</v>
      </c>
      <c r="F480" s="26" t="s">
        <v>16</v>
      </c>
      <c r="G480" s="26" t="s">
        <v>14</v>
      </c>
      <c r="H480" s="23">
        <v>0</v>
      </c>
      <c r="I480" s="27"/>
      <c r="J480" s="28">
        <v>0</v>
      </c>
      <c r="K480" t="str">
        <f>IF((LEN(relatorio_Ananindeua3[[#This Row],[CIF/CPF/CNPJ]])=14),relatorio_Ananindeua3[[#This Row],[CIF/CPF/CNPJ]],relatorio_Ananindeua3[[#This Row],[Coluna2]])</f>
        <v>50356425000106</v>
      </c>
      <c r="L480" t="str">
        <f t="shared" si="8"/>
        <v>503******06</v>
      </c>
    </row>
    <row r="481" spans="1:12" x14ac:dyDescent="0.25">
      <c r="A481" s="23" t="s">
        <v>8778</v>
      </c>
      <c r="B481" s="23" t="s">
        <v>8779</v>
      </c>
      <c r="C481" s="23" t="s">
        <v>17</v>
      </c>
      <c r="D481" s="24">
        <v>45298.746550925927</v>
      </c>
      <c r="E481" s="25" t="s">
        <v>11</v>
      </c>
      <c r="F481" s="26" t="s">
        <v>16</v>
      </c>
      <c r="G481" s="26" t="s">
        <v>14</v>
      </c>
      <c r="H481" s="23">
        <v>0</v>
      </c>
      <c r="I481" s="27"/>
      <c r="J481" s="28">
        <v>0</v>
      </c>
      <c r="K481" t="str">
        <f>IF((LEN(relatorio_Ananindeua3[[#This Row],[CIF/CPF/CNPJ]])=14),relatorio_Ananindeua3[[#This Row],[CIF/CPF/CNPJ]],relatorio_Ananindeua3[[#This Row],[Coluna2]])</f>
        <v>50318952000126</v>
      </c>
      <c r="L481" t="str">
        <f t="shared" si="8"/>
        <v>503******26</v>
      </c>
    </row>
    <row r="482" spans="1:12" x14ac:dyDescent="0.25">
      <c r="A482" s="23" t="s">
        <v>8798</v>
      </c>
      <c r="B482" s="23" t="s">
        <v>8799</v>
      </c>
      <c r="C482" s="23" t="s">
        <v>17</v>
      </c>
      <c r="D482" s="24">
        <v>45298.746550925927</v>
      </c>
      <c r="E482" s="25" t="s">
        <v>11</v>
      </c>
      <c r="F482" s="26" t="s">
        <v>16</v>
      </c>
      <c r="G482" s="26" t="s">
        <v>14</v>
      </c>
      <c r="H482" s="23">
        <v>0</v>
      </c>
      <c r="I482" s="27"/>
      <c r="J482" s="28">
        <v>0</v>
      </c>
      <c r="K482" t="str">
        <f>IF((LEN(relatorio_Ananindeua3[[#This Row],[CIF/CPF/CNPJ]])=14),relatorio_Ananindeua3[[#This Row],[CIF/CPF/CNPJ]],relatorio_Ananindeua3[[#This Row],[Coluna2]])</f>
        <v>50348209000119</v>
      </c>
      <c r="L482" t="str">
        <f t="shared" si="8"/>
        <v>503******19</v>
      </c>
    </row>
    <row r="483" spans="1:12" x14ac:dyDescent="0.25">
      <c r="A483" s="23" t="s">
        <v>8782</v>
      </c>
      <c r="B483" s="23" t="s">
        <v>8783</v>
      </c>
      <c r="C483" s="23" t="s">
        <v>17</v>
      </c>
      <c r="D483" s="24">
        <v>45298.746562499997</v>
      </c>
      <c r="E483" s="25" t="s">
        <v>11</v>
      </c>
      <c r="F483" s="26" t="s">
        <v>16</v>
      </c>
      <c r="G483" s="26" t="s">
        <v>14</v>
      </c>
      <c r="H483" s="23">
        <v>0</v>
      </c>
      <c r="I483" s="27"/>
      <c r="J483" s="28">
        <v>0</v>
      </c>
      <c r="K483" t="str">
        <f>IF((LEN(relatorio_Ananindeua3[[#This Row],[CIF/CPF/CNPJ]])=14),relatorio_Ananindeua3[[#This Row],[CIF/CPF/CNPJ]],relatorio_Ananindeua3[[#This Row],[Coluna2]])</f>
        <v>50320048000155</v>
      </c>
      <c r="L483" t="str">
        <f t="shared" si="8"/>
        <v>503******55</v>
      </c>
    </row>
    <row r="484" spans="1:12" x14ac:dyDescent="0.25">
      <c r="A484" s="23" t="s">
        <v>8786</v>
      </c>
      <c r="B484" s="23" t="s">
        <v>8787</v>
      </c>
      <c r="C484" s="23" t="s">
        <v>17</v>
      </c>
      <c r="D484" s="24">
        <v>45298.746562499997</v>
      </c>
      <c r="E484" s="25" t="s">
        <v>11</v>
      </c>
      <c r="F484" s="26" t="s">
        <v>16</v>
      </c>
      <c r="G484" s="26" t="s">
        <v>14</v>
      </c>
      <c r="H484" s="23">
        <v>0</v>
      </c>
      <c r="I484" s="27"/>
      <c r="J484" s="28">
        <v>0</v>
      </c>
      <c r="K484" t="str">
        <f>IF((LEN(relatorio_Ananindeua3[[#This Row],[CIF/CPF/CNPJ]])=14),relatorio_Ananindeua3[[#This Row],[CIF/CPF/CNPJ]],relatorio_Ananindeua3[[#This Row],[Coluna2]])</f>
        <v>50325252000169</v>
      </c>
      <c r="L484" t="str">
        <f t="shared" si="8"/>
        <v>503******69</v>
      </c>
    </row>
    <row r="485" spans="1:12" x14ac:dyDescent="0.25">
      <c r="A485" s="23" t="s">
        <v>8768</v>
      </c>
      <c r="B485" s="23" t="s">
        <v>8769</v>
      </c>
      <c r="C485" s="23" t="s">
        <v>17</v>
      </c>
      <c r="D485" s="24">
        <v>45298.74659722222</v>
      </c>
      <c r="E485" s="25" t="s">
        <v>11</v>
      </c>
      <c r="F485" s="26" t="s">
        <v>16</v>
      </c>
      <c r="G485" s="26" t="s">
        <v>14</v>
      </c>
      <c r="H485" s="23">
        <v>0</v>
      </c>
      <c r="I485" s="27"/>
      <c r="J485" s="28">
        <v>0</v>
      </c>
      <c r="K485" t="str">
        <f>IF((LEN(relatorio_Ananindeua3[[#This Row],[CIF/CPF/CNPJ]])=14),relatorio_Ananindeua3[[#This Row],[CIF/CPF/CNPJ]],relatorio_Ananindeua3[[#This Row],[Coluna2]])</f>
        <v>50308784000198</v>
      </c>
      <c r="L485" t="str">
        <f t="shared" si="8"/>
        <v>503******98</v>
      </c>
    </row>
    <row r="486" spans="1:12" x14ac:dyDescent="0.25">
      <c r="A486" s="23" t="s">
        <v>8774</v>
      </c>
      <c r="B486" s="23" t="s">
        <v>8775</v>
      </c>
      <c r="C486" s="23" t="s">
        <v>17</v>
      </c>
      <c r="D486" s="24">
        <v>45298.746608796297</v>
      </c>
      <c r="E486" s="25" t="s">
        <v>11</v>
      </c>
      <c r="F486" s="26" t="s">
        <v>16</v>
      </c>
      <c r="G486" s="26" t="s">
        <v>14</v>
      </c>
      <c r="H486" s="23">
        <v>0</v>
      </c>
      <c r="I486" s="27"/>
      <c r="J486" s="28">
        <v>0</v>
      </c>
      <c r="K486" t="str">
        <f>IF((LEN(relatorio_Ananindeua3[[#This Row],[CIF/CPF/CNPJ]])=14),relatorio_Ananindeua3[[#This Row],[CIF/CPF/CNPJ]],relatorio_Ananindeua3[[#This Row],[Coluna2]])</f>
        <v>50314776000154</v>
      </c>
      <c r="L486" t="str">
        <f t="shared" si="8"/>
        <v>503******54</v>
      </c>
    </row>
    <row r="487" spans="1:12" x14ac:dyDescent="0.25">
      <c r="A487" s="23" t="s">
        <v>8720</v>
      </c>
      <c r="B487" s="23" t="s">
        <v>8721</v>
      </c>
      <c r="C487" s="23" t="s">
        <v>17</v>
      </c>
      <c r="D487" s="24">
        <v>45298.746666666666</v>
      </c>
      <c r="E487" s="25" t="s">
        <v>11</v>
      </c>
      <c r="F487" s="26" t="s">
        <v>16</v>
      </c>
      <c r="G487" s="26" t="s">
        <v>14</v>
      </c>
      <c r="H487" s="23">
        <v>0</v>
      </c>
      <c r="I487" s="27"/>
      <c r="J487" s="28">
        <v>0</v>
      </c>
      <c r="K487" t="str">
        <f>IF((LEN(relatorio_Ananindeua3[[#This Row],[CIF/CPF/CNPJ]])=14),relatorio_Ananindeua3[[#This Row],[CIF/CPF/CNPJ]],relatorio_Ananindeua3[[#This Row],[Coluna2]])</f>
        <v>50237035000117</v>
      </c>
      <c r="L487" t="str">
        <f t="shared" si="8"/>
        <v>502******17</v>
      </c>
    </row>
    <row r="488" spans="1:12" x14ac:dyDescent="0.25">
      <c r="A488" s="23" t="s">
        <v>1800</v>
      </c>
      <c r="B488" s="23" t="s">
        <v>1801</v>
      </c>
      <c r="C488" s="23" t="s">
        <v>17</v>
      </c>
      <c r="D488" s="24">
        <v>45298.746678240743</v>
      </c>
      <c r="E488" s="25" t="s">
        <v>11</v>
      </c>
      <c r="F488" s="26" t="s">
        <v>16</v>
      </c>
      <c r="G488" s="26" t="s">
        <v>14</v>
      </c>
      <c r="H488" s="23">
        <v>0</v>
      </c>
      <c r="I488" s="27"/>
      <c r="J488" s="28">
        <v>0</v>
      </c>
      <c r="K488" t="str">
        <f>IF((LEN(relatorio_Ananindeua3[[#This Row],[CIF/CPF/CNPJ]])=14),relatorio_Ananindeua3[[#This Row],[CIF/CPF/CNPJ]],relatorio_Ananindeua3[[#This Row],[Coluna2]])</f>
        <v>24533475000101</v>
      </c>
      <c r="L488" t="str">
        <f t="shared" si="8"/>
        <v>245******01</v>
      </c>
    </row>
    <row r="489" spans="1:12" x14ac:dyDescent="0.25">
      <c r="A489" s="23" t="s">
        <v>8516</v>
      </c>
      <c r="B489" s="23" t="s">
        <v>8517</v>
      </c>
      <c r="C489" s="23" t="s">
        <v>17</v>
      </c>
      <c r="D489" s="24">
        <v>45298.746828703705</v>
      </c>
      <c r="E489" s="25" t="s">
        <v>11</v>
      </c>
      <c r="F489" s="26" t="s">
        <v>16</v>
      </c>
      <c r="G489" s="26" t="s">
        <v>14</v>
      </c>
      <c r="H489" s="23">
        <v>0</v>
      </c>
      <c r="I489" s="27"/>
      <c r="J489" s="28">
        <v>0</v>
      </c>
      <c r="K489" t="str">
        <f>IF((LEN(relatorio_Ananindeua3[[#This Row],[CIF/CPF/CNPJ]])=14),relatorio_Ananindeua3[[#This Row],[CIF/CPF/CNPJ]],relatorio_Ananindeua3[[#This Row],[Coluna2]])</f>
        <v>49923365000187</v>
      </c>
      <c r="L489" t="str">
        <f t="shared" si="8"/>
        <v>499******87</v>
      </c>
    </row>
    <row r="490" spans="1:12" x14ac:dyDescent="0.25">
      <c r="A490" s="23" t="s">
        <v>1521</v>
      </c>
      <c r="B490" s="23" t="s">
        <v>1522</v>
      </c>
      <c r="C490" s="23" t="s">
        <v>17</v>
      </c>
      <c r="D490" s="24">
        <v>45298.746886574074</v>
      </c>
      <c r="E490" s="25" t="s">
        <v>11</v>
      </c>
      <c r="F490" s="26" t="s">
        <v>16</v>
      </c>
      <c r="G490" s="26" t="s">
        <v>14</v>
      </c>
      <c r="H490" s="23">
        <v>0</v>
      </c>
      <c r="I490" s="27"/>
      <c r="J490" s="28">
        <v>0</v>
      </c>
      <c r="K490" t="str">
        <f>IF((LEN(relatorio_Ananindeua3[[#This Row],[CIF/CPF/CNPJ]])=14),relatorio_Ananindeua3[[#This Row],[CIF/CPF/CNPJ]],relatorio_Ananindeua3[[#This Row],[Coluna2]])</f>
        <v>22341400000101</v>
      </c>
      <c r="L490" t="str">
        <f t="shared" si="8"/>
        <v>223******01</v>
      </c>
    </row>
    <row r="491" spans="1:12" x14ac:dyDescent="0.25">
      <c r="A491" s="23" t="s">
        <v>1253</v>
      </c>
      <c r="B491" s="23" t="s">
        <v>1254</v>
      </c>
      <c r="C491" s="23" t="s">
        <v>17</v>
      </c>
      <c r="D491" s="24">
        <v>45298.747118055559</v>
      </c>
      <c r="E491" s="25" t="s">
        <v>11</v>
      </c>
      <c r="F491" s="26" t="s">
        <v>16</v>
      </c>
      <c r="G491" s="26" t="s">
        <v>14</v>
      </c>
      <c r="H491" s="23">
        <v>0</v>
      </c>
      <c r="I491" s="27"/>
      <c r="J491" s="28">
        <v>0</v>
      </c>
      <c r="K491" t="str">
        <f>IF((LEN(relatorio_Ananindeua3[[#This Row],[CIF/CPF/CNPJ]])=14),relatorio_Ananindeua3[[#This Row],[CIF/CPF/CNPJ]],relatorio_Ananindeua3[[#This Row],[Coluna2]])</f>
        <v>19878787000117</v>
      </c>
      <c r="L491" t="str">
        <f t="shared" si="8"/>
        <v>198******17</v>
      </c>
    </row>
    <row r="492" spans="1:12" x14ac:dyDescent="0.25">
      <c r="A492" s="23" t="s">
        <v>8033</v>
      </c>
      <c r="B492" s="23" t="s">
        <v>8034</v>
      </c>
      <c r="C492" s="23" t="s">
        <v>17</v>
      </c>
      <c r="D492" s="24">
        <v>45298.747256944444</v>
      </c>
      <c r="E492" s="25" t="s">
        <v>11</v>
      </c>
      <c r="F492" s="26" t="s">
        <v>16</v>
      </c>
      <c r="G492" s="26" t="s">
        <v>14</v>
      </c>
      <c r="H492" s="23">
        <v>0</v>
      </c>
      <c r="I492" s="27"/>
      <c r="J492" s="28">
        <v>0</v>
      </c>
      <c r="K492" t="str">
        <f>IF((LEN(relatorio_Ananindeua3[[#This Row],[CIF/CPF/CNPJ]])=14),relatorio_Ananindeua3[[#This Row],[CIF/CPF/CNPJ]],relatorio_Ananindeua3[[#This Row],[Coluna2]])</f>
        <v>48943185000102</v>
      </c>
      <c r="L492" t="str">
        <f t="shared" si="8"/>
        <v>489******02</v>
      </c>
    </row>
    <row r="493" spans="1:12" x14ac:dyDescent="0.25">
      <c r="A493" s="23" t="s">
        <v>8029</v>
      </c>
      <c r="B493" s="23" t="s">
        <v>8030</v>
      </c>
      <c r="C493" s="23" t="s">
        <v>17</v>
      </c>
      <c r="D493" s="24">
        <v>45298.747476851851</v>
      </c>
      <c r="E493" s="25" t="s">
        <v>11</v>
      </c>
      <c r="F493" s="26" t="s">
        <v>16</v>
      </c>
      <c r="G493" s="26" t="s">
        <v>14</v>
      </c>
      <c r="H493" s="23">
        <v>0</v>
      </c>
      <c r="I493" s="27"/>
      <c r="J493" s="28">
        <v>0</v>
      </c>
      <c r="K493" t="str">
        <f>IF((LEN(relatorio_Ananindeua3[[#This Row],[CIF/CPF/CNPJ]])=14),relatorio_Ananindeua3[[#This Row],[CIF/CPF/CNPJ]],relatorio_Ananindeua3[[#This Row],[Coluna2]])</f>
        <v>48934666000143</v>
      </c>
      <c r="L493" t="str">
        <f t="shared" si="8"/>
        <v>489******43</v>
      </c>
    </row>
    <row r="494" spans="1:12" x14ac:dyDescent="0.25">
      <c r="A494" s="23" t="s">
        <v>1525</v>
      </c>
      <c r="B494" s="23" t="s">
        <v>1525</v>
      </c>
      <c r="C494" s="23" t="s">
        <v>17</v>
      </c>
      <c r="D494" s="24">
        <v>45298.747523148151</v>
      </c>
      <c r="E494" s="25" t="s">
        <v>11</v>
      </c>
      <c r="F494" s="26" t="s">
        <v>16</v>
      </c>
      <c r="G494" s="26" t="s">
        <v>14</v>
      </c>
      <c r="H494" s="23">
        <v>0</v>
      </c>
      <c r="I494" s="27"/>
      <c r="J494" s="28">
        <v>0</v>
      </c>
      <c r="K494" t="str">
        <f>IF((LEN(relatorio_Ananindeua3[[#This Row],[CIF/CPF/CNPJ]])=14),relatorio_Ananindeua3[[#This Row],[CIF/CPF/CNPJ]],relatorio_Ananindeua3[[#This Row],[Coluna2]])</f>
        <v>22414707000187</v>
      </c>
      <c r="L494" t="str">
        <f t="shared" si="8"/>
        <v>224******87</v>
      </c>
    </row>
    <row r="495" spans="1:12" x14ac:dyDescent="0.25">
      <c r="A495" s="23" t="s">
        <v>6864</v>
      </c>
      <c r="B495" s="23" t="s">
        <v>6865</v>
      </c>
      <c r="C495" s="23" t="s">
        <v>17</v>
      </c>
      <c r="D495" s="24">
        <v>45298.747523148151</v>
      </c>
      <c r="E495" s="25" t="s">
        <v>11</v>
      </c>
      <c r="F495" s="26" t="s">
        <v>16</v>
      </c>
      <c r="G495" s="26" t="s">
        <v>14</v>
      </c>
      <c r="H495" s="23">
        <v>0</v>
      </c>
      <c r="I495" s="27"/>
      <c r="J495" s="28">
        <v>0</v>
      </c>
      <c r="K495" t="str">
        <f>IF((LEN(relatorio_Ananindeua3[[#This Row],[CIF/CPF/CNPJ]])=14),relatorio_Ananindeua3[[#This Row],[CIF/CPF/CNPJ]],relatorio_Ananindeua3[[#This Row],[Coluna2]])</f>
        <v>46116215000173</v>
      </c>
      <c r="L495" t="str">
        <f t="shared" si="8"/>
        <v>461******73</v>
      </c>
    </row>
    <row r="496" spans="1:12" x14ac:dyDescent="0.25">
      <c r="A496" s="23" t="s">
        <v>8047</v>
      </c>
      <c r="B496" s="23" t="s">
        <v>8048</v>
      </c>
      <c r="C496" s="23" t="s">
        <v>17</v>
      </c>
      <c r="D496" s="24">
        <v>45298.747569444444</v>
      </c>
      <c r="E496" s="25" t="s">
        <v>11</v>
      </c>
      <c r="F496" s="26" t="s">
        <v>16</v>
      </c>
      <c r="G496" s="26" t="s">
        <v>14</v>
      </c>
      <c r="H496" s="23">
        <v>0</v>
      </c>
      <c r="I496" s="27"/>
      <c r="J496" s="28">
        <v>0</v>
      </c>
      <c r="K496" t="str">
        <f>IF((LEN(relatorio_Ananindeua3[[#This Row],[CIF/CPF/CNPJ]])=14),relatorio_Ananindeua3[[#This Row],[CIF/CPF/CNPJ]],relatorio_Ananindeua3[[#This Row],[Coluna2]])</f>
        <v>48998077000129</v>
      </c>
      <c r="L496" t="str">
        <f t="shared" si="8"/>
        <v>489******29</v>
      </c>
    </row>
    <row r="497" spans="1:12" x14ac:dyDescent="0.25">
      <c r="A497" s="23" t="s">
        <v>992</v>
      </c>
      <c r="B497" s="23" t="s">
        <v>993</v>
      </c>
      <c r="C497" s="23" t="s">
        <v>17</v>
      </c>
      <c r="D497" s="24">
        <v>45298.747581018521</v>
      </c>
      <c r="E497" s="25" t="s">
        <v>11</v>
      </c>
      <c r="F497" s="26" t="s">
        <v>16</v>
      </c>
      <c r="G497" s="26" t="s">
        <v>14</v>
      </c>
      <c r="H497" s="23">
        <v>0</v>
      </c>
      <c r="I497" s="27"/>
      <c r="J497" s="28">
        <v>0</v>
      </c>
      <c r="K497" t="str">
        <f>IF((LEN(relatorio_Ananindeua3[[#This Row],[CIF/CPF/CNPJ]])=14),relatorio_Ananindeua3[[#This Row],[CIF/CPF/CNPJ]],relatorio_Ananindeua3[[#This Row],[Coluna2]])</f>
        <v>17624860000107</v>
      </c>
      <c r="L497" t="str">
        <f t="shared" si="8"/>
        <v>176******07</v>
      </c>
    </row>
    <row r="498" spans="1:12" x14ac:dyDescent="0.25">
      <c r="A498" s="23" t="s">
        <v>8037</v>
      </c>
      <c r="B498" s="23" t="s">
        <v>8038</v>
      </c>
      <c r="C498" s="23" t="s">
        <v>17</v>
      </c>
      <c r="D498" s="24">
        <v>45298.747604166667</v>
      </c>
      <c r="E498" s="25" t="s">
        <v>11</v>
      </c>
      <c r="F498" s="26" t="s">
        <v>16</v>
      </c>
      <c r="G498" s="26" t="s">
        <v>14</v>
      </c>
      <c r="H498" s="23">
        <v>0</v>
      </c>
      <c r="I498" s="27"/>
      <c r="J498" s="28">
        <v>0</v>
      </c>
      <c r="K498" t="str">
        <f>IF((LEN(relatorio_Ananindeua3[[#This Row],[CIF/CPF/CNPJ]])=14),relatorio_Ananindeua3[[#This Row],[CIF/CPF/CNPJ]],relatorio_Ananindeua3[[#This Row],[Coluna2]])</f>
        <v>48975942000111</v>
      </c>
      <c r="L498" t="str">
        <f t="shared" si="8"/>
        <v>489******11</v>
      </c>
    </row>
    <row r="499" spans="1:12" x14ac:dyDescent="0.25">
      <c r="A499" s="23" t="s">
        <v>8039</v>
      </c>
      <c r="B499" s="23" t="s">
        <v>8040</v>
      </c>
      <c r="C499" s="23" t="s">
        <v>17</v>
      </c>
      <c r="D499" s="24">
        <v>45298.747615740744</v>
      </c>
      <c r="E499" s="25" t="s">
        <v>11</v>
      </c>
      <c r="F499" s="26" t="s">
        <v>16</v>
      </c>
      <c r="G499" s="26" t="s">
        <v>14</v>
      </c>
      <c r="H499" s="23">
        <v>0</v>
      </c>
      <c r="I499" s="27"/>
      <c r="J499" s="28">
        <v>0</v>
      </c>
      <c r="K499" t="str">
        <f>IF((LEN(relatorio_Ananindeua3[[#This Row],[CIF/CPF/CNPJ]])=14),relatorio_Ananindeua3[[#This Row],[CIF/CPF/CNPJ]],relatorio_Ananindeua3[[#This Row],[Coluna2]])</f>
        <v>48980033000171</v>
      </c>
      <c r="L499" t="str">
        <f t="shared" si="8"/>
        <v>489******71</v>
      </c>
    </row>
    <row r="500" spans="1:12" x14ac:dyDescent="0.25">
      <c r="A500" s="23" t="s">
        <v>8049</v>
      </c>
      <c r="B500" s="23" t="s">
        <v>8050</v>
      </c>
      <c r="C500" s="23" t="s">
        <v>17</v>
      </c>
      <c r="D500" s="24">
        <v>45298.747627314813</v>
      </c>
      <c r="E500" s="25" t="s">
        <v>11</v>
      </c>
      <c r="F500" s="26" t="s">
        <v>16</v>
      </c>
      <c r="G500" s="26" t="s">
        <v>14</v>
      </c>
      <c r="H500" s="23">
        <v>0</v>
      </c>
      <c r="I500" s="27"/>
      <c r="J500" s="28">
        <v>0</v>
      </c>
      <c r="K500" t="str">
        <f>IF((LEN(relatorio_Ananindeua3[[#This Row],[CIF/CPF/CNPJ]])=14),relatorio_Ananindeua3[[#This Row],[CIF/CPF/CNPJ]],relatorio_Ananindeua3[[#This Row],[Coluna2]])</f>
        <v>49001775000170</v>
      </c>
      <c r="L500" t="str">
        <f t="shared" si="8"/>
        <v>490******70</v>
      </c>
    </row>
    <row r="501" spans="1:12" x14ac:dyDescent="0.25">
      <c r="A501" s="23" t="s">
        <v>8007</v>
      </c>
      <c r="B501" s="23" t="s">
        <v>8008</v>
      </c>
      <c r="C501" s="23" t="s">
        <v>17</v>
      </c>
      <c r="D501" s="24">
        <v>45298.747685185182</v>
      </c>
      <c r="E501" s="25" t="s">
        <v>11</v>
      </c>
      <c r="F501" s="26" t="s">
        <v>16</v>
      </c>
      <c r="G501" s="26" t="s">
        <v>14</v>
      </c>
      <c r="H501" s="23">
        <v>0</v>
      </c>
      <c r="I501" s="27"/>
      <c r="J501" s="28">
        <v>0</v>
      </c>
      <c r="K501" t="str">
        <f>IF((LEN(relatorio_Ananindeua3[[#This Row],[CIF/CPF/CNPJ]])=14),relatorio_Ananindeua3[[#This Row],[CIF/CPF/CNPJ]],relatorio_Ananindeua3[[#This Row],[Coluna2]])</f>
        <v>48897949000162</v>
      </c>
      <c r="L501" t="str">
        <f t="shared" si="8"/>
        <v>488******62</v>
      </c>
    </row>
    <row r="502" spans="1:12" x14ac:dyDescent="0.25">
      <c r="A502" s="23" t="s">
        <v>8021</v>
      </c>
      <c r="B502" s="23" t="s">
        <v>8022</v>
      </c>
      <c r="C502" s="23" t="s">
        <v>17</v>
      </c>
      <c r="D502" s="24">
        <v>45298.747685185182</v>
      </c>
      <c r="E502" s="25" t="s">
        <v>11</v>
      </c>
      <c r="F502" s="26" t="s">
        <v>16</v>
      </c>
      <c r="G502" s="26" t="s">
        <v>14</v>
      </c>
      <c r="H502" s="23">
        <v>0</v>
      </c>
      <c r="I502" s="27"/>
      <c r="J502" s="28">
        <v>0</v>
      </c>
      <c r="K502" t="str">
        <f>IF((LEN(relatorio_Ananindeua3[[#This Row],[CIF/CPF/CNPJ]])=14),relatorio_Ananindeua3[[#This Row],[CIF/CPF/CNPJ]],relatorio_Ananindeua3[[#This Row],[Coluna2]])</f>
        <v>48911817000148</v>
      </c>
      <c r="L502" t="str">
        <f t="shared" si="8"/>
        <v>489******48</v>
      </c>
    </row>
    <row r="503" spans="1:12" x14ac:dyDescent="0.25">
      <c r="A503" s="23" t="s">
        <v>8003</v>
      </c>
      <c r="B503" s="23" t="s">
        <v>8004</v>
      </c>
      <c r="C503" s="23" t="s">
        <v>17</v>
      </c>
      <c r="D503" s="24">
        <v>45298.747696759259</v>
      </c>
      <c r="E503" s="25" t="s">
        <v>11</v>
      </c>
      <c r="F503" s="26" t="s">
        <v>16</v>
      </c>
      <c r="G503" s="26" t="s">
        <v>14</v>
      </c>
      <c r="H503" s="23">
        <v>0</v>
      </c>
      <c r="I503" s="27"/>
      <c r="J503" s="28">
        <v>0</v>
      </c>
      <c r="K503" t="str">
        <f>IF((LEN(relatorio_Ananindeua3[[#This Row],[CIF/CPF/CNPJ]])=14),relatorio_Ananindeua3[[#This Row],[CIF/CPF/CNPJ]],relatorio_Ananindeua3[[#This Row],[Coluna2]])</f>
        <v>48896033000198</v>
      </c>
      <c r="L503" t="str">
        <f t="shared" si="8"/>
        <v>488******98</v>
      </c>
    </row>
    <row r="504" spans="1:12" x14ac:dyDescent="0.25">
      <c r="A504" s="23" t="s">
        <v>8013</v>
      </c>
      <c r="B504" s="23" t="s">
        <v>8014</v>
      </c>
      <c r="C504" s="23" t="s">
        <v>17</v>
      </c>
      <c r="D504" s="24">
        <v>45298.747696759259</v>
      </c>
      <c r="E504" s="25" t="s">
        <v>11</v>
      </c>
      <c r="F504" s="26" t="s">
        <v>16</v>
      </c>
      <c r="G504" s="26" t="s">
        <v>14</v>
      </c>
      <c r="H504" s="23">
        <v>0</v>
      </c>
      <c r="I504" s="27"/>
      <c r="J504" s="28">
        <v>0</v>
      </c>
      <c r="K504" t="str">
        <f>IF((LEN(relatorio_Ananindeua3[[#This Row],[CIF/CPF/CNPJ]])=14),relatorio_Ananindeua3[[#This Row],[CIF/CPF/CNPJ]],relatorio_Ananindeua3[[#This Row],[Coluna2]])</f>
        <v>48900019000110</v>
      </c>
      <c r="L504" t="str">
        <f t="shared" si="8"/>
        <v>489******10</v>
      </c>
    </row>
    <row r="505" spans="1:12" x14ac:dyDescent="0.25">
      <c r="A505" s="23" t="s">
        <v>7999</v>
      </c>
      <c r="B505" s="23" t="s">
        <v>8000</v>
      </c>
      <c r="C505" s="23" t="s">
        <v>17</v>
      </c>
      <c r="D505" s="24">
        <v>45298.747708333336</v>
      </c>
      <c r="E505" s="25" t="s">
        <v>11</v>
      </c>
      <c r="F505" s="26" t="s">
        <v>16</v>
      </c>
      <c r="G505" s="26" t="s">
        <v>14</v>
      </c>
      <c r="H505" s="23">
        <v>0</v>
      </c>
      <c r="I505" s="27"/>
      <c r="J505" s="28">
        <v>0</v>
      </c>
      <c r="K505" t="str">
        <f>IF((LEN(relatorio_Ananindeua3[[#This Row],[CIF/CPF/CNPJ]])=14),relatorio_Ananindeua3[[#This Row],[CIF/CPF/CNPJ]],relatorio_Ananindeua3[[#This Row],[Coluna2]])</f>
        <v>48891051000187</v>
      </c>
      <c r="L505" t="str">
        <f t="shared" si="8"/>
        <v>488******87</v>
      </c>
    </row>
    <row r="506" spans="1:12" x14ac:dyDescent="0.25">
      <c r="A506" s="23" t="s">
        <v>8005</v>
      </c>
      <c r="B506" s="23" t="s">
        <v>8006</v>
      </c>
      <c r="C506" s="23" t="s">
        <v>17</v>
      </c>
      <c r="D506" s="24">
        <v>45298.747708333336</v>
      </c>
      <c r="E506" s="25" t="s">
        <v>11</v>
      </c>
      <c r="F506" s="26" t="s">
        <v>16</v>
      </c>
      <c r="G506" s="26" t="s">
        <v>14</v>
      </c>
      <c r="H506" s="23">
        <v>0</v>
      </c>
      <c r="I506" s="27"/>
      <c r="J506" s="28">
        <v>0</v>
      </c>
      <c r="K506" t="str">
        <f>IF((LEN(relatorio_Ananindeua3[[#This Row],[CIF/CPF/CNPJ]])=14),relatorio_Ananindeua3[[#This Row],[CIF/CPF/CNPJ]],relatorio_Ananindeua3[[#This Row],[Coluna2]])</f>
        <v>48896086000109</v>
      </c>
      <c r="L506" t="str">
        <f t="shared" si="8"/>
        <v>488******09</v>
      </c>
    </row>
    <row r="507" spans="1:12" x14ac:dyDescent="0.25">
      <c r="A507" s="23" t="s">
        <v>8009</v>
      </c>
      <c r="B507" s="23" t="s">
        <v>8010</v>
      </c>
      <c r="C507" s="23" t="s">
        <v>17</v>
      </c>
      <c r="D507" s="24">
        <v>45298.747708333336</v>
      </c>
      <c r="E507" s="25" t="s">
        <v>11</v>
      </c>
      <c r="F507" s="26" t="s">
        <v>16</v>
      </c>
      <c r="G507" s="26" t="s">
        <v>14</v>
      </c>
      <c r="H507" s="23">
        <v>0</v>
      </c>
      <c r="I507" s="27"/>
      <c r="J507" s="28">
        <v>0</v>
      </c>
      <c r="K507" t="str">
        <f>IF((LEN(relatorio_Ananindeua3[[#This Row],[CIF/CPF/CNPJ]])=14),relatorio_Ananindeua3[[#This Row],[CIF/CPF/CNPJ]],relatorio_Ananindeua3[[#This Row],[Coluna2]])</f>
        <v>48898090000106</v>
      </c>
      <c r="L507" t="str">
        <f t="shared" si="8"/>
        <v>488******06</v>
      </c>
    </row>
    <row r="508" spans="1:12" x14ac:dyDescent="0.25">
      <c r="A508" s="23" t="s">
        <v>7987</v>
      </c>
      <c r="B508" s="23" t="s">
        <v>7988</v>
      </c>
      <c r="C508" s="23" t="s">
        <v>17</v>
      </c>
      <c r="D508" s="24">
        <v>45298.748043981483</v>
      </c>
      <c r="E508" s="25" t="s">
        <v>11</v>
      </c>
      <c r="F508" s="26" t="s">
        <v>16</v>
      </c>
      <c r="G508" s="26" t="s">
        <v>14</v>
      </c>
      <c r="H508" s="23">
        <v>0</v>
      </c>
      <c r="I508" s="27"/>
      <c r="J508" s="28">
        <v>0</v>
      </c>
      <c r="K508" t="str">
        <f>IF((LEN(relatorio_Ananindeua3[[#This Row],[CIF/CPF/CNPJ]])=14),relatorio_Ananindeua3[[#This Row],[CIF/CPF/CNPJ]],relatorio_Ananindeua3[[#This Row],[Coluna2]])</f>
        <v>48852072000193</v>
      </c>
      <c r="L508" t="str">
        <f t="shared" si="8"/>
        <v>488******93</v>
      </c>
    </row>
    <row r="509" spans="1:12" x14ac:dyDescent="0.25">
      <c r="A509" s="23" t="s">
        <v>7197</v>
      </c>
      <c r="B509" s="23" t="s">
        <v>7198</v>
      </c>
      <c r="C509" s="23" t="s">
        <v>17</v>
      </c>
      <c r="D509" s="24">
        <v>45298.748182870368</v>
      </c>
      <c r="E509" s="25" t="s">
        <v>11</v>
      </c>
      <c r="F509" s="26" t="s">
        <v>16</v>
      </c>
      <c r="G509" s="26" t="s">
        <v>14</v>
      </c>
      <c r="H509" s="23">
        <v>0</v>
      </c>
      <c r="I509" s="27"/>
      <c r="J509" s="28">
        <v>0</v>
      </c>
      <c r="K509" t="str">
        <f>IF((LEN(relatorio_Ananindeua3[[#This Row],[CIF/CPF/CNPJ]])=14),relatorio_Ananindeua3[[#This Row],[CIF/CPF/CNPJ]],relatorio_Ananindeua3[[#This Row],[Coluna2]])</f>
        <v>46916473000134</v>
      </c>
      <c r="L509" t="str">
        <f t="shared" si="8"/>
        <v>469******34</v>
      </c>
    </row>
    <row r="510" spans="1:12" x14ac:dyDescent="0.25">
      <c r="A510" s="23" t="s">
        <v>7977</v>
      </c>
      <c r="B510" s="23" t="s">
        <v>7978</v>
      </c>
      <c r="C510" s="23" t="s">
        <v>17</v>
      </c>
      <c r="D510" s="24">
        <v>45298.748206018521</v>
      </c>
      <c r="E510" s="25" t="s">
        <v>11</v>
      </c>
      <c r="F510" s="26" t="s">
        <v>16</v>
      </c>
      <c r="G510" s="26" t="s">
        <v>14</v>
      </c>
      <c r="H510" s="23">
        <v>0</v>
      </c>
      <c r="I510" s="27"/>
      <c r="J510" s="28">
        <v>0</v>
      </c>
      <c r="K510" t="str">
        <f>IF((LEN(relatorio_Ananindeua3[[#This Row],[CIF/CPF/CNPJ]])=14),relatorio_Ananindeua3[[#This Row],[CIF/CPF/CNPJ]],relatorio_Ananindeua3[[#This Row],[Coluna2]])</f>
        <v>48812604000169</v>
      </c>
      <c r="L510" t="str">
        <f t="shared" si="8"/>
        <v>488******69</v>
      </c>
    </row>
    <row r="511" spans="1:12" x14ac:dyDescent="0.25">
      <c r="A511" s="23" t="s">
        <v>7801</v>
      </c>
      <c r="B511" s="23" t="s">
        <v>7802</v>
      </c>
      <c r="C511" s="23" t="s">
        <v>17</v>
      </c>
      <c r="D511" s="24">
        <v>45298.748229166667</v>
      </c>
      <c r="E511" s="25" t="s">
        <v>11</v>
      </c>
      <c r="F511" s="26" t="s">
        <v>16</v>
      </c>
      <c r="G511" s="26" t="s">
        <v>14</v>
      </c>
      <c r="H511" s="23">
        <v>0</v>
      </c>
      <c r="I511" s="27"/>
      <c r="J511" s="28">
        <v>0</v>
      </c>
      <c r="K511" t="str">
        <f>IF((LEN(relatorio_Ananindeua3[[#This Row],[CIF/CPF/CNPJ]])=14),relatorio_Ananindeua3[[#This Row],[CIF/CPF/CNPJ]],relatorio_Ananindeua3[[#This Row],[Coluna2]])</f>
        <v>48471301000120</v>
      </c>
      <c r="L511" t="str">
        <f t="shared" si="8"/>
        <v>484******20</v>
      </c>
    </row>
    <row r="512" spans="1:12" x14ac:dyDescent="0.25">
      <c r="A512" s="23" t="s">
        <v>7807</v>
      </c>
      <c r="B512" s="23" t="s">
        <v>7808</v>
      </c>
      <c r="C512" s="23" t="s">
        <v>17</v>
      </c>
      <c r="D512" s="24">
        <v>45298.74827546296</v>
      </c>
      <c r="E512" s="25" t="s">
        <v>11</v>
      </c>
      <c r="F512" s="26" t="s">
        <v>16</v>
      </c>
      <c r="G512" s="26" t="s">
        <v>14</v>
      </c>
      <c r="H512" s="23">
        <v>0</v>
      </c>
      <c r="I512" s="27"/>
      <c r="J512" s="28">
        <v>0</v>
      </c>
      <c r="K512" t="str">
        <f>IF((LEN(relatorio_Ananindeua3[[#This Row],[CIF/CPF/CNPJ]])=14),relatorio_Ananindeua3[[#This Row],[CIF/CPF/CNPJ]],relatorio_Ananindeua3[[#This Row],[Coluna2]])</f>
        <v>48479525000188</v>
      </c>
      <c r="L512" t="str">
        <f t="shared" si="8"/>
        <v>484******88</v>
      </c>
    </row>
    <row r="513" spans="1:12" x14ac:dyDescent="0.25">
      <c r="A513" s="23" t="s">
        <v>7965</v>
      </c>
      <c r="B513" s="23" t="s">
        <v>7966</v>
      </c>
      <c r="C513" s="23" t="s">
        <v>17</v>
      </c>
      <c r="D513" s="24">
        <v>45298.748333333337</v>
      </c>
      <c r="E513" s="25" t="s">
        <v>11</v>
      </c>
      <c r="F513" s="26" t="s">
        <v>16</v>
      </c>
      <c r="G513" s="26" t="s">
        <v>14</v>
      </c>
      <c r="H513" s="23">
        <v>0</v>
      </c>
      <c r="I513" s="27"/>
      <c r="J513" s="28">
        <v>0</v>
      </c>
      <c r="K513" t="str">
        <f>IF((LEN(relatorio_Ananindeua3[[#This Row],[CIF/CPF/CNPJ]])=14),relatorio_Ananindeua3[[#This Row],[CIF/CPF/CNPJ]],relatorio_Ananindeua3[[#This Row],[Coluna2]])</f>
        <v>48791079000142</v>
      </c>
      <c r="L513" t="str">
        <f t="shared" si="8"/>
        <v>487******42</v>
      </c>
    </row>
    <row r="514" spans="1:12" x14ac:dyDescent="0.25">
      <c r="A514" s="23" t="s">
        <v>7967</v>
      </c>
      <c r="B514" s="23" t="s">
        <v>7968</v>
      </c>
      <c r="C514" s="23" t="s">
        <v>17</v>
      </c>
      <c r="D514" s="24">
        <v>45298.748344907406</v>
      </c>
      <c r="E514" s="25" t="s">
        <v>11</v>
      </c>
      <c r="F514" s="26" t="s">
        <v>16</v>
      </c>
      <c r="G514" s="26" t="s">
        <v>14</v>
      </c>
      <c r="H514" s="23">
        <v>0</v>
      </c>
      <c r="I514" s="27"/>
      <c r="J514" s="28">
        <v>0</v>
      </c>
      <c r="K514" t="str">
        <f>IF((LEN(relatorio_Ananindeua3[[#This Row],[CIF/CPF/CNPJ]])=14),relatorio_Ananindeua3[[#This Row],[CIF/CPF/CNPJ]],relatorio_Ananindeua3[[#This Row],[Coluna2]])</f>
        <v>48796027000169</v>
      </c>
      <c r="L514" t="str">
        <f t="shared" si="8"/>
        <v>487******69</v>
      </c>
    </row>
    <row r="515" spans="1:12" x14ac:dyDescent="0.25">
      <c r="A515" s="23" t="s">
        <v>7959</v>
      </c>
      <c r="B515" s="23" t="s">
        <v>7960</v>
      </c>
      <c r="C515" s="23" t="s">
        <v>17</v>
      </c>
      <c r="D515" s="24">
        <v>45298.748368055552</v>
      </c>
      <c r="E515" s="25" t="s">
        <v>11</v>
      </c>
      <c r="F515" s="26" t="s">
        <v>16</v>
      </c>
      <c r="G515" s="26" t="s">
        <v>14</v>
      </c>
      <c r="H515" s="23">
        <v>0</v>
      </c>
      <c r="I515" s="27"/>
      <c r="J515" s="28">
        <v>0</v>
      </c>
      <c r="K515" t="str">
        <f>IF((LEN(relatorio_Ananindeua3[[#This Row],[CIF/CPF/CNPJ]])=14),relatorio_Ananindeua3[[#This Row],[CIF/CPF/CNPJ]],relatorio_Ananindeua3[[#This Row],[Coluna2]])</f>
        <v>48782545000123</v>
      </c>
      <c r="L515" t="str">
        <f t="shared" si="8"/>
        <v>487******23</v>
      </c>
    </row>
    <row r="516" spans="1:12" x14ac:dyDescent="0.25">
      <c r="A516" s="23" t="s">
        <v>7941</v>
      </c>
      <c r="B516" s="23" t="s">
        <v>7942</v>
      </c>
      <c r="C516" s="23" t="s">
        <v>17</v>
      </c>
      <c r="D516" s="24">
        <v>45298.748379629629</v>
      </c>
      <c r="E516" s="25" t="s">
        <v>11</v>
      </c>
      <c r="F516" s="26" t="s">
        <v>16</v>
      </c>
      <c r="G516" s="26" t="s">
        <v>14</v>
      </c>
      <c r="H516" s="23">
        <v>0</v>
      </c>
      <c r="I516" s="27"/>
      <c r="J516" s="28">
        <v>0</v>
      </c>
      <c r="K516" t="str">
        <f>IF((LEN(relatorio_Ananindeua3[[#This Row],[CIF/CPF/CNPJ]])=14),relatorio_Ananindeua3[[#This Row],[CIF/CPF/CNPJ]],relatorio_Ananindeua3[[#This Row],[Coluna2]])</f>
        <v>48765699000107</v>
      </c>
      <c r="L516" t="str">
        <f t="shared" si="8"/>
        <v>487******07</v>
      </c>
    </row>
    <row r="517" spans="1:12" x14ac:dyDescent="0.25">
      <c r="A517" s="23" t="s">
        <v>7580</v>
      </c>
      <c r="B517" s="23" t="s">
        <v>7581</v>
      </c>
      <c r="C517" s="23" t="s">
        <v>17</v>
      </c>
      <c r="D517" s="24">
        <v>45298.748402777775</v>
      </c>
      <c r="E517" s="25" t="s">
        <v>11</v>
      </c>
      <c r="F517" s="26" t="s">
        <v>16</v>
      </c>
      <c r="G517" s="26" t="s">
        <v>14</v>
      </c>
      <c r="H517" s="23">
        <v>0</v>
      </c>
      <c r="I517" s="27"/>
      <c r="J517" s="28">
        <v>0</v>
      </c>
      <c r="K517" t="str">
        <f>IF((LEN(relatorio_Ananindeua3[[#This Row],[CIF/CPF/CNPJ]])=14),relatorio_Ananindeua3[[#This Row],[CIF/CPF/CNPJ]],relatorio_Ananindeua3[[#This Row],[Coluna2]])</f>
        <v>47996892000196</v>
      </c>
      <c r="L517" t="str">
        <f t="shared" si="8"/>
        <v>479******96</v>
      </c>
    </row>
    <row r="518" spans="1:12" x14ac:dyDescent="0.25">
      <c r="A518" s="23" t="s">
        <v>7947</v>
      </c>
      <c r="B518" s="23" t="s">
        <v>7948</v>
      </c>
      <c r="C518" s="23" t="s">
        <v>17</v>
      </c>
      <c r="D518" s="24">
        <v>45298.748437499999</v>
      </c>
      <c r="E518" s="25" t="s">
        <v>11</v>
      </c>
      <c r="F518" s="26" t="s">
        <v>16</v>
      </c>
      <c r="G518" s="26" t="s">
        <v>14</v>
      </c>
      <c r="H518" s="23">
        <v>0</v>
      </c>
      <c r="I518" s="27"/>
      <c r="J518" s="28">
        <v>0</v>
      </c>
      <c r="K518" t="str">
        <f>IF((LEN(relatorio_Ananindeua3[[#This Row],[CIF/CPF/CNPJ]])=14),relatorio_Ananindeua3[[#This Row],[CIF/CPF/CNPJ]],relatorio_Ananindeua3[[#This Row],[Coluna2]])</f>
        <v>48773571000195</v>
      </c>
      <c r="L518" t="str">
        <f t="shared" si="8"/>
        <v>487******95</v>
      </c>
    </row>
    <row r="519" spans="1:12" x14ac:dyDescent="0.25">
      <c r="A519" s="23" t="s">
        <v>6850</v>
      </c>
      <c r="B519" s="23" t="s">
        <v>6851</v>
      </c>
      <c r="C519" s="23" t="s">
        <v>17</v>
      </c>
      <c r="D519" s="24">
        <v>45298.748472222222</v>
      </c>
      <c r="E519" s="25" t="s">
        <v>11</v>
      </c>
      <c r="F519" s="26" t="s">
        <v>16</v>
      </c>
      <c r="G519" s="26" t="s">
        <v>14</v>
      </c>
      <c r="H519" s="23">
        <v>0</v>
      </c>
      <c r="I519" s="27"/>
      <c r="J519" s="28">
        <v>0</v>
      </c>
      <c r="K519" t="str">
        <f>IF((LEN(relatorio_Ananindeua3[[#This Row],[CIF/CPF/CNPJ]])=14),relatorio_Ananindeua3[[#This Row],[CIF/CPF/CNPJ]],relatorio_Ananindeua3[[#This Row],[Coluna2]])</f>
        <v>46092668000107</v>
      </c>
      <c r="L519" t="str">
        <f t="shared" si="8"/>
        <v>460******07</v>
      </c>
    </row>
    <row r="520" spans="1:12" x14ac:dyDescent="0.25">
      <c r="A520" s="23" t="s">
        <v>7931</v>
      </c>
      <c r="B520" s="23" t="s">
        <v>7932</v>
      </c>
      <c r="C520" s="23" t="s">
        <v>17</v>
      </c>
      <c r="D520" s="24">
        <v>45298.748472222222</v>
      </c>
      <c r="E520" s="25" t="s">
        <v>11</v>
      </c>
      <c r="F520" s="26" t="s">
        <v>16</v>
      </c>
      <c r="G520" s="26" t="s">
        <v>14</v>
      </c>
      <c r="H520" s="23">
        <v>0</v>
      </c>
      <c r="I520" s="27"/>
      <c r="J520" s="28">
        <v>0</v>
      </c>
      <c r="K520" t="str">
        <f>IF((LEN(relatorio_Ananindeua3[[#This Row],[CIF/CPF/CNPJ]])=14),relatorio_Ananindeua3[[#This Row],[CIF/CPF/CNPJ]],relatorio_Ananindeua3[[#This Row],[Coluna2]])</f>
        <v>48750497000191</v>
      </c>
      <c r="L520" t="str">
        <f t="shared" si="8"/>
        <v>487******91</v>
      </c>
    </row>
    <row r="521" spans="1:12" x14ac:dyDescent="0.25">
      <c r="A521" s="23" t="s">
        <v>7933</v>
      </c>
      <c r="B521" s="23" t="s">
        <v>7934</v>
      </c>
      <c r="C521" s="23" t="s">
        <v>17</v>
      </c>
      <c r="D521" s="24">
        <v>45298.748472222222</v>
      </c>
      <c r="E521" s="25" t="s">
        <v>11</v>
      </c>
      <c r="F521" s="26" t="s">
        <v>16</v>
      </c>
      <c r="G521" s="26" t="s">
        <v>14</v>
      </c>
      <c r="H521" s="23">
        <v>0</v>
      </c>
      <c r="I521" s="27"/>
      <c r="J521" s="28">
        <v>0</v>
      </c>
      <c r="K521" t="str">
        <f>IF((LEN(relatorio_Ananindeua3[[#This Row],[CIF/CPF/CNPJ]])=14),relatorio_Ananindeua3[[#This Row],[CIF/CPF/CNPJ]],relatorio_Ananindeua3[[#This Row],[Coluna2]])</f>
        <v>48751809000181</v>
      </c>
      <c r="L521" t="str">
        <f t="shared" si="8"/>
        <v>487******81</v>
      </c>
    </row>
    <row r="522" spans="1:12" x14ac:dyDescent="0.25">
      <c r="A522" s="23" t="s">
        <v>7937</v>
      </c>
      <c r="B522" s="23" t="s">
        <v>7938</v>
      </c>
      <c r="C522" s="23" t="s">
        <v>17</v>
      </c>
      <c r="D522" s="24">
        <v>45298.748472222222</v>
      </c>
      <c r="E522" s="25" t="s">
        <v>11</v>
      </c>
      <c r="F522" s="26" t="s">
        <v>16</v>
      </c>
      <c r="G522" s="26" t="s">
        <v>14</v>
      </c>
      <c r="H522" s="23">
        <v>0</v>
      </c>
      <c r="I522" s="27"/>
      <c r="J522" s="28">
        <v>0</v>
      </c>
      <c r="K522" t="str">
        <f>IF((LEN(relatorio_Ananindeua3[[#This Row],[CIF/CPF/CNPJ]])=14),relatorio_Ananindeua3[[#This Row],[CIF/CPF/CNPJ]],relatorio_Ananindeua3[[#This Row],[Coluna2]])</f>
        <v>48757404000150</v>
      </c>
      <c r="L522" t="str">
        <f t="shared" si="8"/>
        <v>487******50</v>
      </c>
    </row>
    <row r="523" spans="1:12" x14ac:dyDescent="0.25">
      <c r="A523" s="23" t="s">
        <v>7901</v>
      </c>
      <c r="B523" s="23" t="s">
        <v>7902</v>
      </c>
      <c r="C523" s="23" t="s">
        <v>17</v>
      </c>
      <c r="D523" s="24">
        <v>45298.748506944445</v>
      </c>
      <c r="E523" s="25" t="s">
        <v>11</v>
      </c>
      <c r="F523" s="26" t="s">
        <v>16</v>
      </c>
      <c r="G523" s="26" t="s">
        <v>14</v>
      </c>
      <c r="H523" s="23">
        <v>0</v>
      </c>
      <c r="I523" s="27"/>
      <c r="J523" s="28">
        <v>0</v>
      </c>
      <c r="K523" t="str">
        <f>IF((LEN(relatorio_Ananindeua3[[#This Row],[CIF/CPF/CNPJ]])=14),relatorio_Ananindeua3[[#This Row],[CIF/CPF/CNPJ]],relatorio_Ananindeua3[[#This Row],[Coluna2]])</f>
        <v>48681685000105</v>
      </c>
      <c r="L523" t="str">
        <f t="shared" si="8"/>
        <v>486******05</v>
      </c>
    </row>
    <row r="524" spans="1:12" x14ac:dyDescent="0.25">
      <c r="A524" s="23" t="s">
        <v>2851</v>
      </c>
      <c r="B524" s="23" t="s">
        <v>2852</v>
      </c>
      <c r="C524" s="23" t="s">
        <v>17</v>
      </c>
      <c r="D524" s="24">
        <v>45298.748518518521</v>
      </c>
      <c r="E524" s="25" t="s">
        <v>11</v>
      </c>
      <c r="F524" s="26" t="s">
        <v>16</v>
      </c>
      <c r="G524" s="26" t="s">
        <v>14</v>
      </c>
      <c r="H524" s="23">
        <v>0</v>
      </c>
      <c r="I524" s="27"/>
      <c r="J524" s="28">
        <v>0</v>
      </c>
      <c r="K524" t="str">
        <f>IF((LEN(relatorio_Ananindeua3[[#This Row],[CIF/CPF/CNPJ]])=14),relatorio_Ananindeua3[[#This Row],[CIF/CPF/CNPJ]],relatorio_Ananindeua3[[#This Row],[Coluna2]])</f>
        <v>30573874000107</v>
      </c>
      <c r="L524" t="str">
        <f t="shared" si="8"/>
        <v>305******07</v>
      </c>
    </row>
    <row r="525" spans="1:12" x14ac:dyDescent="0.25">
      <c r="A525" s="23" t="s">
        <v>7917</v>
      </c>
      <c r="B525" s="23" t="s">
        <v>7918</v>
      </c>
      <c r="C525" s="23" t="s">
        <v>17</v>
      </c>
      <c r="D525" s="24">
        <v>45298.748518518521</v>
      </c>
      <c r="E525" s="25" t="s">
        <v>11</v>
      </c>
      <c r="F525" s="26" t="s">
        <v>16</v>
      </c>
      <c r="G525" s="26" t="s">
        <v>14</v>
      </c>
      <c r="H525" s="23">
        <v>0</v>
      </c>
      <c r="I525" s="27"/>
      <c r="J525" s="28">
        <v>0</v>
      </c>
      <c r="K525" t="str">
        <f>IF((LEN(relatorio_Ananindeua3[[#This Row],[CIF/CPF/CNPJ]])=14),relatorio_Ananindeua3[[#This Row],[CIF/CPF/CNPJ]],relatorio_Ananindeua3[[#This Row],[Coluna2]])</f>
        <v>48723292000117</v>
      </c>
      <c r="L525" t="str">
        <f t="shared" si="8"/>
        <v>487******17</v>
      </c>
    </row>
    <row r="526" spans="1:12" x14ac:dyDescent="0.25">
      <c r="A526" s="23" t="s">
        <v>7919</v>
      </c>
      <c r="B526" s="23" t="s">
        <v>7920</v>
      </c>
      <c r="C526" s="23" t="s">
        <v>17</v>
      </c>
      <c r="D526" s="24">
        <v>45298.748518518521</v>
      </c>
      <c r="E526" s="25" t="s">
        <v>11</v>
      </c>
      <c r="F526" s="26" t="s">
        <v>16</v>
      </c>
      <c r="G526" s="26" t="s">
        <v>14</v>
      </c>
      <c r="H526" s="23">
        <v>0</v>
      </c>
      <c r="I526" s="27"/>
      <c r="J526" s="28">
        <v>0</v>
      </c>
      <c r="K526" t="str">
        <f>IF((LEN(relatorio_Ananindeua3[[#This Row],[CIF/CPF/CNPJ]])=14),relatorio_Ananindeua3[[#This Row],[CIF/CPF/CNPJ]],relatorio_Ananindeua3[[#This Row],[Coluna2]])</f>
        <v>48729474000103</v>
      </c>
      <c r="L526" t="str">
        <f t="shared" si="8"/>
        <v>487******03</v>
      </c>
    </row>
    <row r="527" spans="1:12" x14ac:dyDescent="0.25">
      <c r="A527" s="23" t="s">
        <v>7925</v>
      </c>
      <c r="B527" s="23" t="s">
        <v>7926</v>
      </c>
      <c r="C527" s="23" t="s">
        <v>17</v>
      </c>
      <c r="D527" s="24">
        <v>45298.748518518521</v>
      </c>
      <c r="E527" s="25" t="s">
        <v>11</v>
      </c>
      <c r="F527" s="26" t="s">
        <v>16</v>
      </c>
      <c r="G527" s="26" t="s">
        <v>14</v>
      </c>
      <c r="H527" s="23">
        <v>0</v>
      </c>
      <c r="I527" s="27"/>
      <c r="J527" s="28">
        <v>0</v>
      </c>
      <c r="K527" t="str">
        <f>IF((LEN(relatorio_Ananindeua3[[#This Row],[CIF/CPF/CNPJ]])=14),relatorio_Ananindeua3[[#This Row],[CIF/CPF/CNPJ]],relatorio_Ananindeua3[[#This Row],[Coluna2]])</f>
        <v>48735769000184</v>
      </c>
      <c r="L527" t="str">
        <f t="shared" si="8"/>
        <v>487******84</v>
      </c>
    </row>
    <row r="528" spans="1:12" x14ac:dyDescent="0.25">
      <c r="A528" s="23" t="s">
        <v>3584</v>
      </c>
      <c r="B528" s="23" t="s">
        <v>3585</v>
      </c>
      <c r="C528" s="23" t="s">
        <v>17</v>
      </c>
      <c r="D528" s="24">
        <v>45298.748576388891</v>
      </c>
      <c r="E528" s="25" t="s">
        <v>11</v>
      </c>
      <c r="F528" s="26" t="s">
        <v>16</v>
      </c>
      <c r="G528" s="26" t="s">
        <v>14</v>
      </c>
      <c r="H528" s="23">
        <v>0</v>
      </c>
      <c r="I528" s="27"/>
      <c r="J528" s="28">
        <v>0</v>
      </c>
      <c r="K528" t="str">
        <f>IF((LEN(relatorio_Ananindeua3[[#This Row],[CIF/CPF/CNPJ]])=14),relatorio_Ananindeua3[[#This Row],[CIF/CPF/CNPJ]],relatorio_Ananindeua3[[#This Row],[Coluna2]])</f>
        <v>34137025000153</v>
      </c>
      <c r="L528" t="str">
        <f t="shared" si="8"/>
        <v>341******53</v>
      </c>
    </row>
    <row r="529" spans="1:12" x14ac:dyDescent="0.25">
      <c r="A529" s="23" t="s">
        <v>4968</v>
      </c>
      <c r="B529" s="23" t="s">
        <v>4969</v>
      </c>
      <c r="C529" s="23" t="s">
        <v>17</v>
      </c>
      <c r="D529" s="24">
        <v>45298.748622685183</v>
      </c>
      <c r="E529" s="25" t="s">
        <v>11</v>
      </c>
      <c r="F529" s="26" t="s">
        <v>16</v>
      </c>
      <c r="G529" s="26" t="s">
        <v>14</v>
      </c>
      <c r="H529" s="23">
        <v>0</v>
      </c>
      <c r="I529" s="27"/>
      <c r="J529" s="28">
        <v>0</v>
      </c>
      <c r="K529" t="str">
        <f>IF((LEN(relatorio_Ananindeua3[[#This Row],[CIF/CPF/CNPJ]])=14),relatorio_Ananindeua3[[#This Row],[CIF/CPF/CNPJ]],relatorio_Ananindeua3[[#This Row],[Coluna2]])</f>
        <v>40231212000102</v>
      </c>
      <c r="L529" t="str">
        <f t="shared" si="8"/>
        <v>402******02</v>
      </c>
    </row>
    <row r="530" spans="1:12" x14ac:dyDescent="0.25">
      <c r="A530" s="23" t="s">
        <v>7108</v>
      </c>
      <c r="B530" s="23" t="s">
        <v>7109</v>
      </c>
      <c r="C530" s="23" t="s">
        <v>17</v>
      </c>
      <c r="D530" s="24">
        <v>45298.748622685183</v>
      </c>
      <c r="E530" s="25" t="s">
        <v>11</v>
      </c>
      <c r="F530" s="26" t="s">
        <v>16</v>
      </c>
      <c r="G530" s="26" t="s">
        <v>14</v>
      </c>
      <c r="H530" s="23">
        <v>0</v>
      </c>
      <c r="I530" s="27"/>
      <c r="J530" s="28">
        <v>0</v>
      </c>
      <c r="K530" t="str">
        <f>IF((LEN(relatorio_Ananindeua3[[#This Row],[CIF/CPF/CNPJ]])=14),relatorio_Ananindeua3[[#This Row],[CIF/CPF/CNPJ]],relatorio_Ananindeua3[[#This Row],[Coluna2]])</f>
        <v>46666142000193</v>
      </c>
      <c r="L530" t="str">
        <f t="shared" ref="L530:L593" si="9">_xlfn.CONCAT(LEFT(A530,3),REPT("*",6),RIGHT(A530,2))</f>
        <v>466******93</v>
      </c>
    </row>
    <row r="531" spans="1:12" x14ac:dyDescent="0.25">
      <c r="A531" s="23" t="s">
        <v>7913</v>
      </c>
      <c r="B531" s="23" t="s">
        <v>7914</v>
      </c>
      <c r="C531" s="23" t="s">
        <v>17</v>
      </c>
      <c r="D531" s="24">
        <v>45298.748645833337</v>
      </c>
      <c r="E531" s="25" t="s">
        <v>11</v>
      </c>
      <c r="F531" s="26" t="s">
        <v>16</v>
      </c>
      <c r="G531" s="26" t="s">
        <v>14</v>
      </c>
      <c r="H531" s="23">
        <v>0</v>
      </c>
      <c r="I531" s="27"/>
      <c r="J531" s="28">
        <v>0</v>
      </c>
      <c r="K531" t="str">
        <f>IF((LEN(relatorio_Ananindeua3[[#This Row],[CIF/CPF/CNPJ]])=14),relatorio_Ananindeua3[[#This Row],[CIF/CPF/CNPJ]],relatorio_Ananindeua3[[#This Row],[Coluna2]])</f>
        <v>48702182000179</v>
      </c>
      <c r="L531" t="str">
        <f t="shared" si="9"/>
        <v>487******79</v>
      </c>
    </row>
    <row r="532" spans="1:12" x14ac:dyDescent="0.25">
      <c r="A532" s="23" t="s">
        <v>7899</v>
      </c>
      <c r="B532" s="23" t="s">
        <v>7900</v>
      </c>
      <c r="C532" s="23" t="s">
        <v>17</v>
      </c>
      <c r="D532" s="24">
        <v>45298.748692129629</v>
      </c>
      <c r="E532" s="25" t="s">
        <v>11</v>
      </c>
      <c r="F532" s="26" t="s">
        <v>16</v>
      </c>
      <c r="G532" s="26" t="s">
        <v>14</v>
      </c>
      <c r="H532" s="23">
        <v>0</v>
      </c>
      <c r="I532" s="27"/>
      <c r="J532" s="28">
        <v>0</v>
      </c>
      <c r="K532" t="str">
        <f>IF((LEN(relatorio_Ananindeua3[[#This Row],[CIF/CPF/CNPJ]])=14),relatorio_Ananindeua3[[#This Row],[CIF/CPF/CNPJ]],relatorio_Ananindeua3[[#This Row],[Coluna2]])</f>
        <v>48675911000145</v>
      </c>
      <c r="L532" t="str">
        <f t="shared" si="9"/>
        <v>486******45</v>
      </c>
    </row>
    <row r="533" spans="1:12" x14ac:dyDescent="0.25">
      <c r="A533" s="23" t="s">
        <v>6370</v>
      </c>
      <c r="B533" s="23" t="s">
        <v>6371</v>
      </c>
      <c r="C533" s="23" t="s">
        <v>17</v>
      </c>
      <c r="D533" s="24">
        <v>45298.748726851853</v>
      </c>
      <c r="E533" s="25" t="s">
        <v>11</v>
      </c>
      <c r="F533" s="26" t="s">
        <v>16</v>
      </c>
      <c r="G533" s="26" t="s">
        <v>14</v>
      </c>
      <c r="H533" s="23">
        <v>0</v>
      </c>
      <c r="I533" s="27"/>
      <c r="J533" s="28">
        <v>0</v>
      </c>
      <c r="K533" t="str">
        <f>IF((LEN(relatorio_Ananindeua3[[#This Row],[CIF/CPF/CNPJ]])=14),relatorio_Ananindeua3[[#This Row],[CIF/CPF/CNPJ]],relatorio_Ananindeua3[[#This Row],[Coluna2]])</f>
        <v>44745920000104</v>
      </c>
      <c r="L533" t="str">
        <f t="shared" si="9"/>
        <v>447******04</v>
      </c>
    </row>
    <row r="534" spans="1:12" x14ac:dyDescent="0.25">
      <c r="A534" s="23" t="s">
        <v>7462</v>
      </c>
      <c r="B534" s="23" t="s">
        <v>7463</v>
      </c>
      <c r="C534" s="23" t="s">
        <v>17</v>
      </c>
      <c r="D534" s="24">
        <v>45298.748726851853</v>
      </c>
      <c r="E534" s="25" t="s">
        <v>11</v>
      </c>
      <c r="F534" s="26" t="s">
        <v>16</v>
      </c>
      <c r="G534" s="26" t="s">
        <v>14</v>
      </c>
      <c r="H534" s="23">
        <v>0</v>
      </c>
      <c r="I534" s="27"/>
      <c r="J534" s="28">
        <v>0</v>
      </c>
      <c r="K534" t="str">
        <f>IF((LEN(relatorio_Ananindeua3[[#This Row],[CIF/CPF/CNPJ]])=14),relatorio_Ananindeua3[[#This Row],[CIF/CPF/CNPJ]],relatorio_Ananindeua3[[#This Row],[Coluna2]])</f>
        <v>47739398000146</v>
      </c>
      <c r="L534" t="str">
        <f t="shared" si="9"/>
        <v>477******46</v>
      </c>
    </row>
    <row r="535" spans="1:12" x14ac:dyDescent="0.25">
      <c r="A535" s="23" t="s">
        <v>7911</v>
      </c>
      <c r="B535" s="23" t="s">
        <v>7912</v>
      </c>
      <c r="C535" s="23" t="s">
        <v>17</v>
      </c>
      <c r="D535" s="24">
        <v>45298.748726851853</v>
      </c>
      <c r="E535" s="25" t="s">
        <v>11</v>
      </c>
      <c r="F535" s="26" t="s">
        <v>16</v>
      </c>
      <c r="G535" s="26" t="s">
        <v>14</v>
      </c>
      <c r="H535" s="23">
        <v>0</v>
      </c>
      <c r="I535" s="27"/>
      <c r="J535" s="28">
        <v>0</v>
      </c>
      <c r="K535" t="str">
        <f>IF((LEN(relatorio_Ananindeua3[[#This Row],[CIF/CPF/CNPJ]])=14),relatorio_Ananindeua3[[#This Row],[CIF/CPF/CNPJ]],relatorio_Ananindeua3[[#This Row],[Coluna2]])</f>
        <v>48700287000199</v>
      </c>
      <c r="L535" t="str">
        <f t="shared" si="9"/>
        <v>487******99</v>
      </c>
    </row>
    <row r="536" spans="1:12" x14ac:dyDescent="0.25">
      <c r="A536" s="23" t="s">
        <v>7897</v>
      </c>
      <c r="B536" s="23" t="s">
        <v>7898</v>
      </c>
      <c r="C536" s="23" t="s">
        <v>17</v>
      </c>
      <c r="D536" s="24">
        <v>45298.748738425929</v>
      </c>
      <c r="E536" s="25" t="s">
        <v>11</v>
      </c>
      <c r="F536" s="26" t="s">
        <v>16</v>
      </c>
      <c r="G536" s="26" t="s">
        <v>14</v>
      </c>
      <c r="H536" s="23">
        <v>0</v>
      </c>
      <c r="I536" s="27"/>
      <c r="J536" s="28">
        <v>0</v>
      </c>
      <c r="K536" t="str">
        <f>IF((LEN(relatorio_Ananindeua3[[#This Row],[CIF/CPF/CNPJ]])=14),relatorio_Ananindeua3[[#This Row],[CIF/CPF/CNPJ]],relatorio_Ananindeua3[[#This Row],[Coluna2]])</f>
        <v>48670141000148</v>
      </c>
      <c r="L536" t="str">
        <f t="shared" si="9"/>
        <v>486******48</v>
      </c>
    </row>
    <row r="537" spans="1:12" x14ac:dyDescent="0.25">
      <c r="A537" s="23" t="s">
        <v>7907</v>
      </c>
      <c r="B537" s="23" t="s">
        <v>7908</v>
      </c>
      <c r="C537" s="23" t="s">
        <v>17</v>
      </c>
      <c r="D537" s="24">
        <v>45298.748738425929</v>
      </c>
      <c r="E537" s="25" t="s">
        <v>11</v>
      </c>
      <c r="F537" s="26" t="s">
        <v>16</v>
      </c>
      <c r="G537" s="26" t="s">
        <v>14</v>
      </c>
      <c r="H537" s="23">
        <v>0</v>
      </c>
      <c r="I537" s="27"/>
      <c r="J537" s="28">
        <v>0</v>
      </c>
      <c r="K537" t="str">
        <f>IF((LEN(relatorio_Ananindeua3[[#This Row],[CIF/CPF/CNPJ]])=14),relatorio_Ananindeua3[[#This Row],[CIF/CPF/CNPJ]],relatorio_Ananindeua3[[#This Row],[Coluna2]])</f>
        <v>48696163000187</v>
      </c>
      <c r="L537" t="str">
        <f t="shared" si="9"/>
        <v>486******87</v>
      </c>
    </row>
    <row r="538" spans="1:12" x14ac:dyDescent="0.25">
      <c r="A538" s="23" t="s">
        <v>7909</v>
      </c>
      <c r="B538" s="23" t="s">
        <v>7910</v>
      </c>
      <c r="C538" s="23" t="s">
        <v>17</v>
      </c>
      <c r="D538" s="24">
        <v>45298.748738425929</v>
      </c>
      <c r="E538" s="25" t="s">
        <v>11</v>
      </c>
      <c r="F538" s="26" t="s">
        <v>16</v>
      </c>
      <c r="G538" s="26" t="s">
        <v>14</v>
      </c>
      <c r="H538" s="23">
        <v>0</v>
      </c>
      <c r="I538" s="27"/>
      <c r="J538" s="28">
        <v>0</v>
      </c>
      <c r="K538" t="str">
        <f>IF((LEN(relatorio_Ananindeua3[[#This Row],[CIF/CPF/CNPJ]])=14),relatorio_Ananindeua3[[#This Row],[CIF/CPF/CNPJ]],relatorio_Ananindeua3[[#This Row],[Coluna2]])</f>
        <v>48696409000110</v>
      </c>
      <c r="L538" t="str">
        <f t="shared" si="9"/>
        <v>486******10</v>
      </c>
    </row>
    <row r="539" spans="1:12" x14ac:dyDescent="0.25">
      <c r="A539" s="23" t="s">
        <v>7895</v>
      </c>
      <c r="B539" s="23" t="s">
        <v>7896</v>
      </c>
      <c r="C539" s="23" t="s">
        <v>17</v>
      </c>
      <c r="D539" s="24">
        <v>45298.748749999999</v>
      </c>
      <c r="E539" s="25" t="s">
        <v>11</v>
      </c>
      <c r="F539" s="26" t="s">
        <v>16</v>
      </c>
      <c r="G539" s="26" t="s">
        <v>14</v>
      </c>
      <c r="H539" s="23">
        <v>0</v>
      </c>
      <c r="I539" s="27"/>
      <c r="J539" s="28">
        <v>0</v>
      </c>
      <c r="K539" t="str">
        <f>IF((LEN(relatorio_Ananindeua3[[#This Row],[CIF/CPF/CNPJ]])=14),relatorio_Ananindeua3[[#This Row],[CIF/CPF/CNPJ]],relatorio_Ananindeua3[[#This Row],[Coluna2]])</f>
        <v>48669243000143</v>
      </c>
      <c r="L539" t="str">
        <f t="shared" si="9"/>
        <v>486******43</v>
      </c>
    </row>
    <row r="540" spans="1:12" x14ac:dyDescent="0.25">
      <c r="A540" s="23" t="s">
        <v>1243</v>
      </c>
      <c r="B540" s="23" t="s">
        <v>1244</v>
      </c>
      <c r="C540" s="23" t="s">
        <v>17</v>
      </c>
      <c r="D540" s="24">
        <v>45298.748784722222</v>
      </c>
      <c r="E540" s="25" t="s">
        <v>11</v>
      </c>
      <c r="F540" s="26" t="s">
        <v>16</v>
      </c>
      <c r="G540" s="26" t="s">
        <v>14</v>
      </c>
      <c r="H540" s="23">
        <v>0</v>
      </c>
      <c r="I540" s="27"/>
      <c r="J540" s="28">
        <v>0</v>
      </c>
      <c r="K540" t="str">
        <f>IF((LEN(relatorio_Ananindeua3[[#This Row],[CIF/CPF/CNPJ]])=14),relatorio_Ananindeua3[[#This Row],[CIF/CPF/CNPJ]],relatorio_Ananindeua3[[#This Row],[Coluna2]])</f>
        <v>19736510000150</v>
      </c>
      <c r="L540" t="str">
        <f t="shared" si="9"/>
        <v>197******50</v>
      </c>
    </row>
    <row r="541" spans="1:12" x14ac:dyDescent="0.25">
      <c r="A541" s="23" t="s">
        <v>7302</v>
      </c>
      <c r="B541" s="23" t="s">
        <v>7303</v>
      </c>
      <c r="C541" s="23" t="s">
        <v>17</v>
      </c>
      <c r="D541" s="24">
        <v>45298.748784722222</v>
      </c>
      <c r="E541" s="25" t="s">
        <v>11</v>
      </c>
      <c r="F541" s="26" t="s">
        <v>16</v>
      </c>
      <c r="G541" s="26" t="s">
        <v>14</v>
      </c>
      <c r="H541" s="23">
        <v>0</v>
      </c>
      <c r="I541" s="27"/>
      <c r="J541" s="28">
        <v>0</v>
      </c>
      <c r="K541" t="str">
        <f>IF((LEN(relatorio_Ananindeua3[[#This Row],[CIF/CPF/CNPJ]])=14),relatorio_Ananindeua3[[#This Row],[CIF/CPF/CNPJ]],relatorio_Ananindeua3[[#This Row],[Coluna2]])</f>
        <v>47214198000170</v>
      </c>
      <c r="L541" t="str">
        <f t="shared" si="9"/>
        <v>472******70</v>
      </c>
    </row>
    <row r="542" spans="1:12" x14ac:dyDescent="0.25">
      <c r="A542" s="23" t="s">
        <v>7905</v>
      </c>
      <c r="B542" s="23" t="s">
        <v>7906</v>
      </c>
      <c r="C542" s="23" t="s">
        <v>17</v>
      </c>
      <c r="D542" s="24">
        <v>45298.748807870368</v>
      </c>
      <c r="E542" s="25" t="s">
        <v>11</v>
      </c>
      <c r="F542" s="26" t="s">
        <v>16</v>
      </c>
      <c r="G542" s="26" t="s">
        <v>14</v>
      </c>
      <c r="H542" s="23">
        <v>0</v>
      </c>
      <c r="I542" s="27"/>
      <c r="J542" s="28">
        <v>0</v>
      </c>
      <c r="K542" t="str">
        <f>IF((LEN(relatorio_Ananindeua3[[#This Row],[CIF/CPF/CNPJ]])=14),relatorio_Ananindeua3[[#This Row],[CIF/CPF/CNPJ]],relatorio_Ananindeua3[[#This Row],[Coluna2]])</f>
        <v>48688727000130</v>
      </c>
      <c r="L542" t="str">
        <f t="shared" si="9"/>
        <v>486******30</v>
      </c>
    </row>
    <row r="543" spans="1:12" x14ac:dyDescent="0.25">
      <c r="A543" s="23" t="s">
        <v>4707</v>
      </c>
      <c r="B543" s="23" t="s">
        <v>4708</v>
      </c>
      <c r="C543" s="23" t="s">
        <v>17</v>
      </c>
      <c r="D543" s="24">
        <v>45298.748842592591</v>
      </c>
      <c r="E543" s="25" t="s">
        <v>11</v>
      </c>
      <c r="F543" s="26" t="s">
        <v>16</v>
      </c>
      <c r="G543" s="26" t="s">
        <v>14</v>
      </c>
      <c r="H543" s="23">
        <v>0</v>
      </c>
      <c r="I543" s="27"/>
      <c r="J543" s="28">
        <v>0</v>
      </c>
      <c r="K543" t="str">
        <f>IF((LEN(relatorio_Ananindeua3[[#This Row],[CIF/CPF/CNPJ]])=14),relatorio_Ananindeua3[[#This Row],[CIF/CPF/CNPJ]],relatorio_Ananindeua3[[#This Row],[Coluna2]])</f>
        <v>38799869000110</v>
      </c>
      <c r="L543" t="str">
        <f t="shared" si="9"/>
        <v>387******10</v>
      </c>
    </row>
    <row r="544" spans="1:12" x14ac:dyDescent="0.25">
      <c r="A544" s="23" t="s">
        <v>7299</v>
      </c>
      <c r="B544" s="23" t="s">
        <v>848</v>
      </c>
      <c r="C544" s="23" t="s">
        <v>17</v>
      </c>
      <c r="D544" s="24">
        <v>45298.748854166668</v>
      </c>
      <c r="E544" s="25" t="s">
        <v>11</v>
      </c>
      <c r="F544" s="26" t="s">
        <v>16</v>
      </c>
      <c r="G544" s="26" t="s">
        <v>14</v>
      </c>
      <c r="H544" s="23">
        <v>0</v>
      </c>
      <c r="I544" s="27"/>
      <c r="J544" s="28">
        <v>0</v>
      </c>
      <c r="K544" t="str">
        <f>IF((LEN(relatorio_Ananindeua3[[#This Row],[CIF/CPF/CNPJ]])=14),relatorio_Ananindeua3[[#This Row],[CIF/CPF/CNPJ]],relatorio_Ananindeua3[[#This Row],[Coluna2]])</f>
        <v>47179440000111</v>
      </c>
      <c r="L544" t="str">
        <f t="shared" si="9"/>
        <v>471******11</v>
      </c>
    </row>
    <row r="545" spans="1:12" x14ac:dyDescent="0.25">
      <c r="A545" s="23" t="s">
        <v>7764</v>
      </c>
      <c r="B545" s="23" t="s">
        <v>7765</v>
      </c>
      <c r="C545" s="23" t="s">
        <v>17</v>
      </c>
      <c r="D545" s="24">
        <v>45298.748865740738</v>
      </c>
      <c r="E545" s="25" t="s">
        <v>11</v>
      </c>
      <c r="F545" s="26" t="s">
        <v>16</v>
      </c>
      <c r="G545" s="26" t="s">
        <v>14</v>
      </c>
      <c r="H545" s="23">
        <v>0</v>
      </c>
      <c r="I545" s="27"/>
      <c r="J545" s="28">
        <v>0</v>
      </c>
      <c r="K545" t="str">
        <f>IF((LEN(relatorio_Ananindeua3[[#This Row],[CIF/CPF/CNPJ]])=14),relatorio_Ananindeua3[[#This Row],[CIF/CPF/CNPJ]],relatorio_Ananindeua3[[#This Row],[Coluna2]])</f>
        <v>48393884000118</v>
      </c>
      <c r="L545" t="str">
        <f t="shared" si="9"/>
        <v>483******18</v>
      </c>
    </row>
    <row r="546" spans="1:12" x14ac:dyDescent="0.25">
      <c r="A546" s="23" t="s">
        <v>7783</v>
      </c>
      <c r="B546" s="23" t="s">
        <v>7784</v>
      </c>
      <c r="C546" s="23" t="s">
        <v>17</v>
      </c>
      <c r="D546" s="24">
        <v>45298.74894675926</v>
      </c>
      <c r="E546" s="25" t="s">
        <v>11</v>
      </c>
      <c r="F546" s="26" t="s">
        <v>16</v>
      </c>
      <c r="G546" s="26" t="s">
        <v>14</v>
      </c>
      <c r="H546" s="23">
        <v>0</v>
      </c>
      <c r="I546" s="27"/>
      <c r="J546" s="28">
        <v>0</v>
      </c>
      <c r="K546" t="str">
        <f>IF((LEN(relatorio_Ananindeua3[[#This Row],[CIF/CPF/CNPJ]])=14),relatorio_Ananindeua3[[#This Row],[CIF/CPF/CNPJ]],relatorio_Ananindeua3[[#This Row],[Coluna2]])</f>
        <v>48432880000100</v>
      </c>
      <c r="L546" t="str">
        <f t="shared" si="9"/>
        <v>484******00</v>
      </c>
    </row>
    <row r="547" spans="1:12" x14ac:dyDescent="0.25">
      <c r="A547" s="23" t="s">
        <v>7867</v>
      </c>
      <c r="B547" s="23" t="s">
        <v>7868</v>
      </c>
      <c r="C547" s="23" t="s">
        <v>17</v>
      </c>
      <c r="D547" s="24">
        <v>45298.74894675926</v>
      </c>
      <c r="E547" s="25" t="s">
        <v>11</v>
      </c>
      <c r="F547" s="26" t="s">
        <v>16</v>
      </c>
      <c r="G547" s="26" t="s">
        <v>14</v>
      </c>
      <c r="H547" s="23">
        <v>0</v>
      </c>
      <c r="I547" s="27"/>
      <c r="J547" s="28">
        <v>0</v>
      </c>
      <c r="K547" t="str">
        <f>IF((LEN(relatorio_Ananindeua3[[#This Row],[CIF/CPF/CNPJ]])=14),relatorio_Ananindeua3[[#This Row],[CIF/CPF/CNPJ]],relatorio_Ananindeua3[[#This Row],[Coluna2]])</f>
        <v>48603749000150</v>
      </c>
      <c r="L547" t="str">
        <f t="shared" si="9"/>
        <v>486******50</v>
      </c>
    </row>
    <row r="548" spans="1:12" x14ac:dyDescent="0.25">
      <c r="A548" s="23" t="s">
        <v>7873</v>
      </c>
      <c r="B548" s="23" t="s">
        <v>7874</v>
      </c>
      <c r="C548" s="23" t="s">
        <v>17</v>
      </c>
      <c r="D548" s="24">
        <v>45298.74894675926</v>
      </c>
      <c r="E548" s="25" t="s">
        <v>11</v>
      </c>
      <c r="F548" s="26" t="s">
        <v>16</v>
      </c>
      <c r="G548" s="26" t="s">
        <v>14</v>
      </c>
      <c r="H548" s="23">
        <v>0</v>
      </c>
      <c r="I548" s="27"/>
      <c r="J548" s="28">
        <v>0</v>
      </c>
      <c r="K548" t="str">
        <f>IF((LEN(relatorio_Ananindeua3[[#This Row],[CIF/CPF/CNPJ]])=14),relatorio_Ananindeua3[[#This Row],[CIF/CPF/CNPJ]],relatorio_Ananindeua3[[#This Row],[Coluna2]])</f>
        <v>48611049000107</v>
      </c>
      <c r="L548" t="str">
        <f t="shared" si="9"/>
        <v>486******07</v>
      </c>
    </row>
    <row r="549" spans="1:12" x14ac:dyDescent="0.25">
      <c r="A549" s="23" t="s">
        <v>7881</v>
      </c>
      <c r="B549" s="23" t="s">
        <v>7882</v>
      </c>
      <c r="C549" s="23" t="s">
        <v>17</v>
      </c>
      <c r="D549" s="24">
        <v>45298.74894675926</v>
      </c>
      <c r="E549" s="25" t="s">
        <v>11</v>
      </c>
      <c r="F549" s="26" t="s">
        <v>16</v>
      </c>
      <c r="G549" s="26" t="s">
        <v>14</v>
      </c>
      <c r="H549" s="23">
        <v>0</v>
      </c>
      <c r="I549" s="27"/>
      <c r="J549" s="28">
        <v>0</v>
      </c>
      <c r="K549" t="str">
        <f>IF((LEN(relatorio_Ananindeua3[[#This Row],[CIF/CPF/CNPJ]])=14),relatorio_Ananindeua3[[#This Row],[CIF/CPF/CNPJ]],relatorio_Ananindeua3[[#This Row],[Coluna2]])</f>
        <v>48617162000108</v>
      </c>
      <c r="L549" t="str">
        <f t="shared" si="9"/>
        <v>486******08</v>
      </c>
    </row>
    <row r="550" spans="1:12" x14ac:dyDescent="0.25">
      <c r="A550" s="23" t="s">
        <v>7869</v>
      </c>
      <c r="B550" s="23" t="s">
        <v>7870</v>
      </c>
      <c r="C550" s="23" t="s">
        <v>17</v>
      </c>
      <c r="D550" s="24">
        <v>45298.748969907407</v>
      </c>
      <c r="E550" s="25" t="s">
        <v>11</v>
      </c>
      <c r="F550" s="26" t="s">
        <v>16</v>
      </c>
      <c r="G550" s="26" t="s">
        <v>14</v>
      </c>
      <c r="H550" s="23">
        <v>0</v>
      </c>
      <c r="I550" s="27"/>
      <c r="J550" s="28">
        <v>0</v>
      </c>
      <c r="K550" t="str">
        <f>IF((LEN(relatorio_Ananindeua3[[#This Row],[CIF/CPF/CNPJ]])=14),relatorio_Ananindeua3[[#This Row],[CIF/CPF/CNPJ]],relatorio_Ananindeua3[[#This Row],[Coluna2]])</f>
        <v>48604092000145</v>
      </c>
      <c r="L550" t="str">
        <f t="shared" si="9"/>
        <v>486******45</v>
      </c>
    </row>
    <row r="551" spans="1:12" x14ac:dyDescent="0.25">
      <c r="A551" s="23" t="s">
        <v>7859</v>
      </c>
      <c r="B551" s="23" t="s">
        <v>7860</v>
      </c>
      <c r="C551" s="23" t="s">
        <v>17</v>
      </c>
      <c r="D551" s="24">
        <v>45298.748981481483</v>
      </c>
      <c r="E551" s="25" t="s">
        <v>11</v>
      </c>
      <c r="F551" s="26" t="s">
        <v>16</v>
      </c>
      <c r="G551" s="26" t="s">
        <v>14</v>
      </c>
      <c r="H551" s="23">
        <v>0</v>
      </c>
      <c r="I551" s="27"/>
      <c r="J551" s="28">
        <v>0</v>
      </c>
      <c r="K551" t="str">
        <f>IF((LEN(relatorio_Ananindeua3[[#This Row],[CIF/CPF/CNPJ]])=14),relatorio_Ananindeua3[[#This Row],[CIF/CPF/CNPJ]],relatorio_Ananindeua3[[#This Row],[Coluna2]])</f>
        <v>48585973000166</v>
      </c>
      <c r="L551" t="str">
        <f t="shared" si="9"/>
        <v>485******66</v>
      </c>
    </row>
    <row r="552" spans="1:12" x14ac:dyDescent="0.25">
      <c r="A552" s="23" t="s">
        <v>7849</v>
      </c>
      <c r="B552" s="23" t="s">
        <v>7850</v>
      </c>
      <c r="C552" s="23" t="s">
        <v>17</v>
      </c>
      <c r="D552" s="24">
        <v>45298.748993055553</v>
      </c>
      <c r="E552" s="25" t="s">
        <v>11</v>
      </c>
      <c r="F552" s="26" t="s">
        <v>16</v>
      </c>
      <c r="G552" s="26" t="s">
        <v>14</v>
      </c>
      <c r="H552" s="23">
        <v>0</v>
      </c>
      <c r="I552" s="27"/>
      <c r="J552" s="28">
        <v>0</v>
      </c>
      <c r="K552" t="str">
        <f>IF((LEN(relatorio_Ananindeua3[[#This Row],[CIF/CPF/CNPJ]])=14),relatorio_Ananindeua3[[#This Row],[CIF/CPF/CNPJ]],relatorio_Ananindeua3[[#This Row],[Coluna2]])</f>
        <v>48568616000190</v>
      </c>
      <c r="L552" t="str">
        <f t="shared" si="9"/>
        <v>485******90</v>
      </c>
    </row>
    <row r="553" spans="1:12" x14ac:dyDescent="0.25">
      <c r="A553" s="23" t="s">
        <v>7857</v>
      </c>
      <c r="B553" s="23" t="s">
        <v>7858</v>
      </c>
      <c r="C553" s="23" t="s">
        <v>17</v>
      </c>
      <c r="D553" s="24">
        <v>45298.748993055553</v>
      </c>
      <c r="E553" s="25" t="s">
        <v>11</v>
      </c>
      <c r="F553" s="26" t="s">
        <v>16</v>
      </c>
      <c r="G553" s="26" t="s">
        <v>14</v>
      </c>
      <c r="H553" s="23">
        <v>0</v>
      </c>
      <c r="I553" s="27"/>
      <c r="J553" s="28">
        <v>0</v>
      </c>
      <c r="K553" t="str">
        <f>IF((LEN(relatorio_Ananindeua3[[#This Row],[CIF/CPF/CNPJ]])=14),relatorio_Ananindeua3[[#This Row],[CIF/CPF/CNPJ]],relatorio_Ananindeua3[[#This Row],[Coluna2]])</f>
        <v>48585217000137</v>
      </c>
      <c r="L553" t="str">
        <f t="shared" si="9"/>
        <v>485******37</v>
      </c>
    </row>
    <row r="554" spans="1:12" x14ac:dyDescent="0.25">
      <c r="A554" s="23" t="s">
        <v>7843</v>
      </c>
      <c r="B554" s="23" t="s">
        <v>7844</v>
      </c>
      <c r="C554" s="23" t="s">
        <v>17</v>
      </c>
      <c r="D554" s="24">
        <v>45298.749027777776</v>
      </c>
      <c r="E554" s="25" t="s">
        <v>11</v>
      </c>
      <c r="F554" s="26" t="s">
        <v>16</v>
      </c>
      <c r="G554" s="26" t="s">
        <v>14</v>
      </c>
      <c r="H554" s="23">
        <v>0</v>
      </c>
      <c r="I554" s="27"/>
      <c r="J554" s="28">
        <v>0</v>
      </c>
      <c r="K554" t="str">
        <f>IF((LEN(relatorio_Ananindeua3[[#This Row],[CIF/CPF/CNPJ]])=14),relatorio_Ananindeua3[[#This Row],[CIF/CPF/CNPJ]],relatorio_Ananindeua3[[#This Row],[Coluna2]])</f>
        <v>48552173000149</v>
      </c>
      <c r="L554" t="str">
        <f t="shared" si="9"/>
        <v>485******49</v>
      </c>
    </row>
    <row r="555" spans="1:12" x14ac:dyDescent="0.25">
      <c r="A555" s="23" t="s">
        <v>7847</v>
      </c>
      <c r="B555" s="23" t="s">
        <v>7848</v>
      </c>
      <c r="C555" s="23" t="s">
        <v>17</v>
      </c>
      <c r="D555" s="24">
        <v>45298.749050925922</v>
      </c>
      <c r="E555" s="25" t="s">
        <v>11</v>
      </c>
      <c r="F555" s="26" t="s">
        <v>16</v>
      </c>
      <c r="G555" s="26" t="s">
        <v>14</v>
      </c>
      <c r="H555" s="23">
        <v>0</v>
      </c>
      <c r="I555" s="27"/>
      <c r="J555" s="28">
        <v>0</v>
      </c>
      <c r="K555" t="str">
        <f>IF((LEN(relatorio_Ananindeua3[[#This Row],[CIF/CPF/CNPJ]])=14),relatorio_Ananindeua3[[#This Row],[CIF/CPF/CNPJ]],relatorio_Ananindeua3[[#This Row],[Coluna2]])</f>
        <v>48561417000150</v>
      </c>
      <c r="L555" t="str">
        <f t="shared" si="9"/>
        <v>485******50</v>
      </c>
    </row>
    <row r="556" spans="1:12" x14ac:dyDescent="0.25">
      <c r="A556" s="23" t="s">
        <v>7841</v>
      </c>
      <c r="B556" s="23" t="s">
        <v>7842</v>
      </c>
      <c r="C556" s="23" t="s">
        <v>17</v>
      </c>
      <c r="D556" s="24">
        <v>45298.749062499999</v>
      </c>
      <c r="E556" s="25" t="s">
        <v>11</v>
      </c>
      <c r="F556" s="26" t="s">
        <v>16</v>
      </c>
      <c r="G556" s="26" t="s">
        <v>14</v>
      </c>
      <c r="H556" s="23">
        <v>0</v>
      </c>
      <c r="I556" s="27"/>
      <c r="J556" s="28">
        <v>0</v>
      </c>
      <c r="K556" t="str">
        <f>IF((LEN(relatorio_Ananindeua3[[#This Row],[CIF/CPF/CNPJ]])=14),relatorio_Ananindeua3[[#This Row],[CIF/CPF/CNPJ]],relatorio_Ananindeua3[[#This Row],[Coluna2]])</f>
        <v>48540872000179</v>
      </c>
      <c r="L556" t="str">
        <f t="shared" si="9"/>
        <v>485******79</v>
      </c>
    </row>
    <row r="557" spans="1:12" x14ac:dyDescent="0.25">
      <c r="A557" s="23" t="s">
        <v>7837</v>
      </c>
      <c r="B557" s="23" t="s">
        <v>7838</v>
      </c>
      <c r="C557" s="23" t="s">
        <v>17</v>
      </c>
      <c r="D557" s="24">
        <v>45298.749097222222</v>
      </c>
      <c r="E557" s="25" t="s">
        <v>11</v>
      </c>
      <c r="F557" s="26" t="s">
        <v>16</v>
      </c>
      <c r="G557" s="26" t="s">
        <v>14</v>
      </c>
      <c r="H557" s="23">
        <v>0</v>
      </c>
      <c r="I557" s="27"/>
      <c r="J557" s="28">
        <v>0</v>
      </c>
      <c r="K557" t="str">
        <f>IF((LEN(relatorio_Ananindeua3[[#This Row],[CIF/CPF/CNPJ]])=14),relatorio_Ananindeua3[[#This Row],[CIF/CPF/CNPJ]],relatorio_Ananindeua3[[#This Row],[Coluna2]])</f>
        <v>48537411000147</v>
      </c>
      <c r="L557" t="str">
        <f t="shared" si="9"/>
        <v>485******47</v>
      </c>
    </row>
    <row r="558" spans="1:12" x14ac:dyDescent="0.25">
      <c r="A558" s="23" t="s">
        <v>1488</v>
      </c>
      <c r="B558" s="23" t="s">
        <v>1489</v>
      </c>
      <c r="C558" s="23" t="s">
        <v>17</v>
      </c>
      <c r="D558" s="24">
        <v>45298.749131944445</v>
      </c>
      <c r="E558" s="25" t="s">
        <v>11</v>
      </c>
      <c r="F558" s="26" t="s">
        <v>16</v>
      </c>
      <c r="G558" s="26" t="s">
        <v>14</v>
      </c>
      <c r="H558" s="23">
        <v>0</v>
      </c>
      <c r="I558" s="27"/>
      <c r="J558" s="28">
        <v>0</v>
      </c>
      <c r="K558" t="str">
        <f>IF((LEN(relatorio_Ananindeua3[[#This Row],[CIF/CPF/CNPJ]])=14),relatorio_Ananindeua3[[#This Row],[CIF/CPF/CNPJ]],relatorio_Ananindeua3[[#This Row],[Coluna2]])</f>
        <v>22060291000146</v>
      </c>
      <c r="L558" t="str">
        <f t="shared" si="9"/>
        <v>220******46</v>
      </c>
    </row>
    <row r="559" spans="1:12" x14ac:dyDescent="0.25">
      <c r="A559" s="23" t="s">
        <v>7819</v>
      </c>
      <c r="B559" s="23" t="s">
        <v>7820</v>
      </c>
      <c r="C559" s="23" t="s">
        <v>17</v>
      </c>
      <c r="D559" s="24">
        <v>45298.749143518522</v>
      </c>
      <c r="E559" s="25" t="s">
        <v>11</v>
      </c>
      <c r="F559" s="26" t="s">
        <v>16</v>
      </c>
      <c r="G559" s="26" t="s">
        <v>14</v>
      </c>
      <c r="H559" s="23">
        <v>0</v>
      </c>
      <c r="I559" s="27"/>
      <c r="J559" s="28">
        <v>0</v>
      </c>
      <c r="K559" t="str">
        <f>IF((LEN(relatorio_Ananindeua3[[#This Row],[CIF/CPF/CNPJ]])=14),relatorio_Ananindeua3[[#This Row],[CIF/CPF/CNPJ]],relatorio_Ananindeua3[[#This Row],[Coluna2]])</f>
        <v>48494396000105</v>
      </c>
      <c r="L559" t="str">
        <f t="shared" si="9"/>
        <v>484******05</v>
      </c>
    </row>
    <row r="560" spans="1:12" x14ac:dyDescent="0.25">
      <c r="A560" s="23" t="s">
        <v>7821</v>
      </c>
      <c r="B560" s="23" t="s">
        <v>7822</v>
      </c>
      <c r="C560" s="23" t="s">
        <v>17</v>
      </c>
      <c r="D560" s="24">
        <v>45298.749143518522</v>
      </c>
      <c r="E560" s="25" t="s">
        <v>11</v>
      </c>
      <c r="F560" s="26" t="s">
        <v>16</v>
      </c>
      <c r="G560" s="26" t="s">
        <v>14</v>
      </c>
      <c r="H560" s="23">
        <v>0</v>
      </c>
      <c r="I560" s="27"/>
      <c r="J560" s="28">
        <v>0</v>
      </c>
      <c r="K560" t="str">
        <f>IF((LEN(relatorio_Ananindeua3[[#This Row],[CIF/CPF/CNPJ]])=14),relatorio_Ananindeua3[[#This Row],[CIF/CPF/CNPJ]],relatorio_Ananindeua3[[#This Row],[Coluna2]])</f>
        <v>48496059000149</v>
      </c>
      <c r="L560" t="str">
        <f t="shared" si="9"/>
        <v>484******49</v>
      </c>
    </row>
    <row r="561" spans="1:12" x14ac:dyDescent="0.25">
      <c r="A561" s="23" t="s">
        <v>7825</v>
      </c>
      <c r="B561" s="23" t="s">
        <v>7826</v>
      </c>
      <c r="C561" s="23" t="s">
        <v>17</v>
      </c>
      <c r="D561" s="24">
        <v>45298.749143518522</v>
      </c>
      <c r="E561" s="25" t="s">
        <v>11</v>
      </c>
      <c r="F561" s="26" t="s">
        <v>16</v>
      </c>
      <c r="G561" s="26" t="s">
        <v>14</v>
      </c>
      <c r="H561" s="23">
        <v>0</v>
      </c>
      <c r="I561" s="27"/>
      <c r="J561" s="28">
        <v>0</v>
      </c>
      <c r="K561" t="str">
        <f>IF((LEN(relatorio_Ananindeua3[[#This Row],[CIF/CPF/CNPJ]])=14),relatorio_Ananindeua3[[#This Row],[CIF/CPF/CNPJ]],relatorio_Ananindeua3[[#This Row],[Coluna2]])</f>
        <v>48517422000165</v>
      </c>
      <c r="L561" t="str">
        <f t="shared" si="9"/>
        <v>485******65</v>
      </c>
    </row>
    <row r="562" spans="1:12" x14ac:dyDescent="0.25">
      <c r="A562" s="23" t="s">
        <v>4599</v>
      </c>
      <c r="B562" s="23" t="s">
        <v>4600</v>
      </c>
      <c r="C562" s="23" t="s">
        <v>17</v>
      </c>
      <c r="D562" s="24">
        <v>45298.749189814815</v>
      </c>
      <c r="E562" s="25" t="s">
        <v>11</v>
      </c>
      <c r="F562" s="26" t="s">
        <v>16</v>
      </c>
      <c r="G562" s="26" t="s">
        <v>14</v>
      </c>
      <c r="H562" s="23">
        <v>0</v>
      </c>
      <c r="I562" s="27"/>
      <c r="J562" s="28">
        <v>0</v>
      </c>
      <c r="K562" t="str">
        <f>IF((LEN(relatorio_Ananindeua3[[#This Row],[CIF/CPF/CNPJ]])=14),relatorio_Ananindeua3[[#This Row],[CIF/CPF/CNPJ]],relatorio_Ananindeua3[[#This Row],[Coluna2]])</f>
        <v>38144445000118</v>
      </c>
      <c r="L562" t="str">
        <f t="shared" si="9"/>
        <v>381******18</v>
      </c>
    </row>
    <row r="563" spans="1:12" x14ac:dyDescent="0.25">
      <c r="A563" s="23" t="s">
        <v>7805</v>
      </c>
      <c r="B563" s="23" t="s">
        <v>7806</v>
      </c>
      <c r="C563" s="23" t="s">
        <v>17</v>
      </c>
      <c r="D563" s="24">
        <v>45298.749189814815</v>
      </c>
      <c r="E563" s="25" t="s">
        <v>11</v>
      </c>
      <c r="F563" s="26" t="s">
        <v>16</v>
      </c>
      <c r="G563" s="26" t="s">
        <v>14</v>
      </c>
      <c r="H563" s="23">
        <v>0</v>
      </c>
      <c r="I563" s="27"/>
      <c r="J563" s="28">
        <v>0</v>
      </c>
      <c r="K563" t="str">
        <f>IF((LEN(relatorio_Ananindeua3[[#This Row],[CIF/CPF/CNPJ]])=14),relatorio_Ananindeua3[[#This Row],[CIF/CPF/CNPJ]],relatorio_Ananindeua3[[#This Row],[Coluna2]])</f>
        <v>48478302000104</v>
      </c>
      <c r="L563" t="str">
        <f t="shared" si="9"/>
        <v>484******04</v>
      </c>
    </row>
    <row r="564" spans="1:12" x14ac:dyDescent="0.25">
      <c r="A564" s="23" t="s">
        <v>4882</v>
      </c>
      <c r="B564" s="23" t="s">
        <v>4883</v>
      </c>
      <c r="C564" s="23" t="s">
        <v>17</v>
      </c>
      <c r="D564" s="24">
        <v>45298.749201388891</v>
      </c>
      <c r="E564" s="25" t="s">
        <v>11</v>
      </c>
      <c r="F564" s="26" t="s">
        <v>16</v>
      </c>
      <c r="G564" s="26" t="s">
        <v>14</v>
      </c>
      <c r="H564" s="23">
        <v>0</v>
      </c>
      <c r="I564" s="27"/>
      <c r="J564" s="28">
        <v>0</v>
      </c>
      <c r="K564" t="str">
        <f>IF((LEN(relatorio_Ananindeua3[[#This Row],[CIF/CPF/CNPJ]])=14),relatorio_Ananindeua3[[#This Row],[CIF/CPF/CNPJ]],relatorio_Ananindeua3[[#This Row],[Coluna2]])</f>
        <v>39855529000122</v>
      </c>
      <c r="L564" t="str">
        <f t="shared" si="9"/>
        <v>398******22</v>
      </c>
    </row>
    <row r="565" spans="1:12" x14ac:dyDescent="0.25">
      <c r="A565" s="23" t="s">
        <v>6723</v>
      </c>
      <c r="B565" s="23" t="s">
        <v>6724</v>
      </c>
      <c r="C565" s="23" t="s">
        <v>17</v>
      </c>
      <c r="D565" s="24">
        <v>45298.749201388891</v>
      </c>
      <c r="E565" s="25" t="s">
        <v>11</v>
      </c>
      <c r="F565" s="26" t="s">
        <v>16</v>
      </c>
      <c r="G565" s="26" t="s">
        <v>14</v>
      </c>
      <c r="H565" s="23">
        <v>0</v>
      </c>
      <c r="I565" s="27"/>
      <c r="J565" s="28">
        <v>0</v>
      </c>
      <c r="K565" t="str">
        <f>IF((LEN(relatorio_Ananindeua3[[#This Row],[CIF/CPF/CNPJ]])=14),relatorio_Ananindeua3[[#This Row],[CIF/CPF/CNPJ]],relatorio_Ananindeua3[[#This Row],[Coluna2]])</f>
        <v>45692341000103</v>
      </c>
      <c r="L565" t="str">
        <f t="shared" si="9"/>
        <v>456******03</v>
      </c>
    </row>
    <row r="566" spans="1:12" x14ac:dyDescent="0.25">
      <c r="A566" s="23" t="s">
        <v>7809</v>
      </c>
      <c r="B566" s="23" t="s">
        <v>7810</v>
      </c>
      <c r="C566" s="23" t="s">
        <v>17</v>
      </c>
      <c r="D566" s="24">
        <v>45298.749201388891</v>
      </c>
      <c r="E566" s="25" t="s">
        <v>11</v>
      </c>
      <c r="F566" s="26" t="s">
        <v>16</v>
      </c>
      <c r="G566" s="26" t="s">
        <v>14</v>
      </c>
      <c r="H566" s="23">
        <v>0</v>
      </c>
      <c r="I566" s="27"/>
      <c r="J566" s="28">
        <v>0</v>
      </c>
      <c r="K566" t="str">
        <f>IF((LEN(relatorio_Ananindeua3[[#This Row],[CIF/CPF/CNPJ]])=14),relatorio_Ananindeua3[[#This Row],[CIF/CPF/CNPJ]],relatorio_Ananindeua3[[#This Row],[Coluna2]])</f>
        <v>48480029000144</v>
      </c>
      <c r="L566" t="str">
        <f t="shared" si="9"/>
        <v>484******44</v>
      </c>
    </row>
    <row r="567" spans="1:12" x14ac:dyDescent="0.25">
      <c r="A567" s="23" t="s">
        <v>7811</v>
      </c>
      <c r="B567" s="23" t="s">
        <v>7812</v>
      </c>
      <c r="C567" s="23" t="s">
        <v>17</v>
      </c>
      <c r="D567" s="24">
        <v>45298.749212962961</v>
      </c>
      <c r="E567" s="25" t="s">
        <v>11</v>
      </c>
      <c r="F567" s="26" t="s">
        <v>16</v>
      </c>
      <c r="G567" s="26" t="s">
        <v>14</v>
      </c>
      <c r="H567" s="23">
        <v>0</v>
      </c>
      <c r="I567" s="27"/>
      <c r="J567" s="28">
        <v>0</v>
      </c>
      <c r="K567" t="str">
        <f>IF((LEN(relatorio_Ananindeua3[[#This Row],[CIF/CPF/CNPJ]])=14),relatorio_Ananindeua3[[#This Row],[CIF/CPF/CNPJ]],relatorio_Ananindeua3[[#This Row],[Coluna2]])</f>
        <v>48484964000189</v>
      </c>
      <c r="L567" t="str">
        <f t="shared" si="9"/>
        <v>484******89</v>
      </c>
    </row>
    <row r="568" spans="1:12" x14ac:dyDescent="0.25">
      <c r="A568" s="23" t="s">
        <v>7781</v>
      </c>
      <c r="B568" s="23" t="s">
        <v>7782</v>
      </c>
      <c r="C568" s="23" t="s">
        <v>17</v>
      </c>
      <c r="D568" s="24">
        <v>45298.749247685184</v>
      </c>
      <c r="E568" s="25" t="s">
        <v>11</v>
      </c>
      <c r="F568" s="26" t="s">
        <v>16</v>
      </c>
      <c r="G568" s="26" t="s">
        <v>14</v>
      </c>
      <c r="H568" s="23">
        <v>0</v>
      </c>
      <c r="I568" s="27"/>
      <c r="J568" s="28">
        <v>0</v>
      </c>
      <c r="K568" t="str">
        <f>IF((LEN(relatorio_Ananindeua3[[#This Row],[CIF/CPF/CNPJ]])=14),relatorio_Ananindeua3[[#This Row],[CIF/CPF/CNPJ]],relatorio_Ananindeua3[[#This Row],[Coluna2]])</f>
        <v>48429659000194</v>
      </c>
      <c r="L568" t="str">
        <f t="shared" si="9"/>
        <v>484******94</v>
      </c>
    </row>
    <row r="569" spans="1:12" x14ac:dyDescent="0.25">
      <c r="A569" s="23" t="s">
        <v>7785</v>
      </c>
      <c r="B569" s="23" t="s">
        <v>7786</v>
      </c>
      <c r="C569" s="23" t="s">
        <v>17</v>
      </c>
      <c r="D569" s="24">
        <v>45298.749247685184</v>
      </c>
      <c r="E569" s="25" t="s">
        <v>11</v>
      </c>
      <c r="F569" s="26" t="s">
        <v>16</v>
      </c>
      <c r="G569" s="26" t="s">
        <v>14</v>
      </c>
      <c r="H569" s="23">
        <v>0</v>
      </c>
      <c r="I569" s="27"/>
      <c r="J569" s="28">
        <v>0</v>
      </c>
      <c r="K569" t="str">
        <f>IF((LEN(relatorio_Ananindeua3[[#This Row],[CIF/CPF/CNPJ]])=14),relatorio_Ananindeua3[[#This Row],[CIF/CPF/CNPJ]],relatorio_Ananindeua3[[#This Row],[Coluna2]])</f>
        <v>48433562000155</v>
      </c>
      <c r="L569" t="str">
        <f t="shared" si="9"/>
        <v>484******55</v>
      </c>
    </row>
    <row r="570" spans="1:12" x14ac:dyDescent="0.25">
      <c r="A570" s="23" t="s">
        <v>7791</v>
      </c>
      <c r="B570" s="23" t="s">
        <v>7792</v>
      </c>
      <c r="C570" s="23" t="s">
        <v>17</v>
      </c>
      <c r="D570" s="24">
        <v>45298.749247685184</v>
      </c>
      <c r="E570" s="25" t="s">
        <v>11</v>
      </c>
      <c r="F570" s="26" t="s">
        <v>16</v>
      </c>
      <c r="G570" s="26" t="s">
        <v>14</v>
      </c>
      <c r="H570" s="23">
        <v>0</v>
      </c>
      <c r="I570" s="27"/>
      <c r="J570" s="28">
        <v>0</v>
      </c>
      <c r="K570" t="str">
        <f>IF((LEN(relatorio_Ananindeua3[[#This Row],[CIF/CPF/CNPJ]])=14),relatorio_Ananindeua3[[#This Row],[CIF/CPF/CNPJ]],relatorio_Ananindeua3[[#This Row],[Coluna2]])</f>
        <v>48447910000143</v>
      </c>
      <c r="L570" t="str">
        <f t="shared" si="9"/>
        <v>484******43</v>
      </c>
    </row>
    <row r="571" spans="1:12" x14ac:dyDescent="0.25">
      <c r="A571" s="23" t="s">
        <v>7797</v>
      </c>
      <c r="B571" s="23" t="s">
        <v>7798</v>
      </c>
      <c r="C571" s="23" t="s">
        <v>17</v>
      </c>
      <c r="D571" s="24">
        <v>45298.749247685184</v>
      </c>
      <c r="E571" s="25" t="s">
        <v>11</v>
      </c>
      <c r="F571" s="26" t="s">
        <v>16</v>
      </c>
      <c r="G571" s="26" t="s">
        <v>14</v>
      </c>
      <c r="H571" s="23">
        <v>0</v>
      </c>
      <c r="I571" s="27"/>
      <c r="J571" s="28">
        <v>0</v>
      </c>
      <c r="K571" t="str">
        <f>IF((LEN(relatorio_Ananindeua3[[#This Row],[CIF/CPF/CNPJ]])=14),relatorio_Ananindeua3[[#This Row],[CIF/CPF/CNPJ]],relatorio_Ananindeua3[[#This Row],[Coluna2]])</f>
        <v>48456169000187</v>
      </c>
      <c r="L571" t="str">
        <f t="shared" si="9"/>
        <v>484******87</v>
      </c>
    </row>
    <row r="572" spans="1:12" x14ac:dyDescent="0.25">
      <c r="A572" s="23" t="s">
        <v>7789</v>
      </c>
      <c r="B572" s="23" t="s">
        <v>7790</v>
      </c>
      <c r="C572" s="23" t="s">
        <v>17</v>
      </c>
      <c r="D572" s="24">
        <v>45298.749259259261</v>
      </c>
      <c r="E572" s="25" t="s">
        <v>11</v>
      </c>
      <c r="F572" s="26" t="s">
        <v>16</v>
      </c>
      <c r="G572" s="26" t="s">
        <v>14</v>
      </c>
      <c r="H572" s="23">
        <v>0</v>
      </c>
      <c r="I572" s="27"/>
      <c r="J572" s="28">
        <v>0</v>
      </c>
      <c r="K572" t="str">
        <f>IF((LEN(relatorio_Ananindeua3[[#This Row],[CIF/CPF/CNPJ]])=14),relatorio_Ananindeua3[[#This Row],[CIF/CPF/CNPJ]],relatorio_Ananindeua3[[#This Row],[Coluna2]])</f>
        <v>48441540000137</v>
      </c>
      <c r="L572" t="str">
        <f t="shared" si="9"/>
        <v>484******37</v>
      </c>
    </row>
    <row r="573" spans="1:12" x14ac:dyDescent="0.25">
      <c r="A573" s="23" t="s">
        <v>7775</v>
      </c>
      <c r="B573" s="23" t="s">
        <v>7776</v>
      </c>
      <c r="C573" s="23" t="s">
        <v>17</v>
      </c>
      <c r="D573" s="24">
        <v>45298.74927083333</v>
      </c>
      <c r="E573" s="25" t="s">
        <v>11</v>
      </c>
      <c r="F573" s="26" t="s">
        <v>16</v>
      </c>
      <c r="G573" s="26" t="s">
        <v>14</v>
      </c>
      <c r="H573" s="23">
        <v>0</v>
      </c>
      <c r="I573" s="27"/>
      <c r="J573" s="28">
        <v>0</v>
      </c>
      <c r="K573" t="str">
        <f>IF((LEN(relatorio_Ananindeua3[[#This Row],[CIF/CPF/CNPJ]])=14),relatorio_Ananindeua3[[#This Row],[CIF/CPF/CNPJ]],relatorio_Ananindeua3[[#This Row],[Coluna2]])</f>
        <v>48424029000127</v>
      </c>
      <c r="L573" t="str">
        <f t="shared" si="9"/>
        <v>484******27</v>
      </c>
    </row>
    <row r="574" spans="1:12" x14ac:dyDescent="0.25">
      <c r="A574" s="23" t="s">
        <v>7769</v>
      </c>
      <c r="B574" s="23" t="s">
        <v>7770</v>
      </c>
      <c r="C574" s="23" t="s">
        <v>17</v>
      </c>
      <c r="D574" s="24">
        <v>45298.749282407407</v>
      </c>
      <c r="E574" s="25" t="s">
        <v>11</v>
      </c>
      <c r="F574" s="26" t="s">
        <v>16</v>
      </c>
      <c r="G574" s="26" t="s">
        <v>14</v>
      </c>
      <c r="H574" s="23">
        <v>0</v>
      </c>
      <c r="I574" s="27"/>
      <c r="J574" s="28">
        <v>0</v>
      </c>
      <c r="K574" t="str">
        <f>IF((LEN(relatorio_Ananindeua3[[#This Row],[CIF/CPF/CNPJ]])=14),relatorio_Ananindeua3[[#This Row],[CIF/CPF/CNPJ]],relatorio_Ananindeua3[[#This Row],[Coluna2]])</f>
        <v>48402000000144</v>
      </c>
      <c r="L574" t="str">
        <f t="shared" si="9"/>
        <v>484******44</v>
      </c>
    </row>
    <row r="575" spans="1:12" x14ac:dyDescent="0.25">
      <c r="A575" s="23" t="s">
        <v>7762</v>
      </c>
      <c r="B575" s="23" t="s">
        <v>7763</v>
      </c>
      <c r="C575" s="23" t="s">
        <v>17</v>
      </c>
      <c r="D575" s="24">
        <v>45298.749328703707</v>
      </c>
      <c r="E575" s="25" t="s">
        <v>11</v>
      </c>
      <c r="F575" s="26" t="s">
        <v>16</v>
      </c>
      <c r="G575" s="26" t="s">
        <v>14</v>
      </c>
      <c r="H575" s="23">
        <v>0</v>
      </c>
      <c r="I575" s="27"/>
      <c r="J575" s="28">
        <v>0</v>
      </c>
      <c r="K575" t="str">
        <f>IF((LEN(relatorio_Ananindeua3[[#This Row],[CIF/CPF/CNPJ]])=14),relatorio_Ananindeua3[[#This Row],[CIF/CPF/CNPJ]],relatorio_Ananindeua3[[#This Row],[Coluna2]])</f>
        <v>48388768000100</v>
      </c>
      <c r="L575" t="str">
        <f t="shared" si="9"/>
        <v>483******00</v>
      </c>
    </row>
    <row r="576" spans="1:12" x14ac:dyDescent="0.25">
      <c r="A576" s="23" t="s">
        <v>7608</v>
      </c>
      <c r="B576" s="23" t="s">
        <v>7609</v>
      </c>
      <c r="C576" s="23" t="s">
        <v>17</v>
      </c>
      <c r="D576" s="24">
        <v>45298.749340277776</v>
      </c>
      <c r="E576" s="25" t="s">
        <v>11</v>
      </c>
      <c r="F576" s="26" t="s">
        <v>16</v>
      </c>
      <c r="G576" s="26" t="s">
        <v>14</v>
      </c>
      <c r="H576" s="23">
        <v>0</v>
      </c>
      <c r="I576" s="27"/>
      <c r="J576" s="28">
        <v>0</v>
      </c>
      <c r="K576" t="str">
        <f>IF((LEN(relatorio_Ananindeua3[[#This Row],[CIF/CPF/CNPJ]])=14),relatorio_Ananindeua3[[#This Row],[CIF/CPF/CNPJ]],relatorio_Ananindeua3[[#This Row],[Coluna2]])</f>
        <v>48058666000127</v>
      </c>
      <c r="L576" t="str">
        <f t="shared" si="9"/>
        <v>480******27</v>
      </c>
    </row>
    <row r="577" spans="1:12" x14ac:dyDescent="0.25">
      <c r="A577" s="23" t="s">
        <v>7760</v>
      </c>
      <c r="B577" s="23" t="s">
        <v>7761</v>
      </c>
      <c r="C577" s="23" t="s">
        <v>17</v>
      </c>
      <c r="D577" s="24">
        <v>45298.749340277776</v>
      </c>
      <c r="E577" s="25" t="s">
        <v>11</v>
      </c>
      <c r="F577" s="26" t="s">
        <v>16</v>
      </c>
      <c r="G577" s="26" t="s">
        <v>14</v>
      </c>
      <c r="H577" s="23">
        <v>0</v>
      </c>
      <c r="I577" s="27"/>
      <c r="J577" s="28">
        <v>0</v>
      </c>
      <c r="K577" t="str">
        <f>IF((LEN(relatorio_Ananindeua3[[#This Row],[CIF/CPF/CNPJ]])=14),relatorio_Ananindeua3[[#This Row],[CIF/CPF/CNPJ]],relatorio_Ananindeua3[[#This Row],[Coluna2]])</f>
        <v>48388072000184</v>
      </c>
      <c r="L577" t="str">
        <f t="shared" si="9"/>
        <v>483******84</v>
      </c>
    </row>
    <row r="578" spans="1:12" x14ac:dyDescent="0.25">
      <c r="A578" s="23" t="s">
        <v>7748</v>
      </c>
      <c r="B578" s="23" t="s">
        <v>7749</v>
      </c>
      <c r="C578" s="23" t="s">
        <v>17</v>
      </c>
      <c r="D578" s="24">
        <v>45298.749386574076</v>
      </c>
      <c r="E578" s="25" t="s">
        <v>11</v>
      </c>
      <c r="F578" s="26" t="s">
        <v>16</v>
      </c>
      <c r="G578" s="26" t="s">
        <v>14</v>
      </c>
      <c r="H578" s="23">
        <v>0</v>
      </c>
      <c r="I578" s="27"/>
      <c r="J578" s="28">
        <v>0</v>
      </c>
      <c r="K578" t="str">
        <f>IF((LEN(relatorio_Ananindeua3[[#This Row],[CIF/CPF/CNPJ]])=14),relatorio_Ananindeua3[[#This Row],[CIF/CPF/CNPJ]],relatorio_Ananindeua3[[#This Row],[Coluna2]])</f>
        <v>48349705000145</v>
      </c>
      <c r="L578" t="str">
        <f t="shared" si="9"/>
        <v>483******45</v>
      </c>
    </row>
    <row r="579" spans="1:12" x14ac:dyDescent="0.25">
      <c r="A579" s="23" t="s">
        <v>7740</v>
      </c>
      <c r="B579" s="23" t="s">
        <v>7741</v>
      </c>
      <c r="C579" s="23" t="s">
        <v>17</v>
      </c>
      <c r="D579" s="24">
        <v>45298.749432870369</v>
      </c>
      <c r="E579" s="25" t="s">
        <v>11</v>
      </c>
      <c r="F579" s="26" t="s">
        <v>16</v>
      </c>
      <c r="G579" s="26" t="s">
        <v>14</v>
      </c>
      <c r="H579" s="23">
        <v>0</v>
      </c>
      <c r="I579" s="27"/>
      <c r="J579" s="28">
        <v>0</v>
      </c>
      <c r="K579" t="str">
        <f>IF((LEN(relatorio_Ananindeua3[[#This Row],[CIF/CPF/CNPJ]])=14),relatorio_Ananindeua3[[#This Row],[CIF/CPF/CNPJ]],relatorio_Ananindeua3[[#This Row],[Coluna2]])</f>
        <v>48339677000185</v>
      </c>
      <c r="L579" t="str">
        <f t="shared" si="9"/>
        <v>483******85</v>
      </c>
    </row>
    <row r="580" spans="1:12" x14ac:dyDescent="0.25">
      <c r="A580" s="23" t="s">
        <v>7736</v>
      </c>
      <c r="B580" s="23" t="s">
        <v>7737</v>
      </c>
      <c r="C580" s="23" t="s">
        <v>17</v>
      </c>
      <c r="D580" s="24">
        <v>45298.749444444446</v>
      </c>
      <c r="E580" s="25" t="s">
        <v>11</v>
      </c>
      <c r="F580" s="26" t="s">
        <v>16</v>
      </c>
      <c r="G580" s="26" t="s">
        <v>14</v>
      </c>
      <c r="H580" s="23">
        <v>0</v>
      </c>
      <c r="I580" s="27"/>
      <c r="J580" s="28">
        <v>0</v>
      </c>
      <c r="K580" t="str">
        <f>IF((LEN(relatorio_Ananindeua3[[#This Row],[CIF/CPF/CNPJ]])=14),relatorio_Ananindeua3[[#This Row],[CIF/CPF/CNPJ]],relatorio_Ananindeua3[[#This Row],[Coluna2]])</f>
        <v>48325711000162</v>
      </c>
      <c r="L580" t="str">
        <f t="shared" si="9"/>
        <v>483******62</v>
      </c>
    </row>
    <row r="581" spans="1:12" x14ac:dyDescent="0.25">
      <c r="A581" s="23" t="s">
        <v>7738</v>
      </c>
      <c r="B581" s="23" t="s">
        <v>7739</v>
      </c>
      <c r="C581" s="23" t="s">
        <v>17</v>
      </c>
      <c r="D581" s="24">
        <v>45298.749456018515</v>
      </c>
      <c r="E581" s="25" t="s">
        <v>11</v>
      </c>
      <c r="F581" s="26" t="s">
        <v>16</v>
      </c>
      <c r="G581" s="26" t="s">
        <v>14</v>
      </c>
      <c r="H581" s="23">
        <v>0</v>
      </c>
      <c r="I581" s="27"/>
      <c r="J581" s="28">
        <v>0</v>
      </c>
      <c r="K581" t="str">
        <f>IF((LEN(relatorio_Ananindeua3[[#This Row],[CIF/CPF/CNPJ]])=14),relatorio_Ananindeua3[[#This Row],[CIF/CPF/CNPJ]],relatorio_Ananindeua3[[#This Row],[Coluna2]])</f>
        <v>48334047000118</v>
      </c>
      <c r="L581" t="str">
        <f t="shared" si="9"/>
        <v>483******18</v>
      </c>
    </row>
    <row r="582" spans="1:12" x14ac:dyDescent="0.25">
      <c r="A582" s="23" t="s">
        <v>2732</v>
      </c>
      <c r="B582" s="23" t="s">
        <v>2733</v>
      </c>
      <c r="C582" s="23" t="s">
        <v>17</v>
      </c>
      <c r="D582" s="24">
        <v>45298.749479166669</v>
      </c>
      <c r="E582" s="25" t="s">
        <v>11</v>
      </c>
      <c r="F582" s="26" t="s">
        <v>16</v>
      </c>
      <c r="G582" s="26" t="s">
        <v>14</v>
      </c>
      <c r="H582" s="23">
        <v>0</v>
      </c>
      <c r="I582" s="27"/>
      <c r="J582" s="28">
        <v>0</v>
      </c>
      <c r="K582" t="str">
        <f>IF((LEN(relatorio_Ananindeua3[[#This Row],[CIF/CPF/CNPJ]])=14),relatorio_Ananindeua3[[#This Row],[CIF/CPF/CNPJ]],relatorio_Ananindeua3[[#This Row],[Coluna2]])</f>
        <v>30108321000175</v>
      </c>
      <c r="L582" t="str">
        <f t="shared" si="9"/>
        <v>301******75</v>
      </c>
    </row>
    <row r="583" spans="1:12" x14ac:dyDescent="0.25">
      <c r="A583" s="23" t="s">
        <v>7726</v>
      </c>
      <c r="B583" s="23" t="s">
        <v>7727</v>
      </c>
      <c r="C583" s="23" t="s">
        <v>17</v>
      </c>
      <c r="D583" s="24">
        <v>45298.749479166669</v>
      </c>
      <c r="E583" s="25" t="s">
        <v>11</v>
      </c>
      <c r="F583" s="26" t="s">
        <v>16</v>
      </c>
      <c r="G583" s="26" t="s">
        <v>14</v>
      </c>
      <c r="H583" s="23">
        <v>0</v>
      </c>
      <c r="I583" s="27"/>
      <c r="J583" s="28">
        <v>0</v>
      </c>
      <c r="K583" t="str">
        <f>IF((LEN(relatorio_Ananindeua3[[#This Row],[CIF/CPF/CNPJ]])=14),relatorio_Ananindeua3[[#This Row],[CIF/CPF/CNPJ]],relatorio_Ananindeua3[[#This Row],[Coluna2]])</f>
        <v>48300790000157</v>
      </c>
      <c r="L583" t="str">
        <f t="shared" si="9"/>
        <v>483******57</v>
      </c>
    </row>
    <row r="584" spans="1:12" x14ac:dyDescent="0.25">
      <c r="A584" s="23" t="s">
        <v>2552</v>
      </c>
      <c r="B584" s="23" t="s">
        <v>2553</v>
      </c>
      <c r="C584" s="23" t="s">
        <v>17</v>
      </c>
      <c r="D584" s="24">
        <v>45298.749502314815</v>
      </c>
      <c r="E584" s="25" t="s">
        <v>11</v>
      </c>
      <c r="F584" s="26" t="s">
        <v>16</v>
      </c>
      <c r="G584" s="26" t="s">
        <v>14</v>
      </c>
      <c r="H584" s="23">
        <v>0</v>
      </c>
      <c r="I584" s="27"/>
      <c r="J584" s="28">
        <v>0</v>
      </c>
      <c r="K584" t="str">
        <f>IF((LEN(relatorio_Ananindeua3[[#This Row],[CIF/CPF/CNPJ]])=14),relatorio_Ananindeua3[[#This Row],[CIF/CPF/CNPJ]],relatorio_Ananindeua3[[#This Row],[Coluna2]])</f>
        <v>29319606000176</v>
      </c>
      <c r="L584" t="str">
        <f t="shared" si="9"/>
        <v>293******76</v>
      </c>
    </row>
    <row r="585" spans="1:12" x14ac:dyDescent="0.25">
      <c r="A585" s="23" t="s">
        <v>2644</v>
      </c>
      <c r="B585" s="23" t="s">
        <v>2645</v>
      </c>
      <c r="C585" s="23" t="s">
        <v>17</v>
      </c>
      <c r="D585" s="24">
        <v>45298.749502314815</v>
      </c>
      <c r="E585" s="25" t="s">
        <v>11</v>
      </c>
      <c r="F585" s="26" t="s">
        <v>16</v>
      </c>
      <c r="G585" s="26" t="s">
        <v>14</v>
      </c>
      <c r="H585" s="23">
        <v>0</v>
      </c>
      <c r="I585" s="27"/>
      <c r="J585" s="28">
        <v>0</v>
      </c>
      <c r="K585" t="str">
        <f>IF((LEN(relatorio_Ananindeua3[[#This Row],[CIF/CPF/CNPJ]])=14),relatorio_Ananindeua3[[#This Row],[CIF/CPF/CNPJ]],relatorio_Ananindeua3[[#This Row],[Coluna2]])</f>
        <v>29774921000193</v>
      </c>
      <c r="L585" t="str">
        <f t="shared" si="9"/>
        <v>297******93</v>
      </c>
    </row>
    <row r="586" spans="1:12" x14ac:dyDescent="0.25">
      <c r="A586" s="23" t="s">
        <v>7712</v>
      </c>
      <c r="B586" s="23" t="s">
        <v>7713</v>
      </c>
      <c r="C586" s="23" t="s">
        <v>17</v>
      </c>
      <c r="D586" s="24">
        <v>45298.749513888892</v>
      </c>
      <c r="E586" s="25" t="s">
        <v>11</v>
      </c>
      <c r="F586" s="26" t="s">
        <v>16</v>
      </c>
      <c r="G586" s="26" t="s">
        <v>14</v>
      </c>
      <c r="H586" s="23">
        <v>0</v>
      </c>
      <c r="I586" s="27"/>
      <c r="J586" s="28">
        <v>0</v>
      </c>
      <c r="K586" t="str">
        <f>IF((LEN(relatorio_Ananindeua3[[#This Row],[CIF/CPF/CNPJ]])=14),relatorio_Ananindeua3[[#This Row],[CIF/CPF/CNPJ]],relatorio_Ananindeua3[[#This Row],[Coluna2]])</f>
        <v>48277912000131</v>
      </c>
      <c r="L586" t="str">
        <f t="shared" si="9"/>
        <v>482******31</v>
      </c>
    </row>
    <row r="587" spans="1:12" x14ac:dyDescent="0.25">
      <c r="A587" s="23" t="s">
        <v>7706</v>
      </c>
      <c r="B587" s="23" t="s">
        <v>7707</v>
      </c>
      <c r="C587" s="23" t="s">
        <v>17</v>
      </c>
      <c r="D587" s="24">
        <v>45298.749525462961</v>
      </c>
      <c r="E587" s="25" t="s">
        <v>11</v>
      </c>
      <c r="F587" s="26" t="s">
        <v>16</v>
      </c>
      <c r="G587" s="26" t="s">
        <v>14</v>
      </c>
      <c r="H587" s="23">
        <v>0</v>
      </c>
      <c r="I587" s="27"/>
      <c r="J587" s="28">
        <v>0</v>
      </c>
      <c r="K587" t="str">
        <f>IF((LEN(relatorio_Ananindeua3[[#This Row],[CIF/CPF/CNPJ]])=14),relatorio_Ananindeua3[[#This Row],[CIF/CPF/CNPJ]],relatorio_Ananindeua3[[#This Row],[Coluna2]])</f>
        <v>48274124000191</v>
      </c>
      <c r="L587" t="str">
        <f t="shared" si="9"/>
        <v>482******91</v>
      </c>
    </row>
    <row r="588" spans="1:12" x14ac:dyDescent="0.25">
      <c r="A588" s="23" t="s">
        <v>7708</v>
      </c>
      <c r="B588" s="23" t="s">
        <v>7709</v>
      </c>
      <c r="C588" s="23" t="s">
        <v>17</v>
      </c>
      <c r="D588" s="24">
        <v>45298.749525462961</v>
      </c>
      <c r="E588" s="25" t="s">
        <v>11</v>
      </c>
      <c r="F588" s="26" t="s">
        <v>16</v>
      </c>
      <c r="G588" s="26" t="s">
        <v>14</v>
      </c>
      <c r="H588" s="23">
        <v>0</v>
      </c>
      <c r="I588" s="27"/>
      <c r="J588" s="28">
        <v>0</v>
      </c>
      <c r="K588" t="str">
        <f>IF((LEN(relatorio_Ananindeua3[[#This Row],[CIF/CPF/CNPJ]])=14),relatorio_Ananindeua3[[#This Row],[CIF/CPF/CNPJ]],relatorio_Ananindeua3[[#This Row],[Coluna2]])</f>
        <v>48276917000140</v>
      </c>
      <c r="L588" t="str">
        <f t="shared" si="9"/>
        <v>482******40</v>
      </c>
    </row>
    <row r="589" spans="1:12" x14ac:dyDescent="0.25">
      <c r="A589" s="23" t="s">
        <v>4469</v>
      </c>
      <c r="B589" s="23" t="s">
        <v>4470</v>
      </c>
      <c r="C589" s="23" t="s">
        <v>17</v>
      </c>
      <c r="D589" s="24">
        <v>45298.749548611115</v>
      </c>
      <c r="E589" s="25" t="s">
        <v>11</v>
      </c>
      <c r="F589" s="26" t="s">
        <v>16</v>
      </c>
      <c r="G589" s="26" t="s">
        <v>14</v>
      </c>
      <c r="H589" s="23">
        <v>0</v>
      </c>
      <c r="I589" s="27"/>
      <c r="J589" s="28">
        <v>0</v>
      </c>
      <c r="K589" t="str">
        <f>IF((LEN(relatorio_Ananindeua3[[#This Row],[CIF/CPF/CNPJ]])=14),relatorio_Ananindeua3[[#This Row],[CIF/CPF/CNPJ]],relatorio_Ananindeua3[[#This Row],[Coluna2]])</f>
        <v>37613001000111</v>
      </c>
      <c r="L589" t="str">
        <f t="shared" si="9"/>
        <v>376******11</v>
      </c>
    </row>
    <row r="590" spans="1:12" x14ac:dyDescent="0.25">
      <c r="A590" s="23" t="s">
        <v>7696</v>
      </c>
      <c r="B590" s="23" t="s">
        <v>7697</v>
      </c>
      <c r="C590" s="23" t="s">
        <v>17</v>
      </c>
      <c r="D590" s="24">
        <v>45298.749548611115</v>
      </c>
      <c r="E590" s="25" t="s">
        <v>11</v>
      </c>
      <c r="F590" s="26" t="s">
        <v>16</v>
      </c>
      <c r="G590" s="26" t="s">
        <v>14</v>
      </c>
      <c r="H590" s="23">
        <v>0</v>
      </c>
      <c r="I590" s="27"/>
      <c r="J590" s="28">
        <v>0</v>
      </c>
      <c r="K590" t="str">
        <f>IF((LEN(relatorio_Ananindeua3[[#This Row],[CIF/CPF/CNPJ]])=14),relatorio_Ananindeua3[[#This Row],[CIF/CPF/CNPJ]],relatorio_Ananindeua3[[#This Row],[Coluna2]])</f>
        <v>48255399000188</v>
      </c>
      <c r="L590" t="str">
        <f t="shared" si="9"/>
        <v>482******88</v>
      </c>
    </row>
    <row r="591" spans="1:12" x14ac:dyDescent="0.25">
      <c r="A591" s="23" t="s">
        <v>7698</v>
      </c>
      <c r="B591" s="23" t="s">
        <v>7699</v>
      </c>
      <c r="C591" s="23" t="s">
        <v>17</v>
      </c>
      <c r="D591" s="24">
        <v>45298.749548611115</v>
      </c>
      <c r="E591" s="25" t="s">
        <v>11</v>
      </c>
      <c r="F591" s="26" t="s">
        <v>16</v>
      </c>
      <c r="G591" s="26" t="s">
        <v>14</v>
      </c>
      <c r="H591" s="23">
        <v>0</v>
      </c>
      <c r="I591" s="27"/>
      <c r="J591" s="28">
        <v>0</v>
      </c>
      <c r="K591" t="str">
        <f>IF((LEN(relatorio_Ananindeua3[[#This Row],[CIF/CPF/CNPJ]])=14),relatorio_Ananindeua3[[#This Row],[CIF/CPF/CNPJ]],relatorio_Ananindeua3[[#This Row],[Coluna2]])</f>
        <v>48257998000130</v>
      </c>
      <c r="L591" t="str">
        <f t="shared" si="9"/>
        <v>482******30</v>
      </c>
    </row>
    <row r="592" spans="1:12" x14ac:dyDescent="0.25">
      <c r="A592" s="23" t="s">
        <v>6229</v>
      </c>
      <c r="B592" s="23" t="s">
        <v>6230</v>
      </c>
      <c r="C592" s="23" t="s">
        <v>17</v>
      </c>
      <c r="D592" s="24">
        <v>45298.749560185184</v>
      </c>
      <c r="E592" s="25" t="s">
        <v>11</v>
      </c>
      <c r="F592" s="26" t="s">
        <v>16</v>
      </c>
      <c r="G592" s="26" t="s">
        <v>14</v>
      </c>
      <c r="H592" s="23">
        <v>0</v>
      </c>
      <c r="I592" s="27"/>
      <c r="J592" s="28">
        <v>0</v>
      </c>
      <c r="K592" t="str">
        <f>IF((LEN(relatorio_Ananindeua3[[#This Row],[CIF/CPF/CNPJ]])=14),relatorio_Ananindeua3[[#This Row],[CIF/CPF/CNPJ]],relatorio_Ananindeua3[[#This Row],[Coluna2]])</f>
        <v>44309819000100</v>
      </c>
      <c r="L592" t="str">
        <f t="shared" si="9"/>
        <v>443******00</v>
      </c>
    </row>
    <row r="593" spans="1:12" x14ac:dyDescent="0.25">
      <c r="A593" s="23" t="s">
        <v>7702</v>
      </c>
      <c r="B593" s="23" t="s">
        <v>7703</v>
      </c>
      <c r="C593" s="23" t="s">
        <v>17</v>
      </c>
      <c r="D593" s="24">
        <v>45298.749560185184</v>
      </c>
      <c r="E593" s="25" t="s">
        <v>11</v>
      </c>
      <c r="F593" s="26" t="s">
        <v>16</v>
      </c>
      <c r="G593" s="26" t="s">
        <v>14</v>
      </c>
      <c r="H593" s="23">
        <v>0</v>
      </c>
      <c r="I593" s="27"/>
      <c r="J593" s="28">
        <v>0</v>
      </c>
      <c r="K593" t="str">
        <f>IF((LEN(relatorio_Ananindeua3[[#This Row],[CIF/CPF/CNPJ]])=14),relatorio_Ananindeua3[[#This Row],[CIF/CPF/CNPJ]],relatorio_Ananindeua3[[#This Row],[Coluna2]])</f>
        <v>48262629000136</v>
      </c>
      <c r="L593" t="str">
        <f t="shared" si="9"/>
        <v>482******36</v>
      </c>
    </row>
    <row r="594" spans="1:12" x14ac:dyDescent="0.25">
      <c r="A594" s="23" t="s">
        <v>7666</v>
      </c>
      <c r="B594" s="23" t="s">
        <v>7667</v>
      </c>
      <c r="C594" s="23" t="s">
        <v>17</v>
      </c>
      <c r="D594" s="24">
        <v>45298.749571759261</v>
      </c>
      <c r="E594" s="25" t="s">
        <v>11</v>
      </c>
      <c r="F594" s="26" t="s">
        <v>16</v>
      </c>
      <c r="G594" s="26" t="s">
        <v>14</v>
      </c>
      <c r="H594" s="23">
        <v>0</v>
      </c>
      <c r="I594" s="27"/>
      <c r="J594" s="28">
        <v>0</v>
      </c>
      <c r="K594" t="str">
        <f>IF((LEN(relatorio_Ananindeua3[[#This Row],[CIF/CPF/CNPJ]])=14),relatorio_Ananindeua3[[#This Row],[CIF/CPF/CNPJ]],relatorio_Ananindeua3[[#This Row],[Coluna2]])</f>
        <v>48167186000102</v>
      </c>
      <c r="L594" t="str">
        <f t="shared" ref="L594:L657" si="10">_xlfn.CONCAT(LEFT(A594,3),REPT("*",6),RIGHT(A594,2))</f>
        <v>481******02</v>
      </c>
    </row>
    <row r="595" spans="1:12" x14ac:dyDescent="0.25">
      <c r="A595" s="23" t="s">
        <v>4823</v>
      </c>
      <c r="B595" s="23" t="s">
        <v>4824</v>
      </c>
      <c r="C595" s="23" t="s">
        <v>17</v>
      </c>
      <c r="D595" s="24">
        <v>45298.749606481484</v>
      </c>
      <c r="E595" s="25" t="s">
        <v>11</v>
      </c>
      <c r="F595" s="26" t="s">
        <v>16</v>
      </c>
      <c r="G595" s="26" t="s">
        <v>14</v>
      </c>
      <c r="H595" s="23">
        <v>0</v>
      </c>
      <c r="I595" s="27"/>
      <c r="J595" s="28">
        <v>0</v>
      </c>
      <c r="K595" t="str">
        <f>IF((LEN(relatorio_Ananindeua3[[#This Row],[CIF/CPF/CNPJ]])=14),relatorio_Ananindeua3[[#This Row],[CIF/CPF/CNPJ]],relatorio_Ananindeua3[[#This Row],[Coluna2]])</f>
        <v>39711634000198</v>
      </c>
      <c r="L595" t="str">
        <f t="shared" si="10"/>
        <v>397******98</v>
      </c>
    </row>
    <row r="596" spans="1:12" x14ac:dyDescent="0.25">
      <c r="A596" s="23" t="s">
        <v>7408</v>
      </c>
      <c r="B596" s="23" t="s">
        <v>7409</v>
      </c>
      <c r="C596" s="23" t="s">
        <v>17</v>
      </c>
      <c r="D596" s="24">
        <v>45298.749606481484</v>
      </c>
      <c r="E596" s="25" t="s">
        <v>11</v>
      </c>
      <c r="F596" s="26" t="s">
        <v>16</v>
      </c>
      <c r="G596" s="26" t="s">
        <v>14</v>
      </c>
      <c r="H596" s="23">
        <v>0</v>
      </c>
      <c r="I596" s="27"/>
      <c r="J596" s="28">
        <v>0</v>
      </c>
      <c r="K596" t="str">
        <f>IF((LEN(relatorio_Ananindeua3[[#This Row],[CIF/CPF/CNPJ]])=14),relatorio_Ananindeua3[[#This Row],[CIF/CPF/CNPJ]],relatorio_Ananindeua3[[#This Row],[Coluna2]])</f>
        <v>47557900000106</v>
      </c>
      <c r="L596" t="str">
        <f t="shared" si="10"/>
        <v>475******06</v>
      </c>
    </row>
    <row r="597" spans="1:12" x14ac:dyDescent="0.25">
      <c r="A597" s="23" t="s">
        <v>7690</v>
      </c>
      <c r="B597" s="23" t="s">
        <v>7691</v>
      </c>
      <c r="C597" s="23" t="s">
        <v>17</v>
      </c>
      <c r="D597" s="24">
        <v>45298.749606481484</v>
      </c>
      <c r="E597" s="25" t="s">
        <v>11</v>
      </c>
      <c r="F597" s="26" t="s">
        <v>16</v>
      </c>
      <c r="G597" s="26" t="s">
        <v>14</v>
      </c>
      <c r="H597" s="23">
        <v>0</v>
      </c>
      <c r="I597" s="27"/>
      <c r="J597" s="28">
        <v>0</v>
      </c>
      <c r="K597" t="str">
        <f>IF((LEN(relatorio_Ananindeua3[[#This Row],[CIF/CPF/CNPJ]])=14),relatorio_Ananindeua3[[#This Row],[CIF/CPF/CNPJ]],relatorio_Ananindeua3[[#This Row],[Coluna2]])</f>
        <v>48205403000101</v>
      </c>
      <c r="L597" t="str">
        <f t="shared" si="10"/>
        <v>482******01</v>
      </c>
    </row>
    <row r="598" spans="1:12" x14ac:dyDescent="0.25">
      <c r="A598" s="23" t="s">
        <v>7692</v>
      </c>
      <c r="B598" s="23" t="s">
        <v>7693</v>
      </c>
      <c r="C598" s="23" t="s">
        <v>17</v>
      </c>
      <c r="D598" s="24">
        <v>45298.749606481484</v>
      </c>
      <c r="E598" s="25" t="s">
        <v>11</v>
      </c>
      <c r="F598" s="26" t="s">
        <v>16</v>
      </c>
      <c r="G598" s="26" t="s">
        <v>14</v>
      </c>
      <c r="H598" s="23">
        <v>0</v>
      </c>
      <c r="I598" s="27"/>
      <c r="J598" s="28">
        <v>0</v>
      </c>
      <c r="K598" t="str">
        <f>IF((LEN(relatorio_Ananindeua3[[#This Row],[CIF/CPF/CNPJ]])=14),relatorio_Ananindeua3[[#This Row],[CIF/CPF/CNPJ]],relatorio_Ananindeua3[[#This Row],[Coluna2]])</f>
        <v>48209859000131</v>
      </c>
      <c r="L598" t="str">
        <f t="shared" si="10"/>
        <v>482******31</v>
      </c>
    </row>
    <row r="599" spans="1:12" x14ac:dyDescent="0.25">
      <c r="A599" s="23" t="s">
        <v>1480</v>
      </c>
      <c r="B599" s="23" t="s">
        <v>1481</v>
      </c>
      <c r="C599" s="23" t="s">
        <v>17</v>
      </c>
      <c r="D599" s="24">
        <v>45298.749618055554</v>
      </c>
      <c r="E599" s="25" t="s">
        <v>11</v>
      </c>
      <c r="F599" s="26" t="s">
        <v>16</v>
      </c>
      <c r="G599" s="26" t="s">
        <v>14</v>
      </c>
      <c r="H599" s="23">
        <v>0</v>
      </c>
      <c r="I599" s="27"/>
      <c r="J599" s="28">
        <v>0</v>
      </c>
      <c r="K599" t="str">
        <f>IF((LEN(relatorio_Ananindeua3[[#This Row],[CIF/CPF/CNPJ]])=14),relatorio_Ananindeua3[[#This Row],[CIF/CPF/CNPJ]],relatorio_Ananindeua3[[#This Row],[Coluna2]])</f>
        <v>21943143000107</v>
      </c>
      <c r="L599" t="str">
        <f t="shared" si="10"/>
        <v>219******07</v>
      </c>
    </row>
    <row r="600" spans="1:12" x14ac:dyDescent="0.25">
      <c r="A600" s="23" t="s">
        <v>5232</v>
      </c>
      <c r="B600" s="23" t="s">
        <v>5233</v>
      </c>
      <c r="C600" s="23" t="s">
        <v>17</v>
      </c>
      <c r="D600" s="24">
        <v>45298.749652777777</v>
      </c>
      <c r="E600" s="25" t="s">
        <v>11</v>
      </c>
      <c r="F600" s="26" t="s">
        <v>16</v>
      </c>
      <c r="G600" s="26" t="s">
        <v>14</v>
      </c>
      <c r="H600" s="23">
        <v>0</v>
      </c>
      <c r="I600" s="27"/>
      <c r="J600" s="28">
        <v>0</v>
      </c>
      <c r="K600" t="str">
        <f>IF((LEN(relatorio_Ananindeua3[[#This Row],[CIF/CPF/CNPJ]])=14),relatorio_Ananindeua3[[#This Row],[CIF/CPF/CNPJ]],relatorio_Ananindeua3[[#This Row],[Coluna2]])</f>
        <v>41091706000193</v>
      </c>
      <c r="L600" t="str">
        <f t="shared" si="10"/>
        <v>410******93</v>
      </c>
    </row>
    <row r="601" spans="1:12" x14ac:dyDescent="0.25">
      <c r="A601" s="23" t="s">
        <v>6307</v>
      </c>
      <c r="B601" s="23" t="s">
        <v>6308</v>
      </c>
      <c r="C601" s="23" t="s">
        <v>17</v>
      </c>
      <c r="D601" s="24">
        <v>45298.749664351853</v>
      </c>
      <c r="E601" s="25" t="s">
        <v>11</v>
      </c>
      <c r="F601" s="26" t="s">
        <v>16</v>
      </c>
      <c r="G601" s="26" t="s">
        <v>14</v>
      </c>
      <c r="H601" s="23">
        <v>0</v>
      </c>
      <c r="I601" s="27"/>
      <c r="J601" s="28">
        <v>0</v>
      </c>
      <c r="K601" t="str">
        <f>IF((LEN(relatorio_Ananindeua3[[#This Row],[CIF/CPF/CNPJ]])=14),relatorio_Ananindeua3[[#This Row],[CIF/CPF/CNPJ]],relatorio_Ananindeua3[[#This Row],[Coluna2]])</f>
        <v>44605370000128</v>
      </c>
      <c r="L601" t="str">
        <f t="shared" si="10"/>
        <v>446******28</v>
      </c>
    </row>
    <row r="602" spans="1:12" x14ac:dyDescent="0.25">
      <c r="A602" s="23" t="s">
        <v>7672</v>
      </c>
      <c r="B602" s="23" t="s">
        <v>7673</v>
      </c>
      <c r="C602" s="23" t="s">
        <v>17</v>
      </c>
      <c r="D602" s="24">
        <v>45298.749664351853</v>
      </c>
      <c r="E602" s="25" t="s">
        <v>11</v>
      </c>
      <c r="F602" s="26" t="s">
        <v>16</v>
      </c>
      <c r="G602" s="26" t="s">
        <v>14</v>
      </c>
      <c r="H602" s="23">
        <v>0</v>
      </c>
      <c r="I602" s="27"/>
      <c r="J602" s="28">
        <v>0</v>
      </c>
      <c r="K602" t="str">
        <f>IF((LEN(relatorio_Ananindeua3[[#This Row],[CIF/CPF/CNPJ]])=14),relatorio_Ananindeua3[[#This Row],[CIF/CPF/CNPJ]],relatorio_Ananindeua3[[#This Row],[Coluna2]])</f>
        <v>48178929000131</v>
      </c>
      <c r="L602" t="str">
        <f t="shared" si="10"/>
        <v>481******31</v>
      </c>
    </row>
    <row r="603" spans="1:12" x14ac:dyDescent="0.25">
      <c r="A603" s="23" t="s">
        <v>7674</v>
      </c>
      <c r="B603" s="23" t="s">
        <v>7675</v>
      </c>
      <c r="C603" s="23" t="s">
        <v>17</v>
      </c>
      <c r="D603" s="24">
        <v>45298.749664351853</v>
      </c>
      <c r="E603" s="25" t="s">
        <v>11</v>
      </c>
      <c r="F603" s="26" t="s">
        <v>16</v>
      </c>
      <c r="G603" s="26" t="s">
        <v>14</v>
      </c>
      <c r="H603" s="23">
        <v>0</v>
      </c>
      <c r="I603" s="27"/>
      <c r="J603" s="28">
        <v>0</v>
      </c>
      <c r="K603" t="str">
        <f>IF((LEN(relatorio_Ananindeua3[[#This Row],[CIF/CPF/CNPJ]])=14),relatorio_Ananindeua3[[#This Row],[CIF/CPF/CNPJ]],relatorio_Ananindeua3[[#This Row],[Coluna2]])</f>
        <v>48179738000194</v>
      </c>
      <c r="L603" t="str">
        <f t="shared" si="10"/>
        <v>481******94</v>
      </c>
    </row>
    <row r="604" spans="1:12" x14ac:dyDescent="0.25">
      <c r="A604" s="23" t="s">
        <v>4255</v>
      </c>
      <c r="B604" s="23" t="s">
        <v>4256</v>
      </c>
      <c r="C604" s="23" t="s">
        <v>17</v>
      </c>
      <c r="D604" s="24">
        <v>45298.749756944446</v>
      </c>
      <c r="E604" s="25" t="s">
        <v>11</v>
      </c>
      <c r="F604" s="26" t="s">
        <v>16</v>
      </c>
      <c r="G604" s="26" t="s">
        <v>14</v>
      </c>
      <c r="H604" s="23">
        <v>0</v>
      </c>
      <c r="I604" s="27"/>
      <c r="J604" s="28">
        <v>0</v>
      </c>
      <c r="K604" t="str">
        <f>IF((LEN(relatorio_Ananindeua3[[#This Row],[CIF/CPF/CNPJ]])=14),relatorio_Ananindeua3[[#This Row],[CIF/CPF/CNPJ]],relatorio_Ananindeua3[[#This Row],[Coluna2]])</f>
        <v>36781497000170</v>
      </c>
      <c r="L604" t="str">
        <f t="shared" si="10"/>
        <v>367******70</v>
      </c>
    </row>
    <row r="605" spans="1:12" x14ac:dyDescent="0.25">
      <c r="A605" s="23" t="s">
        <v>7658</v>
      </c>
      <c r="B605" s="23" t="s">
        <v>7659</v>
      </c>
      <c r="C605" s="23" t="s">
        <v>17</v>
      </c>
      <c r="D605" s="24">
        <v>45298.749768518515</v>
      </c>
      <c r="E605" s="25" t="s">
        <v>11</v>
      </c>
      <c r="F605" s="26" t="s">
        <v>16</v>
      </c>
      <c r="G605" s="26" t="s">
        <v>14</v>
      </c>
      <c r="H605" s="23">
        <v>0</v>
      </c>
      <c r="I605" s="27"/>
      <c r="J605" s="28">
        <v>0</v>
      </c>
      <c r="K605" t="str">
        <f>IF((LEN(relatorio_Ananindeua3[[#This Row],[CIF/CPF/CNPJ]])=14),relatorio_Ananindeua3[[#This Row],[CIF/CPF/CNPJ]],relatorio_Ananindeua3[[#This Row],[Coluna2]])</f>
        <v>48144509000134</v>
      </c>
      <c r="L605" t="str">
        <f t="shared" si="10"/>
        <v>481******34</v>
      </c>
    </row>
    <row r="606" spans="1:12" x14ac:dyDescent="0.25">
      <c r="A606" s="23" t="s">
        <v>7652</v>
      </c>
      <c r="B606" s="23" t="s">
        <v>7653</v>
      </c>
      <c r="C606" s="23" t="s">
        <v>17</v>
      </c>
      <c r="D606" s="24">
        <v>45298.749791666669</v>
      </c>
      <c r="E606" s="25" t="s">
        <v>11</v>
      </c>
      <c r="F606" s="26" t="s">
        <v>16</v>
      </c>
      <c r="G606" s="26" t="s">
        <v>14</v>
      </c>
      <c r="H606" s="23">
        <v>0</v>
      </c>
      <c r="I606" s="27"/>
      <c r="J606" s="28">
        <v>0</v>
      </c>
      <c r="K606" t="str">
        <f>IF((LEN(relatorio_Ananindeua3[[#This Row],[CIF/CPF/CNPJ]])=14),relatorio_Ananindeua3[[#This Row],[CIF/CPF/CNPJ]],relatorio_Ananindeua3[[#This Row],[Coluna2]])</f>
        <v>48133298000134</v>
      </c>
      <c r="L606" t="str">
        <f t="shared" si="10"/>
        <v>481******34</v>
      </c>
    </row>
    <row r="607" spans="1:12" x14ac:dyDescent="0.25">
      <c r="A607" s="23" t="s">
        <v>7656</v>
      </c>
      <c r="B607" s="23" t="s">
        <v>7657</v>
      </c>
      <c r="C607" s="23" t="s">
        <v>17</v>
      </c>
      <c r="D607" s="24">
        <v>45298.749791666669</v>
      </c>
      <c r="E607" s="25" t="s">
        <v>11</v>
      </c>
      <c r="F607" s="26" t="s">
        <v>16</v>
      </c>
      <c r="G607" s="26" t="s">
        <v>14</v>
      </c>
      <c r="H607" s="23">
        <v>0</v>
      </c>
      <c r="I607" s="27"/>
      <c r="J607" s="28">
        <v>0</v>
      </c>
      <c r="K607" t="str">
        <f>IF((LEN(relatorio_Ananindeua3[[#This Row],[CIF/CPF/CNPJ]])=14),relatorio_Ananindeua3[[#This Row],[CIF/CPF/CNPJ]],relatorio_Ananindeua3[[#This Row],[Coluna2]])</f>
        <v>48135960000195</v>
      </c>
      <c r="L607" t="str">
        <f t="shared" si="10"/>
        <v>481******95</v>
      </c>
    </row>
    <row r="608" spans="1:12" x14ac:dyDescent="0.25">
      <c r="A608" s="23" t="s">
        <v>4125</v>
      </c>
      <c r="B608" s="23" t="s">
        <v>4126</v>
      </c>
      <c r="C608" s="23" t="s">
        <v>17</v>
      </c>
      <c r="D608" s="24">
        <v>45298.749803240738</v>
      </c>
      <c r="E608" s="25" t="s">
        <v>11</v>
      </c>
      <c r="F608" s="26" t="s">
        <v>16</v>
      </c>
      <c r="G608" s="26" t="s">
        <v>14</v>
      </c>
      <c r="H608" s="23">
        <v>0</v>
      </c>
      <c r="I608" s="27"/>
      <c r="J608" s="28">
        <v>0</v>
      </c>
      <c r="K608" t="str">
        <f>IF((LEN(relatorio_Ananindeua3[[#This Row],[CIF/CPF/CNPJ]])=14),relatorio_Ananindeua3[[#This Row],[CIF/CPF/CNPJ]],relatorio_Ananindeua3[[#This Row],[Coluna2]])</f>
        <v>36283999000170</v>
      </c>
      <c r="L608" t="str">
        <f t="shared" si="10"/>
        <v>362******70</v>
      </c>
    </row>
    <row r="609" spans="1:12" x14ac:dyDescent="0.25">
      <c r="A609" s="23" t="s">
        <v>4477</v>
      </c>
      <c r="B609" s="23" t="s">
        <v>4478</v>
      </c>
      <c r="C609" s="23" t="s">
        <v>17</v>
      </c>
      <c r="D609" s="24">
        <v>45298.749803240738</v>
      </c>
      <c r="E609" s="25" t="s">
        <v>11</v>
      </c>
      <c r="F609" s="26" t="s">
        <v>16</v>
      </c>
      <c r="G609" s="26" t="s">
        <v>14</v>
      </c>
      <c r="H609" s="23">
        <v>0</v>
      </c>
      <c r="I609" s="27"/>
      <c r="J609" s="28">
        <v>0</v>
      </c>
      <c r="K609" t="str">
        <f>IF((LEN(relatorio_Ananindeua3[[#This Row],[CIF/CPF/CNPJ]])=14),relatorio_Ananindeua3[[#This Row],[CIF/CPF/CNPJ]],relatorio_Ananindeua3[[#This Row],[Coluna2]])</f>
        <v>37651822000142</v>
      </c>
      <c r="L609" t="str">
        <f t="shared" si="10"/>
        <v>376******42</v>
      </c>
    </row>
    <row r="610" spans="1:12" x14ac:dyDescent="0.25">
      <c r="A610" s="23" t="s">
        <v>7648</v>
      </c>
      <c r="B610" s="23" t="s">
        <v>7649</v>
      </c>
      <c r="C610" s="23" t="s">
        <v>17</v>
      </c>
      <c r="D610" s="24">
        <v>45298.749803240738</v>
      </c>
      <c r="E610" s="25" t="s">
        <v>11</v>
      </c>
      <c r="F610" s="26" t="s">
        <v>16</v>
      </c>
      <c r="G610" s="26" t="s">
        <v>14</v>
      </c>
      <c r="H610" s="23">
        <v>0</v>
      </c>
      <c r="I610" s="27"/>
      <c r="J610" s="28">
        <v>0</v>
      </c>
      <c r="K610" t="str">
        <f>IF((LEN(relatorio_Ananindeua3[[#This Row],[CIF/CPF/CNPJ]])=14),relatorio_Ananindeua3[[#This Row],[CIF/CPF/CNPJ]],relatorio_Ananindeua3[[#This Row],[Coluna2]])</f>
        <v>48131970000152</v>
      </c>
      <c r="L610" t="str">
        <f t="shared" si="10"/>
        <v>481******52</v>
      </c>
    </row>
    <row r="611" spans="1:12" x14ac:dyDescent="0.25">
      <c r="A611" s="23" t="s">
        <v>7638</v>
      </c>
      <c r="B611" s="23" t="s">
        <v>7639</v>
      </c>
      <c r="C611" s="23" t="s">
        <v>17</v>
      </c>
      <c r="D611" s="24">
        <v>45298.749837962961</v>
      </c>
      <c r="E611" s="25" t="s">
        <v>11</v>
      </c>
      <c r="F611" s="26" t="s">
        <v>16</v>
      </c>
      <c r="G611" s="26" t="s">
        <v>14</v>
      </c>
      <c r="H611" s="23">
        <v>0</v>
      </c>
      <c r="I611" s="27"/>
      <c r="J611" s="28">
        <v>0</v>
      </c>
      <c r="K611" t="str">
        <f>IF((LEN(relatorio_Ananindeua3[[#This Row],[CIF/CPF/CNPJ]])=14),relatorio_Ananindeua3[[#This Row],[CIF/CPF/CNPJ]],relatorio_Ananindeua3[[#This Row],[Coluna2]])</f>
        <v>48113932000177</v>
      </c>
      <c r="L611" t="str">
        <f t="shared" si="10"/>
        <v>481******77</v>
      </c>
    </row>
    <row r="612" spans="1:12" x14ac:dyDescent="0.25">
      <c r="A612" s="23" t="s">
        <v>7650</v>
      </c>
      <c r="B612" s="23" t="s">
        <v>7651</v>
      </c>
      <c r="C612" s="23" t="s">
        <v>17</v>
      </c>
      <c r="D612" s="24">
        <v>45298.749837962961</v>
      </c>
      <c r="E612" s="25" t="s">
        <v>11</v>
      </c>
      <c r="F612" s="26" t="s">
        <v>16</v>
      </c>
      <c r="G612" s="26" t="s">
        <v>14</v>
      </c>
      <c r="H612" s="23">
        <v>0</v>
      </c>
      <c r="I612" s="27"/>
      <c r="J612" s="28">
        <v>0</v>
      </c>
      <c r="K612" t="str">
        <f>IF((LEN(relatorio_Ananindeua3[[#This Row],[CIF/CPF/CNPJ]])=14),relatorio_Ananindeua3[[#This Row],[CIF/CPF/CNPJ]],relatorio_Ananindeua3[[#This Row],[Coluna2]])</f>
        <v>48132611000110</v>
      </c>
      <c r="L612" t="str">
        <f t="shared" si="10"/>
        <v>481******10</v>
      </c>
    </row>
    <row r="613" spans="1:12" x14ac:dyDescent="0.25">
      <c r="A613" s="23" t="s">
        <v>6876</v>
      </c>
      <c r="B613" s="23" t="s">
        <v>6877</v>
      </c>
      <c r="C613" s="23" t="s">
        <v>17</v>
      </c>
      <c r="D613" s="24">
        <v>45298.749849537038</v>
      </c>
      <c r="E613" s="25" t="s">
        <v>11</v>
      </c>
      <c r="F613" s="26" t="s">
        <v>16</v>
      </c>
      <c r="G613" s="26" t="s">
        <v>14</v>
      </c>
      <c r="H613" s="23">
        <v>0</v>
      </c>
      <c r="I613" s="27"/>
      <c r="J613" s="28">
        <v>0</v>
      </c>
      <c r="K613" t="str">
        <f>IF((LEN(relatorio_Ananindeua3[[#This Row],[CIF/CPF/CNPJ]])=14),relatorio_Ananindeua3[[#This Row],[CIF/CPF/CNPJ]],relatorio_Ananindeua3[[#This Row],[Coluna2]])</f>
        <v>46140895000160</v>
      </c>
      <c r="L613" t="str">
        <f t="shared" si="10"/>
        <v>461******60</v>
      </c>
    </row>
    <row r="614" spans="1:12" x14ac:dyDescent="0.25">
      <c r="A614" s="23" t="s">
        <v>7632</v>
      </c>
      <c r="B614" s="23" t="s">
        <v>7633</v>
      </c>
      <c r="C614" s="23" t="s">
        <v>17</v>
      </c>
      <c r="D614" s="24">
        <v>45298.749849537038</v>
      </c>
      <c r="E614" s="25" t="s">
        <v>11</v>
      </c>
      <c r="F614" s="26" t="s">
        <v>16</v>
      </c>
      <c r="G614" s="26" t="s">
        <v>14</v>
      </c>
      <c r="H614" s="23">
        <v>0</v>
      </c>
      <c r="I614" s="27"/>
      <c r="J614" s="28">
        <v>0</v>
      </c>
      <c r="K614" t="str">
        <f>IF((LEN(relatorio_Ananindeua3[[#This Row],[CIF/CPF/CNPJ]])=14),relatorio_Ananindeua3[[#This Row],[CIF/CPF/CNPJ]],relatorio_Ananindeua3[[#This Row],[Coluna2]])</f>
        <v>48098069000126</v>
      </c>
      <c r="L614" t="str">
        <f t="shared" si="10"/>
        <v>480******26</v>
      </c>
    </row>
    <row r="615" spans="1:12" x14ac:dyDescent="0.25">
      <c r="A615" s="23" t="s">
        <v>7640</v>
      </c>
      <c r="B615" s="23" t="s">
        <v>7641</v>
      </c>
      <c r="C615" s="23" t="s">
        <v>17</v>
      </c>
      <c r="D615" s="24">
        <v>45298.749849537038</v>
      </c>
      <c r="E615" s="25" t="s">
        <v>11</v>
      </c>
      <c r="F615" s="26" t="s">
        <v>16</v>
      </c>
      <c r="G615" s="26" t="s">
        <v>14</v>
      </c>
      <c r="H615" s="23">
        <v>0</v>
      </c>
      <c r="I615" s="27"/>
      <c r="J615" s="28">
        <v>0</v>
      </c>
      <c r="K615" t="str">
        <f>IF((LEN(relatorio_Ananindeua3[[#This Row],[CIF/CPF/CNPJ]])=14),relatorio_Ananindeua3[[#This Row],[CIF/CPF/CNPJ]],relatorio_Ananindeua3[[#This Row],[Coluna2]])</f>
        <v>48118158000197</v>
      </c>
      <c r="L615" t="str">
        <f t="shared" si="10"/>
        <v>481******97</v>
      </c>
    </row>
    <row r="616" spans="1:12" x14ac:dyDescent="0.25">
      <c r="A616" s="23" t="s">
        <v>7626</v>
      </c>
      <c r="B616" s="23" t="s">
        <v>7627</v>
      </c>
      <c r="C616" s="23" t="s">
        <v>17</v>
      </c>
      <c r="D616" s="24">
        <v>45298.749861111108</v>
      </c>
      <c r="E616" s="25" t="s">
        <v>11</v>
      </c>
      <c r="F616" s="26" t="s">
        <v>16</v>
      </c>
      <c r="G616" s="26" t="s">
        <v>14</v>
      </c>
      <c r="H616" s="23">
        <v>0</v>
      </c>
      <c r="I616" s="27"/>
      <c r="J616" s="28">
        <v>0</v>
      </c>
      <c r="K616" t="str">
        <f>IF((LEN(relatorio_Ananindeua3[[#This Row],[CIF/CPF/CNPJ]])=14),relatorio_Ananindeua3[[#This Row],[CIF/CPF/CNPJ]],relatorio_Ananindeua3[[#This Row],[Coluna2]])</f>
        <v>48087723000104</v>
      </c>
      <c r="L616" t="str">
        <f t="shared" si="10"/>
        <v>480******04</v>
      </c>
    </row>
    <row r="617" spans="1:12" x14ac:dyDescent="0.25">
      <c r="A617" s="23" t="s">
        <v>7634</v>
      </c>
      <c r="B617" s="23" t="s">
        <v>7635</v>
      </c>
      <c r="C617" s="23" t="s">
        <v>17</v>
      </c>
      <c r="D617" s="24">
        <v>45298.749861111108</v>
      </c>
      <c r="E617" s="25" t="s">
        <v>11</v>
      </c>
      <c r="F617" s="26" t="s">
        <v>16</v>
      </c>
      <c r="G617" s="26" t="s">
        <v>14</v>
      </c>
      <c r="H617" s="23">
        <v>0</v>
      </c>
      <c r="I617" s="27"/>
      <c r="J617" s="28">
        <v>0</v>
      </c>
      <c r="K617" t="str">
        <f>IF((LEN(relatorio_Ananindeua3[[#This Row],[CIF/CPF/CNPJ]])=14),relatorio_Ananindeua3[[#This Row],[CIF/CPF/CNPJ]],relatorio_Ananindeua3[[#This Row],[Coluna2]])</f>
        <v>48103977000160</v>
      </c>
      <c r="L617" t="str">
        <f t="shared" si="10"/>
        <v>481******60</v>
      </c>
    </row>
    <row r="618" spans="1:12" x14ac:dyDescent="0.25">
      <c r="A618" s="23" t="s">
        <v>7622</v>
      </c>
      <c r="B618" s="23" t="s">
        <v>7623</v>
      </c>
      <c r="C618" s="23" t="s">
        <v>17</v>
      </c>
      <c r="D618" s="24">
        <v>45298.749895833331</v>
      </c>
      <c r="E618" s="25" t="s">
        <v>11</v>
      </c>
      <c r="F618" s="26" t="s">
        <v>16</v>
      </c>
      <c r="G618" s="26" t="s">
        <v>14</v>
      </c>
      <c r="H618" s="23">
        <v>0</v>
      </c>
      <c r="I618" s="27"/>
      <c r="J618" s="28">
        <v>0</v>
      </c>
      <c r="K618" t="str">
        <f>IF((LEN(relatorio_Ananindeua3[[#This Row],[CIF/CPF/CNPJ]])=14),relatorio_Ananindeua3[[#This Row],[CIF/CPF/CNPJ]],relatorio_Ananindeua3[[#This Row],[Coluna2]])</f>
        <v>48077288000129</v>
      </c>
      <c r="L618" t="str">
        <f t="shared" si="10"/>
        <v>480******29</v>
      </c>
    </row>
    <row r="619" spans="1:12" x14ac:dyDescent="0.25">
      <c r="A619" s="23" t="s">
        <v>7614</v>
      </c>
      <c r="B619" s="23" t="s">
        <v>7615</v>
      </c>
      <c r="C619" s="23" t="s">
        <v>17</v>
      </c>
      <c r="D619" s="24">
        <v>45298.749907407408</v>
      </c>
      <c r="E619" s="25" t="s">
        <v>11</v>
      </c>
      <c r="F619" s="26" t="s">
        <v>16</v>
      </c>
      <c r="G619" s="26" t="s">
        <v>14</v>
      </c>
      <c r="H619" s="23">
        <v>0</v>
      </c>
      <c r="I619" s="27"/>
      <c r="J619" s="28">
        <v>0</v>
      </c>
      <c r="K619" t="str">
        <f>IF((LEN(relatorio_Ananindeua3[[#This Row],[CIF/CPF/CNPJ]])=14),relatorio_Ananindeua3[[#This Row],[CIF/CPF/CNPJ]],relatorio_Ananindeua3[[#This Row],[Coluna2]])</f>
        <v>48064623000154</v>
      </c>
      <c r="L619" t="str">
        <f t="shared" si="10"/>
        <v>480******54</v>
      </c>
    </row>
    <row r="620" spans="1:12" x14ac:dyDescent="0.25">
      <c r="A620" s="23" t="s">
        <v>7618</v>
      </c>
      <c r="B620" s="23" t="s">
        <v>7619</v>
      </c>
      <c r="C620" s="23" t="s">
        <v>17</v>
      </c>
      <c r="D620" s="24">
        <v>45298.749907407408</v>
      </c>
      <c r="E620" s="25" t="s">
        <v>11</v>
      </c>
      <c r="F620" s="26" t="s">
        <v>16</v>
      </c>
      <c r="G620" s="26" t="s">
        <v>14</v>
      </c>
      <c r="H620" s="23">
        <v>0</v>
      </c>
      <c r="I620" s="27"/>
      <c r="J620" s="28">
        <v>0</v>
      </c>
      <c r="K620" t="str">
        <f>IF((LEN(relatorio_Ananindeua3[[#This Row],[CIF/CPF/CNPJ]])=14),relatorio_Ananindeua3[[#This Row],[CIF/CPF/CNPJ]],relatorio_Ananindeua3[[#This Row],[Coluna2]])</f>
        <v>48067258000131</v>
      </c>
      <c r="L620" t="str">
        <f t="shared" si="10"/>
        <v>480******31</v>
      </c>
    </row>
    <row r="621" spans="1:12" x14ac:dyDescent="0.25">
      <c r="A621" s="23" t="s">
        <v>7598</v>
      </c>
      <c r="B621" s="23" t="s">
        <v>7599</v>
      </c>
      <c r="C621" s="23" t="s">
        <v>17</v>
      </c>
      <c r="D621" s="24">
        <v>45298.7499537037</v>
      </c>
      <c r="E621" s="25" t="s">
        <v>11</v>
      </c>
      <c r="F621" s="26" t="s">
        <v>16</v>
      </c>
      <c r="G621" s="26" t="s">
        <v>14</v>
      </c>
      <c r="H621" s="23">
        <v>0</v>
      </c>
      <c r="I621" s="27"/>
      <c r="J621" s="28">
        <v>0</v>
      </c>
      <c r="K621" t="str">
        <f>IF((LEN(relatorio_Ananindeua3[[#This Row],[CIF/CPF/CNPJ]])=14),relatorio_Ananindeua3[[#This Row],[CIF/CPF/CNPJ]],relatorio_Ananindeua3[[#This Row],[Coluna2]])</f>
        <v>48031270000196</v>
      </c>
      <c r="L621" t="str">
        <f t="shared" si="10"/>
        <v>480******96</v>
      </c>
    </row>
    <row r="622" spans="1:12" x14ac:dyDescent="0.25">
      <c r="A622" s="23" t="s">
        <v>7602</v>
      </c>
      <c r="B622" s="23" t="s">
        <v>7603</v>
      </c>
      <c r="C622" s="23" t="s">
        <v>17</v>
      </c>
      <c r="D622" s="24">
        <v>45298.7499537037</v>
      </c>
      <c r="E622" s="25" t="s">
        <v>11</v>
      </c>
      <c r="F622" s="26" t="s">
        <v>16</v>
      </c>
      <c r="G622" s="26" t="s">
        <v>14</v>
      </c>
      <c r="H622" s="23">
        <v>0</v>
      </c>
      <c r="I622" s="27"/>
      <c r="J622" s="28">
        <v>0</v>
      </c>
      <c r="K622" t="str">
        <f>IF((LEN(relatorio_Ananindeua3[[#This Row],[CIF/CPF/CNPJ]])=14),relatorio_Ananindeua3[[#This Row],[CIF/CPF/CNPJ]],relatorio_Ananindeua3[[#This Row],[Coluna2]])</f>
        <v>48040682000192</v>
      </c>
      <c r="L622" t="str">
        <f t="shared" si="10"/>
        <v>480******92</v>
      </c>
    </row>
    <row r="623" spans="1:12" x14ac:dyDescent="0.25">
      <c r="A623" s="23" t="s">
        <v>7592</v>
      </c>
      <c r="B623" s="23" t="s">
        <v>7593</v>
      </c>
      <c r="C623" s="23" t="s">
        <v>17</v>
      </c>
      <c r="D623" s="24">
        <v>45298.749976851854</v>
      </c>
      <c r="E623" s="25" t="s">
        <v>11</v>
      </c>
      <c r="F623" s="26" t="s">
        <v>16</v>
      </c>
      <c r="G623" s="26" t="s">
        <v>14</v>
      </c>
      <c r="H623" s="23">
        <v>0</v>
      </c>
      <c r="I623" s="27"/>
      <c r="J623" s="28">
        <v>0</v>
      </c>
      <c r="K623" t="str">
        <f>IF((LEN(relatorio_Ananindeua3[[#This Row],[CIF/CPF/CNPJ]])=14),relatorio_Ananindeua3[[#This Row],[CIF/CPF/CNPJ]],relatorio_Ananindeua3[[#This Row],[Coluna2]])</f>
        <v>48021351000105</v>
      </c>
      <c r="L623" t="str">
        <f t="shared" si="10"/>
        <v>480******05</v>
      </c>
    </row>
    <row r="624" spans="1:12" x14ac:dyDescent="0.25">
      <c r="A624" s="23" t="s">
        <v>7582</v>
      </c>
      <c r="B624" s="23" t="s">
        <v>7583</v>
      </c>
      <c r="C624" s="23" t="s">
        <v>17</v>
      </c>
      <c r="D624" s="24">
        <v>45298.750023148146</v>
      </c>
      <c r="E624" s="25" t="s">
        <v>11</v>
      </c>
      <c r="F624" s="26" t="s">
        <v>16</v>
      </c>
      <c r="G624" s="26" t="s">
        <v>14</v>
      </c>
      <c r="H624" s="23">
        <v>0</v>
      </c>
      <c r="I624" s="27"/>
      <c r="J624" s="28">
        <v>0</v>
      </c>
      <c r="K624" t="str">
        <f>IF((LEN(relatorio_Ananindeua3[[#This Row],[CIF/CPF/CNPJ]])=14),relatorio_Ananindeua3[[#This Row],[CIF/CPF/CNPJ]],relatorio_Ananindeua3[[#This Row],[Coluna2]])</f>
        <v>47997789000160</v>
      </c>
      <c r="L624" t="str">
        <f t="shared" si="10"/>
        <v>479******60</v>
      </c>
    </row>
    <row r="625" spans="1:12" x14ac:dyDescent="0.25">
      <c r="A625" s="23" t="s">
        <v>7588</v>
      </c>
      <c r="B625" s="23" t="s">
        <v>7589</v>
      </c>
      <c r="C625" s="23" t="s">
        <v>17</v>
      </c>
      <c r="D625" s="24">
        <v>45298.750034722223</v>
      </c>
      <c r="E625" s="25" t="s">
        <v>11</v>
      </c>
      <c r="F625" s="26" t="s">
        <v>16</v>
      </c>
      <c r="G625" s="26" t="s">
        <v>14</v>
      </c>
      <c r="H625" s="23">
        <v>0</v>
      </c>
      <c r="I625" s="27"/>
      <c r="J625" s="28">
        <v>0</v>
      </c>
      <c r="K625" t="str">
        <f>IF((LEN(relatorio_Ananindeua3[[#This Row],[CIF/CPF/CNPJ]])=14),relatorio_Ananindeua3[[#This Row],[CIF/CPF/CNPJ]],relatorio_Ananindeua3[[#This Row],[Coluna2]])</f>
        <v>48011315000160</v>
      </c>
      <c r="L625" t="str">
        <f t="shared" si="10"/>
        <v>480******60</v>
      </c>
    </row>
    <row r="626" spans="1:12" x14ac:dyDescent="0.25">
      <c r="A626" s="23" t="s">
        <v>7584</v>
      </c>
      <c r="B626" s="23" t="s">
        <v>7585</v>
      </c>
      <c r="C626" s="23" t="s">
        <v>17</v>
      </c>
      <c r="D626" s="24">
        <v>45298.750081018516</v>
      </c>
      <c r="E626" s="25" t="s">
        <v>11</v>
      </c>
      <c r="F626" s="26" t="s">
        <v>16</v>
      </c>
      <c r="G626" s="26" t="s">
        <v>14</v>
      </c>
      <c r="H626" s="23">
        <v>0</v>
      </c>
      <c r="I626" s="27"/>
      <c r="J626" s="28">
        <v>0</v>
      </c>
      <c r="K626" t="str">
        <f>IF((LEN(relatorio_Ananindeua3[[#This Row],[CIF/CPF/CNPJ]])=14),relatorio_Ananindeua3[[#This Row],[CIF/CPF/CNPJ]],relatorio_Ananindeua3[[#This Row],[Coluna2]])</f>
        <v>47998023000109</v>
      </c>
      <c r="L626" t="str">
        <f t="shared" si="10"/>
        <v>479******09</v>
      </c>
    </row>
    <row r="627" spans="1:12" x14ac:dyDescent="0.25">
      <c r="A627" s="23" t="s">
        <v>7586</v>
      </c>
      <c r="B627" s="23" t="s">
        <v>7587</v>
      </c>
      <c r="C627" s="23" t="s">
        <v>17</v>
      </c>
      <c r="D627" s="24">
        <v>45298.750081018516</v>
      </c>
      <c r="E627" s="25" t="s">
        <v>11</v>
      </c>
      <c r="F627" s="26" t="s">
        <v>16</v>
      </c>
      <c r="G627" s="26" t="s">
        <v>14</v>
      </c>
      <c r="H627" s="23">
        <v>0</v>
      </c>
      <c r="I627" s="27"/>
      <c r="J627" s="28">
        <v>0</v>
      </c>
      <c r="K627" t="str">
        <f>IF((LEN(relatorio_Ananindeua3[[#This Row],[CIF/CPF/CNPJ]])=14),relatorio_Ananindeua3[[#This Row],[CIF/CPF/CNPJ]],relatorio_Ananindeua3[[#This Row],[Coluna2]])</f>
        <v>48004385000191</v>
      </c>
      <c r="L627" t="str">
        <f t="shared" si="10"/>
        <v>480******91</v>
      </c>
    </row>
    <row r="628" spans="1:12" x14ac:dyDescent="0.25">
      <c r="A628" s="23" t="s">
        <v>1205</v>
      </c>
      <c r="B628" s="23" t="s">
        <v>1206</v>
      </c>
      <c r="C628" s="23" t="s">
        <v>17</v>
      </c>
      <c r="D628" s="24">
        <v>45298.750162037039</v>
      </c>
      <c r="E628" s="25" t="s">
        <v>11</v>
      </c>
      <c r="F628" s="26" t="s">
        <v>16</v>
      </c>
      <c r="G628" s="26" t="s">
        <v>14</v>
      </c>
      <c r="H628" s="23">
        <v>0</v>
      </c>
      <c r="I628" s="27"/>
      <c r="J628" s="28">
        <v>0</v>
      </c>
      <c r="K628" t="str">
        <f>IF((LEN(relatorio_Ananindeua3[[#This Row],[CIF/CPF/CNPJ]])=14),relatorio_Ananindeua3[[#This Row],[CIF/CPF/CNPJ]],relatorio_Ananindeua3[[#This Row],[Coluna2]])</f>
        <v>19523205000180</v>
      </c>
      <c r="L628" t="str">
        <f t="shared" si="10"/>
        <v>195******80</v>
      </c>
    </row>
    <row r="629" spans="1:12" x14ac:dyDescent="0.25">
      <c r="A629" s="23" t="s">
        <v>7574</v>
      </c>
      <c r="B629" s="23" t="s">
        <v>7575</v>
      </c>
      <c r="C629" s="23" t="s">
        <v>17</v>
      </c>
      <c r="D629" s="24">
        <v>45298.750162037039</v>
      </c>
      <c r="E629" s="25" t="s">
        <v>11</v>
      </c>
      <c r="F629" s="26" t="s">
        <v>16</v>
      </c>
      <c r="G629" s="26" t="s">
        <v>14</v>
      </c>
      <c r="H629" s="23">
        <v>0</v>
      </c>
      <c r="I629" s="27"/>
      <c r="J629" s="28">
        <v>0</v>
      </c>
      <c r="K629" t="str">
        <f>IF((LEN(relatorio_Ananindeua3[[#This Row],[CIF/CPF/CNPJ]])=14),relatorio_Ananindeua3[[#This Row],[CIF/CPF/CNPJ]],relatorio_Ananindeua3[[#This Row],[Coluna2]])</f>
        <v>47986952000190</v>
      </c>
      <c r="L629" t="str">
        <f t="shared" si="10"/>
        <v>479******90</v>
      </c>
    </row>
    <row r="630" spans="1:12" x14ac:dyDescent="0.25">
      <c r="A630" s="23" t="s">
        <v>7572</v>
      </c>
      <c r="B630" s="23" t="s">
        <v>7573</v>
      </c>
      <c r="C630" s="23" t="s">
        <v>17</v>
      </c>
      <c r="D630" s="24">
        <v>45298.750173611108</v>
      </c>
      <c r="E630" s="25" t="s">
        <v>11</v>
      </c>
      <c r="F630" s="26" t="s">
        <v>16</v>
      </c>
      <c r="G630" s="26" t="s">
        <v>14</v>
      </c>
      <c r="H630" s="23">
        <v>0</v>
      </c>
      <c r="I630" s="27"/>
      <c r="J630" s="28">
        <v>0</v>
      </c>
      <c r="K630" t="str">
        <f>IF((LEN(relatorio_Ananindeua3[[#This Row],[CIF/CPF/CNPJ]])=14),relatorio_Ananindeua3[[#This Row],[CIF/CPF/CNPJ]],relatorio_Ananindeua3[[#This Row],[Coluna2]])</f>
        <v>47968991000164</v>
      </c>
      <c r="L630" t="str">
        <f t="shared" si="10"/>
        <v>479******64</v>
      </c>
    </row>
    <row r="631" spans="1:12" x14ac:dyDescent="0.25">
      <c r="A631" s="23" t="s">
        <v>7518</v>
      </c>
      <c r="B631" s="23" t="s">
        <v>7519</v>
      </c>
      <c r="C631" s="23" t="s">
        <v>17</v>
      </c>
      <c r="D631" s="24">
        <v>45298.750196759262</v>
      </c>
      <c r="E631" s="25" t="s">
        <v>11</v>
      </c>
      <c r="F631" s="26" t="s">
        <v>16</v>
      </c>
      <c r="G631" s="26" t="s">
        <v>14</v>
      </c>
      <c r="H631" s="23">
        <v>0</v>
      </c>
      <c r="I631" s="27"/>
      <c r="J631" s="28">
        <v>0</v>
      </c>
      <c r="K631" t="str">
        <f>IF((LEN(relatorio_Ananindeua3[[#This Row],[CIF/CPF/CNPJ]])=14),relatorio_Ananindeua3[[#This Row],[CIF/CPF/CNPJ]],relatorio_Ananindeua3[[#This Row],[Coluna2]])</f>
        <v>47856870000120</v>
      </c>
      <c r="L631" t="str">
        <f t="shared" si="10"/>
        <v>478******20</v>
      </c>
    </row>
    <row r="632" spans="1:12" x14ac:dyDescent="0.25">
      <c r="A632" s="23" t="s">
        <v>7568</v>
      </c>
      <c r="B632" s="23" t="s">
        <v>7569</v>
      </c>
      <c r="C632" s="23" t="s">
        <v>17</v>
      </c>
      <c r="D632" s="24">
        <v>45298.750196759262</v>
      </c>
      <c r="E632" s="25" t="s">
        <v>11</v>
      </c>
      <c r="F632" s="26" t="s">
        <v>16</v>
      </c>
      <c r="G632" s="26" t="s">
        <v>14</v>
      </c>
      <c r="H632" s="23">
        <v>0</v>
      </c>
      <c r="I632" s="27"/>
      <c r="J632" s="28">
        <v>0</v>
      </c>
      <c r="K632" t="str">
        <f>IF((LEN(relatorio_Ananindeua3[[#This Row],[CIF/CPF/CNPJ]])=14),relatorio_Ananindeua3[[#This Row],[CIF/CPF/CNPJ]],relatorio_Ananindeua3[[#This Row],[Coluna2]])</f>
        <v>47962812000181</v>
      </c>
      <c r="L632" t="str">
        <f t="shared" si="10"/>
        <v>479******81</v>
      </c>
    </row>
    <row r="633" spans="1:12" x14ac:dyDescent="0.25">
      <c r="A633" s="23" t="s">
        <v>7060</v>
      </c>
      <c r="B633" s="23" t="s">
        <v>7061</v>
      </c>
      <c r="C633" s="23" t="s">
        <v>17</v>
      </c>
      <c r="D633" s="24">
        <v>45298.7502662037</v>
      </c>
      <c r="E633" s="25" t="s">
        <v>11</v>
      </c>
      <c r="F633" s="26" t="s">
        <v>16</v>
      </c>
      <c r="G633" s="26" t="s">
        <v>14</v>
      </c>
      <c r="H633" s="23">
        <v>0</v>
      </c>
      <c r="I633" s="27"/>
      <c r="J633" s="28">
        <v>0</v>
      </c>
      <c r="K633" t="str">
        <f>IF((LEN(relatorio_Ananindeua3[[#This Row],[CIF/CPF/CNPJ]])=14),relatorio_Ananindeua3[[#This Row],[CIF/CPF/CNPJ]],relatorio_Ananindeua3[[#This Row],[Coluna2]])</f>
        <v>46542851000167</v>
      </c>
      <c r="L633" t="str">
        <f t="shared" si="10"/>
        <v>465******67</v>
      </c>
    </row>
    <row r="634" spans="1:12" x14ac:dyDescent="0.25">
      <c r="A634" s="23" t="s">
        <v>7544</v>
      </c>
      <c r="B634" s="23" t="s">
        <v>7545</v>
      </c>
      <c r="C634" s="23" t="s">
        <v>17</v>
      </c>
      <c r="D634" s="24">
        <v>45298.7502662037</v>
      </c>
      <c r="E634" s="25" t="s">
        <v>11</v>
      </c>
      <c r="F634" s="26" t="s">
        <v>16</v>
      </c>
      <c r="G634" s="26" t="s">
        <v>14</v>
      </c>
      <c r="H634" s="23">
        <v>0</v>
      </c>
      <c r="I634" s="27"/>
      <c r="J634" s="28">
        <v>0</v>
      </c>
      <c r="K634" t="str">
        <f>IF((LEN(relatorio_Ananindeua3[[#This Row],[CIF/CPF/CNPJ]])=14),relatorio_Ananindeua3[[#This Row],[CIF/CPF/CNPJ]],relatorio_Ananindeua3[[#This Row],[Coluna2]])</f>
        <v>47925865000122</v>
      </c>
      <c r="L634" t="str">
        <f t="shared" si="10"/>
        <v>479******22</v>
      </c>
    </row>
    <row r="635" spans="1:12" x14ac:dyDescent="0.25">
      <c r="A635" s="23" t="s">
        <v>7558</v>
      </c>
      <c r="B635" s="23" t="s">
        <v>7559</v>
      </c>
      <c r="C635" s="23" t="s">
        <v>17</v>
      </c>
      <c r="D635" s="24">
        <v>45298.7502662037</v>
      </c>
      <c r="E635" s="25" t="s">
        <v>11</v>
      </c>
      <c r="F635" s="26" t="s">
        <v>16</v>
      </c>
      <c r="G635" s="26" t="s">
        <v>14</v>
      </c>
      <c r="H635" s="23">
        <v>0</v>
      </c>
      <c r="I635" s="27"/>
      <c r="J635" s="28">
        <v>0</v>
      </c>
      <c r="K635" t="str">
        <f>IF((LEN(relatorio_Ananindeua3[[#This Row],[CIF/CPF/CNPJ]])=14),relatorio_Ananindeua3[[#This Row],[CIF/CPF/CNPJ]],relatorio_Ananindeua3[[#This Row],[Coluna2]])</f>
        <v>47941755000154</v>
      </c>
      <c r="L635" t="str">
        <f t="shared" si="10"/>
        <v>479******54</v>
      </c>
    </row>
    <row r="636" spans="1:12" x14ac:dyDescent="0.25">
      <c r="A636" s="23" t="s">
        <v>7564</v>
      </c>
      <c r="B636" s="23" t="s">
        <v>7565</v>
      </c>
      <c r="C636" s="23" t="s">
        <v>17</v>
      </c>
      <c r="D636" s="24">
        <v>45298.7502662037</v>
      </c>
      <c r="E636" s="25" t="s">
        <v>11</v>
      </c>
      <c r="F636" s="26" t="s">
        <v>16</v>
      </c>
      <c r="G636" s="26" t="s">
        <v>14</v>
      </c>
      <c r="H636" s="23">
        <v>0</v>
      </c>
      <c r="I636" s="27"/>
      <c r="J636" s="28">
        <v>0</v>
      </c>
      <c r="K636" t="str">
        <f>IF((LEN(relatorio_Ananindeua3[[#This Row],[CIF/CPF/CNPJ]])=14),relatorio_Ananindeua3[[#This Row],[CIF/CPF/CNPJ]],relatorio_Ananindeua3[[#This Row],[Coluna2]])</f>
        <v>47952636000105</v>
      </c>
      <c r="L636" t="str">
        <f t="shared" si="10"/>
        <v>479******05</v>
      </c>
    </row>
    <row r="637" spans="1:12" x14ac:dyDescent="0.25">
      <c r="A637" s="23" t="s">
        <v>7548</v>
      </c>
      <c r="B637" s="23" t="s">
        <v>7549</v>
      </c>
      <c r="C637" s="23" t="s">
        <v>17</v>
      </c>
      <c r="D637" s="24">
        <v>45298.750289351854</v>
      </c>
      <c r="E637" s="25" t="s">
        <v>11</v>
      </c>
      <c r="F637" s="26" t="s">
        <v>16</v>
      </c>
      <c r="G637" s="26" t="s">
        <v>14</v>
      </c>
      <c r="H637" s="23">
        <v>0</v>
      </c>
      <c r="I637" s="27"/>
      <c r="J637" s="28">
        <v>0</v>
      </c>
      <c r="K637" t="str">
        <f>IF((LEN(relatorio_Ananindeua3[[#This Row],[CIF/CPF/CNPJ]])=14),relatorio_Ananindeua3[[#This Row],[CIF/CPF/CNPJ]],relatorio_Ananindeua3[[#This Row],[Coluna2]])</f>
        <v>47934505000197</v>
      </c>
      <c r="L637" t="str">
        <f t="shared" si="10"/>
        <v>479******97</v>
      </c>
    </row>
    <row r="638" spans="1:12" x14ac:dyDescent="0.25">
      <c r="A638" s="23" t="s">
        <v>7550</v>
      </c>
      <c r="B638" s="23" t="s">
        <v>7551</v>
      </c>
      <c r="C638" s="23" t="s">
        <v>17</v>
      </c>
      <c r="D638" s="24">
        <v>45298.750289351854</v>
      </c>
      <c r="E638" s="25" t="s">
        <v>11</v>
      </c>
      <c r="F638" s="26" t="s">
        <v>16</v>
      </c>
      <c r="G638" s="26" t="s">
        <v>14</v>
      </c>
      <c r="H638" s="23">
        <v>0</v>
      </c>
      <c r="I638" s="27"/>
      <c r="J638" s="28">
        <v>0</v>
      </c>
      <c r="K638" t="str">
        <f>IF((LEN(relatorio_Ananindeua3[[#This Row],[CIF/CPF/CNPJ]])=14),relatorio_Ananindeua3[[#This Row],[CIF/CPF/CNPJ]],relatorio_Ananindeua3[[#This Row],[Coluna2]])</f>
        <v>47935815000126</v>
      </c>
      <c r="L638" t="str">
        <f t="shared" si="10"/>
        <v>479******26</v>
      </c>
    </row>
    <row r="639" spans="1:12" x14ac:dyDescent="0.25">
      <c r="A639" s="23" t="s">
        <v>7556</v>
      </c>
      <c r="B639" s="23" t="s">
        <v>7557</v>
      </c>
      <c r="C639" s="23" t="s">
        <v>17</v>
      </c>
      <c r="D639" s="24">
        <v>45298.750300925924</v>
      </c>
      <c r="E639" s="25" t="s">
        <v>11</v>
      </c>
      <c r="F639" s="26" t="s">
        <v>16</v>
      </c>
      <c r="G639" s="26" t="s">
        <v>14</v>
      </c>
      <c r="H639" s="23">
        <v>0</v>
      </c>
      <c r="I639" s="27"/>
      <c r="J639" s="28">
        <v>0</v>
      </c>
      <c r="K639" t="str">
        <f>IF((LEN(relatorio_Ananindeua3[[#This Row],[CIF/CPF/CNPJ]])=14),relatorio_Ananindeua3[[#This Row],[CIF/CPF/CNPJ]],relatorio_Ananindeua3[[#This Row],[Coluna2]])</f>
        <v>47939750000197</v>
      </c>
      <c r="L639" t="str">
        <f t="shared" si="10"/>
        <v>479******97</v>
      </c>
    </row>
    <row r="640" spans="1:12" x14ac:dyDescent="0.25">
      <c r="A640" s="23" t="s">
        <v>7540</v>
      </c>
      <c r="B640" s="23" t="s">
        <v>7541</v>
      </c>
      <c r="C640" s="23" t="s">
        <v>17</v>
      </c>
      <c r="D640" s="24">
        <v>45298.750335648147</v>
      </c>
      <c r="E640" s="25" t="s">
        <v>11</v>
      </c>
      <c r="F640" s="26" t="s">
        <v>16</v>
      </c>
      <c r="G640" s="26" t="s">
        <v>14</v>
      </c>
      <c r="H640" s="23">
        <v>0</v>
      </c>
      <c r="I640" s="27"/>
      <c r="J640" s="28">
        <v>0</v>
      </c>
      <c r="K640" t="str">
        <f>IF((LEN(relatorio_Ananindeua3[[#This Row],[CIF/CPF/CNPJ]])=14),relatorio_Ananindeua3[[#This Row],[CIF/CPF/CNPJ]],relatorio_Ananindeua3[[#This Row],[Coluna2]])</f>
        <v>47918945000150</v>
      </c>
      <c r="L640" t="str">
        <f t="shared" si="10"/>
        <v>479******50</v>
      </c>
    </row>
    <row r="641" spans="1:12" x14ac:dyDescent="0.25">
      <c r="A641" s="23" t="s">
        <v>4727</v>
      </c>
      <c r="B641" s="23" t="s">
        <v>4728</v>
      </c>
      <c r="C641" s="23" t="s">
        <v>17</v>
      </c>
      <c r="D641" s="24">
        <v>45298.750381944446</v>
      </c>
      <c r="E641" s="25" t="s">
        <v>11</v>
      </c>
      <c r="F641" s="26" t="s">
        <v>16</v>
      </c>
      <c r="G641" s="26" t="s">
        <v>14</v>
      </c>
      <c r="H641" s="23">
        <v>0</v>
      </c>
      <c r="I641" s="27"/>
      <c r="J641" s="28">
        <v>0</v>
      </c>
      <c r="K641" t="str">
        <f>IF((LEN(relatorio_Ananindeua3[[#This Row],[CIF/CPF/CNPJ]])=14),relatorio_Ananindeua3[[#This Row],[CIF/CPF/CNPJ]],relatorio_Ananindeua3[[#This Row],[Coluna2]])</f>
        <v>39287294000110</v>
      </c>
      <c r="L641" t="str">
        <f t="shared" si="10"/>
        <v>392******10</v>
      </c>
    </row>
    <row r="642" spans="1:12" x14ac:dyDescent="0.25">
      <c r="A642" s="23" t="s">
        <v>7534</v>
      </c>
      <c r="B642" s="23" t="s">
        <v>7535</v>
      </c>
      <c r="C642" s="23" t="s">
        <v>17</v>
      </c>
      <c r="D642" s="24">
        <v>45298.750381944446</v>
      </c>
      <c r="E642" s="25" t="s">
        <v>11</v>
      </c>
      <c r="F642" s="26" t="s">
        <v>16</v>
      </c>
      <c r="G642" s="26" t="s">
        <v>14</v>
      </c>
      <c r="H642" s="23">
        <v>0</v>
      </c>
      <c r="I642" s="27"/>
      <c r="J642" s="28">
        <v>0</v>
      </c>
      <c r="K642" t="str">
        <f>IF((LEN(relatorio_Ananindeua3[[#This Row],[CIF/CPF/CNPJ]])=14),relatorio_Ananindeua3[[#This Row],[CIF/CPF/CNPJ]],relatorio_Ananindeua3[[#This Row],[Coluna2]])</f>
        <v>47910422000168</v>
      </c>
      <c r="L642" t="str">
        <f t="shared" si="10"/>
        <v>479******68</v>
      </c>
    </row>
    <row r="643" spans="1:12" x14ac:dyDescent="0.25">
      <c r="A643" s="23" t="s">
        <v>7482</v>
      </c>
      <c r="B643" s="23" t="s">
        <v>7483</v>
      </c>
      <c r="C643" s="23" t="s">
        <v>17</v>
      </c>
      <c r="D643" s="24">
        <v>45298.750405092593</v>
      </c>
      <c r="E643" s="25" t="s">
        <v>11</v>
      </c>
      <c r="F643" s="26" t="s">
        <v>16</v>
      </c>
      <c r="G643" s="26" t="s">
        <v>14</v>
      </c>
      <c r="H643" s="23">
        <v>0</v>
      </c>
      <c r="I643" s="27"/>
      <c r="J643" s="28">
        <v>0</v>
      </c>
      <c r="K643" t="str">
        <f>IF((LEN(relatorio_Ananindeua3[[#This Row],[CIF/CPF/CNPJ]])=14),relatorio_Ananindeua3[[#This Row],[CIF/CPF/CNPJ]],relatorio_Ananindeua3[[#This Row],[Coluna2]])</f>
        <v>47760409000170</v>
      </c>
      <c r="L643" t="str">
        <f t="shared" si="10"/>
        <v>477******70</v>
      </c>
    </row>
    <row r="644" spans="1:12" x14ac:dyDescent="0.25">
      <c r="A644" s="23" t="s">
        <v>7532</v>
      </c>
      <c r="B644" s="23" t="s">
        <v>7533</v>
      </c>
      <c r="C644" s="23" t="s">
        <v>17</v>
      </c>
      <c r="D644" s="24">
        <v>45298.750405092593</v>
      </c>
      <c r="E644" s="25" t="s">
        <v>11</v>
      </c>
      <c r="F644" s="26" t="s">
        <v>16</v>
      </c>
      <c r="G644" s="26" t="s">
        <v>14</v>
      </c>
      <c r="H644" s="23">
        <v>0</v>
      </c>
      <c r="I644" s="27"/>
      <c r="J644" s="28">
        <v>0</v>
      </c>
      <c r="K644" t="str">
        <f>IF((LEN(relatorio_Ananindeua3[[#This Row],[CIF/CPF/CNPJ]])=14),relatorio_Ananindeua3[[#This Row],[CIF/CPF/CNPJ]],relatorio_Ananindeua3[[#This Row],[Coluna2]])</f>
        <v>47890177000174</v>
      </c>
      <c r="L644" t="str">
        <f t="shared" si="10"/>
        <v>478******74</v>
      </c>
    </row>
    <row r="645" spans="1:12" x14ac:dyDescent="0.25">
      <c r="A645" s="23" t="s">
        <v>7536</v>
      </c>
      <c r="B645" s="23" t="s">
        <v>7537</v>
      </c>
      <c r="C645" s="23" t="s">
        <v>17</v>
      </c>
      <c r="D645" s="24">
        <v>45298.750405092593</v>
      </c>
      <c r="E645" s="25" t="s">
        <v>11</v>
      </c>
      <c r="F645" s="26" t="s">
        <v>16</v>
      </c>
      <c r="G645" s="26" t="s">
        <v>14</v>
      </c>
      <c r="H645" s="23">
        <v>0</v>
      </c>
      <c r="I645" s="27"/>
      <c r="J645" s="28">
        <v>0</v>
      </c>
      <c r="K645" t="str">
        <f>IF((LEN(relatorio_Ananindeua3[[#This Row],[CIF/CPF/CNPJ]])=14),relatorio_Ananindeua3[[#This Row],[CIF/CPF/CNPJ]],relatorio_Ananindeua3[[#This Row],[Coluna2]])</f>
        <v>47914240000165</v>
      </c>
      <c r="L645" t="str">
        <f t="shared" si="10"/>
        <v>479******65</v>
      </c>
    </row>
    <row r="646" spans="1:12" x14ac:dyDescent="0.25">
      <c r="A646" s="23" t="s">
        <v>7476</v>
      </c>
      <c r="B646" s="23" t="s">
        <v>7477</v>
      </c>
      <c r="C646" s="23" t="s">
        <v>17</v>
      </c>
      <c r="D646" s="24">
        <v>45298.750428240739</v>
      </c>
      <c r="E646" s="25" t="s">
        <v>11</v>
      </c>
      <c r="F646" s="26" t="s">
        <v>16</v>
      </c>
      <c r="G646" s="26" t="s">
        <v>14</v>
      </c>
      <c r="H646" s="23">
        <v>0</v>
      </c>
      <c r="I646" s="27"/>
      <c r="J646" s="28">
        <v>0</v>
      </c>
      <c r="K646" t="str">
        <f>IF((LEN(relatorio_Ananindeua3[[#This Row],[CIF/CPF/CNPJ]])=14),relatorio_Ananindeua3[[#This Row],[CIF/CPF/CNPJ]],relatorio_Ananindeua3[[#This Row],[Coluna2]])</f>
        <v>47759003000177</v>
      </c>
      <c r="L646" t="str">
        <f t="shared" si="10"/>
        <v>477******77</v>
      </c>
    </row>
    <row r="647" spans="1:12" x14ac:dyDescent="0.25">
      <c r="A647" s="23" t="s">
        <v>7478</v>
      </c>
      <c r="B647" s="23" t="s">
        <v>7479</v>
      </c>
      <c r="C647" s="23" t="s">
        <v>17</v>
      </c>
      <c r="D647" s="24">
        <v>45298.750428240739</v>
      </c>
      <c r="E647" s="25" t="s">
        <v>11</v>
      </c>
      <c r="F647" s="26" t="s">
        <v>16</v>
      </c>
      <c r="G647" s="26" t="s">
        <v>14</v>
      </c>
      <c r="H647" s="23">
        <v>0</v>
      </c>
      <c r="I647" s="27"/>
      <c r="J647" s="28">
        <v>0</v>
      </c>
      <c r="K647" t="str">
        <f>IF((LEN(relatorio_Ananindeua3[[#This Row],[CIF/CPF/CNPJ]])=14),relatorio_Ananindeua3[[#This Row],[CIF/CPF/CNPJ]],relatorio_Ananindeua3[[#This Row],[Coluna2]])</f>
        <v>47759180000153</v>
      </c>
      <c r="L647" t="str">
        <f t="shared" si="10"/>
        <v>477******53</v>
      </c>
    </row>
    <row r="648" spans="1:12" x14ac:dyDescent="0.25">
      <c r="A648" s="23" t="s">
        <v>7498</v>
      </c>
      <c r="B648" s="23" t="s">
        <v>7499</v>
      </c>
      <c r="C648" s="23" t="s">
        <v>17</v>
      </c>
      <c r="D648" s="24">
        <v>45298.750428240739</v>
      </c>
      <c r="E648" s="25" t="s">
        <v>11</v>
      </c>
      <c r="F648" s="26" t="s">
        <v>16</v>
      </c>
      <c r="G648" s="26" t="s">
        <v>14</v>
      </c>
      <c r="H648" s="23">
        <v>0</v>
      </c>
      <c r="I648" s="27"/>
      <c r="J648" s="28">
        <v>0</v>
      </c>
      <c r="K648" t="str">
        <f>IF((LEN(relatorio_Ananindeua3[[#This Row],[CIF/CPF/CNPJ]])=14),relatorio_Ananindeua3[[#This Row],[CIF/CPF/CNPJ]],relatorio_Ananindeua3[[#This Row],[Coluna2]])</f>
        <v>47797828000186</v>
      </c>
      <c r="L648" t="str">
        <f t="shared" si="10"/>
        <v>477******86</v>
      </c>
    </row>
    <row r="649" spans="1:12" x14ac:dyDescent="0.25">
      <c r="A649" s="23" t="s">
        <v>4133</v>
      </c>
      <c r="B649" s="23" t="s">
        <v>4134</v>
      </c>
      <c r="C649" s="23" t="s">
        <v>17</v>
      </c>
      <c r="D649" s="24">
        <v>45298.750451388885</v>
      </c>
      <c r="E649" s="25" t="s">
        <v>11</v>
      </c>
      <c r="F649" s="26" t="s">
        <v>16</v>
      </c>
      <c r="G649" s="26" t="s">
        <v>14</v>
      </c>
      <c r="H649" s="23">
        <v>0</v>
      </c>
      <c r="I649" s="27"/>
      <c r="J649" s="28">
        <v>0</v>
      </c>
      <c r="K649" t="str">
        <f>IF((LEN(relatorio_Ananindeua3[[#This Row],[CIF/CPF/CNPJ]])=14),relatorio_Ananindeua3[[#This Row],[CIF/CPF/CNPJ]],relatorio_Ananindeua3[[#This Row],[Coluna2]])</f>
        <v>36305269000123</v>
      </c>
      <c r="L649" t="str">
        <f t="shared" si="10"/>
        <v>363******23</v>
      </c>
    </row>
    <row r="650" spans="1:12" x14ac:dyDescent="0.25">
      <c r="A650" s="23" t="s">
        <v>6539</v>
      </c>
      <c r="B650" s="23" t="s">
        <v>6540</v>
      </c>
      <c r="C650" s="23" t="s">
        <v>17</v>
      </c>
      <c r="D650" s="24">
        <v>45298.750451388885</v>
      </c>
      <c r="E650" s="25" t="s">
        <v>11</v>
      </c>
      <c r="F650" s="26" t="s">
        <v>16</v>
      </c>
      <c r="G650" s="26" t="s">
        <v>14</v>
      </c>
      <c r="H650" s="23">
        <v>0</v>
      </c>
      <c r="I650" s="27"/>
      <c r="J650" s="28">
        <v>0</v>
      </c>
      <c r="K650" t="str">
        <f>IF((LEN(relatorio_Ananindeua3[[#This Row],[CIF/CPF/CNPJ]])=14),relatorio_Ananindeua3[[#This Row],[CIF/CPF/CNPJ]],relatorio_Ananindeua3[[#This Row],[Coluna2]])</f>
        <v>45238310000187</v>
      </c>
      <c r="L650" t="str">
        <f t="shared" si="10"/>
        <v>452******87</v>
      </c>
    </row>
    <row r="651" spans="1:12" x14ac:dyDescent="0.25">
      <c r="A651" s="23" t="s">
        <v>7520</v>
      </c>
      <c r="B651" s="23" t="s">
        <v>7521</v>
      </c>
      <c r="C651" s="23" t="s">
        <v>17</v>
      </c>
      <c r="D651" s="24">
        <v>45298.750451388885</v>
      </c>
      <c r="E651" s="25" t="s">
        <v>11</v>
      </c>
      <c r="F651" s="26" t="s">
        <v>16</v>
      </c>
      <c r="G651" s="26" t="s">
        <v>14</v>
      </c>
      <c r="H651" s="23">
        <v>0</v>
      </c>
      <c r="I651" s="27"/>
      <c r="J651" s="28">
        <v>0</v>
      </c>
      <c r="K651" t="str">
        <f>IF((LEN(relatorio_Ananindeua3[[#This Row],[CIF/CPF/CNPJ]])=14),relatorio_Ananindeua3[[#This Row],[CIF/CPF/CNPJ]],relatorio_Ananindeua3[[#This Row],[Coluna2]])</f>
        <v>47865044000148</v>
      </c>
      <c r="L651" t="str">
        <f t="shared" si="10"/>
        <v>478******48</v>
      </c>
    </row>
    <row r="652" spans="1:12" x14ac:dyDescent="0.25">
      <c r="A652" s="23" t="s">
        <v>7526</v>
      </c>
      <c r="B652" s="23" t="s">
        <v>7527</v>
      </c>
      <c r="C652" s="23" t="s">
        <v>17</v>
      </c>
      <c r="D652" s="24">
        <v>45298.750451388885</v>
      </c>
      <c r="E652" s="25" t="s">
        <v>11</v>
      </c>
      <c r="F652" s="26" t="s">
        <v>16</v>
      </c>
      <c r="G652" s="26" t="s">
        <v>14</v>
      </c>
      <c r="H652" s="23">
        <v>0</v>
      </c>
      <c r="I652" s="27"/>
      <c r="J652" s="28">
        <v>0</v>
      </c>
      <c r="K652" t="str">
        <f>IF((LEN(relatorio_Ananindeua3[[#This Row],[CIF/CPF/CNPJ]])=14),relatorio_Ananindeua3[[#This Row],[CIF/CPF/CNPJ]],relatorio_Ananindeua3[[#This Row],[Coluna2]])</f>
        <v>47875500000130</v>
      </c>
      <c r="L652" t="str">
        <f t="shared" si="10"/>
        <v>478******30</v>
      </c>
    </row>
    <row r="653" spans="1:12" x14ac:dyDescent="0.25">
      <c r="A653" s="23" t="s">
        <v>7510</v>
      </c>
      <c r="B653" s="23" t="s">
        <v>7511</v>
      </c>
      <c r="C653" s="23" t="s">
        <v>17</v>
      </c>
      <c r="D653" s="24">
        <v>45298.750474537039</v>
      </c>
      <c r="E653" s="25" t="s">
        <v>11</v>
      </c>
      <c r="F653" s="26" t="s">
        <v>16</v>
      </c>
      <c r="G653" s="26" t="s">
        <v>14</v>
      </c>
      <c r="H653" s="23">
        <v>0</v>
      </c>
      <c r="I653" s="27"/>
      <c r="J653" s="28">
        <v>0</v>
      </c>
      <c r="K653" t="str">
        <f>IF((LEN(relatorio_Ananindeua3[[#This Row],[CIF/CPF/CNPJ]])=14),relatorio_Ananindeua3[[#This Row],[CIF/CPF/CNPJ]],relatorio_Ananindeua3[[#This Row],[Coluna2]])</f>
        <v>47830727000160</v>
      </c>
      <c r="L653" t="str">
        <f t="shared" si="10"/>
        <v>478******60</v>
      </c>
    </row>
    <row r="654" spans="1:12" x14ac:dyDescent="0.25">
      <c r="A654" s="23" t="s">
        <v>7502</v>
      </c>
      <c r="B654" s="23" t="s">
        <v>7503</v>
      </c>
      <c r="C654" s="23" t="s">
        <v>17</v>
      </c>
      <c r="D654" s="24">
        <v>45298.750486111108</v>
      </c>
      <c r="E654" s="25" t="s">
        <v>11</v>
      </c>
      <c r="F654" s="26" t="s">
        <v>16</v>
      </c>
      <c r="G654" s="26" t="s">
        <v>14</v>
      </c>
      <c r="H654" s="23">
        <v>0</v>
      </c>
      <c r="I654" s="27"/>
      <c r="J654" s="28">
        <v>0</v>
      </c>
      <c r="K654" t="str">
        <f>IF((LEN(relatorio_Ananindeua3[[#This Row],[CIF/CPF/CNPJ]])=14),relatorio_Ananindeua3[[#This Row],[CIF/CPF/CNPJ]],relatorio_Ananindeua3[[#This Row],[Coluna2]])</f>
        <v>47822998000173</v>
      </c>
      <c r="L654" t="str">
        <f t="shared" si="10"/>
        <v>478******73</v>
      </c>
    </row>
    <row r="655" spans="1:12" x14ac:dyDescent="0.25">
      <c r="A655" s="23" t="s">
        <v>7504</v>
      </c>
      <c r="B655" s="23" t="s">
        <v>7505</v>
      </c>
      <c r="C655" s="23" t="s">
        <v>17</v>
      </c>
      <c r="D655" s="24">
        <v>45298.750497685185</v>
      </c>
      <c r="E655" s="25" t="s">
        <v>11</v>
      </c>
      <c r="F655" s="26" t="s">
        <v>16</v>
      </c>
      <c r="G655" s="26" t="s">
        <v>14</v>
      </c>
      <c r="H655" s="23">
        <v>0</v>
      </c>
      <c r="I655" s="27"/>
      <c r="J655" s="28">
        <v>0</v>
      </c>
      <c r="K655" t="str">
        <f>IF((LEN(relatorio_Ananindeua3[[#This Row],[CIF/CPF/CNPJ]])=14),relatorio_Ananindeua3[[#This Row],[CIF/CPF/CNPJ]],relatorio_Ananindeua3[[#This Row],[Coluna2]])</f>
        <v>47824881000129</v>
      </c>
      <c r="L655" t="str">
        <f t="shared" si="10"/>
        <v>478******29</v>
      </c>
    </row>
    <row r="656" spans="1:12" x14ac:dyDescent="0.25">
      <c r="A656" s="23" t="s">
        <v>7488</v>
      </c>
      <c r="B656" s="23" t="s">
        <v>7489</v>
      </c>
      <c r="C656" s="23" t="s">
        <v>17</v>
      </c>
      <c r="D656" s="24">
        <v>45298.750532407408</v>
      </c>
      <c r="E656" s="25" t="s">
        <v>11</v>
      </c>
      <c r="F656" s="26" t="s">
        <v>16</v>
      </c>
      <c r="G656" s="26" t="s">
        <v>14</v>
      </c>
      <c r="H656" s="23">
        <v>0</v>
      </c>
      <c r="I656" s="27"/>
      <c r="J656" s="28">
        <v>0</v>
      </c>
      <c r="K656" t="str">
        <f>IF((LEN(relatorio_Ananindeua3[[#This Row],[CIF/CPF/CNPJ]])=14),relatorio_Ananindeua3[[#This Row],[CIF/CPF/CNPJ]],relatorio_Ananindeua3[[#This Row],[Coluna2]])</f>
        <v>47771094000166</v>
      </c>
      <c r="L656" t="str">
        <f t="shared" si="10"/>
        <v>477******66</v>
      </c>
    </row>
    <row r="657" spans="1:12" x14ac:dyDescent="0.25">
      <c r="A657" s="23" t="s">
        <v>7490</v>
      </c>
      <c r="B657" s="23" t="s">
        <v>7491</v>
      </c>
      <c r="C657" s="23" t="s">
        <v>17</v>
      </c>
      <c r="D657" s="24">
        <v>45298.750532407408</v>
      </c>
      <c r="E657" s="25" t="s">
        <v>11</v>
      </c>
      <c r="F657" s="26" t="s">
        <v>16</v>
      </c>
      <c r="G657" s="26" t="s">
        <v>14</v>
      </c>
      <c r="H657" s="23">
        <v>0</v>
      </c>
      <c r="I657" s="27"/>
      <c r="J657" s="28">
        <v>0</v>
      </c>
      <c r="K657" t="str">
        <f>IF((LEN(relatorio_Ananindeua3[[#This Row],[CIF/CPF/CNPJ]])=14),relatorio_Ananindeua3[[#This Row],[CIF/CPF/CNPJ]],relatorio_Ananindeua3[[#This Row],[Coluna2]])</f>
        <v>47785471000116</v>
      </c>
      <c r="L657" t="str">
        <f t="shared" si="10"/>
        <v>477******16</v>
      </c>
    </row>
    <row r="658" spans="1:12" x14ac:dyDescent="0.25">
      <c r="A658" s="23" t="s">
        <v>6962</v>
      </c>
      <c r="B658" s="23" t="s">
        <v>6963</v>
      </c>
      <c r="C658" s="23" t="s">
        <v>17</v>
      </c>
      <c r="D658" s="24">
        <v>45298.750543981485</v>
      </c>
      <c r="E658" s="25" t="s">
        <v>11</v>
      </c>
      <c r="F658" s="26" t="s">
        <v>16</v>
      </c>
      <c r="G658" s="26" t="s">
        <v>14</v>
      </c>
      <c r="H658" s="23">
        <v>0</v>
      </c>
      <c r="I658" s="27"/>
      <c r="J658" s="28">
        <v>0</v>
      </c>
      <c r="K658" t="str">
        <f>IF((LEN(relatorio_Ananindeua3[[#This Row],[CIF/CPF/CNPJ]])=14),relatorio_Ananindeua3[[#This Row],[CIF/CPF/CNPJ]],relatorio_Ananindeua3[[#This Row],[Coluna2]])</f>
        <v>46343044000115</v>
      </c>
      <c r="L658" t="str">
        <f t="shared" ref="L658:L721" si="11">_xlfn.CONCAT(LEFT(A658,3),REPT("*",6),RIGHT(A658,2))</f>
        <v>463******15</v>
      </c>
    </row>
    <row r="659" spans="1:12" x14ac:dyDescent="0.25">
      <c r="A659" s="23" t="s">
        <v>7466</v>
      </c>
      <c r="B659" s="23" t="s">
        <v>7467</v>
      </c>
      <c r="C659" s="23" t="s">
        <v>17</v>
      </c>
      <c r="D659" s="24">
        <v>45298.750555555554</v>
      </c>
      <c r="E659" s="25" t="s">
        <v>11</v>
      </c>
      <c r="F659" s="26" t="s">
        <v>16</v>
      </c>
      <c r="G659" s="26" t="s">
        <v>14</v>
      </c>
      <c r="H659" s="23">
        <v>0</v>
      </c>
      <c r="I659" s="27"/>
      <c r="J659" s="28">
        <v>0</v>
      </c>
      <c r="K659" t="str">
        <f>IF((LEN(relatorio_Ananindeua3[[#This Row],[CIF/CPF/CNPJ]])=14),relatorio_Ananindeua3[[#This Row],[CIF/CPF/CNPJ]],relatorio_Ananindeua3[[#This Row],[Coluna2]])</f>
        <v>47746438000187</v>
      </c>
      <c r="L659" t="str">
        <f t="shared" si="11"/>
        <v>477******87</v>
      </c>
    </row>
    <row r="660" spans="1:12" x14ac:dyDescent="0.25">
      <c r="A660" s="23" t="s">
        <v>7456</v>
      </c>
      <c r="B660" s="23" t="s">
        <v>7457</v>
      </c>
      <c r="C660" s="23" t="s">
        <v>17</v>
      </c>
      <c r="D660" s="24">
        <v>45298.750613425924</v>
      </c>
      <c r="E660" s="25" t="s">
        <v>11</v>
      </c>
      <c r="F660" s="26" t="s">
        <v>16</v>
      </c>
      <c r="G660" s="26" t="s">
        <v>14</v>
      </c>
      <c r="H660" s="23">
        <v>0</v>
      </c>
      <c r="I660" s="27"/>
      <c r="J660" s="28">
        <v>0</v>
      </c>
      <c r="K660" t="str">
        <f>IF((LEN(relatorio_Ananindeua3[[#This Row],[CIF/CPF/CNPJ]])=14),relatorio_Ananindeua3[[#This Row],[CIF/CPF/CNPJ]],relatorio_Ananindeua3[[#This Row],[Coluna2]])</f>
        <v>47714920000135</v>
      </c>
      <c r="L660" t="str">
        <f t="shared" si="11"/>
        <v>477******35</v>
      </c>
    </row>
    <row r="661" spans="1:12" x14ac:dyDescent="0.25">
      <c r="A661" s="23" t="s">
        <v>7470</v>
      </c>
      <c r="B661" s="23" t="s">
        <v>7471</v>
      </c>
      <c r="C661" s="23" t="s">
        <v>17</v>
      </c>
      <c r="D661" s="24">
        <v>45298.750613425924</v>
      </c>
      <c r="E661" s="25" t="s">
        <v>11</v>
      </c>
      <c r="F661" s="26" t="s">
        <v>16</v>
      </c>
      <c r="G661" s="26" t="s">
        <v>14</v>
      </c>
      <c r="H661" s="23">
        <v>0</v>
      </c>
      <c r="I661" s="27"/>
      <c r="J661" s="28">
        <v>0</v>
      </c>
      <c r="K661" t="str">
        <f>IF((LEN(relatorio_Ananindeua3[[#This Row],[CIF/CPF/CNPJ]])=14),relatorio_Ananindeua3[[#This Row],[CIF/CPF/CNPJ]],relatorio_Ananindeua3[[#This Row],[Coluna2]])</f>
        <v>47751187000129</v>
      </c>
      <c r="L661" t="str">
        <f t="shared" si="11"/>
        <v>477******29</v>
      </c>
    </row>
    <row r="662" spans="1:12" x14ac:dyDescent="0.25">
      <c r="A662" s="23" t="s">
        <v>7472</v>
      </c>
      <c r="B662" s="23" t="s">
        <v>7473</v>
      </c>
      <c r="C662" s="23" t="s">
        <v>17</v>
      </c>
      <c r="D662" s="24">
        <v>45298.750613425924</v>
      </c>
      <c r="E662" s="25" t="s">
        <v>11</v>
      </c>
      <c r="F662" s="26" t="s">
        <v>16</v>
      </c>
      <c r="G662" s="26" t="s">
        <v>14</v>
      </c>
      <c r="H662" s="23">
        <v>0</v>
      </c>
      <c r="I662" s="27"/>
      <c r="J662" s="28">
        <v>0</v>
      </c>
      <c r="K662" t="str">
        <f>IF((LEN(relatorio_Ananindeua3[[#This Row],[CIF/CPF/CNPJ]])=14),relatorio_Ananindeua3[[#This Row],[CIF/CPF/CNPJ]],relatorio_Ananindeua3[[#This Row],[Coluna2]])</f>
        <v>47752123000142</v>
      </c>
      <c r="L662" t="str">
        <f t="shared" si="11"/>
        <v>477******42</v>
      </c>
    </row>
    <row r="663" spans="1:12" x14ac:dyDescent="0.25">
      <c r="A663" s="23" t="s">
        <v>7448</v>
      </c>
      <c r="B663" s="23" t="s">
        <v>7449</v>
      </c>
      <c r="C663" s="23" t="s">
        <v>17</v>
      </c>
      <c r="D663" s="24">
        <v>45298.750625000001</v>
      </c>
      <c r="E663" s="25" t="s">
        <v>11</v>
      </c>
      <c r="F663" s="26" t="s">
        <v>16</v>
      </c>
      <c r="G663" s="26" t="s">
        <v>14</v>
      </c>
      <c r="H663" s="23">
        <v>0</v>
      </c>
      <c r="I663" s="27"/>
      <c r="J663" s="28">
        <v>0</v>
      </c>
      <c r="K663" t="str">
        <f>IF((LEN(relatorio_Ananindeua3[[#This Row],[CIF/CPF/CNPJ]])=14),relatorio_Ananindeua3[[#This Row],[CIF/CPF/CNPJ]],relatorio_Ananindeua3[[#This Row],[Coluna2]])</f>
        <v>47692962000112</v>
      </c>
      <c r="L663" t="str">
        <f t="shared" si="11"/>
        <v>476******12</v>
      </c>
    </row>
    <row r="664" spans="1:12" x14ac:dyDescent="0.25">
      <c r="A664" s="23" t="s">
        <v>7452</v>
      </c>
      <c r="B664" s="23" t="s">
        <v>7453</v>
      </c>
      <c r="C664" s="23" t="s">
        <v>17</v>
      </c>
      <c r="D664" s="24">
        <v>45298.750625000001</v>
      </c>
      <c r="E664" s="25" t="s">
        <v>11</v>
      </c>
      <c r="F664" s="26" t="s">
        <v>16</v>
      </c>
      <c r="G664" s="26" t="s">
        <v>14</v>
      </c>
      <c r="H664" s="23">
        <v>0</v>
      </c>
      <c r="I664" s="27"/>
      <c r="J664" s="28">
        <v>0</v>
      </c>
      <c r="K664" t="str">
        <f>IF((LEN(relatorio_Ananindeua3[[#This Row],[CIF/CPF/CNPJ]])=14),relatorio_Ananindeua3[[#This Row],[CIF/CPF/CNPJ]],relatorio_Ananindeua3[[#This Row],[Coluna2]])</f>
        <v>47699200000148</v>
      </c>
      <c r="L664" t="str">
        <f t="shared" si="11"/>
        <v>476******48</v>
      </c>
    </row>
    <row r="665" spans="1:12" x14ac:dyDescent="0.25">
      <c r="A665" s="23" t="s">
        <v>7138</v>
      </c>
      <c r="B665" s="23" t="s">
        <v>7139</v>
      </c>
      <c r="C665" s="23" t="s">
        <v>17</v>
      </c>
      <c r="D665" s="24">
        <v>45298.750694444447</v>
      </c>
      <c r="E665" s="25" t="s">
        <v>11</v>
      </c>
      <c r="F665" s="26" t="s">
        <v>16</v>
      </c>
      <c r="G665" s="26" t="s">
        <v>14</v>
      </c>
      <c r="H665" s="23">
        <v>0</v>
      </c>
      <c r="I665" s="27"/>
      <c r="J665" s="28">
        <v>0</v>
      </c>
      <c r="K665" t="str">
        <f>IF((LEN(relatorio_Ananindeua3[[#This Row],[CIF/CPF/CNPJ]])=14),relatorio_Ananindeua3[[#This Row],[CIF/CPF/CNPJ]],relatorio_Ananindeua3[[#This Row],[Coluna2]])</f>
        <v>46765276000161</v>
      </c>
      <c r="L665" t="str">
        <f t="shared" si="11"/>
        <v>467******61</v>
      </c>
    </row>
    <row r="666" spans="1:12" x14ac:dyDescent="0.25">
      <c r="A666" s="23" t="s">
        <v>6087</v>
      </c>
      <c r="B666" s="23" t="s">
        <v>6088</v>
      </c>
      <c r="C666" s="23" t="s">
        <v>17</v>
      </c>
      <c r="D666" s="24">
        <v>45298.750717592593</v>
      </c>
      <c r="E666" s="25" t="s">
        <v>11</v>
      </c>
      <c r="F666" s="26" t="s">
        <v>16</v>
      </c>
      <c r="G666" s="26" t="s">
        <v>14</v>
      </c>
      <c r="H666" s="23">
        <v>0</v>
      </c>
      <c r="I666" s="27"/>
      <c r="J666" s="28">
        <v>0</v>
      </c>
      <c r="K666" t="str">
        <f>IF((LEN(relatorio_Ananindeua3[[#This Row],[CIF/CPF/CNPJ]])=14),relatorio_Ananindeua3[[#This Row],[CIF/CPF/CNPJ]],relatorio_Ananindeua3[[#This Row],[Coluna2]])</f>
        <v>43828665000109</v>
      </c>
      <c r="L666" t="str">
        <f t="shared" si="11"/>
        <v>438******09</v>
      </c>
    </row>
    <row r="667" spans="1:12" x14ac:dyDescent="0.25">
      <c r="A667" s="23" t="s">
        <v>6826</v>
      </c>
      <c r="B667" s="23" t="s">
        <v>6827</v>
      </c>
      <c r="C667" s="23" t="s">
        <v>17</v>
      </c>
      <c r="D667" s="24">
        <v>45298.75072916667</v>
      </c>
      <c r="E667" s="25" t="s">
        <v>11</v>
      </c>
      <c r="F667" s="26" t="s">
        <v>16</v>
      </c>
      <c r="G667" s="26" t="s">
        <v>14</v>
      </c>
      <c r="H667" s="23">
        <v>0</v>
      </c>
      <c r="I667" s="27"/>
      <c r="J667" s="28">
        <v>0</v>
      </c>
      <c r="K667" t="str">
        <f>IF((LEN(relatorio_Ananindeua3[[#This Row],[CIF/CPF/CNPJ]])=14),relatorio_Ananindeua3[[#This Row],[CIF/CPF/CNPJ]],relatorio_Ananindeua3[[#This Row],[Coluna2]])</f>
        <v>45987556000151</v>
      </c>
      <c r="L667" t="str">
        <f t="shared" si="11"/>
        <v>459******51</v>
      </c>
    </row>
    <row r="668" spans="1:12" x14ac:dyDescent="0.25">
      <c r="A668" s="23" t="s">
        <v>7442</v>
      </c>
      <c r="B668" s="23" t="s">
        <v>7443</v>
      </c>
      <c r="C668" s="23" t="s">
        <v>17</v>
      </c>
      <c r="D668" s="24">
        <v>45298.750763888886</v>
      </c>
      <c r="E668" s="25" t="s">
        <v>11</v>
      </c>
      <c r="F668" s="26" t="s">
        <v>16</v>
      </c>
      <c r="G668" s="26" t="s">
        <v>14</v>
      </c>
      <c r="H668" s="23">
        <v>0</v>
      </c>
      <c r="I668" s="27"/>
      <c r="J668" s="28">
        <v>0</v>
      </c>
      <c r="K668" t="str">
        <f>IF((LEN(relatorio_Ananindeua3[[#This Row],[CIF/CPF/CNPJ]])=14),relatorio_Ananindeua3[[#This Row],[CIF/CPF/CNPJ]],relatorio_Ananindeua3[[#This Row],[Coluna2]])</f>
        <v>47684585000170</v>
      </c>
      <c r="L668" t="str">
        <f t="shared" si="11"/>
        <v>476******70</v>
      </c>
    </row>
    <row r="669" spans="1:12" x14ac:dyDescent="0.25">
      <c r="A669" s="23" t="s">
        <v>7420</v>
      </c>
      <c r="B669" s="23" t="s">
        <v>7421</v>
      </c>
      <c r="C669" s="23" t="s">
        <v>17</v>
      </c>
      <c r="D669" s="24">
        <v>45298.750798611109</v>
      </c>
      <c r="E669" s="25" t="s">
        <v>11</v>
      </c>
      <c r="F669" s="26" t="s">
        <v>16</v>
      </c>
      <c r="G669" s="26" t="s">
        <v>14</v>
      </c>
      <c r="H669" s="23">
        <v>0</v>
      </c>
      <c r="I669" s="27"/>
      <c r="J669" s="28">
        <v>0</v>
      </c>
      <c r="K669" t="str">
        <f>IF((LEN(relatorio_Ananindeua3[[#This Row],[CIF/CPF/CNPJ]])=14),relatorio_Ananindeua3[[#This Row],[CIF/CPF/CNPJ]],relatorio_Ananindeua3[[#This Row],[Coluna2]])</f>
        <v>47630978000109</v>
      </c>
      <c r="L669" t="str">
        <f t="shared" si="11"/>
        <v>476******09</v>
      </c>
    </row>
    <row r="670" spans="1:12" x14ac:dyDescent="0.25">
      <c r="A670" s="23" t="s">
        <v>1764</v>
      </c>
      <c r="B670" s="23" t="s">
        <v>1765</v>
      </c>
      <c r="C670" s="23" t="s">
        <v>17</v>
      </c>
      <c r="D670" s="24">
        <v>45298.750810185185</v>
      </c>
      <c r="E670" s="25" t="s">
        <v>11</v>
      </c>
      <c r="F670" s="26" t="s">
        <v>16</v>
      </c>
      <c r="G670" s="26" t="s">
        <v>14</v>
      </c>
      <c r="H670" s="23">
        <v>0</v>
      </c>
      <c r="I670" s="27"/>
      <c r="J670" s="28">
        <v>0</v>
      </c>
      <c r="K670" t="str">
        <f>IF((LEN(relatorio_Ananindeua3[[#This Row],[CIF/CPF/CNPJ]])=14),relatorio_Ananindeua3[[#This Row],[CIF/CPF/CNPJ]],relatorio_Ananindeua3[[#This Row],[Coluna2]])</f>
        <v>24219012000170</v>
      </c>
      <c r="L670" t="str">
        <f t="shared" si="11"/>
        <v>242******70</v>
      </c>
    </row>
    <row r="671" spans="1:12" x14ac:dyDescent="0.25">
      <c r="A671" s="23" t="s">
        <v>4579</v>
      </c>
      <c r="B671" s="23" t="s">
        <v>4580</v>
      </c>
      <c r="C671" s="23" t="s">
        <v>17</v>
      </c>
      <c r="D671" s="24">
        <v>45298.750821759262</v>
      </c>
      <c r="E671" s="25" t="s">
        <v>11</v>
      </c>
      <c r="F671" s="26" t="s">
        <v>16</v>
      </c>
      <c r="G671" s="26" t="s">
        <v>14</v>
      </c>
      <c r="H671" s="23">
        <v>0</v>
      </c>
      <c r="I671" s="27"/>
      <c r="J671" s="28">
        <v>0</v>
      </c>
      <c r="K671" t="str">
        <f>IF((LEN(relatorio_Ananindeua3[[#This Row],[CIF/CPF/CNPJ]])=14),relatorio_Ananindeua3[[#This Row],[CIF/CPF/CNPJ]],relatorio_Ananindeua3[[#This Row],[Coluna2]])</f>
        <v>38086160000178</v>
      </c>
      <c r="L671" t="str">
        <f t="shared" si="11"/>
        <v>380******78</v>
      </c>
    </row>
    <row r="672" spans="1:12" x14ac:dyDescent="0.25">
      <c r="A672" s="23" t="s">
        <v>7412</v>
      </c>
      <c r="B672" s="23" t="s">
        <v>7413</v>
      </c>
      <c r="C672" s="23" t="s">
        <v>17</v>
      </c>
      <c r="D672" s="24">
        <v>45298.750821759262</v>
      </c>
      <c r="E672" s="25" t="s">
        <v>11</v>
      </c>
      <c r="F672" s="26" t="s">
        <v>16</v>
      </c>
      <c r="G672" s="26" t="s">
        <v>14</v>
      </c>
      <c r="H672" s="23">
        <v>0</v>
      </c>
      <c r="I672" s="27"/>
      <c r="J672" s="28">
        <v>0</v>
      </c>
      <c r="K672" t="str">
        <f>IF((LEN(relatorio_Ananindeua3[[#This Row],[CIF/CPF/CNPJ]])=14),relatorio_Ananindeua3[[#This Row],[CIF/CPF/CNPJ]],relatorio_Ananindeua3[[#This Row],[Coluna2]])</f>
        <v>47587933000190</v>
      </c>
      <c r="L672" t="str">
        <f t="shared" si="11"/>
        <v>475******90</v>
      </c>
    </row>
    <row r="673" spans="1:12" x14ac:dyDescent="0.25">
      <c r="A673" s="23" t="s">
        <v>7430</v>
      </c>
      <c r="B673" s="23" t="s">
        <v>7431</v>
      </c>
      <c r="C673" s="23" t="s">
        <v>17</v>
      </c>
      <c r="D673" s="24">
        <v>45298.750821759262</v>
      </c>
      <c r="E673" s="25" t="s">
        <v>11</v>
      </c>
      <c r="F673" s="26" t="s">
        <v>16</v>
      </c>
      <c r="G673" s="26" t="s">
        <v>14</v>
      </c>
      <c r="H673" s="23">
        <v>0</v>
      </c>
      <c r="I673" s="27"/>
      <c r="J673" s="28">
        <v>0</v>
      </c>
      <c r="K673" t="str">
        <f>IF((LEN(relatorio_Ananindeua3[[#This Row],[CIF/CPF/CNPJ]])=14),relatorio_Ananindeua3[[#This Row],[CIF/CPF/CNPJ]],relatorio_Ananindeua3[[#This Row],[Coluna2]])</f>
        <v>47642234000104</v>
      </c>
      <c r="L673" t="str">
        <f t="shared" si="11"/>
        <v>476******04</v>
      </c>
    </row>
    <row r="674" spans="1:12" x14ac:dyDescent="0.25">
      <c r="A674" s="23" t="s">
        <v>7414</v>
      </c>
      <c r="B674" s="23" t="s">
        <v>7415</v>
      </c>
      <c r="C674" s="23" t="s">
        <v>17</v>
      </c>
      <c r="D674" s="24">
        <v>45298.750844907408</v>
      </c>
      <c r="E674" s="25" t="s">
        <v>11</v>
      </c>
      <c r="F674" s="26" t="s">
        <v>16</v>
      </c>
      <c r="G674" s="26" t="s">
        <v>14</v>
      </c>
      <c r="H674" s="23">
        <v>0</v>
      </c>
      <c r="I674" s="27"/>
      <c r="J674" s="28">
        <v>0</v>
      </c>
      <c r="K674" t="str">
        <f>IF((LEN(relatorio_Ananindeua3[[#This Row],[CIF/CPF/CNPJ]])=14),relatorio_Ananindeua3[[#This Row],[CIF/CPF/CNPJ]],relatorio_Ananindeua3[[#This Row],[Coluna2]])</f>
        <v>47595231000159</v>
      </c>
      <c r="L674" t="str">
        <f t="shared" si="11"/>
        <v>475******59</v>
      </c>
    </row>
    <row r="675" spans="1:12" x14ac:dyDescent="0.25">
      <c r="A675" s="23" t="s">
        <v>7410</v>
      </c>
      <c r="B675" s="23" t="s">
        <v>7411</v>
      </c>
      <c r="C675" s="23" t="s">
        <v>17</v>
      </c>
      <c r="D675" s="24">
        <v>45298.750891203701</v>
      </c>
      <c r="E675" s="25" t="s">
        <v>11</v>
      </c>
      <c r="F675" s="26" t="s">
        <v>16</v>
      </c>
      <c r="G675" s="26" t="s">
        <v>14</v>
      </c>
      <c r="H675" s="23">
        <v>0</v>
      </c>
      <c r="I675" s="27"/>
      <c r="J675" s="28">
        <v>0</v>
      </c>
      <c r="K675" t="str">
        <f>IF((LEN(relatorio_Ananindeua3[[#This Row],[CIF/CPF/CNPJ]])=14),relatorio_Ananindeua3[[#This Row],[CIF/CPF/CNPJ]],relatorio_Ananindeua3[[#This Row],[Coluna2]])</f>
        <v>47567459000135</v>
      </c>
      <c r="L675" t="str">
        <f t="shared" si="11"/>
        <v>475******35</v>
      </c>
    </row>
    <row r="676" spans="1:12" x14ac:dyDescent="0.25">
      <c r="A676" s="23" t="s">
        <v>731</v>
      </c>
      <c r="B676" s="23" t="s">
        <v>732</v>
      </c>
      <c r="C676" s="23" t="s">
        <v>17</v>
      </c>
      <c r="D676" s="24">
        <v>45298.750914351855</v>
      </c>
      <c r="E676" s="25" t="s">
        <v>11</v>
      </c>
      <c r="F676" s="26" t="s">
        <v>16</v>
      </c>
      <c r="G676" s="26" t="s">
        <v>14</v>
      </c>
      <c r="H676" s="23">
        <v>0</v>
      </c>
      <c r="I676" s="27"/>
      <c r="J676" s="28">
        <v>0</v>
      </c>
      <c r="K676" t="str">
        <f>IF((LEN(relatorio_Ananindeua3[[#This Row],[CIF/CPF/CNPJ]])=14),relatorio_Ananindeua3[[#This Row],[CIF/CPF/CNPJ]],relatorio_Ananindeua3[[#This Row],[Coluna2]])</f>
        <v>15328338000144</v>
      </c>
      <c r="L676" t="str">
        <f t="shared" si="11"/>
        <v>153******44</v>
      </c>
    </row>
    <row r="677" spans="1:12" x14ac:dyDescent="0.25">
      <c r="A677" s="23" t="s">
        <v>4811</v>
      </c>
      <c r="B677" s="23" t="s">
        <v>4812</v>
      </c>
      <c r="C677" s="23" t="s">
        <v>17</v>
      </c>
      <c r="D677" s="24">
        <v>45298.750914351855</v>
      </c>
      <c r="E677" s="25" t="s">
        <v>11</v>
      </c>
      <c r="F677" s="26" t="s">
        <v>16</v>
      </c>
      <c r="G677" s="26" t="s">
        <v>14</v>
      </c>
      <c r="H677" s="23">
        <v>0</v>
      </c>
      <c r="I677" s="27"/>
      <c r="J677" s="28">
        <v>0</v>
      </c>
      <c r="K677" t="str">
        <f>IF((LEN(relatorio_Ananindeua3[[#This Row],[CIF/CPF/CNPJ]])=14),relatorio_Ananindeua3[[#This Row],[CIF/CPF/CNPJ]],relatorio_Ananindeua3[[#This Row],[Coluna2]])</f>
        <v>39654501000127</v>
      </c>
      <c r="L677" t="str">
        <f t="shared" si="11"/>
        <v>396******27</v>
      </c>
    </row>
    <row r="678" spans="1:12" x14ac:dyDescent="0.25">
      <c r="A678" s="23" t="s">
        <v>6900</v>
      </c>
      <c r="B678" s="23" t="s">
        <v>6901</v>
      </c>
      <c r="C678" s="23" t="s">
        <v>17</v>
      </c>
      <c r="D678" s="24">
        <v>45298.750925925924</v>
      </c>
      <c r="E678" s="25" t="s">
        <v>11</v>
      </c>
      <c r="F678" s="26" t="s">
        <v>16</v>
      </c>
      <c r="G678" s="26" t="s">
        <v>14</v>
      </c>
      <c r="H678" s="23">
        <v>0</v>
      </c>
      <c r="I678" s="27"/>
      <c r="J678" s="28">
        <v>0</v>
      </c>
      <c r="K678" t="str">
        <f>IF((LEN(relatorio_Ananindeua3[[#This Row],[CIF/CPF/CNPJ]])=14),relatorio_Ananindeua3[[#This Row],[CIF/CPF/CNPJ]],relatorio_Ananindeua3[[#This Row],[Coluna2]])</f>
        <v>46191143000129</v>
      </c>
      <c r="L678" t="str">
        <f t="shared" si="11"/>
        <v>461******29</v>
      </c>
    </row>
    <row r="679" spans="1:12" x14ac:dyDescent="0.25">
      <c r="A679" s="23" t="s">
        <v>7402</v>
      </c>
      <c r="B679" s="23" t="s">
        <v>7403</v>
      </c>
      <c r="C679" s="23" t="s">
        <v>17</v>
      </c>
      <c r="D679" s="24">
        <v>45298.750925925924</v>
      </c>
      <c r="E679" s="25" t="s">
        <v>11</v>
      </c>
      <c r="F679" s="26" t="s">
        <v>16</v>
      </c>
      <c r="G679" s="26" t="s">
        <v>14</v>
      </c>
      <c r="H679" s="23">
        <v>0</v>
      </c>
      <c r="I679" s="27"/>
      <c r="J679" s="28">
        <v>0</v>
      </c>
      <c r="K679" t="str">
        <f>IF((LEN(relatorio_Ananindeua3[[#This Row],[CIF/CPF/CNPJ]])=14),relatorio_Ananindeua3[[#This Row],[CIF/CPF/CNPJ]],relatorio_Ananindeua3[[#This Row],[Coluna2]])</f>
        <v>47524617000170</v>
      </c>
      <c r="L679" t="str">
        <f t="shared" si="11"/>
        <v>475******70</v>
      </c>
    </row>
    <row r="680" spans="1:12" x14ac:dyDescent="0.25">
      <c r="A680" s="23" t="s">
        <v>7400</v>
      </c>
      <c r="B680" s="23" t="s">
        <v>7401</v>
      </c>
      <c r="C680" s="23" t="s">
        <v>17</v>
      </c>
      <c r="D680" s="24">
        <v>45298.750937500001</v>
      </c>
      <c r="E680" s="25" t="s">
        <v>11</v>
      </c>
      <c r="F680" s="26" t="s">
        <v>16</v>
      </c>
      <c r="G680" s="26" t="s">
        <v>14</v>
      </c>
      <c r="H680" s="23">
        <v>0</v>
      </c>
      <c r="I680" s="27"/>
      <c r="J680" s="28">
        <v>0</v>
      </c>
      <c r="K680" t="str">
        <f>IF((LEN(relatorio_Ananindeua3[[#This Row],[CIF/CPF/CNPJ]])=14),relatorio_Ananindeua3[[#This Row],[CIF/CPF/CNPJ]],relatorio_Ananindeua3[[#This Row],[Coluna2]])</f>
        <v>47523984000159</v>
      </c>
      <c r="L680" t="str">
        <f t="shared" si="11"/>
        <v>475******59</v>
      </c>
    </row>
    <row r="681" spans="1:12" x14ac:dyDescent="0.25">
      <c r="A681" s="23" t="s">
        <v>7404</v>
      </c>
      <c r="B681" s="23" t="s">
        <v>7405</v>
      </c>
      <c r="C681" s="23" t="s">
        <v>17</v>
      </c>
      <c r="D681" s="24">
        <v>45298.750937500001</v>
      </c>
      <c r="E681" s="25" t="s">
        <v>11</v>
      </c>
      <c r="F681" s="26" t="s">
        <v>16</v>
      </c>
      <c r="G681" s="26" t="s">
        <v>14</v>
      </c>
      <c r="H681" s="23">
        <v>0</v>
      </c>
      <c r="I681" s="27"/>
      <c r="J681" s="28">
        <v>0</v>
      </c>
      <c r="K681" t="str">
        <f>IF((LEN(relatorio_Ananindeua3[[#This Row],[CIF/CPF/CNPJ]])=14),relatorio_Ananindeua3[[#This Row],[CIF/CPF/CNPJ]],relatorio_Ananindeua3[[#This Row],[Coluna2]])</f>
        <v>47535595000143</v>
      </c>
      <c r="L681" t="str">
        <f t="shared" si="11"/>
        <v>475******43</v>
      </c>
    </row>
    <row r="682" spans="1:12" x14ac:dyDescent="0.25">
      <c r="A682" s="23" t="s">
        <v>7394</v>
      </c>
      <c r="B682" s="23" t="s">
        <v>7395</v>
      </c>
      <c r="C682" s="23" t="s">
        <v>17</v>
      </c>
      <c r="D682" s="24">
        <v>45298.750949074078</v>
      </c>
      <c r="E682" s="25" t="s">
        <v>11</v>
      </c>
      <c r="F682" s="26" t="s">
        <v>16</v>
      </c>
      <c r="G682" s="26" t="s">
        <v>14</v>
      </c>
      <c r="H682" s="23">
        <v>0</v>
      </c>
      <c r="I682" s="27"/>
      <c r="J682" s="28">
        <v>0</v>
      </c>
      <c r="K682" t="str">
        <f>IF((LEN(relatorio_Ananindeua3[[#This Row],[CIF/CPF/CNPJ]])=14),relatorio_Ananindeua3[[#This Row],[CIF/CPF/CNPJ]],relatorio_Ananindeua3[[#This Row],[Coluna2]])</f>
        <v>47511272000110</v>
      </c>
      <c r="L682" t="str">
        <f t="shared" si="11"/>
        <v>475******10</v>
      </c>
    </row>
    <row r="683" spans="1:12" x14ac:dyDescent="0.25">
      <c r="A683" s="23" t="s">
        <v>7354</v>
      </c>
      <c r="B683" s="23" t="s">
        <v>7355</v>
      </c>
      <c r="C683" s="23" t="s">
        <v>17</v>
      </c>
      <c r="D683" s="24">
        <v>45298.750983796293</v>
      </c>
      <c r="E683" s="25" t="s">
        <v>11</v>
      </c>
      <c r="F683" s="26" t="s">
        <v>16</v>
      </c>
      <c r="G683" s="26" t="s">
        <v>14</v>
      </c>
      <c r="H683" s="23">
        <v>0</v>
      </c>
      <c r="I683" s="27"/>
      <c r="J683" s="28">
        <v>0</v>
      </c>
      <c r="K683" t="str">
        <f>IF((LEN(relatorio_Ananindeua3[[#This Row],[CIF/CPF/CNPJ]])=14),relatorio_Ananindeua3[[#This Row],[CIF/CPF/CNPJ]],relatorio_Ananindeua3[[#This Row],[Coluna2]])</f>
        <v>47401041000153</v>
      </c>
      <c r="L683" t="str">
        <f t="shared" si="11"/>
        <v>474******53</v>
      </c>
    </row>
    <row r="684" spans="1:12" x14ac:dyDescent="0.25">
      <c r="A684" s="23" t="s">
        <v>7386</v>
      </c>
      <c r="B684" s="23" t="s">
        <v>7387</v>
      </c>
      <c r="C684" s="23" t="s">
        <v>17</v>
      </c>
      <c r="D684" s="24">
        <v>45298.750983796293</v>
      </c>
      <c r="E684" s="25" t="s">
        <v>11</v>
      </c>
      <c r="F684" s="26" t="s">
        <v>16</v>
      </c>
      <c r="G684" s="26" t="s">
        <v>14</v>
      </c>
      <c r="H684" s="23">
        <v>0</v>
      </c>
      <c r="I684" s="27"/>
      <c r="J684" s="28">
        <v>0</v>
      </c>
      <c r="K684" t="str">
        <f>IF((LEN(relatorio_Ananindeua3[[#This Row],[CIF/CPF/CNPJ]])=14),relatorio_Ananindeua3[[#This Row],[CIF/CPF/CNPJ]],relatorio_Ananindeua3[[#This Row],[Coluna2]])</f>
        <v>47487433000187</v>
      </c>
      <c r="L684" t="str">
        <f t="shared" si="11"/>
        <v>474******87</v>
      </c>
    </row>
    <row r="685" spans="1:12" x14ac:dyDescent="0.25">
      <c r="A685" s="23" t="s">
        <v>7378</v>
      </c>
      <c r="B685" s="23" t="s">
        <v>7379</v>
      </c>
      <c r="C685" s="23" t="s">
        <v>17</v>
      </c>
      <c r="D685" s="24">
        <v>45298.751030092593</v>
      </c>
      <c r="E685" s="25" t="s">
        <v>11</v>
      </c>
      <c r="F685" s="26" t="s">
        <v>16</v>
      </c>
      <c r="G685" s="26" t="s">
        <v>14</v>
      </c>
      <c r="H685" s="23">
        <v>0</v>
      </c>
      <c r="I685" s="27"/>
      <c r="J685" s="28">
        <v>0</v>
      </c>
      <c r="K685" t="str">
        <f>IF((LEN(relatorio_Ananindeua3[[#This Row],[CIF/CPF/CNPJ]])=14),relatorio_Ananindeua3[[#This Row],[CIF/CPF/CNPJ]],relatorio_Ananindeua3[[#This Row],[Coluna2]])</f>
        <v>47478148000108</v>
      </c>
      <c r="L685" t="str">
        <f t="shared" si="11"/>
        <v>474******08</v>
      </c>
    </row>
    <row r="686" spans="1:12" x14ac:dyDescent="0.25">
      <c r="A686" s="23" t="s">
        <v>7390</v>
      </c>
      <c r="B686" s="23" t="s">
        <v>7391</v>
      </c>
      <c r="C686" s="23" t="s">
        <v>17</v>
      </c>
      <c r="D686" s="24">
        <v>45298.75104166667</v>
      </c>
      <c r="E686" s="25" t="s">
        <v>11</v>
      </c>
      <c r="F686" s="26" t="s">
        <v>16</v>
      </c>
      <c r="G686" s="26" t="s">
        <v>14</v>
      </c>
      <c r="H686" s="23">
        <v>0</v>
      </c>
      <c r="I686" s="27"/>
      <c r="J686" s="28">
        <v>0</v>
      </c>
      <c r="K686" t="str">
        <f>IF((LEN(relatorio_Ananindeua3[[#This Row],[CIF/CPF/CNPJ]])=14),relatorio_Ananindeua3[[#This Row],[CIF/CPF/CNPJ]],relatorio_Ananindeua3[[#This Row],[Coluna2]])</f>
        <v>47495100000108</v>
      </c>
      <c r="L686" t="str">
        <f t="shared" si="11"/>
        <v>474******08</v>
      </c>
    </row>
    <row r="687" spans="1:12" x14ac:dyDescent="0.25">
      <c r="A687" s="23" t="s">
        <v>7368</v>
      </c>
      <c r="B687" s="23" t="s">
        <v>7369</v>
      </c>
      <c r="C687" s="23" t="s">
        <v>17</v>
      </c>
      <c r="D687" s="24">
        <v>45298.751087962963</v>
      </c>
      <c r="E687" s="25" t="s">
        <v>11</v>
      </c>
      <c r="F687" s="26" t="s">
        <v>16</v>
      </c>
      <c r="G687" s="26" t="s">
        <v>14</v>
      </c>
      <c r="H687" s="23">
        <v>0</v>
      </c>
      <c r="I687" s="27"/>
      <c r="J687" s="28">
        <v>0</v>
      </c>
      <c r="K687" t="str">
        <f>IF((LEN(relatorio_Ananindeua3[[#This Row],[CIF/CPF/CNPJ]])=14),relatorio_Ananindeua3[[#This Row],[CIF/CPF/CNPJ]],relatorio_Ananindeua3[[#This Row],[Coluna2]])</f>
        <v>47443685000104</v>
      </c>
      <c r="L687" t="str">
        <f t="shared" si="11"/>
        <v>474******04</v>
      </c>
    </row>
    <row r="688" spans="1:12" x14ac:dyDescent="0.25">
      <c r="A688" s="23" t="s">
        <v>7362</v>
      </c>
      <c r="B688" s="23" t="s">
        <v>7363</v>
      </c>
      <c r="C688" s="23" t="s">
        <v>17</v>
      </c>
      <c r="D688" s="24">
        <v>45298.751111111109</v>
      </c>
      <c r="E688" s="25" t="s">
        <v>11</v>
      </c>
      <c r="F688" s="26" t="s">
        <v>16</v>
      </c>
      <c r="G688" s="26" t="s">
        <v>14</v>
      </c>
      <c r="H688" s="23">
        <v>0</v>
      </c>
      <c r="I688" s="27"/>
      <c r="J688" s="28">
        <v>0</v>
      </c>
      <c r="K688" t="str">
        <f>IF((LEN(relatorio_Ananindeua3[[#This Row],[CIF/CPF/CNPJ]])=14),relatorio_Ananindeua3[[#This Row],[CIF/CPF/CNPJ]],relatorio_Ananindeua3[[#This Row],[Coluna2]])</f>
        <v>47417817000123</v>
      </c>
      <c r="L688" t="str">
        <f t="shared" si="11"/>
        <v>474******23</v>
      </c>
    </row>
    <row r="689" spans="1:12" x14ac:dyDescent="0.25">
      <c r="A689" s="23" t="s">
        <v>6711</v>
      </c>
      <c r="B689" s="23" t="s">
        <v>6712</v>
      </c>
      <c r="C689" s="23" t="s">
        <v>17</v>
      </c>
      <c r="D689" s="24">
        <v>45298.751122685186</v>
      </c>
      <c r="E689" s="25" t="s">
        <v>11</v>
      </c>
      <c r="F689" s="26" t="s">
        <v>16</v>
      </c>
      <c r="G689" s="26" t="s">
        <v>14</v>
      </c>
      <c r="H689" s="23">
        <v>0</v>
      </c>
      <c r="I689" s="27"/>
      <c r="J689" s="28">
        <v>0</v>
      </c>
      <c r="K689" t="str">
        <f>IF((LEN(relatorio_Ananindeua3[[#This Row],[CIF/CPF/CNPJ]])=14),relatorio_Ananindeua3[[#This Row],[CIF/CPF/CNPJ]],relatorio_Ananindeua3[[#This Row],[Coluna2]])</f>
        <v>45672727000153</v>
      </c>
      <c r="L689" t="str">
        <f t="shared" si="11"/>
        <v>456******53</v>
      </c>
    </row>
    <row r="690" spans="1:12" x14ac:dyDescent="0.25">
      <c r="A690" s="23" t="s">
        <v>7364</v>
      </c>
      <c r="B690" s="23" t="s">
        <v>7365</v>
      </c>
      <c r="C690" s="23" t="s">
        <v>17</v>
      </c>
      <c r="D690" s="24">
        <v>45298.751122685186</v>
      </c>
      <c r="E690" s="25" t="s">
        <v>11</v>
      </c>
      <c r="F690" s="26" t="s">
        <v>16</v>
      </c>
      <c r="G690" s="26" t="s">
        <v>14</v>
      </c>
      <c r="H690" s="23">
        <v>0</v>
      </c>
      <c r="I690" s="27"/>
      <c r="J690" s="28">
        <v>0</v>
      </c>
      <c r="K690" t="str">
        <f>IF((LEN(relatorio_Ananindeua3[[#This Row],[CIF/CPF/CNPJ]])=14),relatorio_Ananindeua3[[#This Row],[CIF/CPF/CNPJ]],relatorio_Ananindeua3[[#This Row],[Coluna2]])</f>
        <v>47422429000130</v>
      </c>
      <c r="L690" t="str">
        <f t="shared" si="11"/>
        <v>474******30</v>
      </c>
    </row>
    <row r="691" spans="1:12" x14ac:dyDescent="0.25">
      <c r="A691" s="23" t="s">
        <v>7360</v>
      </c>
      <c r="B691" s="23" t="s">
        <v>7361</v>
      </c>
      <c r="C691" s="23" t="s">
        <v>17</v>
      </c>
      <c r="D691" s="24">
        <v>45298.751134259262</v>
      </c>
      <c r="E691" s="25" t="s">
        <v>11</v>
      </c>
      <c r="F691" s="26" t="s">
        <v>16</v>
      </c>
      <c r="G691" s="26" t="s">
        <v>14</v>
      </c>
      <c r="H691" s="23">
        <v>0</v>
      </c>
      <c r="I691" s="27"/>
      <c r="J691" s="28">
        <v>0</v>
      </c>
      <c r="K691" t="str">
        <f>IF((LEN(relatorio_Ananindeua3[[#This Row],[CIF/CPF/CNPJ]])=14),relatorio_Ananindeua3[[#This Row],[CIF/CPF/CNPJ]],relatorio_Ananindeua3[[#This Row],[Coluna2]])</f>
        <v>47411313000104</v>
      </c>
      <c r="L691" t="str">
        <f t="shared" si="11"/>
        <v>474******04</v>
      </c>
    </row>
    <row r="692" spans="1:12" x14ac:dyDescent="0.25">
      <c r="A692" s="23" t="s">
        <v>7283</v>
      </c>
      <c r="B692" s="23" t="s">
        <v>7284</v>
      </c>
      <c r="C692" s="23" t="s">
        <v>17</v>
      </c>
      <c r="D692" s="24">
        <v>45298.751203703701</v>
      </c>
      <c r="E692" s="25" t="s">
        <v>11</v>
      </c>
      <c r="F692" s="26" t="s">
        <v>16</v>
      </c>
      <c r="G692" s="26" t="s">
        <v>14</v>
      </c>
      <c r="H692" s="23">
        <v>0</v>
      </c>
      <c r="I692" s="27"/>
      <c r="J692" s="28">
        <v>0</v>
      </c>
      <c r="K692" t="str">
        <f>IF((LEN(relatorio_Ananindeua3[[#This Row],[CIF/CPF/CNPJ]])=14),relatorio_Ananindeua3[[#This Row],[CIF/CPF/CNPJ]],relatorio_Ananindeua3[[#This Row],[Coluna2]])</f>
        <v>47117862000162</v>
      </c>
      <c r="L692" t="str">
        <f t="shared" si="11"/>
        <v>471******62</v>
      </c>
    </row>
    <row r="693" spans="1:12" x14ac:dyDescent="0.25">
      <c r="A693" s="23" t="s">
        <v>1829</v>
      </c>
      <c r="B693" s="23" t="s">
        <v>1830</v>
      </c>
      <c r="C693" s="23" t="s">
        <v>17</v>
      </c>
      <c r="D693" s="24">
        <v>45298.751215277778</v>
      </c>
      <c r="E693" s="25" t="s">
        <v>11</v>
      </c>
      <c r="F693" s="26" t="s">
        <v>16</v>
      </c>
      <c r="G693" s="26" t="s">
        <v>14</v>
      </c>
      <c r="H693" s="23">
        <v>0</v>
      </c>
      <c r="I693" s="27"/>
      <c r="J693" s="28">
        <v>0</v>
      </c>
      <c r="K693" t="str">
        <f>IF((LEN(relatorio_Ananindeua3[[#This Row],[CIF/CPF/CNPJ]])=14),relatorio_Ananindeua3[[#This Row],[CIF/CPF/CNPJ]],relatorio_Ananindeua3[[#This Row],[Coluna2]])</f>
        <v>24692983000132</v>
      </c>
      <c r="L693" t="str">
        <f t="shared" si="11"/>
        <v>246******32</v>
      </c>
    </row>
    <row r="694" spans="1:12" x14ac:dyDescent="0.25">
      <c r="A694" s="23" t="s">
        <v>7344</v>
      </c>
      <c r="B694" s="23" t="s">
        <v>7345</v>
      </c>
      <c r="C694" s="23" t="s">
        <v>17</v>
      </c>
      <c r="D694" s="24">
        <v>45298.751215277778</v>
      </c>
      <c r="E694" s="25" t="s">
        <v>11</v>
      </c>
      <c r="F694" s="26" t="s">
        <v>16</v>
      </c>
      <c r="G694" s="26" t="s">
        <v>14</v>
      </c>
      <c r="H694" s="23">
        <v>0</v>
      </c>
      <c r="I694" s="27"/>
      <c r="J694" s="28">
        <v>0</v>
      </c>
      <c r="K694" t="str">
        <f>IF((LEN(relatorio_Ananindeua3[[#This Row],[CIF/CPF/CNPJ]])=14),relatorio_Ananindeua3[[#This Row],[CIF/CPF/CNPJ]],relatorio_Ananindeua3[[#This Row],[Coluna2]])</f>
        <v>47376653000133</v>
      </c>
      <c r="L694" t="str">
        <f t="shared" si="11"/>
        <v>473******33</v>
      </c>
    </row>
    <row r="695" spans="1:12" x14ac:dyDescent="0.25">
      <c r="A695" s="23" t="s">
        <v>7350</v>
      </c>
      <c r="B695" s="23" t="s">
        <v>7351</v>
      </c>
      <c r="C695" s="23" t="s">
        <v>17</v>
      </c>
      <c r="D695" s="24">
        <v>45298.751215277778</v>
      </c>
      <c r="E695" s="25" t="s">
        <v>11</v>
      </c>
      <c r="F695" s="26" t="s">
        <v>16</v>
      </c>
      <c r="G695" s="26" t="s">
        <v>14</v>
      </c>
      <c r="H695" s="23">
        <v>0</v>
      </c>
      <c r="I695" s="27"/>
      <c r="J695" s="28">
        <v>0</v>
      </c>
      <c r="K695" t="str">
        <f>IF((LEN(relatorio_Ananindeua3[[#This Row],[CIF/CPF/CNPJ]])=14),relatorio_Ananindeua3[[#This Row],[CIF/CPF/CNPJ]],relatorio_Ananindeua3[[#This Row],[Coluna2]])</f>
        <v>47390523000155</v>
      </c>
      <c r="L695" t="str">
        <f t="shared" si="11"/>
        <v>473******55</v>
      </c>
    </row>
    <row r="696" spans="1:12" x14ac:dyDescent="0.25">
      <c r="A696" s="23" t="s">
        <v>7348</v>
      </c>
      <c r="B696" s="23" t="s">
        <v>7349</v>
      </c>
      <c r="C696" s="23" t="s">
        <v>17</v>
      </c>
      <c r="D696" s="24">
        <v>45298.751250000001</v>
      </c>
      <c r="E696" s="25" t="s">
        <v>11</v>
      </c>
      <c r="F696" s="26" t="s">
        <v>16</v>
      </c>
      <c r="G696" s="26" t="s">
        <v>14</v>
      </c>
      <c r="H696" s="23">
        <v>0</v>
      </c>
      <c r="I696" s="27"/>
      <c r="J696" s="28">
        <v>0</v>
      </c>
      <c r="K696" t="str">
        <f>IF((LEN(relatorio_Ananindeua3[[#This Row],[CIF/CPF/CNPJ]])=14),relatorio_Ananindeua3[[#This Row],[CIF/CPF/CNPJ]],relatorio_Ananindeua3[[#This Row],[Coluna2]])</f>
        <v>47381391000103</v>
      </c>
      <c r="L696" t="str">
        <f t="shared" si="11"/>
        <v>473******03</v>
      </c>
    </row>
    <row r="697" spans="1:12" x14ac:dyDescent="0.25">
      <c r="A697" s="23" t="s">
        <v>5260</v>
      </c>
      <c r="B697" s="23" t="s">
        <v>5261</v>
      </c>
      <c r="C697" s="23" t="s">
        <v>17</v>
      </c>
      <c r="D697" s="24">
        <v>45298.751307870371</v>
      </c>
      <c r="E697" s="25" t="s">
        <v>11</v>
      </c>
      <c r="F697" s="26" t="s">
        <v>16</v>
      </c>
      <c r="G697" s="26" t="s">
        <v>14</v>
      </c>
      <c r="H697" s="23">
        <v>0</v>
      </c>
      <c r="I697" s="27"/>
      <c r="J697" s="28">
        <v>0</v>
      </c>
      <c r="K697" t="str">
        <f>IF((LEN(relatorio_Ananindeua3[[#This Row],[CIF/CPF/CNPJ]])=14),relatorio_Ananindeua3[[#This Row],[CIF/CPF/CNPJ]],relatorio_Ananindeua3[[#This Row],[Coluna2]])</f>
        <v>41219773000140</v>
      </c>
      <c r="L697" t="str">
        <f t="shared" si="11"/>
        <v>412******40</v>
      </c>
    </row>
    <row r="698" spans="1:12" x14ac:dyDescent="0.25">
      <c r="A698" s="23" t="s">
        <v>7330</v>
      </c>
      <c r="B698" s="23" t="s">
        <v>7331</v>
      </c>
      <c r="C698" s="23" t="s">
        <v>17</v>
      </c>
      <c r="D698" s="24">
        <v>45298.751307870371</v>
      </c>
      <c r="E698" s="25" t="s">
        <v>11</v>
      </c>
      <c r="F698" s="26" t="s">
        <v>16</v>
      </c>
      <c r="G698" s="26" t="s">
        <v>14</v>
      </c>
      <c r="H698" s="23">
        <v>0</v>
      </c>
      <c r="I698" s="27"/>
      <c r="J698" s="28">
        <v>0</v>
      </c>
      <c r="K698" t="str">
        <f>IF((LEN(relatorio_Ananindeua3[[#This Row],[CIF/CPF/CNPJ]])=14),relatorio_Ananindeua3[[#This Row],[CIF/CPF/CNPJ]],relatorio_Ananindeua3[[#This Row],[Coluna2]])</f>
        <v>47342608000168</v>
      </c>
      <c r="L698" t="str">
        <f t="shared" si="11"/>
        <v>473******68</v>
      </c>
    </row>
    <row r="699" spans="1:12" x14ac:dyDescent="0.25">
      <c r="A699" s="23" t="s">
        <v>7326</v>
      </c>
      <c r="B699" s="23" t="s">
        <v>7327</v>
      </c>
      <c r="C699" s="23" t="s">
        <v>17</v>
      </c>
      <c r="D699" s="24">
        <v>45298.751342592594</v>
      </c>
      <c r="E699" s="25" t="s">
        <v>11</v>
      </c>
      <c r="F699" s="26" t="s">
        <v>16</v>
      </c>
      <c r="G699" s="26" t="s">
        <v>14</v>
      </c>
      <c r="H699" s="23">
        <v>0</v>
      </c>
      <c r="I699" s="27"/>
      <c r="J699" s="28">
        <v>0</v>
      </c>
      <c r="K699" t="str">
        <f>IF((LEN(relatorio_Ananindeua3[[#This Row],[CIF/CPF/CNPJ]])=14),relatorio_Ananindeua3[[#This Row],[CIF/CPF/CNPJ]],relatorio_Ananindeua3[[#This Row],[Coluna2]])</f>
        <v>47323921000159</v>
      </c>
      <c r="L699" t="str">
        <f t="shared" si="11"/>
        <v>473******59</v>
      </c>
    </row>
    <row r="700" spans="1:12" x14ac:dyDescent="0.25">
      <c r="A700" s="23" t="s">
        <v>7334</v>
      </c>
      <c r="B700" s="23" t="s">
        <v>7335</v>
      </c>
      <c r="C700" s="23" t="s">
        <v>17</v>
      </c>
      <c r="D700" s="24">
        <v>45298.751342592594</v>
      </c>
      <c r="E700" s="25" t="s">
        <v>11</v>
      </c>
      <c r="F700" s="26" t="s">
        <v>16</v>
      </c>
      <c r="G700" s="26" t="s">
        <v>14</v>
      </c>
      <c r="H700" s="23">
        <v>0</v>
      </c>
      <c r="I700" s="27"/>
      <c r="J700" s="28">
        <v>0</v>
      </c>
      <c r="K700" t="str">
        <f>IF((LEN(relatorio_Ananindeua3[[#This Row],[CIF/CPF/CNPJ]])=14),relatorio_Ananindeua3[[#This Row],[CIF/CPF/CNPJ]],relatorio_Ananindeua3[[#This Row],[Coluna2]])</f>
        <v>47350497000131</v>
      </c>
      <c r="L700" t="str">
        <f t="shared" si="11"/>
        <v>473******31</v>
      </c>
    </row>
    <row r="701" spans="1:12" x14ac:dyDescent="0.25">
      <c r="A701" s="23" t="s">
        <v>7273</v>
      </c>
      <c r="B701" s="23" t="s">
        <v>7274</v>
      </c>
      <c r="C701" s="23" t="s">
        <v>17</v>
      </c>
      <c r="D701" s="24">
        <v>45298.751354166663</v>
      </c>
      <c r="E701" s="25" t="s">
        <v>11</v>
      </c>
      <c r="F701" s="26" t="s">
        <v>16</v>
      </c>
      <c r="G701" s="26" t="s">
        <v>14</v>
      </c>
      <c r="H701" s="23">
        <v>0</v>
      </c>
      <c r="I701" s="27"/>
      <c r="J701" s="28">
        <v>0</v>
      </c>
      <c r="K701" t="str">
        <f>IF((LEN(relatorio_Ananindeua3[[#This Row],[CIF/CPF/CNPJ]])=14),relatorio_Ananindeua3[[#This Row],[CIF/CPF/CNPJ]],relatorio_Ananindeua3[[#This Row],[Coluna2]])</f>
        <v>47109490000122</v>
      </c>
      <c r="L701" t="str">
        <f t="shared" si="11"/>
        <v>471******22</v>
      </c>
    </row>
    <row r="702" spans="1:12" x14ac:dyDescent="0.25">
      <c r="A702" s="23" t="s">
        <v>7328</v>
      </c>
      <c r="B702" s="23" t="s">
        <v>7329</v>
      </c>
      <c r="C702" s="23" t="s">
        <v>17</v>
      </c>
      <c r="D702" s="24">
        <v>45298.751354166663</v>
      </c>
      <c r="E702" s="25" t="s">
        <v>11</v>
      </c>
      <c r="F702" s="26" t="s">
        <v>16</v>
      </c>
      <c r="G702" s="26" t="s">
        <v>14</v>
      </c>
      <c r="H702" s="23">
        <v>0</v>
      </c>
      <c r="I702" s="27"/>
      <c r="J702" s="28">
        <v>0</v>
      </c>
      <c r="K702" t="str">
        <f>IF((LEN(relatorio_Ananindeua3[[#This Row],[CIF/CPF/CNPJ]])=14),relatorio_Ananindeua3[[#This Row],[CIF/CPF/CNPJ]],relatorio_Ananindeua3[[#This Row],[Coluna2]])</f>
        <v>47325892000164</v>
      </c>
      <c r="L702" t="str">
        <f t="shared" si="11"/>
        <v>473******64</v>
      </c>
    </row>
    <row r="703" spans="1:12" x14ac:dyDescent="0.25">
      <c r="A703" s="23" t="s">
        <v>5584</v>
      </c>
      <c r="B703" s="23" t="s">
        <v>5585</v>
      </c>
      <c r="C703" s="23" t="s">
        <v>17</v>
      </c>
      <c r="D703" s="24">
        <v>45298.75136574074</v>
      </c>
      <c r="E703" s="25" t="s">
        <v>11</v>
      </c>
      <c r="F703" s="26" t="s">
        <v>16</v>
      </c>
      <c r="G703" s="26" t="s">
        <v>14</v>
      </c>
      <c r="H703" s="23">
        <v>0</v>
      </c>
      <c r="I703" s="27"/>
      <c r="J703" s="28">
        <v>0</v>
      </c>
      <c r="K703" t="str">
        <f>IF((LEN(relatorio_Ananindeua3[[#This Row],[CIF/CPF/CNPJ]])=14),relatorio_Ananindeua3[[#This Row],[CIF/CPF/CNPJ]],relatorio_Ananindeua3[[#This Row],[Coluna2]])</f>
        <v>42180113000166</v>
      </c>
      <c r="L703" t="str">
        <f t="shared" si="11"/>
        <v>421******66</v>
      </c>
    </row>
    <row r="704" spans="1:12" x14ac:dyDescent="0.25">
      <c r="A704" s="23" t="s">
        <v>7322</v>
      </c>
      <c r="B704" s="23" t="s">
        <v>7323</v>
      </c>
      <c r="C704" s="23" t="s">
        <v>17</v>
      </c>
      <c r="D704" s="24">
        <v>45298.75136574074</v>
      </c>
      <c r="E704" s="25" t="s">
        <v>11</v>
      </c>
      <c r="F704" s="26" t="s">
        <v>16</v>
      </c>
      <c r="G704" s="26" t="s">
        <v>14</v>
      </c>
      <c r="H704" s="23">
        <v>0</v>
      </c>
      <c r="I704" s="27"/>
      <c r="J704" s="28">
        <v>0</v>
      </c>
      <c r="K704" t="str">
        <f>IF((LEN(relatorio_Ananindeua3[[#This Row],[CIF/CPF/CNPJ]])=14),relatorio_Ananindeua3[[#This Row],[CIF/CPF/CNPJ]],relatorio_Ananindeua3[[#This Row],[Coluna2]])</f>
        <v>47313741000196</v>
      </c>
      <c r="L704" t="str">
        <f t="shared" si="11"/>
        <v>473******96</v>
      </c>
    </row>
    <row r="705" spans="1:12" x14ac:dyDescent="0.25">
      <c r="A705" s="23" t="s">
        <v>7285</v>
      </c>
      <c r="B705" s="23" t="s">
        <v>7286</v>
      </c>
      <c r="C705" s="23" t="s">
        <v>17</v>
      </c>
      <c r="D705" s="24">
        <v>45298.751400462963</v>
      </c>
      <c r="E705" s="25" t="s">
        <v>11</v>
      </c>
      <c r="F705" s="26" t="s">
        <v>16</v>
      </c>
      <c r="G705" s="26" t="s">
        <v>14</v>
      </c>
      <c r="H705" s="23">
        <v>0</v>
      </c>
      <c r="I705" s="27"/>
      <c r="J705" s="28">
        <v>0</v>
      </c>
      <c r="K705" t="str">
        <f>IF((LEN(relatorio_Ananindeua3[[#This Row],[CIF/CPF/CNPJ]])=14),relatorio_Ananindeua3[[#This Row],[CIF/CPF/CNPJ]],relatorio_Ananindeua3[[#This Row],[Coluna2]])</f>
        <v>47126553000159</v>
      </c>
      <c r="L705" t="str">
        <f t="shared" si="11"/>
        <v>471******59</v>
      </c>
    </row>
    <row r="706" spans="1:12" x14ac:dyDescent="0.25">
      <c r="A706" s="23" t="s">
        <v>7320</v>
      </c>
      <c r="B706" s="23" t="s">
        <v>7321</v>
      </c>
      <c r="C706" s="23" t="s">
        <v>17</v>
      </c>
      <c r="D706" s="24">
        <v>45298.751400462963</v>
      </c>
      <c r="E706" s="25" t="s">
        <v>11</v>
      </c>
      <c r="F706" s="26" t="s">
        <v>16</v>
      </c>
      <c r="G706" s="26" t="s">
        <v>14</v>
      </c>
      <c r="H706" s="23">
        <v>0</v>
      </c>
      <c r="I706" s="27"/>
      <c r="J706" s="28">
        <v>0</v>
      </c>
      <c r="K706" t="str">
        <f>IF((LEN(relatorio_Ananindeua3[[#This Row],[CIF/CPF/CNPJ]])=14),relatorio_Ananindeua3[[#This Row],[CIF/CPF/CNPJ]],relatorio_Ananindeua3[[#This Row],[Coluna2]])</f>
        <v>47301995000194</v>
      </c>
      <c r="L706" t="str">
        <f t="shared" si="11"/>
        <v>473******94</v>
      </c>
    </row>
    <row r="707" spans="1:12" x14ac:dyDescent="0.25">
      <c r="A707" s="23" t="s">
        <v>7310</v>
      </c>
      <c r="B707" s="23" t="s">
        <v>7311</v>
      </c>
      <c r="C707" s="23" t="s">
        <v>17</v>
      </c>
      <c r="D707" s="24">
        <v>45298.751423611109</v>
      </c>
      <c r="E707" s="25" t="s">
        <v>11</v>
      </c>
      <c r="F707" s="26" t="s">
        <v>16</v>
      </c>
      <c r="G707" s="26" t="s">
        <v>14</v>
      </c>
      <c r="H707" s="23">
        <v>0</v>
      </c>
      <c r="I707" s="27"/>
      <c r="J707" s="28">
        <v>0</v>
      </c>
      <c r="K707" t="str">
        <f>IF((LEN(relatorio_Ananindeua3[[#This Row],[CIF/CPF/CNPJ]])=14),relatorio_Ananindeua3[[#This Row],[CIF/CPF/CNPJ]],relatorio_Ananindeua3[[#This Row],[Coluna2]])</f>
        <v>47267708000177</v>
      </c>
      <c r="L707" t="str">
        <f t="shared" si="11"/>
        <v>472******77</v>
      </c>
    </row>
    <row r="708" spans="1:12" x14ac:dyDescent="0.25">
      <c r="A708" s="23" t="s">
        <v>7312</v>
      </c>
      <c r="B708" s="23" t="s">
        <v>7313</v>
      </c>
      <c r="C708" s="23" t="s">
        <v>17</v>
      </c>
      <c r="D708" s="24">
        <v>45298.751423611109</v>
      </c>
      <c r="E708" s="25" t="s">
        <v>11</v>
      </c>
      <c r="F708" s="26" t="s">
        <v>16</v>
      </c>
      <c r="G708" s="26" t="s">
        <v>14</v>
      </c>
      <c r="H708" s="23">
        <v>0</v>
      </c>
      <c r="I708" s="27"/>
      <c r="J708" s="28">
        <v>0</v>
      </c>
      <c r="K708" t="str">
        <f>IF((LEN(relatorio_Ananindeua3[[#This Row],[CIF/CPF/CNPJ]])=14),relatorio_Ananindeua3[[#This Row],[CIF/CPF/CNPJ]],relatorio_Ananindeua3[[#This Row],[Coluna2]])</f>
        <v>47274852000130</v>
      </c>
      <c r="L708" t="str">
        <f t="shared" si="11"/>
        <v>472******30</v>
      </c>
    </row>
    <row r="709" spans="1:12" x14ac:dyDescent="0.25">
      <c r="A709" s="23" t="s">
        <v>7306</v>
      </c>
      <c r="B709" s="23" t="s">
        <v>7307</v>
      </c>
      <c r="C709" s="23" t="s">
        <v>17</v>
      </c>
      <c r="D709" s="24">
        <v>45298.751446759263</v>
      </c>
      <c r="E709" s="25" t="s">
        <v>11</v>
      </c>
      <c r="F709" s="26" t="s">
        <v>16</v>
      </c>
      <c r="G709" s="26" t="s">
        <v>14</v>
      </c>
      <c r="H709" s="23">
        <v>0</v>
      </c>
      <c r="I709" s="27"/>
      <c r="J709" s="28">
        <v>0</v>
      </c>
      <c r="K709" t="str">
        <f>IF((LEN(relatorio_Ananindeua3[[#This Row],[CIF/CPF/CNPJ]])=14),relatorio_Ananindeua3[[#This Row],[CIF/CPF/CNPJ]],relatorio_Ananindeua3[[#This Row],[Coluna2]])</f>
        <v>47257748000138</v>
      </c>
      <c r="L709" t="str">
        <f t="shared" si="11"/>
        <v>472******38</v>
      </c>
    </row>
    <row r="710" spans="1:12" x14ac:dyDescent="0.25">
      <c r="A710" s="23" t="s">
        <v>7308</v>
      </c>
      <c r="B710" s="23" t="s">
        <v>7309</v>
      </c>
      <c r="C710" s="23" t="s">
        <v>17</v>
      </c>
      <c r="D710" s="24">
        <v>45298.751446759263</v>
      </c>
      <c r="E710" s="25" t="s">
        <v>11</v>
      </c>
      <c r="F710" s="26" t="s">
        <v>16</v>
      </c>
      <c r="G710" s="26" t="s">
        <v>14</v>
      </c>
      <c r="H710" s="23">
        <v>0</v>
      </c>
      <c r="I710" s="27"/>
      <c r="J710" s="28">
        <v>0</v>
      </c>
      <c r="K710" t="str">
        <f>IF((LEN(relatorio_Ananindeua3[[#This Row],[CIF/CPF/CNPJ]])=14),relatorio_Ananindeua3[[#This Row],[CIF/CPF/CNPJ]],relatorio_Ananindeua3[[#This Row],[Coluna2]])</f>
        <v>47261673000169</v>
      </c>
      <c r="L710" t="str">
        <f t="shared" si="11"/>
        <v>472******69</v>
      </c>
    </row>
    <row r="711" spans="1:12" x14ac:dyDescent="0.25">
      <c r="A711" s="23" t="s">
        <v>8035</v>
      </c>
      <c r="B711" s="23" t="s">
        <v>8036</v>
      </c>
      <c r="C711" s="23" t="s">
        <v>17</v>
      </c>
      <c r="D711" s="24">
        <v>45298.751458333332</v>
      </c>
      <c r="E711" s="25" t="s">
        <v>11</v>
      </c>
      <c r="F711" s="26" t="s">
        <v>16</v>
      </c>
      <c r="G711" s="26" t="s">
        <v>14</v>
      </c>
      <c r="H711" s="23">
        <v>0</v>
      </c>
      <c r="I711" s="27"/>
      <c r="J711" s="28">
        <v>0</v>
      </c>
      <c r="K711" t="str">
        <f>IF((LEN(relatorio_Ananindeua3[[#This Row],[CIF/CPF/CNPJ]])=14),relatorio_Ananindeua3[[#This Row],[CIF/CPF/CNPJ]],relatorio_Ananindeua3[[#This Row],[Coluna2]])</f>
        <v>48970565000128</v>
      </c>
      <c r="L711" t="str">
        <f t="shared" si="11"/>
        <v>489******28</v>
      </c>
    </row>
    <row r="712" spans="1:12" x14ac:dyDescent="0.25">
      <c r="A712" s="23" t="s">
        <v>7068</v>
      </c>
      <c r="B712" s="23" t="s">
        <v>7069</v>
      </c>
      <c r="C712" s="23" t="s">
        <v>17</v>
      </c>
      <c r="D712" s="24">
        <v>45298.751481481479</v>
      </c>
      <c r="E712" s="25" t="s">
        <v>11</v>
      </c>
      <c r="F712" s="26" t="s">
        <v>16</v>
      </c>
      <c r="G712" s="26" t="s">
        <v>14</v>
      </c>
      <c r="H712" s="23">
        <v>0</v>
      </c>
      <c r="I712" s="27"/>
      <c r="J712" s="28">
        <v>0</v>
      </c>
      <c r="K712" t="str">
        <f>IF((LEN(relatorio_Ananindeua3[[#This Row],[CIF/CPF/CNPJ]])=14),relatorio_Ananindeua3[[#This Row],[CIF/CPF/CNPJ]],relatorio_Ananindeua3[[#This Row],[Coluna2]])</f>
        <v>46561069000195</v>
      </c>
      <c r="L712" t="str">
        <f t="shared" si="11"/>
        <v>465******95</v>
      </c>
    </row>
    <row r="713" spans="1:12" x14ac:dyDescent="0.25">
      <c r="A713" s="23" t="s">
        <v>7144</v>
      </c>
      <c r="B713" s="23" t="s">
        <v>7145</v>
      </c>
      <c r="C713" s="23" t="s">
        <v>17</v>
      </c>
      <c r="D713" s="24">
        <v>45298.751539351855</v>
      </c>
      <c r="E713" s="25" t="s">
        <v>11</v>
      </c>
      <c r="F713" s="26" t="s">
        <v>16</v>
      </c>
      <c r="G713" s="26" t="s">
        <v>14</v>
      </c>
      <c r="H713" s="23">
        <v>0</v>
      </c>
      <c r="I713" s="27"/>
      <c r="J713" s="28">
        <v>0</v>
      </c>
      <c r="K713" t="str">
        <f>IF((LEN(relatorio_Ananindeua3[[#This Row],[CIF/CPF/CNPJ]])=14),relatorio_Ananindeua3[[#This Row],[CIF/CPF/CNPJ]],relatorio_Ananindeua3[[#This Row],[Coluna2]])</f>
        <v>46787498000185</v>
      </c>
      <c r="L713" t="str">
        <f t="shared" si="11"/>
        <v>467******85</v>
      </c>
    </row>
    <row r="714" spans="1:12" x14ac:dyDescent="0.25">
      <c r="A714" s="23" t="s">
        <v>7293</v>
      </c>
      <c r="B714" s="23" t="s">
        <v>7294</v>
      </c>
      <c r="C714" s="23" t="s">
        <v>17</v>
      </c>
      <c r="D714" s="24">
        <v>45298.751550925925</v>
      </c>
      <c r="E714" s="25" t="s">
        <v>11</v>
      </c>
      <c r="F714" s="26" t="s">
        <v>16</v>
      </c>
      <c r="G714" s="26" t="s">
        <v>14</v>
      </c>
      <c r="H714" s="23">
        <v>0</v>
      </c>
      <c r="I714" s="27"/>
      <c r="J714" s="28">
        <v>0</v>
      </c>
      <c r="K714" t="str">
        <f>IF((LEN(relatorio_Ananindeua3[[#This Row],[CIF/CPF/CNPJ]])=14),relatorio_Ananindeua3[[#This Row],[CIF/CPF/CNPJ]],relatorio_Ananindeua3[[#This Row],[Coluna2]])</f>
        <v>47170982000123</v>
      </c>
      <c r="L714" t="str">
        <f t="shared" si="11"/>
        <v>471******23</v>
      </c>
    </row>
    <row r="715" spans="1:12" x14ac:dyDescent="0.25">
      <c r="A715" s="23" t="s">
        <v>7295</v>
      </c>
      <c r="B715" s="23" t="s">
        <v>7296</v>
      </c>
      <c r="C715" s="23" t="s">
        <v>17</v>
      </c>
      <c r="D715" s="24">
        <v>45298.751550925925</v>
      </c>
      <c r="E715" s="25" t="s">
        <v>11</v>
      </c>
      <c r="F715" s="26" t="s">
        <v>16</v>
      </c>
      <c r="G715" s="26" t="s">
        <v>14</v>
      </c>
      <c r="H715" s="23">
        <v>0</v>
      </c>
      <c r="I715" s="27"/>
      <c r="J715" s="28">
        <v>0</v>
      </c>
      <c r="K715" t="str">
        <f>IF((LEN(relatorio_Ananindeua3[[#This Row],[CIF/CPF/CNPJ]])=14),relatorio_Ananindeua3[[#This Row],[CIF/CPF/CNPJ]],relatorio_Ananindeua3[[#This Row],[Coluna2]])</f>
        <v>47176834000116</v>
      </c>
      <c r="L715" t="str">
        <f t="shared" si="11"/>
        <v>471******16</v>
      </c>
    </row>
    <row r="716" spans="1:12" x14ac:dyDescent="0.25">
      <c r="A716" s="23" t="s">
        <v>1570</v>
      </c>
      <c r="B716" s="23" t="s">
        <v>1571</v>
      </c>
      <c r="C716" s="23" t="s">
        <v>17</v>
      </c>
      <c r="D716" s="24">
        <v>45298.751574074071</v>
      </c>
      <c r="E716" s="25" t="s">
        <v>11</v>
      </c>
      <c r="F716" s="26" t="s">
        <v>16</v>
      </c>
      <c r="G716" s="26" t="s">
        <v>14</v>
      </c>
      <c r="H716" s="23">
        <v>0</v>
      </c>
      <c r="I716" s="27"/>
      <c r="J716" s="28">
        <v>0</v>
      </c>
      <c r="K716" t="str">
        <f>IF((LEN(relatorio_Ananindeua3[[#This Row],[CIF/CPF/CNPJ]])=14),relatorio_Ananindeua3[[#This Row],[CIF/CPF/CNPJ]],relatorio_Ananindeua3[[#This Row],[Coluna2]])</f>
        <v>22756492000182</v>
      </c>
      <c r="L716" t="str">
        <f t="shared" si="11"/>
        <v>227******82</v>
      </c>
    </row>
    <row r="717" spans="1:12" x14ac:dyDescent="0.25">
      <c r="A717" s="23" t="s">
        <v>6255</v>
      </c>
      <c r="B717" s="23" t="s">
        <v>6256</v>
      </c>
      <c r="C717" s="23" t="s">
        <v>17</v>
      </c>
      <c r="D717" s="24">
        <v>45298.751574074071</v>
      </c>
      <c r="E717" s="25" t="s">
        <v>11</v>
      </c>
      <c r="F717" s="26" t="s">
        <v>16</v>
      </c>
      <c r="G717" s="26" t="s">
        <v>14</v>
      </c>
      <c r="H717" s="23">
        <v>0</v>
      </c>
      <c r="I717" s="27"/>
      <c r="J717" s="28">
        <v>0</v>
      </c>
      <c r="K717" t="str">
        <f>IF((LEN(relatorio_Ananindeua3[[#This Row],[CIF/CPF/CNPJ]])=14),relatorio_Ananindeua3[[#This Row],[CIF/CPF/CNPJ]],relatorio_Ananindeua3[[#This Row],[Coluna2]])</f>
        <v>44367475000196</v>
      </c>
      <c r="L717" t="str">
        <f t="shared" si="11"/>
        <v>443******96</v>
      </c>
    </row>
    <row r="718" spans="1:12" x14ac:dyDescent="0.25">
      <c r="A718" s="23" t="s">
        <v>6309</v>
      </c>
      <c r="B718" s="23" t="s">
        <v>6310</v>
      </c>
      <c r="C718" s="23" t="s">
        <v>17</v>
      </c>
      <c r="D718" s="24">
        <v>45298.751574074071</v>
      </c>
      <c r="E718" s="25" t="s">
        <v>11</v>
      </c>
      <c r="F718" s="26" t="s">
        <v>16</v>
      </c>
      <c r="G718" s="26" t="s">
        <v>14</v>
      </c>
      <c r="H718" s="23">
        <v>0</v>
      </c>
      <c r="I718" s="27"/>
      <c r="J718" s="28">
        <v>0</v>
      </c>
      <c r="K718" t="str">
        <f>IF((LEN(relatorio_Ananindeua3[[#This Row],[CIF/CPF/CNPJ]])=14),relatorio_Ananindeua3[[#This Row],[CIF/CPF/CNPJ]],relatorio_Ananindeua3[[#This Row],[Coluna2]])</f>
        <v>44605523000137</v>
      </c>
      <c r="L718" t="str">
        <f t="shared" si="11"/>
        <v>446******37</v>
      </c>
    </row>
    <row r="719" spans="1:12" x14ac:dyDescent="0.25">
      <c r="A719" s="23" t="s">
        <v>7279</v>
      </c>
      <c r="B719" s="23" t="s">
        <v>7280</v>
      </c>
      <c r="C719" s="23" t="s">
        <v>17</v>
      </c>
      <c r="D719" s="24">
        <v>45298.751574074071</v>
      </c>
      <c r="E719" s="25" t="s">
        <v>11</v>
      </c>
      <c r="F719" s="26" t="s">
        <v>16</v>
      </c>
      <c r="G719" s="26" t="s">
        <v>14</v>
      </c>
      <c r="H719" s="23">
        <v>0</v>
      </c>
      <c r="I719" s="27"/>
      <c r="J719" s="28">
        <v>0</v>
      </c>
      <c r="K719" t="str">
        <f>IF((LEN(relatorio_Ananindeua3[[#This Row],[CIF/CPF/CNPJ]])=14),relatorio_Ananindeua3[[#This Row],[CIF/CPF/CNPJ]],relatorio_Ananindeua3[[#This Row],[Coluna2]])</f>
        <v>47114980000117</v>
      </c>
      <c r="L719" t="str">
        <f t="shared" si="11"/>
        <v>471******17</v>
      </c>
    </row>
    <row r="720" spans="1:12" x14ac:dyDescent="0.25">
      <c r="A720" s="23" t="s">
        <v>7287</v>
      </c>
      <c r="B720" s="23" t="s">
        <v>7288</v>
      </c>
      <c r="C720" s="23" t="s">
        <v>17</v>
      </c>
      <c r="D720" s="24">
        <v>45298.751574074071</v>
      </c>
      <c r="E720" s="25" t="s">
        <v>11</v>
      </c>
      <c r="F720" s="26" t="s">
        <v>16</v>
      </c>
      <c r="G720" s="26" t="s">
        <v>14</v>
      </c>
      <c r="H720" s="23">
        <v>0</v>
      </c>
      <c r="I720" s="27"/>
      <c r="J720" s="28">
        <v>0</v>
      </c>
      <c r="K720" t="str">
        <f>IF((LEN(relatorio_Ananindeua3[[#This Row],[CIF/CPF/CNPJ]])=14),relatorio_Ananindeua3[[#This Row],[CIF/CPF/CNPJ]],relatorio_Ananindeua3[[#This Row],[Coluna2]])</f>
        <v>47134644000136</v>
      </c>
      <c r="L720" t="str">
        <f t="shared" si="11"/>
        <v>471******36</v>
      </c>
    </row>
    <row r="721" spans="1:12" x14ac:dyDescent="0.25">
      <c r="A721" s="23" t="s">
        <v>7281</v>
      </c>
      <c r="B721" s="23" t="s">
        <v>7282</v>
      </c>
      <c r="C721" s="23" t="s">
        <v>17</v>
      </c>
      <c r="D721" s="24">
        <v>45298.751585648148</v>
      </c>
      <c r="E721" s="25" t="s">
        <v>11</v>
      </c>
      <c r="F721" s="26" t="s">
        <v>16</v>
      </c>
      <c r="G721" s="26" t="s">
        <v>14</v>
      </c>
      <c r="H721" s="23">
        <v>0</v>
      </c>
      <c r="I721" s="27"/>
      <c r="J721" s="28">
        <v>0</v>
      </c>
      <c r="K721" t="str">
        <f>IF((LEN(relatorio_Ananindeua3[[#This Row],[CIF/CPF/CNPJ]])=14),relatorio_Ananindeua3[[#This Row],[CIF/CPF/CNPJ]],relatorio_Ananindeua3[[#This Row],[Coluna2]])</f>
        <v>47116220000149</v>
      </c>
      <c r="L721" t="str">
        <f t="shared" si="11"/>
        <v>471******49</v>
      </c>
    </row>
    <row r="722" spans="1:12" x14ac:dyDescent="0.25">
      <c r="A722" s="23" t="s">
        <v>5490</v>
      </c>
      <c r="B722" s="23" t="s">
        <v>5491</v>
      </c>
      <c r="C722" s="23" t="s">
        <v>17</v>
      </c>
      <c r="D722" s="24">
        <v>45298.751608796294</v>
      </c>
      <c r="E722" s="25" t="s">
        <v>11</v>
      </c>
      <c r="F722" s="26" t="s">
        <v>16</v>
      </c>
      <c r="G722" s="26" t="s">
        <v>14</v>
      </c>
      <c r="H722" s="23">
        <v>0</v>
      </c>
      <c r="I722" s="27"/>
      <c r="J722" s="28">
        <v>0</v>
      </c>
      <c r="K722" t="str">
        <f>IF((LEN(relatorio_Ananindeua3[[#This Row],[CIF/CPF/CNPJ]])=14),relatorio_Ananindeua3[[#This Row],[CIF/CPF/CNPJ]],relatorio_Ananindeua3[[#This Row],[Coluna2]])</f>
        <v>41938386000164</v>
      </c>
      <c r="L722" t="str">
        <f t="shared" ref="L722:L785" si="12">_xlfn.CONCAT(LEFT(A722,3),REPT("*",6),RIGHT(A722,2))</f>
        <v>419******64</v>
      </c>
    </row>
    <row r="723" spans="1:12" x14ac:dyDescent="0.25">
      <c r="A723" s="23" t="s">
        <v>7231</v>
      </c>
      <c r="B723" s="23" t="s">
        <v>7232</v>
      </c>
      <c r="C723" s="23" t="s">
        <v>17</v>
      </c>
      <c r="D723" s="24">
        <v>45298.751608796294</v>
      </c>
      <c r="E723" s="25" t="s">
        <v>11</v>
      </c>
      <c r="F723" s="26" t="s">
        <v>16</v>
      </c>
      <c r="G723" s="26" t="s">
        <v>14</v>
      </c>
      <c r="H723" s="23">
        <v>0</v>
      </c>
      <c r="I723" s="27"/>
      <c r="J723" s="28">
        <v>0</v>
      </c>
      <c r="K723" t="str">
        <f>IF((LEN(relatorio_Ananindeua3[[#This Row],[CIF/CPF/CNPJ]])=14),relatorio_Ananindeua3[[#This Row],[CIF/CPF/CNPJ]],relatorio_Ananindeua3[[#This Row],[Coluna2]])</f>
        <v>46993212000118</v>
      </c>
      <c r="L723" t="str">
        <f t="shared" si="12"/>
        <v>469******18</v>
      </c>
    </row>
    <row r="724" spans="1:12" x14ac:dyDescent="0.25">
      <c r="A724" s="23" t="s">
        <v>7255</v>
      </c>
      <c r="B724" s="23" t="s">
        <v>7256</v>
      </c>
      <c r="C724" s="23" t="s">
        <v>17</v>
      </c>
      <c r="D724" s="24">
        <v>45298.751666666663</v>
      </c>
      <c r="E724" s="25" t="s">
        <v>11</v>
      </c>
      <c r="F724" s="26" t="s">
        <v>16</v>
      </c>
      <c r="G724" s="26" t="s">
        <v>14</v>
      </c>
      <c r="H724" s="23">
        <v>0</v>
      </c>
      <c r="I724" s="27"/>
      <c r="J724" s="28">
        <v>0</v>
      </c>
      <c r="K724" t="str">
        <f>IF((LEN(relatorio_Ananindeua3[[#This Row],[CIF/CPF/CNPJ]])=14),relatorio_Ananindeua3[[#This Row],[CIF/CPF/CNPJ]],relatorio_Ananindeua3[[#This Row],[Coluna2]])</f>
        <v>47068429000184</v>
      </c>
      <c r="L724" t="str">
        <f t="shared" si="12"/>
        <v>470******84</v>
      </c>
    </row>
    <row r="725" spans="1:12" x14ac:dyDescent="0.25">
      <c r="A725" s="23" t="s">
        <v>7259</v>
      </c>
      <c r="B725" s="23" t="s">
        <v>7260</v>
      </c>
      <c r="C725" s="23" t="s">
        <v>17</v>
      </c>
      <c r="D725" s="24">
        <v>45298.751666666663</v>
      </c>
      <c r="E725" s="25" t="s">
        <v>11</v>
      </c>
      <c r="F725" s="26" t="s">
        <v>16</v>
      </c>
      <c r="G725" s="26" t="s">
        <v>14</v>
      </c>
      <c r="H725" s="23">
        <v>0</v>
      </c>
      <c r="I725" s="27"/>
      <c r="J725" s="28">
        <v>0</v>
      </c>
      <c r="K725" t="str">
        <f>IF((LEN(relatorio_Ananindeua3[[#This Row],[CIF/CPF/CNPJ]])=14),relatorio_Ananindeua3[[#This Row],[CIF/CPF/CNPJ]],relatorio_Ananindeua3[[#This Row],[Coluna2]])</f>
        <v>47084430000100</v>
      </c>
      <c r="L725" t="str">
        <f t="shared" si="12"/>
        <v>470******00</v>
      </c>
    </row>
    <row r="726" spans="1:12" x14ac:dyDescent="0.25">
      <c r="A726" s="23" t="s">
        <v>7261</v>
      </c>
      <c r="B726" s="23" t="s">
        <v>7262</v>
      </c>
      <c r="C726" s="23" t="s">
        <v>17</v>
      </c>
      <c r="D726" s="24">
        <v>45298.751666666663</v>
      </c>
      <c r="E726" s="25" t="s">
        <v>11</v>
      </c>
      <c r="F726" s="26" t="s">
        <v>16</v>
      </c>
      <c r="G726" s="26" t="s">
        <v>14</v>
      </c>
      <c r="H726" s="23">
        <v>0</v>
      </c>
      <c r="I726" s="27"/>
      <c r="J726" s="28">
        <v>0</v>
      </c>
      <c r="K726" t="str">
        <f>IF((LEN(relatorio_Ananindeua3[[#This Row],[CIF/CPF/CNPJ]])=14),relatorio_Ananindeua3[[#This Row],[CIF/CPF/CNPJ]],relatorio_Ananindeua3[[#This Row],[Coluna2]])</f>
        <v>47084943000103</v>
      </c>
      <c r="L726" t="str">
        <f t="shared" si="12"/>
        <v>470******03</v>
      </c>
    </row>
    <row r="727" spans="1:12" x14ac:dyDescent="0.25">
      <c r="A727" s="23" t="s">
        <v>7257</v>
      </c>
      <c r="B727" s="23" t="s">
        <v>7258</v>
      </c>
      <c r="C727" s="23" t="s">
        <v>17</v>
      </c>
      <c r="D727" s="24">
        <v>45298.751689814817</v>
      </c>
      <c r="E727" s="25" t="s">
        <v>11</v>
      </c>
      <c r="F727" s="26" t="s">
        <v>16</v>
      </c>
      <c r="G727" s="26" t="s">
        <v>14</v>
      </c>
      <c r="H727" s="23">
        <v>0</v>
      </c>
      <c r="I727" s="27"/>
      <c r="J727" s="28">
        <v>0</v>
      </c>
      <c r="K727" t="str">
        <f>IF((LEN(relatorio_Ananindeua3[[#This Row],[CIF/CPF/CNPJ]])=14),relatorio_Ananindeua3[[#This Row],[CIF/CPF/CNPJ]],relatorio_Ananindeua3[[#This Row],[Coluna2]])</f>
        <v>47071723000145</v>
      </c>
      <c r="L727" t="str">
        <f t="shared" si="12"/>
        <v>470******45</v>
      </c>
    </row>
    <row r="728" spans="1:12" x14ac:dyDescent="0.25">
      <c r="A728" s="23" t="s">
        <v>7249</v>
      </c>
      <c r="B728" s="23" t="s">
        <v>7250</v>
      </c>
      <c r="C728" s="23" t="s">
        <v>17</v>
      </c>
      <c r="D728" s="24">
        <v>45298.751701388886</v>
      </c>
      <c r="E728" s="25" t="s">
        <v>11</v>
      </c>
      <c r="F728" s="26" t="s">
        <v>16</v>
      </c>
      <c r="G728" s="26" t="s">
        <v>14</v>
      </c>
      <c r="H728" s="23">
        <v>0</v>
      </c>
      <c r="I728" s="27"/>
      <c r="J728" s="28">
        <v>0</v>
      </c>
      <c r="K728" t="str">
        <f>IF((LEN(relatorio_Ananindeua3[[#This Row],[CIF/CPF/CNPJ]])=14),relatorio_Ananindeua3[[#This Row],[CIF/CPF/CNPJ]],relatorio_Ananindeua3[[#This Row],[Coluna2]])</f>
        <v>47058567000182</v>
      </c>
      <c r="L728" t="str">
        <f t="shared" si="12"/>
        <v>470******82</v>
      </c>
    </row>
    <row r="729" spans="1:12" x14ac:dyDescent="0.25">
      <c r="A729" s="23" t="s">
        <v>7241</v>
      </c>
      <c r="B729" s="23" t="s">
        <v>7242</v>
      </c>
      <c r="C729" s="23" t="s">
        <v>17</v>
      </c>
      <c r="D729" s="24">
        <v>45298.751747685186</v>
      </c>
      <c r="E729" s="25" t="s">
        <v>11</v>
      </c>
      <c r="F729" s="26" t="s">
        <v>16</v>
      </c>
      <c r="G729" s="26" t="s">
        <v>14</v>
      </c>
      <c r="H729" s="23">
        <v>0</v>
      </c>
      <c r="I729" s="27"/>
      <c r="J729" s="28">
        <v>0</v>
      </c>
      <c r="K729" t="str">
        <f>IF((LEN(relatorio_Ananindeua3[[#This Row],[CIF/CPF/CNPJ]])=14),relatorio_Ananindeua3[[#This Row],[CIF/CPF/CNPJ]],relatorio_Ananindeua3[[#This Row],[Coluna2]])</f>
        <v>47025969000180</v>
      </c>
      <c r="L729" t="str">
        <f t="shared" si="12"/>
        <v>470******80</v>
      </c>
    </row>
    <row r="730" spans="1:12" x14ac:dyDescent="0.25">
      <c r="A730" s="23" t="s">
        <v>7239</v>
      </c>
      <c r="B730" s="23" t="s">
        <v>7240</v>
      </c>
      <c r="C730" s="23" t="s">
        <v>17</v>
      </c>
      <c r="D730" s="24">
        <v>45298.751840277779</v>
      </c>
      <c r="E730" s="25" t="s">
        <v>11</v>
      </c>
      <c r="F730" s="26" t="s">
        <v>16</v>
      </c>
      <c r="G730" s="26" t="s">
        <v>14</v>
      </c>
      <c r="H730" s="23">
        <v>0</v>
      </c>
      <c r="I730" s="27"/>
      <c r="J730" s="28">
        <v>0</v>
      </c>
      <c r="K730" t="str">
        <f>IF((LEN(relatorio_Ananindeua3[[#This Row],[CIF/CPF/CNPJ]])=14),relatorio_Ananindeua3[[#This Row],[CIF/CPF/CNPJ]],relatorio_Ananindeua3[[#This Row],[Coluna2]])</f>
        <v>47011659000107</v>
      </c>
      <c r="L730" t="str">
        <f t="shared" si="12"/>
        <v>470******07</v>
      </c>
    </row>
    <row r="731" spans="1:12" x14ac:dyDescent="0.25">
      <c r="A731" s="23" t="s">
        <v>7237</v>
      </c>
      <c r="B731" s="23" t="s">
        <v>7238</v>
      </c>
      <c r="C731" s="23" t="s">
        <v>17</v>
      </c>
      <c r="D731" s="24">
        <v>45298.751863425925</v>
      </c>
      <c r="E731" s="25" t="s">
        <v>11</v>
      </c>
      <c r="F731" s="26" t="s">
        <v>16</v>
      </c>
      <c r="G731" s="26" t="s">
        <v>14</v>
      </c>
      <c r="H731" s="23">
        <v>0</v>
      </c>
      <c r="I731" s="27"/>
      <c r="J731" s="28">
        <v>0</v>
      </c>
      <c r="K731" t="str">
        <f>IF((LEN(relatorio_Ananindeua3[[#This Row],[CIF/CPF/CNPJ]])=14),relatorio_Ananindeua3[[#This Row],[CIF/CPF/CNPJ]],relatorio_Ananindeua3[[#This Row],[Coluna2]])</f>
        <v>47001594000119</v>
      </c>
      <c r="L731" t="str">
        <f t="shared" si="12"/>
        <v>470******19</v>
      </c>
    </row>
    <row r="732" spans="1:12" x14ac:dyDescent="0.25">
      <c r="A732" s="23" t="s">
        <v>7221</v>
      </c>
      <c r="B732" s="23" t="s">
        <v>7222</v>
      </c>
      <c r="C732" s="23" t="s">
        <v>17</v>
      </c>
      <c r="D732" s="24">
        <v>45298.751886574071</v>
      </c>
      <c r="E732" s="25" t="s">
        <v>11</v>
      </c>
      <c r="F732" s="26" t="s">
        <v>16</v>
      </c>
      <c r="G732" s="26" t="s">
        <v>14</v>
      </c>
      <c r="H732" s="23">
        <v>0</v>
      </c>
      <c r="I732" s="27"/>
      <c r="J732" s="28">
        <v>0</v>
      </c>
      <c r="K732" t="str">
        <f>IF((LEN(relatorio_Ananindeua3[[#This Row],[CIF/CPF/CNPJ]])=14),relatorio_Ananindeua3[[#This Row],[CIF/CPF/CNPJ]],relatorio_Ananindeua3[[#This Row],[Coluna2]])</f>
        <v>46976778000131</v>
      </c>
      <c r="L732" t="str">
        <f t="shared" si="12"/>
        <v>469******31</v>
      </c>
    </row>
    <row r="733" spans="1:12" x14ac:dyDescent="0.25">
      <c r="A733" s="23" t="s">
        <v>7223</v>
      </c>
      <c r="B733" s="23" t="s">
        <v>7224</v>
      </c>
      <c r="C733" s="23" t="s">
        <v>17</v>
      </c>
      <c r="D733" s="24">
        <v>45298.751886574071</v>
      </c>
      <c r="E733" s="25" t="s">
        <v>11</v>
      </c>
      <c r="F733" s="26" t="s">
        <v>16</v>
      </c>
      <c r="G733" s="26" t="s">
        <v>14</v>
      </c>
      <c r="H733" s="23">
        <v>0</v>
      </c>
      <c r="I733" s="27"/>
      <c r="J733" s="28">
        <v>0</v>
      </c>
      <c r="K733" t="str">
        <f>IF((LEN(relatorio_Ananindeua3[[#This Row],[CIF/CPF/CNPJ]])=14),relatorio_Ananindeua3[[#This Row],[CIF/CPF/CNPJ]],relatorio_Ananindeua3[[#This Row],[Coluna2]])</f>
        <v>46978431000128</v>
      </c>
      <c r="L733" t="str">
        <f t="shared" si="12"/>
        <v>469******28</v>
      </c>
    </row>
    <row r="734" spans="1:12" x14ac:dyDescent="0.25">
      <c r="A734" s="23" t="s">
        <v>7209</v>
      </c>
      <c r="B734" s="23" t="s">
        <v>7210</v>
      </c>
      <c r="C734" s="23" t="s">
        <v>17</v>
      </c>
      <c r="D734" s="24">
        <v>45298.751932870371</v>
      </c>
      <c r="E734" s="25" t="s">
        <v>11</v>
      </c>
      <c r="F734" s="26" t="s">
        <v>16</v>
      </c>
      <c r="G734" s="26" t="s">
        <v>14</v>
      </c>
      <c r="H734" s="23">
        <v>0</v>
      </c>
      <c r="I734" s="27"/>
      <c r="J734" s="28">
        <v>0</v>
      </c>
      <c r="K734" t="str">
        <f>IF((LEN(relatorio_Ananindeua3[[#This Row],[CIF/CPF/CNPJ]])=14),relatorio_Ananindeua3[[#This Row],[CIF/CPF/CNPJ]],relatorio_Ananindeua3[[#This Row],[Coluna2]])</f>
        <v>46933427000143</v>
      </c>
      <c r="L734" t="str">
        <f t="shared" si="12"/>
        <v>469******43</v>
      </c>
    </row>
    <row r="735" spans="1:12" x14ac:dyDescent="0.25">
      <c r="A735" s="23" t="s">
        <v>7215</v>
      </c>
      <c r="B735" s="23" t="s">
        <v>7216</v>
      </c>
      <c r="C735" s="23" t="s">
        <v>17</v>
      </c>
      <c r="D735" s="24">
        <v>45298.751932870371</v>
      </c>
      <c r="E735" s="25" t="s">
        <v>11</v>
      </c>
      <c r="F735" s="26" t="s">
        <v>16</v>
      </c>
      <c r="G735" s="26" t="s">
        <v>14</v>
      </c>
      <c r="H735" s="23">
        <v>0</v>
      </c>
      <c r="I735" s="27"/>
      <c r="J735" s="28">
        <v>0</v>
      </c>
      <c r="K735" t="str">
        <f>IF((LEN(relatorio_Ananindeua3[[#This Row],[CIF/CPF/CNPJ]])=14),relatorio_Ananindeua3[[#This Row],[CIF/CPF/CNPJ]],relatorio_Ananindeua3[[#This Row],[Coluna2]])</f>
        <v>46950683000149</v>
      </c>
      <c r="L735" t="str">
        <f t="shared" si="12"/>
        <v>469******49</v>
      </c>
    </row>
    <row r="736" spans="1:12" x14ac:dyDescent="0.25">
      <c r="A736" s="23" t="s">
        <v>7207</v>
      </c>
      <c r="B736" s="23" t="s">
        <v>7208</v>
      </c>
      <c r="C736" s="23" t="s">
        <v>17</v>
      </c>
      <c r="D736" s="24">
        <v>45298.752002314817</v>
      </c>
      <c r="E736" s="25" t="s">
        <v>11</v>
      </c>
      <c r="F736" s="26" t="s">
        <v>16</v>
      </c>
      <c r="G736" s="26" t="s">
        <v>14</v>
      </c>
      <c r="H736" s="23">
        <v>0</v>
      </c>
      <c r="I736" s="27"/>
      <c r="J736" s="28">
        <v>0</v>
      </c>
      <c r="K736" t="str">
        <f>IF((LEN(relatorio_Ananindeua3[[#This Row],[CIF/CPF/CNPJ]])=14),relatorio_Ananindeua3[[#This Row],[CIF/CPF/CNPJ]],relatorio_Ananindeua3[[#This Row],[Coluna2]])</f>
        <v>46931532000143</v>
      </c>
      <c r="L736" t="str">
        <f t="shared" si="12"/>
        <v>469******43</v>
      </c>
    </row>
    <row r="737" spans="1:12" x14ac:dyDescent="0.25">
      <c r="A737" s="23" t="s">
        <v>7199</v>
      </c>
      <c r="B737" s="23" t="s">
        <v>7200</v>
      </c>
      <c r="C737" s="23" t="s">
        <v>17</v>
      </c>
      <c r="D737" s="24">
        <v>45298.752025462964</v>
      </c>
      <c r="E737" s="25" t="s">
        <v>11</v>
      </c>
      <c r="F737" s="26" t="s">
        <v>16</v>
      </c>
      <c r="G737" s="26" t="s">
        <v>14</v>
      </c>
      <c r="H737" s="23">
        <v>0</v>
      </c>
      <c r="I737" s="27"/>
      <c r="J737" s="28">
        <v>0</v>
      </c>
      <c r="K737" t="str">
        <f>IF((LEN(relatorio_Ananindeua3[[#This Row],[CIF/CPF/CNPJ]])=14),relatorio_Ananindeua3[[#This Row],[CIF/CPF/CNPJ]],relatorio_Ananindeua3[[#This Row],[Coluna2]])</f>
        <v>46920199000177</v>
      </c>
      <c r="L737" t="str">
        <f t="shared" si="12"/>
        <v>469******77</v>
      </c>
    </row>
    <row r="738" spans="1:12" x14ac:dyDescent="0.25">
      <c r="A738" s="23" t="s">
        <v>7201</v>
      </c>
      <c r="B738" s="23" t="s">
        <v>7202</v>
      </c>
      <c r="C738" s="23" t="s">
        <v>17</v>
      </c>
      <c r="D738" s="24">
        <v>45298.752025462964</v>
      </c>
      <c r="E738" s="25" t="s">
        <v>11</v>
      </c>
      <c r="F738" s="26" t="s">
        <v>16</v>
      </c>
      <c r="G738" s="26" t="s">
        <v>14</v>
      </c>
      <c r="H738" s="23">
        <v>0</v>
      </c>
      <c r="I738" s="27"/>
      <c r="J738" s="28">
        <v>0</v>
      </c>
      <c r="K738" t="str">
        <f>IF((LEN(relatorio_Ananindeua3[[#This Row],[CIF/CPF/CNPJ]])=14),relatorio_Ananindeua3[[#This Row],[CIF/CPF/CNPJ]],relatorio_Ananindeua3[[#This Row],[Coluna2]])</f>
        <v>46921290000107</v>
      </c>
      <c r="L738" t="str">
        <f t="shared" si="12"/>
        <v>469******07</v>
      </c>
    </row>
    <row r="739" spans="1:12" x14ac:dyDescent="0.25">
      <c r="A739" s="23" t="s">
        <v>7128</v>
      </c>
      <c r="B739" s="23" t="s">
        <v>7129</v>
      </c>
      <c r="C739" s="23" t="s">
        <v>17</v>
      </c>
      <c r="D739" s="24">
        <v>45298.752060185187</v>
      </c>
      <c r="E739" s="25" t="s">
        <v>11</v>
      </c>
      <c r="F739" s="26" t="s">
        <v>16</v>
      </c>
      <c r="G739" s="26" t="s">
        <v>14</v>
      </c>
      <c r="H739" s="23">
        <v>0</v>
      </c>
      <c r="I739" s="27"/>
      <c r="J739" s="28">
        <v>0</v>
      </c>
      <c r="K739" t="str">
        <f>IF((LEN(relatorio_Ananindeua3[[#This Row],[CIF/CPF/CNPJ]])=14),relatorio_Ananindeua3[[#This Row],[CIF/CPF/CNPJ]],relatorio_Ananindeua3[[#This Row],[Coluna2]])</f>
        <v>46714170000139</v>
      </c>
      <c r="L739" t="str">
        <f t="shared" si="12"/>
        <v>467******39</v>
      </c>
    </row>
    <row r="740" spans="1:12" x14ac:dyDescent="0.25">
      <c r="A740" s="23" t="s">
        <v>2052</v>
      </c>
      <c r="B740" s="23" t="s">
        <v>2053</v>
      </c>
      <c r="C740" s="23" t="s">
        <v>17</v>
      </c>
      <c r="D740" s="24">
        <v>45298.752118055556</v>
      </c>
      <c r="E740" s="25" t="s">
        <v>11</v>
      </c>
      <c r="F740" s="26" t="s">
        <v>16</v>
      </c>
      <c r="G740" s="26" t="s">
        <v>14</v>
      </c>
      <c r="H740" s="23">
        <v>0</v>
      </c>
      <c r="I740" s="27"/>
      <c r="J740" s="28">
        <v>0</v>
      </c>
      <c r="K740" t="str">
        <f>IF((LEN(relatorio_Ananindeua3[[#This Row],[CIF/CPF/CNPJ]])=14),relatorio_Ananindeua3[[#This Row],[CIF/CPF/CNPJ]],relatorio_Ananindeua3[[#This Row],[Coluna2]])</f>
        <v>26753023000160</v>
      </c>
      <c r="L740" t="str">
        <f t="shared" si="12"/>
        <v>267******60</v>
      </c>
    </row>
    <row r="741" spans="1:12" x14ac:dyDescent="0.25">
      <c r="A741" s="23" t="s">
        <v>7183</v>
      </c>
      <c r="B741" s="23" t="s">
        <v>7184</v>
      </c>
      <c r="C741" s="23" t="s">
        <v>17</v>
      </c>
      <c r="D741" s="24">
        <v>45298.752118055556</v>
      </c>
      <c r="E741" s="25" t="s">
        <v>11</v>
      </c>
      <c r="F741" s="26" t="s">
        <v>16</v>
      </c>
      <c r="G741" s="26" t="s">
        <v>14</v>
      </c>
      <c r="H741" s="23">
        <v>0</v>
      </c>
      <c r="I741" s="27"/>
      <c r="J741" s="28">
        <v>0</v>
      </c>
      <c r="K741" t="str">
        <f>IF((LEN(relatorio_Ananindeua3[[#This Row],[CIF/CPF/CNPJ]])=14),relatorio_Ananindeua3[[#This Row],[CIF/CPF/CNPJ]],relatorio_Ananindeua3[[#This Row],[Coluna2]])</f>
        <v>46868946000175</v>
      </c>
      <c r="L741" t="str">
        <f t="shared" si="12"/>
        <v>468******75</v>
      </c>
    </row>
    <row r="742" spans="1:12" x14ac:dyDescent="0.25">
      <c r="A742" s="23" t="s">
        <v>7185</v>
      </c>
      <c r="B742" s="23" t="s">
        <v>7186</v>
      </c>
      <c r="C742" s="23" t="s">
        <v>17</v>
      </c>
      <c r="D742" s="24">
        <v>45298.752118055556</v>
      </c>
      <c r="E742" s="25" t="s">
        <v>11</v>
      </c>
      <c r="F742" s="26" t="s">
        <v>16</v>
      </c>
      <c r="G742" s="26" t="s">
        <v>14</v>
      </c>
      <c r="H742" s="23">
        <v>0</v>
      </c>
      <c r="I742" s="27"/>
      <c r="J742" s="28">
        <v>0</v>
      </c>
      <c r="K742" t="str">
        <f>IF((LEN(relatorio_Ananindeua3[[#This Row],[CIF/CPF/CNPJ]])=14),relatorio_Ananindeua3[[#This Row],[CIF/CPF/CNPJ]],relatorio_Ananindeua3[[#This Row],[Coluna2]])</f>
        <v>46875026000184</v>
      </c>
      <c r="L742" t="str">
        <f t="shared" si="12"/>
        <v>468******84</v>
      </c>
    </row>
    <row r="743" spans="1:12" x14ac:dyDescent="0.25">
      <c r="A743" s="23" t="s">
        <v>7187</v>
      </c>
      <c r="B743" s="23" t="s">
        <v>7188</v>
      </c>
      <c r="C743" s="23" t="s">
        <v>17</v>
      </c>
      <c r="D743" s="24">
        <v>45298.752118055556</v>
      </c>
      <c r="E743" s="25" t="s">
        <v>11</v>
      </c>
      <c r="F743" s="26" t="s">
        <v>16</v>
      </c>
      <c r="G743" s="26" t="s">
        <v>14</v>
      </c>
      <c r="H743" s="23">
        <v>0</v>
      </c>
      <c r="I743" s="27"/>
      <c r="J743" s="28">
        <v>0</v>
      </c>
      <c r="K743" t="str">
        <f>IF((LEN(relatorio_Ananindeua3[[#This Row],[CIF/CPF/CNPJ]])=14),relatorio_Ananindeua3[[#This Row],[CIF/CPF/CNPJ]],relatorio_Ananindeua3[[#This Row],[Coluna2]])</f>
        <v>46875410000187</v>
      </c>
      <c r="L743" t="str">
        <f t="shared" si="12"/>
        <v>468******87</v>
      </c>
    </row>
    <row r="744" spans="1:12" x14ac:dyDescent="0.25">
      <c r="A744" s="23" t="s">
        <v>7181</v>
      </c>
      <c r="B744" s="23" t="s">
        <v>7182</v>
      </c>
      <c r="C744" s="23" t="s">
        <v>17</v>
      </c>
      <c r="D744" s="24">
        <v>45298.752129629633</v>
      </c>
      <c r="E744" s="25" t="s">
        <v>11</v>
      </c>
      <c r="F744" s="26" t="s">
        <v>16</v>
      </c>
      <c r="G744" s="26" t="s">
        <v>14</v>
      </c>
      <c r="H744" s="23">
        <v>0</v>
      </c>
      <c r="I744" s="27"/>
      <c r="J744" s="28">
        <v>0</v>
      </c>
      <c r="K744" t="str">
        <f>IF((LEN(relatorio_Ananindeua3[[#This Row],[CIF/CPF/CNPJ]])=14),relatorio_Ananindeua3[[#This Row],[CIF/CPF/CNPJ]],relatorio_Ananindeua3[[#This Row],[Coluna2]])</f>
        <v>46867956000196</v>
      </c>
      <c r="L744" t="str">
        <f t="shared" si="12"/>
        <v>468******96</v>
      </c>
    </row>
    <row r="745" spans="1:12" x14ac:dyDescent="0.25">
      <c r="A745" s="23" t="s">
        <v>7171</v>
      </c>
      <c r="B745" s="23" t="s">
        <v>7172</v>
      </c>
      <c r="C745" s="23" t="s">
        <v>17</v>
      </c>
      <c r="D745" s="24">
        <v>45298.752152777779</v>
      </c>
      <c r="E745" s="25" t="s">
        <v>11</v>
      </c>
      <c r="F745" s="26" t="s">
        <v>16</v>
      </c>
      <c r="G745" s="26" t="s">
        <v>14</v>
      </c>
      <c r="H745" s="23">
        <v>0</v>
      </c>
      <c r="I745" s="27"/>
      <c r="J745" s="28">
        <v>0</v>
      </c>
      <c r="K745" t="str">
        <f>IF((LEN(relatorio_Ananindeua3[[#This Row],[CIF/CPF/CNPJ]])=14),relatorio_Ananindeua3[[#This Row],[CIF/CPF/CNPJ]],relatorio_Ananindeua3[[#This Row],[Coluna2]])</f>
        <v>46852763000161</v>
      </c>
      <c r="L745" t="str">
        <f t="shared" si="12"/>
        <v>468******61</v>
      </c>
    </row>
    <row r="746" spans="1:12" x14ac:dyDescent="0.25">
      <c r="A746" s="23" t="s">
        <v>7156</v>
      </c>
      <c r="B746" s="23" t="s">
        <v>7157</v>
      </c>
      <c r="C746" s="23" t="s">
        <v>17</v>
      </c>
      <c r="D746" s="24">
        <v>45298.752245370371</v>
      </c>
      <c r="E746" s="25" t="s">
        <v>11</v>
      </c>
      <c r="F746" s="26" t="s">
        <v>16</v>
      </c>
      <c r="G746" s="26" t="s">
        <v>14</v>
      </c>
      <c r="H746" s="23">
        <v>0</v>
      </c>
      <c r="I746" s="27"/>
      <c r="J746" s="28">
        <v>0</v>
      </c>
      <c r="K746" t="str">
        <f>IF((LEN(relatorio_Ananindeua3[[#This Row],[CIF/CPF/CNPJ]])=14),relatorio_Ananindeua3[[#This Row],[CIF/CPF/CNPJ]],relatorio_Ananindeua3[[#This Row],[Coluna2]])</f>
        <v>46807846000139</v>
      </c>
      <c r="L746" t="str">
        <f t="shared" si="12"/>
        <v>468******39</v>
      </c>
    </row>
    <row r="747" spans="1:12" x14ac:dyDescent="0.25">
      <c r="A747" s="23" t="s">
        <v>7142</v>
      </c>
      <c r="B747" s="23" t="s">
        <v>7143</v>
      </c>
      <c r="C747" s="23" t="s">
        <v>17</v>
      </c>
      <c r="D747" s="24">
        <v>45298.752256944441</v>
      </c>
      <c r="E747" s="25" t="s">
        <v>11</v>
      </c>
      <c r="F747" s="26" t="s">
        <v>16</v>
      </c>
      <c r="G747" s="26" t="s">
        <v>14</v>
      </c>
      <c r="H747" s="23">
        <v>0</v>
      </c>
      <c r="I747" s="27"/>
      <c r="J747" s="28">
        <v>0</v>
      </c>
      <c r="K747" t="str">
        <f>IF((LEN(relatorio_Ananindeua3[[#This Row],[CIF/CPF/CNPJ]])=14),relatorio_Ananindeua3[[#This Row],[CIF/CPF/CNPJ]],relatorio_Ananindeua3[[#This Row],[Coluna2]])</f>
        <v>46783113000101</v>
      </c>
      <c r="L747" t="str">
        <f t="shared" si="12"/>
        <v>467******01</v>
      </c>
    </row>
    <row r="748" spans="1:12" x14ac:dyDescent="0.25">
      <c r="A748" s="23" t="s">
        <v>7146</v>
      </c>
      <c r="B748" s="23" t="s">
        <v>7147</v>
      </c>
      <c r="C748" s="23" t="s">
        <v>17</v>
      </c>
      <c r="D748" s="24">
        <v>45298.752256944441</v>
      </c>
      <c r="E748" s="25" t="s">
        <v>11</v>
      </c>
      <c r="F748" s="26" t="s">
        <v>16</v>
      </c>
      <c r="G748" s="26" t="s">
        <v>14</v>
      </c>
      <c r="H748" s="23">
        <v>0</v>
      </c>
      <c r="I748" s="27"/>
      <c r="J748" s="28">
        <v>0</v>
      </c>
      <c r="K748" t="str">
        <f>IF((LEN(relatorio_Ananindeua3[[#This Row],[CIF/CPF/CNPJ]])=14),relatorio_Ananindeua3[[#This Row],[CIF/CPF/CNPJ]],relatorio_Ananindeua3[[#This Row],[Coluna2]])</f>
        <v>46788026000147</v>
      </c>
      <c r="L748" t="str">
        <f t="shared" si="12"/>
        <v>467******47</v>
      </c>
    </row>
    <row r="749" spans="1:12" x14ac:dyDescent="0.25">
      <c r="A749" s="23" t="s">
        <v>6753</v>
      </c>
      <c r="B749" s="23" t="s">
        <v>6754</v>
      </c>
      <c r="C749" s="23" t="s">
        <v>17</v>
      </c>
      <c r="D749" s="24">
        <v>45298.752326388887</v>
      </c>
      <c r="E749" s="25" t="s">
        <v>11</v>
      </c>
      <c r="F749" s="26" t="s">
        <v>16</v>
      </c>
      <c r="G749" s="26" t="s">
        <v>14</v>
      </c>
      <c r="H749" s="23">
        <v>0</v>
      </c>
      <c r="I749" s="27"/>
      <c r="J749" s="28">
        <v>0</v>
      </c>
      <c r="K749" t="str">
        <f>IF((LEN(relatorio_Ananindeua3[[#This Row],[CIF/CPF/CNPJ]])=14),relatorio_Ananindeua3[[#This Row],[CIF/CPF/CNPJ]],relatorio_Ananindeua3[[#This Row],[Coluna2]])</f>
        <v>45783829000146</v>
      </c>
      <c r="L749" t="str">
        <f t="shared" si="12"/>
        <v>457******46</v>
      </c>
    </row>
    <row r="750" spans="1:12" x14ac:dyDescent="0.25">
      <c r="A750" s="23" t="s">
        <v>7134</v>
      </c>
      <c r="B750" s="23" t="s">
        <v>7135</v>
      </c>
      <c r="C750" s="23" t="s">
        <v>17</v>
      </c>
      <c r="D750" s="24">
        <v>45298.752326388887</v>
      </c>
      <c r="E750" s="25" t="s">
        <v>11</v>
      </c>
      <c r="F750" s="26" t="s">
        <v>16</v>
      </c>
      <c r="G750" s="26" t="s">
        <v>14</v>
      </c>
      <c r="H750" s="23">
        <v>0</v>
      </c>
      <c r="I750" s="27"/>
      <c r="J750" s="28">
        <v>0</v>
      </c>
      <c r="K750" t="str">
        <f>IF((LEN(relatorio_Ananindeua3[[#This Row],[CIF/CPF/CNPJ]])=14),relatorio_Ananindeua3[[#This Row],[CIF/CPF/CNPJ]],relatorio_Ananindeua3[[#This Row],[Coluna2]])</f>
        <v>46752579000140</v>
      </c>
      <c r="L750" t="str">
        <f t="shared" si="12"/>
        <v>467******40</v>
      </c>
    </row>
    <row r="751" spans="1:12" x14ac:dyDescent="0.25">
      <c r="A751" s="23" t="s">
        <v>4283</v>
      </c>
      <c r="B751" s="23" t="s">
        <v>4284</v>
      </c>
      <c r="C751" s="23" t="s">
        <v>17</v>
      </c>
      <c r="D751" s="24">
        <v>45298.75236111111</v>
      </c>
      <c r="E751" s="25" t="s">
        <v>11</v>
      </c>
      <c r="F751" s="26" t="s">
        <v>16</v>
      </c>
      <c r="G751" s="26" t="s">
        <v>14</v>
      </c>
      <c r="H751" s="23">
        <v>0</v>
      </c>
      <c r="I751" s="27"/>
      <c r="J751" s="28">
        <v>0</v>
      </c>
      <c r="K751" t="str">
        <f>IF((LEN(relatorio_Ananindeua3[[#This Row],[CIF/CPF/CNPJ]])=14),relatorio_Ananindeua3[[#This Row],[CIF/CPF/CNPJ]],relatorio_Ananindeua3[[#This Row],[Coluna2]])</f>
        <v>36867296000190</v>
      </c>
      <c r="L751" t="str">
        <f t="shared" si="12"/>
        <v>368******90</v>
      </c>
    </row>
    <row r="752" spans="1:12" x14ac:dyDescent="0.25">
      <c r="A752" s="23" t="s">
        <v>6781</v>
      </c>
      <c r="B752" s="23" t="s">
        <v>6782</v>
      </c>
      <c r="C752" s="23" t="s">
        <v>17</v>
      </c>
      <c r="D752" s="24">
        <v>45298.75240740741</v>
      </c>
      <c r="E752" s="25" t="s">
        <v>11</v>
      </c>
      <c r="F752" s="26" t="s">
        <v>16</v>
      </c>
      <c r="G752" s="26" t="s">
        <v>14</v>
      </c>
      <c r="H752" s="23">
        <v>0</v>
      </c>
      <c r="I752" s="27"/>
      <c r="J752" s="28">
        <v>0</v>
      </c>
      <c r="K752" t="str">
        <f>IF((LEN(relatorio_Ananindeua3[[#This Row],[CIF/CPF/CNPJ]])=14),relatorio_Ananindeua3[[#This Row],[CIF/CPF/CNPJ]],relatorio_Ananindeua3[[#This Row],[Coluna2]])</f>
        <v>45867234000179</v>
      </c>
      <c r="L752" t="str">
        <f t="shared" si="12"/>
        <v>458******79</v>
      </c>
    </row>
    <row r="753" spans="1:12" x14ac:dyDescent="0.25">
      <c r="A753" s="23" t="s">
        <v>7120</v>
      </c>
      <c r="B753" s="23" t="s">
        <v>7121</v>
      </c>
      <c r="C753" s="23" t="s">
        <v>17</v>
      </c>
      <c r="D753" s="24">
        <v>45298.75240740741</v>
      </c>
      <c r="E753" s="25" t="s">
        <v>11</v>
      </c>
      <c r="F753" s="26" t="s">
        <v>16</v>
      </c>
      <c r="G753" s="26" t="s">
        <v>14</v>
      </c>
      <c r="H753" s="23">
        <v>0</v>
      </c>
      <c r="I753" s="27"/>
      <c r="J753" s="28">
        <v>0</v>
      </c>
      <c r="K753" t="str">
        <f>IF((LEN(relatorio_Ananindeua3[[#This Row],[CIF/CPF/CNPJ]])=14),relatorio_Ananindeua3[[#This Row],[CIF/CPF/CNPJ]],relatorio_Ananindeua3[[#This Row],[Coluna2]])</f>
        <v>46688920000145</v>
      </c>
      <c r="L753" t="str">
        <f t="shared" si="12"/>
        <v>466******45</v>
      </c>
    </row>
    <row r="754" spans="1:12" x14ac:dyDescent="0.25">
      <c r="A754" s="23" t="s">
        <v>7122</v>
      </c>
      <c r="B754" s="23" t="s">
        <v>7123</v>
      </c>
      <c r="C754" s="23" t="s">
        <v>17</v>
      </c>
      <c r="D754" s="24">
        <v>45298.752453703702</v>
      </c>
      <c r="E754" s="25" t="s">
        <v>11</v>
      </c>
      <c r="F754" s="26" t="s">
        <v>16</v>
      </c>
      <c r="G754" s="26" t="s">
        <v>14</v>
      </c>
      <c r="H754" s="23">
        <v>0</v>
      </c>
      <c r="I754" s="27"/>
      <c r="J754" s="28">
        <v>0</v>
      </c>
      <c r="K754" t="str">
        <f>IF((LEN(relatorio_Ananindeua3[[#This Row],[CIF/CPF/CNPJ]])=14),relatorio_Ananindeua3[[#This Row],[CIF/CPF/CNPJ]],relatorio_Ananindeua3[[#This Row],[Coluna2]])</f>
        <v>46691995000185</v>
      </c>
      <c r="L754" t="str">
        <f t="shared" si="12"/>
        <v>466******85</v>
      </c>
    </row>
    <row r="755" spans="1:12" x14ac:dyDescent="0.25">
      <c r="A755" s="23" t="s">
        <v>7096</v>
      </c>
      <c r="B755" s="23" t="s">
        <v>7097</v>
      </c>
      <c r="C755" s="23" t="s">
        <v>17</v>
      </c>
      <c r="D755" s="24">
        <v>45298.752465277779</v>
      </c>
      <c r="E755" s="25" t="s">
        <v>11</v>
      </c>
      <c r="F755" s="26" t="s">
        <v>16</v>
      </c>
      <c r="G755" s="26" t="s">
        <v>14</v>
      </c>
      <c r="H755" s="23">
        <v>0</v>
      </c>
      <c r="I755" s="27"/>
      <c r="J755" s="28">
        <v>0</v>
      </c>
      <c r="K755" t="str">
        <f>IF((LEN(relatorio_Ananindeua3[[#This Row],[CIF/CPF/CNPJ]])=14),relatorio_Ananindeua3[[#This Row],[CIF/CPF/CNPJ]],relatorio_Ananindeua3[[#This Row],[Coluna2]])</f>
        <v>46631048000107</v>
      </c>
      <c r="L755" t="str">
        <f t="shared" si="12"/>
        <v>466******07</v>
      </c>
    </row>
    <row r="756" spans="1:12" x14ac:dyDescent="0.25">
      <c r="A756" s="23" t="s">
        <v>7106</v>
      </c>
      <c r="B756" s="23" t="s">
        <v>7107</v>
      </c>
      <c r="C756" s="23" t="s">
        <v>17</v>
      </c>
      <c r="D756" s="24">
        <v>45298.752581018518</v>
      </c>
      <c r="E756" s="25" t="s">
        <v>11</v>
      </c>
      <c r="F756" s="26" t="s">
        <v>16</v>
      </c>
      <c r="G756" s="26" t="s">
        <v>14</v>
      </c>
      <c r="H756" s="23">
        <v>0</v>
      </c>
      <c r="I756" s="27"/>
      <c r="J756" s="28">
        <v>0</v>
      </c>
      <c r="K756" t="str">
        <f>IF((LEN(relatorio_Ananindeua3[[#This Row],[CIF/CPF/CNPJ]])=14),relatorio_Ananindeua3[[#This Row],[CIF/CPF/CNPJ]],relatorio_Ananindeua3[[#This Row],[Coluna2]])</f>
        <v>46659319000124</v>
      </c>
      <c r="L756" t="str">
        <f t="shared" si="12"/>
        <v>466******24</v>
      </c>
    </row>
    <row r="757" spans="1:12" x14ac:dyDescent="0.25">
      <c r="A757" s="23" t="s">
        <v>7100</v>
      </c>
      <c r="B757" s="23" t="s">
        <v>7101</v>
      </c>
      <c r="C757" s="23" t="s">
        <v>17</v>
      </c>
      <c r="D757" s="24">
        <v>45298.752615740741</v>
      </c>
      <c r="E757" s="25" t="s">
        <v>11</v>
      </c>
      <c r="F757" s="26" t="s">
        <v>16</v>
      </c>
      <c r="G757" s="26" t="s">
        <v>14</v>
      </c>
      <c r="H757" s="23">
        <v>0</v>
      </c>
      <c r="I757" s="27"/>
      <c r="J757" s="28">
        <v>0</v>
      </c>
      <c r="K757" t="str">
        <f>IF((LEN(relatorio_Ananindeua3[[#This Row],[CIF/CPF/CNPJ]])=14),relatorio_Ananindeua3[[#This Row],[CIF/CPF/CNPJ]],relatorio_Ananindeua3[[#This Row],[Coluna2]])</f>
        <v>46634586000147</v>
      </c>
      <c r="L757" t="str">
        <f t="shared" si="12"/>
        <v>466******47</v>
      </c>
    </row>
    <row r="758" spans="1:12" x14ac:dyDescent="0.25">
      <c r="A758" s="23" t="s">
        <v>7102</v>
      </c>
      <c r="B758" s="23" t="s">
        <v>7103</v>
      </c>
      <c r="C758" s="23" t="s">
        <v>17</v>
      </c>
      <c r="D758" s="24">
        <v>45298.752615740741</v>
      </c>
      <c r="E758" s="25" t="s">
        <v>11</v>
      </c>
      <c r="F758" s="26" t="s">
        <v>16</v>
      </c>
      <c r="G758" s="26" t="s">
        <v>14</v>
      </c>
      <c r="H758" s="23">
        <v>0</v>
      </c>
      <c r="I758" s="27"/>
      <c r="J758" s="28">
        <v>0</v>
      </c>
      <c r="K758" t="str">
        <f>IF((LEN(relatorio_Ananindeua3[[#This Row],[CIF/CPF/CNPJ]])=14),relatorio_Ananindeua3[[#This Row],[CIF/CPF/CNPJ]],relatorio_Ananindeua3[[#This Row],[Coluna2]])</f>
        <v>46637792000100</v>
      </c>
      <c r="L758" t="str">
        <f t="shared" si="12"/>
        <v>466******00</v>
      </c>
    </row>
    <row r="759" spans="1:12" x14ac:dyDescent="0.25">
      <c r="A759" s="23" t="s">
        <v>6639</v>
      </c>
      <c r="B759" s="23" t="s">
        <v>6640</v>
      </c>
      <c r="C759" s="23" t="s">
        <v>17</v>
      </c>
      <c r="D759" s="24">
        <v>45298.752696759257</v>
      </c>
      <c r="E759" s="25" t="s">
        <v>11</v>
      </c>
      <c r="F759" s="26" t="s">
        <v>16</v>
      </c>
      <c r="G759" s="26" t="s">
        <v>14</v>
      </c>
      <c r="H759" s="23">
        <v>0</v>
      </c>
      <c r="I759" s="27"/>
      <c r="J759" s="28">
        <v>0</v>
      </c>
      <c r="K759" t="str">
        <f>IF((LEN(relatorio_Ananindeua3[[#This Row],[CIF/CPF/CNPJ]])=14),relatorio_Ananindeua3[[#This Row],[CIF/CPF/CNPJ]],relatorio_Ananindeua3[[#This Row],[Coluna2]])</f>
        <v>45495707000154</v>
      </c>
      <c r="L759" t="str">
        <f t="shared" si="12"/>
        <v>454******54</v>
      </c>
    </row>
    <row r="760" spans="1:12" x14ac:dyDescent="0.25">
      <c r="A760" s="23" t="s">
        <v>4438</v>
      </c>
      <c r="B760" s="23" t="s">
        <v>4439</v>
      </c>
      <c r="C760" s="23" t="s">
        <v>17</v>
      </c>
      <c r="D760" s="24">
        <v>45298.75277777778</v>
      </c>
      <c r="E760" s="25" t="s">
        <v>11</v>
      </c>
      <c r="F760" s="26" t="s">
        <v>16</v>
      </c>
      <c r="G760" s="26" t="s">
        <v>14</v>
      </c>
      <c r="H760" s="23">
        <v>0</v>
      </c>
      <c r="I760" s="27"/>
      <c r="J760" s="28">
        <v>0</v>
      </c>
      <c r="K760" t="str">
        <f>IF((LEN(relatorio_Ananindeua3[[#This Row],[CIF/CPF/CNPJ]])=14),relatorio_Ananindeua3[[#This Row],[CIF/CPF/CNPJ]],relatorio_Ananindeua3[[#This Row],[Coluna2]])</f>
        <v>37504183000192</v>
      </c>
      <c r="L760" t="str">
        <f t="shared" si="12"/>
        <v>375******92</v>
      </c>
    </row>
    <row r="761" spans="1:12" x14ac:dyDescent="0.25">
      <c r="A761" s="23" t="s">
        <v>7074</v>
      </c>
      <c r="B761" s="23" t="s">
        <v>7075</v>
      </c>
      <c r="C761" s="23" t="s">
        <v>17</v>
      </c>
      <c r="D761" s="24">
        <v>45298.75277777778</v>
      </c>
      <c r="E761" s="25" t="s">
        <v>11</v>
      </c>
      <c r="F761" s="26" t="s">
        <v>16</v>
      </c>
      <c r="G761" s="26" t="s">
        <v>14</v>
      </c>
      <c r="H761" s="23">
        <v>0</v>
      </c>
      <c r="I761" s="27"/>
      <c r="J761" s="28">
        <v>0</v>
      </c>
      <c r="K761" t="str">
        <f>IF((LEN(relatorio_Ananindeua3[[#This Row],[CIF/CPF/CNPJ]])=14),relatorio_Ananindeua3[[#This Row],[CIF/CPF/CNPJ]],relatorio_Ananindeua3[[#This Row],[Coluna2]])</f>
        <v>46567325000151</v>
      </c>
      <c r="L761" t="str">
        <f t="shared" si="12"/>
        <v>465******51</v>
      </c>
    </row>
    <row r="762" spans="1:12" x14ac:dyDescent="0.25">
      <c r="A762" s="23" t="s">
        <v>7062</v>
      </c>
      <c r="B762" s="23" t="s">
        <v>7063</v>
      </c>
      <c r="C762" s="23" t="s">
        <v>17</v>
      </c>
      <c r="D762" s="24">
        <v>45298.752789351849</v>
      </c>
      <c r="E762" s="25" t="s">
        <v>11</v>
      </c>
      <c r="F762" s="26" t="s">
        <v>16</v>
      </c>
      <c r="G762" s="26" t="s">
        <v>14</v>
      </c>
      <c r="H762" s="23">
        <v>0</v>
      </c>
      <c r="I762" s="27"/>
      <c r="J762" s="28">
        <v>0</v>
      </c>
      <c r="K762" t="str">
        <f>IF((LEN(relatorio_Ananindeua3[[#This Row],[CIF/CPF/CNPJ]])=14),relatorio_Ananindeua3[[#This Row],[CIF/CPF/CNPJ]],relatorio_Ananindeua3[[#This Row],[Coluna2]])</f>
        <v>46555502000180</v>
      </c>
      <c r="L762" t="str">
        <f t="shared" si="12"/>
        <v>465******80</v>
      </c>
    </row>
    <row r="763" spans="1:12" x14ac:dyDescent="0.25">
      <c r="A763" s="23" t="s">
        <v>4033</v>
      </c>
      <c r="B763" s="23" t="s">
        <v>4034</v>
      </c>
      <c r="C763" s="23" t="s">
        <v>17</v>
      </c>
      <c r="D763" s="24">
        <v>45298.752812500003</v>
      </c>
      <c r="E763" s="25" t="s">
        <v>11</v>
      </c>
      <c r="F763" s="26" t="s">
        <v>16</v>
      </c>
      <c r="G763" s="26" t="s">
        <v>14</v>
      </c>
      <c r="H763" s="23">
        <v>0</v>
      </c>
      <c r="I763" s="27"/>
      <c r="J763" s="28">
        <v>0</v>
      </c>
      <c r="K763" t="str">
        <f>IF((LEN(relatorio_Ananindeua3[[#This Row],[CIF/CPF/CNPJ]])=14),relatorio_Ananindeua3[[#This Row],[CIF/CPF/CNPJ]],relatorio_Ananindeua3[[#This Row],[Coluna2]])</f>
        <v>35904652000135</v>
      </c>
      <c r="L763" t="str">
        <f t="shared" si="12"/>
        <v>359******35</v>
      </c>
    </row>
    <row r="764" spans="1:12" x14ac:dyDescent="0.25">
      <c r="A764" s="23" t="s">
        <v>6729</v>
      </c>
      <c r="B764" s="23" t="s">
        <v>6730</v>
      </c>
      <c r="C764" s="23" t="s">
        <v>17</v>
      </c>
      <c r="D764" s="24">
        <v>45298.752847222226</v>
      </c>
      <c r="E764" s="25" t="s">
        <v>11</v>
      </c>
      <c r="F764" s="26" t="s">
        <v>16</v>
      </c>
      <c r="G764" s="26" t="s">
        <v>14</v>
      </c>
      <c r="H764" s="23">
        <v>0</v>
      </c>
      <c r="I764" s="27"/>
      <c r="J764" s="28">
        <v>0</v>
      </c>
      <c r="K764" t="str">
        <f>IF((LEN(relatorio_Ananindeua3[[#This Row],[CIF/CPF/CNPJ]])=14),relatorio_Ananindeua3[[#This Row],[CIF/CPF/CNPJ]],relatorio_Ananindeua3[[#This Row],[Coluna2]])</f>
        <v>45713239000147</v>
      </c>
      <c r="L764" t="str">
        <f t="shared" si="12"/>
        <v>457******47</v>
      </c>
    </row>
    <row r="765" spans="1:12" x14ac:dyDescent="0.25">
      <c r="A765" s="23" t="s">
        <v>7058</v>
      </c>
      <c r="B765" s="23" t="s">
        <v>7059</v>
      </c>
      <c r="C765" s="23" t="s">
        <v>17</v>
      </c>
      <c r="D765" s="24">
        <v>45298.752847222226</v>
      </c>
      <c r="E765" s="25" t="s">
        <v>11</v>
      </c>
      <c r="F765" s="26" t="s">
        <v>16</v>
      </c>
      <c r="G765" s="26" t="s">
        <v>14</v>
      </c>
      <c r="H765" s="23">
        <v>0</v>
      </c>
      <c r="I765" s="27"/>
      <c r="J765" s="28">
        <v>0</v>
      </c>
      <c r="K765" t="str">
        <f>IF((LEN(relatorio_Ananindeua3[[#This Row],[CIF/CPF/CNPJ]])=14),relatorio_Ananindeua3[[#This Row],[CIF/CPF/CNPJ]],relatorio_Ananindeua3[[#This Row],[Coluna2]])</f>
        <v>46534734000151</v>
      </c>
      <c r="L765" t="str">
        <f t="shared" si="12"/>
        <v>465******51</v>
      </c>
    </row>
    <row r="766" spans="1:12" x14ac:dyDescent="0.25">
      <c r="A766" s="23" t="s">
        <v>7056</v>
      </c>
      <c r="B766" s="23" t="s">
        <v>7057</v>
      </c>
      <c r="C766" s="23" t="s">
        <v>17</v>
      </c>
      <c r="D766" s="24">
        <v>45298.752858796295</v>
      </c>
      <c r="E766" s="25" t="s">
        <v>11</v>
      </c>
      <c r="F766" s="26" t="s">
        <v>16</v>
      </c>
      <c r="G766" s="26" t="s">
        <v>14</v>
      </c>
      <c r="H766" s="23">
        <v>0</v>
      </c>
      <c r="I766" s="27"/>
      <c r="J766" s="28">
        <v>0</v>
      </c>
      <c r="K766" t="str">
        <f>IF((LEN(relatorio_Ananindeua3[[#This Row],[CIF/CPF/CNPJ]])=14),relatorio_Ananindeua3[[#This Row],[CIF/CPF/CNPJ]],relatorio_Ananindeua3[[#This Row],[Coluna2]])</f>
        <v>46531720000184</v>
      </c>
      <c r="L766" t="str">
        <f t="shared" si="12"/>
        <v>465******84</v>
      </c>
    </row>
    <row r="767" spans="1:12" x14ac:dyDescent="0.25">
      <c r="A767" s="23" t="s">
        <v>7038</v>
      </c>
      <c r="B767" s="23" t="s">
        <v>7039</v>
      </c>
      <c r="C767" s="23" t="s">
        <v>17</v>
      </c>
      <c r="D767" s="24">
        <v>45298.752881944441</v>
      </c>
      <c r="E767" s="25" t="s">
        <v>11</v>
      </c>
      <c r="F767" s="26" t="s">
        <v>16</v>
      </c>
      <c r="G767" s="26" t="s">
        <v>14</v>
      </c>
      <c r="H767" s="23">
        <v>0</v>
      </c>
      <c r="I767" s="27"/>
      <c r="J767" s="28">
        <v>0</v>
      </c>
      <c r="K767" t="str">
        <f>IF((LEN(relatorio_Ananindeua3[[#This Row],[CIF/CPF/CNPJ]])=14),relatorio_Ananindeua3[[#This Row],[CIF/CPF/CNPJ]],relatorio_Ananindeua3[[#This Row],[Coluna2]])</f>
        <v>46495629000150</v>
      </c>
      <c r="L767" t="str">
        <f t="shared" si="12"/>
        <v>464******50</v>
      </c>
    </row>
    <row r="768" spans="1:12" x14ac:dyDescent="0.25">
      <c r="A768" s="23" t="s">
        <v>7044</v>
      </c>
      <c r="B768" s="23" t="s">
        <v>7045</v>
      </c>
      <c r="C768" s="23" t="s">
        <v>17</v>
      </c>
      <c r="D768" s="24">
        <v>45298.752881944441</v>
      </c>
      <c r="E768" s="25" t="s">
        <v>11</v>
      </c>
      <c r="F768" s="26" t="s">
        <v>16</v>
      </c>
      <c r="G768" s="26" t="s">
        <v>14</v>
      </c>
      <c r="H768" s="23">
        <v>0</v>
      </c>
      <c r="I768" s="27"/>
      <c r="J768" s="28">
        <v>0</v>
      </c>
      <c r="K768" t="str">
        <f>IF((LEN(relatorio_Ananindeua3[[#This Row],[CIF/CPF/CNPJ]])=14),relatorio_Ananindeua3[[#This Row],[CIF/CPF/CNPJ]],relatorio_Ananindeua3[[#This Row],[Coluna2]])</f>
        <v>46518095000130</v>
      </c>
      <c r="L768" t="str">
        <f t="shared" si="12"/>
        <v>465******30</v>
      </c>
    </row>
    <row r="769" spans="1:12" x14ac:dyDescent="0.25">
      <c r="A769" s="23" t="s">
        <v>7046</v>
      </c>
      <c r="B769" s="23" t="s">
        <v>7047</v>
      </c>
      <c r="C769" s="23" t="s">
        <v>17</v>
      </c>
      <c r="D769" s="24">
        <v>45298.752881944441</v>
      </c>
      <c r="E769" s="25" t="s">
        <v>11</v>
      </c>
      <c r="F769" s="26" t="s">
        <v>16</v>
      </c>
      <c r="G769" s="26" t="s">
        <v>14</v>
      </c>
      <c r="H769" s="23">
        <v>0</v>
      </c>
      <c r="I769" s="27"/>
      <c r="J769" s="28">
        <v>0</v>
      </c>
      <c r="K769" t="str">
        <f>IF((LEN(relatorio_Ananindeua3[[#This Row],[CIF/CPF/CNPJ]])=14),relatorio_Ananindeua3[[#This Row],[CIF/CPF/CNPJ]],relatorio_Ananindeua3[[#This Row],[Coluna2]])</f>
        <v>46521573000161</v>
      </c>
      <c r="L769" t="str">
        <f t="shared" si="12"/>
        <v>465******61</v>
      </c>
    </row>
    <row r="770" spans="1:12" x14ac:dyDescent="0.25">
      <c r="A770" s="23" t="s">
        <v>7042</v>
      </c>
      <c r="B770" s="23" t="s">
        <v>7043</v>
      </c>
      <c r="C770" s="23" t="s">
        <v>17</v>
      </c>
      <c r="D770" s="24">
        <v>45298.752893518518</v>
      </c>
      <c r="E770" s="25" t="s">
        <v>11</v>
      </c>
      <c r="F770" s="26" t="s">
        <v>16</v>
      </c>
      <c r="G770" s="26" t="s">
        <v>14</v>
      </c>
      <c r="H770" s="23">
        <v>0</v>
      </c>
      <c r="I770" s="27"/>
      <c r="J770" s="28">
        <v>0</v>
      </c>
      <c r="K770" t="str">
        <f>IF((LEN(relatorio_Ananindeua3[[#This Row],[CIF/CPF/CNPJ]])=14),relatorio_Ananindeua3[[#This Row],[CIF/CPF/CNPJ]],relatorio_Ananindeua3[[#This Row],[Coluna2]])</f>
        <v>46515907000194</v>
      </c>
      <c r="L770" t="str">
        <f t="shared" si="12"/>
        <v>465******94</v>
      </c>
    </row>
    <row r="771" spans="1:12" x14ac:dyDescent="0.25">
      <c r="A771" s="23" t="s">
        <v>7026</v>
      </c>
      <c r="B771" s="23" t="s">
        <v>7027</v>
      </c>
      <c r="C771" s="23" t="s">
        <v>17</v>
      </c>
      <c r="D771" s="24">
        <v>45298.752905092595</v>
      </c>
      <c r="E771" s="25" t="s">
        <v>11</v>
      </c>
      <c r="F771" s="26" t="s">
        <v>16</v>
      </c>
      <c r="G771" s="26" t="s">
        <v>14</v>
      </c>
      <c r="H771" s="23">
        <v>0</v>
      </c>
      <c r="I771" s="27"/>
      <c r="J771" s="28">
        <v>0</v>
      </c>
      <c r="K771" t="str">
        <f>IF((LEN(relatorio_Ananindeua3[[#This Row],[CIF/CPF/CNPJ]])=14),relatorio_Ananindeua3[[#This Row],[CIF/CPF/CNPJ]],relatorio_Ananindeua3[[#This Row],[Coluna2]])</f>
        <v>46474523000170</v>
      </c>
      <c r="L771" t="str">
        <f t="shared" si="12"/>
        <v>464******70</v>
      </c>
    </row>
    <row r="772" spans="1:12" x14ac:dyDescent="0.25">
      <c r="A772" s="23" t="s">
        <v>7030</v>
      </c>
      <c r="B772" s="23" t="s">
        <v>7031</v>
      </c>
      <c r="C772" s="23" t="s">
        <v>17</v>
      </c>
      <c r="D772" s="24">
        <v>45298.752905092595</v>
      </c>
      <c r="E772" s="25" t="s">
        <v>11</v>
      </c>
      <c r="F772" s="26" t="s">
        <v>16</v>
      </c>
      <c r="G772" s="26" t="s">
        <v>14</v>
      </c>
      <c r="H772" s="23">
        <v>0</v>
      </c>
      <c r="I772" s="27"/>
      <c r="J772" s="28">
        <v>0</v>
      </c>
      <c r="K772" t="str">
        <f>IF((LEN(relatorio_Ananindeua3[[#This Row],[CIF/CPF/CNPJ]])=14),relatorio_Ananindeua3[[#This Row],[CIF/CPF/CNPJ]],relatorio_Ananindeua3[[#This Row],[Coluna2]])</f>
        <v>46478576000160</v>
      </c>
      <c r="L772" t="str">
        <f t="shared" si="12"/>
        <v>464******60</v>
      </c>
    </row>
    <row r="773" spans="1:12" x14ac:dyDescent="0.25">
      <c r="A773" s="23" t="s">
        <v>7018</v>
      </c>
      <c r="B773" s="23" t="s">
        <v>7019</v>
      </c>
      <c r="C773" s="23" t="s">
        <v>17</v>
      </c>
      <c r="D773" s="24">
        <v>45298.752916666665</v>
      </c>
      <c r="E773" s="25" t="s">
        <v>11</v>
      </c>
      <c r="F773" s="26" t="s">
        <v>16</v>
      </c>
      <c r="G773" s="26" t="s">
        <v>14</v>
      </c>
      <c r="H773" s="23">
        <v>0</v>
      </c>
      <c r="I773" s="27"/>
      <c r="J773" s="28">
        <v>0</v>
      </c>
      <c r="K773" t="str">
        <f>IF((LEN(relatorio_Ananindeua3[[#This Row],[CIF/CPF/CNPJ]])=14),relatorio_Ananindeua3[[#This Row],[CIF/CPF/CNPJ]],relatorio_Ananindeua3[[#This Row],[Coluna2]])</f>
        <v>46464880000158</v>
      </c>
      <c r="L773" t="str">
        <f t="shared" si="12"/>
        <v>464******58</v>
      </c>
    </row>
    <row r="774" spans="1:12" x14ac:dyDescent="0.25">
      <c r="A774" s="23" t="s">
        <v>7006</v>
      </c>
      <c r="B774" s="23" t="s">
        <v>7007</v>
      </c>
      <c r="C774" s="23" t="s">
        <v>17</v>
      </c>
      <c r="D774" s="24">
        <v>45298.752939814818</v>
      </c>
      <c r="E774" s="25" t="s">
        <v>11</v>
      </c>
      <c r="F774" s="26" t="s">
        <v>16</v>
      </c>
      <c r="G774" s="26" t="s">
        <v>14</v>
      </c>
      <c r="H774" s="23">
        <v>0</v>
      </c>
      <c r="I774" s="27"/>
      <c r="J774" s="28">
        <v>0</v>
      </c>
      <c r="K774" t="str">
        <f>IF((LEN(relatorio_Ananindeua3[[#This Row],[CIF/CPF/CNPJ]])=14),relatorio_Ananindeua3[[#This Row],[CIF/CPF/CNPJ]],relatorio_Ananindeua3[[#This Row],[Coluna2]])</f>
        <v>46442200000103</v>
      </c>
      <c r="L774" t="str">
        <f t="shared" si="12"/>
        <v>464******03</v>
      </c>
    </row>
    <row r="775" spans="1:12" x14ac:dyDescent="0.25">
      <c r="A775" s="23" t="s">
        <v>7010</v>
      </c>
      <c r="B775" s="23" t="s">
        <v>7011</v>
      </c>
      <c r="C775" s="23" t="s">
        <v>17</v>
      </c>
      <c r="D775" s="24">
        <v>45298.752962962964</v>
      </c>
      <c r="E775" s="25" t="s">
        <v>11</v>
      </c>
      <c r="F775" s="26" t="s">
        <v>16</v>
      </c>
      <c r="G775" s="26" t="s">
        <v>14</v>
      </c>
      <c r="H775" s="23">
        <v>0</v>
      </c>
      <c r="I775" s="27"/>
      <c r="J775" s="28">
        <v>0</v>
      </c>
      <c r="K775" t="str">
        <f>IF((LEN(relatorio_Ananindeua3[[#This Row],[CIF/CPF/CNPJ]])=14),relatorio_Ananindeua3[[#This Row],[CIF/CPF/CNPJ]],relatorio_Ananindeua3[[#This Row],[Coluna2]])</f>
        <v>46443135000122</v>
      </c>
      <c r="L775" t="str">
        <f t="shared" si="12"/>
        <v>464******22</v>
      </c>
    </row>
    <row r="776" spans="1:12" x14ac:dyDescent="0.25">
      <c r="A776" s="23" t="s">
        <v>7012</v>
      </c>
      <c r="B776" s="23" t="s">
        <v>7013</v>
      </c>
      <c r="C776" s="23" t="s">
        <v>17</v>
      </c>
      <c r="D776" s="24">
        <v>45298.752962962964</v>
      </c>
      <c r="E776" s="25" t="s">
        <v>11</v>
      </c>
      <c r="F776" s="26" t="s">
        <v>16</v>
      </c>
      <c r="G776" s="26" t="s">
        <v>14</v>
      </c>
      <c r="H776" s="23">
        <v>0</v>
      </c>
      <c r="I776" s="27"/>
      <c r="J776" s="28">
        <v>0</v>
      </c>
      <c r="K776" t="str">
        <f>IF((LEN(relatorio_Ananindeua3[[#This Row],[CIF/CPF/CNPJ]])=14),relatorio_Ananindeua3[[#This Row],[CIF/CPF/CNPJ]],relatorio_Ananindeua3[[#This Row],[Coluna2]])</f>
        <v>46451632000172</v>
      </c>
      <c r="L776" t="str">
        <f t="shared" si="12"/>
        <v>464******72</v>
      </c>
    </row>
    <row r="777" spans="1:12" x14ac:dyDescent="0.25">
      <c r="A777" s="23" t="s">
        <v>7014</v>
      </c>
      <c r="B777" s="23" t="s">
        <v>7015</v>
      </c>
      <c r="C777" s="23" t="s">
        <v>17</v>
      </c>
      <c r="D777" s="24">
        <v>45298.752962962964</v>
      </c>
      <c r="E777" s="25" t="s">
        <v>11</v>
      </c>
      <c r="F777" s="26" t="s">
        <v>16</v>
      </c>
      <c r="G777" s="26" t="s">
        <v>14</v>
      </c>
      <c r="H777" s="23">
        <v>0</v>
      </c>
      <c r="I777" s="27"/>
      <c r="J777" s="28">
        <v>0</v>
      </c>
      <c r="K777" t="str">
        <f>IF((LEN(relatorio_Ananindeua3[[#This Row],[CIF/CPF/CNPJ]])=14),relatorio_Ananindeua3[[#This Row],[CIF/CPF/CNPJ]],relatorio_Ananindeua3[[#This Row],[Coluna2]])</f>
        <v>46452230000192</v>
      </c>
      <c r="L777" t="str">
        <f t="shared" si="12"/>
        <v>464******92</v>
      </c>
    </row>
    <row r="778" spans="1:12" x14ac:dyDescent="0.25">
      <c r="A778" s="23" t="s">
        <v>6960</v>
      </c>
      <c r="B778" s="23" t="s">
        <v>6961</v>
      </c>
      <c r="C778" s="23" t="s">
        <v>17</v>
      </c>
      <c r="D778" s="24">
        <v>45298.752974537034</v>
      </c>
      <c r="E778" s="25" t="s">
        <v>11</v>
      </c>
      <c r="F778" s="26" t="s">
        <v>16</v>
      </c>
      <c r="G778" s="26" t="s">
        <v>14</v>
      </c>
      <c r="H778" s="23">
        <v>0</v>
      </c>
      <c r="I778" s="27"/>
      <c r="J778" s="28">
        <v>0</v>
      </c>
      <c r="K778" t="str">
        <f>IF((LEN(relatorio_Ananindeua3[[#This Row],[CIF/CPF/CNPJ]])=14),relatorio_Ananindeua3[[#This Row],[CIF/CPF/CNPJ]],relatorio_Ananindeua3[[#This Row],[Coluna2]])</f>
        <v>46341569000111</v>
      </c>
      <c r="L778" t="str">
        <f t="shared" si="12"/>
        <v>463******11</v>
      </c>
    </row>
    <row r="779" spans="1:12" x14ac:dyDescent="0.25">
      <c r="A779" s="23" t="s">
        <v>7022</v>
      </c>
      <c r="B779" s="23" t="s">
        <v>7023</v>
      </c>
      <c r="C779" s="23" t="s">
        <v>17</v>
      </c>
      <c r="D779" s="24">
        <v>45298.753009259257</v>
      </c>
      <c r="E779" s="25" t="s">
        <v>11</v>
      </c>
      <c r="F779" s="26" t="s">
        <v>16</v>
      </c>
      <c r="G779" s="26" t="s">
        <v>14</v>
      </c>
      <c r="H779" s="23">
        <v>0</v>
      </c>
      <c r="I779" s="27"/>
      <c r="J779" s="28">
        <v>0</v>
      </c>
      <c r="K779" t="str">
        <f>IF((LEN(relatorio_Ananindeua3[[#This Row],[CIF/CPF/CNPJ]])=14),relatorio_Ananindeua3[[#This Row],[CIF/CPF/CNPJ]],relatorio_Ananindeua3[[#This Row],[Coluna2]])</f>
        <v>46467862000120</v>
      </c>
      <c r="L779" t="str">
        <f t="shared" si="12"/>
        <v>464******20</v>
      </c>
    </row>
    <row r="780" spans="1:12" x14ac:dyDescent="0.25">
      <c r="A780" s="23" t="s">
        <v>7000</v>
      </c>
      <c r="B780" s="23" t="s">
        <v>7001</v>
      </c>
      <c r="C780" s="23" t="s">
        <v>17</v>
      </c>
      <c r="D780" s="24">
        <v>45298.753020833334</v>
      </c>
      <c r="E780" s="25" t="s">
        <v>11</v>
      </c>
      <c r="F780" s="26" t="s">
        <v>16</v>
      </c>
      <c r="G780" s="26" t="s">
        <v>14</v>
      </c>
      <c r="H780" s="23">
        <v>0</v>
      </c>
      <c r="I780" s="27"/>
      <c r="J780" s="28">
        <v>0</v>
      </c>
      <c r="K780" t="str">
        <f>IF((LEN(relatorio_Ananindeua3[[#This Row],[CIF/CPF/CNPJ]])=14),relatorio_Ananindeua3[[#This Row],[CIF/CPF/CNPJ]],relatorio_Ananindeua3[[#This Row],[Coluna2]])</f>
        <v>46433809000108</v>
      </c>
      <c r="L780" t="str">
        <f t="shared" si="12"/>
        <v>464******08</v>
      </c>
    </row>
    <row r="781" spans="1:12" x14ac:dyDescent="0.25">
      <c r="A781" s="23" t="s">
        <v>7002</v>
      </c>
      <c r="B781" s="23" t="s">
        <v>7003</v>
      </c>
      <c r="C781" s="23" t="s">
        <v>17</v>
      </c>
      <c r="D781" s="24">
        <v>45298.753020833334</v>
      </c>
      <c r="E781" s="25" t="s">
        <v>11</v>
      </c>
      <c r="F781" s="26" t="s">
        <v>16</v>
      </c>
      <c r="G781" s="26" t="s">
        <v>14</v>
      </c>
      <c r="H781" s="23">
        <v>0</v>
      </c>
      <c r="I781" s="27"/>
      <c r="J781" s="28">
        <v>0</v>
      </c>
      <c r="K781" t="str">
        <f>IF((LEN(relatorio_Ananindeua3[[#This Row],[CIF/CPF/CNPJ]])=14),relatorio_Ananindeua3[[#This Row],[CIF/CPF/CNPJ]],relatorio_Ananindeua3[[#This Row],[Coluna2]])</f>
        <v>46435450000108</v>
      </c>
      <c r="L781" t="str">
        <f t="shared" si="12"/>
        <v>464******08</v>
      </c>
    </row>
    <row r="782" spans="1:12" x14ac:dyDescent="0.25">
      <c r="A782" s="23" t="s">
        <v>7008</v>
      </c>
      <c r="B782" s="23" t="s">
        <v>7009</v>
      </c>
      <c r="C782" s="23" t="s">
        <v>17</v>
      </c>
      <c r="D782" s="24">
        <v>45298.753020833334</v>
      </c>
      <c r="E782" s="25" t="s">
        <v>11</v>
      </c>
      <c r="F782" s="26" t="s">
        <v>16</v>
      </c>
      <c r="G782" s="26" t="s">
        <v>14</v>
      </c>
      <c r="H782" s="23">
        <v>0</v>
      </c>
      <c r="I782" s="27"/>
      <c r="J782" s="28">
        <v>0</v>
      </c>
      <c r="K782" t="str">
        <f>IF((LEN(relatorio_Ananindeua3[[#This Row],[CIF/CPF/CNPJ]])=14),relatorio_Ananindeua3[[#This Row],[CIF/CPF/CNPJ]],relatorio_Ananindeua3[[#This Row],[Coluna2]])</f>
        <v>46442457000157</v>
      </c>
      <c r="L782" t="str">
        <f t="shared" si="12"/>
        <v>464******57</v>
      </c>
    </row>
    <row r="783" spans="1:12" x14ac:dyDescent="0.25">
      <c r="A783" s="23" t="s">
        <v>6603</v>
      </c>
      <c r="B783" s="23" t="s">
        <v>6604</v>
      </c>
      <c r="C783" s="23" t="s">
        <v>17</v>
      </c>
      <c r="D783" s="24">
        <v>45298.753032407411</v>
      </c>
      <c r="E783" s="25" t="s">
        <v>11</v>
      </c>
      <c r="F783" s="26" t="s">
        <v>16</v>
      </c>
      <c r="G783" s="26" t="s">
        <v>14</v>
      </c>
      <c r="H783" s="23">
        <v>0</v>
      </c>
      <c r="I783" s="27"/>
      <c r="J783" s="28">
        <v>0</v>
      </c>
      <c r="K783" t="str">
        <f>IF((LEN(relatorio_Ananindeua3[[#This Row],[CIF/CPF/CNPJ]])=14),relatorio_Ananindeua3[[#This Row],[CIF/CPF/CNPJ]],relatorio_Ananindeua3[[#This Row],[Coluna2]])</f>
        <v>45408167000124</v>
      </c>
      <c r="L783" t="str">
        <f t="shared" si="12"/>
        <v>454******24</v>
      </c>
    </row>
    <row r="784" spans="1:12" x14ac:dyDescent="0.25">
      <c r="A784" s="23" t="s">
        <v>6705</v>
      </c>
      <c r="B784" s="23" t="s">
        <v>6706</v>
      </c>
      <c r="C784" s="23" t="s">
        <v>17</v>
      </c>
      <c r="D784" s="24">
        <v>45298.753078703703</v>
      </c>
      <c r="E784" s="25" t="s">
        <v>11</v>
      </c>
      <c r="F784" s="26" t="s">
        <v>16</v>
      </c>
      <c r="G784" s="26" t="s">
        <v>14</v>
      </c>
      <c r="H784" s="23">
        <v>0</v>
      </c>
      <c r="I784" s="27"/>
      <c r="J784" s="28">
        <v>0</v>
      </c>
      <c r="K784" t="str">
        <f>IF((LEN(relatorio_Ananindeua3[[#This Row],[CIF/CPF/CNPJ]])=14),relatorio_Ananindeua3[[#This Row],[CIF/CPF/CNPJ]],relatorio_Ananindeua3[[#This Row],[Coluna2]])</f>
        <v>45666020000134</v>
      </c>
      <c r="L784" t="str">
        <f t="shared" si="12"/>
        <v>456******34</v>
      </c>
    </row>
    <row r="785" spans="1:12" x14ac:dyDescent="0.25">
      <c r="A785" s="23" t="s">
        <v>6992</v>
      </c>
      <c r="B785" s="23" t="s">
        <v>6993</v>
      </c>
      <c r="C785" s="23" t="s">
        <v>17</v>
      </c>
      <c r="D785" s="24">
        <v>45298.753101851849</v>
      </c>
      <c r="E785" s="25" t="s">
        <v>11</v>
      </c>
      <c r="F785" s="26" t="s">
        <v>16</v>
      </c>
      <c r="G785" s="26" t="s">
        <v>14</v>
      </c>
      <c r="H785" s="23">
        <v>0</v>
      </c>
      <c r="I785" s="27"/>
      <c r="J785" s="28">
        <v>0</v>
      </c>
      <c r="K785" t="str">
        <f>IF((LEN(relatorio_Ananindeua3[[#This Row],[CIF/CPF/CNPJ]])=14),relatorio_Ananindeua3[[#This Row],[CIF/CPF/CNPJ]],relatorio_Ananindeua3[[#This Row],[Coluna2]])</f>
        <v>46405151000120</v>
      </c>
      <c r="L785" t="str">
        <f t="shared" si="12"/>
        <v>464******20</v>
      </c>
    </row>
    <row r="786" spans="1:12" x14ac:dyDescent="0.25">
      <c r="A786" s="23" t="s">
        <v>6996</v>
      </c>
      <c r="B786" s="23" t="s">
        <v>6997</v>
      </c>
      <c r="C786" s="23" t="s">
        <v>17</v>
      </c>
      <c r="D786" s="24">
        <v>45298.753101851849</v>
      </c>
      <c r="E786" s="25" t="s">
        <v>11</v>
      </c>
      <c r="F786" s="26" t="s">
        <v>16</v>
      </c>
      <c r="G786" s="26" t="s">
        <v>14</v>
      </c>
      <c r="H786" s="23">
        <v>0</v>
      </c>
      <c r="I786" s="27"/>
      <c r="J786" s="28">
        <v>0</v>
      </c>
      <c r="K786" t="str">
        <f>IF((LEN(relatorio_Ananindeua3[[#This Row],[CIF/CPF/CNPJ]])=14),relatorio_Ananindeua3[[#This Row],[CIF/CPF/CNPJ]],relatorio_Ananindeua3[[#This Row],[Coluna2]])</f>
        <v>46415146000107</v>
      </c>
      <c r="L786" t="str">
        <f t="shared" ref="L786:L849" si="13">_xlfn.CONCAT(LEFT(A786,3),REPT("*",6),RIGHT(A786,2))</f>
        <v>464******07</v>
      </c>
    </row>
    <row r="787" spans="1:12" x14ac:dyDescent="0.25">
      <c r="A787" s="23" t="s">
        <v>6988</v>
      </c>
      <c r="B787" s="23" t="s">
        <v>6989</v>
      </c>
      <c r="C787" s="23" t="s">
        <v>17</v>
      </c>
      <c r="D787" s="24">
        <v>45298.753113425926</v>
      </c>
      <c r="E787" s="25" t="s">
        <v>11</v>
      </c>
      <c r="F787" s="26" t="s">
        <v>16</v>
      </c>
      <c r="G787" s="26" t="s">
        <v>14</v>
      </c>
      <c r="H787" s="23">
        <v>0</v>
      </c>
      <c r="I787" s="27"/>
      <c r="J787" s="28">
        <v>0</v>
      </c>
      <c r="K787" t="str">
        <f>IF((LEN(relatorio_Ananindeua3[[#This Row],[CIF/CPF/CNPJ]])=14),relatorio_Ananindeua3[[#This Row],[CIF/CPF/CNPJ]],relatorio_Ananindeua3[[#This Row],[Coluna2]])</f>
        <v>46402787000119</v>
      </c>
      <c r="L787" t="str">
        <f t="shared" si="13"/>
        <v>464******19</v>
      </c>
    </row>
    <row r="788" spans="1:12" x14ac:dyDescent="0.25">
      <c r="A788" s="23" t="s">
        <v>6980</v>
      </c>
      <c r="B788" s="23" t="s">
        <v>6981</v>
      </c>
      <c r="C788" s="23" t="s">
        <v>17</v>
      </c>
      <c r="D788" s="24">
        <v>45298.753136574072</v>
      </c>
      <c r="E788" s="25" t="s">
        <v>11</v>
      </c>
      <c r="F788" s="26" t="s">
        <v>16</v>
      </c>
      <c r="G788" s="26" t="s">
        <v>14</v>
      </c>
      <c r="H788" s="23">
        <v>0</v>
      </c>
      <c r="I788" s="27"/>
      <c r="J788" s="28">
        <v>0</v>
      </c>
      <c r="K788" t="str">
        <f>IF((LEN(relatorio_Ananindeua3[[#This Row],[CIF/CPF/CNPJ]])=14),relatorio_Ananindeua3[[#This Row],[CIF/CPF/CNPJ]],relatorio_Ananindeua3[[#This Row],[Coluna2]])</f>
        <v>46382959000130</v>
      </c>
      <c r="L788" t="str">
        <f t="shared" si="13"/>
        <v>463******30</v>
      </c>
    </row>
    <row r="789" spans="1:12" x14ac:dyDescent="0.25">
      <c r="A789" s="23" t="s">
        <v>6966</v>
      </c>
      <c r="B789" s="23" t="s">
        <v>6967</v>
      </c>
      <c r="C789" s="23" t="s">
        <v>17</v>
      </c>
      <c r="D789" s="24">
        <v>45298.753171296295</v>
      </c>
      <c r="E789" s="25" t="s">
        <v>11</v>
      </c>
      <c r="F789" s="26" t="s">
        <v>16</v>
      </c>
      <c r="G789" s="26" t="s">
        <v>14</v>
      </c>
      <c r="H789" s="23">
        <v>0</v>
      </c>
      <c r="I789" s="27"/>
      <c r="J789" s="28">
        <v>0</v>
      </c>
      <c r="K789" t="str">
        <f>IF((LEN(relatorio_Ananindeua3[[#This Row],[CIF/CPF/CNPJ]])=14),relatorio_Ananindeua3[[#This Row],[CIF/CPF/CNPJ]],relatorio_Ananindeua3[[#This Row],[Coluna2]])</f>
        <v>46345093000197</v>
      </c>
      <c r="L789" t="str">
        <f t="shared" si="13"/>
        <v>463******97</v>
      </c>
    </row>
    <row r="790" spans="1:12" x14ac:dyDescent="0.25">
      <c r="A790" s="23" t="s">
        <v>6978</v>
      </c>
      <c r="B790" s="23" t="s">
        <v>6979</v>
      </c>
      <c r="C790" s="23" t="s">
        <v>17</v>
      </c>
      <c r="D790" s="24">
        <v>45298.753171296295</v>
      </c>
      <c r="E790" s="25" t="s">
        <v>11</v>
      </c>
      <c r="F790" s="26" t="s">
        <v>16</v>
      </c>
      <c r="G790" s="26" t="s">
        <v>14</v>
      </c>
      <c r="H790" s="23">
        <v>0</v>
      </c>
      <c r="I790" s="27"/>
      <c r="J790" s="28">
        <v>0</v>
      </c>
      <c r="K790" t="str">
        <f>IF((LEN(relatorio_Ananindeua3[[#This Row],[CIF/CPF/CNPJ]])=14),relatorio_Ananindeua3[[#This Row],[CIF/CPF/CNPJ]],relatorio_Ananindeua3[[#This Row],[Coluna2]])</f>
        <v>46376970000197</v>
      </c>
      <c r="L790" t="str">
        <f t="shared" si="13"/>
        <v>463******97</v>
      </c>
    </row>
    <row r="791" spans="1:12" x14ac:dyDescent="0.25">
      <c r="A791" s="23" t="s">
        <v>6970</v>
      </c>
      <c r="B791" s="23" t="s">
        <v>6971</v>
      </c>
      <c r="C791" s="23" t="s">
        <v>17</v>
      </c>
      <c r="D791" s="24">
        <v>45298.753182870372</v>
      </c>
      <c r="E791" s="25" t="s">
        <v>11</v>
      </c>
      <c r="F791" s="26" t="s">
        <v>16</v>
      </c>
      <c r="G791" s="26" t="s">
        <v>14</v>
      </c>
      <c r="H791" s="23">
        <v>0</v>
      </c>
      <c r="I791" s="27"/>
      <c r="J791" s="28">
        <v>0</v>
      </c>
      <c r="K791" t="str">
        <f>IF((LEN(relatorio_Ananindeua3[[#This Row],[CIF/CPF/CNPJ]])=14),relatorio_Ananindeua3[[#This Row],[CIF/CPF/CNPJ]],relatorio_Ananindeua3[[#This Row],[Coluna2]])</f>
        <v>46349705000110</v>
      </c>
      <c r="L791" t="str">
        <f t="shared" si="13"/>
        <v>463******10</v>
      </c>
    </row>
    <row r="792" spans="1:12" x14ac:dyDescent="0.25">
      <c r="A792" s="23" t="s">
        <v>6964</v>
      </c>
      <c r="B792" s="23" t="s">
        <v>6965</v>
      </c>
      <c r="C792" s="23" t="s">
        <v>17</v>
      </c>
      <c r="D792" s="24">
        <v>45298.753194444442</v>
      </c>
      <c r="E792" s="25" t="s">
        <v>11</v>
      </c>
      <c r="F792" s="26" t="s">
        <v>16</v>
      </c>
      <c r="G792" s="26" t="s">
        <v>14</v>
      </c>
      <c r="H792" s="23">
        <v>0</v>
      </c>
      <c r="I792" s="27"/>
      <c r="J792" s="28">
        <v>0</v>
      </c>
      <c r="K792" t="str">
        <f>IF((LEN(relatorio_Ananindeua3[[#This Row],[CIF/CPF/CNPJ]])=14),relatorio_Ananindeua3[[#This Row],[CIF/CPF/CNPJ]],relatorio_Ananindeua3[[#This Row],[Coluna2]])</f>
        <v>46344403000159</v>
      </c>
      <c r="L792" t="str">
        <f t="shared" si="13"/>
        <v>463******59</v>
      </c>
    </row>
    <row r="793" spans="1:12" x14ac:dyDescent="0.25">
      <c r="A793" s="23" t="s">
        <v>6954</v>
      </c>
      <c r="B793" s="23" t="s">
        <v>6955</v>
      </c>
      <c r="C793" s="23" t="s">
        <v>17</v>
      </c>
      <c r="D793" s="24">
        <v>45298.753206018519</v>
      </c>
      <c r="E793" s="25" t="s">
        <v>11</v>
      </c>
      <c r="F793" s="26" t="s">
        <v>16</v>
      </c>
      <c r="G793" s="26" t="s">
        <v>14</v>
      </c>
      <c r="H793" s="23">
        <v>0</v>
      </c>
      <c r="I793" s="27"/>
      <c r="J793" s="28">
        <v>0</v>
      </c>
      <c r="K793" t="str">
        <f>IF((LEN(relatorio_Ananindeua3[[#This Row],[CIF/CPF/CNPJ]])=14),relatorio_Ananindeua3[[#This Row],[CIF/CPF/CNPJ]],relatorio_Ananindeua3[[#This Row],[Coluna2]])</f>
        <v>46328074000152</v>
      </c>
      <c r="L793" t="str">
        <f t="shared" si="13"/>
        <v>463******52</v>
      </c>
    </row>
    <row r="794" spans="1:12" x14ac:dyDescent="0.25">
      <c r="A794" s="23" t="s">
        <v>6972</v>
      </c>
      <c r="B794" s="23" t="s">
        <v>6973</v>
      </c>
      <c r="C794" s="23" t="s">
        <v>17</v>
      </c>
      <c r="D794" s="24">
        <v>45298.753206018519</v>
      </c>
      <c r="E794" s="25" t="s">
        <v>11</v>
      </c>
      <c r="F794" s="26" t="s">
        <v>16</v>
      </c>
      <c r="G794" s="26" t="s">
        <v>14</v>
      </c>
      <c r="H794" s="23">
        <v>0</v>
      </c>
      <c r="I794" s="27"/>
      <c r="J794" s="28">
        <v>0</v>
      </c>
      <c r="K794" t="str">
        <f>IF((LEN(relatorio_Ananindeua3[[#This Row],[CIF/CPF/CNPJ]])=14),relatorio_Ananindeua3[[#This Row],[CIF/CPF/CNPJ]],relatorio_Ananindeua3[[#This Row],[Coluna2]])</f>
        <v>46353316000168</v>
      </c>
      <c r="L794" t="str">
        <f t="shared" si="13"/>
        <v>463******68</v>
      </c>
    </row>
    <row r="795" spans="1:12" x14ac:dyDescent="0.25">
      <c r="A795" s="23" t="s">
        <v>6958</v>
      </c>
      <c r="B795" s="23" t="s">
        <v>6959</v>
      </c>
      <c r="C795" s="23" t="s">
        <v>17</v>
      </c>
      <c r="D795" s="24">
        <v>45298.753217592595</v>
      </c>
      <c r="E795" s="25" t="s">
        <v>11</v>
      </c>
      <c r="F795" s="26" t="s">
        <v>16</v>
      </c>
      <c r="G795" s="26" t="s">
        <v>14</v>
      </c>
      <c r="H795" s="23">
        <v>0</v>
      </c>
      <c r="I795" s="27"/>
      <c r="J795" s="28">
        <v>0</v>
      </c>
      <c r="K795" t="str">
        <f>IF((LEN(relatorio_Ananindeua3[[#This Row],[CIF/CPF/CNPJ]])=14),relatorio_Ananindeua3[[#This Row],[CIF/CPF/CNPJ]],relatorio_Ananindeua3[[#This Row],[Coluna2]])</f>
        <v>46340001000186</v>
      </c>
      <c r="L795" t="str">
        <f t="shared" si="13"/>
        <v>463******86</v>
      </c>
    </row>
    <row r="796" spans="1:12" x14ac:dyDescent="0.25">
      <c r="A796" s="23" t="s">
        <v>6948</v>
      </c>
      <c r="B796" s="23" t="s">
        <v>6949</v>
      </c>
      <c r="C796" s="23" t="s">
        <v>17</v>
      </c>
      <c r="D796" s="24">
        <v>45298.753229166665</v>
      </c>
      <c r="E796" s="25" t="s">
        <v>11</v>
      </c>
      <c r="F796" s="26" t="s">
        <v>16</v>
      </c>
      <c r="G796" s="26" t="s">
        <v>14</v>
      </c>
      <c r="H796" s="23">
        <v>0</v>
      </c>
      <c r="I796" s="27"/>
      <c r="J796" s="28">
        <v>0</v>
      </c>
      <c r="K796" t="str">
        <f>IF((LEN(relatorio_Ananindeua3[[#This Row],[CIF/CPF/CNPJ]])=14),relatorio_Ananindeua3[[#This Row],[CIF/CPF/CNPJ]],relatorio_Ananindeua3[[#This Row],[Coluna2]])</f>
        <v>46313873000155</v>
      </c>
      <c r="L796" t="str">
        <f t="shared" si="13"/>
        <v>463******55</v>
      </c>
    </row>
    <row r="797" spans="1:12" x14ac:dyDescent="0.25">
      <c r="A797" s="23" t="s">
        <v>6950</v>
      </c>
      <c r="B797" s="23" t="s">
        <v>6951</v>
      </c>
      <c r="C797" s="23" t="s">
        <v>17</v>
      </c>
      <c r="D797" s="24">
        <v>45298.753229166665</v>
      </c>
      <c r="E797" s="25" t="s">
        <v>11</v>
      </c>
      <c r="F797" s="26" t="s">
        <v>16</v>
      </c>
      <c r="G797" s="26" t="s">
        <v>14</v>
      </c>
      <c r="H797" s="23">
        <v>0</v>
      </c>
      <c r="I797" s="27"/>
      <c r="J797" s="28">
        <v>0</v>
      </c>
      <c r="K797" t="str">
        <f>IF((LEN(relatorio_Ananindeua3[[#This Row],[CIF/CPF/CNPJ]])=14),relatorio_Ananindeua3[[#This Row],[CIF/CPF/CNPJ]],relatorio_Ananindeua3[[#This Row],[Coluna2]])</f>
        <v>46327398000176</v>
      </c>
      <c r="L797" t="str">
        <f t="shared" si="13"/>
        <v>463******76</v>
      </c>
    </row>
    <row r="798" spans="1:12" x14ac:dyDescent="0.25">
      <c r="A798" s="23" t="s">
        <v>6956</v>
      </c>
      <c r="B798" s="23" t="s">
        <v>6957</v>
      </c>
      <c r="C798" s="23" t="s">
        <v>17</v>
      </c>
      <c r="D798" s="24">
        <v>45298.753229166665</v>
      </c>
      <c r="E798" s="25" t="s">
        <v>11</v>
      </c>
      <c r="F798" s="26" t="s">
        <v>16</v>
      </c>
      <c r="G798" s="26" t="s">
        <v>14</v>
      </c>
      <c r="H798" s="23">
        <v>0</v>
      </c>
      <c r="I798" s="27"/>
      <c r="J798" s="28">
        <v>0</v>
      </c>
      <c r="K798" t="str">
        <f>IF((LEN(relatorio_Ananindeua3[[#This Row],[CIF/CPF/CNPJ]])=14),relatorio_Ananindeua3[[#This Row],[CIF/CPF/CNPJ]],relatorio_Ananindeua3[[#This Row],[Coluna2]])</f>
        <v>46338378000109</v>
      </c>
      <c r="L798" t="str">
        <f t="shared" si="13"/>
        <v>463******09</v>
      </c>
    </row>
    <row r="799" spans="1:12" x14ac:dyDescent="0.25">
      <c r="A799" s="23" t="s">
        <v>5554</v>
      </c>
      <c r="B799" s="23" t="s">
        <v>5555</v>
      </c>
      <c r="C799" s="23" t="s">
        <v>17</v>
      </c>
      <c r="D799" s="24">
        <v>45298.753263888888</v>
      </c>
      <c r="E799" s="25" t="s">
        <v>11</v>
      </c>
      <c r="F799" s="26" t="s">
        <v>16</v>
      </c>
      <c r="G799" s="26" t="s">
        <v>14</v>
      </c>
      <c r="H799" s="23">
        <v>0</v>
      </c>
      <c r="I799" s="27"/>
      <c r="J799" s="28">
        <v>0</v>
      </c>
      <c r="K799" t="str">
        <f>IF((LEN(relatorio_Ananindeua3[[#This Row],[CIF/CPF/CNPJ]])=14),relatorio_Ananindeua3[[#This Row],[CIF/CPF/CNPJ]],relatorio_Ananindeua3[[#This Row],[Coluna2]])</f>
        <v>42125830000195</v>
      </c>
      <c r="L799" t="str">
        <f t="shared" si="13"/>
        <v>421******95</v>
      </c>
    </row>
    <row r="800" spans="1:12" x14ac:dyDescent="0.25">
      <c r="A800" s="23" t="s">
        <v>6934</v>
      </c>
      <c r="B800" s="23" t="s">
        <v>6935</v>
      </c>
      <c r="C800" s="23" t="s">
        <v>17</v>
      </c>
      <c r="D800" s="24">
        <v>45298.753263888888</v>
      </c>
      <c r="E800" s="25" t="s">
        <v>11</v>
      </c>
      <c r="F800" s="26" t="s">
        <v>16</v>
      </c>
      <c r="G800" s="26" t="s">
        <v>14</v>
      </c>
      <c r="H800" s="23">
        <v>0</v>
      </c>
      <c r="I800" s="27"/>
      <c r="J800" s="28">
        <v>0</v>
      </c>
      <c r="K800" t="str">
        <f>IF((LEN(relatorio_Ananindeua3[[#This Row],[CIF/CPF/CNPJ]])=14),relatorio_Ananindeua3[[#This Row],[CIF/CPF/CNPJ]],relatorio_Ananindeua3[[#This Row],[Coluna2]])</f>
        <v>46294188000129</v>
      </c>
      <c r="L800" t="str">
        <f t="shared" si="13"/>
        <v>462******29</v>
      </c>
    </row>
    <row r="801" spans="1:12" x14ac:dyDescent="0.25">
      <c r="A801" s="23" t="s">
        <v>6944</v>
      </c>
      <c r="B801" s="23" t="s">
        <v>6945</v>
      </c>
      <c r="C801" s="23" t="s">
        <v>17</v>
      </c>
      <c r="D801" s="24">
        <v>45298.753263888888</v>
      </c>
      <c r="E801" s="25" t="s">
        <v>11</v>
      </c>
      <c r="F801" s="26" t="s">
        <v>16</v>
      </c>
      <c r="G801" s="26" t="s">
        <v>14</v>
      </c>
      <c r="H801" s="23">
        <v>0</v>
      </c>
      <c r="I801" s="27"/>
      <c r="J801" s="28">
        <v>0</v>
      </c>
      <c r="K801" t="str">
        <f>IF((LEN(relatorio_Ananindeua3[[#This Row],[CIF/CPF/CNPJ]])=14),relatorio_Ananindeua3[[#This Row],[CIF/CPF/CNPJ]],relatorio_Ananindeua3[[#This Row],[Coluna2]])</f>
        <v>46303892000109</v>
      </c>
      <c r="L801" t="str">
        <f t="shared" si="13"/>
        <v>463******09</v>
      </c>
    </row>
    <row r="802" spans="1:12" x14ac:dyDescent="0.25">
      <c r="A802" s="23" t="s">
        <v>6946</v>
      </c>
      <c r="B802" s="23" t="s">
        <v>6947</v>
      </c>
      <c r="C802" s="23" t="s">
        <v>17</v>
      </c>
      <c r="D802" s="24">
        <v>45298.753263888888</v>
      </c>
      <c r="E802" s="25" t="s">
        <v>11</v>
      </c>
      <c r="F802" s="26" t="s">
        <v>16</v>
      </c>
      <c r="G802" s="26" t="s">
        <v>14</v>
      </c>
      <c r="H802" s="23">
        <v>0</v>
      </c>
      <c r="I802" s="27"/>
      <c r="J802" s="28">
        <v>0</v>
      </c>
      <c r="K802" t="str">
        <f>IF((LEN(relatorio_Ananindeua3[[#This Row],[CIF/CPF/CNPJ]])=14),relatorio_Ananindeua3[[#This Row],[CIF/CPF/CNPJ]],relatorio_Ananindeua3[[#This Row],[Coluna2]])</f>
        <v>46305192000145</v>
      </c>
      <c r="L802" t="str">
        <f t="shared" si="13"/>
        <v>463******45</v>
      </c>
    </row>
    <row r="803" spans="1:12" x14ac:dyDescent="0.25">
      <c r="A803" s="23" t="s">
        <v>6936</v>
      </c>
      <c r="B803" s="23" t="s">
        <v>6937</v>
      </c>
      <c r="C803" s="23" t="s">
        <v>17</v>
      </c>
      <c r="D803" s="24">
        <v>45298.753287037034</v>
      </c>
      <c r="E803" s="25" t="s">
        <v>11</v>
      </c>
      <c r="F803" s="26" t="s">
        <v>16</v>
      </c>
      <c r="G803" s="26" t="s">
        <v>14</v>
      </c>
      <c r="H803" s="23">
        <v>0</v>
      </c>
      <c r="I803" s="27"/>
      <c r="J803" s="28">
        <v>0</v>
      </c>
      <c r="K803" t="str">
        <f>IF((LEN(relatorio_Ananindeua3[[#This Row],[CIF/CPF/CNPJ]])=14),relatorio_Ananindeua3[[#This Row],[CIF/CPF/CNPJ]],relatorio_Ananindeua3[[#This Row],[Coluna2]])</f>
        <v>46298062000122</v>
      </c>
      <c r="L803" t="str">
        <f t="shared" si="13"/>
        <v>462******22</v>
      </c>
    </row>
    <row r="804" spans="1:12" x14ac:dyDescent="0.25">
      <c r="A804" s="23" t="s">
        <v>6940</v>
      </c>
      <c r="B804" s="23" t="s">
        <v>6941</v>
      </c>
      <c r="C804" s="23" t="s">
        <v>17</v>
      </c>
      <c r="D804" s="24">
        <v>45298.753287037034</v>
      </c>
      <c r="E804" s="25" t="s">
        <v>11</v>
      </c>
      <c r="F804" s="26" t="s">
        <v>16</v>
      </c>
      <c r="G804" s="26" t="s">
        <v>14</v>
      </c>
      <c r="H804" s="23">
        <v>0</v>
      </c>
      <c r="I804" s="27"/>
      <c r="J804" s="28">
        <v>0</v>
      </c>
      <c r="K804" t="str">
        <f>IF((LEN(relatorio_Ananindeua3[[#This Row],[CIF/CPF/CNPJ]])=14),relatorio_Ananindeua3[[#This Row],[CIF/CPF/CNPJ]],relatorio_Ananindeua3[[#This Row],[Coluna2]])</f>
        <v>46301864000144</v>
      </c>
      <c r="L804" t="str">
        <f t="shared" si="13"/>
        <v>463******44</v>
      </c>
    </row>
    <row r="805" spans="1:12" x14ac:dyDescent="0.25">
      <c r="A805" s="23" t="s">
        <v>6888</v>
      </c>
      <c r="B805" s="23" t="s">
        <v>6889</v>
      </c>
      <c r="C805" s="23" t="s">
        <v>17</v>
      </c>
      <c r="D805" s="24">
        <v>45298.753298611111</v>
      </c>
      <c r="E805" s="25" t="s">
        <v>11</v>
      </c>
      <c r="F805" s="26" t="s">
        <v>16</v>
      </c>
      <c r="G805" s="26" t="s">
        <v>14</v>
      </c>
      <c r="H805" s="23">
        <v>0</v>
      </c>
      <c r="I805" s="27"/>
      <c r="J805" s="28">
        <v>0</v>
      </c>
      <c r="K805" t="str">
        <f>IF((LEN(relatorio_Ananindeua3[[#This Row],[CIF/CPF/CNPJ]])=14),relatorio_Ananindeua3[[#This Row],[CIF/CPF/CNPJ]],relatorio_Ananindeua3[[#This Row],[Coluna2]])</f>
        <v>46168420000182</v>
      </c>
      <c r="L805" t="str">
        <f t="shared" si="13"/>
        <v>461******82</v>
      </c>
    </row>
    <row r="806" spans="1:12" x14ac:dyDescent="0.25">
      <c r="A806" s="23" t="s">
        <v>6928</v>
      </c>
      <c r="B806" s="23" t="s">
        <v>6929</v>
      </c>
      <c r="C806" s="23" t="s">
        <v>17</v>
      </c>
      <c r="D806" s="24">
        <v>45298.753298611111</v>
      </c>
      <c r="E806" s="25" t="s">
        <v>11</v>
      </c>
      <c r="F806" s="26" t="s">
        <v>16</v>
      </c>
      <c r="G806" s="26" t="s">
        <v>14</v>
      </c>
      <c r="H806" s="23">
        <v>0</v>
      </c>
      <c r="I806" s="27"/>
      <c r="J806" s="28">
        <v>0</v>
      </c>
      <c r="K806" t="str">
        <f>IF((LEN(relatorio_Ananindeua3[[#This Row],[CIF/CPF/CNPJ]])=14),relatorio_Ananindeua3[[#This Row],[CIF/CPF/CNPJ]],relatorio_Ananindeua3[[#This Row],[Coluna2]])</f>
        <v>46284629000101</v>
      </c>
      <c r="L806" t="str">
        <f t="shared" si="13"/>
        <v>462******01</v>
      </c>
    </row>
    <row r="807" spans="1:12" x14ac:dyDescent="0.25">
      <c r="A807" s="23" t="s">
        <v>6932</v>
      </c>
      <c r="B807" s="23" t="s">
        <v>6933</v>
      </c>
      <c r="C807" s="23" t="s">
        <v>17</v>
      </c>
      <c r="D807" s="24">
        <v>45298.753310185188</v>
      </c>
      <c r="E807" s="25" t="s">
        <v>11</v>
      </c>
      <c r="F807" s="26" t="s">
        <v>16</v>
      </c>
      <c r="G807" s="26" t="s">
        <v>14</v>
      </c>
      <c r="H807" s="23">
        <v>0</v>
      </c>
      <c r="I807" s="27"/>
      <c r="J807" s="28">
        <v>0</v>
      </c>
      <c r="K807" t="str">
        <f>IF((LEN(relatorio_Ananindeua3[[#This Row],[CIF/CPF/CNPJ]])=14),relatorio_Ananindeua3[[#This Row],[CIF/CPF/CNPJ]],relatorio_Ananindeua3[[#This Row],[Coluna2]])</f>
        <v>46287807000158</v>
      </c>
      <c r="L807" t="str">
        <f t="shared" si="13"/>
        <v>462******58</v>
      </c>
    </row>
    <row r="808" spans="1:12" x14ac:dyDescent="0.25">
      <c r="A808" s="23" t="s">
        <v>6914</v>
      </c>
      <c r="B808" s="23" t="s">
        <v>6915</v>
      </c>
      <c r="C808" s="23" t="s">
        <v>17</v>
      </c>
      <c r="D808" s="24">
        <v>45298.753333333334</v>
      </c>
      <c r="E808" s="25" t="s">
        <v>11</v>
      </c>
      <c r="F808" s="26" t="s">
        <v>16</v>
      </c>
      <c r="G808" s="26" t="s">
        <v>14</v>
      </c>
      <c r="H808" s="23">
        <v>0</v>
      </c>
      <c r="I808" s="27"/>
      <c r="J808" s="28">
        <v>0</v>
      </c>
      <c r="K808" t="str">
        <f>IF((LEN(relatorio_Ananindeua3[[#This Row],[CIF/CPF/CNPJ]])=14),relatorio_Ananindeua3[[#This Row],[CIF/CPF/CNPJ]],relatorio_Ananindeua3[[#This Row],[Coluna2]])</f>
        <v>46223254000170</v>
      </c>
      <c r="L808" t="str">
        <f t="shared" si="13"/>
        <v>462******70</v>
      </c>
    </row>
    <row r="809" spans="1:12" x14ac:dyDescent="0.25">
      <c r="A809" s="23" t="s">
        <v>6910</v>
      </c>
      <c r="B809" s="23" t="s">
        <v>6911</v>
      </c>
      <c r="C809" s="23" t="s">
        <v>17</v>
      </c>
      <c r="D809" s="24">
        <v>45298.753344907411</v>
      </c>
      <c r="E809" s="25" t="s">
        <v>11</v>
      </c>
      <c r="F809" s="26" t="s">
        <v>16</v>
      </c>
      <c r="G809" s="26" t="s">
        <v>14</v>
      </c>
      <c r="H809" s="23">
        <v>0</v>
      </c>
      <c r="I809" s="27"/>
      <c r="J809" s="28">
        <v>0</v>
      </c>
      <c r="K809" t="str">
        <f>IF((LEN(relatorio_Ananindeua3[[#This Row],[CIF/CPF/CNPJ]])=14),relatorio_Ananindeua3[[#This Row],[CIF/CPF/CNPJ]],relatorio_Ananindeua3[[#This Row],[Coluna2]])</f>
        <v>46223055000161</v>
      </c>
      <c r="L809" t="str">
        <f t="shared" si="13"/>
        <v>462******61</v>
      </c>
    </row>
    <row r="810" spans="1:12" x14ac:dyDescent="0.25">
      <c r="A810" s="23" t="s">
        <v>6920</v>
      </c>
      <c r="B810" s="23" t="s">
        <v>6921</v>
      </c>
      <c r="C810" s="23" t="s">
        <v>17</v>
      </c>
      <c r="D810" s="24">
        <v>45298.75335648148</v>
      </c>
      <c r="E810" s="25" t="s">
        <v>11</v>
      </c>
      <c r="F810" s="26" t="s">
        <v>16</v>
      </c>
      <c r="G810" s="26" t="s">
        <v>14</v>
      </c>
      <c r="H810" s="23">
        <v>0</v>
      </c>
      <c r="I810" s="27"/>
      <c r="J810" s="28">
        <v>0</v>
      </c>
      <c r="K810" t="str">
        <f>IF((LEN(relatorio_Ananindeua3[[#This Row],[CIF/CPF/CNPJ]])=14),relatorio_Ananindeua3[[#This Row],[CIF/CPF/CNPJ]],relatorio_Ananindeua3[[#This Row],[Coluna2]])</f>
        <v>46238299000118</v>
      </c>
      <c r="L810" t="str">
        <f t="shared" si="13"/>
        <v>462******18</v>
      </c>
    </row>
    <row r="811" spans="1:12" x14ac:dyDescent="0.25">
      <c r="A811" s="23" t="s">
        <v>6908</v>
      </c>
      <c r="B811" s="23" t="s">
        <v>6909</v>
      </c>
      <c r="C811" s="23" t="s">
        <v>17</v>
      </c>
      <c r="D811" s="24">
        <v>45298.753368055557</v>
      </c>
      <c r="E811" s="25" t="s">
        <v>11</v>
      </c>
      <c r="F811" s="26" t="s">
        <v>16</v>
      </c>
      <c r="G811" s="26" t="s">
        <v>14</v>
      </c>
      <c r="H811" s="23">
        <v>0</v>
      </c>
      <c r="I811" s="27"/>
      <c r="J811" s="28">
        <v>0</v>
      </c>
      <c r="K811" t="str">
        <f>IF((LEN(relatorio_Ananindeua3[[#This Row],[CIF/CPF/CNPJ]])=14),relatorio_Ananindeua3[[#This Row],[CIF/CPF/CNPJ]],relatorio_Ananindeua3[[#This Row],[Coluna2]])</f>
        <v>46216841000131</v>
      </c>
      <c r="L811" t="str">
        <f t="shared" si="13"/>
        <v>462******31</v>
      </c>
    </row>
    <row r="812" spans="1:12" x14ac:dyDescent="0.25">
      <c r="A812" s="23" t="s">
        <v>5861</v>
      </c>
      <c r="B812" s="23" t="s">
        <v>5862</v>
      </c>
      <c r="C812" s="23" t="s">
        <v>17</v>
      </c>
      <c r="D812" s="24">
        <v>45298.753379629627</v>
      </c>
      <c r="E812" s="25" t="s">
        <v>11</v>
      </c>
      <c r="F812" s="26" t="s">
        <v>16</v>
      </c>
      <c r="G812" s="26" t="s">
        <v>14</v>
      </c>
      <c r="H812" s="23">
        <v>0</v>
      </c>
      <c r="I812" s="27"/>
      <c r="J812" s="28">
        <v>0</v>
      </c>
      <c r="K812" t="str">
        <f>IF((LEN(relatorio_Ananindeua3[[#This Row],[CIF/CPF/CNPJ]])=14),relatorio_Ananindeua3[[#This Row],[CIF/CPF/CNPJ]],relatorio_Ananindeua3[[#This Row],[Coluna2]])</f>
        <v>43184844000142</v>
      </c>
      <c r="L812" t="str">
        <f t="shared" si="13"/>
        <v>431******42</v>
      </c>
    </row>
    <row r="813" spans="1:12" x14ac:dyDescent="0.25">
      <c r="A813" s="23" t="s">
        <v>6860</v>
      </c>
      <c r="B813" s="23" t="s">
        <v>6861</v>
      </c>
      <c r="C813" s="23" t="s">
        <v>17</v>
      </c>
      <c r="D813" s="24">
        <v>45298.753379629627</v>
      </c>
      <c r="E813" s="25" t="s">
        <v>11</v>
      </c>
      <c r="F813" s="26" t="s">
        <v>16</v>
      </c>
      <c r="G813" s="26" t="s">
        <v>14</v>
      </c>
      <c r="H813" s="23">
        <v>0</v>
      </c>
      <c r="I813" s="27"/>
      <c r="J813" s="28">
        <v>0</v>
      </c>
      <c r="K813" t="str">
        <f>IF((LEN(relatorio_Ananindeua3[[#This Row],[CIF/CPF/CNPJ]])=14),relatorio_Ananindeua3[[#This Row],[CIF/CPF/CNPJ]],relatorio_Ananindeua3[[#This Row],[Coluna2]])</f>
        <v>46109589000161</v>
      </c>
      <c r="L813" t="str">
        <f t="shared" si="13"/>
        <v>461******61</v>
      </c>
    </row>
    <row r="814" spans="1:12" x14ac:dyDescent="0.25">
      <c r="A814" s="23" t="s">
        <v>6898</v>
      </c>
      <c r="B814" s="23" t="s">
        <v>6899</v>
      </c>
      <c r="C814" s="23" t="s">
        <v>17</v>
      </c>
      <c r="D814" s="24">
        <v>45298.753379629627</v>
      </c>
      <c r="E814" s="25" t="s">
        <v>11</v>
      </c>
      <c r="F814" s="26" t="s">
        <v>16</v>
      </c>
      <c r="G814" s="26" t="s">
        <v>14</v>
      </c>
      <c r="H814" s="23">
        <v>0</v>
      </c>
      <c r="I814" s="27"/>
      <c r="J814" s="28">
        <v>0</v>
      </c>
      <c r="K814" t="str">
        <f>IF((LEN(relatorio_Ananindeua3[[#This Row],[CIF/CPF/CNPJ]])=14),relatorio_Ananindeua3[[#This Row],[CIF/CPF/CNPJ]],relatorio_Ananindeua3[[#This Row],[Coluna2]])</f>
        <v>46185034000107</v>
      </c>
      <c r="L814" t="str">
        <f t="shared" si="13"/>
        <v>461******07</v>
      </c>
    </row>
    <row r="815" spans="1:12" x14ac:dyDescent="0.25">
      <c r="A815" s="23" t="s">
        <v>6902</v>
      </c>
      <c r="B815" s="23" t="s">
        <v>6903</v>
      </c>
      <c r="C815" s="23" t="s">
        <v>17</v>
      </c>
      <c r="D815" s="24">
        <v>45298.753379629627</v>
      </c>
      <c r="E815" s="25" t="s">
        <v>11</v>
      </c>
      <c r="F815" s="26" t="s">
        <v>16</v>
      </c>
      <c r="G815" s="26" t="s">
        <v>14</v>
      </c>
      <c r="H815" s="23">
        <v>0</v>
      </c>
      <c r="I815" s="27"/>
      <c r="J815" s="28">
        <v>0</v>
      </c>
      <c r="K815" t="str">
        <f>IF((LEN(relatorio_Ananindeua3[[#This Row],[CIF/CPF/CNPJ]])=14),relatorio_Ananindeua3[[#This Row],[CIF/CPF/CNPJ]],relatorio_Ananindeua3[[#This Row],[Coluna2]])</f>
        <v>46195157000110</v>
      </c>
      <c r="L815" t="str">
        <f t="shared" si="13"/>
        <v>461******10</v>
      </c>
    </row>
    <row r="816" spans="1:12" x14ac:dyDescent="0.25">
      <c r="A816" s="23" t="s">
        <v>6906</v>
      </c>
      <c r="B816" s="23" t="s">
        <v>6907</v>
      </c>
      <c r="C816" s="23" t="s">
        <v>17</v>
      </c>
      <c r="D816" s="24">
        <v>45298.753379629627</v>
      </c>
      <c r="E816" s="25" t="s">
        <v>11</v>
      </c>
      <c r="F816" s="26" t="s">
        <v>16</v>
      </c>
      <c r="G816" s="26" t="s">
        <v>14</v>
      </c>
      <c r="H816" s="23">
        <v>0</v>
      </c>
      <c r="I816" s="27"/>
      <c r="J816" s="28">
        <v>0</v>
      </c>
      <c r="K816" t="str">
        <f>IF((LEN(relatorio_Ananindeua3[[#This Row],[CIF/CPF/CNPJ]])=14),relatorio_Ananindeua3[[#This Row],[CIF/CPF/CNPJ]],relatorio_Ananindeua3[[#This Row],[Coluna2]])</f>
        <v>46213564000103</v>
      </c>
      <c r="L816" t="str">
        <f t="shared" si="13"/>
        <v>462******03</v>
      </c>
    </row>
    <row r="817" spans="1:12" x14ac:dyDescent="0.25">
      <c r="A817" s="23" t="s">
        <v>6894</v>
      </c>
      <c r="B817" s="23" t="s">
        <v>6895</v>
      </c>
      <c r="C817" s="23" t="s">
        <v>17</v>
      </c>
      <c r="D817" s="24">
        <v>45298.75340277778</v>
      </c>
      <c r="E817" s="25" t="s">
        <v>11</v>
      </c>
      <c r="F817" s="26" t="s">
        <v>16</v>
      </c>
      <c r="G817" s="26" t="s">
        <v>14</v>
      </c>
      <c r="H817" s="23">
        <v>0</v>
      </c>
      <c r="I817" s="27"/>
      <c r="J817" s="28">
        <v>0</v>
      </c>
      <c r="K817" t="str">
        <f>IF((LEN(relatorio_Ananindeua3[[#This Row],[CIF/CPF/CNPJ]])=14),relatorio_Ananindeua3[[#This Row],[CIF/CPF/CNPJ]],relatorio_Ananindeua3[[#This Row],[Coluna2]])</f>
        <v>46176096000144</v>
      </c>
      <c r="L817" t="str">
        <f t="shared" si="13"/>
        <v>461******44</v>
      </c>
    </row>
    <row r="818" spans="1:12" x14ac:dyDescent="0.25">
      <c r="A818" s="23" t="s">
        <v>6874</v>
      </c>
      <c r="B818" s="23" t="s">
        <v>6875</v>
      </c>
      <c r="C818" s="23" t="s">
        <v>17</v>
      </c>
      <c r="D818" s="24">
        <v>45298.753449074073</v>
      </c>
      <c r="E818" s="25" t="s">
        <v>11</v>
      </c>
      <c r="F818" s="26" t="s">
        <v>16</v>
      </c>
      <c r="G818" s="26" t="s">
        <v>14</v>
      </c>
      <c r="H818" s="23">
        <v>0</v>
      </c>
      <c r="I818" s="27"/>
      <c r="J818" s="28">
        <v>0</v>
      </c>
      <c r="K818" t="str">
        <f>IF((LEN(relatorio_Ananindeua3[[#This Row],[CIF/CPF/CNPJ]])=14),relatorio_Ananindeua3[[#This Row],[CIF/CPF/CNPJ]],relatorio_Ananindeua3[[#This Row],[Coluna2]])</f>
        <v>46138044000183</v>
      </c>
      <c r="L818" t="str">
        <f t="shared" si="13"/>
        <v>461******83</v>
      </c>
    </row>
    <row r="819" spans="1:12" x14ac:dyDescent="0.25">
      <c r="A819" s="23" t="s">
        <v>6886</v>
      </c>
      <c r="B819" s="23" t="s">
        <v>6887</v>
      </c>
      <c r="C819" s="23" t="s">
        <v>17</v>
      </c>
      <c r="D819" s="24">
        <v>45298.753449074073</v>
      </c>
      <c r="E819" s="25" t="s">
        <v>11</v>
      </c>
      <c r="F819" s="26" t="s">
        <v>16</v>
      </c>
      <c r="G819" s="26" t="s">
        <v>14</v>
      </c>
      <c r="H819" s="23">
        <v>0</v>
      </c>
      <c r="I819" s="27"/>
      <c r="J819" s="28">
        <v>0</v>
      </c>
      <c r="K819" t="str">
        <f>IF((LEN(relatorio_Ananindeua3[[#This Row],[CIF/CPF/CNPJ]])=14),relatorio_Ananindeua3[[#This Row],[CIF/CPF/CNPJ]],relatorio_Ananindeua3[[#This Row],[Coluna2]])</f>
        <v>46167274000170</v>
      </c>
      <c r="L819" t="str">
        <f t="shared" si="13"/>
        <v>461******70</v>
      </c>
    </row>
    <row r="820" spans="1:12" x14ac:dyDescent="0.25">
      <c r="A820" s="23" t="s">
        <v>6868</v>
      </c>
      <c r="B820" s="23" t="s">
        <v>6869</v>
      </c>
      <c r="C820" s="23" t="s">
        <v>17</v>
      </c>
      <c r="D820" s="24">
        <v>45298.753460648149</v>
      </c>
      <c r="E820" s="25" t="s">
        <v>11</v>
      </c>
      <c r="F820" s="26" t="s">
        <v>16</v>
      </c>
      <c r="G820" s="26" t="s">
        <v>14</v>
      </c>
      <c r="H820" s="23">
        <v>0</v>
      </c>
      <c r="I820" s="27"/>
      <c r="J820" s="28">
        <v>0</v>
      </c>
      <c r="K820" t="str">
        <f>IF((LEN(relatorio_Ananindeua3[[#This Row],[CIF/CPF/CNPJ]])=14),relatorio_Ananindeua3[[#This Row],[CIF/CPF/CNPJ]],relatorio_Ananindeua3[[#This Row],[Coluna2]])</f>
        <v>46124741000185</v>
      </c>
      <c r="L820" t="str">
        <f t="shared" si="13"/>
        <v>461******85</v>
      </c>
    </row>
    <row r="821" spans="1:12" x14ac:dyDescent="0.25">
      <c r="A821" s="23" t="s">
        <v>6872</v>
      </c>
      <c r="B821" s="23" t="s">
        <v>6873</v>
      </c>
      <c r="C821" s="23" t="s">
        <v>17</v>
      </c>
      <c r="D821" s="24">
        <v>45298.753460648149</v>
      </c>
      <c r="E821" s="25" t="s">
        <v>11</v>
      </c>
      <c r="F821" s="26" t="s">
        <v>16</v>
      </c>
      <c r="G821" s="26" t="s">
        <v>14</v>
      </c>
      <c r="H821" s="23">
        <v>0</v>
      </c>
      <c r="I821" s="27"/>
      <c r="J821" s="28">
        <v>0</v>
      </c>
      <c r="K821" t="str">
        <f>IF((LEN(relatorio_Ananindeua3[[#This Row],[CIF/CPF/CNPJ]])=14),relatorio_Ananindeua3[[#This Row],[CIF/CPF/CNPJ]],relatorio_Ananindeua3[[#This Row],[Coluna2]])</f>
        <v>46130926000100</v>
      </c>
      <c r="L821" t="str">
        <f t="shared" si="13"/>
        <v>461******00</v>
      </c>
    </row>
    <row r="822" spans="1:12" x14ac:dyDescent="0.25">
      <c r="A822" s="23" t="s">
        <v>6862</v>
      </c>
      <c r="B822" s="23" t="s">
        <v>6863</v>
      </c>
      <c r="C822" s="23" t="s">
        <v>17</v>
      </c>
      <c r="D822" s="24">
        <v>45298.753495370373</v>
      </c>
      <c r="E822" s="25" t="s">
        <v>11</v>
      </c>
      <c r="F822" s="26" t="s">
        <v>16</v>
      </c>
      <c r="G822" s="26" t="s">
        <v>14</v>
      </c>
      <c r="H822" s="23">
        <v>0</v>
      </c>
      <c r="I822" s="27"/>
      <c r="J822" s="28">
        <v>0</v>
      </c>
      <c r="K822" t="str">
        <f>IF((LEN(relatorio_Ananindeua3[[#This Row],[CIF/CPF/CNPJ]])=14),relatorio_Ananindeua3[[#This Row],[CIF/CPF/CNPJ]],relatorio_Ananindeua3[[#This Row],[Coluna2]])</f>
        <v>46112584000198</v>
      </c>
      <c r="L822" t="str">
        <f t="shared" si="13"/>
        <v>461******98</v>
      </c>
    </row>
    <row r="823" spans="1:12" x14ac:dyDescent="0.25">
      <c r="A823" s="23" t="s">
        <v>1091</v>
      </c>
      <c r="B823" s="23" t="s">
        <v>1092</v>
      </c>
      <c r="C823" s="23" t="s">
        <v>17</v>
      </c>
      <c r="D823" s="24">
        <v>45298.753518518519</v>
      </c>
      <c r="E823" s="25" t="s">
        <v>11</v>
      </c>
      <c r="F823" s="26" t="s">
        <v>16</v>
      </c>
      <c r="G823" s="26" t="s">
        <v>14</v>
      </c>
      <c r="H823" s="23">
        <v>0</v>
      </c>
      <c r="I823" s="27"/>
      <c r="J823" s="28">
        <v>0</v>
      </c>
      <c r="K823" t="str">
        <f>IF((LEN(relatorio_Ananindeua3[[#This Row],[CIF/CPF/CNPJ]])=14),relatorio_Ananindeua3[[#This Row],[CIF/CPF/CNPJ]],relatorio_Ananindeua3[[#This Row],[Coluna2]])</f>
        <v>18405964000185</v>
      </c>
      <c r="L823" t="str">
        <f t="shared" si="13"/>
        <v>184******85</v>
      </c>
    </row>
    <row r="824" spans="1:12" x14ac:dyDescent="0.25">
      <c r="A824" s="23" t="s">
        <v>6852</v>
      </c>
      <c r="B824" s="23" t="s">
        <v>6853</v>
      </c>
      <c r="C824" s="23" t="s">
        <v>17</v>
      </c>
      <c r="D824" s="24">
        <v>45298.753541666665</v>
      </c>
      <c r="E824" s="25" t="s">
        <v>11</v>
      </c>
      <c r="F824" s="26" t="s">
        <v>16</v>
      </c>
      <c r="G824" s="26" t="s">
        <v>14</v>
      </c>
      <c r="H824" s="23">
        <v>0</v>
      </c>
      <c r="I824" s="27"/>
      <c r="J824" s="28">
        <v>0</v>
      </c>
      <c r="K824" t="str">
        <f>IF((LEN(relatorio_Ananindeua3[[#This Row],[CIF/CPF/CNPJ]])=14),relatorio_Ananindeua3[[#This Row],[CIF/CPF/CNPJ]],relatorio_Ananindeua3[[#This Row],[Coluna2]])</f>
        <v>46092922000177</v>
      </c>
      <c r="L824" t="str">
        <f t="shared" si="13"/>
        <v>460******77</v>
      </c>
    </row>
    <row r="825" spans="1:12" x14ac:dyDescent="0.25">
      <c r="A825" s="23" t="s">
        <v>6858</v>
      </c>
      <c r="B825" s="23" t="s">
        <v>6859</v>
      </c>
      <c r="C825" s="23" t="s">
        <v>17</v>
      </c>
      <c r="D825" s="24">
        <v>45298.753541666665</v>
      </c>
      <c r="E825" s="25" t="s">
        <v>11</v>
      </c>
      <c r="F825" s="26" t="s">
        <v>16</v>
      </c>
      <c r="G825" s="26" t="s">
        <v>14</v>
      </c>
      <c r="H825" s="23">
        <v>0</v>
      </c>
      <c r="I825" s="27"/>
      <c r="J825" s="28">
        <v>0</v>
      </c>
      <c r="K825" t="str">
        <f>IF((LEN(relatorio_Ananindeua3[[#This Row],[CIF/CPF/CNPJ]])=14),relatorio_Ananindeua3[[#This Row],[CIF/CPF/CNPJ]],relatorio_Ananindeua3[[#This Row],[Coluna2]])</f>
        <v>46107342000106</v>
      </c>
      <c r="L825" t="str">
        <f t="shared" si="13"/>
        <v>461******06</v>
      </c>
    </row>
    <row r="826" spans="1:12" x14ac:dyDescent="0.25">
      <c r="A826" s="23" t="s">
        <v>6846</v>
      </c>
      <c r="B826" s="23" t="s">
        <v>6847</v>
      </c>
      <c r="C826" s="23" t="s">
        <v>17</v>
      </c>
      <c r="D826" s="24">
        <v>45298.753553240742</v>
      </c>
      <c r="E826" s="25" t="s">
        <v>11</v>
      </c>
      <c r="F826" s="26" t="s">
        <v>16</v>
      </c>
      <c r="G826" s="26" t="s">
        <v>14</v>
      </c>
      <c r="H826" s="23">
        <v>0</v>
      </c>
      <c r="I826" s="27"/>
      <c r="J826" s="28">
        <v>0</v>
      </c>
      <c r="K826" t="str">
        <f>IF((LEN(relatorio_Ananindeua3[[#This Row],[CIF/CPF/CNPJ]])=14),relatorio_Ananindeua3[[#This Row],[CIF/CPF/CNPJ]],relatorio_Ananindeua3[[#This Row],[Coluna2]])</f>
        <v>46070005000191</v>
      </c>
      <c r="L826" t="str">
        <f t="shared" si="13"/>
        <v>460******91</v>
      </c>
    </row>
    <row r="827" spans="1:12" x14ac:dyDescent="0.25">
      <c r="A827" s="23" t="s">
        <v>6836</v>
      </c>
      <c r="B827" s="23" t="s">
        <v>6837</v>
      </c>
      <c r="C827" s="23" t="s">
        <v>17</v>
      </c>
      <c r="D827" s="24">
        <v>45298.753634259258</v>
      </c>
      <c r="E827" s="25" t="s">
        <v>11</v>
      </c>
      <c r="F827" s="26" t="s">
        <v>16</v>
      </c>
      <c r="G827" s="26" t="s">
        <v>14</v>
      </c>
      <c r="H827" s="23">
        <v>0</v>
      </c>
      <c r="I827" s="27"/>
      <c r="J827" s="28">
        <v>0</v>
      </c>
      <c r="K827" t="str">
        <f>IF((LEN(relatorio_Ananindeua3[[#This Row],[CIF/CPF/CNPJ]])=14),relatorio_Ananindeua3[[#This Row],[CIF/CPF/CNPJ]],relatorio_Ananindeua3[[#This Row],[Coluna2]])</f>
        <v>46031033000108</v>
      </c>
      <c r="L827" t="str">
        <f t="shared" si="13"/>
        <v>460******08</v>
      </c>
    </row>
    <row r="828" spans="1:12" x14ac:dyDescent="0.25">
      <c r="A828" s="23" t="s">
        <v>6834</v>
      </c>
      <c r="B828" s="23" t="s">
        <v>6835</v>
      </c>
      <c r="C828" s="23" t="s">
        <v>17</v>
      </c>
      <c r="D828" s="24">
        <v>45298.753645833334</v>
      </c>
      <c r="E828" s="25" t="s">
        <v>11</v>
      </c>
      <c r="F828" s="26" t="s">
        <v>16</v>
      </c>
      <c r="G828" s="26" t="s">
        <v>14</v>
      </c>
      <c r="H828" s="23">
        <v>0</v>
      </c>
      <c r="I828" s="27"/>
      <c r="J828" s="28">
        <v>0</v>
      </c>
      <c r="K828" t="str">
        <f>IF((LEN(relatorio_Ananindeua3[[#This Row],[CIF/CPF/CNPJ]])=14),relatorio_Ananindeua3[[#This Row],[CIF/CPF/CNPJ]],relatorio_Ananindeua3[[#This Row],[Coluna2]])</f>
        <v>46031013000129</v>
      </c>
      <c r="L828" t="str">
        <f t="shared" si="13"/>
        <v>460******29</v>
      </c>
    </row>
    <row r="829" spans="1:12" x14ac:dyDescent="0.25">
      <c r="A829" s="23" t="s">
        <v>6820</v>
      </c>
      <c r="B829" s="23" t="s">
        <v>6821</v>
      </c>
      <c r="C829" s="23" t="s">
        <v>17</v>
      </c>
      <c r="D829" s="24">
        <v>45298.75371527778</v>
      </c>
      <c r="E829" s="25" t="s">
        <v>11</v>
      </c>
      <c r="F829" s="26" t="s">
        <v>16</v>
      </c>
      <c r="G829" s="26" t="s">
        <v>14</v>
      </c>
      <c r="H829" s="23">
        <v>0</v>
      </c>
      <c r="I829" s="27"/>
      <c r="J829" s="28">
        <v>0</v>
      </c>
      <c r="K829" t="str">
        <f>IF((LEN(relatorio_Ananindeua3[[#This Row],[CIF/CPF/CNPJ]])=14),relatorio_Ananindeua3[[#This Row],[CIF/CPF/CNPJ]],relatorio_Ananindeua3[[#This Row],[Coluna2]])</f>
        <v>45978560000153</v>
      </c>
      <c r="L829" t="str">
        <f t="shared" si="13"/>
        <v>459******53</v>
      </c>
    </row>
    <row r="830" spans="1:12" x14ac:dyDescent="0.25">
      <c r="A830" s="23" t="s">
        <v>6822</v>
      </c>
      <c r="B830" s="23" t="s">
        <v>6823</v>
      </c>
      <c r="C830" s="23" t="s">
        <v>17</v>
      </c>
      <c r="D830" s="24">
        <v>45298.75371527778</v>
      </c>
      <c r="E830" s="25" t="s">
        <v>11</v>
      </c>
      <c r="F830" s="26" t="s">
        <v>16</v>
      </c>
      <c r="G830" s="26" t="s">
        <v>14</v>
      </c>
      <c r="H830" s="23">
        <v>0</v>
      </c>
      <c r="I830" s="27"/>
      <c r="J830" s="28">
        <v>0</v>
      </c>
      <c r="K830" t="str">
        <f>IF((LEN(relatorio_Ananindeua3[[#This Row],[CIF/CPF/CNPJ]])=14),relatorio_Ananindeua3[[#This Row],[CIF/CPF/CNPJ]],relatorio_Ananindeua3[[#This Row],[Coluna2]])</f>
        <v>45979018000115</v>
      </c>
      <c r="L830" t="str">
        <f t="shared" si="13"/>
        <v>459******15</v>
      </c>
    </row>
    <row r="831" spans="1:12" x14ac:dyDescent="0.25">
      <c r="A831" s="23" t="s">
        <v>6810</v>
      </c>
      <c r="B831" s="23" t="s">
        <v>6811</v>
      </c>
      <c r="C831" s="23" t="s">
        <v>17</v>
      </c>
      <c r="D831" s="24">
        <v>45298.753761574073</v>
      </c>
      <c r="E831" s="25" t="s">
        <v>11</v>
      </c>
      <c r="F831" s="26" t="s">
        <v>16</v>
      </c>
      <c r="G831" s="26" t="s">
        <v>14</v>
      </c>
      <c r="H831" s="23">
        <v>0</v>
      </c>
      <c r="I831" s="27"/>
      <c r="J831" s="28">
        <v>0</v>
      </c>
      <c r="K831" t="str">
        <f>IF((LEN(relatorio_Ananindeua3[[#This Row],[CIF/CPF/CNPJ]])=14),relatorio_Ananindeua3[[#This Row],[CIF/CPF/CNPJ]],relatorio_Ananindeua3[[#This Row],[Coluna2]])</f>
        <v>45967128000167</v>
      </c>
      <c r="L831" t="str">
        <f t="shared" si="13"/>
        <v>459******67</v>
      </c>
    </row>
    <row r="832" spans="1:12" x14ac:dyDescent="0.25">
      <c r="A832" s="23" t="s">
        <v>5977</v>
      </c>
      <c r="B832" s="23" t="s">
        <v>5978</v>
      </c>
      <c r="C832" s="23" t="s">
        <v>17</v>
      </c>
      <c r="D832" s="24">
        <v>45298.75377314815</v>
      </c>
      <c r="E832" s="25" t="s">
        <v>11</v>
      </c>
      <c r="F832" s="26" t="s">
        <v>16</v>
      </c>
      <c r="G832" s="26" t="s">
        <v>14</v>
      </c>
      <c r="H832" s="23">
        <v>0</v>
      </c>
      <c r="I832" s="27"/>
      <c r="J832" s="28">
        <v>0</v>
      </c>
      <c r="K832" t="str">
        <f>IF((LEN(relatorio_Ananindeua3[[#This Row],[CIF/CPF/CNPJ]])=14),relatorio_Ananindeua3[[#This Row],[CIF/CPF/CNPJ]],relatorio_Ananindeua3[[#This Row],[Coluna2]])</f>
        <v>43516264000105</v>
      </c>
      <c r="L832" t="str">
        <f t="shared" si="13"/>
        <v>435******05</v>
      </c>
    </row>
    <row r="833" spans="1:12" x14ac:dyDescent="0.25">
      <c r="A833" s="23" t="s">
        <v>6805</v>
      </c>
      <c r="B833" s="23" t="s">
        <v>6806</v>
      </c>
      <c r="C833" s="23" t="s">
        <v>17</v>
      </c>
      <c r="D833" s="24">
        <v>45298.75377314815</v>
      </c>
      <c r="E833" s="25" t="s">
        <v>11</v>
      </c>
      <c r="F833" s="26" t="s">
        <v>16</v>
      </c>
      <c r="G833" s="26" t="s">
        <v>14</v>
      </c>
      <c r="H833" s="23">
        <v>0</v>
      </c>
      <c r="I833" s="27"/>
      <c r="J833" s="28">
        <v>0</v>
      </c>
      <c r="K833" t="str">
        <f>IF((LEN(relatorio_Ananindeua3[[#This Row],[CIF/CPF/CNPJ]])=14),relatorio_Ananindeua3[[#This Row],[CIF/CPF/CNPJ]],relatorio_Ananindeua3[[#This Row],[Coluna2]])</f>
        <v>45932794000160</v>
      </c>
      <c r="L833" t="str">
        <f t="shared" si="13"/>
        <v>459******60</v>
      </c>
    </row>
    <row r="834" spans="1:12" x14ac:dyDescent="0.25">
      <c r="A834" s="23" t="s">
        <v>6793</v>
      </c>
      <c r="B834" s="23" t="s">
        <v>6794</v>
      </c>
      <c r="C834" s="23" t="s">
        <v>17</v>
      </c>
      <c r="D834" s="24">
        <v>45298.753865740742</v>
      </c>
      <c r="E834" s="25" t="s">
        <v>11</v>
      </c>
      <c r="F834" s="26" t="s">
        <v>16</v>
      </c>
      <c r="G834" s="26" t="s">
        <v>14</v>
      </c>
      <c r="H834" s="23">
        <v>0</v>
      </c>
      <c r="I834" s="27"/>
      <c r="J834" s="28">
        <v>0</v>
      </c>
      <c r="K834" t="str">
        <f>IF((LEN(relatorio_Ananindeua3[[#This Row],[CIF/CPF/CNPJ]])=14),relatorio_Ananindeua3[[#This Row],[CIF/CPF/CNPJ]],relatorio_Ananindeua3[[#This Row],[Coluna2]])</f>
        <v>45910996000100</v>
      </c>
      <c r="L834" t="str">
        <f t="shared" si="13"/>
        <v>459******00</v>
      </c>
    </row>
    <row r="835" spans="1:12" x14ac:dyDescent="0.25">
      <c r="A835" s="23" t="s">
        <v>6797</v>
      </c>
      <c r="B835" s="23" t="s">
        <v>6798</v>
      </c>
      <c r="C835" s="23" t="s">
        <v>17</v>
      </c>
      <c r="D835" s="24">
        <v>45298.753865740742</v>
      </c>
      <c r="E835" s="25" t="s">
        <v>11</v>
      </c>
      <c r="F835" s="26" t="s">
        <v>16</v>
      </c>
      <c r="G835" s="26" t="s">
        <v>14</v>
      </c>
      <c r="H835" s="23">
        <v>0</v>
      </c>
      <c r="I835" s="27"/>
      <c r="J835" s="28">
        <v>0</v>
      </c>
      <c r="K835" t="str">
        <f>IF((LEN(relatorio_Ananindeua3[[#This Row],[CIF/CPF/CNPJ]])=14),relatorio_Ananindeua3[[#This Row],[CIF/CPF/CNPJ]],relatorio_Ananindeua3[[#This Row],[Coluna2]])</f>
        <v>45918915000119</v>
      </c>
      <c r="L835" t="str">
        <f t="shared" si="13"/>
        <v>459******19</v>
      </c>
    </row>
    <row r="836" spans="1:12" x14ac:dyDescent="0.25">
      <c r="A836" s="23" t="s">
        <v>6789</v>
      </c>
      <c r="B836" s="23" t="s">
        <v>6790</v>
      </c>
      <c r="C836" s="23" t="s">
        <v>17</v>
      </c>
      <c r="D836" s="24">
        <v>45298.753877314812</v>
      </c>
      <c r="E836" s="25" t="s">
        <v>11</v>
      </c>
      <c r="F836" s="26" t="s">
        <v>16</v>
      </c>
      <c r="G836" s="26" t="s">
        <v>14</v>
      </c>
      <c r="H836" s="23">
        <v>0</v>
      </c>
      <c r="I836" s="27"/>
      <c r="J836" s="28">
        <v>0</v>
      </c>
      <c r="K836" t="str">
        <f>IF((LEN(relatorio_Ananindeua3[[#This Row],[CIF/CPF/CNPJ]])=14),relatorio_Ananindeua3[[#This Row],[CIF/CPF/CNPJ]],relatorio_Ananindeua3[[#This Row],[Coluna2]])</f>
        <v>45892819000149</v>
      </c>
      <c r="L836" t="str">
        <f t="shared" si="13"/>
        <v>458******49</v>
      </c>
    </row>
    <row r="837" spans="1:12" x14ac:dyDescent="0.25">
      <c r="A837" s="23" t="s">
        <v>5630</v>
      </c>
      <c r="B837" s="23" t="s">
        <v>5631</v>
      </c>
      <c r="C837" s="23" t="s">
        <v>17</v>
      </c>
      <c r="D837" s="24">
        <v>45298.753912037035</v>
      </c>
      <c r="E837" s="25" t="s">
        <v>11</v>
      </c>
      <c r="F837" s="26" t="s">
        <v>16</v>
      </c>
      <c r="G837" s="26" t="s">
        <v>14</v>
      </c>
      <c r="H837" s="23">
        <v>0</v>
      </c>
      <c r="I837" s="27"/>
      <c r="J837" s="28">
        <v>0</v>
      </c>
      <c r="K837" t="str">
        <f>IF((LEN(relatorio_Ananindeua3[[#This Row],[CIF/CPF/CNPJ]])=14),relatorio_Ananindeua3[[#This Row],[CIF/CPF/CNPJ]],relatorio_Ananindeua3[[#This Row],[Coluna2]])</f>
        <v>42291681000134</v>
      </c>
      <c r="L837" t="str">
        <f t="shared" si="13"/>
        <v>422******34</v>
      </c>
    </row>
    <row r="838" spans="1:12" x14ac:dyDescent="0.25">
      <c r="A838" s="23" t="s">
        <v>6473</v>
      </c>
      <c r="B838" s="23" t="s">
        <v>6474</v>
      </c>
      <c r="C838" s="23" t="s">
        <v>17</v>
      </c>
      <c r="D838" s="24">
        <v>45298.753958333335</v>
      </c>
      <c r="E838" s="25" t="s">
        <v>11</v>
      </c>
      <c r="F838" s="26" t="s">
        <v>16</v>
      </c>
      <c r="G838" s="26" t="s">
        <v>14</v>
      </c>
      <c r="H838" s="23">
        <v>0</v>
      </c>
      <c r="I838" s="27"/>
      <c r="J838" s="28">
        <v>0</v>
      </c>
      <c r="K838" t="str">
        <f>IF((LEN(relatorio_Ananindeua3[[#This Row],[CIF/CPF/CNPJ]])=14),relatorio_Ananindeua3[[#This Row],[CIF/CPF/CNPJ]],relatorio_Ananindeua3[[#This Row],[Coluna2]])</f>
        <v>44992347000133</v>
      </c>
      <c r="L838" t="str">
        <f t="shared" si="13"/>
        <v>449******33</v>
      </c>
    </row>
    <row r="839" spans="1:12" x14ac:dyDescent="0.25">
      <c r="A839" s="23" t="s">
        <v>6779</v>
      </c>
      <c r="B839" s="23" t="s">
        <v>6780</v>
      </c>
      <c r="C839" s="23" t="s">
        <v>17</v>
      </c>
      <c r="D839" s="24">
        <v>45298.753958333335</v>
      </c>
      <c r="E839" s="25" t="s">
        <v>11</v>
      </c>
      <c r="F839" s="26" t="s">
        <v>16</v>
      </c>
      <c r="G839" s="26" t="s">
        <v>14</v>
      </c>
      <c r="H839" s="23">
        <v>0</v>
      </c>
      <c r="I839" s="27"/>
      <c r="J839" s="28">
        <v>0</v>
      </c>
      <c r="K839" t="str">
        <f>IF((LEN(relatorio_Ananindeua3[[#This Row],[CIF/CPF/CNPJ]])=14),relatorio_Ananindeua3[[#This Row],[CIF/CPF/CNPJ]],relatorio_Ananindeua3[[#This Row],[Coluna2]])</f>
        <v>45859687000153</v>
      </c>
      <c r="L839" t="str">
        <f t="shared" si="13"/>
        <v>458******53</v>
      </c>
    </row>
    <row r="840" spans="1:12" x14ac:dyDescent="0.25">
      <c r="A840" s="23" t="s">
        <v>6611</v>
      </c>
      <c r="B840" s="23" t="s">
        <v>6612</v>
      </c>
      <c r="C840" s="23" t="s">
        <v>17</v>
      </c>
      <c r="D840" s="24">
        <v>45298.753969907404</v>
      </c>
      <c r="E840" s="25" t="s">
        <v>11</v>
      </c>
      <c r="F840" s="26" t="s">
        <v>16</v>
      </c>
      <c r="G840" s="26" t="s">
        <v>14</v>
      </c>
      <c r="H840" s="23">
        <v>0</v>
      </c>
      <c r="I840" s="27"/>
      <c r="J840" s="28">
        <v>0</v>
      </c>
      <c r="K840" t="str">
        <f>IF((LEN(relatorio_Ananindeua3[[#This Row],[CIF/CPF/CNPJ]])=14),relatorio_Ananindeua3[[#This Row],[CIF/CPF/CNPJ]],relatorio_Ananindeua3[[#This Row],[Coluna2]])</f>
        <v>45429660000120</v>
      </c>
      <c r="L840" t="str">
        <f t="shared" si="13"/>
        <v>454******20</v>
      </c>
    </row>
    <row r="841" spans="1:12" x14ac:dyDescent="0.25">
      <c r="A841" s="23" t="s">
        <v>6769</v>
      </c>
      <c r="B841" s="23" t="s">
        <v>6770</v>
      </c>
      <c r="C841" s="23" t="s">
        <v>17</v>
      </c>
      <c r="D841" s="24">
        <v>45298.753981481481</v>
      </c>
      <c r="E841" s="25" t="s">
        <v>11</v>
      </c>
      <c r="F841" s="26" t="s">
        <v>16</v>
      </c>
      <c r="G841" s="26" t="s">
        <v>14</v>
      </c>
      <c r="H841" s="23">
        <v>0</v>
      </c>
      <c r="I841" s="27"/>
      <c r="J841" s="28">
        <v>0</v>
      </c>
      <c r="K841" t="str">
        <f>IF((LEN(relatorio_Ananindeua3[[#This Row],[CIF/CPF/CNPJ]])=14),relatorio_Ananindeua3[[#This Row],[CIF/CPF/CNPJ]],relatorio_Ananindeua3[[#This Row],[Coluna2]])</f>
        <v>45833030000117</v>
      </c>
      <c r="L841" t="str">
        <f t="shared" si="13"/>
        <v>458******17</v>
      </c>
    </row>
    <row r="842" spans="1:12" x14ac:dyDescent="0.25">
      <c r="A842" s="23" t="s">
        <v>6763</v>
      </c>
      <c r="B842" s="23" t="s">
        <v>6764</v>
      </c>
      <c r="C842" s="23" t="s">
        <v>17</v>
      </c>
      <c r="D842" s="24">
        <v>45298.753993055558</v>
      </c>
      <c r="E842" s="25" t="s">
        <v>11</v>
      </c>
      <c r="F842" s="26" t="s">
        <v>16</v>
      </c>
      <c r="G842" s="26" t="s">
        <v>14</v>
      </c>
      <c r="H842" s="23">
        <v>0</v>
      </c>
      <c r="I842" s="27"/>
      <c r="J842" s="28">
        <v>0</v>
      </c>
      <c r="K842" t="str">
        <f>IF((LEN(relatorio_Ananindeua3[[#This Row],[CIF/CPF/CNPJ]])=14),relatorio_Ananindeua3[[#This Row],[CIF/CPF/CNPJ]],relatorio_Ananindeua3[[#This Row],[Coluna2]])</f>
        <v>45801801000194</v>
      </c>
      <c r="L842" t="str">
        <f t="shared" si="13"/>
        <v>458******94</v>
      </c>
    </row>
    <row r="843" spans="1:12" x14ac:dyDescent="0.25">
      <c r="A843" s="23" t="s">
        <v>6761</v>
      </c>
      <c r="B843" s="23" t="s">
        <v>6762</v>
      </c>
      <c r="C843" s="23" t="s">
        <v>17</v>
      </c>
      <c r="D843" s="24">
        <v>45298.754027777781</v>
      </c>
      <c r="E843" s="25" t="s">
        <v>11</v>
      </c>
      <c r="F843" s="26" t="s">
        <v>16</v>
      </c>
      <c r="G843" s="26" t="s">
        <v>14</v>
      </c>
      <c r="H843" s="23">
        <v>0</v>
      </c>
      <c r="I843" s="27"/>
      <c r="J843" s="28">
        <v>0</v>
      </c>
      <c r="K843" t="str">
        <f>IF((LEN(relatorio_Ananindeua3[[#This Row],[CIF/CPF/CNPJ]])=14),relatorio_Ananindeua3[[#This Row],[CIF/CPF/CNPJ]],relatorio_Ananindeua3[[#This Row],[Coluna2]])</f>
        <v>45801646000106</v>
      </c>
      <c r="L843" t="str">
        <f t="shared" si="13"/>
        <v>458******06</v>
      </c>
    </row>
    <row r="844" spans="1:12" x14ac:dyDescent="0.25">
      <c r="A844" s="23" t="s">
        <v>6045</v>
      </c>
      <c r="B844" s="23" t="s">
        <v>6046</v>
      </c>
      <c r="C844" s="23" t="s">
        <v>17</v>
      </c>
      <c r="D844" s="24">
        <v>45298.75403935185</v>
      </c>
      <c r="E844" s="25" t="s">
        <v>11</v>
      </c>
      <c r="F844" s="26" t="s">
        <v>16</v>
      </c>
      <c r="G844" s="26" t="s">
        <v>14</v>
      </c>
      <c r="H844" s="23">
        <v>0</v>
      </c>
      <c r="I844" s="27"/>
      <c r="J844" s="28">
        <v>0</v>
      </c>
      <c r="K844" t="str">
        <f>IF((LEN(relatorio_Ananindeua3[[#This Row],[CIF/CPF/CNPJ]])=14),relatorio_Ananindeua3[[#This Row],[CIF/CPF/CNPJ]],relatorio_Ananindeua3[[#This Row],[Coluna2]])</f>
        <v>43735744000167</v>
      </c>
      <c r="L844" t="str">
        <f t="shared" si="13"/>
        <v>437******67</v>
      </c>
    </row>
    <row r="845" spans="1:12" x14ac:dyDescent="0.25">
      <c r="A845" s="23" t="s">
        <v>6755</v>
      </c>
      <c r="B845" s="23" t="s">
        <v>6756</v>
      </c>
      <c r="C845" s="23" t="s">
        <v>17</v>
      </c>
      <c r="D845" s="24">
        <v>45298.75403935185</v>
      </c>
      <c r="E845" s="25" t="s">
        <v>11</v>
      </c>
      <c r="F845" s="26" t="s">
        <v>16</v>
      </c>
      <c r="G845" s="26" t="s">
        <v>14</v>
      </c>
      <c r="H845" s="23">
        <v>0</v>
      </c>
      <c r="I845" s="27"/>
      <c r="J845" s="28">
        <v>0</v>
      </c>
      <c r="K845" t="str">
        <f>IF((LEN(relatorio_Ananindeua3[[#This Row],[CIF/CPF/CNPJ]])=14),relatorio_Ananindeua3[[#This Row],[CIF/CPF/CNPJ]],relatorio_Ananindeua3[[#This Row],[Coluna2]])</f>
        <v>45790860000104</v>
      </c>
      <c r="L845" t="str">
        <f t="shared" si="13"/>
        <v>457******04</v>
      </c>
    </row>
    <row r="846" spans="1:12" x14ac:dyDescent="0.25">
      <c r="A846" s="23" t="s">
        <v>6745</v>
      </c>
      <c r="B846" s="23" t="s">
        <v>6746</v>
      </c>
      <c r="C846" s="23" t="s">
        <v>17</v>
      </c>
      <c r="D846" s="24">
        <v>45298.75408564815</v>
      </c>
      <c r="E846" s="25" t="s">
        <v>11</v>
      </c>
      <c r="F846" s="26" t="s">
        <v>16</v>
      </c>
      <c r="G846" s="26" t="s">
        <v>14</v>
      </c>
      <c r="H846" s="23">
        <v>0</v>
      </c>
      <c r="I846" s="27"/>
      <c r="J846" s="28">
        <v>0</v>
      </c>
      <c r="K846" t="str">
        <f>IF((LEN(relatorio_Ananindeua3[[#This Row],[CIF/CPF/CNPJ]])=14),relatorio_Ananindeua3[[#This Row],[CIF/CPF/CNPJ]],relatorio_Ananindeua3[[#This Row],[Coluna2]])</f>
        <v>45751941000103</v>
      </c>
      <c r="L846" t="str">
        <f t="shared" si="13"/>
        <v>457******03</v>
      </c>
    </row>
    <row r="847" spans="1:12" x14ac:dyDescent="0.25">
      <c r="A847" s="23" t="s">
        <v>6355</v>
      </c>
      <c r="B847" s="23" t="s">
        <v>6356</v>
      </c>
      <c r="C847" s="23" t="s">
        <v>17</v>
      </c>
      <c r="D847" s="24">
        <v>45298.75409722222</v>
      </c>
      <c r="E847" s="25" t="s">
        <v>11</v>
      </c>
      <c r="F847" s="26" t="s">
        <v>16</v>
      </c>
      <c r="G847" s="26" t="s">
        <v>14</v>
      </c>
      <c r="H847" s="23">
        <v>0</v>
      </c>
      <c r="I847" s="27"/>
      <c r="J847" s="28">
        <v>0</v>
      </c>
      <c r="K847" t="str">
        <f>IF((LEN(relatorio_Ananindeua3[[#This Row],[CIF/CPF/CNPJ]])=14),relatorio_Ananindeua3[[#This Row],[CIF/CPF/CNPJ]],relatorio_Ananindeua3[[#This Row],[Coluna2]])</f>
        <v>44711465000126</v>
      </c>
      <c r="L847" t="str">
        <f t="shared" si="13"/>
        <v>447******26</v>
      </c>
    </row>
    <row r="848" spans="1:12" x14ac:dyDescent="0.25">
      <c r="A848" s="23" t="s">
        <v>6735</v>
      </c>
      <c r="B848" s="23" t="s">
        <v>6736</v>
      </c>
      <c r="C848" s="23" t="s">
        <v>17</v>
      </c>
      <c r="D848" s="24">
        <v>45298.75409722222</v>
      </c>
      <c r="E848" s="25" t="s">
        <v>11</v>
      </c>
      <c r="F848" s="26" t="s">
        <v>16</v>
      </c>
      <c r="G848" s="26" t="s">
        <v>14</v>
      </c>
      <c r="H848" s="23">
        <v>0</v>
      </c>
      <c r="I848" s="27"/>
      <c r="J848" s="28">
        <v>0</v>
      </c>
      <c r="K848" t="str">
        <f>IF((LEN(relatorio_Ananindeua3[[#This Row],[CIF/CPF/CNPJ]])=14),relatorio_Ananindeua3[[#This Row],[CIF/CPF/CNPJ]],relatorio_Ananindeua3[[#This Row],[Coluna2]])</f>
        <v>45734824000123</v>
      </c>
      <c r="L848" t="str">
        <f t="shared" si="13"/>
        <v>457******23</v>
      </c>
    </row>
    <row r="849" spans="1:12" x14ac:dyDescent="0.25">
      <c r="A849" s="23" t="s">
        <v>6741</v>
      </c>
      <c r="B849" s="23" t="s">
        <v>6742</v>
      </c>
      <c r="C849" s="23" t="s">
        <v>17</v>
      </c>
      <c r="D849" s="24">
        <v>45298.75409722222</v>
      </c>
      <c r="E849" s="25" t="s">
        <v>11</v>
      </c>
      <c r="F849" s="26" t="s">
        <v>16</v>
      </c>
      <c r="G849" s="26" t="s">
        <v>14</v>
      </c>
      <c r="H849" s="23">
        <v>0</v>
      </c>
      <c r="I849" s="27"/>
      <c r="J849" s="28">
        <v>0</v>
      </c>
      <c r="K849" t="str">
        <f>IF((LEN(relatorio_Ananindeua3[[#This Row],[CIF/CPF/CNPJ]])=14),relatorio_Ananindeua3[[#This Row],[CIF/CPF/CNPJ]],relatorio_Ananindeua3[[#This Row],[Coluna2]])</f>
        <v>45747117000171</v>
      </c>
      <c r="L849" t="str">
        <f t="shared" si="13"/>
        <v>457******71</v>
      </c>
    </row>
    <row r="850" spans="1:12" x14ac:dyDescent="0.25">
      <c r="A850" s="23" t="s">
        <v>6739</v>
      </c>
      <c r="B850" s="23" t="s">
        <v>6740</v>
      </c>
      <c r="C850" s="23" t="s">
        <v>17</v>
      </c>
      <c r="D850" s="24">
        <v>45298.754120370373</v>
      </c>
      <c r="E850" s="25" t="s">
        <v>11</v>
      </c>
      <c r="F850" s="26" t="s">
        <v>16</v>
      </c>
      <c r="G850" s="26" t="s">
        <v>14</v>
      </c>
      <c r="H850" s="23">
        <v>0</v>
      </c>
      <c r="I850" s="27"/>
      <c r="J850" s="28">
        <v>0</v>
      </c>
      <c r="K850" t="str">
        <f>IF((LEN(relatorio_Ananindeua3[[#This Row],[CIF/CPF/CNPJ]])=14),relatorio_Ananindeua3[[#This Row],[CIF/CPF/CNPJ]],relatorio_Ananindeua3[[#This Row],[Coluna2]])</f>
        <v>45746045000148</v>
      </c>
      <c r="L850" t="str">
        <f t="shared" ref="L850:L913" si="14">_xlfn.CONCAT(LEFT(A850,3),REPT("*",6),RIGHT(A850,2))</f>
        <v>457******48</v>
      </c>
    </row>
    <row r="851" spans="1:12" x14ac:dyDescent="0.25">
      <c r="A851" s="23" t="s">
        <v>6725</v>
      </c>
      <c r="B851" s="23" t="s">
        <v>6726</v>
      </c>
      <c r="C851" s="23" t="s">
        <v>17</v>
      </c>
      <c r="D851" s="24">
        <v>45298.754166666666</v>
      </c>
      <c r="E851" s="25" t="s">
        <v>11</v>
      </c>
      <c r="F851" s="26" t="s">
        <v>16</v>
      </c>
      <c r="G851" s="26" t="s">
        <v>14</v>
      </c>
      <c r="H851" s="23">
        <v>0</v>
      </c>
      <c r="I851" s="27"/>
      <c r="J851" s="28">
        <v>0</v>
      </c>
      <c r="K851" t="str">
        <f>IF((LEN(relatorio_Ananindeua3[[#This Row],[CIF/CPF/CNPJ]])=14),relatorio_Ananindeua3[[#This Row],[CIF/CPF/CNPJ]],relatorio_Ananindeua3[[#This Row],[Coluna2]])</f>
        <v>45700342000152</v>
      </c>
      <c r="L851" t="str">
        <f t="shared" si="14"/>
        <v>457******52</v>
      </c>
    </row>
    <row r="852" spans="1:12" x14ac:dyDescent="0.25">
      <c r="A852" s="23" t="s">
        <v>6727</v>
      </c>
      <c r="B852" s="23" t="s">
        <v>6728</v>
      </c>
      <c r="C852" s="23" t="s">
        <v>17</v>
      </c>
      <c r="D852" s="24">
        <v>45298.754178240742</v>
      </c>
      <c r="E852" s="25" t="s">
        <v>11</v>
      </c>
      <c r="F852" s="26" t="s">
        <v>16</v>
      </c>
      <c r="G852" s="26" t="s">
        <v>14</v>
      </c>
      <c r="H852" s="23">
        <v>0</v>
      </c>
      <c r="I852" s="27"/>
      <c r="J852" s="28">
        <v>0</v>
      </c>
      <c r="K852" t="str">
        <f>IF((LEN(relatorio_Ananindeua3[[#This Row],[CIF/CPF/CNPJ]])=14),relatorio_Ananindeua3[[#This Row],[CIF/CPF/CNPJ]],relatorio_Ananindeua3[[#This Row],[Coluna2]])</f>
        <v>45710205000107</v>
      </c>
      <c r="L852" t="str">
        <f t="shared" si="14"/>
        <v>457******07</v>
      </c>
    </row>
    <row r="853" spans="1:12" x14ac:dyDescent="0.25">
      <c r="A853" s="23" t="s">
        <v>6605</v>
      </c>
      <c r="B853" s="23" t="s">
        <v>6606</v>
      </c>
      <c r="C853" s="23" t="s">
        <v>17</v>
      </c>
      <c r="D853" s="24">
        <v>45298.754201388889</v>
      </c>
      <c r="E853" s="25" t="s">
        <v>11</v>
      </c>
      <c r="F853" s="26" t="s">
        <v>16</v>
      </c>
      <c r="G853" s="26" t="s">
        <v>14</v>
      </c>
      <c r="H853" s="23">
        <v>0</v>
      </c>
      <c r="I853" s="27"/>
      <c r="J853" s="28">
        <v>0</v>
      </c>
      <c r="K853" t="str">
        <f>IF((LEN(relatorio_Ananindeua3[[#This Row],[CIF/CPF/CNPJ]])=14),relatorio_Ananindeua3[[#This Row],[CIF/CPF/CNPJ]],relatorio_Ananindeua3[[#This Row],[Coluna2]])</f>
        <v>45412430000159</v>
      </c>
      <c r="L853" t="str">
        <f t="shared" si="14"/>
        <v>454******59</v>
      </c>
    </row>
    <row r="854" spans="1:12" x14ac:dyDescent="0.25">
      <c r="A854" s="23" t="s">
        <v>6713</v>
      </c>
      <c r="B854" s="23" t="s">
        <v>6714</v>
      </c>
      <c r="C854" s="23" t="s">
        <v>17</v>
      </c>
      <c r="D854" s="24">
        <v>45298.754201388889</v>
      </c>
      <c r="E854" s="25" t="s">
        <v>11</v>
      </c>
      <c r="F854" s="26" t="s">
        <v>16</v>
      </c>
      <c r="G854" s="26" t="s">
        <v>14</v>
      </c>
      <c r="H854" s="23">
        <v>0</v>
      </c>
      <c r="I854" s="27"/>
      <c r="J854" s="28">
        <v>0</v>
      </c>
      <c r="K854" t="str">
        <f>IF((LEN(relatorio_Ananindeua3[[#This Row],[CIF/CPF/CNPJ]])=14),relatorio_Ananindeua3[[#This Row],[CIF/CPF/CNPJ]],relatorio_Ananindeua3[[#This Row],[Coluna2]])</f>
        <v>45673205000176</v>
      </c>
      <c r="L854" t="str">
        <f t="shared" si="14"/>
        <v>456******76</v>
      </c>
    </row>
    <row r="855" spans="1:12" x14ac:dyDescent="0.25">
      <c r="A855" s="23" t="s">
        <v>6715</v>
      </c>
      <c r="B855" s="23" t="s">
        <v>6716</v>
      </c>
      <c r="C855" s="23" t="s">
        <v>17</v>
      </c>
      <c r="D855" s="24">
        <v>45298.754201388889</v>
      </c>
      <c r="E855" s="25" t="s">
        <v>11</v>
      </c>
      <c r="F855" s="26" t="s">
        <v>16</v>
      </c>
      <c r="G855" s="26" t="s">
        <v>14</v>
      </c>
      <c r="H855" s="23">
        <v>0</v>
      </c>
      <c r="I855" s="27"/>
      <c r="J855" s="28">
        <v>0</v>
      </c>
      <c r="K855" t="str">
        <f>IF((LEN(relatorio_Ananindeua3[[#This Row],[CIF/CPF/CNPJ]])=14),relatorio_Ananindeua3[[#This Row],[CIF/CPF/CNPJ]],relatorio_Ananindeua3[[#This Row],[Coluna2]])</f>
        <v>45674193000102</v>
      </c>
      <c r="L855" t="str">
        <f t="shared" si="14"/>
        <v>456******02</v>
      </c>
    </row>
    <row r="856" spans="1:12" x14ac:dyDescent="0.25">
      <c r="A856" s="23" t="s">
        <v>6717</v>
      </c>
      <c r="B856" s="23" t="s">
        <v>6718</v>
      </c>
      <c r="C856" s="23" t="s">
        <v>17</v>
      </c>
      <c r="D856" s="24">
        <v>45298.754201388889</v>
      </c>
      <c r="E856" s="25" t="s">
        <v>11</v>
      </c>
      <c r="F856" s="26" t="s">
        <v>16</v>
      </c>
      <c r="G856" s="26" t="s">
        <v>14</v>
      </c>
      <c r="H856" s="23">
        <v>0</v>
      </c>
      <c r="I856" s="27"/>
      <c r="J856" s="28">
        <v>0</v>
      </c>
      <c r="K856" t="str">
        <f>IF((LEN(relatorio_Ananindeua3[[#This Row],[CIF/CPF/CNPJ]])=14),relatorio_Ananindeua3[[#This Row],[CIF/CPF/CNPJ]],relatorio_Ananindeua3[[#This Row],[Coluna2]])</f>
        <v>45676694000110</v>
      </c>
      <c r="L856" t="str">
        <f t="shared" si="14"/>
        <v>456******10</v>
      </c>
    </row>
    <row r="857" spans="1:12" x14ac:dyDescent="0.25">
      <c r="A857" s="23" t="s">
        <v>6701</v>
      </c>
      <c r="B857" s="23" t="s">
        <v>6702</v>
      </c>
      <c r="C857" s="23" t="s">
        <v>17</v>
      </c>
      <c r="D857" s="24">
        <v>45298.754259259258</v>
      </c>
      <c r="E857" s="25" t="s">
        <v>11</v>
      </c>
      <c r="F857" s="26" t="s">
        <v>16</v>
      </c>
      <c r="G857" s="26" t="s">
        <v>14</v>
      </c>
      <c r="H857" s="23">
        <v>0</v>
      </c>
      <c r="I857" s="27"/>
      <c r="J857" s="28">
        <v>0</v>
      </c>
      <c r="K857" t="str">
        <f>IF((LEN(relatorio_Ananindeua3[[#This Row],[CIF/CPF/CNPJ]])=14),relatorio_Ananindeua3[[#This Row],[CIF/CPF/CNPJ]],relatorio_Ananindeua3[[#This Row],[Coluna2]])</f>
        <v>45654986000151</v>
      </c>
      <c r="L857" t="str">
        <f t="shared" si="14"/>
        <v>456******51</v>
      </c>
    </row>
    <row r="858" spans="1:12" x14ac:dyDescent="0.25">
      <c r="A858" s="23" t="s">
        <v>6699</v>
      </c>
      <c r="B858" s="23" t="s">
        <v>6700</v>
      </c>
      <c r="C858" s="23" t="s">
        <v>17</v>
      </c>
      <c r="D858" s="24">
        <v>45298.754270833335</v>
      </c>
      <c r="E858" s="25" t="s">
        <v>11</v>
      </c>
      <c r="F858" s="26" t="s">
        <v>16</v>
      </c>
      <c r="G858" s="26" t="s">
        <v>14</v>
      </c>
      <c r="H858" s="23">
        <v>0</v>
      </c>
      <c r="I858" s="27"/>
      <c r="J858" s="28">
        <v>0</v>
      </c>
      <c r="K858" t="str">
        <f>IF((LEN(relatorio_Ananindeua3[[#This Row],[CIF/CPF/CNPJ]])=14),relatorio_Ananindeua3[[#This Row],[CIF/CPF/CNPJ]],relatorio_Ananindeua3[[#This Row],[Coluna2]])</f>
        <v>45649857000175</v>
      </c>
      <c r="L858" t="str">
        <f t="shared" si="14"/>
        <v>456******75</v>
      </c>
    </row>
    <row r="859" spans="1:12" x14ac:dyDescent="0.25">
      <c r="A859" s="23" t="s">
        <v>6693</v>
      </c>
      <c r="B859" s="23" t="s">
        <v>6694</v>
      </c>
      <c r="C859" s="23" t="s">
        <v>17</v>
      </c>
      <c r="D859" s="24">
        <v>45298.754305555558</v>
      </c>
      <c r="E859" s="25" t="s">
        <v>11</v>
      </c>
      <c r="F859" s="26" t="s">
        <v>16</v>
      </c>
      <c r="G859" s="26" t="s">
        <v>14</v>
      </c>
      <c r="H859" s="23">
        <v>0</v>
      </c>
      <c r="I859" s="27"/>
      <c r="J859" s="28">
        <v>0</v>
      </c>
      <c r="K859" t="str">
        <f>IF((LEN(relatorio_Ananindeua3[[#This Row],[CIF/CPF/CNPJ]])=14),relatorio_Ananindeua3[[#This Row],[CIF/CPF/CNPJ]],relatorio_Ananindeua3[[#This Row],[Coluna2]])</f>
        <v>45643813000138</v>
      </c>
      <c r="L859" t="str">
        <f t="shared" si="14"/>
        <v>456******38</v>
      </c>
    </row>
    <row r="860" spans="1:12" x14ac:dyDescent="0.25">
      <c r="A860" s="23" t="s">
        <v>6695</v>
      </c>
      <c r="B860" s="23" t="s">
        <v>6696</v>
      </c>
      <c r="C860" s="23" t="s">
        <v>17</v>
      </c>
      <c r="D860" s="24">
        <v>45298.754305555558</v>
      </c>
      <c r="E860" s="25" t="s">
        <v>11</v>
      </c>
      <c r="F860" s="26" t="s">
        <v>16</v>
      </c>
      <c r="G860" s="26" t="s">
        <v>14</v>
      </c>
      <c r="H860" s="23">
        <v>0</v>
      </c>
      <c r="I860" s="27"/>
      <c r="J860" s="28">
        <v>0</v>
      </c>
      <c r="K860" t="str">
        <f>IF((LEN(relatorio_Ananindeua3[[#This Row],[CIF/CPF/CNPJ]])=14),relatorio_Ananindeua3[[#This Row],[CIF/CPF/CNPJ]],relatorio_Ananindeua3[[#This Row],[Coluna2]])</f>
        <v>45644463000124</v>
      </c>
      <c r="L860" t="str">
        <f t="shared" si="14"/>
        <v>456******24</v>
      </c>
    </row>
    <row r="861" spans="1:12" x14ac:dyDescent="0.25">
      <c r="A861" s="23" t="s">
        <v>901</v>
      </c>
      <c r="B861" s="23" t="s">
        <v>902</v>
      </c>
      <c r="C861" s="23" t="s">
        <v>17</v>
      </c>
      <c r="D861" s="24">
        <v>45298.754363425927</v>
      </c>
      <c r="E861" s="25" t="s">
        <v>11</v>
      </c>
      <c r="F861" s="26" t="s">
        <v>16</v>
      </c>
      <c r="G861" s="26" t="s">
        <v>14</v>
      </c>
      <c r="H861" s="23">
        <v>0</v>
      </c>
      <c r="I861" s="27"/>
      <c r="J861" s="28">
        <v>0</v>
      </c>
      <c r="K861" t="str">
        <f>IF((LEN(relatorio_Ananindeua3[[#This Row],[CIF/CPF/CNPJ]])=14),relatorio_Ananindeua3[[#This Row],[CIF/CPF/CNPJ]],relatorio_Ananindeua3[[#This Row],[Coluna2]])</f>
        <v>17064111000164</v>
      </c>
      <c r="L861" t="str">
        <f t="shared" si="14"/>
        <v>170******64</v>
      </c>
    </row>
    <row r="862" spans="1:12" x14ac:dyDescent="0.25">
      <c r="A862" s="23" t="s">
        <v>6685</v>
      </c>
      <c r="B862" s="23" t="s">
        <v>6686</v>
      </c>
      <c r="C862" s="23" t="s">
        <v>17</v>
      </c>
      <c r="D862" s="24">
        <v>45298.754363425927</v>
      </c>
      <c r="E862" s="25" t="s">
        <v>11</v>
      </c>
      <c r="F862" s="26" t="s">
        <v>16</v>
      </c>
      <c r="G862" s="26" t="s">
        <v>14</v>
      </c>
      <c r="H862" s="23">
        <v>0</v>
      </c>
      <c r="I862" s="27"/>
      <c r="J862" s="28">
        <v>0</v>
      </c>
      <c r="K862" t="str">
        <f>IF((LEN(relatorio_Ananindeua3[[#This Row],[CIF/CPF/CNPJ]])=14),relatorio_Ananindeua3[[#This Row],[CIF/CPF/CNPJ]],relatorio_Ananindeua3[[#This Row],[Coluna2]])</f>
        <v>45611344000175</v>
      </c>
      <c r="L862" t="str">
        <f t="shared" si="14"/>
        <v>456******75</v>
      </c>
    </row>
    <row r="863" spans="1:12" x14ac:dyDescent="0.25">
      <c r="A863" s="23" t="s">
        <v>6687</v>
      </c>
      <c r="B863" s="23" t="s">
        <v>6688</v>
      </c>
      <c r="C863" s="23" t="s">
        <v>17</v>
      </c>
      <c r="D863" s="24">
        <v>45298.754363425927</v>
      </c>
      <c r="E863" s="25" t="s">
        <v>11</v>
      </c>
      <c r="F863" s="26" t="s">
        <v>16</v>
      </c>
      <c r="G863" s="26" t="s">
        <v>14</v>
      </c>
      <c r="H863" s="23">
        <v>0</v>
      </c>
      <c r="I863" s="27"/>
      <c r="J863" s="28">
        <v>0</v>
      </c>
      <c r="K863" t="str">
        <f>IF((LEN(relatorio_Ananindeua3[[#This Row],[CIF/CPF/CNPJ]])=14),relatorio_Ananindeua3[[#This Row],[CIF/CPF/CNPJ]],relatorio_Ananindeua3[[#This Row],[Coluna2]])</f>
        <v>45613752000166</v>
      </c>
      <c r="L863" t="str">
        <f t="shared" si="14"/>
        <v>456******66</v>
      </c>
    </row>
    <row r="864" spans="1:12" x14ac:dyDescent="0.25">
      <c r="A864" s="23" t="s">
        <v>6681</v>
      </c>
      <c r="B864" s="23" t="s">
        <v>6682</v>
      </c>
      <c r="C864" s="23" t="s">
        <v>17</v>
      </c>
      <c r="D864" s="24">
        <v>45298.754374999997</v>
      </c>
      <c r="E864" s="25" t="s">
        <v>11</v>
      </c>
      <c r="F864" s="26" t="s">
        <v>16</v>
      </c>
      <c r="G864" s="26" t="s">
        <v>14</v>
      </c>
      <c r="H864" s="23">
        <v>0</v>
      </c>
      <c r="I864" s="27"/>
      <c r="J864" s="28">
        <v>0</v>
      </c>
      <c r="K864" t="str">
        <f>IF((LEN(relatorio_Ananindeua3[[#This Row],[CIF/CPF/CNPJ]])=14),relatorio_Ananindeua3[[#This Row],[CIF/CPF/CNPJ]],relatorio_Ananindeua3[[#This Row],[Coluna2]])</f>
        <v>45608547000102</v>
      </c>
      <c r="L864" t="str">
        <f t="shared" si="14"/>
        <v>456******02</v>
      </c>
    </row>
    <row r="865" spans="1:12" x14ac:dyDescent="0.25">
      <c r="A865" s="23" t="s">
        <v>6683</v>
      </c>
      <c r="B865" s="23" t="s">
        <v>6684</v>
      </c>
      <c r="C865" s="23" t="s">
        <v>17</v>
      </c>
      <c r="D865" s="24">
        <v>45298.75440972222</v>
      </c>
      <c r="E865" s="25" t="s">
        <v>11</v>
      </c>
      <c r="F865" s="26" t="s">
        <v>16</v>
      </c>
      <c r="G865" s="26" t="s">
        <v>14</v>
      </c>
      <c r="H865" s="23">
        <v>0</v>
      </c>
      <c r="I865" s="27"/>
      <c r="J865" s="28">
        <v>0</v>
      </c>
      <c r="K865" t="str">
        <f>IF((LEN(relatorio_Ananindeua3[[#This Row],[CIF/CPF/CNPJ]])=14),relatorio_Ananindeua3[[#This Row],[CIF/CPF/CNPJ]],relatorio_Ananindeua3[[#This Row],[Coluna2]])</f>
        <v>45610715000102</v>
      </c>
      <c r="L865" t="str">
        <f t="shared" si="14"/>
        <v>456******02</v>
      </c>
    </row>
    <row r="866" spans="1:12" x14ac:dyDescent="0.25">
      <c r="A866" s="23" t="s">
        <v>6645</v>
      </c>
      <c r="B866" s="23" t="s">
        <v>6646</v>
      </c>
      <c r="C866" s="23" t="s">
        <v>17</v>
      </c>
      <c r="D866" s="24">
        <v>45298.754467592589</v>
      </c>
      <c r="E866" s="25" t="s">
        <v>11</v>
      </c>
      <c r="F866" s="26" t="s">
        <v>16</v>
      </c>
      <c r="G866" s="26" t="s">
        <v>14</v>
      </c>
      <c r="H866" s="23">
        <v>0</v>
      </c>
      <c r="I866" s="27"/>
      <c r="J866" s="28">
        <v>0</v>
      </c>
      <c r="K866" t="str">
        <f>IF((LEN(relatorio_Ananindeua3[[#This Row],[CIF/CPF/CNPJ]])=14),relatorio_Ananindeua3[[#This Row],[CIF/CPF/CNPJ]],relatorio_Ananindeua3[[#This Row],[Coluna2]])</f>
        <v>45511004000172</v>
      </c>
      <c r="L866" t="str">
        <f t="shared" si="14"/>
        <v>455******72</v>
      </c>
    </row>
    <row r="867" spans="1:12" x14ac:dyDescent="0.25">
      <c r="A867" s="23" t="s">
        <v>6671</v>
      </c>
      <c r="B867" s="23" t="s">
        <v>6672</v>
      </c>
      <c r="C867" s="23" t="s">
        <v>17</v>
      </c>
      <c r="D867" s="24">
        <v>45298.754479166666</v>
      </c>
      <c r="E867" s="25" t="s">
        <v>11</v>
      </c>
      <c r="F867" s="26" t="s">
        <v>16</v>
      </c>
      <c r="G867" s="26" t="s">
        <v>14</v>
      </c>
      <c r="H867" s="23">
        <v>0</v>
      </c>
      <c r="I867" s="27"/>
      <c r="J867" s="28">
        <v>0</v>
      </c>
      <c r="K867" t="str">
        <f>IF((LEN(relatorio_Ananindeua3[[#This Row],[CIF/CPF/CNPJ]])=14),relatorio_Ananindeua3[[#This Row],[CIF/CPF/CNPJ]],relatorio_Ananindeua3[[#This Row],[Coluna2]])</f>
        <v>45582975000103</v>
      </c>
      <c r="L867" t="str">
        <f t="shared" si="14"/>
        <v>455******03</v>
      </c>
    </row>
    <row r="868" spans="1:12" x14ac:dyDescent="0.25">
      <c r="A868" s="23" t="s">
        <v>6667</v>
      </c>
      <c r="B868" s="23" t="s">
        <v>6668</v>
      </c>
      <c r="C868" s="23" t="s">
        <v>17</v>
      </c>
      <c r="D868" s="24">
        <v>45298.754513888889</v>
      </c>
      <c r="E868" s="25" t="s">
        <v>11</v>
      </c>
      <c r="F868" s="26" t="s">
        <v>16</v>
      </c>
      <c r="G868" s="26" t="s">
        <v>14</v>
      </c>
      <c r="H868" s="23">
        <v>0</v>
      </c>
      <c r="I868" s="27"/>
      <c r="J868" s="28">
        <v>0</v>
      </c>
      <c r="K868" t="str">
        <f>IF((LEN(relatorio_Ananindeua3[[#This Row],[CIF/CPF/CNPJ]])=14),relatorio_Ananindeua3[[#This Row],[CIF/CPF/CNPJ]],relatorio_Ananindeua3[[#This Row],[Coluna2]])</f>
        <v>45566690000189</v>
      </c>
      <c r="L868" t="str">
        <f t="shared" si="14"/>
        <v>455******89</v>
      </c>
    </row>
    <row r="869" spans="1:12" x14ac:dyDescent="0.25">
      <c r="A869" s="23" t="s">
        <v>6659</v>
      </c>
      <c r="B869" s="23" t="s">
        <v>6660</v>
      </c>
      <c r="C869" s="23" t="s">
        <v>17</v>
      </c>
      <c r="D869" s="24">
        <v>45298.754537037035</v>
      </c>
      <c r="E869" s="25" t="s">
        <v>11</v>
      </c>
      <c r="F869" s="26" t="s">
        <v>16</v>
      </c>
      <c r="G869" s="26" t="s">
        <v>14</v>
      </c>
      <c r="H869" s="23">
        <v>0</v>
      </c>
      <c r="I869" s="27"/>
      <c r="J869" s="28">
        <v>0</v>
      </c>
      <c r="K869" t="str">
        <f>IF((LEN(relatorio_Ananindeua3[[#This Row],[CIF/CPF/CNPJ]])=14),relatorio_Ananindeua3[[#This Row],[CIF/CPF/CNPJ]],relatorio_Ananindeua3[[#This Row],[Coluna2]])</f>
        <v>45540558000106</v>
      </c>
      <c r="L869" t="str">
        <f t="shared" si="14"/>
        <v>455******06</v>
      </c>
    </row>
    <row r="870" spans="1:12" x14ac:dyDescent="0.25">
      <c r="A870" s="23" t="s">
        <v>4241</v>
      </c>
      <c r="B870" s="23" t="s">
        <v>4242</v>
      </c>
      <c r="C870" s="23" t="s">
        <v>17</v>
      </c>
      <c r="D870" s="24">
        <v>45298.754548611112</v>
      </c>
      <c r="E870" s="25" t="s">
        <v>11</v>
      </c>
      <c r="F870" s="26" t="s">
        <v>16</v>
      </c>
      <c r="G870" s="26" t="s">
        <v>14</v>
      </c>
      <c r="H870" s="23">
        <v>0</v>
      </c>
      <c r="I870" s="27"/>
      <c r="J870" s="28">
        <v>0</v>
      </c>
      <c r="K870" t="str">
        <f>IF((LEN(relatorio_Ananindeua3[[#This Row],[CIF/CPF/CNPJ]])=14),relatorio_Ananindeua3[[#This Row],[CIF/CPF/CNPJ]],relatorio_Ananindeua3[[#This Row],[Coluna2]])</f>
        <v>36747644000195</v>
      </c>
      <c r="L870" t="str">
        <f t="shared" si="14"/>
        <v>367******95</v>
      </c>
    </row>
    <row r="871" spans="1:12" x14ac:dyDescent="0.25">
      <c r="A871" s="23" t="s">
        <v>6643</v>
      </c>
      <c r="B871" s="23" t="s">
        <v>6644</v>
      </c>
      <c r="C871" s="23" t="s">
        <v>17</v>
      </c>
      <c r="D871" s="24">
        <v>45298.754548611112</v>
      </c>
      <c r="E871" s="25" t="s">
        <v>11</v>
      </c>
      <c r="F871" s="26" t="s">
        <v>16</v>
      </c>
      <c r="G871" s="26" t="s">
        <v>14</v>
      </c>
      <c r="H871" s="23">
        <v>0</v>
      </c>
      <c r="I871" s="27"/>
      <c r="J871" s="28">
        <v>0</v>
      </c>
      <c r="K871" t="str">
        <f>IF((LEN(relatorio_Ananindeua3[[#This Row],[CIF/CPF/CNPJ]])=14),relatorio_Ananindeua3[[#This Row],[CIF/CPF/CNPJ]],relatorio_Ananindeua3[[#This Row],[Coluna2]])</f>
        <v>45503498000143</v>
      </c>
      <c r="L871" t="str">
        <f t="shared" si="14"/>
        <v>455******43</v>
      </c>
    </row>
    <row r="872" spans="1:12" x14ac:dyDescent="0.25">
      <c r="A872" s="23" t="s">
        <v>6647</v>
      </c>
      <c r="B872" s="23" t="s">
        <v>6648</v>
      </c>
      <c r="C872" s="23" t="s">
        <v>17</v>
      </c>
      <c r="D872" s="24">
        <v>45298.754548611112</v>
      </c>
      <c r="E872" s="25" t="s">
        <v>11</v>
      </c>
      <c r="F872" s="26" t="s">
        <v>16</v>
      </c>
      <c r="G872" s="26" t="s">
        <v>14</v>
      </c>
      <c r="H872" s="23">
        <v>0</v>
      </c>
      <c r="I872" s="27"/>
      <c r="J872" s="28">
        <v>0</v>
      </c>
      <c r="K872" t="str">
        <f>IF((LEN(relatorio_Ananindeua3[[#This Row],[CIF/CPF/CNPJ]])=14),relatorio_Ananindeua3[[#This Row],[CIF/CPF/CNPJ]],relatorio_Ananindeua3[[#This Row],[Coluna2]])</f>
        <v>45511976000167</v>
      </c>
      <c r="L872" t="str">
        <f t="shared" si="14"/>
        <v>455******67</v>
      </c>
    </row>
    <row r="873" spans="1:12" x14ac:dyDescent="0.25">
      <c r="A873" s="23" t="s">
        <v>6655</v>
      </c>
      <c r="B873" s="23" t="s">
        <v>6656</v>
      </c>
      <c r="C873" s="23" t="s">
        <v>17</v>
      </c>
      <c r="D873" s="24">
        <v>45298.754548611112</v>
      </c>
      <c r="E873" s="25" t="s">
        <v>11</v>
      </c>
      <c r="F873" s="26" t="s">
        <v>16</v>
      </c>
      <c r="G873" s="26" t="s">
        <v>14</v>
      </c>
      <c r="H873" s="23">
        <v>0</v>
      </c>
      <c r="I873" s="27"/>
      <c r="J873" s="28">
        <v>0</v>
      </c>
      <c r="K873" t="str">
        <f>IF((LEN(relatorio_Ananindeua3[[#This Row],[CIF/CPF/CNPJ]])=14),relatorio_Ananindeua3[[#This Row],[CIF/CPF/CNPJ]],relatorio_Ananindeua3[[#This Row],[Coluna2]])</f>
        <v>45532920000199</v>
      </c>
      <c r="L873" t="str">
        <f t="shared" si="14"/>
        <v>455******99</v>
      </c>
    </row>
    <row r="874" spans="1:12" x14ac:dyDescent="0.25">
      <c r="A874" s="23" t="s">
        <v>1698</v>
      </c>
      <c r="B874" s="23" t="s">
        <v>1699</v>
      </c>
      <c r="C874" s="23" t="s">
        <v>17</v>
      </c>
      <c r="D874" s="24">
        <v>45298.754560185182</v>
      </c>
      <c r="E874" s="25" t="s">
        <v>11</v>
      </c>
      <c r="F874" s="26" t="s">
        <v>16</v>
      </c>
      <c r="G874" s="26" t="s">
        <v>14</v>
      </c>
      <c r="H874" s="23">
        <v>0</v>
      </c>
      <c r="I874" s="27"/>
      <c r="J874" s="28">
        <v>0</v>
      </c>
      <c r="K874" t="str">
        <f>IF((LEN(relatorio_Ananindeua3[[#This Row],[CIF/CPF/CNPJ]])=14),relatorio_Ananindeua3[[#This Row],[CIF/CPF/CNPJ]],relatorio_Ananindeua3[[#This Row],[Coluna2]])</f>
        <v>23797735000193</v>
      </c>
      <c r="L874" t="str">
        <f t="shared" si="14"/>
        <v>237******93</v>
      </c>
    </row>
    <row r="875" spans="1:12" x14ac:dyDescent="0.25">
      <c r="A875" s="23" t="s">
        <v>6105</v>
      </c>
      <c r="B875" s="23" t="s">
        <v>6106</v>
      </c>
      <c r="C875" s="23" t="s">
        <v>17</v>
      </c>
      <c r="D875" s="24">
        <v>45298.754560185182</v>
      </c>
      <c r="E875" s="25" t="s">
        <v>11</v>
      </c>
      <c r="F875" s="26" t="s">
        <v>16</v>
      </c>
      <c r="G875" s="26" t="s">
        <v>14</v>
      </c>
      <c r="H875" s="23">
        <v>0</v>
      </c>
      <c r="I875" s="27"/>
      <c r="J875" s="28">
        <v>0</v>
      </c>
      <c r="K875" t="str">
        <f>IF((LEN(relatorio_Ananindeua3[[#This Row],[CIF/CPF/CNPJ]])=14),relatorio_Ananindeua3[[#This Row],[CIF/CPF/CNPJ]],relatorio_Ananindeua3[[#This Row],[Coluna2]])</f>
        <v>43869845000120</v>
      </c>
      <c r="L875" t="str">
        <f t="shared" si="14"/>
        <v>438******20</v>
      </c>
    </row>
    <row r="876" spans="1:12" x14ac:dyDescent="0.25">
      <c r="A876" s="23" t="s">
        <v>6641</v>
      </c>
      <c r="B876" s="23" t="s">
        <v>6642</v>
      </c>
      <c r="C876" s="23" t="s">
        <v>17</v>
      </c>
      <c r="D876" s="24">
        <v>45298.754560185182</v>
      </c>
      <c r="E876" s="25" t="s">
        <v>11</v>
      </c>
      <c r="F876" s="26" t="s">
        <v>16</v>
      </c>
      <c r="G876" s="26" t="s">
        <v>14</v>
      </c>
      <c r="H876" s="23">
        <v>0</v>
      </c>
      <c r="I876" s="27"/>
      <c r="J876" s="28">
        <v>0</v>
      </c>
      <c r="K876" t="str">
        <f>IF((LEN(relatorio_Ananindeua3[[#This Row],[CIF/CPF/CNPJ]])=14),relatorio_Ananindeua3[[#This Row],[CIF/CPF/CNPJ]],relatorio_Ananindeua3[[#This Row],[Coluna2]])</f>
        <v>45503025000146</v>
      </c>
      <c r="L876" t="str">
        <f t="shared" si="14"/>
        <v>455******46</v>
      </c>
    </row>
    <row r="877" spans="1:12" x14ac:dyDescent="0.25">
      <c r="A877" s="23" t="s">
        <v>6053</v>
      </c>
      <c r="B877" s="23" t="s">
        <v>6054</v>
      </c>
      <c r="C877" s="23" t="s">
        <v>17</v>
      </c>
      <c r="D877" s="24">
        <v>45298.754583333335</v>
      </c>
      <c r="E877" s="25" t="s">
        <v>11</v>
      </c>
      <c r="F877" s="26" t="s">
        <v>16</v>
      </c>
      <c r="G877" s="26" t="s">
        <v>14</v>
      </c>
      <c r="H877" s="23">
        <v>0</v>
      </c>
      <c r="I877" s="27"/>
      <c r="J877" s="28">
        <v>0</v>
      </c>
      <c r="K877" t="str">
        <f>IF((LEN(relatorio_Ananindeua3[[#This Row],[CIF/CPF/CNPJ]])=14),relatorio_Ananindeua3[[#This Row],[CIF/CPF/CNPJ]],relatorio_Ananindeua3[[#This Row],[Coluna2]])</f>
        <v>43743505000159</v>
      </c>
      <c r="L877" t="str">
        <f t="shared" si="14"/>
        <v>437******59</v>
      </c>
    </row>
    <row r="878" spans="1:12" x14ac:dyDescent="0.25">
      <c r="A878" s="23" t="s">
        <v>6637</v>
      </c>
      <c r="B878" s="23" t="s">
        <v>6638</v>
      </c>
      <c r="C878" s="23" t="s">
        <v>17</v>
      </c>
      <c r="D878" s="24">
        <v>45298.754594907405</v>
      </c>
      <c r="E878" s="25" t="s">
        <v>11</v>
      </c>
      <c r="F878" s="26" t="s">
        <v>16</v>
      </c>
      <c r="G878" s="26" t="s">
        <v>14</v>
      </c>
      <c r="H878" s="23">
        <v>0</v>
      </c>
      <c r="I878" s="27"/>
      <c r="J878" s="28">
        <v>0</v>
      </c>
      <c r="K878" t="str">
        <f>IF((LEN(relatorio_Ananindeua3[[#This Row],[CIF/CPF/CNPJ]])=14),relatorio_Ananindeua3[[#This Row],[CIF/CPF/CNPJ]],relatorio_Ananindeua3[[#This Row],[Coluna2]])</f>
        <v>45492211000127</v>
      </c>
      <c r="L878" t="str">
        <f t="shared" si="14"/>
        <v>454******27</v>
      </c>
    </row>
    <row r="879" spans="1:12" x14ac:dyDescent="0.25">
      <c r="A879" s="23" t="s">
        <v>6649</v>
      </c>
      <c r="B879" s="23" t="s">
        <v>6650</v>
      </c>
      <c r="C879" s="23" t="s">
        <v>17</v>
      </c>
      <c r="D879" s="24">
        <v>45298.754594907405</v>
      </c>
      <c r="E879" s="25" t="s">
        <v>11</v>
      </c>
      <c r="F879" s="26" t="s">
        <v>16</v>
      </c>
      <c r="G879" s="26" t="s">
        <v>14</v>
      </c>
      <c r="H879" s="23">
        <v>0</v>
      </c>
      <c r="I879" s="27"/>
      <c r="J879" s="28">
        <v>0</v>
      </c>
      <c r="K879" t="str">
        <f>IF((LEN(relatorio_Ananindeua3[[#This Row],[CIF/CPF/CNPJ]])=14),relatorio_Ananindeua3[[#This Row],[CIF/CPF/CNPJ]],relatorio_Ananindeua3[[#This Row],[Coluna2]])</f>
        <v>45514891000132</v>
      </c>
      <c r="L879" t="str">
        <f t="shared" si="14"/>
        <v>455******32</v>
      </c>
    </row>
    <row r="880" spans="1:12" x14ac:dyDescent="0.25">
      <c r="A880" s="23" t="s">
        <v>1792</v>
      </c>
      <c r="B880" s="23" t="s">
        <v>1793</v>
      </c>
      <c r="C880" s="23" t="s">
        <v>17</v>
      </c>
      <c r="D880" s="24">
        <v>45298.754606481481</v>
      </c>
      <c r="E880" s="25" t="s">
        <v>11</v>
      </c>
      <c r="F880" s="26" t="s">
        <v>16</v>
      </c>
      <c r="G880" s="26" t="s">
        <v>14</v>
      </c>
      <c r="H880" s="23">
        <v>0</v>
      </c>
      <c r="I880" s="27"/>
      <c r="J880" s="28">
        <v>0</v>
      </c>
      <c r="K880" t="str">
        <f>IF((LEN(relatorio_Ananindeua3[[#This Row],[CIF/CPF/CNPJ]])=14),relatorio_Ananindeua3[[#This Row],[CIF/CPF/CNPJ]],relatorio_Ananindeua3[[#This Row],[Coluna2]])</f>
        <v>24483675000105</v>
      </c>
      <c r="L880" t="str">
        <f t="shared" si="14"/>
        <v>244******05</v>
      </c>
    </row>
    <row r="881" spans="1:12" x14ac:dyDescent="0.25">
      <c r="A881" s="23" t="s">
        <v>3396</v>
      </c>
      <c r="B881" s="23" t="s">
        <v>3397</v>
      </c>
      <c r="C881" s="23" t="s">
        <v>17</v>
      </c>
      <c r="D881" s="24">
        <v>45298.754606481481</v>
      </c>
      <c r="E881" s="25" t="s">
        <v>11</v>
      </c>
      <c r="F881" s="26" t="s">
        <v>16</v>
      </c>
      <c r="G881" s="26" t="s">
        <v>14</v>
      </c>
      <c r="H881" s="23">
        <v>0</v>
      </c>
      <c r="I881" s="27"/>
      <c r="J881" s="28">
        <v>0</v>
      </c>
      <c r="K881" t="str">
        <f>IF((LEN(relatorio_Ananindeua3[[#This Row],[CIF/CPF/CNPJ]])=14),relatorio_Ananindeua3[[#This Row],[CIF/CPF/CNPJ]],relatorio_Ananindeua3[[#This Row],[Coluna2]])</f>
        <v>33426903000198</v>
      </c>
      <c r="L881" t="str">
        <f t="shared" si="14"/>
        <v>334******98</v>
      </c>
    </row>
    <row r="882" spans="1:12" x14ac:dyDescent="0.25">
      <c r="A882" s="23" t="s">
        <v>6629</v>
      </c>
      <c r="B882" s="23" t="s">
        <v>6630</v>
      </c>
      <c r="C882" s="23" t="s">
        <v>17</v>
      </c>
      <c r="D882" s="24">
        <v>45298.754629629628</v>
      </c>
      <c r="E882" s="25" t="s">
        <v>11</v>
      </c>
      <c r="F882" s="26" t="s">
        <v>16</v>
      </c>
      <c r="G882" s="26" t="s">
        <v>14</v>
      </c>
      <c r="H882" s="23">
        <v>0</v>
      </c>
      <c r="I882" s="27"/>
      <c r="J882" s="28">
        <v>0</v>
      </c>
      <c r="K882" t="str">
        <f>IF((LEN(relatorio_Ananindeua3[[#This Row],[CIF/CPF/CNPJ]])=14),relatorio_Ananindeua3[[#This Row],[CIF/CPF/CNPJ]],relatorio_Ananindeua3[[#This Row],[Coluna2]])</f>
        <v>45463738000123</v>
      </c>
      <c r="L882" t="str">
        <f t="shared" si="14"/>
        <v>454******23</v>
      </c>
    </row>
    <row r="883" spans="1:12" x14ac:dyDescent="0.25">
      <c r="A883" s="23" t="s">
        <v>4942</v>
      </c>
      <c r="B883" s="23" t="s">
        <v>4943</v>
      </c>
      <c r="C883" s="23" t="s">
        <v>17</v>
      </c>
      <c r="D883" s="24">
        <v>45298.754641203705</v>
      </c>
      <c r="E883" s="25" t="s">
        <v>11</v>
      </c>
      <c r="F883" s="26" t="s">
        <v>16</v>
      </c>
      <c r="G883" s="26" t="s">
        <v>14</v>
      </c>
      <c r="H883" s="23">
        <v>0</v>
      </c>
      <c r="I883" s="27"/>
      <c r="J883" s="28">
        <v>0</v>
      </c>
      <c r="K883" t="str">
        <f>IF((LEN(relatorio_Ananindeua3[[#This Row],[CIF/CPF/CNPJ]])=14),relatorio_Ananindeua3[[#This Row],[CIF/CPF/CNPJ]],relatorio_Ananindeua3[[#This Row],[Coluna2]])</f>
        <v>40140680000163</v>
      </c>
      <c r="L883" t="str">
        <f t="shared" si="14"/>
        <v>401******63</v>
      </c>
    </row>
    <row r="884" spans="1:12" x14ac:dyDescent="0.25">
      <c r="A884" s="23" t="s">
        <v>6621</v>
      </c>
      <c r="B884" s="23" t="s">
        <v>6622</v>
      </c>
      <c r="C884" s="23" t="s">
        <v>17</v>
      </c>
      <c r="D884" s="24">
        <v>45298.754641203705</v>
      </c>
      <c r="E884" s="25" t="s">
        <v>11</v>
      </c>
      <c r="F884" s="26" t="s">
        <v>16</v>
      </c>
      <c r="G884" s="26" t="s">
        <v>14</v>
      </c>
      <c r="H884" s="23">
        <v>0</v>
      </c>
      <c r="I884" s="27"/>
      <c r="J884" s="28">
        <v>0</v>
      </c>
      <c r="K884" t="str">
        <f>IF((LEN(relatorio_Ananindeua3[[#This Row],[CIF/CPF/CNPJ]])=14),relatorio_Ananindeua3[[#This Row],[CIF/CPF/CNPJ]],relatorio_Ananindeua3[[#This Row],[Coluna2]])</f>
        <v>45443721000104</v>
      </c>
      <c r="L884" t="str">
        <f t="shared" si="14"/>
        <v>454******04</v>
      </c>
    </row>
    <row r="885" spans="1:12" x14ac:dyDescent="0.25">
      <c r="A885" s="23" t="s">
        <v>6623</v>
      </c>
      <c r="B885" s="23" t="s">
        <v>6624</v>
      </c>
      <c r="C885" s="23" t="s">
        <v>17</v>
      </c>
      <c r="D885" s="24">
        <v>45298.754664351851</v>
      </c>
      <c r="E885" s="25" t="s">
        <v>11</v>
      </c>
      <c r="F885" s="26" t="s">
        <v>16</v>
      </c>
      <c r="G885" s="26" t="s">
        <v>14</v>
      </c>
      <c r="H885" s="23">
        <v>0</v>
      </c>
      <c r="I885" s="27"/>
      <c r="J885" s="28">
        <v>0</v>
      </c>
      <c r="K885" t="str">
        <f>IF((LEN(relatorio_Ananindeua3[[#This Row],[CIF/CPF/CNPJ]])=14),relatorio_Ananindeua3[[#This Row],[CIF/CPF/CNPJ]],relatorio_Ananindeua3[[#This Row],[Coluna2]])</f>
        <v>45445030000140</v>
      </c>
      <c r="L885" t="str">
        <f t="shared" si="14"/>
        <v>454******40</v>
      </c>
    </row>
    <row r="886" spans="1:12" x14ac:dyDescent="0.25">
      <c r="A886" s="23" t="s">
        <v>6597</v>
      </c>
      <c r="B886" s="23" t="s">
        <v>6598</v>
      </c>
      <c r="C886" s="23" t="s">
        <v>17</v>
      </c>
      <c r="D886" s="24">
        <v>45298.754733796297</v>
      </c>
      <c r="E886" s="25" t="s">
        <v>11</v>
      </c>
      <c r="F886" s="26" t="s">
        <v>16</v>
      </c>
      <c r="G886" s="26" t="s">
        <v>14</v>
      </c>
      <c r="H886" s="23">
        <v>0</v>
      </c>
      <c r="I886" s="27"/>
      <c r="J886" s="28">
        <v>0</v>
      </c>
      <c r="K886" t="str">
        <f>IF((LEN(relatorio_Ananindeua3[[#This Row],[CIF/CPF/CNPJ]])=14),relatorio_Ananindeua3[[#This Row],[CIF/CPF/CNPJ]],relatorio_Ananindeua3[[#This Row],[Coluna2]])</f>
        <v>45392581000192</v>
      </c>
      <c r="L886" t="str">
        <f t="shared" si="14"/>
        <v>453******92</v>
      </c>
    </row>
    <row r="887" spans="1:12" x14ac:dyDescent="0.25">
      <c r="A887" s="23" t="s">
        <v>6583</v>
      </c>
      <c r="B887" s="23" t="s">
        <v>6584</v>
      </c>
      <c r="C887" s="23" t="s">
        <v>17</v>
      </c>
      <c r="D887" s="24">
        <v>45298.754756944443</v>
      </c>
      <c r="E887" s="25" t="s">
        <v>11</v>
      </c>
      <c r="F887" s="26" t="s">
        <v>16</v>
      </c>
      <c r="G887" s="26" t="s">
        <v>14</v>
      </c>
      <c r="H887" s="23">
        <v>0</v>
      </c>
      <c r="I887" s="27"/>
      <c r="J887" s="28">
        <v>0</v>
      </c>
      <c r="K887" t="str">
        <f>IF((LEN(relatorio_Ananindeua3[[#This Row],[CIF/CPF/CNPJ]])=14),relatorio_Ananindeua3[[#This Row],[CIF/CPF/CNPJ]],relatorio_Ananindeua3[[#This Row],[Coluna2]])</f>
        <v>45371339000132</v>
      </c>
      <c r="L887" t="str">
        <f t="shared" si="14"/>
        <v>453******32</v>
      </c>
    </row>
    <row r="888" spans="1:12" x14ac:dyDescent="0.25">
      <c r="A888" s="23" t="s">
        <v>6585</v>
      </c>
      <c r="B888" s="23" t="s">
        <v>6586</v>
      </c>
      <c r="C888" s="23" t="s">
        <v>17</v>
      </c>
      <c r="D888" s="24">
        <v>45298.754756944443</v>
      </c>
      <c r="E888" s="25" t="s">
        <v>11</v>
      </c>
      <c r="F888" s="26" t="s">
        <v>16</v>
      </c>
      <c r="G888" s="26" t="s">
        <v>14</v>
      </c>
      <c r="H888" s="23">
        <v>0</v>
      </c>
      <c r="I888" s="27"/>
      <c r="J888" s="28">
        <v>0</v>
      </c>
      <c r="K888" t="str">
        <f>IF((LEN(relatorio_Ananindeua3[[#This Row],[CIF/CPF/CNPJ]])=14),relatorio_Ananindeua3[[#This Row],[CIF/CPF/CNPJ]],relatorio_Ananindeua3[[#This Row],[Coluna2]])</f>
        <v>45371411000121</v>
      </c>
      <c r="L888" t="str">
        <f t="shared" si="14"/>
        <v>453******21</v>
      </c>
    </row>
    <row r="889" spans="1:12" x14ac:dyDescent="0.25">
      <c r="A889" s="23" t="s">
        <v>6587</v>
      </c>
      <c r="B889" s="23" t="s">
        <v>6588</v>
      </c>
      <c r="C889" s="23" t="s">
        <v>17</v>
      </c>
      <c r="D889" s="24">
        <v>45298.754756944443</v>
      </c>
      <c r="E889" s="25" t="s">
        <v>11</v>
      </c>
      <c r="F889" s="26" t="s">
        <v>16</v>
      </c>
      <c r="G889" s="26" t="s">
        <v>14</v>
      </c>
      <c r="H889" s="23">
        <v>0</v>
      </c>
      <c r="I889" s="27"/>
      <c r="J889" s="28">
        <v>0</v>
      </c>
      <c r="K889" t="str">
        <f>IF((LEN(relatorio_Ananindeua3[[#This Row],[CIF/CPF/CNPJ]])=14),relatorio_Ananindeua3[[#This Row],[CIF/CPF/CNPJ]],relatorio_Ananindeua3[[#This Row],[Coluna2]])</f>
        <v>45381873000120</v>
      </c>
      <c r="L889" t="str">
        <f t="shared" si="14"/>
        <v>453******20</v>
      </c>
    </row>
    <row r="890" spans="1:12" x14ac:dyDescent="0.25">
      <c r="A890" s="23" t="s">
        <v>6595</v>
      </c>
      <c r="B890" s="23" t="s">
        <v>6596</v>
      </c>
      <c r="C890" s="23" t="s">
        <v>17</v>
      </c>
      <c r="D890" s="24">
        <v>45298.754756944443</v>
      </c>
      <c r="E890" s="25" t="s">
        <v>11</v>
      </c>
      <c r="F890" s="26" t="s">
        <v>16</v>
      </c>
      <c r="G890" s="26" t="s">
        <v>14</v>
      </c>
      <c r="H890" s="23">
        <v>0</v>
      </c>
      <c r="I890" s="27"/>
      <c r="J890" s="28">
        <v>0</v>
      </c>
      <c r="K890" t="str">
        <f>IF((LEN(relatorio_Ananindeua3[[#This Row],[CIF/CPF/CNPJ]])=14),relatorio_Ananindeua3[[#This Row],[CIF/CPF/CNPJ]],relatorio_Ananindeua3[[#This Row],[Coluna2]])</f>
        <v>45391608000122</v>
      </c>
      <c r="L890" t="str">
        <f t="shared" si="14"/>
        <v>453******22</v>
      </c>
    </row>
    <row r="891" spans="1:12" x14ac:dyDescent="0.25">
      <c r="A891" s="23" t="s">
        <v>6599</v>
      </c>
      <c r="B891" s="23" t="s">
        <v>6600</v>
      </c>
      <c r="C891" s="23" t="s">
        <v>17</v>
      </c>
      <c r="D891" s="24">
        <v>45298.75476851852</v>
      </c>
      <c r="E891" s="25" t="s">
        <v>11</v>
      </c>
      <c r="F891" s="26" t="s">
        <v>16</v>
      </c>
      <c r="G891" s="26" t="s">
        <v>14</v>
      </c>
      <c r="H891" s="23">
        <v>0</v>
      </c>
      <c r="I891" s="27"/>
      <c r="J891" s="28">
        <v>0</v>
      </c>
      <c r="K891" t="str">
        <f>IF((LEN(relatorio_Ananindeua3[[#This Row],[CIF/CPF/CNPJ]])=14),relatorio_Ananindeua3[[#This Row],[CIF/CPF/CNPJ]],relatorio_Ananindeua3[[#This Row],[Coluna2]])</f>
        <v>45403418000188</v>
      </c>
      <c r="L891" t="str">
        <f t="shared" si="14"/>
        <v>454******88</v>
      </c>
    </row>
    <row r="892" spans="1:12" x14ac:dyDescent="0.25">
      <c r="A892" s="23" t="s">
        <v>6589</v>
      </c>
      <c r="B892" s="23" t="s">
        <v>6590</v>
      </c>
      <c r="C892" s="23" t="s">
        <v>17</v>
      </c>
      <c r="D892" s="24">
        <v>45298.754791666666</v>
      </c>
      <c r="E892" s="25" t="s">
        <v>11</v>
      </c>
      <c r="F892" s="26" t="s">
        <v>16</v>
      </c>
      <c r="G892" s="26" t="s">
        <v>14</v>
      </c>
      <c r="H892" s="23">
        <v>0</v>
      </c>
      <c r="I892" s="27"/>
      <c r="J892" s="28">
        <v>0</v>
      </c>
      <c r="K892" t="str">
        <f>IF((LEN(relatorio_Ananindeua3[[#This Row],[CIF/CPF/CNPJ]])=14),relatorio_Ananindeua3[[#This Row],[CIF/CPF/CNPJ]],relatorio_Ananindeua3[[#This Row],[Coluna2]])</f>
        <v>45385553000148</v>
      </c>
      <c r="L892" t="str">
        <f t="shared" si="14"/>
        <v>453******48</v>
      </c>
    </row>
    <row r="893" spans="1:12" x14ac:dyDescent="0.25">
      <c r="A893" s="23" t="s">
        <v>1181</v>
      </c>
      <c r="B893" s="23" t="s">
        <v>1182</v>
      </c>
      <c r="C893" s="23" t="s">
        <v>17</v>
      </c>
      <c r="D893" s="24">
        <v>45298.754826388889</v>
      </c>
      <c r="E893" s="25" t="s">
        <v>11</v>
      </c>
      <c r="F893" s="26" t="s">
        <v>16</v>
      </c>
      <c r="G893" s="26" t="s">
        <v>14</v>
      </c>
      <c r="H893" s="23">
        <v>0</v>
      </c>
      <c r="I893" s="27"/>
      <c r="J893" s="28">
        <v>0</v>
      </c>
      <c r="K893" t="str">
        <f>IF((LEN(relatorio_Ananindeua3[[#This Row],[CIF/CPF/CNPJ]])=14),relatorio_Ananindeua3[[#This Row],[CIF/CPF/CNPJ]],relatorio_Ananindeua3[[#This Row],[Coluna2]])</f>
        <v>19369550000100</v>
      </c>
      <c r="L893" t="str">
        <f t="shared" si="14"/>
        <v>193******00</v>
      </c>
    </row>
    <row r="894" spans="1:12" x14ac:dyDescent="0.25">
      <c r="A894" s="23" t="s">
        <v>6561</v>
      </c>
      <c r="B894" s="23" t="s">
        <v>6562</v>
      </c>
      <c r="C894" s="23" t="s">
        <v>17</v>
      </c>
      <c r="D894" s="24">
        <v>45298.754837962966</v>
      </c>
      <c r="E894" s="25" t="s">
        <v>11</v>
      </c>
      <c r="F894" s="26" t="s">
        <v>16</v>
      </c>
      <c r="G894" s="26" t="s">
        <v>14</v>
      </c>
      <c r="H894" s="23">
        <v>0</v>
      </c>
      <c r="I894" s="27"/>
      <c r="J894" s="28">
        <v>0</v>
      </c>
      <c r="K894" t="str">
        <f>IF((LEN(relatorio_Ananindeua3[[#This Row],[CIF/CPF/CNPJ]])=14),relatorio_Ananindeua3[[#This Row],[CIF/CPF/CNPJ]],relatorio_Ananindeua3[[#This Row],[Coluna2]])</f>
        <v>45322742000171</v>
      </c>
      <c r="L894" t="str">
        <f t="shared" si="14"/>
        <v>453******71</v>
      </c>
    </row>
    <row r="895" spans="1:12" x14ac:dyDescent="0.25">
      <c r="A895" s="23" t="s">
        <v>6563</v>
      </c>
      <c r="B895" s="23" t="s">
        <v>6564</v>
      </c>
      <c r="C895" s="23" t="s">
        <v>17</v>
      </c>
      <c r="D895" s="24">
        <v>45298.754837962966</v>
      </c>
      <c r="E895" s="25" t="s">
        <v>11</v>
      </c>
      <c r="F895" s="26" t="s">
        <v>16</v>
      </c>
      <c r="G895" s="26" t="s">
        <v>14</v>
      </c>
      <c r="H895" s="23">
        <v>0</v>
      </c>
      <c r="I895" s="27"/>
      <c r="J895" s="28">
        <v>0</v>
      </c>
      <c r="K895" t="str">
        <f>IF((LEN(relatorio_Ananindeua3[[#This Row],[CIF/CPF/CNPJ]])=14),relatorio_Ananindeua3[[#This Row],[CIF/CPF/CNPJ]],relatorio_Ananindeua3[[#This Row],[Coluna2]])</f>
        <v>45324938000103</v>
      </c>
      <c r="L895" t="str">
        <f t="shared" si="14"/>
        <v>453******03</v>
      </c>
    </row>
    <row r="896" spans="1:12" x14ac:dyDescent="0.25">
      <c r="A896" s="23" t="s">
        <v>6581</v>
      </c>
      <c r="B896" s="23" t="s">
        <v>6582</v>
      </c>
      <c r="C896" s="23" t="s">
        <v>17</v>
      </c>
      <c r="D896" s="24">
        <v>45298.754837962966</v>
      </c>
      <c r="E896" s="25" t="s">
        <v>11</v>
      </c>
      <c r="F896" s="26" t="s">
        <v>16</v>
      </c>
      <c r="G896" s="26" t="s">
        <v>14</v>
      </c>
      <c r="H896" s="23">
        <v>0</v>
      </c>
      <c r="I896" s="27"/>
      <c r="J896" s="28">
        <v>0</v>
      </c>
      <c r="K896" t="str">
        <f>IF((LEN(relatorio_Ananindeua3[[#This Row],[CIF/CPF/CNPJ]])=14),relatorio_Ananindeua3[[#This Row],[CIF/CPF/CNPJ]],relatorio_Ananindeua3[[#This Row],[Coluna2]])</f>
        <v>45363333000113</v>
      </c>
      <c r="L896" t="str">
        <f t="shared" si="14"/>
        <v>453******13</v>
      </c>
    </row>
    <row r="897" spans="1:12" x14ac:dyDescent="0.25">
      <c r="A897" s="23" t="s">
        <v>6559</v>
      </c>
      <c r="B897" s="23" t="s">
        <v>6560</v>
      </c>
      <c r="C897" s="23" t="s">
        <v>17</v>
      </c>
      <c r="D897" s="24">
        <v>45298.754849537036</v>
      </c>
      <c r="E897" s="25" t="s">
        <v>11</v>
      </c>
      <c r="F897" s="26" t="s">
        <v>16</v>
      </c>
      <c r="G897" s="26" t="s">
        <v>14</v>
      </c>
      <c r="H897" s="23">
        <v>0</v>
      </c>
      <c r="I897" s="27"/>
      <c r="J897" s="28">
        <v>0</v>
      </c>
      <c r="K897" t="str">
        <f>IF((LEN(relatorio_Ananindeua3[[#This Row],[CIF/CPF/CNPJ]])=14),relatorio_Ananindeua3[[#This Row],[CIF/CPF/CNPJ]],relatorio_Ananindeua3[[#This Row],[Coluna2]])</f>
        <v>45310279000148</v>
      </c>
      <c r="L897" t="str">
        <f t="shared" si="14"/>
        <v>453******48</v>
      </c>
    </row>
    <row r="898" spans="1:12" x14ac:dyDescent="0.25">
      <c r="A898" s="23" t="s">
        <v>6579</v>
      </c>
      <c r="B898" s="23" t="s">
        <v>6580</v>
      </c>
      <c r="C898" s="23" t="s">
        <v>17</v>
      </c>
      <c r="D898" s="24">
        <v>45298.754849537036</v>
      </c>
      <c r="E898" s="25" t="s">
        <v>11</v>
      </c>
      <c r="F898" s="26" t="s">
        <v>16</v>
      </c>
      <c r="G898" s="26" t="s">
        <v>14</v>
      </c>
      <c r="H898" s="23">
        <v>0</v>
      </c>
      <c r="I898" s="27"/>
      <c r="J898" s="28">
        <v>0</v>
      </c>
      <c r="K898" t="str">
        <f>IF((LEN(relatorio_Ananindeua3[[#This Row],[CIF/CPF/CNPJ]])=14),relatorio_Ananindeua3[[#This Row],[CIF/CPF/CNPJ]],relatorio_Ananindeua3[[#This Row],[Coluna2]])</f>
        <v>45360305000142</v>
      </c>
      <c r="L898" t="str">
        <f t="shared" si="14"/>
        <v>453******42</v>
      </c>
    </row>
    <row r="899" spans="1:12" x14ac:dyDescent="0.25">
      <c r="A899" s="23" t="s">
        <v>6553</v>
      </c>
      <c r="B899" s="23" t="s">
        <v>6554</v>
      </c>
      <c r="C899" s="23" t="s">
        <v>17</v>
      </c>
      <c r="D899" s="24">
        <v>45298.754861111112</v>
      </c>
      <c r="E899" s="25" t="s">
        <v>11</v>
      </c>
      <c r="F899" s="26" t="s">
        <v>16</v>
      </c>
      <c r="G899" s="26" t="s">
        <v>14</v>
      </c>
      <c r="H899" s="23">
        <v>0</v>
      </c>
      <c r="I899" s="27"/>
      <c r="J899" s="28">
        <v>0</v>
      </c>
      <c r="K899" t="str">
        <f>IF((LEN(relatorio_Ananindeua3[[#This Row],[CIF/CPF/CNPJ]])=14),relatorio_Ananindeua3[[#This Row],[CIF/CPF/CNPJ]],relatorio_Ananindeua3[[#This Row],[Coluna2]])</f>
        <v>45290188000198</v>
      </c>
      <c r="L899" t="str">
        <f t="shared" si="14"/>
        <v>452******98</v>
      </c>
    </row>
    <row r="900" spans="1:12" x14ac:dyDescent="0.25">
      <c r="A900" s="23" t="s">
        <v>6565</v>
      </c>
      <c r="B900" s="23" t="s">
        <v>6566</v>
      </c>
      <c r="C900" s="23" t="s">
        <v>17</v>
      </c>
      <c r="D900" s="24">
        <v>45298.754895833335</v>
      </c>
      <c r="E900" s="25" t="s">
        <v>11</v>
      </c>
      <c r="F900" s="26" t="s">
        <v>16</v>
      </c>
      <c r="G900" s="26" t="s">
        <v>14</v>
      </c>
      <c r="H900" s="23">
        <v>0</v>
      </c>
      <c r="I900" s="27"/>
      <c r="J900" s="28">
        <v>0</v>
      </c>
      <c r="K900" t="str">
        <f>IF((LEN(relatorio_Ananindeua3[[#This Row],[CIF/CPF/CNPJ]])=14),relatorio_Ananindeua3[[#This Row],[CIF/CPF/CNPJ]],relatorio_Ananindeua3[[#This Row],[Coluna2]])</f>
        <v>45326729000190</v>
      </c>
      <c r="L900" t="str">
        <f t="shared" si="14"/>
        <v>453******90</v>
      </c>
    </row>
    <row r="901" spans="1:12" x14ac:dyDescent="0.25">
      <c r="A901" s="23" t="s">
        <v>6537</v>
      </c>
      <c r="B901" s="23" t="s">
        <v>6538</v>
      </c>
      <c r="C901" s="23" t="s">
        <v>17</v>
      </c>
      <c r="D901" s="24">
        <v>45298.754988425928</v>
      </c>
      <c r="E901" s="25" t="s">
        <v>11</v>
      </c>
      <c r="F901" s="26" t="s">
        <v>16</v>
      </c>
      <c r="G901" s="26" t="s">
        <v>14</v>
      </c>
      <c r="H901" s="23">
        <v>0</v>
      </c>
      <c r="I901" s="27"/>
      <c r="J901" s="28">
        <v>0</v>
      </c>
      <c r="K901" t="str">
        <f>IF((LEN(relatorio_Ananindeua3[[#This Row],[CIF/CPF/CNPJ]])=14),relatorio_Ananindeua3[[#This Row],[CIF/CPF/CNPJ]],relatorio_Ananindeua3[[#This Row],[Coluna2]])</f>
        <v>45235419000160</v>
      </c>
      <c r="L901" t="str">
        <f t="shared" si="14"/>
        <v>452******60</v>
      </c>
    </row>
    <row r="902" spans="1:12" x14ac:dyDescent="0.25">
      <c r="A902" s="23" t="s">
        <v>6549</v>
      </c>
      <c r="B902" s="23" t="s">
        <v>6550</v>
      </c>
      <c r="C902" s="23" t="s">
        <v>17</v>
      </c>
      <c r="D902" s="24">
        <v>45298.754988425928</v>
      </c>
      <c r="E902" s="25" t="s">
        <v>11</v>
      </c>
      <c r="F902" s="26" t="s">
        <v>16</v>
      </c>
      <c r="G902" s="26" t="s">
        <v>14</v>
      </c>
      <c r="H902" s="23">
        <v>0</v>
      </c>
      <c r="I902" s="27"/>
      <c r="J902" s="28">
        <v>0</v>
      </c>
      <c r="K902" t="str">
        <f>IF((LEN(relatorio_Ananindeua3[[#This Row],[CIF/CPF/CNPJ]])=14),relatorio_Ananindeua3[[#This Row],[CIF/CPF/CNPJ]],relatorio_Ananindeua3[[#This Row],[Coluna2]])</f>
        <v>45268100000131</v>
      </c>
      <c r="L902" t="str">
        <f t="shared" si="14"/>
        <v>452******31</v>
      </c>
    </row>
    <row r="903" spans="1:12" x14ac:dyDescent="0.25">
      <c r="A903" s="23" t="s">
        <v>6543</v>
      </c>
      <c r="B903" s="23" t="s">
        <v>6544</v>
      </c>
      <c r="C903" s="23" t="s">
        <v>17</v>
      </c>
      <c r="D903" s="24">
        <v>45298.755011574074</v>
      </c>
      <c r="E903" s="25" t="s">
        <v>11</v>
      </c>
      <c r="F903" s="26" t="s">
        <v>16</v>
      </c>
      <c r="G903" s="26" t="s">
        <v>14</v>
      </c>
      <c r="H903" s="23">
        <v>0</v>
      </c>
      <c r="I903" s="27"/>
      <c r="J903" s="28">
        <v>0</v>
      </c>
      <c r="K903" t="str">
        <f>IF((LEN(relatorio_Ananindeua3[[#This Row],[CIF/CPF/CNPJ]])=14),relatorio_Ananindeua3[[#This Row],[CIF/CPF/CNPJ]],relatorio_Ananindeua3[[#This Row],[Coluna2]])</f>
        <v>45253319000167</v>
      </c>
      <c r="L903" t="str">
        <f t="shared" si="14"/>
        <v>452******67</v>
      </c>
    </row>
    <row r="904" spans="1:12" x14ac:dyDescent="0.25">
      <c r="A904" s="23" t="s">
        <v>6535</v>
      </c>
      <c r="B904" s="23" t="s">
        <v>6536</v>
      </c>
      <c r="C904" s="23" t="s">
        <v>17</v>
      </c>
      <c r="D904" s="24">
        <v>45298.755023148151</v>
      </c>
      <c r="E904" s="25" t="s">
        <v>11</v>
      </c>
      <c r="F904" s="26" t="s">
        <v>16</v>
      </c>
      <c r="G904" s="26" t="s">
        <v>14</v>
      </c>
      <c r="H904" s="23">
        <v>0</v>
      </c>
      <c r="I904" s="27"/>
      <c r="J904" s="28">
        <v>0</v>
      </c>
      <c r="K904" t="str">
        <f>IF((LEN(relatorio_Ananindeua3[[#This Row],[CIF/CPF/CNPJ]])=14),relatorio_Ananindeua3[[#This Row],[CIF/CPF/CNPJ]],relatorio_Ananindeua3[[#This Row],[Coluna2]])</f>
        <v>45229769000114</v>
      </c>
      <c r="L904" t="str">
        <f t="shared" si="14"/>
        <v>452******14</v>
      </c>
    </row>
    <row r="905" spans="1:12" x14ac:dyDescent="0.25">
      <c r="A905" s="23" t="s">
        <v>6529</v>
      </c>
      <c r="B905" s="23" t="s">
        <v>6530</v>
      </c>
      <c r="C905" s="23" t="s">
        <v>17</v>
      </c>
      <c r="D905" s="24">
        <v>45298.75503472222</v>
      </c>
      <c r="E905" s="25" t="s">
        <v>11</v>
      </c>
      <c r="F905" s="26" t="s">
        <v>16</v>
      </c>
      <c r="G905" s="26" t="s">
        <v>14</v>
      </c>
      <c r="H905" s="23">
        <v>0</v>
      </c>
      <c r="I905" s="27"/>
      <c r="J905" s="28">
        <v>0</v>
      </c>
      <c r="K905" t="str">
        <f>IF((LEN(relatorio_Ananindeua3[[#This Row],[CIF/CPF/CNPJ]])=14),relatorio_Ananindeua3[[#This Row],[CIF/CPF/CNPJ]],relatorio_Ananindeua3[[#This Row],[Coluna2]])</f>
        <v>45198593000180</v>
      </c>
      <c r="L905" t="str">
        <f t="shared" si="14"/>
        <v>451******80</v>
      </c>
    </row>
    <row r="906" spans="1:12" x14ac:dyDescent="0.25">
      <c r="A906" s="23" t="s">
        <v>6531</v>
      </c>
      <c r="B906" s="23" t="s">
        <v>6532</v>
      </c>
      <c r="C906" s="23" t="s">
        <v>17</v>
      </c>
      <c r="D906" s="24">
        <v>45298.75503472222</v>
      </c>
      <c r="E906" s="25" t="s">
        <v>11</v>
      </c>
      <c r="F906" s="26" t="s">
        <v>16</v>
      </c>
      <c r="G906" s="26" t="s">
        <v>14</v>
      </c>
      <c r="H906" s="23">
        <v>0</v>
      </c>
      <c r="I906" s="27"/>
      <c r="J906" s="28">
        <v>0</v>
      </c>
      <c r="K906" t="str">
        <f>IF((LEN(relatorio_Ananindeua3[[#This Row],[CIF/CPF/CNPJ]])=14),relatorio_Ananindeua3[[#This Row],[CIF/CPF/CNPJ]],relatorio_Ananindeua3[[#This Row],[Coluna2]])</f>
        <v>45202947000113</v>
      </c>
      <c r="L906" t="str">
        <f t="shared" si="14"/>
        <v>452******13</v>
      </c>
    </row>
    <row r="907" spans="1:12" x14ac:dyDescent="0.25">
      <c r="A907" s="23" t="s">
        <v>6527</v>
      </c>
      <c r="B907" s="23" t="s">
        <v>6528</v>
      </c>
      <c r="C907" s="23" t="s">
        <v>17</v>
      </c>
      <c r="D907" s="24">
        <v>45298.755046296297</v>
      </c>
      <c r="E907" s="25" t="s">
        <v>11</v>
      </c>
      <c r="F907" s="26" t="s">
        <v>16</v>
      </c>
      <c r="G907" s="26" t="s">
        <v>14</v>
      </c>
      <c r="H907" s="23">
        <v>0</v>
      </c>
      <c r="I907" s="27"/>
      <c r="J907" s="28">
        <v>0</v>
      </c>
      <c r="K907" t="str">
        <f>IF((LEN(relatorio_Ananindeua3[[#This Row],[CIF/CPF/CNPJ]])=14),relatorio_Ananindeua3[[#This Row],[CIF/CPF/CNPJ]],relatorio_Ananindeua3[[#This Row],[Coluna2]])</f>
        <v>45196964000195</v>
      </c>
      <c r="L907" t="str">
        <f t="shared" si="14"/>
        <v>451******95</v>
      </c>
    </row>
    <row r="908" spans="1:12" x14ac:dyDescent="0.25">
      <c r="A908" s="23" t="s">
        <v>853</v>
      </c>
      <c r="B908" s="23" t="s">
        <v>854</v>
      </c>
      <c r="C908" s="23" t="s">
        <v>17</v>
      </c>
      <c r="D908" s="24">
        <v>45298.755104166667</v>
      </c>
      <c r="E908" s="25" t="s">
        <v>11</v>
      </c>
      <c r="F908" s="26" t="s">
        <v>16</v>
      </c>
      <c r="G908" s="26" t="s">
        <v>14</v>
      </c>
      <c r="H908" s="23">
        <v>0</v>
      </c>
      <c r="I908" s="27"/>
      <c r="J908" s="28">
        <v>0</v>
      </c>
      <c r="K908" t="str">
        <f>IF((LEN(relatorio_Ananindeua3[[#This Row],[CIF/CPF/CNPJ]])=14),relatorio_Ananindeua3[[#This Row],[CIF/CPF/CNPJ]],relatorio_Ananindeua3[[#This Row],[Coluna2]])</f>
        <v>16609731000179</v>
      </c>
      <c r="L908" t="str">
        <f t="shared" si="14"/>
        <v>166******79</v>
      </c>
    </row>
    <row r="909" spans="1:12" x14ac:dyDescent="0.25">
      <c r="A909" s="23" t="s">
        <v>6519</v>
      </c>
      <c r="B909" s="23" t="s">
        <v>6520</v>
      </c>
      <c r="C909" s="23" t="s">
        <v>17</v>
      </c>
      <c r="D909" s="24">
        <v>45298.755104166667</v>
      </c>
      <c r="E909" s="25" t="s">
        <v>11</v>
      </c>
      <c r="F909" s="26" t="s">
        <v>16</v>
      </c>
      <c r="G909" s="26" t="s">
        <v>14</v>
      </c>
      <c r="H909" s="23">
        <v>0</v>
      </c>
      <c r="I909" s="27"/>
      <c r="J909" s="28">
        <v>0</v>
      </c>
      <c r="K909" t="str">
        <f>IF((LEN(relatorio_Ananindeua3[[#This Row],[CIF/CPF/CNPJ]])=14),relatorio_Ananindeua3[[#This Row],[CIF/CPF/CNPJ]],relatorio_Ananindeua3[[#This Row],[Coluna2]])</f>
        <v>45172599000189</v>
      </c>
      <c r="L909" t="str">
        <f t="shared" si="14"/>
        <v>451******89</v>
      </c>
    </row>
    <row r="910" spans="1:12" x14ac:dyDescent="0.25">
      <c r="A910" s="23" t="s">
        <v>6503</v>
      </c>
      <c r="B910" s="23" t="s">
        <v>6504</v>
      </c>
      <c r="C910" s="23" t="s">
        <v>17</v>
      </c>
      <c r="D910" s="24">
        <v>45298.75513888889</v>
      </c>
      <c r="E910" s="25" t="s">
        <v>11</v>
      </c>
      <c r="F910" s="26" t="s">
        <v>16</v>
      </c>
      <c r="G910" s="26" t="s">
        <v>14</v>
      </c>
      <c r="H910" s="23">
        <v>0</v>
      </c>
      <c r="I910" s="27"/>
      <c r="J910" s="28">
        <v>0</v>
      </c>
      <c r="K910" t="str">
        <f>IF((LEN(relatorio_Ananindeua3[[#This Row],[CIF/CPF/CNPJ]])=14),relatorio_Ananindeua3[[#This Row],[CIF/CPF/CNPJ]],relatorio_Ananindeua3[[#This Row],[Coluna2]])</f>
        <v>45141995000149</v>
      </c>
      <c r="L910" t="str">
        <f t="shared" si="14"/>
        <v>451******49</v>
      </c>
    </row>
    <row r="911" spans="1:12" x14ac:dyDescent="0.25">
      <c r="A911" s="23" t="s">
        <v>6507</v>
      </c>
      <c r="B911" s="23" t="s">
        <v>6508</v>
      </c>
      <c r="C911" s="23" t="s">
        <v>17</v>
      </c>
      <c r="D911" s="24">
        <v>45298.75513888889</v>
      </c>
      <c r="E911" s="25" t="s">
        <v>11</v>
      </c>
      <c r="F911" s="26" t="s">
        <v>16</v>
      </c>
      <c r="G911" s="26" t="s">
        <v>14</v>
      </c>
      <c r="H911" s="23">
        <v>0</v>
      </c>
      <c r="I911" s="27"/>
      <c r="J911" s="28">
        <v>0</v>
      </c>
      <c r="K911" t="str">
        <f>IF((LEN(relatorio_Ananindeua3[[#This Row],[CIF/CPF/CNPJ]])=14),relatorio_Ananindeua3[[#This Row],[CIF/CPF/CNPJ]],relatorio_Ananindeua3[[#This Row],[Coluna2]])</f>
        <v>45145357000104</v>
      </c>
      <c r="L911" t="str">
        <f t="shared" si="14"/>
        <v>451******04</v>
      </c>
    </row>
    <row r="912" spans="1:12" x14ac:dyDescent="0.25">
      <c r="A912" s="23" t="s">
        <v>6511</v>
      </c>
      <c r="B912" s="23" t="s">
        <v>6512</v>
      </c>
      <c r="C912" s="23" t="s">
        <v>17</v>
      </c>
      <c r="D912" s="24">
        <v>45298.75513888889</v>
      </c>
      <c r="E912" s="25" t="s">
        <v>11</v>
      </c>
      <c r="F912" s="26" t="s">
        <v>16</v>
      </c>
      <c r="G912" s="26" t="s">
        <v>14</v>
      </c>
      <c r="H912" s="23">
        <v>0</v>
      </c>
      <c r="I912" s="27"/>
      <c r="J912" s="28">
        <v>0</v>
      </c>
      <c r="K912" t="str">
        <f>IF((LEN(relatorio_Ananindeua3[[#This Row],[CIF/CPF/CNPJ]])=14),relatorio_Ananindeua3[[#This Row],[CIF/CPF/CNPJ]],relatorio_Ananindeua3[[#This Row],[Coluna2]])</f>
        <v>45149454000167</v>
      </c>
      <c r="L912" t="str">
        <f t="shared" si="14"/>
        <v>451******67</v>
      </c>
    </row>
    <row r="913" spans="1:12" x14ac:dyDescent="0.25">
      <c r="A913" s="23" t="s">
        <v>5092</v>
      </c>
      <c r="B913" s="23" t="s">
        <v>5093</v>
      </c>
      <c r="C913" s="23" t="s">
        <v>17</v>
      </c>
      <c r="D913" s="24">
        <v>45298.755150462966</v>
      </c>
      <c r="E913" s="25" t="s">
        <v>11</v>
      </c>
      <c r="F913" s="26" t="s">
        <v>16</v>
      </c>
      <c r="G913" s="26" t="s">
        <v>14</v>
      </c>
      <c r="H913" s="23">
        <v>0</v>
      </c>
      <c r="I913" s="27"/>
      <c r="J913" s="28">
        <v>0</v>
      </c>
      <c r="K913" t="str">
        <f>IF((LEN(relatorio_Ananindeua3[[#This Row],[CIF/CPF/CNPJ]])=14),relatorio_Ananindeua3[[#This Row],[CIF/CPF/CNPJ]],relatorio_Ananindeua3[[#This Row],[Coluna2]])</f>
        <v>40607551000132</v>
      </c>
      <c r="L913" t="str">
        <f t="shared" si="14"/>
        <v>406******32</v>
      </c>
    </row>
    <row r="914" spans="1:12" x14ac:dyDescent="0.25">
      <c r="A914" s="23" t="s">
        <v>6497</v>
      </c>
      <c r="B914" s="23" t="s">
        <v>6498</v>
      </c>
      <c r="C914" s="23" t="s">
        <v>17</v>
      </c>
      <c r="D914" s="24">
        <v>45298.755208333336</v>
      </c>
      <c r="E914" s="25" t="s">
        <v>11</v>
      </c>
      <c r="F914" s="26" t="s">
        <v>16</v>
      </c>
      <c r="G914" s="26" t="s">
        <v>14</v>
      </c>
      <c r="H914" s="23">
        <v>0</v>
      </c>
      <c r="I914" s="27"/>
      <c r="J914" s="28">
        <v>0</v>
      </c>
      <c r="K914" t="str">
        <f>IF((LEN(relatorio_Ananindeua3[[#This Row],[CIF/CPF/CNPJ]])=14),relatorio_Ananindeua3[[#This Row],[CIF/CPF/CNPJ]],relatorio_Ananindeua3[[#This Row],[Coluna2]])</f>
        <v>45095322000108</v>
      </c>
      <c r="L914" t="str">
        <f t="shared" ref="L914:L977" si="15">_xlfn.CONCAT(LEFT(A914,3),REPT("*",6),RIGHT(A914,2))</f>
        <v>450******08</v>
      </c>
    </row>
    <row r="915" spans="1:12" x14ac:dyDescent="0.25">
      <c r="A915" s="23" t="s">
        <v>6509</v>
      </c>
      <c r="B915" s="23" t="s">
        <v>6510</v>
      </c>
      <c r="C915" s="23" t="s">
        <v>17</v>
      </c>
      <c r="D915" s="24">
        <v>45298.755208333336</v>
      </c>
      <c r="E915" s="25" t="s">
        <v>11</v>
      </c>
      <c r="F915" s="26" t="s">
        <v>16</v>
      </c>
      <c r="G915" s="26" t="s">
        <v>14</v>
      </c>
      <c r="H915" s="23">
        <v>0</v>
      </c>
      <c r="I915" s="27"/>
      <c r="J915" s="28">
        <v>0</v>
      </c>
      <c r="K915" t="str">
        <f>IF((LEN(relatorio_Ananindeua3[[#This Row],[CIF/CPF/CNPJ]])=14),relatorio_Ananindeua3[[#This Row],[CIF/CPF/CNPJ]],relatorio_Ananindeua3[[#This Row],[Coluna2]])</f>
        <v>45148946000138</v>
      </c>
      <c r="L915" t="str">
        <f t="shared" si="15"/>
        <v>451******38</v>
      </c>
    </row>
    <row r="916" spans="1:12" x14ac:dyDescent="0.25">
      <c r="A916" s="23" t="s">
        <v>1538</v>
      </c>
      <c r="B916" s="23" t="s">
        <v>1539</v>
      </c>
      <c r="C916" s="23" t="s">
        <v>17</v>
      </c>
      <c r="D916" s="24">
        <v>45298.755219907405</v>
      </c>
      <c r="E916" s="25" t="s">
        <v>11</v>
      </c>
      <c r="F916" s="26" t="s">
        <v>16</v>
      </c>
      <c r="G916" s="26" t="s">
        <v>14</v>
      </c>
      <c r="H916" s="23">
        <v>0</v>
      </c>
      <c r="I916" s="27"/>
      <c r="J916" s="28">
        <v>0</v>
      </c>
      <c r="K916" t="str">
        <f>IF((LEN(relatorio_Ananindeua3[[#This Row],[CIF/CPF/CNPJ]])=14),relatorio_Ananindeua3[[#This Row],[CIF/CPF/CNPJ]],relatorio_Ananindeua3[[#This Row],[Coluna2]])</f>
        <v>22517671000167</v>
      </c>
      <c r="L916" t="str">
        <f t="shared" si="15"/>
        <v>225******67</v>
      </c>
    </row>
    <row r="917" spans="1:12" x14ac:dyDescent="0.25">
      <c r="A917" s="23" t="s">
        <v>6457</v>
      </c>
      <c r="B917" s="23" t="s">
        <v>6458</v>
      </c>
      <c r="C917" s="23" t="s">
        <v>17</v>
      </c>
      <c r="D917" s="24">
        <v>45298.755219907405</v>
      </c>
      <c r="E917" s="25" t="s">
        <v>11</v>
      </c>
      <c r="F917" s="26" t="s">
        <v>16</v>
      </c>
      <c r="G917" s="26" t="s">
        <v>14</v>
      </c>
      <c r="H917" s="23">
        <v>0</v>
      </c>
      <c r="I917" s="27"/>
      <c r="J917" s="28">
        <v>0</v>
      </c>
      <c r="K917" t="str">
        <f>IF((LEN(relatorio_Ananindeua3[[#This Row],[CIF/CPF/CNPJ]])=14),relatorio_Ananindeua3[[#This Row],[CIF/CPF/CNPJ]],relatorio_Ananindeua3[[#This Row],[Coluna2]])</f>
        <v>44954547000100</v>
      </c>
      <c r="L917" t="str">
        <f t="shared" si="15"/>
        <v>449******00</v>
      </c>
    </row>
    <row r="918" spans="1:12" x14ac:dyDescent="0.25">
      <c r="A918" s="23" t="s">
        <v>6501</v>
      </c>
      <c r="B918" s="23" t="s">
        <v>6502</v>
      </c>
      <c r="C918" s="23" t="s">
        <v>17</v>
      </c>
      <c r="D918" s="24">
        <v>45298.755219907405</v>
      </c>
      <c r="E918" s="25" t="s">
        <v>11</v>
      </c>
      <c r="F918" s="26" t="s">
        <v>16</v>
      </c>
      <c r="G918" s="26" t="s">
        <v>14</v>
      </c>
      <c r="H918" s="23">
        <v>0</v>
      </c>
      <c r="I918" s="27"/>
      <c r="J918" s="28">
        <v>0</v>
      </c>
      <c r="K918" t="str">
        <f>IF((LEN(relatorio_Ananindeua3[[#This Row],[CIF/CPF/CNPJ]])=14),relatorio_Ananindeua3[[#This Row],[CIF/CPF/CNPJ]],relatorio_Ananindeua3[[#This Row],[Coluna2]])</f>
        <v>45118065000174</v>
      </c>
      <c r="L918" t="str">
        <f t="shared" si="15"/>
        <v>451******74</v>
      </c>
    </row>
    <row r="919" spans="1:12" x14ac:dyDescent="0.25">
      <c r="A919" s="23" t="s">
        <v>2136</v>
      </c>
      <c r="B919" s="23" t="s">
        <v>2137</v>
      </c>
      <c r="C919" s="23" t="s">
        <v>17</v>
      </c>
      <c r="D919" s="24">
        <v>45298.755277777775</v>
      </c>
      <c r="E919" s="25" t="s">
        <v>11</v>
      </c>
      <c r="F919" s="26" t="s">
        <v>16</v>
      </c>
      <c r="G919" s="26" t="s">
        <v>14</v>
      </c>
      <c r="H919" s="23">
        <v>0</v>
      </c>
      <c r="I919" s="27"/>
      <c r="J919" s="28">
        <v>0</v>
      </c>
      <c r="K919" t="str">
        <f>IF((LEN(relatorio_Ananindeua3[[#This Row],[CIF/CPF/CNPJ]])=14),relatorio_Ananindeua3[[#This Row],[CIF/CPF/CNPJ]],relatorio_Ananindeua3[[#This Row],[Coluna2]])</f>
        <v>27276552000183</v>
      </c>
      <c r="L919" t="str">
        <f t="shared" si="15"/>
        <v>272******83</v>
      </c>
    </row>
    <row r="920" spans="1:12" x14ac:dyDescent="0.25">
      <c r="A920" s="23" t="s">
        <v>6485</v>
      </c>
      <c r="B920" s="23" t="s">
        <v>6486</v>
      </c>
      <c r="C920" s="23" t="s">
        <v>17</v>
      </c>
      <c r="D920" s="24">
        <v>45298.755277777775</v>
      </c>
      <c r="E920" s="25" t="s">
        <v>11</v>
      </c>
      <c r="F920" s="26" t="s">
        <v>16</v>
      </c>
      <c r="G920" s="26" t="s">
        <v>14</v>
      </c>
      <c r="H920" s="23">
        <v>0</v>
      </c>
      <c r="I920" s="27"/>
      <c r="J920" s="28">
        <v>0</v>
      </c>
      <c r="K920" t="str">
        <f>IF((LEN(relatorio_Ananindeua3[[#This Row],[CIF/CPF/CNPJ]])=14),relatorio_Ananindeua3[[#This Row],[CIF/CPF/CNPJ]],relatorio_Ananindeua3[[#This Row],[Coluna2]])</f>
        <v>45031700000181</v>
      </c>
      <c r="L920" t="str">
        <f t="shared" si="15"/>
        <v>450******81</v>
      </c>
    </row>
    <row r="921" spans="1:12" x14ac:dyDescent="0.25">
      <c r="A921" s="23" t="s">
        <v>6487</v>
      </c>
      <c r="B921" s="23" t="s">
        <v>6488</v>
      </c>
      <c r="C921" s="23" t="s">
        <v>17</v>
      </c>
      <c r="D921" s="24">
        <v>45298.755277777775</v>
      </c>
      <c r="E921" s="25" t="s">
        <v>11</v>
      </c>
      <c r="F921" s="26" t="s">
        <v>16</v>
      </c>
      <c r="G921" s="26" t="s">
        <v>14</v>
      </c>
      <c r="H921" s="23">
        <v>0</v>
      </c>
      <c r="I921" s="27"/>
      <c r="J921" s="28">
        <v>0</v>
      </c>
      <c r="K921" t="str">
        <f>IF((LEN(relatorio_Ananindeua3[[#This Row],[CIF/CPF/CNPJ]])=14),relatorio_Ananindeua3[[#This Row],[CIF/CPF/CNPJ]],relatorio_Ananindeua3[[#This Row],[Coluna2]])</f>
        <v>45058216000146</v>
      </c>
      <c r="L921" t="str">
        <f t="shared" si="15"/>
        <v>450******46</v>
      </c>
    </row>
    <row r="922" spans="1:12" x14ac:dyDescent="0.25">
      <c r="A922" s="23" t="s">
        <v>6489</v>
      </c>
      <c r="B922" s="23" t="s">
        <v>6490</v>
      </c>
      <c r="C922" s="23" t="s">
        <v>17</v>
      </c>
      <c r="D922" s="24">
        <v>45298.755277777775</v>
      </c>
      <c r="E922" s="25" t="s">
        <v>11</v>
      </c>
      <c r="F922" s="26" t="s">
        <v>16</v>
      </c>
      <c r="G922" s="26" t="s">
        <v>14</v>
      </c>
      <c r="H922" s="23">
        <v>0</v>
      </c>
      <c r="I922" s="27"/>
      <c r="J922" s="28">
        <v>0</v>
      </c>
      <c r="K922" t="str">
        <f>IF((LEN(relatorio_Ananindeua3[[#This Row],[CIF/CPF/CNPJ]])=14),relatorio_Ananindeua3[[#This Row],[CIF/CPF/CNPJ]],relatorio_Ananindeua3[[#This Row],[Coluna2]])</f>
        <v>45059244000188</v>
      </c>
      <c r="L922" t="str">
        <f t="shared" si="15"/>
        <v>450******88</v>
      </c>
    </row>
    <row r="923" spans="1:12" x14ac:dyDescent="0.25">
      <c r="A923" s="23" t="s">
        <v>6477</v>
      </c>
      <c r="B923" s="23" t="s">
        <v>6478</v>
      </c>
      <c r="C923" s="23" t="s">
        <v>17</v>
      </c>
      <c r="D923" s="24">
        <v>45298.755312499998</v>
      </c>
      <c r="E923" s="25" t="s">
        <v>11</v>
      </c>
      <c r="F923" s="26" t="s">
        <v>16</v>
      </c>
      <c r="G923" s="26" t="s">
        <v>14</v>
      </c>
      <c r="H923" s="23">
        <v>0</v>
      </c>
      <c r="I923" s="27"/>
      <c r="J923" s="28">
        <v>0</v>
      </c>
      <c r="K923" t="str">
        <f>IF((LEN(relatorio_Ananindeua3[[#This Row],[CIF/CPF/CNPJ]])=14),relatorio_Ananindeua3[[#This Row],[CIF/CPF/CNPJ]],relatorio_Ananindeua3[[#This Row],[Coluna2]])</f>
        <v>45007619000166</v>
      </c>
      <c r="L923" t="str">
        <f t="shared" si="15"/>
        <v>450******66</v>
      </c>
    </row>
    <row r="924" spans="1:12" x14ac:dyDescent="0.25">
      <c r="A924" s="23" t="s">
        <v>581</v>
      </c>
      <c r="B924" s="23" t="s">
        <v>582</v>
      </c>
      <c r="C924" s="23" t="s">
        <v>17</v>
      </c>
      <c r="D924" s="24">
        <v>45298.755324074074</v>
      </c>
      <c r="E924" s="25" t="s">
        <v>11</v>
      </c>
      <c r="F924" s="26" t="s">
        <v>16</v>
      </c>
      <c r="G924" s="26" t="s">
        <v>14</v>
      </c>
      <c r="H924" s="23">
        <v>0</v>
      </c>
      <c r="I924" s="27"/>
      <c r="J924" s="28">
        <v>0</v>
      </c>
      <c r="K924" t="str">
        <f>IF((LEN(relatorio_Ananindeua3[[#This Row],[CIF/CPF/CNPJ]])=14),relatorio_Ananindeua3[[#This Row],[CIF/CPF/CNPJ]],relatorio_Ananindeua3[[#This Row],[Coluna2]])</f>
        <v>14152339000118</v>
      </c>
      <c r="L924" t="str">
        <f t="shared" si="15"/>
        <v>141******18</v>
      </c>
    </row>
    <row r="925" spans="1:12" x14ac:dyDescent="0.25">
      <c r="A925" s="23" t="s">
        <v>6467</v>
      </c>
      <c r="B925" s="23" t="s">
        <v>6468</v>
      </c>
      <c r="C925" s="23" t="s">
        <v>17</v>
      </c>
      <c r="D925" s="24">
        <v>45298.755335648151</v>
      </c>
      <c r="E925" s="25" t="s">
        <v>11</v>
      </c>
      <c r="F925" s="26" t="s">
        <v>16</v>
      </c>
      <c r="G925" s="26" t="s">
        <v>14</v>
      </c>
      <c r="H925" s="23">
        <v>0</v>
      </c>
      <c r="I925" s="27"/>
      <c r="J925" s="28">
        <v>0</v>
      </c>
      <c r="K925" t="str">
        <f>IF((LEN(relatorio_Ananindeua3[[#This Row],[CIF/CPF/CNPJ]])=14),relatorio_Ananindeua3[[#This Row],[CIF/CPF/CNPJ]],relatorio_Ananindeua3[[#This Row],[Coluna2]])</f>
        <v>44982757000101</v>
      </c>
      <c r="L925" t="str">
        <f t="shared" si="15"/>
        <v>449******01</v>
      </c>
    </row>
    <row r="926" spans="1:12" x14ac:dyDescent="0.25">
      <c r="A926" s="23" t="s">
        <v>6469</v>
      </c>
      <c r="B926" s="23" t="s">
        <v>6470</v>
      </c>
      <c r="C926" s="23" t="s">
        <v>17</v>
      </c>
      <c r="D926" s="24">
        <v>45298.755335648151</v>
      </c>
      <c r="E926" s="25" t="s">
        <v>11</v>
      </c>
      <c r="F926" s="26" t="s">
        <v>16</v>
      </c>
      <c r="G926" s="26" t="s">
        <v>14</v>
      </c>
      <c r="H926" s="23">
        <v>0</v>
      </c>
      <c r="I926" s="27"/>
      <c r="J926" s="28">
        <v>0</v>
      </c>
      <c r="K926" t="str">
        <f>IF((LEN(relatorio_Ananindeua3[[#This Row],[CIF/CPF/CNPJ]])=14),relatorio_Ananindeua3[[#This Row],[CIF/CPF/CNPJ]],relatorio_Ananindeua3[[#This Row],[Coluna2]])</f>
        <v>44988925000168</v>
      </c>
      <c r="L926" t="str">
        <f t="shared" si="15"/>
        <v>449******68</v>
      </c>
    </row>
    <row r="927" spans="1:12" x14ac:dyDescent="0.25">
      <c r="A927" s="23" t="s">
        <v>4609</v>
      </c>
      <c r="B927" s="23" t="s">
        <v>4610</v>
      </c>
      <c r="C927" s="23" t="s">
        <v>17</v>
      </c>
      <c r="D927" s="24">
        <v>45298.755347222221</v>
      </c>
      <c r="E927" s="25" t="s">
        <v>11</v>
      </c>
      <c r="F927" s="26" t="s">
        <v>16</v>
      </c>
      <c r="G927" s="26" t="s">
        <v>14</v>
      </c>
      <c r="H927" s="23">
        <v>0</v>
      </c>
      <c r="I927" s="27"/>
      <c r="J927" s="28">
        <v>0</v>
      </c>
      <c r="K927" t="str">
        <f>IF((LEN(relatorio_Ananindeua3[[#This Row],[CIF/CPF/CNPJ]])=14),relatorio_Ananindeua3[[#This Row],[CIF/CPF/CNPJ]],relatorio_Ananindeua3[[#This Row],[Coluna2]])</f>
        <v>38189407000181</v>
      </c>
      <c r="L927" t="str">
        <f t="shared" si="15"/>
        <v>381******81</v>
      </c>
    </row>
    <row r="928" spans="1:12" x14ac:dyDescent="0.25">
      <c r="A928" s="23" t="s">
        <v>5915</v>
      </c>
      <c r="B928" s="23" t="s">
        <v>5916</v>
      </c>
      <c r="C928" s="23" t="s">
        <v>17</v>
      </c>
      <c r="D928" s="24">
        <v>45298.755347222221</v>
      </c>
      <c r="E928" s="25" t="s">
        <v>11</v>
      </c>
      <c r="F928" s="26" t="s">
        <v>16</v>
      </c>
      <c r="G928" s="26" t="s">
        <v>14</v>
      </c>
      <c r="H928" s="23">
        <v>0</v>
      </c>
      <c r="I928" s="27"/>
      <c r="J928" s="28">
        <v>0</v>
      </c>
      <c r="K928" t="str">
        <f>IF((LEN(relatorio_Ananindeua3[[#This Row],[CIF/CPF/CNPJ]])=14),relatorio_Ananindeua3[[#This Row],[CIF/CPF/CNPJ]],relatorio_Ananindeua3[[#This Row],[Coluna2]])</f>
        <v>43358422000146</v>
      </c>
      <c r="L928" t="str">
        <f t="shared" si="15"/>
        <v>433******46</v>
      </c>
    </row>
    <row r="929" spans="1:12" x14ac:dyDescent="0.25">
      <c r="A929" s="23" t="s">
        <v>6471</v>
      </c>
      <c r="B929" s="23" t="s">
        <v>6472</v>
      </c>
      <c r="C929" s="23" t="s">
        <v>17</v>
      </c>
      <c r="D929" s="24">
        <v>45298.755439814813</v>
      </c>
      <c r="E929" s="25" t="s">
        <v>11</v>
      </c>
      <c r="F929" s="26" t="s">
        <v>16</v>
      </c>
      <c r="G929" s="26" t="s">
        <v>14</v>
      </c>
      <c r="H929" s="23">
        <v>0</v>
      </c>
      <c r="I929" s="27"/>
      <c r="J929" s="28">
        <v>0</v>
      </c>
      <c r="K929" t="str">
        <f>IF((LEN(relatorio_Ananindeua3[[#This Row],[CIF/CPF/CNPJ]])=14),relatorio_Ananindeua3[[#This Row],[CIF/CPF/CNPJ]],relatorio_Ananindeua3[[#This Row],[Coluna2]])</f>
        <v>44989767000160</v>
      </c>
      <c r="L929" t="str">
        <f t="shared" si="15"/>
        <v>449******60</v>
      </c>
    </row>
    <row r="930" spans="1:12" x14ac:dyDescent="0.25">
      <c r="A930" s="23" t="s">
        <v>6025</v>
      </c>
      <c r="B930" s="23" t="s">
        <v>6026</v>
      </c>
      <c r="C930" s="23" t="s">
        <v>17</v>
      </c>
      <c r="D930" s="24">
        <v>45298.75545138889</v>
      </c>
      <c r="E930" s="25" t="s">
        <v>11</v>
      </c>
      <c r="F930" s="26" t="s">
        <v>16</v>
      </c>
      <c r="G930" s="26" t="s">
        <v>14</v>
      </c>
      <c r="H930" s="23">
        <v>0</v>
      </c>
      <c r="I930" s="27"/>
      <c r="J930" s="28">
        <v>0</v>
      </c>
      <c r="K930" t="str">
        <f>IF((LEN(relatorio_Ananindeua3[[#This Row],[CIF/CPF/CNPJ]])=14),relatorio_Ananindeua3[[#This Row],[CIF/CPF/CNPJ]],relatorio_Ananindeua3[[#This Row],[Coluna2]])</f>
        <v>43640243000105</v>
      </c>
      <c r="L930" t="str">
        <f t="shared" si="15"/>
        <v>436******05</v>
      </c>
    </row>
    <row r="931" spans="1:12" x14ac:dyDescent="0.25">
      <c r="A931" s="23" t="s">
        <v>6461</v>
      </c>
      <c r="B931" s="23" t="s">
        <v>6462</v>
      </c>
      <c r="C931" s="23" t="s">
        <v>17</v>
      </c>
      <c r="D931" s="24">
        <v>45298.75545138889</v>
      </c>
      <c r="E931" s="25" t="s">
        <v>11</v>
      </c>
      <c r="F931" s="26" t="s">
        <v>16</v>
      </c>
      <c r="G931" s="26" t="s">
        <v>14</v>
      </c>
      <c r="H931" s="23">
        <v>0</v>
      </c>
      <c r="I931" s="27"/>
      <c r="J931" s="28">
        <v>0</v>
      </c>
      <c r="K931" t="str">
        <f>IF((LEN(relatorio_Ananindeua3[[#This Row],[CIF/CPF/CNPJ]])=14),relatorio_Ananindeua3[[#This Row],[CIF/CPF/CNPJ]],relatorio_Ananindeua3[[#This Row],[Coluna2]])</f>
        <v>44965451000139</v>
      </c>
      <c r="L931" t="str">
        <f t="shared" si="15"/>
        <v>449******39</v>
      </c>
    </row>
    <row r="932" spans="1:12" x14ac:dyDescent="0.25">
      <c r="A932" s="23" t="s">
        <v>6301</v>
      </c>
      <c r="B932" s="23" t="s">
        <v>6302</v>
      </c>
      <c r="C932" s="23" t="s">
        <v>17</v>
      </c>
      <c r="D932" s="24">
        <v>45298.755462962959</v>
      </c>
      <c r="E932" s="25" t="s">
        <v>11</v>
      </c>
      <c r="F932" s="26" t="s">
        <v>16</v>
      </c>
      <c r="G932" s="26" t="s">
        <v>14</v>
      </c>
      <c r="H932" s="23">
        <v>0</v>
      </c>
      <c r="I932" s="27"/>
      <c r="J932" s="28">
        <v>0</v>
      </c>
      <c r="K932" t="str">
        <f>IF((LEN(relatorio_Ananindeua3[[#This Row],[CIF/CPF/CNPJ]])=14),relatorio_Ananindeua3[[#This Row],[CIF/CPF/CNPJ]],relatorio_Ananindeua3[[#This Row],[Coluna2]])</f>
        <v>44583793000194</v>
      </c>
      <c r="L932" t="str">
        <f t="shared" si="15"/>
        <v>445******94</v>
      </c>
    </row>
    <row r="933" spans="1:12" x14ac:dyDescent="0.25">
      <c r="A933" s="23" t="s">
        <v>6449</v>
      </c>
      <c r="B933" s="23" t="s">
        <v>6450</v>
      </c>
      <c r="C933" s="23" t="s">
        <v>17</v>
      </c>
      <c r="D933" s="24">
        <v>45298.755474537036</v>
      </c>
      <c r="E933" s="25" t="s">
        <v>11</v>
      </c>
      <c r="F933" s="26" t="s">
        <v>16</v>
      </c>
      <c r="G933" s="26" t="s">
        <v>14</v>
      </c>
      <c r="H933" s="23">
        <v>0</v>
      </c>
      <c r="I933" s="27"/>
      <c r="J933" s="28">
        <v>0</v>
      </c>
      <c r="K933" t="str">
        <f>IF((LEN(relatorio_Ananindeua3[[#This Row],[CIF/CPF/CNPJ]])=14),relatorio_Ananindeua3[[#This Row],[CIF/CPF/CNPJ]],relatorio_Ananindeua3[[#This Row],[Coluna2]])</f>
        <v>44923645000171</v>
      </c>
      <c r="L933" t="str">
        <f t="shared" si="15"/>
        <v>449******71</v>
      </c>
    </row>
    <row r="934" spans="1:12" x14ac:dyDescent="0.25">
      <c r="A934" s="23" t="s">
        <v>6135</v>
      </c>
      <c r="B934" s="23" t="s">
        <v>6136</v>
      </c>
      <c r="C934" s="23" t="s">
        <v>17</v>
      </c>
      <c r="D934" s="24">
        <v>45298.755532407406</v>
      </c>
      <c r="E934" s="25" t="s">
        <v>11</v>
      </c>
      <c r="F934" s="26" t="s">
        <v>16</v>
      </c>
      <c r="G934" s="26" t="s">
        <v>14</v>
      </c>
      <c r="H934" s="23">
        <v>0</v>
      </c>
      <c r="I934" s="27"/>
      <c r="J934" s="28">
        <v>0</v>
      </c>
      <c r="K934" t="str">
        <f>IF((LEN(relatorio_Ananindeua3[[#This Row],[CIF/CPF/CNPJ]])=14),relatorio_Ananindeua3[[#This Row],[CIF/CPF/CNPJ]],relatorio_Ananindeua3[[#This Row],[Coluna2]])</f>
        <v>43976637000120</v>
      </c>
      <c r="L934" t="str">
        <f t="shared" si="15"/>
        <v>439******20</v>
      </c>
    </row>
    <row r="935" spans="1:12" x14ac:dyDescent="0.25">
      <c r="A935" s="23" t="s">
        <v>6441</v>
      </c>
      <c r="B935" s="23" t="s">
        <v>6442</v>
      </c>
      <c r="C935" s="23" t="s">
        <v>17</v>
      </c>
      <c r="D935" s="24">
        <v>45298.755532407406</v>
      </c>
      <c r="E935" s="25" t="s">
        <v>11</v>
      </c>
      <c r="F935" s="26" t="s">
        <v>16</v>
      </c>
      <c r="G935" s="26" t="s">
        <v>14</v>
      </c>
      <c r="H935" s="23">
        <v>0</v>
      </c>
      <c r="I935" s="27"/>
      <c r="J935" s="28">
        <v>0</v>
      </c>
      <c r="K935" t="str">
        <f>IF((LEN(relatorio_Ananindeua3[[#This Row],[CIF/CPF/CNPJ]])=14),relatorio_Ananindeua3[[#This Row],[CIF/CPF/CNPJ]],relatorio_Ananindeua3[[#This Row],[Coluna2]])</f>
        <v>44898875000128</v>
      </c>
      <c r="L935" t="str">
        <f t="shared" si="15"/>
        <v>448******28</v>
      </c>
    </row>
    <row r="936" spans="1:12" x14ac:dyDescent="0.25">
      <c r="A936" s="23" t="s">
        <v>6437</v>
      </c>
      <c r="B936" s="23" t="s">
        <v>6438</v>
      </c>
      <c r="C936" s="23" t="s">
        <v>17</v>
      </c>
      <c r="D936" s="24">
        <v>45298.755555555559</v>
      </c>
      <c r="E936" s="25" t="s">
        <v>11</v>
      </c>
      <c r="F936" s="26" t="s">
        <v>16</v>
      </c>
      <c r="G936" s="26" t="s">
        <v>14</v>
      </c>
      <c r="H936" s="23">
        <v>0</v>
      </c>
      <c r="I936" s="27"/>
      <c r="J936" s="28">
        <v>0</v>
      </c>
      <c r="K936" t="str">
        <f>IF((LEN(relatorio_Ananindeua3[[#This Row],[CIF/CPF/CNPJ]])=14),relatorio_Ananindeua3[[#This Row],[CIF/CPF/CNPJ]],relatorio_Ananindeua3[[#This Row],[Coluna2]])</f>
        <v>44885072000139</v>
      </c>
      <c r="L936" t="str">
        <f t="shared" si="15"/>
        <v>448******39</v>
      </c>
    </row>
    <row r="937" spans="1:12" x14ac:dyDescent="0.25">
      <c r="A937" s="23" t="s">
        <v>6443</v>
      </c>
      <c r="B937" s="23" t="s">
        <v>6444</v>
      </c>
      <c r="C937" s="23" t="s">
        <v>17</v>
      </c>
      <c r="D937" s="24">
        <v>45298.755624999998</v>
      </c>
      <c r="E937" s="25" t="s">
        <v>11</v>
      </c>
      <c r="F937" s="26" t="s">
        <v>16</v>
      </c>
      <c r="G937" s="26" t="s">
        <v>14</v>
      </c>
      <c r="H937" s="23">
        <v>0</v>
      </c>
      <c r="I937" s="27"/>
      <c r="J937" s="28">
        <v>0</v>
      </c>
      <c r="K937" t="str">
        <f>IF((LEN(relatorio_Ananindeua3[[#This Row],[CIF/CPF/CNPJ]])=14),relatorio_Ananindeua3[[#This Row],[CIF/CPF/CNPJ]],relatorio_Ananindeua3[[#This Row],[Coluna2]])</f>
        <v>44902783000174</v>
      </c>
      <c r="L937" t="str">
        <f t="shared" si="15"/>
        <v>449******74</v>
      </c>
    </row>
    <row r="938" spans="1:12" x14ac:dyDescent="0.25">
      <c r="A938" s="23" t="s">
        <v>6433</v>
      </c>
      <c r="B938" s="23" t="s">
        <v>6434</v>
      </c>
      <c r="C938" s="23" t="s">
        <v>17</v>
      </c>
      <c r="D938" s="24">
        <v>45298.755648148152</v>
      </c>
      <c r="E938" s="25" t="s">
        <v>11</v>
      </c>
      <c r="F938" s="26" t="s">
        <v>16</v>
      </c>
      <c r="G938" s="26" t="s">
        <v>14</v>
      </c>
      <c r="H938" s="23">
        <v>0</v>
      </c>
      <c r="I938" s="27"/>
      <c r="J938" s="28">
        <v>0</v>
      </c>
      <c r="K938" t="str">
        <f>IF((LEN(relatorio_Ananindeua3[[#This Row],[CIF/CPF/CNPJ]])=14),relatorio_Ananindeua3[[#This Row],[CIF/CPF/CNPJ]],relatorio_Ananindeua3[[#This Row],[Coluna2]])</f>
        <v>44866472000105</v>
      </c>
      <c r="L938" t="str">
        <f t="shared" si="15"/>
        <v>448******05</v>
      </c>
    </row>
    <row r="939" spans="1:12" x14ac:dyDescent="0.25">
      <c r="A939" s="23" t="s">
        <v>6435</v>
      </c>
      <c r="B939" s="23" t="s">
        <v>6436</v>
      </c>
      <c r="C939" s="23" t="s">
        <v>17</v>
      </c>
      <c r="D939" s="24">
        <v>45298.755648148152</v>
      </c>
      <c r="E939" s="25" t="s">
        <v>11</v>
      </c>
      <c r="F939" s="26" t="s">
        <v>16</v>
      </c>
      <c r="G939" s="26" t="s">
        <v>14</v>
      </c>
      <c r="H939" s="23">
        <v>0</v>
      </c>
      <c r="I939" s="27"/>
      <c r="J939" s="28">
        <v>0</v>
      </c>
      <c r="K939" t="str">
        <f>IF((LEN(relatorio_Ananindeua3[[#This Row],[CIF/CPF/CNPJ]])=14),relatorio_Ananindeua3[[#This Row],[CIF/CPF/CNPJ]],relatorio_Ananindeua3[[#This Row],[Coluna2]])</f>
        <v>44870011000106</v>
      </c>
      <c r="L939" t="str">
        <f t="shared" si="15"/>
        <v>448******06</v>
      </c>
    </row>
    <row r="940" spans="1:12" x14ac:dyDescent="0.25">
      <c r="A940" s="23" t="s">
        <v>5881</v>
      </c>
      <c r="B940" s="23" t="s">
        <v>5882</v>
      </c>
      <c r="C940" s="23" t="s">
        <v>17</v>
      </c>
      <c r="D940" s="24">
        <v>45298.755659722221</v>
      </c>
      <c r="E940" s="25" t="s">
        <v>11</v>
      </c>
      <c r="F940" s="26" t="s">
        <v>16</v>
      </c>
      <c r="G940" s="26" t="s">
        <v>14</v>
      </c>
      <c r="H940" s="23">
        <v>0</v>
      </c>
      <c r="I940" s="27"/>
      <c r="J940" s="28">
        <v>0</v>
      </c>
      <c r="K940" t="str">
        <f>IF((LEN(relatorio_Ananindeua3[[#This Row],[CIF/CPF/CNPJ]])=14),relatorio_Ananindeua3[[#This Row],[CIF/CPF/CNPJ]],relatorio_Ananindeua3[[#This Row],[Coluna2]])</f>
        <v>43238394000123</v>
      </c>
      <c r="L940" t="str">
        <f t="shared" si="15"/>
        <v>432******23</v>
      </c>
    </row>
    <row r="941" spans="1:12" x14ac:dyDescent="0.25">
      <c r="A941" s="23" t="s">
        <v>6361</v>
      </c>
      <c r="B941" s="23" t="s">
        <v>6362</v>
      </c>
      <c r="C941" s="23" t="s">
        <v>17</v>
      </c>
      <c r="D941" s="24">
        <v>45298.755671296298</v>
      </c>
      <c r="E941" s="25" t="s">
        <v>11</v>
      </c>
      <c r="F941" s="26" t="s">
        <v>16</v>
      </c>
      <c r="G941" s="26" t="s">
        <v>14</v>
      </c>
      <c r="H941" s="23">
        <v>0</v>
      </c>
      <c r="I941" s="27"/>
      <c r="J941" s="28">
        <v>0</v>
      </c>
      <c r="K941" t="str">
        <f>IF((LEN(relatorio_Ananindeua3[[#This Row],[CIF/CPF/CNPJ]])=14),relatorio_Ananindeua3[[#This Row],[CIF/CPF/CNPJ]],relatorio_Ananindeua3[[#This Row],[Coluna2]])</f>
        <v>44728288000190</v>
      </c>
      <c r="L941" t="str">
        <f t="shared" si="15"/>
        <v>447******90</v>
      </c>
    </row>
    <row r="942" spans="1:12" x14ac:dyDescent="0.25">
      <c r="A942" s="23" t="s">
        <v>6423</v>
      </c>
      <c r="B942" s="23" t="s">
        <v>6424</v>
      </c>
      <c r="C942" s="23" t="s">
        <v>17</v>
      </c>
      <c r="D942" s="24">
        <v>45298.755671296298</v>
      </c>
      <c r="E942" s="25" t="s">
        <v>11</v>
      </c>
      <c r="F942" s="26" t="s">
        <v>16</v>
      </c>
      <c r="G942" s="26" t="s">
        <v>14</v>
      </c>
      <c r="H942" s="23">
        <v>0</v>
      </c>
      <c r="I942" s="27"/>
      <c r="J942" s="28">
        <v>0</v>
      </c>
      <c r="K942" t="str">
        <f>IF((LEN(relatorio_Ananindeua3[[#This Row],[CIF/CPF/CNPJ]])=14),relatorio_Ananindeua3[[#This Row],[CIF/CPF/CNPJ]],relatorio_Ananindeua3[[#This Row],[Coluna2]])</f>
        <v>44853501000196</v>
      </c>
      <c r="L942" t="str">
        <f t="shared" si="15"/>
        <v>448******96</v>
      </c>
    </row>
    <row r="943" spans="1:12" x14ac:dyDescent="0.25">
      <c r="A943" s="23" t="s">
        <v>6421</v>
      </c>
      <c r="B943" s="23" t="s">
        <v>6422</v>
      </c>
      <c r="C943" s="23" t="s">
        <v>17</v>
      </c>
      <c r="D943" s="24">
        <v>45298.755682870367</v>
      </c>
      <c r="E943" s="25" t="s">
        <v>11</v>
      </c>
      <c r="F943" s="26" t="s">
        <v>16</v>
      </c>
      <c r="G943" s="26" t="s">
        <v>14</v>
      </c>
      <c r="H943" s="23">
        <v>0</v>
      </c>
      <c r="I943" s="27"/>
      <c r="J943" s="28">
        <v>0</v>
      </c>
      <c r="K943" t="str">
        <f>IF((LEN(relatorio_Ananindeua3[[#This Row],[CIF/CPF/CNPJ]])=14),relatorio_Ananindeua3[[#This Row],[CIF/CPF/CNPJ]],relatorio_Ananindeua3[[#This Row],[Coluna2]])</f>
        <v>44834361000109</v>
      </c>
      <c r="L943" t="str">
        <f t="shared" si="15"/>
        <v>448******09</v>
      </c>
    </row>
    <row r="944" spans="1:12" x14ac:dyDescent="0.25">
      <c r="A944" s="23" t="s">
        <v>6417</v>
      </c>
      <c r="B944" s="23" t="s">
        <v>6418</v>
      </c>
      <c r="C944" s="23" t="s">
        <v>17</v>
      </c>
      <c r="D944" s="24">
        <v>45298.75571759259</v>
      </c>
      <c r="E944" s="25" t="s">
        <v>11</v>
      </c>
      <c r="F944" s="26" t="s">
        <v>16</v>
      </c>
      <c r="G944" s="26" t="s">
        <v>14</v>
      </c>
      <c r="H944" s="23">
        <v>0</v>
      </c>
      <c r="I944" s="27"/>
      <c r="J944" s="28">
        <v>0</v>
      </c>
      <c r="K944" t="str">
        <f>IF((LEN(relatorio_Ananindeua3[[#This Row],[CIF/CPF/CNPJ]])=14),relatorio_Ananindeua3[[#This Row],[CIF/CPF/CNPJ]],relatorio_Ananindeua3[[#This Row],[Coluna2]])</f>
        <v>44830126000169</v>
      </c>
      <c r="L944" t="str">
        <f t="shared" si="15"/>
        <v>448******69</v>
      </c>
    </row>
    <row r="945" spans="1:12" x14ac:dyDescent="0.25">
      <c r="A945" s="23" t="s">
        <v>1606</v>
      </c>
      <c r="B945" s="23" t="s">
        <v>1607</v>
      </c>
      <c r="C945" s="23" t="s">
        <v>17</v>
      </c>
      <c r="D945" s="24">
        <v>45298.75576388889</v>
      </c>
      <c r="E945" s="25" t="s">
        <v>11</v>
      </c>
      <c r="F945" s="26" t="s">
        <v>16</v>
      </c>
      <c r="G945" s="26" t="s">
        <v>14</v>
      </c>
      <c r="H945" s="23">
        <v>0</v>
      </c>
      <c r="I945" s="27"/>
      <c r="J945" s="28">
        <v>0</v>
      </c>
      <c r="K945" t="str">
        <f>IF((LEN(relatorio_Ananindeua3[[#This Row],[CIF/CPF/CNPJ]])=14),relatorio_Ananindeua3[[#This Row],[CIF/CPF/CNPJ]],relatorio_Ananindeua3[[#This Row],[Coluna2]])</f>
        <v>23039909000159</v>
      </c>
      <c r="L945" t="str">
        <f t="shared" si="15"/>
        <v>230******59</v>
      </c>
    </row>
    <row r="946" spans="1:12" x14ac:dyDescent="0.25">
      <c r="A946" s="23" t="s">
        <v>6404</v>
      </c>
      <c r="B946" s="23" t="s">
        <v>6405</v>
      </c>
      <c r="C946" s="23" t="s">
        <v>17</v>
      </c>
      <c r="D946" s="24">
        <v>45298.75582175926</v>
      </c>
      <c r="E946" s="25" t="s">
        <v>11</v>
      </c>
      <c r="F946" s="26" t="s">
        <v>16</v>
      </c>
      <c r="G946" s="26" t="s">
        <v>14</v>
      </c>
      <c r="H946" s="23">
        <v>0</v>
      </c>
      <c r="I946" s="27"/>
      <c r="J946" s="28">
        <v>0</v>
      </c>
      <c r="K946" t="str">
        <f>IF((LEN(relatorio_Ananindeua3[[#This Row],[CIF/CPF/CNPJ]])=14),relatorio_Ananindeua3[[#This Row],[CIF/CPF/CNPJ]],relatorio_Ananindeua3[[#This Row],[Coluna2]])</f>
        <v>44810204000163</v>
      </c>
      <c r="L946" t="str">
        <f t="shared" si="15"/>
        <v>448******63</v>
      </c>
    </row>
    <row r="947" spans="1:12" x14ac:dyDescent="0.25">
      <c r="A947" s="23" t="s">
        <v>6382</v>
      </c>
      <c r="B947" s="23" t="s">
        <v>6383</v>
      </c>
      <c r="C947" s="23" t="s">
        <v>17</v>
      </c>
      <c r="D947" s="24">
        <v>45298.755844907406</v>
      </c>
      <c r="E947" s="25" t="s">
        <v>11</v>
      </c>
      <c r="F947" s="26" t="s">
        <v>16</v>
      </c>
      <c r="G947" s="26" t="s">
        <v>14</v>
      </c>
      <c r="H947" s="23">
        <v>0</v>
      </c>
      <c r="I947" s="27"/>
      <c r="J947" s="28">
        <v>0</v>
      </c>
      <c r="K947" t="str">
        <f>IF((LEN(relatorio_Ananindeua3[[#This Row],[CIF/CPF/CNPJ]])=14),relatorio_Ananindeua3[[#This Row],[CIF/CPF/CNPJ]],relatorio_Ananindeua3[[#This Row],[Coluna2]])</f>
        <v>44757106000100</v>
      </c>
      <c r="L947" t="str">
        <f t="shared" si="15"/>
        <v>447******00</v>
      </c>
    </row>
    <row r="948" spans="1:12" x14ac:dyDescent="0.25">
      <c r="A948" s="23" t="s">
        <v>6392</v>
      </c>
      <c r="B948" s="23" t="s">
        <v>6393</v>
      </c>
      <c r="C948" s="23" t="s">
        <v>17</v>
      </c>
      <c r="D948" s="24">
        <v>45298.755844907406</v>
      </c>
      <c r="E948" s="25" t="s">
        <v>11</v>
      </c>
      <c r="F948" s="26" t="s">
        <v>16</v>
      </c>
      <c r="G948" s="26" t="s">
        <v>14</v>
      </c>
      <c r="H948" s="23">
        <v>0</v>
      </c>
      <c r="I948" s="27"/>
      <c r="J948" s="28">
        <v>0</v>
      </c>
      <c r="K948" t="str">
        <f>IF((LEN(relatorio_Ananindeua3[[#This Row],[CIF/CPF/CNPJ]])=14),relatorio_Ananindeua3[[#This Row],[CIF/CPF/CNPJ]],relatorio_Ananindeua3[[#This Row],[Coluna2]])</f>
        <v>44774798000102</v>
      </c>
      <c r="L948" t="str">
        <f t="shared" si="15"/>
        <v>447******02</v>
      </c>
    </row>
    <row r="949" spans="1:12" x14ac:dyDescent="0.25">
      <c r="A949" s="23" t="s">
        <v>6396</v>
      </c>
      <c r="B949" s="23" t="s">
        <v>6397</v>
      </c>
      <c r="C949" s="23" t="s">
        <v>17</v>
      </c>
      <c r="D949" s="24">
        <v>45298.755844907406</v>
      </c>
      <c r="E949" s="25" t="s">
        <v>11</v>
      </c>
      <c r="F949" s="26" t="s">
        <v>16</v>
      </c>
      <c r="G949" s="26" t="s">
        <v>14</v>
      </c>
      <c r="H949" s="23">
        <v>0</v>
      </c>
      <c r="I949" s="27"/>
      <c r="J949" s="28">
        <v>0</v>
      </c>
      <c r="K949" t="str">
        <f>IF((LEN(relatorio_Ananindeua3[[#This Row],[CIF/CPF/CNPJ]])=14),relatorio_Ananindeua3[[#This Row],[CIF/CPF/CNPJ]],relatorio_Ananindeua3[[#This Row],[Coluna2]])</f>
        <v>44787538000163</v>
      </c>
      <c r="L949" t="str">
        <f t="shared" si="15"/>
        <v>447******63</v>
      </c>
    </row>
    <row r="950" spans="1:12" x14ac:dyDescent="0.25">
      <c r="A950" s="23" t="s">
        <v>6263</v>
      </c>
      <c r="B950" s="23" t="s">
        <v>6264</v>
      </c>
      <c r="C950" s="23" t="s">
        <v>17</v>
      </c>
      <c r="D950" s="24">
        <v>45298.755856481483</v>
      </c>
      <c r="E950" s="25" t="s">
        <v>11</v>
      </c>
      <c r="F950" s="26" t="s">
        <v>16</v>
      </c>
      <c r="G950" s="26" t="s">
        <v>14</v>
      </c>
      <c r="H950" s="23">
        <v>0</v>
      </c>
      <c r="I950" s="27"/>
      <c r="J950" s="28">
        <v>0</v>
      </c>
      <c r="K950" t="str">
        <f>IF((LEN(relatorio_Ananindeua3[[#This Row],[CIF/CPF/CNPJ]])=14),relatorio_Ananindeua3[[#This Row],[CIF/CPF/CNPJ]],relatorio_Ananindeua3[[#This Row],[Coluna2]])</f>
        <v>44419783000118</v>
      </c>
      <c r="L950" t="str">
        <f t="shared" si="15"/>
        <v>444******18</v>
      </c>
    </row>
    <row r="951" spans="1:12" x14ac:dyDescent="0.25">
      <c r="A951" s="23" t="s">
        <v>6363</v>
      </c>
      <c r="B951" s="23" t="s">
        <v>945</v>
      </c>
      <c r="C951" s="23" t="s">
        <v>17</v>
      </c>
      <c r="D951" s="24">
        <v>45298.755856481483</v>
      </c>
      <c r="E951" s="25" t="s">
        <v>11</v>
      </c>
      <c r="F951" s="26" t="s">
        <v>16</v>
      </c>
      <c r="G951" s="26" t="s">
        <v>14</v>
      </c>
      <c r="H951" s="23">
        <v>0</v>
      </c>
      <c r="I951" s="27"/>
      <c r="J951" s="28">
        <v>0</v>
      </c>
      <c r="K951" t="str">
        <f>IF((LEN(relatorio_Ananindeua3[[#This Row],[CIF/CPF/CNPJ]])=14),relatorio_Ananindeua3[[#This Row],[CIF/CPF/CNPJ]],relatorio_Ananindeua3[[#This Row],[Coluna2]])</f>
        <v>44731043000112</v>
      </c>
      <c r="L951" t="str">
        <f t="shared" si="15"/>
        <v>447******12</v>
      </c>
    </row>
    <row r="952" spans="1:12" x14ac:dyDescent="0.25">
      <c r="A952" s="23" t="s">
        <v>6364</v>
      </c>
      <c r="B952" s="23" t="s">
        <v>6365</v>
      </c>
      <c r="C952" s="23" t="s">
        <v>17</v>
      </c>
      <c r="D952" s="24">
        <v>45298.755856481483</v>
      </c>
      <c r="E952" s="25" t="s">
        <v>11</v>
      </c>
      <c r="F952" s="26" t="s">
        <v>16</v>
      </c>
      <c r="G952" s="26" t="s">
        <v>14</v>
      </c>
      <c r="H952" s="23">
        <v>0</v>
      </c>
      <c r="I952" s="27"/>
      <c r="J952" s="28">
        <v>0</v>
      </c>
      <c r="K952" t="str">
        <f>IF((LEN(relatorio_Ananindeua3[[#This Row],[CIF/CPF/CNPJ]])=14),relatorio_Ananindeua3[[#This Row],[CIF/CPF/CNPJ]],relatorio_Ananindeua3[[#This Row],[Coluna2]])</f>
        <v>44735361000151</v>
      </c>
      <c r="L952" t="str">
        <f t="shared" si="15"/>
        <v>447******51</v>
      </c>
    </row>
    <row r="953" spans="1:12" x14ac:dyDescent="0.25">
      <c r="A953" s="23" t="s">
        <v>1915</v>
      </c>
      <c r="B953" s="23" t="s">
        <v>1406</v>
      </c>
      <c r="C953" s="23" t="s">
        <v>17</v>
      </c>
      <c r="D953" s="24">
        <v>45298.755891203706</v>
      </c>
      <c r="E953" s="25" t="s">
        <v>11</v>
      </c>
      <c r="F953" s="26" t="s">
        <v>16</v>
      </c>
      <c r="G953" s="26" t="s">
        <v>14</v>
      </c>
      <c r="H953" s="23">
        <v>0</v>
      </c>
      <c r="I953" s="27"/>
      <c r="J953" s="28">
        <v>0</v>
      </c>
      <c r="K953" t="str">
        <f>IF((LEN(relatorio_Ananindeua3[[#This Row],[CIF/CPF/CNPJ]])=14),relatorio_Ananindeua3[[#This Row],[CIF/CPF/CNPJ]],relatorio_Ananindeua3[[#This Row],[Coluna2]])</f>
        <v>25225773000105</v>
      </c>
      <c r="L953" t="str">
        <f t="shared" si="15"/>
        <v>252******05</v>
      </c>
    </row>
    <row r="954" spans="1:12" x14ac:dyDescent="0.25">
      <c r="A954" s="23" t="s">
        <v>6374</v>
      </c>
      <c r="B954" s="23" t="s">
        <v>6375</v>
      </c>
      <c r="C954" s="23" t="s">
        <v>17</v>
      </c>
      <c r="D954" s="24">
        <v>45298.755891203706</v>
      </c>
      <c r="E954" s="25" t="s">
        <v>11</v>
      </c>
      <c r="F954" s="26" t="s">
        <v>16</v>
      </c>
      <c r="G954" s="26" t="s">
        <v>14</v>
      </c>
      <c r="H954" s="23">
        <v>0</v>
      </c>
      <c r="I954" s="27"/>
      <c r="J954" s="28">
        <v>0</v>
      </c>
      <c r="K954" t="str">
        <f>IF((LEN(relatorio_Ananindeua3[[#This Row],[CIF/CPF/CNPJ]])=14),relatorio_Ananindeua3[[#This Row],[CIF/CPF/CNPJ]],relatorio_Ananindeua3[[#This Row],[Coluna2]])</f>
        <v>44750680000136</v>
      </c>
      <c r="L954" t="str">
        <f t="shared" si="15"/>
        <v>447******36</v>
      </c>
    </row>
    <row r="955" spans="1:12" x14ac:dyDescent="0.25">
      <c r="A955" s="23" t="s">
        <v>6357</v>
      </c>
      <c r="B955" s="23" t="s">
        <v>6358</v>
      </c>
      <c r="C955" s="23" t="s">
        <v>17</v>
      </c>
      <c r="D955" s="24">
        <v>45298.755902777775</v>
      </c>
      <c r="E955" s="25" t="s">
        <v>11</v>
      </c>
      <c r="F955" s="26" t="s">
        <v>16</v>
      </c>
      <c r="G955" s="26" t="s">
        <v>14</v>
      </c>
      <c r="H955" s="23">
        <v>0</v>
      </c>
      <c r="I955" s="27"/>
      <c r="J955" s="28">
        <v>0</v>
      </c>
      <c r="K955" t="str">
        <f>IF((LEN(relatorio_Ananindeua3[[#This Row],[CIF/CPF/CNPJ]])=14),relatorio_Ananindeua3[[#This Row],[CIF/CPF/CNPJ]],relatorio_Ananindeua3[[#This Row],[Coluna2]])</f>
        <v>44725843000120</v>
      </c>
      <c r="L955" t="str">
        <f t="shared" si="15"/>
        <v>447******20</v>
      </c>
    </row>
    <row r="956" spans="1:12" x14ac:dyDescent="0.25">
      <c r="A956" s="23" t="s">
        <v>6353</v>
      </c>
      <c r="B956" s="23" t="s">
        <v>6354</v>
      </c>
      <c r="C956" s="23" t="s">
        <v>17</v>
      </c>
      <c r="D956" s="24">
        <v>45298.755925925929</v>
      </c>
      <c r="E956" s="25" t="s">
        <v>11</v>
      </c>
      <c r="F956" s="26" t="s">
        <v>16</v>
      </c>
      <c r="G956" s="26" t="s">
        <v>14</v>
      </c>
      <c r="H956" s="23">
        <v>0</v>
      </c>
      <c r="I956" s="27"/>
      <c r="J956" s="28">
        <v>0</v>
      </c>
      <c r="K956" t="str">
        <f>IF((LEN(relatorio_Ananindeua3[[#This Row],[CIF/CPF/CNPJ]])=14),relatorio_Ananindeua3[[#This Row],[CIF/CPF/CNPJ]],relatorio_Ananindeua3[[#This Row],[Coluna2]])</f>
        <v>44709351000141</v>
      </c>
      <c r="L956" t="str">
        <f t="shared" si="15"/>
        <v>447******41</v>
      </c>
    </row>
    <row r="957" spans="1:12" x14ac:dyDescent="0.25">
      <c r="A957" s="23" t="s">
        <v>4052</v>
      </c>
      <c r="B957" s="23" t="s">
        <v>4053</v>
      </c>
      <c r="C957" s="23" t="s">
        <v>17</v>
      </c>
      <c r="D957" s="24">
        <v>45298.755983796298</v>
      </c>
      <c r="E957" s="25" t="s">
        <v>11</v>
      </c>
      <c r="F957" s="26" t="s">
        <v>16</v>
      </c>
      <c r="G957" s="26" t="s">
        <v>14</v>
      </c>
      <c r="H957" s="23">
        <v>0</v>
      </c>
      <c r="I957" s="27"/>
      <c r="J957" s="28">
        <v>0</v>
      </c>
      <c r="K957" t="str">
        <f>IF((LEN(relatorio_Ananindeua3[[#This Row],[CIF/CPF/CNPJ]])=14),relatorio_Ananindeua3[[#This Row],[CIF/CPF/CNPJ]],relatorio_Ananindeua3[[#This Row],[Coluna2]])</f>
        <v>36005830000159</v>
      </c>
      <c r="L957" t="str">
        <f t="shared" si="15"/>
        <v>360******59</v>
      </c>
    </row>
    <row r="958" spans="1:12" x14ac:dyDescent="0.25">
      <c r="A958" s="23" t="s">
        <v>6347</v>
      </c>
      <c r="B958" s="23" t="s">
        <v>6348</v>
      </c>
      <c r="C958" s="23" t="s">
        <v>17</v>
      </c>
      <c r="D958" s="24">
        <v>45298.755983796298</v>
      </c>
      <c r="E958" s="25" t="s">
        <v>11</v>
      </c>
      <c r="F958" s="26" t="s">
        <v>16</v>
      </c>
      <c r="G958" s="26" t="s">
        <v>14</v>
      </c>
      <c r="H958" s="23">
        <v>0</v>
      </c>
      <c r="I958" s="27"/>
      <c r="J958" s="28">
        <v>0</v>
      </c>
      <c r="K958" t="str">
        <f>IF((LEN(relatorio_Ananindeua3[[#This Row],[CIF/CPF/CNPJ]])=14),relatorio_Ananindeua3[[#This Row],[CIF/CPF/CNPJ]],relatorio_Ananindeua3[[#This Row],[Coluna2]])</f>
        <v>44703721000133</v>
      </c>
      <c r="L958" t="str">
        <f t="shared" si="15"/>
        <v>447******33</v>
      </c>
    </row>
    <row r="959" spans="1:12" x14ac:dyDescent="0.25">
      <c r="A959" s="23" t="s">
        <v>6349</v>
      </c>
      <c r="B959" s="23" t="s">
        <v>6350</v>
      </c>
      <c r="C959" s="23" t="s">
        <v>17</v>
      </c>
      <c r="D959" s="24">
        <v>45298.755983796298</v>
      </c>
      <c r="E959" s="25" t="s">
        <v>11</v>
      </c>
      <c r="F959" s="26" t="s">
        <v>16</v>
      </c>
      <c r="G959" s="26" t="s">
        <v>14</v>
      </c>
      <c r="H959" s="23">
        <v>0</v>
      </c>
      <c r="I959" s="27"/>
      <c r="J959" s="28">
        <v>0</v>
      </c>
      <c r="K959" t="str">
        <f>IF((LEN(relatorio_Ananindeua3[[#This Row],[CIF/CPF/CNPJ]])=14),relatorio_Ananindeua3[[#This Row],[CIF/CPF/CNPJ]],relatorio_Ananindeua3[[#This Row],[Coluna2]])</f>
        <v>44705983000137</v>
      </c>
      <c r="L959" t="str">
        <f t="shared" si="15"/>
        <v>447******37</v>
      </c>
    </row>
    <row r="960" spans="1:12" x14ac:dyDescent="0.25">
      <c r="A960" s="23" t="s">
        <v>6339</v>
      </c>
      <c r="B960" s="23" t="s">
        <v>6340</v>
      </c>
      <c r="C960" s="23" t="s">
        <v>17</v>
      </c>
      <c r="D960" s="24">
        <v>45298.756006944444</v>
      </c>
      <c r="E960" s="25" t="s">
        <v>11</v>
      </c>
      <c r="F960" s="26" t="s">
        <v>16</v>
      </c>
      <c r="G960" s="26" t="s">
        <v>14</v>
      </c>
      <c r="H960" s="23">
        <v>0</v>
      </c>
      <c r="I960" s="27"/>
      <c r="J960" s="28">
        <v>0</v>
      </c>
      <c r="K960" t="str">
        <f>IF((LEN(relatorio_Ananindeua3[[#This Row],[CIF/CPF/CNPJ]])=14),relatorio_Ananindeua3[[#This Row],[CIF/CPF/CNPJ]],relatorio_Ananindeua3[[#This Row],[Coluna2]])</f>
        <v>44688227000147</v>
      </c>
      <c r="L960" t="str">
        <f t="shared" si="15"/>
        <v>446******47</v>
      </c>
    </row>
    <row r="961" spans="1:12" x14ac:dyDescent="0.25">
      <c r="A961" s="23" t="s">
        <v>6341</v>
      </c>
      <c r="B961" s="23" t="s">
        <v>6342</v>
      </c>
      <c r="C961" s="23" t="s">
        <v>17</v>
      </c>
      <c r="D961" s="24">
        <v>45298.756006944444</v>
      </c>
      <c r="E961" s="25" t="s">
        <v>11</v>
      </c>
      <c r="F961" s="26" t="s">
        <v>16</v>
      </c>
      <c r="G961" s="26" t="s">
        <v>14</v>
      </c>
      <c r="H961" s="23">
        <v>0</v>
      </c>
      <c r="I961" s="27"/>
      <c r="J961" s="28">
        <v>0</v>
      </c>
      <c r="K961" t="str">
        <f>IF((LEN(relatorio_Ananindeua3[[#This Row],[CIF/CPF/CNPJ]])=14),relatorio_Ananindeua3[[#This Row],[CIF/CPF/CNPJ]],relatorio_Ananindeua3[[#This Row],[Coluna2]])</f>
        <v>44689027000109</v>
      </c>
      <c r="L961" t="str">
        <f t="shared" si="15"/>
        <v>446******09</v>
      </c>
    </row>
    <row r="962" spans="1:12" x14ac:dyDescent="0.25">
      <c r="A962" s="23" t="s">
        <v>2172</v>
      </c>
      <c r="B962" s="23" t="s">
        <v>2173</v>
      </c>
      <c r="C962" s="23" t="s">
        <v>17</v>
      </c>
      <c r="D962" s="24">
        <v>45298.756018518521</v>
      </c>
      <c r="E962" s="25" t="s">
        <v>11</v>
      </c>
      <c r="F962" s="26" t="s">
        <v>16</v>
      </c>
      <c r="G962" s="26" t="s">
        <v>14</v>
      </c>
      <c r="H962" s="23">
        <v>0</v>
      </c>
      <c r="I962" s="27"/>
      <c r="J962" s="28">
        <v>0</v>
      </c>
      <c r="K962" t="str">
        <f>IF((LEN(relatorio_Ananindeua3[[#This Row],[CIF/CPF/CNPJ]])=14),relatorio_Ananindeua3[[#This Row],[CIF/CPF/CNPJ]],relatorio_Ananindeua3[[#This Row],[Coluna2]])</f>
        <v>27481976000180</v>
      </c>
      <c r="L962" t="str">
        <f t="shared" si="15"/>
        <v>274******80</v>
      </c>
    </row>
    <row r="963" spans="1:12" x14ac:dyDescent="0.25">
      <c r="A963" s="23" t="s">
        <v>6337</v>
      </c>
      <c r="B963" s="23" t="s">
        <v>6338</v>
      </c>
      <c r="C963" s="23" t="s">
        <v>17</v>
      </c>
      <c r="D963" s="24">
        <v>45298.756030092591</v>
      </c>
      <c r="E963" s="25" t="s">
        <v>11</v>
      </c>
      <c r="F963" s="26" t="s">
        <v>16</v>
      </c>
      <c r="G963" s="26" t="s">
        <v>14</v>
      </c>
      <c r="H963" s="23">
        <v>0</v>
      </c>
      <c r="I963" s="27"/>
      <c r="J963" s="28">
        <v>0</v>
      </c>
      <c r="K963" t="str">
        <f>IF((LEN(relatorio_Ananindeua3[[#This Row],[CIF/CPF/CNPJ]])=14),relatorio_Ananindeua3[[#This Row],[CIF/CPF/CNPJ]],relatorio_Ananindeua3[[#This Row],[Coluna2]])</f>
        <v>44682981000170</v>
      </c>
      <c r="L963" t="str">
        <f t="shared" si="15"/>
        <v>446******70</v>
      </c>
    </row>
    <row r="964" spans="1:12" x14ac:dyDescent="0.25">
      <c r="A964" s="23" t="s">
        <v>6345</v>
      </c>
      <c r="B964" s="23" t="s">
        <v>6346</v>
      </c>
      <c r="C964" s="23" t="s">
        <v>17</v>
      </c>
      <c r="D964" s="24">
        <v>45298.756030092591</v>
      </c>
      <c r="E964" s="25" t="s">
        <v>11</v>
      </c>
      <c r="F964" s="26" t="s">
        <v>16</v>
      </c>
      <c r="G964" s="26" t="s">
        <v>14</v>
      </c>
      <c r="H964" s="23">
        <v>0</v>
      </c>
      <c r="I964" s="27"/>
      <c r="J964" s="28">
        <v>0</v>
      </c>
      <c r="K964" t="str">
        <f>IF((LEN(relatorio_Ananindeua3[[#This Row],[CIF/CPF/CNPJ]])=14),relatorio_Ananindeua3[[#This Row],[CIF/CPF/CNPJ]],relatorio_Ananindeua3[[#This Row],[Coluna2]])</f>
        <v>44698633000190</v>
      </c>
      <c r="L964" t="str">
        <f t="shared" si="15"/>
        <v>446******90</v>
      </c>
    </row>
    <row r="965" spans="1:12" x14ac:dyDescent="0.25">
      <c r="A965" s="23" t="s">
        <v>4135</v>
      </c>
      <c r="B965" s="23" t="s">
        <v>4136</v>
      </c>
      <c r="C965" s="23" t="s">
        <v>17</v>
      </c>
      <c r="D965" s="24">
        <v>45298.756053240744</v>
      </c>
      <c r="E965" s="25" t="s">
        <v>11</v>
      </c>
      <c r="F965" s="26" t="s">
        <v>16</v>
      </c>
      <c r="G965" s="26" t="s">
        <v>14</v>
      </c>
      <c r="H965" s="23">
        <v>0</v>
      </c>
      <c r="I965" s="27"/>
      <c r="J965" s="28">
        <v>0</v>
      </c>
      <c r="K965" t="str">
        <f>IF((LEN(relatorio_Ananindeua3[[#This Row],[CIF/CPF/CNPJ]])=14),relatorio_Ananindeua3[[#This Row],[CIF/CPF/CNPJ]],relatorio_Ananindeua3[[#This Row],[Coluna2]])</f>
        <v>36305819000104</v>
      </c>
      <c r="L965" t="str">
        <f t="shared" si="15"/>
        <v>363******04</v>
      </c>
    </row>
    <row r="966" spans="1:12" x14ac:dyDescent="0.25">
      <c r="A966" s="23" t="s">
        <v>6325</v>
      </c>
      <c r="B966" s="23" t="s">
        <v>6326</v>
      </c>
      <c r="C966" s="23" t="s">
        <v>17</v>
      </c>
      <c r="D966" s="24">
        <v>45298.756053240744</v>
      </c>
      <c r="E966" s="25" t="s">
        <v>11</v>
      </c>
      <c r="F966" s="26" t="s">
        <v>16</v>
      </c>
      <c r="G966" s="26" t="s">
        <v>14</v>
      </c>
      <c r="H966" s="23">
        <v>0</v>
      </c>
      <c r="I966" s="27"/>
      <c r="J966" s="28">
        <v>0</v>
      </c>
      <c r="K966" t="str">
        <f>IF((LEN(relatorio_Ananindeua3[[#This Row],[CIF/CPF/CNPJ]])=14),relatorio_Ananindeua3[[#This Row],[CIF/CPF/CNPJ]],relatorio_Ananindeua3[[#This Row],[Coluna2]])</f>
        <v>44669278000121</v>
      </c>
      <c r="L966" t="str">
        <f t="shared" si="15"/>
        <v>446******21</v>
      </c>
    </row>
    <row r="967" spans="1:12" x14ac:dyDescent="0.25">
      <c r="A967" s="23" t="s">
        <v>4400</v>
      </c>
      <c r="B967" s="23" t="s">
        <v>4401</v>
      </c>
      <c r="C967" s="23" t="s">
        <v>17</v>
      </c>
      <c r="D967" s="24">
        <v>45298.756064814814</v>
      </c>
      <c r="E967" s="25" t="s">
        <v>11</v>
      </c>
      <c r="F967" s="26" t="s">
        <v>16</v>
      </c>
      <c r="G967" s="26" t="s">
        <v>14</v>
      </c>
      <c r="H967" s="23">
        <v>0</v>
      </c>
      <c r="I967" s="27"/>
      <c r="J967" s="28">
        <v>0</v>
      </c>
      <c r="K967" t="str">
        <f>IF((LEN(relatorio_Ananindeua3[[#This Row],[CIF/CPF/CNPJ]])=14),relatorio_Ananindeua3[[#This Row],[CIF/CPF/CNPJ]],relatorio_Ananindeua3[[#This Row],[Coluna2]])</f>
        <v>37375688000102</v>
      </c>
      <c r="L967" t="str">
        <f t="shared" si="15"/>
        <v>373******02</v>
      </c>
    </row>
    <row r="968" spans="1:12" x14ac:dyDescent="0.25">
      <c r="A968" s="23" t="s">
        <v>6321</v>
      </c>
      <c r="B968" s="23" t="s">
        <v>6322</v>
      </c>
      <c r="C968" s="23" t="s">
        <v>17</v>
      </c>
      <c r="D968" s="24">
        <v>45298.756064814814</v>
      </c>
      <c r="E968" s="25" t="s">
        <v>11</v>
      </c>
      <c r="F968" s="26" t="s">
        <v>16</v>
      </c>
      <c r="G968" s="26" t="s">
        <v>14</v>
      </c>
      <c r="H968" s="23">
        <v>0</v>
      </c>
      <c r="I968" s="27"/>
      <c r="J968" s="28">
        <v>0</v>
      </c>
      <c r="K968" t="str">
        <f>IF((LEN(relatorio_Ananindeua3[[#This Row],[CIF/CPF/CNPJ]])=14),relatorio_Ananindeua3[[#This Row],[CIF/CPF/CNPJ]],relatorio_Ananindeua3[[#This Row],[Coluna2]])</f>
        <v>44663306000101</v>
      </c>
      <c r="L968" t="str">
        <f t="shared" si="15"/>
        <v>446******01</v>
      </c>
    </row>
    <row r="969" spans="1:12" x14ac:dyDescent="0.25">
      <c r="A969" s="23" t="s">
        <v>6323</v>
      </c>
      <c r="B969" s="23" t="s">
        <v>6324</v>
      </c>
      <c r="C969" s="23" t="s">
        <v>17</v>
      </c>
      <c r="D969" s="24">
        <v>45298.756064814814</v>
      </c>
      <c r="E969" s="25" t="s">
        <v>11</v>
      </c>
      <c r="F969" s="26" t="s">
        <v>16</v>
      </c>
      <c r="G969" s="26" t="s">
        <v>14</v>
      </c>
      <c r="H969" s="23">
        <v>0</v>
      </c>
      <c r="I969" s="27"/>
      <c r="J969" s="28">
        <v>0</v>
      </c>
      <c r="K969" t="str">
        <f>IF((LEN(relatorio_Ananindeua3[[#This Row],[CIF/CPF/CNPJ]])=14),relatorio_Ananindeua3[[#This Row],[CIF/CPF/CNPJ]],relatorio_Ananindeua3[[#This Row],[Coluna2]])</f>
        <v>44666608000125</v>
      </c>
      <c r="L969" t="str">
        <f t="shared" si="15"/>
        <v>446******25</v>
      </c>
    </row>
    <row r="970" spans="1:12" x14ac:dyDescent="0.25">
      <c r="A970" s="23" t="s">
        <v>6329</v>
      </c>
      <c r="B970" s="23" t="s">
        <v>6330</v>
      </c>
      <c r="C970" s="23" t="s">
        <v>17</v>
      </c>
      <c r="D970" s="24">
        <v>45298.756064814814</v>
      </c>
      <c r="E970" s="25" t="s">
        <v>11</v>
      </c>
      <c r="F970" s="26" t="s">
        <v>16</v>
      </c>
      <c r="G970" s="26" t="s">
        <v>14</v>
      </c>
      <c r="H970" s="23">
        <v>0</v>
      </c>
      <c r="I970" s="27"/>
      <c r="J970" s="28">
        <v>0</v>
      </c>
      <c r="K970" t="str">
        <f>IF((LEN(relatorio_Ananindeua3[[#This Row],[CIF/CPF/CNPJ]])=14),relatorio_Ananindeua3[[#This Row],[CIF/CPF/CNPJ]],relatorio_Ananindeua3[[#This Row],[Coluna2]])</f>
        <v>44672668000150</v>
      </c>
      <c r="L970" t="str">
        <f t="shared" si="15"/>
        <v>446******50</v>
      </c>
    </row>
    <row r="971" spans="1:12" x14ac:dyDescent="0.25">
      <c r="A971" s="23" t="s">
        <v>4060</v>
      </c>
      <c r="B971" s="23" t="s">
        <v>4061</v>
      </c>
      <c r="C971" s="23" t="s">
        <v>17</v>
      </c>
      <c r="D971" s="24">
        <v>45298.756076388891</v>
      </c>
      <c r="E971" s="25" t="s">
        <v>11</v>
      </c>
      <c r="F971" s="26" t="s">
        <v>16</v>
      </c>
      <c r="G971" s="26" t="s">
        <v>14</v>
      </c>
      <c r="H971" s="23">
        <v>0</v>
      </c>
      <c r="I971" s="27"/>
      <c r="J971" s="28">
        <v>0</v>
      </c>
      <c r="K971" t="str">
        <f>IF((LEN(relatorio_Ananindeua3[[#This Row],[CIF/CPF/CNPJ]])=14),relatorio_Ananindeua3[[#This Row],[CIF/CPF/CNPJ]],relatorio_Ananindeua3[[#This Row],[Coluna2]])</f>
        <v>36019494000101</v>
      </c>
      <c r="L971" t="str">
        <f t="shared" si="15"/>
        <v>360******01</v>
      </c>
    </row>
    <row r="972" spans="1:12" x14ac:dyDescent="0.25">
      <c r="A972" s="23" t="s">
        <v>2014</v>
      </c>
      <c r="B972" s="23" t="s">
        <v>2015</v>
      </c>
      <c r="C972" s="23" t="s">
        <v>17</v>
      </c>
      <c r="D972" s="24">
        <v>45298.756111111114</v>
      </c>
      <c r="E972" s="25" t="s">
        <v>11</v>
      </c>
      <c r="F972" s="26" t="s">
        <v>16</v>
      </c>
      <c r="G972" s="26" t="s">
        <v>14</v>
      </c>
      <c r="H972" s="23">
        <v>0</v>
      </c>
      <c r="I972" s="27"/>
      <c r="J972" s="28">
        <v>0</v>
      </c>
      <c r="K972" t="str">
        <f>IF((LEN(relatorio_Ananindeua3[[#This Row],[CIF/CPF/CNPJ]])=14),relatorio_Ananindeua3[[#This Row],[CIF/CPF/CNPJ]],relatorio_Ananindeua3[[#This Row],[Coluna2]])</f>
        <v>26441362000101</v>
      </c>
      <c r="L972" t="str">
        <f t="shared" si="15"/>
        <v>264******01</v>
      </c>
    </row>
    <row r="973" spans="1:12" x14ac:dyDescent="0.25">
      <c r="A973" s="23" t="s">
        <v>6289</v>
      </c>
      <c r="B973" s="23" t="s">
        <v>6290</v>
      </c>
      <c r="C973" s="23" t="s">
        <v>17</v>
      </c>
      <c r="D973" s="24">
        <v>45298.75613425926</v>
      </c>
      <c r="E973" s="25" t="s">
        <v>11</v>
      </c>
      <c r="F973" s="26" t="s">
        <v>16</v>
      </c>
      <c r="G973" s="26" t="s">
        <v>14</v>
      </c>
      <c r="H973" s="23">
        <v>0</v>
      </c>
      <c r="I973" s="27"/>
      <c r="J973" s="28">
        <v>0</v>
      </c>
      <c r="K973" t="str">
        <f>IF((LEN(relatorio_Ananindeua3[[#This Row],[CIF/CPF/CNPJ]])=14),relatorio_Ananindeua3[[#This Row],[CIF/CPF/CNPJ]],relatorio_Ananindeua3[[#This Row],[Coluna2]])</f>
        <v>44545485000174</v>
      </c>
      <c r="L973" t="str">
        <f t="shared" si="15"/>
        <v>445******74</v>
      </c>
    </row>
    <row r="974" spans="1:12" x14ac:dyDescent="0.25">
      <c r="A974" s="23" t="s">
        <v>6315</v>
      </c>
      <c r="B974" s="23" t="s">
        <v>6316</v>
      </c>
      <c r="C974" s="23" t="s">
        <v>17</v>
      </c>
      <c r="D974" s="24">
        <v>45298.756157407406</v>
      </c>
      <c r="E974" s="25" t="s">
        <v>11</v>
      </c>
      <c r="F974" s="26" t="s">
        <v>16</v>
      </c>
      <c r="G974" s="26" t="s">
        <v>14</v>
      </c>
      <c r="H974" s="23">
        <v>0</v>
      </c>
      <c r="I974" s="27"/>
      <c r="J974" s="28">
        <v>0</v>
      </c>
      <c r="K974" t="str">
        <f>IF((LEN(relatorio_Ananindeua3[[#This Row],[CIF/CPF/CNPJ]])=14),relatorio_Ananindeua3[[#This Row],[CIF/CPF/CNPJ]],relatorio_Ananindeua3[[#This Row],[Coluna2]])</f>
        <v>44627176000143</v>
      </c>
      <c r="L974" t="str">
        <f t="shared" si="15"/>
        <v>446******43</v>
      </c>
    </row>
    <row r="975" spans="1:12" x14ac:dyDescent="0.25">
      <c r="A975" s="23" t="s">
        <v>6317</v>
      </c>
      <c r="B975" s="23" t="s">
        <v>6318</v>
      </c>
      <c r="C975" s="23" t="s">
        <v>17</v>
      </c>
      <c r="D975" s="24">
        <v>45298.756168981483</v>
      </c>
      <c r="E975" s="25" t="s">
        <v>11</v>
      </c>
      <c r="F975" s="26" t="s">
        <v>16</v>
      </c>
      <c r="G975" s="26" t="s">
        <v>14</v>
      </c>
      <c r="H975" s="23">
        <v>0</v>
      </c>
      <c r="I975" s="27"/>
      <c r="J975" s="28">
        <v>0</v>
      </c>
      <c r="K975" t="str">
        <f>IF((LEN(relatorio_Ananindeua3[[#This Row],[CIF/CPF/CNPJ]])=14),relatorio_Ananindeua3[[#This Row],[CIF/CPF/CNPJ]],relatorio_Ananindeua3[[#This Row],[Coluna2]])</f>
        <v>44629643000174</v>
      </c>
      <c r="L975" t="str">
        <f t="shared" si="15"/>
        <v>446******74</v>
      </c>
    </row>
    <row r="976" spans="1:12" x14ac:dyDescent="0.25">
      <c r="A976" s="23" t="s">
        <v>6305</v>
      </c>
      <c r="B976" s="23" t="s">
        <v>6306</v>
      </c>
      <c r="C976" s="23" t="s">
        <v>17</v>
      </c>
      <c r="D976" s="24">
        <v>45298.756180555552</v>
      </c>
      <c r="E976" s="25" t="s">
        <v>11</v>
      </c>
      <c r="F976" s="26" t="s">
        <v>16</v>
      </c>
      <c r="G976" s="26" t="s">
        <v>14</v>
      </c>
      <c r="H976" s="23">
        <v>0</v>
      </c>
      <c r="I976" s="27"/>
      <c r="J976" s="28">
        <v>0</v>
      </c>
      <c r="K976" t="str">
        <f>IF((LEN(relatorio_Ananindeua3[[#This Row],[CIF/CPF/CNPJ]])=14),relatorio_Ananindeua3[[#This Row],[CIF/CPF/CNPJ]],relatorio_Ananindeua3[[#This Row],[Coluna2]])</f>
        <v>44597159000100</v>
      </c>
      <c r="L976" t="str">
        <f t="shared" si="15"/>
        <v>445******00</v>
      </c>
    </row>
    <row r="977" spans="1:12" x14ac:dyDescent="0.25">
      <c r="A977" s="23" t="s">
        <v>6303</v>
      </c>
      <c r="B977" s="23" t="s">
        <v>6304</v>
      </c>
      <c r="C977" s="23" t="s">
        <v>17</v>
      </c>
      <c r="D977" s="24">
        <v>45298.756215277775</v>
      </c>
      <c r="E977" s="25" t="s">
        <v>11</v>
      </c>
      <c r="F977" s="26" t="s">
        <v>16</v>
      </c>
      <c r="G977" s="26" t="s">
        <v>14</v>
      </c>
      <c r="H977" s="23">
        <v>0</v>
      </c>
      <c r="I977" s="27"/>
      <c r="J977" s="28">
        <v>0</v>
      </c>
      <c r="K977" t="str">
        <f>IF((LEN(relatorio_Ananindeua3[[#This Row],[CIF/CPF/CNPJ]])=14),relatorio_Ananindeua3[[#This Row],[CIF/CPF/CNPJ]],relatorio_Ananindeua3[[#This Row],[Coluna2]])</f>
        <v>44590629000104</v>
      </c>
      <c r="L977" t="str">
        <f t="shared" si="15"/>
        <v>445******04</v>
      </c>
    </row>
    <row r="978" spans="1:12" x14ac:dyDescent="0.25">
      <c r="A978" s="23" t="s">
        <v>6313</v>
      </c>
      <c r="B978" s="23" t="s">
        <v>6314</v>
      </c>
      <c r="C978" s="23" t="s">
        <v>17</v>
      </c>
      <c r="D978" s="24">
        <v>45298.756215277775</v>
      </c>
      <c r="E978" s="25" t="s">
        <v>11</v>
      </c>
      <c r="F978" s="26" t="s">
        <v>16</v>
      </c>
      <c r="G978" s="26" t="s">
        <v>14</v>
      </c>
      <c r="H978" s="23">
        <v>0</v>
      </c>
      <c r="I978" s="27"/>
      <c r="J978" s="28">
        <v>0</v>
      </c>
      <c r="K978" t="str">
        <f>IF((LEN(relatorio_Ananindeua3[[#This Row],[CIF/CPF/CNPJ]])=14),relatorio_Ananindeua3[[#This Row],[CIF/CPF/CNPJ]],relatorio_Ananindeua3[[#This Row],[Coluna2]])</f>
        <v>44615126000146</v>
      </c>
      <c r="L978" t="str">
        <f t="shared" ref="L978:L1041" si="16">_xlfn.CONCAT(LEFT(A978,3),REPT("*",6),RIGHT(A978,2))</f>
        <v>446******46</v>
      </c>
    </row>
    <row r="979" spans="1:12" x14ac:dyDescent="0.25">
      <c r="A979" s="23" t="s">
        <v>6299</v>
      </c>
      <c r="B979" s="23" t="s">
        <v>6300</v>
      </c>
      <c r="C979" s="23" t="s">
        <v>17</v>
      </c>
      <c r="D979" s="24">
        <v>45298.756226851852</v>
      </c>
      <c r="E979" s="25" t="s">
        <v>11</v>
      </c>
      <c r="F979" s="26" t="s">
        <v>16</v>
      </c>
      <c r="G979" s="26" t="s">
        <v>14</v>
      </c>
      <c r="H979" s="23">
        <v>0</v>
      </c>
      <c r="I979" s="27"/>
      <c r="J979" s="28">
        <v>0</v>
      </c>
      <c r="K979" t="str">
        <f>IF((LEN(relatorio_Ananindeua3[[#This Row],[CIF/CPF/CNPJ]])=14),relatorio_Ananindeua3[[#This Row],[CIF/CPF/CNPJ]],relatorio_Ananindeua3[[#This Row],[Coluna2]])</f>
        <v>44578563000137</v>
      </c>
      <c r="L979" t="str">
        <f t="shared" si="16"/>
        <v>445******37</v>
      </c>
    </row>
    <row r="980" spans="1:12" x14ac:dyDescent="0.25">
      <c r="A980" s="23" t="s">
        <v>6293</v>
      </c>
      <c r="B980" s="23" t="s">
        <v>6294</v>
      </c>
      <c r="C980" s="23" t="s">
        <v>17</v>
      </c>
      <c r="D980" s="24">
        <v>45298.756284722222</v>
      </c>
      <c r="E980" s="25" t="s">
        <v>11</v>
      </c>
      <c r="F980" s="26" t="s">
        <v>16</v>
      </c>
      <c r="G980" s="26" t="s">
        <v>14</v>
      </c>
      <c r="H980" s="23">
        <v>0</v>
      </c>
      <c r="I980" s="27"/>
      <c r="J980" s="28">
        <v>0</v>
      </c>
      <c r="K980" t="str">
        <f>IF((LEN(relatorio_Ananindeua3[[#This Row],[CIF/CPF/CNPJ]])=14),relatorio_Ananindeua3[[#This Row],[CIF/CPF/CNPJ]],relatorio_Ananindeua3[[#This Row],[Coluna2]])</f>
        <v>44558388000116</v>
      </c>
      <c r="L980" t="str">
        <f t="shared" si="16"/>
        <v>445******16</v>
      </c>
    </row>
    <row r="981" spans="1:12" x14ac:dyDescent="0.25">
      <c r="A981" s="23" t="s">
        <v>4356</v>
      </c>
      <c r="B981" s="23" t="s">
        <v>4357</v>
      </c>
      <c r="C981" s="23" t="s">
        <v>17</v>
      </c>
      <c r="D981" s="24">
        <v>45298.756331018521</v>
      </c>
      <c r="E981" s="25" t="s">
        <v>11</v>
      </c>
      <c r="F981" s="26" t="s">
        <v>16</v>
      </c>
      <c r="G981" s="26" t="s">
        <v>14</v>
      </c>
      <c r="H981" s="23">
        <v>0</v>
      </c>
      <c r="I981" s="27"/>
      <c r="J981" s="28">
        <v>0</v>
      </c>
      <c r="K981" t="str">
        <f>IF((LEN(relatorio_Ananindeua3[[#This Row],[CIF/CPF/CNPJ]])=14),relatorio_Ananindeua3[[#This Row],[CIF/CPF/CNPJ]],relatorio_Ananindeua3[[#This Row],[Coluna2]])</f>
        <v>37226316000106</v>
      </c>
      <c r="L981" t="str">
        <f t="shared" si="16"/>
        <v>372******06</v>
      </c>
    </row>
    <row r="982" spans="1:12" x14ac:dyDescent="0.25">
      <c r="A982" s="23" t="s">
        <v>6287</v>
      </c>
      <c r="B982" s="23" t="s">
        <v>6288</v>
      </c>
      <c r="C982" s="23" t="s">
        <v>17</v>
      </c>
      <c r="D982" s="24">
        <v>45298.756342592591</v>
      </c>
      <c r="E982" s="25" t="s">
        <v>11</v>
      </c>
      <c r="F982" s="26" t="s">
        <v>16</v>
      </c>
      <c r="G982" s="26" t="s">
        <v>14</v>
      </c>
      <c r="H982" s="23">
        <v>0</v>
      </c>
      <c r="I982" s="27"/>
      <c r="J982" s="28">
        <v>0</v>
      </c>
      <c r="K982" t="str">
        <f>IF((LEN(relatorio_Ananindeua3[[#This Row],[CIF/CPF/CNPJ]])=14),relatorio_Ananindeua3[[#This Row],[CIF/CPF/CNPJ]],relatorio_Ananindeua3[[#This Row],[Coluna2]])</f>
        <v>44518208000172</v>
      </c>
      <c r="L982" t="str">
        <f t="shared" si="16"/>
        <v>445******72</v>
      </c>
    </row>
    <row r="983" spans="1:12" x14ac:dyDescent="0.25">
      <c r="A983" s="23" t="s">
        <v>6279</v>
      </c>
      <c r="B983" s="23" t="s">
        <v>6280</v>
      </c>
      <c r="C983" s="23" t="s">
        <v>17</v>
      </c>
      <c r="D983" s="24">
        <v>45298.756377314814</v>
      </c>
      <c r="E983" s="25" t="s">
        <v>11</v>
      </c>
      <c r="F983" s="26" t="s">
        <v>16</v>
      </c>
      <c r="G983" s="26" t="s">
        <v>14</v>
      </c>
      <c r="H983" s="23">
        <v>0</v>
      </c>
      <c r="I983" s="27"/>
      <c r="J983" s="28">
        <v>0</v>
      </c>
      <c r="K983" t="str">
        <f>IF((LEN(relatorio_Ananindeua3[[#This Row],[CIF/CPF/CNPJ]])=14),relatorio_Ananindeua3[[#This Row],[CIF/CPF/CNPJ]],relatorio_Ananindeua3[[#This Row],[Coluna2]])</f>
        <v>44492781000154</v>
      </c>
      <c r="L983" t="str">
        <f t="shared" si="16"/>
        <v>444******54</v>
      </c>
    </row>
    <row r="984" spans="1:12" x14ac:dyDescent="0.25">
      <c r="A984" s="23" t="s">
        <v>6281</v>
      </c>
      <c r="B984" s="23" t="s">
        <v>6282</v>
      </c>
      <c r="C984" s="23" t="s">
        <v>17</v>
      </c>
      <c r="D984" s="24">
        <v>45298.756377314814</v>
      </c>
      <c r="E984" s="25" t="s">
        <v>11</v>
      </c>
      <c r="F984" s="26" t="s">
        <v>16</v>
      </c>
      <c r="G984" s="26" t="s">
        <v>14</v>
      </c>
      <c r="H984" s="23">
        <v>0</v>
      </c>
      <c r="I984" s="27"/>
      <c r="J984" s="28">
        <v>0</v>
      </c>
      <c r="K984" t="str">
        <f>IF((LEN(relatorio_Ananindeua3[[#This Row],[CIF/CPF/CNPJ]])=14),relatorio_Ananindeua3[[#This Row],[CIF/CPF/CNPJ]],relatorio_Ananindeua3[[#This Row],[Coluna2]])</f>
        <v>44498887000165</v>
      </c>
      <c r="L984" t="str">
        <f t="shared" si="16"/>
        <v>444******65</v>
      </c>
    </row>
    <row r="985" spans="1:12" x14ac:dyDescent="0.25">
      <c r="A985" s="23" t="s">
        <v>6283</v>
      </c>
      <c r="B985" s="23" t="s">
        <v>6284</v>
      </c>
      <c r="C985" s="23" t="s">
        <v>17</v>
      </c>
      <c r="D985" s="24">
        <v>45298.756377314814</v>
      </c>
      <c r="E985" s="25" t="s">
        <v>11</v>
      </c>
      <c r="F985" s="26" t="s">
        <v>16</v>
      </c>
      <c r="G985" s="26" t="s">
        <v>14</v>
      </c>
      <c r="H985" s="23">
        <v>0</v>
      </c>
      <c r="I985" s="27"/>
      <c r="J985" s="28">
        <v>0</v>
      </c>
      <c r="K985" t="str">
        <f>IF((LEN(relatorio_Ananindeua3[[#This Row],[CIF/CPF/CNPJ]])=14),relatorio_Ananindeua3[[#This Row],[CIF/CPF/CNPJ]],relatorio_Ananindeua3[[#This Row],[Coluna2]])</f>
        <v>44506235000125</v>
      </c>
      <c r="L985" t="str">
        <f t="shared" si="16"/>
        <v>445******25</v>
      </c>
    </row>
    <row r="986" spans="1:12" x14ac:dyDescent="0.25">
      <c r="A986" s="23" t="s">
        <v>654</v>
      </c>
      <c r="B986" s="23" t="s">
        <v>655</v>
      </c>
      <c r="C986" s="23" t="s">
        <v>17</v>
      </c>
      <c r="D986" s="24">
        <v>45298.756423611114</v>
      </c>
      <c r="E986" s="25" t="s">
        <v>11</v>
      </c>
      <c r="F986" s="26" t="s">
        <v>16</v>
      </c>
      <c r="G986" s="26" t="s">
        <v>14</v>
      </c>
      <c r="H986" s="23">
        <v>0</v>
      </c>
      <c r="I986" s="27"/>
      <c r="J986" s="28">
        <v>0</v>
      </c>
      <c r="K986" t="str">
        <f>IF((LEN(relatorio_Ananindeua3[[#This Row],[CIF/CPF/CNPJ]])=14),relatorio_Ananindeua3[[#This Row],[CIF/CPF/CNPJ]],relatorio_Ananindeua3[[#This Row],[Coluna2]])</f>
        <v>14684693000193</v>
      </c>
      <c r="L986" t="str">
        <f t="shared" si="16"/>
        <v>146******93</v>
      </c>
    </row>
    <row r="987" spans="1:12" x14ac:dyDescent="0.25">
      <c r="A987" s="23" t="s">
        <v>6275</v>
      </c>
      <c r="B987" s="23" t="s">
        <v>6276</v>
      </c>
      <c r="C987" s="23" t="s">
        <v>17</v>
      </c>
      <c r="D987" s="24">
        <v>45298.756423611114</v>
      </c>
      <c r="E987" s="25" t="s">
        <v>11</v>
      </c>
      <c r="F987" s="26" t="s">
        <v>16</v>
      </c>
      <c r="G987" s="26" t="s">
        <v>14</v>
      </c>
      <c r="H987" s="23">
        <v>0</v>
      </c>
      <c r="I987" s="27"/>
      <c r="J987" s="28">
        <v>0</v>
      </c>
      <c r="K987" t="str">
        <f>IF((LEN(relatorio_Ananindeua3[[#This Row],[CIF/CPF/CNPJ]])=14),relatorio_Ananindeua3[[#This Row],[CIF/CPF/CNPJ]],relatorio_Ananindeua3[[#This Row],[Coluna2]])</f>
        <v>44484468000174</v>
      </c>
      <c r="L987" t="str">
        <f t="shared" si="16"/>
        <v>444******74</v>
      </c>
    </row>
    <row r="988" spans="1:12" x14ac:dyDescent="0.25">
      <c r="A988" s="23" t="s">
        <v>6017</v>
      </c>
      <c r="B988" s="23" t="s">
        <v>6018</v>
      </c>
      <c r="C988" s="23" t="s">
        <v>17</v>
      </c>
      <c r="D988" s="24">
        <v>45298.756458333337</v>
      </c>
      <c r="E988" s="25" t="s">
        <v>11</v>
      </c>
      <c r="F988" s="26" t="s">
        <v>16</v>
      </c>
      <c r="G988" s="26" t="s">
        <v>14</v>
      </c>
      <c r="H988" s="23">
        <v>0</v>
      </c>
      <c r="I988" s="27"/>
      <c r="J988" s="28">
        <v>0</v>
      </c>
      <c r="K988" t="str">
        <f>IF((LEN(relatorio_Ananindeua3[[#This Row],[CIF/CPF/CNPJ]])=14),relatorio_Ananindeua3[[#This Row],[CIF/CPF/CNPJ]],relatorio_Ananindeua3[[#This Row],[Coluna2]])</f>
        <v>43618332000147</v>
      </c>
      <c r="L988" t="str">
        <f t="shared" si="16"/>
        <v>436******47</v>
      </c>
    </row>
    <row r="989" spans="1:12" x14ac:dyDescent="0.25">
      <c r="A989" s="23" t="s">
        <v>6267</v>
      </c>
      <c r="B989" s="23" t="s">
        <v>6268</v>
      </c>
      <c r="C989" s="23" t="s">
        <v>17</v>
      </c>
      <c r="D989" s="24">
        <v>45298.756458333337</v>
      </c>
      <c r="E989" s="25" t="s">
        <v>11</v>
      </c>
      <c r="F989" s="26" t="s">
        <v>16</v>
      </c>
      <c r="G989" s="26" t="s">
        <v>14</v>
      </c>
      <c r="H989" s="23">
        <v>0</v>
      </c>
      <c r="I989" s="27"/>
      <c r="J989" s="28">
        <v>0</v>
      </c>
      <c r="K989" t="str">
        <f>IF((LEN(relatorio_Ananindeua3[[#This Row],[CIF/CPF/CNPJ]])=14),relatorio_Ananindeua3[[#This Row],[CIF/CPF/CNPJ]],relatorio_Ananindeua3[[#This Row],[Coluna2]])</f>
        <v>44441824000172</v>
      </c>
      <c r="L989" t="str">
        <f t="shared" si="16"/>
        <v>444******72</v>
      </c>
    </row>
    <row r="990" spans="1:12" x14ac:dyDescent="0.25">
      <c r="A990" s="23" t="s">
        <v>6001</v>
      </c>
      <c r="B990" s="23" t="s">
        <v>6002</v>
      </c>
      <c r="C990" s="23" t="s">
        <v>17</v>
      </c>
      <c r="D990" s="24">
        <v>45298.756562499999</v>
      </c>
      <c r="E990" s="25" t="s">
        <v>11</v>
      </c>
      <c r="F990" s="26" t="s">
        <v>16</v>
      </c>
      <c r="G990" s="26" t="s">
        <v>14</v>
      </c>
      <c r="H990" s="23">
        <v>0</v>
      </c>
      <c r="I990" s="27"/>
      <c r="J990" s="28">
        <v>0</v>
      </c>
      <c r="K990" t="str">
        <f>IF((LEN(relatorio_Ananindeua3[[#This Row],[CIF/CPF/CNPJ]])=14),relatorio_Ananindeua3[[#This Row],[CIF/CPF/CNPJ]],relatorio_Ananindeua3[[#This Row],[Coluna2]])</f>
        <v>43579255000163</v>
      </c>
      <c r="L990" t="str">
        <f t="shared" si="16"/>
        <v>435******63</v>
      </c>
    </row>
    <row r="991" spans="1:12" x14ac:dyDescent="0.25">
      <c r="A991" s="23" t="s">
        <v>6009</v>
      </c>
      <c r="B991" s="23" t="s">
        <v>6010</v>
      </c>
      <c r="C991" s="23" t="s">
        <v>17</v>
      </c>
      <c r="D991" s="24">
        <v>45298.756562499999</v>
      </c>
      <c r="E991" s="25" t="s">
        <v>11</v>
      </c>
      <c r="F991" s="26" t="s">
        <v>16</v>
      </c>
      <c r="G991" s="26" t="s">
        <v>14</v>
      </c>
      <c r="H991" s="23">
        <v>0</v>
      </c>
      <c r="I991" s="27"/>
      <c r="J991" s="28">
        <v>0</v>
      </c>
      <c r="K991" t="str">
        <f>IF((LEN(relatorio_Ananindeua3[[#This Row],[CIF/CPF/CNPJ]])=14),relatorio_Ananindeua3[[#This Row],[CIF/CPF/CNPJ]],relatorio_Ananindeua3[[#This Row],[Coluna2]])</f>
        <v>43598421000179</v>
      </c>
      <c r="L991" t="str">
        <f t="shared" si="16"/>
        <v>435******79</v>
      </c>
    </row>
    <row r="992" spans="1:12" x14ac:dyDescent="0.25">
      <c r="A992" s="23" t="s">
        <v>5987</v>
      </c>
      <c r="B992" s="23" t="s">
        <v>5988</v>
      </c>
      <c r="C992" s="23" t="s">
        <v>17</v>
      </c>
      <c r="D992" s="24">
        <v>45298.756574074076</v>
      </c>
      <c r="E992" s="25" t="s">
        <v>11</v>
      </c>
      <c r="F992" s="26" t="s">
        <v>16</v>
      </c>
      <c r="G992" s="26" t="s">
        <v>14</v>
      </c>
      <c r="H992" s="23">
        <v>0</v>
      </c>
      <c r="I992" s="27"/>
      <c r="J992" s="28">
        <v>0</v>
      </c>
      <c r="K992" t="str">
        <f>IF((LEN(relatorio_Ananindeua3[[#This Row],[CIF/CPF/CNPJ]])=14),relatorio_Ananindeua3[[#This Row],[CIF/CPF/CNPJ]],relatorio_Ananindeua3[[#This Row],[Coluna2]])</f>
        <v>43542322000175</v>
      </c>
      <c r="L992" t="str">
        <f t="shared" si="16"/>
        <v>435******75</v>
      </c>
    </row>
    <row r="993" spans="1:12" x14ac:dyDescent="0.25">
      <c r="A993" s="23" t="s">
        <v>6013</v>
      </c>
      <c r="B993" s="23" t="s">
        <v>6014</v>
      </c>
      <c r="C993" s="23" t="s">
        <v>17</v>
      </c>
      <c r="D993" s="24">
        <v>45298.756574074076</v>
      </c>
      <c r="E993" s="25" t="s">
        <v>11</v>
      </c>
      <c r="F993" s="26" t="s">
        <v>16</v>
      </c>
      <c r="G993" s="26" t="s">
        <v>14</v>
      </c>
      <c r="H993" s="23">
        <v>0</v>
      </c>
      <c r="I993" s="27"/>
      <c r="J993" s="28">
        <v>0</v>
      </c>
      <c r="K993" t="str">
        <f>IF((LEN(relatorio_Ananindeua3[[#This Row],[CIF/CPF/CNPJ]])=14),relatorio_Ananindeua3[[#This Row],[CIF/CPF/CNPJ]],relatorio_Ananindeua3[[#This Row],[Coluna2]])</f>
        <v>43613119000142</v>
      </c>
      <c r="L993" t="str">
        <f t="shared" si="16"/>
        <v>436******42</v>
      </c>
    </row>
    <row r="994" spans="1:12" x14ac:dyDescent="0.25">
      <c r="A994" s="23" t="s">
        <v>6043</v>
      </c>
      <c r="B994" s="23" t="s">
        <v>6044</v>
      </c>
      <c r="C994" s="23" t="s">
        <v>17</v>
      </c>
      <c r="D994" s="24">
        <v>45298.756574074076</v>
      </c>
      <c r="E994" s="25" t="s">
        <v>11</v>
      </c>
      <c r="F994" s="26" t="s">
        <v>16</v>
      </c>
      <c r="G994" s="26" t="s">
        <v>14</v>
      </c>
      <c r="H994" s="23">
        <v>0</v>
      </c>
      <c r="I994" s="27"/>
      <c r="J994" s="28">
        <v>0</v>
      </c>
      <c r="K994" t="str">
        <f>IF((LEN(relatorio_Ananindeua3[[#This Row],[CIF/CPF/CNPJ]])=14),relatorio_Ananindeua3[[#This Row],[CIF/CPF/CNPJ]],relatorio_Ananindeua3[[#This Row],[Coluna2]])</f>
        <v>43733726000146</v>
      </c>
      <c r="L994" t="str">
        <f t="shared" si="16"/>
        <v>437******46</v>
      </c>
    </row>
    <row r="995" spans="1:12" x14ac:dyDescent="0.25">
      <c r="A995" s="23" t="s">
        <v>6233</v>
      </c>
      <c r="B995" s="23" t="s">
        <v>6234</v>
      </c>
      <c r="C995" s="23" t="s">
        <v>17</v>
      </c>
      <c r="D995" s="24">
        <v>45298.756574074076</v>
      </c>
      <c r="E995" s="25" t="s">
        <v>11</v>
      </c>
      <c r="F995" s="26" t="s">
        <v>16</v>
      </c>
      <c r="G995" s="26" t="s">
        <v>14</v>
      </c>
      <c r="H995" s="23">
        <v>0</v>
      </c>
      <c r="I995" s="27"/>
      <c r="J995" s="28">
        <v>0</v>
      </c>
      <c r="K995" t="str">
        <f>IF((LEN(relatorio_Ananindeua3[[#This Row],[CIF/CPF/CNPJ]])=14),relatorio_Ananindeua3[[#This Row],[CIF/CPF/CNPJ]],relatorio_Ananindeua3[[#This Row],[Coluna2]])</f>
        <v>44320008000100</v>
      </c>
      <c r="L995" t="str">
        <f t="shared" si="16"/>
        <v>443******00</v>
      </c>
    </row>
    <row r="996" spans="1:12" x14ac:dyDescent="0.25">
      <c r="A996" s="23" t="s">
        <v>6251</v>
      </c>
      <c r="B996" s="23" t="s">
        <v>6252</v>
      </c>
      <c r="C996" s="23" t="s">
        <v>17</v>
      </c>
      <c r="D996" s="24">
        <v>45298.756597222222</v>
      </c>
      <c r="E996" s="25" t="s">
        <v>11</v>
      </c>
      <c r="F996" s="26" t="s">
        <v>16</v>
      </c>
      <c r="G996" s="26" t="s">
        <v>14</v>
      </c>
      <c r="H996" s="23">
        <v>0</v>
      </c>
      <c r="I996" s="27"/>
      <c r="J996" s="28">
        <v>0</v>
      </c>
      <c r="K996" t="str">
        <f>IF((LEN(relatorio_Ananindeua3[[#This Row],[CIF/CPF/CNPJ]])=14),relatorio_Ananindeua3[[#This Row],[CIF/CPF/CNPJ]],relatorio_Ananindeua3[[#This Row],[Coluna2]])</f>
        <v>44363140000108</v>
      </c>
      <c r="L996" t="str">
        <f t="shared" si="16"/>
        <v>443******08</v>
      </c>
    </row>
    <row r="997" spans="1:12" x14ac:dyDescent="0.25">
      <c r="A997" s="23" t="s">
        <v>6253</v>
      </c>
      <c r="B997" s="23" t="s">
        <v>6254</v>
      </c>
      <c r="C997" s="23" t="s">
        <v>17</v>
      </c>
      <c r="D997" s="24">
        <v>45298.756597222222</v>
      </c>
      <c r="E997" s="25" t="s">
        <v>11</v>
      </c>
      <c r="F997" s="26" t="s">
        <v>16</v>
      </c>
      <c r="G997" s="26" t="s">
        <v>14</v>
      </c>
      <c r="H997" s="23">
        <v>0</v>
      </c>
      <c r="I997" s="27"/>
      <c r="J997" s="28">
        <v>0</v>
      </c>
      <c r="K997" t="str">
        <f>IF((LEN(relatorio_Ananindeua3[[#This Row],[CIF/CPF/CNPJ]])=14),relatorio_Ananindeua3[[#This Row],[CIF/CPF/CNPJ]],relatorio_Ananindeua3[[#This Row],[Coluna2]])</f>
        <v>44364773000122</v>
      </c>
      <c r="L997" t="str">
        <f t="shared" si="16"/>
        <v>443******22</v>
      </c>
    </row>
    <row r="998" spans="1:12" x14ac:dyDescent="0.25">
      <c r="A998" s="23" t="s">
        <v>6033</v>
      </c>
      <c r="B998" s="23" t="s">
        <v>6034</v>
      </c>
      <c r="C998" s="23" t="s">
        <v>17</v>
      </c>
      <c r="D998" s="24">
        <v>45298.756608796299</v>
      </c>
      <c r="E998" s="25" t="s">
        <v>11</v>
      </c>
      <c r="F998" s="26" t="s">
        <v>16</v>
      </c>
      <c r="G998" s="26" t="s">
        <v>14</v>
      </c>
      <c r="H998" s="23">
        <v>0</v>
      </c>
      <c r="I998" s="27"/>
      <c r="J998" s="28">
        <v>0</v>
      </c>
      <c r="K998" t="str">
        <f>IF((LEN(relatorio_Ananindeua3[[#This Row],[CIF/CPF/CNPJ]])=14),relatorio_Ananindeua3[[#This Row],[CIF/CPF/CNPJ]],relatorio_Ananindeua3[[#This Row],[Coluna2]])</f>
        <v>43689772000195</v>
      </c>
      <c r="L998" t="str">
        <f t="shared" si="16"/>
        <v>436******95</v>
      </c>
    </row>
    <row r="999" spans="1:12" x14ac:dyDescent="0.25">
      <c r="A999" s="23" t="s">
        <v>6035</v>
      </c>
      <c r="B999" s="23" t="s">
        <v>6036</v>
      </c>
      <c r="C999" s="23" t="s">
        <v>17</v>
      </c>
      <c r="D999" s="24">
        <v>45298.756608796299</v>
      </c>
      <c r="E999" s="25" t="s">
        <v>11</v>
      </c>
      <c r="F999" s="26" t="s">
        <v>16</v>
      </c>
      <c r="G999" s="26" t="s">
        <v>14</v>
      </c>
      <c r="H999" s="23">
        <v>0</v>
      </c>
      <c r="I999" s="27"/>
      <c r="J999" s="28">
        <v>0</v>
      </c>
      <c r="K999" t="str">
        <f>IF((LEN(relatorio_Ananindeua3[[#This Row],[CIF/CPF/CNPJ]])=14),relatorio_Ananindeua3[[#This Row],[CIF/CPF/CNPJ]],relatorio_Ananindeua3[[#This Row],[Coluna2]])</f>
        <v>43702070000102</v>
      </c>
      <c r="L999" t="str">
        <f t="shared" si="16"/>
        <v>437******02</v>
      </c>
    </row>
    <row r="1000" spans="1:12" x14ac:dyDescent="0.25">
      <c r="A1000" s="23" t="s">
        <v>6243</v>
      </c>
      <c r="B1000" s="23" t="s">
        <v>6244</v>
      </c>
      <c r="C1000" s="23" t="s">
        <v>17</v>
      </c>
      <c r="D1000" s="24">
        <v>45298.756643518522</v>
      </c>
      <c r="E1000" s="25" t="s">
        <v>11</v>
      </c>
      <c r="F1000" s="26" t="s">
        <v>16</v>
      </c>
      <c r="G1000" s="26" t="s">
        <v>14</v>
      </c>
      <c r="H1000" s="23">
        <v>0</v>
      </c>
      <c r="I1000" s="27"/>
      <c r="J1000" s="28">
        <v>0</v>
      </c>
      <c r="K1000" t="str">
        <f>IF((LEN(relatorio_Ananindeua3[[#This Row],[CIF/CPF/CNPJ]])=14),relatorio_Ananindeua3[[#This Row],[CIF/CPF/CNPJ]],relatorio_Ananindeua3[[#This Row],[Coluna2]])</f>
        <v>44338446000104</v>
      </c>
      <c r="L1000" t="str">
        <f t="shared" si="16"/>
        <v>443******04</v>
      </c>
    </row>
    <row r="1001" spans="1:12" x14ac:dyDescent="0.25">
      <c r="A1001" s="23" t="s">
        <v>6027</v>
      </c>
      <c r="B1001" s="23" t="s">
        <v>6028</v>
      </c>
      <c r="C1001" s="23" t="s">
        <v>17</v>
      </c>
      <c r="D1001" s="24">
        <v>45298.756666666668</v>
      </c>
      <c r="E1001" s="25" t="s">
        <v>11</v>
      </c>
      <c r="F1001" s="26" t="s">
        <v>16</v>
      </c>
      <c r="G1001" s="26" t="s">
        <v>14</v>
      </c>
      <c r="H1001" s="23">
        <v>0</v>
      </c>
      <c r="I1001" s="27"/>
      <c r="J1001" s="28">
        <v>0</v>
      </c>
      <c r="K1001" t="str">
        <f>IF((LEN(relatorio_Ananindeua3[[#This Row],[CIF/CPF/CNPJ]])=14),relatorio_Ananindeua3[[#This Row],[CIF/CPF/CNPJ]],relatorio_Ananindeua3[[#This Row],[Coluna2]])</f>
        <v>43668320000127</v>
      </c>
      <c r="L1001" t="str">
        <f t="shared" si="16"/>
        <v>436******27</v>
      </c>
    </row>
    <row r="1002" spans="1:12" x14ac:dyDescent="0.25">
      <c r="A1002" s="23" t="s">
        <v>6219</v>
      </c>
      <c r="B1002" s="23" t="s">
        <v>6220</v>
      </c>
      <c r="C1002" s="23" t="s">
        <v>17</v>
      </c>
      <c r="D1002" s="24">
        <v>45298.756712962961</v>
      </c>
      <c r="E1002" s="25" t="s">
        <v>11</v>
      </c>
      <c r="F1002" s="26" t="s">
        <v>16</v>
      </c>
      <c r="G1002" s="26" t="s">
        <v>14</v>
      </c>
      <c r="H1002" s="23">
        <v>0</v>
      </c>
      <c r="I1002" s="27"/>
      <c r="J1002" s="28">
        <v>0</v>
      </c>
      <c r="K1002" t="str">
        <f>IF((LEN(relatorio_Ananindeua3[[#This Row],[CIF/CPF/CNPJ]])=14),relatorio_Ananindeua3[[#This Row],[CIF/CPF/CNPJ]],relatorio_Ananindeua3[[#This Row],[Coluna2]])</f>
        <v>44297078000195</v>
      </c>
      <c r="L1002" t="str">
        <f t="shared" si="16"/>
        <v>442******95</v>
      </c>
    </row>
    <row r="1003" spans="1:12" x14ac:dyDescent="0.25">
      <c r="A1003" s="23" t="s">
        <v>6221</v>
      </c>
      <c r="B1003" s="23" t="s">
        <v>6222</v>
      </c>
      <c r="C1003" s="23" t="s">
        <v>17</v>
      </c>
      <c r="D1003" s="24">
        <v>45298.756712962961</v>
      </c>
      <c r="E1003" s="25" t="s">
        <v>11</v>
      </c>
      <c r="F1003" s="26" t="s">
        <v>16</v>
      </c>
      <c r="G1003" s="26" t="s">
        <v>14</v>
      </c>
      <c r="H1003" s="23">
        <v>0</v>
      </c>
      <c r="I1003" s="27"/>
      <c r="J1003" s="28">
        <v>0</v>
      </c>
      <c r="K1003" t="str">
        <f>IF((LEN(relatorio_Ananindeua3[[#This Row],[CIF/CPF/CNPJ]])=14),relatorio_Ananindeua3[[#This Row],[CIF/CPF/CNPJ]],relatorio_Ananindeua3[[#This Row],[Coluna2]])</f>
        <v>44299736000188</v>
      </c>
      <c r="L1003" t="str">
        <f t="shared" si="16"/>
        <v>442******88</v>
      </c>
    </row>
    <row r="1004" spans="1:12" x14ac:dyDescent="0.25">
      <c r="A1004" s="23" t="s">
        <v>6223</v>
      </c>
      <c r="B1004" s="23" t="s">
        <v>6224</v>
      </c>
      <c r="C1004" s="23" t="s">
        <v>17</v>
      </c>
      <c r="D1004" s="24">
        <v>45298.756712962961</v>
      </c>
      <c r="E1004" s="25" t="s">
        <v>11</v>
      </c>
      <c r="F1004" s="26" t="s">
        <v>16</v>
      </c>
      <c r="G1004" s="26" t="s">
        <v>14</v>
      </c>
      <c r="H1004" s="23">
        <v>0</v>
      </c>
      <c r="I1004" s="27"/>
      <c r="J1004" s="28">
        <v>0</v>
      </c>
      <c r="K1004" t="str">
        <f>IF((LEN(relatorio_Ananindeua3[[#This Row],[CIF/CPF/CNPJ]])=14),relatorio_Ananindeua3[[#This Row],[CIF/CPF/CNPJ]],relatorio_Ananindeua3[[#This Row],[Coluna2]])</f>
        <v>44300953000140</v>
      </c>
      <c r="L1004" t="str">
        <f t="shared" si="16"/>
        <v>443******40</v>
      </c>
    </row>
    <row r="1005" spans="1:12" x14ac:dyDescent="0.25">
      <c r="A1005" s="23" t="s">
        <v>6225</v>
      </c>
      <c r="B1005" s="23" t="s">
        <v>6226</v>
      </c>
      <c r="C1005" s="23" t="s">
        <v>17</v>
      </c>
      <c r="D1005" s="24">
        <v>45298.756712962961</v>
      </c>
      <c r="E1005" s="25" t="s">
        <v>11</v>
      </c>
      <c r="F1005" s="26" t="s">
        <v>16</v>
      </c>
      <c r="G1005" s="26" t="s">
        <v>14</v>
      </c>
      <c r="H1005" s="23">
        <v>0</v>
      </c>
      <c r="I1005" s="27"/>
      <c r="J1005" s="28">
        <v>0</v>
      </c>
      <c r="K1005" t="str">
        <f>IF((LEN(relatorio_Ananindeua3[[#This Row],[CIF/CPF/CNPJ]])=14),relatorio_Ananindeua3[[#This Row],[CIF/CPF/CNPJ]],relatorio_Ananindeua3[[#This Row],[Coluna2]])</f>
        <v>44302496000123</v>
      </c>
      <c r="L1005" t="str">
        <f t="shared" si="16"/>
        <v>443******23</v>
      </c>
    </row>
    <row r="1006" spans="1:12" x14ac:dyDescent="0.25">
      <c r="A1006" s="23" t="s">
        <v>4076</v>
      </c>
      <c r="B1006" s="23" t="s">
        <v>4077</v>
      </c>
      <c r="C1006" s="23" t="s">
        <v>17</v>
      </c>
      <c r="D1006" s="24">
        <v>45298.756724537037</v>
      </c>
      <c r="E1006" s="25" t="s">
        <v>11</v>
      </c>
      <c r="F1006" s="26" t="s">
        <v>16</v>
      </c>
      <c r="G1006" s="26" t="s">
        <v>14</v>
      </c>
      <c r="H1006" s="23">
        <v>0</v>
      </c>
      <c r="I1006" s="27"/>
      <c r="J1006" s="28">
        <v>0</v>
      </c>
      <c r="K1006" t="str">
        <f>IF((LEN(relatorio_Ananindeua3[[#This Row],[CIF/CPF/CNPJ]])=14),relatorio_Ananindeua3[[#This Row],[CIF/CPF/CNPJ]],relatorio_Ananindeua3[[#This Row],[Coluna2]])</f>
        <v>36061488000104</v>
      </c>
      <c r="L1006" t="str">
        <f t="shared" si="16"/>
        <v>360******04</v>
      </c>
    </row>
    <row r="1007" spans="1:12" x14ac:dyDescent="0.25">
      <c r="A1007" s="23" t="s">
        <v>6217</v>
      </c>
      <c r="B1007" s="23" t="s">
        <v>6218</v>
      </c>
      <c r="C1007" s="23" t="s">
        <v>17</v>
      </c>
      <c r="D1007" s="24">
        <v>45298.756724537037</v>
      </c>
      <c r="E1007" s="25" t="s">
        <v>11</v>
      </c>
      <c r="F1007" s="26" t="s">
        <v>16</v>
      </c>
      <c r="G1007" s="26" t="s">
        <v>14</v>
      </c>
      <c r="H1007" s="23">
        <v>0</v>
      </c>
      <c r="I1007" s="27"/>
      <c r="J1007" s="28">
        <v>0</v>
      </c>
      <c r="K1007" t="str">
        <f>IF((LEN(relatorio_Ananindeua3[[#This Row],[CIF/CPF/CNPJ]])=14),relatorio_Ananindeua3[[#This Row],[CIF/CPF/CNPJ]],relatorio_Ananindeua3[[#This Row],[Coluna2]])</f>
        <v>44285342000170</v>
      </c>
      <c r="L1007" t="str">
        <f t="shared" si="16"/>
        <v>442******70</v>
      </c>
    </row>
    <row r="1008" spans="1:12" x14ac:dyDescent="0.25">
      <c r="A1008" s="23" t="s">
        <v>6209</v>
      </c>
      <c r="B1008" s="23" t="s">
        <v>6210</v>
      </c>
      <c r="C1008" s="23" t="s">
        <v>17</v>
      </c>
      <c r="D1008" s="24">
        <v>45298.756736111114</v>
      </c>
      <c r="E1008" s="25" t="s">
        <v>11</v>
      </c>
      <c r="F1008" s="26" t="s">
        <v>16</v>
      </c>
      <c r="G1008" s="26" t="s">
        <v>14</v>
      </c>
      <c r="H1008" s="23">
        <v>0</v>
      </c>
      <c r="I1008" s="27"/>
      <c r="J1008" s="28">
        <v>0</v>
      </c>
      <c r="K1008" t="str">
        <f>IF((LEN(relatorio_Ananindeua3[[#This Row],[CIF/CPF/CNPJ]])=14),relatorio_Ananindeua3[[#This Row],[CIF/CPF/CNPJ]],relatorio_Ananindeua3[[#This Row],[Coluna2]])</f>
        <v>44264044000102</v>
      </c>
      <c r="L1008" t="str">
        <f t="shared" si="16"/>
        <v>442******02</v>
      </c>
    </row>
    <row r="1009" spans="1:12" x14ac:dyDescent="0.25">
      <c r="A1009" s="23" t="s">
        <v>5537</v>
      </c>
      <c r="B1009" s="23" t="s">
        <v>5538</v>
      </c>
      <c r="C1009" s="23" t="s">
        <v>17</v>
      </c>
      <c r="D1009" s="24">
        <v>45298.756747685184</v>
      </c>
      <c r="E1009" s="25" t="s">
        <v>11</v>
      </c>
      <c r="F1009" s="26" t="s">
        <v>16</v>
      </c>
      <c r="G1009" s="26" t="s">
        <v>14</v>
      </c>
      <c r="H1009" s="23">
        <v>0</v>
      </c>
      <c r="I1009" s="27"/>
      <c r="J1009" s="28">
        <v>0</v>
      </c>
      <c r="K1009" t="str">
        <f>IF((LEN(relatorio_Ananindeua3[[#This Row],[CIF/CPF/CNPJ]])=14),relatorio_Ananindeua3[[#This Row],[CIF/CPF/CNPJ]],relatorio_Ananindeua3[[#This Row],[Coluna2]])</f>
        <v>42068842000125</v>
      </c>
      <c r="L1009" t="str">
        <f t="shared" si="16"/>
        <v>420******25</v>
      </c>
    </row>
    <row r="1010" spans="1:12" x14ac:dyDescent="0.25">
      <c r="A1010" s="23" t="s">
        <v>6205</v>
      </c>
      <c r="B1010" s="23" t="s">
        <v>6206</v>
      </c>
      <c r="C1010" s="23" t="s">
        <v>17</v>
      </c>
      <c r="D1010" s="24">
        <v>45298.756747685184</v>
      </c>
      <c r="E1010" s="25" t="s">
        <v>11</v>
      </c>
      <c r="F1010" s="26" t="s">
        <v>16</v>
      </c>
      <c r="G1010" s="26" t="s">
        <v>14</v>
      </c>
      <c r="H1010" s="23">
        <v>0</v>
      </c>
      <c r="I1010" s="27"/>
      <c r="J1010" s="28">
        <v>0</v>
      </c>
      <c r="K1010" t="str">
        <f>IF((LEN(relatorio_Ananindeua3[[#This Row],[CIF/CPF/CNPJ]])=14),relatorio_Ananindeua3[[#This Row],[CIF/CPF/CNPJ]],relatorio_Ananindeua3[[#This Row],[Coluna2]])</f>
        <v>44248883000129</v>
      </c>
      <c r="L1010" t="str">
        <f t="shared" si="16"/>
        <v>442******29</v>
      </c>
    </row>
    <row r="1011" spans="1:12" x14ac:dyDescent="0.25">
      <c r="A1011" s="23" t="s">
        <v>6207</v>
      </c>
      <c r="B1011" s="23" t="s">
        <v>6208</v>
      </c>
      <c r="C1011" s="23" t="s">
        <v>17</v>
      </c>
      <c r="D1011" s="24">
        <v>45298.756782407407</v>
      </c>
      <c r="E1011" s="25" t="s">
        <v>11</v>
      </c>
      <c r="F1011" s="26" t="s">
        <v>16</v>
      </c>
      <c r="G1011" s="26" t="s">
        <v>14</v>
      </c>
      <c r="H1011" s="23">
        <v>0</v>
      </c>
      <c r="I1011" s="27"/>
      <c r="J1011" s="28">
        <v>0</v>
      </c>
      <c r="K1011" t="str">
        <f>IF((LEN(relatorio_Ananindeua3[[#This Row],[CIF/CPF/CNPJ]])=14),relatorio_Ananindeua3[[#This Row],[CIF/CPF/CNPJ]],relatorio_Ananindeua3[[#This Row],[Coluna2]])</f>
        <v>44256458000181</v>
      </c>
      <c r="L1011" t="str">
        <f t="shared" si="16"/>
        <v>442******81</v>
      </c>
    </row>
    <row r="1012" spans="1:12" x14ac:dyDescent="0.25">
      <c r="A1012" s="23" t="s">
        <v>6201</v>
      </c>
      <c r="B1012" s="23" t="s">
        <v>6202</v>
      </c>
      <c r="C1012" s="23" t="s">
        <v>17</v>
      </c>
      <c r="D1012" s="24">
        <v>45298.756793981483</v>
      </c>
      <c r="E1012" s="25" t="s">
        <v>11</v>
      </c>
      <c r="F1012" s="26" t="s">
        <v>16</v>
      </c>
      <c r="G1012" s="26" t="s">
        <v>14</v>
      </c>
      <c r="H1012" s="23">
        <v>0</v>
      </c>
      <c r="I1012" s="27"/>
      <c r="J1012" s="28">
        <v>0</v>
      </c>
      <c r="K1012" t="str">
        <f>IF((LEN(relatorio_Ananindeua3[[#This Row],[CIF/CPF/CNPJ]])=14),relatorio_Ananindeua3[[#This Row],[CIF/CPF/CNPJ]],relatorio_Ananindeua3[[#This Row],[Coluna2]])</f>
        <v>44241760000166</v>
      </c>
      <c r="L1012" t="str">
        <f t="shared" si="16"/>
        <v>442******66</v>
      </c>
    </row>
    <row r="1013" spans="1:12" x14ac:dyDescent="0.25">
      <c r="A1013" s="23" t="s">
        <v>6185</v>
      </c>
      <c r="B1013" s="23" t="s">
        <v>6186</v>
      </c>
      <c r="C1013" s="23" t="s">
        <v>17</v>
      </c>
      <c r="D1013" s="24">
        <v>45298.756828703707</v>
      </c>
      <c r="E1013" s="25" t="s">
        <v>11</v>
      </c>
      <c r="F1013" s="26" t="s">
        <v>16</v>
      </c>
      <c r="G1013" s="26" t="s">
        <v>14</v>
      </c>
      <c r="H1013" s="23">
        <v>0</v>
      </c>
      <c r="I1013" s="27"/>
      <c r="J1013" s="28">
        <v>0</v>
      </c>
      <c r="K1013" t="str">
        <f>IF((LEN(relatorio_Ananindeua3[[#This Row],[CIF/CPF/CNPJ]])=14),relatorio_Ananindeua3[[#This Row],[CIF/CPF/CNPJ]],relatorio_Ananindeua3[[#This Row],[Coluna2]])</f>
        <v>44200069000134</v>
      </c>
      <c r="L1013" t="str">
        <f t="shared" si="16"/>
        <v>442******34</v>
      </c>
    </row>
    <row r="1014" spans="1:12" x14ac:dyDescent="0.25">
      <c r="A1014" s="23" t="s">
        <v>6193</v>
      </c>
      <c r="B1014" s="23" t="s">
        <v>6194</v>
      </c>
      <c r="C1014" s="23" t="s">
        <v>17</v>
      </c>
      <c r="D1014" s="24">
        <v>45298.756828703707</v>
      </c>
      <c r="E1014" s="25" t="s">
        <v>11</v>
      </c>
      <c r="F1014" s="26" t="s">
        <v>16</v>
      </c>
      <c r="G1014" s="26" t="s">
        <v>14</v>
      </c>
      <c r="H1014" s="23">
        <v>0</v>
      </c>
      <c r="I1014" s="27"/>
      <c r="J1014" s="28">
        <v>0</v>
      </c>
      <c r="K1014" t="str">
        <f>IF((LEN(relatorio_Ananindeua3[[#This Row],[CIF/CPF/CNPJ]])=14),relatorio_Ananindeua3[[#This Row],[CIF/CPF/CNPJ]],relatorio_Ananindeua3[[#This Row],[Coluna2]])</f>
        <v>44227420000180</v>
      </c>
      <c r="L1014" t="str">
        <f t="shared" si="16"/>
        <v>442******80</v>
      </c>
    </row>
    <row r="1015" spans="1:12" x14ac:dyDescent="0.25">
      <c r="A1015" s="23" t="s">
        <v>6181</v>
      </c>
      <c r="B1015" s="23" t="s">
        <v>6182</v>
      </c>
      <c r="C1015" s="23" t="s">
        <v>17</v>
      </c>
      <c r="D1015" s="24">
        <v>45298.756851851853</v>
      </c>
      <c r="E1015" s="25" t="s">
        <v>11</v>
      </c>
      <c r="F1015" s="26" t="s">
        <v>16</v>
      </c>
      <c r="G1015" s="26" t="s">
        <v>14</v>
      </c>
      <c r="H1015" s="23">
        <v>0</v>
      </c>
      <c r="I1015" s="27"/>
      <c r="J1015" s="28">
        <v>0</v>
      </c>
      <c r="K1015" t="str">
        <f>IF((LEN(relatorio_Ananindeua3[[#This Row],[CIF/CPF/CNPJ]])=14),relatorio_Ananindeua3[[#This Row],[CIF/CPF/CNPJ]],relatorio_Ananindeua3[[#This Row],[Coluna2]])</f>
        <v>44190355000166</v>
      </c>
      <c r="L1015" t="str">
        <f t="shared" si="16"/>
        <v>441******66</v>
      </c>
    </row>
    <row r="1016" spans="1:12" x14ac:dyDescent="0.25">
      <c r="A1016" s="23" t="s">
        <v>6177</v>
      </c>
      <c r="B1016" s="23" t="s">
        <v>6178</v>
      </c>
      <c r="C1016" s="23" t="s">
        <v>17</v>
      </c>
      <c r="D1016" s="24">
        <v>45298.756863425922</v>
      </c>
      <c r="E1016" s="25" t="s">
        <v>11</v>
      </c>
      <c r="F1016" s="26" t="s">
        <v>16</v>
      </c>
      <c r="G1016" s="26" t="s">
        <v>14</v>
      </c>
      <c r="H1016" s="23">
        <v>0</v>
      </c>
      <c r="I1016" s="27"/>
      <c r="J1016" s="28">
        <v>0</v>
      </c>
      <c r="K1016" t="str">
        <f>IF((LEN(relatorio_Ananindeua3[[#This Row],[CIF/CPF/CNPJ]])=14),relatorio_Ananindeua3[[#This Row],[CIF/CPF/CNPJ]],relatorio_Ananindeua3[[#This Row],[Coluna2]])</f>
        <v>44183236000186</v>
      </c>
      <c r="L1016" t="str">
        <f t="shared" si="16"/>
        <v>441******86</v>
      </c>
    </row>
    <row r="1017" spans="1:12" x14ac:dyDescent="0.25">
      <c r="A1017" s="23" t="s">
        <v>6173</v>
      </c>
      <c r="B1017" s="23" t="s">
        <v>6174</v>
      </c>
      <c r="C1017" s="23" t="s">
        <v>17</v>
      </c>
      <c r="D1017" s="24">
        <v>45298.756874999999</v>
      </c>
      <c r="E1017" s="25" t="s">
        <v>11</v>
      </c>
      <c r="F1017" s="26" t="s">
        <v>16</v>
      </c>
      <c r="G1017" s="26" t="s">
        <v>14</v>
      </c>
      <c r="H1017" s="23">
        <v>0</v>
      </c>
      <c r="I1017" s="27"/>
      <c r="J1017" s="28">
        <v>0</v>
      </c>
      <c r="K1017" t="str">
        <f>IF((LEN(relatorio_Ananindeua3[[#This Row],[CIF/CPF/CNPJ]])=14),relatorio_Ananindeua3[[#This Row],[CIF/CPF/CNPJ]],relatorio_Ananindeua3[[#This Row],[Coluna2]])</f>
        <v>44169674000190</v>
      </c>
      <c r="L1017" t="str">
        <f t="shared" si="16"/>
        <v>441******90</v>
      </c>
    </row>
    <row r="1018" spans="1:12" x14ac:dyDescent="0.25">
      <c r="A1018" s="23" t="s">
        <v>6169</v>
      </c>
      <c r="B1018" s="23" t="s">
        <v>6170</v>
      </c>
      <c r="C1018" s="23" t="s">
        <v>17</v>
      </c>
      <c r="D1018" s="24">
        <v>45298.756886574076</v>
      </c>
      <c r="E1018" s="25" t="s">
        <v>11</v>
      </c>
      <c r="F1018" s="26" t="s">
        <v>16</v>
      </c>
      <c r="G1018" s="26" t="s">
        <v>14</v>
      </c>
      <c r="H1018" s="23">
        <v>0</v>
      </c>
      <c r="I1018" s="27"/>
      <c r="J1018" s="28">
        <v>0</v>
      </c>
      <c r="K1018" t="str">
        <f>IF((LEN(relatorio_Ananindeua3[[#This Row],[CIF/CPF/CNPJ]])=14),relatorio_Ananindeua3[[#This Row],[CIF/CPF/CNPJ]],relatorio_Ananindeua3[[#This Row],[Coluna2]])</f>
        <v>44155601000149</v>
      </c>
      <c r="L1018" t="str">
        <f t="shared" si="16"/>
        <v>441******49</v>
      </c>
    </row>
    <row r="1019" spans="1:12" x14ac:dyDescent="0.25">
      <c r="A1019" s="23" t="s">
        <v>6179</v>
      </c>
      <c r="B1019" s="23" t="s">
        <v>6180</v>
      </c>
      <c r="C1019" s="23" t="s">
        <v>17</v>
      </c>
      <c r="D1019" s="24">
        <v>45298.756886574076</v>
      </c>
      <c r="E1019" s="25" t="s">
        <v>11</v>
      </c>
      <c r="F1019" s="26" t="s">
        <v>16</v>
      </c>
      <c r="G1019" s="26" t="s">
        <v>14</v>
      </c>
      <c r="H1019" s="23">
        <v>0</v>
      </c>
      <c r="I1019" s="27"/>
      <c r="J1019" s="28">
        <v>0</v>
      </c>
      <c r="K1019" t="str">
        <f>IF((LEN(relatorio_Ananindeua3[[#This Row],[CIF/CPF/CNPJ]])=14),relatorio_Ananindeua3[[#This Row],[CIF/CPF/CNPJ]],relatorio_Ananindeua3[[#This Row],[Coluna2]])</f>
        <v>44189182000166</v>
      </c>
      <c r="L1019" t="str">
        <f t="shared" si="16"/>
        <v>441******66</v>
      </c>
    </row>
    <row r="1020" spans="1:12" x14ac:dyDescent="0.25">
      <c r="A1020" s="23" t="s">
        <v>6163</v>
      </c>
      <c r="B1020" s="23" t="s">
        <v>6164</v>
      </c>
      <c r="C1020" s="23" t="s">
        <v>17</v>
      </c>
      <c r="D1020" s="24">
        <v>45298.756967592592</v>
      </c>
      <c r="E1020" s="25" t="s">
        <v>11</v>
      </c>
      <c r="F1020" s="26" t="s">
        <v>16</v>
      </c>
      <c r="G1020" s="26" t="s">
        <v>14</v>
      </c>
      <c r="H1020" s="23">
        <v>0</v>
      </c>
      <c r="I1020" s="27"/>
      <c r="J1020" s="28">
        <v>0</v>
      </c>
      <c r="K1020" t="str">
        <f>IF((LEN(relatorio_Ananindeua3[[#This Row],[CIF/CPF/CNPJ]])=14),relatorio_Ananindeua3[[#This Row],[CIF/CPF/CNPJ]],relatorio_Ananindeua3[[#This Row],[Coluna2]])</f>
        <v>44129322000100</v>
      </c>
      <c r="L1020" t="str">
        <f t="shared" si="16"/>
        <v>441******00</v>
      </c>
    </row>
    <row r="1021" spans="1:12" x14ac:dyDescent="0.25">
      <c r="A1021" s="23" t="s">
        <v>6165</v>
      </c>
      <c r="B1021" s="23" t="s">
        <v>6166</v>
      </c>
      <c r="C1021" s="23" t="s">
        <v>17</v>
      </c>
      <c r="D1021" s="24">
        <v>45298.756967592592</v>
      </c>
      <c r="E1021" s="25" t="s">
        <v>11</v>
      </c>
      <c r="F1021" s="26" t="s">
        <v>16</v>
      </c>
      <c r="G1021" s="26" t="s">
        <v>14</v>
      </c>
      <c r="H1021" s="23">
        <v>0</v>
      </c>
      <c r="I1021" s="27"/>
      <c r="J1021" s="28">
        <v>0</v>
      </c>
      <c r="K1021" t="str">
        <f>IF((LEN(relatorio_Ananindeua3[[#This Row],[CIF/CPF/CNPJ]])=14),relatorio_Ananindeua3[[#This Row],[CIF/CPF/CNPJ]],relatorio_Ananindeua3[[#This Row],[Coluna2]])</f>
        <v>44135089000179</v>
      </c>
      <c r="L1021" t="str">
        <f t="shared" si="16"/>
        <v>441******79</v>
      </c>
    </row>
    <row r="1022" spans="1:12" x14ac:dyDescent="0.25">
      <c r="A1022" s="23" t="s">
        <v>4461</v>
      </c>
      <c r="B1022" s="23" t="s">
        <v>4462</v>
      </c>
      <c r="C1022" s="23" t="s">
        <v>17</v>
      </c>
      <c r="D1022" s="24">
        <v>45298.756979166668</v>
      </c>
      <c r="E1022" s="25" t="s">
        <v>11</v>
      </c>
      <c r="F1022" s="26" t="s">
        <v>16</v>
      </c>
      <c r="G1022" s="26" t="s">
        <v>14</v>
      </c>
      <c r="H1022" s="23">
        <v>0</v>
      </c>
      <c r="I1022" s="27"/>
      <c r="J1022" s="28">
        <v>0</v>
      </c>
      <c r="K1022" t="str">
        <f>IF((LEN(relatorio_Ananindeua3[[#This Row],[CIF/CPF/CNPJ]])=14),relatorio_Ananindeua3[[#This Row],[CIF/CPF/CNPJ]],relatorio_Ananindeua3[[#This Row],[Coluna2]])</f>
        <v>37578207000158</v>
      </c>
      <c r="L1022" t="str">
        <f t="shared" si="16"/>
        <v>375******58</v>
      </c>
    </row>
    <row r="1023" spans="1:12" x14ac:dyDescent="0.25">
      <c r="A1023" s="23" t="s">
        <v>4846</v>
      </c>
      <c r="B1023" s="23" t="s">
        <v>4847</v>
      </c>
      <c r="C1023" s="23" t="s">
        <v>17</v>
      </c>
      <c r="D1023" s="24">
        <v>45298.757094907407</v>
      </c>
      <c r="E1023" s="25" t="s">
        <v>11</v>
      </c>
      <c r="F1023" s="26" t="s">
        <v>16</v>
      </c>
      <c r="G1023" s="26" t="s">
        <v>14</v>
      </c>
      <c r="H1023" s="23">
        <v>0</v>
      </c>
      <c r="I1023" s="27"/>
      <c r="J1023" s="28">
        <v>0</v>
      </c>
      <c r="K1023" t="str">
        <f>IF((LEN(relatorio_Ananindeua3[[#This Row],[CIF/CPF/CNPJ]])=14),relatorio_Ananindeua3[[#This Row],[CIF/CPF/CNPJ]],relatorio_Ananindeua3[[#This Row],[Coluna2]])</f>
        <v>39774515000184</v>
      </c>
      <c r="L1023" t="str">
        <f t="shared" si="16"/>
        <v>397******84</v>
      </c>
    </row>
    <row r="1024" spans="1:12" x14ac:dyDescent="0.25">
      <c r="A1024" s="23" t="s">
        <v>6159</v>
      </c>
      <c r="B1024" s="23" t="s">
        <v>6160</v>
      </c>
      <c r="C1024" s="23" t="s">
        <v>17</v>
      </c>
      <c r="D1024" s="24">
        <v>45298.757094907407</v>
      </c>
      <c r="E1024" s="25" t="s">
        <v>11</v>
      </c>
      <c r="F1024" s="26" t="s">
        <v>16</v>
      </c>
      <c r="G1024" s="26" t="s">
        <v>14</v>
      </c>
      <c r="H1024" s="23">
        <v>0</v>
      </c>
      <c r="I1024" s="27"/>
      <c r="J1024" s="28">
        <v>0</v>
      </c>
      <c r="K1024" t="str">
        <f>IF((LEN(relatorio_Ananindeua3[[#This Row],[CIF/CPF/CNPJ]])=14),relatorio_Ananindeua3[[#This Row],[CIF/CPF/CNPJ]],relatorio_Ananindeua3[[#This Row],[Coluna2]])</f>
        <v>44072093000135</v>
      </c>
      <c r="L1024" t="str">
        <f t="shared" si="16"/>
        <v>440******35</v>
      </c>
    </row>
    <row r="1025" spans="1:12" x14ac:dyDescent="0.25">
      <c r="A1025" s="23" t="s">
        <v>6145</v>
      </c>
      <c r="B1025" s="23" t="s">
        <v>6146</v>
      </c>
      <c r="C1025" s="23" t="s">
        <v>17</v>
      </c>
      <c r="D1025" s="24">
        <v>45298.757106481484</v>
      </c>
      <c r="E1025" s="25" t="s">
        <v>11</v>
      </c>
      <c r="F1025" s="26" t="s">
        <v>16</v>
      </c>
      <c r="G1025" s="26" t="s">
        <v>14</v>
      </c>
      <c r="H1025" s="23">
        <v>0</v>
      </c>
      <c r="I1025" s="27"/>
      <c r="J1025" s="28">
        <v>0</v>
      </c>
      <c r="K1025" t="str">
        <f>IF((LEN(relatorio_Ananindeua3[[#This Row],[CIF/CPF/CNPJ]])=14),relatorio_Ananindeua3[[#This Row],[CIF/CPF/CNPJ]],relatorio_Ananindeua3[[#This Row],[Coluna2]])</f>
        <v>44044072000106</v>
      </c>
      <c r="L1025" t="str">
        <f t="shared" si="16"/>
        <v>440******06</v>
      </c>
    </row>
    <row r="1026" spans="1:12" x14ac:dyDescent="0.25">
      <c r="A1026" s="23" t="s">
        <v>6149</v>
      </c>
      <c r="B1026" s="23" t="s">
        <v>6150</v>
      </c>
      <c r="C1026" s="23" t="s">
        <v>17</v>
      </c>
      <c r="D1026" s="24">
        <v>45298.757106481484</v>
      </c>
      <c r="E1026" s="25" t="s">
        <v>11</v>
      </c>
      <c r="F1026" s="26" t="s">
        <v>16</v>
      </c>
      <c r="G1026" s="26" t="s">
        <v>14</v>
      </c>
      <c r="H1026" s="23">
        <v>0</v>
      </c>
      <c r="I1026" s="27"/>
      <c r="J1026" s="28">
        <v>0</v>
      </c>
      <c r="K1026" t="str">
        <f>IF((LEN(relatorio_Ananindeua3[[#This Row],[CIF/CPF/CNPJ]])=14),relatorio_Ananindeua3[[#This Row],[CIF/CPF/CNPJ]],relatorio_Ananindeua3[[#This Row],[Coluna2]])</f>
        <v>44053639000100</v>
      </c>
      <c r="L1026" t="str">
        <f t="shared" si="16"/>
        <v>440******00</v>
      </c>
    </row>
    <row r="1027" spans="1:12" x14ac:dyDescent="0.25">
      <c r="A1027" s="23" t="s">
        <v>6143</v>
      </c>
      <c r="B1027" s="23" t="s">
        <v>6144</v>
      </c>
      <c r="C1027" s="23" t="s">
        <v>17</v>
      </c>
      <c r="D1027" s="24">
        <v>45298.757118055553</v>
      </c>
      <c r="E1027" s="25" t="s">
        <v>11</v>
      </c>
      <c r="F1027" s="26" t="s">
        <v>16</v>
      </c>
      <c r="G1027" s="26" t="s">
        <v>14</v>
      </c>
      <c r="H1027" s="23">
        <v>0</v>
      </c>
      <c r="I1027" s="27"/>
      <c r="J1027" s="28">
        <v>0</v>
      </c>
      <c r="K1027" t="str">
        <f>IF((LEN(relatorio_Ananindeua3[[#This Row],[CIF/CPF/CNPJ]])=14),relatorio_Ananindeua3[[#This Row],[CIF/CPF/CNPJ]],relatorio_Ananindeua3[[#This Row],[Coluna2]])</f>
        <v>44033981000149</v>
      </c>
      <c r="L1027" t="str">
        <f t="shared" si="16"/>
        <v>440******49</v>
      </c>
    </row>
    <row r="1028" spans="1:12" x14ac:dyDescent="0.25">
      <c r="A1028" s="23" t="s">
        <v>4771</v>
      </c>
      <c r="B1028" s="23" t="s">
        <v>4772</v>
      </c>
      <c r="C1028" s="23" t="s">
        <v>17</v>
      </c>
      <c r="D1028" s="24">
        <v>45298.75712962963</v>
      </c>
      <c r="E1028" s="25" t="s">
        <v>11</v>
      </c>
      <c r="F1028" s="26" t="s">
        <v>16</v>
      </c>
      <c r="G1028" s="26" t="s">
        <v>14</v>
      </c>
      <c r="H1028" s="23">
        <v>0</v>
      </c>
      <c r="I1028" s="27"/>
      <c r="J1028" s="28">
        <v>0</v>
      </c>
      <c r="K1028" t="str">
        <f>IF((LEN(relatorio_Ananindeua3[[#This Row],[CIF/CPF/CNPJ]])=14),relatorio_Ananindeua3[[#This Row],[CIF/CPF/CNPJ]],relatorio_Ananindeua3[[#This Row],[Coluna2]])</f>
        <v>39469212000158</v>
      </c>
      <c r="L1028" t="str">
        <f t="shared" si="16"/>
        <v>394******58</v>
      </c>
    </row>
    <row r="1029" spans="1:12" x14ac:dyDescent="0.25">
      <c r="A1029" s="23" t="s">
        <v>4543</v>
      </c>
      <c r="B1029" s="23" t="s">
        <v>4544</v>
      </c>
      <c r="C1029" s="23" t="s">
        <v>17</v>
      </c>
      <c r="D1029" s="24">
        <v>45298.757152777776</v>
      </c>
      <c r="E1029" s="25" t="s">
        <v>11</v>
      </c>
      <c r="F1029" s="26" t="s">
        <v>16</v>
      </c>
      <c r="G1029" s="26" t="s">
        <v>14</v>
      </c>
      <c r="H1029" s="23">
        <v>0</v>
      </c>
      <c r="I1029" s="27"/>
      <c r="J1029" s="28">
        <v>0</v>
      </c>
      <c r="K1029" t="str">
        <f>IF((LEN(relatorio_Ananindeua3[[#This Row],[CIF/CPF/CNPJ]])=14),relatorio_Ananindeua3[[#This Row],[CIF/CPF/CNPJ]],relatorio_Ananindeua3[[#This Row],[Coluna2]])</f>
        <v>37930661000126</v>
      </c>
      <c r="L1029" t="str">
        <f t="shared" si="16"/>
        <v>379******26</v>
      </c>
    </row>
    <row r="1030" spans="1:12" x14ac:dyDescent="0.25">
      <c r="A1030" s="23" t="s">
        <v>6139</v>
      </c>
      <c r="B1030" s="23" t="s">
        <v>6140</v>
      </c>
      <c r="C1030" s="23" t="s">
        <v>17</v>
      </c>
      <c r="D1030" s="24">
        <v>45298.757152777776</v>
      </c>
      <c r="E1030" s="25" t="s">
        <v>11</v>
      </c>
      <c r="F1030" s="26" t="s">
        <v>16</v>
      </c>
      <c r="G1030" s="26" t="s">
        <v>14</v>
      </c>
      <c r="H1030" s="23">
        <v>0</v>
      </c>
      <c r="I1030" s="27"/>
      <c r="J1030" s="28">
        <v>0</v>
      </c>
      <c r="K1030" t="str">
        <f>IF((LEN(relatorio_Ananindeua3[[#This Row],[CIF/CPF/CNPJ]])=14),relatorio_Ananindeua3[[#This Row],[CIF/CPF/CNPJ]],relatorio_Ananindeua3[[#This Row],[Coluna2]])</f>
        <v>44020778000138</v>
      </c>
      <c r="L1030" t="str">
        <f t="shared" si="16"/>
        <v>440******38</v>
      </c>
    </row>
    <row r="1031" spans="1:12" x14ac:dyDescent="0.25">
      <c r="A1031" s="23" t="s">
        <v>4410</v>
      </c>
      <c r="B1031" s="23" t="s">
        <v>4411</v>
      </c>
      <c r="C1031" s="23" t="s">
        <v>17</v>
      </c>
      <c r="D1031" s="24">
        <v>45298.757187499999</v>
      </c>
      <c r="E1031" s="25" t="s">
        <v>11</v>
      </c>
      <c r="F1031" s="26" t="s">
        <v>16</v>
      </c>
      <c r="G1031" s="26" t="s">
        <v>14</v>
      </c>
      <c r="H1031" s="23">
        <v>0</v>
      </c>
      <c r="I1031" s="27"/>
      <c r="J1031" s="28">
        <v>0</v>
      </c>
      <c r="K1031" t="str">
        <f>IF((LEN(relatorio_Ananindeua3[[#This Row],[CIF/CPF/CNPJ]])=14),relatorio_Ananindeua3[[#This Row],[CIF/CPF/CNPJ]],relatorio_Ananindeua3[[#This Row],[Coluna2]])</f>
        <v>37391402000174</v>
      </c>
      <c r="L1031" t="str">
        <f t="shared" si="16"/>
        <v>373******74</v>
      </c>
    </row>
    <row r="1032" spans="1:12" x14ac:dyDescent="0.25">
      <c r="A1032" s="23" t="s">
        <v>6137</v>
      </c>
      <c r="B1032" s="23" t="s">
        <v>6138</v>
      </c>
      <c r="C1032" s="23" t="s">
        <v>17</v>
      </c>
      <c r="D1032" s="24">
        <v>45298.757187499999</v>
      </c>
      <c r="E1032" s="25" t="s">
        <v>11</v>
      </c>
      <c r="F1032" s="26" t="s">
        <v>16</v>
      </c>
      <c r="G1032" s="26" t="s">
        <v>14</v>
      </c>
      <c r="H1032" s="23">
        <v>0</v>
      </c>
      <c r="I1032" s="27"/>
      <c r="J1032" s="28">
        <v>0</v>
      </c>
      <c r="K1032" t="str">
        <f>IF((LEN(relatorio_Ananindeua3[[#This Row],[CIF/CPF/CNPJ]])=14),relatorio_Ananindeua3[[#This Row],[CIF/CPF/CNPJ]],relatorio_Ananindeua3[[#This Row],[Coluna2]])</f>
        <v>44020197000104</v>
      </c>
      <c r="L1032" t="str">
        <f t="shared" si="16"/>
        <v>440******04</v>
      </c>
    </row>
    <row r="1033" spans="1:12" x14ac:dyDescent="0.25">
      <c r="A1033" s="23" t="s">
        <v>6127</v>
      </c>
      <c r="B1033" s="23" t="s">
        <v>6128</v>
      </c>
      <c r="C1033" s="23" t="s">
        <v>17</v>
      </c>
      <c r="D1033" s="24">
        <v>45298.757210648146</v>
      </c>
      <c r="E1033" s="25" t="s">
        <v>11</v>
      </c>
      <c r="F1033" s="26" t="s">
        <v>16</v>
      </c>
      <c r="G1033" s="26" t="s">
        <v>14</v>
      </c>
      <c r="H1033" s="23">
        <v>0</v>
      </c>
      <c r="I1033" s="27"/>
      <c r="J1033" s="28">
        <v>0</v>
      </c>
      <c r="K1033" t="str">
        <f>IF((LEN(relatorio_Ananindeua3[[#This Row],[CIF/CPF/CNPJ]])=14),relatorio_Ananindeua3[[#This Row],[CIF/CPF/CNPJ]],relatorio_Ananindeua3[[#This Row],[Coluna2]])</f>
        <v>43948305000132</v>
      </c>
      <c r="L1033" t="str">
        <f t="shared" si="16"/>
        <v>439******32</v>
      </c>
    </row>
    <row r="1034" spans="1:12" x14ac:dyDescent="0.25">
      <c r="A1034" s="23" t="s">
        <v>6125</v>
      </c>
      <c r="B1034" s="23" t="s">
        <v>6126</v>
      </c>
      <c r="C1034" s="23" t="s">
        <v>17</v>
      </c>
      <c r="D1034" s="24">
        <v>45298.757222222222</v>
      </c>
      <c r="E1034" s="25" t="s">
        <v>11</v>
      </c>
      <c r="F1034" s="26" t="s">
        <v>16</v>
      </c>
      <c r="G1034" s="26" t="s">
        <v>14</v>
      </c>
      <c r="H1034" s="23">
        <v>0</v>
      </c>
      <c r="I1034" s="27"/>
      <c r="J1034" s="28">
        <v>0</v>
      </c>
      <c r="K1034" t="str">
        <f>IF((LEN(relatorio_Ananindeua3[[#This Row],[CIF/CPF/CNPJ]])=14),relatorio_Ananindeua3[[#This Row],[CIF/CPF/CNPJ]],relatorio_Ananindeua3[[#This Row],[Coluna2]])</f>
        <v>43939108000157</v>
      </c>
      <c r="L1034" t="str">
        <f t="shared" si="16"/>
        <v>439******57</v>
      </c>
    </row>
    <row r="1035" spans="1:12" x14ac:dyDescent="0.25">
      <c r="A1035" s="23" t="s">
        <v>6121</v>
      </c>
      <c r="B1035" s="23" t="s">
        <v>6122</v>
      </c>
      <c r="C1035" s="23" t="s">
        <v>17</v>
      </c>
      <c r="D1035" s="24">
        <v>45298.757233796299</v>
      </c>
      <c r="E1035" s="25" t="s">
        <v>11</v>
      </c>
      <c r="F1035" s="26" t="s">
        <v>16</v>
      </c>
      <c r="G1035" s="26" t="s">
        <v>14</v>
      </c>
      <c r="H1035" s="23">
        <v>0</v>
      </c>
      <c r="I1035" s="27"/>
      <c r="J1035" s="28">
        <v>0</v>
      </c>
      <c r="K1035" t="str">
        <f>IF((LEN(relatorio_Ananindeua3[[#This Row],[CIF/CPF/CNPJ]])=14),relatorio_Ananindeua3[[#This Row],[CIF/CPF/CNPJ]],relatorio_Ananindeua3[[#This Row],[Coluna2]])</f>
        <v>43916834000154</v>
      </c>
      <c r="L1035" t="str">
        <f t="shared" si="16"/>
        <v>439******54</v>
      </c>
    </row>
    <row r="1036" spans="1:12" x14ac:dyDescent="0.25">
      <c r="A1036" s="23" t="s">
        <v>6095</v>
      </c>
      <c r="B1036" s="23" t="s">
        <v>6096</v>
      </c>
      <c r="C1036" s="23" t="s">
        <v>17</v>
      </c>
      <c r="D1036" s="24">
        <v>45298.757291666669</v>
      </c>
      <c r="E1036" s="25" t="s">
        <v>11</v>
      </c>
      <c r="F1036" s="26" t="s">
        <v>16</v>
      </c>
      <c r="G1036" s="26" t="s">
        <v>14</v>
      </c>
      <c r="H1036" s="23">
        <v>0</v>
      </c>
      <c r="I1036" s="27"/>
      <c r="J1036" s="28">
        <v>0</v>
      </c>
      <c r="K1036" t="str">
        <f>IF((LEN(relatorio_Ananindeua3[[#This Row],[CIF/CPF/CNPJ]])=14),relatorio_Ananindeua3[[#This Row],[CIF/CPF/CNPJ]],relatorio_Ananindeua3[[#This Row],[Coluna2]])</f>
        <v>43852097000173</v>
      </c>
      <c r="L1036" t="str">
        <f t="shared" si="16"/>
        <v>438******73</v>
      </c>
    </row>
    <row r="1037" spans="1:12" x14ac:dyDescent="0.25">
      <c r="A1037" s="23" t="s">
        <v>6103</v>
      </c>
      <c r="B1037" s="23" t="s">
        <v>6104</v>
      </c>
      <c r="C1037" s="23" t="s">
        <v>17</v>
      </c>
      <c r="D1037" s="24">
        <v>45298.757291666669</v>
      </c>
      <c r="E1037" s="25" t="s">
        <v>11</v>
      </c>
      <c r="F1037" s="26" t="s">
        <v>16</v>
      </c>
      <c r="G1037" s="26" t="s">
        <v>14</v>
      </c>
      <c r="H1037" s="23">
        <v>0</v>
      </c>
      <c r="I1037" s="27"/>
      <c r="J1037" s="28">
        <v>0</v>
      </c>
      <c r="K1037" t="str">
        <f>IF((LEN(relatorio_Ananindeua3[[#This Row],[CIF/CPF/CNPJ]])=14),relatorio_Ananindeua3[[#This Row],[CIF/CPF/CNPJ]],relatorio_Ananindeua3[[#This Row],[Coluna2]])</f>
        <v>43866068000160</v>
      </c>
      <c r="L1037" t="str">
        <f t="shared" si="16"/>
        <v>438******60</v>
      </c>
    </row>
    <row r="1038" spans="1:12" x14ac:dyDescent="0.25">
      <c r="A1038" s="23" t="s">
        <v>6107</v>
      </c>
      <c r="B1038" s="23" t="s">
        <v>6108</v>
      </c>
      <c r="C1038" s="23" t="s">
        <v>17</v>
      </c>
      <c r="D1038" s="24">
        <v>45298.757291666669</v>
      </c>
      <c r="E1038" s="25" t="s">
        <v>11</v>
      </c>
      <c r="F1038" s="26" t="s">
        <v>16</v>
      </c>
      <c r="G1038" s="26" t="s">
        <v>14</v>
      </c>
      <c r="H1038" s="23">
        <v>0</v>
      </c>
      <c r="I1038" s="27"/>
      <c r="J1038" s="28">
        <v>0</v>
      </c>
      <c r="K1038" t="str">
        <f>IF((LEN(relatorio_Ananindeua3[[#This Row],[CIF/CPF/CNPJ]])=14),relatorio_Ananindeua3[[#This Row],[CIF/CPF/CNPJ]],relatorio_Ananindeua3[[#This Row],[Coluna2]])</f>
        <v>43871773000156</v>
      </c>
      <c r="L1038" t="str">
        <f t="shared" si="16"/>
        <v>438******56</v>
      </c>
    </row>
    <row r="1039" spans="1:12" x14ac:dyDescent="0.25">
      <c r="A1039" s="23" t="s">
        <v>6109</v>
      </c>
      <c r="B1039" s="23" t="s">
        <v>6110</v>
      </c>
      <c r="C1039" s="23" t="s">
        <v>17</v>
      </c>
      <c r="D1039" s="24">
        <v>45298.757291666669</v>
      </c>
      <c r="E1039" s="25" t="s">
        <v>11</v>
      </c>
      <c r="F1039" s="26" t="s">
        <v>16</v>
      </c>
      <c r="G1039" s="26" t="s">
        <v>14</v>
      </c>
      <c r="H1039" s="23">
        <v>0</v>
      </c>
      <c r="I1039" s="27"/>
      <c r="J1039" s="28">
        <v>0</v>
      </c>
      <c r="K1039" t="str">
        <f>IF((LEN(relatorio_Ananindeua3[[#This Row],[CIF/CPF/CNPJ]])=14),relatorio_Ananindeua3[[#This Row],[CIF/CPF/CNPJ]],relatorio_Ananindeua3[[#This Row],[Coluna2]])</f>
        <v>43874827000137</v>
      </c>
      <c r="L1039" t="str">
        <f t="shared" si="16"/>
        <v>438******37</v>
      </c>
    </row>
    <row r="1040" spans="1:12" x14ac:dyDescent="0.25">
      <c r="A1040" s="23" t="s">
        <v>6111</v>
      </c>
      <c r="B1040" s="23" t="s">
        <v>6112</v>
      </c>
      <c r="C1040" s="23" t="s">
        <v>17</v>
      </c>
      <c r="D1040" s="24">
        <v>45298.757291666669</v>
      </c>
      <c r="E1040" s="25" t="s">
        <v>11</v>
      </c>
      <c r="F1040" s="26" t="s">
        <v>16</v>
      </c>
      <c r="G1040" s="26" t="s">
        <v>14</v>
      </c>
      <c r="H1040" s="23">
        <v>0</v>
      </c>
      <c r="I1040" s="27"/>
      <c r="J1040" s="28">
        <v>0</v>
      </c>
      <c r="K1040" t="str">
        <f>IF((LEN(relatorio_Ananindeua3[[#This Row],[CIF/CPF/CNPJ]])=14),relatorio_Ananindeua3[[#This Row],[CIF/CPF/CNPJ]],relatorio_Ananindeua3[[#This Row],[Coluna2]])</f>
        <v>43898888000134</v>
      </c>
      <c r="L1040" t="str">
        <f t="shared" si="16"/>
        <v>438******34</v>
      </c>
    </row>
    <row r="1041" spans="1:12" x14ac:dyDescent="0.25">
      <c r="A1041" s="23" t="s">
        <v>6119</v>
      </c>
      <c r="B1041" s="23" t="s">
        <v>6120</v>
      </c>
      <c r="C1041" s="23" t="s">
        <v>17</v>
      </c>
      <c r="D1041" s="24">
        <v>45298.757291666669</v>
      </c>
      <c r="E1041" s="25" t="s">
        <v>11</v>
      </c>
      <c r="F1041" s="26" t="s">
        <v>16</v>
      </c>
      <c r="G1041" s="26" t="s">
        <v>14</v>
      </c>
      <c r="H1041" s="23">
        <v>0</v>
      </c>
      <c r="I1041" s="27"/>
      <c r="J1041" s="28">
        <v>0</v>
      </c>
      <c r="K1041" t="str">
        <f>IF((LEN(relatorio_Ananindeua3[[#This Row],[CIF/CPF/CNPJ]])=14),relatorio_Ananindeua3[[#This Row],[CIF/CPF/CNPJ]],relatorio_Ananindeua3[[#This Row],[Coluna2]])</f>
        <v>43908368000165</v>
      </c>
      <c r="L1041" t="str">
        <f t="shared" si="16"/>
        <v>439******65</v>
      </c>
    </row>
    <row r="1042" spans="1:12" x14ac:dyDescent="0.25">
      <c r="A1042" s="23" t="s">
        <v>6091</v>
      </c>
      <c r="B1042" s="23" t="s">
        <v>6092</v>
      </c>
      <c r="C1042" s="23" t="s">
        <v>17</v>
      </c>
      <c r="D1042" s="24">
        <v>45298.757326388892</v>
      </c>
      <c r="E1042" s="25" t="s">
        <v>11</v>
      </c>
      <c r="F1042" s="26" t="s">
        <v>16</v>
      </c>
      <c r="G1042" s="26" t="s">
        <v>14</v>
      </c>
      <c r="H1042" s="23">
        <v>0</v>
      </c>
      <c r="I1042" s="27"/>
      <c r="J1042" s="28">
        <v>0</v>
      </c>
      <c r="K1042" t="str">
        <f>IF((LEN(relatorio_Ananindeua3[[#This Row],[CIF/CPF/CNPJ]])=14),relatorio_Ananindeua3[[#This Row],[CIF/CPF/CNPJ]],relatorio_Ananindeua3[[#This Row],[Coluna2]])</f>
        <v>43842642000140</v>
      </c>
      <c r="L1042" t="str">
        <f t="shared" ref="L1042:L1105" si="17">_xlfn.CONCAT(LEFT(A1042,3),REPT("*",6),RIGHT(A1042,2))</f>
        <v>438******40</v>
      </c>
    </row>
    <row r="1043" spans="1:12" x14ac:dyDescent="0.25">
      <c r="A1043" s="23" t="s">
        <v>6097</v>
      </c>
      <c r="B1043" s="23" t="s">
        <v>6098</v>
      </c>
      <c r="C1043" s="23" t="s">
        <v>17</v>
      </c>
      <c r="D1043" s="24">
        <v>45298.757326388892</v>
      </c>
      <c r="E1043" s="25" t="s">
        <v>11</v>
      </c>
      <c r="F1043" s="26" t="s">
        <v>16</v>
      </c>
      <c r="G1043" s="26" t="s">
        <v>14</v>
      </c>
      <c r="H1043" s="23">
        <v>0</v>
      </c>
      <c r="I1043" s="27"/>
      <c r="J1043" s="28">
        <v>0</v>
      </c>
      <c r="K1043" t="str">
        <f>IF((LEN(relatorio_Ananindeua3[[#This Row],[CIF/CPF/CNPJ]])=14),relatorio_Ananindeua3[[#This Row],[CIF/CPF/CNPJ]],relatorio_Ananindeua3[[#This Row],[Coluna2]])</f>
        <v>43859468000149</v>
      </c>
      <c r="L1043" t="str">
        <f t="shared" si="17"/>
        <v>438******49</v>
      </c>
    </row>
    <row r="1044" spans="1:12" x14ac:dyDescent="0.25">
      <c r="A1044" s="23" t="s">
        <v>6101</v>
      </c>
      <c r="B1044" s="23" t="s">
        <v>6102</v>
      </c>
      <c r="C1044" s="23" t="s">
        <v>17</v>
      </c>
      <c r="D1044" s="24">
        <v>45298.757337962961</v>
      </c>
      <c r="E1044" s="25" t="s">
        <v>11</v>
      </c>
      <c r="F1044" s="26" t="s">
        <v>16</v>
      </c>
      <c r="G1044" s="26" t="s">
        <v>14</v>
      </c>
      <c r="H1044" s="23">
        <v>0</v>
      </c>
      <c r="I1044" s="27"/>
      <c r="J1044" s="28">
        <v>0</v>
      </c>
      <c r="K1044" t="str">
        <f>IF((LEN(relatorio_Ananindeua3[[#This Row],[CIF/CPF/CNPJ]])=14),relatorio_Ananindeua3[[#This Row],[CIF/CPF/CNPJ]],relatorio_Ananindeua3[[#This Row],[Coluna2]])</f>
        <v>43864898000159</v>
      </c>
      <c r="L1044" t="str">
        <f t="shared" si="17"/>
        <v>438******59</v>
      </c>
    </row>
    <row r="1045" spans="1:12" x14ac:dyDescent="0.25">
      <c r="A1045" s="23" t="s">
        <v>5334</v>
      </c>
      <c r="B1045" s="23" t="s">
        <v>5335</v>
      </c>
      <c r="C1045" s="23" t="s">
        <v>17</v>
      </c>
      <c r="D1045" s="24">
        <v>45298.757349537038</v>
      </c>
      <c r="E1045" s="25" t="s">
        <v>11</v>
      </c>
      <c r="F1045" s="26" t="s">
        <v>16</v>
      </c>
      <c r="G1045" s="26" t="s">
        <v>14</v>
      </c>
      <c r="H1045" s="23">
        <v>0</v>
      </c>
      <c r="I1045" s="27"/>
      <c r="J1045" s="28">
        <v>0</v>
      </c>
      <c r="K1045" t="str">
        <f>IF((LEN(relatorio_Ananindeua3[[#This Row],[CIF/CPF/CNPJ]])=14),relatorio_Ananindeua3[[#This Row],[CIF/CPF/CNPJ]],relatorio_Ananindeua3[[#This Row],[Coluna2]])</f>
        <v>41388335000106</v>
      </c>
      <c r="L1045" t="str">
        <f t="shared" si="17"/>
        <v>413******06</v>
      </c>
    </row>
    <row r="1046" spans="1:12" x14ac:dyDescent="0.25">
      <c r="A1046" s="23" t="s">
        <v>6083</v>
      </c>
      <c r="B1046" s="23" t="s">
        <v>6084</v>
      </c>
      <c r="C1046" s="23" t="s">
        <v>17</v>
      </c>
      <c r="D1046" s="24">
        <v>45298.757349537038</v>
      </c>
      <c r="E1046" s="25" t="s">
        <v>11</v>
      </c>
      <c r="F1046" s="26" t="s">
        <v>16</v>
      </c>
      <c r="G1046" s="26" t="s">
        <v>14</v>
      </c>
      <c r="H1046" s="23">
        <v>0</v>
      </c>
      <c r="I1046" s="27"/>
      <c r="J1046" s="28">
        <v>0</v>
      </c>
      <c r="K1046" t="str">
        <f>IF((LEN(relatorio_Ananindeua3[[#This Row],[CIF/CPF/CNPJ]])=14),relatorio_Ananindeua3[[#This Row],[CIF/CPF/CNPJ]],relatorio_Ananindeua3[[#This Row],[Coluna2]])</f>
        <v>43812101000170</v>
      </c>
      <c r="L1046" t="str">
        <f t="shared" si="17"/>
        <v>438******70</v>
      </c>
    </row>
    <row r="1047" spans="1:12" x14ac:dyDescent="0.25">
      <c r="A1047" s="23" t="s">
        <v>6077</v>
      </c>
      <c r="B1047" s="23" t="s">
        <v>6078</v>
      </c>
      <c r="C1047" s="23" t="s">
        <v>17</v>
      </c>
      <c r="D1047" s="24">
        <v>45298.757384259261</v>
      </c>
      <c r="E1047" s="25" t="s">
        <v>11</v>
      </c>
      <c r="F1047" s="26" t="s">
        <v>16</v>
      </c>
      <c r="G1047" s="26" t="s">
        <v>14</v>
      </c>
      <c r="H1047" s="23">
        <v>0</v>
      </c>
      <c r="I1047" s="27"/>
      <c r="J1047" s="28">
        <v>0</v>
      </c>
      <c r="K1047" t="str">
        <f>IF((LEN(relatorio_Ananindeua3[[#This Row],[CIF/CPF/CNPJ]])=14),relatorio_Ananindeua3[[#This Row],[CIF/CPF/CNPJ]],relatorio_Ananindeua3[[#This Row],[Coluna2]])</f>
        <v>43789097000176</v>
      </c>
      <c r="L1047" t="str">
        <f t="shared" si="17"/>
        <v>437******76</v>
      </c>
    </row>
    <row r="1048" spans="1:12" x14ac:dyDescent="0.25">
      <c r="A1048" s="23" t="s">
        <v>6063</v>
      </c>
      <c r="B1048" s="23" t="s">
        <v>6064</v>
      </c>
      <c r="C1048" s="23" t="s">
        <v>17</v>
      </c>
      <c r="D1048" s="24">
        <v>45298.757418981484</v>
      </c>
      <c r="E1048" s="25" t="s">
        <v>11</v>
      </c>
      <c r="F1048" s="26" t="s">
        <v>16</v>
      </c>
      <c r="G1048" s="26" t="s">
        <v>14</v>
      </c>
      <c r="H1048" s="23">
        <v>0</v>
      </c>
      <c r="I1048" s="27"/>
      <c r="J1048" s="28">
        <v>0</v>
      </c>
      <c r="K1048" t="str">
        <f>IF((LEN(relatorio_Ananindeua3[[#This Row],[CIF/CPF/CNPJ]])=14),relatorio_Ananindeua3[[#This Row],[CIF/CPF/CNPJ]],relatorio_Ananindeua3[[#This Row],[Coluna2]])</f>
        <v>43758741000149</v>
      </c>
      <c r="L1048" t="str">
        <f t="shared" si="17"/>
        <v>437******49</v>
      </c>
    </row>
    <row r="1049" spans="1:12" x14ac:dyDescent="0.25">
      <c r="A1049" s="23" t="s">
        <v>6071</v>
      </c>
      <c r="B1049" s="23" t="s">
        <v>6072</v>
      </c>
      <c r="C1049" s="23" t="s">
        <v>17</v>
      </c>
      <c r="D1049" s="24">
        <v>45298.757476851853</v>
      </c>
      <c r="E1049" s="25" t="s">
        <v>11</v>
      </c>
      <c r="F1049" s="26" t="s">
        <v>16</v>
      </c>
      <c r="G1049" s="26" t="s">
        <v>14</v>
      </c>
      <c r="H1049" s="23">
        <v>0</v>
      </c>
      <c r="I1049" s="27"/>
      <c r="J1049" s="28">
        <v>0</v>
      </c>
      <c r="K1049" t="str">
        <f>IF((LEN(relatorio_Ananindeua3[[#This Row],[CIF/CPF/CNPJ]])=14),relatorio_Ananindeua3[[#This Row],[CIF/CPF/CNPJ]],relatorio_Ananindeua3[[#This Row],[Coluna2]])</f>
        <v>43776971000130</v>
      </c>
      <c r="L1049" t="str">
        <f t="shared" si="17"/>
        <v>437******30</v>
      </c>
    </row>
    <row r="1050" spans="1:12" x14ac:dyDescent="0.25">
      <c r="A1050" s="23" t="s">
        <v>6051</v>
      </c>
      <c r="B1050" s="23" t="s">
        <v>6052</v>
      </c>
      <c r="C1050" s="23" t="s">
        <v>17</v>
      </c>
      <c r="D1050" s="24">
        <v>45298.757488425923</v>
      </c>
      <c r="E1050" s="25" t="s">
        <v>11</v>
      </c>
      <c r="F1050" s="26" t="s">
        <v>16</v>
      </c>
      <c r="G1050" s="26" t="s">
        <v>14</v>
      </c>
      <c r="H1050" s="23">
        <v>0</v>
      </c>
      <c r="I1050" s="27"/>
      <c r="J1050" s="28">
        <v>0</v>
      </c>
      <c r="K1050" t="str">
        <f>IF((LEN(relatorio_Ananindeua3[[#This Row],[CIF/CPF/CNPJ]])=14),relatorio_Ananindeua3[[#This Row],[CIF/CPF/CNPJ]],relatorio_Ananindeua3[[#This Row],[Coluna2]])</f>
        <v>43743416000102</v>
      </c>
      <c r="L1050" t="str">
        <f t="shared" si="17"/>
        <v>437******02</v>
      </c>
    </row>
    <row r="1051" spans="1:12" x14ac:dyDescent="0.25">
      <c r="A1051" s="23" t="s">
        <v>1760</v>
      </c>
      <c r="B1051" s="23" t="s">
        <v>1761</v>
      </c>
      <c r="C1051" s="23" t="s">
        <v>17</v>
      </c>
      <c r="D1051" s="24">
        <v>45298.7575</v>
      </c>
      <c r="E1051" s="25" t="s">
        <v>11</v>
      </c>
      <c r="F1051" s="26" t="s">
        <v>16</v>
      </c>
      <c r="G1051" s="26" t="s">
        <v>14</v>
      </c>
      <c r="H1051" s="23">
        <v>0</v>
      </c>
      <c r="I1051" s="27"/>
      <c r="J1051" s="28">
        <v>0</v>
      </c>
      <c r="K1051" t="str">
        <f>IF((LEN(relatorio_Ananindeua3[[#This Row],[CIF/CPF/CNPJ]])=14),relatorio_Ananindeua3[[#This Row],[CIF/CPF/CNPJ]],relatorio_Ananindeua3[[#This Row],[Coluna2]])</f>
        <v>24215019000113</v>
      </c>
      <c r="L1051" t="str">
        <f t="shared" si="17"/>
        <v>242******13</v>
      </c>
    </row>
    <row r="1052" spans="1:12" x14ac:dyDescent="0.25">
      <c r="A1052" s="23" t="s">
        <v>5530</v>
      </c>
      <c r="B1052" s="23" t="s">
        <v>5531</v>
      </c>
      <c r="C1052" s="23" t="s">
        <v>17</v>
      </c>
      <c r="D1052" s="24">
        <v>45298.7575</v>
      </c>
      <c r="E1052" s="25" t="s">
        <v>11</v>
      </c>
      <c r="F1052" s="26" t="s">
        <v>16</v>
      </c>
      <c r="G1052" s="26" t="s">
        <v>14</v>
      </c>
      <c r="H1052" s="23">
        <v>0</v>
      </c>
      <c r="I1052" s="27"/>
      <c r="J1052" s="28">
        <v>0</v>
      </c>
      <c r="K1052" t="str">
        <f>IF((LEN(relatorio_Ananindeua3[[#This Row],[CIF/CPF/CNPJ]])=14),relatorio_Ananindeua3[[#This Row],[CIF/CPF/CNPJ]],relatorio_Ananindeua3[[#This Row],[Coluna2]])</f>
        <v>42045301000181</v>
      </c>
      <c r="L1052" t="str">
        <f t="shared" si="17"/>
        <v>420******81</v>
      </c>
    </row>
    <row r="1053" spans="1:12" x14ac:dyDescent="0.25">
      <c r="A1053" s="23" t="s">
        <v>4611</v>
      </c>
      <c r="B1053" s="23" t="s">
        <v>4612</v>
      </c>
      <c r="C1053" s="23" t="s">
        <v>17</v>
      </c>
      <c r="D1053" s="24">
        <v>45298.757511574076</v>
      </c>
      <c r="E1053" s="25" t="s">
        <v>11</v>
      </c>
      <c r="F1053" s="26" t="s">
        <v>16</v>
      </c>
      <c r="G1053" s="26" t="s">
        <v>14</v>
      </c>
      <c r="H1053" s="23">
        <v>0</v>
      </c>
      <c r="I1053" s="27"/>
      <c r="J1053" s="28">
        <v>0</v>
      </c>
      <c r="K1053" t="str">
        <f>IF((LEN(relatorio_Ananindeua3[[#This Row],[CIF/CPF/CNPJ]])=14),relatorio_Ananindeua3[[#This Row],[CIF/CPF/CNPJ]],relatorio_Ananindeua3[[#This Row],[Coluna2]])</f>
        <v>38196508000180</v>
      </c>
      <c r="L1053" t="str">
        <f t="shared" si="17"/>
        <v>381******80</v>
      </c>
    </row>
    <row r="1054" spans="1:12" x14ac:dyDescent="0.25">
      <c r="A1054" s="23" t="s">
        <v>4709</v>
      </c>
      <c r="B1054" s="23" t="s">
        <v>4710</v>
      </c>
      <c r="C1054" s="23" t="s">
        <v>17</v>
      </c>
      <c r="D1054" s="24">
        <v>45298.757511574076</v>
      </c>
      <c r="E1054" s="25" t="s">
        <v>11</v>
      </c>
      <c r="F1054" s="26" t="s">
        <v>16</v>
      </c>
      <c r="G1054" s="26" t="s">
        <v>14</v>
      </c>
      <c r="H1054" s="23">
        <v>0</v>
      </c>
      <c r="I1054" s="27"/>
      <c r="J1054" s="28">
        <v>0</v>
      </c>
      <c r="K1054" t="str">
        <f>IF((LEN(relatorio_Ananindeua3[[#This Row],[CIF/CPF/CNPJ]])=14),relatorio_Ananindeua3[[#This Row],[CIF/CPF/CNPJ]],relatorio_Ananindeua3[[#This Row],[Coluna2]])</f>
        <v>38820196000133</v>
      </c>
      <c r="L1054" t="str">
        <f t="shared" si="17"/>
        <v>388******33</v>
      </c>
    </row>
    <row r="1055" spans="1:12" x14ac:dyDescent="0.25">
      <c r="A1055" s="23" t="s">
        <v>6047</v>
      </c>
      <c r="B1055" s="23" t="s">
        <v>6048</v>
      </c>
      <c r="C1055" s="23" t="s">
        <v>17</v>
      </c>
      <c r="D1055" s="24">
        <v>45298.757511574076</v>
      </c>
      <c r="E1055" s="25" t="s">
        <v>11</v>
      </c>
      <c r="F1055" s="26" t="s">
        <v>16</v>
      </c>
      <c r="G1055" s="26" t="s">
        <v>14</v>
      </c>
      <c r="H1055" s="23">
        <v>0</v>
      </c>
      <c r="I1055" s="27"/>
      <c r="J1055" s="28">
        <v>0</v>
      </c>
      <c r="K1055" t="str">
        <f>IF((LEN(relatorio_Ananindeua3[[#This Row],[CIF/CPF/CNPJ]])=14),relatorio_Ananindeua3[[#This Row],[CIF/CPF/CNPJ]],relatorio_Ananindeua3[[#This Row],[Coluna2]])</f>
        <v>43739900000168</v>
      </c>
      <c r="L1055" t="str">
        <f t="shared" si="17"/>
        <v>437******68</v>
      </c>
    </row>
    <row r="1056" spans="1:12" x14ac:dyDescent="0.25">
      <c r="A1056" s="23" t="s">
        <v>6057</v>
      </c>
      <c r="B1056" s="23" t="s">
        <v>6058</v>
      </c>
      <c r="C1056" s="23" t="s">
        <v>17</v>
      </c>
      <c r="D1056" s="24">
        <v>45298.757511574076</v>
      </c>
      <c r="E1056" s="25" t="s">
        <v>11</v>
      </c>
      <c r="F1056" s="26" t="s">
        <v>16</v>
      </c>
      <c r="G1056" s="26" t="s">
        <v>14</v>
      </c>
      <c r="H1056" s="23">
        <v>0</v>
      </c>
      <c r="I1056" s="27"/>
      <c r="J1056" s="28">
        <v>0</v>
      </c>
      <c r="K1056" t="str">
        <f>IF((LEN(relatorio_Ananindeua3[[#This Row],[CIF/CPF/CNPJ]])=14),relatorio_Ananindeua3[[#This Row],[CIF/CPF/CNPJ]],relatorio_Ananindeua3[[#This Row],[Coluna2]])</f>
        <v>43745091000105</v>
      </c>
      <c r="L1056" t="str">
        <f t="shared" si="17"/>
        <v>437******05</v>
      </c>
    </row>
    <row r="1057" spans="1:12" x14ac:dyDescent="0.25">
      <c r="A1057" s="23" t="s">
        <v>5356</v>
      </c>
      <c r="B1057" s="23" t="s">
        <v>5357</v>
      </c>
      <c r="C1057" s="23" t="s">
        <v>17</v>
      </c>
      <c r="D1057" s="24">
        <v>45298.757534722223</v>
      </c>
      <c r="E1057" s="25" t="s">
        <v>11</v>
      </c>
      <c r="F1057" s="26" t="s">
        <v>16</v>
      </c>
      <c r="G1057" s="26" t="s">
        <v>14</v>
      </c>
      <c r="H1057" s="23">
        <v>0</v>
      </c>
      <c r="I1057" s="27"/>
      <c r="J1057" s="28">
        <v>0</v>
      </c>
      <c r="K1057" t="str">
        <f>IF((LEN(relatorio_Ananindeua3[[#This Row],[CIF/CPF/CNPJ]])=14),relatorio_Ananindeua3[[#This Row],[CIF/CPF/CNPJ]],relatorio_Ananindeua3[[#This Row],[Coluna2]])</f>
        <v>41453730000125</v>
      </c>
      <c r="L1057" t="str">
        <f t="shared" si="17"/>
        <v>414******25</v>
      </c>
    </row>
    <row r="1058" spans="1:12" x14ac:dyDescent="0.25">
      <c r="A1058" s="23" t="s">
        <v>6039</v>
      </c>
      <c r="B1058" s="23" t="s">
        <v>6040</v>
      </c>
      <c r="C1058" s="23" t="s">
        <v>17</v>
      </c>
      <c r="D1058" s="24">
        <v>45298.757534722223</v>
      </c>
      <c r="E1058" s="25" t="s">
        <v>11</v>
      </c>
      <c r="F1058" s="26" t="s">
        <v>16</v>
      </c>
      <c r="G1058" s="26" t="s">
        <v>14</v>
      </c>
      <c r="H1058" s="23">
        <v>0</v>
      </c>
      <c r="I1058" s="27"/>
      <c r="J1058" s="28">
        <v>0</v>
      </c>
      <c r="K1058" t="str">
        <f>IF((LEN(relatorio_Ananindeua3[[#This Row],[CIF/CPF/CNPJ]])=14),relatorio_Ananindeua3[[#This Row],[CIF/CPF/CNPJ]],relatorio_Ananindeua3[[#This Row],[Coluna2]])</f>
        <v>43712531000110</v>
      </c>
      <c r="L1058" t="str">
        <f t="shared" si="17"/>
        <v>437******10</v>
      </c>
    </row>
    <row r="1059" spans="1:12" x14ac:dyDescent="0.25">
      <c r="A1059" s="23" t="s">
        <v>1062</v>
      </c>
      <c r="B1059" s="23" t="s">
        <v>1063</v>
      </c>
      <c r="C1059" s="23" t="s">
        <v>17</v>
      </c>
      <c r="D1059" s="24">
        <v>45298.757627314815</v>
      </c>
      <c r="E1059" s="25" t="s">
        <v>11</v>
      </c>
      <c r="F1059" s="26" t="s">
        <v>16</v>
      </c>
      <c r="G1059" s="26" t="s">
        <v>14</v>
      </c>
      <c r="H1059" s="23">
        <v>0</v>
      </c>
      <c r="I1059" s="27"/>
      <c r="J1059" s="28">
        <v>0</v>
      </c>
      <c r="K1059" t="str">
        <f>IF((LEN(relatorio_Ananindeua3[[#This Row],[CIF/CPF/CNPJ]])=14),relatorio_Ananindeua3[[#This Row],[CIF/CPF/CNPJ]],relatorio_Ananindeua3[[#This Row],[Coluna2]])</f>
        <v>18177130000160</v>
      </c>
      <c r="L1059" t="str">
        <f t="shared" si="17"/>
        <v>181******60</v>
      </c>
    </row>
    <row r="1060" spans="1:12" x14ac:dyDescent="0.25">
      <c r="A1060" s="23" t="s">
        <v>6021</v>
      </c>
      <c r="B1060" s="23" t="s">
        <v>6022</v>
      </c>
      <c r="C1060" s="23" t="s">
        <v>17</v>
      </c>
      <c r="D1060" s="24">
        <v>45298.757627314815</v>
      </c>
      <c r="E1060" s="25" t="s">
        <v>11</v>
      </c>
      <c r="F1060" s="26" t="s">
        <v>16</v>
      </c>
      <c r="G1060" s="26" t="s">
        <v>14</v>
      </c>
      <c r="H1060" s="23">
        <v>0</v>
      </c>
      <c r="I1060" s="27"/>
      <c r="J1060" s="28">
        <v>0</v>
      </c>
      <c r="K1060" t="str">
        <f>IF((LEN(relatorio_Ananindeua3[[#This Row],[CIF/CPF/CNPJ]])=14),relatorio_Ananindeua3[[#This Row],[CIF/CPF/CNPJ]],relatorio_Ananindeua3[[#This Row],[Coluna2]])</f>
        <v>43626789000101</v>
      </c>
      <c r="L1060" t="str">
        <f t="shared" si="17"/>
        <v>436******01</v>
      </c>
    </row>
    <row r="1061" spans="1:12" x14ac:dyDescent="0.25">
      <c r="A1061" s="23" t="s">
        <v>6023</v>
      </c>
      <c r="B1061" s="23" t="s">
        <v>6024</v>
      </c>
      <c r="C1061" s="23" t="s">
        <v>17</v>
      </c>
      <c r="D1061" s="24">
        <v>45298.757627314815</v>
      </c>
      <c r="E1061" s="25" t="s">
        <v>11</v>
      </c>
      <c r="F1061" s="26" t="s">
        <v>16</v>
      </c>
      <c r="G1061" s="26" t="s">
        <v>14</v>
      </c>
      <c r="H1061" s="23">
        <v>0</v>
      </c>
      <c r="I1061" s="27"/>
      <c r="J1061" s="28">
        <v>0</v>
      </c>
      <c r="K1061" t="str">
        <f>IF((LEN(relatorio_Ananindeua3[[#This Row],[CIF/CPF/CNPJ]])=14),relatorio_Ananindeua3[[#This Row],[CIF/CPF/CNPJ]],relatorio_Ananindeua3[[#This Row],[Coluna2]])</f>
        <v>43638979000130</v>
      </c>
      <c r="L1061" t="str">
        <f t="shared" si="17"/>
        <v>436******30</v>
      </c>
    </row>
    <row r="1062" spans="1:12" x14ac:dyDescent="0.25">
      <c r="A1062" s="23" t="s">
        <v>6019</v>
      </c>
      <c r="B1062" s="23" t="s">
        <v>6020</v>
      </c>
      <c r="C1062" s="23" t="s">
        <v>17</v>
      </c>
      <c r="D1062" s="24">
        <v>45298.757650462961</v>
      </c>
      <c r="E1062" s="25" t="s">
        <v>11</v>
      </c>
      <c r="F1062" s="26" t="s">
        <v>16</v>
      </c>
      <c r="G1062" s="26" t="s">
        <v>14</v>
      </c>
      <c r="H1062" s="23">
        <v>0</v>
      </c>
      <c r="I1062" s="27"/>
      <c r="J1062" s="28">
        <v>0</v>
      </c>
      <c r="K1062" t="str">
        <f>IF((LEN(relatorio_Ananindeua3[[#This Row],[CIF/CPF/CNPJ]])=14),relatorio_Ananindeua3[[#This Row],[CIF/CPF/CNPJ]],relatorio_Ananindeua3[[#This Row],[Coluna2]])</f>
        <v>43620570000197</v>
      </c>
      <c r="L1062" t="str">
        <f t="shared" si="17"/>
        <v>436******97</v>
      </c>
    </row>
    <row r="1063" spans="1:12" x14ac:dyDescent="0.25">
      <c r="A1063" s="23" t="s">
        <v>4577</v>
      </c>
      <c r="B1063" s="23" t="s">
        <v>4578</v>
      </c>
      <c r="C1063" s="23" t="s">
        <v>17</v>
      </c>
      <c r="D1063" s="24">
        <v>45298.757662037038</v>
      </c>
      <c r="E1063" s="25" t="s">
        <v>11</v>
      </c>
      <c r="F1063" s="26" t="s">
        <v>16</v>
      </c>
      <c r="G1063" s="26" t="s">
        <v>14</v>
      </c>
      <c r="H1063" s="23">
        <v>0</v>
      </c>
      <c r="I1063" s="27"/>
      <c r="J1063" s="28">
        <v>0</v>
      </c>
      <c r="K1063" t="str">
        <f>IF((LEN(relatorio_Ananindeua3[[#This Row],[CIF/CPF/CNPJ]])=14),relatorio_Ananindeua3[[#This Row],[CIF/CPF/CNPJ]],relatorio_Ananindeua3[[#This Row],[Coluna2]])</f>
        <v>38084151000148</v>
      </c>
      <c r="L1063" t="str">
        <f t="shared" si="17"/>
        <v>380******48</v>
      </c>
    </row>
    <row r="1064" spans="1:12" x14ac:dyDescent="0.25">
      <c r="A1064" s="23" t="s">
        <v>6007</v>
      </c>
      <c r="B1064" s="23" t="s">
        <v>6008</v>
      </c>
      <c r="C1064" s="23" t="s">
        <v>17</v>
      </c>
      <c r="D1064" s="24">
        <v>45298.757685185185</v>
      </c>
      <c r="E1064" s="25" t="s">
        <v>11</v>
      </c>
      <c r="F1064" s="26" t="s">
        <v>16</v>
      </c>
      <c r="G1064" s="26" t="s">
        <v>14</v>
      </c>
      <c r="H1064" s="23">
        <v>0</v>
      </c>
      <c r="I1064" s="27"/>
      <c r="J1064" s="28">
        <v>0</v>
      </c>
      <c r="K1064" t="str">
        <f>IF((LEN(relatorio_Ananindeua3[[#This Row],[CIF/CPF/CNPJ]])=14),relatorio_Ananindeua3[[#This Row],[CIF/CPF/CNPJ]],relatorio_Ananindeua3[[#This Row],[Coluna2]])</f>
        <v>43593437000199</v>
      </c>
      <c r="L1064" t="str">
        <f t="shared" si="17"/>
        <v>435******99</v>
      </c>
    </row>
    <row r="1065" spans="1:12" x14ac:dyDescent="0.25">
      <c r="A1065" s="23" t="s">
        <v>6005</v>
      </c>
      <c r="B1065" s="23" t="s">
        <v>6006</v>
      </c>
      <c r="C1065" s="23" t="s">
        <v>17</v>
      </c>
      <c r="D1065" s="24">
        <v>45298.757696759261</v>
      </c>
      <c r="E1065" s="25" t="s">
        <v>11</v>
      </c>
      <c r="F1065" s="26" t="s">
        <v>16</v>
      </c>
      <c r="G1065" s="26" t="s">
        <v>14</v>
      </c>
      <c r="H1065" s="23">
        <v>0</v>
      </c>
      <c r="I1065" s="27"/>
      <c r="J1065" s="28">
        <v>0</v>
      </c>
      <c r="K1065" t="str">
        <f>IF((LEN(relatorio_Ananindeua3[[#This Row],[CIF/CPF/CNPJ]])=14),relatorio_Ananindeua3[[#This Row],[CIF/CPF/CNPJ]],relatorio_Ananindeua3[[#This Row],[Coluna2]])</f>
        <v>43586579000129</v>
      </c>
      <c r="L1065" t="str">
        <f t="shared" si="17"/>
        <v>435******29</v>
      </c>
    </row>
    <row r="1066" spans="1:12" x14ac:dyDescent="0.25">
      <c r="A1066" s="23" t="s">
        <v>4757</v>
      </c>
      <c r="B1066" s="23" t="s">
        <v>4758</v>
      </c>
      <c r="C1066" s="23" t="s">
        <v>17</v>
      </c>
      <c r="D1066" s="24">
        <v>45298.757754629631</v>
      </c>
      <c r="E1066" s="25" t="s">
        <v>11</v>
      </c>
      <c r="F1066" s="26" t="s">
        <v>16</v>
      </c>
      <c r="G1066" s="26" t="s">
        <v>14</v>
      </c>
      <c r="H1066" s="23">
        <v>0</v>
      </c>
      <c r="I1066" s="27"/>
      <c r="J1066" s="28">
        <v>0</v>
      </c>
      <c r="K1066" t="str">
        <f>IF((LEN(relatorio_Ananindeua3[[#This Row],[CIF/CPF/CNPJ]])=14),relatorio_Ananindeua3[[#This Row],[CIF/CPF/CNPJ]],relatorio_Ananindeua3[[#This Row],[Coluna2]])</f>
        <v>39361187000194</v>
      </c>
      <c r="L1066" t="str">
        <f t="shared" si="17"/>
        <v>393******94</v>
      </c>
    </row>
    <row r="1067" spans="1:12" x14ac:dyDescent="0.25">
      <c r="A1067" s="23" t="s">
        <v>5985</v>
      </c>
      <c r="B1067" s="23" t="s">
        <v>5986</v>
      </c>
      <c r="C1067" s="23" t="s">
        <v>17</v>
      </c>
      <c r="D1067" s="24">
        <v>45298.757754629631</v>
      </c>
      <c r="E1067" s="25" t="s">
        <v>11</v>
      </c>
      <c r="F1067" s="26" t="s">
        <v>16</v>
      </c>
      <c r="G1067" s="26" t="s">
        <v>14</v>
      </c>
      <c r="H1067" s="23">
        <v>0</v>
      </c>
      <c r="I1067" s="27"/>
      <c r="J1067" s="28">
        <v>0</v>
      </c>
      <c r="K1067" t="str">
        <f>IF((LEN(relatorio_Ananindeua3[[#This Row],[CIF/CPF/CNPJ]])=14),relatorio_Ananindeua3[[#This Row],[CIF/CPF/CNPJ]],relatorio_Ananindeua3[[#This Row],[Coluna2]])</f>
        <v>43541151000160</v>
      </c>
      <c r="L1067" t="str">
        <f t="shared" si="17"/>
        <v>435******60</v>
      </c>
    </row>
    <row r="1068" spans="1:12" x14ac:dyDescent="0.25">
      <c r="A1068" s="23" t="s">
        <v>5999</v>
      </c>
      <c r="B1068" s="23" t="s">
        <v>6000</v>
      </c>
      <c r="C1068" s="23" t="s">
        <v>17</v>
      </c>
      <c r="D1068" s="24">
        <v>45298.757754629631</v>
      </c>
      <c r="E1068" s="25" t="s">
        <v>11</v>
      </c>
      <c r="F1068" s="26" t="s">
        <v>16</v>
      </c>
      <c r="G1068" s="26" t="s">
        <v>14</v>
      </c>
      <c r="H1068" s="23">
        <v>0</v>
      </c>
      <c r="I1068" s="27"/>
      <c r="J1068" s="28">
        <v>0</v>
      </c>
      <c r="K1068" t="str">
        <f>IF((LEN(relatorio_Ananindeua3[[#This Row],[CIF/CPF/CNPJ]])=14),relatorio_Ananindeua3[[#This Row],[CIF/CPF/CNPJ]],relatorio_Ananindeua3[[#This Row],[Coluna2]])</f>
        <v>43571210000142</v>
      </c>
      <c r="L1068" t="str">
        <f t="shared" si="17"/>
        <v>435******42</v>
      </c>
    </row>
    <row r="1069" spans="1:12" x14ac:dyDescent="0.25">
      <c r="A1069" s="23" t="s">
        <v>5961</v>
      </c>
      <c r="B1069" s="23" t="s">
        <v>5962</v>
      </c>
      <c r="C1069" s="23" t="s">
        <v>17</v>
      </c>
      <c r="D1069" s="24">
        <v>45298.757824074077</v>
      </c>
      <c r="E1069" s="25" t="s">
        <v>11</v>
      </c>
      <c r="F1069" s="26" t="s">
        <v>16</v>
      </c>
      <c r="G1069" s="26" t="s">
        <v>14</v>
      </c>
      <c r="H1069" s="23">
        <v>0</v>
      </c>
      <c r="I1069" s="27"/>
      <c r="J1069" s="28">
        <v>0</v>
      </c>
      <c r="K1069" t="str">
        <f>IF((LEN(relatorio_Ananindeua3[[#This Row],[CIF/CPF/CNPJ]])=14),relatorio_Ananindeua3[[#This Row],[CIF/CPF/CNPJ]],relatorio_Ananindeua3[[#This Row],[Coluna2]])</f>
        <v>43489902000146</v>
      </c>
      <c r="L1069" t="str">
        <f t="shared" si="17"/>
        <v>434******46</v>
      </c>
    </row>
    <row r="1070" spans="1:12" x14ac:dyDescent="0.25">
      <c r="A1070" s="23" t="s">
        <v>5965</v>
      </c>
      <c r="B1070" s="23" t="s">
        <v>5966</v>
      </c>
      <c r="C1070" s="23" t="s">
        <v>17</v>
      </c>
      <c r="D1070" s="24">
        <v>45298.757824074077</v>
      </c>
      <c r="E1070" s="25" t="s">
        <v>11</v>
      </c>
      <c r="F1070" s="26" t="s">
        <v>16</v>
      </c>
      <c r="G1070" s="26" t="s">
        <v>14</v>
      </c>
      <c r="H1070" s="23">
        <v>0</v>
      </c>
      <c r="I1070" s="27"/>
      <c r="J1070" s="28">
        <v>0</v>
      </c>
      <c r="K1070" t="str">
        <f>IF((LEN(relatorio_Ananindeua3[[#This Row],[CIF/CPF/CNPJ]])=14),relatorio_Ananindeua3[[#This Row],[CIF/CPF/CNPJ]],relatorio_Ananindeua3[[#This Row],[Coluna2]])</f>
        <v>43501610000181</v>
      </c>
      <c r="L1070" t="str">
        <f t="shared" si="17"/>
        <v>435******81</v>
      </c>
    </row>
    <row r="1071" spans="1:12" x14ac:dyDescent="0.25">
      <c r="A1071" s="23" t="s">
        <v>5967</v>
      </c>
      <c r="B1071" s="23" t="s">
        <v>5968</v>
      </c>
      <c r="C1071" s="23" t="s">
        <v>17</v>
      </c>
      <c r="D1071" s="24">
        <v>45298.757824074077</v>
      </c>
      <c r="E1071" s="25" t="s">
        <v>11</v>
      </c>
      <c r="F1071" s="26" t="s">
        <v>16</v>
      </c>
      <c r="G1071" s="26" t="s">
        <v>14</v>
      </c>
      <c r="H1071" s="23">
        <v>0</v>
      </c>
      <c r="I1071" s="27"/>
      <c r="J1071" s="28">
        <v>0</v>
      </c>
      <c r="K1071" t="str">
        <f>IF((LEN(relatorio_Ananindeua3[[#This Row],[CIF/CPF/CNPJ]])=14),relatorio_Ananindeua3[[#This Row],[CIF/CPF/CNPJ]],relatorio_Ananindeua3[[#This Row],[Coluna2]])</f>
        <v>43501823000103</v>
      </c>
      <c r="L1071" t="str">
        <f t="shared" si="17"/>
        <v>435******03</v>
      </c>
    </row>
    <row r="1072" spans="1:12" x14ac:dyDescent="0.25">
      <c r="A1072" s="23" t="s">
        <v>5969</v>
      </c>
      <c r="B1072" s="23" t="s">
        <v>5970</v>
      </c>
      <c r="C1072" s="23" t="s">
        <v>17</v>
      </c>
      <c r="D1072" s="24">
        <v>45298.757824074077</v>
      </c>
      <c r="E1072" s="25" t="s">
        <v>11</v>
      </c>
      <c r="F1072" s="26" t="s">
        <v>16</v>
      </c>
      <c r="G1072" s="26" t="s">
        <v>14</v>
      </c>
      <c r="H1072" s="23">
        <v>0</v>
      </c>
      <c r="I1072" s="27"/>
      <c r="J1072" s="28">
        <v>0</v>
      </c>
      <c r="K1072" t="str">
        <f>IF((LEN(relatorio_Ananindeua3[[#This Row],[CIF/CPF/CNPJ]])=14),relatorio_Ananindeua3[[#This Row],[CIF/CPF/CNPJ]],relatorio_Ananindeua3[[#This Row],[Coluna2]])</f>
        <v>43502120000108</v>
      </c>
      <c r="L1072" t="str">
        <f t="shared" si="17"/>
        <v>435******08</v>
      </c>
    </row>
    <row r="1073" spans="1:12" x14ac:dyDescent="0.25">
      <c r="A1073" s="23" t="s">
        <v>5971</v>
      </c>
      <c r="B1073" s="23" t="s">
        <v>5972</v>
      </c>
      <c r="C1073" s="23" t="s">
        <v>17</v>
      </c>
      <c r="D1073" s="24">
        <v>45298.757824074077</v>
      </c>
      <c r="E1073" s="25" t="s">
        <v>11</v>
      </c>
      <c r="F1073" s="26" t="s">
        <v>16</v>
      </c>
      <c r="G1073" s="26" t="s">
        <v>14</v>
      </c>
      <c r="H1073" s="23">
        <v>0</v>
      </c>
      <c r="I1073" s="27"/>
      <c r="J1073" s="28">
        <v>0</v>
      </c>
      <c r="K1073" t="str">
        <f>IF((LEN(relatorio_Ananindeua3[[#This Row],[CIF/CPF/CNPJ]])=14),relatorio_Ananindeua3[[#This Row],[CIF/CPF/CNPJ]],relatorio_Ananindeua3[[#This Row],[Coluna2]])</f>
        <v>43502272000100</v>
      </c>
      <c r="L1073" t="str">
        <f t="shared" si="17"/>
        <v>435******00</v>
      </c>
    </row>
    <row r="1074" spans="1:12" x14ac:dyDescent="0.25">
      <c r="A1074" s="23" t="s">
        <v>5979</v>
      </c>
      <c r="B1074" s="23" t="s">
        <v>5980</v>
      </c>
      <c r="C1074" s="23" t="s">
        <v>17</v>
      </c>
      <c r="D1074" s="24">
        <v>45298.757835648146</v>
      </c>
      <c r="E1074" s="25" t="s">
        <v>11</v>
      </c>
      <c r="F1074" s="26" t="s">
        <v>16</v>
      </c>
      <c r="G1074" s="26" t="s">
        <v>14</v>
      </c>
      <c r="H1074" s="23">
        <v>0</v>
      </c>
      <c r="I1074" s="27"/>
      <c r="J1074" s="28">
        <v>0</v>
      </c>
      <c r="K1074" t="str">
        <f>IF((LEN(relatorio_Ananindeua3[[#This Row],[CIF/CPF/CNPJ]])=14),relatorio_Ananindeua3[[#This Row],[CIF/CPF/CNPJ]],relatorio_Ananindeua3[[#This Row],[Coluna2]])</f>
        <v>43529129000102</v>
      </c>
      <c r="L1074" t="str">
        <f t="shared" si="17"/>
        <v>435******02</v>
      </c>
    </row>
    <row r="1075" spans="1:12" x14ac:dyDescent="0.25">
      <c r="A1075" s="23" t="s">
        <v>1803</v>
      </c>
      <c r="B1075" s="23" t="s">
        <v>1804</v>
      </c>
      <c r="C1075" s="23" t="s">
        <v>17</v>
      </c>
      <c r="D1075" s="24">
        <v>45298.7578587963</v>
      </c>
      <c r="E1075" s="25" t="s">
        <v>11</v>
      </c>
      <c r="F1075" s="26" t="s">
        <v>16</v>
      </c>
      <c r="G1075" s="26" t="s">
        <v>14</v>
      </c>
      <c r="H1075" s="23">
        <v>0</v>
      </c>
      <c r="I1075" s="27"/>
      <c r="J1075" s="28">
        <v>0</v>
      </c>
      <c r="K1075" t="str">
        <f>IF((LEN(relatorio_Ananindeua3[[#This Row],[CIF/CPF/CNPJ]])=14),relatorio_Ananindeua3[[#This Row],[CIF/CPF/CNPJ]],relatorio_Ananindeua3[[#This Row],[Coluna2]])</f>
        <v>24560092000122</v>
      </c>
      <c r="L1075" t="str">
        <f t="shared" si="17"/>
        <v>245******22</v>
      </c>
    </row>
    <row r="1076" spans="1:12" x14ac:dyDescent="0.25">
      <c r="A1076" s="23" t="s">
        <v>5396</v>
      </c>
      <c r="B1076" s="23" t="s">
        <v>5397</v>
      </c>
      <c r="C1076" s="23" t="s">
        <v>17</v>
      </c>
      <c r="D1076" s="24">
        <v>45298.7578587963</v>
      </c>
      <c r="E1076" s="25" t="s">
        <v>11</v>
      </c>
      <c r="F1076" s="26" t="s">
        <v>16</v>
      </c>
      <c r="G1076" s="26" t="s">
        <v>14</v>
      </c>
      <c r="H1076" s="23">
        <v>0</v>
      </c>
      <c r="I1076" s="27"/>
      <c r="J1076" s="28">
        <v>0</v>
      </c>
      <c r="K1076" t="str">
        <f>IF((LEN(relatorio_Ananindeua3[[#This Row],[CIF/CPF/CNPJ]])=14),relatorio_Ananindeua3[[#This Row],[CIF/CPF/CNPJ]],relatorio_Ananindeua3[[#This Row],[Coluna2]])</f>
        <v>41597734000187</v>
      </c>
      <c r="L1076" t="str">
        <f t="shared" si="17"/>
        <v>415******87</v>
      </c>
    </row>
    <row r="1077" spans="1:12" x14ac:dyDescent="0.25">
      <c r="A1077" s="23" t="s">
        <v>5959</v>
      </c>
      <c r="B1077" s="23" t="s">
        <v>5960</v>
      </c>
      <c r="C1077" s="23" t="s">
        <v>17</v>
      </c>
      <c r="D1077" s="24">
        <v>45298.7578587963</v>
      </c>
      <c r="E1077" s="25" t="s">
        <v>11</v>
      </c>
      <c r="F1077" s="26" t="s">
        <v>16</v>
      </c>
      <c r="G1077" s="26" t="s">
        <v>14</v>
      </c>
      <c r="H1077" s="23">
        <v>0</v>
      </c>
      <c r="I1077" s="27"/>
      <c r="J1077" s="28">
        <v>0</v>
      </c>
      <c r="K1077" t="str">
        <f>IF((LEN(relatorio_Ananindeua3[[#This Row],[CIF/CPF/CNPJ]])=14),relatorio_Ananindeua3[[#This Row],[CIF/CPF/CNPJ]],relatorio_Ananindeua3[[#This Row],[Coluna2]])</f>
        <v>43480056000101</v>
      </c>
      <c r="L1077" t="str">
        <f t="shared" si="17"/>
        <v>434******01</v>
      </c>
    </row>
    <row r="1078" spans="1:12" x14ac:dyDescent="0.25">
      <c r="A1078" s="23" t="s">
        <v>5963</v>
      </c>
      <c r="B1078" s="23" t="s">
        <v>5964</v>
      </c>
      <c r="C1078" s="23" t="s">
        <v>17</v>
      </c>
      <c r="D1078" s="24">
        <v>45298.7578587963</v>
      </c>
      <c r="E1078" s="25" t="s">
        <v>11</v>
      </c>
      <c r="F1078" s="26" t="s">
        <v>16</v>
      </c>
      <c r="G1078" s="26" t="s">
        <v>14</v>
      </c>
      <c r="H1078" s="23">
        <v>0</v>
      </c>
      <c r="I1078" s="27"/>
      <c r="J1078" s="28">
        <v>0</v>
      </c>
      <c r="K1078" t="str">
        <f>IF((LEN(relatorio_Ananindeua3[[#This Row],[CIF/CPF/CNPJ]])=14),relatorio_Ananindeua3[[#This Row],[CIF/CPF/CNPJ]],relatorio_Ananindeua3[[#This Row],[Coluna2]])</f>
        <v>43493979000190</v>
      </c>
      <c r="L1078" t="str">
        <f t="shared" si="17"/>
        <v>434******90</v>
      </c>
    </row>
    <row r="1079" spans="1:12" x14ac:dyDescent="0.25">
      <c r="A1079" s="23" t="s">
        <v>5973</v>
      </c>
      <c r="B1079" s="23" t="s">
        <v>5974</v>
      </c>
      <c r="C1079" s="23" t="s">
        <v>17</v>
      </c>
      <c r="D1079" s="24">
        <v>45298.7578587963</v>
      </c>
      <c r="E1079" s="25" t="s">
        <v>11</v>
      </c>
      <c r="F1079" s="26" t="s">
        <v>16</v>
      </c>
      <c r="G1079" s="26" t="s">
        <v>14</v>
      </c>
      <c r="H1079" s="23">
        <v>0</v>
      </c>
      <c r="I1079" s="27"/>
      <c r="J1079" s="28">
        <v>0</v>
      </c>
      <c r="K1079" t="str">
        <f>IF((LEN(relatorio_Ananindeua3[[#This Row],[CIF/CPF/CNPJ]])=14),relatorio_Ananindeua3[[#This Row],[CIF/CPF/CNPJ]],relatorio_Ananindeua3[[#This Row],[Coluna2]])</f>
        <v>43502316000194</v>
      </c>
      <c r="L1079" t="str">
        <f t="shared" si="17"/>
        <v>435******94</v>
      </c>
    </row>
    <row r="1080" spans="1:12" x14ac:dyDescent="0.25">
      <c r="A1080" s="23" t="s">
        <v>5953</v>
      </c>
      <c r="B1080" s="23" t="s">
        <v>5954</v>
      </c>
      <c r="C1080" s="23" t="s">
        <v>17</v>
      </c>
      <c r="D1080" s="24">
        <v>45298.757870370369</v>
      </c>
      <c r="E1080" s="25" t="s">
        <v>11</v>
      </c>
      <c r="F1080" s="26" t="s">
        <v>16</v>
      </c>
      <c r="G1080" s="26" t="s">
        <v>14</v>
      </c>
      <c r="H1080" s="23">
        <v>0</v>
      </c>
      <c r="I1080" s="27"/>
      <c r="J1080" s="28">
        <v>0</v>
      </c>
      <c r="K1080" t="str">
        <f>IF((LEN(relatorio_Ananindeua3[[#This Row],[CIF/CPF/CNPJ]])=14),relatorio_Ananindeua3[[#This Row],[CIF/CPF/CNPJ]],relatorio_Ananindeua3[[#This Row],[Coluna2]])</f>
        <v>43442043000130</v>
      </c>
      <c r="L1080" t="str">
        <f t="shared" si="17"/>
        <v>434******30</v>
      </c>
    </row>
    <row r="1081" spans="1:12" x14ac:dyDescent="0.25">
      <c r="A1081" s="23" t="s">
        <v>875</v>
      </c>
      <c r="B1081" s="23" t="s">
        <v>876</v>
      </c>
      <c r="C1081" s="23" t="s">
        <v>17</v>
      </c>
      <c r="D1081" s="24">
        <v>45298.757905092592</v>
      </c>
      <c r="E1081" s="25" t="s">
        <v>11</v>
      </c>
      <c r="F1081" s="26" t="s">
        <v>16</v>
      </c>
      <c r="G1081" s="26" t="s">
        <v>14</v>
      </c>
      <c r="H1081" s="23">
        <v>0</v>
      </c>
      <c r="I1081" s="27"/>
      <c r="J1081" s="28">
        <v>0</v>
      </c>
      <c r="K1081" t="str">
        <f>IF((LEN(relatorio_Ananindeua3[[#This Row],[CIF/CPF/CNPJ]])=14),relatorio_Ananindeua3[[#This Row],[CIF/CPF/CNPJ]],relatorio_Ananindeua3[[#This Row],[Coluna2]])</f>
        <v>16823228000111</v>
      </c>
      <c r="L1081" t="str">
        <f t="shared" si="17"/>
        <v>168******11</v>
      </c>
    </row>
    <row r="1082" spans="1:12" x14ac:dyDescent="0.25">
      <c r="A1082" s="23" t="s">
        <v>5929</v>
      </c>
      <c r="B1082" s="23" t="s">
        <v>5930</v>
      </c>
      <c r="C1082" s="23" t="s">
        <v>17</v>
      </c>
      <c r="D1082" s="24">
        <v>45298.757928240739</v>
      </c>
      <c r="E1082" s="25" t="s">
        <v>11</v>
      </c>
      <c r="F1082" s="26" t="s">
        <v>16</v>
      </c>
      <c r="G1082" s="26" t="s">
        <v>14</v>
      </c>
      <c r="H1082" s="23">
        <v>0</v>
      </c>
      <c r="I1082" s="27"/>
      <c r="J1082" s="28">
        <v>0</v>
      </c>
      <c r="K1082" t="str">
        <f>IF((LEN(relatorio_Ananindeua3[[#This Row],[CIF/CPF/CNPJ]])=14),relatorio_Ananindeua3[[#This Row],[CIF/CPF/CNPJ]],relatorio_Ananindeua3[[#This Row],[Coluna2]])</f>
        <v>43376394000190</v>
      </c>
      <c r="L1082" t="str">
        <f t="shared" si="17"/>
        <v>433******90</v>
      </c>
    </row>
    <row r="1083" spans="1:12" x14ac:dyDescent="0.25">
      <c r="A1083" s="23" t="s">
        <v>5943</v>
      </c>
      <c r="B1083" s="23" t="s">
        <v>5944</v>
      </c>
      <c r="C1083" s="23" t="s">
        <v>17</v>
      </c>
      <c r="D1083" s="24">
        <v>45298.757928240739</v>
      </c>
      <c r="E1083" s="25" t="s">
        <v>11</v>
      </c>
      <c r="F1083" s="26" t="s">
        <v>16</v>
      </c>
      <c r="G1083" s="26" t="s">
        <v>14</v>
      </c>
      <c r="H1083" s="23">
        <v>0</v>
      </c>
      <c r="I1083" s="27"/>
      <c r="J1083" s="28">
        <v>0</v>
      </c>
      <c r="K1083" t="str">
        <f>IF((LEN(relatorio_Ananindeua3[[#This Row],[CIF/CPF/CNPJ]])=14),relatorio_Ananindeua3[[#This Row],[CIF/CPF/CNPJ]],relatorio_Ananindeua3[[#This Row],[Coluna2]])</f>
        <v>43394254000144</v>
      </c>
      <c r="L1083" t="str">
        <f t="shared" si="17"/>
        <v>433******44</v>
      </c>
    </row>
    <row r="1084" spans="1:12" x14ac:dyDescent="0.25">
      <c r="A1084" s="23" t="s">
        <v>5945</v>
      </c>
      <c r="B1084" s="23" t="s">
        <v>5946</v>
      </c>
      <c r="C1084" s="23" t="s">
        <v>17</v>
      </c>
      <c r="D1084" s="24">
        <v>45298.757928240739</v>
      </c>
      <c r="E1084" s="25" t="s">
        <v>11</v>
      </c>
      <c r="F1084" s="26" t="s">
        <v>16</v>
      </c>
      <c r="G1084" s="26" t="s">
        <v>14</v>
      </c>
      <c r="H1084" s="23">
        <v>0</v>
      </c>
      <c r="I1084" s="27"/>
      <c r="J1084" s="28">
        <v>0</v>
      </c>
      <c r="K1084" t="str">
        <f>IF((LEN(relatorio_Ananindeua3[[#This Row],[CIF/CPF/CNPJ]])=14),relatorio_Ananindeua3[[#This Row],[CIF/CPF/CNPJ]],relatorio_Ananindeua3[[#This Row],[Coluna2]])</f>
        <v>43403702000129</v>
      </c>
      <c r="L1084" t="str">
        <f t="shared" si="17"/>
        <v>434******29</v>
      </c>
    </row>
    <row r="1085" spans="1:12" x14ac:dyDescent="0.25">
      <c r="A1085" s="23" t="s">
        <v>5925</v>
      </c>
      <c r="B1085" s="23" t="s">
        <v>5926</v>
      </c>
      <c r="C1085" s="23" t="s">
        <v>17</v>
      </c>
      <c r="D1085" s="24">
        <v>45298.757986111108</v>
      </c>
      <c r="E1085" s="25" t="s">
        <v>11</v>
      </c>
      <c r="F1085" s="26" t="s">
        <v>16</v>
      </c>
      <c r="G1085" s="26" t="s">
        <v>14</v>
      </c>
      <c r="H1085" s="23">
        <v>0</v>
      </c>
      <c r="I1085" s="27"/>
      <c r="J1085" s="28">
        <v>0</v>
      </c>
      <c r="K1085" t="str">
        <f>IF((LEN(relatorio_Ananindeua3[[#This Row],[CIF/CPF/CNPJ]])=14),relatorio_Ananindeua3[[#This Row],[CIF/CPF/CNPJ]],relatorio_Ananindeua3[[#This Row],[Coluna2]])</f>
        <v>43370605000187</v>
      </c>
      <c r="L1085" t="str">
        <f t="shared" si="17"/>
        <v>433******87</v>
      </c>
    </row>
    <row r="1086" spans="1:12" x14ac:dyDescent="0.25">
      <c r="A1086" s="23" t="s">
        <v>5785</v>
      </c>
      <c r="B1086" s="23" t="s">
        <v>5786</v>
      </c>
      <c r="C1086" s="23" t="s">
        <v>17</v>
      </c>
      <c r="D1086" s="24">
        <v>45298.757997685185</v>
      </c>
      <c r="E1086" s="25" t="s">
        <v>11</v>
      </c>
      <c r="F1086" s="26" t="s">
        <v>16</v>
      </c>
      <c r="G1086" s="26" t="s">
        <v>14</v>
      </c>
      <c r="H1086" s="23">
        <v>0</v>
      </c>
      <c r="I1086" s="27"/>
      <c r="J1086" s="28">
        <v>0</v>
      </c>
      <c r="K1086" t="str">
        <f>IF((LEN(relatorio_Ananindeua3[[#This Row],[CIF/CPF/CNPJ]])=14),relatorio_Ananindeua3[[#This Row],[CIF/CPF/CNPJ]],relatorio_Ananindeua3[[#This Row],[Coluna2]])</f>
        <v>42867437000177</v>
      </c>
      <c r="L1086" t="str">
        <f t="shared" si="17"/>
        <v>428******77</v>
      </c>
    </row>
    <row r="1087" spans="1:12" x14ac:dyDescent="0.25">
      <c r="A1087" s="23" t="s">
        <v>5917</v>
      </c>
      <c r="B1087" s="23" t="s">
        <v>5918</v>
      </c>
      <c r="C1087" s="23" t="s">
        <v>17</v>
      </c>
      <c r="D1087" s="24">
        <v>45298.758009259262</v>
      </c>
      <c r="E1087" s="25" t="s">
        <v>11</v>
      </c>
      <c r="F1087" s="26" t="s">
        <v>16</v>
      </c>
      <c r="G1087" s="26" t="s">
        <v>14</v>
      </c>
      <c r="H1087" s="23">
        <v>0</v>
      </c>
      <c r="I1087" s="27"/>
      <c r="J1087" s="28">
        <v>0</v>
      </c>
      <c r="K1087" t="str">
        <f>IF((LEN(relatorio_Ananindeua3[[#This Row],[CIF/CPF/CNPJ]])=14),relatorio_Ananindeua3[[#This Row],[CIF/CPF/CNPJ]],relatorio_Ananindeua3[[#This Row],[Coluna2]])</f>
        <v>43359364000175</v>
      </c>
      <c r="L1087" t="str">
        <f t="shared" si="17"/>
        <v>433******75</v>
      </c>
    </row>
    <row r="1088" spans="1:12" x14ac:dyDescent="0.25">
      <c r="A1088" s="23" t="s">
        <v>5923</v>
      </c>
      <c r="B1088" s="23" t="s">
        <v>5924</v>
      </c>
      <c r="C1088" s="23" t="s">
        <v>17</v>
      </c>
      <c r="D1088" s="24">
        <v>45298.758032407408</v>
      </c>
      <c r="E1088" s="25" t="s">
        <v>11</v>
      </c>
      <c r="F1088" s="26" t="s">
        <v>16</v>
      </c>
      <c r="G1088" s="26" t="s">
        <v>14</v>
      </c>
      <c r="H1088" s="23">
        <v>0</v>
      </c>
      <c r="I1088" s="27"/>
      <c r="J1088" s="28">
        <v>0</v>
      </c>
      <c r="K1088" t="str">
        <f>IF((LEN(relatorio_Ananindeua3[[#This Row],[CIF/CPF/CNPJ]])=14),relatorio_Ananindeua3[[#This Row],[CIF/CPF/CNPJ]],relatorio_Ananindeua3[[#This Row],[Coluna2]])</f>
        <v>43367186000124</v>
      </c>
      <c r="L1088" t="str">
        <f t="shared" si="17"/>
        <v>433******24</v>
      </c>
    </row>
    <row r="1089" spans="1:12" x14ac:dyDescent="0.25">
      <c r="A1089" s="23" t="s">
        <v>5933</v>
      </c>
      <c r="B1089" s="23" t="s">
        <v>5934</v>
      </c>
      <c r="C1089" s="23" t="s">
        <v>17</v>
      </c>
      <c r="D1089" s="24">
        <v>45298.758032407408</v>
      </c>
      <c r="E1089" s="25" t="s">
        <v>11</v>
      </c>
      <c r="F1089" s="26" t="s">
        <v>16</v>
      </c>
      <c r="G1089" s="26" t="s">
        <v>14</v>
      </c>
      <c r="H1089" s="23">
        <v>0</v>
      </c>
      <c r="I1089" s="27"/>
      <c r="J1089" s="28">
        <v>0</v>
      </c>
      <c r="K1089" t="str">
        <f>IF((LEN(relatorio_Ananindeua3[[#This Row],[CIF/CPF/CNPJ]])=14),relatorio_Ananindeua3[[#This Row],[CIF/CPF/CNPJ]],relatorio_Ananindeua3[[#This Row],[Coluna2]])</f>
        <v>43378299000125</v>
      </c>
      <c r="L1089" t="str">
        <f t="shared" si="17"/>
        <v>433******25</v>
      </c>
    </row>
    <row r="1090" spans="1:12" x14ac:dyDescent="0.25">
      <c r="A1090" s="23" t="s">
        <v>5937</v>
      </c>
      <c r="B1090" s="23" t="s">
        <v>5938</v>
      </c>
      <c r="C1090" s="23" t="s">
        <v>17</v>
      </c>
      <c r="D1090" s="24">
        <v>45298.758032407408</v>
      </c>
      <c r="E1090" s="25" t="s">
        <v>11</v>
      </c>
      <c r="F1090" s="26" t="s">
        <v>16</v>
      </c>
      <c r="G1090" s="26" t="s">
        <v>14</v>
      </c>
      <c r="H1090" s="23">
        <v>0</v>
      </c>
      <c r="I1090" s="27"/>
      <c r="J1090" s="28">
        <v>0</v>
      </c>
      <c r="K1090" t="str">
        <f>IF((LEN(relatorio_Ananindeua3[[#This Row],[CIF/CPF/CNPJ]])=14),relatorio_Ananindeua3[[#This Row],[CIF/CPF/CNPJ]],relatorio_Ananindeua3[[#This Row],[Coluna2]])</f>
        <v>43380660000158</v>
      </c>
      <c r="L1090" t="str">
        <f t="shared" si="17"/>
        <v>433******58</v>
      </c>
    </row>
    <row r="1091" spans="1:12" x14ac:dyDescent="0.25">
      <c r="A1091" s="23" t="s">
        <v>5907</v>
      </c>
      <c r="B1091" s="23" t="s">
        <v>5908</v>
      </c>
      <c r="C1091" s="23" t="s">
        <v>17</v>
      </c>
      <c r="D1091" s="24">
        <v>45298.7580787037</v>
      </c>
      <c r="E1091" s="25" t="s">
        <v>11</v>
      </c>
      <c r="F1091" s="26" t="s">
        <v>16</v>
      </c>
      <c r="G1091" s="26" t="s">
        <v>14</v>
      </c>
      <c r="H1091" s="23">
        <v>0</v>
      </c>
      <c r="I1091" s="27"/>
      <c r="J1091" s="28">
        <v>0</v>
      </c>
      <c r="K1091" t="str">
        <f>IF((LEN(relatorio_Ananindeua3[[#This Row],[CIF/CPF/CNPJ]])=14),relatorio_Ananindeua3[[#This Row],[CIF/CPF/CNPJ]],relatorio_Ananindeua3[[#This Row],[Coluna2]])</f>
        <v>43319017000119</v>
      </c>
      <c r="L1091" t="str">
        <f t="shared" si="17"/>
        <v>433******19</v>
      </c>
    </row>
    <row r="1092" spans="1:12" x14ac:dyDescent="0.25">
      <c r="A1092" s="23" t="s">
        <v>5909</v>
      </c>
      <c r="B1092" s="23" t="s">
        <v>5910</v>
      </c>
      <c r="C1092" s="23" t="s">
        <v>17</v>
      </c>
      <c r="D1092" s="24">
        <v>45298.7580787037</v>
      </c>
      <c r="E1092" s="25" t="s">
        <v>11</v>
      </c>
      <c r="F1092" s="26" t="s">
        <v>16</v>
      </c>
      <c r="G1092" s="26" t="s">
        <v>14</v>
      </c>
      <c r="H1092" s="23">
        <v>0</v>
      </c>
      <c r="I1092" s="27"/>
      <c r="J1092" s="28">
        <v>0</v>
      </c>
      <c r="K1092" t="str">
        <f>IF((LEN(relatorio_Ananindeua3[[#This Row],[CIF/CPF/CNPJ]])=14),relatorio_Ananindeua3[[#This Row],[CIF/CPF/CNPJ]],relatorio_Ananindeua3[[#This Row],[Coluna2]])</f>
        <v>43321475000192</v>
      </c>
      <c r="L1092" t="str">
        <f t="shared" si="17"/>
        <v>433******92</v>
      </c>
    </row>
    <row r="1093" spans="1:12" x14ac:dyDescent="0.25">
      <c r="A1093" s="23" t="s">
        <v>5891</v>
      </c>
      <c r="B1093" s="23" t="s">
        <v>5892</v>
      </c>
      <c r="C1093" s="23" t="s">
        <v>17</v>
      </c>
      <c r="D1093" s="24">
        <v>45298.758090277777</v>
      </c>
      <c r="E1093" s="25" t="s">
        <v>11</v>
      </c>
      <c r="F1093" s="26" t="s">
        <v>16</v>
      </c>
      <c r="G1093" s="26" t="s">
        <v>14</v>
      </c>
      <c r="H1093" s="23">
        <v>0</v>
      </c>
      <c r="I1093" s="27"/>
      <c r="J1093" s="28">
        <v>0</v>
      </c>
      <c r="K1093" t="str">
        <f>IF((LEN(relatorio_Ananindeua3[[#This Row],[CIF/CPF/CNPJ]])=14),relatorio_Ananindeua3[[#This Row],[CIF/CPF/CNPJ]],relatorio_Ananindeua3[[#This Row],[Coluna2]])</f>
        <v>43267291000191</v>
      </c>
      <c r="L1093" t="str">
        <f t="shared" si="17"/>
        <v>432******91</v>
      </c>
    </row>
    <row r="1094" spans="1:12" x14ac:dyDescent="0.25">
      <c r="A1094" s="23" t="s">
        <v>5893</v>
      </c>
      <c r="B1094" s="23" t="s">
        <v>5894</v>
      </c>
      <c r="C1094" s="23" t="s">
        <v>17</v>
      </c>
      <c r="D1094" s="24">
        <v>45298.758090277777</v>
      </c>
      <c r="E1094" s="25" t="s">
        <v>11</v>
      </c>
      <c r="F1094" s="26" t="s">
        <v>16</v>
      </c>
      <c r="G1094" s="26" t="s">
        <v>14</v>
      </c>
      <c r="H1094" s="23">
        <v>0</v>
      </c>
      <c r="I1094" s="27"/>
      <c r="J1094" s="28">
        <v>0</v>
      </c>
      <c r="K1094" t="str">
        <f>IF((LEN(relatorio_Ananindeua3[[#This Row],[CIF/CPF/CNPJ]])=14),relatorio_Ananindeua3[[#This Row],[CIF/CPF/CNPJ]],relatorio_Ananindeua3[[#This Row],[Coluna2]])</f>
        <v>43287561000126</v>
      </c>
      <c r="L1094" t="str">
        <f t="shared" si="17"/>
        <v>432******26</v>
      </c>
    </row>
    <row r="1095" spans="1:12" x14ac:dyDescent="0.25">
      <c r="A1095" s="23" t="s">
        <v>5903</v>
      </c>
      <c r="B1095" s="23" t="s">
        <v>5904</v>
      </c>
      <c r="C1095" s="23" t="s">
        <v>17</v>
      </c>
      <c r="D1095" s="24">
        <v>45298.758101851854</v>
      </c>
      <c r="E1095" s="25" t="s">
        <v>11</v>
      </c>
      <c r="F1095" s="26" t="s">
        <v>16</v>
      </c>
      <c r="G1095" s="26" t="s">
        <v>14</v>
      </c>
      <c r="H1095" s="23">
        <v>0</v>
      </c>
      <c r="I1095" s="27"/>
      <c r="J1095" s="28">
        <v>0</v>
      </c>
      <c r="K1095" t="str">
        <f>IF((LEN(relatorio_Ananindeua3[[#This Row],[CIF/CPF/CNPJ]])=14),relatorio_Ananindeua3[[#This Row],[CIF/CPF/CNPJ]],relatorio_Ananindeua3[[#This Row],[Coluna2]])</f>
        <v>43312212000117</v>
      </c>
      <c r="L1095" t="str">
        <f t="shared" si="17"/>
        <v>433******17</v>
      </c>
    </row>
    <row r="1096" spans="1:12" x14ac:dyDescent="0.25">
      <c r="A1096" s="23" t="s">
        <v>4631</v>
      </c>
      <c r="B1096" s="23" t="s">
        <v>4632</v>
      </c>
      <c r="C1096" s="23" t="s">
        <v>17</v>
      </c>
      <c r="D1096" s="24">
        <v>45298.758113425924</v>
      </c>
      <c r="E1096" s="25" t="s">
        <v>11</v>
      </c>
      <c r="F1096" s="26" t="s">
        <v>16</v>
      </c>
      <c r="G1096" s="26" t="s">
        <v>14</v>
      </c>
      <c r="H1096" s="23">
        <v>0</v>
      </c>
      <c r="I1096" s="27"/>
      <c r="J1096" s="28">
        <v>0</v>
      </c>
      <c r="K1096" t="str">
        <f>IF((LEN(relatorio_Ananindeua3[[#This Row],[CIF/CPF/CNPJ]])=14),relatorio_Ananindeua3[[#This Row],[CIF/CPF/CNPJ]],relatorio_Ananindeua3[[#This Row],[Coluna2]])</f>
        <v>38296421000184</v>
      </c>
      <c r="L1096" t="str">
        <f t="shared" si="17"/>
        <v>382******84</v>
      </c>
    </row>
    <row r="1097" spans="1:12" x14ac:dyDescent="0.25">
      <c r="A1097" s="23" t="s">
        <v>5873</v>
      </c>
      <c r="B1097" s="23" t="s">
        <v>5874</v>
      </c>
      <c r="C1097" s="23" t="s">
        <v>17</v>
      </c>
      <c r="D1097" s="24">
        <v>45298.75818287037</v>
      </c>
      <c r="E1097" s="25" t="s">
        <v>11</v>
      </c>
      <c r="F1097" s="26" t="s">
        <v>16</v>
      </c>
      <c r="G1097" s="26" t="s">
        <v>14</v>
      </c>
      <c r="H1097" s="23">
        <v>0</v>
      </c>
      <c r="I1097" s="27"/>
      <c r="J1097" s="28">
        <v>0</v>
      </c>
      <c r="K1097" t="str">
        <f>IF((LEN(relatorio_Ananindeua3[[#This Row],[CIF/CPF/CNPJ]])=14),relatorio_Ananindeua3[[#This Row],[CIF/CPF/CNPJ]],relatorio_Ananindeua3[[#This Row],[Coluna2]])</f>
        <v>43216355000125</v>
      </c>
      <c r="L1097" t="str">
        <f t="shared" si="17"/>
        <v>432******25</v>
      </c>
    </row>
    <row r="1098" spans="1:12" x14ac:dyDescent="0.25">
      <c r="A1098" s="23" t="s">
        <v>5865</v>
      </c>
      <c r="B1098" s="23" t="s">
        <v>5866</v>
      </c>
      <c r="C1098" s="23" t="s">
        <v>17</v>
      </c>
      <c r="D1098" s="24">
        <v>45298.758194444446</v>
      </c>
      <c r="E1098" s="25" t="s">
        <v>11</v>
      </c>
      <c r="F1098" s="26" t="s">
        <v>16</v>
      </c>
      <c r="G1098" s="26" t="s">
        <v>14</v>
      </c>
      <c r="H1098" s="23">
        <v>0</v>
      </c>
      <c r="I1098" s="27"/>
      <c r="J1098" s="28">
        <v>0</v>
      </c>
      <c r="K1098" t="str">
        <f>IF((LEN(relatorio_Ananindeua3[[#This Row],[CIF/CPF/CNPJ]])=14),relatorio_Ananindeua3[[#This Row],[CIF/CPF/CNPJ]],relatorio_Ananindeua3[[#This Row],[Coluna2]])</f>
        <v>43199670000191</v>
      </c>
      <c r="L1098" t="str">
        <f t="shared" si="17"/>
        <v>431******91</v>
      </c>
    </row>
    <row r="1099" spans="1:12" x14ac:dyDescent="0.25">
      <c r="A1099" s="23" t="s">
        <v>5857</v>
      </c>
      <c r="B1099" s="23" t="s">
        <v>5858</v>
      </c>
      <c r="C1099" s="23" t="s">
        <v>17</v>
      </c>
      <c r="D1099" s="24">
        <v>45298.758206018516</v>
      </c>
      <c r="E1099" s="25" t="s">
        <v>11</v>
      </c>
      <c r="F1099" s="26" t="s">
        <v>16</v>
      </c>
      <c r="G1099" s="26" t="s">
        <v>14</v>
      </c>
      <c r="H1099" s="23">
        <v>0</v>
      </c>
      <c r="I1099" s="27"/>
      <c r="J1099" s="28">
        <v>0</v>
      </c>
      <c r="K1099" t="str">
        <f>IF((LEN(relatorio_Ananindeua3[[#This Row],[CIF/CPF/CNPJ]])=14),relatorio_Ananindeua3[[#This Row],[CIF/CPF/CNPJ]],relatorio_Ananindeua3[[#This Row],[Coluna2]])</f>
        <v>43170054000108</v>
      </c>
      <c r="L1099" t="str">
        <f t="shared" si="17"/>
        <v>431******08</v>
      </c>
    </row>
    <row r="1100" spans="1:12" x14ac:dyDescent="0.25">
      <c r="A1100" s="23" t="s">
        <v>5859</v>
      </c>
      <c r="B1100" s="23" t="s">
        <v>5860</v>
      </c>
      <c r="C1100" s="23" t="s">
        <v>17</v>
      </c>
      <c r="D1100" s="24">
        <v>45298.758206018516</v>
      </c>
      <c r="E1100" s="25" t="s">
        <v>11</v>
      </c>
      <c r="F1100" s="26" t="s">
        <v>16</v>
      </c>
      <c r="G1100" s="26" t="s">
        <v>14</v>
      </c>
      <c r="H1100" s="23">
        <v>0</v>
      </c>
      <c r="I1100" s="27"/>
      <c r="J1100" s="28">
        <v>0</v>
      </c>
      <c r="K1100" t="str">
        <f>IF((LEN(relatorio_Ananindeua3[[#This Row],[CIF/CPF/CNPJ]])=14),relatorio_Ananindeua3[[#This Row],[CIF/CPF/CNPJ]],relatorio_Ananindeua3[[#This Row],[Coluna2]])</f>
        <v>43174043000104</v>
      </c>
      <c r="L1100" t="str">
        <f t="shared" si="17"/>
        <v>431******04</v>
      </c>
    </row>
    <row r="1101" spans="1:12" x14ac:dyDescent="0.25">
      <c r="A1101" s="23" t="s">
        <v>5849</v>
      </c>
      <c r="B1101" s="23" t="s">
        <v>5850</v>
      </c>
      <c r="C1101" s="23" t="s">
        <v>17</v>
      </c>
      <c r="D1101" s="24">
        <v>45298.758240740739</v>
      </c>
      <c r="E1101" s="25" t="s">
        <v>11</v>
      </c>
      <c r="F1101" s="26" t="s">
        <v>16</v>
      </c>
      <c r="G1101" s="26" t="s">
        <v>14</v>
      </c>
      <c r="H1101" s="23">
        <v>0</v>
      </c>
      <c r="I1101" s="27"/>
      <c r="J1101" s="28">
        <v>0</v>
      </c>
      <c r="K1101" t="str">
        <f>IF((LEN(relatorio_Ananindeua3[[#This Row],[CIF/CPF/CNPJ]])=14),relatorio_Ananindeua3[[#This Row],[CIF/CPF/CNPJ]],relatorio_Ananindeua3[[#This Row],[Coluna2]])</f>
        <v>43146520000110</v>
      </c>
      <c r="L1101" t="str">
        <f t="shared" si="17"/>
        <v>431******10</v>
      </c>
    </row>
    <row r="1102" spans="1:12" x14ac:dyDescent="0.25">
      <c r="A1102" s="23" t="s">
        <v>579</v>
      </c>
      <c r="B1102" s="23" t="s">
        <v>580</v>
      </c>
      <c r="C1102" s="23" t="s">
        <v>17</v>
      </c>
      <c r="D1102" s="24">
        <v>45298.758287037039</v>
      </c>
      <c r="E1102" s="25" t="s">
        <v>11</v>
      </c>
      <c r="F1102" s="26" t="s">
        <v>16</v>
      </c>
      <c r="G1102" s="26" t="s">
        <v>14</v>
      </c>
      <c r="H1102" s="23">
        <v>0</v>
      </c>
      <c r="I1102" s="27"/>
      <c r="J1102" s="28">
        <v>0</v>
      </c>
      <c r="K1102" t="str">
        <f>IF((LEN(relatorio_Ananindeua3[[#This Row],[CIF/CPF/CNPJ]])=14),relatorio_Ananindeua3[[#This Row],[CIF/CPF/CNPJ]],relatorio_Ananindeua3[[#This Row],[Coluna2]])</f>
        <v>14131427000133</v>
      </c>
      <c r="L1102" t="str">
        <f t="shared" si="17"/>
        <v>141******33</v>
      </c>
    </row>
    <row r="1103" spans="1:12" x14ac:dyDescent="0.25">
      <c r="A1103" s="23" t="s">
        <v>5833</v>
      </c>
      <c r="B1103" s="23" t="s">
        <v>5834</v>
      </c>
      <c r="C1103" s="23" t="s">
        <v>17</v>
      </c>
      <c r="D1103" s="24">
        <v>45298.758287037039</v>
      </c>
      <c r="E1103" s="25" t="s">
        <v>11</v>
      </c>
      <c r="F1103" s="26" t="s">
        <v>16</v>
      </c>
      <c r="G1103" s="26" t="s">
        <v>14</v>
      </c>
      <c r="H1103" s="23">
        <v>0</v>
      </c>
      <c r="I1103" s="27"/>
      <c r="J1103" s="28">
        <v>0</v>
      </c>
      <c r="K1103" t="str">
        <f>IF((LEN(relatorio_Ananindeua3[[#This Row],[CIF/CPF/CNPJ]])=14),relatorio_Ananindeua3[[#This Row],[CIF/CPF/CNPJ]],relatorio_Ananindeua3[[#This Row],[Coluna2]])</f>
        <v>43086484000146</v>
      </c>
      <c r="L1103" t="str">
        <f t="shared" si="17"/>
        <v>430******46</v>
      </c>
    </row>
    <row r="1104" spans="1:12" x14ac:dyDescent="0.25">
      <c r="A1104" s="23" t="s">
        <v>5831</v>
      </c>
      <c r="B1104" s="23" t="s">
        <v>5832</v>
      </c>
      <c r="C1104" s="23" t="s">
        <v>17</v>
      </c>
      <c r="D1104" s="24">
        <v>45298.758310185185</v>
      </c>
      <c r="E1104" s="25" t="s">
        <v>11</v>
      </c>
      <c r="F1104" s="26" t="s">
        <v>16</v>
      </c>
      <c r="G1104" s="26" t="s">
        <v>14</v>
      </c>
      <c r="H1104" s="23">
        <v>0</v>
      </c>
      <c r="I1104" s="27"/>
      <c r="J1104" s="28">
        <v>0</v>
      </c>
      <c r="K1104" t="str">
        <f>IF((LEN(relatorio_Ananindeua3[[#This Row],[CIF/CPF/CNPJ]])=14),relatorio_Ananindeua3[[#This Row],[CIF/CPF/CNPJ]],relatorio_Ananindeua3[[#This Row],[Coluna2]])</f>
        <v>43071332000170</v>
      </c>
      <c r="L1104" t="str">
        <f t="shared" si="17"/>
        <v>430******70</v>
      </c>
    </row>
    <row r="1105" spans="1:12" x14ac:dyDescent="0.25">
      <c r="A1105" s="23" t="s">
        <v>5835</v>
      </c>
      <c r="B1105" s="23" t="s">
        <v>5836</v>
      </c>
      <c r="C1105" s="23" t="s">
        <v>17</v>
      </c>
      <c r="D1105" s="24">
        <v>45298.758310185185</v>
      </c>
      <c r="E1105" s="25" t="s">
        <v>11</v>
      </c>
      <c r="F1105" s="26" t="s">
        <v>16</v>
      </c>
      <c r="G1105" s="26" t="s">
        <v>14</v>
      </c>
      <c r="H1105" s="23">
        <v>0</v>
      </c>
      <c r="I1105" s="27"/>
      <c r="J1105" s="28">
        <v>0</v>
      </c>
      <c r="K1105" t="str">
        <f>IF((LEN(relatorio_Ananindeua3[[#This Row],[CIF/CPF/CNPJ]])=14),relatorio_Ananindeua3[[#This Row],[CIF/CPF/CNPJ]],relatorio_Ananindeua3[[#This Row],[Coluna2]])</f>
        <v>43087897000145</v>
      </c>
      <c r="L1105" t="str">
        <f t="shared" si="17"/>
        <v>430******45</v>
      </c>
    </row>
    <row r="1106" spans="1:12" x14ac:dyDescent="0.25">
      <c r="A1106" s="23" t="s">
        <v>5837</v>
      </c>
      <c r="B1106" s="23" t="s">
        <v>5838</v>
      </c>
      <c r="C1106" s="23" t="s">
        <v>17</v>
      </c>
      <c r="D1106" s="24">
        <v>45298.758310185185</v>
      </c>
      <c r="E1106" s="25" t="s">
        <v>11</v>
      </c>
      <c r="F1106" s="26" t="s">
        <v>16</v>
      </c>
      <c r="G1106" s="26" t="s">
        <v>14</v>
      </c>
      <c r="H1106" s="23">
        <v>0</v>
      </c>
      <c r="I1106" s="27"/>
      <c r="J1106" s="28">
        <v>0</v>
      </c>
      <c r="K1106" t="str">
        <f>IF((LEN(relatorio_Ananindeua3[[#This Row],[CIF/CPF/CNPJ]])=14),relatorio_Ananindeua3[[#This Row],[CIF/CPF/CNPJ]],relatorio_Ananindeua3[[#This Row],[Coluna2]])</f>
        <v>43106431000140</v>
      </c>
      <c r="L1106" t="str">
        <f t="shared" ref="L1106:L1169" si="18">_xlfn.CONCAT(LEFT(A1106,3),REPT("*",6),RIGHT(A1106,2))</f>
        <v>431******40</v>
      </c>
    </row>
    <row r="1107" spans="1:12" x14ac:dyDescent="0.25">
      <c r="A1107" s="23" t="s">
        <v>1676</v>
      </c>
      <c r="B1107" s="23" t="s">
        <v>1677</v>
      </c>
      <c r="C1107" s="23" t="s">
        <v>17</v>
      </c>
      <c r="D1107" s="24">
        <v>45298.758344907408</v>
      </c>
      <c r="E1107" s="25" t="s">
        <v>11</v>
      </c>
      <c r="F1107" s="26" t="s">
        <v>16</v>
      </c>
      <c r="G1107" s="26" t="s">
        <v>14</v>
      </c>
      <c r="H1107" s="23">
        <v>0</v>
      </c>
      <c r="I1107" s="27"/>
      <c r="J1107" s="28">
        <v>0</v>
      </c>
      <c r="K1107" t="str">
        <f>IF((LEN(relatorio_Ananindeua3[[#This Row],[CIF/CPF/CNPJ]])=14),relatorio_Ananindeua3[[#This Row],[CIF/CPF/CNPJ]],relatorio_Ananindeua3[[#This Row],[Coluna2]])</f>
        <v>23618961000160</v>
      </c>
      <c r="L1107" t="str">
        <f t="shared" si="18"/>
        <v>236******60</v>
      </c>
    </row>
    <row r="1108" spans="1:12" x14ac:dyDescent="0.25">
      <c r="A1108" s="23" t="s">
        <v>5814</v>
      </c>
      <c r="B1108" s="23" t="s">
        <v>5815</v>
      </c>
      <c r="C1108" s="23" t="s">
        <v>17</v>
      </c>
      <c r="D1108" s="24">
        <v>45298.758356481485</v>
      </c>
      <c r="E1108" s="25" t="s">
        <v>11</v>
      </c>
      <c r="F1108" s="26" t="s">
        <v>16</v>
      </c>
      <c r="G1108" s="26" t="s">
        <v>14</v>
      </c>
      <c r="H1108" s="23">
        <v>0</v>
      </c>
      <c r="I1108" s="27"/>
      <c r="J1108" s="28">
        <v>0</v>
      </c>
      <c r="K1108" t="str">
        <f>IF((LEN(relatorio_Ananindeua3[[#This Row],[CIF/CPF/CNPJ]])=14),relatorio_Ananindeua3[[#This Row],[CIF/CPF/CNPJ]],relatorio_Ananindeua3[[#This Row],[Coluna2]])</f>
        <v>42992147000155</v>
      </c>
      <c r="L1108" t="str">
        <f t="shared" si="18"/>
        <v>429******55</v>
      </c>
    </row>
    <row r="1109" spans="1:12" x14ac:dyDescent="0.25">
      <c r="A1109" s="23" t="s">
        <v>5806</v>
      </c>
      <c r="B1109" s="23" t="s">
        <v>5807</v>
      </c>
      <c r="C1109" s="23" t="s">
        <v>17</v>
      </c>
      <c r="D1109" s="24">
        <v>45298.758368055554</v>
      </c>
      <c r="E1109" s="25" t="s">
        <v>11</v>
      </c>
      <c r="F1109" s="26" t="s">
        <v>16</v>
      </c>
      <c r="G1109" s="26" t="s">
        <v>14</v>
      </c>
      <c r="H1109" s="23">
        <v>0</v>
      </c>
      <c r="I1109" s="27"/>
      <c r="J1109" s="28">
        <v>0</v>
      </c>
      <c r="K1109" t="str">
        <f>IF((LEN(relatorio_Ananindeua3[[#This Row],[CIF/CPF/CNPJ]])=14),relatorio_Ananindeua3[[#This Row],[CIF/CPF/CNPJ]],relatorio_Ananindeua3[[#This Row],[Coluna2]])</f>
        <v>42971055000199</v>
      </c>
      <c r="L1109" t="str">
        <f t="shared" si="18"/>
        <v>429******99</v>
      </c>
    </row>
    <row r="1110" spans="1:12" x14ac:dyDescent="0.25">
      <c r="A1110" s="23" t="s">
        <v>5632</v>
      </c>
      <c r="B1110" s="23" t="s">
        <v>5633</v>
      </c>
      <c r="C1110" s="23" t="s">
        <v>17</v>
      </c>
      <c r="D1110" s="24">
        <v>45298.758379629631</v>
      </c>
      <c r="E1110" s="25" t="s">
        <v>11</v>
      </c>
      <c r="F1110" s="26" t="s">
        <v>16</v>
      </c>
      <c r="G1110" s="26" t="s">
        <v>14</v>
      </c>
      <c r="H1110" s="23">
        <v>0</v>
      </c>
      <c r="I1110" s="27"/>
      <c r="J1110" s="28">
        <v>0</v>
      </c>
      <c r="K1110" t="str">
        <f>IF((LEN(relatorio_Ananindeua3[[#This Row],[CIF/CPF/CNPJ]])=14),relatorio_Ananindeua3[[#This Row],[CIF/CPF/CNPJ]],relatorio_Ananindeua3[[#This Row],[Coluna2]])</f>
        <v>42295985000170</v>
      </c>
      <c r="L1110" t="str">
        <f t="shared" si="18"/>
        <v>422******70</v>
      </c>
    </row>
    <row r="1111" spans="1:12" x14ac:dyDescent="0.25">
      <c r="A1111" s="23" t="s">
        <v>5808</v>
      </c>
      <c r="B1111" s="23" t="s">
        <v>5809</v>
      </c>
      <c r="C1111" s="23" t="s">
        <v>17</v>
      </c>
      <c r="D1111" s="24">
        <v>45298.758379629631</v>
      </c>
      <c r="E1111" s="25" t="s">
        <v>11</v>
      </c>
      <c r="F1111" s="26" t="s">
        <v>16</v>
      </c>
      <c r="G1111" s="26" t="s">
        <v>14</v>
      </c>
      <c r="H1111" s="23">
        <v>0</v>
      </c>
      <c r="I1111" s="27"/>
      <c r="J1111" s="28">
        <v>0</v>
      </c>
      <c r="K1111" t="str">
        <f>IF((LEN(relatorio_Ananindeua3[[#This Row],[CIF/CPF/CNPJ]])=14),relatorio_Ananindeua3[[#This Row],[CIF/CPF/CNPJ]],relatorio_Ananindeua3[[#This Row],[Coluna2]])</f>
        <v>42973809000140</v>
      </c>
      <c r="L1111" t="str">
        <f t="shared" si="18"/>
        <v>429******40</v>
      </c>
    </row>
    <row r="1112" spans="1:12" x14ac:dyDescent="0.25">
      <c r="A1112" s="23" t="s">
        <v>5801</v>
      </c>
      <c r="B1112" s="23" t="s">
        <v>5802</v>
      </c>
      <c r="C1112" s="23" t="s">
        <v>17</v>
      </c>
      <c r="D1112" s="24">
        <v>45298.758425925924</v>
      </c>
      <c r="E1112" s="25" t="s">
        <v>11</v>
      </c>
      <c r="F1112" s="26" t="s">
        <v>16</v>
      </c>
      <c r="G1112" s="26" t="s">
        <v>14</v>
      </c>
      <c r="H1112" s="23">
        <v>0</v>
      </c>
      <c r="I1112" s="27"/>
      <c r="J1112" s="28">
        <v>0</v>
      </c>
      <c r="K1112" t="str">
        <f>IF((LEN(relatorio_Ananindeua3[[#This Row],[CIF/CPF/CNPJ]])=14),relatorio_Ananindeua3[[#This Row],[CIF/CPF/CNPJ]],relatorio_Ananindeua3[[#This Row],[Coluna2]])</f>
        <v>42952180000151</v>
      </c>
      <c r="L1112" t="str">
        <f t="shared" si="18"/>
        <v>429******51</v>
      </c>
    </row>
    <row r="1113" spans="1:12" x14ac:dyDescent="0.25">
      <c r="A1113" s="23" t="s">
        <v>5795</v>
      </c>
      <c r="B1113" s="23" t="s">
        <v>5796</v>
      </c>
      <c r="C1113" s="23" t="s">
        <v>17</v>
      </c>
      <c r="D1113" s="24">
        <v>45298.758449074077</v>
      </c>
      <c r="E1113" s="25" t="s">
        <v>11</v>
      </c>
      <c r="F1113" s="26" t="s">
        <v>16</v>
      </c>
      <c r="G1113" s="26" t="s">
        <v>14</v>
      </c>
      <c r="H1113" s="23">
        <v>0</v>
      </c>
      <c r="I1113" s="27"/>
      <c r="J1113" s="28">
        <v>0</v>
      </c>
      <c r="K1113" t="str">
        <f>IF((LEN(relatorio_Ananindeua3[[#This Row],[CIF/CPF/CNPJ]])=14),relatorio_Ananindeua3[[#This Row],[CIF/CPF/CNPJ]],relatorio_Ananindeua3[[#This Row],[Coluna2]])</f>
        <v>42923044000133</v>
      </c>
      <c r="L1113" t="str">
        <f t="shared" si="18"/>
        <v>429******33</v>
      </c>
    </row>
    <row r="1114" spans="1:12" x14ac:dyDescent="0.25">
      <c r="A1114" s="23" t="s">
        <v>5791</v>
      </c>
      <c r="B1114" s="23" t="s">
        <v>5792</v>
      </c>
      <c r="C1114" s="23" t="s">
        <v>17</v>
      </c>
      <c r="D1114" s="24">
        <v>45298.758472222224</v>
      </c>
      <c r="E1114" s="25" t="s">
        <v>11</v>
      </c>
      <c r="F1114" s="26" t="s">
        <v>16</v>
      </c>
      <c r="G1114" s="26" t="s">
        <v>14</v>
      </c>
      <c r="H1114" s="23">
        <v>0</v>
      </c>
      <c r="I1114" s="27"/>
      <c r="J1114" s="28">
        <v>0</v>
      </c>
      <c r="K1114" t="str">
        <f>IF((LEN(relatorio_Ananindeua3[[#This Row],[CIF/CPF/CNPJ]])=14),relatorio_Ananindeua3[[#This Row],[CIF/CPF/CNPJ]],relatorio_Ananindeua3[[#This Row],[Coluna2]])</f>
        <v>42908513000145</v>
      </c>
      <c r="L1114" t="str">
        <f t="shared" si="18"/>
        <v>429******45</v>
      </c>
    </row>
    <row r="1115" spans="1:12" x14ac:dyDescent="0.25">
      <c r="A1115" s="23" t="s">
        <v>5797</v>
      </c>
      <c r="B1115" s="23" t="s">
        <v>5798</v>
      </c>
      <c r="C1115" s="23" t="s">
        <v>17</v>
      </c>
      <c r="D1115" s="24">
        <v>45298.758472222224</v>
      </c>
      <c r="E1115" s="25" t="s">
        <v>11</v>
      </c>
      <c r="F1115" s="26" t="s">
        <v>16</v>
      </c>
      <c r="G1115" s="26" t="s">
        <v>14</v>
      </c>
      <c r="H1115" s="23">
        <v>0</v>
      </c>
      <c r="I1115" s="27"/>
      <c r="J1115" s="28">
        <v>0</v>
      </c>
      <c r="K1115" t="str">
        <f>IF((LEN(relatorio_Ananindeua3[[#This Row],[CIF/CPF/CNPJ]])=14),relatorio_Ananindeua3[[#This Row],[CIF/CPF/CNPJ]],relatorio_Ananindeua3[[#This Row],[Coluna2]])</f>
        <v>42923353000103</v>
      </c>
      <c r="L1115" t="str">
        <f t="shared" si="18"/>
        <v>429******03</v>
      </c>
    </row>
    <row r="1116" spans="1:12" x14ac:dyDescent="0.25">
      <c r="A1116" s="23" t="s">
        <v>5710</v>
      </c>
      <c r="B1116" s="23" t="s">
        <v>5711</v>
      </c>
      <c r="C1116" s="23" t="s">
        <v>17</v>
      </c>
      <c r="D1116" s="24">
        <v>45298.758530092593</v>
      </c>
      <c r="E1116" s="25" t="s">
        <v>11</v>
      </c>
      <c r="F1116" s="26" t="s">
        <v>16</v>
      </c>
      <c r="G1116" s="26" t="s">
        <v>14</v>
      </c>
      <c r="H1116" s="23">
        <v>0</v>
      </c>
      <c r="I1116" s="27"/>
      <c r="J1116" s="28">
        <v>0</v>
      </c>
      <c r="K1116" t="str">
        <f>IF((LEN(relatorio_Ananindeua3[[#This Row],[CIF/CPF/CNPJ]])=14),relatorio_Ananindeua3[[#This Row],[CIF/CPF/CNPJ]],relatorio_Ananindeua3[[#This Row],[Coluna2]])</f>
        <v>42558989000101</v>
      </c>
      <c r="L1116" t="str">
        <f t="shared" si="18"/>
        <v>425******01</v>
      </c>
    </row>
    <row r="1117" spans="1:12" x14ac:dyDescent="0.25">
      <c r="A1117" s="23" t="s">
        <v>5781</v>
      </c>
      <c r="B1117" s="23" t="s">
        <v>5782</v>
      </c>
      <c r="C1117" s="23" t="s">
        <v>17</v>
      </c>
      <c r="D1117" s="24">
        <v>45298.758530092593</v>
      </c>
      <c r="E1117" s="25" t="s">
        <v>11</v>
      </c>
      <c r="F1117" s="26" t="s">
        <v>16</v>
      </c>
      <c r="G1117" s="26" t="s">
        <v>14</v>
      </c>
      <c r="H1117" s="23">
        <v>0</v>
      </c>
      <c r="I1117" s="27"/>
      <c r="J1117" s="28">
        <v>0</v>
      </c>
      <c r="K1117" t="str">
        <f>IF((LEN(relatorio_Ananindeua3[[#This Row],[CIF/CPF/CNPJ]])=14),relatorio_Ananindeua3[[#This Row],[CIF/CPF/CNPJ]],relatorio_Ananindeua3[[#This Row],[Coluna2]])</f>
        <v>42863588000157</v>
      </c>
      <c r="L1117" t="str">
        <f t="shared" si="18"/>
        <v>428******57</v>
      </c>
    </row>
    <row r="1118" spans="1:12" x14ac:dyDescent="0.25">
      <c r="A1118" s="23" t="s">
        <v>1105</v>
      </c>
      <c r="B1118" s="23" t="s">
        <v>1106</v>
      </c>
      <c r="C1118" s="23" t="s">
        <v>17</v>
      </c>
      <c r="D1118" s="24">
        <v>45298.75854166667</v>
      </c>
      <c r="E1118" s="25" t="s">
        <v>11</v>
      </c>
      <c r="F1118" s="26" t="s">
        <v>16</v>
      </c>
      <c r="G1118" s="26" t="s">
        <v>14</v>
      </c>
      <c r="H1118" s="23">
        <v>0</v>
      </c>
      <c r="I1118" s="27"/>
      <c r="J1118" s="28">
        <v>0</v>
      </c>
      <c r="K1118" t="str">
        <f>IF((LEN(relatorio_Ananindeua3[[#This Row],[CIF/CPF/CNPJ]])=14),relatorio_Ananindeua3[[#This Row],[CIF/CPF/CNPJ]],relatorio_Ananindeua3[[#This Row],[Coluna2]])</f>
        <v>18465345000186</v>
      </c>
      <c r="L1118" t="str">
        <f t="shared" si="18"/>
        <v>184******86</v>
      </c>
    </row>
    <row r="1119" spans="1:12" x14ac:dyDescent="0.25">
      <c r="A1119" s="23" t="s">
        <v>1319</v>
      </c>
      <c r="B1119" s="23" t="s">
        <v>1320</v>
      </c>
      <c r="C1119" s="23" t="s">
        <v>17</v>
      </c>
      <c r="D1119" s="24">
        <v>45298.75854166667</v>
      </c>
      <c r="E1119" s="25" t="s">
        <v>11</v>
      </c>
      <c r="F1119" s="26" t="s">
        <v>16</v>
      </c>
      <c r="G1119" s="26" t="s">
        <v>14</v>
      </c>
      <c r="H1119" s="23">
        <v>0</v>
      </c>
      <c r="I1119" s="27"/>
      <c r="J1119" s="28">
        <v>0</v>
      </c>
      <c r="K1119" t="str">
        <f>IF((LEN(relatorio_Ananindeua3[[#This Row],[CIF/CPF/CNPJ]])=14),relatorio_Ananindeua3[[#This Row],[CIF/CPF/CNPJ]],relatorio_Ananindeua3[[#This Row],[Coluna2]])</f>
        <v>20229954000188</v>
      </c>
      <c r="L1119" t="str">
        <f t="shared" si="18"/>
        <v>202******88</v>
      </c>
    </row>
    <row r="1120" spans="1:12" x14ac:dyDescent="0.25">
      <c r="A1120" s="23" t="s">
        <v>5772</v>
      </c>
      <c r="B1120" s="23" t="s">
        <v>5773</v>
      </c>
      <c r="C1120" s="23" t="s">
        <v>17</v>
      </c>
      <c r="D1120" s="24">
        <v>45298.75854166667</v>
      </c>
      <c r="E1120" s="25" t="s">
        <v>11</v>
      </c>
      <c r="F1120" s="26" t="s">
        <v>16</v>
      </c>
      <c r="G1120" s="26" t="s">
        <v>14</v>
      </c>
      <c r="H1120" s="23">
        <v>0</v>
      </c>
      <c r="I1120" s="27"/>
      <c r="J1120" s="28">
        <v>0</v>
      </c>
      <c r="K1120" t="str">
        <f>IF((LEN(relatorio_Ananindeua3[[#This Row],[CIF/CPF/CNPJ]])=14),relatorio_Ananindeua3[[#This Row],[CIF/CPF/CNPJ]],relatorio_Ananindeua3[[#This Row],[Coluna2]])</f>
        <v>42804438000172</v>
      </c>
      <c r="L1120" t="str">
        <f t="shared" si="18"/>
        <v>428******72</v>
      </c>
    </row>
    <row r="1121" spans="1:12" x14ac:dyDescent="0.25">
      <c r="A1121" s="23" t="s">
        <v>5522</v>
      </c>
      <c r="B1121" s="23" t="s">
        <v>5523</v>
      </c>
      <c r="C1121" s="23" t="s">
        <v>17</v>
      </c>
      <c r="D1121" s="24">
        <v>45298.758553240739</v>
      </c>
      <c r="E1121" s="25" t="s">
        <v>11</v>
      </c>
      <c r="F1121" s="26" t="s">
        <v>16</v>
      </c>
      <c r="G1121" s="26" t="s">
        <v>14</v>
      </c>
      <c r="H1121" s="23">
        <v>0</v>
      </c>
      <c r="I1121" s="27"/>
      <c r="J1121" s="28">
        <v>0</v>
      </c>
      <c r="K1121" t="str">
        <f>IF((LEN(relatorio_Ananindeua3[[#This Row],[CIF/CPF/CNPJ]])=14),relatorio_Ananindeua3[[#This Row],[CIF/CPF/CNPJ]],relatorio_Ananindeua3[[#This Row],[Coluna2]])</f>
        <v>42021633000126</v>
      </c>
      <c r="L1121" t="str">
        <f t="shared" si="18"/>
        <v>420******26</v>
      </c>
    </row>
    <row r="1122" spans="1:12" x14ac:dyDescent="0.25">
      <c r="A1122" s="23" t="s">
        <v>5774</v>
      </c>
      <c r="B1122" s="23" t="s">
        <v>5775</v>
      </c>
      <c r="C1122" s="23" t="s">
        <v>17</v>
      </c>
      <c r="D1122" s="24">
        <v>45298.758564814816</v>
      </c>
      <c r="E1122" s="25" t="s">
        <v>11</v>
      </c>
      <c r="F1122" s="26" t="s">
        <v>16</v>
      </c>
      <c r="G1122" s="26" t="s">
        <v>14</v>
      </c>
      <c r="H1122" s="23">
        <v>0</v>
      </c>
      <c r="I1122" s="27"/>
      <c r="J1122" s="28">
        <v>0</v>
      </c>
      <c r="K1122" t="str">
        <f>IF((LEN(relatorio_Ananindeua3[[#This Row],[CIF/CPF/CNPJ]])=14),relatorio_Ananindeua3[[#This Row],[CIF/CPF/CNPJ]],relatorio_Ananindeua3[[#This Row],[Coluna2]])</f>
        <v>42815261000100</v>
      </c>
      <c r="L1122" t="str">
        <f t="shared" si="18"/>
        <v>428******00</v>
      </c>
    </row>
    <row r="1123" spans="1:12" x14ac:dyDescent="0.25">
      <c r="A1123" s="23" t="s">
        <v>5777</v>
      </c>
      <c r="B1123" s="23" t="s">
        <v>5778</v>
      </c>
      <c r="C1123" s="23" t="s">
        <v>17</v>
      </c>
      <c r="D1123" s="24">
        <v>45298.758576388886</v>
      </c>
      <c r="E1123" s="25" t="s">
        <v>11</v>
      </c>
      <c r="F1123" s="26" t="s">
        <v>16</v>
      </c>
      <c r="G1123" s="26" t="s">
        <v>14</v>
      </c>
      <c r="H1123" s="23">
        <v>0</v>
      </c>
      <c r="I1123" s="27"/>
      <c r="J1123" s="28">
        <v>0</v>
      </c>
      <c r="K1123" t="str">
        <f>IF((LEN(relatorio_Ananindeua3[[#This Row],[CIF/CPF/CNPJ]])=14),relatorio_Ananindeua3[[#This Row],[CIF/CPF/CNPJ]],relatorio_Ananindeua3[[#This Row],[Coluna2]])</f>
        <v>42824068000135</v>
      </c>
      <c r="L1123" t="str">
        <f t="shared" si="18"/>
        <v>428******35</v>
      </c>
    </row>
    <row r="1124" spans="1:12" x14ac:dyDescent="0.25">
      <c r="A1124" s="23" t="s">
        <v>5766</v>
      </c>
      <c r="B1124" s="23" t="s">
        <v>5767</v>
      </c>
      <c r="C1124" s="23" t="s">
        <v>17</v>
      </c>
      <c r="D1124" s="24">
        <v>45298.758587962962</v>
      </c>
      <c r="E1124" s="25" t="s">
        <v>11</v>
      </c>
      <c r="F1124" s="26" t="s">
        <v>16</v>
      </c>
      <c r="G1124" s="26" t="s">
        <v>14</v>
      </c>
      <c r="H1124" s="23">
        <v>0</v>
      </c>
      <c r="I1124" s="27"/>
      <c r="J1124" s="28">
        <v>0</v>
      </c>
      <c r="K1124" t="str">
        <f>IF((LEN(relatorio_Ananindeua3[[#This Row],[CIF/CPF/CNPJ]])=14),relatorio_Ananindeua3[[#This Row],[CIF/CPF/CNPJ]],relatorio_Ananindeua3[[#This Row],[Coluna2]])</f>
        <v>42781885000153</v>
      </c>
      <c r="L1124" t="str">
        <f t="shared" si="18"/>
        <v>427******53</v>
      </c>
    </row>
    <row r="1125" spans="1:12" x14ac:dyDescent="0.25">
      <c r="A1125" s="23" t="s">
        <v>5770</v>
      </c>
      <c r="B1125" s="23" t="s">
        <v>5771</v>
      </c>
      <c r="C1125" s="23" t="s">
        <v>17</v>
      </c>
      <c r="D1125" s="24">
        <v>45298.758587962962</v>
      </c>
      <c r="E1125" s="25" t="s">
        <v>11</v>
      </c>
      <c r="F1125" s="26" t="s">
        <v>16</v>
      </c>
      <c r="G1125" s="26" t="s">
        <v>14</v>
      </c>
      <c r="H1125" s="23">
        <v>0</v>
      </c>
      <c r="I1125" s="27"/>
      <c r="J1125" s="28">
        <v>0</v>
      </c>
      <c r="K1125" t="str">
        <f>IF((LEN(relatorio_Ananindeua3[[#This Row],[CIF/CPF/CNPJ]])=14),relatorio_Ananindeua3[[#This Row],[CIF/CPF/CNPJ]],relatorio_Ananindeua3[[#This Row],[Coluna2]])</f>
        <v>42786488000174</v>
      </c>
      <c r="L1125" t="str">
        <f t="shared" si="18"/>
        <v>427******74</v>
      </c>
    </row>
    <row r="1126" spans="1:12" x14ac:dyDescent="0.25">
      <c r="A1126" s="23" t="s">
        <v>5130</v>
      </c>
      <c r="B1126" s="23" t="s">
        <v>5131</v>
      </c>
      <c r="C1126" s="23" t="s">
        <v>17</v>
      </c>
      <c r="D1126" s="24">
        <v>45298.758657407408</v>
      </c>
      <c r="E1126" s="25" t="s">
        <v>11</v>
      </c>
      <c r="F1126" s="26" t="s">
        <v>16</v>
      </c>
      <c r="G1126" s="26" t="s">
        <v>14</v>
      </c>
      <c r="H1126" s="23">
        <v>0</v>
      </c>
      <c r="I1126" s="27"/>
      <c r="J1126" s="28">
        <v>0</v>
      </c>
      <c r="K1126" t="str">
        <f>IF((LEN(relatorio_Ananindeua3[[#This Row],[CIF/CPF/CNPJ]])=14),relatorio_Ananindeua3[[#This Row],[CIF/CPF/CNPJ]],relatorio_Ananindeua3[[#This Row],[Coluna2]])</f>
        <v>40707698000102</v>
      </c>
      <c r="L1126" t="str">
        <f t="shared" si="18"/>
        <v>407******02</v>
      </c>
    </row>
    <row r="1127" spans="1:12" x14ac:dyDescent="0.25">
      <c r="A1127" s="23" t="s">
        <v>5746</v>
      </c>
      <c r="B1127" s="23" t="s">
        <v>5747</v>
      </c>
      <c r="C1127" s="23" t="s">
        <v>17</v>
      </c>
      <c r="D1127" s="24">
        <v>45298.758657407408</v>
      </c>
      <c r="E1127" s="25" t="s">
        <v>11</v>
      </c>
      <c r="F1127" s="26" t="s">
        <v>16</v>
      </c>
      <c r="G1127" s="26" t="s">
        <v>14</v>
      </c>
      <c r="H1127" s="23">
        <v>0</v>
      </c>
      <c r="I1127" s="27"/>
      <c r="J1127" s="28">
        <v>0</v>
      </c>
      <c r="K1127" t="str">
        <f>IF((LEN(relatorio_Ananindeua3[[#This Row],[CIF/CPF/CNPJ]])=14),relatorio_Ananindeua3[[#This Row],[CIF/CPF/CNPJ]],relatorio_Ananindeua3[[#This Row],[Coluna2]])</f>
        <v>42720281000105</v>
      </c>
      <c r="L1127" t="str">
        <f t="shared" si="18"/>
        <v>427******05</v>
      </c>
    </row>
    <row r="1128" spans="1:12" x14ac:dyDescent="0.25">
      <c r="A1128" s="23" t="s">
        <v>5754</v>
      </c>
      <c r="B1128" s="23" t="s">
        <v>5755</v>
      </c>
      <c r="C1128" s="23" t="s">
        <v>17</v>
      </c>
      <c r="D1128" s="24">
        <v>45298.758657407408</v>
      </c>
      <c r="E1128" s="25" t="s">
        <v>11</v>
      </c>
      <c r="F1128" s="26" t="s">
        <v>16</v>
      </c>
      <c r="G1128" s="26" t="s">
        <v>14</v>
      </c>
      <c r="H1128" s="23">
        <v>0</v>
      </c>
      <c r="I1128" s="27"/>
      <c r="J1128" s="28">
        <v>0</v>
      </c>
      <c r="K1128" t="str">
        <f>IF((LEN(relatorio_Ananindeua3[[#This Row],[CIF/CPF/CNPJ]])=14),relatorio_Ananindeua3[[#This Row],[CIF/CPF/CNPJ]],relatorio_Ananindeua3[[#This Row],[Coluna2]])</f>
        <v>42745613000106</v>
      </c>
      <c r="L1128" t="str">
        <f t="shared" si="18"/>
        <v>427******06</v>
      </c>
    </row>
    <row r="1129" spans="1:12" x14ac:dyDescent="0.25">
      <c r="A1129" s="23" t="s">
        <v>4360</v>
      </c>
      <c r="B1129" s="23" t="s">
        <v>4361</v>
      </c>
      <c r="C1129" s="23" t="s">
        <v>17</v>
      </c>
      <c r="D1129" s="24">
        <v>45298.758680555555</v>
      </c>
      <c r="E1129" s="25" t="s">
        <v>11</v>
      </c>
      <c r="F1129" s="26" t="s">
        <v>16</v>
      </c>
      <c r="G1129" s="26" t="s">
        <v>14</v>
      </c>
      <c r="H1129" s="23">
        <v>0</v>
      </c>
      <c r="I1129" s="27"/>
      <c r="J1129" s="28">
        <v>0</v>
      </c>
      <c r="K1129" t="str">
        <f>IF((LEN(relatorio_Ananindeua3[[#This Row],[CIF/CPF/CNPJ]])=14),relatorio_Ananindeua3[[#This Row],[CIF/CPF/CNPJ]],relatorio_Ananindeua3[[#This Row],[Coluna2]])</f>
        <v>37270579000112</v>
      </c>
      <c r="L1129" t="str">
        <f t="shared" si="18"/>
        <v>372******12</v>
      </c>
    </row>
    <row r="1130" spans="1:12" x14ac:dyDescent="0.25">
      <c r="A1130" s="23" t="s">
        <v>5748</v>
      </c>
      <c r="B1130" s="23" t="s">
        <v>5749</v>
      </c>
      <c r="C1130" s="23" t="s">
        <v>17</v>
      </c>
      <c r="D1130" s="24">
        <v>45298.758692129632</v>
      </c>
      <c r="E1130" s="25" t="s">
        <v>11</v>
      </c>
      <c r="F1130" s="26" t="s">
        <v>16</v>
      </c>
      <c r="G1130" s="26" t="s">
        <v>14</v>
      </c>
      <c r="H1130" s="23">
        <v>0</v>
      </c>
      <c r="I1130" s="27"/>
      <c r="J1130" s="28">
        <v>0</v>
      </c>
      <c r="K1130" t="str">
        <f>IF((LEN(relatorio_Ananindeua3[[#This Row],[CIF/CPF/CNPJ]])=14),relatorio_Ananindeua3[[#This Row],[CIF/CPF/CNPJ]],relatorio_Ananindeua3[[#This Row],[Coluna2]])</f>
        <v>42731792000114</v>
      </c>
      <c r="L1130" t="str">
        <f t="shared" si="18"/>
        <v>427******14</v>
      </c>
    </row>
    <row r="1131" spans="1:12" x14ac:dyDescent="0.25">
      <c r="A1131" s="23" t="s">
        <v>5712</v>
      </c>
      <c r="B1131" s="23" t="s">
        <v>5713</v>
      </c>
      <c r="C1131" s="23" t="s">
        <v>17</v>
      </c>
      <c r="D1131" s="24">
        <v>45298.758703703701</v>
      </c>
      <c r="E1131" s="25" t="s">
        <v>11</v>
      </c>
      <c r="F1131" s="26" t="s">
        <v>16</v>
      </c>
      <c r="G1131" s="26" t="s">
        <v>14</v>
      </c>
      <c r="H1131" s="23">
        <v>0</v>
      </c>
      <c r="I1131" s="27"/>
      <c r="J1131" s="28">
        <v>0</v>
      </c>
      <c r="K1131" t="str">
        <f>IF((LEN(relatorio_Ananindeua3[[#This Row],[CIF/CPF/CNPJ]])=14),relatorio_Ananindeua3[[#This Row],[CIF/CPF/CNPJ]],relatorio_Ananindeua3[[#This Row],[Coluna2]])</f>
        <v>42572368000174</v>
      </c>
      <c r="L1131" t="str">
        <f t="shared" si="18"/>
        <v>425******74</v>
      </c>
    </row>
    <row r="1132" spans="1:12" x14ac:dyDescent="0.25">
      <c r="A1132" s="23" t="s">
        <v>5738</v>
      </c>
      <c r="B1132" s="23" t="s">
        <v>5739</v>
      </c>
      <c r="C1132" s="23" t="s">
        <v>17</v>
      </c>
      <c r="D1132" s="24">
        <v>45298.758703703701</v>
      </c>
      <c r="E1132" s="25" t="s">
        <v>11</v>
      </c>
      <c r="F1132" s="26" t="s">
        <v>16</v>
      </c>
      <c r="G1132" s="26" t="s">
        <v>14</v>
      </c>
      <c r="H1132" s="23">
        <v>0</v>
      </c>
      <c r="I1132" s="27"/>
      <c r="J1132" s="28">
        <v>0</v>
      </c>
      <c r="K1132" t="str">
        <f>IF((LEN(relatorio_Ananindeua3[[#This Row],[CIF/CPF/CNPJ]])=14),relatorio_Ananindeua3[[#This Row],[CIF/CPF/CNPJ]],relatorio_Ananindeua3[[#This Row],[Coluna2]])</f>
        <v>42667142000157</v>
      </c>
      <c r="L1132" t="str">
        <f t="shared" si="18"/>
        <v>426******57</v>
      </c>
    </row>
    <row r="1133" spans="1:12" x14ac:dyDescent="0.25">
      <c r="A1133" s="23" t="s">
        <v>5744</v>
      </c>
      <c r="B1133" s="23" t="s">
        <v>5745</v>
      </c>
      <c r="C1133" s="23" t="s">
        <v>17</v>
      </c>
      <c r="D1133" s="24">
        <v>45298.758715277778</v>
      </c>
      <c r="E1133" s="25" t="s">
        <v>11</v>
      </c>
      <c r="F1133" s="26" t="s">
        <v>16</v>
      </c>
      <c r="G1133" s="26" t="s">
        <v>14</v>
      </c>
      <c r="H1133" s="23">
        <v>0</v>
      </c>
      <c r="I1133" s="27"/>
      <c r="J1133" s="28">
        <v>0</v>
      </c>
      <c r="K1133" t="str">
        <f>IF((LEN(relatorio_Ananindeua3[[#This Row],[CIF/CPF/CNPJ]])=14),relatorio_Ananindeua3[[#This Row],[CIF/CPF/CNPJ]],relatorio_Ananindeua3[[#This Row],[Coluna2]])</f>
        <v>42719320000146</v>
      </c>
      <c r="L1133" t="str">
        <f t="shared" si="18"/>
        <v>427******46</v>
      </c>
    </row>
    <row r="1134" spans="1:12" x14ac:dyDescent="0.25">
      <c r="A1134" s="23" t="s">
        <v>5695</v>
      </c>
      <c r="B1134" s="23" t="s">
        <v>5696</v>
      </c>
      <c r="C1134" s="23" t="s">
        <v>17</v>
      </c>
      <c r="D1134" s="24">
        <v>45298.758738425924</v>
      </c>
      <c r="E1134" s="25" t="s">
        <v>11</v>
      </c>
      <c r="F1134" s="26" t="s">
        <v>16</v>
      </c>
      <c r="G1134" s="26" t="s">
        <v>14</v>
      </c>
      <c r="H1134" s="23">
        <v>0</v>
      </c>
      <c r="I1134" s="27"/>
      <c r="J1134" s="28">
        <v>0</v>
      </c>
      <c r="K1134" t="str">
        <f>IF((LEN(relatorio_Ananindeua3[[#This Row],[CIF/CPF/CNPJ]])=14),relatorio_Ananindeua3[[#This Row],[CIF/CPF/CNPJ]],relatorio_Ananindeua3[[#This Row],[Coluna2]])</f>
        <v>42520656000185</v>
      </c>
      <c r="L1134" t="str">
        <f t="shared" si="18"/>
        <v>425******85</v>
      </c>
    </row>
    <row r="1135" spans="1:12" x14ac:dyDescent="0.25">
      <c r="A1135" s="23" t="s">
        <v>5736</v>
      </c>
      <c r="B1135" s="23" t="s">
        <v>5737</v>
      </c>
      <c r="C1135" s="23" t="s">
        <v>17</v>
      </c>
      <c r="D1135" s="24">
        <v>45298.758738425924</v>
      </c>
      <c r="E1135" s="25" t="s">
        <v>11</v>
      </c>
      <c r="F1135" s="26" t="s">
        <v>16</v>
      </c>
      <c r="G1135" s="26" t="s">
        <v>14</v>
      </c>
      <c r="H1135" s="23">
        <v>0</v>
      </c>
      <c r="I1135" s="27"/>
      <c r="J1135" s="28">
        <v>0</v>
      </c>
      <c r="K1135" t="str">
        <f>IF((LEN(relatorio_Ananindeua3[[#This Row],[CIF/CPF/CNPJ]])=14),relatorio_Ananindeua3[[#This Row],[CIF/CPF/CNPJ]],relatorio_Ananindeua3[[#This Row],[Coluna2]])</f>
        <v>42664295000140</v>
      </c>
      <c r="L1135" t="str">
        <f t="shared" si="18"/>
        <v>426******40</v>
      </c>
    </row>
    <row r="1136" spans="1:12" x14ac:dyDescent="0.25">
      <c r="A1136" s="23" t="s">
        <v>5714</v>
      </c>
      <c r="B1136" s="23" t="s">
        <v>5715</v>
      </c>
      <c r="C1136" s="23" t="s">
        <v>17</v>
      </c>
      <c r="D1136" s="24">
        <v>45298.758761574078</v>
      </c>
      <c r="E1136" s="25" t="s">
        <v>11</v>
      </c>
      <c r="F1136" s="26" t="s">
        <v>16</v>
      </c>
      <c r="G1136" s="26" t="s">
        <v>14</v>
      </c>
      <c r="H1136" s="23">
        <v>0</v>
      </c>
      <c r="I1136" s="27"/>
      <c r="J1136" s="28">
        <v>0</v>
      </c>
      <c r="K1136" t="str">
        <f>IF((LEN(relatorio_Ananindeua3[[#This Row],[CIF/CPF/CNPJ]])=14),relatorio_Ananindeua3[[#This Row],[CIF/CPF/CNPJ]],relatorio_Ananindeua3[[#This Row],[Coluna2]])</f>
        <v>42603186000113</v>
      </c>
      <c r="L1136" t="str">
        <f t="shared" si="18"/>
        <v>426******13</v>
      </c>
    </row>
    <row r="1137" spans="1:12" x14ac:dyDescent="0.25">
      <c r="A1137" s="23" t="s">
        <v>5728</v>
      </c>
      <c r="B1137" s="23" t="s">
        <v>5729</v>
      </c>
      <c r="C1137" s="23" t="s">
        <v>17</v>
      </c>
      <c r="D1137" s="24">
        <v>45298.758761574078</v>
      </c>
      <c r="E1137" s="25" t="s">
        <v>11</v>
      </c>
      <c r="F1137" s="26" t="s">
        <v>16</v>
      </c>
      <c r="G1137" s="26" t="s">
        <v>14</v>
      </c>
      <c r="H1137" s="23">
        <v>0</v>
      </c>
      <c r="I1137" s="27"/>
      <c r="J1137" s="28">
        <v>0</v>
      </c>
      <c r="K1137" t="str">
        <f>IF((LEN(relatorio_Ananindeua3[[#This Row],[CIF/CPF/CNPJ]])=14),relatorio_Ananindeua3[[#This Row],[CIF/CPF/CNPJ]],relatorio_Ananindeua3[[#This Row],[Coluna2]])</f>
        <v>42645995000198</v>
      </c>
      <c r="L1137" t="str">
        <f t="shared" si="18"/>
        <v>426******98</v>
      </c>
    </row>
    <row r="1138" spans="1:12" x14ac:dyDescent="0.25">
      <c r="A1138" s="23" t="s">
        <v>5730</v>
      </c>
      <c r="B1138" s="23" t="s">
        <v>5731</v>
      </c>
      <c r="C1138" s="23" t="s">
        <v>17</v>
      </c>
      <c r="D1138" s="24">
        <v>45298.758761574078</v>
      </c>
      <c r="E1138" s="25" t="s">
        <v>11</v>
      </c>
      <c r="F1138" s="26" t="s">
        <v>16</v>
      </c>
      <c r="G1138" s="26" t="s">
        <v>14</v>
      </c>
      <c r="H1138" s="23">
        <v>0</v>
      </c>
      <c r="I1138" s="27"/>
      <c r="J1138" s="28">
        <v>0</v>
      </c>
      <c r="K1138" t="str">
        <f>IF((LEN(relatorio_Ananindeua3[[#This Row],[CIF/CPF/CNPJ]])=14),relatorio_Ananindeua3[[#This Row],[CIF/CPF/CNPJ]],relatorio_Ananindeua3[[#This Row],[Coluna2]])</f>
        <v>42652855000147</v>
      </c>
      <c r="L1138" t="str">
        <f t="shared" si="18"/>
        <v>426******47</v>
      </c>
    </row>
    <row r="1139" spans="1:12" x14ac:dyDescent="0.25">
      <c r="A1139" s="23" t="s">
        <v>5732</v>
      </c>
      <c r="B1139" s="23" t="s">
        <v>5733</v>
      </c>
      <c r="C1139" s="23" t="s">
        <v>17</v>
      </c>
      <c r="D1139" s="24">
        <v>45298.758784722224</v>
      </c>
      <c r="E1139" s="25" t="s">
        <v>11</v>
      </c>
      <c r="F1139" s="26" t="s">
        <v>16</v>
      </c>
      <c r="G1139" s="26" t="s">
        <v>14</v>
      </c>
      <c r="H1139" s="23">
        <v>0</v>
      </c>
      <c r="I1139" s="27"/>
      <c r="J1139" s="28">
        <v>0</v>
      </c>
      <c r="K1139" t="str">
        <f>IF((LEN(relatorio_Ananindeua3[[#This Row],[CIF/CPF/CNPJ]])=14),relatorio_Ananindeua3[[#This Row],[CIF/CPF/CNPJ]],relatorio_Ananindeua3[[#This Row],[Coluna2]])</f>
        <v>42655987000122</v>
      </c>
      <c r="L1139" t="str">
        <f t="shared" si="18"/>
        <v>426******22</v>
      </c>
    </row>
    <row r="1140" spans="1:12" x14ac:dyDescent="0.25">
      <c r="A1140" s="23" t="s">
        <v>5724</v>
      </c>
      <c r="B1140" s="23" t="s">
        <v>5725</v>
      </c>
      <c r="C1140" s="23" t="s">
        <v>17</v>
      </c>
      <c r="D1140" s="24">
        <v>45298.758796296293</v>
      </c>
      <c r="E1140" s="25" t="s">
        <v>11</v>
      </c>
      <c r="F1140" s="26" t="s">
        <v>16</v>
      </c>
      <c r="G1140" s="26" t="s">
        <v>14</v>
      </c>
      <c r="H1140" s="23">
        <v>0</v>
      </c>
      <c r="I1140" s="27"/>
      <c r="J1140" s="28">
        <v>0</v>
      </c>
      <c r="K1140" t="str">
        <f>IF((LEN(relatorio_Ananindeua3[[#This Row],[CIF/CPF/CNPJ]])=14),relatorio_Ananindeua3[[#This Row],[CIF/CPF/CNPJ]],relatorio_Ananindeua3[[#This Row],[Coluna2]])</f>
        <v>42625444000162</v>
      </c>
      <c r="L1140" t="str">
        <f t="shared" si="18"/>
        <v>426******62</v>
      </c>
    </row>
    <row r="1141" spans="1:12" x14ac:dyDescent="0.25">
      <c r="A1141" s="23" t="s">
        <v>5726</v>
      </c>
      <c r="B1141" s="23" t="s">
        <v>5727</v>
      </c>
      <c r="C1141" s="23" t="s">
        <v>17</v>
      </c>
      <c r="D1141" s="24">
        <v>45298.758796296293</v>
      </c>
      <c r="E1141" s="25" t="s">
        <v>11</v>
      </c>
      <c r="F1141" s="26" t="s">
        <v>16</v>
      </c>
      <c r="G1141" s="26" t="s">
        <v>14</v>
      </c>
      <c r="H1141" s="23">
        <v>0</v>
      </c>
      <c r="I1141" s="27"/>
      <c r="J1141" s="28">
        <v>0</v>
      </c>
      <c r="K1141" t="str">
        <f>IF((LEN(relatorio_Ananindeua3[[#This Row],[CIF/CPF/CNPJ]])=14),relatorio_Ananindeua3[[#This Row],[CIF/CPF/CNPJ]],relatorio_Ananindeua3[[#This Row],[Coluna2]])</f>
        <v>42631401000190</v>
      </c>
      <c r="L1141" t="str">
        <f t="shared" si="18"/>
        <v>426******90</v>
      </c>
    </row>
    <row r="1142" spans="1:12" x14ac:dyDescent="0.25">
      <c r="A1142" s="23" t="s">
        <v>5704</v>
      </c>
      <c r="B1142" s="23" t="s">
        <v>5705</v>
      </c>
      <c r="C1142" s="23" t="s">
        <v>17</v>
      </c>
      <c r="D1142" s="24">
        <v>45298.758888888886</v>
      </c>
      <c r="E1142" s="25" t="s">
        <v>11</v>
      </c>
      <c r="F1142" s="26" t="s">
        <v>16</v>
      </c>
      <c r="G1142" s="26" t="s">
        <v>14</v>
      </c>
      <c r="H1142" s="23">
        <v>0</v>
      </c>
      <c r="I1142" s="27"/>
      <c r="J1142" s="28">
        <v>0</v>
      </c>
      <c r="K1142" t="str">
        <f>IF((LEN(relatorio_Ananindeua3[[#This Row],[CIF/CPF/CNPJ]])=14),relatorio_Ananindeua3[[#This Row],[CIF/CPF/CNPJ]],relatorio_Ananindeua3[[#This Row],[Coluna2]])</f>
        <v>42550184000103</v>
      </c>
      <c r="L1142" t="str">
        <f t="shared" si="18"/>
        <v>425******03</v>
      </c>
    </row>
    <row r="1143" spans="1:12" x14ac:dyDescent="0.25">
      <c r="A1143" s="23" t="s">
        <v>5706</v>
      </c>
      <c r="B1143" s="23" t="s">
        <v>5707</v>
      </c>
      <c r="C1143" s="23" t="s">
        <v>17</v>
      </c>
      <c r="D1143" s="24">
        <v>45298.758888888886</v>
      </c>
      <c r="E1143" s="25" t="s">
        <v>11</v>
      </c>
      <c r="F1143" s="26" t="s">
        <v>16</v>
      </c>
      <c r="G1143" s="26" t="s">
        <v>14</v>
      </c>
      <c r="H1143" s="23">
        <v>0</v>
      </c>
      <c r="I1143" s="27"/>
      <c r="J1143" s="28">
        <v>0</v>
      </c>
      <c r="K1143" t="str">
        <f>IF((LEN(relatorio_Ananindeua3[[#This Row],[CIF/CPF/CNPJ]])=14),relatorio_Ananindeua3[[#This Row],[CIF/CPF/CNPJ]],relatorio_Ananindeua3[[#This Row],[Coluna2]])</f>
        <v>42555033000148</v>
      </c>
      <c r="L1143" t="str">
        <f t="shared" si="18"/>
        <v>425******48</v>
      </c>
    </row>
    <row r="1144" spans="1:12" x14ac:dyDescent="0.25">
      <c r="A1144" s="23" t="s">
        <v>5683</v>
      </c>
      <c r="B1144" s="23" t="s">
        <v>5684</v>
      </c>
      <c r="C1144" s="23" t="s">
        <v>17</v>
      </c>
      <c r="D1144" s="24">
        <v>45298.758923611109</v>
      </c>
      <c r="E1144" s="25" t="s">
        <v>11</v>
      </c>
      <c r="F1144" s="26" t="s">
        <v>16</v>
      </c>
      <c r="G1144" s="26" t="s">
        <v>14</v>
      </c>
      <c r="H1144" s="23">
        <v>0</v>
      </c>
      <c r="I1144" s="27"/>
      <c r="J1144" s="28">
        <v>0</v>
      </c>
      <c r="K1144" t="str">
        <f>IF((LEN(relatorio_Ananindeua3[[#This Row],[CIF/CPF/CNPJ]])=14),relatorio_Ananindeua3[[#This Row],[CIF/CPF/CNPJ]],relatorio_Ananindeua3[[#This Row],[Coluna2]])</f>
        <v>42502829000132</v>
      </c>
      <c r="L1144" t="str">
        <f t="shared" si="18"/>
        <v>425******32</v>
      </c>
    </row>
    <row r="1145" spans="1:12" x14ac:dyDescent="0.25">
      <c r="A1145" s="23" t="s">
        <v>5687</v>
      </c>
      <c r="B1145" s="23" t="s">
        <v>5688</v>
      </c>
      <c r="C1145" s="23" t="s">
        <v>17</v>
      </c>
      <c r="D1145" s="24">
        <v>45298.758958333332</v>
      </c>
      <c r="E1145" s="25" t="s">
        <v>11</v>
      </c>
      <c r="F1145" s="26" t="s">
        <v>16</v>
      </c>
      <c r="G1145" s="26" t="s">
        <v>14</v>
      </c>
      <c r="H1145" s="23">
        <v>0</v>
      </c>
      <c r="I1145" s="27"/>
      <c r="J1145" s="28">
        <v>0</v>
      </c>
      <c r="K1145" t="str">
        <f>IF((LEN(relatorio_Ananindeua3[[#This Row],[CIF/CPF/CNPJ]])=14),relatorio_Ananindeua3[[#This Row],[CIF/CPF/CNPJ]],relatorio_Ananindeua3[[#This Row],[Coluna2]])</f>
        <v>42512795000167</v>
      </c>
      <c r="L1145" t="str">
        <f t="shared" si="18"/>
        <v>425******67</v>
      </c>
    </row>
    <row r="1146" spans="1:12" x14ac:dyDescent="0.25">
      <c r="A1146" s="23" t="s">
        <v>5681</v>
      </c>
      <c r="B1146" s="23" t="s">
        <v>5682</v>
      </c>
      <c r="C1146" s="23" t="s">
        <v>17</v>
      </c>
      <c r="D1146" s="24">
        <v>45298.758993055555</v>
      </c>
      <c r="E1146" s="25" t="s">
        <v>11</v>
      </c>
      <c r="F1146" s="26" t="s">
        <v>16</v>
      </c>
      <c r="G1146" s="26" t="s">
        <v>14</v>
      </c>
      <c r="H1146" s="23">
        <v>0</v>
      </c>
      <c r="I1146" s="27"/>
      <c r="J1146" s="28">
        <v>0</v>
      </c>
      <c r="K1146" t="str">
        <f>IF((LEN(relatorio_Ananindeua3[[#This Row],[CIF/CPF/CNPJ]])=14),relatorio_Ananindeua3[[#This Row],[CIF/CPF/CNPJ]],relatorio_Ananindeua3[[#This Row],[Coluna2]])</f>
        <v>42476785000113</v>
      </c>
      <c r="L1146" t="str">
        <f t="shared" si="18"/>
        <v>424******13</v>
      </c>
    </row>
    <row r="1147" spans="1:12" x14ac:dyDescent="0.25">
      <c r="A1147" s="23" t="s">
        <v>4497</v>
      </c>
      <c r="B1147" s="23" t="s">
        <v>4498</v>
      </c>
      <c r="C1147" s="23" t="s">
        <v>17</v>
      </c>
      <c r="D1147" s="24">
        <v>45298.759004629632</v>
      </c>
      <c r="E1147" s="25" t="s">
        <v>11</v>
      </c>
      <c r="F1147" s="26" t="s">
        <v>16</v>
      </c>
      <c r="G1147" s="26" t="s">
        <v>14</v>
      </c>
      <c r="H1147" s="23">
        <v>0</v>
      </c>
      <c r="I1147" s="27"/>
      <c r="J1147" s="28">
        <v>0</v>
      </c>
      <c r="K1147" t="str">
        <f>IF((LEN(relatorio_Ananindeua3[[#This Row],[CIF/CPF/CNPJ]])=14),relatorio_Ananindeua3[[#This Row],[CIF/CPF/CNPJ]],relatorio_Ananindeua3[[#This Row],[Coluna2]])</f>
        <v>37737104000193</v>
      </c>
      <c r="L1147" t="str">
        <f t="shared" si="18"/>
        <v>377******93</v>
      </c>
    </row>
    <row r="1148" spans="1:12" x14ac:dyDescent="0.25">
      <c r="A1148" s="23" t="s">
        <v>5669</v>
      </c>
      <c r="B1148" s="23" t="s">
        <v>5670</v>
      </c>
      <c r="C1148" s="23" t="s">
        <v>17</v>
      </c>
      <c r="D1148" s="24">
        <v>45298.759016203701</v>
      </c>
      <c r="E1148" s="25" t="s">
        <v>11</v>
      </c>
      <c r="F1148" s="26" t="s">
        <v>16</v>
      </c>
      <c r="G1148" s="26" t="s">
        <v>14</v>
      </c>
      <c r="H1148" s="23">
        <v>0</v>
      </c>
      <c r="I1148" s="27"/>
      <c r="J1148" s="28">
        <v>0</v>
      </c>
      <c r="K1148" t="str">
        <f>IF((LEN(relatorio_Ananindeua3[[#This Row],[CIF/CPF/CNPJ]])=14),relatorio_Ananindeua3[[#This Row],[CIF/CPF/CNPJ]],relatorio_Ananindeua3[[#This Row],[Coluna2]])</f>
        <v>42440095000104</v>
      </c>
      <c r="L1148" t="str">
        <f t="shared" si="18"/>
        <v>424******04</v>
      </c>
    </row>
    <row r="1149" spans="1:12" x14ac:dyDescent="0.25">
      <c r="A1149" s="23" t="s">
        <v>5649</v>
      </c>
      <c r="B1149" s="23" t="s">
        <v>5650</v>
      </c>
      <c r="C1149" s="23" t="s">
        <v>17</v>
      </c>
      <c r="D1149" s="24">
        <v>45298.759050925924</v>
      </c>
      <c r="E1149" s="25" t="s">
        <v>11</v>
      </c>
      <c r="F1149" s="26" t="s">
        <v>16</v>
      </c>
      <c r="G1149" s="26" t="s">
        <v>14</v>
      </c>
      <c r="H1149" s="23">
        <v>0</v>
      </c>
      <c r="I1149" s="27"/>
      <c r="J1149" s="28">
        <v>0</v>
      </c>
      <c r="K1149" t="str">
        <f>IF((LEN(relatorio_Ananindeua3[[#This Row],[CIF/CPF/CNPJ]])=14),relatorio_Ananindeua3[[#This Row],[CIF/CPF/CNPJ]],relatorio_Ananindeua3[[#This Row],[Coluna2]])</f>
        <v>42365286000159</v>
      </c>
      <c r="L1149" t="str">
        <f t="shared" si="18"/>
        <v>423******59</v>
      </c>
    </row>
    <row r="1150" spans="1:12" x14ac:dyDescent="0.25">
      <c r="A1150" s="23" t="s">
        <v>5677</v>
      </c>
      <c r="B1150" s="23" t="s">
        <v>5678</v>
      </c>
      <c r="C1150" s="23" t="s">
        <v>17</v>
      </c>
      <c r="D1150" s="24">
        <v>45298.759050925924</v>
      </c>
      <c r="E1150" s="25" t="s">
        <v>11</v>
      </c>
      <c r="F1150" s="26" t="s">
        <v>16</v>
      </c>
      <c r="G1150" s="26" t="s">
        <v>14</v>
      </c>
      <c r="H1150" s="23">
        <v>0</v>
      </c>
      <c r="I1150" s="27"/>
      <c r="J1150" s="28">
        <v>0</v>
      </c>
      <c r="K1150" t="str">
        <f>IF((LEN(relatorio_Ananindeua3[[#This Row],[CIF/CPF/CNPJ]])=14),relatorio_Ananindeua3[[#This Row],[CIF/CPF/CNPJ]],relatorio_Ananindeua3[[#This Row],[Coluna2]])</f>
        <v>42456712000160</v>
      </c>
      <c r="L1150" t="str">
        <f t="shared" si="18"/>
        <v>424******60</v>
      </c>
    </row>
    <row r="1151" spans="1:12" x14ac:dyDescent="0.25">
      <c r="A1151" s="23" t="s">
        <v>5665</v>
      </c>
      <c r="B1151" s="23" t="s">
        <v>5666</v>
      </c>
      <c r="C1151" s="23" t="s">
        <v>17</v>
      </c>
      <c r="D1151" s="24">
        <v>45298.759062500001</v>
      </c>
      <c r="E1151" s="25" t="s">
        <v>11</v>
      </c>
      <c r="F1151" s="26" t="s">
        <v>16</v>
      </c>
      <c r="G1151" s="26" t="s">
        <v>14</v>
      </c>
      <c r="H1151" s="23">
        <v>0</v>
      </c>
      <c r="I1151" s="27"/>
      <c r="J1151" s="28">
        <v>0</v>
      </c>
      <c r="K1151" t="str">
        <f>IF((LEN(relatorio_Ananindeua3[[#This Row],[CIF/CPF/CNPJ]])=14),relatorio_Ananindeua3[[#This Row],[CIF/CPF/CNPJ]],relatorio_Ananindeua3[[#This Row],[Coluna2]])</f>
        <v>42409443000180</v>
      </c>
      <c r="L1151" t="str">
        <f t="shared" si="18"/>
        <v>424******80</v>
      </c>
    </row>
    <row r="1152" spans="1:12" x14ac:dyDescent="0.25">
      <c r="A1152" s="23" t="s">
        <v>5675</v>
      </c>
      <c r="B1152" s="23" t="s">
        <v>5676</v>
      </c>
      <c r="C1152" s="23" t="s">
        <v>17</v>
      </c>
      <c r="D1152" s="24">
        <v>45298.759062500001</v>
      </c>
      <c r="E1152" s="25" t="s">
        <v>11</v>
      </c>
      <c r="F1152" s="26" t="s">
        <v>16</v>
      </c>
      <c r="G1152" s="26" t="s">
        <v>14</v>
      </c>
      <c r="H1152" s="23">
        <v>0</v>
      </c>
      <c r="I1152" s="27"/>
      <c r="J1152" s="28">
        <v>0</v>
      </c>
      <c r="K1152" t="str">
        <f>IF((LEN(relatorio_Ananindeua3[[#This Row],[CIF/CPF/CNPJ]])=14),relatorio_Ananindeua3[[#This Row],[CIF/CPF/CNPJ]],relatorio_Ananindeua3[[#This Row],[Coluna2]])</f>
        <v>42455698000180</v>
      </c>
      <c r="L1152" t="str">
        <f t="shared" si="18"/>
        <v>424******80</v>
      </c>
    </row>
    <row r="1153" spans="1:12" x14ac:dyDescent="0.25">
      <c r="A1153" s="23" t="s">
        <v>5655</v>
      </c>
      <c r="B1153" s="23" t="s">
        <v>5656</v>
      </c>
      <c r="C1153" s="23" t="s">
        <v>17</v>
      </c>
      <c r="D1153" s="24">
        <v>45298.759131944447</v>
      </c>
      <c r="E1153" s="25" t="s">
        <v>11</v>
      </c>
      <c r="F1153" s="26" t="s">
        <v>16</v>
      </c>
      <c r="G1153" s="26" t="s">
        <v>14</v>
      </c>
      <c r="H1153" s="23">
        <v>0</v>
      </c>
      <c r="I1153" s="27"/>
      <c r="J1153" s="28">
        <v>0</v>
      </c>
      <c r="K1153" t="str">
        <f>IF((LEN(relatorio_Ananindeua3[[#This Row],[CIF/CPF/CNPJ]])=14),relatorio_Ananindeua3[[#This Row],[CIF/CPF/CNPJ]],relatorio_Ananindeua3[[#This Row],[Coluna2]])</f>
        <v>42378475000166</v>
      </c>
      <c r="L1153" t="str">
        <f t="shared" si="18"/>
        <v>423******66</v>
      </c>
    </row>
    <row r="1154" spans="1:12" x14ac:dyDescent="0.25">
      <c r="A1154" s="23" t="s">
        <v>5256</v>
      </c>
      <c r="B1154" s="23" t="s">
        <v>5257</v>
      </c>
      <c r="C1154" s="23" t="s">
        <v>17</v>
      </c>
      <c r="D1154" s="24">
        <v>45298.75917824074</v>
      </c>
      <c r="E1154" s="25" t="s">
        <v>11</v>
      </c>
      <c r="F1154" s="26" t="s">
        <v>16</v>
      </c>
      <c r="G1154" s="26" t="s">
        <v>14</v>
      </c>
      <c r="H1154" s="23">
        <v>0</v>
      </c>
      <c r="I1154" s="27"/>
      <c r="J1154" s="28">
        <v>0</v>
      </c>
      <c r="K1154" t="str">
        <f>IF((LEN(relatorio_Ananindeua3[[#This Row],[CIF/CPF/CNPJ]])=14),relatorio_Ananindeua3[[#This Row],[CIF/CPF/CNPJ]],relatorio_Ananindeua3[[#This Row],[Coluna2]])</f>
        <v>41205159000120</v>
      </c>
      <c r="L1154" t="str">
        <f t="shared" si="18"/>
        <v>412******20</v>
      </c>
    </row>
    <row r="1155" spans="1:12" x14ac:dyDescent="0.25">
      <c r="A1155" s="23" t="s">
        <v>5640</v>
      </c>
      <c r="B1155" s="23" t="s">
        <v>5641</v>
      </c>
      <c r="C1155" s="23" t="s">
        <v>17</v>
      </c>
      <c r="D1155" s="24">
        <v>45298.75917824074</v>
      </c>
      <c r="E1155" s="25" t="s">
        <v>11</v>
      </c>
      <c r="F1155" s="26" t="s">
        <v>16</v>
      </c>
      <c r="G1155" s="26" t="s">
        <v>14</v>
      </c>
      <c r="H1155" s="23">
        <v>0</v>
      </c>
      <c r="I1155" s="27"/>
      <c r="J1155" s="28">
        <v>0</v>
      </c>
      <c r="K1155" t="str">
        <f>IF((LEN(relatorio_Ananindeua3[[#This Row],[CIF/CPF/CNPJ]])=14),relatorio_Ananindeua3[[#This Row],[CIF/CPF/CNPJ]],relatorio_Ananindeua3[[#This Row],[Coluna2]])</f>
        <v>42323427000170</v>
      </c>
      <c r="L1155" t="str">
        <f t="shared" si="18"/>
        <v>423******70</v>
      </c>
    </row>
    <row r="1156" spans="1:12" x14ac:dyDescent="0.25">
      <c r="A1156" s="23" t="s">
        <v>5647</v>
      </c>
      <c r="B1156" s="23" t="s">
        <v>5648</v>
      </c>
      <c r="C1156" s="23" t="s">
        <v>17</v>
      </c>
      <c r="D1156" s="24">
        <v>45298.75917824074</v>
      </c>
      <c r="E1156" s="25" t="s">
        <v>11</v>
      </c>
      <c r="F1156" s="26" t="s">
        <v>16</v>
      </c>
      <c r="G1156" s="26" t="s">
        <v>14</v>
      </c>
      <c r="H1156" s="23">
        <v>0</v>
      </c>
      <c r="I1156" s="27"/>
      <c r="J1156" s="28">
        <v>0</v>
      </c>
      <c r="K1156" t="str">
        <f>IF((LEN(relatorio_Ananindeua3[[#This Row],[CIF/CPF/CNPJ]])=14),relatorio_Ananindeua3[[#This Row],[CIF/CPF/CNPJ]],relatorio_Ananindeua3[[#This Row],[Coluna2]])</f>
        <v>42359370000160</v>
      </c>
      <c r="L1156" t="str">
        <f t="shared" si="18"/>
        <v>423******60</v>
      </c>
    </row>
    <row r="1157" spans="1:12" x14ac:dyDescent="0.25">
      <c r="A1157" s="23" t="s">
        <v>5651</v>
      </c>
      <c r="B1157" s="23" t="s">
        <v>5652</v>
      </c>
      <c r="C1157" s="23" t="s">
        <v>17</v>
      </c>
      <c r="D1157" s="24">
        <v>45298.75917824074</v>
      </c>
      <c r="E1157" s="25" t="s">
        <v>11</v>
      </c>
      <c r="F1157" s="26" t="s">
        <v>16</v>
      </c>
      <c r="G1157" s="26" t="s">
        <v>14</v>
      </c>
      <c r="H1157" s="23">
        <v>0</v>
      </c>
      <c r="I1157" s="27"/>
      <c r="J1157" s="28">
        <v>0</v>
      </c>
      <c r="K1157" t="str">
        <f>IF((LEN(relatorio_Ananindeua3[[#This Row],[CIF/CPF/CNPJ]])=14),relatorio_Ananindeua3[[#This Row],[CIF/CPF/CNPJ]],relatorio_Ananindeua3[[#This Row],[Coluna2]])</f>
        <v>42371426000100</v>
      </c>
      <c r="L1157" t="str">
        <f t="shared" si="18"/>
        <v>423******00</v>
      </c>
    </row>
    <row r="1158" spans="1:12" x14ac:dyDescent="0.25">
      <c r="A1158" s="23" t="s">
        <v>5636</v>
      </c>
      <c r="B1158" s="23" t="s">
        <v>5637</v>
      </c>
      <c r="C1158" s="23" t="s">
        <v>17</v>
      </c>
      <c r="D1158" s="24">
        <v>45298.759189814817</v>
      </c>
      <c r="E1158" s="25" t="s">
        <v>11</v>
      </c>
      <c r="F1158" s="26" t="s">
        <v>16</v>
      </c>
      <c r="G1158" s="26" t="s">
        <v>14</v>
      </c>
      <c r="H1158" s="23">
        <v>0</v>
      </c>
      <c r="I1158" s="27"/>
      <c r="J1158" s="28">
        <v>0</v>
      </c>
      <c r="K1158" t="str">
        <f>IF((LEN(relatorio_Ananindeua3[[#This Row],[CIF/CPF/CNPJ]])=14),relatorio_Ananindeua3[[#This Row],[CIF/CPF/CNPJ]],relatorio_Ananindeua3[[#This Row],[Coluna2]])</f>
        <v>42318082000167</v>
      </c>
      <c r="L1158" t="str">
        <f t="shared" si="18"/>
        <v>423******67</v>
      </c>
    </row>
    <row r="1159" spans="1:12" x14ac:dyDescent="0.25">
      <c r="A1159" s="23" t="s">
        <v>5620</v>
      </c>
      <c r="B1159" s="23" t="s">
        <v>5621</v>
      </c>
      <c r="C1159" s="23" t="s">
        <v>17</v>
      </c>
      <c r="D1159" s="24">
        <v>45298.759212962963</v>
      </c>
      <c r="E1159" s="25" t="s">
        <v>11</v>
      </c>
      <c r="F1159" s="26" t="s">
        <v>16</v>
      </c>
      <c r="G1159" s="26" t="s">
        <v>14</v>
      </c>
      <c r="H1159" s="23">
        <v>0</v>
      </c>
      <c r="I1159" s="27"/>
      <c r="J1159" s="28">
        <v>0</v>
      </c>
      <c r="K1159" t="str">
        <f>IF((LEN(relatorio_Ananindeua3[[#This Row],[CIF/CPF/CNPJ]])=14),relatorio_Ananindeua3[[#This Row],[CIF/CPF/CNPJ]],relatorio_Ananindeua3[[#This Row],[Coluna2]])</f>
        <v>42254349000108</v>
      </c>
      <c r="L1159" t="str">
        <f t="shared" si="18"/>
        <v>422******08</v>
      </c>
    </row>
    <row r="1160" spans="1:12" x14ac:dyDescent="0.25">
      <c r="A1160" s="23" t="s">
        <v>5624</v>
      </c>
      <c r="B1160" s="23" t="s">
        <v>5625</v>
      </c>
      <c r="C1160" s="23" t="s">
        <v>17</v>
      </c>
      <c r="D1160" s="24">
        <v>45298.759212962963</v>
      </c>
      <c r="E1160" s="25" t="s">
        <v>11</v>
      </c>
      <c r="F1160" s="26" t="s">
        <v>16</v>
      </c>
      <c r="G1160" s="26" t="s">
        <v>14</v>
      </c>
      <c r="H1160" s="23">
        <v>0</v>
      </c>
      <c r="I1160" s="27"/>
      <c r="J1160" s="28">
        <v>0</v>
      </c>
      <c r="K1160" t="str">
        <f>IF((LEN(relatorio_Ananindeua3[[#This Row],[CIF/CPF/CNPJ]])=14),relatorio_Ananindeua3[[#This Row],[CIF/CPF/CNPJ]],relatorio_Ananindeua3[[#This Row],[Coluna2]])</f>
        <v>42269578000198</v>
      </c>
      <c r="L1160" t="str">
        <f t="shared" si="18"/>
        <v>422******98</v>
      </c>
    </row>
    <row r="1161" spans="1:12" x14ac:dyDescent="0.25">
      <c r="A1161" s="23" t="s">
        <v>5628</v>
      </c>
      <c r="B1161" s="23" t="s">
        <v>5629</v>
      </c>
      <c r="C1161" s="23" t="s">
        <v>17</v>
      </c>
      <c r="D1161" s="24">
        <v>45298.759212962963</v>
      </c>
      <c r="E1161" s="25" t="s">
        <v>11</v>
      </c>
      <c r="F1161" s="26" t="s">
        <v>16</v>
      </c>
      <c r="G1161" s="26" t="s">
        <v>14</v>
      </c>
      <c r="H1161" s="23">
        <v>0</v>
      </c>
      <c r="I1161" s="27"/>
      <c r="J1161" s="28">
        <v>0</v>
      </c>
      <c r="K1161" t="str">
        <f>IF((LEN(relatorio_Ananindeua3[[#This Row],[CIF/CPF/CNPJ]])=14),relatorio_Ananindeua3[[#This Row],[CIF/CPF/CNPJ]],relatorio_Ananindeua3[[#This Row],[Coluna2]])</f>
        <v>42279235000104</v>
      </c>
      <c r="L1161" t="str">
        <f t="shared" si="18"/>
        <v>422******04</v>
      </c>
    </row>
    <row r="1162" spans="1:12" x14ac:dyDescent="0.25">
      <c r="A1162" s="23" t="s">
        <v>5604</v>
      </c>
      <c r="B1162" s="23" t="s">
        <v>5605</v>
      </c>
      <c r="C1162" s="23" t="s">
        <v>17</v>
      </c>
      <c r="D1162" s="24">
        <v>45298.759259259263</v>
      </c>
      <c r="E1162" s="25" t="s">
        <v>11</v>
      </c>
      <c r="F1162" s="26" t="s">
        <v>16</v>
      </c>
      <c r="G1162" s="26" t="s">
        <v>14</v>
      </c>
      <c r="H1162" s="23">
        <v>0</v>
      </c>
      <c r="I1162" s="27"/>
      <c r="J1162" s="28">
        <v>0</v>
      </c>
      <c r="K1162" t="str">
        <f>IF((LEN(relatorio_Ananindeua3[[#This Row],[CIF/CPF/CNPJ]])=14),relatorio_Ananindeua3[[#This Row],[CIF/CPF/CNPJ]],relatorio_Ananindeua3[[#This Row],[Coluna2]])</f>
        <v>42216891000168</v>
      </c>
      <c r="L1162" t="str">
        <f t="shared" si="18"/>
        <v>422******68</v>
      </c>
    </row>
    <row r="1163" spans="1:12" x14ac:dyDescent="0.25">
      <c r="A1163" s="23" t="s">
        <v>5614</v>
      </c>
      <c r="B1163" s="23" t="s">
        <v>5615</v>
      </c>
      <c r="C1163" s="23" t="s">
        <v>17</v>
      </c>
      <c r="D1163" s="24">
        <v>45298.759259259263</v>
      </c>
      <c r="E1163" s="25" t="s">
        <v>11</v>
      </c>
      <c r="F1163" s="26" t="s">
        <v>16</v>
      </c>
      <c r="G1163" s="26" t="s">
        <v>14</v>
      </c>
      <c r="H1163" s="23">
        <v>0</v>
      </c>
      <c r="I1163" s="27"/>
      <c r="J1163" s="28">
        <v>0</v>
      </c>
      <c r="K1163" t="str">
        <f>IF((LEN(relatorio_Ananindeua3[[#This Row],[CIF/CPF/CNPJ]])=14),relatorio_Ananindeua3[[#This Row],[CIF/CPF/CNPJ]],relatorio_Ananindeua3[[#This Row],[Coluna2]])</f>
        <v>42231685000127</v>
      </c>
      <c r="L1163" t="str">
        <f t="shared" si="18"/>
        <v>422******27</v>
      </c>
    </row>
    <row r="1164" spans="1:12" x14ac:dyDescent="0.25">
      <c r="A1164" s="23" t="s">
        <v>5612</v>
      </c>
      <c r="B1164" s="23" t="s">
        <v>5613</v>
      </c>
      <c r="C1164" s="23" t="s">
        <v>17</v>
      </c>
      <c r="D1164" s="24">
        <v>45298.759270833332</v>
      </c>
      <c r="E1164" s="25" t="s">
        <v>11</v>
      </c>
      <c r="F1164" s="26" t="s">
        <v>16</v>
      </c>
      <c r="G1164" s="26" t="s">
        <v>14</v>
      </c>
      <c r="H1164" s="23">
        <v>0</v>
      </c>
      <c r="I1164" s="27"/>
      <c r="J1164" s="28">
        <v>0</v>
      </c>
      <c r="K1164" t="str">
        <f>IF((LEN(relatorio_Ananindeua3[[#This Row],[CIF/CPF/CNPJ]])=14),relatorio_Ananindeua3[[#This Row],[CIF/CPF/CNPJ]],relatorio_Ananindeua3[[#This Row],[Coluna2]])</f>
        <v>42230018000120</v>
      </c>
      <c r="L1164" t="str">
        <f t="shared" si="18"/>
        <v>422******20</v>
      </c>
    </row>
    <row r="1165" spans="1:12" x14ac:dyDescent="0.25">
      <c r="A1165" s="23" t="s">
        <v>5594</v>
      </c>
      <c r="B1165" s="23" t="s">
        <v>5595</v>
      </c>
      <c r="C1165" s="23" t="s">
        <v>17</v>
      </c>
      <c r="D1165" s="24">
        <v>45298.759305555555</v>
      </c>
      <c r="E1165" s="25" t="s">
        <v>11</v>
      </c>
      <c r="F1165" s="26" t="s">
        <v>16</v>
      </c>
      <c r="G1165" s="26" t="s">
        <v>14</v>
      </c>
      <c r="H1165" s="23">
        <v>0</v>
      </c>
      <c r="I1165" s="27"/>
      <c r="J1165" s="28">
        <v>0</v>
      </c>
      <c r="K1165" t="str">
        <f>IF((LEN(relatorio_Ananindeua3[[#This Row],[CIF/CPF/CNPJ]])=14),relatorio_Ananindeua3[[#This Row],[CIF/CPF/CNPJ]],relatorio_Ananindeua3[[#This Row],[Coluna2]])</f>
        <v>42197064000174</v>
      </c>
      <c r="L1165" t="str">
        <f t="shared" si="18"/>
        <v>421******74</v>
      </c>
    </row>
    <row r="1166" spans="1:12" x14ac:dyDescent="0.25">
      <c r="A1166" s="23" t="s">
        <v>5590</v>
      </c>
      <c r="B1166" s="23" t="s">
        <v>5591</v>
      </c>
      <c r="C1166" s="23" t="s">
        <v>17</v>
      </c>
      <c r="D1166" s="24">
        <v>45298.759317129632</v>
      </c>
      <c r="E1166" s="25" t="s">
        <v>11</v>
      </c>
      <c r="F1166" s="26" t="s">
        <v>16</v>
      </c>
      <c r="G1166" s="26" t="s">
        <v>14</v>
      </c>
      <c r="H1166" s="23">
        <v>0</v>
      </c>
      <c r="I1166" s="27"/>
      <c r="J1166" s="28">
        <v>0</v>
      </c>
      <c r="K1166" t="str">
        <f>IF((LEN(relatorio_Ananindeua3[[#This Row],[CIF/CPF/CNPJ]])=14),relatorio_Ananindeua3[[#This Row],[CIF/CPF/CNPJ]],relatorio_Ananindeua3[[#This Row],[Coluna2]])</f>
        <v>42191021000181</v>
      </c>
      <c r="L1166" t="str">
        <f t="shared" si="18"/>
        <v>421******81</v>
      </c>
    </row>
    <row r="1167" spans="1:12" x14ac:dyDescent="0.25">
      <c r="A1167" s="23" t="s">
        <v>5566</v>
      </c>
      <c r="B1167" s="23" t="s">
        <v>5567</v>
      </c>
      <c r="C1167" s="23" t="s">
        <v>17</v>
      </c>
      <c r="D1167" s="24">
        <v>45298.759340277778</v>
      </c>
      <c r="E1167" s="25" t="s">
        <v>11</v>
      </c>
      <c r="F1167" s="26" t="s">
        <v>16</v>
      </c>
      <c r="G1167" s="26" t="s">
        <v>14</v>
      </c>
      <c r="H1167" s="23">
        <v>0</v>
      </c>
      <c r="I1167" s="27"/>
      <c r="J1167" s="28">
        <v>0</v>
      </c>
      <c r="K1167" t="str">
        <f>IF((LEN(relatorio_Ananindeua3[[#This Row],[CIF/CPF/CNPJ]])=14),relatorio_Ananindeua3[[#This Row],[CIF/CPF/CNPJ]],relatorio_Ananindeua3[[#This Row],[Coluna2]])</f>
        <v>42149282000133</v>
      </c>
      <c r="L1167" t="str">
        <f t="shared" si="18"/>
        <v>421******33</v>
      </c>
    </row>
    <row r="1168" spans="1:12" x14ac:dyDescent="0.25">
      <c r="A1168" s="23" t="s">
        <v>5568</v>
      </c>
      <c r="B1168" s="23" t="s">
        <v>5569</v>
      </c>
      <c r="C1168" s="23" t="s">
        <v>17</v>
      </c>
      <c r="D1168" s="24">
        <v>45298.759340277778</v>
      </c>
      <c r="E1168" s="25" t="s">
        <v>11</v>
      </c>
      <c r="F1168" s="26" t="s">
        <v>16</v>
      </c>
      <c r="G1168" s="26" t="s">
        <v>14</v>
      </c>
      <c r="H1168" s="23">
        <v>0</v>
      </c>
      <c r="I1168" s="27"/>
      <c r="J1168" s="28">
        <v>0</v>
      </c>
      <c r="K1168" t="str">
        <f>IF((LEN(relatorio_Ananindeua3[[#This Row],[CIF/CPF/CNPJ]])=14),relatorio_Ananindeua3[[#This Row],[CIF/CPF/CNPJ]],relatorio_Ananindeua3[[#This Row],[Coluna2]])</f>
        <v>42156213000157</v>
      </c>
      <c r="L1168" t="str">
        <f t="shared" si="18"/>
        <v>421******57</v>
      </c>
    </row>
    <row r="1169" spans="1:12" x14ac:dyDescent="0.25">
      <c r="A1169" s="23" t="s">
        <v>5576</v>
      </c>
      <c r="B1169" s="23" t="s">
        <v>5577</v>
      </c>
      <c r="C1169" s="23" t="s">
        <v>17</v>
      </c>
      <c r="D1169" s="24">
        <v>45298.759340277778</v>
      </c>
      <c r="E1169" s="25" t="s">
        <v>11</v>
      </c>
      <c r="F1169" s="26" t="s">
        <v>16</v>
      </c>
      <c r="G1169" s="26" t="s">
        <v>14</v>
      </c>
      <c r="H1169" s="23">
        <v>0</v>
      </c>
      <c r="I1169" s="27"/>
      <c r="J1169" s="28">
        <v>0</v>
      </c>
      <c r="K1169" t="str">
        <f>IF((LEN(relatorio_Ananindeua3[[#This Row],[CIF/CPF/CNPJ]])=14),relatorio_Ananindeua3[[#This Row],[CIF/CPF/CNPJ]],relatorio_Ananindeua3[[#This Row],[Coluna2]])</f>
        <v>42170195000168</v>
      </c>
      <c r="L1169" t="str">
        <f t="shared" si="18"/>
        <v>421******68</v>
      </c>
    </row>
    <row r="1170" spans="1:12" x14ac:dyDescent="0.25">
      <c r="A1170" s="23" t="s">
        <v>5586</v>
      </c>
      <c r="B1170" s="23" t="s">
        <v>5587</v>
      </c>
      <c r="C1170" s="23" t="s">
        <v>17</v>
      </c>
      <c r="D1170" s="24">
        <v>45298.759340277778</v>
      </c>
      <c r="E1170" s="25" t="s">
        <v>11</v>
      </c>
      <c r="F1170" s="26" t="s">
        <v>16</v>
      </c>
      <c r="G1170" s="26" t="s">
        <v>14</v>
      </c>
      <c r="H1170" s="23">
        <v>0</v>
      </c>
      <c r="I1170" s="27"/>
      <c r="J1170" s="28">
        <v>0</v>
      </c>
      <c r="K1170" t="str">
        <f>IF((LEN(relatorio_Ananindeua3[[#This Row],[CIF/CPF/CNPJ]])=14),relatorio_Ananindeua3[[#This Row],[CIF/CPF/CNPJ]],relatorio_Ananindeua3[[#This Row],[Coluna2]])</f>
        <v>42182699000106</v>
      </c>
      <c r="L1170" t="str">
        <f t="shared" ref="L1170:L1233" si="19">_xlfn.CONCAT(LEFT(A1170,3),REPT("*",6),RIGHT(A1170,2))</f>
        <v>421******06</v>
      </c>
    </row>
    <row r="1171" spans="1:12" x14ac:dyDescent="0.25">
      <c r="A1171" s="23" t="s">
        <v>5556</v>
      </c>
      <c r="B1171" s="23" t="s">
        <v>5557</v>
      </c>
      <c r="C1171" s="23" t="s">
        <v>17</v>
      </c>
      <c r="D1171" s="24">
        <v>45298.759386574071</v>
      </c>
      <c r="E1171" s="25" t="s">
        <v>11</v>
      </c>
      <c r="F1171" s="26" t="s">
        <v>16</v>
      </c>
      <c r="G1171" s="26" t="s">
        <v>14</v>
      </c>
      <c r="H1171" s="23">
        <v>0</v>
      </c>
      <c r="I1171" s="27"/>
      <c r="J1171" s="28">
        <v>0</v>
      </c>
      <c r="K1171" t="str">
        <f>IF((LEN(relatorio_Ananindeua3[[#This Row],[CIF/CPF/CNPJ]])=14),relatorio_Ananindeua3[[#This Row],[CIF/CPF/CNPJ]],relatorio_Ananindeua3[[#This Row],[Coluna2]])</f>
        <v>42128569000187</v>
      </c>
      <c r="L1171" t="str">
        <f t="shared" si="19"/>
        <v>421******87</v>
      </c>
    </row>
    <row r="1172" spans="1:12" x14ac:dyDescent="0.25">
      <c r="A1172" s="23" t="s">
        <v>5541</v>
      </c>
      <c r="B1172" s="23" t="s">
        <v>5542</v>
      </c>
      <c r="C1172" s="23" t="s">
        <v>17</v>
      </c>
      <c r="D1172" s="24">
        <v>45298.759398148148</v>
      </c>
      <c r="E1172" s="25" t="s">
        <v>11</v>
      </c>
      <c r="F1172" s="26" t="s">
        <v>16</v>
      </c>
      <c r="G1172" s="26" t="s">
        <v>14</v>
      </c>
      <c r="H1172" s="23">
        <v>0</v>
      </c>
      <c r="I1172" s="27"/>
      <c r="J1172" s="28">
        <v>0</v>
      </c>
      <c r="K1172" t="str">
        <f>IF((LEN(relatorio_Ananindeua3[[#This Row],[CIF/CPF/CNPJ]])=14),relatorio_Ananindeua3[[#This Row],[CIF/CPF/CNPJ]],relatorio_Ananindeua3[[#This Row],[Coluna2]])</f>
        <v>42091126000169</v>
      </c>
      <c r="L1172" t="str">
        <f t="shared" si="19"/>
        <v>420******69</v>
      </c>
    </row>
    <row r="1173" spans="1:12" x14ac:dyDescent="0.25">
      <c r="A1173" s="23" t="s">
        <v>5543</v>
      </c>
      <c r="B1173" s="23" t="s">
        <v>1333</v>
      </c>
      <c r="C1173" s="23" t="s">
        <v>17</v>
      </c>
      <c r="D1173" s="24">
        <v>45298.759398148148</v>
      </c>
      <c r="E1173" s="25" t="s">
        <v>11</v>
      </c>
      <c r="F1173" s="26" t="s">
        <v>16</v>
      </c>
      <c r="G1173" s="26" t="s">
        <v>14</v>
      </c>
      <c r="H1173" s="23">
        <v>0</v>
      </c>
      <c r="I1173" s="27"/>
      <c r="J1173" s="28">
        <v>0</v>
      </c>
      <c r="K1173" t="str">
        <f>IF((LEN(relatorio_Ananindeua3[[#This Row],[CIF/CPF/CNPJ]])=14),relatorio_Ananindeua3[[#This Row],[CIF/CPF/CNPJ]],relatorio_Ananindeua3[[#This Row],[Coluna2]])</f>
        <v>42100988000100</v>
      </c>
      <c r="L1173" t="str">
        <f t="shared" si="19"/>
        <v>421******00</v>
      </c>
    </row>
    <row r="1174" spans="1:12" x14ac:dyDescent="0.25">
      <c r="A1174" s="23" t="s">
        <v>5548</v>
      </c>
      <c r="B1174" s="23" t="s">
        <v>5549</v>
      </c>
      <c r="C1174" s="23" t="s">
        <v>17</v>
      </c>
      <c r="D1174" s="24">
        <v>45298.759398148148</v>
      </c>
      <c r="E1174" s="25" t="s">
        <v>11</v>
      </c>
      <c r="F1174" s="26" t="s">
        <v>16</v>
      </c>
      <c r="G1174" s="26" t="s">
        <v>14</v>
      </c>
      <c r="H1174" s="23">
        <v>0</v>
      </c>
      <c r="I1174" s="27"/>
      <c r="J1174" s="28">
        <v>0</v>
      </c>
      <c r="K1174" t="str">
        <f>IF((LEN(relatorio_Ananindeua3[[#This Row],[CIF/CPF/CNPJ]])=14),relatorio_Ananindeua3[[#This Row],[CIF/CPF/CNPJ]],relatorio_Ananindeua3[[#This Row],[Coluna2]])</f>
        <v>42121793000147</v>
      </c>
      <c r="L1174" t="str">
        <f t="shared" si="19"/>
        <v>421******47</v>
      </c>
    </row>
    <row r="1175" spans="1:12" x14ac:dyDescent="0.25">
      <c r="A1175" s="23" t="s">
        <v>5539</v>
      </c>
      <c r="B1175" s="23" t="s">
        <v>5540</v>
      </c>
      <c r="C1175" s="23" t="s">
        <v>17</v>
      </c>
      <c r="D1175" s="24">
        <v>45298.759467592594</v>
      </c>
      <c r="E1175" s="25" t="s">
        <v>11</v>
      </c>
      <c r="F1175" s="26" t="s">
        <v>16</v>
      </c>
      <c r="G1175" s="26" t="s">
        <v>14</v>
      </c>
      <c r="H1175" s="23">
        <v>0</v>
      </c>
      <c r="I1175" s="27"/>
      <c r="J1175" s="28">
        <v>0</v>
      </c>
      <c r="K1175" t="str">
        <f>IF((LEN(relatorio_Ananindeua3[[#This Row],[CIF/CPF/CNPJ]])=14),relatorio_Ananindeua3[[#This Row],[CIF/CPF/CNPJ]],relatorio_Ananindeua3[[#This Row],[Coluna2]])</f>
        <v>42090326000105</v>
      </c>
      <c r="L1175" t="str">
        <f t="shared" si="19"/>
        <v>420******05</v>
      </c>
    </row>
    <row r="1176" spans="1:12" x14ac:dyDescent="0.25">
      <c r="A1176" s="23" t="s">
        <v>5534</v>
      </c>
      <c r="B1176" s="23" t="s">
        <v>737</v>
      </c>
      <c r="C1176" s="23" t="s">
        <v>17</v>
      </c>
      <c r="D1176" s="24">
        <v>45298.75949074074</v>
      </c>
      <c r="E1176" s="25" t="s">
        <v>11</v>
      </c>
      <c r="F1176" s="26" t="s">
        <v>16</v>
      </c>
      <c r="G1176" s="26" t="s">
        <v>14</v>
      </c>
      <c r="H1176" s="23">
        <v>0</v>
      </c>
      <c r="I1176" s="27"/>
      <c r="J1176" s="28">
        <v>0</v>
      </c>
      <c r="K1176" t="str">
        <f>IF((LEN(relatorio_Ananindeua3[[#This Row],[CIF/CPF/CNPJ]])=14),relatorio_Ananindeua3[[#This Row],[CIF/CPF/CNPJ]],relatorio_Ananindeua3[[#This Row],[Coluna2]])</f>
        <v>42051665000174</v>
      </c>
      <c r="L1176" t="str">
        <f t="shared" si="19"/>
        <v>420******74</v>
      </c>
    </row>
    <row r="1177" spans="1:12" x14ac:dyDescent="0.25">
      <c r="A1177" s="23" t="s">
        <v>5520</v>
      </c>
      <c r="B1177" s="23" t="s">
        <v>5521</v>
      </c>
      <c r="C1177" s="23" t="s">
        <v>17</v>
      </c>
      <c r="D1177" s="24">
        <v>45298.759502314817</v>
      </c>
      <c r="E1177" s="25" t="s">
        <v>11</v>
      </c>
      <c r="F1177" s="26" t="s">
        <v>16</v>
      </c>
      <c r="G1177" s="26" t="s">
        <v>14</v>
      </c>
      <c r="H1177" s="23">
        <v>0</v>
      </c>
      <c r="I1177" s="27"/>
      <c r="J1177" s="28">
        <v>0</v>
      </c>
      <c r="K1177" t="str">
        <f>IF((LEN(relatorio_Ananindeua3[[#This Row],[CIF/CPF/CNPJ]])=14),relatorio_Ananindeua3[[#This Row],[CIF/CPF/CNPJ]],relatorio_Ananindeua3[[#This Row],[Coluna2]])</f>
        <v>42017654000178</v>
      </c>
      <c r="L1177" t="str">
        <f t="shared" si="19"/>
        <v>420******78</v>
      </c>
    </row>
    <row r="1178" spans="1:12" x14ac:dyDescent="0.25">
      <c r="A1178" s="23" t="s">
        <v>5524</v>
      </c>
      <c r="B1178" s="23" t="s">
        <v>5525</v>
      </c>
      <c r="C1178" s="23" t="s">
        <v>17</v>
      </c>
      <c r="D1178" s="24">
        <v>45298.759502314817</v>
      </c>
      <c r="E1178" s="25" t="s">
        <v>11</v>
      </c>
      <c r="F1178" s="26" t="s">
        <v>16</v>
      </c>
      <c r="G1178" s="26" t="s">
        <v>14</v>
      </c>
      <c r="H1178" s="23">
        <v>0</v>
      </c>
      <c r="I1178" s="27"/>
      <c r="J1178" s="28">
        <v>0</v>
      </c>
      <c r="K1178" t="str">
        <f>IF((LEN(relatorio_Ananindeua3[[#This Row],[CIF/CPF/CNPJ]])=14),relatorio_Ananindeua3[[#This Row],[CIF/CPF/CNPJ]],relatorio_Ananindeua3[[#This Row],[Coluna2]])</f>
        <v>42030794000186</v>
      </c>
      <c r="L1178" t="str">
        <f t="shared" si="19"/>
        <v>420******86</v>
      </c>
    </row>
    <row r="1179" spans="1:12" x14ac:dyDescent="0.25">
      <c r="A1179" s="23" t="s">
        <v>5526</v>
      </c>
      <c r="B1179" s="23" t="s">
        <v>5527</v>
      </c>
      <c r="C1179" s="23" t="s">
        <v>17</v>
      </c>
      <c r="D1179" s="24">
        <v>45298.759502314817</v>
      </c>
      <c r="E1179" s="25" t="s">
        <v>11</v>
      </c>
      <c r="F1179" s="26" t="s">
        <v>16</v>
      </c>
      <c r="G1179" s="26" t="s">
        <v>14</v>
      </c>
      <c r="H1179" s="23">
        <v>0</v>
      </c>
      <c r="I1179" s="27"/>
      <c r="J1179" s="28">
        <v>0</v>
      </c>
      <c r="K1179" t="str">
        <f>IF((LEN(relatorio_Ananindeua3[[#This Row],[CIF/CPF/CNPJ]])=14),relatorio_Ananindeua3[[#This Row],[CIF/CPF/CNPJ]],relatorio_Ananindeua3[[#This Row],[Coluna2]])</f>
        <v>42035812000112</v>
      </c>
      <c r="L1179" t="str">
        <f t="shared" si="19"/>
        <v>420******12</v>
      </c>
    </row>
    <row r="1180" spans="1:12" x14ac:dyDescent="0.25">
      <c r="A1180" s="23" t="s">
        <v>5516</v>
      </c>
      <c r="B1180" s="23" t="s">
        <v>5517</v>
      </c>
      <c r="C1180" s="23" t="s">
        <v>17</v>
      </c>
      <c r="D1180" s="24">
        <v>45298.75953703704</v>
      </c>
      <c r="E1180" s="25" t="s">
        <v>11</v>
      </c>
      <c r="F1180" s="26" t="s">
        <v>16</v>
      </c>
      <c r="G1180" s="26" t="s">
        <v>14</v>
      </c>
      <c r="H1180" s="23">
        <v>0</v>
      </c>
      <c r="I1180" s="27"/>
      <c r="J1180" s="28">
        <v>0</v>
      </c>
      <c r="K1180" t="str">
        <f>IF((LEN(relatorio_Ananindeua3[[#This Row],[CIF/CPF/CNPJ]])=14),relatorio_Ananindeua3[[#This Row],[CIF/CPF/CNPJ]],relatorio_Ananindeua3[[#This Row],[Coluna2]])</f>
        <v>41996375000130</v>
      </c>
      <c r="L1180" t="str">
        <f t="shared" si="19"/>
        <v>419******30</v>
      </c>
    </row>
    <row r="1181" spans="1:12" x14ac:dyDescent="0.25">
      <c r="A1181" s="23" t="s">
        <v>5502</v>
      </c>
      <c r="B1181" s="23" t="s">
        <v>5503</v>
      </c>
      <c r="C1181" s="23" t="s">
        <v>17</v>
      </c>
      <c r="D1181" s="24">
        <v>45298.759606481479</v>
      </c>
      <c r="E1181" s="25" t="s">
        <v>11</v>
      </c>
      <c r="F1181" s="26" t="s">
        <v>16</v>
      </c>
      <c r="G1181" s="26" t="s">
        <v>14</v>
      </c>
      <c r="H1181" s="23">
        <v>0</v>
      </c>
      <c r="I1181" s="27"/>
      <c r="J1181" s="28">
        <v>0</v>
      </c>
      <c r="K1181" t="str">
        <f>IF((LEN(relatorio_Ananindeua3[[#This Row],[CIF/CPF/CNPJ]])=14),relatorio_Ananindeua3[[#This Row],[CIF/CPF/CNPJ]],relatorio_Ananindeua3[[#This Row],[Coluna2]])</f>
        <v>41947507000134</v>
      </c>
      <c r="L1181" t="str">
        <f t="shared" si="19"/>
        <v>419******34</v>
      </c>
    </row>
    <row r="1182" spans="1:12" x14ac:dyDescent="0.25">
      <c r="A1182" s="23" t="s">
        <v>5514</v>
      </c>
      <c r="B1182" s="23" t="s">
        <v>5515</v>
      </c>
      <c r="C1182" s="23" t="s">
        <v>17</v>
      </c>
      <c r="D1182" s="24">
        <v>45298.759606481479</v>
      </c>
      <c r="E1182" s="25" t="s">
        <v>11</v>
      </c>
      <c r="F1182" s="26" t="s">
        <v>16</v>
      </c>
      <c r="G1182" s="26" t="s">
        <v>14</v>
      </c>
      <c r="H1182" s="23">
        <v>0</v>
      </c>
      <c r="I1182" s="27"/>
      <c r="J1182" s="28">
        <v>0</v>
      </c>
      <c r="K1182" t="str">
        <f>IF((LEN(relatorio_Ananindeua3[[#This Row],[CIF/CPF/CNPJ]])=14),relatorio_Ananindeua3[[#This Row],[CIF/CPF/CNPJ]],relatorio_Ananindeua3[[#This Row],[Coluna2]])</f>
        <v>41976581000189</v>
      </c>
      <c r="L1182" t="str">
        <f t="shared" si="19"/>
        <v>419******89</v>
      </c>
    </row>
    <row r="1183" spans="1:12" x14ac:dyDescent="0.25">
      <c r="A1183" s="23" t="s">
        <v>5472</v>
      </c>
      <c r="B1183" s="23" t="s">
        <v>5473</v>
      </c>
      <c r="C1183" s="23" t="s">
        <v>17</v>
      </c>
      <c r="D1183" s="24">
        <v>45298.759641203702</v>
      </c>
      <c r="E1183" s="25" t="s">
        <v>11</v>
      </c>
      <c r="F1183" s="26" t="s">
        <v>16</v>
      </c>
      <c r="G1183" s="26" t="s">
        <v>14</v>
      </c>
      <c r="H1183" s="23">
        <v>0</v>
      </c>
      <c r="I1183" s="27"/>
      <c r="J1183" s="28">
        <v>0</v>
      </c>
      <c r="K1183" t="str">
        <f>IF((LEN(relatorio_Ananindeua3[[#This Row],[CIF/CPF/CNPJ]])=14),relatorio_Ananindeua3[[#This Row],[CIF/CPF/CNPJ]],relatorio_Ananindeua3[[#This Row],[Coluna2]])</f>
        <v>41907067000191</v>
      </c>
      <c r="L1183" t="str">
        <f t="shared" si="19"/>
        <v>419******91</v>
      </c>
    </row>
    <row r="1184" spans="1:12" x14ac:dyDescent="0.25">
      <c r="A1184" s="23" t="s">
        <v>5470</v>
      </c>
      <c r="B1184" s="23" t="s">
        <v>5471</v>
      </c>
      <c r="C1184" s="23" t="s">
        <v>17</v>
      </c>
      <c r="D1184" s="24">
        <v>45298.759652777779</v>
      </c>
      <c r="E1184" s="25" t="s">
        <v>11</v>
      </c>
      <c r="F1184" s="26" t="s">
        <v>16</v>
      </c>
      <c r="G1184" s="26" t="s">
        <v>14</v>
      </c>
      <c r="H1184" s="23">
        <v>0</v>
      </c>
      <c r="I1184" s="27"/>
      <c r="J1184" s="28">
        <v>0</v>
      </c>
      <c r="K1184" t="str">
        <f>IF((LEN(relatorio_Ananindeua3[[#This Row],[CIF/CPF/CNPJ]])=14),relatorio_Ananindeua3[[#This Row],[CIF/CPF/CNPJ]],relatorio_Ananindeua3[[#This Row],[Coluna2]])</f>
        <v>41887915000148</v>
      </c>
      <c r="L1184" t="str">
        <f t="shared" si="19"/>
        <v>418******48</v>
      </c>
    </row>
    <row r="1185" spans="1:12" x14ac:dyDescent="0.25">
      <c r="A1185" s="23" t="s">
        <v>5474</v>
      </c>
      <c r="B1185" s="23" t="s">
        <v>5475</v>
      </c>
      <c r="C1185" s="23" t="s">
        <v>17</v>
      </c>
      <c r="D1185" s="24">
        <v>45298.759652777779</v>
      </c>
      <c r="E1185" s="25" t="s">
        <v>11</v>
      </c>
      <c r="F1185" s="26" t="s">
        <v>16</v>
      </c>
      <c r="G1185" s="26" t="s">
        <v>14</v>
      </c>
      <c r="H1185" s="23">
        <v>0</v>
      </c>
      <c r="I1185" s="27"/>
      <c r="J1185" s="28">
        <v>0</v>
      </c>
      <c r="K1185" t="str">
        <f>IF((LEN(relatorio_Ananindeua3[[#This Row],[CIF/CPF/CNPJ]])=14),relatorio_Ananindeua3[[#This Row],[CIF/CPF/CNPJ]],relatorio_Ananindeua3[[#This Row],[Coluna2]])</f>
        <v>41910786000161</v>
      </c>
      <c r="L1185" t="str">
        <f t="shared" si="19"/>
        <v>419******61</v>
      </c>
    </row>
    <row r="1186" spans="1:12" x14ac:dyDescent="0.25">
      <c r="A1186" s="23" t="s">
        <v>5482</v>
      </c>
      <c r="B1186" s="23" t="s">
        <v>5483</v>
      </c>
      <c r="C1186" s="23" t="s">
        <v>17</v>
      </c>
      <c r="D1186" s="24">
        <v>45298.759652777779</v>
      </c>
      <c r="E1186" s="25" t="s">
        <v>11</v>
      </c>
      <c r="F1186" s="26" t="s">
        <v>16</v>
      </c>
      <c r="G1186" s="26" t="s">
        <v>14</v>
      </c>
      <c r="H1186" s="23">
        <v>0</v>
      </c>
      <c r="I1186" s="27"/>
      <c r="J1186" s="28">
        <v>0</v>
      </c>
      <c r="K1186" t="str">
        <f>IF((LEN(relatorio_Ananindeua3[[#This Row],[CIF/CPF/CNPJ]])=14),relatorio_Ananindeua3[[#This Row],[CIF/CPF/CNPJ]],relatorio_Ananindeua3[[#This Row],[Coluna2]])</f>
        <v>41925552000198</v>
      </c>
      <c r="L1186" t="str">
        <f t="shared" si="19"/>
        <v>419******98</v>
      </c>
    </row>
    <row r="1187" spans="1:12" x14ac:dyDescent="0.25">
      <c r="A1187" s="23" t="s">
        <v>5450</v>
      </c>
      <c r="B1187" s="23" t="s">
        <v>5451</v>
      </c>
      <c r="C1187" s="23" t="s">
        <v>17</v>
      </c>
      <c r="D1187" s="24">
        <v>45298.759768518517</v>
      </c>
      <c r="E1187" s="25" t="s">
        <v>11</v>
      </c>
      <c r="F1187" s="26" t="s">
        <v>16</v>
      </c>
      <c r="G1187" s="26" t="s">
        <v>14</v>
      </c>
      <c r="H1187" s="23">
        <v>0</v>
      </c>
      <c r="I1187" s="27"/>
      <c r="J1187" s="28">
        <v>0</v>
      </c>
      <c r="K1187" t="str">
        <f>IF((LEN(relatorio_Ananindeua3[[#This Row],[CIF/CPF/CNPJ]])=14),relatorio_Ananindeua3[[#This Row],[CIF/CPF/CNPJ]],relatorio_Ananindeua3[[#This Row],[Coluna2]])</f>
        <v>41819621000189</v>
      </c>
      <c r="L1187" t="str">
        <f t="shared" si="19"/>
        <v>418******89</v>
      </c>
    </row>
    <row r="1188" spans="1:12" x14ac:dyDescent="0.25">
      <c r="A1188" s="23" t="s">
        <v>5452</v>
      </c>
      <c r="B1188" s="23" t="s">
        <v>5453</v>
      </c>
      <c r="C1188" s="23" t="s">
        <v>17</v>
      </c>
      <c r="D1188" s="24">
        <v>45298.75980324074</v>
      </c>
      <c r="E1188" s="25" t="s">
        <v>11</v>
      </c>
      <c r="F1188" s="26" t="s">
        <v>16</v>
      </c>
      <c r="G1188" s="26" t="s">
        <v>14</v>
      </c>
      <c r="H1188" s="23">
        <v>0</v>
      </c>
      <c r="I1188" s="27"/>
      <c r="J1188" s="28">
        <v>0</v>
      </c>
      <c r="K1188" t="str">
        <f>IF((LEN(relatorio_Ananindeua3[[#This Row],[CIF/CPF/CNPJ]])=14),relatorio_Ananindeua3[[#This Row],[CIF/CPF/CNPJ]],relatorio_Ananindeua3[[#This Row],[Coluna2]])</f>
        <v>41823434000179</v>
      </c>
      <c r="L1188" t="str">
        <f t="shared" si="19"/>
        <v>418******79</v>
      </c>
    </row>
    <row r="1189" spans="1:12" x14ac:dyDescent="0.25">
      <c r="A1189" s="23" t="s">
        <v>5448</v>
      </c>
      <c r="B1189" s="23" t="s">
        <v>5449</v>
      </c>
      <c r="C1189" s="23" t="s">
        <v>17</v>
      </c>
      <c r="D1189" s="24">
        <v>45298.759872685187</v>
      </c>
      <c r="E1189" s="25" t="s">
        <v>11</v>
      </c>
      <c r="F1189" s="26" t="s">
        <v>16</v>
      </c>
      <c r="G1189" s="26" t="s">
        <v>14</v>
      </c>
      <c r="H1189" s="23">
        <v>0</v>
      </c>
      <c r="I1189" s="27"/>
      <c r="J1189" s="28">
        <v>0</v>
      </c>
      <c r="K1189" t="str">
        <f>IF((LEN(relatorio_Ananindeua3[[#This Row],[CIF/CPF/CNPJ]])=14),relatorio_Ananindeua3[[#This Row],[CIF/CPF/CNPJ]],relatorio_Ananindeua3[[#This Row],[Coluna2]])</f>
        <v>41798534000192</v>
      </c>
      <c r="L1189" t="str">
        <f t="shared" si="19"/>
        <v>417******92</v>
      </c>
    </row>
    <row r="1190" spans="1:12" x14ac:dyDescent="0.25">
      <c r="A1190" s="23" t="s">
        <v>5440</v>
      </c>
      <c r="B1190" s="23" t="s">
        <v>5441</v>
      </c>
      <c r="C1190" s="23" t="s">
        <v>17</v>
      </c>
      <c r="D1190" s="24">
        <v>45298.759895833333</v>
      </c>
      <c r="E1190" s="25" t="s">
        <v>11</v>
      </c>
      <c r="F1190" s="26" t="s">
        <v>16</v>
      </c>
      <c r="G1190" s="26" t="s">
        <v>14</v>
      </c>
      <c r="H1190" s="23">
        <v>0</v>
      </c>
      <c r="I1190" s="27"/>
      <c r="J1190" s="28">
        <v>0</v>
      </c>
      <c r="K1190" t="str">
        <f>IF((LEN(relatorio_Ananindeua3[[#This Row],[CIF/CPF/CNPJ]])=14),relatorio_Ananindeua3[[#This Row],[CIF/CPF/CNPJ]],relatorio_Ananindeua3[[#This Row],[Coluna2]])</f>
        <v>41758835000192</v>
      </c>
      <c r="L1190" t="str">
        <f t="shared" si="19"/>
        <v>417******92</v>
      </c>
    </row>
    <row r="1191" spans="1:12" x14ac:dyDescent="0.25">
      <c r="A1191" s="23" t="s">
        <v>3937</v>
      </c>
      <c r="B1191" s="23" t="s">
        <v>3938</v>
      </c>
      <c r="C1191" s="23" t="s">
        <v>17</v>
      </c>
      <c r="D1191" s="24">
        <v>45298.75990740741</v>
      </c>
      <c r="E1191" s="25" t="s">
        <v>11</v>
      </c>
      <c r="F1191" s="26" t="s">
        <v>16</v>
      </c>
      <c r="G1191" s="26" t="s">
        <v>14</v>
      </c>
      <c r="H1191" s="23">
        <v>0</v>
      </c>
      <c r="I1191" s="27"/>
      <c r="J1191" s="28">
        <v>0</v>
      </c>
      <c r="K1191" t="str">
        <f>IF((LEN(relatorio_Ananindeua3[[#This Row],[CIF/CPF/CNPJ]])=14),relatorio_Ananindeua3[[#This Row],[CIF/CPF/CNPJ]],relatorio_Ananindeua3[[#This Row],[Coluna2]])</f>
        <v>35472393000110</v>
      </c>
      <c r="L1191" t="str">
        <f t="shared" si="19"/>
        <v>354******10</v>
      </c>
    </row>
    <row r="1192" spans="1:12" x14ac:dyDescent="0.25">
      <c r="A1192" s="23" t="s">
        <v>5436</v>
      </c>
      <c r="B1192" s="23" t="s">
        <v>5437</v>
      </c>
      <c r="C1192" s="23" t="s">
        <v>17</v>
      </c>
      <c r="D1192" s="24">
        <v>45298.75990740741</v>
      </c>
      <c r="E1192" s="25" t="s">
        <v>11</v>
      </c>
      <c r="F1192" s="26" t="s">
        <v>16</v>
      </c>
      <c r="G1192" s="26" t="s">
        <v>14</v>
      </c>
      <c r="H1192" s="23">
        <v>0</v>
      </c>
      <c r="I1192" s="27"/>
      <c r="J1192" s="28">
        <v>0</v>
      </c>
      <c r="K1192" t="str">
        <f>IF((LEN(relatorio_Ananindeua3[[#This Row],[CIF/CPF/CNPJ]])=14),relatorio_Ananindeua3[[#This Row],[CIF/CPF/CNPJ]],relatorio_Ananindeua3[[#This Row],[Coluna2]])</f>
        <v>41729615000130</v>
      </c>
      <c r="L1192" t="str">
        <f t="shared" si="19"/>
        <v>417******30</v>
      </c>
    </row>
    <row r="1193" spans="1:12" x14ac:dyDescent="0.25">
      <c r="A1193" s="23" t="s">
        <v>5438</v>
      </c>
      <c r="B1193" s="23" t="s">
        <v>5439</v>
      </c>
      <c r="C1193" s="23" t="s">
        <v>17</v>
      </c>
      <c r="D1193" s="24">
        <v>45298.759918981479</v>
      </c>
      <c r="E1193" s="25" t="s">
        <v>11</v>
      </c>
      <c r="F1193" s="26" t="s">
        <v>16</v>
      </c>
      <c r="G1193" s="26" t="s">
        <v>14</v>
      </c>
      <c r="H1193" s="23">
        <v>0</v>
      </c>
      <c r="I1193" s="27"/>
      <c r="J1193" s="28">
        <v>0</v>
      </c>
      <c r="K1193" t="str">
        <f>IF((LEN(relatorio_Ananindeua3[[#This Row],[CIF/CPF/CNPJ]])=14),relatorio_Ananindeua3[[#This Row],[CIF/CPF/CNPJ]],relatorio_Ananindeua3[[#This Row],[Coluna2]])</f>
        <v>41735568000138</v>
      </c>
      <c r="L1193" t="str">
        <f t="shared" si="19"/>
        <v>417******38</v>
      </c>
    </row>
    <row r="1194" spans="1:12" x14ac:dyDescent="0.25">
      <c r="A1194" s="23" t="s">
        <v>5424</v>
      </c>
      <c r="B1194" s="23" t="s">
        <v>5425</v>
      </c>
      <c r="C1194" s="23" t="s">
        <v>17</v>
      </c>
      <c r="D1194" s="24">
        <v>45298.759930555556</v>
      </c>
      <c r="E1194" s="25" t="s">
        <v>11</v>
      </c>
      <c r="F1194" s="26" t="s">
        <v>16</v>
      </c>
      <c r="G1194" s="26" t="s">
        <v>14</v>
      </c>
      <c r="H1194" s="23">
        <v>0</v>
      </c>
      <c r="I1194" s="27"/>
      <c r="J1194" s="28">
        <v>0</v>
      </c>
      <c r="K1194" t="str">
        <f>IF((LEN(relatorio_Ananindeua3[[#This Row],[CIF/CPF/CNPJ]])=14),relatorio_Ananindeua3[[#This Row],[CIF/CPF/CNPJ]],relatorio_Ananindeua3[[#This Row],[Coluna2]])</f>
        <v>41710304000120</v>
      </c>
      <c r="L1194" t="str">
        <f t="shared" si="19"/>
        <v>417******20</v>
      </c>
    </row>
    <row r="1195" spans="1:12" x14ac:dyDescent="0.25">
      <c r="A1195" s="23" t="s">
        <v>5434</v>
      </c>
      <c r="B1195" s="23" t="s">
        <v>5435</v>
      </c>
      <c r="C1195" s="23" t="s">
        <v>17</v>
      </c>
      <c r="D1195" s="24">
        <v>45298.759942129633</v>
      </c>
      <c r="E1195" s="25" t="s">
        <v>11</v>
      </c>
      <c r="F1195" s="26" t="s">
        <v>16</v>
      </c>
      <c r="G1195" s="26" t="s">
        <v>14</v>
      </c>
      <c r="H1195" s="23">
        <v>0</v>
      </c>
      <c r="I1195" s="27"/>
      <c r="J1195" s="28">
        <v>0</v>
      </c>
      <c r="K1195" t="str">
        <f>IF((LEN(relatorio_Ananindeua3[[#This Row],[CIF/CPF/CNPJ]])=14),relatorio_Ananindeua3[[#This Row],[CIF/CPF/CNPJ]],relatorio_Ananindeua3[[#This Row],[Coluna2]])</f>
        <v>41726455000176</v>
      </c>
      <c r="L1195" t="str">
        <f t="shared" si="19"/>
        <v>417******76</v>
      </c>
    </row>
    <row r="1196" spans="1:12" x14ac:dyDescent="0.25">
      <c r="A1196" s="23" t="s">
        <v>4080</v>
      </c>
      <c r="B1196" s="23" t="s">
        <v>4081</v>
      </c>
      <c r="C1196" s="23" t="s">
        <v>17</v>
      </c>
      <c r="D1196" s="24">
        <v>45298.760011574072</v>
      </c>
      <c r="E1196" s="25" t="s">
        <v>11</v>
      </c>
      <c r="F1196" s="26" t="s">
        <v>16</v>
      </c>
      <c r="G1196" s="26" t="s">
        <v>14</v>
      </c>
      <c r="H1196" s="23">
        <v>0</v>
      </c>
      <c r="I1196" s="27"/>
      <c r="J1196" s="28">
        <v>0</v>
      </c>
      <c r="K1196" t="str">
        <f>IF((LEN(relatorio_Ananindeua3[[#This Row],[CIF/CPF/CNPJ]])=14),relatorio_Ananindeua3[[#This Row],[CIF/CPF/CNPJ]],relatorio_Ananindeua3[[#This Row],[Coluna2]])</f>
        <v>36087256000125</v>
      </c>
      <c r="L1196" t="str">
        <f t="shared" si="19"/>
        <v>360******25</v>
      </c>
    </row>
    <row r="1197" spans="1:12" x14ac:dyDescent="0.25">
      <c r="A1197" s="23" t="s">
        <v>5408</v>
      </c>
      <c r="B1197" s="23" t="s">
        <v>5409</v>
      </c>
      <c r="C1197" s="23" t="s">
        <v>17</v>
      </c>
      <c r="D1197" s="24">
        <v>45298.760034722225</v>
      </c>
      <c r="E1197" s="25" t="s">
        <v>11</v>
      </c>
      <c r="F1197" s="26" t="s">
        <v>16</v>
      </c>
      <c r="G1197" s="26" t="s">
        <v>14</v>
      </c>
      <c r="H1197" s="23">
        <v>0</v>
      </c>
      <c r="I1197" s="27"/>
      <c r="J1197" s="28">
        <v>0</v>
      </c>
      <c r="K1197" t="str">
        <f>IF((LEN(relatorio_Ananindeua3[[#This Row],[CIF/CPF/CNPJ]])=14),relatorio_Ananindeua3[[#This Row],[CIF/CPF/CNPJ]],relatorio_Ananindeua3[[#This Row],[Coluna2]])</f>
        <v>41618815000116</v>
      </c>
      <c r="L1197" t="str">
        <f t="shared" si="19"/>
        <v>416******16</v>
      </c>
    </row>
    <row r="1198" spans="1:12" x14ac:dyDescent="0.25">
      <c r="A1198" s="23" t="s">
        <v>4279</v>
      </c>
      <c r="B1198" s="23" t="s">
        <v>4280</v>
      </c>
      <c r="C1198" s="23" t="s">
        <v>17</v>
      </c>
      <c r="D1198" s="24">
        <v>45298.760046296295</v>
      </c>
      <c r="E1198" s="25" t="s">
        <v>11</v>
      </c>
      <c r="F1198" s="26" t="s">
        <v>16</v>
      </c>
      <c r="G1198" s="26" t="s">
        <v>14</v>
      </c>
      <c r="H1198" s="23">
        <v>0</v>
      </c>
      <c r="I1198" s="27"/>
      <c r="J1198" s="28">
        <v>0</v>
      </c>
      <c r="K1198" t="str">
        <f>IF((LEN(relatorio_Ananindeua3[[#This Row],[CIF/CPF/CNPJ]])=14),relatorio_Ananindeua3[[#This Row],[CIF/CPF/CNPJ]],relatorio_Ananindeua3[[#This Row],[Coluna2]])</f>
        <v>36859831000160</v>
      </c>
      <c r="L1198" t="str">
        <f t="shared" si="19"/>
        <v>368******60</v>
      </c>
    </row>
    <row r="1199" spans="1:12" x14ac:dyDescent="0.25">
      <c r="A1199" s="23" t="s">
        <v>4269</v>
      </c>
      <c r="B1199" s="23" t="s">
        <v>4270</v>
      </c>
      <c r="C1199" s="23" t="s">
        <v>17</v>
      </c>
      <c r="D1199" s="24">
        <v>45298.760057870371</v>
      </c>
      <c r="E1199" s="25" t="s">
        <v>11</v>
      </c>
      <c r="F1199" s="26" t="s">
        <v>16</v>
      </c>
      <c r="G1199" s="26" t="s">
        <v>14</v>
      </c>
      <c r="H1199" s="23">
        <v>0</v>
      </c>
      <c r="I1199" s="27"/>
      <c r="J1199" s="28">
        <v>0</v>
      </c>
      <c r="K1199" t="str">
        <f>IF((LEN(relatorio_Ananindeua3[[#This Row],[CIF/CPF/CNPJ]])=14),relatorio_Ananindeua3[[#This Row],[CIF/CPF/CNPJ]],relatorio_Ananindeua3[[#This Row],[Coluna2]])</f>
        <v>36816060000124</v>
      </c>
      <c r="L1199" t="str">
        <f t="shared" si="19"/>
        <v>368******24</v>
      </c>
    </row>
    <row r="1200" spans="1:12" x14ac:dyDescent="0.25">
      <c r="A1200" s="23" t="s">
        <v>5394</v>
      </c>
      <c r="B1200" s="23" t="s">
        <v>5395</v>
      </c>
      <c r="C1200" s="23" t="s">
        <v>17</v>
      </c>
      <c r="D1200" s="24">
        <v>45298.760057870371</v>
      </c>
      <c r="E1200" s="25" t="s">
        <v>11</v>
      </c>
      <c r="F1200" s="26" t="s">
        <v>16</v>
      </c>
      <c r="G1200" s="26" t="s">
        <v>14</v>
      </c>
      <c r="H1200" s="23">
        <v>0</v>
      </c>
      <c r="I1200" s="27"/>
      <c r="J1200" s="28">
        <v>0</v>
      </c>
      <c r="K1200" t="str">
        <f>IF((LEN(relatorio_Ananindeua3[[#This Row],[CIF/CPF/CNPJ]])=14),relatorio_Ananindeua3[[#This Row],[CIF/CPF/CNPJ]],relatorio_Ananindeua3[[#This Row],[Coluna2]])</f>
        <v>41595618000129</v>
      </c>
      <c r="L1200" t="str">
        <f t="shared" si="19"/>
        <v>415******29</v>
      </c>
    </row>
    <row r="1201" spans="1:12" x14ac:dyDescent="0.25">
      <c r="A1201" s="23" t="s">
        <v>5400</v>
      </c>
      <c r="B1201" s="23" t="s">
        <v>5401</v>
      </c>
      <c r="C1201" s="23" t="s">
        <v>17</v>
      </c>
      <c r="D1201" s="24">
        <v>45298.760057870371</v>
      </c>
      <c r="E1201" s="25" t="s">
        <v>11</v>
      </c>
      <c r="F1201" s="26" t="s">
        <v>16</v>
      </c>
      <c r="G1201" s="26" t="s">
        <v>14</v>
      </c>
      <c r="H1201" s="23">
        <v>0</v>
      </c>
      <c r="I1201" s="27"/>
      <c r="J1201" s="28">
        <v>0</v>
      </c>
      <c r="K1201" t="str">
        <f>IF((LEN(relatorio_Ananindeua3[[#This Row],[CIF/CPF/CNPJ]])=14),relatorio_Ananindeua3[[#This Row],[CIF/CPF/CNPJ]],relatorio_Ananindeua3[[#This Row],[Coluna2]])</f>
        <v>41611486000181</v>
      </c>
      <c r="L1201" t="str">
        <f t="shared" si="19"/>
        <v>416******81</v>
      </c>
    </row>
    <row r="1202" spans="1:12" x14ac:dyDescent="0.25">
      <c r="A1202" s="23" t="s">
        <v>5390</v>
      </c>
      <c r="B1202" s="23" t="s">
        <v>5391</v>
      </c>
      <c r="C1202" s="23" t="s">
        <v>17</v>
      </c>
      <c r="D1202" s="24">
        <v>45298.760081018518</v>
      </c>
      <c r="E1202" s="25" t="s">
        <v>11</v>
      </c>
      <c r="F1202" s="26" t="s">
        <v>16</v>
      </c>
      <c r="G1202" s="26" t="s">
        <v>14</v>
      </c>
      <c r="H1202" s="23">
        <v>0</v>
      </c>
      <c r="I1202" s="27"/>
      <c r="J1202" s="28">
        <v>0</v>
      </c>
      <c r="K1202" t="str">
        <f>IF((LEN(relatorio_Ananindeua3[[#This Row],[CIF/CPF/CNPJ]])=14),relatorio_Ananindeua3[[#This Row],[CIF/CPF/CNPJ]],relatorio_Ananindeua3[[#This Row],[Coluna2]])</f>
        <v>41593216000195</v>
      </c>
      <c r="L1202" t="str">
        <f t="shared" si="19"/>
        <v>415******95</v>
      </c>
    </row>
    <row r="1203" spans="1:12" x14ac:dyDescent="0.25">
      <c r="A1203" s="23" t="s">
        <v>4880</v>
      </c>
      <c r="B1203" s="23" t="s">
        <v>4881</v>
      </c>
      <c r="C1203" s="23" t="s">
        <v>17</v>
      </c>
      <c r="D1203" s="24">
        <v>45298.760104166664</v>
      </c>
      <c r="E1203" s="25" t="s">
        <v>11</v>
      </c>
      <c r="F1203" s="26" t="s">
        <v>16</v>
      </c>
      <c r="G1203" s="26" t="s">
        <v>14</v>
      </c>
      <c r="H1203" s="23">
        <v>0</v>
      </c>
      <c r="I1203" s="27"/>
      <c r="J1203" s="28">
        <v>0</v>
      </c>
      <c r="K1203" t="str">
        <f>IF((LEN(relatorio_Ananindeua3[[#This Row],[CIF/CPF/CNPJ]])=14),relatorio_Ananindeua3[[#This Row],[CIF/CPF/CNPJ]],relatorio_Ananindeua3[[#This Row],[Coluna2]])</f>
        <v>39851475000127</v>
      </c>
      <c r="L1203" t="str">
        <f t="shared" si="19"/>
        <v>398******27</v>
      </c>
    </row>
    <row r="1204" spans="1:12" x14ac:dyDescent="0.25">
      <c r="A1204" s="23" t="s">
        <v>5386</v>
      </c>
      <c r="B1204" s="23" t="s">
        <v>5387</v>
      </c>
      <c r="C1204" s="23" t="s">
        <v>17</v>
      </c>
      <c r="D1204" s="24">
        <v>45298.760104166664</v>
      </c>
      <c r="E1204" s="25" t="s">
        <v>11</v>
      </c>
      <c r="F1204" s="26" t="s">
        <v>16</v>
      </c>
      <c r="G1204" s="26" t="s">
        <v>14</v>
      </c>
      <c r="H1204" s="23">
        <v>0</v>
      </c>
      <c r="I1204" s="27"/>
      <c r="J1204" s="28">
        <v>0</v>
      </c>
      <c r="K1204" t="str">
        <f>IF((LEN(relatorio_Ananindeua3[[#This Row],[CIF/CPF/CNPJ]])=14),relatorio_Ananindeua3[[#This Row],[CIF/CPF/CNPJ]],relatorio_Ananindeua3[[#This Row],[Coluna2]])</f>
        <v>41573094000175</v>
      </c>
      <c r="L1204" t="str">
        <f t="shared" si="19"/>
        <v>415******75</v>
      </c>
    </row>
    <row r="1205" spans="1:12" x14ac:dyDescent="0.25">
      <c r="A1205" s="23" t="s">
        <v>5382</v>
      </c>
      <c r="B1205" s="23" t="s">
        <v>5383</v>
      </c>
      <c r="C1205" s="23" t="s">
        <v>17</v>
      </c>
      <c r="D1205" s="24">
        <v>45298.760115740741</v>
      </c>
      <c r="E1205" s="25" t="s">
        <v>11</v>
      </c>
      <c r="F1205" s="26" t="s">
        <v>16</v>
      </c>
      <c r="G1205" s="26" t="s">
        <v>14</v>
      </c>
      <c r="H1205" s="23">
        <v>0</v>
      </c>
      <c r="I1205" s="27"/>
      <c r="J1205" s="28">
        <v>0</v>
      </c>
      <c r="K1205" t="str">
        <f>IF((LEN(relatorio_Ananindeua3[[#This Row],[CIF/CPF/CNPJ]])=14),relatorio_Ananindeua3[[#This Row],[CIF/CPF/CNPJ]],relatorio_Ananindeua3[[#This Row],[Coluna2]])</f>
        <v>41555969000106</v>
      </c>
      <c r="L1205" t="str">
        <f t="shared" si="19"/>
        <v>415******06</v>
      </c>
    </row>
    <row r="1206" spans="1:12" x14ac:dyDescent="0.25">
      <c r="A1206" s="23" t="s">
        <v>5380</v>
      </c>
      <c r="B1206" s="23" t="s">
        <v>5381</v>
      </c>
      <c r="C1206" s="23" t="s">
        <v>17</v>
      </c>
      <c r="D1206" s="24">
        <v>45298.760127314818</v>
      </c>
      <c r="E1206" s="25" t="s">
        <v>11</v>
      </c>
      <c r="F1206" s="26" t="s">
        <v>16</v>
      </c>
      <c r="G1206" s="26" t="s">
        <v>14</v>
      </c>
      <c r="H1206" s="23">
        <v>0</v>
      </c>
      <c r="I1206" s="27"/>
      <c r="J1206" s="28">
        <v>0</v>
      </c>
      <c r="K1206" t="str">
        <f>IF((LEN(relatorio_Ananindeua3[[#This Row],[CIF/CPF/CNPJ]])=14),relatorio_Ananindeua3[[#This Row],[CIF/CPF/CNPJ]],relatorio_Ananindeua3[[#This Row],[Coluna2]])</f>
        <v>41550866000153</v>
      </c>
      <c r="L1206" t="str">
        <f t="shared" si="19"/>
        <v>415******53</v>
      </c>
    </row>
    <row r="1207" spans="1:12" x14ac:dyDescent="0.25">
      <c r="A1207" s="23" t="s">
        <v>1129</v>
      </c>
      <c r="B1207" s="23" t="s">
        <v>1130</v>
      </c>
      <c r="C1207" s="23" t="s">
        <v>17</v>
      </c>
      <c r="D1207" s="24">
        <v>45298.760138888887</v>
      </c>
      <c r="E1207" s="25" t="s">
        <v>11</v>
      </c>
      <c r="F1207" s="26" t="s">
        <v>16</v>
      </c>
      <c r="G1207" s="26" t="s">
        <v>14</v>
      </c>
      <c r="H1207" s="23">
        <v>0</v>
      </c>
      <c r="I1207" s="27"/>
      <c r="J1207" s="28">
        <v>0</v>
      </c>
      <c r="K1207" t="str">
        <f>IF((LEN(relatorio_Ananindeua3[[#This Row],[CIF/CPF/CNPJ]])=14),relatorio_Ananindeua3[[#This Row],[CIF/CPF/CNPJ]],relatorio_Ananindeua3[[#This Row],[Coluna2]])</f>
        <v>18750225000120</v>
      </c>
      <c r="L1207" t="str">
        <f t="shared" si="19"/>
        <v>187******20</v>
      </c>
    </row>
    <row r="1208" spans="1:12" x14ac:dyDescent="0.25">
      <c r="A1208" s="23" t="s">
        <v>5374</v>
      </c>
      <c r="B1208" s="23" t="s">
        <v>5375</v>
      </c>
      <c r="C1208" s="23" t="s">
        <v>17</v>
      </c>
      <c r="D1208" s="24">
        <v>45298.760138888887</v>
      </c>
      <c r="E1208" s="25" t="s">
        <v>11</v>
      </c>
      <c r="F1208" s="26" t="s">
        <v>16</v>
      </c>
      <c r="G1208" s="26" t="s">
        <v>14</v>
      </c>
      <c r="H1208" s="23">
        <v>0</v>
      </c>
      <c r="I1208" s="27"/>
      <c r="J1208" s="28">
        <v>0</v>
      </c>
      <c r="K1208" t="str">
        <f>IF((LEN(relatorio_Ananindeua3[[#This Row],[CIF/CPF/CNPJ]])=14),relatorio_Ananindeua3[[#This Row],[CIF/CPF/CNPJ]],relatorio_Ananindeua3[[#This Row],[Coluna2]])</f>
        <v>41522979000145</v>
      </c>
      <c r="L1208" t="str">
        <f t="shared" si="19"/>
        <v>415******45</v>
      </c>
    </row>
    <row r="1209" spans="1:12" x14ac:dyDescent="0.25">
      <c r="A1209" s="23" t="s">
        <v>5210</v>
      </c>
      <c r="B1209" s="23" t="s">
        <v>5211</v>
      </c>
      <c r="C1209" s="23" t="s">
        <v>17</v>
      </c>
      <c r="D1209" s="24">
        <v>45298.760150462964</v>
      </c>
      <c r="E1209" s="25" t="s">
        <v>11</v>
      </c>
      <c r="F1209" s="26" t="s">
        <v>16</v>
      </c>
      <c r="G1209" s="26" t="s">
        <v>14</v>
      </c>
      <c r="H1209" s="23">
        <v>0</v>
      </c>
      <c r="I1209" s="27"/>
      <c r="J1209" s="28">
        <v>0</v>
      </c>
      <c r="K1209" t="str">
        <f>IF((LEN(relatorio_Ananindeua3[[#This Row],[CIF/CPF/CNPJ]])=14),relatorio_Ananindeua3[[#This Row],[CIF/CPF/CNPJ]],relatorio_Ananindeua3[[#This Row],[Coluna2]])</f>
        <v>41021324000193</v>
      </c>
      <c r="L1209" t="str">
        <f t="shared" si="19"/>
        <v>410******93</v>
      </c>
    </row>
    <row r="1210" spans="1:12" x14ac:dyDescent="0.25">
      <c r="A1210" s="23" t="s">
        <v>5360</v>
      </c>
      <c r="B1210" s="23" t="s">
        <v>5361</v>
      </c>
      <c r="C1210" s="23" t="s">
        <v>17</v>
      </c>
      <c r="D1210" s="24">
        <v>45298.760162037041</v>
      </c>
      <c r="E1210" s="25" t="s">
        <v>11</v>
      </c>
      <c r="F1210" s="26" t="s">
        <v>16</v>
      </c>
      <c r="G1210" s="26" t="s">
        <v>14</v>
      </c>
      <c r="H1210" s="23">
        <v>0</v>
      </c>
      <c r="I1210" s="27"/>
      <c r="J1210" s="28">
        <v>0</v>
      </c>
      <c r="K1210" t="str">
        <f>IF((LEN(relatorio_Ananindeua3[[#This Row],[CIF/CPF/CNPJ]])=14),relatorio_Ananindeua3[[#This Row],[CIF/CPF/CNPJ]],relatorio_Ananindeua3[[#This Row],[Coluna2]])</f>
        <v>41474075000191</v>
      </c>
      <c r="L1210" t="str">
        <f t="shared" si="19"/>
        <v>414******91</v>
      </c>
    </row>
    <row r="1211" spans="1:12" x14ac:dyDescent="0.25">
      <c r="A1211" s="23" t="s">
        <v>819</v>
      </c>
      <c r="B1211" s="23" t="s">
        <v>820</v>
      </c>
      <c r="C1211" s="23" t="s">
        <v>17</v>
      </c>
      <c r="D1211" s="24">
        <v>45298.76021990741</v>
      </c>
      <c r="E1211" s="25" t="s">
        <v>11</v>
      </c>
      <c r="F1211" s="26" t="s">
        <v>16</v>
      </c>
      <c r="G1211" s="26" t="s">
        <v>14</v>
      </c>
      <c r="H1211" s="23">
        <v>0</v>
      </c>
      <c r="I1211" s="27"/>
      <c r="J1211" s="28">
        <v>0</v>
      </c>
      <c r="K1211" t="str">
        <f>IF((LEN(relatorio_Ananindeua3[[#This Row],[CIF/CPF/CNPJ]])=14),relatorio_Ananindeua3[[#This Row],[CIF/CPF/CNPJ]],relatorio_Ananindeua3[[#This Row],[Coluna2]])</f>
        <v>15868312000199</v>
      </c>
      <c r="L1211" t="str">
        <f t="shared" si="19"/>
        <v>158******99</v>
      </c>
    </row>
    <row r="1212" spans="1:12" x14ac:dyDescent="0.25">
      <c r="A1212" s="23" t="s">
        <v>5350</v>
      </c>
      <c r="B1212" s="23" t="s">
        <v>5351</v>
      </c>
      <c r="C1212" s="23" t="s">
        <v>17</v>
      </c>
      <c r="D1212" s="24">
        <v>45298.76021990741</v>
      </c>
      <c r="E1212" s="25" t="s">
        <v>11</v>
      </c>
      <c r="F1212" s="26" t="s">
        <v>16</v>
      </c>
      <c r="G1212" s="26" t="s">
        <v>14</v>
      </c>
      <c r="H1212" s="23">
        <v>0</v>
      </c>
      <c r="I1212" s="27"/>
      <c r="J1212" s="28">
        <v>0</v>
      </c>
      <c r="K1212" t="str">
        <f>IF((LEN(relatorio_Ananindeua3[[#This Row],[CIF/CPF/CNPJ]])=14),relatorio_Ananindeua3[[#This Row],[CIF/CPF/CNPJ]],relatorio_Ananindeua3[[#This Row],[Coluna2]])</f>
        <v>41437246000102</v>
      </c>
      <c r="L1212" t="str">
        <f t="shared" si="19"/>
        <v>414******02</v>
      </c>
    </row>
    <row r="1213" spans="1:12" x14ac:dyDescent="0.25">
      <c r="A1213" s="23" t="s">
        <v>5346</v>
      </c>
      <c r="B1213" s="23" t="s">
        <v>5347</v>
      </c>
      <c r="C1213" s="23" t="s">
        <v>17</v>
      </c>
      <c r="D1213" s="24">
        <v>45298.760231481479</v>
      </c>
      <c r="E1213" s="25" t="s">
        <v>11</v>
      </c>
      <c r="F1213" s="26" t="s">
        <v>16</v>
      </c>
      <c r="G1213" s="26" t="s">
        <v>14</v>
      </c>
      <c r="H1213" s="23">
        <v>0</v>
      </c>
      <c r="I1213" s="27"/>
      <c r="J1213" s="28">
        <v>0</v>
      </c>
      <c r="K1213" t="str">
        <f>IF((LEN(relatorio_Ananindeua3[[#This Row],[CIF/CPF/CNPJ]])=14),relatorio_Ananindeua3[[#This Row],[CIF/CPF/CNPJ]],relatorio_Ananindeua3[[#This Row],[Coluna2]])</f>
        <v>41400386000106</v>
      </c>
      <c r="L1213" t="str">
        <f t="shared" si="19"/>
        <v>414******06</v>
      </c>
    </row>
    <row r="1214" spans="1:12" x14ac:dyDescent="0.25">
      <c r="A1214" s="23" t="s">
        <v>4090</v>
      </c>
      <c r="B1214" s="23" t="s">
        <v>4091</v>
      </c>
      <c r="C1214" s="23" t="s">
        <v>17</v>
      </c>
      <c r="D1214" s="24">
        <v>45298.760243055556</v>
      </c>
      <c r="E1214" s="25" t="s">
        <v>11</v>
      </c>
      <c r="F1214" s="26" t="s">
        <v>16</v>
      </c>
      <c r="G1214" s="26" t="s">
        <v>14</v>
      </c>
      <c r="H1214" s="23">
        <v>0</v>
      </c>
      <c r="I1214" s="27"/>
      <c r="J1214" s="28">
        <v>0</v>
      </c>
      <c r="K1214" t="str">
        <f>IF((LEN(relatorio_Ananindeua3[[#This Row],[CIF/CPF/CNPJ]])=14),relatorio_Ananindeua3[[#This Row],[CIF/CPF/CNPJ]],relatorio_Ananindeua3[[#This Row],[Coluna2]])</f>
        <v>36119272000152</v>
      </c>
      <c r="L1214" t="str">
        <f t="shared" si="19"/>
        <v>361******52</v>
      </c>
    </row>
    <row r="1215" spans="1:12" x14ac:dyDescent="0.25">
      <c r="A1215" s="23" t="s">
        <v>5322</v>
      </c>
      <c r="B1215" s="23" t="s">
        <v>5323</v>
      </c>
      <c r="C1215" s="23" t="s">
        <v>17</v>
      </c>
      <c r="D1215" s="24">
        <v>45298.760243055556</v>
      </c>
      <c r="E1215" s="25" t="s">
        <v>11</v>
      </c>
      <c r="F1215" s="26" t="s">
        <v>16</v>
      </c>
      <c r="G1215" s="26" t="s">
        <v>14</v>
      </c>
      <c r="H1215" s="23">
        <v>0</v>
      </c>
      <c r="I1215" s="27"/>
      <c r="J1215" s="28">
        <v>0</v>
      </c>
      <c r="K1215" t="str">
        <f>IF((LEN(relatorio_Ananindeua3[[#This Row],[CIF/CPF/CNPJ]])=14),relatorio_Ananindeua3[[#This Row],[CIF/CPF/CNPJ]],relatorio_Ananindeua3[[#This Row],[Coluna2]])</f>
        <v>41370382000122</v>
      </c>
      <c r="L1215" t="str">
        <f t="shared" si="19"/>
        <v>413******22</v>
      </c>
    </row>
    <row r="1216" spans="1:12" x14ac:dyDescent="0.25">
      <c r="A1216" s="23" t="s">
        <v>5326</v>
      </c>
      <c r="B1216" s="23" t="s">
        <v>5327</v>
      </c>
      <c r="C1216" s="23" t="s">
        <v>17</v>
      </c>
      <c r="D1216" s="24">
        <v>45298.760243055556</v>
      </c>
      <c r="E1216" s="25" t="s">
        <v>11</v>
      </c>
      <c r="F1216" s="26" t="s">
        <v>16</v>
      </c>
      <c r="G1216" s="26" t="s">
        <v>14</v>
      </c>
      <c r="H1216" s="23">
        <v>0</v>
      </c>
      <c r="I1216" s="27"/>
      <c r="J1216" s="28">
        <v>0</v>
      </c>
      <c r="K1216" t="str">
        <f>IF((LEN(relatorio_Ananindeua3[[#This Row],[CIF/CPF/CNPJ]])=14),relatorio_Ananindeua3[[#This Row],[CIF/CPF/CNPJ]],relatorio_Ananindeua3[[#This Row],[Coluna2]])</f>
        <v>41375802000163</v>
      </c>
      <c r="L1216" t="str">
        <f t="shared" si="19"/>
        <v>413******63</v>
      </c>
    </row>
    <row r="1217" spans="1:12" x14ac:dyDescent="0.25">
      <c r="A1217" s="23" t="s">
        <v>5328</v>
      </c>
      <c r="B1217" s="23" t="s">
        <v>5329</v>
      </c>
      <c r="C1217" s="23" t="s">
        <v>17</v>
      </c>
      <c r="D1217" s="24">
        <v>45298.760243055556</v>
      </c>
      <c r="E1217" s="25" t="s">
        <v>11</v>
      </c>
      <c r="F1217" s="26" t="s">
        <v>16</v>
      </c>
      <c r="G1217" s="26" t="s">
        <v>14</v>
      </c>
      <c r="H1217" s="23">
        <v>0</v>
      </c>
      <c r="I1217" s="27"/>
      <c r="J1217" s="28">
        <v>0</v>
      </c>
      <c r="K1217" t="str">
        <f>IF((LEN(relatorio_Ananindeua3[[#This Row],[CIF/CPF/CNPJ]])=14),relatorio_Ananindeua3[[#This Row],[CIF/CPF/CNPJ]],relatorio_Ananindeua3[[#This Row],[Coluna2]])</f>
        <v>41377097000133</v>
      </c>
      <c r="L1217" t="str">
        <f t="shared" si="19"/>
        <v>413******33</v>
      </c>
    </row>
    <row r="1218" spans="1:12" x14ac:dyDescent="0.25">
      <c r="A1218" s="23" t="s">
        <v>5318</v>
      </c>
      <c r="B1218" s="23" t="s">
        <v>5319</v>
      </c>
      <c r="C1218" s="23" t="s">
        <v>17</v>
      </c>
      <c r="D1218" s="24">
        <v>45298.760254629633</v>
      </c>
      <c r="E1218" s="25" t="s">
        <v>11</v>
      </c>
      <c r="F1218" s="26" t="s">
        <v>16</v>
      </c>
      <c r="G1218" s="26" t="s">
        <v>14</v>
      </c>
      <c r="H1218" s="23">
        <v>0</v>
      </c>
      <c r="I1218" s="27"/>
      <c r="J1218" s="28">
        <v>0</v>
      </c>
      <c r="K1218" t="str">
        <f>IF((LEN(relatorio_Ananindeua3[[#This Row],[CIF/CPF/CNPJ]])=14),relatorio_Ananindeua3[[#This Row],[CIF/CPF/CNPJ]],relatorio_Ananindeua3[[#This Row],[Coluna2]])</f>
        <v>41359931000168</v>
      </c>
      <c r="L1218" t="str">
        <f t="shared" si="19"/>
        <v>413******68</v>
      </c>
    </row>
    <row r="1219" spans="1:12" x14ac:dyDescent="0.25">
      <c r="A1219" s="23" t="s">
        <v>5324</v>
      </c>
      <c r="B1219" s="23" t="s">
        <v>5325</v>
      </c>
      <c r="C1219" s="23" t="s">
        <v>17</v>
      </c>
      <c r="D1219" s="24">
        <v>45298.760254629633</v>
      </c>
      <c r="E1219" s="25" t="s">
        <v>11</v>
      </c>
      <c r="F1219" s="26" t="s">
        <v>16</v>
      </c>
      <c r="G1219" s="26" t="s">
        <v>14</v>
      </c>
      <c r="H1219" s="23">
        <v>0</v>
      </c>
      <c r="I1219" s="27"/>
      <c r="J1219" s="28">
        <v>0</v>
      </c>
      <c r="K1219" t="str">
        <f>IF((LEN(relatorio_Ananindeua3[[#This Row],[CIF/CPF/CNPJ]])=14),relatorio_Ananindeua3[[#This Row],[CIF/CPF/CNPJ]],relatorio_Ananindeua3[[#This Row],[Coluna2]])</f>
        <v>41370625000122</v>
      </c>
      <c r="L1219" t="str">
        <f t="shared" si="19"/>
        <v>413******22</v>
      </c>
    </row>
    <row r="1220" spans="1:12" x14ac:dyDescent="0.25">
      <c r="A1220" s="23" t="s">
        <v>5300</v>
      </c>
      <c r="B1220" s="23" t="s">
        <v>5301</v>
      </c>
      <c r="C1220" s="23" t="s">
        <v>17</v>
      </c>
      <c r="D1220" s="24">
        <v>45298.760277777779</v>
      </c>
      <c r="E1220" s="25" t="s">
        <v>11</v>
      </c>
      <c r="F1220" s="26" t="s">
        <v>16</v>
      </c>
      <c r="G1220" s="26" t="s">
        <v>14</v>
      </c>
      <c r="H1220" s="23">
        <v>0</v>
      </c>
      <c r="I1220" s="27"/>
      <c r="J1220" s="28">
        <v>0</v>
      </c>
      <c r="K1220" t="str">
        <f>IF((LEN(relatorio_Ananindeua3[[#This Row],[CIF/CPF/CNPJ]])=14),relatorio_Ananindeua3[[#This Row],[CIF/CPF/CNPJ]],relatorio_Ananindeua3[[#This Row],[Coluna2]])</f>
        <v>41316346000180</v>
      </c>
      <c r="L1220" t="str">
        <f t="shared" si="19"/>
        <v>413******80</v>
      </c>
    </row>
    <row r="1221" spans="1:12" x14ac:dyDescent="0.25">
      <c r="A1221" s="23" t="s">
        <v>5304</v>
      </c>
      <c r="B1221" s="23" t="s">
        <v>5305</v>
      </c>
      <c r="C1221" s="23" t="s">
        <v>17</v>
      </c>
      <c r="D1221" s="24">
        <v>45298.760277777779</v>
      </c>
      <c r="E1221" s="25" t="s">
        <v>11</v>
      </c>
      <c r="F1221" s="26" t="s">
        <v>16</v>
      </c>
      <c r="G1221" s="26" t="s">
        <v>14</v>
      </c>
      <c r="H1221" s="23">
        <v>0</v>
      </c>
      <c r="I1221" s="27"/>
      <c r="J1221" s="28">
        <v>0</v>
      </c>
      <c r="K1221" t="str">
        <f>IF((LEN(relatorio_Ananindeua3[[#This Row],[CIF/CPF/CNPJ]])=14),relatorio_Ananindeua3[[#This Row],[CIF/CPF/CNPJ]],relatorio_Ananindeua3[[#This Row],[Coluna2]])</f>
        <v>41318753000127</v>
      </c>
      <c r="L1221" t="str">
        <f t="shared" si="19"/>
        <v>413******27</v>
      </c>
    </row>
    <row r="1222" spans="1:12" x14ac:dyDescent="0.25">
      <c r="A1222" s="23" t="s">
        <v>5312</v>
      </c>
      <c r="B1222" s="23" t="s">
        <v>5313</v>
      </c>
      <c r="C1222" s="23" t="s">
        <v>17</v>
      </c>
      <c r="D1222" s="24">
        <v>45298.760277777779</v>
      </c>
      <c r="E1222" s="25" t="s">
        <v>11</v>
      </c>
      <c r="F1222" s="26" t="s">
        <v>16</v>
      </c>
      <c r="G1222" s="26" t="s">
        <v>14</v>
      </c>
      <c r="H1222" s="23">
        <v>0</v>
      </c>
      <c r="I1222" s="27"/>
      <c r="J1222" s="28">
        <v>0</v>
      </c>
      <c r="K1222" t="str">
        <f>IF((LEN(relatorio_Ananindeua3[[#This Row],[CIF/CPF/CNPJ]])=14),relatorio_Ananindeua3[[#This Row],[CIF/CPF/CNPJ]],relatorio_Ananindeua3[[#This Row],[Coluna2]])</f>
        <v>41337997000157</v>
      </c>
      <c r="L1222" t="str">
        <f t="shared" si="19"/>
        <v>413******57</v>
      </c>
    </row>
    <row r="1223" spans="1:12" x14ac:dyDescent="0.25">
      <c r="A1223" s="23" t="s">
        <v>5284</v>
      </c>
      <c r="B1223" s="23" t="s">
        <v>5285</v>
      </c>
      <c r="C1223" s="23" t="s">
        <v>17</v>
      </c>
      <c r="D1223" s="24">
        <v>45298.760324074072</v>
      </c>
      <c r="E1223" s="25" t="s">
        <v>11</v>
      </c>
      <c r="F1223" s="26" t="s">
        <v>16</v>
      </c>
      <c r="G1223" s="26" t="s">
        <v>14</v>
      </c>
      <c r="H1223" s="23">
        <v>0</v>
      </c>
      <c r="I1223" s="27"/>
      <c r="J1223" s="28">
        <v>0</v>
      </c>
      <c r="K1223" t="str">
        <f>IF((LEN(relatorio_Ananindeua3[[#This Row],[CIF/CPF/CNPJ]])=14),relatorio_Ananindeua3[[#This Row],[CIF/CPF/CNPJ]],relatorio_Ananindeua3[[#This Row],[Coluna2]])</f>
        <v>41287546000152</v>
      </c>
      <c r="L1223" t="str">
        <f t="shared" si="19"/>
        <v>412******52</v>
      </c>
    </row>
    <row r="1224" spans="1:12" x14ac:dyDescent="0.25">
      <c r="A1224" s="23" t="s">
        <v>5292</v>
      </c>
      <c r="B1224" s="23" t="s">
        <v>5293</v>
      </c>
      <c r="C1224" s="23" t="s">
        <v>17</v>
      </c>
      <c r="D1224" s="24">
        <v>45298.760324074072</v>
      </c>
      <c r="E1224" s="25" t="s">
        <v>11</v>
      </c>
      <c r="F1224" s="26" t="s">
        <v>16</v>
      </c>
      <c r="G1224" s="26" t="s">
        <v>14</v>
      </c>
      <c r="H1224" s="23">
        <v>0</v>
      </c>
      <c r="I1224" s="27"/>
      <c r="J1224" s="28">
        <v>0</v>
      </c>
      <c r="K1224" t="str">
        <f>IF((LEN(relatorio_Ananindeua3[[#This Row],[CIF/CPF/CNPJ]])=14),relatorio_Ananindeua3[[#This Row],[CIF/CPF/CNPJ]],relatorio_Ananindeua3[[#This Row],[Coluna2]])</f>
        <v>41291407000100</v>
      </c>
      <c r="L1224" t="str">
        <f t="shared" si="19"/>
        <v>412******00</v>
      </c>
    </row>
    <row r="1225" spans="1:12" x14ac:dyDescent="0.25">
      <c r="A1225" s="23" t="s">
        <v>1443</v>
      </c>
      <c r="B1225" s="23" t="s">
        <v>1444</v>
      </c>
      <c r="C1225" s="23" t="s">
        <v>17</v>
      </c>
      <c r="D1225" s="24">
        <v>45298.760347222225</v>
      </c>
      <c r="E1225" s="25" t="s">
        <v>11</v>
      </c>
      <c r="F1225" s="26" t="s">
        <v>16</v>
      </c>
      <c r="G1225" s="26" t="s">
        <v>14</v>
      </c>
      <c r="H1225" s="23">
        <v>0</v>
      </c>
      <c r="I1225" s="27"/>
      <c r="J1225" s="28">
        <v>0</v>
      </c>
      <c r="K1225" t="str">
        <f>IF((LEN(relatorio_Ananindeua3[[#This Row],[CIF/CPF/CNPJ]])=14),relatorio_Ananindeua3[[#This Row],[CIF/CPF/CNPJ]],relatorio_Ananindeua3[[#This Row],[Coluna2]])</f>
        <v>21665329000141</v>
      </c>
      <c r="L1225" t="str">
        <f t="shared" si="19"/>
        <v>216******41</v>
      </c>
    </row>
    <row r="1226" spans="1:12" x14ac:dyDescent="0.25">
      <c r="A1226" s="23" t="s">
        <v>5272</v>
      </c>
      <c r="B1226" s="23" t="s">
        <v>5273</v>
      </c>
      <c r="C1226" s="23" t="s">
        <v>17</v>
      </c>
      <c r="D1226" s="24">
        <v>45298.760347222225</v>
      </c>
      <c r="E1226" s="25" t="s">
        <v>11</v>
      </c>
      <c r="F1226" s="26" t="s">
        <v>16</v>
      </c>
      <c r="G1226" s="26" t="s">
        <v>14</v>
      </c>
      <c r="H1226" s="23">
        <v>0</v>
      </c>
      <c r="I1226" s="27"/>
      <c r="J1226" s="28">
        <v>0</v>
      </c>
      <c r="K1226" t="str">
        <f>IF((LEN(relatorio_Ananindeua3[[#This Row],[CIF/CPF/CNPJ]])=14),relatorio_Ananindeua3[[#This Row],[CIF/CPF/CNPJ]],relatorio_Ananindeua3[[#This Row],[Coluna2]])</f>
        <v>41250369000130</v>
      </c>
      <c r="L1226" t="str">
        <f t="shared" si="19"/>
        <v>412******30</v>
      </c>
    </row>
    <row r="1227" spans="1:12" x14ac:dyDescent="0.25">
      <c r="A1227" s="23" t="s">
        <v>5286</v>
      </c>
      <c r="B1227" s="23" t="s">
        <v>5287</v>
      </c>
      <c r="C1227" s="23" t="s">
        <v>17</v>
      </c>
      <c r="D1227" s="24">
        <v>45298.760358796295</v>
      </c>
      <c r="E1227" s="25" t="s">
        <v>11</v>
      </c>
      <c r="F1227" s="26" t="s">
        <v>16</v>
      </c>
      <c r="G1227" s="26" t="s">
        <v>14</v>
      </c>
      <c r="H1227" s="23">
        <v>0</v>
      </c>
      <c r="I1227" s="27"/>
      <c r="J1227" s="28">
        <v>0</v>
      </c>
      <c r="K1227" t="str">
        <f>IF((LEN(relatorio_Ananindeua3[[#This Row],[CIF/CPF/CNPJ]])=14),relatorio_Ananindeua3[[#This Row],[CIF/CPF/CNPJ]],relatorio_Ananindeua3[[#This Row],[Coluna2]])</f>
        <v>41288149000103</v>
      </c>
      <c r="L1227" t="str">
        <f t="shared" si="19"/>
        <v>412******03</v>
      </c>
    </row>
    <row r="1228" spans="1:12" x14ac:dyDescent="0.25">
      <c r="A1228" s="23" t="s">
        <v>4295</v>
      </c>
      <c r="B1228" s="23" t="s">
        <v>4296</v>
      </c>
      <c r="C1228" s="23" t="s">
        <v>17</v>
      </c>
      <c r="D1228" s="24">
        <v>45298.760370370372</v>
      </c>
      <c r="E1228" s="25" t="s">
        <v>11</v>
      </c>
      <c r="F1228" s="26" t="s">
        <v>16</v>
      </c>
      <c r="G1228" s="26" t="s">
        <v>14</v>
      </c>
      <c r="H1228" s="23">
        <v>0</v>
      </c>
      <c r="I1228" s="27"/>
      <c r="J1228" s="28">
        <v>0</v>
      </c>
      <c r="K1228" t="str">
        <f>IF((LEN(relatorio_Ananindeua3[[#This Row],[CIF/CPF/CNPJ]])=14),relatorio_Ananindeua3[[#This Row],[CIF/CPF/CNPJ]],relatorio_Ananindeua3[[#This Row],[Coluna2]])</f>
        <v>36902509000177</v>
      </c>
      <c r="L1228" t="str">
        <f t="shared" si="19"/>
        <v>369******77</v>
      </c>
    </row>
    <row r="1229" spans="1:12" x14ac:dyDescent="0.25">
      <c r="A1229" s="23" t="s">
        <v>5266</v>
      </c>
      <c r="B1229" s="23" t="s">
        <v>5267</v>
      </c>
      <c r="C1229" s="23" t="s">
        <v>17</v>
      </c>
      <c r="D1229" s="24">
        <v>45298.760405092595</v>
      </c>
      <c r="E1229" s="25" t="s">
        <v>11</v>
      </c>
      <c r="F1229" s="26" t="s">
        <v>16</v>
      </c>
      <c r="G1229" s="26" t="s">
        <v>14</v>
      </c>
      <c r="H1229" s="23">
        <v>0</v>
      </c>
      <c r="I1229" s="27"/>
      <c r="J1229" s="28">
        <v>0</v>
      </c>
      <c r="K1229" t="str">
        <f>IF((LEN(relatorio_Ananindeua3[[#This Row],[CIF/CPF/CNPJ]])=14),relatorio_Ananindeua3[[#This Row],[CIF/CPF/CNPJ]],relatorio_Ananindeua3[[#This Row],[Coluna2]])</f>
        <v>41229333000174</v>
      </c>
      <c r="L1229" t="str">
        <f t="shared" si="19"/>
        <v>412******74</v>
      </c>
    </row>
    <row r="1230" spans="1:12" x14ac:dyDescent="0.25">
      <c r="A1230" s="23" t="s">
        <v>5238</v>
      </c>
      <c r="B1230" s="23" t="s">
        <v>5239</v>
      </c>
      <c r="C1230" s="23" t="s">
        <v>17</v>
      </c>
      <c r="D1230" s="24">
        <v>45298.760578703703</v>
      </c>
      <c r="E1230" s="25" t="s">
        <v>11</v>
      </c>
      <c r="F1230" s="26" t="s">
        <v>16</v>
      </c>
      <c r="G1230" s="26" t="s">
        <v>14</v>
      </c>
      <c r="H1230" s="23">
        <v>0</v>
      </c>
      <c r="I1230" s="27"/>
      <c r="J1230" s="28">
        <v>0</v>
      </c>
      <c r="K1230" t="str">
        <f>IF((LEN(relatorio_Ananindeua3[[#This Row],[CIF/CPF/CNPJ]])=14),relatorio_Ananindeua3[[#This Row],[CIF/CPF/CNPJ]],relatorio_Ananindeua3[[#This Row],[Coluna2]])</f>
        <v>41105543000150</v>
      </c>
      <c r="L1230" t="str">
        <f t="shared" si="19"/>
        <v>411******50</v>
      </c>
    </row>
    <row r="1231" spans="1:12" x14ac:dyDescent="0.25">
      <c r="A1231" s="23" t="s">
        <v>4773</v>
      </c>
      <c r="B1231" s="23" t="s">
        <v>4774</v>
      </c>
      <c r="C1231" s="23" t="s">
        <v>17</v>
      </c>
      <c r="D1231" s="24">
        <v>45298.76059027778</v>
      </c>
      <c r="E1231" s="25" t="s">
        <v>11</v>
      </c>
      <c r="F1231" s="26" t="s">
        <v>16</v>
      </c>
      <c r="G1231" s="26" t="s">
        <v>14</v>
      </c>
      <c r="H1231" s="23">
        <v>0</v>
      </c>
      <c r="I1231" s="27"/>
      <c r="J1231" s="28">
        <v>0</v>
      </c>
      <c r="K1231" t="str">
        <f>IF((LEN(relatorio_Ananindeua3[[#This Row],[CIF/CPF/CNPJ]])=14),relatorio_Ananindeua3[[#This Row],[CIF/CPF/CNPJ]],relatorio_Ananindeua3[[#This Row],[Coluna2]])</f>
        <v>39473567000110</v>
      </c>
      <c r="L1231" t="str">
        <f t="shared" si="19"/>
        <v>394******10</v>
      </c>
    </row>
    <row r="1232" spans="1:12" x14ac:dyDescent="0.25">
      <c r="A1232" s="23" t="s">
        <v>5234</v>
      </c>
      <c r="B1232" s="23" t="s">
        <v>5235</v>
      </c>
      <c r="C1232" s="23" t="s">
        <v>17</v>
      </c>
      <c r="D1232" s="24">
        <v>45298.76059027778</v>
      </c>
      <c r="E1232" s="25" t="s">
        <v>11</v>
      </c>
      <c r="F1232" s="26" t="s">
        <v>16</v>
      </c>
      <c r="G1232" s="26" t="s">
        <v>14</v>
      </c>
      <c r="H1232" s="23">
        <v>0</v>
      </c>
      <c r="I1232" s="27"/>
      <c r="J1232" s="28">
        <v>0</v>
      </c>
      <c r="K1232" t="str">
        <f>IF((LEN(relatorio_Ananindeua3[[#This Row],[CIF/CPF/CNPJ]])=14),relatorio_Ananindeua3[[#This Row],[CIF/CPF/CNPJ]],relatorio_Ananindeua3[[#This Row],[Coluna2]])</f>
        <v>41094567000151</v>
      </c>
      <c r="L1232" t="str">
        <f t="shared" si="19"/>
        <v>410******51</v>
      </c>
    </row>
    <row r="1233" spans="1:12" x14ac:dyDescent="0.25">
      <c r="A1233" s="23" t="s">
        <v>5230</v>
      </c>
      <c r="B1233" s="23" t="s">
        <v>5231</v>
      </c>
      <c r="C1233" s="23" t="s">
        <v>17</v>
      </c>
      <c r="D1233" s="24">
        <v>45298.760613425926</v>
      </c>
      <c r="E1233" s="25" t="s">
        <v>11</v>
      </c>
      <c r="F1233" s="26" t="s">
        <v>16</v>
      </c>
      <c r="G1233" s="26" t="s">
        <v>14</v>
      </c>
      <c r="H1233" s="23">
        <v>0</v>
      </c>
      <c r="I1233" s="27"/>
      <c r="J1233" s="28">
        <v>0</v>
      </c>
      <c r="K1233" t="str">
        <f>IF((LEN(relatorio_Ananindeua3[[#This Row],[CIF/CPF/CNPJ]])=14),relatorio_Ananindeua3[[#This Row],[CIF/CPF/CNPJ]],relatorio_Ananindeua3[[#This Row],[Coluna2]])</f>
        <v>41089617000102</v>
      </c>
      <c r="L1233" t="str">
        <f t="shared" si="19"/>
        <v>410******02</v>
      </c>
    </row>
    <row r="1234" spans="1:12" x14ac:dyDescent="0.25">
      <c r="A1234" s="23" t="s">
        <v>5216</v>
      </c>
      <c r="B1234" s="23" t="s">
        <v>5217</v>
      </c>
      <c r="C1234" s="23" t="s">
        <v>17</v>
      </c>
      <c r="D1234" s="24">
        <v>45298.760625000003</v>
      </c>
      <c r="E1234" s="25" t="s">
        <v>11</v>
      </c>
      <c r="F1234" s="26" t="s">
        <v>16</v>
      </c>
      <c r="G1234" s="26" t="s">
        <v>14</v>
      </c>
      <c r="H1234" s="23">
        <v>0</v>
      </c>
      <c r="I1234" s="27"/>
      <c r="J1234" s="28">
        <v>0</v>
      </c>
      <c r="K1234" t="str">
        <f>IF((LEN(relatorio_Ananindeua3[[#This Row],[CIF/CPF/CNPJ]])=14),relatorio_Ananindeua3[[#This Row],[CIF/CPF/CNPJ]],relatorio_Ananindeua3[[#This Row],[Coluna2]])</f>
        <v>41027758000109</v>
      </c>
      <c r="L1234" t="str">
        <f t="shared" ref="L1234:L1297" si="20">_xlfn.CONCAT(LEFT(A1234,3),REPT("*",6),RIGHT(A1234,2))</f>
        <v>410******09</v>
      </c>
    </row>
    <row r="1235" spans="1:12" x14ac:dyDescent="0.25">
      <c r="A1235" s="23" t="s">
        <v>5220</v>
      </c>
      <c r="B1235" s="23" t="s">
        <v>5221</v>
      </c>
      <c r="C1235" s="23" t="s">
        <v>17</v>
      </c>
      <c r="D1235" s="24">
        <v>45298.760625000003</v>
      </c>
      <c r="E1235" s="25" t="s">
        <v>11</v>
      </c>
      <c r="F1235" s="26" t="s">
        <v>16</v>
      </c>
      <c r="G1235" s="26" t="s">
        <v>14</v>
      </c>
      <c r="H1235" s="23">
        <v>0</v>
      </c>
      <c r="I1235" s="27"/>
      <c r="J1235" s="28">
        <v>0</v>
      </c>
      <c r="K1235" t="str">
        <f>IF((LEN(relatorio_Ananindeua3[[#This Row],[CIF/CPF/CNPJ]])=14),relatorio_Ananindeua3[[#This Row],[CIF/CPF/CNPJ]],relatorio_Ananindeua3[[#This Row],[Coluna2]])</f>
        <v>41043382000118</v>
      </c>
      <c r="L1235" t="str">
        <f t="shared" si="20"/>
        <v>410******18</v>
      </c>
    </row>
    <row r="1236" spans="1:12" x14ac:dyDescent="0.25">
      <c r="A1236" s="23" t="s">
        <v>5214</v>
      </c>
      <c r="B1236" s="23" t="s">
        <v>5215</v>
      </c>
      <c r="C1236" s="23" t="s">
        <v>17</v>
      </c>
      <c r="D1236" s="24">
        <v>45298.760636574072</v>
      </c>
      <c r="E1236" s="25" t="s">
        <v>11</v>
      </c>
      <c r="F1236" s="26" t="s">
        <v>16</v>
      </c>
      <c r="G1236" s="26" t="s">
        <v>14</v>
      </c>
      <c r="H1236" s="23">
        <v>0</v>
      </c>
      <c r="I1236" s="27"/>
      <c r="J1236" s="28">
        <v>0</v>
      </c>
      <c r="K1236" t="str">
        <f>IF((LEN(relatorio_Ananindeua3[[#This Row],[CIF/CPF/CNPJ]])=14),relatorio_Ananindeua3[[#This Row],[CIF/CPF/CNPJ]],relatorio_Ananindeua3[[#This Row],[Coluna2]])</f>
        <v>41026331000188</v>
      </c>
      <c r="L1236" t="str">
        <f t="shared" si="20"/>
        <v>410******88</v>
      </c>
    </row>
    <row r="1237" spans="1:12" x14ac:dyDescent="0.25">
      <c r="A1237" s="23" t="s">
        <v>5200</v>
      </c>
      <c r="B1237" s="23" t="s">
        <v>5201</v>
      </c>
      <c r="C1237" s="23" t="s">
        <v>17</v>
      </c>
      <c r="D1237" s="24">
        <v>45298.760706018518</v>
      </c>
      <c r="E1237" s="25" t="s">
        <v>11</v>
      </c>
      <c r="F1237" s="26" t="s">
        <v>16</v>
      </c>
      <c r="G1237" s="26" t="s">
        <v>14</v>
      </c>
      <c r="H1237" s="23">
        <v>0</v>
      </c>
      <c r="I1237" s="27"/>
      <c r="J1237" s="28">
        <v>0</v>
      </c>
      <c r="K1237" t="str">
        <f>IF((LEN(relatorio_Ananindeua3[[#This Row],[CIF/CPF/CNPJ]])=14),relatorio_Ananindeua3[[#This Row],[CIF/CPF/CNPJ]],relatorio_Ananindeua3[[#This Row],[Coluna2]])</f>
        <v>40988031000117</v>
      </c>
      <c r="L1237" t="str">
        <f t="shared" si="20"/>
        <v>409******17</v>
      </c>
    </row>
    <row r="1238" spans="1:12" x14ac:dyDescent="0.25">
      <c r="A1238" s="23" t="s">
        <v>5204</v>
      </c>
      <c r="B1238" s="23" t="s">
        <v>5205</v>
      </c>
      <c r="C1238" s="23" t="s">
        <v>17</v>
      </c>
      <c r="D1238" s="24">
        <v>45298.760706018518</v>
      </c>
      <c r="E1238" s="25" t="s">
        <v>11</v>
      </c>
      <c r="F1238" s="26" t="s">
        <v>16</v>
      </c>
      <c r="G1238" s="26" t="s">
        <v>14</v>
      </c>
      <c r="H1238" s="23">
        <v>0</v>
      </c>
      <c r="I1238" s="27"/>
      <c r="J1238" s="28">
        <v>0</v>
      </c>
      <c r="K1238" t="str">
        <f>IF((LEN(relatorio_Ananindeua3[[#This Row],[CIF/CPF/CNPJ]])=14),relatorio_Ananindeua3[[#This Row],[CIF/CPF/CNPJ]],relatorio_Ananindeua3[[#This Row],[Coluna2]])</f>
        <v>40999117000145</v>
      </c>
      <c r="L1238" t="str">
        <f t="shared" si="20"/>
        <v>409******45</v>
      </c>
    </row>
    <row r="1239" spans="1:12" x14ac:dyDescent="0.25">
      <c r="A1239" s="23" t="s">
        <v>5208</v>
      </c>
      <c r="B1239" s="23" t="s">
        <v>5209</v>
      </c>
      <c r="C1239" s="23" t="s">
        <v>17</v>
      </c>
      <c r="D1239" s="24">
        <v>45298.760706018518</v>
      </c>
      <c r="E1239" s="25" t="s">
        <v>11</v>
      </c>
      <c r="F1239" s="26" t="s">
        <v>16</v>
      </c>
      <c r="G1239" s="26" t="s">
        <v>14</v>
      </c>
      <c r="H1239" s="23">
        <v>0</v>
      </c>
      <c r="I1239" s="27"/>
      <c r="J1239" s="28">
        <v>0</v>
      </c>
      <c r="K1239" t="str">
        <f>IF((LEN(relatorio_Ananindeua3[[#This Row],[CIF/CPF/CNPJ]])=14),relatorio_Ananindeua3[[#This Row],[CIF/CPF/CNPJ]],relatorio_Ananindeua3[[#This Row],[Coluna2]])</f>
        <v>41021273000108</v>
      </c>
      <c r="L1239" t="str">
        <f t="shared" si="20"/>
        <v>410******08</v>
      </c>
    </row>
    <row r="1240" spans="1:12" x14ac:dyDescent="0.25">
      <c r="A1240" s="23" t="s">
        <v>5196</v>
      </c>
      <c r="B1240" s="23" t="s">
        <v>5197</v>
      </c>
      <c r="C1240" s="23" t="s">
        <v>17</v>
      </c>
      <c r="D1240" s="24">
        <v>45298.760717592595</v>
      </c>
      <c r="E1240" s="25" t="s">
        <v>11</v>
      </c>
      <c r="F1240" s="26" t="s">
        <v>16</v>
      </c>
      <c r="G1240" s="26" t="s">
        <v>14</v>
      </c>
      <c r="H1240" s="23">
        <v>0</v>
      </c>
      <c r="I1240" s="27"/>
      <c r="J1240" s="28">
        <v>0</v>
      </c>
      <c r="K1240" t="str">
        <f>IF((LEN(relatorio_Ananindeua3[[#This Row],[CIF/CPF/CNPJ]])=14),relatorio_Ananindeua3[[#This Row],[CIF/CPF/CNPJ]],relatorio_Ananindeua3[[#This Row],[Coluna2]])</f>
        <v>40971661000189</v>
      </c>
      <c r="L1240" t="str">
        <f t="shared" si="20"/>
        <v>409******89</v>
      </c>
    </row>
    <row r="1241" spans="1:12" x14ac:dyDescent="0.25">
      <c r="A1241" s="23" t="s">
        <v>5202</v>
      </c>
      <c r="B1241" s="23" t="s">
        <v>5203</v>
      </c>
      <c r="C1241" s="23" t="s">
        <v>17</v>
      </c>
      <c r="D1241" s="24">
        <v>45298.760752314818</v>
      </c>
      <c r="E1241" s="25" t="s">
        <v>11</v>
      </c>
      <c r="F1241" s="26" t="s">
        <v>16</v>
      </c>
      <c r="G1241" s="26" t="s">
        <v>14</v>
      </c>
      <c r="H1241" s="23">
        <v>0</v>
      </c>
      <c r="I1241" s="27"/>
      <c r="J1241" s="28">
        <v>0</v>
      </c>
      <c r="K1241" t="str">
        <f>IF((LEN(relatorio_Ananindeua3[[#This Row],[CIF/CPF/CNPJ]])=14),relatorio_Ananindeua3[[#This Row],[CIF/CPF/CNPJ]],relatorio_Ananindeua3[[#This Row],[Coluna2]])</f>
        <v>40992378000133</v>
      </c>
      <c r="L1241" t="str">
        <f t="shared" si="20"/>
        <v>409******33</v>
      </c>
    </row>
    <row r="1242" spans="1:12" x14ac:dyDescent="0.25">
      <c r="A1242" s="23" t="s">
        <v>5186</v>
      </c>
      <c r="B1242" s="23" t="s">
        <v>5187</v>
      </c>
      <c r="C1242" s="23" t="s">
        <v>17</v>
      </c>
      <c r="D1242" s="24">
        <v>45298.760787037034</v>
      </c>
      <c r="E1242" s="25" t="s">
        <v>11</v>
      </c>
      <c r="F1242" s="26" t="s">
        <v>16</v>
      </c>
      <c r="G1242" s="26" t="s">
        <v>14</v>
      </c>
      <c r="H1242" s="23">
        <v>0</v>
      </c>
      <c r="I1242" s="27"/>
      <c r="J1242" s="28">
        <v>0</v>
      </c>
      <c r="K1242" t="str">
        <f>IF((LEN(relatorio_Ananindeua3[[#This Row],[CIF/CPF/CNPJ]])=14),relatorio_Ananindeua3[[#This Row],[CIF/CPF/CNPJ]],relatorio_Ananindeua3[[#This Row],[Coluna2]])</f>
        <v>40936137000177</v>
      </c>
      <c r="L1242" t="str">
        <f t="shared" si="20"/>
        <v>409******77</v>
      </c>
    </row>
    <row r="1243" spans="1:12" x14ac:dyDescent="0.25">
      <c r="A1243" s="23" t="s">
        <v>5184</v>
      </c>
      <c r="B1243" s="23" t="s">
        <v>5185</v>
      </c>
      <c r="C1243" s="23" t="s">
        <v>17</v>
      </c>
      <c r="D1243" s="24">
        <v>45298.760821759257</v>
      </c>
      <c r="E1243" s="25" t="s">
        <v>11</v>
      </c>
      <c r="F1243" s="26" t="s">
        <v>16</v>
      </c>
      <c r="G1243" s="26" t="s">
        <v>14</v>
      </c>
      <c r="H1243" s="23">
        <v>0</v>
      </c>
      <c r="I1243" s="27"/>
      <c r="J1243" s="28">
        <v>0</v>
      </c>
      <c r="K1243" t="str">
        <f>IF((LEN(relatorio_Ananindeua3[[#This Row],[CIF/CPF/CNPJ]])=14),relatorio_Ananindeua3[[#This Row],[CIF/CPF/CNPJ]],relatorio_Ananindeua3[[#This Row],[Coluna2]])</f>
        <v>40910899000102</v>
      </c>
      <c r="L1243" t="str">
        <f t="shared" si="20"/>
        <v>409******02</v>
      </c>
    </row>
    <row r="1244" spans="1:12" x14ac:dyDescent="0.25">
      <c r="A1244" s="23" t="s">
        <v>5178</v>
      </c>
      <c r="B1244" s="23" t="s">
        <v>5179</v>
      </c>
      <c r="C1244" s="23" t="s">
        <v>17</v>
      </c>
      <c r="D1244" s="24">
        <v>45298.760844907411</v>
      </c>
      <c r="E1244" s="25" t="s">
        <v>11</v>
      </c>
      <c r="F1244" s="26" t="s">
        <v>16</v>
      </c>
      <c r="G1244" s="26" t="s">
        <v>14</v>
      </c>
      <c r="H1244" s="23">
        <v>0</v>
      </c>
      <c r="I1244" s="27"/>
      <c r="J1244" s="28">
        <v>0</v>
      </c>
      <c r="K1244" t="str">
        <f>IF((LEN(relatorio_Ananindeua3[[#This Row],[CIF/CPF/CNPJ]])=14),relatorio_Ananindeua3[[#This Row],[CIF/CPF/CNPJ]],relatorio_Ananindeua3[[#This Row],[Coluna2]])</f>
        <v>40888523000130</v>
      </c>
      <c r="L1244" t="str">
        <f t="shared" si="20"/>
        <v>408******30</v>
      </c>
    </row>
    <row r="1245" spans="1:12" x14ac:dyDescent="0.25">
      <c r="A1245" s="23" t="s">
        <v>5164</v>
      </c>
      <c r="B1245" s="23" t="s">
        <v>5165</v>
      </c>
      <c r="C1245" s="23" t="s">
        <v>17</v>
      </c>
      <c r="D1245" s="24">
        <v>45298.76090277778</v>
      </c>
      <c r="E1245" s="25" t="s">
        <v>11</v>
      </c>
      <c r="F1245" s="26" t="s">
        <v>16</v>
      </c>
      <c r="G1245" s="26" t="s">
        <v>14</v>
      </c>
      <c r="H1245" s="23">
        <v>0</v>
      </c>
      <c r="I1245" s="27"/>
      <c r="J1245" s="28">
        <v>0</v>
      </c>
      <c r="K1245" t="str">
        <f>IF((LEN(relatorio_Ananindeua3[[#This Row],[CIF/CPF/CNPJ]])=14),relatorio_Ananindeua3[[#This Row],[CIF/CPF/CNPJ]],relatorio_Ananindeua3[[#This Row],[Coluna2]])</f>
        <v>40836849000114</v>
      </c>
      <c r="L1245" t="str">
        <f t="shared" si="20"/>
        <v>408******14</v>
      </c>
    </row>
    <row r="1246" spans="1:12" x14ac:dyDescent="0.25">
      <c r="A1246" s="23" t="s">
        <v>5174</v>
      </c>
      <c r="B1246" s="23" t="s">
        <v>5175</v>
      </c>
      <c r="C1246" s="23" t="s">
        <v>17</v>
      </c>
      <c r="D1246" s="24">
        <v>45298.76090277778</v>
      </c>
      <c r="E1246" s="25" t="s">
        <v>11</v>
      </c>
      <c r="F1246" s="26" t="s">
        <v>16</v>
      </c>
      <c r="G1246" s="26" t="s">
        <v>14</v>
      </c>
      <c r="H1246" s="23">
        <v>0</v>
      </c>
      <c r="I1246" s="27"/>
      <c r="J1246" s="28">
        <v>0</v>
      </c>
      <c r="K1246" t="str">
        <f>IF((LEN(relatorio_Ananindeua3[[#This Row],[CIF/CPF/CNPJ]])=14),relatorio_Ananindeua3[[#This Row],[CIF/CPF/CNPJ]],relatorio_Ananindeua3[[#This Row],[Coluna2]])</f>
        <v>40852930000198</v>
      </c>
      <c r="L1246" t="str">
        <f t="shared" si="20"/>
        <v>408******98</v>
      </c>
    </row>
    <row r="1247" spans="1:12" x14ac:dyDescent="0.25">
      <c r="A1247" s="23" t="s">
        <v>5156</v>
      </c>
      <c r="B1247" s="23" t="s">
        <v>5157</v>
      </c>
      <c r="C1247" s="23" t="s">
        <v>17</v>
      </c>
      <c r="D1247" s="24">
        <v>45298.760960648149</v>
      </c>
      <c r="E1247" s="25" t="s">
        <v>11</v>
      </c>
      <c r="F1247" s="26" t="s">
        <v>16</v>
      </c>
      <c r="G1247" s="26" t="s">
        <v>14</v>
      </c>
      <c r="H1247" s="23">
        <v>0</v>
      </c>
      <c r="I1247" s="27"/>
      <c r="J1247" s="28">
        <v>0</v>
      </c>
      <c r="K1247" t="str">
        <f>IF((LEN(relatorio_Ananindeua3[[#This Row],[CIF/CPF/CNPJ]])=14),relatorio_Ananindeua3[[#This Row],[CIF/CPF/CNPJ]],relatorio_Ananindeua3[[#This Row],[Coluna2]])</f>
        <v>40813848000154</v>
      </c>
      <c r="L1247" t="str">
        <f t="shared" si="20"/>
        <v>408******54</v>
      </c>
    </row>
    <row r="1248" spans="1:12" x14ac:dyDescent="0.25">
      <c r="A1248" s="23" t="s">
        <v>5160</v>
      </c>
      <c r="B1248" s="23" t="s">
        <v>5161</v>
      </c>
      <c r="C1248" s="23" t="s">
        <v>17</v>
      </c>
      <c r="D1248" s="24">
        <v>45298.760960648149</v>
      </c>
      <c r="E1248" s="25" t="s">
        <v>11</v>
      </c>
      <c r="F1248" s="26" t="s">
        <v>16</v>
      </c>
      <c r="G1248" s="26" t="s">
        <v>14</v>
      </c>
      <c r="H1248" s="23">
        <v>0</v>
      </c>
      <c r="I1248" s="27"/>
      <c r="J1248" s="28">
        <v>0</v>
      </c>
      <c r="K1248" t="str">
        <f>IF((LEN(relatorio_Ananindeua3[[#This Row],[CIF/CPF/CNPJ]])=14),relatorio_Ananindeua3[[#This Row],[CIF/CPF/CNPJ]],relatorio_Ananindeua3[[#This Row],[Coluna2]])</f>
        <v>40831423000178</v>
      </c>
      <c r="L1248" t="str">
        <f t="shared" si="20"/>
        <v>408******78</v>
      </c>
    </row>
    <row r="1249" spans="1:12" x14ac:dyDescent="0.25">
      <c r="A1249" s="23" t="s">
        <v>5168</v>
      </c>
      <c r="B1249" s="23" t="s">
        <v>5169</v>
      </c>
      <c r="C1249" s="23" t="s">
        <v>17</v>
      </c>
      <c r="D1249" s="24">
        <v>45298.760960648149</v>
      </c>
      <c r="E1249" s="25" t="s">
        <v>11</v>
      </c>
      <c r="F1249" s="26" t="s">
        <v>16</v>
      </c>
      <c r="G1249" s="26" t="s">
        <v>14</v>
      </c>
      <c r="H1249" s="23">
        <v>0</v>
      </c>
      <c r="I1249" s="27"/>
      <c r="J1249" s="28">
        <v>0</v>
      </c>
      <c r="K1249" t="str">
        <f>IF((LEN(relatorio_Ananindeua3[[#This Row],[CIF/CPF/CNPJ]])=14),relatorio_Ananindeua3[[#This Row],[CIF/CPF/CNPJ]],relatorio_Ananindeua3[[#This Row],[Coluna2]])</f>
        <v>40844166000109</v>
      </c>
      <c r="L1249" t="str">
        <f t="shared" si="20"/>
        <v>408******09</v>
      </c>
    </row>
    <row r="1250" spans="1:12" x14ac:dyDescent="0.25">
      <c r="A1250" s="23" t="s">
        <v>4952</v>
      </c>
      <c r="B1250" s="23" t="s">
        <v>4953</v>
      </c>
      <c r="C1250" s="23" t="s">
        <v>17</v>
      </c>
      <c r="D1250" s="24">
        <v>45298.760972222219</v>
      </c>
      <c r="E1250" s="25" t="s">
        <v>11</v>
      </c>
      <c r="F1250" s="26" t="s">
        <v>16</v>
      </c>
      <c r="G1250" s="26" t="s">
        <v>14</v>
      </c>
      <c r="H1250" s="23">
        <v>0</v>
      </c>
      <c r="I1250" s="27"/>
      <c r="J1250" s="28">
        <v>0</v>
      </c>
      <c r="K1250" t="str">
        <f>IF((LEN(relatorio_Ananindeua3[[#This Row],[CIF/CPF/CNPJ]])=14),relatorio_Ananindeua3[[#This Row],[CIF/CPF/CNPJ]],relatorio_Ananindeua3[[#This Row],[Coluna2]])</f>
        <v>40187186000154</v>
      </c>
      <c r="L1250" t="str">
        <f t="shared" si="20"/>
        <v>401******54</v>
      </c>
    </row>
    <row r="1251" spans="1:12" x14ac:dyDescent="0.25">
      <c r="A1251" s="23" t="s">
        <v>5148</v>
      </c>
      <c r="B1251" s="23" t="s">
        <v>5149</v>
      </c>
      <c r="C1251" s="23" t="s">
        <v>17</v>
      </c>
      <c r="D1251" s="24">
        <v>45298.760972222219</v>
      </c>
      <c r="E1251" s="25" t="s">
        <v>11</v>
      </c>
      <c r="F1251" s="26" t="s">
        <v>16</v>
      </c>
      <c r="G1251" s="26" t="s">
        <v>14</v>
      </c>
      <c r="H1251" s="23">
        <v>0</v>
      </c>
      <c r="I1251" s="27"/>
      <c r="J1251" s="28">
        <v>0</v>
      </c>
      <c r="K1251" t="str">
        <f>IF((LEN(relatorio_Ananindeua3[[#This Row],[CIF/CPF/CNPJ]])=14),relatorio_Ananindeua3[[#This Row],[CIF/CPF/CNPJ]],relatorio_Ananindeua3[[#This Row],[Coluna2]])</f>
        <v>40767593000130</v>
      </c>
      <c r="L1251" t="str">
        <f t="shared" si="20"/>
        <v>407******30</v>
      </c>
    </row>
    <row r="1252" spans="1:12" x14ac:dyDescent="0.25">
      <c r="A1252" s="23" t="s">
        <v>5150</v>
      </c>
      <c r="B1252" s="23" t="s">
        <v>5151</v>
      </c>
      <c r="C1252" s="23" t="s">
        <v>17</v>
      </c>
      <c r="D1252" s="24">
        <v>45298.760972222219</v>
      </c>
      <c r="E1252" s="25" t="s">
        <v>11</v>
      </c>
      <c r="F1252" s="26" t="s">
        <v>16</v>
      </c>
      <c r="G1252" s="26" t="s">
        <v>14</v>
      </c>
      <c r="H1252" s="23">
        <v>0</v>
      </c>
      <c r="I1252" s="27"/>
      <c r="J1252" s="28">
        <v>0</v>
      </c>
      <c r="K1252" t="str">
        <f>IF((LEN(relatorio_Ananindeua3[[#This Row],[CIF/CPF/CNPJ]])=14),relatorio_Ananindeua3[[#This Row],[CIF/CPF/CNPJ]],relatorio_Ananindeua3[[#This Row],[Coluna2]])</f>
        <v>40776751000119</v>
      </c>
      <c r="L1252" t="str">
        <f t="shared" si="20"/>
        <v>407******19</v>
      </c>
    </row>
    <row r="1253" spans="1:12" x14ac:dyDescent="0.25">
      <c r="A1253" s="23" t="s">
        <v>5162</v>
      </c>
      <c r="B1253" s="23" t="s">
        <v>5163</v>
      </c>
      <c r="C1253" s="23" t="s">
        <v>17</v>
      </c>
      <c r="D1253" s="24">
        <v>45298.760972222219</v>
      </c>
      <c r="E1253" s="25" t="s">
        <v>11</v>
      </c>
      <c r="F1253" s="26" t="s">
        <v>16</v>
      </c>
      <c r="G1253" s="26" t="s">
        <v>14</v>
      </c>
      <c r="H1253" s="23">
        <v>0</v>
      </c>
      <c r="I1253" s="27"/>
      <c r="J1253" s="28">
        <v>0</v>
      </c>
      <c r="K1253" t="str">
        <f>IF((LEN(relatorio_Ananindeua3[[#This Row],[CIF/CPF/CNPJ]])=14),relatorio_Ananindeua3[[#This Row],[CIF/CPF/CNPJ]],relatorio_Ananindeua3[[#This Row],[Coluna2]])</f>
        <v>40835171000155</v>
      </c>
      <c r="L1253" t="str">
        <f t="shared" si="20"/>
        <v>408******55</v>
      </c>
    </row>
    <row r="1254" spans="1:12" x14ac:dyDescent="0.25">
      <c r="A1254" s="23" t="s">
        <v>5142</v>
      </c>
      <c r="B1254" s="23" t="s">
        <v>5143</v>
      </c>
      <c r="C1254" s="23" t="s">
        <v>17</v>
      </c>
      <c r="D1254" s="24">
        <v>45298.760983796295</v>
      </c>
      <c r="E1254" s="25" t="s">
        <v>11</v>
      </c>
      <c r="F1254" s="26" t="s">
        <v>16</v>
      </c>
      <c r="G1254" s="26" t="s">
        <v>14</v>
      </c>
      <c r="H1254" s="23">
        <v>0</v>
      </c>
      <c r="I1254" s="27"/>
      <c r="J1254" s="28">
        <v>0</v>
      </c>
      <c r="K1254" t="str">
        <f>IF((LEN(relatorio_Ananindeua3[[#This Row],[CIF/CPF/CNPJ]])=14),relatorio_Ananindeua3[[#This Row],[CIF/CPF/CNPJ]],relatorio_Ananindeua3[[#This Row],[Coluna2]])</f>
        <v>40759824000164</v>
      </c>
      <c r="L1254" t="str">
        <f t="shared" si="20"/>
        <v>407******64</v>
      </c>
    </row>
    <row r="1255" spans="1:12" x14ac:dyDescent="0.25">
      <c r="A1255" s="23" t="s">
        <v>5144</v>
      </c>
      <c r="B1255" s="23" t="s">
        <v>5145</v>
      </c>
      <c r="C1255" s="23" t="s">
        <v>17</v>
      </c>
      <c r="D1255" s="24">
        <v>45298.760983796295</v>
      </c>
      <c r="E1255" s="25" t="s">
        <v>11</v>
      </c>
      <c r="F1255" s="26" t="s">
        <v>16</v>
      </c>
      <c r="G1255" s="26" t="s">
        <v>14</v>
      </c>
      <c r="H1255" s="23">
        <v>0</v>
      </c>
      <c r="I1255" s="27"/>
      <c r="J1255" s="28">
        <v>0</v>
      </c>
      <c r="K1255" t="str">
        <f>IF((LEN(relatorio_Ananindeua3[[#This Row],[CIF/CPF/CNPJ]])=14),relatorio_Ananindeua3[[#This Row],[CIF/CPF/CNPJ]],relatorio_Ananindeua3[[#This Row],[Coluna2]])</f>
        <v>40763634000110</v>
      </c>
      <c r="L1255" t="str">
        <f t="shared" si="20"/>
        <v>407******10</v>
      </c>
    </row>
    <row r="1256" spans="1:12" x14ac:dyDescent="0.25">
      <c r="A1256" s="23" t="s">
        <v>5136</v>
      </c>
      <c r="B1256" s="23" t="s">
        <v>5137</v>
      </c>
      <c r="C1256" s="23" t="s">
        <v>17</v>
      </c>
      <c r="D1256" s="24">
        <v>45298.761018518519</v>
      </c>
      <c r="E1256" s="25" t="s">
        <v>11</v>
      </c>
      <c r="F1256" s="26" t="s">
        <v>16</v>
      </c>
      <c r="G1256" s="26" t="s">
        <v>14</v>
      </c>
      <c r="H1256" s="23">
        <v>0</v>
      </c>
      <c r="I1256" s="27"/>
      <c r="J1256" s="28">
        <v>0</v>
      </c>
      <c r="K1256" t="str">
        <f>IF((LEN(relatorio_Ananindeua3[[#This Row],[CIF/CPF/CNPJ]])=14),relatorio_Ananindeua3[[#This Row],[CIF/CPF/CNPJ]],relatorio_Ananindeua3[[#This Row],[Coluna2]])</f>
        <v>40728450000110</v>
      </c>
      <c r="L1256" t="str">
        <f t="shared" si="20"/>
        <v>407******10</v>
      </c>
    </row>
    <row r="1257" spans="1:12" x14ac:dyDescent="0.25">
      <c r="A1257" s="23" t="s">
        <v>5138</v>
      </c>
      <c r="B1257" s="23" t="s">
        <v>5139</v>
      </c>
      <c r="C1257" s="23" t="s">
        <v>17</v>
      </c>
      <c r="D1257" s="24">
        <v>45298.761018518519</v>
      </c>
      <c r="E1257" s="25" t="s">
        <v>11</v>
      </c>
      <c r="F1257" s="26" t="s">
        <v>16</v>
      </c>
      <c r="G1257" s="26" t="s">
        <v>14</v>
      </c>
      <c r="H1257" s="23">
        <v>0</v>
      </c>
      <c r="I1257" s="27"/>
      <c r="J1257" s="28">
        <v>0</v>
      </c>
      <c r="K1257" t="str">
        <f>IF((LEN(relatorio_Ananindeua3[[#This Row],[CIF/CPF/CNPJ]])=14),relatorio_Ananindeua3[[#This Row],[CIF/CPF/CNPJ]],relatorio_Ananindeua3[[#This Row],[Coluna2]])</f>
        <v>40740463000104</v>
      </c>
      <c r="L1257" t="str">
        <f t="shared" si="20"/>
        <v>407******04</v>
      </c>
    </row>
    <row r="1258" spans="1:12" x14ac:dyDescent="0.25">
      <c r="A1258" s="23" t="s">
        <v>5146</v>
      </c>
      <c r="B1258" s="23" t="s">
        <v>5147</v>
      </c>
      <c r="C1258" s="23" t="s">
        <v>17</v>
      </c>
      <c r="D1258" s="24">
        <v>45298.761018518519</v>
      </c>
      <c r="E1258" s="25" t="s">
        <v>11</v>
      </c>
      <c r="F1258" s="26" t="s">
        <v>16</v>
      </c>
      <c r="G1258" s="26" t="s">
        <v>14</v>
      </c>
      <c r="H1258" s="23">
        <v>0</v>
      </c>
      <c r="I1258" s="27"/>
      <c r="J1258" s="28">
        <v>0</v>
      </c>
      <c r="K1258" t="str">
        <f>IF((LEN(relatorio_Ananindeua3[[#This Row],[CIF/CPF/CNPJ]])=14),relatorio_Ananindeua3[[#This Row],[CIF/CPF/CNPJ]],relatorio_Ananindeua3[[#This Row],[Coluna2]])</f>
        <v>40765197000174</v>
      </c>
      <c r="L1258" t="str">
        <f t="shared" si="20"/>
        <v>407******74</v>
      </c>
    </row>
    <row r="1259" spans="1:12" x14ac:dyDescent="0.25">
      <c r="A1259" s="23" t="s">
        <v>5134</v>
      </c>
      <c r="B1259" s="23" t="s">
        <v>5135</v>
      </c>
      <c r="C1259" s="23" t="s">
        <v>17</v>
      </c>
      <c r="D1259" s="24">
        <v>45298.761030092595</v>
      </c>
      <c r="E1259" s="25" t="s">
        <v>11</v>
      </c>
      <c r="F1259" s="26" t="s">
        <v>16</v>
      </c>
      <c r="G1259" s="26" t="s">
        <v>14</v>
      </c>
      <c r="H1259" s="23">
        <v>0</v>
      </c>
      <c r="I1259" s="27"/>
      <c r="J1259" s="28">
        <v>0</v>
      </c>
      <c r="K1259" t="str">
        <f>IF((LEN(relatorio_Ananindeua3[[#This Row],[CIF/CPF/CNPJ]])=14),relatorio_Ananindeua3[[#This Row],[CIF/CPF/CNPJ]],relatorio_Ananindeua3[[#This Row],[Coluna2]])</f>
        <v>40719975000199</v>
      </c>
      <c r="L1259" t="str">
        <f t="shared" si="20"/>
        <v>407******99</v>
      </c>
    </row>
    <row r="1260" spans="1:12" x14ac:dyDescent="0.25">
      <c r="A1260" s="23" t="s">
        <v>5118</v>
      </c>
      <c r="B1260" s="23" t="s">
        <v>5119</v>
      </c>
      <c r="C1260" s="23" t="s">
        <v>17</v>
      </c>
      <c r="D1260" s="24">
        <v>45298.761076388888</v>
      </c>
      <c r="E1260" s="25" t="s">
        <v>11</v>
      </c>
      <c r="F1260" s="26" t="s">
        <v>16</v>
      </c>
      <c r="G1260" s="26" t="s">
        <v>14</v>
      </c>
      <c r="H1260" s="23">
        <v>0</v>
      </c>
      <c r="I1260" s="27"/>
      <c r="J1260" s="28">
        <v>0</v>
      </c>
      <c r="K1260" t="str">
        <f>IF((LEN(relatorio_Ananindeua3[[#This Row],[CIF/CPF/CNPJ]])=14),relatorio_Ananindeua3[[#This Row],[CIF/CPF/CNPJ]],relatorio_Ananindeua3[[#This Row],[Coluna2]])</f>
        <v>40681981000102</v>
      </c>
      <c r="L1260" t="str">
        <f t="shared" si="20"/>
        <v>406******02</v>
      </c>
    </row>
    <row r="1261" spans="1:12" x14ac:dyDescent="0.25">
      <c r="A1261" s="23" t="s">
        <v>5116</v>
      </c>
      <c r="B1261" s="23" t="s">
        <v>5117</v>
      </c>
      <c r="C1261" s="23" t="s">
        <v>17</v>
      </c>
      <c r="D1261" s="24">
        <v>45298.761099537034</v>
      </c>
      <c r="E1261" s="25" t="s">
        <v>11</v>
      </c>
      <c r="F1261" s="26" t="s">
        <v>16</v>
      </c>
      <c r="G1261" s="26" t="s">
        <v>14</v>
      </c>
      <c r="H1261" s="23">
        <v>0</v>
      </c>
      <c r="I1261" s="27"/>
      <c r="J1261" s="28">
        <v>0</v>
      </c>
      <c r="K1261" t="str">
        <f>IF((LEN(relatorio_Ananindeua3[[#This Row],[CIF/CPF/CNPJ]])=14),relatorio_Ananindeua3[[#This Row],[CIF/CPF/CNPJ]],relatorio_Ananindeua3[[#This Row],[Coluna2]])</f>
        <v>40660257000194</v>
      </c>
      <c r="L1261" t="str">
        <f t="shared" si="20"/>
        <v>406******94</v>
      </c>
    </row>
    <row r="1262" spans="1:12" x14ac:dyDescent="0.25">
      <c r="A1262" s="23" t="s">
        <v>5102</v>
      </c>
      <c r="B1262" s="23" t="s">
        <v>5103</v>
      </c>
      <c r="C1262" s="23" t="s">
        <v>17</v>
      </c>
      <c r="D1262" s="24">
        <v>45298.761111111111</v>
      </c>
      <c r="E1262" s="25" t="s">
        <v>11</v>
      </c>
      <c r="F1262" s="26" t="s">
        <v>16</v>
      </c>
      <c r="G1262" s="26" t="s">
        <v>14</v>
      </c>
      <c r="H1262" s="23">
        <v>0</v>
      </c>
      <c r="I1262" s="27"/>
      <c r="J1262" s="28">
        <v>0</v>
      </c>
      <c r="K1262" t="str">
        <f>IF((LEN(relatorio_Ananindeua3[[#This Row],[CIF/CPF/CNPJ]])=14),relatorio_Ananindeua3[[#This Row],[CIF/CPF/CNPJ]],relatorio_Ananindeua3[[#This Row],[Coluna2]])</f>
        <v>40638622000164</v>
      </c>
      <c r="L1262" t="str">
        <f t="shared" si="20"/>
        <v>406******64</v>
      </c>
    </row>
    <row r="1263" spans="1:12" x14ac:dyDescent="0.25">
      <c r="A1263" s="23" t="s">
        <v>5094</v>
      </c>
      <c r="B1263" s="23" t="s">
        <v>5095</v>
      </c>
      <c r="C1263" s="23" t="s">
        <v>17</v>
      </c>
      <c r="D1263" s="24">
        <v>45298.761134259257</v>
      </c>
      <c r="E1263" s="25" t="s">
        <v>11</v>
      </c>
      <c r="F1263" s="26" t="s">
        <v>16</v>
      </c>
      <c r="G1263" s="26" t="s">
        <v>14</v>
      </c>
      <c r="H1263" s="23">
        <v>0</v>
      </c>
      <c r="I1263" s="27"/>
      <c r="J1263" s="28">
        <v>0</v>
      </c>
      <c r="K1263" t="str">
        <f>IF((LEN(relatorio_Ananindeua3[[#This Row],[CIF/CPF/CNPJ]])=14),relatorio_Ananindeua3[[#This Row],[CIF/CPF/CNPJ]],relatorio_Ananindeua3[[#This Row],[Coluna2]])</f>
        <v>40617131000137</v>
      </c>
      <c r="L1263" t="str">
        <f t="shared" si="20"/>
        <v>406******37</v>
      </c>
    </row>
    <row r="1264" spans="1:12" x14ac:dyDescent="0.25">
      <c r="A1264" s="23" t="s">
        <v>5096</v>
      </c>
      <c r="B1264" s="23" t="s">
        <v>5097</v>
      </c>
      <c r="C1264" s="23" t="s">
        <v>17</v>
      </c>
      <c r="D1264" s="24">
        <v>45298.761134259257</v>
      </c>
      <c r="E1264" s="25" t="s">
        <v>11</v>
      </c>
      <c r="F1264" s="26" t="s">
        <v>16</v>
      </c>
      <c r="G1264" s="26" t="s">
        <v>14</v>
      </c>
      <c r="H1264" s="23">
        <v>0</v>
      </c>
      <c r="I1264" s="27"/>
      <c r="J1264" s="28">
        <v>0</v>
      </c>
      <c r="K1264" t="str">
        <f>IF((LEN(relatorio_Ananindeua3[[#This Row],[CIF/CPF/CNPJ]])=14),relatorio_Ananindeua3[[#This Row],[CIF/CPF/CNPJ]],relatorio_Ananindeua3[[#This Row],[Coluna2]])</f>
        <v>40629999000157</v>
      </c>
      <c r="L1264" t="str">
        <f t="shared" si="20"/>
        <v>406******57</v>
      </c>
    </row>
    <row r="1265" spans="1:12" x14ac:dyDescent="0.25">
      <c r="A1265" s="23" t="s">
        <v>5098</v>
      </c>
      <c r="B1265" s="23" t="s">
        <v>5099</v>
      </c>
      <c r="C1265" s="23" t="s">
        <v>17</v>
      </c>
      <c r="D1265" s="24">
        <v>45298.761134259257</v>
      </c>
      <c r="E1265" s="25" t="s">
        <v>11</v>
      </c>
      <c r="F1265" s="26" t="s">
        <v>16</v>
      </c>
      <c r="G1265" s="26" t="s">
        <v>14</v>
      </c>
      <c r="H1265" s="23">
        <v>0</v>
      </c>
      <c r="I1265" s="27"/>
      <c r="J1265" s="28">
        <v>0</v>
      </c>
      <c r="K1265" t="str">
        <f>IF((LEN(relatorio_Ananindeua3[[#This Row],[CIF/CPF/CNPJ]])=14),relatorio_Ananindeua3[[#This Row],[CIF/CPF/CNPJ]],relatorio_Ananindeua3[[#This Row],[Coluna2]])</f>
        <v>40633362000134</v>
      </c>
      <c r="L1265" t="str">
        <f t="shared" si="20"/>
        <v>406******34</v>
      </c>
    </row>
    <row r="1266" spans="1:12" x14ac:dyDescent="0.25">
      <c r="A1266" s="23" t="s">
        <v>5108</v>
      </c>
      <c r="B1266" s="23" t="s">
        <v>5109</v>
      </c>
      <c r="C1266" s="23" t="s">
        <v>17</v>
      </c>
      <c r="D1266" s="24">
        <v>45298.761134259257</v>
      </c>
      <c r="E1266" s="25" t="s">
        <v>11</v>
      </c>
      <c r="F1266" s="26" t="s">
        <v>16</v>
      </c>
      <c r="G1266" s="26" t="s">
        <v>14</v>
      </c>
      <c r="H1266" s="23">
        <v>0</v>
      </c>
      <c r="I1266" s="27"/>
      <c r="J1266" s="28">
        <v>0</v>
      </c>
      <c r="K1266" t="str">
        <f>IF((LEN(relatorio_Ananindeua3[[#This Row],[CIF/CPF/CNPJ]])=14),relatorio_Ananindeua3[[#This Row],[CIF/CPF/CNPJ]],relatorio_Ananindeua3[[#This Row],[Coluna2]])</f>
        <v>40643483000167</v>
      </c>
      <c r="L1266" t="str">
        <f t="shared" si="20"/>
        <v>406******67</v>
      </c>
    </row>
    <row r="1267" spans="1:12" x14ac:dyDescent="0.25">
      <c r="A1267" s="23" t="s">
        <v>5084</v>
      </c>
      <c r="B1267" s="23" t="s">
        <v>5085</v>
      </c>
      <c r="C1267" s="23" t="s">
        <v>17</v>
      </c>
      <c r="D1267" s="24">
        <v>45298.76116898148</v>
      </c>
      <c r="E1267" s="25" t="s">
        <v>11</v>
      </c>
      <c r="F1267" s="26" t="s">
        <v>16</v>
      </c>
      <c r="G1267" s="26" t="s">
        <v>14</v>
      </c>
      <c r="H1267" s="23">
        <v>0</v>
      </c>
      <c r="I1267" s="27"/>
      <c r="J1267" s="28">
        <v>0</v>
      </c>
      <c r="K1267" t="str">
        <f>IF((LEN(relatorio_Ananindeua3[[#This Row],[CIF/CPF/CNPJ]])=14),relatorio_Ananindeua3[[#This Row],[CIF/CPF/CNPJ]],relatorio_Ananindeua3[[#This Row],[Coluna2]])</f>
        <v>40560689000123</v>
      </c>
      <c r="L1267" t="str">
        <f t="shared" si="20"/>
        <v>405******23</v>
      </c>
    </row>
    <row r="1268" spans="1:12" x14ac:dyDescent="0.25">
      <c r="A1268" s="23" t="s">
        <v>5076</v>
      </c>
      <c r="B1268" s="23" t="s">
        <v>5077</v>
      </c>
      <c r="C1268" s="23" t="s">
        <v>17</v>
      </c>
      <c r="D1268" s="24">
        <v>45298.761203703703</v>
      </c>
      <c r="E1268" s="25" t="s">
        <v>11</v>
      </c>
      <c r="F1268" s="26" t="s">
        <v>16</v>
      </c>
      <c r="G1268" s="26" t="s">
        <v>14</v>
      </c>
      <c r="H1268" s="23">
        <v>0</v>
      </c>
      <c r="I1268" s="27"/>
      <c r="J1268" s="28">
        <v>0</v>
      </c>
      <c r="K1268" t="str">
        <f>IF((LEN(relatorio_Ananindeua3[[#This Row],[CIF/CPF/CNPJ]])=14),relatorio_Ananindeua3[[#This Row],[CIF/CPF/CNPJ]],relatorio_Ananindeua3[[#This Row],[Coluna2]])</f>
        <v>40530950000142</v>
      </c>
      <c r="L1268" t="str">
        <f t="shared" si="20"/>
        <v>405******42</v>
      </c>
    </row>
    <row r="1269" spans="1:12" x14ac:dyDescent="0.25">
      <c r="A1269" s="23" t="s">
        <v>5068</v>
      </c>
      <c r="B1269" s="23" t="s">
        <v>5069</v>
      </c>
      <c r="C1269" s="23" t="s">
        <v>17</v>
      </c>
      <c r="D1269" s="24">
        <v>45298.76121527778</v>
      </c>
      <c r="E1269" s="25" t="s">
        <v>11</v>
      </c>
      <c r="F1269" s="26" t="s">
        <v>16</v>
      </c>
      <c r="G1269" s="26" t="s">
        <v>14</v>
      </c>
      <c r="H1269" s="23">
        <v>0</v>
      </c>
      <c r="I1269" s="27"/>
      <c r="J1269" s="28">
        <v>0</v>
      </c>
      <c r="K1269" t="str">
        <f>IF((LEN(relatorio_Ananindeua3[[#This Row],[CIF/CPF/CNPJ]])=14),relatorio_Ananindeua3[[#This Row],[CIF/CPF/CNPJ]],relatorio_Ananindeua3[[#This Row],[Coluna2]])</f>
        <v>40514643000178</v>
      </c>
      <c r="L1269" t="str">
        <f t="shared" si="20"/>
        <v>405******78</v>
      </c>
    </row>
    <row r="1270" spans="1:12" x14ac:dyDescent="0.25">
      <c r="A1270" s="23" t="s">
        <v>5054</v>
      </c>
      <c r="B1270" s="23" t="s">
        <v>5055</v>
      </c>
      <c r="C1270" s="23" t="s">
        <v>17</v>
      </c>
      <c r="D1270" s="24">
        <v>45298.76122685185</v>
      </c>
      <c r="E1270" s="25" t="s">
        <v>11</v>
      </c>
      <c r="F1270" s="26" t="s">
        <v>16</v>
      </c>
      <c r="G1270" s="26" t="s">
        <v>14</v>
      </c>
      <c r="H1270" s="23">
        <v>0</v>
      </c>
      <c r="I1270" s="27"/>
      <c r="J1270" s="28">
        <v>0</v>
      </c>
      <c r="K1270" t="str">
        <f>IF((LEN(relatorio_Ananindeua3[[#This Row],[CIF/CPF/CNPJ]])=14),relatorio_Ananindeua3[[#This Row],[CIF/CPF/CNPJ]],relatorio_Ananindeua3[[#This Row],[Coluna2]])</f>
        <v>40483997000100</v>
      </c>
      <c r="L1270" t="str">
        <f t="shared" si="20"/>
        <v>404******00</v>
      </c>
    </row>
    <row r="1271" spans="1:12" x14ac:dyDescent="0.25">
      <c r="A1271" s="23" t="s">
        <v>5070</v>
      </c>
      <c r="B1271" s="23" t="s">
        <v>5071</v>
      </c>
      <c r="C1271" s="23" t="s">
        <v>17</v>
      </c>
      <c r="D1271" s="24">
        <v>45298.761238425926</v>
      </c>
      <c r="E1271" s="25" t="s">
        <v>11</v>
      </c>
      <c r="F1271" s="26" t="s">
        <v>16</v>
      </c>
      <c r="G1271" s="26" t="s">
        <v>14</v>
      </c>
      <c r="H1271" s="23">
        <v>0</v>
      </c>
      <c r="I1271" s="27"/>
      <c r="J1271" s="28">
        <v>0</v>
      </c>
      <c r="K1271" t="str">
        <f>IF((LEN(relatorio_Ananindeua3[[#This Row],[CIF/CPF/CNPJ]])=14),relatorio_Ananindeua3[[#This Row],[CIF/CPF/CNPJ]],relatorio_Ananindeua3[[#This Row],[Coluna2]])</f>
        <v>40520121000189</v>
      </c>
      <c r="L1271" t="str">
        <f t="shared" si="20"/>
        <v>405******89</v>
      </c>
    </row>
    <row r="1272" spans="1:12" x14ac:dyDescent="0.25">
      <c r="A1272" s="23" t="s">
        <v>5074</v>
      </c>
      <c r="B1272" s="23" t="s">
        <v>5075</v>
      </c>
      <c r="C1272" s="23" t="s">
        <v>17</v>
      </c>
      <c r="D1272" s="24">
        <v>45298.761238425926</v>
      </c>
      <c r="E1272" s="25" t="s">
        <v>11</v>
      </c>
      <c r="F1272" s="26" t="s">
        <v>16</v>
      </c>
      <c r="G1272" s="26" t="s">
        <v>14</v>
      </c>
      <c r="H1272" s="23">
        <v>0</v>
      </c>
      <c r="I1272" s="27"/>
      <c r="J1272" s="28">
        <v>0</v>
      </c>
      <c r="K1272" t="str">
        <f>IF((LEN(relatorio_Ananindeua3[[#This Row],[CIF/CPF/CNPJ]])=14),relatorio_Ananindeua3[[#This Row],[CIF/CPF/CNPJ]],relatorio_Ananindeua3[[#This Row],[Coluna2]])</f>
        <v>40521842000103</v>
      </c>
      <c r="L1272" t="str">
        <f t="shared" si="20"/>
        <v>405******03</v>
      </c>
    </row>
    <row r="1273" spans="1:12" x14ac:dyDescent="0.25">
      <c r="A1273" s="23" t="s">
        <v>5058</v>
      </c>
      <c r="B1273" s="23" t="s">
        <v>5059</v>
      </c>
      <c r="C1273" s="23" t="s">
        <v>17</v>
      </c>
      <c r="D1273" s="24">
        <v>45298.761250000003</v>
      </c>
      <c r="E1273" s="25" t="s">
        <v>11</v>
      </c>
      <c r="F1273" s="26" t="s">
        <v>16</v>
      </c>
      <c r="G1273" s="26" t="s">
        <v>14</v>
      </c>
      <c r="H1273" s="23">
        <v>0</v>
      </c>
      <c r="I1273" s="27"/>
      <c r="J1273" s="28">
        <v>0</v>
      </c>
      <c r="K1273" t="str">
        <f>IF((LEN(relatorio_Ananindeua3[[#This Row],[CIF/CPF/CNPJ]])=14),relatorio_Ananindeua3[[#This Row],[CIF/CPF/CNPJ]],relatorio_Ananindeua3[[#This Row],[Coluna2]])</f>
        <v>40496585000105</v>
      </c>
      <c r="L1273" t="str">
        <f t="shared" si="20"/>
        <v>404******05</v>
      </c>
    </row>
    <row r="1274" spans="1:12" x14ac:dyDescent="0.25">
      <c r="A1274" s="23" t="s">
        <v>5042</v>
      </c>
      <c r="B1274" s="23" t="s">
        <v>5043</v>
      </c>
      <c r="C1274" s="23" t="s">
        <v>17</v>
      </c>
      <c r="D1274" s="24">
        <v>45298.761296296296</v>
      </c>
      <c r="E1274" s="25" t="s">
        <v>11</v>
      </c>
      <c r="F1274" s="26" t="s">
        <v>16</v>
      </c>
      <c r="G1274" s="26" t="s">
        <v>14</v>
      </c>
      <c r="H1274" s="23">
        <v>0</v>
      </c>
      <c r="I1274" s="27"/>
      <c r="J1274" s="28">
        <v>0</v>
      </c>
      <c r="K1274" t="str">
        <f>IF((LEN(relatorio_Ananindeua3[[#This Row],[CIF/CPF/CNPJ]])=14),relatorio_Ananindeua3[[#This Row],[CIF/CPF/CNPJ]],relatorio_Ananindeua3[[#This Row],[Coluna2]])</f>
        <v>40444594000144</v>
      </c>
      <c r="L1274" t="str">
        <f t="shared" si="20"/>
        <v>404******44</v>
      </c>
    </row>
    <row r="1275" spans="1:12" x14ac:dyDescent="0.25">
      <c r="A1275" s="23" t="s">
        <v>5044</v>
      </c>
      <c r="B1275" s="23" t="s">
        <v>5045</v>
      </c>
      <c r="C1275" s="23" t="s">
        <v>17</v>
      </c>
      <c r="D1275" s="24">
        <v>45298.761296296296</v>
      </c>
      <c r="E1275" s="25" t="s">
        <v>11</v>
      </c>
      <c r="F1275" s="26" t="s">
        <v>16</v>
      </c>
      <c r="G1275" s="26" t="s">
        <v>14</v>
      </c>
      <c r="H1275" s="23">
        <v>0</v>
      </c>
      <c r="I1275" s="27"/>
      <c r="J1275" s="28">
        <v>0</v>
      </c>
      <c r="K1275" t="str">
        <f>IF((LEN(relatorio_Ananindeua3[[#This Row],[CIF/CPF/CNPJ]])=14),relatorio_Ananindeua3[[#This Row],[CIF/CPF/CNPJ]],relatorio_Ananindeua3[[#This Row],[Coluna2]])</f>
        <v>40447873000161</v>
      </c>
      <c r="L1275" t="str">
        <f t="shared" si="20"/>
        <v>404******61</v>
      </c>
    </row>
    <row r="1276" spans="1:12" x14ac:dyDescent="0.25">
      <c r="A1276" s="23" t="s">
        <v>5050</v>
      </c>
      <c r="B1276" s="23" t="s">
        <v>5051</v>
      </c>
      <c r="C1276" s="23" t="s">
        <v>17</v>
      </c>
      <c r="D1276" s="24">
        <v>45298.761331018519</v>
      </c>
      <c r="E1276" s="25" t="s">
        <v>11</v>
      </c>
      <c r="F1276" s="26" t="s">
        <v>16</v>
      </c>
      <c r="G1276" s="26" t="s">
        <v>14</v>
      </c>
      <c r="H1276" s="23">
        <v>0</v>
      </c>
      <c r="I1276" s="27"/>
      <c r="J1276" s="28">
        <v>0</v>
      </c>
      <c r="K1276" t="str">
        <f>IF((LEN(relatorio_Ananindeua3[[#This Row],[CIF/CPF/CNPJ]])=14),relatorio_Ananindeua3[[#This Row],[CIF/CPF/CNPJ]],relatorio_Ananindeua3[[#This Row],[Coluna2]])</f>
        <v>40461777000178</v>
      </c>
      <c r="L1276" t="str">
        <f t="shared" si="20"/>
        <v>404******78</v>
      </c>
    </row>
    <row r="1277" spans="1:12" x14ac:dyDescent="0.25">
      <c r="A1277" s="23" t="s">
        <v>5052</v>
      </c>
      <c r="B1277" s="23" t="s">
        <v>5053</v>
      </c>
      <c r="C1277" s="23" t="s">
        <v>17</v>
      </c>
      <c r="D1277" s="24">
        <v>45298.761331018519</v>
      </c>
      <c r="E1277" s="25" t="s">
        <v>11</v>
      </c>
      <c r="F1277" s="26" t="s">
        <v>16</v>
      </c>
      <c r="G1277" s="26" t="s">
        <v>14</v>
      </c>
      <c r="H1277" s="23">
        <v>0</v>
      </c>
      <c r="I1277" s="27"/>
      <c r="J1277" s="28">
        <v>0</v>
      </c>
      <c r="K1277" t="str">
        <f>IF((LEN(relatorio_Ananindeua3[[#This Row],[CIF/CPF/CNPJ]])=14),relatorio_Ananindeua3[[#This Row],[CIF/CPF/CNPJ]],relatorio_Ananindeua3[[#This Row],[Coluna2]])</f>
        <v>40470133000146</v>
      </c>
      <c r="L1277" t="str">
        <f t="shared" si="20"/>
        <v>404******46</v>
      </c>
    </row>
    <row r="1278" spans="1:12" x14ac:dyDescent="0.25">
      <c r="A1278" s="23" t="s">
        <v>5026</v>
      </c>
      <c r="B1278" s="23" t="s">
        <v>5027</v>
      </c>
      <c r="C1278" s="23" t="s">
        <v>17</v>
      </c>
      <c r="D1278" s="24">
        <v>45298.761354166665</v>
      </c>
      <c r="E1278" s="25" t="s">
        <v>11</v>
      </c>
      <c r="F1278" s="26" t="s">
        <v>16</v>
      </c>
      <c r="G1278" s="26" t="s">
        <v>14</v>
      </c>
      <c r="H1278" s="23">
        <v>0</v>
      </c>
      <c r="I1278" s="27"/>
      <c r="J1278" s="28">
        <v>0</v>
      </c>
      <c r="K1278" t="str">
        <f>IF((LEN(relatorio_Ananindeua3[[#This Row],[CIF/CPF/CNPJ]])=14),relatorio_Ananindeua3[[#This Row],[CIF/CPF/CNPJ]],relatorio_Ananindeua3[[#This Row],[Coluna2]])</f>
        <v>40395804000151</v>
      </c>
      <c r="L1278" t="str">
        <f t="shared" si="20"/>
        <v>403******51</v>
      </c>
    </row>
    <row r="1279" spans="1:12" x14ac:dyDescent="0.25">
      <c r="A1279" s="23" t="s">
        <v>5032</v>
      </c>
      <c r="B1279" s="23" t="s">
        <v>5033</v>
      </c>
      <c r="C1279" s="23" t="s">
        <v>17</v>
      </c>
      <c r="D1279" s="24">
        <v>45298.761354166665</v>
      </c>
      <c r="E1279" s="25" t="s">
        <v>11</v>
      </c>
      <c r="F1279" s="26" t="s">
        <v>16</v>
      </c>
      <c r="G1279" s="26" t="s">
        <v>14</v>
      </c>
      <c r="H1279" s="23">
        <v>0</v>
      </c>
      <c r="I1279" s="27"/>
      <c r="J1279" s="28">
        <v>0</v>
      </c>
      <c r="K1279" t="str">
        <f>IF((LEN(relatorio_Ananindeua3[[#This Row],[CIF/CPF/CNPJ]])=14),relatorio_Ananindeua3[[#This Row],[CIF/CPF/CNPJ]],relatorio_Ananindeua3[[#This Row],[Coluna2]])</f>
        <v>40404347000114</v>
      </c>
      <c r="L1279" t="str">
        <f t="shared" si="20"/>
        <v>404******14</v>
      </c>
    </row>
    <row r="1280" spans="1:12" x14ac:dyDescent="0.25">
      <c r="A1280" s="23" t="s">
        <v>5018</v>
      </c>
      <c r="B1280" s="23" t="s">
        <v>5019</v>
      </c>
      <c r="C1280" s="23" t="s">
        <v>17</v>
      </c>
      <c r="D1280" s="24">
        <v>45298.761377314811</v>
      </c>
      <c r="E1280" s="25" t="s">
        <v>11</v>
      </c>
      <c r="F1280" s="26" t="s">
        <v>16</v>
      </c>
      <c r="G1280" s="26" t="s">
        <v>14</v>
      </c>
      <c r="H1280" s="23">
        <v>0</v>
      </c>
      <c r="I1280" s="27"/>
      <c r="J1280" s="28">
        <v>0</v>
      </c>
      <c r="K1280" t="str">
        <f>IF((LEN(relatorio_Ananindeua3[[#This Row],[CIF/CPF/CNPJ]])=14),relatorio_Ananindeua3[[#This Row],[CIF/CPF/CNPJ]],relatorio_Ananindeua3[[#This Row],[Coluna2]])</f>
        <v>40364204000126</v>
      </c>
      <c r="L1280" t="str">
        <f t="shared" si="20"/>
        <v>403******26</v>
      </c>
    </row>
    <row r="1281" spans="1:12" x14ac:dyDescent="0.25">
      <c r="A1281" s="23" t="s">
        <v>5020</v>
      </c>
      <c r="B1281" s="23" t="s">
        <v>5021</v>
      </c>
      <c r="C1281" s="23" t="s">
        <v>17</v>
      </c>
      <c r="D1281" s="24">
        <v>45298.761377314811</v>
      </c>
      <c r="E1281" s="25" t="s">
        <v>11</v>
      </c>
      <c r="F1281" s="26" t="s">
        <v>16</v>
      </c>
      <c r="G1281" s="26" t="s">
        <v>14</v>
      </c>
      <c r="H1281" s="23">
        <v>0</v>
      </c>
      <c r="I1281" s="27"/>
      <c r="J1281" s="28">
        <v>0</v>
      </c>
      <c r="K1281" t="str">
        <f>IF((LEN(relatorio_Ananindeua3[[#This Row],[CIF/CPF/CNPJ]])=14),relatorio_Ananindeua3[[#This Row],[CIF/CPF/CNPJ]],relatorio_Ananindeua3[[#This Row],[Coluna2]])</f>
        <v>40365607000190</v>
      </c>
      <c r="L1281" t="str">
        <f t="shared" si="20"/>
        <v>403******90</v>
      </c>
    </row>
    <row r="1282" spans="1:12" x14ac:dyDescent="0.25">
      <c r="A1282" s="23" t="s">
        <v>5024</v>
      </c>
      <c r="B1282" s="23" t="s">
        <v>5025</v>
      </c>
      <c r="C1282" s="23" t="s">
        <v>17</v>
      </c>
      <c r="D1282" s="24">
        <v>45298.761377314811</v>
      </c>
      <c r="E1282" s="25" t="s">
        <v>11</v>
      </c>
      <c r="F1282" s="26" t="s">
        <v>16</v>
      </c>
      <c r="G1282" s="26" t="s">
        <v>14</v>
      </c>
      <c r="H1282" s="23">
        <v>0</v>
      </c>
      <c r="I1282" s="27"/>
      <c r="J1282" s="28">
        <v>0</v>
      </c>
      <c r="K1282" t="str">
        <f>IF((LEN(relatorio_Ananindeua3[[#This Row],[CIF/CPF/CNPJ]])=14),relatorio_Ananindeua3[[#This Row],[CIF/CPF/CNPJ]],relatorio_Ananindeua3[[#This Row],[Coluna2]])</f>
        <v>40393411000109</v>
      </c>
      <c r="L1282" t="str">
        <f t="shared" si="20"/>
        <v>403******09</v>
      </c>
    </row>
    <row r="1283" spans="1:12" x14ac:dyDescent="0.25">
      <c r="A1283" s="23" t="s">
        <v>4990</v>
      </c>
      <c r="B1283" s="23" t="s">
        <v>4991</v>
      </c>
      <c r="C1283" s="23" t="s">
        <v>17</v>
      </c>
      <c r="D1283" s="24">
        <v>45298.761388888888</v>
      </c>
      <c r="E1283" s="25" t="s">
        <v>11</v>
      </c>
      <c r="F1283" s="26" t="s">
        <v>16</v>
      </c>
      <c r="G1283" s="26" t="s">
        <v>14</v>
      </c>
      <c r="H1283" s="23">
        <v>0</v>
      </c>
      <c r="I1283" s="27"/>
      <c r="J1283" s="28">
        <v>0</v>
      </c>
      <c r="K1283" t="str">
        <f>IF((LEN(relatorio_Ananindeua3[[#This Row],[CIF/CPF/CNPJ]])=14),relatorio_Ananindeua3[[#This Row],[CIF/CPF/CNPJ]],relatorio_Ananindeua3[[#This Row],[Coluna2]])</f>
        <v>40272948000110</v>
      </c>
      <c r="L1283" t="str">
        <f t="shared" si="20"/>
        <v>402******10</v>
      </c>
    </row>
    <row r="1284" spans="1:12" x14ac:dyDescent="0.25">
      <c r="A1284" s="23" t="s">
        <v>5010</v>
      </c>
      <c r="B1284" s="23" t="s">
        <v>5011</v>
      </c>
      <c r="C1284" s="23" t="s">
        <v>17</v>
      </c>
      <c r="D1284" s="24">
        <v>45298.761400462965</v>
      </c>
      <c r="E1284" s="25" t="s">
        <v>11</v>
      </c>
      <c r="F1284" s="26" t="s">
        <v>16</v>
      </c>
      <c r="G1284" s="26" t="s">
        <v>14</v>
      </c>
      <c r="H1284" s="23">
        <v>0</v>
      </c>
      <c r="I1284" s="27"/>
      <c r="J1284" s="28">
        <v>0</v>
      </c>
      <c r="K1284" t="str">
        <f>IF((LEN(relatorio_Ananindeua3[[#This Row],[CIF/CPF/CNPJ]])=14),relatorio_Ananindeua3[[#This Row],[CIF/CPF/CNPJ]],relatorio_Ananindeua3[[#This Row],[Coluna2]])</f>
        <v>40333407000155</v>
      </c>
      <c r="L1284" t="str">
        <f t="shared" si="20"/>
        <v>403******55</v>
      </c>
    </row>
    <row r="1285" spans="1:12" x14ac:dyDescent="0.25">
      <c r="A1285" s="23" t="s">
        <v>5008</v>
      </c>
      <c r="B1285" s="23" t="s">
        <v>5009</v>
      </c>
      <c r="C1285" s="23" t="s">
        <v>17</v>
      </c>
      <c r="D1285" s="24">
        <v>45298.761412037034</v>
      </c>
      <c r="E1285" s="25" t="s">
        <v>11</v>
      </c>
      <c r="F1285" s="26" t="s">
        <v>16</v>
      </c>
      <c r="G1285" s="26" t="s">
        <v>14</v>
      </c>
      <c r="H1285" s="23">
        <v>0</v>
      </c>
      <c r="I1285" s="27"/>
      <c r="J1285" s="28">
        <v>0</v>
      </c>
      <c r="K1285" t="str">
        <f>IF((LEN(relatorio_Ananindeua3[[#This Row],[CIF/CPF/CNPJ]])=14),relatorio_Ananindeua3[[#This Row],[CIF/CPF/CNPJ]],relatorio_Ananindeua3[[#This Row],[Coluna2]])</f>
        <v>40325697000195</v>
      </c>
      <c r="L1285" t="str">
        <f t="shared" si="20"/>
        <v>403******95</v>
      </c>
    </row>
    <row r="1286" spans="1:12" x14ac:dyDescent="0.25">
      <c r="A1286" s="23" t="s">
        <v>5014</v>
      </c>
      <c r="B1286" s="23" t="s">
        <v>5015</v>
      </c>
      <c r="C1286" s="23" t="s">
        <v>17</v>
      </c>
      <c r="D1286" s="24">
        <v>45298.761423611111</v>
      </c>
      <c r="E1286" s="25" t="s">
        <v>11</v>
      </c>
      <c r="F1286" s="26" t="s">
        <v>16</v>
      </c>
      <c r="G1286" s="26" t="s">
        <v>14</v>
      </c>
      <c r="H1286" s="23">
        <v>0</v>
      </c>
      <c r="I1286" s="27"/>
      <c r="J1286" s="28">
        <v>0</v>
      </c>
      <c r="K1286" t="str">
        <f>IF((LEN(relatorio_Ananindeua3[[#This Row],[CIF/CPF/CNPJ]])=14),relatorio_Ananindeua3[[#This Row],[CIF/CPF/CNPJ]],relatorio_Ananindeua3[[#This Row],[Coluna2]])</f>
        <v>40338946000187</v>
      </c>
      <c r="L1286" t="str">
        <f t="shared" si="20"/>
        <v>403******87</v>
      </c>
    </row>
    <row r="1287" spans="1:12" x14ac:dyDescent="0.25">
      <c r="A1287" s="23" t="s">
        <v>4996</v>
      </c>
      <c r="B1287" s="23" t="s">
        <v>4997</v>
      </c>
      <c r="C1287" s="23" t="s">
        <v>17</v>
      </c>
      <c r="D1287" s="24">
        <v>45298.761435185188</v>
      </c>
      <c r="E1287" s="25" t="s">
        <v>11</v>
      </c>
      <c r="F1287" s="26" t="s">
        <v>16</v>
      </c>
      <c r="G1287" s="26" t="s">
        <v>14</v>
      </c>
      <c r="H1287" s="23">
        <v>0</v>
      </c>
      <c r="I1287" s="27"/>
      <c r="J1287" s="28">
        <v>0</v>
      </c>
      <c r="K1287" t="str">
        <f>IF((LEN(relatorio_Ananindeua3[[#This Row],[CIF/CPF/CNPJ]])=14),relatorio_Ananindeua3[[#This Row],[CIF/CPF/CNPJ]],relatorio_Ananindeua3[[#This Row],[Coluna2]])</f>
        <v>40294463000128</v>
      </c>
      <c r="L1287" t="str">
        <f t="shared" si="20"/>
        <v>402******28</v>
      </c>
    </row>
    <row r="1288" spans="1:12" x14ac:dyDescent="0.25">
      <c r="A1288" s="23" t="s">
        <v>5004</v>
      </c>
      <c r="B1288" s="23" t="s">
        <v>5005</v>
      </c>
      <c r="C1288" s="23" t="s">
        <v>17</v>
      </c>
      <c r="D1288" s="24">
        <v>45298.761446759258</v>
      </c>
      <c r="E1288" s="25" t="s">
        <v>11</v>
      </c>
      <c r="F1288" s="26" t="s">
        <v>16</v>
      </c>
      <c r="G1288" s="26" t="s">
        <v>14</v>
      </c>
      <c r="H1288" s="23">
        <v>0</v>
      </c>
      <c r="I1288" s="27"/>
      <c r="J1288" s="28">
        <v>0</v>
      </c>
      <c r="K1288" t="str">
        <f>IF((LEN(relatorio_Ananindeua3[[#This Row],[CIF/CPF/CNPJ]])=14),relatorio_Ananindeua3[[#This Row],[CIF/CPF/CNPJ]],relatorio_Ananindeua3[[#This Row],[Coluna2]])</f>
        <v>40316421000140</v>
      </c>
      <c r="L1288" t="str">
        <f t="shared" si="20"/>
        <v>403******40</v>
      </c>
    </row>
    <row r="1289" spans="1:12" x14ac:dyDescent="0.25">
      <c r="A1289" s="23" t="s">
        <v>4988</v>
      </c>
      <c r="B1289" s="23" t="s">
        <v>4989</v>
      </c>
      <c r="C1289" s="23" t="s">
        <v>17</v>
      </c>
      <c r="D1289" s="24">
        <v>45298.761481481481</v>
      </c>
      <c r="E1289" s="25" t="s">
        <v>11</v>
      </c>
      <c r="F1289" s="26" t="s">
        <v>16</v>
      </c>
      <c r="G1289" s="26" t="s">
        <v>14</v>
      </c>
      <c r="H1289" s="23">
        <v>0</v>
      </c>
      <c r="I1289" s="27"/>
      <c r="J1289" s="28">
        <v>0</v>
      </c>
      <c r="K1289" t="str">
        <f>IF((LEN(relatorio_Ananindeua3[[#This Row],[CIF/CPF/CNPJ]])=14),relatorio_Ananindeua3[[#This Row],[CIF/CPF/CNPJ]],relatorio_Ananindeua3[[#This Row],[Coluna2]])</f>
        <v>40268572000170</v>
      </c>
      <c r="L1289" t="str">
        <f t="shared" si="20"/>
        <v>402******70</v>
      </c>
    </row>
    <row r="1290" spans="1:12" x14ac:dyDescent="0.25">
      <c r="A1290" s="23" t="s">
        <v>4972</v>
      </c>
      <c r="B1290" s="23" t="s">
        <v>4973</v>
      </c>
      <c r="C1290" s="23" t="s">
        <v>17</v>
      </c>
      <c r="D1290" s="24">
        <v>45298.761516203704</v>
      </c>
      <c r="E1290" s="25" t="s">
        <v>11</v>
      </c>
      <c r="F1290" s="26" t="s">
        <v>16</v>
      </c>
      <c r="G1290" s="26" t="s">
        <v>14</v>
      </c>
      <c r="H1290" s="23">
        <v>0</v>
      </c>
      <c r="I1290" s="27"/>
      <c r="J1290" s="28">
        <v>0</v>
      </c>
      <c r="K1290" t="str">
        <f>IF((LEN(relatorio_Ananindeua3[[#This Row],[CIF/CPF/CNPJ]])=14),relatorio_Ananindeua3[[#This Row],[CIF/CPF/CNPJ]],relatorio_Ananindeua3[[#This Row],[Coluna2]])</f>
        <v>40233257000108</v>
      </c>
      <c r="L1290" t="str">
        <f t="shared" si="20"/>
        <v>402******08</v>
      </c>
    </row>
    <row r="1291" spans="1:12" x14ac:dyDescent="0.25">
      <c r="A1291" s="23" t="s">
        <v>4974</v>
      </c>
      <c r="B1291" s="23" t="s">
        <v>4975</v>
      </c>
      <c r="C1291" s="23" t="s">
        <v>17</v>
      </c>
      <c r="D1291" s="24">
        <v>45298.761516203704</v>
      </c>
      <c r="E1291" s="25" t="s">
        <v>11</v>
      </c>
      <c r="F1291" s="26" t="s">
        <v>16</v>
      </c>
      <c r="G1291" s="26" t="s">
        <v>14</v>
      </c>
      <c r="H1291" s="23">
        <v>0</v>
      </c>
      <c r="I1291" s="27"/>
      <c r="J1291" s="28">
        <v>0</v>
      </c>
      <c r="K1291" t="str">
        <f>IF((LEN(relatorio_Ananindeua3[[#This Row],[CIF/CPF/CNPJ]])=14),relatorio_Ananindeua3[[#This Row],[CIF/CPF/CNPJ]],relatorio_Ananindeua3[[#This Row],[Coluna2]])</f>
        <v>40234928000155</v>
      </c>
      <c r="L1291" t="str">
        <f t="shared" si="20"/>
        <v>402******55</v>
      </c>
    </row>
    <row r="1292" spans="1:12" x14ac:dyDescent="0.25">
      <c r="A1292" s="23" t="s">
        <v>4978</v>
      </c>
      <c r="B1292" s="23" t="s">
        <v>4979</v>
      </c>
      <c r="C1292" s="23" t="s">
        <v>17</v>
      </c>
      <c r="D1292" s="24">
        <v>45298.761516203704</v>
      </c>
      <c r="E1292" s="25" t="s">
        <v>11</v>
      </c>
      <c r="F1292" s="26" t="s">
        <v>16</v>
      </c>
      <c r="G1292" s="26" t="s">
        <v>14</v>
      </c>
      <c r="H1292" s="23">
        <v>0</v>
      </c>
      <c r="I1292" s="27"/>
      <c r="J1292" s="28">
        <v>0</v>
      </c>
      <c r="K1292" t="str">
        <f>IF((LEN(relatorio_Ananindeua3[[#This Row],[CIF/CPF/CNPJ]])=14),relatorio_Ananindeua3[[#This Row],[CIF/CPF/CNPJ]],relatorio_Ananindeua3[[#This Row],[Coluna2]])</f>
        <v>40241177000102</v>
      </c>
      <c r="L1292" t="str">
        <f t="shared" si="20"/>
        <v>402******02</v>
      </c>
    </row>
    <row r="1293" spans="1:12" x14ac:dyDescent="0.25">
      <c r="A1293" s="23" t="s">
        <v>4966</v>
      </c>
      <c r="B1293" s="23" t="s">
        <v>4967</v>
      </c>
      <c r="C1293" s="23" t="s">
        <v>17</v>
      </c>
      <c r="D1293" s="24">
        <v>45298.761550925927</v>
      </c>
      <c r="E1293" s="25" t="s">
        <v>11</v>
      </c>
      <c r="F1293" s="26" t="s">
        <v>16</v>
      </c>
      <c r="G1293" s="26" t="s">
        <v>14</v>
      </c>
      <c r="H1293" s="23">
        <v>0</v>
      </c>
      <c r="I1293" s="27"/>
      <c r="J1293" s="28">
        <v>0</v>
      </c>
      <c r="K1293" t="str">
        <f>IF((LEN(relatorio_Ananindeua3[[#This Row],[CIF/CPF/CNPJ]])=14),relatorio_Ananindeua3[[#This Row],[CIF/CPF/CNPJ]],relatorio_Ananindeua3[[#This Row],[Coluna2]])</f>
        <v>40216398000112</v>
      </c>
      <c r="L1293" t="str">
        <f t="shared" si="20"/>
        <v>402******12</v>
      </c>
    </row>
    <row r="1294" spans="1:12" x14ac:dyDescent="0.25">
      <c r="A1294" s="23" t="s">
        <v>4956</v>
      </c>
      <c r="B1294" s="23" t="s">
        <v>4957</v>
      </c>
      <c r="C1294" s="23" t="s">
        <v>17</v>
      </c>
      <c r="D1294" s="24">
        <v>45298.761620370373</v>
      </c>
      <c r="E1294" s="25" t="s">
        <v>11</v>
      </c>
      <c r="F1294" s="26" t="s">
        <v>16</v>
      </c>
      <c r="G1294" s="26" t="s">
        <v>14</v>
      </c>
      <c r="H1294" s="23">
        <v>0</v>
      </c>
      <c r="I1294" s="27"/>
      <c r="J1294" s="28">
        <v>0</v>
      </c>
      <c r="K1294" t="str">
        <f>IF((LEN(relatorio_Ananindeua3[[#This Row],[CIF/CPF/CNPJ]])=14),relatorio_Ananindeua3[[#This Row],[CIF/CPF/CNPJ]],relatorio_Ananindeua3[[#This Row],[Coluna2]])</f>
        <v>40198153000100</v>
      </c>
      <c r="L1294" t="str">
        <f t="shared" si="20"/>
        <v>401******00</v>
      </c>
    </row>
    <row r="1295" spans="1:12" x14ac:dyDescent="0.25">
      <c r="A1295" s="23" t="s">
        <v>4958</v>
      </c>
      <c r="B1295" s="23" t="s">
        <v>4959</v>
      </c>
      <c r="C1295" s="23" t="s">
        <v>17</v>
      </c>
      <c r="D1295" s="24">
        <v>45298.761631944442</v>
      </c>
      <c r="E1295" s="25" t="s">
        <v>11</v>
      </c>
      <c r="F1295" s="26" t="s">
        <v>16</v>
      </c>
      <c r="G1295" s="26" t="s">
        <v>14</v>
      </c>
      <c r="H1295" s="23">
        <v>0</v>
      </c>
      <c r="I1295" s="27"/>
      <c r="J1295" s="28">
        <v>0</v>
      </c>
      <c r="K1295" t="str">
        <f>IF((LEN(relatorio_Ananindeua3[[#This Row],[CIF/CPF/CNPJ]])=14),relatorio_Ananindeua3[[#This Row],[CIF/CPF/CNPJ]],relatorio_Ananindeua3[[#This Row],[Coluna2]])</f>
        <v>40199629000127</v>
      </c>
      <c r="L1295" t="str">
        <f t="shared" si="20"/>
        <v>401******27</v>
      </c>
    </row>
    <row r="1296" spans="1:12" x14ac:dyDescent="0.25">
      <c r="A1296" s="23" t="s">
        <v>4954</v>
      </c>
      <c r="B1296" s="23" t="s">
        <v>4955</v>
      </c>
      <c r="C1296" s="23" t="s">
        <v>17</v>
      </c>
      <c r="D1296" s="24">
        <v>45298.761643518519</v>
      </c>
      <c r="E1296" s="25" t="s">
        <v>11</v>
      </c>
      <c r="F1296" s="26" t="s">
        <v>16</v>
      </c>
      <c r="G1296" s="26" t="s">
        <v>14</v>
      </c>
      <c r="H1296" s="23">
        <v>0</v>
      </c>
      <c r="I1296" s="27"/>
      <c r="J1296" s="28">
        <v>0</v>
      </c>
      <c r="K1296" t="str">
        <f>IF((LEN(relatorio_Ananindeua3[[#This Row],[CIF/CPF/CNPJ]])=14),relatorio_Ananindeua3[[#This Row],[CIF/CPF/CNPJ]],relatorio_Ananindeua3[[#This Row],[Coluna2]])</f>
        <v>40190566000148</v>
      </c>
      <c r="L1296" t="str">
        <f t="shared" si="20"/>
        <v>401******48</v>
      </c>
    </row>
    <row r="1297" spans="1:12" x14ac:dyDescent="0.25">
      <c r="A1297" s="23" t="s">
        <v>2770</v>
      </c>
      <c r="B1297" s="23" t="s">
        <v>2771</v>
      </c>
      <c r="C1297" s="23" t="s">
        <v>17</v>
      </c>
      <c r="D1297" s="24">
        <v>45298.761655092596</v>
      </c>
      <c r="E1297" s="25" t="s">
        <v>11</v>
      </c>
      <c r="F1297" s="26" t="s">
        <v>16</v>
      </c>
      <c r="G1297" s="26" t="s">
        <v>14</v>
      </c>
      <c r="H1297" s="23">
        <v>0</v>
      </c>
      <c r="I1297" s="27"/>
      <c r="J1297" s="28">
        <v>0</v>
      </c>
      <c r="K1297" t="str">
        <f>IF((LEN(relatorio_Ananindeua3[[#This Row],[CIF/CPF/CNPJ]])=14),relatorio_Ananindeua3[[#This Row],[CIF/CPF/CNPJ]],relatorio_Ananindeua3[[#This Row],[Coluna2]])</f>
        <v>30350572000161</v>
      </c>
      <c r="L1297" t="str">
        <f t="shared" si="20"/>
        <v>303******61</v>
      </c>
    </row>
    <row r="1298" spans="1:12" x14ac:dyDescent="0.25">
      <c r="A1298" s="23" t="s">
        <v>4946</v>
      </c>
      <c r="B1298" s="23" t="s">
        <v>4947</v>
      </c>
      <c r="C1298" s="23" t="s">
        <v>17</v>
      </c>
      <c r="D1298" s="24">
        <v>45298.761655092596</v>
      </c>
      <c r="E1298" s="25" t="s">
        <v>11</v>
      </c>
      <c r="F1298" s="26" t="s">
        <v>16</v>
      </c>
      <c r="G1298" s="26" t="s">
        <v>14</v>
      </c>
      <c r="H1298" s="23">
        <v>0</v>
      </c>
      <c r="I1298" s="27"/>
      <c r="J1298" s="28">
        <v>0</v>
      </c>
      <c r="K1298" t="str">
        <f>IF((LEN(relatorio_Ananindeua3[[#This Row],[CIF/CPF/CNPJ]])=14),relatorio_Ananindeua3[[#This Row],[CIF/CPF/CNPJ]],relatorio_Ananindeua3[[#This Row],[Coluna2]])</f>
        <v>40146346000117</v>
      </c>
      <c r="L1298" t="str">
        <f t="shared" ref="L1298:L1361" si="21">_xlfn.CONCAT(LEFT(A1298,3),REPT("*",6),RIGHT(A1298,2))</f>
        <v>401******17</v>
      </c>
    </row>
    <row r="1299" spans="1:12" x14ac:dyDescent="0.25">
      <c r="A1299" s="23" t="s">
        <v>4944</v>
      </c>
      <c r="B1299" s="23" t="s">
        <v>4945</v>
      </c>
      <c r="C1299" s="23" t="s">
        <v>17</v>
      </c>
      <c r="D1299" s="24">
        <v>45298.761666666665</v>
      </c>
      <c r="E1299" s="25" t="s">
        <v>11</v>
      </c>
      <c r="F1299" s="26" t="s">
        <v>16</v>
      </c>
      <c r="G1299" s="26" t="s">
        <v>14</v>
      </c>
      <c r="H1299" s="23">
        <v>0</v>
      </c>
      <c r="I1299" s="27"/>
      <c r="J1299" s="28">
        <v>0</v>
      </c>
      <c r="K1299" t="str">
        <f>IF((LEN(relatorio_Ananindeua3[[#This Row],[CIF/CPF/CNPJ]])=14),relatorio_Ananindeua3[[#This Row],[CIF/CPF/CNPJ]],relatorio_Ananindeua3[[#This Row],[Coluna2]])</f>
        <v>40141915000131</v>
      </c>
      <c r="L1299" t="str">
        <f t="shared" si="21"/>
        <v>401******31</v>
      </c>
    </row>
    <row r="1300" spans="1:12" x14ac:dyDescent="0.25">
      <c r="A1300" s="23" t="s">
        <v>1696</v>
      </c>
      <c r="B1300" s="23" t="s">
        <v>1697</v>
      </c>
      <c r="C1300" s="23" t="s">
        <v>17</v>
      </c>
      <c r="D1300" s="24">
        <v>45298.761678240742</v>
      </c>
      <c r="E1300" s="25" t="s">
        <v>11</v>
      </c>
      <c r="F1300" s="26" t="s">
        <v>16</v>
      </c>
      <c r="G1300" s="26" t="s">
        <v>14</v>
      </c>
      <c r="H1300" s="23">
        <v>0</v>
      </c>
      <c r="I1300" s="27"/>
      <c r="J1300" s="28">
        <v>0</v>
      </c>
      <c r="K1300" t="str">
        <f>IF((LEN(relatorio_Ananindeua3[[#This Row],[CIF/CPF/CNPJ]])=14),relatorio_Ananindeua3[[#This Row],[CIF/CPF/CNPJ]],relatorio_Ananindeua3[[#This Row],[Coluna2]])</f>
        <v>23749342000104</v>
      </c>
      <c r="L1300" t="str">
        <f t="shared" si="21"/>
        <v>237******04</v>
      </c>
    </row>
    <row r="1301" spans="1:12" x14ac:dyDescent="0.25">
      <c r="A1301" s="23" t="s">
        <v>4940</v>
      </c>
      <c r="B1301" s="23" t="s">
        <v>4941</v>
      </c>
      <c r="C1301" s="23" t="s">
        <v>17</v>
      </c>
      <c r="D1301" s="24">
        <v>45298.761701388888</v>
      </c>
      <c r="E1301" s="25" t="s">
        <v>11</v>
      </c>
      <c r="F1301" s="26" t="s">
        <v>16</v>
      </c>
      <c r="G1301" s="26" t="s">
        <v>14</v>
      </c>
      <c r="H1301" s="23">
        <v>0</v>
      </c>
      <c r="I1301" s="27"/>
      <c r="J1301" s="28">
        <v>0</v>
      </c>
      <c r="K1301" t="str">
        <f>IF((LEN(relatorio_Ananindeua3[[#This Row],[CIF/CPF/CNPJ]])=14),relatorio_Ananindeua3[[#This Row],[CIF/CPF/CNPJ]],relatorio_Ananindeua3[[#This Row],[Coluna2]])</f>
        <v>40137589000199</v>
      </c>
      <c r="L1301" t="str">
        <f t="shared" si="21"/>
        <v>401******99</v>
      </c>
    </row>
    <row r="1302" spans="1:12" x14ac:dyDescent="0.25">
      <c r="A1302" s="23" t="s">
        <v>1580</v>
      </c>
      <c r="B1302" s="23" t="s">
        <v>1581</v>
      </c>
      <c r="C1302" s="23" t="s">
        <v>17</v>
      </c>
      <c r="D1302" s="24">
        <v>45298.761712962965</v>
      </c>
      <c r="E1302" s="25" t="s">
        <v>11</v>
      </c>
      <c r="F1302" s="26" t="s">
        <v>16</v>
      </c>
      <c r="G1302" s="26" t="s">
        <v>14</v>
      </c>
      <c r="H1302" s="23">
        <v>0</v>
      </c>
      <c r="I1302" s="27"/>
      <c r="J1302" s="28">
        <v>0</v>
      </c>
      <c r="K1302" t="str">
        <f>IF((LEN(relatorio_Ananindeua3[[#This Row],[CIF/CPF/CNPJ]])=14),relatorio_Ananindeua3[[#This Row],[CIF/CPF/CNPJ]],relatorio_Ananindeua3[[#This Row],[Coluna2]])</f>
        <v>22857141000168</v>
      </c>
      <c r="L1302" t="str">
        <f t="shared" si="21"/>
        <v>228******68</v>
      </c>
    </row>
    <row r="1303" spans="1:12" x14ac:dyDescent="0.25">
      <c r="A1303" s="23" t="s">
        <v>4934</v>
      </c>
      <c r="B1303" s="23" t="s">
        <v>4935</v>
      </c>
      <c r="C1303" s="23" t="s">
        <v>17</v>
      </c>
      <c r="D1303" s="24">
        <v>45298.761782407404</v>
      </c>
      <c r="E1303" s="25" t="s">
        <v>11</v>
      </c>
      <c r="F1303" s="26" t="s">
        <v>16</v>
      </c>
      <c r="G1303" s="26" t="s">
        <v>14</v>
      </c>
      <c r="H1303" s="23">
        <v>0</v>
      </c>
      <c r="I1303" s="27"/>
      <c r="J1303" s="28">
        <v>0</v>
      </c>
      <c r="K1303" t="str">
        <f>IF((LEN(relatorio_Ananindeua3[[#This Row],[CIF/CPF/CNPJ]])=14),relatorio_Ananindeua3[[#This Row],[CIF/CPF/CNPJ]],relatorio_Ananindeua3[[#This Row],[Coluna2]])</f>
        <v>40063305000167</v>
      </c>
      <c r="L1303" t="str">
        <f t="shared" si="21"/>
        <v>400******67</v>
      </c>
    </row>
    <row r="1304" spans="1:12" x14ac:dyDescent="0.25">
      <c r="A1304" s="23" t="s">
        <v>2126</v>
      </c>
      <c r="B1304" s="23" t="s">
        <v>2127</v>
      </c>
      <c r="C1304" s="23" t="s">
        <v>17</v>
      </c>
      <c r="D1304" s="24">
        <v>45298.761793981481</v>
      </c>
      <c r="E1304" s="25" t="s">
        <v>11</v>
      </c>
      <c r="F1304" s="26" t="s">
        <v>16</v>
      </c>
      <c r="G1304" s="26" t="s">
        <v>14</v>
      </c>
      <c r="H1304" s="23">
        <v>0</v>
      </c>
      <c r="I1304" s="27"/>
      <c r="J1304" s="28">
        <v>0</v>
      </c>
      <c r="K1304" t="str">
        <f>IF((LEN(relatorio_Ananindeua3[[#This Row],[CIF/CPF/CNPJ]])=14),relatorio_Ananindeua3[[#This Row],[CIF/CPF/CNPJ]],relatorio_Ananindeua3[[#This Row],[Coluna2]])</f>
        <v>27201885000143</v>
      </c>
      <c r="L1304" t="str">
        <f t="shared" si="21"/>
        <v>272******43</v>
      </c>
    </row>
    <row r="1305" spans="1:12" x14ac:dyDescent="0.25">
      <c r="A1305" s="23" t="s">
        <v>4908</v>
      </c>
      <c r="B1305" s="23" t="s">
        <v>4909</v>
      </c>
      <c r="C1305" s="23" t="s">
        <v>17</v>
      </c>
      <c r="D1305" s="24">
        <v>45298.761886574073</v>
      </c>
      <c r="E1305" s="25" t="s">
        <v>11</v>
      </c>
      <c r="F1305" s="26" t="s">
        <v>16</v>
      </c>
      <c r="G1305" s="26" t="s">
        <v>14</v>
      </c>
      <c r="H1305" s="23">
        <v>0</v>
      </c>
      <c r="I1305" s="27"/>
      <c r="J1305" s="28">
        <v>0</v>
      </c>
      <c r="K1305" t="str">
        <f>IF((LEN(relatorio_Ananindeua3[[#This Row],[CIF/CPF/CNPJ]])=14),relatorio_Ananindeua3[[#This Row],[CIF/CPF/CNPJ]],relatorio_Ananindeua3[[#This Row],[Coluna2]])</f>
        <v>39948994000108</v>
      </c>
      <c r="L1305" t="str">
        <f t="shared" si="21"/>
        <v>399******08</v>
      </c>
    </row>
    <row r="1306" spans="1:12" x14ac:dyDescent="0.25">
      <c r="A1306" s="23" t="s">
        <v>4912</v>
      </c>
      <c r="B1306" s="23" t="s">
        <v>4913</v>
      </c>
      <c r="C1306" s="23" t="s">
        <v>17</v>
      </c>
      <c r="D1306" s="24">
        <v>45298.761886574073</v>
      </c>
      <c r="E1306" s="25" t="s">
        <v>11</v>
      </c>
      <c r="F1306" s="26" t="s">
        <v>16</v>
      </c>
      <c r="G1306" s="26" t="s">
        <v>14</v>
      </c>
      <c r="H1306" s="23">
        <v>0</v>
      </c>
      <c r="I1306" s="27"/>
      <c r="J1306" s="28">
        <v>0</v>
      </c>
      <c r="K1306" t="str">
        <f>IF((LEN(relatorio_Ananindeua3[[#This Row],[CIF/CPF/CNPJ]])=14),relatorio_Ananindeua3[[#This Row],[CIF/CPF/CNPJ]],relatorio_Ananindeua3[[#This Row],[Coluna2]])</f>
        <v>39965312000175</v>
      </c>
      <c r="L1306" t="str">
        <f t="shared" si="21"/>
        <v>399******75</v>
      </c>
    </row>
    <row r="1307" spans="1:12" x14ac:dyDescent="0.25">
      <c r="A1307" s="23" t="s">
        <v>4902</v>
      </c>
      <c r="B1307" s="23" t="s">
        <v>4903</v>
      </c>
      <c r="C1307" s="23" t="s">
        <v>17</v>
      </c>
      <c r="D1307" s="24">
        <v>45298.76189814815</v>
      </c>
      <c r="E1307" s="25" t="s">
        <v>11</v>
      </c>
      <c r="F1307" s="26" t="s">
        <v>16</v>
      </c>
      <c r="G1307" s="26" t="s">
        <v>14</v>
      </c>
      <c r="H1307" s="23">
        <v>0</v>
      </c>
      <c r="I1307" s="27"/>
      <c r="J1307" s="28">
        <v>0</v>
      </c>
      <c r="K1307" t="str">
        <f>IF((LEN(relatorio_Ananindeua3[[#This Row],[CIF/CPF/CNPJ]])=14),relatorio_Ananindeua3[[#This Row],[CIF/CPF/CNPJ]],relatorio_Ananindeua3[[#This Row],[Coluna2]])</f>
        <v>39942360000148</v>
      </c>
      <c r="L1307" t="str">
        <f t="shared" si="21"/>
        <v>399******48</v>
      </c>
    </row>
    <row r="1308" spans="1:12" x14ac:dyDescent="0.25">
      <c r="A1308" s="23" t="s">
        <v>505</v>
      </c>
      <c r="B1308" s="23" t="s">
        <v>506</v>
      </c>
      <c r="C1308" s="23" t="s">
        <v>17</v>
      </c>
      <c r="D1308" s="24">
        <v>45298.76190972222</v>
      </c>
      <c r="E1308" s="25" t="s">
        <v>11</v>
      </c>
      <c r="F1308" s="26" t="s">
        <v>16</v>
      </c>
      <c r="G1308" s="26" t="s">
        <v>14</v>
      </c>
      <c r="H1308" s="23">
        <v>0</v>
      </c>
      <c r="I1308" s="27"/>
      <c r="J1308" s="28">
        <v>0</v>
      </c>
      <c r="K1308" t="str">
        <f>IF((LEN(relatorio_Ananindeua3[[#This Row],[CIF/CPF/CNPJ]])=14),relatorio_Ananindeua3[[#This Row],[CIF/CPF/CNPJ]],relatorio_Ananindeua3[[#This Row],[Coluna2]])</f>
        <v>13651877000194</v>
      </c>
      <c r="L1308" t="str">
        <f t="shared" si="21"/>
        <v>136******94</v>
      </c>
    </row>
    <row r="1309" spans="1:12" x14ac:dyDescent="0.25">
      <c r="A1309" s="23" t="s">
        <v>4900</v>
      </c>
      <c r="B1309" s="23" t="s">
        <v>4901</v>
      </c>
      <c r="C1309" s="23" t="s">
        <v>17</v>
      </c>
      <c r="D1309" s="24">
        <v>45298.76190972222</v>
      </c>
      <c r="E1309" s="25" t="s">
        <v>11</v>
      </c>
      <c r="F1309" s="26" t="s">
        <v>16</v>
      </c>
      <c r="G1309" s="26" t="s">
        <v>14</v>
      </c>
      <c r="H1309" s="23">
        <v>0</v>
      </c>
      <c r="I1309" s="27"/>
      <c r="J1309" s="28">
        <v>0</v>
      </c>
      <c r="K1309" t="str">
        <f>IF((LEN(relatorio_Ananindeua3[[#This Row],[CIF/CPF/CNPJ]])=14),relatorio_Ananindeua3[[#This Row],[CIF/CPF/CNPJ]],relatorio_Ananindeua3[[#This Row],[Coluna2]])</f>
        <v>39934558000180</v>
      </c>
      <c r="L1309" t="str">
        <f t="shared" si="21"/>
        <v>399******80</v>
      </c>
    </row>
    <row r="1310" spans="1:12" x14ac:dyDescent="0.25">
      <c r="A1310" s="23" t="s">
        <v>4904</v>
      </c>
      <c r="B1310" s="23" t="s">
        <v>4905</v>
      </c>
      <c r="C1310" s="23" t="s">
        <v>17</v>
      </c>
      <c r="D1310" s="24">
        <v>45298.76190972222</v>
      </c>
      <c r="E1310" s="25" t="s">
        <v>11</v>
      </c>
      <c r="F1310" s="26" t="s">
        <v>16</v>
      </c>
      <c r="G1310" s="26" t="s">
        <v>14</v>
      </c>
      <c r="H1310" s="23">
        <v>0</v>
      </c>
      <c r="I1310" s="27"/>
      <c r="J1310" s="28">
        <v>0</v>
      </c>
      <c r="K1310" t="str">
        <f>IF((LEN(relatorio_Ananindeua3[[#This Row],[CIF/CPF/CNPJ]])=14),relatorio_Ananindeua3[[#This Row],[CIF/CPF/CNPJ]],relatorio_Ananindeua3[[#This Row],[Coluna2]])</f>
        <v>39946848000143</v>
      </c>
      <c r="L1310" t="str">
        <f t="shared" si="21"/>
        <v>399******43</v>
      </c>
    </row>
    <row r="1311" spans="1:12" x14ac:dyDescent="0.25">
      <c r="A1311" s="23" t="s">
        <v>4890</v>
      </c>
      <c r="B1311" s="23" t="s">
        <v>4891</v>
      </c>
      <c r="C1311" s="23" t="s">
        <v>17</v>
      </c>
      <c r="D1311" s="24">
        <v>45298.761956018519</v>
      </c>
      <c r="E1311" s="25" t="s">
        <v>11</v>
      </c>
      <c r="F1311" s="26" t="s">
        <v>16</v>
      </c>
      <c r="G1311" s="26" t="s">
        <v>14</v>
      </c>
      <c r="H1311" s="23">
        <v>0</v>
      </c>
      <c r="I1311" s="27"/>
      <c r="J1311" s="28">
        <v>0</v>
      </c>
      <c r="K1311" t="str">
        <f>IF((LEN(relatorio_Ananindeua3[[#This Row],[CIF/CPF/CNPJ]])=14),relatorio_Ananindeua3[[#This Row],[CIF/CPF/CNPJ]],relatorio_Ananindeua3[[#This Row],[Coluna2]])</f>
        <v>39864208000194</v>
      </c>
      <c r="L1311" t="str">
        <f t="shared" si="21"/>
        <v>398******94</v>
      </c>
    </row>
    <row r="1312" spans="1:12" x14ac:dyDescent="0.25">
      <c r="A1312" s="23" t="s">
        <v>4870</v>
      </c>
      <c r="B1312" s="23" t="s">
        <v>4871</v>
      </c>
      <c r="C1312" s="23" t="s">
        <v>17</v>
      </c>
      <c r="D1312" s="24">
        <v>45298.761967592596</v>
      </c>
      <c r="E1312" s="25" t="s">
        <v>11</v>
      </c>
      <c r="F1312" s="26" t="s">
        <v>16</v>
      </c>
      <c r="G1312" s="26" t="s">
        <v>14</v>
      </c>
      <c r="H1312" s="23">
        <v>0</v>
      </c>
      <c r="I1312" s="27"/>
      <c r="J1312" s="28">
        <v>0</v>
      </c>
      <c r="K1312" t="str">
        <f>IF((LEN(relatorio_Ananindeua3[[#This Row],[CIF/CPF/CNPJ]])=14),relatorio_Ananindeua3[[#This Row],[CIF/CPF/CNPJ]],relatorio_Ananindeua3[[#This Row],[Coluna2]])</f>
        <v>39836270000172</v>
      </c>
      <c r="L1312" t="str">
        <f t="shared" si="21"/>
        <v>398******72</v>
      </c>
    </row>
    <row r="1313" spans="1:12" x14ac:dyDescent="0.25">
      <c r="A1313" s="23" t="s">
        <v>4876</v>
      </c>
      <c r="B1313" s="23" t="s">
        <v>4877</v>
      </c>
      <c r="C1313" s="23" t="s">
        <v>17</v>
      </c>
      <c r="D1313" s="24">
        <v>45298.761967592596</v>
      </c>
      <c r="E1313" s="25" t="s">
        <v>11</v>
      </c>
      <c r="F1313" s="26" t="s">
        <v>16</v>
      </c>
      <c r="G1313" s="26" t="s">
        <v>14</v>
      </c>
      <c r="H1313" s="23">
        <v>0</v>
      </c>
      <c r="I1313" s="27"/>
      <c r="J1313" s="28">
        <v>0</v>
      </c>
      <c r="K1313" t="str">
        <f>IF((LEN(relatorio_Ananindeua3[[#This Row],[CIF/CPF/CNPJ]])=14),relatorio_Ananindeua3[[#This Row],[CIF/CPF/CNPJ]],relatorio_Ananindeua3[[#This Row],[Coluna2]])</f>
        <v>39849520000109</v>
      </c>
      <c r="L1313" t="str">
        <f t="shared" si="21"/>
        <v>398******09</v>
      </c>
    </row>
    <row r="1314" spans="1:12" x14ac:dyDescent="0.25">
      <c r="A1314" s="23" t="s">
        <v>4868</v>
      </c>
      <c r="B1314" s="23" t="s">
        <v>4869</v>
      </c>
      <c r="C1314" s="23" t="s">
        <v>17</v>
      </c>
      <c r="D1314" s="24">
        <v>45298.761990740742</v>
      </c>
      <c r="E1314" s="25" t="s">
        <v>11</v>
      </c>
      <c r="F1314" s="26" t="s">
        <v>16</v>
      </c>
      <c r="G1314" s="26" t="s">
        <v>14</v>
      </c>
      <c r="H1314" s="23">
        <v>0</v>
      </c>
      <c r="I1314" s="27"/>
      <c r="J1314" s="28">
        <v>0</v>
      </c>
      <c r="K1314" t="str">
        <f>IF((LEN(relatorio_Ananindeua3[[#This Row],[CIF/CPF/CNPJ]])=14),relatorio_Ananindeua3[[#This Row],[CIF/CPF/CNPJ]],relatorio_Ananindeua3[[#This Row],[Coluna2]])</f>
        <v>39831570000169</v>
      </c>
      <c r="L1314" t="str">
        <f t="shared" si="21"/>
        <v>398******69</v>
      </c>
    </row>
    <row r="1315" spans="1:12" x14ac:dyDescent="0.25">
      <c r="A1315" s="23" t="s">
        <v>4245</v>
      </c>
      <c r="B1315" s="23" t="s">
        <v>4246</v>
      </c>
      <c r="C1315" s="23" t="s">
        <v>17</v>
      </c>
      <c r="D1315" s="24">
        <v>45298.762002314812</v>
      </c>
      <c r="E1315" s="25" t="s">
        <v>11</v>
      </c>
      <c r="F1315" s="26" t="s">
        <v>16</v>
      </c>
      <c r="G1315" s="26" t="s">
        <v>14</v>
      </c>
      <c r="H1315" s="23">
        <v>0</v>
      </c>
      <c r="I1315" s="27"/>
      <c r="J1315" s="28">
        <v>0</v>
      </c>
      <c r="K1315" t="str">
        <f>IF((LEN(relatorio_Ananindeua3[[#This Row],[CIF/CPF/CNPJ]])=14),relatorio_Ananindeua3[[#This Row],[CIF/CPF/CNPJ]],relatorio_Ananindeua3[[#This Row],[Coluna2]])</f>
        <v>36761255000114</v>
      </c>
      <c r="L1315" t="str">
        <f t="shared" si="21"/>
        <v>367******14</v>
      </c>
    </row>
    <row r="1316" spans="1:12" x14ac:dyDescent="0.25">
      <c r="A1316" s="23" t="s">
        <v>4848</v>
      </c>
      <c r="B1316" s="23" t="s">
        <v>4849</v>
      </c>
      <c r="C1316" s="23" t="s">
        <v>17</v>
      </c>
      <c r="D1316" s="24">
        <v>45298.762071759258</v>
      </c>
      <c r="E1316" s="25" t="s">
        <v>11</v>
      </c>
      <c r="F1316" s="26" t="s">
        <v>16</v>
      </c>
      <c r="G1316" s="26" t="s">
        <v>14</v>
      </c>
      <c r="H1316" s="23">
        <v>0</v>
      </c>
      <c r="I1316" s="27"/>
      <c r="J1316" s="28">
        <v>0</v>
      </c>
      <c r="K1316" t="str">
        <f>IF((LEN(relatorio_Ananindeua3[[#This Row],[CIF/CPF/CNPJ]])=14),relatorio_Ananindeua3[[#This Row],[CIF/CPF/CNPJ]],relatorio_Ananindeua3[[#This Row],[Coluna2]])</f>
        <v>39781503000187</v>
      </c>
      <c r="L1316" t="str">
        <f t="shared" si="21"/>
        <v>397******87</v>
      </c>
    </row>
    <row r="1317" spans="1:12" x14ac:dyDescent="0.25">
      <c r="A1317" s="23" t="s">
        <v>4850</v>
      </c>
      <c r="B1317" s="23" t="s">
        <v>4851</v>
      </c>
      <c r="C1317" s="23" t="s">
        <v>17</v>
      </c>
      <c r="D1317" s="24">
        <v>45298.762071759258</v>
      </c>
      <c r="E1317" s="25" t="s">
        <v>11</v>
      </c>
      <c r="F1317" s="26" t="s">
        <v>16</v>
      </c>
      <c r="G1317" s="26" t="s">
        <v>14</v>
      </c>
      <c r="H1317" s="23">
        <v>0</v>
      </c>
      <c r="I1317" s="27"/>
      <c r="J1317" s="28">
        <v>0</v>
      </c>
      <c r="K1317" t="str">
        <f>IF((LEN(relatorio_Ananindeua3[[#This Row],[CIF/CPF/CNPJ]])=14),relatorio_Ananindeua3[[#This Row],[CIF/CPF/CNPJ]],relatorio_Ananindeua3[[#This Row],[Coluna2]])</f>
        <v>39787559000149</v>
      </c>
      <c r="L1317" t="str">
        <f t="shared" si="21"/>
        <v>397******49</v>
      </c>
    </row>
    <row r="1318" spans="1:12" x14ac:dyDescent="0.25">
      <c r="A1318" s="23" t="s">
        <v>1203</v>
      </c>
      <c r="B1318" s="23" t="s">
        <v>1204</v>
      </c>
      <c r="C1318" s="23" t="s">
        <v>17</v>
      </c>
      <c r="D1318" s="24">
        <v>45298.762083333335</v>
      </c>
      <c r="E1318" s="25" t="s">
        <v>11</v>
      </c>
      <c r="F1318" s="26" t="s">
        <v>16</v>
      </c>
      <c r="G1318" s="26" t="s">
        <v>14</v>
      </c>
      <c r="H1318" s="23">
        <v>0</v>
      </c>
      <c r="I1318" s="27"/>
      <c r="J1318" s="28">
        <v>0</v>
      </c>
      <c r="K1318" t="str">
        <f>IF((LEN(relatorio_Ananindeua3[[#This Row],[CIF/CPF/CNPJ]])=14),relatorio_Ananindeua3[[#This Row],[CIF/CPF/CNPJ]],relatorio_Ananindeua3[[#This Row],[Coluna2]])</f>
        <v>19512745000168</v>
      </c>
      <c r="L1318" t="str">
        <f t="shared" si="21"/>
        <v>195******68</v>
      </c>
    </row>
    <row r="1319" spans="1:12" x14ac:dyDescent="0.25">
      <c r="A1319" s="23" t="s">
        <v>4831</v>
      </c>
      <c r="B1319" s="23" t="s">
        <v>4832</v>
      </c>
      <c r="C1319" s="23" t="s">
        <v>17</v>
      </c>
      <c r="D1319" s="24">
        <v>45298.762083333335</v>
      </c>
      <c r="E1319" s="25" t="s">
        <v>11</v>
      </c>
      <c r="F1319" s="26" t="s">
        <v>16</v>
      </c>
      <c r="G1319" s="26" t="s">
        <v>14</v>
      </c>
      <c r="H1319" s="23">
        <v>0</v>
      </c>
      <c r="I1319" s="27"/>
      <c r="J1319" s="28">
        <v>0</v>
      </c>
      <c r="K1319" t="str">
        <f>IF((LEN(relatorio_Ananindeua3[[#This Row],[CIF/CPF/CNPJ]])=14),relatorio_Ananindeua3[[#This Row],[CIF/CPF/CNPJ]],relatorio_Ananindeua3[[#This Row],[Coluna2]])</f>
        <v>39727127000142</v>
      </c>
      <c r="L1319" t="str">
        <f t="shared" si="21"/>
        <v>397******42</v>
      </c>
    </row>
    <row r="1320" spans="1:12" x14ac:dyDescent="0.25">
      <c r="A1320" s="23" t="s">
        <v>4840</v>
      </c>
      <c r="B1320" s="23" t="s">
        <v>4841</v>
      </c>
      <c r="C1320" s="23" t="s">
        <v>17</v>
      </c>
      <c r="D1320" s="24">
        <v>45298.762083333335</v>
      </c>
      <c r="E1320" s="25" t="s">
        <v>11</v>
      </c>
      <c r="F1320" s="26" t="s">
        <v>16</v>
      </c>
      <c r="G1320" s="26" t="s">
        <v>14</v>
      </c>
      <c r="H1320" s="23">
        <v>0</v>
      </c>
      <c r="I1320" s="27"/>
      <c r="J1320" s="28">
        <v>0</v>
      </c>
      <c r="K1320" t="str">
        <f>IF((LEN(relatorio_Ananindeua3[[#This Row],[CIF/CPF/CNPJ]])=14),relatorio_Ananindeua3[[#This Row],[CIF/CPF/CNPJ]],relatorio_Ananindeua3[[#This Row],[Coluna2]])</f>
        <v>39748609000189</v>
      </c>
      <c r="L1320" t="str">
        <f t="shared" si="21"/>
        <v>397******89</v>
      </c>
    </row>
    <row r="1321" spans="1:12" x14ac:dyDescent="0.25">
      <c r="A1321" s="23" t="s">
        <v>4827</v>
      </c>
      <c r="B1321" s="23" t="s">
        <v>4828</v>
      </c>
      <c r="C1321" s="23" t="s">
        <v>17</v>
      </c>
      <c r="D1321" s="24">
        <v>45298.762094907404</v>
      </c>
      <c r="E1321" s="25" t="s">
        <v>11</v>
      </c>
      <c r="F1321" s="26" t="s">
        <v>16</v>
      </c>
      <c r="G1321" s="26" t="s">
        <v>14</v>
      </c>
      <c r="H1321" s="23">
        <v>0</v>
      </c>
      <c r="I1321" s="27"/>
      <c r="J1321" s="28">
        <v>0</v>
      </c>
      <c r="K1321" t="str">
        <f>IF((LEN(relatorio_Ananindeua3[[#This Row],[CIF/CPF/CNPJ]])=14),relatorio_Ananindeua3[[#This Row],[CIF/CPF/CNPJ]],relatorio_Ananindeua3[[#This Row],[Coluna2]])</f>
        <v>39719128000145</v>
      </c>
      <c r="L1321" t="str">
        <f t="shared" si="21"/>
        <v>397******45</v>
      </c>
    </row>
    <row r="1322" spans="1:12" x14ac:dyDescent="0.25">
      <c r="A1322" s="23" t="s">
        <v>4825</v>
      </c>
      <c r="B1322" s="23" t="s">
        <v>4826</v>
      </c>
      <c r="C1322" s="23" t="s">
        <v>17</v>
      </c>
      <c r="D1322" s="24">
        <v>45298.762164351851</v>
      </c>
      <c r="E1322" s="25" t="s">
        <v>11</v>
      </c>
      <c r="F1322" s="26" t="s">
        <v>16</v>
      </c>
      <c r="G1322" s="26" t="s">
        <v>14</v>
      </c>
      <c r="H1322" s="23">
        <v>0</v>
      </c>
      <c r="I1322" s="27"/>
      <c r="J1322" s="28">
        <v>0</v>
      </c>
      <c r="K1322" t="str">
        <f>IF((LEN(relatorio_Ananindeua3[[#This Row],[CIF/CPF/CNPJ]])=14),relatorio_Ananindeua3[[#This Row],[CIF/CPF/CNPJ]],relatorio_Ananindeua3[[#This Row],[Coluna2]])</f>
        <v>39711877000126</v>
      </c>
      <c r="L1322" t="str">
        <f t="shared" si="21"/>
        <v>397******26</v>
      </c>
    </row>
    <row r="1323" spans="1:12" x14ac:dyDescent="0.25">
      <c r="A1323" s="23" t="s">
        <v>4679</v>
      </c>
      <c r="B1323" s="23" t="s">
        <v>4680</v>
      </c>
      <c r="C1323" s="23" t="s">
        <v>17</v>
      </c>
      <c r="D1323" s="24">
        <v>45298.76222222222</v>
      </c>
      <c r="E1323" s="25" t="s">
        <v>11</v>
      </c>
      <c r="F1323" s="26" t="s">
        <v>16</v>
      </c>
      <c r="G1323" s="26" t="s">
        <v>14</v>
      </c>
      <c r="H1323" s="23">
        <v>0</v>
      </c>
      <c r="I1323" s="27"/>
      <c r="J1323" s="28">
        <v>0</v>
      </c>
      <c r="K1323" t="str">
        <f>IF((LEN(relatorio_Ananindeua3[[#This Row],[CIF/CPF/CNPJ]])=14),relatorio_Ananindeua3[[#This Row],[CIF/CPF/CNPJ]],relatorio_Ananindeua3[[#This Row],[Coluna2]])</f>
        <v>38489406000152</v>
      </c>
      <c r="L1323" t="str">
        <f t="shared" si="21"/>
        <v>384******52</v>
      </c>
    </row>
    <row r="1324" spans="1:12" x14ac:dyDescent="0.25">
      <c r="A1324" s="23" t="s">
        <v>4817</v>
      </c>
      <c r="B1324" s="23" t="s">
        <v>4818</v>
      </c>
      <c r="C1324" s="23" t="s">
        <v>17</v>
      </c>
      <c r="D1324" s="24">
        <v>45298.76222222222</v>
      </c>
      <c r="E1324" s="25" t="s">
        <v>11</v>
      </c>
      <c r="F1324" s="26" t="s">
        <v>16</v>
      </c>
      <c r="G1324" s="26" t="s">
        <v>14</v>
      </c>
      <c r="H1324" s="23">
        <v>0</v>
      </c>
      <c r="I1324" s="27"/>
      <c r="J1324" s="28">
        <v>0</v>
      </c>
      <c r="K1324" t="str">
        <f>IF((LEN(relatorio_Ananindeua3[[#This Row],[CIF/CPF/CNPJ]])=14),relatorio_Ananindeua3[[#This Row],[CIF/CPF/CNPJ]],relatorio_Ananindeua3[[#This Row],[Coluna2]])</f>
        <v>39675795000173</v>
      </c>
      <c r="L1324" t="str">
        <f t="shared" si="21"/>
        <v>396******73</v>
      </c>
    </row>
    <row r="1325" spans="1:12" x14ac:dyDescent="0.25">
      <c r="A1325" s="23" t="s">
        <v>4819</v>
      </c>
      <c r="B1325" s="23" t="s">
        <v>4820</v>
      </c>
      <c r="C1325" s="23" t="s">
        <v>17</v>
      </c>
      <c r="D1325" s="24">
        <v>45298.76222222222</v>
      </c>
      <c r="E1325" s="25" t="s">
        <v>11</v>
      </c>
      <c r="F1325" s="26" t="s">
        <v>16</v>
      </c>
      <c r="G1325" s="26" t="s">
        <v>14</v>
      </c>
      <c r="H1325" s="23">
        <v>0</v>
      </c>
      <c r="I1325" s="27"/>
      <c r="J1325" s="28">
        <v>0</v>
      </c>
      <c r="K1325" t="str">
        <f>IF((LEN(relatorio_Ananindeua3[[#This Row],[CIF/CPF/CNPJ]])=14),relatorio_Ananindeua3[[#This Row],[CIF/CPF/CNPJ]],relatorio_Ananindeua3[[#This Row],[Coluna2]])</f>
        <v>39690107000144</v>
      </c>
      <c r="L1325" t="str">
        <f t="shared" si="21"/>
        <v>396******44</v>
      </c>
    </row>
    <row r="1326" spans="1:12" x14ac:dyDescent="0.25">
      <c r="A1326" s="23" t="s">
        <v>4809</v>
      </c>
      <c r="B1326" s="23" t="s">
        <v>4810</v>
      </c>
      <c r="C1326" s="23" t="s">
        <v>17</v>
      </c>
      <c r="D1326" s="24">
        <v>45298.762280092589</v>
      </c>
      <c r="E1326" s="25" t="s">
        <v>11</v>
      </c>
      <c r="F1326" s="26" t="s">
        <v>16</v>
      </c>
      <c r="G1326" s="26" t="s">
        <v>14</v>
      </c>
      <c r="H1326" s="23">
        <v>0</v>
      </c>
      <c r="I1326" s="27"/>
      <c r="J1326" s="28">
        <v>0</v>
      </c>
      <c r="K1326" t="str">
        <f>IF((LEN(relatorio_Ananindeua3[[#This Row],[CIF/CPF/CNPJ]])=14),relatorio_Ananindeua3[[#This Row],[CIF/CPF/CNPJ]],relatorio_Ananindeua3[[#This Row],[Coluna2]])</f>
        <v>39641780000194</v>
      </c>
      <c r="L1326" t="str">
        <f t="shared" si="21"/>
        <v>396******94</v>
      </c>
    </row>
    <row r="1327" spans="1:12" x14ac:dyDescent="0.25">
      <c r="A1327" s="23" t="s">
        <v>4795</v>
      </c>
      <c r="B1327" s="23" t="s">
        <v>4796</v>
      </c>
      <c r="C1327" s="23" t="s">
        <v>17</v>
      </c>
      <c r="D1327" s="24">
        <v>45298.762291666666</v>
      </c>
      <c r="E1327" s="25" t="s">
        <v>11</v>
      </c>
      <c r="F1327" s="26" t="s">
        <v>16</v>
      </c>
      <c r="G1327" s="26" t="s">
        <v>14</v>
      </c>
      <c r="H1327" s="23">
        <v>0</v>
      </c>
      <c r="I1327" s="27"/>
      <c r="J1327" s="28">
        <v>0</v>
      </c>
      <c r="K1327" t="str">
        <f>IF((LEN(relatorio_Ananindeua3[[#This Row],[CIF/CPF/CNPJ]])=14),relatorio_Ananindeua3[[#This Row],[CIF/CPF/CNPJ]],relatorio_Ananindeua3[[#This Row],[Coluna2]])</f>
        <v>39559667000164</v>
      </c>
      <c r="L1327" t="str">
        <f t="shared" si="21"/>
        <v>395******64</v>
      </c>
    </row>
    <row r="1328" spans="1:12" x14ac:dyDescent="0.25">
      <c r="A1328" s="23" t="s">
        <v>4537</v>
      </c>
      <c r="B1328" s="23" t="s">
        <v>4538</v>
      </c>
      <c r="C1328" s="23" t="s">
        <v>17</v>
      </c>
      <c r="D1328" s="24">
        <v>45298.762303240743</v>
      </c>
      <c r="E1328" s="25" t="s">
        <v>11</v>
      </c>
      <c r="F1328" s="26" t="s">
        <v>16</v>
      </c>
      <c r="G1328" s="26" t="s">
        <v>14</v>
      </c>
      <c r="H1328" s="23">
        <v>0</v>
      </c>
      <c r="I1328" s="27"/>
      <c r="J1328" s="28">
        <v>0</v>
      </c>
      <c r="K1328" t="str">
        <f>IF((LEN(relatorio_Ananindeua3[[#This Row],[CIF/CPF/CNPJ]])=14),relatorio_Ananindeua3[[#This Row],[CIF/CPF/CNPJ]],relatorio_Ananindeua3[[#This Row],[Coluna2]])</f>
        <v>37925125000132</v>
      </c>
      <c r="L1328" t="str">
        <f t="shared" si="21"/>
        <v>379******32</v>
      </c>
    </row>
    <row r="1329" spans="1:12" x14ac:dyDescent="0.25">
      <c r="A1329" s="23" t="s">
        <v>4803</v>
      </c>
      <c r="B1329" s="23" t="s">
        <v>4804</v>
      </c>
      <c r="C1329" s="23" t="s">
        <v>17</v>
      </c>
      <c r="D1329" s="24">
        <v>45298.762303240743</v>
      </c>
      <c r="E1329" s="25" t="s">
        <v>11</v>
      </c>
      <c r="F1329" s="26" t="s">
        <v>16</v>
      </c>
      <c r="G1329" s="26" t="s">
        <v>14</v>
      </c>
      <c r="H1329" s="23">
        <v>0</v>
      </c>
      <c r="I1329" s="27"/>
      <c r="J1329" s="28">
        <v>0</v>
      </c>
      <c r="K1329" t="str">
        <f>IF((LEN(relatorio_Ananindeua3[[#This Row],[CIF/CPF/CNPJ]])=14),relatorio_Ananindeua3[[#This Row],[CIF/CPF/CNPJ]],relatorio_Ananindeua3[[#This Row],[Coluna2]])</f>
        <v>39621680000104</v>
      </c>
      <c r="L1329" t="str">
        <f t="shared" si="21"/>
        <v>396******04</v>
      </c>
    </row>
    <row r="1330" spans="1:12" x14ac:dyDescent="0.25">
      <c r="A1330" s="23" t="s">
        <v>4789</v>
      </c>
      <c r="B1330" s="23" t="s">
        <v>4790</v>
      </c>
      <c r="C1330" s="23" t="s">
        <v>17</v>
      </c>
      <c r="D1330" s="24">
        <v>45298.762430555558</v>
      </c>
      <c r="E1330" s="25" t="s">
        <v>11</v>
      </c>
      <c r="F1330" s="26" t="s">
        <v>16</v>
      </c>
      <c r="G1330" s="26" t="s">
        <v>14</v>
      </c>
      <c r="H1330" s="23">
        <v>0</v>
      </c>
      <c r="I1330" s="27"/>
      <c r="J1330" s="28">
        <v>0</v>
      </c>
      <c r="K1330" t="str">
        <f>IF((LEN(relatorio_Ananindeua3[[#This Row],[CIF/CPF/CNPJ]])=14),relatorio_Ananindeua3[[#This Row],[CIF/CPF/CNPJ]],relatorio_Ananindeua3[[#This Row],[Coluna2]])</f>
        <v>39508654000166</v>
      </c>
      <c r="L1330" t="str">
        <f t="shared" si="21"/>
        <v>395******66</v>
      </c>
    </row>
    <row r="1331" spans="1:12" x14ac:dyDescent="0.25">
      <c r="A1331" s="23" t="s">
        <v>4775</v>
      </c>
      <c r="B1331" s="23" t="s">
        <v>4776</v>
      </c>
      <c r="C1331" s="23" t="s">
        <v>17</v>
      </c>
      <c r="D1331" s="24">
        <v>45298.762442129628</v>
      </c>
      <c r="E1331" s="25" t="s">
        <v>11</v>
      </c>
      <c r="F1331" s="26" t="s">
        <v>16</v>
      </c>
      <c r="G1331" s="26" t="s">
        <v>14</v>
      </c>
      <c r="H1331" s="23">
        <v>0</v>
      </c>
      <c r="I1331" s="27"/>
      <c r="J1331" s="28">
        <v>0</v>
      </c>
      <c r="K1331" t="str">
        <f>IF((LEN(relatorio_Ananindeua3[[#This Row],[CIF/CPF/CNPJ]])=14),relatorio_Ananindeua3[[#This Row],[CIF/CPF/CNPJ]],relatorio_Ananindeua3[[#This Row],[Coluna2]])</f>
        <v>39475042000114</v>
      </c>
      <c r="L1331" t="str">
        <f t="shared" si="21"/>
        <v>394******14</v>
      </c>
    </row>
    <row r="1332" spans="1:12" x14ac:dyDescent="0.25">
      <c r="A1332" s="23" t="s">
        <v>4791</v>
      </c>
      <c r="B1332" s="23" t="s">
        <v>4792</v>
      </c>
      <c r="C1332" s="23" t="s">
        <v>17</v>
      </c>
      <c r="D1332" s="24">
        <v>45298.762442129628</v>
      </c>
      <c r="E1332" s="25" t="s">
        <v>11</v>
      </c>
      <c r="F1332" s="26" t="s">
        <v>16</v>
      </c>
      <c r="G1332" s="26" t="s">
        <v>14</v>
      </c>
      <c r="H1332" s="23">
        <v>0</v>
      </c>
      <c r="I1332" s="27"/>
      <c r="J1332" s="28">
        <v>0</v>
      </c>
      <c r="K1332" t="str">
        <f>IF((LEN(relatorio_Ananindeua3[[#This Row],[CIF/CPF/CNPJ]])=14),relatorio_Ananindeua3[[#This Row],[CIF/CPF/CNPJ]],relatorio_Ananindeua3[[#This Row],[Coluna2]])</f>
        <v>39516891000179</v>
      </c>
      <c r="L1332" t="str">
        <f t="shared" si="21"/>
        <v>395******79</v>
      </c>
    </row>
    <row r="1333" spans="1:12" x14ac:dyDescent="0.25">
      <c r="A1333" s="23" t="s">
        <v>4785</v>
      </c>
      <c r="B1333" s="23" t="s">
        <v>4786</v>
      </c>
      <c r="C1333" s="23" t="s">
        <v>17</v>
      </c>
      <c r="D1333" s="24">
        <v>45298.762453703705</v>
      </c>
      <c r="E1333" s="25" t="s">
        <v>11</v>
      </c>
      <c r="F1333" s="26" t="s">
        <v>16</v>
      </c>
      <c r="G1333" s="26" t="s">
        <v>14</v>
      </c>
      <c r="H1333" s="23">
        <v>0</v>
      </c>
      <c r="I1333" s="27"/>
      <c r="J1333" s="28">
        <v>0</v>
      </c>
      <c r="K1333" t="str">
        <f>IF((LEN(relatorio_Ananindeua3[[#This Row],[CIF/CPF/CNPJ]])=14),relatorio_Ananindeua3[[#This Row],[CIF/CPF/CNPJ]],relatorio_Ananindeua3[[#This Row],[Coluna2]])</f>
        <v>39501774000131</v>
      </c>
      <c r="L1333" t="str">
        <f t="shared" si="21"/>
        <v>395******31</v>
      </c>
    </row>
    <row r="1334" spans="1:12" x14ac:dyDescent="0.25">
      <c r="A1334" s="23" t="s">
        <v>4767</v>
      </c>
      <c r="B1334" s="23" t="s">
        <v>4768</v>
      </c>
      <c r="C1334" s="23" t="s">
        <v>17</v>
      </c>
      <c r="D1334" s="24">
        <v>45298.762488425928</v>
      </c>
      <c r="E1334" s="25" t="s">
        <v>11</v>
      </c>
      <c r="F1334" s="26" t="s">
        <v>16</v>
      </c>
      <c r="G1334" s="26" t="s">
        <v>14</v>
      </c>
      <c r="H1334" s="23">
        <v>0</v>
      </c>
      <c r="I1334" s="27"/>
      <c r="J1334" s="28">
        <v>0</v>
      </c>
      <c r="K1334" t="str">
        <f>IF((LEN(relatorio_Ananindeua3[[#This Row],[CIF/CPF/CNPJ]])=14),relatorio_Ananindeua3[[#This Row],[CIF/CPF/CNPJ]],relatorio_Ananindeua3[[#This Row],[Coluna2]])</f>
        <v>39447294000130</v>
      </c>
      <c r="L1334" t="str">
        <f t="shared" si="21"/>
        <v>394******30</v>
      </c>
    </row>
    <row r="1335" spans="1:12" x14ac:dyDescent="0.25">
      <c r="A1335" s="23" t="s">
        <v>4777</v>
      </c>
      <c r="B1335" s="23" t="s">
        <v>4778</v>
      </c>
      <c r="C1335" s="23" t="s">
        <v>17</v>
      </c>
      <c r="D1335" s="24">
        <v>45298.762488425928</v>
      </c>
      <c r="E1335" s="25" t="s">
        <v>11</v>
      </c>
      <c r="F1335" s="26" t="s">
        <v>16</v>
      </c>
      <c r="G1335" s="26" t="s">
        <v>14</v>
      </c>
      <c r="H1335" s="23">
        <v>0</v>
      </c>
      <c r="I1335" s="27"/>
      <c r="J1335" s="28">
        <v>0</v>
      </c>
      <c r="K1335" t="str">
        <f>IF((LEN(relatorio_Ananindeua3[[#This Row],[CIF/CPF/CNPJ]])=14),relatorio_Ananindeua3[[#This Row],[CIF/CPF/CNPJ]],relatorio_Ananindeua3[[#This Row],[Coluna2]])</f>
        <v>39476198000110</v>
      </c>
      <c r="L1335" t="str">
        <f t="shared" si="21"/>
        <v>394******10</v>
      </c>
    </row>
    <row r="1336" spans="1:12" x14ac:dyDescent="0.25">
      <c r="A1336" s="23" t="s">
        <v>4753</v>
      </c>
      <c r="B1336" s="23" t="s">
        <v>4754</v>
      </c>
      <c r="C1336" s="23" t="s">
        <v>17</v>
      </c>
      <c r="D1336" s="24">
        <v>45298.762499999997</v>
      </c>
      <c r="E1336" s="25" t="s">
        <v>11</v>
      </c>
      <c r="F1336" s="26" t="s">
        <v>16</v>
      </c>
      <c r="G1336" s="26" t="s">
        <v>14</v>
      </c>
      <c r="H1336" s="23">
        <v>0</v>
      </c>
      <c r="I1336" s="27"/>
      <c r="J1336" s="28">
        <v>0</v>
      </c>
      <c r="K1336" t="str">
        <f>IF((LEN(relatorio_Ananindeua3[[#This Row],[CIF/CPF/CNPJ]])=14),relatorio_Ananindeua3[[#This Row],[CIF/CPF/CNPJ]],relatorio_Ananindeua3[[#This Row],[Coluna2]])</f>
        <v>39352304000153</v>
      </c>
      <c r="L1336" t="str">
        <f t="shared" si="21"/>
        <v>393******53</v>
      </c>
    </row>
    <row r="1337" spans="1:12" x14ac:dyDescent="0.25">
      <c r="A1337" s="23" t="s">
        <v>1032</v>
      </c>
      <c r="B1337" s="23" t="s">
        <v>1033</v>
      </c>
      <c r="C1337" s="23" t="s">
        <v>17</v>
      </c>
      <c r="D1337" s="24">
        <v>45298.762592592589</v>
      </c>
      <c r="E1337" s="25" t="s">
        <v>11</v>
      </c>
      <c r="F1337" s="26" t="s">
        <v>16</v>
      </c>
      <c r="G1337" s="26" t="s">
        <v>14</v>
      </c>
      <c r="H1337" s="23">
        <v>0</v>
      </c>
      <c r="I1337" s="27"/>
      <c r="J1337" s="28">
        <v>0</v>
      </c>
      <c r="K1337" t="str">
        <f>IF((LEN(relatorio_Ananindeua3[[#This Row],[CIF/CPF/CNPJ]])=14),relatorio_Ananindeua3[[#This Row],[CIF/CPF/CNPJ]],relatorio_Ananindeua3[[#This Row],[Coluna2]])</f>
        <v>18006287000122</v>
      </c>
      <c r="L1337" t="str">
        <f t="shared" si="21"/>
        <v>180******22</v>
      </c>
    </row>
    <row r="1338" spans="1:12" x14ac:dyDescent="0.25">
      <c r="A1338" s="23" t="s">
        <v>4761</v>
      </c>
      <c r="B1338" s="23" t="s">
        <v>4762</v>
      </c>
      <c r="C1338" s="23" t="s">
        <v>17</v>
      </c>
      <c r="D1338" s="24">
        <v>45298.762592592589</v>
      </c>
      <c r="E1338" s="25" t="s">
        <v>11</v>
      </c>
      <c r="F1338" s="26" t="s">
        <v>16</v>
      </c>
      <c r="G1338" s="26" t="s">
        <v>14</v>
      </c>
      <c r="H1338" s="23">
        <v>0</v>
      </c>
      <c r="I1338" s="27"/>
      <c r="J1338" s="28">
        <v>0</v>
      </c>
      <c r="K1338" t="str">
        <f>IF((LEN(relatorio_Ananindeua3[[#This Row],[CIF/CPF/CNPJ]])=14),relatorio_Ananindeua3[[#This Row],[CIF/CPF/CNPJ]],relatorio_Ananindeua3[[#This Row],[Coluna2]])</f>
        <v>39374409000103</v>
      </c>
      <c r="L1338" t="str">
        <f t="shared" si="21"/>
        <v>393******03</v>
      </c>
    </row>
    <row r="1339" spans="1:12" x14ac:dyDescent="0.25">
      <c r="A1339" s="23" t="s">
        <v>4745</v>
      </c>
      <c r="B1339" s="23" t="s">
        <v>4746</v>
      </c>
      <c r="C1339" s="23" t="s">
        <v>17</v>
      </c>
      <c r="D1339" s="24">
        <v>45298.762604166666</v>
      </c>
      <c r="E1339" s="25" t="s">
        <v>11</v>
      </c>
      <c r="F1339" s="26" t="s">
        <v>16</v>
      </c>
      <c r="G1339" s="26" t="s">
        <v>14</v>
      </c>
      <c r="H1339" s="23">
        <v>0</v>
      </c>
      <c r="I1339" s="27"/>
      <c r="J1339" s="28">
        <v>0</v>
      </c>
      <c r="K1339" t="str">
        <f>IF((LEN(relatorio_Ananindeua3[[#This Row],[CIF/CPF/CNPJ]])=14),relatorio_Ananindeua3[[#This Row],[CIF/CPF/CNPJ]],relatorio_Ananindeua3[[#This Row],[Coluna2]])</f>
        <v>39340769000194</v>
      </c>
      <c r="L1339" t="str">
        <f t="shared" si="21"/>
        <v>393******94</v>
      </c>
    </row>
    <row r="1340" spans="1:12" x14ac:dyDescent="0.25">
      <c r="A1340" s="23" t="s">
        <v>4755</v>
      </c>
      <c r="B1340" s="23" t="s">
        <v>4756</v>
      </c>
      <c r="C1340" s="23" t="s">
        <v>17</v>
      </c>
      <c r="D1340" s="24">
        <v>45298.762604166666</v>
      </c>
      <c r="E1340" s="25" t="s">
        <v>11</v>
      </c>
      <c r="F1340" s="26" t="s">
        <v>16</v>
      </c>
      <c r="G1340" s="26" t="s">
        <v>14</v>
      </c>
      <c r="H1340" s="23">
        <v>0</v>
      </c>
      <c r="I1340" s="27"/>
      <c r="J1340" s="28">
        <v>0</v>
      </c>
      <c r="K1340" t="str">
        <f>IF((LEN(relatorio_Ananindeua3[[#This Row],[CIF/CPF/CNPJ]])=14),relatorio_Ananindeua3[[#This Row],[CIF/CPF/CNPJ]],relatorio_Ananindeua3[[#This Row],[Coluna2]])</f>
        <v>39353682000151</v>
      </c>
      <c r="L1340" t="str">
        <f t="shared" si="21"/>
        <v>393******51</v>
      </c>
    </row>
    <row r="1341" spans="1:12" x14ac:dyDescent="0.25">
      <c r="A1341" s="23" t="s">
        <v>4759</v>
      </c>
      <c r="B1341" s="23" t="s">
        <v>4760</v>
      </c>
      <c r="C1341" s="23" t="s">
        <v>17</v>
      </c>
      <c r="D1341" s="24">
        <v>45298.762615740743</v>
      </c>
      <c r="E1341" s="25" t="s">
        <v>11</v>
      </c>
      <c r="F1341" s="26" t="s">
        <v>16</v>
      </c>
      <c r="G1341" s="26" t="s">
        <v>14</v>
      </c>
      <c r="H1341" s="23">
        <v>0</v>
      </c>
      <c r="I1341" s="27"/>
      <c r="J1341" s="28">
        <v>0</v>
      </c>
      <c r="K1341" t="str">
        <f>IF((LEN(relatorio_Ananindeua3[[#This Row],[CIF/CPF/CNPJ]])=14),relatorio_Ananindeua3[[#This Row],[CIF/CPF/CNPJ]],relatorio_Ananindeua3[[#This Row],[Coluna2]])</f>
        <v>39369743000179</v>
      </c>
      <c r="L1341" t="str">
        <f t="shared" si="21"/>
        <v>393******79</v>
      </c>
    </row>
    <row r="1342" spans="1:12" x14ac:dyDescent="0.25">
      <c r="A1342" s="23" t="s">
        <v>4735</v>
      </c>
      <c r="B1342" s="23" t="s">
        <v>4736</v>
      </c>
      <c r="C1342" s="23" t="s">
        <v>17</v>
      </c>
      <c r="D1342" s="24">
        <v>45298.762662037036</v>
      </c>
      <c r="E1342" s="25" t="s">
        <v>11</v>
      </c>
      <c r="F1342" s="26" t="s">
        <v>16</v>
      </c>
      <c r="G1342" s="26" t="s">
        <v>14</v>
      </c>
      <c r="H1342" s="23">
        <v>0</v>
      </c>
      <c r="I1342" s="27"/>
      <c r="J1342" s="28">
        <v>0</v>
      </c>
      <c r="K1342" t="str">
        <f>IF((LEN(relatorio_Ananindeua3[[#This Row],[CIF/CPF/CNPJ]])=14),relatorio_Ananindeua3[[#This Row],[CIF/CPF/CNPJ]],relatorio_Ananindeua3[[#This Row],[Coluna2]])</f>
        <v>39308064000190</v>
      </c>
      <c r="L1342" t="str">
        <f t="shared" si="21"/>
        <v>393******90</v>
      </c>
    </row>
    <row r="1343" spans="1:12" x14ac:dyDescent="0.25">
      <c r="A1343" s="23" t="s">
        <v>4723</v>
      </c>
      <c r="B1343" s="23" t="s">
        <v>4724</v>
      </c>
      <c r="C1343" s="23" t="s">
        <v>17</v>
      </c>
      <c r="D1343" s="24">
        <v>45298.762731481482</v>
      </c>
      <c r="E1343" s="25" t="s">
        <v>11</v>
      </c>
      <c r="F1343" s="26" t="s">
        <v>16</v>
      </c>
      <c r="G1343" s="26" t="s">
        <v>14</v>
      </c>
      <c r="H1343" s="23">
        <v>0</v>
      </c>
      <c r="I1343" s="27"/>
      <c r="J1343" s="28">
        <v>0</v>
      </c>
      <c r="K1343" t="str">
        <f>IF((LEN(relatorio_Ananindeua3[[#This Row],[CIF/CPF/CNPJ]])=14),relatorio_Ananindeua3[[#This Row],[CIF/CPF/CNPJ]],relatorio_Ananindeua3[[#This Row],[Coluna2]])</f>
        <v>39261585000139</v>
      </c>
      <c r="L1343" t="str">
        <f t="shared" si="21"/>
        <v>392******39</v>
      </c>
    </row>
    <row r="1344" spans="1:12" x14ac:dyDescent="0.25">
      <c r="A1344" s="23" t="s">
        <v>4719</v>
      </c>
      <c r="B1344" s="23" t="s">
        <v>4720</v>
      </c>
      <c r="C1344" s="23" t="s">
        <v>17</v>
      </c>
      <c r="D1344" s="24">
        <v>45298.762754629628</v>
      </c>
      <c r="E1344" s="25" t="s">
        <v>11</v>
      </c>
      <c r="F1344" s="26" t="s">
        <v>16</v>
      </c>
      <c r="G1344" s="26" t="s">
        <v>14</v>
      </c>
      <c r="H1344" s="23">
        <v>0</v>
      </c>
      <c r="I1344" s="27"/>
      <c r="J1344" s="28">
        <v>0</v>
      </c>
      <c r="K1344" t="str">
        <f>IF((LEN(relatorio_Ananindeua3[[#This Row],[CIF/CPF/CNPJ]])=14),relatorio_Ananindeua3[[#This Row],[CIF/CPF/CNPJ]],relatorio_Ananindeua3[[#This Row],[Coluna2]])</f>
        <v>39243630000122</v>
      </c>
      <c r="L1344" t="str">
        <f t="shared" si="21"/>
        <v>392******22</v>
      </c>
    </row>
    <row r="1345" spans="1:12" x14ac:dyDescent="0.25">
      <c r="A1345" s="23" t="s">
        <v>2004</v>
      </c>
      <c r="B1345" s="23" t="s">
        <v>2005</v>
      </c>
      <c r="C1345" s="23" t="s">
        <v>17</v>
      </c>
      <c r="D1345" s="24">
        <v>45298.762777777774</v>
      </c>
      <c r="E1345" s="25" t="s">
        <v>11</v>
      </c>
      <c r="F1345" s="26" t="s">
        <v>16</v>
      </c>
      <c r="G1345" s="26" t="s">
        <v>14</v>
      </c>
      <c r="H1345" s="23">
        <v>0</v>
      </c>
      <c r="I1345" s="27"/>
      <c r="J1345" s="28">
        <v>0</v>
      </c>
      <c r="K1345" t="str">
        <f>IF((LEN(relatorio_Ananindeua3[[#This Row],[CIF/CPF/CNPJ]])=14),relatorio_Ananindeua3[[#This Row],[CIF/CPF/CNPJ]],relatorio_Ananindeua3[[#This Row],[Coluna2]])</f>
        <v>26402996000155</v>
      </c>
      <c r="L1345" t="str">
        <f t="shared" si="21"/>
        <v>264******55</v>
      </c>
    </row>
    <row r="1346" spans="1:12" x14ac:dyDescent="0.25">
      <c r="A1346" s="23" t="s">
        <v>4717</v>
      </c>
      <c r="B1346" s="23" t="s">
        <v>4718</v>
      </c>
      <c r="C1346" s="23" t="s">
        <v>17</v>
      </c>
      <c r="D1346" s="24">
        <v>45298.762777777774</v>
      </c>
      <c r="E1346" s="25" t="s">
        <v>11</v>
      </c>
      <c r="F1346" s="26" t="s">
        <v>16</v>
      </c>
      <c r="G1346" s="26" t="s">
        <v>14</v>
      </c>
      <c r="H1346" s="23">
        <v>0</v>
      </c>
      <c r="I1346" s="27"/>
      <c r="J1346" s="28">
        <v>0</v>
      </c>
      <c r="K1346" t="str">
        <f>IF((LEN(relatorio_Ananindeua3[[#This Row],[CIF/CPF/CNPJ]])=14),relatorio_Ananindeua3[[#This Row],[CIF/CPF/CNPJ]],relatorio_Ananindeua3[[#This Row],[Coluna2]])</f>
        <v>39232261000172</v>
      </c>
      <c r="L1346" t="str">
        <f t="shared" si="21"/>
        <v>392******72</v>
      </c>
    </row>
    <row r="1347" spans="1:12" x14ac:dyDescent="0.25">
      <c r="A1347" s="23" t="s">
        <v>4703</v>
      </c>
      <c r="B1347" s="23" t="s">
        <v>4704</v>
      </c>
      <c r="C1347" s="23" t="s">
        <v>17</v>
      </c>
      <c r="D1347" s="24">
        <v>45298.762789351851</v>
      </c>
      <c r="E1347" s="25" t="s">
        <v>11</v>
      </c>
      <c r="F1347" s="26" t="s">
        <v>16</v>
      </c>
      <c r="G1347" s="26" t="s">
        <v>14</v>
      </c>
      <c r="H1347" s="23">
        <v>0</v>
      </c>
      <c r="I1347" s="27"/>
      <c r="J1347" s="28">
        <v>0</v>
      </c>
      <c r="K1347" t="str">
        <f>IF((LEN(relatorio_Ananindeua3[[#This Row],[CIF/CPF/CNPJ]])=14),relatorio_Ananindeua3[[#This Row],[CIF/CPF/CNPJ]],relatorio_Ananindeua3[[#This Row],[Coluna2]])</f>
        <v>38730402000114</v>
      </c>
      <c r="L1347" t="str">
        <f t="shared" si="21"/>
        <v>387******14</v>
      </c>
    </row>
    <row r="1348" spans="1:12" x14ac:dyDescent="0.25">
      <c r="A1348" s="23" t="s">
        <v>4693</v>
      </c>
      <c r="B1348" s="23" t="s">
        <v>4694</v>
      </c>
      <c r="C1348" s="23" t="s">
        <v>17</v>
      </c>
      <c r="D1348" s="24">
        <v>45298.762812499997</v>
      </c>
      <c r="E1348" s="25" t="s">
        <v>11</v>
      </c>
      <c r="F1348" s="26" t="s">
        <v>16</v>
      </c>
      <c r="G1348" s="26" t="s">
        <v>14</v>
      </c>
      <c r="H1348" s="23">
        <v>0</v>
      </c>
      <c r="I1348" s="27"/>
      <c r="J1348" s="28">
        <v>0</v>
      </c>
      <c r="K1348" t="str">
        <f>IF((LEN(relatorio_Ananindeua3[[#This Row],[CIF/CPF/CNPJ]])=14),relatorio_Ananindeua3[[#This Row],[CIF/CPF/CNPJ]],relatorio_Ananindeua3[[#This Row],[Coluna2]])</f>
        <v>38628114000153</v>
      </c>
      <c r="L1348" t="str">
        <f t="shared" si="21"/>
        <v>386******53</v>
      </c>
    </row>
    <row r="1349" spans="1:12" x14ac:dyDescent="0.25">
      <c r="A1349" s="23" t="s">
        <v>4701</v>
      </c>
      <c r="B1349" s="23" t="s">
        <v>4702</v>
      </c>
      <c r="C1349" s="23" t="s">
        <v>17</v>
      </c>
      <c r="D1349" s="24">
        <v>45298.762835648151</v>
      </c>
      <c r="E1349" s="25" t="s">
        <v>11</v>
      </c>
      <c r="F1349" s="26" t="s">
        <v>16</v>
      </c>
      <c r="G1349" s="26" t="s">
        <v>14</v>
      </c>
      <c r="H1349" s="23">
        <v>0</v>
      </c>
      <c r="I1349" s="27"/>
      <c r="J1349" s="28">
        <v>0</v>
      </c>
      <c r="K1349" t="str">
        <f>IF((LEN(relatorio_Ananindeua3[[#This Row],[CIF/CPF/CNPJ]])=14),relatorio_Ananindeua3[[#This Row],[CIF/CPF/CNPJ]],relatorio_Ananindeua3[[#This Row],[Coluna2]])</f>
        <v>38656129000125</v>
      </c>
      <c r="L1349" t="str">
        <f t="shared" si="21"/>
        <v>386******25</v>
      </c>
    </row>
    <row r="1350" spans="1:12" x14ac:dyDescent="0.25">
      <c r="A1350" s="23" t="s">
        <v>4691</v>
      </c>
      <c r="B1350" s="23" t="s">
        <v>4692</v>
      </c>
      <c r="C1350" s="23" t="s">
        <v>17</v>
      </c>
      <c r="D1350" s="24">
        <v>45298.76284722222</v>
      </c>
      <c r="E1350" s="25" t="s">
        <v>11</v>
      </c>
      <c r="F1350" s="26" t="s">
        <v>16</v>
      </c>
      <c r="G1350" s="26" t="s">
        <v>14</v>
      </c>
      <c r="H1350" s="23">
        <v>0</v>
      </c>
      <c r="I1350" s="27"/>
      <c r="J1350" s="28">
        <v>0</v>
      </c>
      <c r="K1350" t="str">
        <f>IF((LEN(relatorio_Ananindeua3[[#This Row],[CIF/CPF/CNPJ]])=14),relatorio_Ananindeua3[[#This Row],[CIF/CPF/CNPJ]],relatorio_Ananindeua3[[#This Row],[Coluna2]])</f>
        <v>38595284000189</v>
      </c>
      <c r="L1350" t="str">
        <f t="shared" si="21"/>
        <v>385******89</v>
      </c>
    </row>
    <row r="1351" spans="1:12" x14ac:dyDescent="0.25">
      <c r="A1351" s="23" t="s">
        <v>4673</v>
      </c>
      <c r="B1351" s="23" t="s">
        <v>4674</v>
      </c>
      <c r="C1351" s="23" t="s">
        <v>17</v>
      </c>
      <c r="D1351" s="24">
        <v>45298.762870370374</v>
      </c>
      <c r="E1351" s="25" t="s">
        <v>11</v>
      </c>
      <c r="F1351" s="26" t="s">
        <v>16</v>
      </c>
      <c r="G1351" s="26" t="s">
        <v>14</v>
      </c>
      <c r="H1351" s="23">
        <v>0</v>
      </c>
      <c r="I1351" s="27"/>
      <c r="J1351" s="28">
        <v>0</v>
      </c>
      <c r="K1351" t="str">
        <f>IF((LEN(relatorio_Ananindeua3[[#This Row],[CIF/CPF/CNPJ]])=14),relatorio_Ananindeua3[[#This Row],[CIF/CPF/CNPJ]],relatorio_Ananindeua3[[#This Row],[Coluna2]])</f>
        <v>38463911000128</v>
      </c>
      <c r="L1351" t="str">
        <f t="shared" si="21"/>
        <v>384******28</v>
      </c>
    </row>
    <row r="1352" spans="1:12" x14ac:dyDescent="0.25">
      <c r="A1352" s="23" t="s">
        <v>4677</v>
      </c>
      <c r="B1352" s="23" t="s">
        <v>4678</v>
      </c>
      <c r="C1352" s="23" t="s">
        <v>17</v>
      </c>
      <c r="D1352" s="24">
        <v>45298.762870370374</v>
      </c>
      <c r="E1352" s="25" t="s">
        <v>11</v>
      </c>
      <c r="F1352" s="26" t="s">
        <v>16</v>
      </c>
      <c r="G1352" s="26" t="s">
        <v>14</v>
      </c>
      <c r="H1352" s="23">
        <v>0</v>
      </c>
      <c r="I1352" s="27"/>
      <c r="J1352" s="28">
        <v>0</v>
      </c>
      <c r="K1352" t="str">
        <f>IF((LEN(relatorio_Ananindeua3[[#This Row],[CIF/CPF/CNPJ]])=14),relatorio_Ananindeua3[[#This Row],[CIF/CPF/CNPJ]],relatorio_Ananindeua3[[#This Row],[Coluna2]])</f>
        <v>38486190000171</v>
      </c>
      <c r="L1352" t="str">
        <f t="shared" si="21"/>
        <v>384******71</v>
      </c>
    </row>
    <row r="1353" spans="1:12" x14ac:dyDescent="0.25">
      <c r="A1353" s="23" t="s">
        <v>4683</v>
      </c>
      <c r="B1353" s="23" t="s">
        <v>4684</v>
      </c>
      <c r="C1353" s="23" t="s">
        <v>17</v>
      </c>
      <c r="D1353" s="24">
        <v>45298.762870370374</v>
      </c>
      <c r="E1353" s="25" t="s">
        <v>11</v>
      </c>
      <c r="F1353" s="26" t="s">
        <v>16</v>
      </c>
      <c r="G1353" s="26" t="s">
        <v>14</v>
      </c>
      <c r="H1353" s="23">
        <v>0</v>
      </c>
      <c r="I1353" s="27"/>
      <c r="J1353" s="28">
        <v>0</v>
      </c>
      <c r="K1353" t="str">
        <f>IF((LEN(relatorio_Ananindeua3[[#This Row],[CIF/CPF/CNPJ]])=14),relatorio_Ananindeua3[[#This Row],[CIF/CPF/CNPJ]],relatorio_Ananindeua3[[#This Row],[Coluna2]])</f>
        <v>38502475000159</v>
      </c>
      <c r="L1353" t="str">
        <f t="shared" si="21"/>
        <v>385******59</v>
      </c>
    </row>
    <row r="1354" spans="1:12" x14ac:dyDescent="0.25">
      <c r="A1354" s="23" t="s">
        <v>2983</v>
      </c>
      <c r="B1354" s="23" t="s">
        <v>2984</v>
      </c>
      <c r="C1354" s="23" t="s">
        <v>17</v>
      </c>
      <c r="D1354" s="24">
        <v>45298.76289351852</v>
      </c>
      <c r="E1354" s="25" t="s">
        <v>11</v>
      </c>
      <c r="F1354" s="26" t="s">
        <v>16</v>
      </c>
      <c r="G1354" s="26" t="s">
        <v>14</v>
      </c>
      <c r="H1354" s="23">
        <v>0</v>
      </c>
      <c r="I1354" s="27"/>
      <c r="J1354" s="28">
        <v>0</v>
      </c>
      <c r="K1354" t="str">
        <f>IF((LEN(relatorio_Ananindeua3[[#This Row],[CIF/CPF/CNPJ]])=14),relatorio_Ananindeua3[[#This Row],[CIF/CPF/CNPJ]],relatorio_Ananindeua3[[#This Row],[Coluna2]])</f>
        <v>31297313000187</v>
      </c>
      <c r="L1354" t="str">
        <f t="shared" si="21"/>
        <v>312******87</v>
      </c>
    </row>
    <row r="1355" spans="1:12" x14ac:dyDescent="0.25">
      <c r="A1355" s="23" t="s">
        <v>4667</v>
      </c>
      <c r="B1355" s="23" t="s">
        <v>4668</v>
      </c>
      <c r="C1355" s="23" t="s">
        <v>17</v>
      </c>
      <c r="D1355" s="24">
        <v>45298.76290509259</v>
      </c>
      <c r="E1355" s="25" t="s">
        <v>11</v>
      </c>
      <c r="F1355" s="26" t="s">
        <v>16</v>
      </c>
      <c r="G1355" s="26" t="s">
        <v>14</v>
      </c>
      <c r="H1355" s="23">
        <v>0</v>
      </c>
      <c r="I1355" s="27"/>
      <c r="J1355" s="28">
        <v>0</v>
      </c>
      <c r="K1355" t="str">
        <f>IF((LEN(relatorio_Ananindeua3[[#This Row],[CIF/CPF/CNPJ]])=14),relatorio_Ananindeua3[[#This Row],[CIF/CPF/CNPJ]],relatorio_Ananindeua3[[#This Row],[Coluna2]])</f>
        <v>38454573000168</v>
      </c>
      <c r="L1355" t="str">
        <f t="shared" si="21"/>
        <v>384******68</v>
      </c>
    </row>
    <row r="1356" spans="1:12" x14ac:dyDescent="0.25">
      <c r="A1356" s="23" t="s">
        <v>4665</v>
      </c>
      <c r="B1356" s="23" t="s">
        <v>4666</v>
      </c>
      <c r="C1356" s="23" t="s">
        <v>17</v>
      </c>
      <c r="D1356" s="24">
        <v>45298.762928240743</v>
      </c>
      <c r="E1356" s="25" t="s">
        <v>11</v>
      </c>
      <c r="F1356" s="26" t="s">
        <v>16</v>
      </c>
      <c r="G1356" s="26" t="s">
        <v>14</v>
      </c>
      <c r="H1356" s="23">
        <v>0</v>
      </c>
      <c r="I1356" s="27"/>
      <c r="J1356" s="28">
        <v>0</v>
      </c>
      <c r="K1356" t="str">
        <f>IF((LEN(relatorio_Ananindeua3[[#This Row],[CIF/CPF/CNPJ]])=14),relatorio_Ananindeua3[[#This Row],[CIF/CPF/CNPJ]],relatorio_Ananindeua3[[#This Row],[Coluna2]])</f>
        <v>38447190000162</v>
      </c>
      <c r="L1356" t="str">
        <f t="shared" si="21"/>
        <v>384******62</v>
      </c>
    </row>
    <row r="1357" spans="1:12" x14ac:dyDescent="0.25">
      <c r="A1357" s="23" t="s">
        <v>4653</v>
      </c>
      <c r="B1357" s="23" t="s">
        <v>4654</v>
      </c>
      <c r="C1357" s="23" t="s">
        <v>17</v>
      </c>
      <c r="D1357" s="24">
        <v>45298.762939814813</v>
      </c>
      <c r="E1357" s="25" t="s">
        <v>11</v>
      </c>
      <c r="F1357" s="26" t="s">
        <v>16</v>
      </c>
      <c r="G1357" s="26" t="s">
        <v>14</v>
      </c>
      <c r="H1357" s="23">
        <v>0</v>
      </c>
      <c r="I1357" s="27"/>
      <c r="J1357" s="28">
        <v>0</v>
      </c>
      <c r="K1357" t="str">
        <f>IF((LEN(relatorio_Ananindeua3[[#This Row],[CIF/CPF/CNPJ]])=14),relatorio_Ananindeua3[[#This Row],[CIF/CPF/CNPJ]],relatorio_Ananindeua3[[#This Row],[Coluna2]])</f>
        <v>38395457000115</v>
      </c>
      <c r="L1357" t="str">
        <f t="shared" si="21"/>
        <v>383******15</v>
      </c>
    </row>
    <row r="1358" spans="1:12" x14ac:dyDescent="0.25">
      <c r="A1358" s="23" t="s">
        <v>4659</v>
      </c>
      <c r="B1358" s="23" t="s">
        <v>4660</v>
      </c>
      <c r="C1358" s="23" t="s">
        <v>17</v>
      </c>
      <c r="D1358" s="24">
        <v>45298.762939814813</v>
      </c>
      <c r="E1358" s="25" t="s">
        <v>11</v>
      </c>
      <c r="F1358" s="26" t="s">
        <v>16</v>
      </c>
      <c r="G1358" s="26" t="s">
        <v>14</v>
      </c>
      <c r="H1358" s="23">
        <v>0</v>
      </c>
      <c r="I1358" s="27"/>
      <c r="J1358" s="28">
        <v>0</v>
      </c>
      <c r="K1358" t="str">
        <f>IF((LEN(relatorio_Ananindeua3[[#This Row],[CIF/CPF/CNPJ]])=14),relatorio_Ananindeua3[[#This Row],[CIF/CPF/CNPJ]],relatorio_Ananindeua3[[#This Row],[Coluna2]])</f>
        <v>38402636000132</v>
      </c>
      <c r="L1358" t="str">
        <f t="shared" si="21"/>
        <v>384******32</v>
      </c>
    </row>
    <row r="1359" spans="1:12" x14ac:dyDescent="0.25">
      <c r="A1359" s="23" t="s">
        <v>4657</v>
      </c>
      <c r="B1359" s="23" t="s">
        <v>4658</v>
      </c>
      <c r="C1359" s="23" t="s">
        <v>17</v>
      </c>
      <c r="D1359" s="24">
        <v>45298.76295138889</v>
      </c>
      <c r="E1359" s="25" t="s">
        <v>11</v>
      </c>
      <c r="F1359" s="26" t="s">
        <v>16</v>
      </c>
      <c r="G1359" s="26" t="s">
        <v>14</v>
      </c>
      <c r="H1359" s="23">
        <v>0</v>
      </c>
      <c r="I1359" s="27"/>
      <c r="J1359" s="28">
        <v>0</v>
      </c>
      <c r="K1359" t="str">
        <f>IF((LEN(relatorio_Ananindeua3[[#This Row],[CIF/CPF/CNPJ]])=14),relatorio_Ananindeua3[[#This Row],[CIF/CPF/CNPJ]],relatorio_Ananindeua3[[#This Row],[Coluna2]])</f>
        <v>38397608000174</v>
      </c>
      <c r="L1359" t="str">
        <f t="shared" si="21"/>
        <v>383******74</v>
      </c>
    </row>
    <row r="1360" spans="1:12" x14ac:dyDescent="0.25">
      <c r="A1360" s="23" t="s">
        <v>4663</v>
      </c>
      <c r="B1360" s="23" t="s">
        <v>4664</v>
      </c>
      <c r="C1360" s="23" t="s">
        <v>17</v>
      </c>
      <c r="D1360" s="24">
        <v>45298.76295138889</v>
      </c>
      <c r="E1360" s="25" t="s">
        <v>11</v>
      </c>
      <c r="F1360" s="26" t="s">
        <v>16</v>
      </c>
      <c r="G1360" s="26" t="s">
        <v>14</v>
      </c>
      <c r="H1360" s="23">
        <v>0</v>
      </c>
      <c r="I1360" s="27"/>
      <c r="J1360" s="28">
        <v>0</v>
      </c>
      <c r="K1360" t="str">
        <f>IF((LEN(relatorio_Ananindeua3[[#This Row],[CIF/CPF/CNPJ]])=14),relatorio_Ananindeua3[[#This Row],[CIF/CPF/CNPJ]],relatorio_Ananindeua3[[#This Row],[Coluna2]])</f>
        <v>38416009000150</v>
      </c>
      <c r="L1360" t="str">
        <f t="shared" si="21"/>
        <v>384******50</v>
      </c>
    </row>
    <row r="1361" spans="1:12" x14ac:dyDescent="0.25">
      <c r="A1361" s="23" t="s">
        <v>4645</v>
      </c>
      <c r="B1361" s="23" t="s">
        <v>4646</v>
      </c>
      <c r="C1361" s="23" t="s">
        <v>17</v>
      </c>
      <c r="D1361" s="24">
        <v>45298.762997685182</v>
      </c>
      <c r="E1361" s="25" t="s">
        <v>11</v>
      </c>
      <c r="F1361" s="26" t="s">
        <v>16</v>
      </c>
      <c r="G1361" s="26" t="s">
        <v>14</v>
      </c>
      <c r="H1361" s="23">
        <v>0</v>
      </c>
      <c r="I1361" s="27"/>
      <c r="J1361" s="28">
        <v>0</v>
      </c>
      <c r="K1361" t="str">
        <f>IF((LEN(relatorio_Ananindeua3[[#This Row],[CIF/CPF/CNPJ]])=14),relatorio_Ananindeua3[[#This Row],[CIF/CPF/CNPJ]],relatorio_Ananindeua3[[#This Row],[Coluna2]])</f>
        <v>38362383000110</v>
      </c>
      <c r="L1361" t="str">
        <f t="shared" si="21"/>
        <v>383******10</v>
      </c>
    </row>
    <row r="1362" spans="1:12" x14ac:dyDescent="0.25">
      <c r="A1362" s="23" t="s">
        <v>4651</v>
      </c>
      <c r="B1362" s="23" t="s">
        <v>4652</v>
      </c>
      <c r="C1362" s="23" t="s">
        <v>17</v>
      </c>
      <c r="D1362" s="24">
        <v>45298.762997685182</v>
      </c>
      <c r="E1362" s="25" t="s">
        <v>11</v>
      </c>
      <c r="F1362" s="26" t="s">
        <v>16</v>
      </c>
      <c r="G1362" s="26" t="s">
        <v>14</v>
      </c>
      <c r="H1362" s="23">
        <v>0</v>
      </c>
      <c r="I1362" s="27"/>
      <c r="J1362" s="28">
        <v>0</v>
      </c>
      <c r="K1362" t="str">
        <f>IF((LEN(relatorio_Ananindeua3[[#This Row],[CIF/CPF/CNPJ]])=14),relatorio_Ananindeua3[[#This Row],[CIF/CPF/CNPJ]],relatorio_Ananindeua3[[#This Row],[Coluna2]])</f>
        <v>38393863000149</v>
      </c>
      <c r="L1362" t="str">
        <f t="shared" ref="L1362:L1425" si="22">_xlfn.CONCAT(LEFT(A1362,3),REPT("*",6),RIGHT(A1362,2))</f>
        <v>383******49</v>
      </c>
    </row>
    <row r="1363" spans="1:12" x14ac:dyDescent="0.25">
      <c r="A1363" s="23" t="s">
        <v>491</v>
      </c>
      <c r="B1363" s="23" t="s">
        <v>492</v>
      </c>
      <c r="C1363" s="23" t="s">
        <v>17</v>
      </c>
      <c r="D1363" s="24">
        <v>45298.763009259259</v>
      </c>
      <c r="E1363" s="25" t="s">
        <v>11</v>
      </c>
      <c r="F1363" s="26" t="s">
        <v>16</v>
      </c>
      <c r="G1363" s="26" t="s">
        <v>14</v>
      </c>
      <c r="H1363" s="23">
        <v>0</v>
      </c>
      <c r="I1363" s="27"/>
      <c r="J1363" s="28">
        <v>0</v>
      </c>
      <c r="K1363" t="str">
        <f>IF((LEN(relatorio_Ananindeua3[[#This Row],[CIF/CPF/CNPJ]])=14),relatorio_Ananindeua3[[#This Row],[CIF/CPF/CNPJ]],relatorio_Ananindeua3[[#This Row],[Coluna2]])</f>
        <v>13569213000180</v>
      </c>
      <c r="L1363" t="str">
        <f t="shared" si="22"/>
        <v>135******80</v>
      </c>
    </row>
    <row r="1364" spans="1:12" x14ac:dyDescent="0.25">
      <c r="A1364" s="23" t="s">
        <v>4643</v>
      </c>
      <c r="B1364" s="23" t="s">
        <v>4644</v>
      </c>
      <c r="C1364" s="23" t="s">
        <v>17</v>
      </c>
      <c r="D1364" s="24">
        <v>45298.763009259259</v>
      </c>
      <c r="E1364" s="25" t="s">
        <v>11</v>
      </c>
      <c r="F1364" s="26" t="s">
        <v>16</v>
      </c>
      <c r="G1364" s="26" t="s">
        <v>14</v>
      </c>
      <c r="H1364" s="23">
        <v>0</v>
      </c>
      <c r="I1364" s="27"/>
      <c r="J1364" s="28">
        <v>0</v>
      </c>
      <c r="K1364" t="str">
        <f>IF((LEN(relatorio_Ananindeua3[[#This Row],[CIF/CPF/CNPJ]])=14),relatorio_Ananindeua3[[#This Row],[CIF/CPF/CNPJ]],relatorio_Ananindeua3[[#This Row],[Coluna2]])</f>
        <v>38350417000157</v>
      </c>
      <c r="L1364" t="str">
        <f t="shared" si="22"/>
        <v>383******57</v>
      </c>
    </row>
    <row r="1365" spans="1:12" x14ac:dyDescent="0.25">
      <c r="A1365" s="23" t="s">
        <v>4629</v>
      </c>
      <c r="B1365" s="23" t="s">
        <v>4630</v>
      </c>
      <c r="C1365" s="23" t="s">
        <v>17</v>
      </c>
      <c r="D1365" s="24">
        <v>45298.763055555559</v>
      </c>
      <c r="E1365" s="25" t="s">
        <v>11</v>
      </c>
      <c r="F1365" s="26" t="s">
        <v>16</v>
      </c>
      <c r="G1365" s="26" t="s">
        <v>14</v>
      </c>
      <c r="H1365" s="23">
        <v>0</v>
      </c>
      <c r="I1365" s="27"/>
      <c r="J1365" s="28">
        <v>0</v>
      </c>
      <c r="K1365" t="str">
        <f>IF((LEN(relatorio_Ananindeua3[[#This Row],[CIF/CPF/CNPJ]])=14),relatorio_Ananindeua3[[#This Row],[CIF/CPF/CNPJ]],relatorio_Ananindeua3[[#This Row],[Coluna2]])</f>
        <v>38290891000130</v>
      </c>
      <c r="L1365" t="str">
        <f t="shared" si="22"/>
        <v>382******30</v>
      </c>
    </row>
    <row r="1366" spans="1:12" x14ac:dyDescent="0.25">
      <c r="A1366" s="23" t="s">
        <v>4623</v>
      </c>
      <c r="B1366" s="23" t="s">
        <v>4624</v>
      </c>
      <c r="C1366" s="23" t="s">
        <v>17</v>
      </c>
      <c r="D1366" s="24">
        <v>45298.763067129628</v>
      </c>
      <c r="E1366" s="25" t="s">
        <v>11</v>
      </c>
      <c r="F1366" s="26" t="s">
        <v>16</v>
      </c>
      <c r="G1366" s="26" t="s">
        <v>14</v>
      </c>
      <c r="H1366" s="23">
        <v>0</v>
      </c>
      <c r="I1366" s="27"/>
      <c r="J1366" s="28">
        <v>0</v>
      </c>
      <c r="K1366" t="str">
        <f>IF((LEN(relatorio_Ananindeua3[[#This Row],[CIF/CPF/CNPJ]])=14),relatorio_Ananindeua3[[#This Row],[CIF/CPF/CNPJ]],relatorio_Ananindeua3[[#This Row],[Coluna2]])</f>
        <v>38255136000115</v>
      </c>
      <c r="L1366" t="str">
        <f t="shared" si="22"/>
        <v>382******15</v>
      </c>
    </row>
    <row r="1367" spans="1:12" x14ac:dyDescent="0.25">
      <c r="A1367" s="23" t="s">
        <v>4625</v>
      </c>
      <c r="B1367" s="23" t="s">
        <v>4626</v>
      </c>
      <c r="C1367" s="23" t="s">
        <v>17</v>
      </c>
      <c r="D1367" s="24">
        <v>45298.763067129628</v>
      </c>
      <c r="E1367" s="25" t="s">
        <v>11</v>
      </c>
      <c r="F1367" s="26" t="s">
        <v>16</v>
      </c>
      <c r="G1367" s="26" t="s">
        <v>14</v>
      </c>
      <c r="H1367" s="23">
        <v>0</v>
      </c>
      <c r="I1367" s="27"/>
      <c r="J1367" s="28">
        <v>0</v>
      </c>
      <c r="K1367" t="str">
        <f>IF((LEN(relatorio_Ananindeua3[[#This Row],[CIF/CPF/CNPJ]])=14),relatorio_Ananindeua3[[#This Row],[CIF/CPF/CNPJ]],relatorio_Ananindeua3[[#This Row],[Coluna2]])</f>
        <v>38255587000152</v>
      </c>
      <c r="L1367" t="str">
        <f t="shared" si="22"/>
        <v>382******52</v>
      </c>
    </row>
    <row r="1368" spans="1:12" x14ac:dyDescent="0.25">
      <c r="A1368" s="23" t="s">
        <v>1145</v>
      </c>
      <c r="B1368" s="23" t="s">
        <v>1146</v>
      </c>
      <c r="C1368" s="23" t="s">
        <v>17</v>
      </c>
      <c r="D1368" s="24">
        <v>45298.763171296298</v>
      </c>
      <c r="E1368" s="25" t="s">
        <v>11</v>
      </c>
      <c r="F1368" s="26" t="s">
        <v>16</v>
      </c>
      <c r="G1368" s="26" t="s">
        <v>14</v>
      </c>
      <c r="H1368" s="23">
        <v>0</v>
      </c>
      <c r="I1368" s="27"/>
      <c r="J1368" s="28">
        <v>0</v>
      </c>
      <c r="K1368" t="str">
        <f>IF((LEN(relatorio_Ananindeua3[[#This Row],[CIF/CPF/CNPJ]])=14),relatorio_Ananindeua3[[#This Row],[CIF/CPF/CNPJ]],relatorio_Ananindeua3[[#This Row],[Coluna2]])</f>
        <v>19037034000189</v>
      </c>
      <c r="L1368" t="str">
        <f t="shared" si="22"/>
        <v>190******89</v>
      </c>
    </row>
    <row r="1369" spans="1:12" x14ac:dyDescent="0.25">
      <c r="A1369" s="23" t="s">
        <v>4605</v>
      </c>
      <c r="B1369" s="23" t="s">
        <v>4606</v>
      </c>
      <c r="C1369" s="23" t="s">
        <v>17</v>
      </c>
      <c r="D1369" s="24">
        <v>45298.763194444444</v>
      </c>
      <c r="E1369" s="25" t="s">
        <v>11</v>
      </c>
      <c r="F1369" s="26" t="s">
        <v>16</v>
      </c>
      <c r="G1369" s="26" t="s">
        <v>14</v>
      </c>
      <c r="H1369" s="23">
        <v>0</v>
      </c>
      <c r="I1369" s="27"/>
      <c r="J1369" s="28">
        <v>0</v>
      </c>
      <c r="K1369" t="str">
        <f>IF((LEN(relatorio_Ananindeua3[[#This Row],[CIF/CPF/CNPJ]])=14),relatorio_Ananindeua3[[#This Row],[CIF/CPF/CNPJ]],relatorio_Ananindeua3[[#This Row],[Coluna2]])</f>
        <v>38159345000165</v>
      </c>
      <c r="L1369" t="str">
        <f t="shared" si="22"/>
        <v>381******65</v>
      </c>
    </row>
    <row r="1370" spans="1:12" x14ac:dyDescent="0.25">
      <c r="A1370" s="23" t="s">
        <v>4595</v>
      </c>
      <c r="B1370" s="23" t="s">
        <v>4596</v>
      </c>
      <c r="C1370" s="23" t="s">
        <v>17</v>
      </c>
      <c r="D1370" s="24">
        <v>45298.763229166667</v>
      </c>
      <c r="E1370" s="25" t="s">
        <v>11</v>
      </c>
      <c r="F1370" s="26" t="s">
        <v>16</v>
      </c>
      <c r="G1370" s="26" t="s">
        <v>14</v>
      </c>
      <c r="H1370" s="23">
        <v>0</v>
      </c>
      <c r="I1370" s="27"/>
      <c r="J1370" s="28">
        <v>0</v>
      </c>
      <c r="K1370" t="str">
        <f>IF((LEN(relatorio_Ananindeua3[[#This Row],[CIF/CPF/CNPJ]])=14),relatorio_Ananindeua3[[#This Row],[CIF/CPF/CNPJ]],relatorio_Ananindeua3[[#This Row],[Coluna2]])</f>
        <v>38128330000130</v>
      </c>
      <c r="L1370" t="str">
        <f t="shared" si="22"/>
        <v>381******30</v>
      </c>
    </row>
    <row r="1371" spans="1:12" x14ac:dyDescent="0.25">
      <c r="A1371" s="23" t="s">
        <v>4587</v>
      </c>
      <c r="B1371" s="23" t="s">
        <v>4588</v>
      </c>
      <c r="C1371" s="23" t="s">
        <v>17</v>
      </c>
      <c r="D1371" s="24">
        <v>45298.763252314813</v>
      </c>
      <c r="E1371" s="25" t="s">
        <v>11</v>
      </c>
      <c r="F1371" s="26" t="s">
        <v>16</v>
      </c>
      <c r="G1371" s="26" t="s">
        <v>14</v>
      </c>
      <c r="H1371" s="23">
        <v>0</v>
      </c>
      <c r="I1371" s="27"/>
      <c r="J1371" s="28">
        <v>0</v>
      </c>
      <c r="K1371" t="str">
        <f>IF((LEN(relatorio_Ananindeua3[[#This Row],[CIF/CPF/CNPJ]])=14),relatorio_Ananindeua3[[#This Row],[CIF/CPF/CNPJ]],relatorio_Ananindeua3[[#This Row],[Coluna2]])</f>
        <v>38111856000107</v>
      </c>
      <c r="L1371" t="str">
        <f t="shared" si="22"/>
        <v>381******07</v>
      </c>
    </row>
    <row r="1372" spans="1:12" x14ac:dyDescent="0.25">
      <c r="A1372" s="23" t="s">
        <v>4567</v>
      </c>
      <c r="B1372" s="23" t="s">
        <v>4568</v>
      </c>
      <c r="C1372" s="23" t="s">
        <v>17</v>
      </c>
      <c r="D1372" s="24">
        <v>45298.763287037036</v>
      </c>
      <c r="E1372" s="25" t="s">
        <v>11</v>
      </c>
      <c r="F1372" s="26" t="s">
        <v>16</v>
      </c>
      <c r="G1372" s="26" t="s">
        <v>14</v>
      </c>
      <c r="H1372" s="23">
        <v>0</v>
      </c>
      <c r="I1372" s="27"/>
      <c r="J1372" s="28">
        <v>0</v>
      </c>
      <c r="K1372" t="str">
        <f>IF((LEN(relatorio_Ananindeua3[[#This Row],[CIF/CPF/CNPJ]])=14),relatorio_Ananindeua3[[#This Row],[CIF/CPF/CNPJ]],relatorio_Ananindeua3[[#This Row],[Coluna2]])</f>
        <v>38051712000102</v>
      </c>
      <c r="L1372" t="str">
        <f t="shared" si="22"/>
        <v>380******02</v>
      </c>
    </row>
    <row r="1373" spans="1:12" x14ac:dyDescent="0.25">
      <c r="A1373" s="23" t="s">
        <v>4563</v>
      </c>
      <c r="B1373" s="23" t="s">
        <v>4564</v>
      </c>
      <c r="C1373" s="23" t="s">
        <v>17</v>
      </c>
      <c r="D1373" s="24">
        <v>45298.763310185182</v>
      </c>
      <c r="E1373" s="25" t="s">
        <v>11</v>
      </c>
      <c r="F1373" s="26" t="s">
        <v>16</v>
      </c>
      <c r="G1373" s="26" t="s">
        <v>14</v>
      </c>
      <c r="H1373" s="23">
        <v>0</v>
      </c>
      <c r="I1373" s="27"/>
      <c r="J1373" s="28">
        <v>0</v>
      </c>
      <c r="K1373" t="str">
        <f>IF((LEN(relatorio_Ananindeua3[[#This Row],[CIF/CPF/CNPJ]])=14),relatorio_Ananindeua3[[#This Row],[CIF/CPF/CNPJ]],relatorio_Ananindeua3[[#This Row],[Coluna2]])</f>
        <v>38035784000166</v>
      </c>
      <c r="L1373" t="str">
        <f t="shared" si="22"/>
        <v>380******66</v>
      </c>
    </row>
    <row r="1374" spans="1:12" x14ac:dyDescent="0.25">
      <c r="A1374" s="23" t="s">
        <v>4559</v>
      </c>
      <c r="B1374" s="23" t="s">
        <v>4560</v>
      </c>
      <c r="C1374" s="23" t="s">
        <v>17</v>
      </c>
      <c r="D1374" s="24">
        <v>45298.763356481482</v>
      </c>
      <c r="E1374" s="25" t="s">
        <v>11</v>
      </c>
      <c r="F1374" s="26" t="s">
        <v>16</v>
      </c>
      <c r="G1374" s="26" t="s">
        <v>14</v>
      </c>
      <c r="H1374" s="23">
        <v>0</v>
      </c>
      <c r="I1374" s="27"/>
      <c r="J1374" s="28">
        <v>0</v>
      </c>
      <c r="K1374" t="str">
        <f>IF((LEN(relatorio_Ananindeua3[[#This Row],[CIF/CPF/CNPJ]])=14),relatorio_Ananindeua3[[#This Row],[CIF/CPF/CNPJ]],relatorio_Ananindeua3[[#This Row],[Coluna2]])</f>
        <v>37978063000127</v>
      </c>
      <c r="L1374" t="str">
        <f t="shared" si="22"/>
        <v>379******27</v>
      </c>
    </row>
    <row r="1375" spans="1:12" x14ac:dyDescent="0.25">
      <c r="A1375" s="23" t="s">
        <v>4527</v>
      </c>
      <c r="B1375" s="23" t="s">
        <v>4528</v>
      </c>
      <c r="C1375" s="23" t="s">
        <v>17</v>
      </c>
      <c r="D1375" s="24">
        <v>45298.763437499998</v>
      </c>
      <c r="E1375" s="25" t="s">
        <v>11</v>
      </c>
      <c r="F1375" s="26" t="s">
        <v>16</v>
      </c>
      <c r="G1375" s="26" t="s">
        <v>14</v>
      </c>
      <c r="H1375" s="23">
        <v>0</v>
      </c>
      <c r="I1375" s="27"/>
      <c r="J1375" s="28">
        <v>0</v>
      </c>
      <c r="K1375" t="str">
        <f>IF((LEN(relatorio_Ananindeua3[[#This Row],[CIF/CPF/CNPJ]])=14),relatorio_Ananindeua3[[#This Row],[CIF/CPF/CNPJ]],relatorio_Ananindeua3[[#This Row],[Coluna2]])</f>
        <v>37902259000138</v>
      </c>
      <c r="L1375" t="str">
        <f t="shared" si="22"/>
        <v>379******38</v>
      </c>
    </row>
    <row r="1376" spans="1:12" x14ac:dyDescent="0.25">
      <c r="A1376" s="23" t="s">
        <v>4523</v>
      </c>
      <c r="B1376" s="23" t="s">
        <v>4524</v>
      </c>
      <c r="C1376" s="23" t="s">
        <v>17</v>
      </c>
      <c r="D1376" s="24">
        <v>45298.763449074075</v>
      </c>
      <c r="E1376" s="25" t="s">
        <v>11</v>
      </c>
      <c r="F1376" s="26" t="s">
        <v>16</v>
      </c>
      <c r="G1376" s="26" t="s">
        <v>14</v>
      </c>
      <c r="H1376" s="23">
        <v>0</v>
      </c>
      <c r="I1376" s="27"/>
      <c r="J1376" s="28">
        <v>0</v>
      </c>
      <c r="K1376" t="str">
        <f>IF((LEN(relatorio_Ananindeua3[[#This Row],[CIF/CPF/CNPJ]])=14),relatorio_Ananindeua3[[#This Row],[CIF/CPF/CNPJ]],relatorio_Ananindeua3[[#This Row],[Coluna2]])</f>
        <v>37889671000165</v>
      </c>
      <c r="L1376" t="str">
        <f t="shared" si="22"/>
        <v>378******65</v>
      </c>
    </row>
    <row r="1377" spans="1:12" x14ac:dyDescent="0.25">
      <c r="A1377" s="23" t="s">
        <v>4525</v>
      </c>
      <c r="B1377" s="23" t="s">
        <v>4526</v>
      </c>
      <c r="C1377" s="23" t="s">
        <v>17</v>
      </c>
      <c r="D1377" s="24">
        <v>45298.763449074075</v>
      </c>
      <c r="E1377" s="25" t="s">
        <v>11</v>
      </c>
      <c r="F1377" s="26" t="s">
        <v>16</v>
      </c>
      <c r="G1377" s="26" t="s">
        <v>14</v>
      </c>
      <c r="H1377" s="23">
        <v>0</v>
      </c>
      <c r="I1377" s="27"/>
      <c r="J1377" s="28">
        <v>0</v>
      </c>
      <c r="K1377" t="str">
        <f>IF((LEN(relatorio_Ananindeua3[[#This Row],[CIF/CPF/CNPJ]])=14),relatorio_Ananindeua3[[#This Row],[CIF/CPF/CNPJ]],relatorio_Ananindeua3[[#This Row],[Coluna2]])</f>
        <v>37889772000136</v>
      </c>
      <c r="L1377" t="str">
        <f t="shared" si="22"/>
        <v>378******36</v>
      </c>
    </row>
    <row r="1378" spans="1:12" x14ac:dyDescent="0.25">
      <c r="A1378" s="23" t="s">
        <v>4054</v>
      </c>
      <c r="B1378" s="23" t="s">
        <v>4055</v>
      </c>
      <c r="C1378" s="23" t="s">
        <v>17</v>
      </c>
      <c r="D1378" s="24">
        <v>45298.763495370367</v>
      </c>
      <c r="E1378" s="25" t="s">
        <v>11</v>
      </c>
      <c r="F1378" s="26" t="s">
        <v>16</v>
      </c>
      <c r="G1378" s="26" t="s">
        <v>14</v>
      </c>
      <c r="H1378" s="23">
        <v>0</v>
      </c>
      <c r="I1378" s="27"/>
      <c r="J1378" s="28">
        <v>0</v>
      </c>
      <c r="K1378" t="str">
        <f>IF((LEN(relatorio_Ananindeua3[[#This Row],[CIF/CPF/CNPJ]])=14),relatorio_Ananindeua3[[#This Row],[CIF/CPF/CNPJ]],relatorio_Ananindeua3[[#This Row],[Coluna2]])</f>
        <v>36015015000170</v>
      </c>
      <c r="L1378" t="str">
        <f t="shared" si="22"/>
        <v>360******70</v>
      </c>
    </row>
    <row r="1379" spans="1:12" x14ac:dyDescent="0.25">
      <c r="A1379" s="23" t="s">
        <v>4501</v>
      </c>
      <c r="B1379" s="23" t="s">
        <v>4502</v>
      </c>
      <c r="C1379" s="23" t="s">
        <v>17</v>
      </c>
      <c r="D1379" s="24">
        <v>45298.76358796296</v>
      </c>
      <c r="E1379" s="25" t="s">
        <v>11</v>
      </c>
      <c r="F1379" s="26" t="s">
        <v>16</v>
      </c>
      <c r="G1379" s="26" t="s">
        <v>14</v>
      </c>
      <c r="H1379" s="23">
        <v>0</v>
      </c>
      <c r="I1379" s="27"/>
      <c r="J1379" s="28">
        <v>0</v>
      </c>
      <c r="K1379" t="str">
        <f>IF((LEN(relatorio_Ananindeua3[[#This Row],[CIF/CPF/CNPJ]])=14),relatorio_Ananindeua3[[#This Row],[CIF/CPF/CNPJ]],relatorio_Ananindeua3[[#This Row],[Coluna2]])</f>
        <v>37756378000120</v>
      </c>
      <c r="L1379" t="str">
        <f t="shared" si="22"/>
        <v>377******20</v>
      </c>
    </row>
    <row r="1380" spans="1:12" x14ac:dyDescent="0.25">
      <c r="A1380" s="23" t="s">
        <v>4491</v>
      </c>
      <c r="B1380" s="23" t="s">
        <v>4492</v>
      </c>
      <c r="C1380" s="23" t="s">
        <v>17</v>
      </c>
      <c r="D1380" s="24">
        <v>45298.763611111113</v>
      </c>
      <c r="E1380" s="25" t="s">
        <v>11</v>
      </c>
      <c r="F1380" s="26" t="s">
        <v>16</v>
      </c>
      <c r="G1380" s="26" t="s">
        <v>14</v>
      </c>
      <c r="H1380" s="23">
        <v>0</v>
      </c>
      <c r="I1380" s="27"/>
      <c r="J1380" s="28">
        <v>0</v>
      </c>
      <c r="K1380" t="str">
        <f>IF((LEN(relatorio_Ananindeua3[[#This Row],[CIF/CPF/CNPJ]])=14),relatorio_Ananindeua3[[#This Row],[CIF/CPF/CNPJ]],relatorio_Ananindeua3[[#This Row],[Coluna2]])</f>
        <v>37722731000150</v>
      </c>
      <c r="L1380" t="str">
        <f t="shared" si="22"/>
        <v>377******50</v>
      </c>
    </row>
    <row r="1381" spans="1:12" x14ac:dyDescent="0.25">
      <c r="A1381" s="23" t="s">
        <v>4493</v>
      </c>
      <c r="B1381" s="23" t="s">
        <v>4494</v>
      </c>
      <c r="C1381" s="23" t="s">
        <v>17</v>
      </c>
      <c r="D1381" s="24">
        <v>45298.763611111113</v>
      </c>
      <c r="E1381" s="25" t="s">
        <v>11</v>
      </c>
      <c r="F1381" s="26" t="s">
        <v>16</v>
      </c>
      <c r="G1381" s="26" t="s">
        <v>14</v>
      </c>
      <c r="H1381" s="23">
        <v>0</v>
      </c>
      <c r="I1381" s="27"/>
      <c r="J1381" s="28">
        <v>0</v>
      </c>
      <c r="K1381" t="str">
        <f>IF((LEN(relatorio_Ananindeua3[[#This Row],[CIF/CPF/CNPJ]])=14),relatorio_Ananindeua3[[#This Row],[CIF/CPF/CNPJ]],relatorio_Ananindeua3[[#This Row],[Coluna2]])</f>
        <v>37725286000182</v>
      </c>
      <c r="L1381" t="str">
        <f t="shared" si="22"/>
        <v>377******82</v>
      </c>
    </row>
    <row r="1382" spans="1:12" x14ac:dyDescent="0.25">
      <c r="A1382" s="23" t="s">
        <v>4483</v>
      </c>
      <c r="B1382" s="23" t="s">
        <v>4484</v>
      </c>
      <c r="C1382" s="23" t="s">
        <v>17</v>
      </c>
      <c r="D1382" s="24">
        <v>45298.763668981483</v>
      </c>
      <c r="E1382" s="25" t="s">
        <v>11</v>
      </c>
      <c r="F1382" s="26" t="s">
        <v>16</v>
      </c>
      <c r="G1382" s="26" t="s">
        <v>14</v>
      </c>
      <c r="H1382" s="23">
        <v>0</v>
      </c>
      <c r="I1382" s="27"/>
      <c r="J1382" s="28">
        <v>0</v>
      </c>
      <c r="K1382" t="str">
        <f>IF((LEN(relatorio_Ananindeua3[[#This Row],[CIF/CPF/CNPJ]])=14),relatorio_Ananindeua3[[#This Row],[CIF/CPF/CNPJ]],relatorio_Ananindeua3[[#This Row],[Coluna2]])</f>
        <v>37687577000123</v>
      </c>
      <c r="L1382" t="str">
        <f t="shared" si="22"/>
        <v>376******23</v>
      </c>
    </row>
    <row r="1383" spans="1:12" x14ac:dyDescent="0.25">
      <c r="A1383" s="23" t="s">
        <v>4475</v>
      </c>
      <c r="B1383" s="23" t="s">
        <v>4476</v>
      </c>
      <c r="C1383" s="23" t="s">
        <v>17</v>
      </c>
      <c r="D1383" s="24">
        <v>45298.763703703706</v>
      </c>
      <c r="E1383" s="25" t="s">
        <v>11</v>
      </c>
      <c r="F1383" s="26" t="s">
        <v>16</v>
      </c>
      <c r="G1383" s="26" t="s">
        <v>14</v>
      </c>
      <c r="H1383" s="23">
        <v>0</v>
      </c>
      <c r="I1383" s="27"/>
      <c r="J1383" s="28">
        <v>0</v>
      </c>
      <c r="K1383" t="str">
        <f>IF((LEN(relatorio_Ananindeua3[[#This Row],[CIF/CPF/CNPJ]])=14),relatorio_Ananindeua3[[#This Row],[CIF/CPF/CNPJ]],relatorio_Ananindeua3[[#This Row],[Coluna2]])</f>
        <v>37628100000177</v>
      </c>
      <c r="L1383" t="str">
        <f t="shared" si="22"/>
        <v>376******77</v>
      </c>
    </row>
    <row r="1384" spans="1:12" x14ac:dyDescent="0.25">
      <c r="A1384" s="23" t="s">
        <v>861</v>
      </c>
      <c r="B1384" s="23" t="s">
        <v>862</v>
      </c>
      <c r="C1384" s="23" t="s">
        <v>17</v>
      </c>
      <c r="D1384" s="24">
        <v>45298.763738425929</v>
      </c>
      <c r="E1384" s="25" t="s">
        <v>11</v>
      </c>
      <c r="F1384" s="26" t="s">
        <v>16</v>
      </c>
      <c r="G1384" s="26" t="s">
        <v>14</v>
      </c>
      <c r="H1384" s="23">
        <v>0</v>
      </c>
      <c r="I1384" s="27"/>
      <c r="J1384" s="28">
        <v>0</v>
      </c>
      <c r="K1384" t="str">
        <f>IF((LEN(relatorio_Ananindeua3[[#This Row],[CIF/CPF/CNPJ]])=14),relatorio_Ananindeua3[[#This Row],[CIF/CPF/CNPJ]],relatorio_Ananindeua3[[#This Row],[Coluna2]])</f>
        <v>16688792000179</v>
      </c>
      <c r="L1384" t="str">
        <f t="shared" si="22"/>
        <v>166******79</v>
      </c>
    </row>
    <row r="1385" spans="1:12" x14ac:dyDescent="0.25">
      <c r="A1385" s="23" t="s">
        <v>4402</v>
      </c>
      <c r="B1385" s="23" t="s">
        <v>4403</v>
      </c>
      <c r="C1385" s="23" t="s">
        <v>17</v>
      </c>
      <c r="D1385" s="24">
        <v>45298.763738425929</v>
      </c>
      <c r="E1385" s="25" t="s">
        <v>11</v>
      </c>
      <c r="F1385" s="26" t="s">
        <v>16</v>
      </c>
      <c r="G1385" s="26" t="s">
        <v>14</v>
      </c>
      <c r="H1385" s="23">
        <v>0</v>
      </c>
      <c r="I1385" s="27"/>
      <c r="J1385" s="28">
        <v>0</v>
      </c>
      <c r="K1385" t="str">
        <f>IF((LEN(relatorio_Ananindeua3[[#This Row],[CIF/CPF/CNPJ]])=14),relatorio_Ananindeua3[[#This Row],[CIF/CPF/CNPJ]],relatorio_Ananindeua3[[#This Row],[Coluna2]])</f>
        <v>37383074000164</v>
      </c>
      <c r="L1385" t="str">
        <f t="shared" si="22"/>
        <v>373******64</v>
      </c>
    </row>
    <row r="1386" spans="1:12" x14ac:dyDescent="0.25">
      <c r="A1386" s="23" t="s">
        <v>4197</v>
      </c>
      <c r="B1386" s="23" t="s">
        <v>4198</v>
      </c>
      <c r="C1386" s="23" t="s">
        <v>17</v>
      </c>
      <c r="D1386" s="24">
        <v>45298.763749999998</v>
      </c>
      <c r="E1386" s="25" t="s">
        <v>11</v>
      </c>
      <c r="F1386" s="26" t="s">
        <v>16</v>
      </c>
      <c r="G1386" s="26" t="s">
        <v>14</v>
      </c>
      <c r="H1386" s="23">
        <v>0</v>
      </c>
      <c r="I1386" s="27"/>
      <c r="J1386" s="28">
        <v>0</v>
      </c>
      <c r="K1386" t="str">
        <f>IF((LEN(relatorio_Ananindeua3[[#This Row],[CIF/CPF/CNPJ]])=14),relatorio_Ananindeua3[[#This Row],[CIF/CPF/CNPJ]],relatorio_Ananindeua3[[#This Row],[Coluna2]])</f>
        <v>36626680000109</v>
      </c>
      <c r="L1386" t="str">
        <f t="shared" si="22"/>
        <v>366******09</v>
      </c>
    </row>
    <row r="1387" spans="1:12" x14ac:dyDescent="0.25">
      <c r="A1387" s="23" t="s">
        <v>4453</v>
      </c>
      <c r="B1387" s="23" t="s">
        <v>4454</v>
      </c>
      <c r="C1387" s="23" t="s">
        <v>17</v>
      </c>
      <c r="D1387" s="24">
        <v>45298.763761574075</v>
      </c>
      <c r="E1387" s="25" t="s">
        <v>11</v>
      </c>
      <c r="F1387" s="26" t="s">
        <v>16</v>
      </c>
      <c r="G1387" s="26" t="s">
        <v>14</v>
      </c>
      <c r="H1387" s="23">
        <v>0</v>
      </c>
      <c r="I1387" s="27"/>
      <c r="J1387" s="28">
        <v>0</v>
      </c>
      <c r="K1387" t="str">
        <f>IF((LEN(relatorio_Ananindeua3[[#This Row],[CIF/CPF/CNPJ]])=14),relatorio_Ananindeua3[[#This Row],[CIF/CPF/CNPJ]],relatorio_Ananindeua3[[#This Row],[Coluna2]])</f>
        <v>37565540000122</v>
      </c>
      <c r="L1387" t="str">
        <f t="shared" si="22"/>
        <v>375******22</v>
      </c>
    </row>
    <row r="1388" spans="1:12" x14ac:dyDescent="0.25">
      <c r="A1388" s="23" t="s">
        <v>4447</v>
      </c>
      <c r="B1388" s="23" t="s">
        <v>4448</v>
      </c>
      <c r="C1388" s="23" t="s">
        <v>17</v>
      </c>
      <c r="D1388" s="24">
        <v>45298.763773148145</v>
      </c>
      <c r="E1388" s="25" t="s">
        <v>11</v>
      </c>
      <c r="F1388" s="26" t="s">
        <v>16</v>
      </c>
      <c r="G1388" s="26" t="s">
        <v>14</v>
      </c>
      <c r="H1388" s="23">
        <v>0</v>
      </c>
      <c r="I1388" s="27"/>
      <c r="J1388" s="28">
        <v>0</v>
      </c>
      <c r="K1388" t="str">
        <f>IF((LEN(relatorio_Ananindeua3[[#This Row],[CIF/CPF/CNPJ]])=14),relatorio_Ananindeua3[[#This Row],[CIF/CPF/CNPJ]],relatorio_Ananindeua3[[#This Row],[Coluna2]])</f>
        <v>37549951000124</v>
      </c>
      <c r="L1388" t="str">
        <f t="shared" si="22"/>
        <v>375******24</v>
      </c>
    </row>
    <row r="1389" spans="1:12" x14ac:dyDescent="0.25">
      <c r="A1389" s="23" t="s">
        <v>4451</v>
      </c>
      <c r="B1389" s="23" t="s">
        <v>4452</v>
      </c>
      <c r="C1389" s="23" t="s">
        <v>17</v>
      </c>
      <c r="D1389" s="24">
        <v>45298.763773148145</v>
      </c>
      <c r="E1389" s="25" t="s">
        <v>11</v>
      </c>
      <c r="F1389" s="26" t="s">
        <v>16</v>
      </c>
      <c r="G1389" s="26" t="s">
        <v>14</v>
      </c>
      <c r="H1389" s="23">
        <v>0</v>
      </c>
      <c r="I1389" s="27"/>
      <c r="J1389" s="28">
        <v>0</v>
      </c>
      <c r="K1389" t="str">
        <f>IF((LEN(relatorio_Ananindeua3[[#This Row],[CIF/CPF/CNPJ]])=14),relatorio_Ananindeua3[[#This Row],[CIF/CPF/CNPJ]],relatorio_Ananindeua3[[#This Row],[Coluna2]])</f>
        <v>37557932000140</v>
      </c>
      <c r="L1389" t="str">
        <f t="shared" si="22"/>
        <v>375******40</v>
      </c>
    </row>
    <row r="1390" spans="1:12" x14ac:dyDescent="0.25">
      <c r="A1390" s="23" t="s">
        <v>4430</v>
      </c>
      <c r="B1390" s="23" t="s">
        <v>4431</v>
      </c>
      <c r="C1390" s="23" t="s">
        <v>17</v>
      </c>
      <c r="D1390" s="24">
        <v>45298.763807870368</v>
      </c>
      <c r="E1390" s="25" t="s">
        <v>11</v>
      </c>
      <c r="F1390" s="26" t="s">
        <v>16</v>
      </c>
      <c r="G1390" s="26" t="s">
        <v>14</v>
      </c>
      <c r="H1390" s="23">
        <v>0</v>
      </c>
      <c r="I1390" s="27"/>
      <c r="J1390" s="28">
        <v>0</v>
      </c>
      <c r="K1390" t="str">
        <f>IF((LEN(relatorio_Ananindeua3[[#This Row],[CIF/CPF/CNPJ]])=14),relatorio_Ananindeua3[[#This Row],[CIF/CPF/CNPJ]],relatorio_Ananindeua3[[#This Row],[Coluna2]])</f>
        <v>37483758000138</v>
      </c>
      <c r="L1390" t="str">
        <f t="shared" si="22"/>
        <v>374******38</v>
      </c>
    </row>
    <row r="1391" spans="1:12" x14ac:dyDescent="0.25">
      <c r="A1391" s="23" t="s">
        <v>4441</v>
      </c>
      <c r="B1391" s="23" t="s">
        <v>4442</v>
      </c>
      <c r="C1391" s="23" t="s">
        <v>17</v>
      </c>
      <c r="D1391" s="24">
        <v>45298.763807870368</v>
      </c>
      <c r="E1391" s="25" t="s">
        <v>11</v>
      </c>
      <c r="F1391" s="26" t="s">
        <v>16</v>
      </c>
      <c r="G1391" s="26" t="s">
        <v>14</v>
      </c>
      <c r="H1391" s="23">
        <v>0</v>
      </c>
      <c r="I1391" s="27"/>
      <c r="J1391" s="28">
        <v>0</v>
      </c>
      <c r="K1391" t="str">
        <f>IF((LEN(relatorio_Ananindeua3[[#This Row],[CIF/CPF/CNPJ]])=14),relatorio_Ananindeua3[[#This Row],[CIF/CPF/CNPJ]],relatorio_Ananindeua3[[#This Row],[Coluna2]])</f>
        <v>37530992000179</v>
      </c>
      <c r="L1391" t="str">
        <f t="shared" si="22"/>
        <v>375******79</v>
      </c>
    </row>
    <row r="1392" spans="1:12" x14ac:dyDescent="0.25">
      <c r="A1392" s="23" t="s">
        <v>1431</v>
      </c>
      <c r="B1392" s="23" t="s">
        <v>1432</v>
      </c>
      <c r="C1392" s="23" t="s">
        <v>17</v>
      </c>
      <c r="D1392" s="24">
        <v>45298.763819444444</v>
      </c>
      <c r="E1392" s="25" t="s">
        <v>11</v>
      </c>
      <c r="F1392" s="26" t="s">
        <v>16</v>
      </c>
      <c r="G1392" s="26" t="s">
        <v>14</v>
      </c>
      <c r="H1392" s="23">
        <v>0</v>
      </c>
      <c r="I1392" s="27"/>
      <c r="J1392" s="28">
        <v>0</v>
      </c>
      <c r="K1392" t="str">
        <f>IF((LEN(relatorio_Ananindeua3[[#This Row],[CIF/CPF/CNPJ]])=14),relatorio_Ananindeua3[[#This Row],[CIF/CPF/CNPJ]],relatorio_Ananindeua3[[#This Row],[Coluna2]])</f>
        <v>21609690000150</v>
      </c>
      <c r="L1392" t="str">
        <f t="shared" si="22"/>
        <v>216******50</v>
      </c>
    </row>
    <row r="1393" spans="1:12" x14ac:dyDescent="0.25">
      <c r="A1393" s="23" t="s">
        <v>4309</v>
      </c>
      <c r="B1393" s="23" t="s">
        <v>4310</v>
      </c>
      <c r="C1393" s="23" t="s">
        <v>17</v>
      </c>
      <c r="D1393" s="24">
        <v>45298.763854166667</v>
      </c>
      <c r="E1393" s="25" t="s">
        <v>11</v>
      </c>
      <c r="F1393" s="26" t="s">
        <v>16</v>
      </c>
      <c r="G1393" s="26" t="s">
        <v>14</v>
      </c>
      <c r="H1393" s="23">
        <v>0</v>
      </c>
      <c r="I1393" s="27"/>
      <c r="J1393" s="28">
        <v>0</v>
      </c>
      <c r="K1393" t="str">
        <f>IF((LEN(relatorio_Ananindeua3[[#This Row],[CIF/CPF/CNPJ]])=14),relatorio_Ananindeua3[[#This Row],[CIF/CPF/CNPJ]],relatorio_Ananindeua3[[#This Row],[Coluna2]])</f>
        <v>36944074000123</v>
      </c>
      <c r="L1393" t="str">
        <f t="shared" si="22"/>
        <v>369******23</v>
      </c>
    </row>
    <row r="1394" spans="1:12" x14ac:dyDescent="0.25">
      <c r="A1394" s="23" t="s">
        <v>4422</v>
      </c>
      <c r="B1394" s="23" t="s">
        <v>4423</v>
      </c>
      <c r="C1394" s="23" t="s">
        <v>17</v>
      </c>
      <c r="D1394" s="24">
        <v>45298.763854166667</v>
      </c>
      <c r="E1394" s="25" t="s">
        <v>11</v>
      </c>
      <c r="F1394" s="26" t="s">
        <v>16</v>
      </c>
      <c r="G1394" s="26" t="s">
        <v>14</v>
      </c>
      <c r="H1394" s="23">
        <v>0</v>
      </c>
      <c r="I1394" s="27"/>
      <c r="J1394" s="28">
        <v>0</v>
      </c>
      <c r="K1394" t="str">
        <f>IF((LEN(relatorio_Ananindeua3[[#This Row],[CIF/CPF/CNPJ]])=14),relatorio_Ananindeua3[[#This Row],[CIF/CPF/CNPJ]],relatorio_Ananindeua3[[#This Row],[Coluna2]])</f>
        <v>37456024000160</v>
      </c>
      <c r="L1394" t="str">
        <f t="shared" si="22"/>
        <v>374******60</v>
      </c>
    </row>
    <row r="1395" spans="1:12" x14ac:dyDescent="0.25">
      <c r="A1395" s="23" t="s">
        <v>4353</v>
      </c>
      <c r="B1395" s="23" t="s">
        <v>4354</v>
      </c>
      <c r="C1395" s="23" t="s">
        <v>17</v>
      </c>
      <c r="D1395" s="24">
        <v>45298.763888888891</v>
      </c>
      <c r="E1395" s="25" t="s">
        <v>11</v>
      </c>
      <c r="F1395" s="26" t="s">
        <v>16</v>
      </c>
      <c r="G1395" s="26" t="s">
        <v>14</v>
      </c>
      <c r="H1395" s="23">
        <v>0</v>
      </c>
      <c r="I1395" s="27"/>
      <c r="J1395" s="28">
        <v>0</v>
      </c>
      <c r="K1395" t="str">
        <f>IF((LEN(relatorio_Ananindeua3[[#This Row],[CIF/CPF/CNPJ]])=14),relatorio_Ananindeua3[[#This Row],[CIF/CPF/CNPJ]],relatorio_Ananindeua3[[#This Row],[Coluna2]])</f>
        <v>37183176000136</v>
      </c>
      <c r="L1395" t="str">
        <f t="shared" si="22"/>
        <v>371******36</v>
      </c>
    </row>
    <row r="1396" spans="1:12" x14ac:dyDescent="0.25">
      <c r="A1396" s="23" t="s">
        <v>4420</v>
      </c>
      <c r="B1396" s="23" t="s">
        <v>4421</v>
      </c>
      <c r="C1396" s="23" t="s">
        <v>17</v>
      </c>
      <c r="D1396" s="24">
        <v>45298.76390046296</v>
      </c>
      <c r="E1396" s="25" t="s">
        <v>11</v>
      </c>
      <c r="F1396" s="26" t="s">
        <v>16</v>
      </c>
      <c r="G1396" s="26" t="s">
        <v>14</v>
      </c>
      <c r="H1396" s="23">
        <v>0</v>
      </c>
      <c r="I1396" s="27"/>
      <c r="J1396" s="28">
        <v>0</v>
      </c>
      <c r="K1396" t="str">
        <f>IF((LEN(relatorio_Ananindeua3[[#This Row],[CIF/CPF/CNPJ]])=14),relatorio_Ananindeua3[[#This Row],[CIF/CPF/CNPJ]],relatorio_Ananindeua3[[#This Row],[Coluna2]])</f>
        <v>37452361000189</v>
      </c>
      <c r="L1396" t="str">
        <f t="shared" si="22"/>
        <v>374******89</v>
      </c>
    </row>
    <row r="1397" spans="1:12" x14ac:dyDescent="0.25">
      <c r="A1397" s="23" t="s">
        <v>4416</v>
      </c>
      <c r="B1397" s="23" t="s">
        <v>4417</v>
      </c>
      <c r="C1397" s="23" t="s">
        <v>17</v>
      </c>
      <c r="D1397" s="24">
        <v>45298.763923611114</v>
      </c>
      <c r="E1397" s="25" t="s">
        <v>11</v>
      </c>
      <c r="F1397" s="26" t="s">
        <v>16</v>
      </c>
      <c r="G1397" s="26" t="s">
        <v>14</v>
      </c>
      <c r="H1397" s="23">
        <v>0</v>
      </c>
      <c r="I1397" s="27"/>
      <c r="J1397" s="28">
        <v>0</v>
      </c>
      <c r="K1397" t="str">
        <f>IF((LEN(relatorio_Ananindeua3[[#This Row],[CIF/CPF/CNPJ]])=14),relatorio_Ananindeua3[[#This Row],[CIF/CPF/CNPJ]],relatorio_Ananindeua3[[#This Row],[Coluna2]])</f>
        <v>37412221000187</v>
      </c>
      <c r="L1397" t="str">
        <f t="shared" si="22"/>
        <v>374******87</v>
      </c>
    </row>
    <row r="1398" spans="1:12" x14ac:dyDescent="0.25">
      <c r="A1398" s="23" t="s">
        <v>6390</v>
      </c>
      <c r="B1398" s="23" t="s">
        <v>6391</v>
      </c>
      <c r="C1398" s="23" t="s">
        <v>17</v>
      </c>
      <c r="D1398" s="24">
        <v>45298.763969907406</v>
      </c>
      <c r="E1398" s="25" t="s">
        <v>11</v>
      </c>
      <c r="F1398" s="26" t="s">
        <v>16</v>
      </c>
      <c r="G1398" s="26" t="s">
        <v>14</v>
      </c>
      <c r="H1398" s="23">
        <v>0</v>
      </c>
      <c r="I1398" s="27"/>
      <c r="J1398" s="28">
        <v>0</v>
      </c>
      <c r="K1398" t="str">
        <f>IF((LEN(relatorio_Ananindeua3[[#This Row],[CIF/CPF/CNPJ]])=14),relatorio_Ananindeua3[[#This Row],[CIF/CPF/CNPJ]],relatorio_Ananindeua3[[#This Row],[Coluna2]])</f>
        <v>44773811000109</v>
      </c>
      <c r="L1398" t="str">
        <f t="shared" si="22"/>
        <v>447******09</v>
      </c>
    </row>
    <row r="1399" spans="1:12" x14ac:dyDescent="0.25">
      <c r="A1399" s="23" t="s">
        <v>4404</v>
      </c>
      <c r="B1399" s="23" t="s">
        <v>4405</v>
      </c>
      <c r="C1399" s="23" t="s">
        <v>17</v>
      </c>
      <c r="D1399" s="24">
        <v>45298.763981481483</v>
      </c>
      <c r="E1399" s="25" t="s">
        <v>11</v>
      </c>
      <c r="F1399" s="26" t="s">
        <v>16</v>
      </c>
      <c r="G1399" s="26" t="s">
        <v>14</v>
      </c>
      <c r="H1399" s="23">
        <v>0</v>
      </c>
      <c r="I1399" s="27"/>
      <c r="J1399" s="28">
        <v>0</v>
      </c>
      <c r="K1399" t="str">
        <f>IF((LEN(relatorio_Ananindeua3[[#This Row],[CIF/CPF/CNPJ]])=14),relatorio_Ananindeua3[[#This Row],[CIF/CPF/CNPJ]],relatorio_Ananindeua3[[#This Row],[Coluna2]])</f>
        <v>37384632000106</v>
      </c>
      <c r="L1399" t="str">
        <f t="shared" si="22"/>
        <v>373******06</v>
      </c>
    </row>
    <row r="1400" spans="1:12" x14ac:dyDescent="0.25">
      <c r="A1400" s="23" t="s">
        <v>4408</v>
      </c>
      <c r="B1400" s="23" t="s">
        <v>4409</v>
      </c>
      <c r="C1400" s="23" t="s">
        <v>17</v>
      </c>
      <c r="D1400" s="24">
        <v>45298.763981481483</v>
      </c>
      <c r="E1400" s="25" t="s">
        <v>11</v>
      </c>
      <c r="F1400" s="26" t="s">
        <v>16</v>
      </c>
      <c r="G1400" s="26" t="s">
        <v>14</v>
      </c>
      <c r="H1400" s="23">
        <v>0</v>
      </c>
      <c r="I1400" s="27"/>
      <c r="J1400" s="28">
        <v>0</v>
      </c>
      <c r="K1400" t="str">
        <f>IF((LEN(relatorio_Ananindeua3[[#This Row],[CIF/CPF/CNPJ]])=14),relatorio_Ananindeua3[[#This Row],[CIF/CPF/CNPJ]],relatorio_Ananindeua3[[#This Row],[Coluna2]])</f>
        <v>37388794000112</v>
      </c>
      <c r="L1400" t="str">
        <f t="shared" si="22"/>
        <v>373******12</v>
      </c>
    </row>
    <row r="1401" spans="1:12" x14ac:dyDescent="0.25">
      <c r="A1401" s="23" t="s">
        <v>4414</v>
      </c>
      <c r="B1401" s="23" t="s">
        <v>4415</v>
      </c>
      <c r="C1401" s="23" t="s">
        <v>17</v>
      </c>
      <c r="D1401" s="24">
        <v>45298.763981481483</v>
      </c>
      <c r="E1401" s="25" t="s">
        <v>11</v>
      </c>
      <c r="F1401" s="26" t="s">
        <v>16</v>
      </c>
      <c r="G1401" s="26" t="s">
        <v>14</v>
      </c>
      <c r="H1401" s="23">
        <v>0</v>
      </c>
      <c r="I1401" s="27"/>
      <c r="J1401" s="28">
        <v>0</v>
      </c>
      <c r="K1401" t="str">
        <f>IF((LEN(relatorio_Ananindeua3[[#This Row],[CIF/CPF/CNPJ]])=14),relatorio_Ananindeua3[[#This Row],[CIF/CPF/CNPJ]],relatorio_Ananindeua3[[#This Row],[Coluna2]])</f>
        <v>37395730000149</v>
      </c>
      <c r="L1401" t="str">
        <f t="shared" si="22"/>
        <v>373******49</v>
      </c>
    </row>
    <row r="1402" spans="1:12" x14ac:dyDescent="0.25">
      <c r="A1402" s="23" t="s">
        <v>688</v>
      </c>
      <c r="B1402" s="23" t="s">
        <v>689</v>
      </c>
      <c r="C1402" s="23" t="s">
        <v>17</v>
      </c>
      <c r="D1402" s="24">
        <v>45298.763993055552</v>
      </c>
      <c r="E1402" s="25" t="s">
        <v>11</v>
      </c>
      <c r="F1402" s="26" t="s">
        <v>16</v>
      </c>
      <c r="G1402" s="26" t="s">
        <v>14</v>
      </c>
      <c r="H1402" s="23">
        <v>0</v>
      </c>
      <c r="I1402" s="27"/>
      <c r="J1402" s="28">
        <v>0</v>
      </c>
      <c r="K1402" t="str">
        <f>IF((LEN(relatorio_Ananindeua3[[#This Row],[CIF/CPF/CNPJ]])=14),relatorio_Ananindeua3[[#This Row],[CIF/CPF/CNPJ]],relatorio_Ananindeua3[[#This Row],[Coluna2]])</f>
        <v>15057032000109</v>
      </c>
      <c r="L1402" t="str">
        <f t="shared" si="22"/>
        <v>150******09</v>
      </c>
    </row>
    <row r="1403" spans="1:12" x14ac:dyDescent="0.25">
      <c r="A1403" s="23" t="s">
        <v>4396</v>
      </c>
      <c r="B1403" s="23" t="s">
        <v>4397</v>
      </c>
      <c r="C1403" s="23" t="s">
        <v>17</v>
      </c>
      <c r="D1403" s="24">
        <v>45298.763993055552</v>
      </c>
      <c r="E1403" s="25" t="s">
        <v>11</v>
      </c>
      <c r="F1403" s="26" t="s">
        <v>16</v>
      </c>
      <c r="G1403" s="26" t="s">
        <v>14</v>
      </c>
      <c r="H1403" s="23">
        <v>0</v>
      </c>
      <c r="I1403" s="27"/>
      <c r="J1403" s="28">
        <v>0</v>
      </c>
      <c r="K1403" t="str">
        <f>IF((LEN(relatorio_Ananindeua3[[#This Row],[CIF/CPF/CNPJ]])=14),relatorio_Ananindeua3[[#This Row],[CIF/CPF/CNPJ]],relatorio_Ananindeua3[[#This Row],[Coluna2]])</f>
        <v>37359755000197</v>
      </c>
      <c r="L1403" t="str">
        <f t="shared" si="22"/>
        <v>373******97</v>
      </c>
    </row>
    <row r="1404" spans="1:12" x14ac:dyDescent="0.25">
      <c r="A1404" s="23" t="s">
        <v>4412</v>
      </c>
      <c r="B1404" s="23" t="s">
        <v>4413</v>
      </c>
      <c r="C1404" s="23" t="s">
        <v>17</v>
      </c>
      <c r="D1404" s="24">
        <v>45298.763993055552</v>
      </c>
      <c r="E1404" s="25" t="s">
        <v>11</v>
      </c>
      <c r="F1404" s="26" t="s">
        <v>16</v>
      </c>
      <c r="G1404" s="26" t="s">
        <v>14</v>
      </c>
      <c r="H1404" s="23">
        <v>0</v>
      </c>
      <c r="I1404" s="27"/>
      <c r="J1404" s="28">
        <v>0</v>
      </c>
      <c r="K1404" t="str">
        <f>IF((LEN(relatorio_Ananindeua3[[#This Row],[CIF/CPF/CNPJ]])=14),relatorio_Ananindeua3[[#This Row],[CIF/CPF/CNPJ]],relatorio_Ananindeua3[[#This Row],[Coluna2]])</f>
        <v>37392754000144</v>
      </c>
      <c r="L1404" t="str">
        <f t="shared" si="22"/>
        <v>373******44</v>
      </c>
    </row>
    <row r="1405" spans="1:12" x14ac:dyDescent="0.25">
      <c r="A1405" s="23" t="s">
        <v>4370</v>
      </c>
      <c r="B1405" s="23" t="s">
        <v>4371</v>
      </c>
      <c r="C1405" s="23" t="s">
        <v>17</v>
      </c>
      <c r="D1405" s="24">
        <v>45298.764027777775</v>
      </c>
      <c r="E1405" s="25" t="s">
        <v>11</v>
      </c>
      <c r="F1405" s="26" t="s">
        <v>16</v>
      </c>
      <c r="G1405" s="26" t="s">
        <v>14</v>
      </c>
      <c r="H1405" s="23">
        <v>0</v>
      </c>
      <c r="I1405" s="27"/>
      <c r="J1405" s="28">
        <v>0</v>
      </c>
      <c r="K1405" t="str">
        <f>IF((LEN(relatorio_Ananindeua3[[#This Row],[CIF/CPF/CNPJ]])=14),relatorio_Ananindeua3[[#This Row],[CIF/CPF/CNPJ]],relatorio_Ananindeua3[[#This Row],[Coluna2]])</f>
        <v>37324586000150</v>
      </c>
      <c r="L1405" t="str">
        <f t="shared" si="22"/>
        <v>373******50</v>
      </c>
    </row>
    <row r="1406" spans="1:12" x14ac:dyDescent="0.25">
      <c r="A1406" s="23" t="s">
        <v>4372</v>
      </c>
      <c r="B1406" s="23" t="s">
        <v>4373</v>
      </c>
      <c r="C1406" s="23" t="s">
        <v>17</v>
      </c>
      <c r="D1406" s="24">
        <v>45298.764027777775</v>
      </c>
      <c r="E1406" s="25" t="s">
        <v>11</v>
      </c>
      <c r="F1406" s="26" t="s">
        <v>16</v>
      </c>
      <c r="G1406" s="26" t="s">
        <v>14</v>
      </c>
      <c r="H1406" s="23">
        <v>0</v>
      </c>
      <c r="I1406" s="27"/>
      <c r="J1406" s="28">
        <v>0</v>
      </c>
      <c r="K1406" t="str">
        <f>IF((LEN(relatorio_Ananindeua3[[#This Row],[CIF/CPF/CNPJ]])=14),relatorio_Ananindeua3[[#This Row],[CIF/CPF/CNPJ]],relatorio_Ananindeua3[[#This Row],[Coluna2]])</f>
        <v>37326738000153</v>
      </c>
      <c r="L1406" t="str">
        <f t="shared" si="22"/>
        <v>373******53</v>
      </c>
    </row>
    <row r="1407" spans="1:12" x14ac:dyDescent="0.25">
      <c r="A1407" s="23" t="s">
        <v>4390</v>
      </c>
      <c r="B1407" s="23" t="s">
        <v>4391</v>
      </c>
      <c r="C1407" s="23" t="s">
        <v>17</v>
      </c>
      <c r="D1407" s="24">
        <v>45298.764027777775</v>
      </c>
      <c r="E1407" s="25" t="s">
        <v>11</v>
      </c>
      <c r="F1407" s="26" t="s">
        <v>16</v>
      </c>
      <c r="G1407" s="26" t="s">
        <v>14</v>
      </c>
      <c r="H1407" s="23">
        <v>0</v>
      </c>
      <c r="I1407" s="27"/>
      <c r="J1407" s="28">
        <v>0</v>
      </c>
      <c r="K1407" t="str">
        <f>IF((LEN(relatorio_Ananindeua3[[#This Row],[CIF/CPF/CNPJ]])=14),relatorio_Ananindeua3[[#This Row],[CIF/CPF/CNPJ]],relatorio_Ananindeua3[[#This Row],[Coluna2]])</f>
        <v>37342903000160</v>
      </c>
      <c r="L1407" t="str">
        <f t="shared" si="22"/>
        <v>373******60</v>
      </c>
    </row>
    <row r="1408" spans="1:12" x14ac:dyDescent="0.25">
      <c r="A1408" s="23" t="s">
        <v>4384</v>
      </c>
      <c r="B1408" s="23" t="s">
        <v>4385</v>
      </c>
      <c r="C1408" s="23" t="s">
        <v>17</v>
      </c>
      <c r="D1408" s="24">
        <v>45298.764039351852</v>
      </c>
      <c r="E1408" s="25" t="s">
        <v>11</v>
      </c>
      <c r="F1408" s="26" t="s">
        <v>16</v>
      </c>
      <c r="G1408" s="26" t="s">
        <v>14</v>
      </c>
      <c r="H1408" s="23">
        <v>0</v>
      </c>
      <c r="I1408" s="27"/>
      <c r="J1408" s="28">
        <v>0</v>
      </c>
      <c r="K1408" t="str">
        <f>IF((LEN(relatorio_Ananindeua3[[#This Row],[CIF/CPF/CNPJ]])=14),relatorio_Ananindeua3[[#This Row],[CIF/CPF/CNPJ]],relatorio_Ananindeua3[[#This Row],[Coluna2]])</f>
        <v>37339450000113</v>
      </c>
      <c r="L1408" t="str">
        <f t="shared" si="22"/>
        <v>373******13</v>
      </c>
    </row>
    <row r="1409" spans="1:12" x14ac:dyDescent="0.25">
      <c r="A1409" s="23" t="s">
        <v>4380</v>
      </c>
      <c r="B1409" s="23" t="s">
        <v>4381</v>
      </c>
      <c r="C1409" s="23" t="s">
        <v>17</v>
      </c>
      <c r="D1409" s="24">
        <v>45298.764050925929</v>
      </c>
      <c r="E1409" s="25" t="s">
        <v>11</v>
      </c>
      <c r="F1409" s="26" t="s">
        <v>16</v>
      </c>
      <c r="G1409" s="26" t="s">
        <v>14</v>
      </c>
      <c r="H1409" s="23">
        <v>0</v>
      </c>
      <c r="I1409" s="27"/>
      <c r="J1409" s="28">
        <v>0</v>
      </c>
      <c r="K1409" t="str">
        <f>IF((LEN(relatorio_Ananindeua3[[#This Row],[CIF/CPF/CNPJ]])=14),relatorio_Ananindeua3[[#This Row],[CIF/CPF/CNPJ]],relatorio_Ananindeua3[[#This Row],[Coluna2]])</f>
        <v>37335313000100</v>
      </c>
      <c r="L1409" t="str">
        <f t="shared" si="22"/>
        <v>373******00</v>
      </c>
    </row>
    <row r="1410" spans="1:12" x14ac:dyDescent="0.25">
      <c r="A1410" s="23" t="s">
        <v>4368</v>
      </c>
      <c r="B1410" s="23" t="s">
        <v>4369</v>
      </c>
      <c r="C1410" s="23" t="s">
        <v>17</v>
      </c>
      <c r="D1410" s="24">
        <v>45298.764062499999</v>
      </c>
      <c r="E1410" s="25" t="s">
        <v>11</v>
      </c>
      <c r="F1410" s="26" t="s">
        <v>16</v>
      </c>
      <c r="G1410" s="26" t="s">
        <v>14</v>
      </c>
      <c r="H1410" s="23">
        <v>0</v>
      </c>
      <c r="I1410" s="27"/>
      <c r="J1410" s="28">
        <v>0</v>
      </c>
      <c r="K1410" t="str">
        <f>IF((LEN(relatorio_Ananindeua3[[#This Row],[CIF/CPF/CNPJ]])=14),relatorio_Ananindeua3[[#This Row],[CIF/CPF/CNPJ]],relatorio_Ananindeua3[[#This Row],[Coluna2]])</f>
        <v>37317844000170</v>
      </c>
      <c r="L1410" t="str">
        <f t="shared" si="22"/>
        <v>373******70</v>
      </c>
    </row>
    <row r="1411" spans="1:12" x14ac:dyDescent="0.25">
      <c r="A1411" s="23" t="s">
        <v>4358</v>
      </c>
      <c r="B1411" s="23" t="s">
        <v>4359</v>
      </c>
      <c r="C1411" s="23" t="s">
        <v>17</v>
      </c>
      <c r="D1411" s="24">
        <v>45298.764097222222</v>
      </c>
      <c r="E1411" s="25" t="s">
        <v>11</v>
      </c>
      <c r="F1411" s="26" t="s">
        <v>16</v>
      </c>
      <c r="G1411" s="26" t="s">
        <v>14</v>
      </c>
      <c r="H1411" s="23">
        <v>0</v>
      </c>
      <c r="I1411" s="27"/>
      <c r="J1411" s="28">
        <v>0</v>
      </c>
      <c r="K1411" t="str">
        <f>IF((LEN(relatorio_Ananindeua3[[#This Row],[CIF/CPF/CNPJ]])=14),relatorio_Ananindeua3[[#This Row],[CIF/CPF/CNPJ]],relatorio_Ananindeua3[[#This Row],[Coluna2]])</f>
        <v>37255671000103</v>
      </c>
      <c r="L1411" t="str">
        <f t="shared" si="22"/>
        <v>372******03</v>
      </c>
    </row>
    <row r="1412" spans="1:12" x14ac:dyDescent="0.25">
      <c r="A1412" s="23" t="s">
        <v>1362</v>
      </c>
      <c r="B1412" s="23" t="s">
        <v>1363</v>
      </c>
      <c r="C1412" s="23" t="s">
        <v>17</v>
      </c>
      <c r="D1412" s="24">
        <v>45298.764155092591</v>
      </c>
      <c r="E1412" s="25" t="s">
        <v>11</v>
      </c>
      <c r="F1412" s="26" t="s">
        <v>16</v>
      </c>
      <c r="G1412" s="26" t="s">
        <v>14</v>
      </c>
      <c r="H1412" s="23">
        <v>0</v>
      </c>
      <c r="I1412" s="27"/>
      <c r="J1412" s="28">
        <v>0</v>
      </c>
      <c r="K1412" t="str">
        <f>IF((LEN(relatorio_Ananindeua3[[#This Row],[CIF/CPF/CNPJ]])=14),relatorio_Ananindeua3[[#This Row],[CIF/CPF/CNPJ]],relatorio_Ananindeua3[[#This Row],[Coluna2]])</f>
        <v>20869922000147</v>
      </c>
      <c r="L1412" t="str">
        <f t="shared" si="22"/>
        <v>208******47</v>
      </c>
    </row>
    <row r="1413" spans="1:12" x14ac:dyDescent="0.25">
      <c r="A1413" s="23" t="s">
        <v>1456</v>
      </c>
      <c r="B1413" s="23" t="s">
        <v>1457</v>
      </c>
      <c r="C1413" s="23" t="s">
        <v>17</v>
      </c>
      <c r="D1413" s="24">
        <v>45298.764155092591</v>
      </c>
      <c r="E1413" s="25" t="s">
        <v>11</v>
      </c>
      <c r="F1413" s="26" t="s">
        <v>16</v>
      </c>
      <c r="G1413" s="26" t="s">
        <v>14</v>
      </c>
      <c r="H1413" s="23">
        <v>0</v>
      </c>
      <c r="I1413" s="27"/>
      <c r="J1413" s="28">
        <v>0</v>
      </c>
      <c r="K1413" t="str">
        <f>IF((LEN(relatorio_Ananindeua3[[#This Row],[CIF/CPF/CNPJ]])=14),relatorio_Ananindeua3[[#This Row],[CIF/CPF/CNPJ]],relatorio_Ananindeua3[[#This Row],[Coluna2]])</f>
        <v>21744551000130</v>
      </c>
      <c r="L1413" t="str">
        <f t="shared" si="22"/>
        <v>217******30</v>
      </c>
    </row>
    <row r="1414" spans="1:12" x14ac:dyDescent="0.25">
      <c r="A1414" s="23" t="s">
        <v>4351</v>
      </c>
      <c r="B1414" s="23" t="s">
        <v>4352</v>
      </c>
      <c r="C1414" s="23" t="s">
        <v>17</v>
      </c>
      <c r="D1414" s="24">
        <v>45298.764189814814</v>
      </c>
      <c r="E1414" s="25" t="s">
        <v>11</v>
      </c>
      <c r="F1414" s="26" t="s">
        <v>16</v>
      </c>
      <c r="G1414" s="26" t="s">
        <v>14</v>
      </c>
      <c r="H1414" s="23">
        <v>0</v>
      </c>
      <c r="I1414" s="27"/>
      <c r="J1414" s="28">
        <v>0</v>
      </c>
      <c r="K1414" t="str">
        <f>IF((LEN(relatorio_Ananindeua3[[#This Row],[CIF/CPF/CNPJ]])=14),relatorio_Ananindeua3[[#This Row],[CIF/CPF/CNPJ]],relatorio_Ananindeua3[[#This Row],[Coluna2]])</f>
        <v>37165838000145</v>
      </c>
      <c r="L1414" t="str">
        <f t="shared" si="22"/>
        <v>371******45</v>
      </c>
    </row>
    <row r="1415" spans="1:12" x14ac:dyDescent="0.25">
      <c r="A1415" s="23" t="s">
        <v>4347</v>
      </c>
      <c r="B1415" s="23" t="s">
        <v>4348</v>
      </c>
      <c r="C1415" s="23" t="s">
        <v>17</v>
      </c>
      <c r="D1415" s="24">
        <v>45298.764201388891</v>
      </c>
      <c r="E1415" s="25" t="s">
        <v>11</v>
      </c>
      <c r="F1415" s="26" t="s">
        <v>16</v>
      </c>
      <c r="G1415" s="26" t="s">
        <v>14</v>
      </c>
      <c r="H1415" s="23">
        <v>0</v>
      </c>
      <c r="I1415" s="27"/>
      <c r="J1415" s="28">
        <v>0</v>
      </c>
      <c r="K1415" t="str">
        <f>IF((LEN(relatorio_Ananindeua3[[#This Row],[CIF/CPF/CNPJ]])=14),relatorio_Ananindeua3[[#This Row],[CIF/CPF/CNPJ]],relatorio_Ananindeua3[[#This Row],[Coluna2]])</f>
        <v>37133284000102</v>
      </c>
      <c r="L1415" t="str">
        <f t="shared" si="22"/>
        <v>371******02</v>
      </c>
    </row>
    <row r="1416" spans="1:12" x14ac:dyDescent="0.25">
      <c r="A1416" s="23" t="s">
        <v>4339</v>
      </c>
      <c r="B1416" s="23" t="s">
        <v>4340</v>
      </c>
      <c r="C1416" s="23" t="s">
        <v>17</v>
      </c>
      <c r="D1416" s="24">
        <v>45298.76421296296</v>
      </c>
      <c r="E1416" s="25" t="s">
        <v>11</v>
      </c>
      <c r="F1416" s="26" t="s">
        <v>16</v>
      </c>
      <c r="G1416" s="26" t="s">
        <v>14</v>
      </c>
      <c r="H1416" s="23">
        <v>0</v>
      </c>
      <c r="I1416" s="27"/>
      <c r="J1416" s="28">
        <v>0</v>
      </c>
      <c r="K1416" t="str">
        <f>IF((LEN(relatorio_Ananindeua3[[#This Row],[CIF/CPF/CNPJ]])=14),relatorio_Ananindeua3[[#This Row],[CIF/CPF/CNPJ]],relatorio_Ananindeua3[[#This Row],[Coluna2]])</f>
        <v>37120289000192</v>
      </c>
      <c r="L1416" t="str">
        <f t="shared" si="22"/>
        <v>371******92</v>
      </c>
    </row>
    <row r="1417" spans="1:12" x14ac:dyDescent="0.25">
      <c r="A1417" s="23" t="s">
        <v>4333</v>
      </c>
      <c r="B1417" s="23" t="s">
        <v>4334</v>
      </c>
      <c r="C1417" s="23" t="s">
        <v>17</v>
      </c>
      <c r="D1417" s="24">
        <v>45298.764224537037</v>
      </c>
      <c r="E1417" s="25" t="s">
        <v>11</v>
      </c>
      <c r="F1417" s="26" t="s">
        <v>16</v>
      </c>
      <c r="G1417" s="26" t="s">
        <v>14</v>
      </c>
      <c r="H1417" s="23">
        <v>0</v>
      </c>
      <c r="I1417" s="27"/>
      <c r="J1417" s="28">
        <v>0</v>
      </c>
      <c r="K1417" t="str">
        <f>IF((LEN(relatorio_Ananindeua3[[#This Row],[CIF/CPF/CNPJ]])=14),relatorio_Ananindeua3[[#This Row],[CIF/CPF/CNPJ]],relatorio_Ananindeua3[[#This Row],[Coluna2]])</f>
        <v>37092490000103</v>
      </c>
      <c r="L1417" t="str">
        <f t="shared" si="22"/>
        <v>370******03</v>
      </c>
    </row>
    <row r="1418" spans="1:12" x14ac:dyDescent="0.25">
      <c r="A1418" s="23" t="s">
        <v>4343</v>
      </c>
      <c r="B1418" s="23" t="s">
        <v>4344</v>
      </c>
      <c r="C1418" s="23" t="s">
        <v>17</v>
      </c>
      <c r="D1418" s="24">
        <v>45298.764224537037</v>
      </c>
      <c r="E1418" s="25" t="s">
        <v>11</v>
      </c>
      <c r="F1418" s="26" t="s">
        <v>16</v>
      </c>
      <c r="G1418" s="26" t="s">
        <v>14</v>
      </c>
      <c r="H1418" s="23">
        <v>0</v>
      </c>
      <c r="I1418" s="27"/>
      <c r="J1418" s="28">
        <v>0</v>
      </c>
      <c r="K1418" t="str">
        <f>IF((LEN(relatorio_Ananindeua3[[#This Row],[CIF/CPF/CNPJ]])=14),relatorio_Ananindeua3[[#This Row],[CIF/CPF/CNPJ]],relatorio_Ananindeua3[[#This Row],[Coluna2]])</f>
        <v>37129754000156</v>
      </c>
      <c r="L1418" t="str">
        <f t="shared" si="22"/>
        <v>371******56</v>
      </c>
    </row>
    <row r="1419" spans="1:12" x14ac:dyDescent="0.25">
      <c r="A1419" s="23" t="s">
        <v>4325</v>
      </c>
      <c r="B1419" s="23" t="s">
        <v>4326</v>
      </c>
      <c r="C1419" s="23" t="s">
        <v>17</v>
      </c>
      <c r="D1419" s="24">
        <v>45298.764270833337</v>
      </c>
      <c r="E1419" s="25" t="s">
        <v>11</v>
      </c>
      <c r="F1419" s="26" t="s">
        <v>16</v>
      </c>
      <c r="G1419" s="26" t="s">
        <v>14</v>
      </c>
      <c r="H1419" s="23">
        <v>0</v>
      </c>
      <c r="I1419" s="27"/>
      <c r="J1419" s="28">
        <v>0</v>
      </c>
      <c r="K1419" t="str">
        <f>IF((LEN(relatorio_Ananindeua3[[#This Row],[CIF/CPF/CNPJ]])=14),relatorio_Ananindeua3[[#This Row],[CIF/CPF/CNPJ]],relatorio_Ananindeua3[[#This Row],[Coluna2]])</f>
        <v>37038741000171</v>
      </c>
      <c r="L1419" t="str">
        <f t="shared" si="22"/>
        <v>370******71</v>
      </c>
    </row>
    <row r="1420" spans="1:12" x14ac:dyDescent="0.25">
      <c r="A1420" s="23" t="s">
        <v>4311</v>
      </c>
      <c r="B1420" s="23" t="s">
        <v>4312</v>
      </c>
      <c r="C1420" s="23" t="s">
        <v>17</v>
      </c>
      <c r="D1420" s="24">
        <v>45298.764305555553</v>
      </c>
      <c r="E1420" s="25" t="s">
        <v>11</v>
      </c>
      <c r="F1420" s="26" t="s">
        <v>16</v>
      </c>
      <c r="G1420" s="26" t="s">
        <v>14</v>
      </c>
      <c r="H1420" s="23">
        <v>0</v>
      </c>
      <c r="I1420" s="27"/>
      <c r="J1420" s="28">
        <v>0</v>
      </c>
      <c r="K1420" t="str">
        <f>IF((LEN(relatorio_Ananindeua3[[#This Row],[CIF/CPF/CNPJ]])=14),relatorio_Ananindeua3[[#This Row],[CIF/CPF/CNPJ]],relatorio_Ananindeua3[[#This Row],[Coluna2]])</f>
        <v>36945339000108</v>
      </c>
      <c r="L1420" t="str">
        <f t="shared" si="22"/>
        <v>369******08</v>
      </c>
    </row>
    <row r="1421" spans="1:12" x14ac:dyDescent="0.25">
      <c r="A1421" s="23" t="s">
        <v>1303</v>
      </c>
      <c r="B1421" s="23" t="s">
        <v>1304</v>
      </c>
      <c r="C1421" s="23" t="s">
        <v>17</v>
      </c>
      <c r="D1421" s="24">
        <v>45298.764317129629</v>
      </c>
      <c r="E1421" s="25" t="s">
        <v>11</v>
      </c>
      <c r="F1421" s="26" t="s">
        <v>16</v>
      </c>
      <c r="G1421" s="26" t="s">
        <v>14</v>
      </c>
      <c r="H1421" s="23">
        <v>0</v>
      </c>
      <c r="I1421" s="27"/>
      <c r="J1421" s="28">
        <v>0</v>
      </c>
      <c r="K1421" t="str">
        <f>IF((LEN(relatorio_Ananindeua3[[#This Row],[CIF/CPF/CNPJ]])=14),relatorio_Ananindeua3[[#This Row],[CIF/CPF/CNPJ]],relatorio_Ananindeua3[[#This Row],[Coluna2]])</f>
        <v>20158484000109</v>
      </c>
      <c r="L1421" t="str">
        <f t="shared" si="22"/>
        <v>201******09</v>
      </c>
    </row>
    <row r="1422" spans="1:12" x14ac:dyDescent="0.25">
      <c r="A1422" s="23" t="s">
        <v>4275</v>
      </c>
      <c r="B1422" s="23" t="s">
        <v>4276</v>
      </c>
      <c r="C1422" s="23" t="s">
        <v>17</v>
      </c>
      <c r="D1422" s="24">
        <v>45298.764317129629</v>
      </c>
      <c r="E1422" s="25" t="s">
        <v>11</v>
      </c>
      <c r="F1422" s="26" t="s">
        <v>16</v>
      </c>
      <c r="G1422" s="26" t="s">
        <v>14</v>
      </c>
      <c r="H1422" s="23">
        <v>0</v>
      </c>
      <c r="I1422" s="27"/>
      <c r="J1422" s="28">
        <v>0</v>
      </c>
      <c r="K1422" t="str">
        <f>IF((LEN(relatorio_Ananindeua3[[#This Row],[CIF/CPF/CNPJ]])=14),relatorio_Ananindeua3[[#This Row],[CIF/CPF/CNPJ]],relatorio_Ananindeua3[[#This Row],[Coluna2]])</f>
        <v>36845806000128</v>
      </c>
      <c r="L1422" t="str">
        <f t="shared" si="22"/>
        <v>368******28</v>
      </c>
    </row>
    <row r="1423" spans="1:12" x14ac:dyDescent="0.25">
      <c r="A1423" s="23" t="s">
        <v>4281</v>
      </c>
      <c r="B1423" s="23" t="s">
        <v>4282</v>
      </c>
      <c r="C1423" s="23" t="s">
        <v>17</v>
      </c>
      <c r="D1423" s="24">
        <v>45298.764317129629</v>
      </c>
      <c r="E1423" s="25" t="s">
        <v>11</v>
      </c>
      <c r="F1423" s="26" t="s">
        <v>16</v>
      </c>
      <c r="G1423" s="26" t="s">
        <v>14</v>
      </c>
      <c r="H1423" s="23">
        <v>0</v>
      </c>
      <c r="I1423" s="27"/>
      <c r="J1423" s="28">
        <v>0</v>
      </c>
      <c r="K1423" t="str">
        <f>IF((LEN(relatorio_Ananindeua3[[#This Row],[CIF/CPF/CNPJ]])=14),relatorio_Ananindeua3[[#This Row],[CIF/CPF/CNPJ]],relatorio_Ananindeua3[[#This Row],[Coluna2]])</f>
        <v>36860806000105</v>
      </c>
      <c r="L1423" t="str">
        <f t="shared" si="22"/>
        <v>368******05</v>
      </c>
    </row>
    <row r="1424" spans="1:12" x14ac:dyDescent="0.25">
      <c r="A1424" s="23" t="s">
        <v>4299</v>
      </c>
      <c r="B1424" s="23" t="s">
        <v>4300</v>
      </c>
      <c r="C1424" s="23" t="s">
        <v>17</v>
      </c>
      <c r="D1424" s="24">
        <v>45298.764317129629</v>
      </c>
      <c r="E1424" s="25" t="s">
        <v>11</v>
      </c>
      <c r="F1424" s="26" t="s">
        <v>16</v>
      </c>
      <c r="G1424" s="26" t="s">
        <v>14</v>
      </c>
      <c r="H1424" s="23">
        <v>0</v>
      </c>
      <c r="I1424" s="27"/>
      <c r="J1424" s="28">
        <v>0</v>
      </c>
      <c r="K1424" t="str">
        <f>IF((LEN(relatorio_Ananindeua3[[#This Row],[CIF/CPF/CNPJ]])=14),relatorio_Ananindeua3[[#This Row],[CIF/CPF/CNPJ]],relatorio_Ananindeua3[[#This Row],[Coluna2]])</f>
        <v>36916711000158</v>
      </c>
      <c r="L1424" t="str">
        <f t="shared" si="22"/>
        <v>369******58</v>
      </c>
    </row>
    <row r="1425" spans="1:12" x14ac:dyDescent="0.25">
      <c r="A1425" s="23" t="s">
        <v>4305</v>
      </c>
      <c r="B1425" s="23" t="s">
        <v>4306</v>
      </c>
      <c r="C1425" s="23" t="s">
        <v>17</v>
      </c>
      <c r="D1425" s="24">
        <v>45298.764317129629</v>
      </c>
      <c r="E1425" s="25" t="s">
        <v>11</v>
      </c>
      <c r="F1425" s="26" t="s">
        <v>16</v>
      </c>
      <c r="G1425" s="26" t="s">
        <v>14</v>
      </c>
      <c r="H1425" s="23">
        <v>0</v>
      </c>
      <c r="I1425" s="27"/>
      <c r="J1425" s="28">
        <v>0</v>
      </c>
      <c r="K1425" t="str">
        <f>IF((LEN(relatorio_Ananindeua3[[#This Row],[CIF/CPF/CNPJ]])=14),relatorio_Ananindeua3[[#This Row],[CIF/CPF/CNPJ]],relatorio_Ananindeua3[[#This Row],[Coluna2]])</f>
        <v>36919625000107</v>
      </c>
      <c r="L1425" t="str">
        <f t="shared" si="22"/>
        <v>369******07</v>
      </c>
    </row>
    <row r="1426" spans="1:12" x14ac:dyDescent="0.25">
      <c r="A1426" s="23" t="s">
        <v>4307</v>
      </c>
      <c r="B1426" s="23" t="s">
        <v>4308</v>
      </c>
      <c r="C1426" s="23" t="s">
        <v>17</v>
      </c>
      <c r="D1426" s="24">
        <v>45298.764317129629</v>
      </c>
      <c r="E1426" s="25" t="s">
        <v>11</v>
      </c>
      <c r="F1426" s="26" t="s">
        <v>16</v>
      </c>
      <c r="G1426" s="26" t="s">
        <v>14</v>
      </c>
      <c r="H1426" s="23">
        <v>0</v>
      </c>
      <c r="I1426" s="27"/>
      <c r="J1426" s="28">
        <v>0</v>
      </c>
      <c r="K1426" t="str">
        <f>IF((LEN(relatorio_Ananindeua3[[#This Row],[CIF/CPF/CNPJ]])=14),relatorio_Ananindeua3[[#This Row],[CIF/CPF/CNPJ]],relatorio_Ananindeua3[[#This Row],[Coluna2]])</f>
        <v>36926019000100</v>
      </c>
      <c r="L1426" t="str">
        <f t="shared" ref="L1426:L1489" si="23">_xlfn.CONCAT(LEFT(A1426,3),REPT("*",6),RIGHT(A1426,2))</f>
        <v>369******00</v>
      </c>
    </row>
    <row r="1427" spans="1:12" x14ac:dyDescent="0.25">
      <c r="A1427" s="23" t="s">
        <v>1582</v>
      </c>
      <c r="B1427" s="23" t="s">
        <v>1583</v>
      </c>
      <c r="C1427" s="23" t="s">
        <v>17</v>
      </c>
      <c r="D1427" s="24">
        <v>45298.764328703706</v>
      </c>
      <c r="E1427" s="25" t="s">
        <v>11</v>
      </c>
      <c r="F1427" s="26" t="s">
        <v>16</v>
      </c>
      <c r="G1427" s="26" t="s">
        <v>14</v>
      </c>
      <c r="H1427" s="23">
        <v>0</v>
      </c>
      <c r="I1427" s="27"/>
      <c r="J1427" s="28">
        <v>0</v>
      </c>
      <c r="K1427" t="str">
        <f>IF((LEN(relatorio_Ananindeua3[[#This Row],[CIF/CPF/CNPJ]])=14),relatorio_Ananindeua3[[#This Row],[CIF/CPF/CNPJ]],relatorio_Ananindeua3[[#This Row],[Coluna2]])</f>
        <v>22859725000172</v>
      </c>
      <c r="L1427" t="str">
        <f t="shared" si="23"/>
        <v>228******72</v>
      </c>
    </row>
    <row r="1428" spans="1:12" x14ac:dyDescent="0.25">
      <c r="A1428" s="23" t="s">
        <v>4189</v>
      </c>
      <c r="B1428" s="23" t="s">
        <v>4190</v>
      </c>
      <c r="C1428" s="23" t="s">
        <v>17</v>
      </c>
      <c r="D1428" s="24">
        <v>45298.764328703706</v>
      </c>
      <c r="E1428" s="25" t="s">
        <v>11</v>
      </c>
      <c r="F1428" s="26" t="s">
        <v>16</v>
      </c>
      <c r="G1428" s="26" t="s">
        <v>14</v>
      </c>
      <c r="H1428" s="23">
        <v>0</v>
      </c>
      <c r="I1428" s="27"/>
      <c r="J1428" s="28">
        <v>0</v>
      </c>
      <c r="K1428" t="str">
        <f>IF((LEN(relatorio_Ananindeua3[[#This Row],[CIF/CPF/CNPJ]])=14),relatorio_Ananindeua3[[#This Row],[CIF/CPF/CNPJ]],relatorio_Ananindeua3[[#This Row],[Coluna2]])</f>
        <v>36591632000114</v>
      </c>
      <c r="L1428" t="str">
        <f t="shared" si="23"/>
        <v>365******14</v>
      </c>
    </row>
    <row r="1429" spans="1:12" x14ac:dyDescent="0.25">
      <c r="A1429" s="23" t="s">
        <v>4247</v>
      </c>
      <c r="B1429" s="23" t="s">
        <v>4248</v>
      </c>
      <c r="C1429" s="23" t="s">
        <v>17</v>
      </c>
      <c r="D1429" s="24">
        <v>45298.764328703706</v>
      </c>
      <c r="E1429" s="25" t="s">
        <v>11</v>
      </c>
      <c r="F1429" s="26" t="s">
        <v>16</v>
      </c>
      <c r="G1429" s="26" t="s">
        <v>14</v>
      </c>
      <c r="H1429" s="23">
        <v>0</v>
      </c>
      <c r="I1429" s="27"/>
      <c r="J1429" s="28">
        <v>0</v>
      </c>
      <c r="K1429" t="str">
        <f>IF((LEN(relatorio_Ananindeua3[[#This Row],[CIF/CPF/CNPJ]])=14),relatorio_Ananindeua3[[#This Row],[CIF/CPF/CNPJ]],relatorio_Ananindeua3[[#This Row],[Coluna2]])</f>
        <v>36763529000104</v>
      </c>
      <c r="L1429" t="str">
        <f t="shared" si="23"/>
        <v>367******04</v>
      </c>
    </row>
    <row r="1430" spans="1:12" x14ac:dyDescent="0.25">
      <c r="A1430" s="23" t="s">
        <v>4259</v>
      </c>
      <c r="B1430" s="23" t="s">
        <v>4260</v>
      </c>
      <c r="C1430" s="23" t="s">
        <v>17</v>
      </c>
      <c r="D1430" s="24">
        <v>45298.764328703706</v>
      </c>
      <c r="E1430" s="25" t="s">
        <v>11</v>
      </c>
      <c r="F1430" s="26" t="s">
        <v>16</v>
      </c>
      <c r="G1430" s="26" t="s">
        <v>14</v>
      </c>
      <c r="H1430" s="23">
        <v>0</v>
      </c>
      <c r="I1430" s="27"/>
      <c r="J1430" s="28">
        <v>0</v>
      </c>
      <c r="K1430" t="str">
        <f>IF((LEN(relatorio_Ananindeua3[[#This Row],[CIF/CPF/CNPJ]])=14),relatorio_Ananindeua3[[#This Row],[CIF/CPF/CNPJ]],relatorio_Ananindeua3[[#This Row],[Coluna2]])</f>
        <v>36801730000139</v>
      </c>
      <c r="L1430" t="str">
        <f t="shared" si="23"/>
        <v>368******39</v>
      </c>
    </row>
    <row r="1431" spans="1:12" x14ac:dyDescent="0.25">
      <c r="A1431" s="23" t="s">
        <v>4271</v>
      </c>
      <c r="B1431" s="23" t="s">
        <v>4272</v>
      </c>
      <c r="C1431" s="23" t="s">
        <v>17</v>
      </c>
      <c r="D1431" s="24">
        <v>45298.764328703706</v>
      </c>
      <c r="E1431" s="25" t="s">
        <v>11</v>
      </c>
      <c r="F1431" s="26" t="s">
        <v>16</v>
      </c>
      <c r="G1431" s="26" t="s">
        <v>14</v>
      </c>
      <c r="H1431" s="23">
        <v>0</v>
      </c>
      <c r="I1431" s="27"/>
      <c r="J1431" s="28">
        <v>0</v>
      </c>
      <c r="K1431" t="str">
        <f>IF((LEN(relatorio_Ananindeua3[[#This Row],[CIF/CPF/CNPJ]])=14),relatorio_Ananindeua3[[#This Row],[CIF/CPF/CNPJ]],relatorio_Ananindeua3[[#This Row],[Coluna2]])</f>
        <v>36818294000100</v>
      </c>
      <c r="L1431" t="str">
        <f t="shared" si="23"/>
        <v>368******00</v>
      </c>
    </row>
    <row r="1432" spans="1:12" x14ac:dyDescent="0.25">
      <c r="A1432" s="23" t="s">
        <v>4285</v>
      </c>
      <c r="B1432" s="23" t="s">
        <v>4286</v>
      </c>
      <c r="C1432" s="23" t="s">
        <v>17</v>
      </c>
      <c r="D1432" s="24">
        <v>45298.764328703706</v>
      </c>
      <c r="E1432" s="25" t="s">
        <v>11</v>
      </c>
      <c r="F1432" s="26" t="s">
        <v>16</v>
      </c>
      <c r="G1432" s="26" t="s">
        <v>14</v>
      </c>
      <c r="H1432" s="23">
        <v>0</v>
      </c>
      <c r="I1432" s="27"/>
      <c r="J1432" s="28">
        <v>0</v>
      </c>
      <c r="K1432" t="str">
        <f>IF((LEN(relatorio_Ananindeua3[[#This Row],[CIF/CPF/CNPJ]])=14),relatorio_Ananindeua3[[#This Row],[CIF/CPF/CNPJ]],relatorio_Ananindeua3[[#This Row],[Coluna2]])</f>
        <v>36867555000182</v>
      </c>
      <c r="L1432" t="str">
        <f t="shared" si="23"/>
        <v>368******82</v>
      </c>
    </row>
    <row r="1433" spans="1:12" x14ac:dyDescent="0.25">
      <c r="A1433" s="23" t="s">
        <v>4070</v>
      </c>
      <c r="B1433" s="23" t="s">
        <v>4071</v>
      </c>
      <c r="C1433" s="23" t="s">
        <v>17</v>
      </c>
      <c r="D1433" s="24">
        <v>45298.764340277776</v>
      </c>
      <c r="E1433" s="25" t="s">
        <v>11</v>
      </c>
      <c r="F1433" s="26" t="s">
        <v>16</v>
      </c>
      <c r="G1433" s="26" t="s">
        <v>14</v>
      </c>
      <c r="H1433" s="23">
        <v>0</v>
      </c>
      <c r="I1433" s="27"/>
      <c r="J1433" s="28">
        <v>0</v>
      </c>
      <c r="K1433" t="str">
        <f>IF((LEN(relatorio_Ananindeua3[[#This Row],[CIF/CPF/CNPJ]])=14),relatorio_Ananindeua3[[#This Row],[CIF/CPF/CNPJ]],relatorio_Ananindeua3[[#This Row],[Coluna2]])</f>
        <v>36053561000104</v>
      </c>
      <c r="L1433" t="str">
        <f t="shared" si="23"/>
        <v>360******04</v>
      </c>
    </row>
    <row r="1434" spans="1:12" x14ac:dyDescent="0.25">
      <c r="A1434" s="23" t="s">
        <v>4265</v>
      </c>
      <c r="B1434" s="23" t="s">
        <v>4266</v>
      </c>
      <c r="C1434" s="23" t="s">
        <v>17</v>
      </c>
      <c r="D1434" s="24">
        <v>45298.764340277776</v>
      </c>
      <c r="E1434" s="25" t="s">
        <v>11</v>
      </c>
      <c r="F1434" s="26" t="s">
        <v>16</v>
      </c>
      <c r="G1434" s="26" t="s">
        <v>14</v>
      </c>
      <c r="H1434" s="23">
        <v>0</v>
      </c>
      <c r="I1434" s="27"/>
      <c r="J1434" s="28">
        <v>0</v>
      </c>
      <c r="K1434" t="str">
        <f>IF((LEN(relatorio_Ananindeua3[[#This Row],[CIF/CPF/CNPJ]])=14),relatorio_Ananindeua3[[#This Row],[CIF/CPF/CNPJ]],relatorio_Ananindeua3[[#This Row],[Coluna2]])</f>
        <v>36812800000154</v>
      </c>
      <c r="L1434" t="str">
        <f t="shared" si="23"/>
        <v>368******54</v>
      </c>
    </row>
    <row r="1435" spans="1:12" x14ac:dyDescent="0.25">
      <c r="A1435" s="23" t="s">
        <v>4267</v>
      </c>
      <c r="B1435" s="23" t="s">
        <v>4268</v>
      </c>
      <c r="C1435" s="23" t="s">
        <v>17</v>
      </c>
      <c r="D1435" s="24">
        <v>45298.764340277776</v>
      </c>
      <c r="E1435" s="25" t="s">
        <v>11</v>
      </c>
      <c r="F1435" s="26" t="s">
        <v>16</v>
      </c>
      <c r="G1435" s="26" t="s">
        <v>14</v>
      </c>
      <c r="H1435" s="23">
        <v>0</v>
      </c>
      <c r="I1435" s="27"/>
      <c r="J1435" s="28">
        <v>0</v>
      </c>
      <c r="K1435" t="str">
        <f>IF((LEN(relatorio_Ananindeua3[[#This Row],[CIF/CPF/CNPJ]])=14),relatorio_Ananindeua3[[#This Row],[CIF/CPF/CNPJ]],relatorio_Ananindeua3[[#This Row],[Coluna2]])</f>
        <v>36814829000175</v>
      </c>
      <c r="L1435" t="str">
        <f t="shared" si="23"/>
        <v>368******75</v>
      </c>
    </row>
    <row r="1436" spans="1:12" x14ac:dyDescent="0.25">
      <c r="A1436" s="23" t="s">
        <v>4195</v>
      </c>
      <c r="B1436" s="23" t="s">
        <v>4196</v>
      </c>
      <c r="C1436" s="23" t="s">
        <v>17</v>
      </c>
      <c r="D1436" s="24">
        <v>45298.764363425929</v>
      </c>
      <c r="E1436" s="25" t="s">
        <v>11</v>
      </c>
      <c r="F1436" s="26" t="s">
        <v>16</v>
      </c>
      <c r="G1436" s="26" t="s">
        <v>14</v>
      </c>
      <c r="H1436" s="23">
        <v>0</v>
      </c>
      <c r="I1436" s="27"/>
      <c r="J1436" s="28">
        <v>0</v>
      </c>
      <c r="K1436" t="str">
        <f>IF((LEN(relatorio_Ananindeua3[[#This Row],[CIF/CPF/CNPJ]])=14),relatorio_Ananindeua3[[#This Row],[CIF/CPF/CNPJ]],relatorio_Ananindeua3[[#This Row],[Coluna2]])</f>
        <v>36614084000109</v>
      </c>
      <c r="L1436" t="str">
        <f t="shared" si="23"/>
        <v>366******09</v>
      </c>
    </row>
    <row r="1437" spans="1:12" x14ac:dyDescent="0.25">
      <c r="A1437" s="23" t="s">
        <v>4203</v>
      </c>
      <c r="B1437" s="23" t="s">
        <v>4204</v>
      </c>
      <c r="C1437" s="23" t="s">
        <v>17</v>
      </c>
      <c r="D1437" s="24">
        <v>45298.764363425929</v>
      </c>
      <c r="E1437" s="25" t="s">
        <v>11</v>
      </c>
      <c r="F1437" s="26" t="s">
        <v>16</v>
      </c>
      <c r="G1437" s="26" t="s">
        <v>14</v>
      </c>
      <c r="H1437" s="23">
        <v>0</v>
      </c>
      <c r="I1437" s="27"/>
      <c r="J1437" s="28">
        <v>0</v>
      </c>
      <c r="K1437" t="str">
        <f>IF((LEN(relatorio_Ananindeua3[[#This Row],[CIF/CPF/CNPJ]])=14),relatorio_Ananindeua3[[#This Row],[CIF/CPF/CNPJ]],relatorio_Ananindeua3[[#This Row],[Coluna2]])</f>
        <v>36633810000122</v>
      </c>
      <c r="L1437" t="str">
        <f t="shared" si="23"/>
        <v>366******22</v>
      </c>
    </row>
    <row r="1438" spans="1:12" x14ac:dyDescent="0.25">
      <c r="A1438" s="23" t="s">
        <v>4205</v>
      </c>
      <c r="B1438" s="23" t="s">
        <v>4206</v>
      </c>
      <c r="C1438" s="23" t="s">
        <v>17</v>
      </c>
      <c r="D1438" s="24">
        <v>45298.764363425929</v>
      </c>
      <c r="E1438" s="25" t="s">
        <v>11</v>
      </c>
      <c r="F1438" s="26" t="s">
        <v>16</v>
      </c>
      <c r="G1438" s="26" t="s">
        <v>14</v>
      </c>
      <c r="H1438" s="23">
        <v>0</v>
      </c>
      <c r="I1438" s="27"/>
      <c r="J1438" s="28">
        <v>0</v>
      </c>
      <c r="K1438" t="str">
        <f>IF((LEN(relatorio_Ananindeua3[[#This Row],[CIF/CPF/CNPJ]])=14),relatorio_Ananindeua3[[#This Row],[CIF/CPF/CNPJ]],relatorio_Ananindeua3[[#This Row],[Coluna2]])</f>
        <v>36634943000113</v>
      </c>
      <c r="L1438" t="str">
        <f t="shared" si="23"/>
        <v>366******13</v>
      </c>
    </row>
    <row r="1439" spans="1:12" x14ac:dyDescent="0.25">
      <c r="A1439" s="23" t="s">
        <v>4213</v>
      </c>
      <c r="B1439" s="23" t="s">
        <v>4214</v>
      </c>
      <c r="C1439" s="23" t="s">
        <v>17</v>
      </c>
      <c r="D1439" s="24">
        <v>45298.764363425929</v>
      </c>
      <c r="E1439" s="25" t="s">
        <v>11</v>
      </c>
      <c r="F1439" s="26" t="s">
        <v>16</v>
      </c>
      <c r="G1439" s="26" t="s">
        <v>14</v>
      </c>
      <c r="H1439" s="23">
        <v>0</v>
      </c>
      <c r="I1439" s="27"/>
      <c r="J1439" s="28">
        <v>0</v>
      </c>
      <c r="K1439" t="str">
        <f>IF((LEN(relatorio_Ananindeua3[[#This Row],[CIF/CPF/CNPJ]])=14),relatorio_Ananindeua3[[#This Row],[CIF/CPF/CNPJ]],relatorio_Ananindeua3[[#This Row],[Coluna2]])</f>
        <v>36656851000134</v>
      </c>
      <c r="L1439" t="str">
        <f t="shared" si="23"/>
        <v>366******34</v>
      </c>
    </row>
    <row r="1440" spans="1:12" x14ac:dyDescent="0.25">
      <c r="A1440" s="23" t="s">
        <v>4215</v>
      </c>
      <c r="B1440" s="23" t="s">
        <v>4216</v>
      </c>
      <c r="C1440" s="23" t="s">
        <v>17</v>
      </c>
      <c r="D1440" s="24">
        <v>45298.764374999999</v>
      </c>
      <c r="E1440" s="25" t="s">
        <v>11</v>
      </c>
      <c r="F1440" s="26" t="s">
        <v>16</v>
      </c>
      <c r="G1440" s="26" t="s">
        <v>14</v>
      </c>
      <c r="H1440" s="23">
        <v>0</v>
      </c>
      <c r="I1440" s="27"/>
      <c r="J1440" s="28">
        <v>0</v>
      </c>
      <c r="K1440" t="str">
        <f>IF((LEN(relatorio_Ananindeua3[[#This Row],[CIF/CPF/CNPJ]])=14),relatorio_Ananindeua3[[#This Row],[CIF/CPF/CNPJ]],relatorio_Ananindeua3[[#This Row],[Coluna2]])</f>
        <v>36665716000155</v>
      </c>
      <c r="L1440" t="str">
        <f t="shared" si="23"/>
        <v>366******55</v>
      </c>
    </row>
    <row r="1441" spans="1:12" x14ac:dyDescent="0.25">
      <c r="A1441" s="23" t="s">
        <v>4217</v>
      </c>
      <c r="B1441" s="23" t="s">
        <v>4218</v>
      </c>
      <c r="C1441" s="23" t="s">
        <v>17</v>
      </c>
      <c r="D1441" s="24">
        <v>45298.764374999999</v>
      </c>
      <c r="E1441" s="25" t="s">
        <v>11</v>
      </c>
      <c r="F1441" s="26" t="s">
        <v>16</v>
      </c>
      <c r="G1441" s="26" t="s">
        <v>14</v>
      </c>
      <c r="H1441" s="23">
        <v>0</v>
      </c>
      <c r="I1441" s="27"/>
      <c r="J1441" s="28">
        <v>0</v>
      </c>
      <c r="K1441" t="str">
        <f>IF((LEN(relatorio_Ananindeua3[[#This Row],[CIF/CPF/CNPJ]])=14),relatorio_Ananindeua3[[#This Row],[CIF/CPF/CNPJ]],relatorio_Ananindeua3[[#This Row],[Coluna2]])</f>
        <v>36666943000103</v>
      </c>
      <c r="L1441" t="str">
        <f t="shared" si="23"/>
        <v>366******03</v>
      </c>
    </row>
    <row r="1442" spans="1:12" x14ac:dyDescent="0.25">
      <c r="A1442" s="23" t="s">
        <v>4229</v>
      </c>
      <c r="B1442" s="23" t="s">
        <v>4230</v>
      </c>
      <c r="C1442" s="23" t="s">
        <v>17</v>
      </c>
      <c r="D1442" s="24">
        <v>45298.764374999999</v>
      </c>
      <c r="E1442" s="25" t="s">
        <v>11</v>
      </c>
      <c r="F1442" s="26" t="s">
        <v>16</v>
      </c>
      <c r="G1442" s="26" t="s">
        <v>14</v>
      </c>
      <c r="H1442" s="23">
        <v>0</v>
      </c>
      <c r="I1442" s="27"/>
      <c r="J1442" s="28">
        <v>0</v>
      </c>
      <c r="K1442" t="str">
        <f>IF((LEN(relatorio_Ananindeua3[[#This Row],[CIF/CPF/CNPJ]])=14),relatorio_Ananindeua3[[#This Row],[CIF/CPF/CNPJ]],relatorio_Ananindeua3[[#This Row],[Coluna2]])</f>
        <v>36701553000119</v>
      </c>
      <c r="L1442" t="str">
        <f t="shared" si="23"/>
        <v>367******19</v>
      </c>
    </row>
    <row r="1443" spans="1:12" x14ac:dyDescent="0.25">
      <c r="A1443" s="23" t="s">
        <v>4319</v>
      </c>
      <c r="B1443" s="23" t="s">
        <v>4320</v>
      </c>
      <c r="C1443" s="23" t="s">
        <v>17</v>
      </c>
      <c r="D1443" s="24">
        <v>45298.764374999999</v>
      </c>
      <c r="E1443" s="25" t="s">
        <v>11</v>
      </c>
      <c r="F1443" s="26" t="s">
        <v>16</v>
      </c>
      <c r="G1443" s="26" t="s">
        <v>14</v>
      </c>
      <c r="H1443" s="23">
        <v>0</v>
      </c>
      <c r="I1443" s="27"/>
      <c r="J1443" s="28">
        <v>0</v>
      </c>
      <c r="K1443" t="str">
        <f>IF((LEN(relatorio_Ananindeua3[[#This Row],[CIF/CPF/CNPJ]])=14),relatorio_Ananindeua3[[#This Row],[CIF/CPF/CNPJ]],relatorio_Ananindeua3[[#This Row],[Coluna2]])</f>
        <v>36962808000105</v>
      </c>
      <c r="L1443" t="str">
        <f t="shared" si="23"/>
        <v>369******05</v>
      </c>
    </row>
    <row r="1444" spans="1:12" x14ac:dyDescent="0.25">
      <c r="A1444" s="23" t="s">
        <v>4287</v>
      </c>
      <c r="B1444" s="23" t="s">
        <v>4288</v>
      </c>
      <c r="C1444" s="23" t="s">
        <v>17</v>
      </c>
      <c r="D1444" s="24">
        <v>45298.764444444445</v>
      </c>
      <c r="E1444" s="25" t="s">
        <v>11</v>
      </c>
      <c r="F1444" s="26" t="s">
        <v>16</v>
      </c>
      <c r="G1444" s="26" t="s">
        <v>14</v>
      </c>
      <c r="H1444" s="23">
        <v>0</v>
      </c>
      <c r="I1444" s="27"/>
      <c r="J1444" s="28">
        <v>0</v>
      </c>
      <c r="K1444" t="str">
        <f>IF((LEN(relatorio_Ananindeua3[[#This Row],[CIF/CPF/CNPJ]])=14),relatorio_Ananindeua3[[#This Row],[CIF/CPF/CNPJ]],relatorio_Ananindeua3[[#This Row],[Coluna2]])</f>
        <v>36871629000154</v>
      </c>
      <c r="L1444" t="str">
        <f t="shared" si="23"/>
        <v>368******54</v>
      </c>
    </row>
    <row r="1445" spans="1:12" x14ac:dyDescent="0.25">
      <c r="A1445" s="23" t="s">
        <v>4257</v>
      </c>
      <c r="B1445" s="23" t="s">
        <v>4258</v>
      </c>
      <c r="C1445" s="23" t="s">
        <v>17</v>
      </c>
      <c r="D1445" s="24">
        <v>45298.764525462961</v>
      </c>
      <c r="E1445" s="25" t="s">
        <v>11</v>
      </c>
      <c r="F1445" s="26" t="s">
        <v>16</v>
      </c>
      <c r="G1445" s="26" t="s">
        <v>14</v>
      </c>
      <c r="H1445" s="23">
        <v>0</v>
      </c>
      <c r="I1445" s="27"/>
      <c r="J1445" s="28">
        <v>0</v>
      </c>
      <c r="K1445" t="str">
        <f>IF((LEN(relatorio_Ananindeua3[[#This Row],[CIF/CPF/CNPJ]])=14),relatorio_Ananindeua3[[#This Row],[CIF/CPF/CNPJ]],relatorio_Ananindeua3[[#This Row],[Coluna2]])</f>
        <v>36790116000119</v>
      </c>
      <c r="L1445" t="str">
        <f t="shared" si="23"/>
        <v>367******19</v>
      </c>
    </row>
    <row r="1446" spans="1:12" x14ac:dyDescent="0.25">
      <c r="A1446" s="23" t="s">
        <v>4253</v>
      </c>
      <c r="B1446" s="23" t="s">
        <v>4254</v>
      </c>
      <c r="C1446" s="23" t="s">
        <v>17</v>
      </c>
      <c r="D1446" s="24">
        <v>45298.764537037037</v>
      </c>
      <c r="E1446" s="25" t="s">
        <v>11</v>
      </c>
      <c r="F1446" s="26" t="s">
        <v>16</v>
      </c>
      <c r="G1446" s="26" t="s">
        <v>14</v>
      </c>
      <c r="H1446" s="23">
        <v>0</v>
      </c>
      <c r="I1446" s="27"/>
      <c r="J1446" s="28">
        <v>0</v>
      </c>
      <c r="K1446" t="str">
        <f>IF((LEN(relatorio_Ananindeua3[[#This Row],[CIF/CPF/CNPJ]])=14),relatorio_Ananindeua3[[#This Row],[CIF/CPF/CNPJ]],relatorio_Ananindeua3[[#This Row],[Coluna2]])</f>
        <v>36775428000153</v>
      </c>
      <c r="L1446" t="str">
        <f t="shared" si="23"/>
        <v>367******53</v>
      </c>
    </row>
    <row r="1447" spans="1:12" x14ac:dyDescent="0.25">
      <c r="A1447" s="23" t="s">
        <v>4231</v>
      </c>
      <c r="B1447" s="23" t="s">
        <v>4232</v>
      </c>
      <c r="C1447" s="23" t="s">
        <v>17</v>
      </c>
      <c r="D1447" s="24">
        <v>45298.76457175926</v>
      </c>
      <c r="E1447" s="25" t="s">
        <v>11</v>
      </c>
      <c r="F1447" s="26" t="s">
        <v>16</v>
      </c>
      <c r="G1447" s="26" t="s">
        <v>14</v>
      </c>
      <c r="H1447" s="23">
        <v>0</v>
      </c>
      <c r="I1447" s="27"/>
      <c r="J1447" s="28">
        <v>0</v>
      </c>
      <c r="K1447" t="str">
        <f>IF((LEN(relatorio_Ananindeua3[[#This Row],[CIF/CPF/CNPJ]])=14),relatorio_Ananindeua3[[#This Row],[CIF/CPF/CNPJ]],relatorio_Ananindeua3[[#This Row],[Coluna2]])</f>
        <v>36705981000110</v>
      </c>
      <c r="L1447" t="str">
        <f t="shared" si="23"/>
        <v>367******10</v>
      </c>
    </row>
    <row r="1448" spans="1:12" x14ac:dyDescent="0.25">
      <c r="A1448" s="23" t="s">
        <v>4233</v>
      </c>
      <c r="B1448" s="23" t="s">
        <v>4234</v>
      </c>
      <c r="C1448" s="23" t="s">
        <v>17</v>
      </c>
      <c r="D1448" s="24">
        <v>45298.76457175926</v>
      </c>
      <c r="E1448" s="25" t="s">
        <v>11</v>
      </c>
      <c r="F1448" s="26" t="s">
        <v>16</v>
      </c>
      <c r="G1448" s="26" t="s">
        <v>14</v>
      </c>
      <c r="H1448" s="23">
        <v>0</v>
      </c>
      <c r="I1448" s="27"/>
      <c r="J1448" s="28">
        <v>0</v>
      </c>
      <c r="K1448" t="str">
        <f>IF((LEN(relatorio_Ananindeua3[[#This Row],[CIF/CPF/CNPJ]])=14),relatorio_Ananindeua3[[#This Row],[CIF/CPF/CNPJ]],relatorio_Ananindeua3[[#This Row],[Coluna2]])</f>
        <v>36708187000120</v>
      </c>
      <c r="L1448" t="str">
        <f t="shared" si="23"/>
        <v>367******20</v>
      </c>
    </row>
    <row r="1449" spans="1:12" x14ac:dyDescent="0.25">
      <c r="A1449" s="23" t="s">
        <v>4221</v>
      </c>
      <c r="B1449" s="23" t="s">
        <v>4222</v>
      </c>
      <c r="C1449" s="23" t="s">
        <v>17</v>
      </c>
      <c r="D1449" s="24">
        <v>45298.764594907407</v>
      </c>
      <c r="E1449" s="25" t="s">
        <v>11</v>
      </c>
      <c r="F1449" s="26" t="s">
        <v>16</v>
      </c>
      <c r="G1449" s="26" t="s">
        <v>14</v>
      </c>
      <c r="H1449" s="23">
        <v>0</v>
      </c>
      <c r="I1449" s="27"/>
      <c r="J1449" s="28">
        <v>0</v>
      </c>
      <c r="K1449" t="str">
        <f>IF((LEN(relatorio_Ananindeua3[[#This Row],[CIF/CPF/CNPJ]])=14),relatorio_Ananindeua3[[#This Row],[CIF/CPF/CNPJ]],relatorio_Ananindeua3[[#This Row],[Coluna2]])</f>
        <v>36675418000146</v>
      </c>
      <c r="L1449" t="str">
        <f t="shared" si="23"/>
        <v>366******46</v>
      </c>
    </row>
    <row r="1450" spans="1:12" x14ac:dyDescent="0.25">
      <c r="A1450" s="23" t="s">
        <v>4149</v>
      </c>
      <c r="B1450" s="23" t="s">
        <v>4150</v>
      </c>
      <c r="C1450" s="23" t="s">
        <v>17</v>
      </c>
      <c r="D1450" s="24">
        <v>45298.764641203707</v>
      </c>
      <c r="E1450" s="25" t="s">
        <v>11</v>
      </c>
      <c r="F1450" s="26" t="s">
        <v>16</v>
      </c>
      <c r="G1450" s="26" t="s">
        <v>14</v>
      </c>
      <c r="H1450" s="23">
        <v>0</v>
      </c>
      <c r="I1450" s="27"/>
      <c r="J1450" s="28">
        <v>0</v>
      </c>
      <c r="K1450" t="str">
        <f>IF((LEN(relatorio_Ananindeua3[[#This Row],[CIF/CPF/CNPJ]])=14),relatorio_Ananindeua3[[#This Row],[CIF/CPF/CNPJ]],relatorio_Ananindeua3[[#This Row],[Coluna2]])</f>
        <v>36366402000151</v>
      </c>
      <c r="L1450" t="str">
        <f t="shared" si="23"/>
        <v>363******51</v>
      </c>
    </row>
    <row r="1451" spans="1:12" x14ac:dyDescent="0.25">
      <c r="A1451" s="23" t="s">
        <v>4167</v>
      </c>
      <c r="B1451" s="23" t="s">
        <v>4168</v>
      </c>
      <c r="C1451" s="23" t="s">
        <v>17</v>
      </c>
      <c r="D1451" s="24">
        <v>45298.764641203707</v>
      </c>
      <c r="E1451" s="25" t="s">
        <v>11</v>
      </c>
      <c r="F1451" s="26" t="s">
        <v>16</v>
      </c>
      <c r="G1451" s="26" t="s">
        <v>14</v>
      </c>
      <c r="H1451" s="23">
        <v>0</v>
      </c>
      <c r="I1451" s="27"/>
      <c r="J1451" s="28">
        <v>0</v>
      </c>
      <c r="K1451" t="str">
        <f>IF((LEN(relatorio_Ananindeua3[[#This Row],[CIF/CPF/CNPJ]])=14),relatorio_Ananindeua3[[#This Row],[CIF/CPF/CNPJ]],relatorio_Ananindeua3[[#This Row],[Coluna2]])</f>
        <v>36463914000136</v>
      </c>
      <c r="L1451" t="str">
        <f t="shared" si="23"/>
        <v>364******36</v>
      </c>
    </row>
    <row r="1452" spans="1:12" x14ac:dyDescent="0.25">
      <c r="A1452" s="23" t="s">
        <v>4177</v>
      </c>
      <c r="B1452" s="23" t="s">
        <v>4178</v>
      </c>
      <c r="C1452" s="23" t="s">
        <v>17</v>
      </c>
      <c r="D1452" s="24">
        <v>45298.764641203707</v>
      </c>
      <c r="E1452" s="25" t="s">
        <v>11</v>
      </c>
      <c r="F1452" s="26" t="s">
        <v>16</v>
      </c>
      <c r="G1452" s="26" t="s">
        <v>14</v>
      </c>
      <c r="H1452" s="23">
        <v>0</v>
      </c>
      <c r="I1452" s="27"/>
      <c r="J1452" s="28">
        <v>0</v>
      </c>
      <c r="K1452" t="str">
        <f>IF((LEN(relatorio_Ananindeua3[[#This Row],[CIF/CPF/CNPJ]])=14),relatorio_Ananindeua3[[#This Row],[CIF/CPF/CNPJ]],relatorio_Ananindeua3[[#This Row],[Coluna2]])</f>
        <v>36501755000117</v>
      </c>
      <c r="L1452" t="str">
        <f t="shared" si="23"/>
        <v>365******17</v>
      </c>
    </row>
    <row r="1453" spans="1:12" x14ac:dyDescent="0.25">
      <c r="A1453" s="23" t="s">
        <v>4183</v>
      </c>
      <c r="B1453" s="23" t="s">
        <v>4184</v>
      </c>
      <c r="C1453" s="23" t="s">
        <v>17</v>
      </c>
      <c r="D1453" s="24">
        <v>45298.764641203707</v>
      </c>
      <c r="E1453" s="25" t="s">
        <v>11</v>
      </c>
      <c r="F1453" s="26" t="s">
        <v>16</v>
      </c>
      <c r="G1453" s="26" t="s">
        <v>14</v>
      </c>
      <c r="H1453" s="23">
        <v>0</v>
      </c>
      <c r="I1453" s="27"/>
      <c r="J1453" s="28">
        <v>0</v>
      </c>
      <c r="K1453" t="str">
        <f>IF((LEN(relatorio_Ananindeua3[[#This Row],[CIF/CPF/CNPJ]])=14),relatorio_Ananindeua3[[#This Row],[CIF/CPF/CNPJ]],relatorio_Ananindeua3[[#This Row],[Coluna2]])</f>
        <v>36521869000129</v>
      </c>
      <c r="L1453" t="str">
        <f t="shared" si="23"/>
        <v>365******29</v>
      </c>
    </row>
    <row r="1454" spans="1:12" x14ac:dyDescent="0.25">
      <c r="A1454" s="23" t="s">
        <v>4185</v>
      </c>
      <c r="B1454" s="23" t="s">
        <v>4186</v>
      </c>
      <c r="C1454" s="23" t="s">
        <v>17</v>
      </c>
      <c r="D1454" s="24">
        <v>45298.764641203707</v>
      </c>
      <c r="E1454" s="25" t="s">
        <v>11</v>
      </c>
      <c r="F1454" s="26" t="s">
        <v>16</v>
      </c>
      <c r="G1454" s="26" t="s">
        <v>14</v>
      </c>
      <c r="H1454" s="23">
        <v>0</v>
      </c>
      <c r="I1454" s="27"/>
      <c r="J1454" s="28">
        <v>0</v>
      </c>
      <c r="K1454" t="str">
        <f>IF((LEN(relatorio_Ananindeua3[[#This Row],[CIF/CPF/CNPJ]])=14),relatorio_Ananindeua3[[#This Row],[CIF/CPF/CNPJ]],relatorio_Ananindeua3[[#This Row],[Coluna2]])</f>
        <v>36540245000159</v>
      </c>
      <c r="L1454" t="str">
        <f t="shared" si="23"/>
        <v>365******59</v>
      </c>
    </row>
    <row r="1455" spans="1:12" x14ac:dyDescent="0.25">
      <c r="A1455" s="23" t="s">
        <v>4110</v>
      </c>
      <c r="B1455" s="23" t="s">
        <v>4111</v>
      </c>
      <c r="C1455" s="23" t="s">
        <v>17</v>
      </c>
      <c r="D1455" s="24">
        <v>45298.764652777776</v>
      </c>
      <c r="E1455" s="25" t="s">
        <v>11</v>
      </c>
      <c r="F1455" s="26" t="s">
        <v>16</v>
      </c>
      <c r="G1455" s="26" t="s">
        <v>14</v>
      </c>
      <c r="H1455" s="23">
        <v>0</v>
      </c>
      <c r="I1455" s="27"/>
      <c r="J1455" s="28">
        <v>0</v>
      </c>
      <c r="K1455" t="str">
        <f>IF((LEN(relatorio_Ananindeua3[[#This Row],[CIF/CPF/CNPJ]])=14),relatorio_Ananindeua3[[#This Row],[CIF/CPF/CNPJ]],relatorio_Ananindeua3[[#This Row],[Coluna2]])</f>
        <v>36214769000150</v>
      </c>
      <c r="L1455" t="str">
        <f t="shared" si="23"/>
        <v>362******50</v>
      </c>
    </row>
    <row r="1456" spans="1:12" x14ac:dyDescent="0.25">
      <c r="A1456" s="23" t="s">
        <v>4121</v>
      </c>
      <c r="B1456" s="23" t="s">
        <v>4122</v>
      </c>
      <c r="C1456" s="23" t="s">
        <v>17</v>
      </c>
      <c r="D1456" s="24">
        <v>45298.764652777776</v>
      </c>
      <c r="E1456" s="25" t="s">
        <v>11</v>
      </c>
      <c r="F1456" s="26" t="s">
        <v>16</v>
      </c>
      <c r="G1456" s="26" t="s">
        <v>14</v>
      </c>
      <c r="H1456" s="23">
        <v>0</v>
      </c>
      <c r="I1456" s="27"/>
      <c r="J1456" s="28">
        <v>0</v>
      </c>
      <c r="K1456" t="str">
        <f>IF((LEN(relatorio_Ananindeua3[[#This Row],[CIF/CPF/CNPJ]])=14),relatorio_Ananindeua3[[#This Row],[CIF/CPF/CNPJ]],relatorio_Ananindeua3[[#This Row],[Coluna2]])</f>
        <v>36261050000170</v>
      </c>
      <c r="L1456" t="str">
        <f t="shared" si="23"/>
        <v>362******70</v>
      </c>
    </row>
    <row r="1457" spans="1:12" x14ac:dyDescent="0.25">
      <c r="A1457" s="23" t="s">
        <v>4141</v>
      </c>
      <c r="B1457" s="23" t="s">
        <v>4142</v>
      </c>
      <c r="C1457" s="23" t="s">
        <v>17</v>
      </c>
      <c r="D1457" s="24">
        <v>45298.764652777776</v>
      </c>
      <c r="E1457" s="25" t="s">
        <v>11</v>
      </c>
      <c r="F1457" s="26" t="s">
        <v>16</v>
      </c>
      <c r="G1457" s="26" t="s">
        <v>14</v>
      </c>
      <c r="H1457" s="23">
        <v>0</v>
      </c>
      <c r="I1457" s="27"/>
      <c r="J1457" s="28">
        <v>0</v>
      </c>
      <c r="K1457" t="str">
        <f>IF((LEN(relatorio_Ananindeua3[[#This Row],[CIF/CPF/CNPJ]])=14),relatorio_Ananindeua3[[#This Row],[CIF/CPF/CNPJ]],relatorio_Ananindeua3[[#This Row],[Coluna2]])</f>
        <v>36343417000102</v>
      </c>
      <c r="L1457" t="str">
        <f t="shared" si="23"/>
        <v>363******02</v>
      </c>
    </row>
    <row r="1458" spans="1:12" x14ac:dyDescent="0.25">
      <c r="A1458" s="23" t="s">
        <v>4153</v>
      </c>
      <c r="B1458" s="23" t="s">
        <v>4154</v>
      </c>
      <c r="C1458" s="23" t="s">
        <v>17</v>
      </c>
      <c r="D1458" s="24">
        <v>45298.764652777776</v>
      </c>
      <c r="E1458" s="25" t="s">
        <v>11</v>
      </c>
      <c r="F1458" s="26" t="s">
        <v>16</v>
      </c>
      <c r="G1458" s="26" t="s">
        <v>14</v>
      </c>
      <c r="H1458" s="23">
        <v>0</v>
      </c>
      <c r="I1458" s="27"/>
      <c r="J1458" s="28">
        <v>0</v>
      </c>
      <c r="K1458" t="str">
        <f>IF((LEN(relatorio_Ananindeua3[[#This Row],[CIF/CPF/CNPJ]])=14),relatorio_Ananindeua3[[#This Row],[CIF/CPF/CNPJ]],relatorio_Ananindeua3[[#This Row],[Coluna2]])</f>
        <v>36384087000195</v>
      </c>
      <c r="L1458" t="str">
        <f t="shared" si="23"/>
        <v>363******95</v>
      </c>
    </row>
    <row r="1459" spans="1:12" x14ac:dyDescent="0.25">
      <c r="A1459" s="23" t="s">
        <v>4157</v>
      </c>
      <c r="B1459" s="23" t="s">
        <v>4158</v>
      </c>
      <c r="C1459" s="23" t="s">
        <v>17</v>
      </c>
      <c r="D1459" s="24">
        <v>45298.764652777776</v>
      </c>
      <c r="E1459" s="25" t="s">
        <v>11</v>
      </c>
      <c r="F1459" s="26" t="s">
        <v>16</v>
      </c>
      <c r="G1459" s="26" t="s">
        <v>14</v>
      </c>
      <c r="H1459" s="23">
        <v>0</v>
      </c>
      <c r="I1459" s="27"/>
      <c r="J1459" s="28">
        <v>0</v>
      </c>
      <c r="K1459" t="str">
        <f>IF((LEN(relatorio_Ananindeua3[[#This Row],[CIF/CPF/CNPJ]])=14),relatorio_Ananindeua3[[#This Row],[CIF/CPF/CNPJ]],relatorio_Ananindeua3[[#This Row],[Coluna2]])</f>
        <v>36389511000194</v>
      </c>
      <c r="L1459" t="str">
        <f t="shared" si="23"/>
        <v>363******94</v>
      </c>
    </row>
    <row r="1460" spans="1:12" x14ac:dyDescent="0.25">
      <c r="A1460" s="23" t="s">
        <v>4159</v>
      </c>
      <c r="B1460" s="23" t="s">
        <v>4160</v>
      </c>
      <c r="C1460" s="23" t="s">
        <v>17</v>
      </c>
      <c r="D1460" s="24">
        <v>45298.764652777776</v>
      </c>
      <c r="E1460" s="25" t="s">
        <v>11</v>
      </c>
      <c r="F1460" s="26" t="s">
        <v>16</v>
      </c>
      <c r="G1460" s="26" t="s">
        <v>14</v>
      </c>
      <c r="H1460" s="23">
        <v>0</v>
      </c>
      <c r="I1460" s="27"/>
      <c r="J1460" s="28">
        <v>0</v>
      </c>
      <c r="K1460" t="str">
        <f>IF((LEN(relatorio_Ananindeua3[[#This Row],[CIF/CPF/CNPJ]])=14),relatorio_Ananindeua3[[#This Row],[CIF/CPF/CNPJ]],relatorio_Ananindeua3[[#This Row],[Coluna2]])</f>
        <v>36389660000153</v>
      </c>
      <c r="L1460" t="str">
        <f t="shared" si="23"/>
        <v>363******53</v>
      </c>
    </row>
    <row r="1461" spans="1:12" x14ac:dyDescent="0.25">
      <c r="A1461" s="23" t="s">
        <v>4086</v>
      </c>
      <c r="B1461" s="23" t="s">
        <v>4087</v>
      </c>
      <c r="C1461" s="23" t="s">
        <v>17</v>
      </c>
      <c r="D1461" s="24">
        <v>45298.764664351853</v>
      </c>
      <c r="E1461" s="25" t="s">
        <v>11</v>
      </c>
      <c r="F1461" s="26" t="s">
        <v>16</v>
      </c>
      <c r="G1461" s="26" t="s">
        <v>14</v>
      </c>
      <c r="H1461" s="23">
        <v>0</v>
      </c>
      <c r="I1461" s="27"/>
      <c r="J1461" s="28">
        <v>0</v>
      </c>
      <c r="K1461" t="str">
        <f>IF((LEN(relatorio_Ananindeua3[[#This Row],[CIF/CPF/CNPJ]])=14),relatorio_Ananindeua3[[#This Row],[CIF/CPF/CNPJ]],relatorio_Ananindeua3[[#This Row],[Coluna2]])</f>
        <v>36101393000177</v>
      </c>
      <c r="L1461" t="str">
        <f t="shared" si="23"/>
        <v>361******77</v>
      </c>
    </row>
    <row r="1462" spans="1:12" x14ac:dyDescent="0.25">
      <c r="A1462" s="23" t="s">
        <v>4094</v>
      </c>
      <c r="B1462" s="23" t="s">
        <v>4095</v>
      </c>
      <c r="C1462" s="23" t="s">
        <v>17</v>
      </c>
      <c r="D1462" s="24">
        <v>45298.764664351853</v>
      </c>
      <c r="E1462" s="25" t="s">
        <v>11</v>
      </c>
      <c r="F1462" s="26" t="s">
        <v>16</v>
      </c>
      <c r="G1462" s="26" t="s">
        <v>14</v>
      </c>
      <c r="H1462" s="23">
        <v>0</v>
      </c>
      <c r="I1462" s="27"/>
      <c r="J1462" s="28">
        <v>0</v>
      </c>
      <c r="K1462" t="str">
        <f>IF((LEN(relatorio_Ananindeua3[[#This Row],[CIF/CPF/CNPJ]])=14),relatorio_Ananindeua3[[#This Row],[CIF/CPF/CNPJ]],relatorio_Ananindeua3[[#This Row],[Coluna2]])</f>
        <v>36145245000154</v>
      </c>
      <c r="L1462" t="str">
        <f t="shared" si="23"/>
        <v>361******54</v>
      </c>
    </row>
    <row r="1463" spans="1:12" x14ac:dyDescent="0.25">
      <c r="A1463" s="23" t="s">
        <v>776</v>
      </c>
      <c r="B1463" s="23" t="s">
        <v>777</v>
      </c>
      <c r="C1463" s="23" t="s">
        <v>17</v>
      </c>
      <c r="D1463" s="24">
        <v>45298.764699074076</v>
      </c>
      <c r="E1463" s="25" t="s">
        <v>11</v>
      </c>
      <c r="F1463" s="26" t="s">
        <v>16</v>
      </c>
      <c r="G1463" s="26" t="s">
        <v>14</v>
      </c>
      <c r="H1463" s="23">
        <v>0</v>
      </c>
      <c r="I1463" s="27"/>
      <c r="J1463" s="28">
        <v>0</v>
      </c>
      <c r="K1463" t="str">
        <f>IF((LEN(relatorio_Ananindeua3[[#This Row],[CIF/CPF/CNPJ]])=14),relatorio_Ananindeua3[[#This Row],[CIF/CPF/CNPJ]],relatorio_Ananindeua3[[#This Row],[Coluna2]])</f>
        <v>15610786000136</v>
      </c>
      <c r="L1463" t="str">
        <f t="shared" si="23"/>
        <v>156******36</v>
      </c>
    </row>
    <row r="1464" spans="1:12" x14ac:dyDescent="0.25">
      <c r="A1464" s="23" t="s">
        <v>4064</v>
      </c>
      <c r="B1464" s="23" t="s">
        <v>4065</v>
      </c>
      <c r="C1464" s="23" t="s">
        <v>17</v>
      </c>
      <c r="D1464" s="24">
        <v>45298.764733796299</v>
      </c>
      <c r="E1464" s="25" t="s">
        <v>11</v>
      </c>
      <c r="F1464" s="26" t="s">
        <v>16</v>
      </c>
      <c r="G1464" s="26" t="s">
        <v>14</v>
      </c>
      <c r="H1464" s="23">
        <v>0</v>
      </c>
      <c r="I1464" s="27"/>
      <c r="J1464" s="28">
        <v>0</v>
      </c>
      <c r="K1464" t="str">
        <f>IF((LEN(relatorio_Ananindeua3[[#This Row],[CIF/CPF/CNPJ]])=14),relatorio_Ananindeua3[[#This Row],[CIF/CPF/CNPJ]],relatorio_Ananindeua3[[#This Row],[Coluna2]])</f>
        <v>36027579000123</v>
      </c>
      <c r="L1464" t="str">
        <f t="shared" si="23"/>
        <v>360******23</v>
      </c>
    </row>
    <row r="1465" spans="1:12" x14ac:dyDescent="0.25">
      <c r="A1465" s="23" t="s">
        <v>725</v>
      </c>
      <c r="B1465" s="23" t="s">
        <v>726</v>
      </c>
      <c r="C1465" s="23" t="s">
        <v>17</v>
      </c>
      <c r="D1465" s="24">
        <v>45298.764745370368</v>
      </c>
      <c r="E1465" s="25" t="s">
        <v>11</v>
      </c>
      <c r="F1465" s="26" t="s">
        <v>16</v>
      </c>
      <c r="G1465" s="26" t="s">
        <v>14</v>
      </c>
      <c r="H1465" s="23">
        <v>0</v>
      </c>
      <c r="I1465" s="27"/>
      <c r="J1465" s="28">
        <v>0</v>
      </c>
      <c r="K1465" t="str">
        <f>IF((LEN(relatorio_Ananindeua3[[#This Row],[CIF/CPF/CNPJ]])=14),relatorio_Ananindeua3[[#This Row],[CIF/CPF/CNPJ]],relatorio_Ananindeua3[[#This Row],[Coluna2]])</f>
        <v>15299916000161</v>
      </c>
      <c r="L1465" t="str">
        <f t="shared" si="23"/>
        <v>152******61</v>
      </c>
    </row>
    <row r="1466" spans="1:12" x14ac:dyDescent="0.25">
      <c r="A1466" s="23" t="s">
        <v>4056</v>
      </c>
      <c r="B1466" s="23" t="s">
        <v>4057</v>
      </c>
      <c r="C1466" s="23" t="s">
        <v>17</v>
      </c>
      <c r="D1466" s="24">
        <v>45298.764745370368</v>
      </c>
      <c r="E1466" s="25" t="s">
        <v>11</v>
      </c>
      <c r="F1466" s="26" t="s">
        <v>16</v>
      </c>
      <c r="G1466" s="26" t="s">
        <v>14</v>
      </c>
      <c r="H1466" s="23">
        <v>0</v>
      </c>
      <c r="I1466" s="27"/>
      <c r="J1466" s="28">
        <v>0</v>
      </c>
      <c r="K1466" t="str">
        <f>IF((LEN(relatorio_Ananindeua3[[#This Row],[CIF/CPF/CNPJ]])=14),relatorio_Ananindeua3[[#This Row],[CIF/CPF/CNPJ]],relatorio_Ananindeua3[[#This Row],[Coluna2]])</f>
        <v>36015479000187</v>
      </c>
      <c r="L1466" t="str">
        <f t="shared" si="23"/>
        <v>360******87</v>
      </c>
    </row>
    <row r="1467" spans="1:12" x14ac:dyDescent="0.25">
      <c r="A1467" s="23" t="s">
        <v>4042</v>
      </c>
      <c r="B1467" s="23" t="s">
        <v>4043</v>
      </c>
      <c r="C1467" s="23" t="s">
        <v>17</v>
      </c>
      <c r="D1467" s="24">
        <v>45298.764814814815</v>
      </c>
      <c r="E1467" s="25" t="s">
        <v>11</v>
      </c>
      <c r="F1467" s="26" t="s">
        <v>16</v>
      </c>
      <c r="G1467" s="26" t="s">
        <v>14</v>
      </c>
      <c r="H1467" s="23">
        <v>0</v>
      </c>
      <c r="I1467" s="27"/>
      <c r="J1467" s="28">
        <v>0</v>
      </c>
      <c r="K1467" t="str">
        <f>IF((LEN(relatorio_Ananindeua3[[#This Row],[CIF/CPF/CNPJ]])=14),relatorio_Ananindeua3[[#This Row],[CIF/CPF/CNPJ]],relatorio_Ananindeua3[[#This Row],[Coluna2]])</f>
        <v>35969766000163</v>
      </c>
      <c r="L1467" t="str">
        <f t="shared" si="23"/>
        <v>359******63</v>
      </c>
    </row>
    <row r="1468" spans="1:12" x14ac:dyDescent="0.25">
      <c r="A1468" s="23" t="s">
        <v>4127</v>
      </c>
      <c r="B1468" s="23" t="s">
        <v>4128</v>
      </c>
      <c r="C1468" s="23" t="s">
        <v>17</v>
      </c>
      <c r="D1468" s="24">
        <v>45298.764826388891</v>
      </c>
      <c r="E1468" s="25" t="s">
        <v>11</v>
      </c>
      <c r="F1468" s="26" t="s">
        <v>16</v>
      </c>
      <c r="G1468" s="26" t="s">
        <v>14</v>
      </c>
      <c r="H1468" s="23">
        <v>0</v>
      </c>
      <c r="I1468" s="27"/>
      <c r="J1468" s="28">
        <v>0</v>
      </c>
      <c r="K1468" t="str">
        <f>IF((LEN(relatorio_Ananindeua3[[#This Row],[CIF/CPF/CNPJ]])=14),relatorio_Ananindeua3[[#This Row],[CIF/CPF/CNPJ]],relatorio_Ananindeua3[[#This Row],[Coluna2]])</f>
        <v>36289210000199</v>
      </c>
      <c r="L1468" t="str">
        <f t="shared" si="23"/>
        <v>362******99</v>
      </c>
    </row>
    <row r="1469" spans="1:12" x14ac:dyDescent="0.25">
      <c r="A1469" s="23" t="s">
        <v>4114</v>
      </c>
      <c r="B1469" s="23" t="s">
        <v>4115</v>
      </c>
      <c r="C1469" s="23" t="s">
        <v>17</v>
      </c>
      <c r="D1469" s="24">
        <v>45298.764884259261</v>
      </c>
      <c r="E1469" s="25" t="s">
        <v>11</v>
      </c>
      <c r="F1469" s="26" t="s">
        <v>16</v>
      </c>
      <c r="G1469" s="26" t="s">
        <v>14</v>
      </c>
      <c r="H1469" s="23">
        <v>0</v>
      </c>
      <c r="I1469" s="27"/>
      <c r="J1469" s="28">
        <v>0</v>
      </c>
      <c r="K1469" t="str">
        <f>IF((LEN(relatorio_Ananindeua3[[#This Row],[CIF/CPF/CNPJ]])=14),relatorio_Ananindeua3[[#This Row],[CIF/CPF/CNPJ]],relatorio_Ananindeua3[[#This Row],[Coluna2]])</f>
        <v>36229234000152</v>
      </c>
      <c r="L1469" t="str">
        <f t="shared" si="23"/>
        <v>362******52</v>
      </c>
    </row>
    <row r="1470" spans="1:12" x14ac:dyDescent="0.25">
      <c r="A1470" s="23" t="s">
        <v>4092</v>
      </c>
      <c r="B1470" s="23" t="s">
        <v>4093</v>
      </c>
      <c r="C1470" s="23" t="s">
        <v>17</v>
      </c>
      <c r="D1470" s="24">
        <v>45298.764953703707</v>
      </c>
      <c r="E1470" s="25" t="s">
        <v>11</v>
      </c>
      <c r="F1470" s="26" t="s">
        <v>16</v>
      </c>
      <c r="G1470" s="26" t="s">
        <v>14</v>
      </c>
      <c r="H1470" s="23">
        <v>0</v>
      </c>
      <c r="I1470" s="27"/>
      <c r="J1470" s="28">
        <v>0</v>
      </c>
      <c r="K1470" t="str">
        <f>IF((LEN(relatorio_Ananindeua3[[#This Row],[CIF/CPF/CNPJ]])=14),relatorio_Ananindeua3[[#This Row],[CIF/CPF/CNPJ]],relatorio_Ananindeua3[[#This Row],[Coluna2]])</f>
        <v>36123403000175</v>
      </c>
      <c r="L1470" t="str">
        <f t="shared" si="23"/>
        <v>361******75</v>
      </c>
    </row>
    <row r="1471" spans="1:12" x14ac:dyDescent="0.25">
      <c r="A1471" s="23" t="s">
        <v>4082</v>
      </c>
      <c r="B1471" s="23" t="s">
        <v>4083</v>
      </c>
      <c r="C1471" s="23" t="s">
        <v>17</v>
      </c>
      <c r="D1471" s="24">
        <v>45298.764999999999</v>
      </c>
      <c r="E1471" s="25" t="s">
        <v>11</v>
      </c>
      <c r="F1471" s="26" t="s">
        <v>16</v>
      </c>
      <c r="G1471" s="26" t="s">
        <v>14</v>
      </c>
      <c r="H1471" s="23">
        <v>0</v>
      </c>
      <c r="I1471" s="27"/>
      <c r="J1471" s="28">
        <v>0</v>
      </c>
      <c r="K1471" t="str">
        <f>IF((LEN(relatorio_Ananindeua3[[#This Row],[CIF/CPF/CNPJ]])=14),relatorio_Ananindeua3[[#This Row],[CIF/CPF/CNPJ]],relatorio_Ananindeua3[[#This Row],[Coluna2]])</f>
        <v>36091875000193</v>
      </c>
      <c r="L1471" t="str">
        <f t="shared" si="23"/>
        <v>360******93</v>
      </c>
    </row>
    <row r="1472" spans="1:12" x14ac:dyDescent="0.25">
      <c r="A1472" s="23" t="s">
        <v>4068</v>
      </c>
      <c r="B1472" s="23" t="s">
        <v>4069</v>
      </c>
      <c r="C1472" s="23" t="s">
        <v>17</v>
      </c>
      <c r="D1472" s="24">
        <v>45298.765034722222</v>
      </c>
      <c r="E1472" s="25" t="s">
        <v>11</v>
      </c>
      <c r="F1472" s="26" t="s">
        <v>16</v>
      </c>
      <c r="G1472" s="26" t="s">
        <v>14</v>
      </c>
      <c r="H1472" s="23">
        <v>0</v>
      </c>
      <c r="I1472" s="27"/>
      <c r="J1472" s="28">
        <v>0</v>
      </c>
      <c r="K1472" t="str">
        <f>IF((LEN(relatorio_Ananindeua3[[#This Row],[CIF/CPF/CNPJ]])=14),relatorio_Ananindeua3[[#This Row],[CIF/CPF/CNPJ]],relatorio_Ananindeua3[[#This Row],[Coluna2]])</f>
        <v>36048037000137</v>
      </c>
      <c r="L1472" t="str">
        <f t="shared" si="23"/>
        <v>360******37</v>
      </c>
    </row>
    <row r="1473" spans="1:12" x14ac:dyDescent="0.25">
      <c r="A1473" s="23" t="s">
        <v>4039</v>
      </c>
      <c r="B1473" s="23" t="s">
        <v>761</v>
      </c>
      <c r="C1473" s="23" t="s">
        <v>17</v>
      </c>
      <c r="D1473" s="24">
        <v>45298.765115740738</v>
      </c>
      <c r="E1473" s="25" t="s">
        <v>11</v>
      </c>
      <c r="F1473" s="26" t="s">
        <v>16</v>
      </c>
      <c r="G1473" s="26" t="s">
        <v>14</v>
      </c>
      <c r="H1473" s="23">
        <v>0</v>
      </c>
      <c r="I1473" s="27"/>
      <c r="J1473" s="28">
        <v>0</v>
      </c>
      <c r="K1473" t="str">
        <f>IF((LEN(relatorio_Ananindeua3[[#This Row],[CIF/CPF/CNPJ]])=14),relatorio_Ananindeua3[[#This Row],[CIF/CPF/CNPJ]],relatorio_Ananindeua3[[#This Row],[Coluna2]])</f>
        <v>35942610000199</v>
      </c>
      <c r="L1473" t="str">
        <f t="shared" si="23"/>
        <v>359******99</v>
      </c>
    </row>
    <row r="1474" spans="1:12" x14ac:dyDescent="0.25">
      <c r="A1474" s="23" t="s">
        <v>4035</v>
      </c>
      <c r="B1474" s="23" t="s">
        <v>4036</v>
      </c>
      <c r="C1474" s="23" t="s">
        <v>17</v>
      </c>
      <c r="D1474" s="24">
        <v>45298.765127314815</v>
      </c>
      <c r="E1474" s="25" t="s">
        <v>11</v>
      </c>
      <c r="F1474" s="26" t="s">
        <v>16</v>
      </c>
      <c r="G1474" s="26" t="s">
        <v>14</v>
      </c>
      <c r="H1474" s="23">
        <v>0</v>
      </c>
      <c r="I1474" s="27"/>
      <c r="J1474" s="28">
        <v>0</v>
      </c>
      <c r="K1474" t="str">
        <f>IF((LEN(relatorio_Ananindeua3[[#This Row],[CIF/CPF/CNPJ]])=14),relatorio_Ananindeua3[[#This Row],[CIF/CPF/CNPJ]],relatorio_Ananindeua3[[#This Row],[Coluna2]])</f>
        <v>35918117000133</v>
      </c>
      <c r="L1474" t="str">
        <f t="shared" si="23"/>
        <v>359******33</v>
      </c>
    </row>
    <row r="1475" spans="1:12" x14ac:dyDescent="0.25">
      <c r="A1475" s="23" t="s">
        <v>4037</v>
      </c>
      <c r="B1475" s="23" t="s">
        <v>4038</v>
      </c>
      <c r="C1475" s="23" t="s">
        <v>17</v>
      </c>
      <c r="D1475" s="24">
        <v>45298.765127314815</v>
      </c>
      <c r="E1475" s="25" t="s">
        <v>11</v>
      </c>
      <c r="F1475" s="26" t="s">
        <v>16</v>
      </c>
      <c r="G1475" s="26" t="s">
        <v>14</v>
      </c>
      <c r="H1475" s="23">
        <v>0</v>
      </c>
      <c r="I1475" s="27"/>
      <c r="J1475" s="28">
        <v>0</v>
      </c>
      <c r="K1475" t="str">
        <f>IF((LEN(relatorio_Ananindeua3[[#This Row],[CIF/CPF/CNPJ]])=14),relatorio_Ananindeua3[[#This Row],[CIF/CPF/CNPJ]],relatorio_Ananindeua3[[#This Row],[Coluna2]])</f>
        <v>35936084000154</v>
      </c>
      <c r="L1475" t="str">
        <f t="shared" si="23"/>
        <v>359******54</v>
      </c>
    </row>
    <row r="1476" spans="1:12" x14ac:dyDescent="0.25">
      <c r="A1476" s="23" t="s">
        <v>4015</v>
      </c>
      <c r="B1476" s="23" t="s">
        <v>4016</v>
      </c>
      <c r="C1476" s="23" t="s">
        <v>17</v>
      </c>
      <c r="D1476" s="24">
        <v>45298.765173611115</v>
      </c>
      <c r="E1476" s="25" t="s">
        <v>11</v>
      </c>
      <c r="F1476" s="26" t="s">
        <v>16</v>
      </c>
      <c r="G1476" s="26" t="s">
        <v>14</v>
      </c>
      <c r="H1476" s="23">
        <v>0</v>
      </c>
      <c r="I1476" s="27"/>
      <c r="J1476" s="28">
        <v>0</v>
      </c>
      <c r="K1476" t="str">
        <f>IF((LEN(relatorio_Ananindeua3[[#This Row],[CIF/CPF/CNPJ]])=14),relatorio_Ananindeua3[[#This Row],[CIF/CPF/CNPJ]],relatorio_Ananindeua3[[#This Row],[Coluna2]])</f>
        <v>35850801000120</v>
      </c>
      <c r="L1476" t="str">
        <f t="shared" si="23"/>
        <v>358******20</v>
      </c>
    </row>
    <row r="1477" spans="1:12" x14ac:dyDescent="0.25">
      <c r="A1477" s="23" t="s">
        <v>2967</v>
      </c>
      <c r="B1477" s="23" t="s">
        <v>2968</v>
      </c>
      <c r="C1477" s="23" t="s">
        <v>17</v>
      </c>
      <c r="D1477" s="24">
        <v>45298.765196759261</v>
      </c>
      <c r="E1477" s="25" t="s">
        <v>11</v>
      </c>
      <c r="F1477" s="26" t="s">
        <v>16</v>
      </c>
      <c r="G1477" s="26" t="s">
        <v>14</v>
      </c>
      <c r="H1477" s="23">
        <v>0</v>
      </c>
      <c r="I1477" s="27"/>
      <c r="J1477" s="28">
        <v>0</v>
      </c>
      <c r="K1477" t="str">
        <f>IF((LEN(relatorio_Ananindeua3[[#This Row],[CIF/CPF/CNPJ]])=14),relatorio_Ananindeua3[[#This Row],[CIF/CPF/CNPJ]],relatorio_Ananindeua3[[#This Row],[Coluna2]])</f>
        <v>31250007000195</v>
      </c>
      <c r="L1477" t="str">
        <f t="shared" si="23"/>
        <v>312******95</v>
      </c>
    </row>
    <row r="1478" spans="1:12" x14ac:dyDescent="0.25">
      <c r="A1478" s="23" t="s">
        <v>4007</v>
      </c>
      <c r="B1478" s="23" t="s">
        <v>4008</v>
      </c>
      <c r="C1478" s="23" t="s">
        <v>17</v>
      </c>
      <c r="D1478" s="24">
        <v>45298.765196759261</v>
      </c>
      <c r="E1478" s="25" t="s">
        <v>11</v>
      </c>
      <c r="F1478" s="26" t="s">
        <v>16</v>
      </c>
      <c r="G1478" s="26" t="s">
        <v>14</v>
      </c>
      <c r="H1478" s="23">
        <v>0</v>
      </c>
      <c r="I1478" s="27"/>
      <c r="J1478" s="28">
        <v>0</v>
      </c>
      <c r="K1478" t="str">
        <f>IF((LEN(relatorio_Ananindeua3[[#This Row],[CIF/CPF/CNPJ]])=14),relatorio_Ananindeua3[[#This Row],[CIF/CPF/CNPJ]],relatorio_Ananindeua3[[#This Row],[Coluna2]])</f>
        <v>35810718000128</v>
      </c>
      <c r="L1478" t="str">
        <f t="shared" si="23"/>
        <v>358******28</v>
      </c>
    </row>
    <row r="1479" spans="1:12" x14ac:dyDescent="0.25">
      <c r="A1479" s="23" t="s">
        <v>4013</v>
      </c>
      <c r="B1479" s="23" t="s">
        <v>4014</v>
      </c>
      <c r="C1479" s="23" t="s">
        <v>17</v>
      </c>
      <c r="D1479" s="24">
        <v>45298.765196759261</v>
      </c>
      <c r="E1479" s="25" t="s">
        <v>11</v>
      </c>
      <c r="F1479" s="26" t="s">
        <v>16</v>
      </c>
      <c r="G1479" s="26" t="s">
        <v>14</v>
      </c>
      <c r="H1479" s="23">
        <v>0</v>
      </c>
      <c r="I1479" s="27"/>
      <c r="J1479" s="28">
        <v>0</v>
      </c>
      <c r="K1479" t="str">
        <f>IF((LEN(relatorio_Ananindeua3[[#This Row],[CIF/CPF/CNPJ]])=14),relatorio_Ananindeua3[[#This Row],[CIF/CPF/CNPJ]],relatorio_Ananindeua3[[#This Row],[Coluna2]])</f>
        <v>35814031000160</v>
      </c>
      <c r="L1479" t="str">
        <f t="shared" si="23"/>
        <v>358******60</v>
      </c>
    </row>
    <row r="1480" spans="1:12" x14ac:dyDescent="0.25">
      <c r="A1480" s="23" t="s">
        <v>3993</v>
      </c>
      <c r="B1480" s="23" t="s">
        <v>3994</v>
      </c>
      <c r="C1480" s="23" t="s">
        <v>17</v>
      </c>
      <c r="D1480" s="24">
        <v>45298.7653125</v>
      </c>
      <c r="E1480" s="25" t="s">
        <v>11</v>
      </c>
      <c r="F1480" s="26" t="s">
        <v>16</v>
      </c>
      <c r="G1480" s="26" t="s">
        <v>14</v>
      </c>
      <c r="H1480" s="23">
        <v>0</v>
      </c>
      <c r="I1480" s="27"/>
      <c r="J1480" s="28">
        <v>0</v>
      </c>
      <c r="K1480" t="str">
        <f>IF((LEN(relatorio_Ananindeua3[[#This Row],[CIF/CPF/CNPJ]])=14),relatorio_Ananindeua3[[#This Row],[CIF/CPF/CNPJ]],relatorio_Ananindeua3[[#This Row],[Coluna2]])</f>
        <v>35705265000170</v>
      </c>
      <c r="L1480" t="str">
        <f t="shared" si="23"/>
        <v>357******70</v>
      </c>
    </row>
    <row r="1481" spans="1:12" x14ac:dyDescent="0.25">
      <c r="A1481" s="23" t="s">
        <v>3999</v>
      </c>
      <c r="B1481" s="23" t="s">
        <v>4000</v>
      </c>
      <c r="C1481" s="23" t="s">
        <v>17</v>
      </c>
      <c r="D1481" s="24">
        <v>45298.7653125</v>
      </c>
      <c r="E1481" s="25" t="s">
        <v>11</v>
      </c>
      <c r="F1481" s="26" t="s">
        <v>16</v>
      </c>
      <c r="G1481" s="26" t="s">
        <v>14</v>
      </c>
      <c r="H1481" s="23">
        <v>0</v>
      </c>
      <c r="I1481" s="27"/>
      <c r="J1481" s="28">
        <v>0</v>
      </c>
      <c r="K1481" t="str">
        <f>IF((LEN(relatorio_Ananindeua3[[#This Row],[CIF/CPF/CNPJ]])=14),relatorio_Ananindeua3[[#This Row],[CIF/CPF/CNPJ]],relatorio_Ananindeua3[[#This Row],[Coluna2]])</f>
        <v>35731889000161</v>
      </c>
      <c r="L1481" t="str">
        <f t="shared" si="23"/>
        <v>357******61</v>
      </c>
    </row>
    <row r="1482" spans="1:12" x14ac:dyDescent="0.25">
      <c r="A1482" s="23" t="s">
        <v>1893</v>
      </c>
      <c r="B1482" s="23" t="s">
        <v>1894</v>
      </c>
      <c r="C1482" s="23" t="s">
        <v>17</v>
      </c>
      <c r="D1482" s="24">
        <v>45298.765324074076</v>
      </c>
      <c r="E1482" s="25" t="s">
        <v>11</v>
      </c>
      <c r="F1482" s="26" t="s">
        <v>16</v>
      </c>
      <c r="G1482" s="26" t="s">
        <v>14</v>
      </c>
      <c r="H1482" s="23">
        <v>0</v>
      </c>
      <c r="I1482" s="27"/>
      <c r="J1482" s="28">
        <v>0</v>
      </c>
      <c r="K1482" t="str">
        <f>IF((LEN(relatorio_Ananindeua3[[#This Row],[CIF/CPF/CNPJ]])=14),relatorio_Ananindeua3[[#This Row],[CIF/CPF/CNPJ]],relatorio_Ananindeua3[[#This Row],[Coluna2]])</f>
        <v>25030133000131</v>
      </c>
      <c r="L1482" t="str">
        <f t="shared" si="23"/>
        <v>250******31</v>
      </c>
    </row>
    <row r="1483" spans="1:12" x14ac:dyDescent="0.25">
      <c r="A1483" s="23" t="s">
        <v>3979</v>
      </c>
      <c r="B1483" s="23" t="s">
        <v>3980</v>
      </c>
      <c r="C1483" s="23" t="s">
        <v>17</v>
      </c>
      <c r="D1483" s="24">
        <v>45298.765335648146</v>
      </c>
      <c r="E1483" s="25" t="s">
        <v>11</v>
      </c>
      <c r="F1483" s="26" t="s">
        <v>16</v>
      </c>
      <c r="G1483" s="26" t="s">
        <v>14</v>
      </c>
      <c r="H1483" s="23">
        <v>0</v>
      </c>
      <c r="I1483" s="27"/>
      <c r="J1483" s="28">
        <v>0</v>
      </c>
      <c r="K1483" t="str">
        <f>IF((LEN(relatorio_Ananindeua3[[#This Row],[CIF/CPF/CNPJ]])=14),relatorio_Ananindeua3[[#This Row],[CIF/CPF/CNPJ]],relatorio_Ananindeua3[[#This Row],[Coluna2]])</f>
        <v>35642375000130</v>
      </c>
      <c r="L1483" t="str">
        <f t="shared" si="23"/>
        <v>356******30</v>
      </c>
    </row>
    <row r="1484" spans="1:12" x14ac:dyDescent="0.25">
      <c r="A1484" s="23" t="s">
        <v>3981</v>
      </c>
      <c r="B1484" s="23" t="s">
        <v>3982</v>
      </c>
      <c r="C1484" s="23" t="s">
        <v>17</v>
      </c>
      <c r="D1484" s="24">
        <v>45298.765335648146</v>
      </c>
      <c r="E1484" s="25" t="s">
        <v>11</v>
      </c>
      <c r="F1484" s="26" t="s">
        <v>16</v>
      </c>
      <c r="G1484" s="26" t="s">
        <v>14</v>
      </c>
      <c r="H1484" s="23">
        <v>0</v>
      </c>
      <c r="I1484" s="27"/>
      <c r="J1484" s="28">
        <v>0</v>
      </c>
      <c r="K1484" t="str">
        <f>IF((LEN(relatorio_Ananindeua3[[#This Row],[CIF/CPF/CNPJ]])=14),relatorio_Ananindeua3[[#This Row],[CIF/CPF/CNPJ]],relatorio_Ananindeua3[[#This Row],[Coluna2]])</f>
        <v>35663542000129</v>
      </c>
      <c r="L1484" t="str">
        <f t="shared" si="23"/>
        <v>356******29</v>
      </c>
    </row>
    <row r="1485" spans="1:12" x14ac:dyDescent="0.25">
      <c r="A1485" s="23" t="s">
        <v>3983</v>
      </c>
      <c r="B1485" s="23" t="s">
        <v>3984</v>
      </c>
      <c r="C1485" s="23" t="s">
        <v>17</v>
      </c>
      <c r="D1485" s="24">
        <v>45298.765335648146</v>
      </c>
      <c r="E1485" s="25" t="s">
        <v>11</v>
      </c>
      <c r="F1485" s="26" t="s">
        <v>16</v>
      </c>
      <c r="G1485" s="26" t="s">
        <v>14</v>
      </c>
      <c r="H1485" s="23">
        <v>0</v>
      </c>
      <c r="I1485" s="27"/>
      <c r="J1485" s="28">
        <v>0</v>
      </c>
      <c r="K1485" t="str">
        <f>IF((LEN(relatorio_Ananindeua3[[#This Row],[CIF/CPF/CNPJ]])=14),relatorio_Ananindeua3[[#This Row],[CIF/CPF/CNPJ]],relatorio_Ananindeua3[[#This Row],[Coluna2]])</f>
        <v>35671281000199</v>
      </c>
      <c r="L1485" t="str">
        <f t="shared" si="23"/>
        <v>356******99</v>
      </c>
    </row>
    <row r="1486" spans="1:12" x14ac:dyDescent="0.25">
      <c r="A1486" s="23" t="s">
        <v>3258</v>
      </c>
      <c r="B1486" s="23" t="s">
        <v>3259</v>
      </c>
      <c r="C1486" s="23" t="s">
        <v>17</v>
      </c>
      <c r="D1486" s="24">
        <v>45298.765381944446</v>
      </c>
      <c r="E1486" s="25" t="s">
        <v>11</v>
      </c>
      <c r="F1486" s="26" t="s">
        <v>16</v>
      </c>
      <c r="G1486" s="26" t="s">
        <v>14</v>
      </c>
      <c r="H1486" s="23">
        <v>0</v>
      </c>
      <c r="I1486" s="27"/>
      <c r="J1486" s="28">
        <v>0</v>
      </c>
      <c r="K1486" t="str">
        <f>IF((LEN(relatorio_Ananindeua3[[#This Row],[CIF/CPF/CNPJ]])=14),relatorio_Ananindeua3[[#This Row],[CIF/CPF/CNPJ]],relatorio_Ananindeua3[[#This Row],[Coluna2]])</f>
        <v>32809323000117</v>
      </c>
      <c r="L1486" t="str">
        <f t="shared" si="23"/>
        <v>328******17</v>
      </c>
    </row>
    <row r="1487" spans="1:12" x14ac:dyDescent="0.25">
      <c r="A1487" s="23" t="s">
        <v>3410</v>
      </c>
      <c r="B1487" s="23" t="s">
        <v>3411</v>
      </c>
      <c r="C1487" s="23" t="s">
        <v>17</v>
      </c>
      <c r="D1487" s="24">
        <v>45298.765393518515</v>
      </c>
      <c r="E1487" s="25" t="s">
        <v>11</v>
      </c>
      <c r="F1487" s="26" t="s">
        <v>16</v>
      </c>
      <c r="G1487" s="26" t="s">
        <v>14</v>
      </c>
      <c r="H1487" s="23">
        <v>0</v>
      </c>
      <c r="I1487" s="27"/>
      <c r="J1487" s="28">
        <v>0</v>
      </c>
      <c r="K1487" t="str">
        <f>IF((LEN(relatorio_Ananindeua3[[#This Row],[CIF/CPF/CNPJ]])=14),relatorio_Ananindeua3[[#This Row],[CIF/CPF/CNPJ]],relatorio_Ananindeua3[[#This Row],[Coluna2]])</f>
        <v>33506433000172</v>
      </c>
      <c r="L1487" t="str">
        <f t="shared" si="23"/>
        <v>335******72</v>
      </c>
    </row>
    <row r="1488" spans="1:12" x14ac:dyDescent="0.25">
      <c r="A1488" s="23" t="s">
        <v>3967</v>
      </c>
      <c r="B1488" s="23" t="s">
        <v>3968</v>
      </c>
      <c r="C1488" s="23" t="s">
        <v>17</v>
      </c>
      <c r="D1488" s="24">
        <v>45298.765393518515</v>
      </c>
      <c r="E1488" s="25" t="s">
        <v>11</v>
      </c>
      <c r="F1488" s="26" t="s">
        <v>16</v>
      </c>
      <c r="G1488" s="26" t="s">
        <v>14</v>
      </c>
      <c r="H1488" s="23">
        <v>0</v>
      </c>
      <c r="I1488" s="27"/>
      <c r="J1488" s="28">
        <v>0</v>
      </c>
      <c r="K1488" t="str">
        <f>IF((LEN(relatorio_Ananindeua3[[#This Row],[CIF/CPF/CNPJ]])=14),relatorio_Ananindeua3[[#This Row],[CIF/CPF/CNPJ]],relatorio_Ananindeua3[[#This Row],[Coluna2]])</f>
        <v>35571061000193</v>
      </c>
      <c r="L1488" t="str">
        <f t="shared" si="23"/>
        <v>355******93</v>
      </c>
    </row>
    <row r="1489" spans="1:12" x14ac:dyDescent="0.25">
      <c r="A1489" s="23" t="s">
        <v>3973</v>
      </c>
      <c r="B1489" s="23" t="s">
        <v>3974</v>
      </c>
      <c r="C1489" s="23" t="s">
        <v>17</v>
      </c>
      <c r="D1489" s="24">
        <v>45298.765393518515</v>
      </c>
      <c r="E1489" s="25" t="s">
        <v>11</v>
      </c>
      <c r="F1489" s="26" t="s">
        <v>16</v>
      </c>
      <c r="G1489" s="26" t="s">
        <v>14</v>
      </c>
      <c r="H1489" s="23">
        <v>0</v>
      </c>
      <c r="I1489" s="27"/>
      <c r="J1489" s="28">
        <v>0</v>
      </c>
      <c r="K1489" t="str">
        <f>IF((LEN(relatorio_Ananindeua3[[#This Row],[CIF/CPF/CNPJ]])=14),relatorio_Ananindeua3[[#This Row],[CIF/CPF/CNPJ]],relatorio_Ananindeua3[[#This Row],[Coluna2]])</f>
        <v>35586457000104</v>
      </c>
      <c r="L1489" t="str">
        <f t="shared" si="23"/>
        <v>355******04</v>
      </c>
    </row>
    <row r="1490" spans="1:12" x14ac:dyDescent="0.25">
      <c r="A1490" s="23" t="s">
        <v>3975</v>
      </c>
      <c r="B1490" s="23" t="s">
        <v>3976</v>
      </c>
      <c r="C1490" s="23" t="s">
        <v>17</v>
      </c>
      <c r="D1490" s="24">
        <v>45298.765393518515</v>
      </c>
      <c r="E1490" s="25" t="s">
        <v>11</v>
      </c>
      <c r="F1490" s="26" t="s">
        <v>16</v>
      </c>
      <c r="G1490" s="26" t="s">
        <v>14</v>
      </c>
      <c r="H1490" s="23">
        <v>0</v>
      </c>
      <c r="I1490" s="27"/>
      <c r="J1490" s="28">
        <v>0</v>
      </c>
      <c r="K1490" t="str">
        <f>IF((LEN(relatorio_Ananindeua3[[#This Row],[CIF/CPF/CNPJ]])=14),relatorio_Ananindeua3[[#This Row],[CIF/CPF/CNPJ]],relatorio_Ananindeua3[[#This Row],[Coluna2]])</f>
        <v>35604745000144</v>
      </c>
      <c r="L1490" t="str">
        <f t="shared" ref="L1490:L1553" si="24">_xlfn.CONCAT(LEFT(A1490,3),REPT("*",6),RIGHT(A1490,2))</f>
        <v>356******44</v>
      </c>
    </row>
    <row r="1491" spans="1:12" x14ac:dyDescent="0.25">
      <c r="A1491" s="23" t="s">
        <v>3963</v>
      </c>
      <c r="B1491" s="23" t="s">
        <v>3964</v>
      </c>
      <c r="C1491" s="23" t="s">
        <v>17</v>
      </c>
      <c r="D1491" s="24">
        <v>45298.765405092592</v>
      </c>
      <c r="E1491" s="25" t="s">
        <v>11</v>
      </c>
      <c r="F1491" s="26" t="s">
        <v>16</v>
      </c>
      <c r="G1491" s="26" t="s">
        <v>14</v>
      </c>
      <c r="H1491" s="23">
        <v>0</v>
      </c>
      <c r="I1491" s="27"/>
      <c r="J1491" s="28">
        <v>0</v>
      </c>
      <c r="K1491" t="str">
        <f>IF((LEN(relatorio_Ananindeua3[[#This Row],[CIF/CPF/CNPJ]])=14),relatorio_Ananindeua3[[#This Row],[CIF/CPF/CNPJ]],relatorio_Ananindeua3[[#This Row],[Coluna2]])</f>
        <v>35550890000190</v>
      </c>
      <c r="L1491" t="str">
        <f t="shared" si="24"/>
        <v>355******90</v>
      </c>
    </row>
    <row r="1492" spans="1:12" x14ac:dyDescent="0.25">
      <c r="A1492" s="23" t="s">
        <v>3959</v>
      </c>
      <c r="B1492" s="23" t="s">
        <v>3960</v>
      </c>
      <c r="C1492" s="23" t="s">
        <v>17</v>
      </c>
      <c r="D1492" s="24">
        <v>45298.765416666669</v>
      </c>
      <c r="E1492" s="25" t="s">
        <v>11</v>
      </c>
      <c r="F1492" s="26" t="s">
        <v>16</v>
      </c>
      <c r="G1492" s="26" t="s">
        <v>14</v>
      </c>
      <c r="H1492" s="23">
        <v>0</v>
      </c>
      <c r="I1492" s="27"/>
      <c r="J1492" s="28">
        <v>0</v>
      </c>
      <c r="K1492" t="str">
        <f>IF((LEN(relatorio_Ananindeua3[[#This Row],[CIF/CPF/CNPJ]])=14),relatorio_Ananindeua3[[#This Row],[CIF/CPF/CNPJ]],relatorio_Ananindeua3[[#This Row],[Coluna2]])</f>
        <v>35536224000105</v>
      </c>
      <c r="L1492" t="str">
        <f t="shared" si="24"/>
        <v>355******05</v>
      </c>
    </row>
    <row r="1493" spans="1:12" x14ac:dyDescent="0.25">
      <c r="A1493" s="23" t="s">
        <v>3832</v>
      </c>
      <c r="B1493" s="23" t="s">
        <v>3833</v>
      </c>
      <c r="C1493" s="23" t="s">
        <v>17</v>
      </c>
      <c r="D1493" s="24">
        <v>45298.765439814815</v>
      </c>
      <c r="E1493" s="25" t="s">
        <v>11</v>
      </c>
      <c r="F1493" s="26" t="s">
        <v>16</v>
      </c>
      <c r="G1493" s="26" t="s">
        <v>14</v>
      </c>
      <c r="H1493" s="23">
        <v>0</v>
      </c>
      <c r="I1493" s="27"/>
      <c r="J1493" s="28">
        <v>0</v>
      </c>
      <c r="K1493" t="str">
        <f>IF((LEN(relatorio_Ananindeua3[[#This Row],[CIF/CPF/CNPJ]])=14),relatorio_Ananindeua3[[#This Row],[CIF/CPF/CNPJ]],relatorio_Ananindeua3[[#This Row],[Coluna2]])</f>
        <v>35038811000166</v>
      </c>
      <c r="L1493" t="str">
        <f t="shared" si="24"/>
        <v>350******66</v>
      </c>
    </row>
    <row r="1494" spans="1:12" x14ac:dyDescent="0.25">
      <c r="A1494" s="23" t="s">
        <v>3844</v>
      </c>
      <c r="B1494" s="23" t="s">
        <v>3845</v>
      </c>
      <c r="C1494" s="23" t="s">
        <v>17</v>
      </c>
      <c r="D1494" s="24">
        <v>45298.765439814815</v>
      </c>
      <c r="E1494" s="25" t="s">
        <v>11</v>
      </c>
      <c r="F1494" s="26" t="s">
        <v>16</v>
      </c>
      <c r="G1494" s="26" t="s">
        <v>14</v>
      </c>
      <c r="H1494" s="23">
        <v>0</v>
      </c>
      <c r="I1494" s="27"/>
      <c r="J1494" s="28">
        <v>0</v>
      </c>
      <c r="K1494" t="str">
        <f>IF((LEN(relatorio_Ananindeua3[[#This Row],[CIF/CPF/CNPJ]])=14),relatorio_Ananindeua3[[#This Row],[CIF/CPF/CNPJ]],relatorio_Ananindeua3[[#This Row],[Coluna2]])</f>
        <v>35111555000195</v>
      </c>
      <c r="L1494" t="str">
        <f t="shared" si="24"/>
        <v>351******95</v>
      </c>
    </row>
    <row r="1495" spans="1:12" x14ac:dyDescent="0.25">
      <c r="A1495" s="23" t="s">
        <v>3955</v>
      </c>
      <c r="B1495" s="23" t="s">
        <v>3956</v>
      </c>
      <c r="C1495" s="23" t="s">
        <v>17</v>
      </c>
      <c r="D1495" s="24">
        <v>45298.765439814815</v>
      </c>
      <c r="E1495" s="25" t="s">
        <v>11</v>
      </c>
      <c r="F1495" s="26" t="s">
        <v>16</v>
      </c>
      <c r="G1495" s="26" t="s">
        <v>14</v>
      </c>
      <c r="H1495" s="23">
        <v>0</v>
      </c>
      <c r="I1495" s="27"/>
      <c r="J1495" s="28">
        <v>0</v>
      </c>
      <c r="K1495" t="str">
        <f>IF((LEN(relatorio_Ananindeua3[[#This Row],[CIF/CPF/CNPJ]])=14),relatorio_Ananindeua3[[#This Row],[CIF/CPF/CNPJ]],relatorio_Ananindeua3[[#This Row],[Coluna2]])</f>
        <v>35530346000186</v>
      </c>
      <c r="L1495" t="str">
        <f t="shared" si="24"/>
        <v>355******86</v>
      </c>
    </row>
    <row r="1496" spans="1:12" x14ac:dyDescent="0.25">
      <c r="A1496" s="23" t="s">
        <v>3500</v>
      </c>
      <c r="B1496" s="23" t="s">
        <v>3501</v>
      </c>
      <c r="C1496" s="23" t="s">
        <v>17</v>
      </c>
      <c r="D1496" s="24">
        <v>45298.765451388892</v>
      </c>
      <c r="E1496" s="25" t="s">
        <v>11</v>
      </c>
      <c r="F1496" s="26" t="s">
        <v>16</v>
      </c>
      <c r="G1496" s="26" t="s">
        <v>14</v>
      </c>
      <c r="H1496" s="23">
        <v>0</v>
      </c>
      <c r="I1496" s="27"/>
      <c r="J1496" s="28">
        <v>0</v>
      </c>
      <c r="K1496" t="str">
        <f>IF((LEN(relatorio_Ananindeua3[[#This Row],[CIF/CPF/CNPJ]])=14),relatorio_Ananindeua3[[#This Row],[CIF/CPF/CNPJ]],relatorio_Ananindeua3[[#This Row],[Coluna2]])</f>
        <v>33885861000153</v>
      </c>
      <c r="L1496" t="str">
        <f t="shared" si="24"/>
        <v>338******53</v>
      </c>
    </row>
    <row r="1497" spans="1:12" x14ac:dyDescent="0.25">
      <c r="A1497" s="23" t="s">
        <v>3923</v>
      </c>
      <c r="B1497" s="23" t="s">
        <v>3924</v>
      </c>
      <c r="C1497" s="23" t="s">
        <v>17</v>
      </c>
      <c r="D1497" s="24">
        <v>45298.765451388892</v>
      </c>
      <c r="E1497" s="25" t="s">
        <v>11</v>
      </c>
      <c r="F1497" s="26" t="s">
        <v>16</v>
      </c>
      <c r="G1497" s="26" t="s">
        <v>14</v>
      </c>
      <c r="H1497" s="23">
        <v>0</v>
      </c>
      <c r="I1497" s="27"/>
      <c r="J1497" s="28">
        <v>0</v>
      </c>
      <c r="K1497" t="str">
        <f>IF((LEN(relatorio_Ananindeua3[[#This Row],[CIF/CPF/CNPJ]])=14),relatorio_Ananindeua3[[#This Row],[CIF/CPF/CNPJ]],relatorio_Ananindeua3[[#This Row],[Coluna2]])</f>
        <v>35426251000117</v>
      </c>
      <c r="L1497" t="str">
        <f t="shared" si="24"/>
        <v>354******17</v>
      </c>
    </row>
    <row r="1498" spans="1:12" x14ac:dyDescent="0.25">
      <c r="A1498" s="23" t="s">
        <v>3943</v>
      </c>
      <c r="B1498" s="23" t="s">
        <v>3944</v>
      </c>
      <c r="C1498" s="23" t="s">
        <v>17</v>
      </c>
      <c r="D1498" s="24">
        <v>45298.765451388892</v>
      </c>
      <c r="E1498" s="25" t="s">
        <v>11</v>
      </c>
      <c r="F1498" s="26" t="s">
        <v>16</v>
      </c>
      <c r="G1498" s="26" t="s">
        <v>14</v>
      </c>
      <c r="H1498" s="23">
        <v>0</v>
      </c>
      <c r="I1498" s="27"/>
      <c r="J1498" s="28">
        <v>0</v>
      </c>
      <c r="K1498" t="str">
        <f>IF((LEN(relatorio_Ananindeua3[[#This Row],[CIF/CPF/CNPJ]])=14),relatorio_Ananindeua3[[#This Row],[CIF/CPF/CNPJ]],relatorio_Ananindeua3[[#This Row],[Coluna2]])</f>
        <v>35498160000197</v>
      </c>
      <c r="L1498" t="str">
        <f t="shared" si="24"/>
        <v>354******97</v>
      </c>
    </row>
    <row r="1499" spans="1:12" x14ac:dyDescent="0.25">
      <c r="A1499" s="23" t="s">
        <v>3945</v>
      </c>
      <c r="B1499" s="23" t="s">
        <v>3946</v>
      </c>
      <c r="C1499" s="23" t="s">
        <v>17</v>
      </c>
      <c r="D1499" s="24">
        <v>45298.765486111108</v>
      </c>
      <c r="E1499" s="25" t="s">
        <v>11</v>
      </c>
      <c r="F1499" s="26" t="s">
        <v>16</v>
      </c>
      <c r="G1499" s="26" t="s">
        <v>14</v>
      </c>
      <c r="H1499" s="23">
        <v>0</v>
      </c>
      <c r="I1499" s="27"/>
      <c r="J1499" s="28">
        <v>0</v>
      </c>
      <c r="K1499" t="str">
        <f>IF((LEN(relatorio_Ananindeua3[[#This Row],[CIF/CPF/CNPJ]])=14),relatorio_Ananindeua3[[#This Row],[CIF/CPF/CNPJ]],relatorio_Ananindeua3[[#This Row],[Coluna2]])</f>
        <v>35499356000104</v>
      </c>
      <c r="L1499" t="str">
        <f t="shared" si="24"/>
        <v>354******04</v>
      </c>
    </row>
    <row r="1500" spans="1:12" x14ac:dyDescent="0.25">
      <c r="A1500" s="23" t="s">
        <v>2556</v>
      </c>
      <c r="B1500" s="23" t="s">
        <v>2557</v>
      </c>
      <c r="C1500" s="23" t="s">
        <v>17</v>
      </c>
      <c r="D1500" s="24">
        <v>45298.765497685185</v>
      </c>
      <c r="E1500" s="25" t="s">
        <v>11</v>
      </c>
      <c r="F1500" s="26" t="s">
        <v>16</v>
      </c>
      <c r="G1500" s="26" t="s">
        <v>14</v>
      </c>
      <c r="H1500" s="23">
        <v>0</v>
      </c>
      <c r="I1500" s="27"/>
      <c r="J1500" s="28">
        <v>0</v>
      </c>
      <c r="K1500" t="str">
        <f>IF((LEN(relatorio_Ananindeua3[[#This Row],[CIF/CPF/CNPJ]])=14),relatorio_Ananindeua3[[#This Row],[CIF/CPF/CNPJ]],relatorio_Ananindeua3[[#This Row],[Coluna2]])</f>
        <v>29361843000103</v>
      </c>
      <c r="L1500" t="str">
        <f t="shared" si="24"/>
        <v>293******03</v>
      </c>
    </row>
    <row r="1501" spans="1:12" x14ac:dyDescent="0.25">
      <c r="A1501" s="23" t="s">
        <v>3931</v>
      </c>
      <c r="B1501" s="23" t="s">
        <v>3932</v>
      </c>
      <c r="C1501" s="23" t="s">
        <v>17</v>
      </c>
      <c r="D1501" s="24">
        <v>45298.765497685185</v>
      </c>
      <c r="E1501" s="25" t="s">
        <v>11</v>
      </c>
      <c r="F1501" s="26" t="s">
        <v>16</v>
      </c>
      <c r="G1501" s="26" t="s">
        <v>14</v>
      </c>
      <c r="H1501" s="23">
        <v>0</v>
      </c>
      <c r="I1501" s="27"/>
      <c r="J1501" s="28">
        <v>0</v>
      </c>
      <c r="K1501" t="str">
        <f>IF((LEN(relatorio_Ananindeua3[[#This Row],[CIF/CPF/CNPJ]])=14),relatorio_Ananindeua3[[#This Row],[CIF/CPF/CNPJ]],relatorio_Ananindeua3[[#This Row],[Coluna2]])</f>
        <v>35456817000153</v>
      </c>
      <c r="L1501" t="str">
        <f t="shared" si="24"/>
        <v>354******53</v>
      </c>
    </row>
    <row r="1502" spans="1:12" x14ac:dyDescent="0.25">
      <c r="A1502" s="23" t="s">
        <v>3905</v>
      </c>
      <c r="B1502" s="23" t="s">
        <v>3906</v>
      </c>
      <c r="C1502" s="23" t="s">
        <v>17</v>
      </c>
      <c r="D1502" s="24">
        <v>45298.765509259261</v>
      </c>
      <c r="E1502" s="25" t="s">
        <v>11</v>
      </c>
      <c r="F1502" s="26" t="s">
        <v>16</v>
      </c>
      <c r="G1502" s="26" t="s">
        <v>14</v>
      </c>
      <c r="H1502" s="23">
        <v>0</v>
      </c>
      <c r="I1502" s="27"/>
      <c r="J1502" s="28">
        <v>0</v>
      </c>
      <c r="K1502" t="str">
        <f>IF((LEN(relatorio_Ananindeua3[[#This Row],[CIF/CPF/CNPJ]])=14),relatorio_Ananindeua3[[#This Row],[CIF/CPF/CNPJ]],relatorio_Ananindeua3[[#This Row],[Coluna2]])</f>
        <v>35371734000161</v>
      </c>
      <c r="L1502" t="str">
        <f t="shared" si="24"/>
        <v>353******61</v>
      </c>
    </row>
    <row r="1503" spans="1:12" x14ac:dyDescent="0.25">
      <c r="A1503" s="23" t="s">
        <v>3921</v>
      </c>
      <c r="B1503" s="23" t="s">
        <v>3922</v>
      </c>
      <c r="C1503" s="23" t="s">
        <v>17</v>
      </c>
      <c r="D1503" s="24">
        <v>45298.765509259261</v>
      </c>
      <c r="E1503" s="25" t="s">
        <v>11</v>
      </c>
      <c r="F1503" s="26" t="s">
        <v>16</v>
      </c>
      <c r="G1503" s="26" t="s">
        <v>14</v>
      </c>
      <c r="H1503" s="23">
        <v>0</v>
      </c>
      <c r="I1503" s="27"/>
      <c r="J1503" s="28">
        <v>0</v>
      </c>
      <c r="K1503" t="str">
        <f>IF((LEN(relatorio_Ananindeua3[[#This Row],[CIF/CPF/CNPJ]])=14),relatorio_Ananindeua3[[#This Row],[CIF/CPF/CNPJ]],relatorio_Ananindeua3[[#This Row],[Coluna2]])</f>
        <v>35426025000136</v>
      </c>
      <c r="L1503" t="str">
        <f t="shared" si="24"/>
        <v>354******36</v>
      </c>
    </row>
    <row r="1504" spans="1:12" x14ac:dyDescent="0.25">
      <c r="A1504" s="23" t="s">
        <v>3927</v>
      </c>
      <c r="B1504" s="23" t="s">
        <v>3928</v>
      </c>
      <c r="C1504" s="23" t="s">
        <v>17</v>
      </c>
      <c r="D1504" s="24">
        <v>45298.765532407408</v>
      </c>
      <c r="E1504" s="25" t="s">
        <v>11</v>
      </c>
      <c r="F1504" s="26" t="s">
        <v>16</v>
      </c>
      <c r="G1504" s="26" t="s">
        <v>14</v>
      </c>
      <c r="H1504" s="23">
        <v>0</v>
      </c>
      <c r="I1504" s="27"/>
      <c r="J1504" s="28">
        <v>0</v>
      </c>
      <c r="K1504" t="str">
        <f>IF((LEN(relatorio_Ananindeua3[[#This Row],[CIF/CPF/CNPJ]])=14),relatorio_Ananindeua3[[#This Row],[CIF/CPF/CNPJ]],relatorio_Ananindeua3[[#This Row],[Coluna2]])</f>
        <v>35452007000129</v>
      </c>
      <c r="L1504" t="str">
        <f t="shared" si="24"/>
        <v>354******29</v>
      </c>
    </row>
    <row r="1505" spans="1:12" x14ac:dyDescent="0.25">
      <c r="A1505" s="23" t="s">
        <v>3915</v>
      </c>
      <c r="B1505" s="23" t="s">
        <v>3916</v>
      </c>
      <c r="C1505" s="23" t="s">
        <v>17</v>
      </c>
      <c r="D1505" s="24">
        <v>45298.765555555554</v>
      </c>
      <c r="E1505" s="25" t="s">
        <v>11</v>
      </c>
      <c r="F1505" s="26" t="s">
        <v>16</v>
      </c>
      <c r="G1505" s="26" t="s">
        <v>14</v>
      </c>
      <c r="H1505" s="23">
        <v>0</v>
      </c>
      <c r="I1505" s="27"/>
      <c r="J1505" s="28">
        <v>0</v>
      </c>
      <c r="K1505" t="str">
        <f>IF((LEN(relatorio_Ananindeua3[[#This Row],[CIF/CPF/CNPJ]])=14),relatorio_Ananindeua3[[#This Row],[CIF/CPF/CNPJ]],relatorio_Ananindeua3[[#This Row],[Coluna2]])</f>
        <v>35406301000102</v>
      </c>
      <c r="L1505" t="str">
        <f t="shared" si="24"/>
        <v>354******02</v>
      </c>
    </row>
    <row r="1506" spans="1:12" x14ac:dyDescent="0.25">
      <c r="A1506" s="23" t="s">
        <v>273</v>
      </c>
      <c r="B1506" s="23" t="s">
        <v>274</v>
      </c>
      <c r="C1506" s="23" t="s">
        <v>17</v>
      </c>
      <c r="D1506" s="24">
        <v>45298.7655787037</v>
      </c>
      <c r="E1506" s="25" t="s">
        <v>11</v>
      </c>
      <c r="F1506" s="26" t="s">
        <v>16</v>
      </c>
      <c r="G1506" s="26" t="s">
        <v>14</v>
      </c>
      <c r="H1506" s="23">
        <v>0</v>
      </c>
      <c r="I1506" s="27"/>
      <c r="J1506" s="28">
        <v>0</v>
      </c>
      <c r="K1506" t="str">
        <f>IF((LEN(relatorio_Ananindeua3[[#This Row],[CIF/CPF/CNPJ]])=14),relatorio_Ananindeua3[[#This Row],[CIF/CPF/CNPJ]],relatorio_Ananindeua3[[#This Row],[Coluna2]])</f>
        <v>12585123000110</v>
      </c>
      <c r="L1506" t="str">
        <f t="shared" si="24"/>
        <v>125******10</v>
      </c>
    </row>
    <row r="1507" spans="1:12" x14ac:dyDescent="0.25">
      <c r="A1507" s="23" t="s">
        <v>3913</v>
      </c>
      <c r="B1507" s="23" t="s">
        <v>3914</v>
      </c>
      <c r="C1507" s="23" t="s">
        <v>17</v>
      </c>
      <c r="D1507" s="24">
        <v>45298.7655787037</v>
      </c>
      <c r="E1507" s="25" t="s">
        <v>11</v>
      </c>
      <c r="F1507" s="26" t="s">
        <v>16</v>
      </c>
      <c r="G1507" s="26" t="s">
        <v>14</v>
      </c>
      <c r="H1507" s="23">
        <v>0</v>
      </c>
      <c r="I1507" s="27"/>
      <c r="J1507" s="28">
        <v>0</v>
      </c>
      <c r="K1507" t="str">
        <f>IF((LEN(relatorio_Ananindeua3[[#This Row],[CIF/CPF/CNPJ]])=14),relatorio_Ananindeua3[[#This Row],[CIF/CPF/CNPJ]],relatorio_Ananindeua3[[#This Row],[Coluna2]])</f>
        <v>35401230000147</v>
      </c>
      <c r="L1507" t="str">
        <f t="shared" si="24"/>
        <v>354******47</v>
      </c>
    </row>
    <row r="1508" spans="1:12" x14ac:dyDescent="0.25">
      <c r="A1508" s="23" t="s">
        <v>2154</v>
      </c>
      <c r="B1508" s="23" t="s">
        <v>2155</v>
      </c>
      <c r="C1508" s="23" t="s">
        <v>17</v>
      </c>
      <c r="D1508" s="24">
        <v>45298.765590277777</v>
      </c>
      <c r="E1508" s="25" t="s">
        <v>11</v>
      </c>
      <c r="F1508" s="26" t="s">
        <v>16</v>
      </c>
      <c r="G1508" s="26" t="s">
        <v>14</v>
      </c>
      <c r="H1508" s="23">
        <v>0</v>
      </c>
      <c r="I1508" s="27"/>
      <c r="J1508" s="28">
        <v>0</v>
      </c>
      <c r="K1508" t="str">
        <f>IF((LEN(relatorio_Ananindeua3[[#This Row],[CIF/CPF/CNPJ]])=14),relatorio_Ananindeua3[[#This Row],[CIF/CPF/CNPJ]],relatorio_Ananindeua3[[#This Row],[Coluna2]])</f>
        <v>27381679000162</v>
      </c>
      <c r="L1508" t="str">
        <f t="shared" si="24"/>
        <v>273******62</v>
      </c>
    </row>
    <row r="1509" spans="1:12" x14ac:dyDescent="0.25">
      <c r="A1509" s="23" t="s">
        <v>3911</v>
      </c>
      <c r="B1509" s="23" t="s">
        <v>3912</v>
      </c>
      <c r="C1509" s="23" t="s">
        <v>17</v>
      </c>
      <c r="D1509" s="24">
        <v>45298.765590277777</v>
      </c>
      <c r="E1509" s="25" t="s">
        <v>11</v>
      </c>
      <c r="F1509" s="26" t="s">
        <v>16</v>
      </c>
      <c r="G1509" s="26" t="s">
        <v>14</v>
      </c>
      <c r="H1509" s="23">
        <v>0</v>
      </c>
      <c r="I1509" s="27"/>
      <c r="J1509" s="28">
        <v>0</v>
      </c>
      <c r="K1509" t="str">
        <f>IF((LEN(relatorio_Ananindeua3[[#This Row],[CIF/CPF/CNPJ]])=14),relatorio_Ananindeua3[[#This Row],[CIF/CPF/CNPJ]],relatorio_Ananindeua3[[#This Row],[Coluna2]])</f>
        <v>35385664000109</v>
      </c>
      <c r="L1509" t="str">
        <f t="shared" si="24"/>
        <v>353******09</v>
      </c>
    </row>
    <row r="1510" spans="1:12" x14ac:dyDescent="0.25">
      <c r="A1510" s="23" t="s">
        <v>2578</v>
      </c>
      <c r="B1510" s="23" t="s">
        <v>2579</v>
      </c>
      <c r="C1510" s="23" t="s">
        <v>17</v>
      </c>
      <c r="D1510" s="24">
        <v>45298.765601851854</v>
      </c>
      <c r="E1510" s="25" t="s">
        <v>11</v>
      </c>
      <c r="F1510" s="26" t="s">
        <v>16</v>
      </c>
      <c r="G1510" s="26" t="s">
        <v>14</v>
      </c>
      <c r="H1510" s="23">
        <v>0</v>
      </c>
      <c r="I1510" s="27"/>
      <c r="J1510" s="28">
        <v>0</v>
      </c>
      <c r="K1510" t="str">
        <f>IF((LEN(relatorio_Ananindeua3[[#This Row],[CIF/CPF/CNPJ]])=14),relatorio_Ananindeua3[[#This Row],[CIF/CPF/CNPJ]],relatorio_Ananindeua3[[#This Row],[Coluna2]])</f>
        <v>29454355000132</v>
      </c>
      <c r="L1510" t="str">
        <f t="shared" si="24"/>
        <v>294******32</v>
      </c>
    </row>
    <row r="1511" spans="1:12" x14ac:dyDescent="0.25">
      <c r="A1511" s="23" t="s">
        <v>3620</v>
      </c>
      <c r="B1511" s="23" t="s">
        <v>3621</v>
      </c>
      <c r="C1511" s="23" t="s">
        <v>17</v>
      </c>
      <c r="D1511" s="24">
        <v>45298.765601851854</v>
      </c>
      <c r="E1511" s="25" t="s">
        <v>11</v>
      </c>
      <c r="F1511" s="26" t="s">
        <v>16</v>
      </c>
      <c r="G1511" s="26" t="s">
        <v>14</v>
      </c>
      <c r="H1511" s="23">
        <v>0</v>
      </c>
      <c r="I1511" s="27"/>
      <c r="J1511" s="28">
        <v>0</v>
      </c>
      <c r="K1511" t="str">
        <f>IF((LEN(relatorio_Ananindeua3[[#This Row],[CIF/CPF/CNPJ]])=14),relatorio_Ananindeua3[[#This Row],[CIF/CPF/CNPJ]],relatorio_Ananindeua3[[#This Row],[Coluna2]])</f>
        <v>34301198000165</v>
      </c>
      <c r="L1511" t="str">
        <f t="shared" si="24"/>
        <v>343******65</v>
      </c>
    </row>
    <row r="1512" spans="1:12" x14ac:dyDescent="0.25">
      <c r="A1512" s="23" t="s">
        <v>3902</v>
      </c>
      <c r="B1512" s="23" t="s">
        <v>3903</v>
      </c>
      <c r="C1512" s="23" t="s">
        <v>17</v>
      </c>
      <c r="D1512" s="24">
        <v>45298.765601851854</v>
      </c>
      <c r="E1512" s="25" t="s">
        <v>11</v>
      </c>
      <c r="F1512" s="26" t="s">
        <v>16</v>
      </c>
      <c r="G1512" s="26" t="s">
        <v>14</v>
      </c>
      <c r="H1512" s="23">
        <v>0</v>
      </c>
      <c r="I1512" s="27"/>
      <c r="J1512" s="28">
        <v>0</v>
      </c>
      <c r="K1512" t="str">
        <f>IF((LEN(relatorio_Ananindeua3[[#This Row],[CIF/CPF/CNPJ]])=14),relatorio_Ananindeua3[[#This Row],[CIF/CPF/CNPJ]],relatorio_Ananindeua3[[#This Row],[Coluna2]])</f>
        <v>35359743000137</v>
      </c>
      <c r="L1512" t="str">
        <f t="shared" si="24"/>
        <v>353******37</v>
      </c>
    </row>
    <row r="1513" spans="1:12" x14ac:dyDescent="0.25">
      <c r="A1513" s="23" t="s">
        <v>3904</v>
      </c>
      <c r="B1513" s="23" t="s">
        <v>794</v>
      </c>
      <c r="C1513" s="23" t="s">
        <v>17</v>
      </c>
      <c r="D1513" s="24">
        <v>45298.765601851854</v>
      </c>
      <c r="E1513" s="25" t="s">
        <v>11</v>
      </c>
      <c r="F1513" s="26" t="s">
        <v>16</v>
      </c>
      <c r="G1513" s="26" t="s">
        <v>14</v>
      </c>
      <c r="H1513" s="23">
        <v>0</v>
      </c>
      <c r="I1513" s="27"/>
      <c r="J1513" s="28">
        <v>0</v>
      </c>
      <c r="K1513" t="str">
        <f>IF((LEN(relatorio_Ananindeua3[[#This Row],[CIF/CPF/CNPJ]])=14),relatorio_Ananindeua3[[#This Row],[CIF/CPF/CNPJ]],relatorio_Ananindeua3[[#This Row],[Coluna2]])</f>
        <v>35371560000137</v>
      </c>
      <c r="L1513" t="str">
        <f t="shared" si="24"/>
        <v>353******37</v>
      </c>
    </row>
    <row r="1514" spans="1:12" x14ac:dyDescent="0.25">
      <c r="A1514" s="23" t="s">
        <v>3907</v>
      </c>
      <c r="B1514" s="23" t="s">
        <v>3908</v>
      </c>
      <c r="C1514" s="23" t="s">
        <v>17</v>
      </c>
      <c r="D1514" s="24">
        <v>45298.765601851854</v>
      </c>
      <c r="E1514" s="25" t="s">
        <v>11</v>
      </c>
      <c r="F1514" s="26" t="s">
        <v>16</v>
      </c>
      <c r="G1514" s="26" t="s">
        <v>14</v>
      </c>
      <c r="H1514" s="23">
        <v>0</v>
      </c>
      <c r="I1514" s="27"/>
      <c r="J1514" s="28">
        <v>0</v>
      </c>
      <c r="K1514" t="str">
        <f>IF((LEN(relatorio_Ananindeua3[[#This Row],[CIF/CPF/CNPJ]])=14),relatorio_Ananindeua3[[#This Row],[CIF/CPF/CNPJ]],relatorio_Ananindeua3[[#This Row],[Coluna2]])</f>
        <v>35380764000134</v>
      </c>
      <c r="L1514" t="str">
        <f t="shared" si="24"/>
        <v>353******34</v>
      </c>
    </row>
    <row r="1515" spans="1:12" x14ac:dyDescent="0.25">
      <c r="A1515" s="23" t="s">
        <v>3900</v>
      </c>
      <c r="B1515" s="23" t="s">
        <v>3901</v>
      </c>
      <c r="C1515" s="23" t="s">
        <v>17</v>
      </c>
      <c r="D1515" s="24">
        <v>45298.765613425923</v>
      </c>
      <c r="E1515" s="25" t="s">
        <v>11</v>
      </c>
      <c r="F1515" s="26" t="s">
        <v>16</v>
      </c>
      <c r="G1515" s="26" t="s">
        <v>14</v>
      </c>
      <c r="H1515" s="23">
        <v>0</v>
      </c>
      <c r="I1515" s="27"/>
      <c r="J1515" s="28">
        <v>0</v>
      </c>
      <c r="K1515" t="str">
        <f>IF((LEN(relatorio_Ananindeua3[[#This Row],[CIF/CPF/CNPJ]])=14),relatorio_Ananindeua3[[#This Row],[CIF/CPF/CNPJ]],relatorio_Ananindeua3[[#This Row],[Coluna2]])</f>
        <v>35346671000193</v>
      </c>
      <c r="L1515" t="str">
        <f t="shared" si="24"/>
        <v>353******93</v>
      </c>
    </row>
    <row r="1516" spans="1:12" x14ac:dyDescent="0.25">
      <c r="A1516" s="23" t="s">
        <v>1752</v>
      </c>
      <c r="B1516" s="23" t="s">
        <v>1753</v>
      </c>
      <c r="C1516" s="23" t="s">
        <v>17</v>
      </c>
      <c r="D1516" s="24">
        <v>45298.765625</v>
      </c>
      <c r="E1516" s="25" t="s">
        <v>11</v>
      </c>
      <c r="F1516" s="26" t="s">
        <v>16</v>
      </c>
      <c r="G1516" s="26" t="s">
        <v>14</v>
      </c>
      <c r="H1516" s="23">
        <v>0</v>
      </c>
      <c r="I1516" s="27"/>
      <c r="J1516" s="28">
        <v>0</v>
      </c>
      <c r="K1516" t="str">
        <f>IF((LEN(relatorio_Ananindeua3[[#This Row],[CIF/CPF/CNPJ]])=14),relatorio_Ananindeua3[[#This Row],[CIF/CPF/CNPJ]],relatorio_Ananindeua3[[#This Row],[Coluna2]])</f>
        <v>24148838000195</v>
      </c>
      <c r="L1516" t="str">
        <f t="shared" si="24"/>
        <v>241******95</v>
      </c>
    </row>
    <row r="1517" spans="1:12" x14ac:dyDescent="0.25">
      <c r="A1517" s="23" t="s">
        <v>3876</v>
      </c>
      <c r="B1517" s="23" t="s">
        <v>3877</v>
      </c>
      <c r="C1517" s="23" t="s">
        <v>17</v>
      </c>
      <c r="D1517" s="24">
        <v>45298.765625</v>
      </c>
      <c r="E1517" s="25" t="s">
        <v>11</v>
      </c>
      <c r="F1517" s="26" t="s">
        <v>16</v>
      </c>
      <c r="G1517" s="26" t="s">
        <v>14</v>
      </c>
      <c r="H1517" s="23">
        <v>0</v>
      </c>
      <c r="I1517" s="27"/>
      <c r="J1517" s="28">
        <v>0</v>
      </c>
      <c r="K1517" t="str">
        <f>IF((LEN(relatorio_Ananindeua3[[#This Row],[CIF/CPF/CNPJ]])=14),relatorio_Ananindeua3[[#This Row],[CIF/CPF/CNPJ]],relatorio_Ananindeua3[[#This Row],[Coluna2]])</f>
        <v>35193073000121</v>
      </c>
      <c r="L1517" t="str">
        <f t="shared" si="24"/>
        <v>351******21</v>
      </c>
    </row>
    <row r="1518" spans="1:12" x14ac:dyDescent="0.25">
      <c r="A1518" s="23" t="s">
        <v>3878</v>
      </c>
      <c r="B1518" s="23" t="s">
        <v>3879</v>
      </c>
      <c r="C1518" s="23" t="s">
        <v>17</v>
      </c>
      <c r="D1518" s="24">
        <v>45298.765636574077</v>
      </c>
      <c r="E1518" s="25" t="s">
        <v>11</v>
      </c>
      <c r="F1518" s="26" t="s">
        <v>16</v>
      </c>
      <c r="G1518" s="26" t="s">
        <v>14</v>
      </c>
      <c r="H1518" s="23">
        <v>0</v>
      </c>
      <c r="I1518" s="27"/>
      <c r="J1518" s="28">
        <v>0</v>
      </c>
      <c r="K1518" t="str">
        <f>IF((LEN(relatorio_Ananindeua3[[#This Row],[CIF/CPF/CNPJ]])=14),relatorio_Ananindeua3[[#This Row],[CIF/CPF/CNPJ]],relatorio_Ananindeua3[[#This Row],[Coluna2]])</f>
        <v>35211369000128</v>
      </c>
      <c r="L1518" t="str">
        <f t="shared" si="24"/>
        <v>352******28</v>
      </c>
    </row>
    <row r="1519" spans="1:12" x14ac:dyDescent="0.25">
      <c r="A1519" s="23" t="s">
        <v>3095</v>
      </c>
      <c r="B1519" s="23" t="s">
        <v>3096</v>
      </c>
      <c r="C1519" s="23" t="s">
        <v>17</v>
      </c>
      <c r="D1519" s="24">
        <v>45298.765659722223</v>
      </c>
      <c r="E1519" s="25" t="s">
        <v>11</v>
      </c>
      <c r="F1519" s="26" t="s">
        <v>16</v>
      </c>
      <c r="G1519" s="26" t="s">
        <v>14</v>
      </c>
      <c r="H1519" s="23">
        <v>0</v>
      </c>
      <c r="I1519" s="27"/>
      <c r="J1519" s="28">
        <v>0</v>
      </c>
      <c r="K1519" t="str">
        <f>IF((LEN(relatorio_Ananindeua3[[#This Row],[CIF/CPF/CNPJ]])=14),relatorio_Ananindeua3[[#This Row],[CIF/CPF/CNPJ]],relatorio_Ananindeua3[[#This Row],[Coluna2]])</f>
        <v>31934506000100</v>
      </c>
      <c r="L1519" t="str">
        <f t="shared" si="24"/>
        <v>319******00</v>
      </c>
    </row>
    <row r="1520" spans="1:12" x14ac:dyDescent="0.25">
      <c r="A1520" s="23" t="s">
        <v>3886</v>
      </c>
      <c r="B1520" s="23" t="s">
        <v>3887</v>
      </c>
      <c r="C1520" s="23" t="s">
        <v>17</v>
      </c>
      <c r="D1520" s="24">
        <v>45298.765659722223</v>
      </c>
      <c r="E1520" s="25" t="s">
        <v>11</v>
      </c>
      <c r="F1520" s="26" t="s">
        <v>16</v>
      </c>
      <c r="G1520" s="26" t="s">
        <v>14</v>
      </c>
      <c r="H1520" s="23">
        <v>0</v>
      </c>
      <c r="I1520" s="27"/>
      <c r="J1520" s="28">
        <v>0</v>
      </c>
      <c r="K1520" t="str">
        <f>IF((LEN(relatorio_Ananindeua3[[#This Row],[CIF/CPF/CNPJ]])=14),relatorio_Ananindeua3[[#This Row],[CIF/CPF/CNPJ]],relatorio_Ananindeua3[[#This Row],[Coluna2]])</f>
        <v>35280468000161</v>
      </c>
      <c r="L1520" t="str">
        <f t="shared" si="24"/>
        <v>352******61</v>
      </c>
    </row>
    <row r="1521" spans="1:12" x14ac:dyDescent="0.25">
      <c r="A1521" s="23" t="s">
        <v>3888</v>
      </c>
      <c r="B1521" s="23" t="s">
        <v>3889</v>
      </c>
      <c r="C1521" s="23" t="s">
        <v>17</v>
      </c>
      <c r="D1521" s="24">
        <v>45298.765659722223</v>
      </c>
      <c r="E1521" s="25" t="s">
        <v>11</v>
      </c>
      <c r="F1521" s="26" t="s">
        <v>16</v>
      </c>
      <c r="G1521" s="26" t="s">
        <v>14</v>
      </c>
      <c r="H1521" s="23">
        <v>0</v>
      </c>
      <c r="I1521" s="27"/>
      <c r="J1521" s="28">
        <v>0</v>
      </c>
      <c r="K1521" t="str">
        <f>IF((LEN(relatorio_Ananindeua3[[#This Row],[CIF/CPF/CNPJ]])=14),relatorio_Ananindeua3[[#This Row],[CIF/CPF/CNPJ]],relatorio_Ananindeua3[[#This Row],[Coluna2]])</f>
        <v>35295630000115</v>
      </c>
      <c r="L1521" t="str">
        <f t="shared" si="24"/>
        <v>352******15</v>
      </c>
    </row>
    <row r="1522" spans="1:12" x14ac:dyDescent="0.25">
      <c r="A1522" s="23" t="s">
        <v>3892</v>
      </c>
      <c r="B1522" s="23" t="s">
        <v>3893</v>
      </c>
      <c r="C1522" s="23" t="s">
        <v>17</v>
      </c>
      <c r="D1522" s="24">
        <v>45298.765659722223</v>
      </c>
      <c r="E1522" s="25" t="s">
        <v>11</v>
      </c>
      <c r="F1522" s="26" t="s">
        <v>16</v>
      </c>
      <c r="G1522" s="26" t="s">
        <v>14</v>
      </c>
      <c r="H1522" s="23">
        <v>0</v>
      </c>
      <c r="I1522" s="27"/>
      <c r="J1522" s="28">
        <v>0</v>
      </c>
      <c r="K1522" t="str">
        <f>IF((LEN(relatorio_Ananindeua3[[#This Row],[CIF/CPF/CNPJ]])=14),relatorio_Ananindeua3[[#This Row],[CIF/CPF/CNPJ]],relatorio_Ananindeua3[[#This Row],[Coluna2]])</f>
        <v>35308719000179</v>
      </c>
      <c r="L1522" t="str">
        <f t="shared" si="24"/>
        <v>353******79</v>
      </c>
    </row>
    <row r="1523" spans="1:12" x14ac:dyDescent="0.25">
      <c r="A1523" s="23" t="s">
        <v>3866</v>
      </c>
      <c r="B1523" s="23" t="s">
        <v>3867</v>
      </c>
      <c r="C1523" s="23" t="s">
        <v>17</v>
      </c>
      <c r="D1523" s="24">
        <v>45298.765717592592</v>
      </c>
      <c r="E1523" s="25" t="s">
        <v>11</v>
      </c>
      <c r="F1523" s="26" t="s">
        <v>16</v>
      </c>
      <c r="G1523" s="26" t="s">
        <v>14</v>
      </c>
      <c r="H1523" s="23">
        <v>0</v>
      </c>
      <c r="I1523" s="27"/>
      <c r="J1523" s="28">
        <v>0</v>
      </c>
      <c r="K1523" t="str">
        <f>IF((LEN(relatorio_Ananindeua3[[#This Row],[CIF/CPF/CNPJ]])=14),relatorio_Ananindeua3[[#This Row],[CIF/CPF/CNPJ]],relatorio_Ananindeua3[[#This Row],[Coluna2]])</f>
        <v>35153265000104</v>
      </c>
      <c r="L1523" t="str">
        <f t="shared" si="24"/>
        <v>351******04</v>
      </c>
    </row>
    <row r="1524" spans="1:12" x14ac:dyDescent="0.25">
      <c r="A1524" s="23" t="s">
        <v>3868</v>
      </c>
      <c r="B1524" s="23" t="s">
        <v>3869</v>
      </c>
      <c r="C1524" s="23" t="s">
        <v>17</v>
      </c>
      <c r="D1524" s="24">
        <v>45298.765717592592</v>
      </c>
      <c r="E1524" s="25" t="s">
        <v>11</v>
      </c>
      <c r="F1524" s="26" t="s">
        <v>16</v>
      </c>
      <c r="G1524" s="26" t="s">
        <v>14</v>
      </c>
      <c r="H1524" s="23">
        <v>0</v>
      </c>
      <c r="I1524" s="27"/>
      <c r="J1524" s="28">
        <v>0</v>
      </c>
      <c r="K1524" t="str">
        <f>IF((LEN(relatorio_Ananindeua3[[#This Row],[CIF/CPF/CNPJ]])=14),relatorio_Ananindeua3[[#This Row],[CIF/CPF/CNPJ]],relatorio_Ananindeua3[[#This Row],[Coluna2]])</f>
        <v>35154008000197</v>
      </c>
      <c r="L1524" t="str">
        <f t="shared" si="24"/>
        <v>351******97</v>
      </c>
    </row>
    <row r="1525" spans="1:12" x14ac:dyDescent="0.25">
      <c r="A1525" s="23" t="s">
        <v>3870</v>
      </c>
      <c r="B1525" s="23" t="s">
        <v>3871</v>
      </c>
      <c r="C1525" s="23" t="s">
        <v>17</v>
      </c>
      <c r="D1525" s="24">
        <v>45298.765717592592</v>
      </c>
      <c r="E1525" s="25" t="s">
        <v>11</v>
      </c>
      <c r="F1525" s="26" t="s">
        <v>16</v>
      </c>
      <c r="G1525" s="26" t="s">
        <v>14</v>
      </c>
      <c r="H1525" s="23">
        <v>0</v>
      </c>
      <c r="I1525" s="27"/>
      <c r="J1525" s="28">
        <v>0</v>
      </c>
      <c r="K1525" t="str">
        <f>IF((LEN(relatorio_Ananindeua3[[#This Row],[CIF/CPF/CNPJ]])=14),relatorio_Ananindeua3[[#This Row],[CIF/CPF/CNPJ]],relatorio_Ananindeua3[[#This Row],[Coluna2]])</f>
        <v>35154402000125</v>
      </c>
      <c r="L1525" t="str">
        <f t="shared" si="24"/>
        <v>351******25</v>
      </c>
    </row>
    <row r="1526" spans="1:12" x14ac:dyDescent="0.25">
      <c r="A1526" s="23" t="s">
        <v>3093</v>
      </c>
      <c r="B1526" s="23" t="s">
        <v>3094</v>
      </c>
      <c r="C1526" s="23" t="s">
        <v>17</v>
      </c>
      <c r="D1526" s="24">
        <v>45298.765729166669</v>
      </c>
      <c r="E1526" s="25" t="s">
        <v>11</v>
      </c>
      <c r="F1526" s="26" t="s">
        <v>16</v>
      </c>
      <c r="G1526" s="26" t="s">
        <v>14</v>
      </c>
      <c r="H1526" s="23">
        <v>0</v>
      </c>
      <c r="I1526" s="27"/>
      <c r="J1526" s="28">
        <v>0</v>
      </c>
      <c r="K1526" t="str">
        <f>IF((LEN(relatorio_Ananindeua3[[#This Row],[CIF/CPF/CNPJ]])=14),relatorio_Ananindeua3[[#This Row],[CIF/CPF/CNPJ]],relatorio_Ananindeua3[[#This Row],[Coluna2]])</f>
        <v>31929146000140</v>
      </c>
      <c r="L1526" t="str">
        <f t="shared" si="24"/>
        <v>319******40</v>
      </c>
    </row>
    <row r="1527" spans="1:12" x14ac:dyDescent="0.25">
      <c r="A1527" s="23" t="s">
        <v>3856</v>
      </c>
      <c r="B1527" s="23" t="s">
        <v>3857</v>
      </c>
      <c r="C1527" s="23" t="s">
        <v>17</v>
      </c>
      <c r="D1527" s="24">
        <v>45298.765729166669</v>
      </c>
      <c r="E1527" s="25" t="s">
        <v>11</v>
      </c>
      <c r="F1527" s="26" t="s">
        <v>16</v>
      </c>
      <c r="G1527" s="26" t="s">
        <v>14</v>
      </c>
      <c r="H1527" s="23">
        <v>0</v>
      </c>
      <c r="I1527" s="27"/>
      <c r="J1527" s="28">
        <v>0</v>
      </c>
      <c r="K1527" t="str">
        <f>IF((LEN(relatorio_Ananindeua3[[#This Row],[CIF/CPF/CNPJ]])=14),relatorio_Ananindeua3[[#This Row],[CIF/CPF/CNPJ]],relatorio_Ananindeua3[[#This Row],[Coluna2]])</f>
        <v>35134701000106</v>
      </c>
      <c r="L1527" t="str">
        <f t="shared" si="24"/>
        <v>351******06</v>
      </c>
    </row>
    <row r="1528" spans="1:12" x14ac:dyDescent="0.25">
      <c r="A1528" s="23" t="s">
        <v>3858</v>
      </c>
      <c r="B1528" s="23" t="s">
        <v>3859</v>
      </c>
      <c r="C1528" s="23" t="s">
        <v>17</v>
      </c>
      <c r="D1528" s="24">
        <v>45298.765729166669</v>
      </c>
      <c r="E1528" s="25" t="s">
        <v>11</v>
      </c>
      <c r="F1528" s="26" t="s">
        <v>16</v>
      </c>
      <c r="G1528" s="26" t="s">
        <v>14</v>
      </c>
      <c r="H1528" s="23">
        <v>0</v>
      </c>
      <c r="I1528" s="27"/>
      <c r="J1528" s="28">
        <v>0</v>
      </c>
      <c r="K1528" t="str">
        <f>IF((LEN(relatorio_Ananindeua3[[#This Row],[CIF/CPF/CNPJ]])=14),relatorio_Ananindeua3[[#This Row],[CIF/CPF/CNPJ]],relatorio_Ananindeua3[[#This Row],[Coluna2]])</f>
        <v>35135026000121</v>
      </c>
      <c r="L1528" t="str">
        <f t="shared" si="24"/>
        <v>351******21</v>
      </c>
    </row>
    <row r="1529" spans="1:12" x14ac:dyDescent="0.25">
      <c r="A1529" s="23" t="s">
        <v>3860</v>
      </c>
      <c r="B1529" s="23" t="s">
        <v>3861</v>
      </c>
      <c r="C1529" s="23" t="s">
        <v>17</v>
      </c>
      <c r="D1529" s="24">
        <v>45298.765729166669</v>
      </c>
      <c r="E1529" s="25" t="s">
        <v>11</v>
      </c>
      <c r="F1529" s="26" t="s">
        <v>16</v>
      </c>
      <c r="G1529" s="26" t="s">
        <v>14</v>
      </c>
      <c r="H1529" s="23">
        <v>0</v>
      </c>
      <c r="I1529" s="27"/>
      <c r="J1529" s="28">
        <v>0</v>
      </c>
      <c r="K1529" t="str">
        <f>IF((LEN(relatorio_Ananindeua3[[#This Row],[CIF/CPF/CNPJ]])=14),relatorio_Ananindeua3[[#This Row],[CIF/CPF/CNPJ]],relatorio_Ananindeua3[[#This Row],[Coluna2]])</f>
        <v>35142867000166</v>
      </c>
      <c r="L1529" t="str">
        <f t="shared" si="24"/>
        <v>351******66</v>
      </c>
    </row>
    <row r="1530" spans="1:12" x14ac:dyDescent="0.25">
      <c r="A1530" s="23" t="s">
        <v>3862</v>
      </c>
      <c r="B1530" s="23" t="s">
        <v>3863</v>
      </c>
      <c r="C1530" s="23" t="s">
        <v>17</v>
      </c>
      <c r="D1530" s="24">
        <v>45298.765729166669</v>
      </c>
      <c r="E1530" s="25" t="s">
        <v>11</v>
      </c>
      <c r="F1530" s="26" t="s">
        <v>16</v>
      </c>
      <c r="G1530" s="26" t="s">
        <v>14</v>
      </c>
      <c r="H1530" s="23">
        <v>0</v>
      </c>
      <c r="I1530" s="27"/>
      <c r="J1530" s="28">
        <v>0</v>
      </c>
      <c r="K1530" t="str">
        <f>IF((LEN(relatorio_Ananindeua3[[#This Row],[CIF/CPF/CNPJ]])=14),relatorio_Ananindeua3[[#This Row],[CIF/CPF/CNPJ]],relatorio_Ananindeua3[[#This Row],[Coluna2]])</f>
        <v>35143603000127</v>
      </c>
      <c r="L1530" t="str">
        <f t="shared" si="24"/>
        <v>351******27</v>
      </c>
    </row>
    <row r="1531" spans="1:12" x14ac:dyDescent="0.25">
      <c r="A1531" s="23" t="s">
        <v>3852</v>
      </c>
      <c r="B1531" s="23" t="s">
        <v>3853</v>
      </c>
      <c r="C1531" s="23" t="s">
        <v>17</v>
      </c>
      <c r="D1531" s="24">
        <v>45298.76902777778</v>
      </c>
      <c r="E1531" s="25" t="s">
        <v>11</v>
      </c>
      <c r="F1531" s="26" t="s">
        <v>16</v>
      </c>
      <c r="G1531" s="26" t="s">
        <v>14</v>
      </c>
      <c r="H1531" s="23">
        <v>0</v>
      </c>
      <c r="I1531" s="27"/>
      <c r="J1531" s="28">
        <v>0</v>
      </c>
      <c r="K1531" t="str">
        <f>IF((LEN(relatorio_Ananindeua3[[#This Row],[CIF/CPF/CNPJ]])=14),relatorio_Ananindeua3[[#This Row],[CIF/CPF/CNPJ]],relatorio_Ananindeua3[[#This Row],[Coluna2]])</f>
        <v>35131024000164</v>
      </c>
      <c r="L1531" t="str">
        <f t="shared" si="24"/>
        <v>351******64</v>
      </c>
    </row>
    <row r="1532" spans="1:12" x14ac:dyDescent="0.25">
      <c r="A1532" s="23" t="s">
        <v>3840</v>
      </c>
      <c r="B1532" s="23" t="s">
        <v>3841</v>
      </c>
      <c r="C1532" s="23" t="s">
        <v>17</v>
      </c>
      <c r="D1532" s="24">
        <v>45298.769062500003</v>
      </c>
      <c r="E1532" s="25" t="s">
        <v>11</v>
      </c>
      <c r="F1532" s="26" t="s">
        <v>16</v>
      </c>
      <c r="G1532" s="26" t="s">
        <v>14</v>
      </c>
      <c r="H1532" s="23">
        <v>0</v>
      </c>
      <c r="I1532" s="27"/>
      <c r="J1532" s="28">
        <v>0</v>
      </c>
      <c r="K1532" t="str">
        <f>IF((LEN(relatorio_Ananindeua3[[#This Row],[CIF/CPF/CNPJ]])=14),relatorio_Ananindeua3[[#This Row],[CIF/CPF/CNPJ]],relatorio_Ananindeua3[[#This Row],[Coluna2]])</f>
        <v>35091869000173</v>
      </c>
      <c r="L1532" t="str">
        <f t="shared" si="24"/>
        <v>350******73</v>
      </c>
    </row>
    <row r="1533" spans="1:12" x14ac:dyDescent="0.25">
      <c r="A1533" s="23" t="s">
        <v>2674</v>
      </c>
      <c r="B1533" s="23" t="s">
        <v>2675</v>
      </c>
      <c r="C1533" s="23" t="s">
        <v>17</v>
      </c>
      <c r="D1533" s="24">
        <v>45298.769085648149</v>
      </c>
      <c r="E1533" s="25" t="s">
        <v>11</v>
      </c>
      <c r="F1533" s="26" t="s">
        <v>16</v>
      </c>
      <c r="G1533" s="26" t="s">
        <v>14</v>
      </c>
      <c r="H1533" s="23">
        <v>0</v>
      </c>
      <c r="I1533" s="27"/>
      <c r="J1533" s="28">
        <v>0</v>
      </c>
      <c r="K1533" t="str">
        <f>IF((LEN(relatorio_Ananindeua3[[#This Row],[CIF/CPF/CNPJ]])=14),relatorio_Ananindeua3[[#This Row],[CIF/CPF/CNPJ]],relatorio_Ananindeua3[[#This Row],[Coluna2]])</f>
        <v>29888034000146</v>
      </c>
      <c r="L1533" t="str">
        <f t="shared" si="24"/>
        <v>298******46</v>
      </c>
    </row>
    <row r="1534" spans="1:12" x14ac:dyDescent="0.25">
      <c r="A1534" s="23" t="s">
        <v>3820</v>
      </c>
      <c r="B1534" s="23" t="s">
        <v>3821</v>
      </c>
      <c r="C1534" s="23" t="s">
        <v>17</v>
      </c>
      <c r="D1534" s="24">
        <v>45298.769108796296</v>
      </c>
      <c r="E1534" s="25" t="s">
        <v>11</v>
      </c>
      <c r="F1534" s="26" t="s">
        <v>16</v>
      </c>
      <c r="G1534" s="26" t="s">
        <v>14</v>
      </c>
      <c r="H1534" s="23">
        <v>0</v>
      </c>
      <c r="I1534" s="27"/>
      <c r="J1534" s="28">
        <v>0</v>
      </c>
      <c r="K1534" t="str">
        <f>IF((LEN(relatorio_Ananindeua3[[#This Row],[CIF/CPF/CNPJ]])=14),relatorio_Ananindeua3[[#This Row],[CIF/CPF/CNPJ]],relatorio_Ananindeua3[[#This Row],[Coluna2]])</f>
        <v>35010389000130</v>
      </c>
      <c r="L1534" t="str">
        <f t="shared" si="24"/>
        <v>350******30</v>
      </c>
    </row>
    <row r="1535" spans="1:12" x14ac:dyDescent="0.25">
      <c r="A1535" s="23" t="s">
        <v>3814</v>
      </c>
      <c r="B1535" s="23" t="s">
        <v>3815</v>
      </c>
      <c r="C1535" s="23" t="s">
        <v>17</v>
      </c>
      <c r="D1535" s="24">
        <v>45298.769143518519</v>
      </c>
      <c r="E1535" s="25" t="s">
        <v>11</v>
      </c>
      <c r="F1535" s="26" t="s">
        <v>16</v>
      </c>
      <c r="G1535" s="26" t="s">
        <v>14</v>
      </c>
      <c r="H1535" s="23">
        <v>0</v>
      </c>
      <c r="I1535" s="27"/>
      <c r="J1535" s="28">
        <v>0</v>
      </c>
      <c r="K1535" t="str">
        <f>IF((LEN(relatorio_Ananindeua3[[#This Row],[CIF/CPF/CNPJ]])=14),relatorio_Ananindeua3[[#This Row],[CIF/CPF/CNPJ]],relatorio_Ananindeua3[[#This Row],[Coluna2]])</f>
        <v>34982169000106</v>
      </c>
      <c r="L1535" t="str">
        <f t="shared" si="24"/>
        <v>349******06</v>
      </c>
    </row>
    <row r="1536" spans="1:12" x14ac:dyDescent="0.25">
      <c r="A1536" s="23" t="s">
        <v>3668</v>
      </c>
      <c r="B1536" s="23" t="s">
        <v>3669</v>
      </c>
      <c r="C1536" s="23" t="s">
        <v>17</v>
      </c>
      <c r="D1536" s="24">
        <v>45298.769155092596</v>
      </c>
      <c r="E1536" s="25" t="s">
        <v>11</v>
      </c>
      <c r="F1536" s="26" t="s">
        <v>16</v>
      </c>
      <c r="G1536" s="26" t="s">
        <v>14</v>
      </c>
      <c r="H1536" s="23">
        <v>0</v>
      </c>
      <c r="I1536" s="27"/>
      <c r="J1536" s="28">
        <v>0</v>
      </c>
      <c r="K1536" t="str">
        <f>IF((LEN(relatorio_Ananindeua3[[#This Row],[CIF/CPF/CNPJ]])=14),relatorio_Ananindeua3[[#This Row],[CIF/CPF/CNPJ]],relatorio_Ananindeua3[[#This Row],[Coluna2]])</f>
        <v>34523532000125</v>
      </c>
      <c r="L1536" t="str">
        <f t="shared" si="24"/>
        <v>345******25</v>
      </c>
    </row>
    <row r="1537" spans="1:12" x14ac:dyDescent="0.25">
      <c r="A1537" s="23" t="s">
        <v>1185</v>
      </c>
      <c r="B1537" s="23" t="s">
        <v>1186</v>
      </c>
      <c r="C1537" s="23" t="s">
        <v>17</v>
      </c>
      <c r="D1537" s="24">
        <v>45298.769166666665</v>
      </c>
      <c r="E1537" s="25" t="s">
        <v>11</v>
      </c>
      <c r="F1537" s="26" t="s">
        <v>16</v>
      </c>
      <c r="G1537" s="26" t="s">
        <v>14</v>
      </c>
      <c r="H1537" s="23">
        <v>0</v>
      </c>
      <c r="I1537" s="27"/>
      <c r="J1537" s="28">
        <v>0</v>
      </c>
      <c r="K1537" t="str">
        <f>IF((LEN(relatorio_Ananindeua3[[#This Row],[CIF/CPF/CNPJ]])=14),relatorio_Ananindeua3[[#This Row],[CIF/CPF/CNPJ]],relatorio_Ananindeua3[[#This Row],[Coluna2]])</f>
        <v>19391347000130</v>
      </c>
      <c r="L1537" t="str">
        <f t="shared" si="24"/>
        <v>193******30</v>
      </c>
    </row>
    <row r="1538" spans="1:12" x14ac:dyDescent="0.25">
      <c r="A1538" s="23" t="s">
        <v>2684</v>
      </c>
      <c r="B1538" s="23" t="s">
        <v>2685</v>
      </c>
      <c r="C1538" s="23" t="s">
        <v>17</v>
      </c>
      <c r="D1538" s="24">
        <v>45298.769178240742</v>
      </c>
      <c r="E1538" s="25" t="s">
        <v>11</v>
      </c>
      <c r="F1538" s="26" t="s">
        <v>16</v>
      </c>
      <c r="G1538" s="26" t="s">
        <v>14</v>
      </c>
      <c r="H1538" s="23">
        <v>0</v>
      </c>
      <c r="I1538" s="27"/>
      <c r="J1538" s="28">
        <v>0</v>
      </c>
      <c r="K1538" t="str">
        <f>IF((LEN(relatorio_Ananindeua3[[#This Row],[CIF/CPF/CNPJ]])=14),relatorio_Ananindeua3[[#This Row],[CIF/CPF/CNPJ]],relatorio_Ananindeua3[[#This Row],[Coluna2]])</f>
        <v>29918641000101</v>
      </c>
      <c r="L1538" t="str">
        <f t="shared" si="24"/>
        <v>299******01</v>
      </c>
    </row>
    <row r="1539" spans="1:12" x14ac:dyDescent="0.25">
      <c r="A1539" s="23" t="s">
        <v>3786</v>
      </c>
      <c r="B1539" s="23" t="s">
        <v>3787</v>
      </c>
      <c r="C1539" s="23" t="s">
        <v>17</v>
      </c>
      <c r="D1539" s="24">
        <v>45298.769189814811</v>
      </c>
      <c r="E1539" s="25" t="s">
        <v>11</v>
      </c>
      <c r="F1539" s="26" t="s">
        <v>16</v>
      </c>
      <c r="G1539" s="26" t="s">
        <v>14</v>
      </c>
      <c r="H1539" s="23">
        <v>0</v>
      </c>
      <c r="I1539" s="27"/>
      <c r="J1539" s="28">
        <v>0</v>
      </c>
      <c r="K1539" t="str">
        <f>IF((LEN(relatorio_Ananindeua3[[#This Row],[CIF/CPF/CNPJ]])=14),relatorio_Ananindeua3[[#This Row],[CIF/CPF/CNPJ]],relatorio_Ananindeua3[[#This Row],[Coluna2]])</f>
        <v>34901064000185</v>
      </c>
      <c r="L1539" t="str">
        <f t="shared" si="24"/>
        <v>349******85</v>
      </c>
    </row>
    <row r="1540" spans="1:12" x14ac:dyDescent="0.25">
      <c r="A1540" s="23" t="s">
        <v>3790</v>
      </c>
      <c r="B1540" s="23" t="s">
        <v>3791</v>
      </c>
      <c r="C1540" s="23" t="s">
        <v>17</v>
      </c>
      <c r="D1540" s="24">
        <v>45298.769189814811</v>
      </c>
      <c r="E1540" s="25" t="s">
        <v>11</v>
      </c>
      <c r="F1540" s="26" t="s">
        <v>16</v>
      </c>
      <c r="G1540" s="26" t="s">
        <v>14</v>
      </c>
      <c r="H1540" s="23">
        <v>0</v>
      </c>
      <c r="I1540" s="27"/>
      <c r="J1540" s="28">
        <v>0</v>
      </c>
      <c r="K1540" t="str">
        <f>IF((LEN(relatorio_Ananindeua3[[#This Row],[CIF/CPF/CNPJ]])=14),relatorio_Ananindeua3[[#This Row],[CIF/CPF/CNPJ]],relatorio_Ananindeua3[[#This Row],[Coluna2]])</f>
        <v>34915883000181</v>
      </c>
      <c r="L1540" t="str">
        <f t="shared" si="24"/>
        <v>349******81</v>
      </c>
    </row>
    <row r="1541" spans="1:12" x14ac:dyDescent="0.25">
      <c r="A1541" s="23" t="s">
        <v>3796</v>
      </c>
      <c r="B1541" s="23" t="s">
        <v>3797</v>
      </c>
      <c r="C1541" s="23" t="s">
        <v>17</v>
      </c>
      <c r="D1541" s="24">
        <v>45298.769189814811</v>
      </c>
      <c r="E1541" s="25" t="s">
        <v>11</v>
      </c>
      <c r="F1541" s="26" t="s">
        <v>16</v>
      </c>
      <c r="G1541" s="26" t="s">
        <v>14</v>
      </c>
      <c r="H1541" s="23">
        <v>0</v>
      </c>
      <c r="I1541" s="27"/>
      <c r="J1541" s="28">
        <v>0</v>
      </c>
      <c r="K1541" t="str">
        <f>IF((LEN(relatorio_Ananindeua3[[#This Row],[CIF/CPF/CNPJ]])=14),relatorio_Ananindeua3[[#This Row],[CIF/CPF/CNPJ]],relatorio_Ananindeua3[[#This Row],[Coluna2]])</f>
        <v>34917685000157</v>
      </c>
      <c r="L1541" t="str">
        <f t="shared" si="24"/>
        <v>349******57</v>
      </c>
    </row>
    <row r="1542" spans="1:12" x14ac:dyDescent="0.25">
      <c r="A1542" s="23" t="s">
        <v>563</v>
      </c>
      <c r="B1542" s="23" t="s">
        <v>564</v>
      </c>
      <c r="C1542" s="23" t="s">
        <v>17</v>
      </c>
      <c r="D1542" s="24">
        <v>45298.769201388888</v>
      </c>
      <c r="E1542" s="25" t="s">
        <v>11</v>
      </c>
      <c r="F1542" s="26" t="s">
        <v>16</v>
      </c>
      <c r="G1542" s="26" t="s">
        <v>14</v>
      </c>
      <c r="H1542" s="23">
        <v>0</v>
      </c>
      <c r="I1542" s="27"/>
      <c r="J1542" s="28">
        <v>0</v>
      </c>
      <c r="K1542" t="str">
        <f>IF((LEN(relatorio_Ananindeua3[[#This Row],[CIF/CPF/CNPJ]])=14),relatorio_Ananindeua3[[#This Row],[CIF/CPF/CNPJ]],relatorio_Ananindeua3[[#This Row],[Coluna2]])</f>
        <v>13975723000158</v>
      </c>
      <c r="L1542" t="str">
        <f t="shared" si="24"/>
        <v>139******58</v>
      </c>
    </row>
    <row r="1543" spans="1:12" x14ac:dyDescent="0.25">
      <c r="A1543" s="23" t="s">
        <v>3784</v>
      </c>
      <c r="B1543" s="23" t="s">
        <v>3785</v>
      </c>
      <c r="C1543" s="23" t="s">
        <v>17</v>
      </c>
      <c r="D1543" s="24">
        <v>45298.769201388888</v>
      </c>
      <c r="E1543" s="25" t="s">
        <v>11</v>
      </c>
      <c r="F1543" s="26" t="s">
        <v>16</v>
      </c>
      <c r="G1543" s="26" t="s">
        <v>14</v>
      </c>
      <c r="H1543" s="23">
        <v>0</v>
      </c>
      <c r="I1543" s="27"/>
      <c r="J1543" s="28">
        <v>0</v>
      </c>
      <c r="K1543" t="str">
        <f>IF((LEN(relatorio_Ananindeua3[[#This Row],[CIF/CPF/CNPJ]])=14),relatorio_Ananindeua3[[#This Row],[CIF/CPF/CNPJ]],relatorio_Ananindeua3[[#This Row],[Coluna2]])</f>
        <v>34887287000135</v>
      </c>
      <c r="L1543" t="str">
        <f t="shared" si="24"/>
        <v>348******35</v>
      </c>
    </row>
    <row r="1544" spans="1:12" x14ac:dyDescent="0.25">
      <c r="A1544" s="23" t="s">
        <v>3772</v>
      </c>
      <c r="B1544" s="23" t="s">
        <v>3773</v>
      </c>
      <c r="C1544" s="23" t="s">
        <v>17</v>
      </c>
      <c r="D1544" s="24">
        <v>45298.769224537034</v>
      </c>
      <c r="E1544" s="25" t="s">
        <v>11</v>
      </c>
      <c r="F1544" s="26" t="s">
        <v>16</v>
      </c>
      <c r="G1544" s="26" t="s">
        <v>14</v>
      </c>
      <c r="H1544" s="23">
        <v>0</v>
      </c>
      <c r="I1544" s="27"/>
      <c r="J1544" s="28">
        <v>0</v>
      </c>
      <c r="K1544" t="str">
        <f>IF((LEN(relatorio_Ananindeua3[[#This Row],[CIF/CPF/CNPJ]])=14),relatorio_Ananindeua3[[#This Row],[CIF/CPF/CNPJ]],relatorio_Ananindeua3[[#This Row],[Coluna2]])</f>
        <v>34836173000166</v>
      </c>
      <c r="L1544" t="str">
        <f t="shared" si="24"/>
        <v>348******66</v>
      </c>
    </row>
    <row r="1545" spans="1:12" x14ac:dyDescent="0.25">
      <c r="A1545" s="23" t="s">
        <v>3746</v>
      </c>
      <c r="B1545" s="23" t="s">
        <v>3747</v>
      </c>
      <c r="C1545" s="23" t="s">
        <v>17</v>
      </c>
      <c r="D1545" s="24">
        <v>45298.769305555557</v>
      </c>
      <c r="E1545" s="25" t="s">
        <v>11</v>
      </c>
      <c r="F1545" s="26" t="s">
        <v>16</v>
      </c>
      <c r="G1545" s="26" t="s">
        <v>14</v>
      </c>
      <c r="H1545" s="23">
        <v>0</v>
      </c>
      <c r="I1545" s="27"/>
      <c r="J1545" s="28">
        <v>0</v>
      </c>
      <c r="K1545" t="str">
        <f>IF((LEN(relatorio_Ananindeua3[[#This Row],[CIF/CPF/CNPJ]])=14),relatorio_Ananindeua3[[#This Row],[CIF/CPF/CNPJ]],relatorio_Ananindeua3[[#This Row],[Coluna2]])</f>
        <v>34742852000176</v>
      </c>
      <c r="L1545" t="str">
        <f t="shared" si="24"/>
        <v>347******76</v>
      </c>
    </row>
    <row r="1546" spans="1:12" x14ac:dyDescent="0.25">
      <c r="A1546" s="23" t="s">
        <v>3762</v>
      </c>
      <c r="B1546" s="23" t="s">
        <v>3763</v>
      </c>
      <c r="C1546" s="23" t="s">
        <v>17</v>
      </c>
      <c r="D1546" s="24">
        <v>45298.769305555557</v>
      </c>
      <c r="E1546" s="25" t="s">
        <v>11</v>
      </c>
      <c r="F1546" s="26" t="s">
        <v>16</v>
      </c>
      <c r="G1546" s="26" t="s">
        <v>14</v>
      </c>
      <c r="H1546" s="23">
        <v>0</v>
      </c>
      <c r="I1546" s="27"/>
      <c r="J1546" s="28">
        <v>0</v>
      </c>
      <c r="K1546" t="str">
        <f>IF((LEN(relatorio_Ananindeua3[[#This Row],[CIF/CPF/CNPJ]])=14),relatorio_Ananindeua3[[#This Row],[CIF/CPF/CNPJ]],relatorio_Ananindeua3[[#This Row],[Coluna2]])</f>
        <v>34806585000153</v>
      </c>
      <c r="L1546" t="str">
        <f t="shared" si="24"/>
        <v>348******53</v>
      </c>
    </row>
    <row r="1547" spans="1:12" x14ac:dyDescent="0.25">
      <c r="A1547" s="23" t="s">
        <v>3766</v>
      </c>
      <c r="B1547" s="23" t="s">
        <v>3767</v>
      </c>
      <c r="C1547" s="23" t="s">
        <v>17</v>
      </c>
      <c r="D1547" s="24">
        <v>45298.769305555557</v>
      </c>
      <c r="E1547" s="25" t="s">
        <v>11</v>
      </c>
      <c r="F1547" s="26" t="s">
        <v>16</v>
      </c>
      <c r="G1547" s="26" t="s">
        <v>14</v>
      </c>
      <c r="H1547" s="23">
        <v>0</v>
      </c>
      <c r="I1547" s="27"/>
      <c r="J1547" s="28">
        <v>0</v>
      </c>
      <c r="K1547" t="str">
        <f>IF((LEN(relatorio_Ananindeua3[[#This Row],[CIF/CPF/CNPJ]])=14),relatorio_Ananindeua3[[#This Row],[CIF/CPF/CNPJ]],relatorio_Ananindeua3[[#This Row],[Coluna2]])</f>
        <v>34811563000181</v>
      </c>
      <c r="L1547" t="str">
        <f t="shared" si="24"/>
        <v>348******81</v>
      </c>
    </row>
    <row r="1548" spans="1:12" x14ac:dyDescent="0.25">
      <c r="A1548" s="23" t="s">
        <v>3744</v>
      </c>
      <c r="B1548" s="23" t="s">
        <v>3745</v>
      </c>
      <c r="C1548" s="23" t="s">
        <v>17</v>
      </c>
      <c r="D1548" s="24">
        <v>45298.769328703704</v>
      </c>
      <c r="E1548" s="25" t="s">
        <v>11</v>
      </c>
      <c r="F1548" s="26" t="s">
        <v>16</v>
      </c>
      <c r="G1548" s="26" t="s">
        <v>14</v>
      </c>
      <c r="H1548" s="23">
        <v>0</v>
      </c>
      <c r="I1548" s="27"/>
      <c r="J1548" s="28">
        <v>0</v>
      </c>
      <c r="K1548" t="str">
        <f>IF((LEN(relatorio_Ananindeua3[[#This Row],[CIF/CPF/CNPJ]])=14),relatorio_Ananindeua3[[#This Row],[CIF/CPF/CNPJ]],relatorio_Ananindeua3[[#This Row],[Coluna2]])</f>
        <v>34737848000110</v>
      </c>
      <c r="L1548" t="str">
        <f t="shared" si="24"/>
        <v>347******10</v>
      </c>
    </row>
    <row r="1549" spans="1:12" x14ac:dyDescent="0.25">
      <c r="A1549" s="23" t="s">
        <v>2220</v>
      </c>
      <c r="B1549" s="23" t="s">
        <v>2221</v>
      </c>
      <c r="C1549" s="23" t="s">
        <v>17</v>
      </c>
      <c r="D1549" s="24">
        <v>45298.76934027778</v>
      </c>
      <c r="E1549" s="25" t="s">
        <v>11</v>
      </c>
      <c r="F1549" s="26" t="s">
        <v>16</v>
      </c>
      <c r="G1549" s="26" t="s">
        <v>14</v>
      </c>
      <c r="H1549" s="23">
        <v>0</v>
      </c>
      <c r="I1549" s="27"/>
      <c r="J1549" s="28">
        <v>0</v>
      </c>
      <c r="K1549" t="str">
        <f>IF((LEN(relatorio_Ananindeua3[[#This Row],[CIF/CPF/CNPJ]])=14),relatorio_Ananindeua3[[#This Row],[CIF/CPF/CNPJ]],relatorio_Ananindeua3[[#This Row],[Coluna2]])</f>
        <v>27704483000161</v>
      </c>
      <c r="L1549" t="str">
        <f t="shared" si="24"/>
        <v>277******61</v>
      </c>
    </row>
    <row r="1550" spans="1:12" x14ac:dyDescent="0.25">
      <c r="A1550" s="23" t="s">
        <v>3748</v>
      </c>
      <c r="B1550" s="23" t="s">
        <v>3749</v>
      </c>
      <c r="C1550" s="23" t="s">
        <v>17</v>
      </c>
      <c r="D1550" s="24">
        <v>45298.76934027778</v>
      </c>
      <c r="E1550" s="25" t="s">
        <v>11</v>
      </c>
      <c r="F1550" s="26" t="s">
        <v>16</v>
      </c>
      <c r="G1550" s="26" t="s">
        <v>14</v>
      </c>
      <c r="H1550" s="23">
        <v>0</v>
      </c>
      <c r="I1550" s="27"/>
      <c r="J1550" s="28">
        <v>0</v>
      </c>
      <c r="K1550" t="str">
        <f>IF((LEN(relatorio_Ananindeua3[[#This Row],[CIF/CPF/CNPJ]])=14),relatorio_Ananindeua3[[#This Row],[CIF/CPF/CNPJ]],relatorio_Ananindeua3[[#This Row],[Coluna2]])</f>
        <v>34761169000186</v>
      </c>
      <c r="L1550" t="str">
        <f t="shared" si="24"/>
        <v>347******86</v>
      </c>
    </row>
    <row r="1551" spans="1:12" x14ac:dyDescent="0.25">
      <c r="A1551" s="23" t="s">
        <v>3654</v>
      </c>
      <c r="B1551" s="23" t="s">
        <v>3655</v>
      </c>
      <c r="C1551" s="23" t="s">
        <v>17</v>
      </c>
      <c r="D1551" s="24">
        <v>45298.76935185185</v>
      </c>
      <c r="E1551" s="25" t="s">
        <v>11</v>
      </c>
      <c r="F1551" s="26" t="s">
        <v>16</v>
      </c>
      <c r="G1551" s="26" t="s">
        <v>14</v>
      </c>
      <c r="H1551" s="23">
        <v>0</v>
      </c>
      <c r="I1551" s="27"/>
      <c r="J1551" s="28">
        <v>0</v>
      </c>
      <c r="K1551" t="str">
        <f>IF((LEN(relatorio_Ananindeua3[[#This Row],[CIF/CPF/CNPJ]])=14),relatorio_Ananindeua3[[#This Row],[CIF/CPF/CNPJ]],relatorio_Ananindeua3[[#This Row],[Coluna2]])</f>
        <v>34455884000190</v>
      </c>
      <c r="L1551" t="str">
        <f t="shared" si="24"/>
        <v>344******90</v>
      </c>
    </row>
    <row r="1552" spans="1:12" x14ac:dyDescent="0.25">
      <c r="A1552" s="23" t="s">
        <v>3736</v>
      </c>
      <c r="B1552" s="23" t="s">
        <v>3737</v>
      </c>
      <c r="C1552" s="23" t="s">
        <v>17</v>
      </c>
      <c r="D1552" s="24">
        <v>45298.76935185185</v>
      </c>
      <c r="E1552" s="25" t="s">
        <v>11</v>
      </c>
      <c r="F1552" s="26" t="s">
        <v>16</v>
      </c>
      <c r="G1552" s="26" t="s">
        <v>14</v>
      </c>
      <c r="H1552" s="23">
        <v>0</v>
      </c>
      <c r="I1552" s="27"/>
      <c r="J1552" s="28">
        <v>0</v>
      </c>
      <c r="K1552" t="str">
        <f>IF((LEN(relatorio_Ananindeua3[[#This Row],[CIF/CPF/CNPJ]])=14),relatorio_Ananindeua3[[#This Row],[CIF/CPF/CNPJ]],relatorio_Ananindeua3[[#This Row],[Coluna2]])</f>
        <v>34725364000150</v>
      </c>
      <c r="L1552" t="str">
        <f t="shared" si="24"/>
        <v>347******50</v>
      </c>
    </row>
    <row r="1553" spans="1:12" x14ac:dyDescent="0.25">
      <c r="A1553" s="23" t="s">
        <v>3716</v>
      </c>
      <c r="B1553" s="23" t="s">
        <v>3717</v>
      </c>
      <c r="C1553" s="23" t="s">
        <v>17</v>
      </c>
      <c r="D1553" s="24">
        <v>45298.769363425927</v>
      </c>
      <c r="E1553" s="25" t="s">
        <v>11</v>
      </c>
      <c r="F1553" s="26" t="s">
        <v>16</v>
      </c>
      <c r="G1553" s="26" t="s">
        <v>14</v>
      </c>
      <c r="H1553" s="23">
        <v>0</v>
      </c>
      <c r="I1553" s="27"/>
      <c r="J1553" s="28">
        <v>0</v>
      </c>
      <c r="K1553" t="str">
        <f>IF((LEN(relatorio_Ananindeua3[[#This Row],[CIF/CPF/CNPJ]])=14),relatorio_Ananindeua3[[#This Row],[CIF/CPF/CNPJ]],relatorio_Ananindeua3[[#This Row],[Coluna2]])</f>
        <v>34646057000184</v>
      </c>
      <c r="L1553" t="str">
        <f t="shared" si="24"/>
        <v>346******84</v>
      </c>
    </row>
    <row r="1554" spans="1:12" x14ac:dyDescent="0.25">
      <c r="A1554" s="23" t="s">
        <v>3718</v>
      </c>
      <c r="B1554" s="23" t="s">
        <v>3719</v>
      </c>
      <c r="C1554" s="23" t="s">
        <v>17</v>
      </c>
      <c r="D1554" s="24">
        <v>45298.769363425927</v>
      </c>
      <c r="E1554" s="25" t="s">
        <v>11</v>
      </c>
      <c r="F1554" s="26" t="s">
        <v>16</v>
      </c>
      <c r="G1554" s="26" t="s">
        <v>14</v>
      </c>
      <c r="H1554" s="23">
        <v>0</v>
      </c>
      <c r="I1554" s="27"/>
      <c r="J1554" s="28">
        <v>0</v>
      </c>
      <c r="K1554" t="str">
        <f>IF((LEN(relatorio_Ananindeua3[[#This Row],[CIF/CPF/CNPJ]])=14),relatorio_Ananindeua3[[#This Row],[CIF/CPF/CNPJ]],relatorio_Ananindeua3[[#This Row],[Coluna2]])</f>
        <v>34650976000121</v>
      </c>
      <c r="L1554" t="str">
        <f t="shared" ref="L1554:L1617" si="25">_xlfn.CONCAT(LEFT(A1554,3),REPT("*",6),RIGHT(A1554,2))</f>
        <v>346******21</v>
      </c>
    </row>
    <row r="1555" spans="1:12" x14ac:dyDescent="0.25">
      <c r="A1555" s="23" t="s">
        <v>3722</v>
      </c>
      <c r="B1555" s="23" t="s">
        <v>3723</v>
      </c>
      <c r="C1555" s="23" t="s">
        <v>17</v>
      </c>
      <c r="D1555" s="24">
        <v>45298.769363425927</v>
      </c>
      <c r="E1555" s="25" t="s">
        <v>11</v>
      </c>
      <c r="F1555" s="26" t="s">
        <v>16</v>
      </c>
      <c r="G1555" s="26" t="s">
        <v>14</v>
      </c>
      <c r="H1555" s="23">
        <v>0</v>
      </c>
      <c r="I1555" s="27"/>
      <c r="J1555" s="28">
        <v>0</v>
      </c>
      <c r="K1555" t="str">
        <f>IF((LEN(relatorio_Ananindeua3[[#This Row],[CIF/CPF/CNPJ]])=14),relatorio_Ananindeua3[[#This Row],[CIF/CPF/CNPJ]],relatorio_Ananindeua3[[#This Row],[Coluna2]])</f>
        <v>34671600000101</v>
      </c>
      <c r="L1555" t="str">
        <f t="shared" si="25"/>
        <v>346******01</v>
      </c>
    </row>
    <row r="1556" spans="1:12" x14ac:dyDescent="0.25">
      <c r="A1556" s="23" t="s">
        <v>3714</v>
      </c>
      <c r="B1556" s="23" t="s">
        <v>3715</v>
      </c>
      <c r="C1556" s="23" t="s">
        <v>17</v>
      </c>
      <c r="D1556" s="24">
        <v>45298.769386574073</v>
      </c>
      <c r="E1556" s="25" t="s">
        <v>11</v>
      </c>
      <c r="F1556" s="26" t="s">
        <v>16</v>
      </c>
      <c r="G1556" s="26" t="s">
        <v>14</v>
      </c>
      <c r="H1556" s="23">
        <v>0</v>
      </c>
      <c r="I1556" s="27"/>
      <c r="J1556" s="28">
        <v>0</v>
      </c>
      <c r="K1556" t="str">
        <f>IF((LEN(relatorio_Ananindeua3[[#This Row],[CIF/CPF/CNPJ]])=14),relatorio_Ananindeua3[[#This Row],[CIF/CPF/CNPJ]],relatorio_Ananindeua3[[#This Row],[Coluna2]])</f>
        <v>34646017000132</v>
      </c>
      <c r="L1556" t="str">
        <f t="shared" si="25"/>
        <v>346******32</v>
      </c>
    </row>
    <row r="1557" spans="1:12" x14ac:dyDescent="0.25">
      <c r="A1557" s="23" t="s">
        <v>3726</v>
      </c>
      <c r="B1557" s="23" t="s">
        <v>3727</v>
      </c>
      <c r="C1557" s="23" t="s">
        <v>17</v>
      </c>
      <c r="D1557" s="24">
        <v>45298.769386574073</v>
      </c>
      <c r="E1557" s="25" t="s">
        <v>11</v>
      </c>
      <c r="F1557" s="26" t="s">
        <v>16</v>
      </c>
      <c r="G1557" s="26" t="s">
        <v>14</v>
      </c>
      <c r="H1557" s="23">
        <v>0</v>
      </c>
      <c r="I1557" s="27"/>
      <c r="J1557" s="28">
        <v>0</v>
      </c>
      <c r="K1557" t="str">
        <f>IF((LEN(relatorio_Ananindeua3[[#This Row],[CIF/CPF/CNPJ]])=14),relatorio_Ananindeua3[[#This Row],[CIF/CPF/CNPJ]],relatorio_Ananindeua3[[#This Row],[Coluna2]])</f>
        <v>34694022000110</v>
      </c>
      <c r="L1557" t="str">
        <f t="shared" si="25"/>
        <v>346******10</v>
      </c>
    </row>
    <row r="1558" spans="1:12" x14ac:dyDescent="0.25">
      <c r="A1558" s="23" t="s">
        <v>3710</v>
      </c>
      <c r="B1558" s="23" t="s">
        <v>3711</v>
      </c>
      <c r="C1558" s="23" t="s">
        <v>17</v>
      </c>
      <c r="D1558" s="24">
        <v>45298.769444444442</v>
      </c>
      <c r="E1558" s="25" t="s">
        <v>11</v>
      </c>
      <c r="F1558" s="26" t="s">
        <v>16</v>
      </c>
      <c r="G1558" s="26" t="s">
        <v>14</v>
      </c>
      <c r="H1558" s="23">
        <v>0</v>
      </c>
      <c r="I1558" s="27"/>
      <c r="J1558" s="28">
        <v>0</v>
      </c>
      <c r="K1558" t="str">
        <f>IF((LEN(relatorio_Ananindeua3[[#This Row],[CIF/CPF/CNPJ]])=14),relatorio_Ananindeua3[[#This Row],[CIF/CPF/CNPJ]],relatorio_Ananindeua3[[#This Row],[Coluna2]])</f>
        <v>34639083000185</v>
      </c>
      <c r="L1558" t="str">
        <f t="shared" si="25"/>
        <v>346******85</v>
      </c>
    </row>
    <row r="1559" spans="1:12" x14ac:dyDescent="0.25">
      <c r="A1559" s="23" t="s">
        <v>3708</v>
      </c>
      <c r="B1559" s="23" t="s">
        <v>3709</v>
      </c>
      <c r="C1559" s="23" t="s">
        <v>17</v>
      </c>
      <c r="D1559" s="24">
        <v>45298.769456018519</v>
      </c>
      <c r="E1559" s="25" t="s">
        <v>11</v>
      </c>
      <c r="F1559" s="26" t="s">
        <v>16</v>
      </c>
      <c r="G1559" s="26" t="s">
        <v>14</v>
      </c>
      <c r="H1559" s="23">
        <v>0</v>
      </c>
      <c r="I1559" s="27"/>
      <c r="J1559" s="28">
        <v>0</v>
      </c>
      <c r="K1559" t="str">
        <f>IF((LEN(relatorio_Ananindeua3[[#This Row],[CIF/CPF/CNPJ]])=14),relatorio_Ananindeua3[[#This Row],[CIF/CPF/CNPJ]],relatorio_Ananindeua3[[#This Row],[Coluna2]])</f>
        <v>34631310000126</v>
      </c>
      <c r="L1559" t="str">
        <f t="shared" si="25"/>
        <v>346******26</v>
      </c>
    </row>
    <row r="1560" spans="1:12" x14ac:dyDescent="0.25">
      <c r="A1560" s="23" t="s">
        <v>3690</v>
      </c>
      <c r="B1560" s="23" t="s">
        <v>3691</v>
      </c>
      <c r="C1560" s="23" t="s">
        <v>17</v>
      </c>
      <c r="D1560" s="24">
        <v>45298.769490740742</v>
      </c>
      <c r="E1560" s="25" t="s">
        <v>11</v>
      </c>
      <c r="F1560" s="26" t="s">
        <v>16</v>
      </c>
      <c r="G1560" s="26" t="s">
        <v>14</v>
      </c>
      <c r="H1560" s="23">
        <v>0</v>
      </c>
      <c r="I1560" s="27"/>
      <c r="J1560" s="28">
        <v>0</v>
      </c>
      <c r="K1560" t="str">
        <f>IF((LEN(relatorio_Ananindeua3[[#This Row],[CIF/CPF/CNPJ]])=14),relatorio_Ananindeua3[[#This Row],[CIF/CPF/CNPJ]],relatorio_Ananindeua3[[#This Row],[Coluna2]])</f>
        <v>34580188000106</v>
      </c>
      <c r="L1560" t="str">
        <f t="shared" si="25"/>
        <v>345******06</v>
      </c>
    </row>
    <row r="1561" spans="1:12" x14ac:dyDescent="0.25">
      <c r="A1561" s="23" t="s">
        <v>3674</v>
      </c>
      <c r="B1561" s="23" t="s">
        <v>3675</v>
      </c>
      <c r="C1561" s="23" t="s">
        <v>17</v>
      </c>
      <c r="D1561" s="24">
        <v>45298.769537037035</v>
      </c>
      <c r="E1561" s="25" t="s">
        <v>11</v>
      </c>
      <c r="F1561" s="26" t="s">
        <v>16</v>
      </c>
      <c r="G1561" s="26" t="s">
        <v>14</v>
      </c>
      <c r="H1561" s="23">
        <v>0</v>
      </c>
      <c r="I1561" s="27"/>
      <c r="J1561" s="28">
        <v>0</v>
      </c>
      <c r="K1561" t="str">
        <f>IF((LEN(relatorio_Ananindeua3[[#This Row],[CIF/CPF/CNPJ]])=14),relatorio_Ananindeua3[[#This Row],[CIF/CPF/CNPJ]],relatorio_Ananindeua3[[#This Row],[Coluna2]])</f>
        <v>34532534000180</v>
      </c>
      <c r="L1561" t="str">
        <f t="shared" si="25"/>
        <v>345******80</v>
      </c>
    </row>
    <row r="1562" spans="1:12" x14ac:dyDescent="0.25">
      <c r="A1562" s="23" t="s">
        <v>3684</v>
      </c>
      <c r="B1562" s="23" t="s">
        <v>3685</v>
      </c>
      <c r="C1562" s="23" t="s">
        <v>17</v>
      </c>
      <c r="D1562" s="24">
        <v>45298.769537037035</v>
      </c>
      <c r="E1562" s="25" t="s">
        <v>11</v>
      </c>
      <c r="F1562" s="26" t="s">
        <v>16</v>
      </c>
      <c r="G1562" s="26" t="s">
        <v>14</v>
      </c>
      <c r="H1562" s="23">
        <v>0</v>
      </c>
      <c r="I1562" s="27"/>
      <c r="J1562" s="28">
        <v>0</v>
      </c>
      <c r="K1562" t="str">
        <f>IF((LEN(relatorio_Ananindeua3[[#This Row],[CIF/CPF/CNPJ]])=14),relatorio_Ananindeua3[[#This Row],[CIF/CPF/CNPJ]],relatorio_Ananindeua3[[#This Row],[Coluna2]])</f>
        <v>34556900000131</v>
      </c>
      <c r="L1562" t="str">
        <f t="shared" si="25"/>
        <v>345******31</v>
      </c>
    </row>
    <row r="1563" spans="1:12" x14ac:dyDescent="0.25">
      <c r="A1563" s="23" t="s">
        <v>3672</v>
      </c>
      <c r="B1563" s="23" t="s">
        <v>3673</v>
      </c>
      <c r="C1563" s="23" t="s">
        <v>17</v>
      </c>
      <c r="D1563" s="24">
        <v>45298.769548611112</v>
      </c>
      <c r="E1563" s="25" t="s">
        <v>11</v>
      </c>
      <c r="F1563" s="26" t="s">
        <v>16</v>
      </c>
      <c r="G1563" s="26" t="s">
        <v>14</v>
      </c>
      <c r="H1563" s="23">
        <v>0</v>
      </c>
      <c r="I1563" s="27"/>
      <c r="J1563" s="28">
        <v>0</v>
      </c>
      <c r="K1563" t="str">
        <f>IF((LEN(relatorio_Ananindeua3[[#This Row],[CIF/CPF/CNPJ]])=14),relatorio_Ananindeua3[[#This Row],[CIF/CPF/CNPJ]],relatorio_Ananindeua3[[#This Row],[Coluna2]])</f>
        <v>34528040000122</v>
      </c>
      <c r="L1563" t="str">
        <f t="shared" si="25"/>
        <v>345******22</v>
      </c>
    </row>
    <row r="1564" spans="1:12" x14ac:dyDescent="0.25">
      <c r="A1564" s="23" t="s">
        <v>3650</v>
      </c>
      <c r="B1564" s="23" t="s">
        <v>3651</v>
      </c>
      <c r="C1564" s="23" t="s">
        <v>17</v>
      </c>
      <c r="D1564" s="24">
        <v>45298.769606481481</v>
      </c>
      <c r="E1564" s="25" t="s">
        <v>11</v>
      </c>
      <c r="F1564" s="26" t="s">
        <v>16</v>
      </c>
      <c r="G1564" s="26" t="s">
        <v>14</v>
      </c>
      <c r="H1564" s="23">
        <v>0</v>
      </c>
      <c r="I1564" s="27"/>
      <c r="J1564" s="28">
        <v>0</v>
      </c>
      <c r="K1564" t="str">
        <f>IF((LEN(relatorio_Ananindeua3[[#This Row],[CIF/CPF/CNPJ]])=14),relatorio_Ananindeua3[[#This Row],[CIF/CPF/CNPJ]],relatorio_Ananindeua3[[#This Row],[Coluna2]])</f>
        <v>34439479000189</v>
      </c>
      <c r="L1564" t="str">
        <f t="shared" si="25"/>
        <v>344******89</v>
      </c>
    </row>
    <row r="1565" spans="1:12" x14ac:dyDescent="0.25">
      <c r="A1565" s="23" t="s">
        <v>3648</v>
      </c>
      <c r="B1565" s="23" t="s">
        <v>3649</v>
      </c>
      <c r="C1565" s="23" t="s">
        <v>17</v>
      </c>
      <c r="D1565" s="24">
        <v>45298.769629629627</v>
      </c>
      <c r="E1565" s="25" t="s">
        <v>11</v>
      </c>
      <c r="F1565" s="26" t="s">
        <v>16</v>
      </c>
      <c r="G1565" s="26" t="s">
        <v>14</v>
      </c>
      <c r="H1565" s="23">
        <v>0</v>
      </c>
      <c r="I1565" s="27"/>
      <c r="J1565" s="28">
        <v>0</v>
      </c>
      <c r="K1565" t="str">
        <f>IF((LEN(relatorio_Ananindeua3[[#This Row],[CIF/CPF/CNPJ]])=14),relatorio_Ananindeua3[[#This Row],[CIF/CPF/CNPJ]],relatorio_Ananindeua3[[#This Row],[Coluna2]])</f>
        <v>34426485000100</v>
      </c>
      <c r="L1565" t="str">
        <f t="shared" si="25"/>
        <v>344******00</v>
      </c>
    </row>
    <row r="1566" spans="1:12" x14ac:dyDescent="0.25">
      <c r="A1566" s="23" t="s">
        <v>3450</v>
      </c>
      <c r="B1566" s="23" t="s">
        <v>3451</v>
      </c>
      <c r="C1566" s="23" t="s">
        <v>17</v>
      </c>
      <c r="D1566" s="24">
        <v>45298.769641203704</v>
      </c>
      <c r="E1566" s="25" t="s">
        <v>11</v>
      </c>
      <c r="F1566" s="26" t="s">
        <v>16</v>
      </c>
      <c r="G1566" s="26" t="s">
        <v>14</v>
      </c>
      <c r="H1566" s="23">
        <v>0</v>
      </c>
      <c r="I1566" s="27"/>
      <c r="J1566" s="28">
        <v>0</v>
      </c>
      <c r="K1566" t="str">
        <f>IF((LEN(relatorio_Ananindeua3[[#This Row],[CIF/CPF/CNPJ]])=14),relatorio_Ananindeua3[[#This Row],[CIF/CPF/CNPJ]],relatorio_Ananindeua3[[#This Row],[Coluna2]])</f>
        <v>33703103000177</v>
      </c>
      <c r="L1566" t="str">
        <f t="shared" si="25"/>
        <v>337******77</v>
      </c>
    </row>
    <row r="1567" spans="1:12" x14ac:dyDescent="0.25">
      <c r="A1567" s="23" t="s">
        <v>3640</v>
      </c>
      <c r="B1567" s="23" t="s">
        <v>3641</v>
      </c>
      <c r="C1567" s="23" t="s">
        <v>17</v>
      </c>
      <c r="D1567" s="24">
        <v>45298.769675925927</v>
      </c>
      <c r="E1567" s="25" t="s">
        <v>11</v>
      </c>
      <c r="F1567" s="26" t="s">
        <v>16</v>
      </c>
      <c r="G1567" s="26" t="s">
        <v>14</v>
      </c>
      <c r="H1567" s="23">
        <v>0</v>
      </c>
      <c r="I1567" s="27"/>
      <c r="J1567" s="28">
        <v>0</v>
      </c>
      <c r="K1567" t="str">
        <f>IF((LEN(relatorio_Ananindeua3[[#This Row],[CIF/CPF/CNPJ]])=14),relatorio_Ananindeua3[[#This Row],[CIF/CPF/CNPJ]],relatorio_Ananindeua3[[#This Row],[Coluna2]])</f>
        <v>34396699000172</v>
      </c>
      <c r="L1567" t="str">
        <f t="shared" si="25"/>
        <v>343******72</v>
      </c>
    </row>
    <row r="1568" spans="1:12" x14ac:dyDescent="0.25">
      <c r="A1568" s="23" t="s">
        <v>846</v>
      </c>
      <c r="B1568" s="23" t="s">
        <v>847</v>
      </c>
      <c r="C1568" s="23" t="s">
        <v>17</v>
      </c>
      <c r="D1568" s="24">
        <v>45298.769687499997</v>
      </c>
      <c r="E1568" s="25" t="s">
        <v>11</v>
      </c>
      <c r="F1568" s="26" t="s">
        <v>16</v>
      </c>
      <c r="G1568" s="26" t="s">
        <v>14</v>
      </c>
      <c r="H1568" s="23">
        <v>0</v>
      </c>
      <c r="I1568" s="27"/>
      <c r="J1568" s="28">
        <v>0</v>
      </c>
      <c r="K1568" t="str">
        <f>IF((LEN(relatorio_Ananindeua3[[#This Row],[CIF/CPF/CNPJ]])=14),relatorio_Ananindeua3[[#This Row],[CIF/CPF/CNPJ]],relatorio_Ananindeua3[[#This Row],[Coluna2]])</f>
        <v>16546611000170</v>
      </c>
      <c r="L1568" t="str">
        <f t="shared" si="25"/>
        <v>165******70</v>
      </c>
    </row>
    <row r="1569" spans="1:12" x14ac:dyDescent="0.25">
      <c r="A1569" s="23" t="s">
        <v>2859</v>
      </c>
      <c r="B1569" s="23" t="s">
        <v>2860</v>
      </c>
      <c r="C1569" s="23" t="s">
        <v>17</v>
      </c>
      <c r="D1569" s="24">
        <v>45298.769687499997</v>
      </c>
      <c r="E1569" s="25" t="s">
        <v>11</v>
      </c>
      <c r="F1569" s="26" t="s">
        <v>16</v>
      </c>
      <c r="G1569" s="26" t="s">
        <v>14</v>
      </c>
      <c r="H1569" s="23">
        <v>0</v>
      </c>
      <c r="I1569" s="27"/>
      <c r="J1569" s="28">
        <v>0</v>
      </c>
      <c r="K1569" t="str">
        <f>IF((LEN(relatorio_Ananindeua3[[#This Row],[CIF/CPF/CNPJ]])=14),relatorio_Ananindeua3[[#This Row],[CIF/CPF/CNPJ]],relatorio_Ananindeua3[[#This Row],[Coluna2]])</f>
        <v>30604958000152</v>
      </c>
      <c r="L1569" t="str">
        <f t="shared" si="25"/>
        <v>306******52</v>
      </c>
    </row>
    <row r="1570" spans="1:12" x14ac:dyDescent="0.25">
      <c r="A1570" s="23" t="s">
        <v>3628</v>
      </c>
      <c r="B1570" s="23" t="s">
        <v>3629</v>
      </c>
      <c r="C1570" s="23" t="s">
        <v>17</v>
      </c>
      <c r="D1570" s="24">
        <v>45298.76972222222</v>
      </c>
      <c r="E1570" s="25" t="s">
        <v>11</v>
      </c>
      <c r="F1570" s="26" t="s">
        <v>16</v>
      </c>
      <c r="G1570" s="26" t="s">
        <v>14</v>
      </c>
      <c r="H1570" s="23">
        <v>0</v>
      </c>
      <c r="I1570" s="27"/>
      <c r="J1570" s="28">
        <v>0</v>
      </c>
      <c r="K1570" t="str">
        <f>IF((LEN(relatorio_Ananindeua3[[#This Row],[CIF/CPF/CNPJ]])=14),relatorio_Ananindeua3[[#This Row],[CIF/CPF/CNPJ]],relatorio_Ananindeua3[[#This Row],[Coluna2]])</f>
        <v>34315254000110</v>
      </c>
      <c r="L1570" t="str">
        <f t="shared" si="25"/>
        <v>343******10</v>
      </c>
    </row>
    <row r="1571" spans="1:12" x14ac:dyDescent="0.25">
      <c r="A1571" s="23" t="s">
        <v>3602</v>
      </c>
      <c r="B1571" s="23" t="s">
        <v>3603</v>
      </c>
      <c r="C1571" s="23" t="s">
        <v>17</v>
      </c>
      <c r="D1571" s="24">
        <v>45298.769768518519</v>
      </c>
      <c r="E1571" s="25" t="s">
        <v>11</v>
      </c>
      <c r="F1571" s="26" t="s">
        <v>16</v>
      </c>
      <c r="G1571" s="26" t="s">
        <v>14</v>
      </c>
      <c r="H1571" s="23">
        <v>0</v>
      </c>
      <c r="I1571" s="27"/>
      <c r="J1571" s="28">
        <v>0</v>
      </c>
      <c r="K1571" t="str">
        <f>IF((LEN(relatorio_Ananindeua3[[#This Row],[CIF/CPF/CNPJ]])=14),relatorio_Ananindeua3[[#This Row],[CIF/CPF/CNPJ]],relatorio_Ananindeua3[[#This Row],[Coluna2]])</f>
        <v>34222917000152</v>
      </c>
      <c r="L1571" t="str">
        <f t="shared" si="25"/>
        <v>342******52</v>
      </c>
    </row>
    <row r="1572" spans="1:12" x14ac:dyDescent="0.25">
      <c r="A1572" s="23" t="s">
        <v>3598</v>
      </c>
      <c r="B1572" s="23" t="s">
        <v>3599</v>
      </c>
      <c r="C1572" s="23" t="s">
        <v>17</v>
      </c>
      <c r="D1572" s="24">
        <v>45298.769791666666</v>
      </c>
      <c r="E1572" s="25" t="s">
        <v>11</v>
      </c>
      <c r="F1572" s="26" t="s">
        <v>16</v>
      </c>
      <c r="G1572" s="26" t="s">
        <v>14</v>
      </c>
      <c r="H1572" s="23">
        <v>0</v>
      </c>
      <c r="I1572" s="27"/>
      <c r="J1572" s="28">
        <v>0</v>
      </c>
      <c r="K1572" t="str">
        <f>IF((LEN(relatorio_Ananindeua3[[#This Row],[CIF/CPF/CNPJ]])=14),relatorio_Ananindeua3[[#This Row],[CIF/CPF/CNPJ]],relatorio_Ananindeua3[[#This Row],[Coluna2]])</f>
        <v>34207893000162</v>
      </c>
      <c r="L1572" t="str">
        <f t="shared" si="25"/>
        <v>342******62</v>
      </c>
    </row>
    <row r="1573" spans="1:12" x14ac:dyDescent="0.25">
      <c r="A1573" s="23" t="s">
        <v>3600</v>
      </c>
      <c r="B1573" s="23" t="s">
        <v>3601</v>
      </c>
      <c r="C1573" s="23" t="s">
        <v>17</v>
      </c>
      <c r="D1573" s="24">
        <v>45298.769791666666</v>
      </c>
      <c r="E1573" s="25" t="s">
        <v>11</v>
      </c>
      <c r="F1573" s="26" t="s">
        <v>16</v>
      </c>
      <c r="G1573" s="26" t="s">
        <v>14</v>
      </c>
      <c r="H1573" s="23">
        <v>0</v>
      </c>
      <c r="I1573" s="27"/>
      <c r="J1573" s="28">
        <v>0</v>
      </c>
      <c r="K1573" t="str">
        <f>IF((LEN(relatorio_Ananindeua3[[#This Row],[CIF/CPF/CNPJ]])=14),relatorio_Ananindeua3[[#This Row],[CIF/CPF/CNPJ]],relatorio_Ananindeua3[[#This Row],[Coluna2]])</f>
        <v>34218729000150</v>
      </c>
      <c r="L1573" t="str">
        <f t="shared" si="25"/>
        <v>342******50</v>
      </c>
    </row>
    <row r="1574" spans="1:12" x14ac:dyDescent="0.25">
      <c r="A1574" s="23" t="s">
        <v>3608</v>
      </c>
      <c r="B1574" s="23" t="s">
        <v>3609</v>
      </c>
      <c r="C1574" s="23" t="s">
        <v>17</v>
      </c>
      <c r="D1574" s="24">
        <v>45298.769791666666</v>
      </c>
      <c r="E1574" s="25" t="s">
        <v>11</v>
      </c>
      <c r="F1574" s="26" t="s">
        <v>16</v>
      </c>
      <c r="G1574" s="26" t="s">
        <v>14</v>
      </c>
      <c r="H1574" s="23">
        <v>0</v>
      </c>
      <c r="I1574" s="27"/>
      <c r="J1574" s="28">
        <v>0</v>
      </c>
      <c r="K1574" t="str">
        <f>IF((LEN(relatorio_Ananindeua3[[#This Row],[CIF/CPF/CNPJ]])=14),relatorio_Ananindeua3[[#This Row],[CIF/CPF/CNPJ]],relatorio_Ananindeua3[[#This Row],[Coluna2]])</f>
        <v>34231380000197</v>
      </c>
      <c r="L1574" t="str">
        <f t="shared" si="25"/>
        <v>342******97</v>
      </c>
    </row>
    <row r="1575" spans="1:12" x14ac:dyDescent="0.25">
      <c r="A1575" s="23" t="s">
        <v>3596</v>
      </c>
      <c r="B1575" s="23" t="s">
        <v>3597</v>
      </c>
      <c r="C1575" s="23" t="s">
        <v>17</v>
      </c>
      <c r="D1575" s="24">
        <v>45298.769803240742</v>
      </c>
      <c r="E1575" s="25" t="s">
        <v>11</v>
      </c>
      <c r="F1575" s="26" t="s">
        <v>16</v>
      </c>
      <c r="G1575" s="26" t="s">
        <v>14</v>
      </c>
      <c r="H1575" s="23">
        <v>0</v>
      </c>
      <c r="I1575" s="27"/>
      <c r="J1575" s="28">
        <v>0</v>
      </c>
      <c r="K1575" t="str">
        <f>IF((LEN(relatorio_Ananindeua3[[#This Row],[CIF/CPF/CNPJ]])=14),relatorio_Ananindeua3[[#This Row],[CIF/CPF/CNPJ]],relatorio_Ananindeua3[[#This Row],[Coluna2]])</f>
        <v>34194889000107</v>
      </c>
      <c r="L1575" t="str">
        <f t="shared" si="25"/>
        <v>341******07</v>
      </c>
    </row>
    <row r="1576" spans="1:12" x14ac:dyDescent="0.25">
      <c r="A1576" s="23" t="s">
        <v>3588</v>
      </c>
      <c r="B1576" s="23" t="s">
        <v>3589</v>
      </c>
      <c r="C1576" s="23" t="s">
        <v>17</v>
      </c>
      <c r="D1576" s="24">
        <v>45298.769826388889</v>
      </c>
      <c r="E1576" s="25" t="s">
        <v>11</v>
      </c>
      <c r="F1576" s="26" t="s">
        <v>16</v>
      </c>
      <c r="G1576" s="26" t="s">
        <v>14</v>
      </c>
      <c r="H1576" s="23">
        <v>0</v>
      </c>
      <c r="I1576" s="27"/>
      <c r="J1576" s="28">
        <v>0</v>
      </c>
      <c r="K1576" t="str">
        <f>IF((LEN(relatorio_Ananindeua3[[#This Row],[CIF/CPF/CNPJ]])=14),relatorio_Ananindeua3[[#This Row],[CIF/CPF/CNPJ]],relatorio_Ananindeua3[[#This Row],[Coluna2]])</f>
        <v>34158945000158</v>
      </c>
      <c r="L1576" t="str">
        <f t="shared" si="25"/>
        <v>341******58</v>
      </c>
    </row>
    <row r="1577" spans="1:12" x14ac:dyDescent="0.25">
      <c r="A1577" s="23" t="s">
        <v>3576</v>
      </c>
      <c r="B1577" s="23" t="s">
        <v>3577</v>
      </c>
      <c r="C1577" s="23" t="s">
        <v>17</v>
      </c>
      <c r="D1577" s="24">
        <v>45298.769837962966</v>
      </c>
      <c r="E1577" s="25" t="s">
        <v>11</v>
      </c>
      <c r="F1577" s="26" t="s">
        <v>16</v>
      </c>
      <c r="G1577" s="26" t="s">
        <v>14</v>
      </c>
      <c r="H1577" s="23">
        <v>0</v>
      </c>
      <c r="I1577" s="27"/>
      <c r="J1577" s="28">
        <v>0</v>
      </c>
      <c r="K1577" t="str">
        <f>IF((LEN(relatorio_Ananindeua3[[#This Row],[CIF/CPF/CNPJ]])=14),relatorio_Ananindeua3[[#This Row],[CIF/CPF/CNPJ]],relatorio_Ananindeua3[[#This Row],[Coluna2]])</f>
        <v>34106778000100</v>
      </c>
      <c r="L1577" t="str">
        <f t="shared" si="25"/>
        <v>341******00</v>
      </c>
    </row>
    <row r="1578" spans="1:12" x14ac:dyDescent="0.25">
      <c r="A1578" s="23" t="s">
        <v>3580</v>
      </c>
      <c r="B1578" s="23" t="s">
        <v>3581</v>
      </c>
      <c r="C1578" s="23" t="s">
        <v>17</v>
      </c>
      <c r="D1578" s="24">
        <v>45298.769837962966</v>
      </c>
      <c r="E1578" s="25" t="s">
        <v>11</v>
      </c>
      <c r="F1578" s="26" t="s">
        <v>16</v>
      </c>
      <c r="G1578" s="26" t="s">
        <v>14</v>
      </c>
      <c r="H1578" s="23">
        <v>0</v>
      </c>
      <c r="I1578" s="27"/>
      <c r="J1578" s="28">
        <v>0</v>
      </c>
      <c r="K1578" t="str">
        <f>IF((LEN(relatorio_Ananindeua3[[#This Row],[CIF/CPF/CNPJ]])=14),relatorio_Ananindeua3[[#This Row],[CIF/CPF/CNPJ]],relatorio_Ananindeua3[[#This Row],[Coluna2]])</f>
        <v>34115478000189</v>
      </c>
      <c r="L1578" t="str">
        <f t="shared" si="25"/>
        <v>341******89</v>
      </c>
    </row>
    <row r="1579" spans="1:12" x14ac:dyDescent="0.25">
      <c r="A1579" s="23" t="s">
        <v>3568</v>
      </c>
      <c r="B1579" s="23" t="s">
        <v>3569</v>
      </c>
      <c r="C1579" s="23" t="s">
        <v>17</v>
      </c>
      <c r="D1579" s="24">
        <v>45298.769849537035</v>
      </c>
      <c r="E1579" s="25" t="s">
        <v>11</v>
      </c>
      <c r="F1579" s="26" t="s">
        <v>16</v>
      </c>
      <c r="G1579" s="26" t="s">
        <v>14</v>
      </c>
      <c r="H1579" s="23">
        <v>0</v>
      </c>
      <c r="I1579" s="27"/>
      <c r="J1579" s="28">
        <v>0</v>
      </c>
      <c r="K1579" t="str">
        <f>IF((LEN(relatorio_Ananindeua3[[#This Row],[CIF/CPF/CNPJ]])=14),relatorio_Ananindeua3[[#This Row],[CIF/CPF/CNPJ]],relatorio_Ananindeua3[[#This Row],[Coluna2]])</f>
        <v>34092116000110</v>
      </c>
      <c r="L1579" t="str">
        <f t="shared" si="25"/>
        <v>340******10</v>
      </c>
    </row>
    <row r="1580" spans="1:12" x14ac:dyDescent="0.25">
      <c r="A1580" s="23" t="s">
        <v>3582</v>
      </c>
      <c r="B1580" s="23" t="s">
        <v>3583</v>
      </c>
      <c r="C1580" s="23" t="s">
        <v>17</v>
      </c>
      <c r="D1580" s="24">
        <v>45298.769872685189</v>
      </c>
      <c r="E1580" s="25" t="s">
        <v>11</v>
      </c>
      <c r="F1580" s="26" t="s">
        <v>16</v>
      </c>
      <c r="G1580" s="26" t="s">
        <v>14</v>
      </c>
      <c r="H1580" s="23">
        <v>0</v>
      </c>
      <c r="I1580" s="27"/>
      <c r="J1580" s="28">
        <v>0</v>
      </c>
      <c r="K1580" t="str">
        <f>IF((LEN(relatorio_Ananindeua3[[#This Row],[CIF/CPF/CNPJ]])=14),relatorio_Ananindeua3[[#This Row],[CIF/CPF/CNPJ]],relatorio_Ananindeua3[[#This Row],[Coluna2]])</f>
        <v>34116506000182</v>
      </c>
      <c r="L1580" t="str">
        <f t="shared" si="25"/>
        <v>341******82</v>
      </c>
    </row>
    <row r="1581" spans="1:12" x14ac:dyDescent="0.25">
      <c r="A1581" s="23" t="s">
        <v>3558</v>
      </c>
      <c r="B1581" s="23" t="s">
        <v>3559</v>
      </c>
      <c r="C1581" s="23" t="s">
        <v>17</v>
      </c>
      <c r="D1581" s="24">
        <v>45298.769907407404</v>
      </c>
      <c r="E1581" s="25" t="s">
        <v>11</v>
      </c>
      <c r="F1581" s="26" t="s">
        <v>16</v>
      </c>
      <c r="G1581" s="26" t="s">
        <v>14</v>
      </c>
      <c r="H1581" s="23">
        <v>0</v>
      </c>
      <c r="I1581" s="27"/>
      <c r="J1581" s="28">
        <v>0</v>
      </c>
      <c r="K1581" t="str">
        <f>IF((LEN(relatorio_Ananindeua3[[#This Row],[CIF/CPF/CNPJ]])=14),relatorio_Ananindeua3[[#This Row],[CIF/CPF/CNPJ]],relatorio_Ananindeua3[[#This Row],[Coluna2]])</f>
        <v>34058251000149</v>
      </c>
      <c r="L1581" t="str">
        <f t="shared" si="25"/>
        <v>340******49</v>
      </c>
    </row>
    <row r="1582" spans="1:12" x14ac:dyDescent="0.25">
      <c r="A1582" s="23" t="s">
        <v>1269</v>
      </c>
      <c r="B1582" s="23" t="s">
        <v>1270</v>
      </c>
      <c r="C1582" s="23" t="s">
        <v>17</v>
      </c>
      <c r="D1582" s="24">
        <v>45298.769942129627</v>
      </c>
      <c r="E1582" s="25" t="s">
        <v>11</v>
      </c>
      <c r="F1582" s="26" t="s">
        <v>16</v>
      </c>
      <c r="G1582" s="26" t="s">
        <v>14</v>
      </c>
      <c r="H1582" s="23">
        <v>0</v>
      </c>
      <c r="I1582" s="27"/>
      <c r="J1582" s="28">
        <v>0</v>
      </c>
      <c r="K1582" t="str">
        <f>IF((LEN(relatorio_Ananindeua3[[#This Row],[CIF/CPF/CNPJ]])=14),relatorio_Ananindeua3[[#This Row],[CIF/CPF/CNPJ]],relatorio_Ananindeua3[[#This Row],[Coluna2]])</f>
        <v>19969654000156</v>
      </c>
      <c r="L1582" t="str">
        <f t="shared" si="25"/>
        <v>199******56</v>
      </c>
    </row>
    <row r="1583" spans="1:12" x14ac:dyDescent="0.25">
      <c r="A1583" s="23" t="s">
        <v>3544</v>
      </c>
      <c r="B1583" s="23" t="s">
        <v>3545</v>
      </c>
      <c r="C1583" s="23" t="s">
        <v>17</v>
      </c>
      <c r="D1583" s="24">
        <v>45298.769942129627</v>
      </c>
      <c r="E1583" s="25" t="s">
        <v>11</v>
      </c>
      <c r="F1583" s="26" t="s">
        <v>16</v>
      </c>
      <c r="G1583" s="26" t="s">
        <v>14</v>
      </c>
      <c r="H1583" s="23">
        <v>0</v>
      </c>
      <c r="I1583" s="27"/>
      <c r="J1583" s="28">
        <v>0</v>
      </c>
      <c r="K1583" t="str">
        <f>IF((LEN(relatorio_Ananindeua3[[#This Row],[CIF/CPF/CNPJ]])=14),relatorio_Ananindeua3[[#This Row],[CIF/CPF/CNPJ]],relatorio_Ananindeua3[[#This Row],[Coluna2]])</f>
        <v>33995401000188</v>
      </c>
      <c r="L1583" t="str">
        <f t="shared" si="25"/>
        <v>339******88</v>
      </c>
    </row>
    <row r="1584" spans="1:12" x14ac:dyDescent="0.25">
      <c r="A1584" s="23" t="s">
        <v>3552</v>
      </c>
      <c r="B1584" s="23" t="s">
        <v>3553</v>
      </c>
      <c r="C1584" s="23" t="s">
        <v>17</v>
      </c>
      <c r="D1584" s="24">
        <v>45298.769942129627</v>
      </c>
      <c r="E1584" s="25" t="s">
        <v>11</v>
      </c>
      <c r="F1584" s="26" t="s">
        <v>16</v>
      </c>
      <c r="G1584" s="26" t="s">
        <v>14</v>
      </c>
      <c r="H1584" s="23">
        <v>0</v>
      </c>
      <c r="I1584" s="27"/>
      <c r="J1584" s="28">
        <v>0</v>
      </c>
      <c r="K1584" t="str">
        <f>IF((LEN(relatorio_Ananindeua3[[#This Row],[CIF/CPF/CNPJ]])=14),relatorio_Ananindeua3[[#This Row],[CIF/CPF/CNPJ]],relatorio_Ananindeua3[[#This Row],[Coluna2]])</f>
        <v>34018228000120</v>
      </c>
      <c r="L1584" t="str">
        <f t="shared" si="25"/>
        <v>340******20</v>
      </c>
    </row>
    <row r="1585" spans="1:12" x14ac:dyDescent="0.25">
      <c r="A1585" s="23" t="s">
        <v>3532</v>
      </c>
      <c r="B1585" s="23" t="s">
        <v>3533</v>
      </c>
      <c r="C1585" s="23" t="s">
        <v>17</v>
      </c>
      <c r="D1585" s="24">
        <v>45298.769976851851</v>
      </c>
      <c r="E1585" s="25" t="s">
        <v>11</v>
      </c>
      <c r="F1585" s="26" t="s">
        <v>16</v>
      </c>
      <c r="G1585" s="26" t="s">
        <v>14</v>
      </c>
      <c r="H1585" s="23">
        <v>0</v>
      </c>
      <c r="I1585" s="27"/>
      <c r="J1585" s="28">
        <v>0</v>
      </c>
      <c r="K1585" t="str">
        <f>IF((LEN(relatorio_Ananindeua3[[#This Row],[CIF/CPF/CNPJ]])=14),relatorio_Ananindeua3[[#This Row],[CIF/CPF/CNPJ]],relatorio_Ananindeua3[[#This Row],[Coluna2]])</f>
        <v>33987275000110</v>
      </c>
      <c r="L1585" t="str">
        <f t="shared" si="25"/>
        <v>339******10</v>
      </c>
    </row>
    <row r="1586" spans="1:12" x14ac:dyDescent="0.25">
      <c r="A1586" s="23" t="s">
        <v>3526</v>
      </c>
      <c r="B1586" s="23" t="s">
        <v>3527</v>
      </c>
      <c r="C1586" s="23" t="s">
        <v>17</v>
      </c>
      <c r="D1586" s="24">
        <v>45298.769988425927</v>
      </c>
      <c r="E1586" s="25" t="s">
        <v>11</v>
      </c>
      <c r="F1586" s="26" t="s">
        <v>16</v>
      </c>
      <c r="G1586" s="26" t="s">
        <v>14</v>
      </c>
      <c r="H1586" s="23">
        <v>0</v>
      </c>
      <c r="I1586" s="27"/>
      <c r="J1586" s="28">
        <v>0</v>
      </c>
      <c r="K1586" t="str">
        <f>IF((LEN(relatorio_Ananindeua3[[#This Row],[CIF/CPF/CNPJ]])=14),relatorio_Ananindeua3[[#This Row],[CIF/CPF/CNPJ]],relatorio_Ananindeua3[[#This Row],[Coluna2]])</f>
        <v>33979463000104</v>
      </c>
      <c r="L1586" t="str">
        <f t="shared" si="25"/>
        <v>339******04</v>
      </c>
    </row>
    <row r="1587" spans="1:12" x14ac:dyDescent="0.25">
      <c r="A1587" s="23" t="s">
        <v>3530</v>
      </c>
      <c r="B1587" s="23" t="s">
        <v>3531</v>
      </c>
      <c r="C1587" s="23" t="s">
        <v>17</v>
      </c>
      <c r="D1587" s="24">
        <v>45298.769988425927</v>
      </c>
      <c r="E1587" s="25" t="s">
        <v>11</v>
      </c>
      <c r="F1587" s="26" t="s">
        <v>16</v>
      </c>
      <c r="G1587" s="26" t="s">
        <v>14</v>
      </c>
      <c r="H1587" s="23">
        <v>0</v>
      </c>
      <c r="I1587" s="27"/>
      <c r="J1587" s="28">
        <v>0</v>
      </c>
      <c r="K1587" t="str">
        <f>IF((LEN(relatorio_Ananindeua3[[#This Row],[CIF/CPF/CNPJ]])=14),relatorio_Ananindeua3[[#This Row],[CIF/CPF/CNPJ]],relatorio_Ananindeua3[[#This Row],[Coluna2]])</f>
        <v>33983051000130</v>
      </c>
      <c r="L1587" t="str">
        <f t="shared" si="25"/>
        <v>339******30</v>
      </c>
    </row>
    <row r="1588" spans="1:12" x14ac:dyDescent="0.25">
      <c r="A1588" s="23" t="s">
        <v>1780</v>
      </c>
      <c r="B1588" s="23" t="s">
        <v>1781</v>
      </c>
      <c r="C1588" s="23" t="s">
        <v>17</v>
      </c>
      <c r="D1588" s="24">
        <v>45298.77</v>
      </c>
      <c r="E1588" s="25" t="s">
        <v>11</v>
      </c>
      <c r="F1588" s="26" t="s">
        <v>16</v>
      </c>
      <c r="G1588" s="26" t="s">
        <v>14</v>
      </c>
      <c r="H1588" s="23">
        <v>0</v>
      </c>
      <c r="I1588" s="27"/>
      <c r="J1588" s="28">
        <v>0</v>
      </c>
      <c r="K1588" t="str">
        <f>IF((LEN(relatorio_Ananindeua3[[#This Row],[CIF/CPF/CNPJ]])=14),relatorio_Ananindeua3[[#This Row],[CIF/CPF/CNPJ]],relatorio_Ananindeua3[[#This Row],[Coluna2]])</f>
        <v>24346838000108</v>
      </c>
      <c r="L1588" t="str">
        <f t="shared" si="25"/>
        <v>243******08</v>
      </c>
    </row>
    <row r="1589" spans="1:12" x14ac:dyDescent="0.25">
      <c r="A1589" s="23" t="s">
        <v>3516</v>
      </c>
      <c r="B1589" s="23" t="s">
        <v>3517</v>
      </c>
      <c r="C1589" s="23" t="s">
        <v>17</v>
      </c>
      <c r="D1589" s="24">
        <v>45298.770011574074</v>
      </c>
      <c r="E1589" s="25" t="s">
        <v>11</v>
      </c>
      <c r="F1589" s="26" t="s">
        <v>16</v>
      </c>
      <c r="G1589" s="26" t="s">
        <v>14</v>
      </c>
      <c r="H1589" s="23">
        <v>0</v>
      </c>
      <c r="I1589" s="27"/>
      <c r="J1589" s="28">
        <v>0</v>
      </c>
      <c r="K1589" t="str">
        <f>IF((LEN(relatorio_Ananindeua3[[#This Row],[CIF/CPF/CNPJ]])=14),relatorio_Ananindeua3[[#This Row],[CIF/CPF/CNPJ]],relatorio_Ananindeua3[[#This Row],[Coluna2]])</f>
        <v>33933135000169</v>
      </c>
      <c r="L1589" t="str">
        <f t="shared" si="25"/>
        <v>339******69</v>
      </c>
    </row>
    <row r="1590" spans="1:12" x14ac:dyDescent="0.25">
      <c r="A1590" s="23" t="s">
        <v>3518</v>
      </c>
      <c r="B1590" s="23" t="s">
        <v>3519</v>
      </c>
      <c r="C1590" s="23" t="s">
        <v>17</v>
      </c>
      <c r="D1590" s="24">
        <v>45298.770011574074</v>
      </c>
      <c r="E1590" s="25" t="s">
        <v>11</v>
      </c>
      <c r="F1590" s="26" t="s">
        <v>16</v>
      </c>
      <c r="G1590" s="26" t="s">
        <v>14</v>
      </c>
      <c r="H1590" s="23">
        <v>0</v>
      </c>
      <c r="I1590" s="27"/>
      <c r="J1590" s="28">
        <v>0</v>
      </c>
      <c r="K1590" t="str">
        <f>IF((LEN(relatorio_Ananindeua3[[#This Row],[CIF/CPF/CNPJ]])=14),relatorio_Ananindeua3[[#This Row],[CIF/CPF/CNPJ]],relatorio_Ananindeua3[[#This Row],[Coluna2]])</f>
        <v>33936490000191</v>
      </c>
      <c r="L1590" t="str">
        <f t="shared" si="25"/>
        <v>339******91</v>
      </c>
    </row>
    <row r="1591" spans="1:12" x14ac:dyDescent="0.25">
      <c r="A1591" s="23" t="s">
        <v>3514</v>
      </c>
      <c r="B1591" s="23" t="s">
        <v>3515</v>
      </c>
      <c r="C1591" s="23" t="s">
        <v>17</v>
      </c>
      <c r="D1591" s="24">
        <v>45298.77002314815</v>
      </c>
      <c r="E1591" s="25" t="s">
        <v>11</v>
      </c>
      <c r="F1591" s="26" t="s">
        <v>16</v>
      </c>
      <c r="G1591" s="26" t="s">
        <v>14</v>
      </c>
      <c r="H1591" s="23">
        <v>0</v>
      </c>
      <c r="I1591" s="27"/>
      <c r="J1591" s="28">
        <v>0</v>
      </c>
      <c r="K1591" t="str">
        <f>IF((LEN(relatorio_Ananindeua3[[#This Row],[CIF/CPF/CNPJ]])=14),relatorio_Ananindeua3[[#This Row],[CIF/CPF/CNPJ]],relatorio_Ananindeua3[[#This Row],[Coluna2]])</f>
        <v>33921986000191</v>
      </c>
      <c r="L1591" t="str">
        <f t="shared" si="25"/>
        <v>339******91</v>
      </c>
    </row>
    <row r="1592" spans="1:12" x14ac:dyDescent="0.25">
      <c r="A1592" s="23" t="s">
        <v>3492</v>
      </c>
      <c r="B1592" s="23" t="s">
        <v>3493</v>
      </c>
      <c r="C1592" s="23" t="s">
        <v>17</v>
      </c>
      <c r="D1592" s="24">
        <v>45298.77008101852</v>
      </c>
      <c r="E1592" s="25" t="s">
        <v>11</v>
      </c>
      <c r="F1592" s="26" t="s">
        <v>16</v>
      </c>
      <c r="G1592" s="26" t="s">
        <v>14</v>
      </c>
      <c r="H1592" s="23">
        <v>0</v>
      </c>
      <c r="I1592" s="27"/>
      <c r="J1592" s="28">
        <v>0</v>
      </c>
      <c r="K1592" t="str">
        <f>IF((LEN(relatorio_Ananindeua3[[#This Row],[CIF/CPF/CNPJ]])=14),relatorio_Ananindeua3[[#This Row],[CIF/CPF/CNPJ]],relatorio_Ananindeua3[[#This Row],[Coluna2]])</f>
        <v>33869963000185</v>
      </c>
      <c r="L1592" t="str">
        <f t="shared" si="25"/>
        <v>338******85</v>
      </c>
    </row>
    <row r="1593" spans="1:12" x14ac:dyDescent="0.25">
      <c r="A1593" s="23" t="s">
        <v>3488</v>
      </c>
      <c r="B1593" s="23" t="s">
        <v>3489</v>
      </c>
      <c r="C1593" s="23" t="s">
        <v>17</v>
      </c>
      <c r="D1593" s="24">
        <v>45298.770092592589</v>
      </c>
      <c r="E1593" s="25" t="s">
        <v>11</v>
      </c>
      <c r="F1593" s="26" t="s">
        <v>16</v>
      </c>
      <c r="G1593" s="26" t="s">
        <v>14</v>
      </c>
      <c r="H1593" s="23">
        <v>0</v>
      </c>
      <c r="I1593" s="27"/>
      <c r="J1593" s="28">
        <v>0</v>
      </c>
      <c r="K1593" t="str">
        <f>IF((LEN(relatorio_Ananindeua3[[#This Row],[CIF/CPF/CNPJ]])=14),relatorio_Ananindeua3[[#This Row],[CIF/CPF/CNPJ]],relatorio_Ananindeua3[[#This Row],[Coluna2]])</f>
        <v>33868785000178</v>
      </c>
      <c r="L1593" t="str">
        <f t="shared" si="25"/>
        <v>338******78</v>
      </c>
    </row>
    <row r="1594" spans="1:12" x14ac:dyDescent="0.25">
      <c r="A1594" s="23" t="s">
        <v>3482</v>
      </c>
      <c r="B1594" s="23" t="s">
        <v>3483</v>
      </c>
      <c r="C1594" s="23" t="s">
        <v>17</v>
      </c>
      <c r="D1594" s="24">
        <v>45298.770104166666</v>
      </c>
      <c r="E1594" s="25" t="s">
        <v>11</v>
      </c>
      <c r="F1594" s="26" t="s">
        <v>16</v>
      </c>
      <c r="G1594" s="26" t="s">
        <v>14</v>
      </c>
      <c r="H1594" s="23">
        <v>0</v>
      </c>
      <c r="I1594" s="27"/>
      <c r="J1594" s="28">
        <v>0</v>
      </c>
      <c r="K1594" t="str">
        <f>IF((LEN(relatorio_Ananindeua3[[#This Row],[CIF/CPF/CNPJ]])=14),relatorio_Ananindeua3[[#This Row],[CIF/CPF/CNPJ]],relatorio_Ananindeua3[[#This Row],[Coluna2]])</f>
        <v>33859659000157</v>
      </c>
      <c r="L1594" t="str">
        <f t="shared" si="25"/>
        <v>338******57</v>
      </c>
    </row>
    <row r="1595" spans="1:12" x14ac:dyDescent="0.25">
      <c r="A1595" s="23" t="s">
        <v>3486</v>
      </c>
      <c r="B1595" s="23" t="s">
        <v>3487</v>
      </c>
      <c r="C1595" s="23" t="s">
        <v>17</v>
      </c>
      <c r="D1595" s="24">
        <v>45298.770104166666</v>
      </c>
      <c r="E1595" s="25" t="s">
        <v>11</v>
      </c>
      <c r="F1595" s="26" t="s">
        <v>16</v>
      </c>
      <c r="G1595" s="26" t="s">
        <v>14</v>
      </c>
      <c r="H1595" s="23">
        <v>0</v>
      </c>
      <c r="I1595" s="27"/>
      <c r="J1595" s="28">
        <v>0</v>
      </c>
      <c r="K1595" t="str">
        <f>IF((LEN(relatorio_Ananindeua3[[#This Row],[CIF/CPF/CNPJ]])=14),relatorio_Ananindeua3[[#This Row],[CIF/CPF/CNPJ]],relatorio_Ananindeua3[[#This Row],[Coluna2]])</f>
        <v>33862096000156</v>
      </c>
      <c r="L1595" t="str">
        <f t="shared" si="25"/>
        <v>338******56</v>
      </c>
    </row>
    <row r="1596" spans="1:12" x14ac:dyDescent="0.25">
      <c r="A1596" s="23" t="s">
        <v>2174</v>
      </c>
      <c r="B1596" s="23" t="s">
        <v>2175</v>
      </c>
      <c r="C1596" s="23" t="s">
        <v>17</v>
      </c>
      <c r="D1596" s="24">
        <v>45298.770173611112</v>
      </c>
      <c r="E1596" s="25" t="s">
        <v>11</v>
      </c>
      <c r="F1596" s="26" t="s">
        <v>16</v>
      </c>
      <c r="G1596" s="26" t="s">
        <v>14</v>
      </c>
      <c r="H1596" s="23">
        <v>0</v>
      </c>
      <c r="I1596" s="27"/>
      <c r="J1596" s="28">
        <v>0</v>
      </c>
      <c r="K1596" t="str">
        <f>IF((LEN(relatorio_Ananindeua3[[#This Row],[CIF/CPF/CNPJ]])=14),relatorio_Ananindeua3[[#This Row],[CIF/CPF/CNPJ]],relatorio_Ananindeua3[[#This Row],[Coluna2]])</f>
        <v>27486002000199</v>
      </c>
      <c r="L1596" t="str">
        <f t="shared" si="25"/>
        <v>274******99</v>
      </c>
    </row>
    <row r="1597" spans="1:12" x14ac:dyDescent="0.25">
      <c r="A1597" s="23" t="s">
        <v>3466</v>
      </c>
      <c r="B1597" s="23" t="s">
        <v>3467</v>
      </c>
      <c r="C1597" s="23" t="s">
        <v>17</v>
      </c>
      <c r="D1597" s="24">
        <v>45298.770196759258</v>
      </c>
      <c r="E1597" s="25" t="s">
        <v>11</v>
      </c>
      <c r="F1597" s="26" t="s">
        <v>16</v>
      </c>
      <c r="G1597" s="26" t="s">
        <v>14</v>
      </c>
      <c r="H1597" s="23">
        <v>0</v>
      </c>
      <c r="I1597" s="27"/>
      <c r="J1597" s="28">
        <v>0</v>
      </c>
      <c r="K1597" t="str">
        <f>IF((LEN(relatorio_Ananindeua3[[#This Row],[CIF/CPF/CNPJ]])=14),relatorio_Ananindeua3[[#This Row],[CIF/CPF/CNPJ]],relatorio_Ananindeua3[[#This Row],[Coluna2]])</f>
        <v>33756532000102</v>
      </c>
      <c r="L1597" t="str">
        <f t="shared" si="25"/>
        <v>337******02</v>
      </c>
    </row>
    <row r="1598" spans="1:12" x14ac:dyDescent="0.25">
      <c r="A1598" s="23" t="s">
        <v>3462</v>
      </c>
      <c r="B1598" s="23" t="s">
        <v>3463</v>
      </c>
      <c r="C1598" s="23" t="s">
        <v>17</v>
      </c>
      <c r="D1598" s="24">
        <v>45298.770208333335</v>
      </c>
      <c r="E1598" s="25" t="s">
        <v>11</v>
      </c>
      <c r="F1598" s="26" t="s">
        <v>16</v>
      </c>
      <c r="G1598" s="26" t="s">
        <v>14</v>
      </c>
      <c r="H1598" s="23">
        <v>0</v>
      </c>
      <c r="I1598" s="27"/>
      <c r="J1598" s="28">
        <v>0</v>
      </c>
      <c r="K1598" t="str">
        <f>IF((LEN(relatorio_Ananindeua3[[#This Row],[CIF/CPF/CNPJ]])=14),relatorio_Ananindeua3[[#This Row],[CIF/CPF/CNPJ]],relatorio_Ananindeua3[[#This Row],[Coluna2]])</f>
        <v>33740487000106</v>
      </c>
      <c r="L1598" t="str">
        <f t="shared" si="25"/>
        <v>337******06</v>
      </c>
    </row>
    <row r="1599" spans="1:12" x14ac:dyDescent="0.25">
      <c r="A1599" s="23" t="s">
        <v>3159</v>
      </c>
      <c r="B1599" s="23" t="s">
        <v>3160</v>
      </c>
      <c r="C1599" s="23" t="s">
        <v>17</v>
      </c>
      <c r="D1599" s="24">
        <v>45298.770231481481</v>
      </c>
      <c r="E1599" s="25" t="s">
        <v>11</v>
      </c>
      <c r="F1599" s="26" t="s">
        <v>16</v>
      </c>
      <c r="G1599" s="26" t="s">
        <v>14</v>
      </c>
      <c r="H1599" s="23">
        <v>0</v>
      </c>
      <c r="I1599" s="27"/>
      <c r="J1599" s="28">
        <v>0</v>
      </c>
      <c r="K1599" t="str">
        <f>IF((LEN(relatorio_Ananindeua3[[#This Row],[CIF/CPF/CNPJ]])=14),relatorio_Ananindeua3[[#This Row],[CIF/CPF/CNPJ]],relatorio_Ananindeua3[[#This Row],[Coluna2]])</f>
        <v>32278361000190</v>
      </c>
      <c r="L1599" t="str">
        <f t="shared" si="25"/>
        <v>322******90</v>
      </c>
    </row>
    <row r="1600" spans="1:12" x14ac:dyDescent="0.25">
      <c r="A1600" s="23" t="s">
        <v>3454</v>
      </c>
      <c r="B1600" s="23" t="s">
        <v>3455</v>
      </c>
      <c r="C1600" s="23" t="s">
        <v>17</v>
      </c>
      <c r="D1600" s="24">
        <v>45298.770324074074</v>
      </c>
      <c r="E1600" s="25" t="s">
        <v>11</v>
      </c>
      <c r="F1600" s="26" t="s">
        <v>16</v>
      </c>
      <c r="G1600" s="26" t="s">
        <v>14</v>
      </c>
      <c r="H1600" s="23">
        <v>0</v>
      </c>
      <c r="I1600" s="27"/>
      <c r="J1600" s="28">
        <v>0</v>
      </c>
      <c r="K1600" t="str">
        <f>IF((LEN(relatorio_Ananindeua3[[#This Row],[CIF/CPF/CNPJ]])=14),relatorio_Ananindeua3[[#This Row],[CIF/CPF/CNPJ]],relatorio_Ananindeua3[[#This Row],[Coluna2]])</f>
        <v>33716380000114</v>
      </c>
      <c r="L1600" t="str">
        <f t="shared" si="25"/>
        <v>337******14</v>
      </c>
    </row>
    <row r="1601" spans="1:12" x14ac:dyDescent="0.25">
      <c r="A1601" s="23" t="s">
        <v>2772</v>
      </c>
      <c r="B1601" s="23" t="s">
        <v>2773</v>
      </c>
      <c r="C1601" s="23" t="s">
        <v>17</v>
      </c>
      <c r="D1601" s="24">
        <v>45298.770335648151</v>
      </c>
      <c r="E1601" s="25" t="s">
        <v>11</v>
      </c>
      <c r="F1601" s="26" t="s">
        <v>16</v>
      </c>
      <c r="G1601" s="26" t="s">
        <v>14</v>
      </c>
      <c r="H1601" s="23">
        <v>0</v>
      </c>
      <c r="I1601" s="27"/>
      <c r="J1601" s="28">
        <v>0</v>
      </c>
      <c r="K1601" t="str">
        <f>IF((LEN(relatorio_Ananindeua3[[#This Row],[CIF/CPF/CNPJ]])=14),relatorio_Ananindeua3[[#This Row],[CIF/CPF/CNPJ]],relatorio_Ananindeua3[[#This Row],[Coluna2]])</f>
        <v>30352023000126</v>
      </c>
      <c r="L1601" t="str">
        <f t="shared" si="25"/>
        <v>303******26</v>
      </c>
    </row>
    <row r="1602" spans="1:12" x14ac:dyDescent="0.25">
      <c r="A1602" s="23" t="s">
        <v>3446</v>
      </c>
      <c r="B1602" s="23" t="s">
        <v>3447</v>
      </c>
      <c r="C1602" s="23" t="s">
        <v>17</v>
      </c>
      <c r="D1602" s="24">
        <v>45298.770358796297</v>
      </c>
      <c r="E1602" s="25" t="s">
        <v>11</v>
      </c>
      <c r="F1602" s="26" t="s">
        <v>16</v>
      </c>
      <c r="G1602" s="26" t="s">
        <v>14</v>
      </c>
      <c r="H1602" s="23">
        <v>0</v>
      </c>
      <c r="I1602" s="27"/>
      <c r="J1602" s="28">
        <v>0</v>
      </c>
      <c r="K1602" t="str">
        <f>IF((LEN(relatorio_Ananindeua3[[#This Row],[CIF/CPF/CNPJ]])=14),relatorio_Ananindeua3[[#This Row],[CIF/CPF/CNPJ]],relatorio_Ananindeua3[[#This Row],[Coluna2]])</f>
        <v>33682460000104</v>
      </c>
      <c r="L1602" t="str">
        <f t="shared" si="25"/>
        <v>336******04</v>
      </c>
    </row>
    <row r="1603" spans="1:12" x14ac:dyDescent="0.25">
      <c r="A1603" s="23" t="s">
        <v>3442</v>
      </c>
      <c r="B1603" s="23" t="s">
        <v>3443</v>
      </c>
      <c r="C1603" s="23" t="s">
        <v>17</v>
      </c>
      <c r="D1603" s="24">
        <v>45298.770416666666</v>
      </c>
      <c r="E1603" s="25" t="s">
        <v>11</v>
      </c>
      <c r="F1603" s="26" t="s">
        <v>16</v>
      </c>
      <c r="G1603" s="26" t="s">
        <v>14</v>
      </c>
      <c r="H1603" s="23">
        <v>0</v>
      </c>
      <c r="I1603" s="27"/>
      <c r="J1603" s="28">
        <v>0</v>
      </c>
      <c r="K1603" t="str">
        <f>IF((LEN(relatorio_Ananindeua3[[#This Row],[CIF/CPF/CNPJ]])=14),relatorio_Ananindeua3[[#This Row],[CIF/CPF/CNPJ]],relatorio_Ananindeua3[[#This Row],[Coluna2]])</f>
        <v>33677533000161</v>
      </c>
      <c r="L1603" t="str">
        <f t="shared" si="25"/>
        <v>336******61</v>
      </c>
    </row>
    <row r="1604" spans="1:12" x14ac:dyDescent="0.25">
      <c r="A1604" s="23" t="s">
        <v>3402</v>
      </c>
      <c r="B1604" s="23" t="s">
        <v>3403</v>
      </c>
      <c r="C1604" s="23" t="s">
        <v>17</v>
      </c>
      <c r="D1604" s="24">
        <v>45298.770439814813</v>
      </c>
      <c r="E1604" s="25" t="s">
        <v>11</v>
      </c>
      <c r="F1604" s="26" t="s">
        <v>16</v>
      </c>
      <c r="G1604" s="26" t="s">
        <v>14</v>
      </c>
      <c r="H1604" s="23">
        <v>0</v>
      </c>
      <c r="I1604" s="27"/>
      <c r="J1604" s="28">
        <v>0</v>
      </c>
      <c r="K1604" t="str">
        <f>IF((LEN(relatorio_Ananindeua3[[#This Row],[CIF/CPF/CNPJ]])=14),relatorio_Ananindeua3[[#This Row],[CIF/CPF/CNPJ]],relatorio_Ananindeua3[[#This Row],[Coluna2]])</f>
        <v>33446867000124</v>
      </c>
      <c r="L1604" t="str">
        <f t="shared" si="25"/>
        <v>334******24</v>
      </c>
    </row>
    <row r="1605" spans="1:12" x14ac:dyDescent="0.25">
      <c r="A1605" s="23" t="s">
        <v>3440</v>
      </c>
      <c r="B1605" s="23" t="s">
        <v>3441</v>
      </c>
      <c r="C1605" s="23" t="s">
        <v>17</v>
      </c>
      <c r="D1605" s="24">
        <v>45298.770439814813</v>
      </c>
      <c r="E1605" s="25" t="s">
        <v>11</v>
      </c>
      <c r="F1605" s="26" t="s">
        <v>16</v>
      </c>
      <c r="G1605" s="26" t="s">
        <v>14</v>
      </c>
      <c r="H1605" s="23">
        <v>0</v>
      </c>
      <c r="I1605" s="27"/>
      <c r="J1605" s="28">
        <v>0</v>
      </c>
      <c r="K1605" t="str">
        <f>IF((LEN(relatorio_Ananindeua3[[#This Row],[CIF/CPF/CNPJ]])=14),relatorio_Ananindeua3[[#This Row],[CIF/CPF/CNPJ]],relatorio_Ananindeua3[[#This Row],[Coluna2]])</f>
        <v>33656396000189</v>
      </c>
      <c r="L1605" t="str">
        <f t="shared" si="25"/>
        <v>336******89</v>
      </c>
    </row>
    <row r="1606" spans="1:12" x14ac:dyDescent="0.25">
      <c r="A1606" s="23" t="s">
        <v>3434</v>
      </c>
      <c r="B1606" s="23" t="s">
        <v>3435</v>
      </c>
      <c r="C1606" s="23" t="s">
        <v>17</v>
      </c>
      <c r="D1606" s="24">
        <v>45298.770451388889</v>
      </c>
      <c r="E1606" s="25" t="s">
        <v>11</v>
      </c>
      <c r="F1606" s="26" t="s">
        <v>16</v>
      </c>
      <c r="G1606" s="26" t="s">
        <v>14</v>
      </c>
      <c r="H1606" s="23">
        <v>0</v>
      </c>
      <c r="I1606" s="27"/>
      <c r="J1606" s="28">
        <v>0</v>
      </c>
      <c r="K1606" t="str">
        <f>IF((LEN(relatorio_Ananindeua3[[#This Row],[CIF/CPF/CNPJ]])=14),relatorio_Ananindeua3[[#This Row],[CIF/CPF/CNPJ]],relatorio_Ananindeua3[[#This Row],[Coluna2]])</f>
        <v>33630507000188</v>
      </c>
      <c r="L1606" t="str">
        <f t="shared" si="25"/>
        <v>336******88</v>
      </c>
    </row>
    <row r="1607" spans="1:12" x14ac:dyDescent="0.25">
      <c r="A1607" s="23" t="s">
        <v>3436</v>
      </c>
      <c r="B1607" s="23" t="s">
        <v>3437</v>
      </c>
      <c r="C1607" s="23" t="s">
        <v>17</v>
      </c>
      <c r="D1607" s="24">
        <v>45298.770451388889</v>
      </c>
      <c r="E1607" s="25" t="s">
        <v>11</v>
      </c>
      <c r="F1607" s="26" t="s">
        <v>16</v>
      </c>
      <c r="G1607" s="26" t="s">
        <v>14</v>
      </c>
      <c r="H1607" s="23">
        <v>0</v>
      </c>
      <c r="I1607" s="27"/>
      <c r="J1607" s="28">
        <v>0</v>
      </c>
      <c r="K1607" t="str">
        <f>IF((LEN(relatorio_Ananindeua3[[#This Row],[CIF/CPF/CNPJ]])=14),relatorio_Ananindeua3[[#This Row],[CIF/CPF/CNPJ]],relatorio_Ananindeua3[[#This Row],[Coluna2]])</f>
        <v>33633938000106</v>
      </c>
      <c r="L1607" t="str">
        <f t="shared" si="25"/>
        <v>336******06</v>
      </c>
    </row>
    <row r="1608" spans="1:12" x14ac:dyDescent="0.25">
      <c r="A1608" s="23" t="s">
        <v>3426</v>
      </c>
      <c r="B1608" s="23" t="s">
        <v>3427</v>
      </c>
      <c r="C1608" s="23" t="s">
        <v>17</v>
      </c>
      <c r="D1608" s="24">
        <v>45298.770497685182</v>
      </c>
      <c r="E1608" s="25" t="s">
        <v>11</v>
      </c>
      <c r="F1608" s="26" t="s">
        <v>16</v>
      </c>
      <c r="G1608" s="26" t="s">
        <v>14</v>
      </c>
      <c r="H1608" s="23">
        <v>0</v>
      </c>
      <c r="I1608" s="27"/>
      <c r="J1608" s="28">
        <v>0</v>
      </c>
      <c r="K1608" t="str">
        <f>IF((LEN(relatorio_Ananindeua3[[#This Row],[CIF/CPF/CNPJ]])=14),relatorio_Ananindeua3[[#This Row],[CIF/CPF/CNPJ]],relatorio_Ananindeua3[[#This Row],[Coluna2]])</f>
        <v>33587690000186</v>
      </c>
      <c r="L1608" t="str">
        <f t="shared" si="25"/>
        <v>335******86</v>
      </c>
    </row>
    <row r="1609" spans="1:12" x14ac:dyDescent="0.25">
      <c r="A1609" s="23" t="s">
        <v>1468</v>
      </c>
      <c r="B1609" s="23" t="s">
        <v>1469</v>
      </c>
      <c r="C1609" s="23" t="s">
        <v>17</v>
      </c>
      <c r="D1609" s="24">
        <v>45298.770509259259</v>
      </c>
      <c r="E1609" s="25" t="s">
        <v>11</v>
      </c>
      <c r="F1609" s="26" t="s">
        <v>16</v>
      </c>
      <c r="G1609" s="26" t="s">
        <v>14</v>
      </c>
      <c r="H1609" s="23">
        <v>0</v>
      </c>
      <c r="I1609" s="27"/>
      <c r="J1609" s="28">
        <v>0</v>
      </c>
      <c r="K1609" t="str">
        <f>IF((LEN(relatorio_Ananindeua3[[#This Row],[CIF/CPF/CNPJ]])=14),relatorio_Ananindeua3[[#This Row],[CIF/CPF/CNPJ]],relatorio_Ananindeua3[[#This Row],[Coluna2]])</f>
        <v>21825604000147</v>
      </c>
      <c r="L1609" t="str">
        <f t="shared" si="25"/>
        <v>218******47</v>
      </c>
    </row>
    <row r="1610" spans="1:12" x14ac:dyDescent="0.25">
      <c r="A1610" s="23" t="s">
        <v>3416</v>
      </c>
      <c r="B1610" s="23" t="s">
        <v>3417</v>
      </c>
      <c r="C1610" s="23" t="s">
        <v>17</v>
      </c>
      <c r="D1610" s="24">
        <v>45298.770509259259</v>
      </c>
      <c r="E1610" s="25" t="s">
        <v>11</v>
      </c>
      <c r="F1610" s="26" t="s">
        <v>16</v>
      </c>
      <c r="G1610" s="26" t="s">
        <v>14</v>
      </c>
      <c r="H1610" s="23">
        <v>0</v>
      </c>
      <c r="I1610" s="27"/>
      <c r="J1610" s="28">
        <v>0</v>
      </c>
      <c r="K1610" t="str">
        <f>IF((LEN(relatorio_Ananindeua3[[#This Row],[CIF/CPF/CNPJ]])=14),relatorio_Ananindeua3[[#This Row],[CIF/CPF/CNPJ]],relatorio_Ananindeua3[[#This Row],[Coluna2]])</f>
        <v>33551709000134</v>
      </c>
      <c r="L1610" t="str">
        <f t="shared" si="25"/>
        <v>335******34</v>
      </c>
    </row>
    <row r="1611" spans="1:12" x14ac:dyDescent="0.25">
      <c r="A1611" s="23" t="s">
        <v>3424</v>
      </c>
      <c r="B1611" s="23" t="s">
        <v>3425</v>
      </c>
      <c r="C1611" s="23" t="s">
        <v>17</v>
      </c>
      <c r="D1611" s="24">
        <v>45298.770509259259</v>
      </c>
      <c r="E1611" s="25" t="s">
        <v>11</v>
      </c>
      <c r="F1611" s="26" t="s">
        <v>16</v>
      </c>
      <c r="G1611" s="26" t="s">
        <v>14</v>
      </c>
      <c r="H1611" s="23">
        <v>0</v>
      </c>
      <c r="I1611" s="27"/>
      <c r="J1611" s="28">
        <v>0</v>
      </c>
      <c r="K1611" t="str">
        <f>IF((LEN(relatorio_Ananindeua3[[#This Row],[CIF/CPF/CNPJ]])=14),relatorio_Ananindeua3[[#This Row],[CIF/CPF/CNPJ]],relatorio_Ananindeua3[[#This Row],[Coluna2]])</f>
        <v>33575243000107</v>
      </c>
      <c r="L1611" t="str">
        <f t="shared" si="25"/>
        <v>335******07</v>
      </c>
    </row>
    <row r="1612" spans="1:12" x14ac:dyDescent="0.25">
      <c r="A1612" s="23" t="s">
        <v>3404</v>
      </c>
      <c r="B1612" s="23" t="s">
        <v>3405</v>
      </c>
      <c r="C1612" s="23" t="s">
        <v>17</v>
      </c>
      <c r="D1612" s="24">
        <v>45298.770567129628</v>
      </c>
      <c r="E1612" s="25" t="s">
        <v>11</v>
      </c>
      <c r="F1612" s="26" t="s">
        <v>16</v>
      </c>
      <c r="G1612" s="26" t="s">
        <v>14</v>
      </c>
      <c r="H1612" s="23">
        <v>0</v>
      </c>
      <c r="I1612" s="27"/>
      <c r="J1612" s="28">
        <v>0</v>
      </c>
      <c r="K1612" t="str">
        <f>IF((LEN(relatorio_Ananindeua3[[#This Row],[CIF/CPF/CNPJ]])=14),relatorio_Ananindeua3[[#This Row],[CIF/CPF/CNPJ]],relatorio_Ananindeua3[[#This Row],[Coluna2]])</f>
        <v>33490151000124</v>
      </c>
      <c r="L1612" t="str">
        <f t="shared" si="25"/>
        <v>334******24</v>
      </c>
    </row>
    <row r="1613" spans="1:12" x14ac:dyDescent="0.25">
      <c r="A1613" s="23" t="s">
        <v>3406</v>
      </c>
      <c r="B1613" s="23" t="s">
        <v>3407</v>
      </c>
      <c r="C1613" s="23" t="s">
        <v>17</v>
      </c>
      <c r="D1613" s="24">
        <v>45298.770567129628</v>
      </c>
      <c r="E1613" s="25" t="s">
        <v>11</v>
      </c>
      <c r="F1613" s="26" t="s">
        <v>16</v>
      </c>
      <c r="G1613" s="26" t="s">
        <v>14</v>
      </c>
      <c r="H1613" s="23">
        <v>0</v>
      </c>
      <c r="I1613" s="27"/>
      <c r="J1613" s="28">
        <v>0</v>
      </c>
      <c r="K1613" t="str">
        <f>IF((LEN(relatorio_Ananindeua3[[#This Row],[CIF/CPF/CNPJ]])=14),relatorio_Ananindeua3[[#This Row],[CIF/CPF/CNPJ]],relatorio_Ananindeua3[[#This Row],[Coluna2]])</f>
        <v>33491335000109</v>
      </c>
      <c r="L1613" t="str">
        <f t="shared" si="25"/>
        <v>334******09</v>
      </c>
    </row>
    <row r="1614" spans="1:12" x14ac:dyDescent="0.25">
      <c r="A1614" s="23" t="s">
        <v>3400</v>
      </c>
      <c r="B1614" s="23" t="s">
        <v>3401</v>
      </c>
      <c r="C1614" s="23" t="s">
        <v>17</v>
      </c>
      <c r="D1614" s="24">
        <v>45298.770613425928</v>
      </c>
      <c r="E1614" s="25" t="s">
        <v>11</v>
      </c>
      <c r="F1614" s="26" t="s">
        <v>16</v>
      </c>
      <c r="G1614" s="26" t="s">
        <v>14</v>
      </c>
      <c r="H1614" s="23">
        <v>0</v>
      </c>
      <c r="I1614" s="27"/>
      <c r="J1614" s="28">
        <v>0</v>
      </c>
      <c r="K1614" t="str">
        <f>IF((LEN(relatorio_Ananindeua3[[#This Row],[CIF/CPF/CNPJ]])=14),relatorio_Ananindeua3[[#This Row],[CIF/CPF/CNPJ]],relatorio_Ananindeua3[[#This Row],[Coluna2]])</f>
        <v>33429964000109</v>
      </c>
      <c r="L1614" t="str">
        <f t="shared" si="25"/>
        <v>334******09</v>
      </c>
    </row>
    <row r="1615" spans="1:12" x14ac:dyDescent="0.25">
      <c r="A1615" s="23" t="s">
        <v>3103</v>
      </c>
      <c r="B1615" s="23" t="s">
        <v>3104</v>
      </c>
      <c r="C1615" s="23" t="s">
        <v>17</v>
      </c>
      <c r="D1615" s="24">
        <v>45298.770624999997</v>
      </c>
      <c r="E1615" s="25" t="s">
        <v>11</v>
      </c>
      <c r="F1615" s="26" t="s">
        <v>16</v>
      </c>
      <c r="G1615" s="26" t="s">
        <v>14</v>
      </c>
      <c r="H1615" s="23">
        <v>0</v>
      </c>
      <c r="I1615" s="27"/>
      <c r="J1615" s="28">
        <v>0</v>
      </c>
      <c r="K1615" t="str">
        <f>IF((LEN(relatorio_Ananindeua3[[#This Row],[CIF/CPF/CNPJ]])=14),relatorio_Ananindeua3[[#This Row],[CIF/CPF/CNPJ]],relatorio_Ananindeua3[[#This Row],[Coluna2]])</f>
        <v>31970001000192</v>
      </c>
      <c r="L1615" t="str">
        <f t="shared" si="25"/>
        <v>319******92</v>
      </c>
    </row>
    <row r="1616" spans="1:12" x14ac:dyDescent="0.25">
      <c r="A1616" s="23" t="s">
        <v>3372</v>
      </c>
      <c r="B1616" s="23" t="s">
        <v>3373</v>
      </c>
      <c r="C1616" s="23" t="s">
        <v>17</v>
      </c>
      <c r="D1616" s="24">
        <v>45298.770671296297</v>
      </c>
      <c r="E1616" s="25" t="s">
        <v>11</v>
      </c>
      <c r="F1616" s="26" t="s">
        <v>16</v>
      </c>
      <c r="G1616" s="26" t="s">
        <v>14</v>
      </c>
      <c r="H1616" s="23">
        <v>0</v>
      </c>
      <c r="I1616" s="27"/>
      <c r="J1616" s="28">
        <v>0</v>
      </c>
      <c r="K1616" t="str">
        <f>IF((LEN(relatorio_Ananindeua3[[#This Row],[CIF/CPF/CNPJ]])=14),relatorio_Ananindeua3[[#This Row],[CIF/CPF/CNPJ]],relatorio_Ananindeua3[[#This Row],[Coluna2]])</f>
        <v>33320049000180</v>
      </c>
      <c r="L1616" t="str">
        <f t="shared" si="25"/>
        <v>333******80</v>
      </c>
    </row>
    <row r="1617" spans="1:12" x14ac:dyDescent="0.25">
      <c r="A1617" s="23" t="s">
        <v>3374</v>
      </c>
      <c r="B1617" s="23" t="s">
        <v>3375</v>
      </c>
      <c r="C1617" s="23" t="s">
        <v>17</v>
      </c>
      <c r="D1617" s="24">
        <v>45298.770671296297</v>
      </c>
      <c r="E1617" s="25" t="s">
        <v>11</v>
      </c>
      <c r="F1617" s="26" t="s">
        <v>16</v>
      </c>
      <c r="G1617" s="26" t="s">
        <v>14</v>
      </c>
      <c r="H1617" s="23">
        <v>0</v>
      </c>
      <c r="I1617" s="27"/>
      <c r="J1617" s="28">
        <v>0</v>
      </c>
      <c r="K1617" t="str">
        <f>IF((LEN(relatorio_Ananindeua3[[#This Row],[CIF/CPF/CNPJ]])=14),relatorio_Ananindeua3[[#This Row],[CIF/CPF/CNPJ]],relatorio_Ananindeua3[[#This Row],[Coluna2]])</f>
        <v>33321611000190</v>
      </c>
      <c r="L1617" t="str">
        <f t="shared" si="25"/>
        <v>333******90</v>
      </c>
    </row>
    <row r="1618" spans="1:12" x14ac:dyDescent="0.25">
      <c r="A1618" s="23" t="s">
        <v>3362</v>
      </c>
      <c r="B1618" s="23" t="s">
        <v>3363</v>
      </c>
      <c r="C1618" s="23" t="s">
        <v>17</v>
      </c>
      <c r="D1618" s="24">
        <v>45298.770740740743</v>
      </c>
      <c r="E1618" s="25" t="s">
        <v>11</v>
      </c>
      <c r="F1618" s="26" t="s">
        <v>16</v>
      </c>
      <c r="G1618" s="26" t="s">
        <v>14</v>
      </c>
      <c r="H1618" s="23">
        <v>0</v>
      </c>
      <c r="I1618" s="27"/>
      <c r="J1618" s="28">
        <v>0</v>
      </c>
      <c r="K1618" t="str">
        <f>IF((LEN(relatorio_Ananindeua3[[#This Row],[CIF/CPF/CNPJ]])=14),relatorio_Ananindeua3[[#This Row],[CIF/CPF/CNPJ]],relatorio_Ananindeua3[[#This Row],[Coluna2]])</f>
        <v>33290664000191</v>
      </c>
      <c r="L1618" t="str">
        <f t="shared" ref="L1618:L1681" si="26">_xlfn.CONCAT(LEFT(A1618,3),REPT("*",6),RIGHT(A1618,2))</f>
        <v>332******91</v>
      </c>
    </row>
    <row r="1619" spans="1:12" x14ac:dyDescent="0.25">
      <c r="A1619" s="23" t="s">
        <v>1871</v>
      </c>
      <c r="B1619" s="23" t="s">
        <v>1872</v>
      </c>
      <c r="C1619" s="23" t="s">
        <v>17</v>
      </c>
      <c r="D1619" s="24">
        <v>45298.770752314813</v>
      </c>
      <c r="E1619" s="25" t="s">
        <v>11</v>
      </c>
      <c r="F1619" s="26" t="s">
        <v>16</v>
      </c>
      <c r="G1619" s="26" t="s">
        <v>14</v>
      </c>
      <c r="H1619" s="23">
        <v>0</v>
      </c>
      <c r="I1619" s="27"/>
      <c r="J1619" s="28">
        <v>0</v>
      </c>
      <c r="K1619" t="str">
        <f>IF((LEN(relatorio_Ananindeua3[[#This Row],[CIF/CPF/CNPJ]])=14),relatorio_Ananindeua3[[#This Row],[CIF/CPF/CNPJ]],relatorio_Ananindeua3[[#This Row],[Coluna2]])</f>
        <v>24897207000179</v>
      </c>
      <c r="L1619" t="str">
        <f t="shared" si="26"/>
        <v>248******79</v>
      </c>
    </row>
    <row r="1620" spans="1:12" x14ac:dyDescent="0.25">
      <c r="A1620" s="23" t="s">
        <v>2288</v>
      </c>
      <c r="B1620" s="23" t="s">
        <v>2289</v>
      </c>
      <c r="C1620" s="23" t="s">
        <v>17</v>
      </c>
      <c r="D1620" s="24">
        <v>45298.770821759259</v>
      </c>
      <c r="E1620" s="25" t="s">
        <v>11</v>
      </c>
      <c r="F1620" s="26" t="s">
        <v>16</v>
      </c>
      <c r="G1620" s="26" t="s">
        <v>14</v>
      </c>
      <c r="H1620" s="23">
        <v>0</v>
      </c>
      <c r="I1620" s="27"/>
      <c r="J1620" s="28">
        <v>0</v>
      </c>
      <c r="K1620" t="str">
        <f>IF((LEN(relatorio_Ananindeua3[[#This Row],[CIF/CPF/CNPJ]])=14),relatorio_Ananindeua3[[#This Row],[CIF/CPF/CNPJ]],relatorio_Ananindeua3[[#This Row],[Coluna2]])</f>
        <v>27978523000163</v>
      </c>
      <c r="L1620" t="str">
        <f t="shared" si="26"/>
        <v>279******63</v>
      </c>
    </row>
    <row r="1621" spans="1:12" x14ac:dyDescent="0.25">
      <c r="A1621" s="23" t="s">
        <v>3338</v>
      </c>
      <c r="B1621" s="23" t="s">
        <v>3339</v>
      </c>
      <c r="C1621" s="23" t="s">
        <v>17</v>
      </c>
      <c r="D1621" s="24">
        <v>45298.770844907405</v>
      </c>
      <c r="E1621" s="25" t="s">
        <v>11</v>
      </c>
      <c r="F1621" s="26" t="s">
        <v>16</v>
      </c>
      <c r="G1621" s="26" t="s">
        <v>14</v>
      </c>
      <c r="H1621" s="23">
        <v>0</v>
      </c>
      <c r="I1621" s="27"/>
      <c r="J1621" s="28">
        <v>0</v>
      </c>
      <c r="K1621" t="str">
        <f>IF((LEN(relatorio_Ananindeua3[[#This Row],[CIF/CPF/CNPJ]])=14),relatorio_Ananindeua3[[#This Row],[CIF/CPF/CNPJ]],relatorio_Ananindeua3[[#This Row],[Coluna2]])</f>
        <v>33135086000119</v>
      </c>
      <c r="L1621" t="str">
        <f t="shared" si="26"/>
        <v>331******19</v>
      </c>
    </row>
    <row r="1622" spans="1:12" x14ac:dyDescent="0.25">
      <c r="A1622" s="23" t="s">
        <v>3336</v>
      </c>
      <c r="B1622" s="23" t="s">
        <v>3337</v>
      </c>
      <c r="C1622" s="23" t="s">
        <v>17</v>
      </c>
      <c r="D1622" s="24">
        <v>45298.770856481482</v>
      </c>
      <c r="E1622" s="25" t="s">
        <v>11</v>
      </c>
      <c r="F1622" s="26" t="s">
        <v>16</v>
      </c>
      <c r="G1622" s="26" t="s">
        <v>14</v>
      </c>
      <c r="H1622" s="23">
        <v>0</v>
      </c>
      <c r="I1622" s="27"/>
      <c r="J1622" s="28">
        <v>0</v>
      </c>
      <c r="K1622" t="str">
        <f>IF((LEN(relatorio_Ananindeua3[[#This Row],[CIF/CPF/CNPJ]])=14),relatorio_Ananindeua3[[#This Row],[CIF/CPF/CNPJ]],relatorio_Ananindeua3[[#This Row],[Coluna2]])</f>
        <v>33122186000100</v>
      </c>
      <c r="L1622" t="str">
        <f t="shared" si="26"/>
        <v>331******00</v>
      </c>
    </row>
    <row r="1623" spans="1:12" x14ac:dyDescent="0.25">
      <c r="A1623" s="23" t="s">
        <v>3328</v>
      </c>
      <c r="B1623" s="23" t="s">
        <v>3329</v>
      </c>
      <c r="C1623" s="23" t="s">
        <v>17</v>
      </c>
      <c r="D1623" s="24">
        <v>45298.770914351851</v>
      </c>
      <c r="E1623" s="25" t="s">
        <v>11</v>
      </c>
      <c r="F1623" s="26" t="s">
        <v>16</v>
      </c>
      <c r="G1623" s="26" t="s">
        <v>14</v>
      </c>
      <c r="H1623" s="23">
        <v>0</v>
      </c>
      <c r="I1623" s="27"/>
      <c r="J1623" s="28">
        <v>0</v>
      </c>
      <c r="K1623" t="str">
        <f>IF((LEN(relatorio_Ananindeua3[[#This Row],[CIF/CPF/CNPJ]])=14),relatorio_Ananindeua3[[#This Row],[CIF/CPF/CNPJ]],relatorio_Ananindeua3[[#This Row],[Coluna2]])</f>
        <v>33095030000188</v>
      </c>
      <c r="L1623" t="str">
        <f t="shared" si="26"/>
        <v>330******88</v>
      </c>
    </row>
    <row r="1624" spans="1:12" x14ac:dyDescent="0.25">
      <c r="A1624" s="23" t="s">
        <v>2620</v>
      </c>
      <c r="B1624" s="23" t="s">
        <v>2621</v>
      </c>
      <c r="C1624" s="23" t="s">
        <v>17</v>
      </c>
      <c r="D1624" s="24">
        <v>45298.770960648151</v>
      </c>
      <c r="E1624" s="25" t="s">
        <v>11</v>
      </c>
      <c r="F1624" s="26" t="s">
        <v>16</v>
      </c>
      <c r="G1624" s="26" t="s">
        <v>14</v>
      </c>
      <c r="H1624" s="23">
        <v>0</v>
      </c>
      <c r="I1624" s="27"/>
      <c r="J1624" s="28">
        <v>0</v>
      </c>
      <c r="K1624" t="str">
        <f>IF((LEN(relatorio_Ananindeua3[[#This Row],[CIF/CPF/CNPJ]])=14),relatorio_Ananindeua3[[#This Row],[CIF/CPF/CNPJ]],relatorio_Ananindeua3[[#This Row],[Coluna2]])</f>
        <v>29662834000144</v>
      </c>
      <c r="L1624" t="str">
        <f t="shared" si="26"/>
        <v>296******44</v>
      </c>
    </row>
    <row r="1625" spans="1:12" x14ac:dyDescent="0.25">
      <c r="A1625" s="23" t="s">
        <v>3332</v>
      </c>
      <c r="B1625" s="23" t="s">
        <v>3333</v>
      </c>
      <c r="C1625" s="23" t="s">
        <v>17</v>
      </c>
      <c r="D1625" s="24">
        <v>45298.770960648151</v>
      </c>
      <c r="E1625" s="25" t="s">
        <v>11</v>
      </c>
      <c r="F1625" s="26" t="s">
        <v>16</v>
      </c>
      <c r="G1625" s="26" t="s">
        <v>14</v>
      </c>
      <c r="H1625" s="23">
        <v>0</v>
      </c>
      <c r="I1625" s="27"/>
      <c r="J1625" s="28">
        <v>0</v>
      </c>
      <c r="K1625" t="str">
        <f>IF((LEN(relatorio_Ananindeua3[[#This Row],[CIF/CPF/CNPJ]])=14),relatorio_Ananindeua3[[#This Row],[CIF/CPF/CNPJ]],relatorio_Ananindeua3[[#This Row],[Coluna2]])</f>
        <v>33107967000126</v>
      </c>
      <c r="L1625" t="str">
        <f t="shared" si="26"/>
        <v>331******26</v>
      </c>
    </row>
    <row r="1626" spans="1:12" x14ac:dyDescent="0.25">
      <c r="A1626" s="23" t="s">
        <v>3308</v>
      </c>
      <c r="B1626" s="23" t="s">
        <v>3309</v>
      </c>
      <c r="C1626" s="23" t="s">
        <v>17</v>
      </c>
      <c r="D1626" s="24">
        <v>45298.771041666667</v>
      </c>
      <c r="E1626" s="25" t="s">
        <v>11</v>
      </c>
      <c r="F1626" s="26" t="s">
        <v>16</v>
      </c>
      <c r="G1626" s="26" t="s">
        <v>14</v>
      </c>
      <c r="H1626" s="23">
        <v>0</v>
      </c>
      <c r="I1626" s="27"/>
      <c r="J1626" s="28">
        <v>0</v>
      </c>
      <c r="K1626" t="str">
        <f>IF((LEN(relatorio_Ananindeua3[[#This Row],[CIF/CPF/CNPJ]])=14),relatorio_Ananindeua3[[#This Row],[CIF/CPF/CNPJ]],relatorio_Ananindeua3[[#This Row],[Coluna2]])</f>
        <v>33003961000109</v>
      </c>
      <c r="L1626" t="str">
        <f t="shared" si="26"/>
        <v>330******09</v>
      </c>
    </row>
    <row r="1627" spans="1:12" x14ac:dyDescent="0.25">
      <c r="A1627" s="23" t="s">
        <v>2306</v>
      </c>
      <c r="B1627" s="23" t="s">
        <v>2307</v>
      </c>
      <c r="C1627" s="23" t="s">
        <v>17</v>
      </c>
      <c r="D1627" s="24">
        <v>45298.771053240744</v>
      </c>
      <c r="E1627" s="25" t="s">
        <v>11</v>
      </c>
      <c r="F1627" s="26" t="s">
        <v>16</v>
      </c>
      <c r="G1627" s="26" t="s">
        <v>14</v>
      </c>
      <c r="H1627" s="23">
        <v>0</v>
      </c>
      <c r="I1627" s="27"/>
      <c r="J1627" s="28">
        <v>0</v>
      </c>
      <c r="K1627" t="str">
        <f>IF((LEN(relatorio_Ananindeua3[[#This Row],[CIF/CPF/CNPJ]])=14),relatorio_Ananindeua3[[#This Row],[CIF/CPF/CNPJ]],relatorio_Ananindeua3[[#This Row],[Coluna2]])</f>
        <v>28084696000109</v>
      </c>
      <c r="L1627" t="str">
        <f t="shared" si="26"/>
        <v>280******09</v>
      </c>
    </row>
    <row r="1628" spans="1:12" x14ac:dyDescent="0.25">
      <c r="A1628" s="23" t="s">
        <v>3290</v>
      </c>
      <c r="B1628" s="23" t="s">
        <v>3291</v>
      </c>
      <c r="C1628" s="23" t="s">
        <v>17</v>
      </c>
      <c r="D1628" s="24">
        <v>45298.77107638889</v>
      </c>
      <c r="E1628" s="25" t="s">
        <v>11</v>
      </c>
      <c r="F1628" s="26" t="s">
        <v>16</v>
      </c>
      <c r="G1628" s="26" t="s">
        <v>14</v>
      </c>
      <c r="H1628" s="23">
        <v>0</v>
      </c>
      <c r="I1628" s="27"/>
      <c r="J1628" s="28">
        <v>0</v>
      </c>
      <c r="K1628" t="str">
        <f>IF((LEN(relatorio_Ananindeua3[[#This Row],[CIF/CPF/CNPJ]])=14),relatorio_Ananindeua3[[#This Row],[CIF/CPF/CNPJ]],relatorio_Ananindeua3[[#This Row],[Coluna2]])</f>
        <v>32943808000107</v>
      </c>
      <c r="L1628" t="str">
        <f t="shared" si="26"/>
        <v>329******07</v>
      </c>
    </row>
    <row r="1629" spans="1:12" x14ac:dyDescent="0.25">
      <c r="A1629" s="23" t="s">
        <v>3298</v>
      </c>
      <c r="B1629" s="23" t="s">
        <v>3299</v>
      </c>
      <c r="C1629" s="23" t="s">
        <v>17</v>
      </c>
      <c r="D1629" s="24">
        <v>45298.771099537036</v>
      </c>
      <c r="E1629" s="25" t="s">
        <v>11</v>
      </c>
      <c r="F1629" s="26" t="s">
        <v>16</v>
      </c>
      <c r="G1629" s="26" t="s">
        <v>14</v>
      </c>
      <c r="H1629" s="23">
        <v>0</v>
      </c>
      <c r="I1629" s="27"/>
      <c r="J1629" s="28">
        <v>0</v>
      </c>
      <c r="K1629" t="str">
        <f>IF((LEN(relatorio_Ananindeua3[[#This Row],[CIF/CPF/CNPJ]])=14),relatorio_Ananindeua3[[#This Row],[CIF/CPF/CNPJ]],relatorio_Ananindeua3[[#This Row],[Coluna2]])</f>
        <v>32952289000135</v>
      </c>
      <c r="L1629" t="str">
        <f t="shared" si="26"/>
        <v>329******35</v>
      </c>
    </row>
    <row r="1630" spans="1:12" x14ac:dyDescent="0.25">
      <c r="A1630" s="23" t="s">
        <v>3276</v>
      </c>
      <c r="B1630" s="23" t="s">
        <v>3277</v>
      </c>
      <c r="C1630" s="23" t="s">
        <v>17</v>
      </c>
      <c r="D1630" s="24">
        <v>45298.771134259259</v>
      </c>
      <c r="E1630" s="25" t="s">
        <v>11</v>
      </c>
      <c r="F1630" s="26" t="s">
        <v>16</v>
      </c>
      <c r="G1630" s="26" t="s">
        <v>14</v>
      </c>
      <c r="H1630" s="23">
        <v>0</v>
      </c>
      <c r="I1630" s="27"/>
      <c r="J1630" s="28">
        <v>0</v>
      </c>
      <c r="K1630" t="str">
        <f>IF((LEN(relatorio_Ananindeua3[[#This Row],[CIF/CPF/CNPJ]])=14),relatorio_Ananindeua3[[#This Row],[CIF/CPF/CNPJ]],relatorio_Ananindeua3[[#This Row],[Coluna2]])</f>
        <v>32874258000103</v>
      </c>
      <c r="L1630" t="str">
        <f t="shared" si="26"/>
        <v>328******03</v>
      </c>
    </row>
    <row r="1631" spans="1:12" x14ac:dyDescent="0.25">
      <c r="A1631" s="23" t="s">
        <v>3280</v>
      </c>
      <c r="B1631" s="23" t="s">
        <v>3281</v>
      </c>
      <c r="C1631" s="23" t="s">
        <v>17</v>
      </c>
      <c r="D1631" s="24">
        <v>45298.771134259259</v>
      </c>
      <c r="E1631" s="25" t="s">
        <v>11</v>
      </c>
      <c r="F1631" s="26" t="s">
        <v>16</v>
      </c>
      <c r="G1631" s="26" t="s">
        <v>14</v>
      </c>
      <c r="H1631" s="23">
        <v>0</v>
      </c>
      <c r="I1631" s="27"/>
      <c r="J1631" s="28">
        <v>0</v>
      </c>
      <c r="K1631" t="str">
        <f>IF((LEN(relatorio_Ananindeua3[[#This Row],[CIF/CPF/CNPJ]])=14),relatorio_Ananindeua3[[#This Row],[CIF/CPF/CNPJ]],relatorio_Ananindeua3[[#This Row],[Coluna2]])</f>
        <v>32882942000137</v>
      </c>
      <c r="L1631" t="str">
        <f t="shared" si="26"/>
        <v>328******37</v>
      </c>
    </row>
    <row r="1632" spans="1:12" x14ac:dyDescent="0.25">
      <c r="A1632" s="23" t="s">
        <v>3274</v>
      </c>
      <c r="B1632" s="23" t="s">
        <v>3275</v>
      </c>
      <c r="C1632" s="23" t="s">
        <v>17</v>
      </c>
      <c r="D1632" s="24">
        <v>45298.771157407406</v>
      </c>
      <c r="E1632" s="25" t="s">
        <v>11</v>
      </c>
      <c r="F1632" s="26" t="s">
        <v>16</v>
      </c>
      <c r="G1632" s="26" t="s">
        <v>14</v>
      </c>
      <c r="H1632" s="23">
        <v>0</v>
      </c>
      <c r="I1632" s="27"/>
      <c r="J1632" s="28">
        <v>0</v>
      </c>
      <c r="K1632" t="str">
        <f>IF((LEN(relatorio_Ananindeua3[[#This Row],[CIF/CPF/CNPJ]])=14),relatorio_Ananindeua3[[#This Row],[CIF/CPF/CNPJ]],relatorio_Ananindeua3[[#This Row],[Coluna2]])</f>
        <v>32869557000150</v>
      </c>
      <c r="L1632" t="str">
        <f t="shared" si="26"/>
        <v>328******50</v>
      </c>
    </row>
    <row r="1633" spans="1:12" x14ac:dyDescent="0.25">
      <c r="A1633" s="23" t="s">
        <v>3256</v>
      </c>
      <c r="B1633" s="23" t="s">
        <v>3257</v>
      </c>
      <c r="C1633" s="23" t="s">
        <v>17</v>
      </c>
      <c r="D1633" s="24">
        <v>45298.771203703705</v>
      </c>
      <c r="E1633" s="25" t="s">
        <v>11</v>
      </c>
      <c r="F1633" s="26" t="s">
        <v>16</v>
      </c>
      <c r="G1633" s="26" t="s">
        <v>14</v>
      </c>
      <c r="H1633" s="23">
        <v>0</v>
      </c>
      <c r="I1633" s="27"/>
      <c r="J1633" s="28">
        <v>0</v>
      </c>
      <c r="K1633" t="str">
        <f>IF((LEN(relatorio_Ananindeua3[[#This Row],[CIF/CPF/CNPJ]])=14),relatorio_Ananindeua3[[#This Row],[CIF/CPF/CNPJ]],relatorio_Ananindeua3[[#This Row],[Coluna2]])</f>
        <v>32809059000111</v>
      </c>
      <c r="L1633" t="str">
        <f t="shared" si="26"/>
        <v>328******11</v>
      </c>
    </row>
    <row r="1634" spans="1:12" x14ac:dyDescent="0.25">
      <c r="A1634" s="23" t="s">
        <v>3262</v>
      </c>
      <c r="B1634" s="23" t="s">
        <v>3263</v>
      </c>
      <c r="C1634" s="23" t="s">
        <v>17</v>
      </c>
      <c r="D1634" s="24">
        <v>45298.771203703705</v>
      </c>
      <c r="E1634" s="25" t="s">
        <v>11</v>
      </c>
      <c r="F1634" s="26" t="s">
        <v>16</v>
      </c>
      <c r="G1634" s="26" t="s">
        <v>14</v>
      </c>
      <c r="H1634" s="23">
        <v>0</v>
      </c>
      <c r="I1634" s="27"/>
      <c r="J1634" s="28">
        <v>0</v>
      </c>
      <c r="K1634" t="str">
        <f>IF((LEN(relatorio_Ananindeua3[[#This Row],[CIF/CPF/CNPJ]])=14),relatorio_Ananindeua3[[#This Row],[CIF/CPF/CNPJ]],relatorio_Ananindeua3[[#This Row],[Coluna2]])</f>
        <v>32822729000130</v>
      </c>
      <c r="L1634" t="str">
        <f t="shared" si="26"/>
        <v>328******30</v>
      </c>
    </row>
    <row r="1635" spans="1:12" x14ac:dyDescent="0.25">
      <c r="A1635" s="23" t="s">
        <v>3250</v>
      </c>
      <c r="B1635" s="23" t="s">
        <v>3251</v>
      </c>
      <c r="C1635" s="23" t="s">
        <v>17</v>
      </c>
      <c r="D1635" s="24">
        <v>45298.771215277775</v>
      </c>
      <c r="E1635" s="25" t="s">
        <v>11</v>
      </c>
      <c r="F1635" s="26" t="s">
        <v>16</v>
      </c>
      <c r="G1635" s="26" t="s">
        <v>14</v>
      </c>
      <c r="H1635" s="23">
        <v>0</v>
      </c>
      <c r="I1635" s="27"/>
      <c r="J1635" s="28">
        <v>0</v>
      </c>
      <c r="K1635" t="str">
        <f>IF((LEN(relatorio_Ananindeua3[[#This Row],[CIF/CPF/CNPJ]])=14),relatorio_Ananindeua3[[#This Row],[CIF/CPF/CNPJ]],relatorio_Ananindeua3[[#This Row],[Coluna2]])</f>
        <v>32799661000115</v>
      </c>
      <c r="L1635" t="str">
        <f t="shared" si="26"/>
        <v>327******15</v>
      </c>
    </row>
    <row r="1636" spans="1:12" x14ac:dyDescent="0.25">
      <c r="A1636" s="23" t="s">
        <v>3272</v>
      </c>
      <c r="B1636" s="23" t="s">
        <v>3273</v>
      </c>
      <c r="C1636" s="23" t="s">
        <v>17</v>
      </c>
      <c r="D1636" s="24">
        <v>45298.771249999998</v>
      </c>
      <c r="E1636" s="25" t="s">
        <v>11</v>
      </c>
      <c r="F1636" s="26" t="s">
        <v>16</v>
      </c>
      <c r="G1636" s="26" t="s">
        <v>14</v>
      </c>
      <c r="H1636" s="23">
        <v>0</v>
      </c>
      <c r="I1636" s="27"/>
      <c r="J1636" s="28">
        <v>0</v>
      </c>
      <c r="K1636" t="str">
        <f>IF((LEN(relatorio_Ananindeua3[[#This Row],[CIF/CPF/CNPJ]])=14),relatorio_Ananindeua3[[#This Row],[CIF/CPF/CNPJ]],relatorio_Ananindeua3[[#This Row],[Coluna2]])</f>
        <v>32847416000136</v>
      </c>
      <c r="L1636" t="str">
        <f t="shared" si="26"/>
        <v>328******36</v>
      </c>
    </row>
    <row r="1637" spans="1:12" x14ac:dyDescent="0.25">
      <c r="A1637" s="23" t="s">
        <v>3233</v>
      </c>
      <c r="B1637" s="23" t="s">
        <v>226</v>
      </c>
      <c r="C1637" s="23" t="s">
        <v>17</v>
      </c>
      <c r="D1637" s="24">
        <v>45298.771296296298</v>
      </c>
      <c r="E1637" s="25" t="s">
        <v>11</v>
      </c>
      <c r="F1637" s="26" t="s">
        <v>16</v>
      </c>
      <c r="G1637" s="26" t="s">
        <v>14</v>
      </c>
      <c r="H1637" s="23">
        <v>0</v>
      </c>
      <c r="I1637" s="27"/>
      <c r="J1637" s="28">
        <v>0</v>
      </c>
      <c r="K1637" t="str">
        <f>IF((LEN(relatorio_Ananindeua3[[#This Row],[CIF/CPF/CNPJ]])=14),relatorio_Ananindeua3[[#This Row],[CIF/CPF/CNPJ]],relatorio_Ananindeua3[[#This Row],[Coluna2]])</f>
        <v>32725564000188</v>
      </c>
      <c r="L1637" t="str">
        <f t="shared" si="26"/>
        <v>327******88</v>
      </c>
    </row>
    <row r="1638" spans="1:12" x14ac:dyDescent="0.25">
      <c r="A1638" s="23" t="s">
        <v>3225</v>
      </c>
      <c r="B1638" s="23" t="s">
        <v>3226</v>
      </c>
      <c r="C1638" s="23" t="s">
        <v>17</v>
      </c>
      <c r="D1638" s="24">
        <v>45298.771319444444</v>
      </c>
      <c r="E1638" s="25" t="s">
        <v>11</v>
      </c>
      <c r="F1638" s="26" t="s">
        <v>16</v>
      </c>
      <c r="G1638" s="26" t="s">
        <v>14</v>
      </c>
      <c r="H1638" s="23">
        <v>0</v>
      </c>
      <c r="I1638" s="27"/>
      <c r="J1638" s="28">
        <v>0</v>
      </c>
      <c r="K1638" t="str">
        <f>IF((LEN(relatorio_Ananindeua3[[#This Row],[CIF/CPF/CNPJ]])=14),relatorio_Ananindeua3[[#This Row],[CIF/CPF/CNPJ]],relatorio_Ananindeua3[[#This Row],[Coluna2]])</f>
        <v>32707547000118</v>
      </c>
      <c r="L1638" t="str">
        <f t="shared" si="26"/>
        <v>327******18</v>
      </c>
    </row>
    <row r="1639" spans="1:12" x14ac:dyDescent="0.25">
      <c r="A1639" s="23" t="s">
        <v>2642</v>
      </c>
      <c r="B1639" s="23" t="s">
        <v>2643</v>
      </c>
      <c r="C1639" s="23" t="s">
        <v>17</v>
      </c>
      <c r="D1639" s="24">
        <v>45298.771331018521</v>
      </c>
      <c r="E1639" s="25" t="s">
        <v>11</v>
      </c>
      <c r="F1639" s="26" t="s">
        <v>16</v>
      </c>
      <c r="G1639" s="26" t="s">
        <v>14</v>
      </c>
      <c r="H1639" s="23">
        <v>0</v>
      </c>
      <c r="I1639" s="27"/>
      <c r="J1639" s="28">
        <v>0</v>
      </c>
      <c r="K1639" t="str">
        <f>IF((LEN(relatorio_Ananindeua3[[#This Row],[CIF/CPF/CNPJ]])=14),relatorio_Ananindeua3[[#This Row],[CIF/CPF/CNPJ]],relatorio_Ananindeua3[[#This Row],[Coluna2]])</f>
        <v>29770064000153</v>
      </c>
      <c r="L1639" t="str">
        <f t="shared" si="26"/>
        <v>297******53</v>
      </c>
    </row>
    <row r="1640" spans="1:12" x14ac:dyDescent="0.25">
      <c r="A1640" s="23" t="s">
        <v>2696</v>
      </c>
      <c r="B1640" s="23" t="s">
        <v>2697</v>
      </c>
      <c r="C1640" s="23" t="s">
        <v>17</v>
      </c>
      <c r="D1640" s="24">
        <v>45298.771331018521</v>
      </c>
      <c r="E1640" s="25" t="s">
        <v>11</v>
      </c>
      <c r="F1640" s="26" t="s">
        <v>16</v>
      </c>
      <c r="G1640" s="26" t="s">
        <v>14</v>
      </c>
      <c r="H1640" s="23">
        <v>0</v>
      </c>
      <c r="I1640" s="27"/>
      <c r="J1640" s="28">
        <v>0</v>
      </c>
      <c r="K1640" t="str">
        <f>IF((LEN(relatorio_Ananindeua3[[#This Row],[CIF/CPF/CNPJ]])=14),relatorio_Ananindeua3[[#This Row],[CIF/CPF/CNPJ]],relatorio_Ananindeua3[[#This Row],[Coluna2]])</f>
        <v>29964431000150</v>
      </c>
      <c r="L1640" t="str">
        <f t="shared" si="26"/>
        <v>299******50</v>
      </c>
    </row>
    <row r="1641" spans="1:12" x14ac:dyDescent="0.25">
      <c r="A1641" s="23" t="s">
        <v>3223</v>
      </c>
      <c r="B1641" s="23" t="s">
        <v>3224</v>
      </c>
      <c r="C1641" s="23" t="s">
        <v>17</v>
      </c>
      <c r="D1641" s="24">
        <v>45298.771331018521</v>
      </c>
      <c r="E1641" s="25" t="s">
        <v>11</v>
      </c>
      <c r="F1641" s="26" t="s">
        <v>16</v>
      </c>
      <c r="G1641" s="26" t="s">
        <v>14</v>
      </c>
      <c r="H1641" s="23">
        <v>0</v>
      </c>
      <c r="I1641" s="27"/>
      <c r="J1641" s="28">
        <v>0</v>
      </c>
      <c r="K1641" t="str">
        <f>IF((LEN(relatorio_Ananindeua3[[#This Row],[CIF/CPF/CNPJ]])=14),relatorio_Ananindeua3[[#This Row],[CIF/CPF/CNPJ]],relatorio_Ananindeua3[[#This Row],[Coluna2]])</f>
        <v>32699997000106</v>
      </c>
      <c r="L1641" t="str">
        <f t="shared" si="26"/>
        <v>326******06</v>
      </c>
    </row>
    <row r="1642" spans="1:12" x14ac:dyDescent="0.25">
      <c r="A1642" s="23" t="s">
        <v>3227</v>
      </c>
      <c r="B1642" s="23" t="s">
        <v>3228</v>
      </c>
      <c r="C1642" s="23" t="s">
        <v>17</v>
      </c>
      <c r="D1642" s="24">
        <v>45298.771331018521</v>
      </c>
      <c r="E1642" s="25" t="s">
        <v>11</v>
      </c>
      <c r="F1642" s="26" t="s">
        <v>16</v>
      </c>
      <c r="G1642" s="26" t="s">
        <v>14</v>
      </c>
      <c r="H1642" s="23">
        <v>0</v>
      </c>
      <c r="I1642" s="27"/>
      <c r="J1642" s="28">
        <v>0</v>
      </c>
      <c r="K1642" t="str">
        <f>IF((LEN(relatorio_Ananindeua3[[#This Row],[CIF/CPF/CNPJ]])=14),relatorio_Ananindeua3[[#This Row],[CIF/CPF/CNPJ]],relatorio_Ananindeua3[[#This Row],[Coluna2]])</f>
        <v>32708040000189</v>
      </c>
      <c r="L1642" t="str">
        <f t="shared" si="26"/>
        <v>327******89</v>
      </c>
    </row>
    <row r="1643" spans="1:12" x14ac:dyDescent="0.25">
      <c r="A1643" s="23" t="s">
        <v>3221</v>
      </c>
      <c r="B1643" s="23" t="s">
        <v>3222</v>
      </c>
      <c r="C1643" s="23" t="s">
        <v>17</v>
      </c>
      <c r="D1643" s="24">
        <v>45298.771354166667</v>
      </c>
      <c r="E1643" s="25" t="s">
        <v>11</v>
      </c>
      <c r="F1643" s="26" t="s">
        <v>16</v>
      </c>
      <c r="G1643" s="26" t="s">
        <v>14</v>
      </c>
      <c r="H1643" s="23">
        <v>0</v>
      </c>
      <c r="I1643" s="27"/>
      <c r="J1643" s="28">
        <v>0</v>
      </c>
      <c r="K1643" t="str">
        <f>IF((LEN(relatorio_Ananindeua3[[#This Row],[CIF/CPF/CNPJ]])=14),relatorio_Ananindeua3[[#This Row],[CIF/CPF/CNPJ]],relatorio_Ananindeua3[[#This Row],[Coluna2]])</f>
        <v>32676275000136</v>
      </c>
      <c r="L1643" t="str">
        <f t="shared" si="26"/>
        <v>326******36</v>
      </c>
    </row>
    <row r="1644" spans="1:12" x14ac:dyDescent="0.25">
      <c r="A1644" s="23" t="s">
        <v>3229</v>
      </c>
      <c r="B1644" s="23" t="s">
        <v>3230</v>
      </c>
      <c r="C1644" s="23" t="s">
        <v>17</v>
      </c>
      <c r="D1644" s="24">
        <v>45298.771354166667</v>
      </c>
      <c r="E1644" s="25" t="s">
        <v>11</v>
      </c>
      <c r="F1644" s="26" t="s">
        <v>16</v>
      </c>
      <c r="G1644" s="26" t="s">
        <v>14</v>
      </c>
      <c r="H1644" s="23">
        <v>0</v>
      </c>
      <c r="I1644" s="27"/>
      <c r="J1644" s="28">
        <v>0</v>
      </c>
      <c r="K1644" t="str">
        <f>IF((LEN(relatorio_Ananindeua3[[#This Row],[CIF/CPF/CNPJ]])=14),relatorio_Ananindeua3[[#This Row],[CIF/CPF/CNPJ]],relatorio_Ananindeua3[[#This Row],[Coluna2]])</f>
        <v>32712851000153</v>
      </c>
      <c r="L1644" t="str">
        <f t="shared" si="26"/>
        <v>327******53</v>
      </c>
    </row>
    <row r="1645" spans="1:12" x14ac:dyDescent="0.25">
      <c r="A1645" s="23" t="s">
        <v>3193</v>
      </c>
      <c r="B1645" s="23" t="s">
        <v>3194</v>
      </c>
      <c r="C1645" s="23" t="s">
        <v>17</v>
      </c>
      <c r="D1645" s="24">
        <v>45298.771412037036</v>
      </c>
      <c r="E1645" s="25" t="s">
        <v>11</v>
      </c>
      <c r="F1645" s="26" t="s">
        <v>16</v>
      </c>
      <c r="G1645" s="26" t="s">
        <v>14</v>
      </c>
      <c r="H1645" s="23">
        <v>0</v>
      </c>
      <c r="I1645" s="27"/>
      <c r="J1645" s="28">
        <v>0</v>
      </c>
      <c r="K1645" t="str">
        <f>IF((LEN(relatorio_Ananindeua3[[#This Row],[CIF/CPF/CNPJ]])=14),relatorio_Ananindeua3[[#This Row],[CIF/CPF/CNPJ]],relatorio_Ananindeua3[[#This Row],[Coluna2]])</f>
        <v>32524249000192</v>
      </c>
      <c r="L1645" t="str">
        <f t="shared" si="26"/>
        <v>325******92</v>
      </c>
    </row>
    <row r="1646" spans="1:12" x14ac:dyDescent="0.25">
      <c r="A1646" s="23" t="s">
        <v>3037</v>
      </c>
      <c r="B1646" s="23" t="s">
        <v>3038</v>
      </c>
      <c r="C1646" s="23" t="s">
        <v>17</v>
      </c>
      <c r="D1646" s="24">
        <v>45298.771423611113</v>
      </c>
      <c r="E1646" s="25" t="s">
        <v>11</v>
      </c>
      <c r="F1646" s="26" t="s">
        <v>16</v>
      </c>
      <c r="G1646" s="26" t="s">
        <v>14</v>
      </c>
      <c r="H1646" s="23">
        <v>0</v>
      </c>
      <c r="I1646" s="27"/>
      <c r="J1646" s="28">
        <v>0</v>
      </c>
      <c r="K1646" t="str">
        <f>IF((LEN(relatorio_Ananindeua3[[#This Row],[CIF/CPF/CNPJ]])=14),relatorio_Ananindeua3[[#This Row],[CIF/CPF/CNPJ]],relatorio_Ananindeua3[[#This Row],[Coluna2]])</f>
        <v>31643723000132</v>
      </c>
      <c r="L1646" t="str">
        <f t="shared" si="26"/>
        <v>316******32</v>
      </c>
    </row>
    <row r="1647" spans="1:12" x14ac:dyDescent="0.25">
      <c r="A1647" s="23" t="s">
        <v>315</v>
      </c>
      <c r="B1647" s="23" t="s">
        <v>316</v>
      </c>
      <c r="C1647" s="23" t="s">
        <v>17</v>
      </c>
      <c r="D1647" s="24">
        <v>45298.77144675926</v>
      </c>
      <c r="E1647" s="25" t="s">
        <v>11</v>
      </c>
      <c r="F1647" s="26" t="s">
        <v>16</v>
      </c>
      <c r="G1647" s="26" t="s">
        <v>14</v>
      </c>
      <c r="H1647" s="23">
        <v>0</v>
      </c>
      <c r="I1647" s="27"/>
      <c r="J1647" s="28">
        <v>0</v>
      </c>
      <c r="K1647" t="str">
        <f>IF((LEN(relatorio_Ananindeua3[[#This Row],[CIF/CPF/CNPJ]])=14),relatorio_Ananindeua3[[#This Row],[CIF/CPF/CNPJ]],relatorio_Ananindeua3[[#This Row],[Coluna2]])</f>
        <v>12731092000169</v>
      </c>
      <c r="L1647" t="str">
        <f t="shared" si="26"/>
        <v>127******69</v>
      </c>
    </row>
    <row r="1648" spans="1:12" x14ac:dyDescent="0.25">
      <c r="A1648" s="23" t="s">
        <v>1532</v>
      </c>
      <c r="B1648" s="23" t="s">
        <v>1533</v>
      </c>
      <c r="C1648" s="23" t="s">
        <v>17</v>
      </c>
      <c r="D1648" s="24">
        <v>45298.77144675926</v>
      </c>
      <c r="E1648" s="25" t="s">
        <v>11</v>
      </c>
      <c r="F1648" s="26" t="s">
        <v>16</v>
      </c>
      <c r="G1648" s="26" t="s">
        <v>14</v>
      </c>
      <c r="H1648" s="23">
        <v>0</v>
      </c>
      <c r="I1648" s="27"/>
      <c r="J1648" s="28">
        <v>0</v>
      </c>
      <c r="K1648" t="str">
        <f>IF((LEN(relatorio_Ananindeua3[[#This Row],[CIF/CPF/CNPJ]])=14),relatorio_Ananindeua3[[#This Row],[CIF/CPF/CNPJ]],relatorio_Ananindeua3[[#This Row],[Coluna2]])</f>
        <v>22486787000186</v>
      </c>
      <c r="L1648" t="str">
        <f t="shared" si="26"/>
        <v>224******86</v>
      </c>
    </row>
    <row r="1649" spans="1:12" x14ac:dyDescent="0.25">
      <c r="A1649" s="23" t="s">
        <v>3205</v>
      </c>
      <c r="B1649" s="23" t="s">
        <v>3206</v>
      </c>
      <c r="C1649" s="23" t="s">
        <v>17</v>
      </c>
      <c r="D1649" s="24">
        <v>45298.771469907406</v>
      </c>
      <c r="E1649" s="25" t="s">
        <v>11</v>
      </c>
      <c r="F1649" s="26" t="s">
        <v>16</v>
      </c>
      <c r="G1649" s="26" t="s">
        <v>14</v>
      </c>
      <c r="H1649" s="23">
        <v>0</v>
      </c>
      <c r="I1649" s="27"/>
      <c r="J1649" s="28">
        <v>0</v>
      </c>
      <c r="K1649" t="str">
        <f>IF((LEN(relatorio_Ananindeua3[[#This Row],[CIF/CPF/CNPJ]])=14),relatorio_Ananindeua3[[#This Row],[CIF/CPF/CNPJ]],relatorio_Ananindeua3[[#This Row],[Coluna2]])</f>
        <v>32587646000103</v>
      </c>
      <c r="L1649" t="str">
        <f t="shared" si="26"/>
        <v>325******03</v>
      </c>
    </row>
    <row r="1650" spans="1:12" x14ac:dyDescent="0.25">
      <c r="A1650" s="23" t="s">
        <v>3215</v>
      </c>
      <c r="B1650" s="23" t="s">
        <v>3216</v>
      </c>
      <c r="C1650" s="23" t="s">
        <v>17</v>
      </c>
      <c r="D1650" s="24">
        <v>45298.771469907406</v>
      </c>
      <c r="E1650" s="25" t="s">
        <v>11</v>
      </c>
      <c r="F1650" s="26" t="s">
        <v>16</v>
      </c>
      <c r="G1650" s="26" t="s">
        <v>14</v>
      </c>
      <c r="H1650" s="23">
        <v>0</v>
      </c>
      <c r="I1650" s="27"/>
      <c r="J1650" s="28">
        <v>0</v>
      </c>
      <c r="K1650" t="str">
        <f>IF((LEN(relatorio_Ananindeua3[[#This Row],[CIF/CPF/CNPJ]])=14),relatorio_Ananindeua3[[#This Row],[CIF/CPF/CNPJ]],relatorio_Ananindeua3[[#This Row],[Coluna2]])</f>
        <v>32629403000190</v>
      </c>
      <c r="L1650" t="str">
        <f t="shared" si="26"/>
        <v>326******90</v>
      </c>
    </row>
    <row r="1651" spans="1:12" x14ac:dyDescent="0.25">
      <c r="A1651" s="23" t="s">
        <v>3209</v>
      </c>
      <c r="B1651" s="23" t="s">
        <v>3210</v>
      </c>
      <c r="C1651" s="23" t="s">
        <v>17</v>
      </c>
      <c r="D1651" s="24">
        <v>45298.771481481483</v>
      </c>
      <c r="E1651" s="25" t="s">
        <v>11</v>
      </c>
      <c r="F1651" s="26" t="s">
        <v>16</v>
      </c>
      <c r="G1651" s="26" t="s">
        <v>14</v>
      </c>
      <c r="H1651" s="23">
        <v>0</v>
      </c>
      <c r="I1651" s="27"/>
      <c r="J1651" s="28">
        <v>0</v>
      </c>
      <c r="K1651" t="str">
        <f>IF((LEN(relatorio_Ananindeua3[[#This Row],[CIF/CPF/CNPJ]])=14),relatorio_Ananindeua3[[#This Row],[CIF/CPF/CNPJ]],relatorio_Ananindeua3[[#This Row],[Coluna2]])</f>
        <v>32610668000147</v>
      </c>
      <c r="L1651" t="str">
        <f t="shared" si="26"/>
        <v>326******47</v>
      </c>
    </row>
    <row r="1652" spans="1:12" x14ac:dyDescent="0.25">
      <c r="A1652" s="23" t="s">
        <v>2286</v>
      </c>
      <c r="B1652" s="23" t="s">
        <v>2287</v>
      </c>
      <c r="C1652" s="23" t="s">
        <v>17</v>
      </c>
      <c r="D1652" s="24">
        <v>45298.771493055552</v>
      </c>
      <c r="E1652" s="25" t="s">
        <v>11</v>
      </c>
      <c r="F1652" s="26" t="s">
        <v>16</v>
      </c>
      <c r="G1652" s="26" t="s">
        <v>14</v>
      </c>
      <c r="H1652" s="23">
        <v>0</v>
      </c>
      <c r="I1652" s="27"/>
      <c r="J1652" s="28">
        <v>0</v>
      </c>
      <c r="K1652" t="str">
        <f>IF((LEN(relatorio_Ananindeua3[[#This Row],[CIF/CPF/CNPJ]])=14),relatorio_Ananindeua3[[#This Row],[CIF/CPF/CNPJ]],relatorio_Ananindeua3[[#This Row],[Coluna2]])</f>
        <v>27972377000169</v>
      </c>
      <c r="L1652" t="str">
        <f t="shared" si="26"/>
        <v>279******69</v>
      </c>
    </row>
    <row r="1653" spans="1:12" x14ac:dyDescent="0.25">
      <c r="A1653" s="23" t="s">
        <v>2294</v>
      </c>
      <c r="B1653" s="23" t="s">
        <v>2295</v>
      </c>
      <c r="C1653" s="23" t="s">
        <v>17</v>
      </c>
      <c r="D1653" s="24">
        <v>45298.771504629629</v>
      </c>
      <c r="E1653" s="25" t="s">
        <v>11</v>
      </c>
      <c r="F1653" s="26" t="s">
        <v>16</v>
      </c>
      <c r="G1653" s="26" t="s">
        <v>14</v>
      </c>
      <c r="H1653" s="23">
        <v>0</v>
      </c>
      <c r="I1653" s="27"/>
      <c r="J1653" s="28">
        <v>0</v>
      </c>
      <c r="K1653" t="str">
        <f>IF((LEN(relatorio_Ananindeua3[[#This Row],[CIF/CPF/CNPJ]])=14),relatorio_Ananindeua3[[#This Row],[CIF/CPF/CNPJ]],relatorio_Ananindeua3[[#This Row],[Coluna2]])</f>
        <v>28002907000109</v>
      </c>
      <c r="L1653" t="str">
        <f t="shared" si="26"/>
        <v>280******09</v>
      </c>
    </row>
    <row r="1654" spans="1:12" x14ac:dyDescent="0.25">
      <c r="A1654" s="23" t="s">
        <v>3031</v>
      </c>
      <c r="B1654" s="23" t="s">
        <v>3032</v>
      </c>
      <c r="C1654" s="23" t="s">
        <v>17</v>
      </c>
      <c r="D1654" s="24">
        <v>45298.771516203706</v>
      </c>
      <c r="E1654" s="25" t="s">
        <v>11</v>
      </c>
      <c r="F1654" s="26" t="s">
        <v>16</v>
      </c>
      <c r="G1654" s="26" t="s">
        <v>14</v>
      </c>
      <c r="H1654" s="23">
        <v>0</v>
      </c>
      <c r="I1654" s="27"/>
      <c r="J1654" s="28">
        <v>0</v>
      </c>
      <c r="K1654" t="str">
        <f>IF((LEN(relatorio_Ananindeua3[[#This Row],[CIF/CPF/CNPJ]])=14),relatorio_Ananindeua3[[#This Row],[CIF/CPF/CNPJ]],relatorio_Ananindeua3[[#This Row],[Coluna2]])</f>
        <v>31619198000110</v>
      </c>
      <c r="L1654" t="str">
        <f t="shared" si="26"/>
        <v>316******10</v>
      </c>
    </row>
    <row r="1655" spans="1:12" x14ac:dyDescent="0.25">
      <c r="A1655" s="23" t="s">
        <v>3197</v>
      </c>
      <c r="B1655" s="23" t="s">
        <v>3198</v>
      </c>
      <c r="C1655" s="23" t="s">
        <v>17</v>
      </c>
      <c r="D1655" s="24">
        <v>45298.771516203706</v>
      </c>
      <c r="E1655" s="25" t="s">
        <v>11</v>
      </c>
      <c r="F1655" s="26" t="s">
        <v>16</v>
      </c>
      <c r="G1655" s="26" t="s">
        <v>14</v>
      </c>
      <c r="H1655" s="23">
        <v>0</v>
      </c>
      <c r="I1655" s="27"/>
      <c r="J1655" s="28">
        <v>0</v>
      </c>
      <c r="K1655" t="str">
        <f>IF((LEN(relatorio_Ananindeua3[[#This Row],[CIF/CPF/CNPJ]])=14),relatorio_Ananindeua3[[#This Row],[CIF/CPF/CNPJ]],relatorio_Ananindeua3[[#This Row],[Coluna2]])</f>
        <v>32547123000133</v>
      </c>
      <c r="L1655" t="str">
        <f t="shared" si="26"/>
        <v>325******33</v>
      </c>
    </row>
    <row r="1656" spans="1:12" x14ac:dyDescent="0.25">
      <c r="A1656" s="23" t="s">
        <v>809</v>
      </c>
      <c r="B1656" s="23" t="s">
        <v>810</v>
      </c>
      <c r="C1656" s="23" t="s">
        <v>17</v>
      </c>
      <c r="D1656" s="24">
        <v>45298.771608796298</v>
      </c>
      <c r="E1656" s="25" t="s">
        <v>11</v>
      </c>
      <c r="F1656" s="26" t="s">
        <v>16</v>
      </c>
      <c r="G1656" s="26" t="s">
        <v>14</v>
      </c>
      <c r="H1656" s="23">
        <v>0</v>
      </c>
      <c r="I1656" s="27"/>
      <c r="J1656" s="28">
        <v>0</v>
      </c>
      <c r="K1656" t="str">
        <f>IF((LEN(relatorio_Ananindeua3[[#This Row],[CIF/CPF/CNPJ]])=14),relatorio_Ananindeua3[[#This Row],[CIF/CPF/CNPJ]],relatorio_Ananindeua3[[#This Row],[Coluna2]])</f>
        <v>15842389000190</v>
      </c>
      <c r="L1656" t="str">
        <f t="shared" si="26"/>
        <v>158******90</v>
      </c>
    </row>
    <row r="1657" spans="1:12" x14ac:dyDescent="0.25">
      <c r="A1657" s="23" t="s">
        <v>1103</v>
      </c>
      <c r="B1657" s="23" t="s">
        <v>1104</v>
      </c>
      <c r="C1657" s="23" t="s">
        <v>17</v>
      </c>
      <c r="D1657" s="24">
        <v>45298.771620370368</v>
      </c>
      <c r="E1657" s="25" t="s">
        <v>11</v>
      </c>
      <c r="F1657" s="26" t="s">
        <v>16</v>
      </c>
      <c r="G1657" s="26" t="s">
        <v>14</v>
      </c>
      <c r="H1657" s="23">
        <v>0</v>
      </c>
      <c r="I1657" s="27"/>
      <c r="J1657" s="28">
        <v>0</v>
      </c>
      <c r="K1657" t="str">
        <f>IF((LEN(relatorio_Ananindeua3[[#This Row],[CIF/CPF/CNPJ]])=14),relatorio_Ananindeua3[[#This Row],[CIF/CPF/CNPJ]],relatorio_Ananindeua3[[#This Row],[Coluna2]])</f>
        <v>18463530000131</v>
      </c>
      <c r="L1657" t="str">
        <f t="shared" si="26"/>
        <v>184******31</v>
      </c>
    </row>
    <row r="1658" spans="1:12" x14ac:dyDescent="0.25">
      <c r="A1658" s="23" t="s">
        <v>2404</v>
      </c>
      <c r="B1658" s="23" t="s">
        <v>2405</v>
      </c>
      <c r="C1658" s="23" t="s">
        <v>17</v>
      </c>
      <c r="D1658" s="24">
        <v>45298.771655092591</v>
      </c>
      <c r="E1658" s="25" t="s">
        <v>11</v>
      </c>
      <c r="F1658" s="26" t="s">
        <v>16</v>
      </c>
      <c r="G1658" s="26" t="s">
        <v>14</v>
      </c>
      <c r="H1658" s="23">
        <v>0</v>
      </c>
      <c r="I1658" s="27"/>
      <c r="J1658" s="28">
        <v>0</v>
      </c>
      <c r="K1658" t="str">
        <f>IF((LEN(relatorio_Ananindeua3[[#This Row],[CIF/CPF/CNPJ]])=14),relatorio_Ananindeua3[[#This Row],[CIF/CPF/CNPJ]],relatorio_Ananindeua3[[#This Row],[Coluna2]])</f>
        <v>28685120000199</v>
      </c>
      <c r="L1658" t="str">
        <f t="shared" si="26"/>
        <v>286******99</v>
      </c>
    </row>
    <row r="1659" spans="1:12" x14ac:dyDescent="0.25">
      <c r="A1659" s="23" t="s">
        <v>3177</v>
      </c>
      <c r="B1659" s="23" t="s">
        <v>3178</v>
      </c>
      <c r="C1659" s="23" t="s">
        <v>17</v>
      </c>
      <c r="D1659" s="24">
        <v>45298.771655092591</v>
      </c>
      <c r="E1659" s="25" t="s">
        <v>11</v>
      </c>
      <c r="F1659" s="26" t="s">
        <v>16</v>
      </c>
      <c r="G1659" s="26" t="s">
        <v>14</v>
      </c>
      <c r="H1659" s="23">
        <v>0</v>
      </c>
      <c r="I1659" s="27"/>
      <c r="J1659" s="28">
        <v>0</v>
      </c>
      <c r="K1659" t="str">
        <f>IF((LEN(relatorio_Ananindeua3[[#This Row],[CIF/CPF/CNPJ]])=14),relatorio_Ananindeua3[[#This Row],[CIF/CPF/CNPJ]],relatorio_Ananindeua3[[#This Row],[Coluna2]])</f>
        <v>32432039000174</v>
      </c>
      <c r="L1659" t="str">
        <f t="shared" si="26"/>
        <v>324******74</v>
      </c>
    </row>
    <row r="1660" spans="1:12" x14ac:dyDescent="0.25">
      <c r="A1660" s="23" t="s">
        <v>176</v>
      </c>
      <c r="B1660" s="23" t="s">
        <v>177</v>
      </c>
      <c r="C1660" s="23" t="s">
        <v>17</v>
      </c>
      <c r="D1660" s="24">
        <v>45298.771678240744</v>
      </c>
      <c r="E1660" s="25" t="s">
        <v>11</v>
      </c>
      <c r="F1660" s="26" t="s">
        <v>16</v>
      </c>
      <c r="G1660" s="26" t="s">
        <v>14</v>
      </c>
      <c r="H1660" s="23">
        <v>0</v>
      </c>
      <c r="I1660" s="27"/>
      <c r="J1660" s="28">
        <v>0</v>
      </c>
      <c r="K1660" t="str">
        <f>IF((LEN(relatorio_Ananindeua3[[#This Row],[CIF/CPF/CNPJ]])=14),relatorio_Ananindeua3[[#This Row],[CIF/CPF/CNPJ]],relatorio_Ananindeua3[[#This Row],[Coluna2]])</f>
        <v>12004623000111</v>
      </c>
      <c r="L1660" t="str">
        <f t="shared" si="26"/>
        <v>120******11</v>
      </c>
    </row>
    <row r="1661" spans="1:12" x14ac:dyDescent="0.25">
      <c r="A1661" s="23" t="s">
        <v>3069</v>
      </c>
      <c r="B1661" s="23" t="s">
        <v>3070</v>
      </c>
      <c r="C1661" s="23" t="s">
        <v>17</v>
      </c>
      <c r="D1661" s="24">
        <v>45298.771701388891</v>
      </c>
      <c r="E1661" s="25" t="s">
        <v>11</v>
      </c>
      <c r="F1661" s="26" t="s">
        <v>16</v>
      </c>
      <c r="G1661" s="26" t="s">
        <v>14</v>
      </c>
      <c r="H1661" s="23">
        <v>0</v>
      </c>
      <c r="I1661" s="27"/>
      <c r="J1661" s="28">
        <v>0</v>
      </c>
      <c r="K1661" t="str">
        <f>IF((LEN(relatorio_Ananindeua3[[#This Row],[CIF/CPF/CNPJ]])=14),relatorio_Ananindeua3[[#This Row],[CIF/CPF/CNPJ]],relatorio_Ananindeua3[[#This Row],[Coluna2]])</f>
        <v>31816236000124</v>
      </c>
      <c r="L1661" t="str">
        <f t="shared" si="26"/>
        <v>318******24</v>
      </c>
    </row>
    <row r="1662" spans="1:12" x14ac:dyDescent="0.25">
      <c r="A1662" s="23" t="s">
        <v>1688</v>
      </c>
      <c r="B1662" s="23" t="s">
        <v>1689</v>
      </c>
      <c r="C1662" s="23" t="s">
        <v>17</v>
      </c>
      <c r="D1662" s="24">
        <v>45298.771736111114</v>
      </c>
      <c r="E1662" s="25" t="s">
        <v>11</v>
      </c>
      <c r="F1662" s="26" t="s">
        <v>16</v>
      </c>
      <c r="G1662" s="26" t="s">
        <v>14</v>
      </c>
      <c r="H1662" s="23">
        <v>0</v>
      </c>
      <c r="I1662" s="27"/>
      <c r="J1662" s="28">
        <v>0</v>
      </c>
      <c r="K1662" t="str">
        <f>IF((LEN(relatorio_Ananindeua3[[#This Row],[CIF/CPF/CNPJ]])=14),relatorio_Ananindeua3[[#This Row],[CIF/CPF/CNPJ]],relatorio_Ananindeua3[[#This Row],[Coluna2]])</f>
        <v>23726208000198</v>
      </c>
      <c r="L1662" t="str">
        <f t="shared" si="26"/>
        <v>237******98</v>
      </c>
    </row>
    <row r="1663" spans="1:12" x14ac:dyDescent="0.25">
      <c r="A1663" s="23" t="s">
        <v>3167</v>
      </c>
      <c r="B1663" s="23" t="s">
        <v>3168</v>
      </c>
      <c r="C1663" s="23" t="s">
        <v>17</v>
      </c>
      <c r="D1663" s="24">
        <v>45298.771782407406</v>
      </c>
      <c r="E1663" s="25" t="s">
        <v>11</v>
      </c>
      <c r="F1663" s="26" t="s">
        <v>16</v>
      </c>
      <c r="G1663" s="26" t="s">
        <v>14</v>
      </c>
      <c r="H1663" s="23">
        <v>0</v>
      </c>
      <c r="I1663" s="27"/>
      <c r="J1663" s="28">
        <v>0</v>
      </c>
      <c r="K1663" t="str">
        <f>IF((LEN(relatorio_Ananindeua3[[#This Row],[CIF/CPF/CNPJ]])=14),relatorio_Ananindeua3[[#This Row],[CIF/CPF/CNPJ]],relatorio_Ananindeua3[[#This Row],[Coluna2]])</f>
        <v>32320765000103</v>
      </c>
      <c r="L1663" t="str">
        <f t="shared" si="26"/>
        <v>323******03</v>
      </c>
    </row>
    <row r="1664" spans="1:12" x14ac:dyDescent="0.25">
      <c r="A1664" s="23" t="s">
        <v>3105</v>
      </c>
      <c r="B1664" s="23" t="s">
        <v>3106</v>
      </c>
      <c r="C1664" s="23" t="s">
        <v>17</v>
      </c>
      <c r="D1664" s="24">
        <v>45298.771793981483</v>
      </c>
      <c r="E1664" s="25" t="s">
        <v>11</v>
      </c>
      <c r="F1664" s="26" t="s">
        <v>16</v>
      </c>
      <c r="G1664" s="26" t="s">
        <v>14</v>
      </c>
      <c r="H1664" s="23">
        <v>0</v>
      </c>
      <c r="I1664" s="27"/>
      <c r="J1664" s="28">
        <v>0</v>
      </c>
      <c r="K1664" t="str">
        <f>IF((LEN(relatorio_Ananindeua3[[#This Row],[CIF/CPF/CNPJ]])=14),relatorio_Ananindeua3[[#This Row],[CIF/CPF/CNPJ]],relatorio_Ananindeua3[[#This Row],[Coluna2]])</f>
        <v>31970164000175</v>
      </c>
      <c r="L1664" t="str">
        <f t="shared" si="26"/>
        <v>319******75</v>
      </c>
    </row>
    <row r="1665" spans="1:12" x14ac:dyDescent="0.25">
      <c r="A1665" s="23" t="s">
        <v>3163</v>
      </c>
      <c r="B1665" s="23" t="s">
        <v>3164</v>
      </c>
      <c r="C1665" s="23" t="s">
        <v>17</v>
      </c>
      <c r="D1665" s="24">
        <v>45298.771805555552</v>
      </c>
      <c r="E1665" s="25" t="s">
        <v>11</v>
      </c>
      <c r="F1665" s="26" t="s">
        <v>16</v>
      </c>
      <c r="G1665" s="26" t="s">
        <v>14</v>
      </c>
      <c r="H1665" s="23">
        <v>0</v>
      </c>
      <c r="I1665" s="27"/>
      <c r="J1665" s="28">
        <v>0</v>
      </c>
      <c r="K1665" t="str">
        <f>IF((LEN(relatorio_Ananindeua3[[#This Row],[CIF/CPF/CNPJ]])=14),relatorio_Ananindeua3[[#This Row],[CIF/CPF/CNPJ]],relatorio_Ananindeua3[[#This Row],[Coluna2]])</f>
        <v>32303393000107</v>
      </c>
      <c r="L1665" t="str">
        <f t="shared" si="26"/>
        <v>323******07</v>
      </c>
    </row>
    <row r="1666" spans="1:12" x14ac:dyDescent="0.25">
      <c r="A1666" s="23" t="s">
        <v>3149</v>
      </c>
      <c r="B1666" s="23" t="s">
        <v>3150</v>
      </c>
      <c r="C1666" s="23" t="s">
        <v>17</v>
      </c>
      <c r="D1666" s="24">
        <v>45298.771851851852</v>
      </c>
      <c r="E1666" s="25" t="s">
        <v>11</v>
      </c>
      <c r="F1666" s="26" t="s">
        <v>16</v>
      </c>
      <c r="G1666" s="26" t="s">
        <v>14</v>
      </c>
      <c r="H1666" s="23">
        <v>0</v>
      </c>
      <c r="I1666" s="27"/>
      <c r="J1666" s="28">
        <v>0</v>
      </c>
      <c r="K1666" t="str">
        <f>IF((LEN(relatorio_Ananindeua3[[#This Row],[CIF/CPF/CNPJ]])=14),relatorio_Ananindeua3[[#This Row],[CIF/CPF/CNPJ]],relatorio_Ananindeua3[[#This Row],[Coluna2]])</f>
        <v>32246748000165</v>
      </c>
      <c r="L1666" t="str">
        <f t="shared" si="26"/>
        <v>322******65</v>
      </c>
    </row>
    <row r="1667" spans="1:12" x14ac:dyDescent="0.25">
      <c r="A1667" s="23" t="s">
        <v>3139</v>
      </c>
      <c r="B1667" s="23" t="s">
        <v>3140</v>
      </c>
      <c r="C1667" s="23" t="s">
        <v>17</v>
      </c>
      <c r="D1667" s="24">
        <v>45298.771874999999</v>
      </c>
      <c r="E1667" s="25" t="s">
        <v>11</v>
      </c>
      <c r="F1667" s="26" t="s">
        <v>16</v>
      </c>
      <c r="G1667" s="26" t="s">
        <v>14</v>
      </c>
      <c r="H1667" s="23">
        <v>0</v>
      </c>
      <c r="I1667" s="27"/>
      <c r="J1667" s="28">
        <v>0</v>
      </c>
      <c r="K1667" t="str">
        <f>IF((LEN(relatorio_Ananindeua3[[#This Row],[CIF/CPF/CNPJ]])=14),relatorio_Ananindeua3[[#This Row],[CIF/CPF/CNPJ]],relatorio_Ananindeua3[[#This Row],[Coluna2]])</f>
        <v>32207218000108</v>
      </c>
      <c r="L1667" t="str">
        <f t="shared" si="26"/>
        <v>322******08</v>
      </c>
    </row>
    <row r="1668" spans="1:12" x14ac:dyDescent="0.25">
      <c r="A1668" s="23" t="s">
        <v>3127</v>
      </c>
      <c r="B1668" s="23" t="s">
        <v>3128</v>
      </c>
      <c r="C1668" s="23" t="s">
        <v>17</v>
      </c>
      <c r="D1668" s="24">
        <v>45298.771886574075</v>
      </c>
      <c r="E1668" s="25" t="s">
        <v>11</v>
      </c>
      <c r="F1668" s="26" t="s">
        <v>16</v>
      </c>
      <c r="G1668" s="26" t="s">
        <v>14</v>
      </c>
      <c r="H1668" s="23">
        <v>0</v>
      </c>
      <c r="I1668" s="27"/>
      <c r="J1668" s="28">
        <v>0</v>
      </c>
      <c r="K1668" t="str">
        <f>IF((LEN(relatorio_Ananindeua3[[#This Row],[CIF/CPF/CNPJ]])=14),relatorio_Ananindeua3[[#This Row],[CIF/CPF/CNPJ]],relatorio_Ananindeua3[[#This Row],[Coluna2]])</f>
        <v>32176936000164</v>
      </c>
      <c r="L1668" t="str">
        <f t="shared" si="26"/>
        <v>321******64</v>
      </c>
    </row>
    <row r="1669" spans="1:12" x14ac:dyDescent="0.25">
      <c r="A1669" s="23" t="s">
        <v>1948</v>
      </c>
      <c r="B1669" s="23" t="s">
        <v>1949</v>
      </c>
      <c r="C1669" s="23" t="s">
        <v>17</v>
      </c>
      <c r="D1669" s="24">
        <v>45298.771956018521</v>
      </c>
      <c r="E1669" s="25" t="s">
        <v>11</v>
      </c>
      <c r="F1669" s="26" t="s">
        <v>16</v>
      </c>
      <c r="G1669" s="26" t="s">
        <v>14</v>
      </c>
      <c r="H1669" s="23">
        <v>0</v>
      </c>
      <c r="I1669" s="27"/>
      <c r="J1669" s="28">
        <v>0</v>
      </c>
      <c r="K1669" t="str">
        <f>IF((LEN(relatorio_Ananindeua3[[#This Row],[CIF/CPF/CNPJ]])=14),relatorio_Ananindeua3[[#This Row],[CIF/CPF/CNPJ]],relatorio_Ananindeua3[[#This Row],[Coluna2]])</f>
        <v>26086418000157</v>
      </c>
      <c r="L1669" t="str">
        <f t="shared" si="26"/>
        <v>260******57</v>
      </c>
    </row>
    <row r="1670" spans="1:12" x14ac:dyDescent="0.25">
      <c r="A1670" s="23" t="s">
        <v>2985</v>
      </c>
      <c r="B1670" s="23" t="s">
        <v>2986</v>
      </c>
      <c r="C1670" s="23" t="s">
        <v>17</v>
      </c>
      <c r="D1670" s="24">
        <v>45298.772060185183</v>
      </c>
      <c r="E1670" s="25" t="s">
        <v>11</v>
      </c>
      <c r="F1670" s="26" t="s">
        <v>16</v>
      </c>
      <c r="G1670" s="26" t="s">
        <v>14</v>
      </c>
      <c r="H1670" s="23">
        <v>0</v>
      </c>
      <c r="I1670" s="27"/>
      <c r="J1670" s="28">
        <v>0</v>
      </c>
      <c r="K1670" t="str">
        <f>IF((LEN(relatorio_Ananindeua3[[#This Row],[CIF/CPF/CNPJ]])=14),relatorio_Ananindeua3[[#This Row],[CIF/CPF/CNPJ]],relatorio_Ananindeua3[[#This Row],[Coluna2]])</f>
        <v>31298325000126</v>
      </c>
      <c r="L1670" t="str">
        <f t="shared" si="26"/>
        <v>312******26</v>
      </c>
    </row>
    <row r="1671" spans="1:12" x14ac:dyDescent="0.25">
      <c r="A1671" s="23" t="s">
        <v>3113</v>
      </c>
      <c r="B1671" s="23" t="s">
        <v>3114</v>
      </c>
      <c r="C1671" s="23" t="s">
        <v>17</v>
      </c>
      <c r="D1671" s="24">
        <v>45298.772060185183</v>
      </c>
      <c r="E1671" s="25" t="s">
        <v>11</v>
      </c>
      <c r="F1671" s="26" t="s">
        <v>16</v>
      </c>
      <c r="G1671" s="26" t="s">
        <v>14</v>
      </c>
      <c r="H1671" s="23">
        <v>0</v>
      </c>
      <c r="I1671" s="27"/>
      <c r="J1671" s="28">
        <v>0</v>
      </c>
      <c r="K1671" t="str">
        <f>IF((LEN(relatorio_Ananindeua3[[#This Row],[CIF/CPF/CNPJ]])=14),relatorio_Ananindeua3[[#This Row],[CIF/CPF/CNPJ]],relatorio_Ananindeua3[[#This Row],[Coluna2]])</f>
        <v>32058028000176</v>
      </c>
      <c r="L1671" t="str">
        <f t="shared" si="26"/>
        <v>320******76</v>
      </c>
    </row>
    <row r="1672" spans="1:12" x14ac:dyDescent="0.25">
      <c r="A1672" s="23" t="s">
        <v>1588</v>
      </c>
      <c r="B1672" s="23" t="s">
        <v>1589</v>
      </c>
      <c r="C1672" s="23" t="s">
        <v>17</v>
      </c>
      <c r="D1672" s="24">
        <v>45298.772094907406</v>
      </c>
      <c r="E1672" s="25" t="s">
        <v>11</v>
      </c>
      <c r="F1672" s="26" t="s">
        <v>16</v>
      </c>
      <c r="G1672" s="26" t="s">
        <v>14</v>
      </c>
      <c r="H1672" s="23">
        <v>0</v>
      </c>
      <c r="I1672" s="27"/>
      <c r="J1672" s="28">
        <v>0</v>
      </c>
      <c r="K1672" t="str">
        <f>IF((LEN(relatorio_Ananindeua3[[#This Row],[CIF/CPF/CNPJ]])=14),relatorio_Ananindeua3[[#This Row],[CIF/CPF/CNPJ]],relatorio_Ananindeua3[[#This Row],[Coluna2]])</f>
        <v>22920038000115</v>
      </c>
      <c r="L1672" t="str">
        <f t="shared" si="26"/>
        <v>229******15</v>
      </c>
    </row>
    <row r="1673" spans="1:12" x14ac:dyDescent="0.25">
      <c r="A1673" s="23" t="s">
        <v>3089</v>
      </c>
      <c r="B1673" s="23" t="s">
        <v>3090</v>
      </c>
      <c r="C1673" s="23" t="s">
        <v>17</v>
      </c>
      <c r="D1673" s="24">
        <v>45298.772094907406</v>
      </c>
      <c r="E1673" s="25" t="s">
        <v>11</v>
      </c>
      <c r="F1673" s="26" t="s">
        <v>16</v>
      </c>
      <c r="G1673" s="26" t="s">
        <v>14</v>
      </c>
      <c r="H1673" s="23">
        <v>0</v>
      </c>
      <c r="I1673" s="27"/>
      <c r="J1673" s="28">
        <v>0</v>
      </c>
      <c r="K1673" t="str">
        <f>IF((LEN(relatorio_Ananindeua3[[#This Row],[CIF/CPF/CNPJ]])=14),relatorio_Ananindeua3[[#This Row],[CIF/CPF/CNPJ]],relatorio_Ananindeua3[[#This Row],[Coluna2]])</f>
        <v>31876737000104</v>
      </c>
      <c r="L1673" t="str">
        <f t="shared" si="26"/>
        <v>318******04</v>
      </c>
    </row>
    <row r="1674" spans="1:12" x14ac:dyDescent="0.25">
      <c r="A1674" s="23" t="s">
        <v>1018</v>
      </c>
      <c r="B1674" s="23" t="s">
        <v>1019</v>
      </c>
      <c r="C1674" s="23" t="s">
        <v>17</v>
      </c>
      <c r="D1674" s="24">
        <v>45298.772129629629</v>
      </c>
      <c r="E1674" s="25" t="s">
        <v>11</v>
      </c>
      <c r="F1674" s="26" t="s">
        <v>16</v>
      </c>
      <c r="G1674" s="26" t="s">
        <v>14</v>
      </c>
      <c r="H1674" s="23">
        <v>0</v>
      </c>
      <c r="I1674" s="27"/>
      <c r="J1674" s="28">
        <v>0</v>
      </c>
      <c r="K1674" t="str">
        <f>IF((LEN(relatorio_Ananindeua3[[#This Row],[CIF/CPF/CNPJ]])=14),relatorio_Ananindeua3[[#This Row],[CIF/CPF/CNPJ]],relatorio_Ananindeua3[[#This Row],[Coluna2]])</f>
        <v>17804540000120</v>
      </c>
      <c r="L1674" t="str">
        <f t="shared" si="26"/>
        <v>178******20</v>
      </c>
    </row>
    <row r="1675" spans="1:12" x14ac:dyDescent="0.25">
      <c r="A1675" s="23" t="s">
        <v>3099</v>
      </c>
      <c r="B1675" s="23" t="s">
        <v>3100</v>
      </c>
      <c r="C1675" s="23" t="s">
        <v>17</v>
      </c>
      <c r="D1675" s="24">
        <v>45298.772152777776</v>
      </c>
      <c r="E1675" s="25" t="s">
        <v>11</v>
      </c>
      <c r="F1675" s="26" t="s">
        <v>16</v>
      </c>
      <c r="G1675" s="26" t="s">
        <v>14</v>
      </c>
      <c r="H1675" s="23">
        <v>0</v>
      </c>
      <c r="I1675" s="27"/>
      <c r="J1675" s="28">
        <v>0</v>
      </c>
      <c r="K1675" t="str">
        <f>IF((LEN(relatorio_Ananindeua3[[#This Row],[CIF/CPF/CNPJ]])=14),relatorio_Ananindeua3[[#This Row],[CIF/CPF/CNPJ]],relatorio_Ananindeua3[[#This Row],[Coluna2]])</f>
        <v>31945171000117</v>
      </c>
      <c r="L1675" t="str">
        <f t="shared" si="26"/>
        <v>319******17</v>
      </c>
    </row>
    <row r="1676" spans="1:12" x14ac:dyDescent="0.25">
      <c r="A1676" s="23" t="s">
        <v>2632</v>
      </c>
      <c r="B1676" s="23" t="s">
        <v>2633</v>
      </c>
      <c r="C1676" s="23" t="s">
        <v>17</v>
      </c>
      <c r="D1676" s="24">
        <v>45298.772164351853</v>
      </c>
      <c r="E1676" s="25" t="s">
        <v>11</v>
      </c>
      <c r="F1676" s="26" t="s">
        <v>16</v>
      </c>
      <c r="G1676" s="26" t="s">
        <v>14</v>
      </c>
      <c r="H1676" s="23">
        <v>0</v>
      </c>
      <c r="I1676" s="27"/>
      <c r="J1676" s="28">
        <v>0</v>
      </c>
      <c r="K1676" t="str">
        <f>IF((LEN(relatorio_Ananindeua3[[#This Row],[CIF/CPF/CNPJ]])=14),relatorio_Ananindeua3[[#This Row],[CIF/CPF/CNPJ]],relatorio_Ananindeua3[[#This Row],[Coluna2]])</f>
        <v>29713603000112</v>
      </c>
      <c r="L1676" t="str">
        <f t="shared" si="26"/>
        <v>297******12</v>
      </c>
    </row>
    <row r="1677" spans="1:12" x14ac:dyDescent="0.25">
      <c r="A1677" s="23" t="s">
        <v>3085</v>
      </c>
      <c r="B1677" s="23" t="s">
        <v>3086</v>
      </c>
      <c r="C1677" s="23" t="s">
        <v>17</v>
      </c>
      <c r="D1677" s="24">
        <v>45298.772210648145</v>
      </c>
      <c r="E1677" s="25" t="s">
        <v>11</v>
      </c>
      <c r="F1677" s="26" t="s">
        <v>16</v>
      </c>
      <c r="G1677" s="26" t="s">
        <v>14</v>
      </c>
      <c r="H1677" s="23">
        <v>0</v>
      </c>
      <c r="I1677" s="27"/>
      <c r="J1677" s="28">
        <v>0</v>
      </c>
      <c r="K1677" t="str">
        <f>IF((LEN(relatorio_Ananindeua3[[#This Row],[CIF/CPF/CNPJ]])=14),relatorio_Ananindeua3[[#This Row],[CIF/CPF/CNPJ]],relatorio_Ananindeua3[[#This Row],[Coluna2]])</f>
        <v>31860234000132</v>
      </c>
      <c r="L1677" t="str">
        <f t="shared" si="26"/>
        <v>318******32</v>
      </c>
    </row>
    <row r="1678" spans="1:12" x14ac:dyDescent="0.25">
      <c r="A1678" s="23" t="s">
        <v>3081</v>
      </c>
      <c r="B1678" s="23" t="s">
        <v>3082</v>
      </c>
      <c r="C1678" s="23" t="s">
        <v>17</v>
      </c>
      <c r="D1678" s="24">
        <v>45298.772233796299</v>
      </c>
      <c r="E1678" s="25" t="s">
        <v>11</v>
      </c>
      <c r="F1678" s="26" t="s">
        <v>16</v>
      </c>
      <c r="G1678" s="26" t="s">
        <v>14</v>
      </c>
      <c r="H1678" s="23">
        <v>0</v>
      </c>
      <c r="I1678" s="27"/>
      <c r="J1678" s="28">
        <v>0</v>
      </c>
      <c r="K1678" t="str">
        <f>IF((LEN(relatorio_Ananindeua3[[#This Row],[CIF/CPF/CNPJ]])=14),relatorio_Ananindeua3[[#This Row],[CIF/CPF/CNPJ]],relatorio_Ananindeua3[[#This Row],[Coluna2]])</f>
        <v>31847521000102</v>
      </c>
      <c r="L1678" t="str">
        <f t="shared" si="26"/>
        <v>318******02</v>
      </c>
    </row>
    <row r="1679" spans="1:12" x14ac:dyDescent="0.25">
      <c r="A1679" s="23" t="s">
        <v>3067</v>
      </c>
      <c r="B1679" s="23" t="s">
        <v>3068</v>
      </c>
      <c r="C1679" s="23" t="s">
        <v>17</v>
      </c>
      <c r="D1679" s="24">
        <v>45298.772268518522</v>
      </c>
      <c r="E1679" s="25" t="s">
        <v>11</v>
      </c>
      <c r="F1679" s="26" t="s">
        <v>16</v>
      </c>
      <c r="G1679" s="26" t="s">
        <v>14</v>
      </c>
      <c r="H1679" s="23">
        <v>0</v>
      </c>
      <c r="I1679" s="27"/>
      <c r="J1679" s="28">
        <v>0</v>
      </c>
      <c r="K1679" t="str">
        <f>IF((LEN(relatorio_Ananindeua3[[#This Row],[CIF/CPF/CNPJ]])=14),relatorio_Ananindeua3[[#This Row],[CIF/CPF/CNPJ]],relatorio_Ananindeua3[[#This Row],[Coluna2]])</f>
        <v>31816212000175</v>
      </c>
      <c r="L1679" t="str">
        <f t="shared" si="26"/>
        <v>318******75</v>
      </c>
    </row>
    <row r="1680" spans="1:12" x14ac:dyDescent="0.25">
      <c r="A1680" s="23" t="s">
        <v>3063</v>
      </c>
      <c r="B1680" s="23" t="s">
        <v>3064</v>
      </c>
      <c r="C1680" s="23" t="s">
        <v>17</v>
      </c>
      <c r="D1680" s="24">
        <v>45298.772280092591</v>
      </c>
      <c r="E1680" s="25" t="s">
        <v>11</v>
      </c>
      <c r="F1680" s="26" t="s">
        <v>16</v>
      </c>
      <c r="G1680" s="26" t="s">
        <v>14</v>
      </c>
      <c r="H1680" s="23">
        <v>0</v>
      </c>
      <c r="I1680" s="27"/>
      <c r="J1680" s="28">
        <v>0</v>
      </c>
      <c r="K1680" t="str">
        <f>IF((LEN(relatorio_Ananindeua3[[#This Row],[CIF/CPF/CNPJ]])=14),relatorio_Ananindeua3[[#This Row],[CIF/CPF/CNPJ]],relatorio_Ananindeua3[[#This Row],[Coluna2]])</f>
        <v>31798992000178</v>
      </c>
      <c r="L1680" t="str">
        <f t="shared" si="26"/>
        <v>317******78</v>
      </c>
    </row>
    <row r="1681" spans="1:12" x14ac:dyDescent="0.25">
      <c r="A1681" s="23" t="s">
        <v>3075</v>
      </c>
      <c r="B1681" s="23" t="s">
        <v>3076</v>
      </c>
      <c r="C1681" s="23" t="s">
        <v>17</v>
      </c>
      <c r="D1681" s="24">
        <v>45298.772280092591</v>
      </c>
      <c r="E1681" s="25" t="s">
        <v>11</v>
      </c>
      <c r="F1681" s="26" t="s">
        <v>16</v>
      </c>
      <c r="G1681" s="26" t="s">
        <v>14</v>
      </c>
      <c r="H1681" s="23">
        <v>0</v>
      </c>
      <c r="I1681" s="27"/>
      <c r="J1681" s="28">
        <v>0</v>
      </c>
      <c r="K1681" t="str">
        <f>IF((LEN(relatorio_Ananindeua3[[#This Row],[CIF/CPF/CNPJ]])=14),relatorio_Ananindeua3[[#This Row],[CIF/CPF/CNPJ]],relatorio_Ananindeua3[[#This Row],[Coluna2]])</f>
        <v>31829843000129</v>
      </c>
      <c r="L1681" t="str">
        <f t="shared" si="26"/>
        <v>318******29</v>
      </c>
    </row>
    <row r="1682" spans="1:12" x14ac:dyDescent="0.25">
      <c r="A1682" s="23" t="s">
        <v>3065</v>
      </c>
      <c r="B1682" s="23" t="s">
        <v>3066</v>
      </c>
      <c r="C1682" s="23" t="s">
        <v>17</v>
      </c>
      <c r="D1682" s="24">
        <v>45298.772291666668</v>
      </c>
      <c r="E1682" s="25" t="s">
        <v>11</v>
      </c>
      <c r="F1682" s="26" t="s">
        <v>16</v>
      </c>
      <c r="G1682" s="26" t="s">
        <v>14</v>
      </c>
      <c r="H1682" s="23">
        <v>0</v>
      </c>
      <c r="I1682" s="27"/>
      <c r="J1682" s="28">
        <v>0</v>
      </c>
      <c r="K1682" t="str">
        <f>IF((LEN(relatorio_Ananindeua3[[#This Row],[CIF/CPF/CNPJ]])=14),relatorio_Ananindeua3[[#This Row],[CIF/CPF/CNPJ]],relatorio_Ananindeua3[[#This Row],[Coluna2]])</f>
        <v>31806962000166</v>
      </c>
      <c r="L1682" t="str">
        <f t="shared" ref="L1682:L1745" si="27">_xlfn.CONCAT(LEFT(A1682,3),REPT("*",6),RIGHT(A1682,2))</f>
        <v>318******66</v>
      </c>
    </row>
    <row r="1683" spans="1:12" x14ac:dyDescent="0.25">
      <c r="A1683" s="23" t="s">
        <v>2000</v>
      </c>
      <c r="B1683" s="23" t="s">
        <v>2001</v>
      </c>
      <c r="C1683" s="23" t="s">
        <v>17</v>
      </c>
      <c r="D1683" s="24">
        <v>45298.772303240738</v>
      </c>
      <c r="E1683" s="25" t="s">
        <v>11</v>
      </c>
      <c r="F1683" s="26" t="s">
        <v>16</v>
      </c>
      <c r="G1683" s="26" t="s">
        <v>14</v>
      </c>
      <c r="H1683" s="23">
        <v>0</v>
      </c>
      <c r="I1683" s="27"/>
      <c r="J1683" s="28">
        <v>0</v>
      </c>
      <c r="K1683" t="str">
        <f>IF((LEN(relatorio_Ananindeua3[[#This Row],[CIF/CPF/CNPJ]])=14),relatorio_Ananindeua3[[#This Row],[CIF/CPF/CNPJ]],relatorio_Ananindeua3[[#This Row],[Coluna2]])</f>
        <v>26367801000183</v>
      </c>
      <c r="L1683" t="str">
        <f t="shared" si="27"/>
        <v>263******83</v>
      </c>
    </row>
    <row r="1684" spans="1:12" x14ac:dyDescent="0.25">
      <c r="A1684" s="23" t="s">
        <v>3055</v>
      </c>
      <c r="B1684" s="23" t="s">
        <v>3056</v>
      </c>
      <c r="C1684" s="23" t="s">
        <v>17</v>
      </c>
      <c r="D1684" s="24">
        <v>45298.772314814814</v>
      </c>
      <c r="E1684" s="25" t="s">
        <v>11</v>
      </c>
      <c r="F1684" s="26" t="s">
        <v>16</v>
      </c>
      <c r="G1684" s="26" t="s">
        <v>14</v>
      </c>
      <c r="H1684" s="23">
        <v>0</v>
      </c>
      <c r="I1684" s="27"/>
      <c r="J1684" s="28">
        <v>0</v>
      </c>
      <c r="K1684" t="str">
        <f>IF((LEN(relatorio_Ananindeua3[[#This Row],[CIF/CPF/CNPJ]])=14),relatorio_Ananindeua3[[#This Row],[CIF/CPF/CNPJ]],relatorio_Ananindeua3[[#This Row],[Coluna2]])</f>
        <v>31746596000105</v>
      </c>
      <c r="L1684" t="str">
        <f t="shared" si="27"/>
        <v>317******05</v>
      </c>
    </row>
    <row r="1685" spans="1:12" x14ac:dyDescent="0.25">
      <c r="A1685" s="23" t="s">
        <v>3057</v>
      </c>
      <c r="B1685" s="23" t="s">
        <v>3058</v>
      </c>
      <c r="C1685" s="23" t="s">
        <v>17</v>
      </c>
      <c r="D1685" s="24">
        <v>45298.772314814814</v>
      </c>
      <c r="E1685" s="25" t="s">
        <v>11</v>
      </c>
      <c r="F1685" s="26" t="s">
        <v>16</v>
      </c>
      <c r="G1685" s="26" t="s">
        <v>14</v>
      </c>
      <c r="H1685" s="23">
        <v>0</v>
      </c>
      <c r="I1685" s="27"/>
      <c r="J1685" s="28">
        <v>0</v>
      </c>
      <c r="K1685" t="str">
        <f>IF((LEN(relatorio_Ananindeua3[[#This Row],[CIF/CPF/CNPJ]])=14),relatorio_Ananindeua3[[#This Row],[CIF/CPF/CNPJ]],relatorio_Ananindeua3[[#This Row],[Coluna2]])</f>
        <v>31749274000101</v>
      </c>
      <c r="L1685" t="str">
        <f t="shared" si="27"/>
        <v>317******01</v>
      </c>
    </row>
    <row r="1686" spans="1:12" x14ac:dyDescent="0.25">
      <c r="A1686" s="23" t="s">
        <v>3009</v>
      </c>
      <c r="B1686" s="23" t="s">
        <v>3010</v>
      </c>
      <c r="C1686" s="23" t="s">
        <v>17</v>
      </c>
      <c r="D1686" s="24">
        <v>45298.772372685184</v>
      </c>
      <c r="E1686" s="25" t="s">
        <v>11</v>
      </c>
      <c r="F1686" s="26" t="s">
        <v>16</v>
      </c>
      <c r="G1686" s="26" t="s">
        <v>14</v>
      </c>
      <c r="H1686" s="23">
        <v>0</v>
      </c>
      <c r="I1686" s="27"/>
      <c r="J1686" s="28">
        <v>0</v>
      </c>
      <c r="K1686" t="str">
        <f>IF((LEN(relatorio_Ananindeua3[[#This Row],[CIF/CPF/CNPJ]])=14),relatorio_Ananindeua3[[#This Row],[CIF/CPF/CNPJ]],relatorio_Ananindeua3[[#This Row],[Coluna2]])</f>
        <v>31503729000104</v>
      </c>
      <c r="L1686" t="str">
        <f t="shared" si="27"/>
        <v>315******04</v>
      </c>
    </row>
    <row r="1687" spans="1:12" x14ac:dyDescent="0.25">
      <c r="A1687" s="23" t="s">
        <v>2905</v>
      </c>
      <c r="B1687" s="23" t="s">
        <v>2906</v>
      </c>
      <c r="C1687" s="23" t="s">
        <v>17</v>
      </c>
      <c r="D1687" s="24">
        <v>45298.77238425926</v>
      </c>
      <c r="E1687" s="25" t="s">
        <v>11</v>
      </c>
      <c r="F1687" s="26" t="s">
        <v>16</v>
      </c>
      <c r="G1687" s="26" t="s">
        <v>14</v>
      </c>
      <c r="H1687" s="23">
        <v>0</v>
      </c>
      <c r="I1687" s="27"/>
      <c r="J1687" s="28">
        <v>0</v>
      </c>
      <c r="K1687" t="str">
        <f>IF((LEN(relatorio_Ananindeua3[[#This Row],[CIF/CPF/CNPJ]])=14),relatorio_Ananindeua3[[#This Row],[CIF/CPF/CNPJ]],relatorio_Ananindeua3[[#This Row],[Coluna2]])</f>
        <v>30848697000116</v>
      </c>
      <c r="L1687" t="str">
        <f t="shared" si="27"/>
        <v>308******16</v>
      </c>
    </row>
    <row r="1688" spans="1:12" x14ac:dyDescent="0.25">
      <c r="A1688" s="23" t="s">
        <v>1976</v>
      </c>
      <c r="B1688" s="23" t="s">
        <v>1977</v>
      </c>
      <c r="C1688" s="23" t="s">
        <v>17</v>
      </c>
      <c r="D1688" s="24">
        <v>45298.772430555553</v>
      </c>
      <c r="E1688" s="25" t="s">
        <v>11</v>
      </c>
      <c r="F1688" s="26" t="s">
        <v>16</v>
      </c>
      <c r="G1688" s="26" t="s">
        <v>14</v>
      </c>
      <c r="H1688" s="23">
        <v>0</v>
      </c>
      <c r="I1688" s="27"/>
      <c r="J1688" s="28">
        <v>0</v>
      </c>
      <c r="K1688" t="str">
        <f>IF((LEN(relatorio_Ananindeua3[[#This Row],[CIF/CPF/CNPJ]])=14),relatorio_Ananindeua3[[#This Row],[CIF/CPF/CNPJ]],relatorio_Ananindeua3[[#This Row],[Coluna2]])</f>
        <v>26220476000121</v>
      </c>
      <c r="L1688" t="str">
        <f t="shared" si="27"/>
        <v>262******21</v>
      </c>
    </row>
    <row r="1689" spans="1:12" x14ac:dyDescent="0.25">
      <c r="A1689" s="23" t="s">
        <v>3019</v>
      </c>
      <c r="B1689" s="23" t="s">
        <v>3020</v>
      </c>
      <c r="C1689" s="23" t="s">
        <v>17</v>
      </c>
      <c r="D1689" s="24">
        <v>45298.772430555553</v>
      </c>
      <c r="E1689" s="25" t="s">
        <v>11</v>
      </c>
      <c r="F1689" s="26" t="s">
        <v>16</v>
      </c>
      <c r="G1689" s="26" t="s">
        <v>14</v>
      </c>
      <c r="H1689" s="23">
        <v>0</v>
      </c>
      <c r="I1689" s="27"/>
      <c r="J1689" s="28">
        <v>0</v>
      </c>
      <c r="K1689" t="str">
        <f>IF((LEN(relatorio_Ananindeua3[[#This Row],[CIF/CPF/CNPJ]])=14),relatorio_Ananindeua3[[#This Row],[CIF/CPF/CNPJ]],relatorio_Ananindeua3[[#This Row],[Coluna2]])</f>
        <v>31531558000127</v>
      </c>
      <c r="L1689" t="str">
        <f t="shared" si="27"/>
        <v>315******27</v>
      </c>
    </row>
    <row r="1690" spans="1:12" x14ac:dyDescent="0.25">
      <c r="A1690" s="23" t="s">
        <v>3025</v>
      </c>
      <c r="B1690" s="23" t="s">
        <v>3026</v>
      </c>
      <c r="C1690" s="23" t="s">
        <v>17</v>
      </c>
      <c r="D1690" s="24">
        <v>45298.772430555553</v>
      </c>
      <c r="E1690" s="25" t="s">
        <v>11</v>
      </c>
      <c r="F1690" s="26" t="s">
        <v>16</v>
      </c>
      <c r="G1690" s="26" t="s">
        <v>14</v>
      </c>
      <c r="H1690" s="23">
        <v>0</v>
      </c>
      <c r="I1690" s="27"/>
      <c r="J1690" s="28">
        <v>0</v>
      </c>
      <c r="K1690" t="str">
        <f>IF((LEN(relatorio_Ananindeua3[[#This Row],[CIF/CPF/CNPJ]])=14),relatorio_Ananindeua3[[#This Row],[CIF/CPF/CNPJ]],relatorio_Ananindeua3[[#This Row],[Coluna2]])</f>
        <v>31559740000196</v>
      </c>
      <c r="L1690" t="str">
        <f t="shared" si="27"/>
        <v>315******96</v>
      </c>
    </row>
    <row r="1691" spans="1:12" x14ac:dyDescent="0.25">
      <c r="A1691" s="23" t="s">
        <v>3015</v>
      </c>
      <c r="B1691" s="23" t="s">
        <v>3016</v>
      </c>
      <c r="C1691" s="23" t="s">
        <v>17</v>
      </c>
      <c r="D1691" s="24">
        <v>45298.77244212963</v>
      </c>
      <c r="E1691" s="25" t="s">
        <v>11</v>
      </c>
      <c r="F1691" s="26" t="s">
        <v>16</v>
      </c>
      <c r="G1691" s="26" t="s">
        <v>14</v>
      </c>
      <c r="H1691" s="23">
        <v>0</v>
      </c>
      <c r="I1691" s="27"/>
      <c r="J1691" s="28">
        <v>0</v>
      </c>
      <c r="K1691" t="str">
        <f>IF((LEN(relatorio_Ananindeua3[[#This Row],[CIF/CPF/CNPJ]])=14),relatorio_Ananindeua3[[#This Row],[CIF/CPF/CNPJ]],relatorio_Ananindeua3[[#This Row],[Coluna2]])</f>
        <v>31526118000181</v>
      </c>
      <c r="L1691" t="str">
        <f t="shared" si="27"/>
        <v>315******81</v>
      </c>
    </row>
    <row r="1692" spans="1:12" x14ac:dyDescent="0.25">
      <c r="A1692" s="23" t="s">
        <v>3017</v>
      </c>
      <c r="B1692" s="23" t="s">
        <v>3018</v>
      </c>
      <c r="C1692" s="23" t="s">
        <v>17</v>
      </c>
      <c r="D1692" s="24">
        <v>45298.77244212963</v>
      </c>
      <c r="E1692" s="25" t="s">
        <v>11</v>
      </c>
      <c r="F1692" s="26" t="s">
        <v>16</v>
      </c>
      <c r="G1692" s="26" t="s">
        <v>14</v>
      </c>
      <c r="H1692" s="23">
        <v>0</v>
      </c>
      <c r="I1692" s="27"/>
      <c r="J1692" s="28">
        <v>0</v>
      </c>
      <c r="K1692" t="str">
        <f>IF((LEN(relatorio_Ananindeua3[[#This Row],[CIF/CPF/CNPJ]])=14),relatorio_Ananindeua3[[#This Row],[CIF/CPF/CNPJ]],relatorio_Ananindeua3[[#This Row],[Coluna2]])</f>
        <v>31528542000165</v>
      </c>
      <c r="L1692" t="str">
        <f t="shared" si="27"/>
        <v>315******65</v>
      </c>
    </row>
    <row r="1693" spans="1:12" x14ac:dyDescent="0.25">
      <c r="A1693" s="23" t="s">
        <v>1153</v>
      </c>
      <c r="B1693" s="23" t="s">
        <v>1154</v>
      </c>
      <c r="C1693" s="23" t="s">
        <v>17</v>
      </c>
      <c r="D1693" s="24">
        <v>45298.772453703707</v>
      </c>
      <c r="E1693" s="25" t="s">
        <v>11</v>
      </c>
      <c r="F1693" s="26" t="s">
        <v>16</v>
      </c>
      <c r="G1693" s="26" t="s">
        <v>14</v>
      </c>
      <c r="H1693" s="23">
        <v>0</v>
      </c>
      <c r="I1693" s="27"/>
      <c r="J1693" s="28">
        <v>0</v>
      </c>
      <c r="K1693" t="str">
        <f>IF((LEN(relatorio_Ananindeua3[[#This Row],[CIF/CPF/CNPJ]])=14),relatorio_Ananindeua3[[#This Row],[CIF/CPF/CNPJ]],relatorio_Ananindeua3[[#This Row],[Coluna2]])</f>
        <v>19057828000104</v>
      </c>
      <c r="L1693" t="str">
        <f t="shared" si="27"/>
        <v>190******04</v>
      </c>
    </row>
    <row r="1694" spans="1:12" x14ac:dyDescent="0.25">
      <c r="A1694" s="23" t="s">
        <v>3007</v>
      </c>
      <c r="B1694" s="23" t="s">
        <v>3008</v>
      </c>
      <c r="C1694" s="23" t="s">
        <v>17</v>
      </c>
      <c r="D1694" s="24">
        <v>45298.772453703707</v>
      </c>
      <c r="E1694" s="25" t="s">
        <v>11</v>
      </c>
      <c r="F1694" s="26" t="s">
        <v>16</v>
      </c>
      <c r="G1694" s="26" t="s">
        <v>14</v>
      </c>
      <c r="H1694" s="23">
        <v>0</v>
      </c>
      <c r="I1694" s="27"/>
      <c r="J1694" s="28">
        <v>0</v>
      </c>
      <c r="K1694" t="str">
        <f>IF((LEN(relatorio_Ananindeua3[[#This Row],[CIF/CPF/CNPJ]])=14),relatorio_Ananindeua3[[#This Row],[CIF/CPF/CNPJ]],relatorio_Ananindeua3[[#This Row],[Coluna2]])</f>
        <v>31491528000134</v>
      </c>
      <c r="L1694" t="str">
        <f t="shared" si="27"/>
        <v>314******34</v>
      </c>
    </row>
    <row r="1695" spans="1:12" x14ac:dyDescent="0.25">
      <c r="A1695" s="23" t="s">
        <v>3011</v>
      </c>
      <c r="B1695" s="23" t="s">
        <v>3012</v>
      </c>
      <c r="C1695" s="23" t="s">
        <v>17</v>
      </c>
      <c r="D1695" s="24">
        <v>45298.772453703707</v>
      </c>
      <c r="E1695" s="25" t="s">
        <v>11</v>
      </c>
      <c r="F1695" s="26" t="s">
        <v>16</v>
      </c>
      <c r="G1695" s="26" t="s">
        <v>14</v>
      </c>
      <c r="H1695" s="23">
        <v>0</v>
      </c>
      <c r="I1695" s="27"/>
      <c r="J1695" s="28">
        <v>0</v>
      </c>
      <c r="K1695" t="str">
        <f>IF((LEN(relatorio_Ananindeua3[[#This Row],[CIF/CPF/CNPJ]])=14),relatorio_Ananindeua3[[#This Row],[CIF/CPF/CNPJ]],relatorio_Ananindeua3[[#This Row],[Coluna2]])</f>
        <v>31506663000106</v>
      </c>
      <c r="L1695" t="str">
        <f t="shared" si="27"/>
        <v>315******06</v>
      </c>
    </row>
    <row r="1696" spans="1:12" x14ac:dyDescent="0.25">
      <c r="A1696" s="23" t="s">
        <v>2995</v>
      </c>
      <c r="B1696" s="23" t="s">
        <v>2996</v>
      </c>
      <c r="C1696" s="23" t="s">
        <v>17</v>
      </c>
      <c r="D1696" s="24">
        <v>45298.772511574076</v>
      </c>
      <c r="E1696" s="25" t="s">
        <v>11</v>
      </c>
      <c r="F1696" s="26" t="s">
        <v>16</v>
      </c>
      <c r="G1696" s="26" t="s">
        <v>14</v>
      </c>
      <c r="H1696" s="23">
        <v>0</v>
      </c>
      <c r="I1696" s="27"/>
      <c r="J1696" s="28">
        <v>0</v>
      </c>
      <c r="K1696" t="str">
        <f>IF((LEN(relatorio_Ananindeua3[[#This Row],[CIF/CPF/CNPJ]])=14),relatorio_Ananindeua3[[#This Row],[CIF/CPF/CNPJ]],relatorio_Ananindeua3[[#This Row],[Coluna2]])</f>
        <v>31435089000142</v>
      </c>
      <c r="L1696" t="str">
        <f t="shared" si="27"/>
        <v>314******42</v>
      </c>
    </row>
    <row r="1697" spans="1:12" x14ac:dyDescent="0.25">
      <c r="A1697" s="23" t="s">
        <v>2997</v>
      </c>
      <c r="B1697" s="23" t="s">
        <v>2998</v>
      </c>
      <c r="C1697" s="23" t="s">
        <v>17</v>
      </c>
      <c r="D1697" s="24">
        <v>45298.772511574076</v>
      </c>
      <c r="E1697" s="25" t="s">
        <v>11</v>
      </c>
      <c r="F1697" s="26" t="s">
        <v>16</v>
      </c>
      <c r="G1697" s="26" t="s">
        <v>14</v>
      </c>
      <c r="H1697" s="23">
        <v>0</v>
      </c>
      <c r="I1697" s="27"/>
      <c r="J1697" s="28">
        <v>0</v>
      </c>
      <c r="K1697" t="str">
        <f>IF((LEN(relatorio_Ananindeua3[[#This Row],[CIF/CPF/CNPJ]])=14),relatorio_Ananindeua3[[#This Row],[CIF/CPF/CNPJ]],relatorio_Ananindeua3[[#This Row],[Coluna2]])</f>
        <v>31450110000189</v>
      </c>
      <c r="L1697" t="str">
        <f t="shared" si="27"/>
        <v>314******89</v>
      </c>
    </row>
    <row r="1698" spans="1:12" x14ac:dyDescent="0.25">
      <c r="A1698" s="23" t="s">
        <v>2999</v>
      </c>
      <c r="B1698" s="23" t="s">
        <v>3000</v>
      </c>
      <c r="C1698" s="23" t="s">
        <v>17</v>
      </c>
      <c r="D1698" s="24">
        <v>45298.772511574076</v>
      </c>
      <c r="E1698" s="25" t="s">
        <v>11</v>
      </c>
      <c r="F1698" s="26" t="s">
        <v>16</v>
      </c>
      <c r="G1698" s="26" t="s">
        <v>14</v>
      </c>
      <c r="H1698" s="23">
        <v>0</v>
      </c>
      <c r="I1698" s="27"/>
      <c r="J1698" s="28">
        <v>0</v>
      </c>
      <c r="K1698" t="str">
        <f>IF((LEN(relatorio_Ananindeua3[[#This Row],[CIF/CPF/CNPJ]])=14),relatorio_Ananindeua3[[#This Row],[CIF/CPF/CNPJ]],relatorio_Ananindeua3[[#This Row],[Coluna2]])</f>
        <v>31454329000156</v>
      </c>
      <c r="L1698" t="str">
        <f t="shared" si="27"/>
        <v>314******56</v>
      </c>
    </row>
    <row r="1699" spans="1:12" x14ac:dyDescent="0.25">
      <c r="A1699" s="23" t="s">
        <v>2804</v>
      </c>
      <c r="B1699" s="23" t="s">
        <v>2805</v>
      </c>
      <c r="C1699" s="23" t="s">
        <v>17</v>
      </c>
      <c r="D1699" s="24">
        <v>45298.772534722222</v>
      </c>
      <c r="E1699" s="25" t="s">
        <v>11</v>
      </c>
      <c r="F1699" s="26" t="s">
        <v>16</v>
      </c>
      <c r="G1699" s="26" t="s">
        <v>14</v>
      </c>
      <c r="H1699" s="23">
        <v>0</v>
      </c>
      <c r="I1699" s="27"/>
      <c r="J1699" s="28">
        <v>0</v>
      </c>
      <c r="K1699" t="str">
        <f>IF((LEN(relatorio_Ananindeua3[[#This Row],[CIF/CPF/CNPJ]])=14),relatorio_Ananindeua3[[#This Row],[CIF/CPF/CNPJ]],relatorio_Ananindeua3[[#This Row],[Coluna2]])</f>
        <v>30468840000144</v>
      </c>
      <c r="L1699" t="str">
        <f t="shared" si="27"/>
        <v>304******44</v>
      </c>
    </row>
    <row r="1700" spans="1:12" x14ac:dyDescent="0.25">
      <c r="A1700" s="23" t="s">
        <v>2020</v>
      </c>
      <c r="B1700" s="23" t="s">
        <v>2021</v>
      </c>
      <c r="C1700" s="23" t="s">
        <v>17</v>
      </c>
      <c r="D1700" s="24">
        <v>45298.772569444445</v>
      </c>
      <c r="E1700" s="25" t="s">
        <v>11</v>
      </c>
      <c r="F1700" s="26" t="s">
        <v>16</v>
      </c>
      <c r="G1700" s="26" t="s">
        <v>14</v>
      </c>
      <c r="H1700" s="23">
        <v>0</v>
      </c>
      <c r="I1700" s="27"/>
      <c r="J1700" s="28">
        <v>0</v>
      </c>
      <c r="K1700" t="str">
        <f>IF((LEN(relatorio_Ananindeua3[[#This Row],[CIF/CPF/CNPJ]])=14),relatorio_Ananindeua3[[#This Row],[CIF/CPF/CNPJ]],relatorio_Ananindeua3[[#This Row],[Coluna2]])</f>
        <v>26465907000110</v>
      </c>
      <c r="L1700" t="str">
        <f t="shared" si="27"/>
        <v>264******10</v>
      </c>
    </row>
    <row r="1701" spans="1:12" x14ac:dyDescent="0.25">
      <c r="A1701" s="23" t="s">
        <v>2979</v>
      </c>
      <c r="B1701" s="23" t="s">
        <v>2980</v>
      </c>
      <c r="C1701" s="23" t="s">
        <v>17</v>
      </c>
      <c r="D1701" s="24">
        <v>45298.772569444445</v>
      </c>
      <c r="E1701" s="25" t="s">
        <v>11</v>
      </c>
      <c r="F1701" s="26" t="s">
        <v>16</v>
      </c>
      <c r="G1701" s="26" t="s">
        <v>14</v>
      </c>
      <c r="H1701" s="23">
        <v>0</v>
      </c>
      <c r="I1701" s="27"/>
      <c r="J1701" s="28">
        <v>0</v>
      </c>
      <c r="K1701" t="str">
        <f>IF((LEN(relatorio_Ananindeua3[[#This Row],[CIF/CPF/CNPJ]])=14),relatorio_Ananindeua3[[#This Row],[CIF/CPF/CNPJ]],relatorio_Ananindeua3[[#This Row],[Coluna2]])</f>
        <v>31292384000197</v>
      </c>
      <c r="L1701" t="str">
        <f t="shared" si="27"/>
        <v>312******97</v>
      </c>
    </row>
    <row r="1702" spans="1:12" x14ac:dyDescent="0.25">
      <c r="A1702" s="23" t="s">
        <v>1437</v>
      </c>
      <c r="B1702" s="23" t="s">
        <v>1438</v>
      </c>
      <c r="C1702" s="23" t="s">
        <v>17</v>
      </c>
      <c r="D1702" s="24">
        <v>45298.772581018522</v>
      </c>
      <c r="E1702" s="25" t="s">
        <v>11</v>
      </c>
      <c r="F1702" s="26" t="s">
        <v>16</v>
      </c>
      <c r="G1702" s="26" t="s">
        <v>14</v>
      </c>
      <c r="H1702" s="23">
        <v>0</v>
      </c>
      <c r="I1702" s="27"/>
      <c r="J1702" s="28">
        <v>0</v>
      </c>
      <c r="K1702" t="str">
        <f>IF((LEN(relatorio_Ananindeua3[[#This Row],[CIF/CPF/CNPJ]])=14),relatorio_Ananindeua3[[#This Row],[CIF/CPF/CNPJ]],relatorio_Ananindeua3[[#This Row],[Coluna2]])</f>
        <v>21645631000138</v>
      </c>
      <c r="L1702" t="str">
        <f t="shared" si="27"/>
        <v>216******38</v>
      </c>
    </row>
    <row r="1703" spans="1:12" x14ac:dyDescent="0.25">
      <c r="A1703" s="23" t="s">
        <v>2440</v>
      </c>
      <c r="B1703" s="23" t="s">
        <v>2441</v>
      </c>
      <c r="C1703" s="23" t="s">
        <v>17</v>
      </c>
      <c r="D1703" s="24">
        <v>45298.772581018522</v>
      </c>
      <c r="E1703" s="25" t="s">
        <v>11</v>
      </c>
      <c r="F1703" s="26" t="s">
        <v>16</v>
      </c>
      <c r="G1703" s="26" t="s">
        <v>14</v>
      </c>
      <c r="H1703" s="23">
        <v>0</v>
      </c>
      <c r="I1703" s="27"/>
      <c r="J1703" s="28">
        <v>0</v>
      </c>
      <c r="K1703" t="str">
        <f>IF((LEN(relatorio_Ananindeua3[[#This Row],[CIF/CPF/CNPJ]])=14),relatorio_Ananindeua3[[#This Row],[CIF/CPF/CNPJ]],relatorio_Ananindeua3[[#This Row],[Coluna2]])</f>
        <v>28810280000112</v>
      </c>
      <c r="L1703" t="str">
        <f t="shared" si="27"/>
        <v>288******12</v>
      </c>
    </row>
    <row r="1704" spans="1:12" x14ac:dyDescent="0.25">
      <c r="A1704" s="23" t="s">
        <v>2981</v>
      </c>
      <c r="B1704" s="23" t="s">
        <v>2982</v>
      </c>
      <c r="C1704" s="23" t="s">
        <v>17</v>
      </c>
      <c r="D1704" s="24">
        <v>45298.772592592592</v>
      </c>
      <c r="E1704" s="25" t="s">
        <v>11</v>
      </c>
      <c r="F1704" s="26" t="s">
        <v>16</v>
      </c>
      <c r="G1704" s="26" t="s">
        <v>14</v>
      </c>
      <c r="H1704" s="23">
        <v>0</v>
      </c>
      <c r="I1704" s="27"/>
      <c r="J1704" s="28">
        <v>0</v>
      </c>
      <c r="K1704" t="str">
        <f>IF((LEN(relatorio_Ananindeua3[[#This Row],[CIF/CPF/CNPJ]])=14),relatorio_Ananindeua3[[#This Row],[CIF/CPF/CNPJ]],relatorio_Ananindeua3[[#This Row],[Coluna2]])</f>
        <v>31295703000118</v>
      </c>
      <c r="L1704" t="str">
        <f t="shared" si="27"/>
        <v>312******18</v>
      </c>
    </row>
    <row r="1705" spans="1:12" x14ac:dyDescent="0.25">
      <c r="A1705" s="23" t="s">
        <v>2987</v>
      </c>
      <c r="B1705" s="23" t="s">
        <v>2988</v>
      </c>
      <c r="C1705" s="23" t="s">
        <v>17</v>
      </c>
      <c r="D1705" s="24">
        <v>45298.772592592592</v>
      </c>
      <c r="E1705" s="25" t="s">
        <v>11</v>
      </c>
      <c r="F1705" s="26" t="s">
        <v>16</v>
      </c>
      <c r="G1705" s="26" t="s">
        <v>14</v>
      </c>
      <c r="H1705" s="23">
        <v>0</v>
      </c>
      <c r="I1705" s="27"/>
      <c r="J1705" s="28">
        <v>0</v>
      </c>
      <c r="K1705" t="str">
        <f>IF((LEN(relatorio_Ananindeua3[[#This Row],[CIF/CPF/CNPJ]])=14),relatorio_Ananindeua3[[#This Row],[CIF/CPF/CNPJ]],relatorio_Ananindeua3[[#This Row],[Coluna2]])</f>
        <v>31337491000194</v>
      </c>
      <c r="L1705" t="str">
        <f t="shared" si="27"/>
        <v>313******94</v>
      </c>
    </row>
    <row r="1706" spans="1:12" x14ac:dyDescent="0.25">
      <c r="A1706" s="23" t="s">
        <v>1386</v>
      </c>
      <c r="B1706" s="23" t="s">
        <v>1387</v>
      </c>
      <c r="C1706" s="23" t="s">
        <v>17</v>
      </c>
      <c r="D1706" s="24">
        <v>45298.772638888891</v>
      </c>
      <c r="E1706" s="25" t="s">
        <v>11</v>
      </c>
      <c r="F1706" s="26" t="s">
        <v>16</v>
      </c>
      <c r="G1706" s="26" t="s">
        <v>14</v>
      </c>
      <c r="H1706" s="23">
        <v>0</v>
      </c>
      <c r="I1706" s="27"/>
      <c r="J1706" s="28">
        <v>0</v>
      </c>
      <c r="K1706" t="str">
        <f>IF((LEN(relatorio_Ananindeua3[[#This Row],[CIF/CPF/CNPJ]])=14),relatorio_Ananindeua3[[#This Row],[CIF/CPF/CNPJ]],relatorio_Ananindeua3[[#This Row],[Coluna2]])</f>
        <v>21096640000117</v>
      </c>
      <c r="L1706" t="str">
        <f t="shared" si="27"/>
        <v>210******17</v>
      </c>
    </row>
    <row r="1707" spans="1:12" x14ac:dyDescent="0.25">
      <c r="A1707" s="23" t="s">
        <v>2961</v>
      </c>
      <c r="B1707" s="23" t="s">
        <v>2962</v>
      </c>
      <c r="C1707" s="23" t="s">
        <v>17</v>
      </c>
      <c r="D1707" s="24">
        <v>45298.772696759261</v>
      </c>
      <c r="E1707" s="25" t="s">
        <v>11</v>
      </c>
      <c r="F1707" s="26" t="s">
        <v>16</v>
      </c>
      <c r="G1707" s="26" t="s">
        <v>14</v>
      </c>
      <c r="H1707" s="23">
        <v>0</v>
      </c>
      <c r="I1707" s="27"/>
      <c r="J1707" s="28">
        <v>0</v>
      </c>
      <c r="K1707" t="str">
        <f>IF((LEN(relatorio_Ananindeua3[[#This Row],[CIF/CPF/CNPJ]])=14),relatorio_Ananindeua3[[#This Row],[CIF/CPF/CNPJ]],relatorio_Ananindeua3[[#This Row],[Coluna2]])</f>
        <v>31155992000150</v>
      </c>
      <c r="L1707" t="str">
        <f t="shared" si="27"/>
        <v>311******50</v>
      </c>
    </row>
    <row r="1708" spans="1:12" x14ac:dyDescent="0.25">
      <c r="A1708" s="23" t="s">
        <v>2931</v>
      </c>
      <c r="B1708" s="23" t="s">
        <v>2932</v>
      </c>
      <c r="C1708" s="23" t="s">
        <v>17</v>
      </c>
      <c r="D1708" s="24">
        <v>45298.77270833333</v>
      </c>
      <c r="E1708" s="25" t="s">
        <v>11</v>
      </c>
      <c r="F1708" s="26" t="s">
        <v>16</v>
      </c>
      <c r="G1708" s="26" t="s">
        <v>14</v>
      </c>
      <c r="H1708" s="23">
        <v>0</v>
      </c>
      <c r="I1708" s="27"/>
      <c r="J1708" s="28">
        <v>0</v>
      </c>
      <c r="K1708" t="str">
        <f>IF((LEN(relatorio_Ananindeua3[[#This Row],[CIF/CPF/CNPJ]])=14),relatorio_Ananindeua3[[#This Row],[CIF/CPF/CNPJ]],relatorio_Ananindeua3[[#This Row],[Coluna2]])</f>
        <v>30982935000181</v>
      </c>
      <c r="L1708" t="str">
        <f t="shared" si="27"/>
        <v>309******81</v>
      </c>
    </row>
    <row r="1709" spans="1:12" x14ac:dyDescent="0.25">
      <c r="A1709" s="23" t="s">
        <v>2953</v>
      </c>
      <c r="B1709" s="23" t="s">
        <v>2954</v>
      </c>
      <c r="C1709" s="23" t="s">
        <v>17</v>
      </c>
      <c r="D1709" s="24">
        <v>45298.77270833333</v>
      </c>
      <c r="E1709" s="25" t="s">
        <v>11</v>
      </c>
      <c r="F1709" s="26" t="s">
        <v>16</v>
      </c>
      <c r="G1709" s="26" t="s">
        <v>14</v>
      </c>
      <c r="H1709" s="23">
        <v>0</v>
      </c>
      <c r="I1709" s="27"/>
      <c r="J1709" s="28">
        <v>0</v>
      </c>
      <c r="K1709" t="str">
        <f>IF((LEN(relatorio_Ananindeua3[[#This Row],[CIF/CPF/CNPJ]])=14),relatorio_Ananindeua3[[#This Row],[CIF/CPF/CNPJ]],relatorio_Ananindeua3[[#This Row],[Coluna2]])</f>
        <v>31122634000140</v>
      </c>
      <c r="L1709" t="str">
        <f t="shared" si="27"/>
        <v>311******40</v>
      </c>
    </row>
    <row r="1710" spans="1:12" x14ac:dyDescent="0.25">
      <c r="A1710" s="23" t="s">
        <v>1825</v>
      </c>
      <c r="B1710" s="23" t="s">
        <v>1826</v>
      </c>
      <c r="C1710" s="23" t="s">
        <v>17</v>
      </c>
      <c r="D1710" s="24">
        <v>45298.772719907407</v>
      </c>
      <c r="E1710" s="25" t="s">
        <v>11</v>
      </c>
      <c r="F1710" s="26" t="s">
        <v>16</v>
      </c>
      <c r="G1710" s="26" t="s">
        <v>14</v>
      </c>
      <c r="H1710" s="23">
        <v>0</v>
      </c>
      <c r="I1710" s="27"/>
      <c r="J1710" s="28">
        <v>0</v>
      </c>
      <c r="K1710" t="str">
        <f>IF((LEN(relatorio_Ananindeua3[[#This Row],[CIF/CPF/CNPJ]])=14),relatorio_Ananindeua3[[#This Row],[CIF/CPF/CNPJ]],relatorio_Ananindeua3[[#This Row],[Coluna2]])</f>
        <v>24675543000177</v>
      </c>
      <c r="L1710" t="str">
        <f t="shared" si="27"/>
        <v>246******77</v>
      </c>
    </row>
    <row r="1711" spans="1:12" x14ac:dyDescent="0.25">
      <c r="A1711" s="23" t="s">
        <v>2941</v>
      </c>
      <c r="B1711" s="23" t="s">
        <v>2942</v>
      </c>
      <c r="C1711" s="23" t="s">
        <v>17</v>
      </c>
      <c r="D1711" s="24">
        <v>45298.772731481484</v>
      </c>
      <c r="E1711" s="25" t="s">
        <v>11</v>
      </c>
      <c r="F1711" s="26" t="s">
        <v>16</v>
      </c>
      <c r="G1711" s="26" t="s">
        <v>14</v>
      </c>
      <c r="H1711" s="23">
        <v>0</v>
      </c>
      <c r="I1711" s="27"/>
      <c r="J1711" s="28">
        <v>0</v>
      </c>
      <c r="K1711" t="str">
        <f>IF((LEN(relatorio_Ananindeua3[[#This Row],[CIF/CPF/CNPJ]])=14),relatorio_Ananindeua3[[#This Row],[CIF/CPF/CNPJ]],relatorio_Ananindeua3[[#This Row],[Coluna2]])</f>
        <v>31053654000107</v>
      </c>
      <c r="L1711" t="str">
        <f t="shared" si="27"/>
        <v>310******07</v>
      </c>
    </row>
    <row r="1712" spans="1:12" x14ac:dyDescent="0.25">
      <c r="A1712" s="23" t="s">
        <v>2867</v>
      </c>
      <c r="B1712" s="23" t="s">
        <v>2868</v>
      </c>
      <c r="C1712" s="23" t="s">
        <v>17</v>
      </c>
      <c r="D1712" s="24">
        <v>45298.772743055553</v>
      </c>
      <c r="E1712" s="25" t="s">
        <v>11</v>
      </c>
      <c r="F1712" s="26" t="s">
        <v>16</v>
      </c>
      <c r="G1712" s="26" t="s">
        <v>14</v>
      </c>
      <c r="H1712" s="23">
        <v>0</v>
      </c>
      <c r="I1712" s="27"/>
      <c r="J1712" s="28">
        <v>0</v>
      </c>
      <c r="K1712" t="str">
        <f>IF((LEN(relatorio_Ananindeua3[[#This Row],[CIF/CPF/CNPJ]])=14),relatorio_Ananindeua3[[#This Row],[CIF/CPF/CNPJ]],relatorio_Ananindeua3[[#This Row],[Coluna2]])</f>
        <v>30622318000175</v>
      </c>
      <c r="L1712" t="str">
        <f t="shared" si="27"/>
        <v>306******75</v>
      </c>
    </row>
    <row r="1713" spans="1:12" x14ac:dyDescent="0.25">
      <c r="A1713" s="23" t="s">
        <v>2913</v>
      </c>
      <c r="B1713" s="23" t="s">
        <v>2914</v>
      </c>
      <c r="C1713" s="23" t="s">
        <v>17</v>
      </c>
      <c r="D1713" s="24">
        <v>45298.772789351853</v>
      </c>
      <c r="E1713" s="25" t="s">
        <v>11</v>
      </c>
      <c r="F1713" s="26" t="s">
        <v>16</v>
      </c>
      <c r="G1713" s="26" t="s">
        <v>14</v>
      </c>
      <c r="H1713" s="23">
        <v>0</v>
      </c>
      <c r="I1713" s="27"/>
      <c r="J1713" s="28">
        <v>0</v>
      </c>
      <c r="K1713" t="str">
        <f>IF((LEN(relatorio_Ananindeua3[[#This Row],[CIF/CPF/CNPJ]])=14),relatorio_Ananindeua3[[#This Row],[CIF/CPF/CNPJ]],relatorio_Ananindeua3[[#This Row],[Coluna2]])</f>
        <v>30906419000178</v>
      </c>
      <c r="L1713" t="str">
        <f t="shared" si="27"/>
        <v>309******78</v>
      </c>
    </row>
    <row r="1714" spans="1:12" x14ac:dyDescent="0.25">
      <c r="A1714" s="23" t="s">
        <v>2925</v>
      </c>
      <c r="B1714" s="23" t="s">
        <v>2926</v>
      </c>
      <c r="C1714" s="23" t="s">
        <v>17</v>
      </c>
      <c r="D1714" s="24">
        <v>45298.772835648146</v>
      </c>
      <c r="E1714" s="25" t="s">
        <v>11</v>
      </c>
      <c r="F1714" s="26" t="s">
        <v>16</v>
      </c>
      <c r="G1714" s="26" t="s">
        <v>14</v>
      </c>
      <c r="H1714" s="23">
        <v>0</v>
      </c>
      <c r="I1714" s="27"/>
      <c r="J1714" s="28">
        <v>0</v>
      </c>
      <c r="K1714" t="str">
        <f>IF((LEN(relatorio_Ananindeua3[[#This Row],[CIF/CPF/CNPJ]])=14),relatorio_Ananindeua3[[#This Row],[CIF/CPF/CNPJ]],relatorio_Ananindeua3[[#This Row],[Coluna2]])</f>
        <v>30937513000194</v>
      </c>
      <c r="L1714" t="str">
        <f t="shared" si="27"/>
        <v>309******94</v>
      </c>
    </row>
    <row r="1715" spans="1:12" x14ac:dyDescent="0.25">
      <c r="A1715" s="23" t="s">
        <v>2927</v>
      </c>
      <c r="B1715" s="23" t="s">
        <v>2928</v>
      </c>
      <c r="C1715" s="23" t="s">
        <v>17</v>
      </c>
      <c r="D1715" s="24">
        <v>45298.772847222222</v>
      </c>
      <c r="E1715" s="25" t="s">
        <v>11</v>
      </c>
      <c r="F1715" s="26" t="s">
        <v>16</v>
      </c>
      <c r="G1715" s="26" t="s">
        <v>14</v>
      </c>
      <c r="H1715" s="23">
        <v>0</v>
      </c>
      <c r="I1715" s="27"/>
      <c r="J1715" s="28">
        <v>0</v>
      </c>
      <c r="K1715" t="str">
        <f>IF((LEN(relatorio_Ananindeua3[[#This Row],[CIF/CPF/CNPJ]])=14),relatorio_Ananindeua3[[#This Row],[CIF/CPF/CNPJ]],relatorio_Ananindeua3[[#This Row],[Coluna2]])</f>
        <v>30951110000108</v>
      </c>
      <c r="L1715" t="str">
        <f t="shared" si="27"/>
        <v>309******08</v>
      </c>
    </row>
    <row r="1716" spans="1:12" x14ac:dyDescent="0.25">
      <c r="A1716" s="23" t="s">
        <v>2676</v>
      </c>
      <c r="B1716" s="23" t="s">
        <v>2677</v>
      </c>
      <c r="C1716" s="23" t="s">
        <v>17</v>
      </c>
      <c r="D1716" s="24">
        <v>45298.772870370369</v>
      </c>
      <c r="E1716" s="25" t="s">
        <v>11</v>
      </c>
      <c r="F1716" s="26" t="s">
        <v>16</v>
      </c>
      <c r="G1716" s="26" t="s">
        <v>14</v>
      </c>
      <c r="H1716" s="23">
        <v>0</v>
      </c>
      <c r="I1716" s="27"/>
      <c r="J1716" s="28">
        <v>0</v>
      </c>
      <c r="K1716" t="str">
        <f>IF((LEN(relatorio_Ananindeua3[[#This Row],[CIF/CPF/CNPJ]])=14),relatorio_Ananindeua3[[#This Row],[CIF/CPF/CNPJ]],relatorio_Ananindeua3[[#This Row],[Coluna2]])</f>
        <v>29888698000105</v>
      </c>
      <c r="L1716" t="str">
        <f t="shared" si="27"/>
        <v>298******05</v>
      </c>
    </row>
    <row r="1717" spans="1:12" x14ac:dyDescent="0.25">
      <c r="A1717" s="23" t="s">
        <v>2907</v>
      </c>
      <c r="B1717" s="23" t="s">
        <v>2908</v>
      </c>
      <c r="C1717" s="23" t="s">
        <v>17</v>
      </c>
      <c r="D1717" s="24">
        <v>45298.772916666669</v>
      </c>
      <c r="E1717" s="25" t="s">
        <v>11</v>
      </c>
      <c r="F1717" s="26" t="s">
        <v>16</v>
      </c>
      <c r="G1717" s="26" t="s">
        <v>14</v>
      </c>
      <c r="H1717" s="23">
        <v>0</v>
      </c>
      <c r="I1717" s="27"/>
      <c r="J1717" s="28">
        <v>0</v>
      </c>
      <c r="K1717" t="str">
        <f>IF((LEN(relatorio_Ananindeua3[[#This Row],[CIF/CPF/CNPJ]])=14),relatorio_Ananindeua3[[#This Row],[CIF/CPF/CNPJ]],relatorio_Ananindeua3[[#This Row],[Coluna2]])</f>
        <v>30863689000149</v>
      </c>
      <c r="L1717" t="str">
        <f t="shared" si="27"/>
        <v>308******49</v>
      </c>
    </row>
    <row r="1718" spans="1:12" x14ac:dyDescent="0.25">
      <c r="A1718" s="23" t="s">
        <v>2881</v>
      </c>
      <c r="B1718" s="23" t="s">
        <v>2882</v>
      </c>
      <c r="C1718" s="23" t="s">
        <v>17</v>
      </c>
      <c r="D1718" s="24">
        <v>45298.773032407407</v>
      </c>
      <c r="E1718" s="25" t="s">
        <v>11</v>
      </c>
      <c r="F1718" s="26" t="s">
        <v>16</v>
      </c>
      <c r="G1718" s="26" t="s">
        <v>14</v>
      </c>
      <c r="H1718" s="23">
        <v>0</v>
      </c>
      <c r="I1718" s="27"/>
      <c r="J1718" s="28">
        <v>0</v>
      </c>
      <c r="K1718" t="str">
        <f>IF((LEN(relatorio_Ananindeua3[[#This Row],[CIF/CPF/CNPJ]])=14),relatorio_Ananindeua3[[#This Row],[CIF/CPF/CNPJ]],relatorio_Ananindeua3[[#This Row],[Coluna2]])</f>
        <v>30696745000106</v>
      </c>
      <c r="L1718" t="str">
        <f t="shared" si="27"/>
        <v>306******06</v>
      </c>
    </row>
    <row r="1719" spans="1:12" x14ac:dyDescent="0.25">
      <c r="A1719" s="23" t="s">
        <v>2887</v>
      </c>
      <c r="B1719" s="23" t="s">
        <v>2888</v>
      </c>
      <c r="C1719" s="23" t="s">
        <v>17</v>
      </c>
      <c r="D1719" s="24">
        <v>45298.773032407407</v>
      </c>
      <c r="E1719" s="25" t="s">
        <v>11</v>
      </c>
      <c r="F1719" s="26" t="s">
        <v>16</v>
      </c>
      <c r="G1719" s="26" t="s">
        <v>14</v>
      </c>
      <c r="H1719" s="23">
        <v>0</v>
      </c>
      <c r="I1719" s="27"/>
      <c r="J1719" s="28">
        <v>0</v>
      </c>
      <c r="K1719" t="str">
        <f>IF((LEN(relatorio_Ananindeua3[[#This Row],[CIF/CPF/CNPJ]])=14),relatorio_Ananindeua3[[#This Row],[CIF/CPF/CNPJ]],relatorio_Ananindeua3[[#This Row],[Coluna2]])</f>
        <v>30726502000165</v>
      </c>
      <c r="L1719" t="str">
        <f t="shared" si="27"/>
        <v>307******65</v>
      </c>
    </row>
    <row r="1720" spans="1:12" x14ac:dyDescent="0.25">
      <c r="A1720" s="23" t="s">
        <v>2891</v>
      </c>
      <c r="B1720" s="23" t="s">
        <v>2892</v>
      </c>
      <c r="C1720" s="23" t="s">
        <v>17</v>
      </c>
      <c r="D1720" s="24">
        <v>45298.773032407407</v>
      </c>
      <c r="E1720" s="25" t="s">
        <v>11</v>
      </c>
      <c r="F1720" s="26" t="s">
        <v>16</v>
      </c>
      <c r="G1720" s="26" t="s">
        <v>14</v>
      </c>
      <c r="H1720" s="23">
        <v>0</v>
      </c>
      <c r="I1720" s="27"/>
      <c r="J1720" s="28">
        <v>0</v>
      </c>
      <c r="K1720" t="str">
        <f>IF((LEN(relatorio_Ananindeua3[[#This Row],[CIF/CPF/CNPJ]])=14),relatorio_Ananindeua3[[#This Row],[CIF/CPF/CNPJ]],relatorio_Ananindeua3[[#This Row],[Coluna2]])</f>
        <v>30728503000149</v>
      </c>
      <c r="L1720" t="str">
        <f t="shared" si="27"/>
        <v>307******49</v>
      </c>
    </row>
    <row r="1721" spans="1:12" x14ac:dyDescent="0.25">
      <c r="A1721" s="23" t="s">
        <v>2889</v>
      </c>
      <c r="B1721" s="23" t="s">
        <v>2890</v>
      </c>
      <c r="C1721" s="23" t="s">
        <v>17</v>
      </c>
      <c r="D1721" s="24">
        <v>45298.77306712963</v>
      </c>
      <c r="E1721" s="25" t="s">
        <v>11</v>
      </c>
      <c r="F1721" s="26" t="s">
        <v>16</v>
      </c>
      <c r="G1721" s="26" t="s">
        <v>14</v>
      </c>
      <c r="H1721" s="23">
        <v>0</v>
      </c>
      <c r="I1721" s="27"/>
      <c r="J1721" s="28">
        <v>0</v>
      </c>
      <c r="K1721" t="str">
        <f>IF((LEN(relatorio_Ananindeua3[[#This Row],[CIF/CPF/CNPJ]])=14),relatorio_Ananindeua3[[#This Row],[CIF/CPF/CNPJ]],relatorio_Ananindeua3[[#This Row],[Coluna2]])</f>
        <v>30728241000112</v>
      </c>
      <c r="L1721" t="str">
        <f t="shared" si="27"/>
        <v>307******12</v>
      </c>
    </row>
    <row r="1722" spans="1:12" x14ac:dyDescent="0.25">
      <c r="A1722" s="23" t="s">
        <v>2290</v>
      </c>
      <c r="B1722" s="23" t="s">
        <v>2291</v>
      </c>
      <c r="C1722" s="23" t="s">
        <v>17</v>
      </c>
      <c r="D1722" s="24">
        <v>45298.773078703707</v>
      </c>
      <c r="E1722" s="25" t="s">
        <v>11</v>
      </c>
      <c r="F1722" s="26" t="s">
        <v>16</v>
      </c>
      <c r="G1722" s="26" t="s">
        <v>14</v>
      </c>
      <c r="H1722" s="23">
        <v>0</v>
      </c>
      <c r="I1722" s="27"/>
      <c r="J1722" s="28">
        <v>0</v>
      </c>
      <c r="K1722" t="str">
        <f>IF((LEN(relatorio_Ananindeua3[[#This Row],[CIF/CPF/CNPJ]])=14),relatorio_Ananindeua3[[#This Row],[CIF/CPF/CNPJ]],relatorio_Ananindeua3[[#This Row],[Coluna2]])</f>
        <v>27985338000104</v>
      </c>
      <c r="L1722" t="str">
        <f t="shared" si="27"/>
        <v>279******04</v>
      </c>
    </row>
    <row r="1723" spans="1:12" x14ac:dyDescent="0.25">
      <c r="A1723" s="23" t="s">
        <v>2358</v>
      </c>
      <c r="B1723" s="23" t="s">
        <v>2359</v>
      </c>
      <c r="C1723" s="23" t="s">
        <v>17</v>
      </c>
      <c r="D1723" s="24">
        <v>45298.773078703707</v>
      </c>
      <c r="E1723" s="25" t="s">
        <v>11</v>
      </c>
      <c r="F1723" s="26" t="s">
        <v>16</v>
      </c>
      <c r="G1723" s="26" t="s">
        <v>14</v>
      </c>
      <c r="H1723" s="23">
        <v>0</v>
      </c>
      <c r="I1723" s="27"/>
      <c r="J1723" s="28">
        <v>0</v>
      </c>
      <c r="K1723" t="str">
        <f>IF((LEN(relatorio_Ananindeua3[[#This Row],[CIF/CPF/CNPJ]])=14),relatorio_Ananindeua3[[#This Row],[CIF/CPF/CNPJ]],relatorio_Ananindeua3[[#This Row],[Coluna2]])</f>
        <v>28474750000114</v>
      </c>
      <c r="L1723" t="str">
        <f t="shared" si="27"/>
        <v>284******14</v>
      </c>
    </row>
    <row r="1724" spans="1:12" x14ac:dyDescent="0.25">
      <c r="A1724" s="23" t="s">
        <v>2885</v>
      </c>
      <c r="B1724" s="23" t="s">
        <v>2886</v>
      </c>
      <c r="C1724" s="23" t="s">
        <v>17</v>
      </c>
      <c r="D1724" s="24">
        <v>45298.773090277777</v>
      </c>
      <c r="E1724" s="25" t="s">
        <v>11</v>
      </c>
      <c r="F1724" s="26" t="s">
        <v>16</v>
      </c>
      <c r="G1724" s="26" t="s">
        <v>14</v>
      </c>
      <c r="H1724" s="23">
        <v>0</v>
      </c>
      <c r="I1724" s="27"/>
      <c r="J1724" s="28">
        <v>0</v>
      </c>
      <c r="K1724" t="str">
        <f>IF((LEN(relatorio_Ananindeua3[[#This Row],[CIF/CPF/CNPJ]])=14),relatorio_Ananindeua3[[#This Row],[CIF/CPF/CNPJ]],relatorio_Ananindeua3[[#This Row],[Coluna2]])</f>
        <v>30711447000130</v>
      </c>
      <c r="L1724" t="str">
        <f t="shared" si="27"/>
        <v>307******30</v>
      </c>
    </row>
    <row r="1725" spans="1:12" x14ac:dyDescent="0.25">
      <c r="A1725" s="23" t="s">
        <v>2112</v>
      </c>
      <c r="B1725" s="23" t="s">
        <v>2113</v>
      </c>
      <c r="C1725" s="23" t="s">
        <v>17</v>
      </c>
      <c r="D1725" s="24">
        <v>45298.773101851853</v>
      </c>
      <c r="E1725" s="25" t="s">
        <v>11</v>
      </c>
      <c r="F1725" s="26" t="s">
        <v>16</v>
      </c>
      <c r="G1725" s="26" t="s">
        <v>14</v>
      </c>
      <c r="H1725" s="23">
        <v>0</v>
      </c>
      <c r="I1725" s="27"/>
      <c r="J1725" s="28">
        <v>0</v>
      </c>
      <c r="K1725" t="str">
        <f>IF((LEN(relatorio_Ananindeua3[[#This Row],[CIF/CPF/CNPJ]])=14),relatorio_Ananindeua3[[#This Row],[CIF/CPF/CNPJ]],relatorio_Ananindeua3[[#This Row],[Coluna2]])</f>
        <v>27087765000167</v>
      </c>
      <c r="L1725" t="str">
        <f t="shared" si="27"/>
        <v>270******67</v>
      </c>
    </row>
    <row r="1726" spans="1:12" x14ac:dyDescent="0.25">
      <c r="A1726" s="23" t="s">
        <v>2879</v>
      </c>
      <c r="B1726" s="23" t="s">
        <v>2880</v>
      </c>
      <c r="C1726" s="23" t="s">
        <v>17</v>
      </c>
      <c r="D1726" s="24">
        <v>45298.773113425923</v>
      </c>
      <c r="E1726" s="25" t="s">
        <v>11</v>
      </c>
      <c r="F1726" s="26" t="s">
        <v>16</v>
      </c>
      <c r="G1726" s="26" t="s">
        <v>14</v>
      </c>
      <c r="H1726" s="23">
        <v>0</v>
      </c>
      <c r="I1726" s="27"/>
      <c r="J1726" s="28">
        <v>0</v>
      </c>
      <c r="K1726" t="str">
        <f>IF((LEN(relatorio_Ananindeua3[[#This Row],[CIF/CPF/CNPJ]])=14),relatorio_Ananindeua3[[#This Row],[CIF/CPF/CNPJ]],relatorio_Ananindeua3[[#This Row],[Coluna2]])</f>
        <v>30674914000107</v>
      </c>
      <c r="L1726" t="str">
        <f t="shared" si="27"/>
        <v>306******07</v>
      </c>
    </row>
    <row r="1727" spans="1:12" x14ac:dyDescent="0.25">
      <c r="A1727" s="23" t="s">
        <v>2834</v>
      </c>
      <c r="B1727" s="23" t="s">
        <v>2835</v>
      </c>
      <c r="C1727" s="23" t="s">
        <v>17</v>
      </c>
      <c r="D1727" s="24">
        <v>45298.773125</v>
      </c>
      <c r="E1727" s="25" t="s">
        <v>11</v>
      </c>
      <c r="F1727" s="26" t="s">
        <v>16</v>
      </c>
      <c r="G1727" s="26" t="s">
        <v>14</v>
      </c>
      <c r="H1727" s="23">
        <v>0</v>
      </c>
      <c r="I1727" s="27"/>
      <c r="J1727" s="28">
        <v>0</v>
      </c>
      <c r="K1727" t="str">
        <f>IF((LEN(relatorio_Ananindeua3[[#This Row],[CIF/CPF/CNPJ]])=14),relatorio_Ananindeua3[[#This Row],[CIF/CPF/CNPJ]],relatorio_Ananindeua3[[#This Row],[Coluna2]])</f>
        <v>30517093000197</v>
      </c>
      <c r="L1727" t="str">
        <f t="shared" si="27"/>
        <v>305******97</v>
      </c>
    </row>
    <row r="1728" spans="1:12" x14ac:dyDescent="0.25">
      <c r="A1728" s="23" t="s">
        <v>2861</v>
      </c>
      <c r="B1728" s="23" t="s">
        <v>2862</v>
      </c>
      <c r="C1728" s="23" t="s">
        <v>17</v>
      </c>
      <c r="D1728" s="24">
        <v>45298.773159722223</v>
      </c>
      <c r="E1728" s="25" t="s">
        <v>11</v>
      </c>
      <c r="F1728" s="26" t="s">
        <v>16</v>
      </c>
      <c r="G1728" s="26" t="s">
        <v>14</v>
      </c>
      <c r="H1728" s="23">
        <v>0</v>
      </c>
      <c r="I1728" s="27"/>
      <c r="J1728" s="28">
        <v>0</v>
      </c>
      <c r="K1728" t="str">
        <f>IF((LEN(relatorio_Ananindeua3[[#This Row],[CIF/CPF/CNPJ]])=14),relatorio_Ananindeua3[[#This Row],[CIF/CPF/CNPJ]],relatorio_Ananindeua3[[#This Row],[Coluna2]])</f>
        <v>30612912000185</v>
      </c>
      <c r="L1728" t="str">
        <f t="shared" si="27"/>
        <v>306******85</v>
      </c>
    </row>
    <row r="1729" spans="1:12" x14ac:dyDescent="0.25">
      <c r="A1729" s="23" t="s">
        <v>2853</v>
      </c>
      <c r="B1729" s="23" t="s">
        <v>2854</v>
      </c>
      <c r="C1729" s="23" t="s">
        <v>17</v>
      </c>
      <c r="D1729" s="24">
        <v>45298.773182870369</v>
      </c>
      <c r="E1729" s="25" t="s">
        <v>11</v>
      </c>
      <c r="F1729" s="26" t="s">
        <v>16</v>
      </c>
      <c r="G1729" s="26" t="s">
        <v>14</v>
      </c>
      <c r="H1729" s="23">
        <v>0</v>
      </c>
      <c r="I1729" s="27"/>
      <c r="J1729" s="28">
        <v>0</v>
      </c>
      <c r="K1729" t="str">
        <f>IF((LEN(relatorio_Ananindeua3[[#This Row],[CIF/CPF/CNPJ]])=14),relatorio_Ananindeua3[[#This Row],[CIF/CPF/CNPJ]],relatorio_Ananindeua3[[#This Row],[Coluna2]])</f>
        <v>30576876000141</v>
      </c>
      <c r="L1729" t="str">
        <f t="shared" si="27"/>
        <v>305******41</v>
      </c>
    </row>
    <row r="1730" spans="1:12" x14ac:dyDescent="0.25">
      <c r="A1730" s="23" t="s">
        <v>2012</v>
      </c>
      <c r="B1730" s="23" t="s">
        <v>2013</v>
      </c>
      <c r="C1730" s="23" t="s">
        <v>17</v>
      </c>
      <c r="D1730" s="24">
        <v>45298.773194444446</v>
      </c>
      <c r="E1730" s="25" t="s">
        <v>11</v>
      </c>
      <c r="F1730" s="26" t="s">
        <v>16</v>
      </c>
      <c r="G1730" s="26" t="s">
        <v>14</v>
      </c>
      <c r="H1730" s="23">
        <v>0</v>
      </c>
      <c r="I1730" s="27"/>
      <c r="J1730" s="28">
        <v>0</v>
      </c>
      <c r="K1730" t="str">
        <f>IF((LEN(relatorio_Ananindeua3[[#This Row],[CIF/CPF/CNPJ]])=14),relatorio_Ananindeua3[[#This Row],[CIF/CPF/CNPJ]],relatorio_Ananindeua3[[#This Row],[Coluna2]])</f>
        <v>26435888000189</v>
      </c>
      <c r="L1730" t="str">
        <f t="shared" si="27"/>
        <v>264******89</v>
      </c>
    </row>
    <row r="1731" spans="1:12" x14ac:dyDescent="0.25">
      <c r="A1731" s="23" t="s">
        <v>2845</v>
      </c>
      <c r="B1731" s="23" t="s">
        <v>2846</v>
      </c>
      <c r="C1731" s="23" t="s">
        <v>17</v>
      </c>
      <c r="D1731" s="24">
        <v>45298.773194444446</v>
      </c>
      <c r="E1731" s="25" t="s">
        <v>11</v>
      </c>
      <c r="F1731" s="26" t="s">
        <v>16</v>
      </c>
      <c r="G1731" s="26" t="s">
        <v>14</v>
      </c>
      <c r="H1731" s="23">
        <v>0</v>
      </c>
      <c r="I1731" s="27"/>
      <c r="J1731" s="28">
        <v>0</v>
      </c>
      <c r="K1731" t="str">
        <f>IF((LEN(relatorio_Ananindeua3[[#This Row],[CIF/CPF/CNPJ]])=14),relatorio_Ananindeua3[[#This Row],[CIF/CPF/CNPJ]],relatorio_Ananindeua3[[#This Row],[Coluna2]])</f>
        <v>30556271000199</v>
      </c>
      <c r="L1731" t="str">
        <f t="shared" si="27"/>
        <v>305******99</v>
      </c>
    </row>
    <row r="1732" spans="1:12" x14ac:dyDescent="0.25">
      <c r="A1732" s="23" t="s">
        <v>531</v>
      </c>
      <c r="B1732" s="23" t="s">
        <v>532</v>
      </c>
      <c r="C1732" s="23" t="s">
        <v>17</v>
      </c>
      <c r="D1732" s="24">
        <v>45298.773240740738</v>
      </c>
      <c r="E1732" s="25" t="s">
        <v>11</v>
      </c>
      <c r="F1732" s="26" t="s">
        <v>16</v>
      </c>
      <c r="G1732" s="26" t="s">
        <v>14</v>
      </c>
      <c r="H1732" s="23">
        <v>0</v>
      </c>
      <c r="I1732" s="27"/>
      <c r="J1732" s="28">
        <v>0</v>
      </c>
      <c r="K1732" t="str">
        <f>IF((LEN(relatorio_Ananindeua3[[#This Row],[CIF/CPF/CNPJ]])=14),relatorio_Ananindeua3[[#This Row],[CIF/CPF/CNPJ]],relatorio_Ananindeua3[[#This Row],[Coluna2]])</f>
        <v>13819513000170</v>
      </c>
      <c r="L1732" t="str">
        <f t="shared" si="27"/>
        <v>138******70</v>
      </c>
    </row>
    <row r="1733" spans="1:12" x14ac:dyDescent="0.25">
      <c r="A1733" s="23" t="s">
        <v>2826</v>
      </c>
      <c r="B1733" s="23" t="s">
        <v>2827</v>
      </c>
      <c r="C1733" s="23" t="s">
        <v>17</v>
      </c>
      <c r="D1733" s="24">
        <v>45298.773240740738</v>
      </c>
      <c r="E1733" s="25" t="s">
        <v>11</v>
      </c>
      <c r="F1733" s="26" t="s">
        <v>16</v>
      </c>
      <c r="G1733" s="26" t="s">
        <v>14</v>
      </c>
      <c r="H1733" s="23">
        <v>0</v>
      </c>
      <c r="I1733" s="27"/>
      <c r="J1733" s="28">
        <v>0</v>
      </c>
      <c r="K1733" t="str">
        <f>IF((LEN(relatorio_Ananindeua3[[#This Row],[CIF/CPF/CNPJ]])=14),relatorio_Ananindeua3[[#This Row],[CIF/CPF/CNPJ]],relatorio_Ananindeua3[[#This Row],[Coluna2]])</f>
        <v>30503138000174</v>
      </c>
      <c r="L1733" t="str">
        <f t="shared" si="27"/>
        <v>305******74</v>
      </c>
    </row>
    <row r="1734" spans="1:12" x14ac:dyDescent="0.25">
      <c r="A1734" s="23" t="s">
        <v>2830</v>
      </c>
      <c r="B1734" s="23" t="s">
        <v>2831</v>
      </c>
      <c r="C1734" s="23" t="s">
        <v>17</v>
      </c>
      <c r="D1734" s="24">
        <v>45298.773240740738</v>
      </c>
      <c r="E1734" s="25" t="s">
        <v>11</v>
      </c>
      <c r="F1734" s="26" t="s">
        <v>16</v>
      </c>
      <c r="G1734" s="26" t="s">
        <v>14</v>
      </c>
      <c r="H1734" s="23">
        <v>0</v>
      </c>
      <c r="I1734" s="27"/>
      <c r="J1734" s="28">
        <v>0</v>
      </c>
      <c r="K1734" t="str">
        <f>IF((LEN(relatorio_Ananindeua3[[#This Row],[CIF/CPF/CNPJ]])=14),relatorio_Ananindeua3[[#This Row],[CIF/CPF/CNPJ]],relatorio_Ananindeua3[[#This Row],[Coluna2]])</f>
        <v>30503369000188</v>
      </c>
      <c r="L1734" t="str">
        <f t="shared" si="27"/>
        <v>305******88</v>
      </c>
    </row>
    <row r="1735" spans="1:12" x14ac:dyDescent="0.25">
      <c r="A1735" s="23" t="s">
        <v>2098</v>
      </c>
      <c r="B1735" s="23" t="s">
        <v>2099</v>
      </c>
      <c r="C1735" s="23" t="s">
        <v>17</v>
      </c>
      <c r="D1735" s="24">
        <v>45298.773263888892</v>
      </c>
      <c r="E1735" s="25" t="s">
        <v>11</v>
      </c>
      <c r="F1735" s="26" t="s">
        <v>16</v>
      </c>
      <c r="G1735" s="26" t="s">
        <v>14</v>
      </c>
      <c r="H1735" s="23">
        <v>0</v>
      </c>
      <c r="I1735" s="27"/>
      <c r="J1735" s="28">
        <v>0</v>
      </c>
      <c r="K1735" t="str">
        <f>IF((LEN(relatorio_Ananindeua3[[#This Row],[CIF/CPF/CNPJ]])=14),relatorio_Ananindeua3[[#This Row],[CIF/CPF/CNPJ]],relatorio_Ananindeua3[[#This Row],[Coluna2]])</f>
        <v>27019684000120</v>
      </c>
      <c r="L1735" t="str">
        <f t="shared" si="27"/>
        <v>270******20</v>
      </c>
    </row>
    <row r="1736" spans="1:12" x14ac:dyDescent="0.25">
      <c r="A1736" s="23" t="s">
        <v>2802</v>
      </c>
      <c r="B1736" s="23" t="s">
        <v>2803</v>
      </c>
      <c r="C1736" s="23" t="s">
        <v>17</v>
      </c>
      <c r="D1736" s="24">
        <v>45298.773263888892</v>
      </c>
      <c r="E1736" s="25" t="s">
        <v>11</v>
      </c>
      <c r="F1736" s="26" t="s">
        <v>16</v>
      </c>
      <c r="G1736" s="26" t="s">
        <v>14</v>
      </c>
      <c r="H1736" s="23">
        <v>0</v>
      </c>
      <c r="I1736" s="27"/>
      <c r="J1736" s="28">
        <v>0</v>
      </c>
      <c r="K1736" t="str">
        <f>IF((LEN(relatorio_Ananindeua3[[#This Row],[CIF/CPF/CNPJ]])=14),relatorio_Ananindeua3[[#This Row],[CIF/CPF/CNPJ]],relatorio_Ananindeua3[[#This Row],[Coluna2]])</f>
        <v>30466663000167</v>
      </c>
      <c r="L1736" t="str">
        <f t="shared" si="27"/>
        <v>304******67</v>
      </c>
    </row>
    <row r="1737" spans="1:12" x14ac:dyDescent="0.25">
      <c r="A1737" s="23" t="s">
        <v>2812</v>
      </c>
      <c r="B1737" s="23" t="s">
        <v>2813</v>
      </c>
      <c r="C1737" s="23" t="s">
        <v>17</v>
      </c>
      <c r="D1737" s="24">
        <v>45298.773263888892</v>
      </c>
      <c r="E1737" s="25" t="s">
        <v>11</v>
      </c>
      <c r="F1737" s="26" t="s">
        <v>16</v>
      </c>
      <c r="G1737" s="26" t="s">
        <v>14</v>
      </c>
      <c r="H1737" s="23">
        <v>0</v>
      </c>
      <c r="I1737" s="27"/>
      <c r="J1737" s="28">
        <v>0</v>
      </c>
      <c r="K1737" t="str">
        <f>IF((LEN(relatorio_Ananindeua3[[#This Row],[CIF/CPF/CNPJ]])=14),relatorio_Ananindeua3[[#This Row],[CIF/CPF/CNPJ]],relatorio_Ananindeua3[[#This Row],[Coluna2]])</f>
        <v>30484433000120</v>
      </c>
      <c r="L1737" t="str">
        <f t="shared" si="27"/>
        <v>304******20</v>
      </c>
    </row>
    <row r="1738" spans="1:12" x14ac:dyDescent="0.25">
      <c r="A1738" s="23" t="s">
        <v>2814</v>
      </c>
      <c r="B1738" s="23" t="s">
        <v>2815</v>
      </c>
      <c r="C1738" s="23" t="s">
        <v>17</v>
      </c>
      <c r="D1738" s="24">
        <v>45298.773263888892</v>
      </c>
      <c r="E1738" s="25" t="s">
        <v>11</v>
      </c>
      <c r="F1738" s="26" t="s">
        <v>16</v>
      </c>
      <c r="G1738" s="26" t="s">
        <v>14</v>
      </c>
      <c r="H1738" s="23">
        <v>0</v>
      </c>
      <c r="I1738" s="27"/>
      <c r="J1738" s="28">
        <v>0</v>
      </c>
      <c r="K1738" t="str">
        <f>IF((LEN(relatorio_Ananindeua3[[#This Row],[CIF/CPF/CNPJ]])=14),relatorio_Ananindeua3[[#This Row],[CIF/CPF/CNPJ]],relatorio_Ananindeua3[[#This Row],[Coluna2]])</f>
        <v>30492044000147</v>
      </c>
      <c r="L1738" t="str">
        <f t="shared" si="27"/>
        <v>304******47</v>
      </c>
    </row>
    <row r="1739" spans="1:12" x14ac:dyDescent="0.25">
      <c r="A1739" s="23" t="s">
        <v>2832</v>
      </c>
      <c r="B1739" s="23" t="s">
        <v>2833</v>
      </c>
      <c r="C1739" s="23" t="s">
        <v>17</v>
      </c>
      <c r="D1739" s="24">
        <v>45298.773263888892</v>
      </c>
      <c r="E1739" s="25" t="s">
        <v>11</v>
      </c>
      <c r="F1739" s="26" t="s">
        <v>16</v>
      </c>
      <c r="G1739" s="26" t="s">
        <v>14</v>
      </c>
      <c r="H1739" s="23">
        <v>0</v>
      </c>
      <c r="I1739" s="27"/>
      <c r="J1739" s="28">
        <v>0</v>
      </c>
      <c r="K1739" t="str">
        <f>IF((LEN(relatorio_Ananindeua3[[#This Row],[CIF/CPF/CNPJ]])=14),relatorio_Ananindeua3[[#This Row],[CIF/CPF/CNPJ]],relatorio_Ananindeua3[[#This Row],[Coluna2]])</f>
        <v>30510435000147</v>
      </c>
      <c r="L1739" t="str">
        <f t="shared" si="27"/>
        <v>305******47</v>
      </c>
    </row>
    <row r="1740" spans="1:12" x14ac:dyDescent="0.25">
      <c r="A1740" s="23" t="s">
        <v>2810</v>
      </c>
      <c r="B1740" s="23" t="s">
        <v>2811</v>
      </c>
      <c r="C1740" s="23" t="s">
        <v>17</v>
      </c>
      <c r="D1740" s="24">
        <v>45298.773275462961</v>
      </c>
      <c r="E1740" s="25" t="s">
        <v>11</v>
      </c>
      <c r="F1740" s="26" t="s">
        <v>16</v>
      </c>
      <c r="G1740" s="26" t="s">
        <v>14</v>
      </c>
      <c r="H1740" s="23">
        <v>0</v>
      </c>
      <c r="I1740" s="27"/>
      <c r="J1740" s="28">
        <v>0</v>
      </c>
      <c r="K1740" t="str">
        <f>IF((LEN(relatorio_Ananindeua3[[#This Row],[CIF/CPF/CNPJ]])=14),relatorio_Ananindeua3[[#This Row],[CIF/CPF/CNPJ]],relatorio_Ananindeua3[[#This Row],[Coluna2]])</f>
        <v>30482725000124</v>
      </c>
      <c r="L1740" t="str">
        <f t="shared" si="27"/>
        <v>304******24</v>
      </c>
    </row>
    <row r="1741" spans="1:12" x14ac:dyDescent="0.25">
      <c r="A1741" s="23" t="s">
        <v>2816</v>
      </c>
      <c r="B1741" s="23" t="s">
        <v>2817</v>
      </c>
      <c r="C1741" s="23" t="s">
        <v>17</v>
      </c>
      <c r="D1741" s="24">
        <v>45298.773275462961</v>
      </c>
      <c r="E1741" s="25" t="s">
        <v>11</v>
      </c>
      <c r="F1741" s="26" t="s">
        <v>16</v>
      </c>
      <c r="G1741" s="26" t="s">
        <v>14</v>
      </c>
      <c r="H1741" s="23">
        <v>0</v>
      </c>
      <c r="I1741" s="27"/>
      <c r="J1741" s="28">
        <v>0</v>
      </c>
      <c r="K1741" t="str">
        <f>IF((LEN(relatorio_Ananindeua3[[#This Row],[CIF/CPF/CNPJ]])=14),relatorio_Ananindeua3[[#This Row],[CIF/CPF/CNPJ]],relatorio_Ananindeua3[[#This Row],[Coluna2]])</f>
        <v>30500291000148</v>
      </c>
      <c r="L1741" t="str">
        <f t="shared" si="27"/>
        <v>305******48</v>
      </c>
    </row>
    <row r="1742" spans="1:12" x14ac:dyDescent="0.25">
      <c r="A1742" s="23" t="s">
        <v>2796</v>
      </c>
      <c r="B1742" s="23" t="s">
        <v>2797</v>
      </c>
      <c r="C1742" s="23" t="s">
        <v>17</v>
      </c>
      <c r="D1742" s="24">
        <v>45298.773287037038</v>
      </c>
      <c r="E1742" s="25" t="s">
        <v>11</v>
      </c>
      <c r="F1742" s="26" t="s">
        <v>16</v>
      </c>
      <c r="G1742" s="26" t="s">
        <v>14</v>
      </c>
      <c r="H1742" s="23">
        <v>0</v>
      </c>
      <c r="I1742" s="27"/>
      <c r="J1742" s="28">
        <v>0</v>
      </c>
      <c r="K1742" t="str">
        <f>IF((LEN(relatorio_Ananindeua3[[#This Row],[CIF/CPF/CNPJ]])=14),relatorio_Ananindeua3[[#This Row],[CIF/CPF/CNPJ]],relatorio_Ananindeua3[[#This Row],[Coluna2]])</f>
        <v>30451497000125</v>
      </c>
      <c r="L1742" t="str">
        <f t="shared" si="27"/>
        <v>304******25</v>
      </c>
    </row>
    <row r="1743" spans="1:12" x14ac:dyDescent="0.25">
      <c r="A1743" s="23" t="s">
        <v>2532</v>
      </c>
      <c r="B1743" s="23" t="s">
        <v>2533</v>
      </c>
      <c r="C1743" s="23" t="s">
        <v>17</v>
      </c>
      <c r="D1743" s="24">
        <v>45298.773344907408</v>
      </c>
      <c r="E1743" s="25" t="s">
        <v>11</v>
      </c>
      <c r="F1743" s="26" t="s">
        <v>16</v>
      </c>
      <c r="G1743" s="26" t="s">
        <v>14</v>
      </c>
      <c r="H1743" s="23">
        <v>0</v>
      </c>
      <c r="I1743" s="27"/>
      <c r="J1743" s="28">
        <v>0</v>
      </c>
      <c r="K1743" t="str">
        <f>IF((LEN(relatorio_Ananindeua3[[#This Row],[CIF/CPF/CNPJ]])=14),relatorio_Ananindeua3[[#This Row],[CIF/CPF/CNPJ]],relatorio_Ananindeua3[[#This Row],[Coluna2]])</f>
        <v>29240368000109</v>
      </c>
      <c r="L1743" t="str">
        <f t="shared" si="27"/>
        <v>292******09</v>
      </c>
    </row>
    <row r="1744" spans="1:12" x14ac:dyDescent="0.25">
      <c r="A1744" s="23" t="s">
        <v>2750</v>
      </c>
      <c r="B1744" s="23" t="s">
        <v>2751</v>
      </c>
      <c r="C1744" s="23" t="s">
        <v>17</v>
      </c>
      <c r="D1744" s="24">
        <v>45298.773356481484</v>
      </c>
      <c r="E1744" s="25" t="s">
        <v>11</v>
      </c>
      <c r="F1744" s="26" t="s">
        <v>16</v>
      </c>
      <c r="G1744" s="26" t="s">
        <v>14</v>
      </c>
      <c r="H1744" s="23">
        <v>0</v>
      </c>
      <c r="I1744" s="27"/>
      <c r="J1744" s="28">
        <v>0</v>
      </c>
      <c r="K1744" t="str">
        <f>IF((LEN(relatorio_Ananindeua3[[#This Row],[CIF/CPF/CNPJ]])=14),relatorio_Ananindeua3[[#This Row],[CIF/CPF/CNPJ]],relatorio_Ananindeua3[[#This Row],[Coluna2]])</f>
        <v>30228314000107</v>
      </c>
      <c r="L1744" t="str">
        <f t="shared" si="27"/>
        <v>302******07</v>
      </c>
    </row>
    <row r="1745" spans="1:12" x14ac:dyDescent="0.25">
      <c r="A1745" s="23" t="s">
        <v>2738</v>
      </c>
      <c r="B1745" s="23" t="s">
        <v>2739</v>
      </c>
      <c r="C1745" s="23" t="s">
        <v>17</v>
      </c>
      <c r="D1745" s="24">
        <v>45298.773379629631</v>
      </c>
      <c r="E1745" s="25" t="s">
        <v>11</v>
      </c>
      <c r="F1745" s="26" t="s">
        <v>16</v>
      </c>
      <c r="G1745" s="26" t="s">
        <v>14</v>
      </c>
      <c r="H1745" s="23">
        <v>0</v>
      </c>
      <c r="I1745" s="27"/>
      <c r="J1745" s="28">
        <v>0</v>
      </c>
      <c r="K1745" t="str">
        <f>IF((LEN(relatorio_Ananindeua3[[#This Row],[CIF/CPF/CNPJ]])=14),relatorio_Ananindeua3[[#This Row],[CIF/CPF/CNPJ]],relatorio_Ananindeua3[[#This Row],[Coluna2]])</f>
        <v>30158725000173</v>
      </c>
      <c r="L1745" t="str">
        <f t="shared" si="27"/>
        <v>301******73</v>
      </c>
    </row>
    <row r="1746" spans="1:12" x14ac:dyDescent="0.25">
      <c r="A1746" s="23" t="s">
        <v>2744</v>
      </c>
      <c r="B1746" s="23" t="s">
        <v>2745</v>
      </c>
      <c r="C1746" s="23" t="s">
        <v>17</v>
      </c>
      <c r="D1746" s="24">
        <v>45298.773379629631</v>
      </c>
      <c r="E1746" s="25" t="s">
        <v>11</v>
      </c>
      <c r="F1746" s="26" t="s">
        <v>16</v>
      </c>
      <c r="G1746" s="26" t="s">
        <v>14</v>
      </c>
      <c r="H1746" s="23">
        <v>0</v>
      </c>
      <c r="I1746" s="27"/>
      <c r="J1746" s="28">
        <v>0</v>
      </c>
      <c r="K1746" t="str">
        <f>IF((LEN(relatorio_Ananindeua3[[#This Row],[CIF/CPF/CNPJ]])=14),relatorio_Ananindeua3[[#This Row],[CIF/CPF/CNPJ]],relatorio_Ananindeua3[[#This Row],[Coluna2]])</f>
        <v>30167999000129</v>
      </c>
      <c r="L1746" t="str">
        <f t="shared" ref="L1746:L1809" si="28">_xlfn.CONCAT(LEFT(A1746,3),REPT("*",6),RIGHT(A1746,2))</f>
        <v>301******29</v>
      </c>
    </row>
    <row r="1747" spans="1:12" x14ac:dyDescent="0.25">
      <c r="A1747" s="23" t="s">
        <v>2766</v>
      </c>
      <c r="B1747" s="23" t="s">
        <v>2767</v>
      </c>
      <c r="C1747" s="23" t="s">
        <v>17</v>
      </c>
      <c r="D1747" s="24">
        <v>45298.7733912037</v>
      </c>
      <c r="E1747" s="25" t="s">
        <v>11</v>
      </c>
      <c r="F1747" s="26" t="s">
        <v>16</v>
      </c>
      <c r="G1747" s="26" t="s">
        <v>14</v>
      </c>
      <c r="H1747" s="23">
        <v>0</v>
      </c>
      <c r="I1747" s="27"/>
      <c r="J1747" s="28">
        <v>0</v>
      </c>
      <c r="K1747" t="str">
        <f>IF((LEN(relatorio_Ananindeua3[[#This Row],[CIF/CPF/CNPJ]])=14),relatorio_Ananindeua3[[#This Row],[CIF/CPF/CNPJ]],relatorio_Ananindeua3[[#This Row],[Coluna2]])</f>
        <v>30329556000197</v>
      </c>
      <c r="L1747" t="str">
        <f t="shared" si="28"/>
        <v>303******97</v>
      </c>
    </row>
    <row r="1748" spans="1:12" x14ac:dyDescent="0.25">
      <c r="A1748" s="23" t="s">
        <v>2716</v>
      </c>
      <c r="B1748" s="23" t="s">
        <v>2717</v>
      </c>
      <c r="C1748" s="23" t="s">
        <v>17</v>
      </c>
      <c r="D1748" s="24">
        <v>45298.773518518516</v>
      </c>
      <c r="E1748" s="25" t="s">
        <v>11</v>
      </c>
      <c r="F1748" s="26" t="s">
        <v>16</v>
      </c>
      <c r="G1748" s="26" t="s">
        <v>14</v>
      </c>
      <c r="H1748" s="23">
        <v>0</v>
      </c>
      <c r="I1748" s="27"/>
      <c r="J1748" s="28">
        <v>0</v>
      </c>
      <c r="K1748" t="str">
        <f>IF((LEN(relatorio_Ananindeua3[[#This Row],[CIF/CPF/CNPJ]])=14),relatorio_Ananindeua3[[#This Row],[CIF/CPF/CNPJ]],relatorio_Ananindeua3[[#This Row],[Coluna2]])</f>
        <v>30024992000158</v>
      </c>
      <c r="L1748" t="str">
        <f t="shared" si="28"/>
        <v>300******58</v>
      </c>
    </row>
    <row r="1749" spans="1:12" x14ac:dyDescent="0.25">
      <c r="A1749" s="23" t="s">
        <v>2710</v>
      </c>
      <c r="B1749" s="23" t="s">
        <v>2711</v>
      </c>
      <c r="C1749" s="23" t="s">
        <v>17</v>
      </c>
      <c r="D1749" s="24">
        <v>45298.773611111108</v>
      </c>
      <c r="E1749" s="25" t="s">
        <v>11</v>
      </c>
      <c r="F1749" s="26" t="s">
        <v>16</v>
      </c>
      <c r="G1749" s="26" t="s">
        <v>14</v>
      </c>
      <c r="H1749" s="23">
        <v>0</v>
      </c>
      <c r="I1749" s="27"/>
      <c r="J1749" s="28">
        <v>0</v>
      </c>
      <c r="K1749" t="str">
        <f>IF((LEN(relatorio_Ananindeua3[[#This Row],[CIF/CPF/CNPJ]])=14),relatorio_Ananindeua3[[#This Row],[CIF/CPF/CNPJ]],relatorio_Ananindeua3[[#This Row],[Coluna2]])</f>
        <v>30014630000186</v>
      </c>
      <c r="L1749" t="str">
        <f t="shared" si="28"/>
        <v>300******86</v>
      </c>
    </row>
    <row r="1750" spans="1:12" x14ac:dyDescent="0.25">
      <c r="A1750" s="23" t="s">
        <v>2712</v>
      </c>
      <c r="B1750" s="23" t="s">
        <v>2713</v>
      </c>
      <c r="C1750" s="23" t="s">
        <v>17</v>
      </c>
      <c r="D1750" s="24">
        <v>45298.773611111108</v>
      </c>
      <c r="E1750" s="25" t="s">
        <v>11</v>
      </c>
      <c r="F1750" s="26" t="s">
        <v>16</v>
      </c>
      <c r="G1750" s="26" t="s">
        <v>14</v>
      </c>
      <c r="H1750" s="23">
        <v>0</v>
      </c>
      <c r="I1750" s="27"/>
      <c r="J1750" s="28">
        <v>0</v>
      </c>
      <c r="K1750" t="str">
        <f>IF((LEN(relatorio_Ananindeua3[[#This Row],[CIF/CPF/CNPJ]])=14),relatorio_Ananindeua3[[#This Row],[CIF/CPF/CNPJ]],relatorio_Ananindeua3[[#This Row],[Coluna2]])</f>
        <v>30016394000137</v>
      </c>
      <c r="L1750" t="str">
        <f t="shared" si="28"/>
        <v>300******37</v>
      </c>
    </row>
    <row r="1751" spans="1:12" x14ac:dyDescent="0.25">
      <c r="A1751" s="23" t="s">
        <v>1730</v>
      </c>
      <c r="B1751" s="23" t="s">
        <v>1731</v>
      </c>
      <c r="C1751" s="23" t="s">
        <v>17</v>
      </c>
      <c r="D1751" s="24">
        <v>45298.773622685185</v>
      </c>
      <c r="E1751" s="25" t="s">
        <v>11</v>
      </c>
      <c r="F1751" s="26" t="s">
        <v>16</v>
      </c>
      <c r="G1751" s="26" t="s">
        <v>14</v>
      </c>
      <c r="H1751" s="23">
        <v>0</v>
      </c>
      <c r="I1751" s="27"/>
      <c r="J1751" s="28">
        <v>0</v>
      </c>
      <c r="K1751" t="str">
        <f>IF((LEN(relatorio_Ananindeua3[[#This Row],[CIF/CPF/CNPJ]])=14),relatorio_Ananindeua3[[#This Row],[CIF/CPF/CNPJ]],relatorio_Ananindeua3[[#This Row],[Coluna2]])</f>
        <v>23982158000100</v>
      </c>
      <c r="L1751" t="str">
        <f t="shared" si="28"/>
        <v>239******00</v>
      </c>
    </row>
    <row r="1752" spans="1:12" x14ac:dyDescent="0.25">
      <c r="A1752" s="23" t="s">
        <v>2630</v>
      </c>
      <c r="B1752" s="23" t="s">
        <v>2631</v>
      </c>
      <c r="C1752" s="23" t="s">
        <v>17</v>
      </c>
      <c r="D1752" s="24">
        <v>45298.773622685185</v>
      </c>
      <c r="E1752" s="25" t="s">
        <v>11</v>
      </c>
      <c r="F1752" s="26" t="s">
        <v>16</v>
      </c>
      <c r="G1752" s="26" t="s">
        <v>14</v>
      </c>
      <c r="H1752" s="23">
        <v>0</v>
      </c>
      <c r="I1752" s="27"/>
      <c r="J1752" s="28">
        <v>0</v>
      </c>
      <c r="K1752" t="str">
        <f>IF((LEN(relatorio_Ananindeua3[[#This Row],[CIF/CPF/CNPJ]])=14),relatorio_Ananindeua3[[#This Row],[CIF/CPF/CNPJ]],relatorio_Ananindeua3[[#This Row],[Coluna2]])</f>
        <v>29691684000105</v>
      </c>
      <c r="L1752" t="str">
        <f t="shared" si="28"/>
        <v>296******05</v>
      </c>
    </row>
    <row r="1753" spans="1:12" x14ac:dyDescent="0.25">
      <c r="A1753" s="23" t="s">
        <v>2650</v>
      </c>
      <c r="B1753" s="23" t="s">
        <v>2651</v>
      </c>
      <c r="C1753" s="23" t="s">
        <v>17</v>
      </c>
      <c r="D1753" s="24">
        <v>45298.773622685185</v>
      </c>
      <c r="E1753" s="25" t="s">
        <v>11</v>
      </c>
      <c r="F1753" s="26" t="s">
        <v>16</v>
      </c>
      <c r="G1753" s="26" t="s">
        <v>14</v>
      </c>
      <c r="H1753" s="23">
        <v>0</v>
      </c>
      <c r="I1753" s="27"/>
      <c r="J1753" s="28">
        <v>0</v>
      </c>
      <c r="K1753" t="str">
        <f>IF((LEN(relatorio_Ananindeua3[[#This Row],[CIF/CPF/CNPJ]])=14),relatorio_Ananindeua3[[#This Row],[CIF/CPF/CNPJ]],relatorio_Ananindeua3[[#This Row],[Coluna2]])</f>
        <v>29801893000156</v>
      </c>
      <c r="L1753" t="str">
        <f t="shared" si="28"/>
        <v>298******56</v>
      </c>
    </row>
    <row r="1754" spans="1:12" x14ac:dyDescent="0.25">
      <c r="A1754" s="23" t="s">
        <v>2622</v>
      </c>
      <c r="B1754" s="23" t="s">
        <v>2623</v>
      </c>
      <c r="C1754" s="23" t="s">
        <v>17</v>
      </c>
      <c r="D1754" s="24">
        <v>45298.773634259262</v>
      </c>
      <c r="E1754" s="25" t="s">
        <v>11</v>
      </c>
      <c r="F1754" s="26" t="s">
        <v>16</v>
      </c>
      <c r="G1754" s="26" t="s">
        <v>14</v>
      </c>
      <c r="H1754" s="23">
        <v>0</v>
      </c>
      <c r="I1754" s="27"/>
      <c r="J1754" s="28">
        <v>0</v>
      </c>
      <c r="K1754" t="str">
        <f>IF((LEN(relatorio_Ananindeua3[[#This Row],[CIF/CPF/CNPJ]])=14),relatorio_Ananindeua3[[#This Row],[CIF/CPF/CNPJ]],relatorio_Ananindeua3[[#This Row],[Coluna2]])</f>
        <v>29665546000143</v>
      </c>
      <c r="L1754" t="str">
        <f t="shared" si="28"/>
        <v>296******43</v>
      </c>
    </row>
    <row r="1755" spans="1:12" x14ac:dyDescent="0.25">
      <c r="A1755" s="23" t="s">
        <v>2466</v>
      </c>
      <c r="B1755" s="23" t="s">
        <v>2467</v>
      </c>
      <c r="C1755" s="23" t="s">
        <v>17</v>
      </c>
      <c r="D1755" s="24">
        <v>45298.773668981485</v>
      </c>
      <c r="E1755" s="25" t="s">
        <v>11</v>
      </c>
      <c r="F1755" s="26" t="s">
        <v>16</v>
      </c>
      <c r="G1755" s="26" t="s">
        <v>14</v>
      </c>
      <c r="H1755" s="23">
        <v>0</v>
      </c>
      <c r="I1755" s="27"/>
      <c r="J1755" s="28">
        <v>0</v>
      </c>
      <c r="K1755" t="str">
        <f>IF((LEN(relatorio_Ananindeua3[[#This Row],[CIF/CPF/CNPJ]])=14),relatorio_Ananindeua3[[#This Row],[CIF/CPF/CNPJ]],relatorio_Ananindeua3[[#This Row],[Coluna2]])</f>
        <v>28945058000127</v>
      </c>
      <c r="L1755" t="str">
        <f t="shared" si="28"/>
        <v>289******27</v>
      </c>
    </row>
    <row r="1756" spans="1:12" x14ac:dyDescent="0.25">
      <c r="A1756" s="23" t="s">
        <v>2640</v>
      </c>
      <c r="B1756" s="23" t="s">
        <v>2641</v>
      </c>
      <c r="C1756" s="23" t="s">
        <v>17</v>
      </c>
      <c r="D1756" s="24">
        <v>45298.773668981485</v>
      </c>
      <c r="E1756" s="25" t="s">
        <v>11</v>
      </c>
      <c r="F1756" s="26" t="s">
        <v>16</v>
      </c>
      <c r="G1756" s="26" t="s">
        <v>14</v>
      </c>
      <c r="H1756" s="23">
        <v>0</v>
      </c>
      <c r="I1756" s="27"/>
      <c r="J1756" s="28">
        <v>0</v>
      </c>
      <c r="K1756" t="str">
        <f>IF((LEN(relatorio_Ananindeua3[[#This Row],[CIF/CPF/CNPJ]])=14),relatorio_Ananindeua3[[#This Row],[CIF/CPF/CNPJ]],relatorio_Ananindeua3[[#This Row],[Coluna2]])</f>
        <v>29764447000119</v>
      </c>
      <c r="L1756" t="str">
        <f t="shared" si="28"/>
        <v>297******19</v>
      </c>
    </row>
    <row r="1757" spans="1:12" x14ac:dyDescent="0.25">
      <c r="A1757" s="23" t="s">
        <v>2700</v>
      </c>
      <c r="B1757" s="23" t="s">
        <v>2701</v>
      </c>
      <c r="C1757" s="23" t="s">
        <v>17</v>
      </c>
      <c r="D1757" s="24">
        <v>45298.773668981485</v>
      </c>
      <c r="E1757" s="25" t="s">
        <v>11</v>
      </c>
      <c r="F1757" s="26" t="s">
        <v>16</v>
      </c>
      <c r="G1757" s="26" t="s">
        <v>14</v>
      </c>
      <c r="H1757" s="23">
        <v>0</v>
      </c>
      <c r="I1757" s="27"/>
      <c r="J1757" s="28">
        <v>0</v>
      </c>
      <c r="K1757" t="str">
        <f>IF((LEN(relatorio_Ananindeua3[[#This Row],[CIF/CPF/CNPJ]])=14),relatorio_Ananindeua3[[#This Row],[CIF/CPF/CNPJ]],relatorio_Ananindeua3[[#This Row],[Coluna2]])</f>
        <v>29983694000106</v>
      </c>
      <c r="L1757" t="str">
        <f t="shared" si="28"/>
        <v>299******06</v>
      </c>
    </row>
    <row r="1758" spans="1:12" x14ac:dyDescent="0.25">
      <c r="A1758" s="23" t="s">
        <v>727</v>
      </c>
      <c r="B1758" s="23" t="s">
        <v>728</v>
      </c>
      <c r="C1758" s="23" t="s">
        <v>17</v>
      </c>
      <c r="D1758" s="24">
        <v>45298.773680555554</v>
      </c>
      <c r="E1758" s="25" t="s">
        <v>11</v>
      </c>
      <c r="F1758" s="26" t="s">
        <v>16</v>
      </c>
      <c r="G1758" s="26" t="s">
        <v>14</v>
      </c>
      <c r="H1758" s="23">
        <v>0</v>
      </c>
      <c r="I1758" s="27"/>
      <c r="J1758" s="28">
        <v>0</v>
      </c>
      <c r="K1758" t="str">
        <f>IF((LEN(relatorio_Ananindeua3[[#This Row],[CIF/CPF/CNPJ]])=14),relatorio_Ananindeua3[[#This Row],[CIF/CPF/CNPJ]],relatorio_Ananindeua3[[#This Row],[Coluna2]])</f>
        <v>15301645000131</v>
      </c>
      <c r="L1758" t="str">
        <f t="shared" si="28"/>
        <v>153******31</v>
      </c>
    </row>
    <row r="1759" spans="1:12" x14ac:dyDescent="0.25">
      <c r="A1759" s="23" t="s">
        <v>2660</v>
      </c>
      <c r="B1759" s="23" t="s">
        <v>2661</v>
      </c>
      <c r="C1759" s="23" t="s">
        <v>17</v>
      </c>
      <c r="D1759" s="24">
        <v>45298.773680555554</v>
      </c>
      <c r="E1759" s="25" t="s">
        <v>11</v>
      </c>
      <c r="F1759" s="26" t="s">
        <v>16</v>
      </c>
      <c r="G1759" s="26" t="s">
        <v>14</v>
      </c>
      <c r="H1759" s="23">
        <v>0</v>
      </c>
      <c r="I1759" s="27"/>
      <c r="J1759" s="28">
        <v>0</v>
      </c>
      <c r="K1759" t="str">
        <f>IF((LEN(relatorio_Ananindeua3[[#This Row],[CIF/CPF/CNPJ]])=14),relatorio_Ananindeua3[[#This Row],[CIF/CPF/CNPJ]],relatorio_Ananindeua3[[#This Row],[Coluna2]])</f>
        <v>29831272000115</v>
      </c>
      <c r="L1759" t="str">
        <f t="shared" si="28"/>
        <v>298******15</v>
      </c>
    </row>
    <row r="1760" spans="1:12" x14ac:dyDescent="0.25">
      <c r="A1760" s="23" t="s">
        <v>2702</v>
      </c>
      <c r="B1760" s="23" t="s">
        <v>2703</v>
      </c>
      <c r="C1760" s="23" t="s">
        <v>17</v>
      </c>
      <c r="D1760" s="24">
        <v>45298.773680555554</v>
      </c>
      <c r="E1760" s="25" t="s">
        <v>11</v>
      </c>
      <c r="F1760" s="26" t="s">
        <v>16</v>
      </c>
      <c r="G1760" s="26" t="s">
        <v>14</v>
      </c>
      <c r="H1760" s="23">
        <v>0</v>
      </c>
      <c r="I1760" s="27"/>
      <c r="J1760" s="28">
        <v>0</v>
      </c>
      <c r="K1760" t="str">
        <f>IF((LEN(relatorio_Ananindeua3[[#This Row],[CIF/CPF/CNPJ]])=14),relatorio_Ananindeua3[[#This Row],[CIF/CPF/CNPJ]],relatorio_Ananindeua3[[#This Row],[Coluna2]])</f>
        <v>29991552000190</v>
      </c>
      <c r="L1760" t="str">
        <f t="shared" si="28"/>
        <v>299******90</v>
      </c>
    </row>
    <row r="1761" spans="1:12" x14ac:dyDescent="0.25">
      <c r="A1761" s="23" t="s">
        <v>551</v>
      </c>
      <c r="B1761" s="23" t="s">
        <v>552</v>
      </c>
      <c r="C1761" s="23" t="s">
        <v>17</v>
      </c>
      <c r="D1761" s="24">
        <v>45298.7737037037</v>
      </c>
      <c r="E1761" s="25" t="s">
        <v>11</v>
      </c>
      <c r="F1761" s="26" t="s">
        <v>16</v>
      </c>
      <c r="G1761" s="26" t="s">
        <v>14</v>
      </c>
      <c r="H1761" s="23">
        <v>0</v>
      </c>
      <c r="I1761" s="27"/>
      <c r="J1761" s="28">
        <v>0</v>
      </c>
      <c r="K1761" t="str">
        <f>IF((LEN(relatorio_Ananindeua3[[#This Row],[CIF/CPF/CNPJ]])=14),relatorio_Ananindeua3[[#This Row],[CIF/CPF/CNPJ]],relatorio_Ananindeua3[[#This Row],[Coluna2]])</f>
        <v>13904769000186</v>
      </c>
      <c r="L1761" t="str">
        <f t="shared" si="28"/>
        <v>139******86</v>
      </c>
    </row>
    <row r="1762" spans="1:12" x14ac:dyDescent="0.25">
      <c r="A1762" s="23" t="s">
        <v>587</v>
      </c>
      <c r="B1762" s="23" t="s">
        <v>588</v>
      </c>
      <c r="C1762" s="23" t="s">
        <v>17</v>
      </c>
      <c r="D1762" s="24">
        <v>45298.7737037037</v>
      </c>
      <c r="E1762" s="25" t="s">
        <v>11</v>
      </c>
      <c r="F1762" s="26" t="s">
        <v>16</v>
      </c>
      <c r="G1762" s="26" t="s">
        <v>14</v>
      </c>
      <c r="H1762" s="23">
        <v>0</v>
      </c>
      <c r="I1762" s="27"/>
      <c r="J1762" s="28">
        <v>0</v>
      </c>
      <c r="K1762" t="str">
        <f>IF((LEN(relatorio_Ananindeua3[[#This Row],[CIF/CPF/CNPJ]])=14),relatorio_Ananindeua3[[#This Row],[CIF/CPF/CNPJ]],relatorio_Ananindeua3[[#This Row],[Coluna2]])</f>
        <v>14255982000177</v>
      </c>
      <c r="L1762" t="str">
        <f t="shared" si="28"/>
        <v>142******77</v>
      </c>
    </row>
    <row r="1763" spans="1:12" x14ac:dyDescent="0.25">
      <c r="A1763" s="23" t="s">
        <v>2638</v>
      </c>
      <c r="B1763" s="23" t="s">
        <v>2639</v>
      </c>
      <c r="C1763" s="23" t="s">
        <v>17</v>
      </c>
      <c r="D1763" s="24">
        <v>45298.7737037037</v>
      </c>
      <c r="E1763" s="25" t="s">
        <v>11</v>
      </c>
      <c r="F1763" s="26" t="s">
        <v>16</v>
      </c>
      <c r="G1763" s="26" t="s">
        <v>14</v>
      </c>
      <c r="H1763" s="23">
        <v>0</v>
      </c>
      <c r="I1763" s="27"/>
      <c r="J1763" s="28">
        <v>0</v>
      </c>
      <c r="K1763" t="str">
        <f>IF((LEN(relatorio_Ananindeua3[[#This Row],[CIF/CPF/CNPJ]])=14),relatorio_Ananindeua3[[#This Row],[CIF/CPF/CNPJ]],relatorio_Ananindeua3[[#This Row],[Coluna2]])</f>
        <v>29746552000125</v>
      </c>
      <c r="L1763" t="str">
        <f t="shared" si="28"/>
        <v>297******25</v>
      </c>
    </row>
    <row r="1764" spans="1:12" x14ac:dyDescent="0.25">
      <c r="A1764" s="23" t="s">
        <v>2656</v>
      </c>
      <c r="B1764" s="23" t="s">
        <v>2657</v>
      </c>
      <c r="C1764" s="23" t="s">
        <v>17</v>
      </c>
      <c r="D1764" s="24">
        <v>45298.7737037037</v>
      </c>
      <c r="E1764" s="25" t="s">
        <v>11</v>
      </c>
      <c r="F1764" s="26" t="s">
        <v>16</v>
      </c>
      <c r="G1764" s="26" t="s">
        <v>14</v>
      </c>
      <c r="H1764" s="23">
        <v>0</v>
      </c>
      <c r="I1764" s="27"/>
      <c r="J1764" s="28">
        <v>0</v>
      </c>
      <c r="K1764" t="str">
        <f>IF((LEN(relatorio_Ananindeua3[[#This Row],[CIF/CPF/CNPJ]])=14),relatorio_Ananindeua3[[#This Row],[CIF/CPF/CNPJ]],relatorio_Ananindeua3[[#This Row],[Coluna2]])</f>
        <v>29828781000199</v>
      </c>
      <c r="L1764" t="str">
        <f t="shared" si="28"/>
        <v>298******99</v>
      </c>
    </row>
    <row r="1765" spans="1:12" x14ac:dyDescent="0.25">
      <c r="A1765" s="23" t="s">
        <v>409</v>
      </c>
      <c r="B1765" s="23" t="s">
        <v>410</v>
      </c>
      <c r="C1765" s="23" t="s">
        <v>17</v>
      </c>
      <c r="D1765" s="24">
        <v>45298.773715277777</v>
      </c>
      <c r="E1765" s="25" t="s">
        <v>11</v>
      </c>
      <c r="F1765" s="26" t="s">
        <v>16</v>
      </c>
      <c r="G1765" s="26" t="s">
        <v>14</v>
      </c>
      <c r="H1765" s="23">
        <v>0</v>
      </c>
      <c r="I1765" s="27"/>
      <c r="J1765" s="28">
        <v>0</v>
      </c>
      <c r="K1765" t="str">
        <f>IF((LEN(relatorio_Ananindeua3[[#This Row],[CIF/CPF/CNPJ]])=14),relatorio_Ananindeua3[[#This Row],[CIF/CPF/CNPJ]],relatorio_Ananindeua3[[#This Row],[Coluna2]])</f>
        <v>13004428000154</v>
      </c>
      <c r="L1765" t="str">
        <f t="shared" si="28"/>
        <v>130******54</v>
      </c>
    </row>
    <row r="1766" spans="1:12" x14ac:dyDescent="0.25">
      <c r="A1766" s="23" t="s">
        <v>2718</v>
      </c>
      <c r="B1766" s="23" t="s">
        <v>2719</v>
      </c>
      <c r="C1766" s="23" t="s">
        <v>17</v>
      </c>
      <c r="D1766" s="24">
        <v>45298.773726851854</v>
      </c>
      <c r="E1766" s="25" t="s">
        <v>11</v>
      </c>
      <c r="F1766" s="26" t="s">
        <v>16</v>
      </c>
      <c r="G1766" s="26" t="s">
        <v>14</v>
      </c>
      <c r="H1766" s="23">
        <v>0</v>
      </c>
      <c r="I1766" s="27"/>
      <c r="J1766" s="28">
        <v>0</v>
      </c>
      <c r="K1766" t="str">
        <f>IF((LEN(relatorio_Ananindeua3[[#This Row],[CIF/CPF/CNPJ]])=14),relatorio_Ananindeua3[[#This Row],[CIF/CPF/CNPJ]],relatorio_Ananindeua3[[#This Row],[Coluna2]])</f>
        <v>30033251000133</v>
      </c>
      <c r="L1766" t="str">
        <f t="shared" si="28"/>
        <v>300******33</v>
      </c>
    </row>
    <row r="1767" spans="1:12" x14ac:dyDescent="0.25">
      <c r="A1767" s="23" t="s">
        <v>2662</v>
      </c>
      <c r="B1767" s="23" t="s">
        <v>2663</v>
      </c>
      <c r="C1767" s="23" t="s">
        <v>17</v>
      </c>
      <c r="D1767" s="24">
        <v>45298.773819444446</v>
      </c>
      <c r="E1767" s="25" t="s">
        <v>11</v>
      </c>
      <c r="F1767" s="26" t="s">
        <v>16</v>
      </c>
      <c r="G1767" s="26" t="s">
        <v>14</v>
      </c>
      <c r="H1767" s="23">
        <v>0</v>
      </c>
      <c r="I1767" s="27"/>
      <c r="J1767" s="28">
        <v>0</v>
      </c>
      <c r="K1767" t="str">
        <f>IF((LEN(relatorio_Ananindeua3[[#This Row],[CIF/CPF/CNPJ]])=14),relatorio_Ananindeua3[[#This Row],[CIF/CPF/CNPJ]],relatorio_Ananindeua3[[#This Row],[Coluna2]])</f>
        <v>29836811000109</v>
      </c>
      <c r="L1767" t="str">
        <f t="shared" si="28"/>
        <v>298******09</v>
      </c>
    </row>
    <row r="1768" spans="1:12" x14ac:dyDescent="0.25">
      <c r="A1768" s="23" t="s">
        <v>2664</v>
      </c>
      <c r="B1768" s="23" t="s">
        <v>2665</v>
      </c>
      <c r="C1768" s="23" t="s">
        <v>17</v>
      </c>
      <c r="D1768" s="24">
        <v>45298.773819444446</v>
      </c>
      <c r="E1768" s="25" t="s">
        <v>11</v>
      </c>
      <c r="F1768" s="26" t="s">
        <v>16</v>
      </c>
      <c r="G1768" s="26" t="s">
        <v>14</v>
      </c>
      <c r="H1768" s="23">
        <v>0</v>
      </c>
      <c r="I1768" s="27"/>
      <c r="J1768" s="28">
        <v>0</v>
      </c>
      <c r="K1768" t="str">
        <f>IF((LEN(relatorio_Ananindeua3[[#This Row],[CIF/CPF/CNPJ]])=14),relatorio_Ananindeua3[[#This Row],[CIF/CPF/CNPJ]],relatorio_Ananindeua3[[#This Row],[Coluna2]])</f>
        <v>29836865000174</v>
      </c>
      <c r="L1768" t="str">
        <f t="shared" si="28"/>
        <v>298******74</v>
      </c>
    </row>
    <row r="1769" spans="1:12" x14ac:dyDescent="0.25">
      <c r="A1769" s="23" t="s">
        <v>2636</v>
      </c>
      <c r="B1769" s="23" t="s">
        <v>2637</v>
      </c>
      <c r="C1769" s="23" t="s">
        <v>17</v>
      </c>
      <c r="D1769" s="24">
        <v>45298.773912037039</v>
      </c>
      <c r="E1769" s="25" t="s">
        <v>11</v>
      </c>
      <c r="F1769" s="26" t="s">
        <v>16</v>
      </c>
      <c r="G1769" s="26" t="s">
        <v>14</v>
      </c>
      <c r="H1769" s="23">
        <v>0</v>
      </c>
      <c r="I1769" s="27"/>
      <c r="J1769" s="28">
        <v>0</v>
      </c>
      <c r="K1769" t="str">
        <f>IF((LEN(relatorio_Ananindeua3[[#This Row],[CIF/CPF/CNPJ]])=14),relatorio_Ananindeua3[[#This Row],[CIF/CPF/CNPJ]],relatorio_Ananindeua3[[#This Row],[Coluna2]])</f>
        <v>29733621000166</v>
      </c>
      <c r="L1769" t="str">
        <f t="shared" si="28"/>
        <v>297******66</v>
      </c>
    </row>
    <row r="1770" spans="1:12" x14ac:dyDescent="0.25">
      <c r="A1770" s="23" t="s">
        <v>2312</v>
      </c>
      <c r="B1770" s="23" t="s">
        <v>2313</v>
      </c>
      <c r="C1770" s="23" t="s">
        <v>17</v>
      </c>
      <c r="D1770" s="24">
        <v>45298.773981481485</v>
      </c>
      <c r="E1770" s="25" t="s">
        <v>11</v>
      </c>
      <c r="F1770" s="26" t="s">
        <v>16</v>
      </c>
      <c r="G1770" s="26" t="s">
        <v>14</v>
      </c>
      <c r="H1770" s="23">
        <v>0</v>
      </c>
      <c r="I1770" s="27"/>
      <c r="J1770" s="28">
        <v>0</v>
      </c>
      <c r="K1770" t="str">
        <f>IF((LEN(relatorio_Ananindeua3[[#This Row],[CIF/CPF/CNPJ]])=14),relatorio_Ananindeua3[[#This Row],[CIF/CPF/CNPJ]],relatorio_Ananindeua3[[#This Row],[Coluna2]])</f>
        <v>28127075000157</v>
      </c>
      <c r="L1770" t="str">
        <f t="shared" si="28"/>
        <v>281******57</v>
      </c>
    </row>
    <row r="1771" spans="1:12" x14ac:dyDescent="0.25">
      <c r="A1771" s="23" t="s">
        <v>2616</v>
      </c>
      <c r="B1771" s="23" t="s">
        <v>2617</v>
      </c>
      <c r="C1771" s="23" t="s">
        <v>17</v>
      </c>
      <c r="D1771" s="24">
        <v>45298.773981481485</v>
      </c>
      <c r="E1771" s="25" t="s">
        <v>11</v>
      </c>
      <c r="F1771" s="26" t="s">
        <v>16</v>
      </c>
      <c r="G1771" s="26" t="s">
        <v>14</v>
      </c>
      <c r="H1771" s="23">
        <v>0</v>
      </c>
      <c r="I1771" s="27"/>
      <c r="J1771" s="28">
        <v>0</v>
      </c>
      <c r="K1771" t="str">
        <f>IF((LEN(relatorio_Ananindeua3[[#This Row],[CIF/CPF/CNPJ]])=14),relatorio_Ananindeua3[[#This Row],[CIF/CPF/CNPJ]],relatorio_Ananindeua3[[#This Row],[Coluna2]])</f>
        <v>29628692000107</v>
      </c>
      <c r="L1771" t="str">
        <f t="shared" si="28"/>
        <v>296******07</v>
      </c>
    </row>
    <row r="1772" spans="1:12" x14ac:dyDescent="0.25">
      <c r="A1772" s="23" t="s">
        <v>2608</v>
      </c>
      <c r="B1772" s="23" t="s">
        <v>2609</v>
      </c>
      <c r="C1772" s="23" t="s">
        <v>17</v>
      </c>
      <c r="D1772" s="24">
        <v>45298.773993055554</v>
      </c>
      <c r="E1772" s="25" t="s">
        <v>11</v>
      </c>
      <c r="F1772" s="26" t="s">
        <v>16</v>
      </c>
      <c r="G1772" s="26" t="s">
        <v>14</v>
      </c>
      <c r="H1772" s="23">
        <v>0</v>
      </c>
      <c r="I1772" s="27"/>
      <c r="J1772" s="28">
        <v>0</v>
      </c>
      <c r="K1772" t="str">
        <f>IF((LEN(relatorio_Ananindeua3[[#This Row],[CIF/CPF/CNPJ]])=14),relatorio_Ananindeua3[[#This Row],[CIF/CPF/CNPJ]],relatorio_Ananindeua3[[#This Row],[Coluna2]])</f>
        <v>29596666000136</v>
      </c>
      <c r="L1772" t="str">
        <f t="shared" si="28"/>
        <v>295******36</v>
      </c>
    </row>
    <row r="1773" spans="1:12" x14ac:dyDescent="0.25">
      <c r="A1773" s="23" t="s">
        <v>1666</v>
      </c>
      <c r="B1773" s="23" t="s">
        <v>1667</v>
      </c>
      <c r="C1773" s="23" t="s">
        <v>17</v>
      </c>
      <c r="D1773" s="24">
        <v>45298.774016203701</v>
      </c>
      <c r="E1773" s="25" t="s">
        <v>11</v>
      </c>
      <c r="F1773" s="26" t="s">
        <v>16</v>
      </c>
      <c r="G1773" s="26" t="s">
        <v>14</v>
      </c>
      <c r="H1773" s="23">
        <v>0</v>
      </c>
      <c r="I1773" s="27"/>
      <c r="J1773" s="28">
        <v>0</v>
      </c>
      <c r="K1773" t="str">
        <f>IF((LEN(relatorio_Ananindeua3[[#This Row],[CIF/CPF/CNPJ]])=14),relatorio_Ananindeua3[[#This Row],[CIF/CPF/CNPJ]],relatorio_Ananindeua3[[#This Row],[Coluna2]])</f>
        <v>23578227000114</v>
      </c>
      <c r="L1773" t="str">
        <f t="shared" si="28"/>
        <v>235******14</v>
      </c>
    </row>
    <row r="1774" spans="1:12" x14ac:dyDescent="0.25">
      <c r="A1774" s="23" t="s">
        <v>2582</v>
      </c>
      <c r="B1774" s="23" t="s">
        <v>2583</v>
      </c>
      <c r="C1774" s="23" t="s">
        <v>17</v>
      </c>
      <c r="D1774" s="24">
        <v>45298.774016203701</v>
      </c>
      <c r="E1774" s="25" t="s">
        <v>11</v>
      </c>
      <c r="F1774" s="26" t="s">
        <v>16</v>
      </c>
      <c r="G1774" s="26" t="s">
        <v>14</v>
      </c>
      <c r="H1774" s="23">
        <v>0</v>
      </c>
      <c r="I1774" s="27"/>
      <c r="J1774" s="28">
        <v>0</v>
      </c>
      <c r="K1774" t="str">
        <f>IF((LEN(relatorio_Ananindeua3[[#This Row],[CIF/CPF/CNPJ]])=14),relatorio_Ananindeua3[[#This Row],[CIF/CPF/CNPJ]],relatorio_Ananindeua3[[#This Row],[Coluna2]])</f>
        <v>29470823000162</v>
      </c>
      <c r="L1774" t="str">
        <f t="shared" si="28"/>
        <v>294******62</v>
      </c>
    </row>
    <row r="1775" spans="1:12" x14ac:dyDescent="0.25">
      <c r="A1775" s="23" t="s">
        <v>740</v>
      </c>
      <c r="B1775" s="23" t="s">
        <v>741</v>
      </c>
      <c r="C1775" s="23" t="s">
        <v>17</v>
      </c>
      <c r="D1775" s="24">
        <v>45298.774050925924</v>
      </c>
      <c r="E1775" s="25" t="s">
        <v>11</v>
      </c>
      <c r="F1775" s="26" t="s">
        <v>16</v>
      </c>
      <c r="G1775" s="26" t="s">
        <v>14</v>
      </c>
      <c r="H1775" s="23">
        <v>0</v>
      </c>
      <c r="I1775" s="27"/>
      <c r="J1775" s="28">
        <v>0</v>
      </c>
      <c r="K1775" t="str">
        <f>IF((LEN(relatorio_Ananindeua3[[#This Row],[CIF/CPF/CNPJ]])=14),relatorio_Ananindeua3[[#This Row],[CIF/CPF/CNPJ]],relatorio_Ananindeua3[[#This Row],[Coluna2]])</f>
        <v>15398236000103</v>
      </c>
      <c r="L1775" t="str">
        <f t="shared" si="28"/>
        <v>153******03</v>
      </c>
    </row>
    <row r="1776" spans="1:12" x14ac:dyDescent="0.25">
      <c r="A1776" s="23" t="s">
        <v>2570</v>
      </c>
      <c r="B1776" s="23" t="s">
        <v>2571</v>
      </c>
      <c r="C1776" s="23" t="s">
        <v>17</v>
      </c>
      <c r="D1776" s="24">
        <v>45298.774050925924</v>
      </c>
      <c r="E1776" s="25" t="s">
        <v>11</v>
      </c>
      <c r="F1776" s="26" t="s">
        <v>16</v>
      </c>
      <c r="G1776" s="26" t="s">
        <v>14</v>
      </c>
      <c r="H1776" s="23">
        <v>0</v>
      </c>
      <c r="I1776" s="27"/>
      <c r="J1776" s="28">
        <v>0</v>
      </c>
      <c r="K1776" t="str">
        <f>IF((LEN(relatorio_Ananindeua3[[#This Row],[CIF/CPF/CNPJ]])=14),relatorio_Ananindeua3[[#This Row],[CIF/CPF/CNPJ]],relatorio_Ananindeua3[[#This Row],[Coluna2]])</f>
        <v>29421723000146</v>
      </c>
      <c r="L1776" t="str">
        <f t="shared" si="28"/>
        <v>294******46</v>
      </c>
    </row>
    <row r="1777" spans="1:12" x14ac:dyDescent="0.25">
      <c r="A1777" s="23" t="s">
        <v>1305</v>
      </c>
      <c r="B1777" s="23" t="s">
        <v>1306</v>
      </c>
      <c r="C1777" s="23" t="s">
        <v>17</v>
      </c>
      <c r="D1777" s="24">
        <v>45298.774062500001</v>
      </c>
      <c r="E1777" s="25" t="s">
        <v>11</v>
      </c>
      <c r="F1777" s="26" t="s">
        <v>16</v>
      </c>
      <c r="G1777" s="26" t="s">
        <v>14</v>
      </c>
      <c r="H1777" s="23">
        <v>0</v>
      </c>
      <c r="I1777" s="27"/>
      <c r="J1777" s="28">
        <v>0</v>
      </c>
      <c r="K1777" t="str">
        <f>IF((LEN(relatorio_Ananindeua3[[#This Row],[CIF/CPF/CNPJ]])=14),relatorio_Ananindeua3[[#This Row],[CIF/CPF/CNPJ]],relatorio_Ananindeua3[[#This Row],[Coluna2]])</f>
        <v>20166747000121</v>
      </c>
      <c r="L1777" t="str">
        <f t="shared" si="28"/>
        <v>201******21</v>
      </c>
    </row>
    <row r="1778" spans="1:12" x14ac:dyDescent="0.25">
      <c r="A1778" s="23" t="s">
        <v>2480</v>
      </c>
      <c r="B1778" s="23" t="s">
        <v>2481</v>
      </c>
      <c r="C1778" s="23" t="s">
        <v>17</v>
      </c>
      <c r="D1778" s="24">
        <v>45298.774062500001</v>
      </c>
      <c r="E1778" s="25" t="s">
        <v>11</v>
      </c>
      <c r="F1778" s="26" t="s">
        <v>16</v>
      </c>
      <c r="G1778" s="26" t="s">
        <v>14</v>
      </c>
      <c r="H1778" s="23">
        <v>0</v>
      </c>
      <c r="I1778" s="27"/>
      <c r="J1778" s="28">
        <v>0</v>
      </c>
      <c r="K1778" t="str">
        <f>IF((LEN(relatorio_Ananindeua3[[#This Row],[CIF/CPF/CNPJ]])=14),relatorio_Ananindeua3[[#This Row],[CIF/CPF/CNPJ]],relatorio_Ananindeua3[[#This Row],[Coluna2]])</f>
        <v>28999940000155</v>
      </c>
      <c r="L1778" t="str">
        <f t="shared" si="28"/>
        <v>289******55</v>
      </c>
    </row>
    <row r="1779" spans="1:12" x14ac:dyDescent="0.25">
      <c r="A1779" s="23" t="s">
        <v>2574</v>
      </c>
      <c r="B1779" s="23" t="s">
        <v>2575</v>
      </c>
      <c r="C1779" s="23" t="s">
        <v>17</v>
      </c>
      <c r="D1779" s="24">
        <v>45298.774062500001</v>
      </c>
      <c r="E1779" s="25" t="s">
        <v>11</v>
      </c>
      <c r="F1779" s="26" t="s">
        <v>16</v>
      </c>
      <c r="G1779" s="26" t="s">
        <v>14</v>
      </c>
      <c r="H1779" s="23">
        <v>0</v>
      </c>
      <c r="I1779" s="27"/>
      <c r="J1779" s="28">
        <v>0</v>
      </c>
      <c r="K1779" t="str">
        <f>IF((LEN(relatorio_Ananindeua3[[#This Row],[CIF/CPF/CNPJ]])=14),relatorio_Ananindeua3[[#This Row],[CIF/CPF/CNPJ]],relatorio_Ananindeua3[[#This Row],[Coluna2]])</f>
        <v>29430184000101</v>
      </c>
      <c r="L1779" t="str">
        <f t="shared" si="28"/>
        <v>294******01</v>
      </c>
    </row>
    <row r="1780" spans="1:12" x14ac:dyDescent="0.25">
      <c r="A1780" s="23" t="s">
        <v>774</v>
      </c>
      <c r="B1780" s="23" t="s">
        <v>775</v>
      </c>
      <c r="C1780" s="23" t="s">
        <v>17</v>
      </c>
      <c r="D1780" s="24">
        <v>45298.774085648147</v>
      </c>
      <c r="E1780" s="25" t="s">
        <v>11</v>
      </c>
      <c r="F1780" s="26" t="s">
        <v>16</v>
      </c>
      <c r="G1780" s="26" t="s">
        <v>14</v>
      </c>
      <c r="H1780" s="23">
        <v>0</v>
      </c>
      <c r="I1780" s="27"/>
      <c r="J1780" s="28">
        <v>0</v>
      </c>
      <c r="K1780" t="str">
        <f>IF((LEN(relatorio_Ananindeua3[[#This Row],[CIF/CPF/CNPJ]])=14),relatorio_Ananindeua3[[#This Row],[CIF/CPF/CNPJ]],relatorio_Ananindeua3[[#This Row],[Coluna2]])</f>
        <v>15586592000142</v>
      </c>
      <c r="L1780" t="str">
        <f t="shared" si="28"/>
        <v>155******42</v>
      </c>
    </row>
    <row r="1781" spans="1:12" x14ac:dyDescent="0.25">
      <c r="A1781" s="23" t="s">
        <v>2562</v>
      </c>
      <c r="B1781" s="23" t="s">
        <v>2563</v>
      </c>
      <c r="C1781" s="23" t="s">
        <v>17</v>
      </c>
      <c r="D1781" s="24">
        <v>45298.774085648147</v>
      </c>
      <c r="E1781" s="25" t="s">
        <v>11</v>
      </c>
      <c r="F1781" s="26" t="s">
        <v>16</v>
      </c>
      <c r="G1781" s="26" t="s">
        <v>14</v>
      </c>
      <c r="H1781" s="23">
        <v>0</v>
      </c>
      <c r="I1781" s="27"/>
      <c r="J1781" s="28">
        <v>0</v>
      </c>
      <c r="K1781" t="str">
        <f>IF((LEN(relatorio_Ananindeua3[[#This Row],[CIF/CPF/CNPJ]])=14),relatorio_Ananindeua3[[#This Row],[CIF/CPF/CNPJ]],relatorio_Ananindeua3[[#This Row],[Coluna2]])</f>
        <v>29399487000109</v>
      </c>
      <c r="L1781" t="str">
        <f t="shared" si="28"/>
        <v>293******09</v>
      </c>
    </row>
    <row r="1782" spans="1:12" x14ac:dyDescent="0.25">
      <c r="A1782" s="23" t="s">
        <v>2502</v>
      </c>
      <c r="B1782" s="23" t="s">
        <v>2503</v>
      </c>
      <c r="C1782" s="23" t="s">
        <v>17</v>
      </c>
      <c r="D1782" s="24">
        <v>45298.774097222224</v>
      </c>
      <c r="E1782" s="25" t="s">
        <v>11</v>
      </c>
      <c r="F1782" s="26" t="s">
        <v>16</v>
      </c>
      <c r="G1782" s="26" t="s">
        <v>14</v>
      </c>
      <c r="H1782" s="23">
        <v>0</v>
      </c>
      <c r="I1782" s="27"/>
      <c r="J1782" s="28">
        <v>0</v>
      </c>
      <c r="K1782" t="str">
        <f>IF((LEN(relatorio_Ananindeua3[[#This Row],[CIF/CPF/CNPJ]])=14),relatorio_Ananindeua3[[#This Row],[CIF/CPF/CNPJ]],relatorio_Ananindeua3[[#This Row],[Coluna2]])</f>
        <v>29104476000154</v>
      </c>
      <c r="L1782" t="str">
        <f t="shared" si="28"/>
        <v>291******54</v>
      </c>
    </row>
    <row r="1783" spans="1:12" x14ac:dyDescent="0.25">
      <c r="A1783" s="23" t="s">
        <v>1321</v>
      </c>
      <c r="B1783" s="23" t="s">
        <v>1322</v>
      </c>
      <c r="C1783" s="23" t="s">
        <v>17</v>
      </c>
      <c r="D1783" s="24">
        <v>45298.774108796293</v>
      </c>
      <c r="E1783" s="25" t="s">
        <v>11</v>
      </c>
      <c r="F1783" s="26" t="s">
        <v>16</v>
      </c>
      <c r="G1783" s="26" t="s">
        <v>14</v>
      </c>
      <c r="H1783" s="23">
        <v>0</v>
      </c>
      <c r="I1783" s="27"/>
      <c r="J1783" s="28">
        <v>0</v>
      </c>
      <c r="K1783" t="str">
        <f>IF((LEN(relatorio_Ananindeua3[[#This Row],[CIF/CPF/CNPJ]])=14),relatorio_Ananindeua3[[#This Row],[CIF/CPF/CNPJ]],relatorio_Ananindeua3[[#This Row],[Coluna2]])</f>
        <v>20268377000133</v>
      </c>
      <c r="L1783" t="str">
        <f t="shared" si="28"/>
        <v>202******33</v>
      </c>
    </row>
    <row r="1784" spans="1:12" x14ac:dyDescent="0.25">
      <c r="A1784" s="23" t="s">
        <v>2612</v>
      </c>
      <c r="B1784" s="23" t="s">
        <v>2613</v>
      </c>
      <c r="C1784" s="23" t="s">
        <v>17</v>
      </c>
      <c r="D1784" s="24">
        <v>45298.77412037037</v>
      </c>
      <c r="E1784" s="25" t="s">
        <v>11</v>
      </c>
      <c r="F1784" s="26" t="s">
        <v>16</v>
      </c>
      <c r="G1784" s="26" t="s">
        <v>14</v>
      </c>
      <c r="H1784" s="23">
        <v>0</v>
      </c>
      <c r="I1784" s="27"/>
      <c r="J1784" s="28">
        <v>0</v>
      </c>
      <c r="K1784" t="str">
        <f>IF((LEN(relatorio_Ananindeua3[[#This Row],[CIF/CPF/CNPJ]])=14),relatorio_Ananindeua3[[#This Row],[CIF/CPF/CNPJ]],relatorio_Ananindeua3[[#This Row],[Coluna2]])</f>
        <v>29598510000194</v>
      </c>
      <c r="L1784" t="str">
        <f t="shared" si="28"/>
        <v>295******94</v>
      </c>
    </row>
    <row r="1785" spans="1:12" x14ac:dyDescent="0.25">
      <c r="A1785" s="23" t="s">
        <v>2592</v>
      </c>
      <c r="B1785" s="23" t="s">
        <v>2593</v>
      </c>
      <c r="C1785" s="23" t="s">
        <v>17</v>
      </c>
      <c r="D1785" s="24">
        <v>45298.774131944447</v>
      </c>
      <c r="E1785" s="25" t="s">
        <v>11</v>
      </c>
      <c r="F1785" s="26" t="s">
        <v>16</v>
      </c>
      <c r="G1785" s="26" t="s">
        <v>14</v>
      </c>
      <c r="H1785" s="23">
        <v>0</v>
      </c>
      <c r="I1785" s="27"/>
      <c r="J1785" s="28">
        <v>0</v>
      </c>
      <c r="K1785" t="str">
        <f>IF((LEN(relatorio_Ananindeua3[[#This Row],[CIF/CPF/CNPJ]])=14),relatorio_Ananindeua3[[#This Row],[CIF/CPF/CNPJ]],relatorio_Ananindeua3[[#This Row],[Coluna2]])</f>
        <v>29523977000175</v>
      </c>
      <c r="L1785" t="str">
        <f t="shared" si="28"/>
        <v>295******75</v>
      </c>
    </row>
    <row r="1786" spans="1:12" x14ac:dyDescent="0.25">
      <c r="A1786" s="23" t="s">
        <v>2594</v>
      </c>
      <c r="B1786" s="23" t="s">
        <v>2595</v>
      </c>
      <c r="C1786" s="23" t="s">
        <v>17</v>
      </c>
      <c r="D1786" s="24">
        <v>45298.774143518516</v>
      </c>
      <c r="E1786" s="25" t="s">
        <v>11</v>
      </c>
      <c r="F1786" s="26" t="s">
        <v>16</v>
      </c>
      <c r="G1786" s="26" t="s">
        <v>14</v>
      </c>
      <c r="H1786" s="23">
        <v>0</v>
      </c>
      <c r="I1786" s="27"/>
      <c r="J1786" s="28">
        <v>0</v>
      </c>
      <c r="K1786" t="str">
        <f>IF((LEN(relatorio_Ananindeua3[[#This Row],[CIF/CPF/CNPJ]])=14),relatorio_Ananindeua3[[#This Row],[CIF/CPF/CNPJ]],relatorio_Ananindeua3[[#This Row],[Coluna2]])</f>
        <v>29529837000104</v>
      </c>
      <c r="L1786" t="str">
        <f t="shared" si="28"/>
        <v>295******04</v>
      </c>
    </row>
    <row r="1787" spans="1:12" x14ac:dyDescent="0.25">
      <c r="A1787" s="23" t="s">
        <v>2596</v>
      </c>
      <c r="B1787" s="23" t="s">
        <v>2597</v>
      </c>
      <c r="C1787" s="23" t="s">
        <v>17</v>
      </c>
      <c r="D1787" s="24">
        <v>45298.774143518516</v>
      </c>
      <c r="E1787" s="25" t="s">
        <v>11</v>
      </c>
      <c r="F1787" s="26" t="s">
        <v>16</v>
      </c>
      <c r="G1787" s="26" t="s">
        <v>14</v>
      </c>
      <c r="H1787" s="23">
        <v>0</v>
      </c>
      <c r="I1787" s="27"/>
      <c r="J1787" s="28">
        <v>0</v>
      </c>
      <c r="K1787" t="str">
        <f>IF((LEN(relatorio_Ananindeua3[[#This Row],[CIF/CPF/CNPJ]])=14),relatorio_Ananindeua3[[#This Row],[CIF/CPF/CNPJ]],relatorio_Ananindeua3[[#This Row],[Coluna2]])</f>
        <v>29534663000178</v>
      </c>
      <c r="L1787" t="str">
        <f t="shared" si="28"/>
        <v>295******78</v>
      </c>
    </row>
    <row r="1788" spans="1:12" x14ac:dyDescent="0.25">
      <c r="A1788" s="23" t="s">
        <v>2598</v>
      </c>
      <c r="B1788" s="23" t="s">
        <v>2599</v>
      </c>
      <c r="C1788" s="23" t="s">
        <v>17</v>
      </c>
      <c r="D1788" s="24">
        <v>45298.77416666667</v>
      </c>
      <c r="E1788" s="25" t="s">
        <v>11</v>
      </c>
      <c r="F1788" s="26" t="s">
        <v>16</v>
      </c>
      <c r="G1788" s="26" t="s">
        <v>14</v>
      </c>
      <c r="H1788" s="23">
        <v>0</v>
      </c>
      <c r="I1788" s="27"/>
      <c r="J1788" s="28">
        <v>0</v>
      </c>
      <c r="K1788" t="str">
        <f>IF((LEN(relatorio_Ananindeua3[[#This Row],[CIF/CPF/CNPJ]])=14),relatorio_Ananindeua3[[#This Row],[CIF/CPF/CNPJ]],relatorio_Ananindeua3[[#This Row],[Coluna2]])</f>
        <v>29535219000177</v>
      </c>
      <c r="L1788" t="str">
        <f t="shared" si="28"/>
        <v>295******77</v>
      </c>
    </row>
    <row r="1789" spans="1:12" x14ac:dyDescent="0.25">
      <c r="A1789" s="23" t="s">
        <v>2538</v>
      </c>
      <c r="B1789" s="23" t="s">
        <v>2539</v>
      </c>
      <c r="C1789" s="23" t="s">
        <v>17</v>
      </c>
      <c r="D1789" s="24">
        <v>45298.774398148147</v>
      </c>
      <c r="E1789" s="25" t="s">
        <v>11</v>
      </c>
      <c r="F1789" s="26" t="s">
        <v>16</v>
      </c>
      <c r="G1789" s="26" t="s">
        <v>14</v>
      </c>
      <c r="H1789" s="23">
        <v>0</v>
      </c>
      <c r="I1789" s="27"/>
      <c r="J1789" s="28">
        <v>0</v>
      </c>
      <c r="K1789" t="str">
        <f>IF((LEN(relatorio_Ananindeua3[[#This Row],[CIF/CPF/CNPJ]])=14),relatorio_Ananindeua3[[#This Row],[CIF/CPF/CNPJ]],relatorio_Ananindeua3[[#This Row],[Coluna2]])</f>
        <v>29267528000103</v>
      </c>
      <c r="L1789" t="str">
        <f t="shared" si="28"/>
        <v>292******03</v>
      </c>
    </row>
    <row r="1790" spans="1:12" x14ac:dyDescent="0.25">
      <c r="A1790" s="23" t="s">
        <v>1249</v>
      </c>
      <c r="B1790" s="23" t="s">
        <v>1250</v>
      </c>
      <c r="C1790" s="23" t="s">
        <v>17</v>
      </c>
      <c r="D1790" s="24">
        <v>45298.774409722224</v>
      </c>
      <c r="E1790" s="25" t="s">
        <v>11</v>
      </c>
      <c r="F1790" s="26" t="s">
        <v>16</v>
      </c>
      <c r="G1790" s="26" t="s">
        <v>14</v>
      </c>
      <c r="H1790" s="23">
        <v>0</v>
      </c>
      <c r="I1790" s="27"/>
      <c r="J1790" s="28">
        <v>0</v>
      </c>
      <c r="K1790" t="str">
        <f>IF((LEN(relatorio_Ananindeua3[[#This Row],[CIF/CPF/CNPJ]])=14),relatorio_Ananindeua3[[#This Row],[CIF/CPF/CNPJ]],relatorio_Ananindeua3[[#This Row],[Coluna2]])</f>
        <v>19838764000189</v>
      </c>
      <c r="L1790" t="str">
        <f t="shared" si="28"/>
        <v>198******89</v>
      </c>
    </row>
    <row r="1791" spans="1:12" x14ac:dyDescent="0.25">
      <c r="A1791" s="23" t="s">
        <v>1251</v>
      </c>
      <c r="B1791" s="23" t="s">
        <v>1252</v>
      </c>
      <c r="C1791" s="23" t="s">
        <v>17</v>
      </c>
      <c r="D1791" s="24">
        <v>45298.774409722224</v>
      </c>
      <c r="E1791" s="25" t="s">
        <v>11</v>
      </c>
      <c r="F1791" s="26" t="s">
        <v>16</v>
      </c>
      <c r="G1791" s="26" t="s">
        <v>14</v>
      </c>
      <c r="H1791" s="23">
        <v>0</v>
      </c>
      <c r="I1791" s="27"/>
      <c r="J1791" s="28">
        <v>0</v>
      </c>
      <c r="K1791" t="str">
        <f>IF((LEN(relatorio_Ananindeua3[[#This Row],[CIF/CPF/CNPJ]])=14),relatorio_Ananindeua3[[#This Row],[CIF/CPF/CNPJ]],relatorio_Ananindeua3[[#This Row],[Coluna2]])</f>
        <v>19843420000168</v>
      </c>
      <c r="L1791" t="str">
        <f t="shared" si="28"/>
        <v>198******68</v>
      </c>
    </row>
    <row r="1792" spans="1:12" x14ac:dyDescent="0.25">
      <c r="A1792" s="23" t="s">
        <v>527</v>
      </c>
      <c r="B1792" s="23" t="s">
        <v>528</v>
      </c>
      <c r="C1792" s="23" t="s">
        <v>17</v>
      </c>
      <c r="D1792" s="24">
        <v>45298.774421296293</v>
      </c>
      <c r="E1792" s="25" t="s">
        <v>11</v>
      </c>
      <c r="F1792" s="26" t="s">
        <v>16</v>
      </c>
      <c r="G1792" s="26" t="s">
        <v>14</v>
      </c>
      <c r="H1792" s="23">
        <v>0</v>
      </c>
      <c r="I1792" s="27"/>
      <c r="J1792" s="28">
        <v>0</v>
      </c>
      <c r="K1792" t="str">
        <f>IF((LEN(relatorio_Ananindeua3[[#This Row],[CIF/CPF/CNPJ]])=14),relatorio_Ananindeua3[[#This Row],[CIF/CPF/CNPJ]],relatorio_Ananindeua3[[#This Row],[Coluna2]])</f>
        <v>13779636000125</v>
      </c>
      <c r="L1792" t="str">
        <f t="shared" si="28"/>
        <v>137******25</v>
      </c>
    </row>
    <row r="1793" spans="1:12" x14ac:dyDescent="0.25">
      <c r="A1793" s="23" t="s">
        <v>557</v>
      </c>
      <c r="B1793" s="23" t="s">
        <v>558</v>
      </c>
      <c r="C1793" s="23" t="s">
        <v>17</v>
      </c>
      <c r="D1793" s="24">
        <v>45298.77443287037</v>
      </c>
      <c r="E1793" s="25" t="s">
        <v>11</v>
      </c>
      <c r="F1793" s="26" t="s">
        <v>16</v>
      </c>
      <c r="G1793" s="26" t="s">
        <v>14</v>
      </c>
      <c r="H1793" s="23">
        <v>0</v>
      </c>
      <c r="I1793" s="27"/>
      <c r="J1793" s="28">
        <v>0</v>
      </c>
      <c r="K1793" t="str">
        <f>IF((LEN(relatorio_Ananindeua3[[#This Row],[CIF/CPF/CNPJ]])=14),relatorio_Ananindeua3[[#This Row],[CIF/CPF/CNPJ]],relatorio_Ananindeua3[[#This Row],[Coluna2]])</f>
        <v>13919367000155</v>
      </c>
      <c r="L1793" t="str">
        <f t="shared" si="28"/>
        <v>139******55</v>
      </c>
    </row>
    <row r="1794" spans="1:12" x14ac:dyDescent="0.25">
      <c r="A1794" s="23" t="s">
        <v>589</v>
      </c>
      <c r="B1794" s="23" t="s">
        <v>590</v>
      </c>
      <c r="C1794" s="23" t="s">
        <v>17</v>
      </c>
      <c r="D1794" s="24">
        <v>45298.77443287037</v>
      </c>
      <c r="E1794" s="25" t="s">
        <v>11</v>
      </c>
      <c r="F1794" s="26" t="s">
        <v>16</v>
      </c>
      <c r="G1794" s="26" t="s">
        <v>14</v>
      </c>
      <c r="H1794" s="23">
        <v>0</v>
      </c>
      <c r="I1794" s="27"/>
      <c r="J1794" s="28">
        <v>0</v>
      </c>
      <c r="K1794" t="str">
        <f>IF((LEN(relatorio_Ananindeua3[[#This Row],[CIF/CPF/CNPJ]])=14),relatorio_Ananindeua3[[#This Row],[CIF/CPF/CNPJ]],relatorio_Ananindeua3[[#This Row],[Coluna2]])</f>
        <v>14262027000167</v>
      </c>
      <c r="L1794" t="str">
        <f t="shared" si="28"/>
        <v>142******67</v>
      </c>
    </row>
    <row r="1795" spans="1:12" x14ac:dyDescent="0.25">
      <c r="A1795" s="23" t="s">
        <v>658</v>
      </c>
      <c r="B1795" s="23" t="s">
        <v>659</v>
      </c>
      <c r="C1795" s="23" t="s">
        <v>17</v>
      </c>
      <c r="D1795" s="24">
        <v>45298.774444444447</v>
      </c>
      <c r="E1795" s="25" t="s">
        <v>11</v>
      </c>
      <c r="F1795" s="26" t="s">
        <v>16</v>
      </c>
      <c r="G1795" s="26" t="s">
        <v>14</v>
      </c>
      <c r="H1795" s="23">
        <v>0</v>
      </c>
      <c r="I1795" s="27"/>
      <c r="J1795" s="28">
        <v>0</v>
      </c>
      <c r="K1795" t="str">
        <f>IF((LEN(relatorio_Ananindeua3[[#This Row],[CIF/CPF/CNPJ]])=14),relatorio_Ananindeua3[[#This Row],[CIF/CPF/CNPJ]],relatorio_Ananindeua3[[#This Row],[Coluna2]])</f>
        <v>14704000000187</v>
      </c>
      <c r="L1795" t="str">
        <f t="shared" si="28"/>
        <v>147******87</v>
      </c>
    </row>
    <row r="1796" spans="1:12" x14ac:dyDescent="0.25">
      <c r="A1796" s="23" t="s">
        <v>670</v>
      </c>
      <c r="B1796" s="23" t="s">
        <v>671</v>
      </c>
      <c r="C1796" s="23" t="s">
        <v>17</v>
      </c>
      <c r="D1796" s="24">
        <v>45298.774444444447</v>
      </c>
      <c r="E1796" s="25" t="s">
        <v>11</v>
      </c>
      <c r="F1796" s="26" t="s">
        <v>16</v>
      </c>
      <c r="G1796" s="26" t="s">
        <v>14</v>
      </c>
      <c r="H1796" s="23">
        <v>0</v>
      </c>
      <c r="I1796" s="27"/>
      <c r="J1796" s="28">
        <v>0</v>
      </c>
      <c r="K1796" t="str">
        <f>IF((LEN(relatorio_Ananindeua3[[#This Row],[CIF/CPF/CNPJ]])=14),relatorio_Ananindeua3[[#This Row],[CIF/CPF/CNPJ]],relatorio_Ananindeua3[[#This Row],[Coluna2]])</f>
        <v>14887055000170</v>
      </c>
      <c r="L1796" t="str">
        <f t="shared" si="28"/>
        <v>148******70</v>
      </c>
    </row>
    <row r="1797" spans="1:12" x14ac:dyDescent="0.25">
      <c r="A1797" s="23" t="s">
        <v>397</v>
      </c>
      <c r="B1797" s="23" t="s">
        <v>398</v>
      </c>
      <c r="C1797" s="23" t="s">
        <v>17</v>
      </c>
      <c r="D1797" s="24">
        <v>45298.774467592593</v>
      </c>
      <c r="E1797" s="25" t="s">
        <v>11</v>
      </c>
      <c r="F1797" s="26" t="s">
        <v>16</v>
      </c>
      <c r="G1797" s="26" t="s">
        <v>14</v>
      </c>
      <c r="H1797" s="23">
        <v>0</v>
      </c>
      <c r="I1797" s="27"/>
      <c r="J1797" s="28">
        <v>0</v>
      </c>
      <c r="K1797" t="str">
        <f>IF((LEN(relatorio_Ananindeua3[[#This Row],[CIF/CPF/CNPJ]])=14),relatorio_Ananindeua3[[#This Row],[CIF/CPF/CNPJ]],relatorio_Ananindeua3[[#This Row],[Coluna2]])</f>
        <v>12965095000167</v>
      </c>
      <c r="L1797" t="str">
        <f t="shared" si="28"/>
        <v>129******67</v>
      </c>
    </row>
    <row r="1798" spans="1:12" x14ac:dyDescent="0.25">
      <c r="A1798" s="23" t="s">
        <v>473</v>
      </c>
      <c r="B1798" s="23" t="s">
        <v>474</v>
      </c>
      <c r="C1798" s="23" t="s">
        <v>17</v>
      </c>
      <c r="D1798" s="24">
        <v>45298.774467592593</v>
      </c>
      <c r="E1798" s="25" t="s">
        <v>11</v>
      </c>
      <c r="F1798" s="26" t="s">
        <v>16</v>
      </c>
      <c r="G1798" s="26" t="s">
        <v>14</v>
      </c>
      <c r="H1798" s="23">
        <v>0</v>
      </c>
      <c r="I1798" s="27"/>
      <c r="J1798" s="28">
        <v>0</v>
      </c>
      <c r="K1798" t="str">
        <f>IF((LEN(relatorio_Ananindeua3[[#This Row],[CIF/CPF/CNPJ]])=14),relatorio_Ananindeua3[[#This Row],[CIF/CPF/CNPJ]],relatorio_Ananindeua3[[#This Row],[Coluna2]])</f>
        <v>13445004000125</v>
      </c>
      <c r="L1798" t="str">
        <f t="shared" si="28"/>
        <v>134******25</v>
      </c>
    </row>
    <row r="1799" spans="1:12" x14ac:dyDescent="0.25">
      <c r="A1799" s="23" t="s">
        <v>487</v>
      </c>
      <c r="B1799" s="23" t="s">
        <v>488</v>
      </c>
      <c r="C1799" s="23" t="s">
        <v>17</v>
      </c>
      <c r="D1799" s="24">
        <v>45298.774467592593</v>
      </c>
      <c r="E1799" s="25" t="s">
        <v>11</v>
      </c>
      <c r="F1799" s="26" t="s">
        <v>16</v>
      </c>
      <c r="G1799" s="26" t="s">
        <v>14</v>
      </c>
      <c r="H1799" s="23">
        <v>0</v>
      </c>
      <c r="I1799" s="27"/>
      <c r="J1799" s="28">
        <v>0</v>
      </c>
      <c r="K1799" t="str">
        <f>IF((LEN(relatorio_Ananindeua3[[#This Row],[CIF/CPF/CNPJ]])=14),relatorio_Ananindeua3[[#This Row],[CIF/CPF/CNPJ]],relatorio_Ananindeua3[[#This Row],[Coluna2]])</f>
        <v>13543133000156</v>
      </c>
      <c r="L1799" t="str">
        <f t="shared" si="28"/>
        <v>135******56</v>
      </c>
    </row>
    <row r="1800" spans="1:12" x14ac:dyDescent="0.25">
      <c r="A1800" s="23" t="s">
        <v>511</v>
      </c>
      <c r="B1800" s="23" t="s">
        <v>512</v>
      </c>
      <c r="C1800" s="23" t="s">
        <v>17</v>
      </c>
      <c r="D1800" s="24">
        <v>45298.774467592593</v>
      </c>
      <c r="E1800" s="25" t="s">
        <v>11</v>
      </c>
      <c r="F1800" s="26" t="s">
        <v>16</v>
      </c>
      <c r="G1800" s="26" t="s">
        <v>14</v>
      </c>
      <c r="H1800" s="23">
        <v>0</v>
      </c>
      <c r="I1800" s="27"/>
      <c r="J1800" s="28">
        <v>0</v>
      </c>
      <c r="K1800" t="str">
        <f>IF((LEN(relatorio_Ananindeua3[[#This Row],[CIF/CPF/CNPJ]])=14),relatorio_Ananindeua3[[#This Row],[CIF/CPF/CNPJ]],relatorio_Ananindeua3[[#This Row],[Coluna2]])</f>
        <v>13695364000185</v>
      </c>
      <c r="L1800" t="str">
        <f t="shared" si="28"/>
        <v>136******85</v>
      </c>
    </row>
    <row r="1801" spans="1:12" x14ac:dyDescent="0.25">
      <c r="A1801" s="23" t="s">
        <v>353</v>
      </c>
      <c r="B1801" s="23" t="s">
        <v>354</v>
      </c>
      <c r="C1801" s="23" t="s">
        <v>17</v>
      </c>
      <c r="D1801" s="24">
        <v>45298.77449074074</v>
      </c>
      <c r="E1801" s="25" t="s">
        <v>11</v>
      </c>
      <c r="F1801" s="26" t="s">
        <v>16</v>
      </c>
      <c r="G1801" s="26" t="s">
        <v>14</v>
      </c>
      <c r="H1801" s="23">
        <v>0</v>
      </c>
      <c r="I1801" s="27"/>
      <c r="J1801" s="28">
        <v>0</v>
      </c>
      <c r="K1801" t="str">
        <f>IF((LEN(relatorio_Ananindeua3[[#This Row],[CIF/CPF/CNPJ]])=14),relatorio_Ananindeua3[[#This Row],[CIF/CPF/CNPJ]],relatorio_Ananindeua3[[#This Row],[Coluna2]])</f>
        <v>12818285000151</v>
      </c>
      <c r="L1801" t="str">
        <f t="shared" si="28"/>
        <v>128******51</v>
      </c>
    </row>
    <row r="1802" spans="1:12" x14ac:dyDescent="0.25">
      <c r="A1802" s="23" t="s">
        <v>361</v>
      </c>
      <c r="B1802" s="23" t="s">
        <v>362</v>
      </c>
      <c r="C1802" s="23" t="s">
        <v>17</v>
      </c>
      <c r="D1802" s="24">
        <v>45298.77449074074</v>
      </c>
      <c r="E1802" s="25" t="s">
        <v>11</v>
      </c>
      <c r="F1802" s="26" t="s">
        <v>16</v>
      </c>
      <c r="G1802" s="26" t="s">
        <v>14</v>
      </c>
      <c r="H1802" s="23">
        <v>0</v>
      </c>
      <c r="I1802" s="27"/>
      <c r="J1802" s="28">
        <v>0</v>
      </c>
      <c r="K1802" t="str">
        <f>IF((LEN(relatorio_Ananindeua3[[#This Row],[CIF/CPF/CNPJ]])=14),relatorio_Ananindeua3[[#This Row],[CIF/CPF/CNPJ]],relatorio_Ananindeua3[[#This Row],[Coluna2]])</f>
        <v>12836791000173</v>
      </c>
      <c r="L1802" t="str">
        <f t="shared" si="28"/>
        <v>128******73</v>
      </c>
    </row>
    <row r="1803" spans="1:12" x14ac:dyDescent="0.25">
      <c r="A1803" s="23" t="s">
        <v>421</v>
      </c>
      <c r="B1803" s="23" t="s">
        <v>422</v>
      </c>
      <c r="C1803" s="23" t="s">
        <v>17</v>
      </c>
      <c r="D1803" s="24">
        <v>45298.77449074074</v>
      </c>
      <c r="E1803" s="25" t="s">
        <v>11</v>
      </c>
      <c r="F1803" s="26" t="s">
        <v>16</v>
      </c>
      <c r="G1803" s="26" t="s">
        <v>14</v>
      </c>
      <c r="H1803" s="23">
        <v>0</v>
      </c>
      <c r="I1803" s="27"/>
      <c r="J1803" s="28">
        <v>0</v>
      </c>
      <c r="K1803" t="str">
        <f>IF((LEN(relatorio_Ananindeua3[[#This Row],[CIF/CPF/CNPJ]])=14),relatorio_Ananindeua3[[#This Row],[CIF/CPF/CNPJ]],relatorio_Ananindeua3[[#This Row],[Coluna2]])</f>
        <v>13047770000131</v>
      </c>
      <c r="L1803" t="str">
        <f t="shared" si="28"/>
        <v>130******31</v>
      </c>
    </row>
    <row r="1804" spans="1:12" x14ac:dyDescent="0.25">
      <c r="A1804" s="23" t="s">
        <v>431</v>
      </c>
      <c r="B1804" s="23" t="s">
        <v>432</v>
      </c>
      <c r="C1804" s="23" t="s">
        <v>17</v>
      </c>
      <c r="D1804" s="24">
        <v>45298.77449074074</v>
      </c>
      <c r="E1804" s="25" t="s">
        <v>11</v>
      </c>
      <c r="F1804" s="26" t="s">
        <v>16</v>
      </c>
      <c r="G1804" s="26" t="s">
        <v>14</v>
      </c>
      <c r="H1804" s="23">
        <v>0</v>
      </c>
      <c r="I1804" s="27"/>
      <c r="J1804" s="28">
        <v>0</v>
      </c>
      <c r="K1804" t="str">
        <f>IF((LEN(relatorio_Ananindeua3[[#This Row],[CIF/CPF/CNPJ]])=14),relatorio_Ananindeua3[[#This Row],[CIF/CPF/CNPJ]],relatorio_Ananindeua3[[#This Row],[Coluna2]])</f>
        <v>13130911000185</v>
      </c>
      <c r="L1804" t="str">
        <f t="shared" si="28"/>
        <v>131******85</v>
      </c>
    </row>
    <row r="1805" spans="1:12" x14ac:dyDescent="0.25">
      <c r="A1805" s="23" t="s">
        <v>435</v>
      </c>
      <c r="B1805" s="23" t="s">
        <v>436</v>
      </c>
      <c r="C1805" s="23" t="s">
        <v>17</v>
      </c>
      <c r="D1805" s="24">
        <v>45298.77449074074</v>
      </c>
      <c r="E1805" s="25" t="s">
        <v>11</v>
      </c>
      <c r="F1805" s="26" t="s">
        <v>16</v>
      </c>
      <c r="G1805" s="26" t="s">
        <v>14</v>
      </c>
      <c r="H1805" s="23">
        <v>0</v>
      </c>
      <c r="I1805" s="27"/>
      <c r="J1805" s="28">
        <v>0</v>
      </c>
      <c r="K1805" t="str">
        <f>IF((LEN(relatorio_Ananindeua3[[#This Row],[CIF/CPF/CNPJ]])=14),relatorio_Ananindeua3[[#This Row],[CIF/CPF/CNPJ]],relatorio_Ananindeua3[[#This Row],[Coluna2]])</f>
        <v>13132965000180</v>
      </c>
      <c r="L1805" t="str">
        <f t="shared" si="28"/>
        <v>131******80</v>
      </c>
    </row>
    <row r="1806" spans="1:12" x14ac:dyDescent="0.25">
      <c r="A1806" s="23" t="s">
        <v>475</v>
      </c>
      <c r="B1806" s="23" t="s">
        <v>476</v>
      </c>
      <c r="C1806" s="23" t="s">
        <v>17</v>
      </c>
      <c r="D1806" s="24">
        <v>45298.774502314816</v>
      </c>
      <c r="E1806" s="25" t="s">
        <v>11</v>
      </c>
      <c r="F1806" s="26" t="s">
        <v>16</v>
      </c>
      <c r="G1806" s="26" t="s">
        <v>14</v>
      </c>
      <c r="H1806" s="23">
        <v>0</v>
      </c>
      <c r="I1806" s="27"/>
      <c r="J1806" s="28">
        <v>0</v>
      </c>
      <c r="K1806" t="str">
        <f>IF((LEN(relatorio_Ananindeua3[[#This Row],[CIF/CPF/CNPJ]])=14),relatorio_Ananindeua3[[#This Row],[CIF/CPF/CNPJ]],relatorio_Ananindeua3[[#This Row],[Coluna2]])</f>
        <v>13483331000171</v>
      </c>
      <c r="L1806" t="str">
        <f t="shared" si="28"/>
        <v>134******71</v>
      </c>
    </row>
    <row r="1807" spans="1:12" x14ac:dyDescent="0.25">
      <c r="A1807" s="23" t="s">
        <v>2388</v>
      </c>
      <c r="B1807" s="23" t="s">
        <v>2389</v>
      </c>
      <c r="C1807" s="23" t="s">
        <v>17</v>
      </c>
      <c r="D1807" s="24">
        <v>45298.774525462963</v>
      </c>
      <c r="E1807" s="25" t="s">
        <v>11</v>
      </c>
      <c r="F1807" s="26" t="s">
        <v>16</v>
      </c>
      <c r="G1807" s="26" t="s">
        <v>14</v>
      </c>
      <c r="H1807" s="23">
        <v>0</v>
      </c>
      <c r="I1807" s="27"/>
      <c r="J1807" s="28">
        <v>0</v>
      </c>
      <c r="K1807" t="str">
        <f>IF((LEN(relatorio_Ananindeua3[[#This Row],[CIF/CPF/CNPJ]])=14),relatorio_Ananindeua3[[#This Row],[CIF/CPF/CNPJ]],relatorio_Ananindeua3[[#This Row],[Coluna2]])</f>
        <v>28607338000125</v>
      </c>
      <c r="L1807" t="str">
        <f t="shared" si="28"/>
        <v>286******25</v>
      </c>
    </row>
    <row r="1808" spans="1:12" x14ac:dyDescent="0.25">
      <c r="A1808" s="23" t="s">
        <v>2392</v>
      </c>
      <c r="B1808" s="23" t="s">
        <v>2393</v>
      </c>
      <c r="C1808" s="23" t="s">
        <v>17</v>
      </c>
      <c r="D1808" s="24">
        <v>45298.774525462963</v>
      </c>
      <c r="E1808" s="25" t="s">
        <v>11</v>
      </c>
      <c r="F1808" s="26" t="s">
        <v>16</v>
      </c>
      <c r="G1808" s="26" t="s">
        <v>14</v>
      </c>
      <c r="H1808" s="23">
        <v>0</v>
      </c>
      <c r="I1808" s="27"/>
      <c r="J1808" s="28">
        <v>0</v>
      </c>
      <c r="K1808" t="str">
        <f>IF((LEN(relatorio_Ananindeua3[[#This Row],[CIF/CPF/CNPJ]])=14),relatorio_Ananindeua3[[#This Row],[CIF/CPF/CNPJ]],relatorio_Ananindeua3[[#This Row],[Coluna2]])</f>
        <v>28609947000113</v>
      </c>
      <c r="L1808" t="str">
        <f t="shared" si="28"/>
        <v>286******13</v>
      </c>
    </row>
    <row r="1809" spans="1:12" x14ac:dyDescent="0.25">
      <c r="A1809" s="23" t="s">
        <v>2400</v>
      </c>
      <c r="B1809" s="23" t="s">
        <v>2401</v>
      </c>
      <c r="C1809" s="23" t="s">
        <v>17</v>
      </c>
      <c r="D1809" s="24">
        <v>45298.774537037039</v>
      </c>
      <c r="E1809" s="25" t="s">
        <v>11</v>
      </c>
      <c r="F1809" s="26" t="s">
        <v>16</v>
      </c>
      <c r="G1809" s="26" t="s">
        <v>14</v>
      </c>
      <c r="H1809" s="23">
        <v>0</v>
      </c>
      <c r="I1809" s="27"/>
      <c r="J1809" s="28">
        <v>0</v>
      </c>
      <c r="K1809" t="str">
        <f>IF((LEN(relatorio_Ananindeua3[[#This Row],[CIF/CPF/CNPJ]])=14),relatorio_Ananindeua3[[#This Row],[CIF/CPF/CNPJ]],relatorio_Ananindeua3[[#This Row],[Coluna2]])</f>
        <v>28667329000120</v>
      </c>
      <c r="L1809" t="str">
        <f t="shared" si="28"/>
        <v>286******20</v>
      </c>
    </row>
    <row r="1810" spans="1:12" x14ac:dyDescent="0.25">
      <c r="A1810" s="23" t="s">
        <v>271</v>
      </c>
      <c r="B1810" s="23" t="s">
        <v>272</v>
      </c>
      <c r="C1810" s="23" t="s">
        <v>17</v>
      </c>
      <c r="D1810" s="24">
        <v>45298.774560185186</v>
      </c>
      <c r="E1810" s="25" t="s">
        <v>11</v>
      </c>
      <c r="F1810" s="26" t="s">
        <v>16</v>
      </c>
      <c r="G1810" s="26" t="s">
        <v>14</v>
      </c>
      <c r="H1810" s="23">
        <v>0</v>
      </c>
      <c r="I1810" s="27"/>
      <c r="J1810" s="28">
        <v>0</v>
      </c>
      <c r="K1810" t="str">
        <f>IF((LEN(relatorio_Ananindeua3[[#This Row],[CIF/CPF/CNPJ]])=14),relatorio_Ananindeua3[[#This Row],[CIF/CPF/CNPJ]],relatorio_Ananindeua3[[#This Row],[Coluna2]])</f>
        <v>12570846000146</v>
      </c>
      <c r="L1810" t="str">
        <f t="shared" ref="L1810:L1873" si="29">_xlfn.CONCAT(LEFT(A1810,3),REPT("*",6),RIGHT(A1810,2))</f>
        <v>125******46</v>
      </c>
    </row>
    <row r="1811" spans="1:12" x14ac:dyDescent="0.25">
      <c r="A1811" s="23" t="s">
        <v>156</v>
      </c>
      <c r="B1811" s="23" t="s">
        <v>157</v>
      </c>
      <c r="C1811" s="23" t="s">
        <v>17</v>
      </c>
      <c r="D1811" s="24">
        <v>45298.774571759262</v>
      </c>
      <c r="E1811" s="25" t="s">
        <v>11</v>
      </c>
      <c r="F1811" s="26" t="s">
        <v>16</v>
      </c>
      <c r="G1811" s="26" t="s">
        <v>14</v>
      </c>
      <c r="H1811" s="23">
        <v>0</v>
      </c>
      <c r="I1811" s="27"/>
      <c r="J1811" s="28">
        <v>0</v>
      </c>
      <c r="K1811" t="str">
        <f>IF((LEN(relatorio_Ananindeua3[[#This Row],[CIF/CPF/CNPJ]])=14),relatorio_Ananindeua3[[#This Row],[CIF/CPF/CNPJ]],relatorio_Ananindeua3[[#This Row],[Coluna2]])</f>
        <v>11837790000180</v>
      </c>
      <c r="L1811" t="str">
        <f t="shared" si="29"/>
        <v>118******80</v>
      </c>
    </row>
    <row r="1812" spans="1:12" x14ac:dyDescent="0.25">
      <c r="A1812" s="23" t="s">
        <v>297</v>
      </c>
      <c r="B1812" s="23" t="s">
        <v>298</v>
      </c>
      <c r="C1812" s="23" t="s">
        <v>17</v>
      </c>
      <c r="D1812" s="24">
        <v>45298.774594907409</v>
      </c>
      <c r="E1812" s="25" t="s">
        <v>11</v>
      </c>
      <c r="F1812" s="26" t="s">
        <v>16</v>
      </c>
      <c r="G1812" s="26" t="s">
        <v>14</v>
      </c>
      <c r="H1812" s="23">
        <v>0</v>
      </c>
      <c r="I1812" s="27"/>
      <c r="J1812" s="28">
        <v>0</v>
      </c>
      <c r="K1812" t="str">
        <f>IF((LEN(relatorio_Ananindeua3[[#This Row],[CIF/CPF/CNPJ]])=14),relatorio_Ananindeua3[[#This Row],[CIF/CPF/CNPJ]],relatorio_Ananindeua3[[#This Row],[Coluna2]])</f>
        <v>12699956000102</v>
      </c>
      <c r="L1812" t="str">
        <f t="shared" si="29"/>
        <v>126******02</v>
      </c>
    </row>
    <row r="1813" spans="1:12" x14ac:dyDescent="0.25">
      <c r="A1813" s="23" t="s">
        <v>299</v>
      </c>
      <c r="B1813" s="23" t="s">
        <v>300</v>
      </c>
      <c r="C1813" s="23" t="s">
        <v>17</v>
      </c>
      <c r="D1813" s="24">
        <v>45298.774594907409</v>
      </c>
      <c r="E1813" s="25" t="s">
        <v>11</v>
      </c>
      <c r="F1813" s="26" t="s">
        <v>16</v>
      </c>
      <c r="G1813" s="26" t="s">
        <v>14</v>
      </c>
      <c r="H1813" s="23">
        <v>0</v>
      </c>
      <c r="I1813" s="27"/>
      <c r="J1813" s="28">
        <v>0</v>
      </c>
      <c r="K1813" t="str">
        <f>IF((LEN(relatorio_Ananindeua3[[#This Row],[CIF/CPF/CNPJ]])=14),relatorio_Ananindeua3[[#This Row],[CIF/CPF/CNPJ]],relatorio_Ananindeua3[[#This Row],[Coluna2]])</f>
        <v>12702487000133</v>
      </c>
      <c r="L1813" t="str">
        <f t="shared" si="29"/>
        <v>127******33</v>
      </c>
    </row>
    <row r="1814" spans="1:12" x14ac:dyDescent="0.25">
      <c r="A1814" s="23" t="s">
        <v>194</v>
      </c>
      <c r="B1814" s="23" t="s">
        <v>195</v>
      </c>
      <c r="C1814" s="23" t="s">
        <v>17</v>
      </c>
      <c r="D1814" s="24">
        <v>45298.774606481478</v>
      </c>
      <c r="E1814" s="25" t="s">
        <v>11</v>
      </c>
      <c r="F1814" s="26" t="s">
        <v>16</v>
      </c>
      <c r="G1814" s="26" t="s">
        <v>14</v>
      </c>
      <c r="H1814" s="23">
        <v>0</v>
      </c>
      <c r="I1814" s="27"/>
      <c r="J1814" s="28">
        <v>0</v>
      </c>
      <c r="K1814" t="str">
        <f>IF((LEN(relatorio_Ananindeua3[[#This Row],[CIF/CPF/CNPJ]])=14),relatorio_Ananindeua3[[#This Row],[CIF/CPF/CNPJ]],relatorio_Ananindeua3[[#This Row],[Coluna2]])</f>
        <v>12073835000150</v>
      </c>
      <c r="L1814" t="str">
        <f t="shared" si="29"/>
        <v>120******50</v>
      </c>
    </row>
    <row r="1815" spans="1:12" x14ac:dyDescent="0.25">
      <c r="A1815" s="23" t="s">
        <v>229</v>
      </c>
      <c r="B1815" s="23" t="s">
        <v>230</v>
      </c>
      <c r="C1815" s="23" t="s">
        <v>17</v>
      </c>
      <c r="D1815" s="24">
        <v>45298.774606481478</v>
      </c>
      <c r="E1815" s="25" t="s">
        <v>11</v>
      </c>
      <c r="F1815" s="26" t="s">
        <v>16</v>
      </c>
      <c r="G1815" s="26" t="s">
        <v>14</v>
      </c>
      <c r="H1815" s="23">
        <v>0</v>
      </c>
      <c r="I1815" s="27"/>
      <c r="J1815" s="28">
        <v>0</v>
      </c>
      <c r="K1815" t="str">
        <f>IF((LEN(relatorio_Ananindeua3[[#This Row],[CIF/CPF/CNPJ]])=14),relatorio_Ananindeua3[[#This Row],[CIF/CPF/CNPJ]],relatorio_Ananindeua3[[#This Row],[Coluna2]])</f>
        <v>12413800000113</v>
      </c>
      <c r="L1815" t="str">
        <f t="shared" si="29"/>
        <v>124******13</v>
      </c>
    </row>
    <row r="1816" spans="1:12" x14ac:dyDescent="0.25">
      <c r="A1816" s="23" t="s">
        <v>231</v>
      </c>
      <c r="B1816" s="23" t="s">
        <v>232</v>
      </c>
      <c r="C1816" s="23" t="s">
        <v>17</v>
      </c>
      <c r="D1816" s="24">
        <v>45298.774606481478</v>
      </c>
      <c r="E1816" s="25" t="s">
        <v>11</v>
      </c>
      <c r="F1816" s="26" t="s">
        <v>16</v>
      </c>
      <c r="G1816" s="26" t="s">
        <v>14</v>
      </c>
      <c r="H1816" s="23">
        <v>0</v>
      </c>
      <c r="I1816" s="27"/>
      <c r="J1816" s="28">
        <v>0</v>
      </c>
      <c r="K1816" t="str">
        <f>IF((LEN(relatorio_Ananindeua3[[#This Row],[CIF/CPF/CNPJ]])=14),relatorio_Ananindeua3[[#This Row],[CIF/CPF/CNPJ]],relatorio_Ananindeua3[[#This Row],[Coluna2]])</f>
        <v>12416196000189</v>
      </c>
      <c r="L1816" t="str">
        <f t="shared" si="29"/>
        <v>124******89</v>
      </c>
    </row>
    <row r="1817" spans="1:12" x14ac:dyDescent="0.25">
      <c r="A1817" s="23" t="s">
        <v>239</v>
      </c>
      <c r="B1817" s="23" t="s">
        <v>240</v>
      </c>
      <c r="C1817" s="23" t="s">
        <v>17</v>
      </c>
      <c r="D1817" s="24">
        <v>45298.774606481478</v>
      </c>
      <c r="E1817" s="25" t="s">
        <v>11</v>
      </c>
      <c r="F1817" s="26" t="s">
        <v>16</v>
      </c>
      <c r="G1817" s="26" t="s">
        <v>14</v>
      </c>
      <c r="H1817" s="23">
        <v>0</v>
      </c>
      <c r="I1817" s="27"/>
      <c r="J1817" s="28">
        <v>0</v>
      </c>
      <c r="K1817" t="str">
        <f>IF((LEN(relatorio_Ananindeua3[[#This Row],[CIF/CPF/CNPJ]])=14),relatorio_Ananindeua3[[#This Row],[CIF/CPF/CNPJ]],relatorio_Ananindeua3[[#This Row],[Coluna2]])</f>
        <v>12476202000193</v>
      </c>
      <c r="L1817" t="str">
        <f t="shared" si="29"/>
        <v>124******93</v>
      </c>
    </row>
    <row r="1818" spans="1:12" x14ac:dyDescent="0.25">
      <c r="A1818" s="23" t="s">
        <v>313</v>
      </c>
      <c r="B1818" s="23" t="s">
        <v>314</v>
      </c>
      <c r="C1818" s="23" t="s">
        <v>17</v>
      </c>
      <c r="D1818" s="24">
        <v>45298.774606481478</v>
      </c>
      <c r="E1818" s="25" t="s">
        <v>11</v>
      </c>
      <c r="F1818" s="26" t="s">
        <v>16</v>
      </c>
      <c r="G1818" s="26" t="s">
        <v>14</v>
      </c>
      <c r="H1818" s="23">
        <v>0</v>
      </c>
      <c r="I1818" s="27"/>
      <c r="J1818" s="28">
        <v>0</v>
      </c>
      <c r="K1818" t="str">
        <f>IF((LEN(relatorio_Ananindeua3[[#This Row],[CIF/CPF/CNPJ]])=14),relatorio_Ananindeua3[[#This Row],[CIF/CPF/CNPJ]],relatorio_Ananindeua3[[#This Row],[Coluna2]])</f>
        <v>12728792000102</v>
      </c>
      <c r="L1818" t="str">
        <f t="shared" si="29"/>
        <v>127******02</v>
      </c>
    </row>
    <row r="1819" spans="1:12" x14ac:dyDescent="0.25">
      <c r="A1819" s="23" t="s">
        <v>335</v>
      </c>
      <c r="B1819" s="23" t="s">
        <v>336</v>
      </c>
      <c r="C1819" s="23" t="s">
        <v>17</v>
      </c>
      <c r="D1819" s="24">
        <v>45298.774606481478</v>
      </c>
      <c r="E1819" s="25" t="s">
        <v>11</v>
      </c>
      <c r="F1819" s="26" t="s">
        <v>16</v>
      </c>
      <c r="G1819" s="26" t="s">
        <v>14</v>
      </c>
      <c r="H1819" s="23">
        <v>0</v>
      </c>
      <c r="I1819" s="27"/>
      <c r="J1819" s="28">
        <v>0</v>
      </c>
      <c r="K1819" t="str">
        <f>IF((LEN(relatorio_Ananindeua3[[#This Row],[CIF/CPF/CNPJ]])=14),relatorio_Ananindeua3[[#This Row],[CIF/CPF/CNPJ]],relatorio_Ananindeua3[[#This Row],[Coluna2]])</f>
        <v>12747015000105</v>
      </c>
      <c r="L1819" t="str">
        <f t="shared" si="29"/>
        <v>127******05</v>
      </c>
    </row>
    <row r="1820" spans="1:12" x14ac:dyDescent="0.25">
      <c r="A1820" s="23" t="s">
        <v>2462</v>
      </c>
      <c r="B1820" s="23" t="s">
        <v>2463</v>
      </c>
      <c r="C1820" s="23" t="s">
        <v>17</v>
      </c>
      <c r="D1820" s="24">
        <v>45298.774618055555</v>
      </c>
      <c r="E1820" s="25" t="s">
        <v>11</v>
      </c>
      <c r="F1820" s="26" t="s">
        <v>16</v>
      </c>
      <c r="G1820" s="26" t="s">
        <v>14</v>
      </c>
      <c r="H1820" s="23">
        <v>0</v>
      </c>
      <c r="I1820" s="27"/>
      <c r="J1820" s="28">
        <v>0</v>
      </c>
      <c r="K1820" t="str">
        <f>IF((LEN(relatorio_Ananindeua3[[#This Row],[CIF/CPF/CNPJ]])=14),relatorio_Ananindeua3[[#This Row],[CIF/CPF/CNPJ]],relatorio_Ananindeua3[[#This Row],[Coluna2]])</f>
        <v>28906371000156</v>
      </c>
      <c r="L1820" t="str">
        <f t="shared" si="29"/>
        <v>289******56</v>
      </c>
    </row>
    <row r="1821" spans="1:12" x14ac:dyDescent="0.25">
      <c r="A1821" s="23" t="s">
        <v>2352</v>
      </c>
      <c r="B1821" s="23" t="s">
        <v>2353</v>
      </c>
      <c r="C1821" s="23" t="s">
        <v>17</v>
      </c>
      <c r="D1821" s="24">
        <v>45298.774629629632</v>
      </c>
      <c r="E1821" s="25" t="s">
        <v>11</v>
      </c>
      <c r="F1821" s="26" t="s">
        <v>16</v>
      </c>
      <c r="G1821" s="26" t="s">
        <v>14</v>
      </c>
      <c r="H1821" s="23">
        <v>0</v>
      </c>
      <c r="I1821" s="27"/>
      <c r="J1821" s="28">
        <v>0</v>
      </c>
      <c r="K1821" t="str">
        <f>IF((LEN(relatorio_Ananindeua3[[#This Row],[CIF/CPF/CNPJ]])=14),relatorio_Ananindeua3[[#This Row],[CIF/CPF/CNPJ]],relatorio_Ananindeua3[[#This Row],[Coluna2]])</f>
        <v>28415899000122</v>
      </c>
      <c r="L1821" t="str">
        <f t="shared" si="29"/>
        <v>284******22</v>
      </c>
    </row>
    <row r="1822" spans="1:12" x14ac:dyDescent="0.25">
      <c r="A1822" s="23" t="s">
        <v>2376</v>
      </c>
      <c r="B1822" s="23" t="s">
        <v>2377</v>
      </c>
      <c r="C1822" s="23" t="s">
        <v>17</v>
      </c>
      <c r="D1822" s="24">
        <v>45298.774629629632</v>
      </c>
      <c r="E1822" s="25" t="s">
        <v>11</v>
      </c>
      <c r="F1822" s="26" t="s">
        <v>16</v>
      </c>
      <c r="G1822" s="26" t="s">
        <v>14</v>
      </c>
      <c r="H1822" s="23">
        <v>0</v>
      </c>
      <c r="I1822" s="27"/>
      <c r="J1822" s="28">
        <v>0</v>
      </c>
      <c r="K1822" t="str">
        <f>IF((LEN(relatorio_Ananindeua3[[#This Row],[CIF/CPF/CNPJ]])=14),relatorio_Ananindeua3[[#This Row],[CIF/CPF/CNPJ]],relatorio_Ananindeua3[[#This Row],[Coluna2]])</f>
        <v>28534788000135</v>
      </c>
      <c r="L1822" t="str">
        <f t="shared" si="29"/>
        <v>285******35</v>
      </c>
    </row>
    <row r="1823" spans="1:12" x14ac:dyDescent="0.25">
      <c r="A1823" s="23" t="s">
        <v>180</v>
      </c>
      <c r="B1823" s="23" t="s">
        <v>181</v>
      </c>
      <c r="C1823" s="23" t="s">
        <v>17</v>
      </c>
      <c r="D1823" s="24">
        <v>45298.774641203701</v>
      </c>
      <c r="E1823" s="25" t="s">
        <v>11</v>
      </c>
      <c r="F1823" s="26" t="s">
        <v>16</v>
      </c>
      <c r="G1823" s="26" t="s">
        <v>14</v>
      </c>
      <c r="H1823" s="23">
        <v>0</v>
      </c>
      <c r="I1823" s="27"/>
      <c r="J1823" s="28">
        <v>0</v>
      </c>
      <c r="K1823" t="str">
        <f>IF((LEN(relatorio_Ananindeua3[[#This Row],[CIF/CPF/CNPJ]])=14),relatorio_Ananindeua3[[#This Row],[CIF/CPF/CNPJ]],relatorio_Ananindeua3[[#This Row],[Coluna2]])</f>
        <v>12008709000112</v>
      </c>
      <c r="L1823" t="str">
        <f t="shared" si="29"/>
        <v>120******12</v>
      </c>
    </row>
    <row r="1824" spans="1:12" x14ac:dyDescent="0.25">
      <c r="A1824" s="23" t="s">
        <v>182</v>
      </c>
      <c r="B1824" s="23" t="s">
        <v>183</v>
      </c>
      <c r="C1824" s="23" t="s">
        <v>17</v>
      </c>
      <c r="D1824" s="24">
        <v>45298.774641203701</v>
      </c>
      <c r="E1824" s="25" t="s">
        <v>11</v>
      </c>
      <c r="F1824" s="26" t="s">
        <v>16</v>
      </c>
      <c r="G1824" s="26" t="s">
        <v>14</v>
      </c>
      <c r="H1824" s="23">
        <v>0</v>
      </c>
      <c r="I1824" s="27"/>
      <c r="J1824" s="28">
        <v>0</v>
      </c>
      <c r="K1824" t="str">
        <f>IF((LEN(relatorio_Ananindeua3[[#This Row],[CIF/CPF/CNPJ]])=14),relatorio_Ananindeua3[[#This Row],[CIF/CPF/CNPJ]],relatorio_Ananindeua3[[#This Row],[Coluna2]])</f>
        <v>12008814000151</v>
      </c>
      <c r="L1824" t="str">
        <f t="shared" si="29"/>
        <v>120******51</v>
      </c>
    </row>
    <row r="1825" spans="1:12" x14ac:dyDescent="0.25">
      <c r="A1825" s="23" t="s">
        <v>208</v>
      </c>
      <c r="B1825" s="23" t="s">
        <v>209</v>
      </c>
      <c r="C1825" s="23" t="s">
        <v>17</v>
      </c>
      <c r="D1825" s="24">
        <v>45298.774641203701</v>
      </c>
      <c r="E1825" s="25" t="s">
        <v>11</v>
      </c>
      <c r="F1825" s="26" t="s">
        <v>16</v>
      </c>
      <c r="G1825" s="26" t="s">
        <v>14</v>
      </c>
      <c r="H1825" s="23">
        <v>0</v>
      </c>
      <c r="I1825" s="27"/>
      <c r="J1825" s="28">
        <v>0</v>
      </c>
      <c r="K1825" t="str">
        <f>IF((LEN(relatorio_Ananindeua3[[#This Row],[CIF/CPF/CNPJ]])=14),relatorio_Ananindeua3[[#This Row],[CIF/CPF/CNPJ]],relatorio_Ananindeua3[[#This Row],[Coluna2]])</f>
        <v>12188988000143</v>
      </c>
      <c r="L1825" t="str">
        <f t="shared" si="29"/>
        <v>121******43</v>
      </c>
    </row>
    <row r="1826" spans="1:12" x14ac:dyDescent="0.25">
      <c r="A1826" s="23" t="s">
        <v>224</v>
      </c>
      <c r="B1826" s="23" t="s">
        <v>225</v>
      </c>
      <c r="C1826" s="23" t="s">
        <v>17</v>
      </c>
      <c r="D1826" s="24">
        <v>45298.774641203701</v>
      </c>
      <c r="E1826" s="25" t="s">
        <v>11</v>
      </c>
      <c r="F1826" s="26" t="s">
        <v>16</v>
      </c>
      <c r="G1826" s="26" t="s">
        <v>14</v>
      </c>
      <c r="H1826" s="23">
        <v>0</v>
      </c>
      <c r="I1826" s="27"/>
      <c r="J1826" s="28">
        <v>0</v>
      </c>
      <c r="K1826" t="str">
        <f>IF((LEN(relatorio_Ananindeua3[[#This Row],[CIF/CPF/CNPJ]])=14),relatorio_Ananindeua3[[#This Row],[CIF/CPF/CNPJ]],relatorio_Ananindeua3[[#This Row],[Coluna2]])</f>
        <v>12332523000114</v>
      </c>
      <c r="L1826" t="str">
        <f t="shared" si="29"/>
        <v>123******14</v>
      </c>
    </row>
    <row r="1827" spans="1:12" x14ac:dyDescent="0.25">
      <c r="A1827" s="23" t="s">
        <v>110</v>
      </c>
      <c r="B1827" s="23" t="s">
        <v>111</v>
      </c>
      <c r="C1827" s="23" t="s">
        <v>17</v>
      </c>
      <c r="D1827" s="24">
        <v>45298.774652777778</v>
      </c>
      <c r="E1827" s="25" t="s">
        <v>11</v>
      </c>
      <c r="F1827" s="26" t="s">
        <v>16</v>
      </c>
      <c r="G1827" s="26" t="s">
        <v>14</v>
      </c>
      <c r="H1827" s="23">
        <v>0</v>
      </c>
      <c r="I1827" s="27"/>
      <c r="J1827" s="28">
        <v>0</v>
      </c>
      <c r="K1827" t="str">
        <f>IF((LEN(relatorio_Ananindeua3[[#This Row],[CIF/CPF/CNPJ]])=14),relatorio_Ananindeua3[[#This Row],[CIF/CPF/CNPJ]],relatorio_Ananindeua3[[#This Row],[Coluna2]])</f>
        <v>11604183000170</v>
      </c>
      <c r="L1827" t="str">
        <f t="shared" si="29"/>
        <v>116******70</v>
      </c>
    </row>
    <row r="1828" spans="1:12" x14ac:dyDescent="0.25">
      <c r="A1828" s="23" t="s">
        <v>142</v>
      </c>
      <c r="B1828" s="23" t="s">
        <v>143</v>
      </c>
      <c r="C1828" s="23" t="s">
        <v>17</v>
      </c>
      <c r="D1828" s="24">
        <v>45298.774652777778</v>
      </c>
      <c r="E1828" s="25" t="s">
        <v>11</v>
      </c>
      <c r="F1828" s="26" t="s">
        <v>16</v>
      </c>
      <c r="G1828" s="26" t="s">
        <v>14</v>
      </c>
      <c r="H1828" s="23">
        <v>0</v>
      </c>
      <c r="I1828" s="27"/>
      <c r="J1828" s="28">
        <v>0</v>
      </c>
      <c r="K1828" t="str">
        <f>IF((LEN(relatorio_Ananindeua3[[#This Row],[CIF/CPF/CNPJ]])=14),relatorio_Ananindeua3[[#This Row],[CIF/CPF/CNPJ]],relatorio_Ananindeua3[[#This Row],[Coluna2]])</f>
        <v>11788716000111</v>
      </c>
      <c r="L1828" t="str">
        <f t="shared" si="29"/>
        <v>117******11</v>
      </c>
    </row>
    <row r="1829" spans="1:12" x14ac:dyDescent="0.25">
      <c r="A1829" s="23" t="s">
        <v>160</v>
      </c>
      <c r="B1829" s="23" t="s">
        <v>161</v>
      </c>
      <c r="C1829" s="23" t="s">
        <v>17</v>
      </c>
      <c r="D1829" s="24">
        <v>45298.774652777778</v>
      </c>
      <c r="E1829" s="25" t="s">
        <v>11</v>
      </c>
      <c r="F1829" s="26" t="s">
        <v>16</v>
      </c>
      <c r="G1829" s="26" t="s">
        <v>14</v>
      </c>
      <c r="H1829" s="23">
        <v>0</v>
      </c>
      <c r="I1829" s="27"/>
      <c r="J1829" s="28">
        <v>0</v>
      </c>
      <c r="K1829" t="str">
        <f>IF((LEN(relatorio_Ananindeua3[[#This Row],[CIF/CPF/CNPJ]])=14),relatorio_Ananindeua3[[#This Row],[CIF/CPF/CNPJ]],relatorio_Ananindeua3[[#This Row],[Coluna2]])</f>
        <v>11892238000195</v>
      </c>
      <c r="L1829" t="str">
        <f t="shared" si="29"/>
        <v>118******95</v>
      </c>
    </row>
    <row r="1830" spans="1:12" x14ac:dyDescent="0.25">
      <c r="A1830" s="23" t="s">
        <v>2430</v>
      </c>
      <c r="B1830" s="23" t="s">
        <v>2431</v>
      </c>
      <c r="C1830" s="23" t="s">
        <v>17</v>
      </c>
      <c r="D1830" s="24">
        <v>45298.774675925924</v>
      </c>
      <c r="E1830" s="25" t="s">
        <v>11</v>
      </c>
      <c r="F1830" s="26" t="s">
        <v>16</v>
      </c>
      <c r="G1830" s="26" t="s">
        <v>14</v>
      </c>
      <c r="H1830" s="23">
        <v>0</v>
      </c>
      <c r="I1830" s="27"/>
      <c r="J1830" s="28">
        <v>0</v>
      </c>
      <c r="K1830" t="str">
        <f>IF((LEN(relatorio_Ananindeua3[[#This Row],[CIF/CPF/CNPJ]])=14),relatorio_Ananindeua3[[#This Row],[CIF/CPF/CNPJ]],relatorio_Ananindeua3[[#This Row],[Coluna2]])</f>
        <v>28754766000180</v>
      </c>
      <c r="L1830" t="str">
        <f t="shared" si="29"/>
        <v>287******80</v>
      </c>
    </row>
    <row r="1831" spans="1:12" x14ac:dyDescent="0.25">
      <c r="A1831" s="23" t="s">
        <v>2464</v>
      </c>
      <c r="B1831" s="23" t="s">
        <v>2465</v>
      </c>
      <c r="C1831" s="23" t="s">
        <v>17</v>
      </c>
      <c r="D1831" s="24">
        <v>45298.774675925924</v>
      </c>
      <c r="E1831" s="25" t="s">
        <v>11</v>
      </c>
      <c r="F1831" s="26" t="s">
        <v>16</v>
      </c>
      <c r="G1831" s="26" t="s">
        <v>14</v>
      </c>
      <c r="H1831" s="23">
        <v>0</v>
      </c>
      <c r="I1831" s="27"/>
      <c r="J1831" s="28">
        <v>0</v>
      </c>
      <c r="K1831" t="str">
        <f>IF((LEN(relatorio_Ananindeua3[[#This Row],[CIF/CPF/CNPJ]])=14),relatorio_Ananindeua3[[#This Row],[CIF/CPF/CNPJ]],relatorio_Ananindeua3[[#This Row],[Coluna2]])</f>
        <v>28936733000151</v>
      </c>
      <c r="L1831" t="str">
        <f t="shared" si="29"/>
        <v>289******51</v>
      </c>
    </row>
    <row r="1832" spans="1:12" x14ac:dyDescent="0.25">
      <c r="A1832" s="23" t="s">
        <v>2332</v>
      </c>
      <c r="B1832" s="23" t="s">
        <v>2333</v>
      </c>
      <c r="C1832" s="23" t="s">
        <v>17</v>
      </c>
      <c r="D1832" s="24">
        <v>45298.774687500001</v>
      </c>
      <c r="E1832" s="25" t="s">
        <v>11</v>
      </c>
      <c r="F1832" s="26" t="s">
        <v>16</v>
      </c>
      <c r="G1832" s="26" t="s">
        <v>14</v>
      </c>
      <c r="H1832" s="23">
        <v>0</v>
      </c>
      <c r="I1832" s="27"/>
      <c r="J1832" s="28">
        <v>0</v>
      </c>
      <c r="K1832" t="str">
        <f>IF((LEN(relatorio_Ananindeua3[[#This Row],[CIF/CPF/CNPJ]])=14),relatorio_Ananindeua3[[#This Row],[CIF/CPF/CNPJ]],relatorio_Ananindeua3[[#This Row],[Coluna2]])</f>
        <v>28309898000101</v>
      </c>
      <c r="L1832" t="str">
        <f t="shared" si="29"/>
        <v>283******01</v>
      </c>
    </row>
    <row r="1833" spans="1:12" x14ac:dyDescent="0.25">
      <c r="A1833" s="23" t="s">
        <v>2338</v>
      </c>
      <c r="B1833" s="23" t="s">
        <v>2339</v>
      </c>
      <c r="C1833" s="23" t="s">
        <v>17</v>
      </c>
      <c r="D1833" s="24">
        <v>45298.774687500001</v>
      </c>
      <c r="E1833" s="25" t="s">
        <v>11</v>
      </c>
      <c r="F1833" s="26" t="s">
        <v>16</v>
      </c>
      <c r="G1833" s="26" t="s">
        <v>14</v>
      </c>
      <c r="H1833" s="23">
        <v>0</v>
      </c>
      <c r="I1833" s="27"/>
      <c r="J1833" s="28">
        <v>0</v>
      </c>
      <c r="K1833" t="str">
        <f>IF((LEN(relatorio_Ananindeua3[[#This Row],[CIF/CPF/CNPJ]])=14),relatorio_Ananindeua3[[#This Row],[CIF/CPF/CNPJ]],relatorio_Ananindeua3[[#This Row],[Coluna2]])</f>
        <v>28330186000166</v>
      </c>
      <c r="L1833" t="str">
        <f t="shared" si="29"/>
        <v>283******66</v>
      </c>
    </row>
    <row r="1834" spans="1:12" x14ac:dyDescent="0.25">
      <c r="A1834" s="23" t="s">
        <v>2308</v>
      </c>
      <c r="B1834" s="23" t="s">
        <v>2309</v>
      </c>
      <c r="C1834" s="23" t="s">
        <v>17</v>
      </c>
      <c r="D1834" s="24">
        <v>45298.774699074071</v>
      </c>
      <c r="E1834" s="25" t="s">
        <v>11</v>
      </c>
      <c r="F1834" s="26" t="s">
        <v>16</v>
      </c>
      <c r="G1834" s="26" t="s">
        <v>14</v>
      </c>
      <c r="H1834" s="23">
        <v>0</v>
      </c>
      <c r="I1834" s="27"/>
      <c r="J1834" s="28">
        <v>0</v>
      </c>
      <c r="K1834" t="str">
        <f>IF((LEN(relatorio_Ananindeua3[[#This Row],[CIF/CPF/CNPJ]])=14),relatorio_Ananindeua3[[#This Row],[CIF/CPF/CNPJ]],relatorio_Ananindeua3[[#This Row],[Coluna2]])</f>
        <v>28100602000130</v>
      </c>
      <c r="L1834" t="str">
        <f t="shared" si="29"/>
        <v>281******30</v>
      </c>
    </row>
    <row r="1835" spans="1:12" x14ac:dyDescent="0.25">
      <c r="A1835" s="23" t="s">
        <v>2322</v>
      </c>
      <c r="B1835" s="23" t="s">
        <v>2323</v>
      </c>
      <c r="C1835" s="23" t="s">
        <v>17</v>
      </c>
      <c r="D1835" s="24">
        <v>45298.774699074071</v>
      </c>
      <c r="E1835" s="25" t="s">
        <v>11</v>
      </c>
      <c r="F1835" s="26" t="s">
        <v>16</v>
      </c>
      <c r="G1835" s="26" t="s">
        <v>14</v>
      </c>
      <c r="H1835" s="23">
        <v>0</v>
      </c>
      <c r="I1835" s="27"/>
      <c r="J1835" s="28">
        <v>0</v>
      </c>
      <c r="K1835" t="str">
        <f>IF((LEN(relatorio_Ananindeua3[[#This Row],[CIF/CPF/CNPJ]])=14),relatorio_Ananindeua3[[#This Row],[CIF/CPF/CNPJ]],relatorio_Ananindeua3[[#This Row],[Coluna2]])</f>
        <v>28240006000155</v>
      </c>
      <c r="L1835" t="str">
        <f t="shared" si="29"/>
        <v>282******55</v>
      </c>
    </row>
    <row r="1836" spans="1:12" x14ac:dyDescent="0.25">
      <c r="A1836" s="23" t="s">
        <v>2328</v>
      </c>
      <c r="B1836" s="23" t="s">
        <v>2329</v>
      </c>
      <c r="C1836" s="23" t="s">
        <v>17</v>
      </c>
      <c r="D1836" s="24">
        <v>45298.774699074071</v>
      </c>
      <c r="E1836" s="25" t="s">
        <v>11</v>
      </c>
      <c r="F1836" s="26" t="s">
        <v>16</v>
      </c>
      <c r="G1836" s="26" t="s">
        <v>14</v>
      </c>
      <c r="H1836" s="23">
        <v>0</v>
      </c>
      <c r="I1836" s="27"/>
      <c r="J1836" s="28">
        <v>0</v>
      </c>
      <c r="K1836" t="str">
        <f>IF((LEN(relatorio_Ananindeua3[[#This Row],[CIF/CPF/CNPJ]])=14),relatorio_Ananindeua3[[#This Row],[CIF/CPF/CNPJ]],relatorio_Ananindeua3[[#This Row],[Coluna2]])</f>
        <v>28263509000146</v>
      </c>
      <c r="L1836" t="str">
        <f t="shared" si="29"/>
        <v>282******46</v>
      </c>
    </row>
    <row r="1837" spans="1:12" x14ac:dyDescent="0.25">
      <c r="A1837" s="23" t="s">
        <v>2278</v>
      </c>
      <c r="B1837" s="23" t="s">
        <v>2279</v>
      </c>
      <c r="C1837" s="23" t="s">
        <v>17</v>
      </c>
      <c r="D1837" s="24">
        <v>45298.774710648147</v>
      </c>
      <c r="E1837" s="25" t="s">
        <v>11</v>
      </c>
      <c r="F1837" s="26" t="s">
        <v>16</v>
      </c>
      <c r="G1837" s="26" t="s">
        <v>14</v>
      </c>
      <c r="H1837" s="23">
        <v>0</v>
      </c>
      <c r="I1837" s="27"/>
      <c r="J1837" s="28">
        <v>0</v>
      </c>
      <c r="K1837" t="str">
        <f>IF((LEN(relatorio_Ananindeua3[[#This Row],[CIF/CPF/CNPJ]])=14),relatorio_Ananindeua3[[#This Row],[CIF/CPF/CNPJ]],relatorio_Ananindeua3[[#This Row],[Coluna2]])</f>
        <v>27928211000145</v>
      </c>
      <c r="L1837" t="str">
        <f t="shared" si="29"/>
        <v>279******45</v>
      </c>
    </row>
    <row r="1838" spans="1:12" x14ac:dyDescent="0.25">
      <c r="A1838" s="23" t="s">
        <v>2266</v>
      </c>
      <c r="B1838" s="23" t="s">
        <v>2267</v>
      </c>
      <c r="C1838" s="23" t="s">
        <v>17</v>
      </c>
      <c r="D1838" s="24">
        <v>45298.774733796294</v>
      </c>
      <c r="E1838" s="25" t="s">
        <v>11</v>
      </c>
      <c r="F1838" s="26" t="s">
        <v>16</v>
      </c>
      <c r="G1838" s="26" t="s">
        <v>14</v>
      </c>
      <c r="H1838" s="23">
        <v>0</v>
      </c>
      <c r="I1838" s="27"/>
      <c r="J1838" s="28">
        <v>0</v>
      </c>
      <c r="K1838" t="str">
        <f>IF((LEN(relatorio_Ananindeua3[[#This Row],[CIF/CPF/CNPJ]])=14),relatorio_Ananindeua3[[#This Row],[CIF/CPF/CNPJ]],relatorio_Ananindeua3[[#This Row],[Coluna2]])</f>
        <v>27895947000164</v>
      </c>
      <c r="L1838" t="str">
        <f t="shared" si="29"/>
        <v>278******64</v>
      </c>
    </row>
    <row r="1839" spans="1:12" x14ac:dyDescent="0.25">
      <c r="A1839" s="23" t="s">
        <v>2456</v>
      </c>
      <c r="B1839" s="23" t="s">
        <v>2457</v>
      </c>
      <c r="C1839" s="23" t="s">
        <v>17</v>
      </c>
      <c r="D1839" s="24">
        <v>45298.774907407409</v>
      </c>
      <c r="E1839" s="25" t="s">
        <v>11</v>
      </c>
      <c r="F1839" s="26" t="s">
        <v>16</v>
      </c>
      <c r="G1839" s="26" t="s">
        <v>14</v>
      </c>
      <c r="H1839" s="23">
        <v>0</v>
      </c>
      <c r="I1839" s="27"/>
      <c r="J1839" s="28">
        <v>0</v>
      </c>
      <c r="K1839" t="str">
        <f>IF((LEN(relatorio_Ananindeua3[[#This Row],[CIF/CPF/CNPJ]])=14),relatorio_Ananindeua3[[#This Row],[CIF/CPF/CNPJ]],relatorio_Ananindeua3[[#This Row],[Coluna2]])</f>
        <v>28867424000177</v>
      </c>
      <c r="L1839" t="str">
        <f t="shared" si="29"/>
        <v>288******77</v>
      </c>
    </row>
    <row r="1840" spans="1:12" x14ac:dyDescent="0.25">
      <c r="A1840" s="23" t="s">
        <v>2410</v>
      </c>
      <c r="B1840" s="23" t="s">
        <v>2411</v>
      </c>
      <c r="C1840" s="23" t="s">
        <v>17</v>
      </c>
      <c r="D1840" s="24">
        <v>45298.775069444448</v>
      </c>
      <c r="E1840" s="25" t="s">
        <v>11</v>
      </c>
      <c r="F1840" s="26" t="s">
        <v>16</v>
      </c>
      <c r="G1840" s="26" t="s">
        <v>14</v>
      </c>
      <c r="H1840" s="23">
        <v>0</v>
      </c>
      <c r="I1840" s="27"/>
      <c r="J1840" s="28">
        <v>0</v>
      </c>
      <c r="K1840" t="str">
        <f>IF((LEN(relatorio_Ananindeua3[[#This Row],[CIF/CPF/CNPJ]])=14),relatorio_Ananindeua3[[#This Row],[CIF/CPF/CNPJ]],relatorio_Ananindeua3[[#This Row],[Coluna2]])</f>
        <v>28700254000131</v>
      </c>
      <c r="L1840" t="str">
        <f t="shared" si="29"/>
        <v>287******31</v>
      </c>
    </row>
    <row r="1841" spans="1:12" x14ac:dyDescent="0.25">
      <c r="A1841" s="23" t="s">
        <v>2390</v>
      </c>
      <c r="B1841" s="23" t="s">
        <v>2391</v>
      </c>
      <c r="C1841" s="23" t="s">
        <v>17</v>
      </c>
      <c r="D1841" s="24">
        <v>45298.775092592594</v>
      </c>
      <c r="E1841" s="25" t="s">
        <v>11</v>
      </c>
      <c r="F1841" s="26" t="s">
        <v>16</v>
      </c>
      <c r="G1841" s="26" t="s">
        <v>14</v>
      </c>
      <c r="H1841" s="23">
        <v>0</v>
      </c>
      <c r="I1841" s="27"/>
      <c r="J1841" s="28">
        <v>0</v>
      </c>
      <c r="K1841" t="str">
        <f>IF((LEN(relatorio_Ananindeua3[[#This Row],[CIF/CPF/CNPJ]])=14),relatorio_Ananindeua3[[#This Row],[CIF/CPF/CNPJ]],relatorio_Ananindeua3[[#This Row],[Coluna2]])</f>
        <v>28608000000198</v>
      </c>
      <c r="L1841" t="str">
        <f t="shared" si="29"/>
        <v>286******98</v>
      </c>
    </row>
    <row r="1842" spans="1:12" x14ac:dyDescent="0.25">
      <c r="A1842" s="23" t="s">
        <v>2378</v>
      </c>
      <c r="B1842" s="23" t="s">
        <v>2379</v>
      </c>
      <c r="C1842" s="23" t="s">
        <v>17</v>
      </c>
      <c r="D1842" s="24">
        <v>45298.775104166663</v>
      </c>
      <c r="E1842" s="25" t="s">
        <v>11</v>
      </c>
      <c r="F1842" s="26" t="s">
        <v>16</v>
      </c>
      <c r="G1842" s="26" t="s">
        <v>14</v>
      </c>
      <c r="H1842" s="23">
        <v>0</v>
      </c>
      <c r="I1842" s="27"/>
      <c r="J1842" s="28">
        <v>0</v>
      </c>
      <c r="K1842" t="str">
        <f>IF((LEN(relatorio_Ananindeua3[[#This Row],[CIF/CPF/CNPJ]])=14),relatorio_Ananindeua3[[#This Row],[CIF/CPF/CNPJ]],relatorio_Ananindeua3[[#This Row],[Coluna2]])</f>
        <v>28539075000164</v>
      </c>
      <c r="L1842" t="str">
        <f t="shared" si="29"/>
        <v>285******64</v>
      </c>
    </row>
    <row r="1843" spans="1:12" x14ac:dyDescent="0.25">
      <c r="A1843" s="23" t="s">
        <v>2368</v>
      </c>
      <c r="B1843" s="23" t="s">
        <v>2369</v>
      </c>
      <c r="C1843" s="23" t="s">
        <v>17</v>
      </c>
      <c r="D1843" s="24">
        <v>45298.77511574074</v>
      </c>
      <c r="E1843" s="25" t="s">
        <v>11</v>
      </c>
      <c r="F1843" s="26" t="s">
        <v>16</v>
      </c>
      <c r="G1843" s="26" t="s">
        <v>14</v>
      </c>
      <c r="H1843" s="23">
        <v>0</v>
      </c>
      <c r="I1843" s="27"/>
      <c r="J1843" s="28">
        <v>0</v>
      </c>
      <c r="K1843" t="str">
        <f>IF((LEN(relatorio_Ananindeua3[[#This Row],[CIF/CPF/CNPJ]])=14),relatorio_Ananindeua3[[#This Row],[CIF/CPF/CNPJ]],relatorio_Ananindeua3[[#This Row],[Coluna2]])</f>
        <v>28518583000166</v>
      </c>
      <c r="L1843" t="str">
        <f t="shared" si="29"/>
        <v>285******66</v>
      </c>
    </row>
    <row r="1844" spans="1:12" x14ac:dyDescent="0.25">
      <c r="A1844" s="23" t="s">
        <v>2356</v>
      </c>
      <c r="B1844" s="23" t="s">
        <v>2357</v>
      </c>
      <c r="C1844" s="23" t="s">
        <v>17</v>
      </c>
      <c r="D1844" s="24">
        <v>45298.77516203704</v>
      </c>
      <c r="E1844" s="25" t="s">
        <v>11</v>
      </c>
      <c r="F1844" s="26" t="s">
        <v>16</v>
      </c>
      <c r="G1844" s="26" t="s">
        <v>14</v>
      </c>
      <c r="H1844" s="23">
        <v>0</v>
      </c>
      <c r="I1844" s="27"/>
      <c r="J1844" s="28">
        <v>0</v>
      </c>
      <c r="K1844" t="str">
        <f>IF((LEN(relatorio_Ananindeua3[[#This Row],[CIF/CPF/CNPJ]])=14),relatorio_Ananindeua3[[#This Row],[CIF/CPF/CNPJ]],relatorio_Ananindeua3[[#This Row],[Coluna2]])</f>
        <v>28460112000144</v>
      </c>
      <c r="L1844" t="str">
        <f t="shared" si="29"/>
        <v>284******44</v>
      </c>
    </row>
    <row r="1845" spans="1:12" x14ac:dyDescent="0.25">
      <c r="A1845" s="23" t="s">
        <v>2316</v>
      </c>
      <c r="B1845" s="23" t="s">
        <v>2317</v>
      </c>
      <c r="C1845" s="23" t="s">
        <v>17</v>
      </c>
      <c r="D1845" s="24">
        <v>45298.775289351855</v>
      </c>
      <c r="E1845" s="25" t="s">
        <v>11</v>
      </c>
      <c r="F1845" s="26" t="s">
        <v>16</v>
      </c>
      <c r="G1845" s="26" t="s">
        <v>14</v>
      </c>
      <c r="H1845" s="23">
        <v>0</v>
      </c>
      <c r="I1845" s="27"/>
      <c r="J1845" s="28">
        <v>0</v>
      </c>
      <c r="K1845" t="str">
        <f>IF((LEN(relatorio_Ananindeua3[[#This Row],[CIF/CPF/CNPJ]])=14),relatorio_Ananindeua3[[#This Row],[CIF/CPF/CNPJ]],relatorio_Ananindeua3[[#This Row],[Coluna2]])</f>
        <v>28176384000117</v>
      </c>
      <c r="L1845" t="str">
        <f t="shared" si="29"/>
        <v>281******17</v>
      </c>
    </row>
    <row r="1846" spans="1:12" x14ac:dyDescent="0.25">
      <c r="A1846" s="23" t="s">
        <v>2248</v>
      </c>
      <c r="B1846" s="23" t="s">
        <v>2249</v>
      </c>
      <c r="C1846" s="23" t="s">
        <v>17</v>
      </c>
      <c r="D1846" s="24">
        <v>45298.775381944448</v>
      </c>
      <c r="E1846" s="25" t="s">
        <v>11</v>
      </c>
      <c r="F1846" s="26" t="s">
        <v>16</v>
      </c>
      <c r="G1846" s="26" t="s">
        <v>14</v>
      </c>
      <c r="H1846" s="23">
        <v>0</v>
      </c>
      <c r="I1846" s="27"/>
      <c r="J1846" s="28">
        <v>0</v>
      </c>
      <c r="K1846" t="str">
        <f>IF((LEN(relatorio_Ananindeua3[[#This Row],[CIF/CPF/CNPJ]])=14),relatorio_Ananindeua3[[#This Row],[CIF/CPF/CNPJ]],relatorio_Ananindeua3[[#This Row],[Coluna2]])</f>
        <v>27814418000199</v>
      </c>
      <c r="L1846" t="str">
        <f t="shared" si="29"/>
        <v>278******99</v>
      </c>
    </row>
    <row r="1847" spans="1:12" x14ac:dyDescent="0.25">
      <c r="A1847" s="23" t="s">
        <v>2258</v>
      </c>
      <c r="B1847" s="23" t="s">
        <v>2259</v>
      </c>
      <c r="C1847" s="23" t="s">
        <v>17</v>
      </c>
      <c r="D1847" s="24">
        <v>45298.775393518517</v>
      </c>
      <c r="E1847" s="25" t="s">
        <v>11</v>
      </c>
      <c r="F1847" s="26" t="s">
        <v>16</v>
      </c>
      <c r="G1847" s="26" t="s">
        <v>14</v>
      </c>
      <c r="H1847" s="23">
        <v>0</v>
      </c>
      <c r="I1847" s="27"/>
      <c r="J1847" s="28">
        <v>0</v>
      </c>
      <c r="K1847" t="str">
        <f>IF((LEN(relatorio_Ananindeua3[[#This Row],[CIF/CPF/CNPJ]])=14),relatorio_Ananindeua3[[#This Row],[CIF/CPF/CNPJ]],relatorio_Ananindeua3[[#This Row],[Coluna2]])</f>
        <v>27862947000168</v>
      </c>
      <c r="L1847" t="str">
        <f t="shared" si="29"/>
        <v>278******68</v>
      </c>
    </row>
    <row r="1848" spans="1:12" x14ac:dyDescent="0.25">
      <c r="A1848" s="23" t="s">
        <v>2180</v>
      </c>
      <c r="B1848" s="23" t="s">
        <v>2181</v>
      </c>
      <c r="C1848" s="23" t="s">
        <v>17</v>
      </c>
      <c r="D1848" s="24">
        <v>45298.775405092594</v>
      </c>
      <c r="E1848" s="25" t="s">
        <v>11</v>
      </c>
      <c r="F1848" s="26" t="s">
        <v>16</v>
      </c>
      <c r="G1848" s="26" t="s">
        <v>14</v>
      </c>
      <c r="H1848" s="23">
        <v>0</v>
      </c>
      <c r="I1848" s="27"/>
      <c r="J1848" s="28">
        <v>0</v>
      </c>
      <c r="K1848" t="str">
        <f>IF((LEN(relatorio_Ananindeua3[[#This Row],[CIF/CPF/CNPJ]])=14),relatorio_Ananindeua3[[#This Row],[CIF/CPF/CNPJ]],relatorio_Ananindeua3[[#This Row],[Coluna2]])</f>
        <v>27527822000181</v>
      </c>
      <c r="L1848" t="str">
        <f t="shared" si="29"/>
        <v>275******81</v>
      </c>
    </row>
    <row r="1849" spans="1:12" x14ac:dyDescent="0.25">
      <c r="A1849" s="23" t="s">
        <v>2186</v>
      </c>
      <c r="B1849" s="23" t="s">
        <v>2187</v>
      </c>
      <c r="C1849" s="23" t="s">
        <v>17</v>
      </c>
      <c r="D1849" s="24">
        <v>45298.775416666664</v>
      </c>
      <c r="E1849" s="25" t="s">
        <v>11</v>
      </c>
      <c r="F1849" s="26" t="s">
        <v>16</v>
      </c>
      <c r="G1849" s="26" t="s">
        <v>14</v>
      </c>
      <c r="H1849" s="23">
        <v>0</v>
      </c>
      <c r="I1849" s="27"/>
      <c r="J1849" s="28">
        <v>0</v>
      </c>
      <c r="K1849" t="str">
        <f>IF((LEN(relatorio_Ananindeua3[[#This Row],[CIF/CPF/CNPJ]])=14),relatorio_Ananindeua3[[#This Row],[CIF/CPF/CNPJ]],relatorio_Ananindeua3[[#This Row],[Coluna2]])</f>
        <v>27551889000151</v>
      </c>
      <c r="L1849" t="str">
        <f t="shared" si="29"/>
        <v>275******51</v>
      </c>
    </row>
    <row r="1850" spans="1:12" x14ac:dyDescent="0.25">
      <c r="A1850" s="23" t="s">
        <v>2204</v>
      </c>
      <c r="B1850" s="23" t="s">
        <v>2205</v>
      </c>
      <c r="C1850" s="23" t="s">
        <v>17</v>
      </c>
      <c r="D1850" s="24">
        <v>45298.775416666664</v>
      </c>
      <c r="E1850" s="25" t="s">
        <v>11</v>
      </c>
      <c r="F1850" s="26" t="s">
        <v>16</v>
      </c>
      <c r="G1850" s="26" t="s">
        <v>14</v>
      </c>
      <c r="H1850" s="23">
        <v>0</v>
      </c>
      <c r="I1850" s="27"/>
      <c r="J1850" s="28">
        <v>0</v>
      </c>
      <c r="K1850" t="str">
        <f>IF((LEN(relatorio_Ananindeua3[[#This Row],[CIF/CPF/CNPJ]])=14),relatorio_Ananindeua3[[#This Row],[CIF/CPF/CNPJ]],relatorio_Ananindeua3[[#This Row],[Coluna2]])</f>
        <v>27631874000101</v>
      </c>
      <c r="L1850" t="str">
        <f t="shared" si="29"/>
        <v>276******01</v>
      </c>
    </row>
    <row r="1851" spans="1:12" x14ac:dyDescent="0.25">
      <c r="A1851" s="23" t="s">
        <v>2276</v>
      </c>
      <c r="B1851" s="23" t="s">
        <v>2277</v>
      </c>
      <c r="C1851" s="23" t="s">
        <v>17</v>
      </c>
      <c r="D1851" s="24">
        <v>45298.775416666664</v>
      </c>
      <c r="E1851" s="25" t="s">
        <v>11</v>
      </c>
      <c r="F1851" s="26" t="s">
        <v>16</v>
      </c>
      <c r="G1851" s="26" t="s">
        <v>14</v>
      </c>
      <c r="H1851" s="23">
        <v>0</v>
      </c>
      <c r="I1851" s="27"/>
      <c r="J1851" s="28">
        <v>0</v>
      </c>
      <c r="K1851" t="str">
        <f>IF((LEN(relatorio_Ananindeua3[[#This Row],[CIF/CPF/CNPJ]])=14),relatorio_Ananindeua3[[#This Row],[CIF/CPF/CNPJ]],relatorio_Ananindeua3[[#This Row],[Coluna2]])</f>
        <v>27926917000178</v>
      </c>
      <c r="L1851" t="str">
        <f t="shared" si="29"/>
        <v>279******78</v>
      </c>
    </row>
    <row r="1852" spans="1:12" x14ac:dyDescent="0.25">
      <c r="A1852" s="23" t="s">
        <v>2214</v>
      </c>
      <c r="B1852" s="23" t="s">
        <v>2215</v>
      </c>
      <c r="C1852" s="23" t="s">
        <v>17</v>
      </c>
      <c r="D1852" s="24">
        <v>45298.77542824074</v>
      </c>
      <c r="E1852" s="25" t="s">
        <v>11</v>
      </c>
      <c r="F1852" s="26" t="s">
        <v>16</v>
      </c>
      <c r="G1852" s="26" t="s">
        <v>14</v>
      </c>
      <c r="H1852" s="23">
        <v>0</v>
      </c>
      <c r="I1852" s="27"/>
      <c r="J1852" s="28">
        <v>0</v>
      </c>
      <c r="K1852" t="str">
        <f>IF((LEN(relatorio_Ananindeua3[[#This Row],[CIF/CPF/CNPJ]])=14),relatorio_Ananindeua3[[#This Row],[CIF/CPF/CNPJ]],relatorio_Ananindeua3[[#This Row],[Coluna2]])</f>
        <v>27681640000160</v>
      </c>
      <c r="L1852" t="str">
        <f t="shared" si="29"/>
        <v>276******60</v>
      </c>
    </row>
    <row r="1853" spans="1:12" x14ac:dyDescent="0.25">
      <c r="A1853" s="23" t="s">
        <v>2182</v>
      </c>
      <c r="B1853" s="23" t="s">
        <v>2183</v>
      </c>
      <c r="C1853" s="23" t="s">
        <v>17</v>
      </c>
      <c r="D1853" s="24">
        <v>45298.775439814817</v>
      </c>
      <c r="E1853" s="25" t="s">
        <v>11</v>
      </c>
      <c r="F1853" s="26" t="s">
        <v>16</v>
      </c>
      <c r="G1853" s="26" t="s">
        <v>14</v>
      </c>
      <c r="H1853" s="23">
        <v>0</v>
      </c>
      <c r="I1853" s="27"/>
      <c r="J1853" s="28">
        <v>0</v>
      </c>
      <c r="K1853" t="str">
        <f>IF((LEN(relatorio_Ananindeua3[[#This Row],[CIF/CPF/CNPJ]])=14),relatorio_Ananindeua3[[#This Row],[CIF/CPF/CNPJ]],relatorio_Ananindeua3[[#This Row],[Coluna2]])</f>
        <v>27532513000108</v>
      </c>
      <c r="L1853" t="str">
        <f t="shared" si="29"/>
        <v>275******08</v>
      </c>
    </row>
    <row r="1854" spans="1:12" x14ac:dyDescent="0.25">
      <c r="A1854" s="23" t="s">
        <v>2192</v>
      </c>
      <c r="B1854" s="23" t="s">
        <v>2193</v>
      </c>
      <c r="C1854" s="23" t="s">
        <v>17</v>
      </c>
      <c r="D1854" s="24">
        <v>45298.775439814817</v>
      </c>
      <c r="E1854" s="25" t="s">
        <v>11</v>
      </c>
      <c r="F1854" s="26" t="s">
        <v>16</v>
      </c>
      <c r="G1854" s="26" t="s">
        <v>14</v>
      </c>
      <c r="H1854" s="23">
        <v>0</v>
      </c>
      <c r="I1854" s="27"/>
      <c r="J1854" s="28">
        <v>0</v>
      </c>
      <c r="K1854" t="str">
        <f>IF((LEN(relatorio_Ananindeua3[[#This Row],[CIF/CPF/CNPJ]])=14),relatorio_Ananindeua3[[#This Row],[CIF/CPF/CNPJ]],relatorio_Ananindeua3[[#This Row],[Coluna2]])</f>
        <v>27593216000164</v>
      </c>
      <c r="L1854" t="str">
        <f t="shared" si="29"/>
        <v>275******64</v>
      </c>
    </row>
    <row r="1855" spans="1:12" x14ac:dyDescent="0.25">
      <c r="A1855" s="23" t="s">
        <v>1686</v>
      </c>
      <c r="B1855" s="23" t="s">
        <v>1687</v>
      </c>
      <c r="C1855" s="23" t="s">
        <v>17</v>
      </c>
      <c r="D1855" s="24">
        <v>45298.77548611111</v>
      </c>
      <c r="E1855" s="25" t="s">
        <v>11</v>
      </c>
      <c r="F1855" s="26" t="s">
        <v>16</v>
      </c>
      <c r="G1855" s="26" t="s">
        <v>14</v>
      </c>
      <c r="H1855" s="23">
        <v>0</v>
      </c>
      <c r="I1855" s="27"/>
      <c r="J1855" s="28">
        <v>0</v>
      </c>
      <c r="K1855" t="str">
        <f>IF((LEN(relatorio_Ananindeua3[[#This Row],[CIF/CPF/CNPJ]])=14),relatorio_Ananindeua3[[#This Row],[CIF/CPF/CNPJ]],relatorio_Ananindeua3[[#This Row],[Coluna2]])</f>
        <v>23721934000118</v>
      </c>
      <c r="L1855" t="str">
        <f t="shared" si="29"/>
        <v>237******18</v>
      </c>
    </row>
    <row r="1856" spans="1:12" x14ac:dyDescent="0.25">
      <c r="A1856" s="23" t="s">
        <v>2246</v>
      </c>
      <c r="B1856" s="23" t="s">
        <v>2247</v>
      </c>
      <c r="C1856" s="23" t="s">
        <v>17</v>
      </c>
      <c r="D1856" s="24">
        <v>45298.775520833333</v>
      </c>
      <c r="E1856" s="25" t="s">
        <v>11</v>
      </c>
      <c r="F1856" s="26" t="s">
        <v>16</v>
      </c>
      <c r="G1856" s="26" t="s">
        <v>14</v>
      </c>
      <c r="H1856" s="23">
        <v>0</v>
      </c>
      <c r="I1856" s="27"/>
      <c r="J1856" s="28">
        <v>0</v>
      </c>
      <c r="K1856" t="str">
        <f>IF((LEN(relatorio_Ananindeua3[[#This Row],[CIF/CPF/CNPJ]])=14),relatorio_Ananindeua3[[#This Row],[CIF/CPF/CNPJ]],relatorio_Ananindeua3[[#This Row],[Coluna2]])</f>
        <v>27811803000182</v>
      </c>
      <c r="L1856" t="str">
        <f t="shared" si="29"/>
        <v>278******82</v>
      </c>
    </row>
    <row r="1857" spans="1:12" x14ac:dyDescent="0.25">
      <c r="A1857" s="23" t="s">
        <v>2210</v>
      </c>
      <c r="B1857" s="23" t="s">
        <v>2211</v>
      </c>
      <c r="C1857" s="23" t="s">
        <v>17</v>
      </c>
      <c r="D1857" s="24">
        <v>45298.775625000002</v>
      </c>
      <c r="E1857" s="25" t="s">
        <v>11</v>
      </c>
      <c r="F1857" s="26" t="s">
        <v>16</v>
      </c>
      <c r="G1857" s="26" t="s">
        <v>14</v>
      </c>
      <c r="H1857" s="23">
        <v>0</v>
      </c>
      <c r="I1857" s="27"/>
      <c r="J1857" s="28">
        <v>0</v>
      </c>
      <c r="K1857" t="str">
        <f>IF((LEN(relatorio_Ananindeua3[[#This Row],[CIF/CPF/CNPJ]])=14),relatorio_Ananindeua3[[#This Row],[CIF/CPF/CNPJ]],relatorio_Ananindeua3[[#This Row],[Coluna2]])</f>
        <v>27670315000100</v>
      </c>
      <c r="L1857" t="str">
        <f t="shared" si="29"/>
        <v>276******00</v>
      </c>
    </row>
    <row r="1858" spans="1:12" x14ac:dyDescent="0.25">
      <c r="A1858" s="23" t="s">
        <v>2176</v>
      </c>
      <c r="B1858" s="23" t="s">
        <v>2177</v>
      </c>
      <c r="C1858" s="23" t="s">
        <v>17</v>
      </c>
      <c r="D1858" s="24">
        <v>45298.77579861111</v>
      </c>
      <c r="E1858" s="25" t="s">
        <v>11</v>
      </c>
      <c r="F1858" s="26" t="s">
        <v>16</v>
      </c>
      <c r="G1858" s="26" t="s">
        <v>14</v>
      </c>
      <c r="H1858" s="23">
        <v>0</v>
      </c>
      <c r="I1858" s="27"/>
      <c r="J1858" s="28">
        <v>0</v>
      </c>
      <c r="K1858" t="str">
        <f>IF((LEN(relatorio_Ananindeua3[[#This Row],[CIF/CPF/CNPJ]])=14),relatorio_Ananindeua3[[#This Row],[CIF/CPF/CNPJ]],relatorio_Ananindeua3[[#This Row],[Coluna2]])</f>
        <v>27489759000136</v>
      </c>
      <c r="L1858" t="str">
        <f t="shared" si="29"/>
        <v>274******36</v>
      </c>
    </row>
    <row r="1859" spans="1:12" x14ac:dyDescent="0.25">
      <c r="A1859" s="23" t="s">
        <v>2162</v>
      </c>
      <c r="B1859" s="23" t="s">
        <v>2163</v>
      </c>
      <c r="C1859" s="23" t="s">
        <v>17</v>
      </c>
      <c r="D1859" s="24">
        <v>45298.77584490741</v>
      </c>
      <c r="E1859" s="25" t="s">
        <v>11</v>
      </c>
      <c r="F1859" s="26" t="s">
        <v>16</v>
      </c>
      <c r="G1859" s="26" t="s">
        <v>14</v>
      </c>
      <c r="H1859" s="23">
        <v>0</v>
      </c>
      <c r="I1859" s="27"/>
      <c r="J1859" s="28">
        <v>0</v>
      </c>
      <c r="K1859" t="str">
        <f>IF((LEN(relatorio_Ananindeua3[[#This Row],[CIF/CPF/CNPJ]])=14),relatorio_Ananindeua3[[#This Row],[CIF/CPF/CNPJ]],relatorio_Ananindeua3[[#This Row],[Coluna2]])</f>
        <v>27405017000185</v>
      </c>
      <c r="L1859" t="str">
        <f t="shared" si="29"/>
        <v>274******85</v>
      </c>
    </row>
    <row r="1860" spans="1:12" x14ac:dyDescent="0.25">
      <c r="A1860" s="23" t="s">
        <v>2130</v>
      </c>
      <c r="B1860" s="23" t="s">
        <v>2131</v>
      </c>
      <c r="C1860" s="23" t="s">
        <v>17</v>
      </c>
      <c r="D1860" s="24">
        <v>45298.775949074072</v>
      </c>
      <c r="E1860" s="25" t="s">
        <v>11</v>
      </c>
      <c r="F1860" s="26" t="s">
        <v>16</v>
      </c>
      <c r="G1860" s="26" t="s">
        <v>14</v>
      </c>
      <c r="H1860" s="23">
        <v>0</v>
      </c>
      <c r="I1860" s="27"/>
      <c r="J1860" s="28">
        <v>0</v>
      </c>
      <c r="K1860" t="str">
        <f>IF((LEN(relatorio_Ananindeua3[[#This Row],[CIF/CPF/CNPJ]])=14),relatorio_Ananindeua3[[#This Row],[CIF/CPF/CNPJ]],relatorio_Ananindeua3[[#This Row],[Coluna2]])</f>
        <v>27251463000182</v>
      </c>
      <c r="L1860" t="str">
        <f t="shared" si="29"/>
        <v>272******82</v>
      </c>
    </row>
    <row r="1861" spans="1:12" x14ac:dyDescent="0.25">
      <c r="A1861" s="23" t="s">
        <v>702</v>
      </c>
      <c r="B1861" s="23" t="s">
        <v>703</v>
      </c>
      <c r="C1861" s="23" t="s">
        <v>17</v>
      </c>
      <c r="D1861" s="24">
        <v>45298.775972222225</v>
      </c>
      <c r="E1861" s="25" t="s">
        <v>11</v>
      </c>
      <c r="F1861" s="26" t="s">
        <v>16</v>
      </c>
      <c r="G1861" s="26" t="s">
        <v>14</v>
      </c>
      <c r="H1861" s="23">
        <v>0</v>
      </c>
      <c r="I1861" s="27"/>
      <c r="J1861" s="28">
        <v>0</v>
      </c>
      <c r="K1861" t="str">
        <f>IF((LEN(relatorio_Ananindeua3[[#This Row],[CIF/CPF/CNPJ]])=14),relatorio_Ananindeua3[[#This Row],[CIF/CPF/CNPJ]],relatorio_Ananindeua3[[#This Row],[Coluna2]])</f>
        <v>15209928000158</v>
      </c>
      <c r="L1861" t="str">
        <f t="shared" si="29"/>
        <v>152******58</v>
      </c>
    </row>
    <row r="1862" spans="1:12" x14ac:dyDescent="0.25">
      <c r="A1862" s="23" t="s">
        <v>2128</v>
      </c>
      <c r="B1862" s="23" t="s">
        <v>2129</v>
      </c>
      <c r="C1862" s="23" t="s">
        <v>17</v>
      </c>
      <c r="D1862" s="24">
        <v>45298.775983796295</v>
      </c>
      <c r="E1862" s="25" t="s">
        <v>11</v>
      </c>
      <c r="F1862" s="26" t="s">
        <v>16</v>
      </c>
      <c r="G1862" s="26" t="s">
        <v>14</v>
      </c>
      <c r="H1862" s="23">
        <v>0</v>
      </c>
      <c r="I1862" s="27"/>
      <c r="J1862" s="28">
        <v>0</v>
      </c>
      <c r="K1862" t="str">
        <f>IF((LEN(relatorio_Ananindeua3[[#This Row],[CIF/CPF/CNPJ]])=14),relatorio_Ananindeua3[[#This Row],[CIF/CPF/CNPJ]],relatorio_Ananindeua3[[#This Row],[Coluna2]])</f>
        <v>27224471000130</v>
      </c>
      <c r="L1862" t="str">
        <f t="shared" si="29"/>
        <v>272******30</v>
      </c>
    </row>
    <row r="1863" spans="1:12" x14ac:dyDescent="0.25">
      <c r="A1863" s="23" t="s">
        <v>2074</v>
      </c>
      <c r="B1863" s="23" t="s">
        <v>2075</v>
      </c>
      <c r="C1863" s="23" t="s">
        <v>17</v>
      </c>
      <c r="D1863" s="24">
        <v>45298.776030092595</v>
      </c>
      <c r="E1863" s="25" t="s">
        <v>11</v>
      </c>
      <c r="F1863" s="26" t="s">
        <v>16</v>
      </c>
      <c r="G1863" s="26" t="s">
        <v>14</v>
      </c>
      <c r="H1863" s="23">
        <v>0</v>
      </c>
      <c r="I1863" s="27"/>
      <c r="J1863" s="28">
        <v>0</v>
      </c>
      <c r="K1863" t="str">
        <f>IF((LEN(relatorio_Ananindeua3[[#This Row],[CIF/CPF/CNPJ]])=14),relatorio_Ananindeua3[[#This Row],[CIF/CPF/CNPJ]],relatorio_Ananindeua3[[#This Row],[Coluna2]])</f>
        <v>26862608000119</v>
      </c>
      <c r="L1863" t="str">
        <f t="shared" si="29"/>
        <v>268******19</v>
      </c>
    </row>
    <row r="1864" spans="1:12" x14ac:dyDescent="0.25">
      <c r="A1864" s="23" t="s">
        <v>2118</v>
      </c>
      <c r="B1864" s="23" t="s">
        <v>2119</v>
      </c>
      <c r="C1864" s="23" t="s">
        <v>17</v>
      </c>
      <c r="D1864" s="24">
        <v>45298.776030092595</v>
      </c>
      <c r="E1864" s="25" t="s">
        <v>11</v>
      </c>
      <c r="F1864" s="26" t="s">
        <v>16</v>
      </c>
      <c r="G1864" s="26" t="s">
        <v>14</v>
      </c>
      <c r="H1864" s="23">
        <v>0</v>
      </c>
      <c r="I1864" s="27"/>
      <c r="J1864" s="28">
        <v>0</v>
      </c>
      <c r="K1864" t="str">
        <f>IF((LEN(relatorio_Ananindeua3[[#This Row],[CIF/CPF/CNPJ]])=14),relatorio_Ananindeua3[[#This Row],[CIF/CPF/CNPJ]],relatorio_Ananindeua3[[#This Row],[Coluna2]])</f>
        <v>27142302000150</v>
      </c>
      <c r="L1864" t="str">
        <f t="shared" si="29"/>
        <v>271******50</v>
      </c>
    </row>
    <row r="1865" spans="1:12" x14ac:dyDescent="0.25">
      <c r="A1865" s="23" t="s">
        <v>2122</v>
      </c>
      <c r="B1865" s="23" t="s">
        <v>2123</v>
      </c>
      <c r="C1865" s="23" t="s">
        <v>17</v>
      </c>
      <c r="D1865" s="24">
        <v>45298.776030092595</v>
      </c>
      <c r="E1865" s="25" t="s">
        <v>11</v>
      </c>
      <c r="F1865" s="26" t="s">
        <v>16</v>
      </c>
      <c r="G1865" s="26" t="s">
        <v>14</v>
      </c>
      <c r="H1865" s="23">
        <v>0</v>
      </c>
      <c r="I1865" s="27"/>
      <c r="J1865" s="28">
        <v>0</v>
      </c>
      <c r="K1865" t="str">
        <f>IF((LEN(relatorio_Ananindeua3[[#This Row],[CIF/CPF/CNPJ]])=14),relatorio_Ananindeua3[[#This Row],[CIF/CPF/CNPJ]],relatorio_Ananindeua3[[#This Row],[Coluna2]])</f>
        <v>27159386000135</v>
      </c>
      <c r="L1865" t="str">
        <f t="shared" si="29"/>
        <v>271******35</v>
      </c>
    </row>
    <row r="1866" spans="1:12" x14ac:dyDescent="0.25">
      <c r="A1866" s="23" t="s">
        <v>2116</v>
      </c>
      <c r="B1866" s="23" t="s">
        <v>2117</v>
      </c>
      <c r="C1866" s="23" t="s">
        <v>17</v>
      </c>
      <c r="D1866" s="24">
        <v>45298.776041666664</v>
      </c>
      <c r="E1866" s="25" t="s">
        <v>11</v>
      </c>
      <c r="F1866" s="26" t="s">
        <v>16</v>
      </c>
      <c r="G1866" s="26" t="s">
        <v>14</v>
      </c>
      <c r="H1866" s="23">
        <v>0</v>
      </c>
      <c r="I1866" s="27"/>
      <c r="J1866" s="28">
        <v>0</v>
      </c>
      <c r="K1866" t="str">
        <f>IF((LEN(relatorio_Ananindeua3[[#This Row],[CIF/CPF/CNPJ]])=14),relatorio_Ananindeua3[[#This Row],[CIF/CPF/CNPJ]],relatorio_Ananindeua3[[#This Row],[Coluna2]])</f>
        <v>27105541000130</v>
      </c>
      <c r="L1866" t="str">
        <f t="shared" si="29"/>
        <v>271******30</v>
      </c>
    </row>
    <row r="1867" spans="1:12" x14ac:dyDescent="0.25">
      <c r="A1867" s="23" t="s">
        <v>2110</v>
      </c>
      <c r="B1867" s="23" t="s">
        <v>2111</v>
      </c>
      <c r="C1867" s="23" t="s">
        <v>17</v>
      </c>
      <c r="D1867" s="24">
        <v>45298.776053240741</v>
      </c>
      <c r="E1867" s="25" t="s">
        <v>11</v>
      </c>
      <c r="F1867" s="26" t="s">
        <v>16</v>
      </c>
      <c r="G1867" s="26" t="s">
        <v>14</v>
      </c>
      <c r="H1867" s="23">
        <v>0</v>
      </c>
      <c r="I1867" s="27"/>
      <c r="J1867" s="28">
        <v>0</v>
      </c>
      <c r="K1867" t="str">
        <f>IF((LEN(relatorio_Ananindeua3[[#This Row],[CIF/CPF/CNPJ]])=14),relatorio_Ananindeua3[[#This Row],[CIF/CPF/CNPJ]],relatorio_Ananindeua3[[#This Row],[Coluna2]])</f>
        <v>27079512000141</v>
      </c>
      <c r="L1867" t="str">
        <f t="shared" si="29"/>
        <v>270******41</v>
      </c>
    </row>
    <row r="1868" spans="1:12" x14ac:dyDescent="0.25">
      <c r="A1868" s="23" t="s">
        <v>2114</v>
      </c>
      <c r="B1868" s="23" t="s">
        <v>2115</v>
      </c>
      <c r="C1868" s="23" t="s">
        <v>17</v>
      </c>
      <c r="D1868" s="24">
        <v>45298.776053240741</v>
      </c>
      <c r="E1868" s="25" t="s">
        <v>11</v>
      </c>
      <c r="F1868" s="26" t="s">
        <v>16</v>
      </c>
      <c r="G1868" s="26" t="s">
        <v>14</v>
      </c>
      <c r="H1868" s="23">
        <v>0</v>
      </c>
      <c r="I1868" s="27"/>
      <c r="J1868" s="28">
        <v>0</v>
      </c>
      <c r="K1868" t="str">
        <f>IF((LEN(relatorio_Ananindeua3[[#This Row],[CIF/CPF/CNPJ]])=14),relatorio_Ananindeua3[[#This Row],[CIF/CPF/CNPJ]],relatorio_Ananindeua3[[#This Row],[Coluna2]])</f>
        <v>27097558000193</v>
      </c>
      <c r="L1868" t="str">
        <f t="shared" si="29"/>
        <v>270******93</v>
      </c>
    </row>
    <row r="1869" spans="1:12" x14ac:dyDescent="0.25">
      <c r="A1869" s="23" t="s">
        <v>2108</v>
      </c>
      <c r="B1869" s="23" t="s">
        <v>2109</v>
      </c>
      <c r="C1869" s="23" t="s">
        <v>17</v>
      </c>
      <c r="D1869" s="24">
        <v>45298.776064814818</v>
      </c>
      <c r="E1869" s="25" t="s">
        <v>11</v>
      </c>
      <c r="F1869" s="26" t="s">
        <v>16</v>
      </c>
      <c r="G1869" s="26" t="s">
        <v>14</v>
      </c>
      <c r="H1869" s="23">
        <v>0</v>
      </c>
      <c r="I1869" s="27"/>
      <c r="J1869" s="28">
        <v>0</v>
      </c>
      <c r="K1869" t="str">
        <f>IF((LEN(relatorio_Ananindeua3[[#This Row],[CIF/CPF/CNPJ]])=14),relatorio_Ananindeua3[[#This Row],[CIF/CPF/CNPJ]],relatorio_Ananindeua3[[#This Row],[Coluna2]])</f>
        <v>27075436000104</v>
      </c>
      <c r="L1869" t="str">
        <f t="shared" si="29"/>
        <v>270******04</v>
      </c>
    </row>
    <row r="1870" spans="1:12" x14ac:dyDescent="0.25">
      <c r="A1870" s="23" t="s">
        <v>2094</v>
      </c>
      <c r="B1870" s="23" t="s">
        <v>2095</v>
      </c>
      <c r="C1870" s="23" t="s">
        <v>17</v>
      </c>
      <c r="D1870" s="24">
        <v>45298.776099537034</v>
      </c>
      <c r="E1870" s="25" t="s">
        <v>11</v>
      </c>
      <c r="F1870" s="26" t="s">
        <v>16</v>
      </c>
      <c r="G1870" s="26" t="s">
        <v>14</v>
      </c>
      <c r="H1870" s="23">
        <v>0</v>
      </c>
      <c r="I1870" s="27"/>
      <c r="J1870" s="28">
        <v>0</v>
      </c>
      <c r="K1870" t="str">
        <f>IF((LEN(relatorio_Ananindeua3[[#This Row],[CIF/CPF/CNPJ]])=14),relatorio_Ananindeua3[[#This Row],[CIF/CPF/CNPJ]],relatorio_Ananindeua3[[#This Row],[Coluna2]])</f>
        <v>26974047000140</v>
      </c>
      <c r="L1870" t="str">
        <f t="shared" si="29"/>
        <v>269******40</v>
      </c>
    </row>
    <row r="1871" spans="1:12" x14ac:dyDescent="0.25">
      <c r="A1871" s="23" t="s">
        <v>2092</v>
      </c>
      <c r="B1871" s="23" t="s">
        <v>2093</v>
      </c>
      <c r="C1871" s="23" t="s">
        <v>17</v>
      </c>
      <c r="D1871" s="24">
        <v>45298.77611111111</v>
      </c>
      <c r="E1871" s="25" t="s">
        <v>11</v>
      </c>
      <c r="F1871" s="26" t="s">
        <v>16</v>
      </c>
      <c r="G1871" s="26" t="s">
        <v>14</v>
      </c>
      <c r="H1871" s="23">
        <v>0</v>
      </c>
      <c r="I1871" s="27"/>
      <c r="J1871" s="28">
        <v>0</v>
      </c>
      <c r="K1871" t="str">
        <f>IF((LEN(relatorio_Ananindeua3[[#This Row],[CIF/CPF/CNPJ]])=14),relatorio_Ananindeua3[[#This Row],[CIF/CPF/CNPJ]],relatorio_Ananindeua3[[#This Row],[Coluna2]])</f>
        <v>26963628000186</v>
      </c>
      <c r="L1871" t="str">
        <f t="shared" si="29"/>
        <v>269******86</v>
      </c>
    </row>
    <row r="1872" spans="1:12" x14ac:dyDescent="0.25">
      <c r="A1872" s="23" t="s">
        <v>2082</v>
      </c>
      <c r="B1872" s="23" t="s">
        <v>2083</v>
      </c>
      <c r="C1872" s="23" t="s">
        <v>17</v>
      </c>
      <c r="D1872" s="24">
        <v>45298.776134259257</v>
      </c>
      <c r="E1872" s="25" t="s">
        <v>11</v>
      </c>
      <c r="F1872" s="26" t="s">
        <v>16</v>
      </c>
      <c r="G1872" s="26" t="s">
        <v>14</v>
      </c>
      <c r="H1872" s="23">
        <v>0</v>
      </c>
      <c r="I1872" s="27"/>
      <c r="J1872" s="28">
        <v>0</v>
      </c>
      <c r="K1872" t="str">
        <f>IF((LEN(relatorio_Ananindeua3[[#This Row],[CIF/CPF/CNPJ]])=14),relatorio_Ananindeua3[[#This Row],[CIF/CPF/CNPJ]],relatorio_Ananindeua3[[#This Row],[Coluna2]])</f>
        <v>26901232000104</v>
      </c>
      <c r="L1872" t="str">
        <f t="shared" si="29"/>
        <v>269******04</v>
      </c>
    </row>
    <row r="1873" spans="1:12" x14ac:dyDescent="0.25">
      <c r="A1873" s="23" t="s">
        <v>2080</v>
      </c>
      <c r="B1873" s="23" t="s">
        <v>2081</v>
      </c>
      <c r="C1873" s="23" t="s">
        <v>17</v>
      </c>
      <c r="D1873" s="24">
        <v>45298.776145833333</v>
      </c>
      <c r="E1873" s="25" t="s">
        <v>11</v>
      </c>
      <c r="F1873" s="26" t="s">
        <v>16</v>
      </c>
      <c r="G1873" s="26" t="s">
        <v>14</v>
      </c>
      <c r="H1873" s="23">
        <v>0</v>
      </c>
      <c r="I1873" s="27"/>
      <c r="J1873" s="28">
        <v>0</v>
      </c>
      <c r="K1873" t="str">
        <f>IF((LEN(relatorio_Ananindeua3[[#This Row],[CIF/CPF/CNPJ]])=14),relatorio_Ananindeua3[[#This Row],[CIF/CPF/CNPJ]],relatorio_Ananindeua3[[#This Row],[Coluna2]])</f>
        <v>26887354000193</v>
      </c>
      <c r="L1873" t="str">
        <f t="shared" si="29"/>
        <v>268******93</v>
      </c>
    </row>
    <row r="1874" spans="1:12" x14ac:dyDescent="0.25">
      <c r="A1874" s="23" t="s">
        <v>2056</v>
      </c>
      <c r="B1874" s="23" t="s">
        <v>2057</v>
      </c>
      <c r="C1874" s="23" t="s">
        <v>17</v>
      </c>
      <c r="D1874" s="24">
        <v>45298.776192129626</v>
      </c>
      <c r="E1874" s="25" t="s">
        <v>11</v>
      </c>
      <c r="F1874" s="26" t="s">
        <v>16</v>
      </c>
      <c r="G1874" s="26" t="s">
        <v>14</v>
      </c>
      <c r="H1874" s="23">
        <v>0</v>
      </c>
      <c r="I1874" s="27"/>
      <c r="J1874" s="28">
        <v>0</v>
      </c>
      <c r="K1874" t="str">
        <f>IF((LEN(relatorio_Ananindeua3[[#This Row],[CIF/CPF/CNPJ]])=14),relatorio_Ananindeua3[[#This Row],[CIF/CPF/CNPJ]],relatorio_Ananindeua3[[#This Row],[Coluna2]])</f>
        <v>26768133000104</v>
      </c>
      <c r="L1874" t="str">
        <f t="shared" ref="L1874:L1937" si="30">_xlfn.CONCAT(LEFT(A1874,3),REPT("*",6),RIGHT(A1874,2))</f>
        <v>267******04</v>
      </c>
    </row>
    <row r="1875" spans="1:12" x14ac:dyDescent="0.25">
      <c r="A1875" s="23" t="s">
        <v>2060</v>
      </c>
      <c r="B1875" s="23" t="s">
        <v>2061</v>
      </c>
      <c r="C1875" s="23" t="s">
        <v>17</v>
      </c>
      <c r="D1875" s="24">
        <v>45298.776192129626</v>
      </c>
      <c r="E1875" s="25" t="s">
        <v>11</v>
      </c>
      <c r="F1875" s="26" t="s">
        <v>16</v>
      </c>
      <c r="G1875" s="26" t="s">
        <v>14</v>
      </c>
      <c r="H1875" s="23">
        <v>0</v>
      </c>
      <c r="I1875" s="27"/>
      <c r="J1875" s="28">
        <v>0</v>
      </c>
      <c r="K1875" t="str">
        <f>IF((LEN(relatorio_Ananindeua3[[#This Row],[CIF/CPF/CNPJ]])=14),relatorio_Ananindeua3[[#This Row],[CIF/CPF/CNPJ]],relatorio_Ananindeua3[[#This Row],[Coluna2]])</f>
        <v>26817616000143</v>
      </c>
      <c r="L1875" t="str">
        <f t="shared" si="30"/>
        <v>268******43</v>
      </c>
    </row>
    <row r="1876" spans="1:12" x14ac:dyDescent="0.25">
      <c r="A1876" s="23" t="s">
        <v>2062</v>
      </c>
      <c r="B1876" s="23" t="s">
        <v>2063</v>
      </c>
      <c r="C1876" s="23" t="s">
        <v>17</v>
      </c>
      <c r="D1876" s="24">
        <v>45298.776192129626</v>
      </c>
      <c r="E1876" s="25" t="s">
        <v>11</v>
      </c>
      <c r="F1876" s="26" t="s">
        <v>16</v>
      </c>
      <c r="G1876" s="26" t="s">
        <v>14</v>
      </c>
      <c r="H1876" s="23">
        <v>0</v>
      </c>
      <c r="I1876" s="27"/>
      <c r="J1876" s="28">
        <v>0</v>
      </c>
      <c r="K1876" t="str">
        <f>IF((LEN(relatorio_Ananindeua3[[#This Row],[CIF/CPF/CNPJ]])=14),relatorio_Ananindeua3[[#This Row],[CIF/CPF/CNPJ]],relatorio_Ananindeua3[[#This Row],[Coluna2]])</f>
        <v>26824657000167</v>
      </c>
      <c r="L1876" t="str">
        <f t="shared" si="30"/>
        <v>268******67</v>
      </c>
    </row>
    <row r="1877" spans="1:12" x14ac:dyDescent="0.25">
      <c r="A1877" s="23" t="s">
        <v>2054</v>
      </c>
      <c r="B1877" s="23" t="s">
        <v>2055</v>
      </c>
      <c r="C1877" s="23" t="s">
        <v>17</v>
      </c>
      <c r="D1877" s="24">
        <v>45298.776203703703</v>
      </c>
      <c r="E1877" s="25" t="s">
        <v>11</v>
      </c>
      <c r="F1877" s="26" t="s">
        <v>16</v>
      </c>
      <c r="G1877" s="26" t="s">
        <v>14</v>
      </c>
      <c r="H1877" s="23">
        <v>0</v>
      </c>
      <c r="I1877" s="27"/>
      <c r="J1877" s="28">
        <v>0</v>
      </c>
      <c r="K1877" t="str">
        <f>IF((LEN(relatorio_Ananindeua3[[#This Row],[CIF/CPF/CNPJ]])=14),relatorio_Ananindeua3[[#This Row],[CIF/CPF/CNPJ]],relatorio_Ananindeua3[[#This Row],[Coluna2]])</f>
        <v>26767759000198</v>
      </c>
      <c r="L1877" t="str">
        <f t="shared" si="30"/>
        <v>267******98</v>
      </c>
    </row>
    <row r="1878" spans="1:12" x14ac:dyDescent="0.25">
      <c r="A1878" s="23" t="s">
        <v>2046</v>
      </c>
      <c r="B1878" s="23" t="s">
        <v>2047</v>
      </c>
      <c r="C1878" s="23" t="s">
        <v>17</v>
      </c>
      <c r="D1878" s="24">
        <v>45298.776238425926</v>
      </c>
      <c r="E1878" s="25" t="s">
        <v>11</v>
      </c>
      <c r="F1878" s="26" t="s">
        <v>16</v>
      </c>
      <c r="G1878" s="26" t="s">
        <v>14</v>
      </c>
      <c r="H1878" s="23">
        <v>0</v>
      </c>
      <c r="I1878" s="27"/>
      <c r="J1878" s="28">
        <v>0</v>
      </c>
      <c r="K1878" t="str">
        <f>IF((LEN(relatorio_Ananindeua3[[#This Row],[CIF/CPF/CNPJ]])=14),relatorio_Ananindeua3[[#This Row],[CIF/CPF/CNPJ]],relatorio_Ananindeua3[[#This Row],[Coluna2]])</f>
        <v>26730296000190</v>
      </c>
      <c r="L1878" t="str">
        <f t="shared" si="30"/>
        <v>267******90</v>
      </c>
    </row>
    <row r="1879" spans="1:12" x14ac:dyDescent="0.25">
      <c r="A1879" s="23" t="s">
        <v>2050</v>
      </c>
      <c r="B1879" s="23" t="s">
        <v>2051</v>
      </c>
      <c r="C1879" s="23" t="s">
        <v>17</v>
      </c>
      <c r="D1879" s="24">
        <v>45298.776238425926</v>
      </c>
      <c r="E1879" s="25" t="s">
        <v>11</v>
      </c>
      <c r="F1879" s="26" t="s">
        <v>16</v>
      </c>
      <c r="G1879" s="26" t="s">
        <v>14</v>
      </c>
      <c r="H1879" s="23">
        <v>0</v>
      </c>
      <c r="I1879" s="27"/>
      <c r="J1879" s="28">
        <v>0</v>
      </c>
      <c r="K1879" t="str">
        <f>IF((LEN(relatorio_Ananindeua3[[#This Row],[CIF/CPF/CNPJ]])=14),relatorio_Ananindeua3[[#This Row],[CIF/CPF/CNPJ]],relatorio_Ananindeua3[[#This Row],[Coluna2]])</f>
        <v>26731163000138</v>
      </c>
      <c r="L1879" t="str">
        <f t="shared" si="30"/>
        <v>267******38</v>
      </c>
    </row>
    <row r="1880" spans="1:12" x14ac:dyDescent="0.25">
      <c r="A1880" s="23" t="s">
        <v>2036</v>
      </c>
      <c r="B1880" s="23" t="s">
        <v>2037</v>
      </c>
      <c r="C1880" s="23" t="s">
        <v>17</v>
      </c>
      <c r="D1880" s="24">
        <v>45298.776261574072</v>
      </c>
      <c r="E1880" s="25" t="s">
        <v>11</v>
      </c>
      <c r="F1880" s="26" t="s">
        <v>16</v>
      </c>
      <c r="G1880" s="26" t="s">
        <v>14</v>
      </c>
      <c r="H1880" s="23">
        <v>0</v>
      </c>
      <c r="I1880" s="27"/>
      <c r="J1880" s="28">
        <v>0</v>
      </c>
      <c r="K1880" t="str">
        <f>IF((LEN(relatorio_Ananindeua3[[#This Row],[CIF/CPF/CNPJ]])=14),relatorio_Ananindeua3[[#This Row],[CIF/CPF/CNPJ]],relatorio_Ananindeua3[[#This Row],[Coluna2]])</f>
        <v>26652146000105</v>
      </c>
      <c r="L1880" t="str">
        <f t="shared" si="30"/>
        <v>266******05</v>
      </c>
    </row>
    <row r="1881" spans="1:12" x14ac:dyDescent="0.25">
      <c r="A1881" s="23" t="s">
        <v>2034</v>
      </c>
      <c r="B1881" s="23" t="s">
        <v>2035</v>
      </c>
      <c r="C1881" s="23" t="s">
        <v>17</v>
      </c>
      <c r="D1881" s="24">
        <v>45298.776273148149</v>
      </c>
      <c r="E1881" s="25" t="s">
        <v>11</v>
      </c>
      <c r="F1881" s="26" t="s">
        <v>16</v>
      </c>
      <c r="G1881" s="26" t="s">
        <v>14</v>
      </c>
      <c r="H1881" s="23">
        <v>0</v>
      </c>
      <c r="I1881" s="27"/>
      <c r="J1881" s="28">
        <v>0</v>
      </c>
      <c r="K1881" t="str">
        <f>IF((LEN(relatorio_Ananindeua3[[#This Row],[CIF/CPF/CNPJ]])=14),relatorio_Ananindeua3[[#This Row],[CIF/CPF/CNPJ]],relatorio_Ananindeua3[[#This Row],[Coluna2]])</f>
        <v>26639805000173</v>
      </c>
      <c r="L1881" t="str">
        <f t="shared" si="30"/>
        <v>266******73</v>
      </c>
    </row>
    <row r="1882" spans="1:12" x14ac:dyDescent="0.25">
      <c r="A1882" s="23" t="s">
        <v>2022</v>
      </c>
      <c r="B1882" s="23" t="s">
        <v>2023</v>
      </c>
      <c r="C1882" s="23" t="s">
        <v>17</v>
      </c>
      <c r="D1882" s="24">
        <v>45298.776284722226</v>
      </c>
      <c r="E1882" s="25" t="s">
        <v>11</v>
      </c>
      <c r="F1882" s="26" t="s">
        <v>16</v>
      </c>
      <c r="G1882" s="26" t="s">
        <v>14</v>
      </c>
      <c r="H1882" s="23">
        <v>0</v>
      </c>
      <c r="I1882" s="27"/>
      <c r="J1882" s="28">
        <v>0</v>
      </c>
      <c r="K1882" t="str">
        <f>IF((LEN(relatorio_Ananindeua3[[#This Row],[CIF/CPF/CNPJ]])=14),relatorio_Ananindeua3[[#This Row],[CIF/CPF/CNPJ]],relatorio_Ananindeua3[[#This Row],[Coluna2]])</f>
        <v>26545719000100</v>
      </c>
      <c r="L1882" t="str">
        <f t="shared" si="30"/>
        <v>265******00</v>
      </c>
    </row>
    <row r="1883" spans="1:12" x14ac:dyDescent="0.25">
      <c r="A1883" s="23" t="s">
        <v>1986</v>
      </c>
      <c r="B1883" s="23" t="s">
        <v>1987</v>
      </c>
      <c r="C1883" s="23" t="s">
        <v>17</v>
      </c>
      <c r="D1883" s="24">
        <v>45298.776354166665</v>
      </c>
      <c r="E1883" s="25" t="s">
        <v>11</v>
      </c>
      <c r="F1883" s="26" t="s">
        <v>16</v>
      </c>
      <c r="G1883" s="26" t="s">
        <v>14</v>
      </c>
      <c r="H1883" s="23">
        <v>0</v>
      </c>
      <c r="I1883" s="27"/>
      <c r="J1883" s="28">
        <v>0</v>
      </c>
      <c r="K1883" t="str">
        <f>IF((LEN(relatorio_Ananindeua3[[#This Row],[CIF/CPF/CNPJ]])=14),relatorio_Ananindeua3[[#This Row],[CIF/CPF/CNPJ]],relatorio_Ananindeua3[[#This Row],[Coluna2]])</f>
        <v>26264609000161</v>
      </c>
      <c r="L1883" t="str">
        <f t="shared" si="30"/>
        <v>262******61</v>
      </c>
    </row>
    <row r="1884" spans="1:12" x14ac:dyDescent="0.25">
      <c r="A1884" s="23" t="s">
        <v>1988</v>
      </c>
      <c r="B1884" s="23" t="s">
        <v>1989</v>
      </c>
      <c r="C1884" s="23" t="s">
        <v>17</v>
      </c>
      <c r="D1884" s="24">
        <v>45298.776354166665</v>
      </c>
      <c r="E1884" s="25" t="s">
        <v>11</v>
      </c>
      <c r="F1884" s="26" t="s">
        <v>16</v>
      </c>
      <c r="G1884" s="26" t="s">
        <v>14</v>
      </c>
      <c r="H1884" s="23">
        <v>0</v>
      </c>
      <c r="I1884" s="27"/>
      <c r="J1884" s="28">
        <v>0</v>
      </c>
      <c r="K1884" t="str">
        <f>IF((LEN(relatorio_Ananindeua3[[#This Row],[CIF/CPF/CNPJ]])=14),relatorio_Ananindeua3[[#This Row],[CIF/CPF/CNPJ]],relatorio_Ananindeua3[[#This Row],[Coluna2]])</f>
        <v>26279279000188</v>
      </c>
      <c r="L1884" t="str">
        <f t="shared" si="30"/>
        <v>262******88</v>
      </c>
    </row>
    <row r="1885" spans="1:12" x14ac:dyDescent="0.25">
      <c r="A1885" s="23" t="s">
        <v>1978</v>
      </c>
      <c r="B1885" s="23" t="s">
        <v>1979</v>
      </c>
      <c r="C1885" s="23" t="s">
        <v>17</v>
      </c>
      <c r="D1885" s="24">
        <v>45298.776377314818</v>
      </c>
      <c r="E1885" s="25" t="s">
        <v>11</v>
      </c>
      <c r="F1885" s="26" t="s">
        <v>16</v>
      </c>
      <c r="G1885" s="26" t="s">
        <v>14</v>
      </c>
      <c r="H1885" s="23">
        <v>0</v>
      </c>
      <c r="I1885" s="27"/>
      <c r="J1885" s="28">
        <v>0</v>
      </c>
      <c r="K1885" t="str">
        <f>IF((LEN(relatorio_Ananindeua3[[#This Row],[CIF/CPF/CNPJ]])=14),relatorio_Ananindeua3[[#This Row],[CIF/CPF/CNPJ]],relatorio_Ananindeua3[[#This Row],[Coluna2]])</f>
        <v>26224205000144</v>
      </c>
      <c r="L1885" t="str">
        <f t="shared" si="30"/>
        <v>262******44</v>
      </c>
    </row>
    <row r="1886" spans="1:12" x14ac:dyDescent="0.25">
      <c r="A1886" s="23" t="s">
        <v>1980</v>
      </c>
      <c r="B1886" s="23" t="s">
        <v>1981</v>
      </c>
      <c r="C1886" s="23" t="s">
        <v>17</v>
      </c>
      <c r="D1886" s="24">
        <v>45298.776377314818</v>
      </c>
      <c r="E1886" s="25" t="s">
        <v>11</v>
      </c>
      <c r="F1886" s="26" t="s">
        <v>16</v>
      </c>
      <c r="G1886" s="26" t="s">
        <v>14</v>
      </c>
      <c r="H1886" s="23">
        <v>0</v>
      </c>
      <c r="I1886" s="27"/>
      <c r="J1886" s="28">
        <v>0</v>
      </c>
      <c r="K1886" t="str">
        <f>IF((LEN(relatorio_Ananindeua3[[#This Row],[CIF/CPF/CNPJ]])=14),relatorio_Ananindeua3[[#This Row],[CIF/CPF/CNPJ]],relatorio_Ananindeua3[[#This Row],[Coluna2]])</f>
        <v>26224711000133</v>
      </c>
      <c r="L1886" t="str">
        <f t="shared" si="30"/>
        <v>262******33</v>
      </c>
    </row>
    <row r="1887" spans="1:12" x14ac:dyDescent="0.25">
      <c r="A1887" s="23" t="s">
        <v>1974</v>
      </c>
      <c r="B1887" s="23" t="s">
        <v>1975</v>
      </c>
      <c r="C1887" s="23" t="s">
        <v>17</v>
      </c>
      <c r="D1887" s="24">
        <v>45298.776388888888</v>
      </c>
      <c r="E1887" s="25" t="s">
        <v>11</v>
      </c>
      <c r="F1887" s="26" t="s">
        <v>16</v>
      </c>
      <c r="G1887" s="26" t="s">
        <v>14</v>
      </c>
      <c r="H1887" s="23">
        <v>0</v>
      </c>
      <c r="I1887" s="27"/>
      <c r="J1887" s="28">
        <v>0</v>
      </c>
      <c r="K1887" t="str">
        <f>IF((LEN(relatorio_Ananindeua3[[#This Row],[CIF/CPF/CNPJ]])=14),relatorio_Ananindeua3[[#This Row],[CIF/CPF/CNPJ]],relatorio_Ananindeua3[[#This Row],[Coluna2]])</f>
        <v>26220198000102</v>
      </c>
      <c r="L1887" t="str">
        <f t="shared" si="30"/>
        <v>262******02</v>
      </c>
    </row>
    <row r="1888" spans="1:12" x14ac:dyDescent="0.25">
      <c r="A1888" s="23" t="s">
        <v>1952</v>
      </c>
      <c r="B1888" s="23" t="s">
        <v>1953</v>
      </c>
      <c r="C1888" s="23" t="s">
        <v>17</v>
      </c>
      <c r="D1888" s="24">
        <v>45298.776400462964</v>
      </c>
      <c r="E1888" s="25" t="s">
        <v>11</v>
      </c>
      <c r="F1888" s="26" t="s">
        <v>16</v>
      </c>
      <c r="G1888" s="26" t="s">
        <v>14</v>
      </c>
      <c r="H1888" s="23">
        <v>0</v>
      </c>
      <c r="I1888" s="27"/>
      <c r="J1888" s="28">
        <v>0</v>
      </c>
      <c r="K1888" t="str">
        <f>IF((LEN(relatorio_Ananindeua3[[#This Row],[CIF/CPF/CNPJ]])=14),relatorio_Ananindeua3[[#This Row],[CIF/CPF/CNPJ]],relatorio_Ananindeua3[[#This Row],[Coluna2]])</f>
        <v>26110881000197</v>
      </c>
      <c r="L1888" t="str">
        <f t="shared" si="30"/>
        <v>261******97</v>
      </c>
    </row>
    <row r="1889" spans="1:12" x14ac:dyDescent="0.25">
      <c r="A1889" s="23" t="s">
        <v>1940</v>
      </c>
      <c r="B1889" s="23" t="s">
        <v>1941</v>
      </c>
      <c r="C1889" s="23" t="s">
        <v>17</v>
      </c>
      <c r="D1889" s="24">
        <v>45298.776412037034</v>
      </c>
      <c r="E1889" s="25" t="s">
        <v>11</v>
      </c>
      <c r="F1889" s="26" t="s">
        <v>16</v>
      </c>
      <c r="G1889" s="26" t="s">
        <v>14</v>
      </c>
      <c r="H1889" s="23">
        <v>0</v>
      </c>
      <c r="I1889" s="27"/>
      <c r="J1889" s="28">
        <v>0</v>
      </c>
      <c r="K1889" t="str">
        <f>IF((LEN(relatorio_Ananindeua3[[#This Row],[CIF/CPF/CNPJ]])=14),relatorio_Ananindeua3[[#This Row],[CIF/CPF/CNPJ]],relatorio_Ananindeua3[[#This Row],[Coluna2]])</f>
        <v>26042215000169</v>
      </c>
      <c r="L1889" t="str">
        <f t="shared" si="30"/>
        <v>260******69</v>
      </c>
    </row>
    <row r="1890" spans="1:12" x14ac:dyDescent="0.25">
      <c r="A1890" s="23" t="s">
        <v>1905</v>
      </c>
      <c r="B1890" s="23" t="s">
        <v>1906</v>
      </c>
      <c r="C1890" s="23" t="s">
        <v>17</v>
      </c>
      <c r="D1890" s="24">
        <v>45298.776458333334</v>
      </c>
      <c r="E1890" s="25" t="s">
        <v>11</v>
      </c>
      <c r="F1890" s="26" t="s">
        <v>16</v>
      </c>
      <c r="G1890" s="26" t="s">
        <v>14</v>
      </c>
      <c r="H1890" s="23">
        <v>0</v>
      </c>
      <c r="I1890" s="27"/>
      <c r="J1890" s="28">
        <v>0</v>
      </c>
      <c r="K1890" t="str">
        <f>IF((LEN(relatorio_Ananindeua3[[#This Row],[CIF/CPF/CNPJ]])=14),relatorio_Ananindeua3[[#This Row],[CIF/CPF/CNPJ]],relatorio_Ananindeua3[[#This Row],[Coluna2]])</f>
        <v>25167464000118</v>
      </c>
      <c r="L1890" t="str">
        <f t="shared" si="30"/>
        <v>251******18</v>
      </c>
    </row>
    <row r="1891" spans="1:12" x14ac:dyDescent="0.25">
      <c r="A1891" s="23" t="s">
        <v>1907</v>
      </c>
      <c r="B1891" s="23" t="s">
        <v>1908</v>
      </c>
      <c r="C1891" s="23" t="s">
        <v>17</v>
      </c>
      <c r="D1891" s="24">
        <v>45298.776458333334</v>
      </c>
      <c r="E1891" s="25" t="s">
        <v>11</v>
      </c>
      <c r="F1891" s="26" t="s">
        <v>16</v>
      </c>
      <c r="G1891" s="26" t="s">
        <v>14</v>
      </c>
      <c r="H1891" s="23">
        <v>0</v>
      </c>
      <c r="I1891" s="27"/>
      <c r="J1891" s="28">
        <v>0</v>
      </c>
      <c r="K1891" t="str">
        <f>IF((LEN(relatorio_Ananindeua3[[#This Row],[CIF/CPF/CNPJ]])=14),relatorio_Ananindeua3[[#This Row],[CIF/CPF/CNPJ]],relatorio_Ananindeua3[[#This Row],[Coluna2]])</f>
        <v>25167585000160</v>
      </c>
      <c r="L1891" t="str">
        <f t="shared" si="30"/>
        <v>251******60</v>
      </c>
    </row>
    <row r="1892" spans="1:12" x14ac:dyDescent="0.25">
      <c r="A1892" s="23" t="s">
        <v>1889</v>
      </c>
      <c r="B1892" s="23" t="s">
        <v>1890</v>
      </c>
      <c r="C1892" s="23" t="s">
        <v>17</v>
      </c>
      <c r="D1892" s="24">
        <v>45298.77648148148</v>
      </c>
      <c r="E1892" s="25" t="s">
        <v>11</v>
      </c>
      <c r="F1892" s="26" t="s">
        <v>16</v>
      </c>
      <c r="G1892" s="26" t="s">
        <v>14</v>
      </c>
      <c r="H1892" s="23">
        <v>0</v>
      </c>
      <c r="I1892" s="27"/>
      <c r="J1892" s="28">
        <v>0</v>
      </c>
      <c r="K1892" t="str">
        <f>IF((LEN(relatorio_Ananindeua3[[#This Row],[CIF/CPF/CNPJ]])=14),relatorio_Ananindeua3[[#This Row],[CIF/CPF/CNPJ]],relatorio_Ananindeua3[[#This Row],[Coluna2]])</f>
        <v>25015214000162</v>
      </c>
      <c r="L1892" t="str">
        <f t="shared" si="30"/>
        <v>250******62</v>
      </c>
    </row>
    <row r="1893" spans="1:12" x14ac:dyDescent="0.25">
      <c r="A1893" s="23" t="s">
        <v>1895</v>
      </c>
      <c r="B1893" s="23" t="s">
        <v>1896</v>
      </c>
      <c r="C1893" s="23" t="s">
        <v>17</v>
      </c>
      <c r="D1893" s="24">
        <v>45298.77648148148</v>
      </c>
      <c r="E1893" s="25" t="s">
        <v>11</v>
      </c>
      <c r="F1893" s="26" t="s">
        <v>16</v>
      </c>
      <c r="G1893" s="26" t="s">
        <v>14</v>
      </c>
      <c r="H1893" s="23">
        <v>0</v>
      </c>
      <c r="I1893" s="27"/>
      <c r="J1893" s="28">
        <v>0</v>
      </c>
      <c r="K1893" t="str">
        <f>IF((LEN(relatorio_Ananindeua3[[#This Row],[CIF/CPF/CNPJ]])=14),relatorio_Ananindeua3[[#This Row],[CIF/CPF/CNPJ]],relatorio_Ananindeua3[[#This Row],[Coluna2]])</f>
        <v>25049820000107</v>
      </c>
      <c r="L1893" t="str">
        <f t="shared" si="30"/>
        <v>250******07</v>
      </c>
    </row>
    <row r="1894" spans="1:12" x14ac:dyDescent="0.25">
      <c r="A1894" s="23" t="s">
        <v>1897</v>
      </c>
      <c r="B1894" s="23" t="s">
        <v>1898</v>
      </c>
      <c r="C1894" s="23" t="s">
        <v>17</v>
      </c>
      <c r="D1894" s="24">
        <v>45298.77648148148</v>
      </c>
      <c r="E1894" s="25" t="s">
        <v>11</v>
      </c>
      <c r="F1894" s="26" t="s">
        <v>16</v>
      </c>
      <c r="G1894" s="26" t="s">
        <v>14</v>
      </c>
      <c r="H1894" s="23">
        <v>0</v>
      </c>
      <c r="I1894" s="27"/>
      <c r="J1894" s="28">
        <v>0</v>
      </c>
      <c r="K1894" t="str">
        <f>IF((LEN(relatorio_Ananindeua3[[#This Row],[CIF/CPF/CNPJ]])=14),relatorio_Ananindeua3[[#This Row],[CIF/CPF/CNPJ]],relatorio_Ananindeua3[[#This Row],[Coluna2]])</f>
        <v>25059761000140</v>
      </c>
      <c r="L1894" t="str">
        <f t="shared" si="30"/>
        <v>250******40</v>
      </c>
    </row>
    <row r="1895" spans="1:12" x14ac:dyDescent="0.25">
      <c r="A1895" s="23" t="s">
        <v>1887</v>
      </c>
      <c r="B1895" s="23" t="s">
        <v>1888</v>
      </c>
      <c r="C1895" s="23" t="s">
        <v>17</v>
      </c>
      <c r="D1895" s="24">
        <v>45298.776493055557</v>
      </c>
      <c r="E1895" s="25" t="s">
        <v>11</v>
      </c>
      <c r="F1895" s="26" t="s">
        <v>16</v>
      </c>
      <c r="G1895" s="26" t="s">
        <v>14</v>
      </c>
      <c r="H1895" s="23">
        <v>0</v>
      </c>
      <c r="I1895" s="27"/>
      <c r="J1895" s="28">
        <v>0</v>
      </c>
      <c r="K1895" t="str">
        <f>IF((LEN(relatorio_Ananindeua3[[#This Row],[CIF/CPF/CNPJ]])=14),relatorio_Ananindeua3[[#This Row],[CIF/CPF/CNPJ]],relatorio_Ananindeua3[[#This Row],[Coluna2]])</f>
        <v>24994025000116</v>
      </c>
      <c r="L1895" t="str">
        <f t="shared" si="30"/>
        <v>249******16</v>
      </c>
    </row>
    <row r="1896" spans="1:12" x14ac:dyDescent="0.25">
      <c r="A1896" s="23" t="s">
        <v>1877</v>
      </c>
      <c r="B1896" s="23" t="s">
        <v>1878</v>
      </c>
      <c r="C1896" s="23" t="s">
        <v>17</v>
      </c>
      <c r="D1896" s="24">
        <v>45298.776504629626</v>
      </c>
      <c r="E1896" s="25" t="s">
        <v>11</v>
      </c>
      <c r="F1896" s="26" t="s">
        <v>16</v>
      </c>
      <c r="G1896" s="26" t="s">
        <v>14</v>
      </c>
      <c r="H1896" s="23">
        <v>0</v>
      </c>
      <c r="I1896" s="27"/>
      <c r="J1896" s="28">
        <v>0</v>
      </c>
      <c r="K1896" t="str">
        <f>IF((LEN(relatorio_Ananindeua3[[#This Row],[CIF/CPF/CNPJ]])=14),relatorio_Ananindeua3[[#This Row],[CIF/CPF/CNPJ]],relatorio_Ananindeua3[[#This Row],[Coluna2]])</f>
        <v>24922741000198</v>
      </c>
      <c r="L1896" t="str">
        <f t="shared" si="30"/>
        <v>249******98</v>
      </c>
    </row>
    <row r="1897" spans="1:12" x14ac:dyDescent="0.25">
      <c r="A1897" s="23" t="s">
        <v>1853</v>
      </c>
      <c r="B1897" s="23" t="s">
        <v>1854</v>
      </c>
      <c r="C1897" s="23" t="s">
        <v>17</v>
      </c>
      <c r="D1897" s="24">
        <v>45298.776516203703</v>
      </c>
      <c r="E1897" s="25" t="s">
        <v>11</v>
      </c>
      <c r="F1897" s="26" t="s">
        <v>16</v>
      </c>
      <c r="G1897" s="26" t="s">
        <v>14</v>
      </c>
      <c r="H1897" s="23">
        <v>0</v>
      </c>
      <c r="I1897" s="27"/>
      <c r="J1897" s="28">
        <v>0</v>
      </c>
      <c r="K1897" t="str">
        <f>IF((LEN(relatorio_Ananindeua3[[#This Row],[CIF/CPF/CNPJ]])=14),relatorio_Ananindeua3[[#This Row],[CIF/CPF/CNPJ]],relatorio_Ananindeua3[[#This Row],[Coluna2]])</f>
        <v>24799515000161</v>
      </c>
      <c r="L1897" t="str">
        <f t="shared" si="30"/>
        <v>247******61</v>
      </c>
    </row>
    <row r="1898" spans="1:12" x14ac:dyDescent="0.25">
      <c r="A1898" s="23" t="s">
        <v>1873</v>
      </c>
      <c r="B1898" s="23" t="s">
        <v>1874</v>
      </c>
      <c r="C1898" s="23" t="s">
        <v>17</v>
      </c>
      <c r="D1898" s="24">
        <v>45298.776516203703</v>
      </c>
      <c r="E1898" s="25" t="s">
        <v>11</v>
      </c>
      <c r="F1898" s="26" t="s">
        <v>16</v>
      </c>
      <c r="G1898" s="26" t="s">
        <v>14</v>
      </c>
      <c r="H1898" s="23">
        <v>0</v>
      </c>
      <c r="I1898" s="27"/>
      <c r="J1898" s="28">
        <v>0</v>
      </c>
      <c r="K1898" t="str">
        <f>IF((LEN(relatorio_Ananindeua3[[#This Row],[CIF/CPF/CNPJ]])=14),relatorio_Ananindeua3[[#This Row],[CIF/CPF/CNPJ]],relatorio_Ananindeua3[[#This Row],[Coluna2]])</f>
        <v>24900988000103</v>
      </c>
      <c r="L1898" t="str">
        <f t="shared" si="30"/>
        <v>249******03</v>
      </c>
    </row>
    <row r="1899" spans="1:12" x14ac:dyDescent="0.25">
      <c r="A1899" s="23" t="s">
        <v>1875</v>
      </c>
      <c r="B1899" s="23" t="s">
        <v>1876</v>
      </c>
      <c r="C1899" s="23" t="s">
        <v>17</v>
      </c>
      <c r="D1899" s="24">
        <v>45298.776516203703</v>
      </c>
      <c r="E1899" s="25" t="s">
        <v>11</v>
      </c>
      <c r="F1899" s="26" t="s">
        <v>16</v>
      </c>
      <c r="G1899" s="26" t="s">
        <v>14</v>
      </c>
      <c r="H1899" s="23">
        <v>0</v>
      </c>
      <c r="I1899" s="27"/>
      <c r="J1899" s="28">
        <v>0</v>
      </c>
      <c r="K1899" t="str">
        <f>IF((LEN(relatorio_Ananindeua3[[#This Row],[CIF/CPF/CNPJ]])=14),relatorio_Ananindeua3[[#This Row],[CIF/CPF/CNPJ]],relatorio_Ananindeua3[[#This Row],[Coluna2]])</f>
        <v>24906715000176</v>
      </c>
      <c r="L1899" t="str">
        <f t="shared" si="30"/>
        <v>249******76</v>
      </c>
    </row>
    <row r="1900" spans="1:12" x14ac:dyDescent="0.25">
      <c r="A1900" s="23" t="s">
        <v>1841</v>
      </c>
      <c r="B1900" s="23" t="s">
        <v>1842</v>
      </c>
      <c r="C1900" s="23" t="s">
        <v>17</v>
      </c>
      <c r="D1900" s="24">
        <v>45298.77652777778</v>
      </c>
      <c r="E1900" s="25" t="s">
        <v>11</v>
      </c>
      <c r="F1900" s="26" t="s">
        <v>16</v>
      </c>
      <c r="G1900" s="26" t="s">
        <v>14</v>
      </c>
      <c r="H1900" s="23">
        <v>0</v>
      </c>
      <c r="I1900" s="27"/>
      <c r="J1900" s="28">
        <v>0</v>
      </c>
      <c r="K1900" t="str">
        <f>IF((LEN(relatorio_Ananindeua3[[#This Row],[CIF/CPF/CNPJ]])=14),relatorio_Ananindeua3[[#This Row],[CIF/CPF/CNPJ]],relatorio_Ananindeua3[[#This Row],[Coluna2]])</f>
        <v>24749076000182</v>
      </c>
      <c r="L1900" t="str">
        <f t="shared" si="30"/>
        <v>247******82</v>
      </c>
    </row>
    <row r="1901" spans="1:12" x14ac:dyDescent="0.25">
      <c r="A1901" s="23" t="s">
        <v>1849</v>
      </c>
      <c r="B1901" s="23" t="s">
        <v>1850</v>
      </c>
      <c r="C1901" s="23" t="s">
        <v>17</v>
      </c>
      <c r="D1901" s="24">
        <v>45298.77652777778</v>
      </c>
      <c r="E1901" s="25" t="s">
        <v>11</v>
      </c>
      <c r="F1901" s="26" t="s">
        <v>16</v>
      </c>
      <c r="G1901" s="26" t="s">
        <v>14</v>
      </c>
      <c r="H1901" s="23">
        <v>0</v>
      </c>
      <c r="I1901" s="27"/>
      <c r="J1901" s="28">
        <v>0</v>
      </c>
      <c r="K1901" t="str">
        <f>IF((LEN(relatorio_Ananindeua3[[#This Row],[CIF/CPF/CNPJ]])=14),relatorio_Ananindeua3[[#This Row],[CIF/CPF/CNPJ]],relatorio_Ananindeua3[[#This Row],[Coluna2]])</f>
        <v>24789219000180</v>
      </c>
      <c r="L1901" t="str">
        <f t="shared" si="30"/>
        <v>247******80</v>
      </c>
    </row>
    <row r="1902" spans="1:12" x14ac:dyDescent="0.25">
      <c r="A1902" s="23" t="s">
        <v>1821</v>
      </c>
      <c r="B1902" s="23" t="s">
        <v>1822</v>
      </c>
      <c r="C1902" s="23" t="s">
        <v>17</v>
      </c>
      <c r="D1902" s="24">
        <v>45298.776539351849</v>
      </c>
      <c r="E1902" s="25" t="s">
        <v>11</v>
      </c>
      <c r="F1902" s="26" t="s">
        <v>16</v>
      </c>
      <c r="G1902" s="26" t="s">
        <v>14</v>
      </c>
      <c r="H1902" s="23">
        <v>0</v>
      </c>
      <c r="I1902" s="27"/>
      <c r="J1902" s="28">
        <v>0</v>
      </c>
      <c r="K1902" t="str">
        <f>IF((LEN(relatorio_Ananindeua3[[#This Row],[CIF/CPF/CNPJ]])=14),relatorio_Ananindeua3[[#This Row],[CIF/CPF/CNPJ]],relatorio_Ananindeua3[[#This Row],[Coluna2]])</f>
        <v>24661623000173</v>
      </c>
      <c r="L1902" t="str">
        <f t="shared" si="30"/>
        <v>246******73</v>
      </c>
    </row>
    <row r="1903" spans="1:12" x14ac:dyDescent="0.25">
      <c r="A1903" s="23" t="s">
        <v>1833</v>
      </c>
      <c r="B1903" s="23" t="s">
        <v>1834</v>
      </c>
      <c r="C1903" s="23" t="s">
        <v>17</v>
      </c>
      <c r="D1903" s="24">
        <v>45298.776539351849</v>
      </c>
      <c r="E1903" s="25" t="s">
        <v>11</v>
      </c>
      <c r="F1903" s="26" t="s">
        <v>16</v>
      </c>
      <c r="G1903" s="26" t="s">
        <v>14</v>
      </c>
      <c r="H1903" s="23">
        <v>0</v>
      </c>
      <c r="I1903" s="27"/>
      <c r="J1903" s="28">
        <v>0</v>
      </c>
      <c r="K1903" t="str">
        <f>IF((LEN(relatorio_Ananindeua3[[#This Row],[CIF/CPF/CNPJ]])=14),relatorio_Ananindeua3[[#This Row],[CIF/CPF/CNPJ]],relatorio_Ananindeua3[[#This Row],[Coluna2]])</f>
        <v>24703649000137</v>
      </c>
      <c r="L1903" t="str">
        <f t="shared" si="30"/>
        <v>247******37</v>
      </c>
    </row>
    <row r="1904" spans="1:12" x14ac:dyDescent="0.25">
      <c r="A1904" s="23" t="s">
        <v>1819</v>
      </c>
      <c r="B1904" s="23" t="s">
        <v>1820</v>
      </c>
      <c r="C1904" s="23" t="s">
        <v>17</v>
      </c>
      <c r="D1904" s="24">
        <v>45298.776550925926</v>
      </c>
      <c r="E1904" s="25" t="s">
        <v>11</v>
      </c>
      <c r="F1904" s="26" t="s">
        <v>16</v>
      </c>
      <c r="G1904" s="26" t="s">
        <v>14</v>
      </c>
      <c r="H1904" s="23">
        <v>0</v>
      </c>
      <c r="I1904" s="27"/>
      <c r="J1904" s="28">
        <v>0</v>
      </c>
      <c r="K1904" t="str">
        <f>IF((LEN(relatorio_Ananindeua3[[#This Row],[CIF/CPF/CNPJ]])=14),relatorio_Ananindeua3[[#This Row],[CIF/CPF/CNPJ]],relatorio_Ananindeua3[[#This Row],[Coluna2]])</f>
        <v>24653789000148</v>
      </c>
      <c r="L1904" t="str">
        <f t="shared" si="30"/>
        <v>246******48</v>
      </c>
    </row>
    <row r="1905" spans="1:12" x14ac:dyDescent="0.25">
      <c r="A1905" s="23" t="s">
        <v>1798</v>
      </c>
      <c r="B1905" s="23" t="s">
        <v>1799</v>
      </c>
      <c r="C1905" s="23" t="s">
        <v>17</v>
      </c>
      <c r="D1905" s="24">
        <v>45298.776562500003</v>
      </c>
      <c r="E1905" s="25" t="s">
        <v>11</v>
      </c>
      <c r="F1905" s="26" t="s">
        <v>16</v>
      </c>
      <c r="G1905" s="26" t="s">
        <v>14</v>
      </c>
      <c r="H1905" s="23">
        <v>0</v>
      </c>
      <c r="I1905" s="27"/>
      <c r="J1905" s="28">
        <v>0</v>
      </c>
      <c r="K1905" t="str">
        <f>IF((LEN(relatorio_Ananindeua3[[#This Row],[CIF/CPF/CNPJ]])=14),relatorio_Ananindeua3[[#This Row],[CIF/CPF/CNPJ]],relatorio_Ananindeua3[[#This Row],[Coluna2]])</f>
        <v>24516499000152</v>
      </c>
      <c r="L1905" t="str">
        <f t="shared" si="30"/>
        <v>245******52</v>
      </c>
    </row>
    <row r="1906" spans="1:12" x14ac:dyDescent="0.25">
      <c r="A1906" s="23" t="s">
        <v>1784</v>
      </c>
      <c r="B1906" s="23" t="s">
        <v>1785</v>
      </c>
      <c r="C1906" s="23" t="s">
        <v>17</v>
      </c>
      <c r="D1906" s="24">
        <v>45298.776585648149</v>
      </c>
      <c r="E1906" s="25" t="s">
        <v>11</v>
      </c>
      <c r="F1906" s="26" t="s">
        <v>16</v>
      </c>
      <c r="G1906" s="26" t="s">
        <v>14</v>
      </c>
      <c r="H1906" s="23">
        <v>0</v>
      </c>
      <c r="I1906" s="27"/>
      <c r="J1906" s="28">
        <v>0</v>
      </c>
      <c r="K1906" t="str">
        <f>IF((LEN(relatorio_Ananindeua3[[#This Row],[CIF/CPF/CNPJ]])=14),relatorio_Ananindeua3[[#This Row],[CIF/CPF/CNPJ]],relatorio_Ananindeua3[[#This Row],[Coluna2]])</f>
        <v>24383998000119</v>
      </c>
      <c r="L1906" t="str">
        <f t="shared" si="30"/>
        <v>243******19</v>
      </c>
    </row>
    <row r="1907" spans="1:12" x14ac:dyDescent="0.25">
      <c r="A1907" s="23" t="s">
        <v>1788</v>
      </c>
      <c r="B1907" s="23" t="s">
        <v>1789</v>
      </c>
      <c r="C1907" s="23" t="s">
        <v>17</v>
      </c>
      <c r="D1907" s="24">
        <v>45298.776585648149</v>
      </c>
      <c r="E1907" s="25" t="s">
        <v>11</v>
      </c>
      <c r="F1907" s="26" t="s">
        <v>16</v>
      </c>
      <c r="G1907" s="26" t="s">
        <v>14</v>
      </c>
      <c r="H1907" s="23">
        <v>0</v>
      </c>
      <c r="I1907" s="27"/>
      <c r="J1907" s="28">
        <v>0</v>
      </c>
      <c r="K1907" t="str">
        <f>IF((LEN(relatorio_Ananindeua3[[#This Row],[CIF/CPF/CNPJ]])=14),relatorio_Ananindeua3[[#This Row],[CIF/CPF/CNPJ]],relatorio_Ananindeua3[[#This Row],[Coluna2]])</f>
        <v>24393418000174</v>
      </c>
      <c r="L1907" t="str">
        <f t="shared" si="30"/>
        <v>243******74</v>
      </c>
    </row>
    <row r="1908" spans="1:12" x14ac:dyDescent="0.25">
      <c r="A1908" s="23" t="s">
        <v>1774</v>
      </c>
      <c r="B1908" s="23" t="s">
        <v>1775</v>
      </c>
      <c r="C1908" s="23" t="s">
        <v>17</v>
      </c>
      <c r="D1908" s="24">
        <v>45298.776597222219</v>
      </c>
      <c r="E1908" s="25" t="s">
        <v>11</v>
      </c>
      <c r="F1908" s="26" t="s">
        <v>16</v>
      </c>
      <c r="G1908" s="26" t="s">
        <v>14</v>
      </c>
      <c r="H1908" s="23">
        <v>0</v>
      </c>
      <c r="I1908" s="27"/>
      <c r="J1908" s="28">
        <v>0</v>
      </c>
      <c r="K1908" t="str">
        <f>IF((LEN(relatorio_Ananindeua3[[#This Row],[CIF/CPF/CNPJ]])=14),relatorio_Ananindeua3[[#This Row],[CIF/CPF/CNPJ]],relatorio_Ananindeua3[[#This Row],[Coluna2]])</f>
        <v>24257285000109</v>
      </c>
      <c r="L1908" t="str">
        <f t="shared" si="30"/>
        <v>242******09</v>
      </c>
    </row>
    <row r="1909" spans="1:12" x14ac:dyDescent="0.25">
      <c r="A1909" s="23" t="s">
        <v>1758</v>
      </c>
      <c r="B1909" s="23" t="s">
        <v>1759</v>
      </c>
      <c r="C1909" s="23" t="s">
        <v>17</v>
      </c>
      <c r="D1909" s="24">
        <v>45298.776608796295</v>
      </c>
      <c r="E1909" s="25" t="s">
        <v>11</v>
      </c>
      <c r="F1909" s="26" t="s">
        <v>16</v>
      </c>
      <c r="G1909" s="26" t="s">
        <v>14</v>
      </c>
      <c r="H1909" s="23">
        <v>0</v>
      </c>
      <c r="I1909" s="27"/>
      <c r="J1909" s="28">
        <v>0</v>
      </c>
      <c r="K1909" t="str">
        <f>IF((LEN(relatorio_Ananindeua3[[#This Row],[CIF/CPF/CNPJ]])=14),relatorio_Ananindeua3[[#This Row],[CIF/CPF/CNPJ]],relatorio_Ananindeua3[[#This Row],[Coluna2]])</f>
        <v>24166627000185</v>
      </c>
      <c r="L1909" t="str">
        <f t="shared" si="30"/>
        <v>241******85</v>
      </c>
    </row>
    <row r="1910" spans="1:12" x14ac:dyDescent="0.25">
      <c r="A1910" s="23" t="s">
        <v>1724</v>
      </c>
      <c r="B1910" s="23" t="s">
        <v>1725</v>
      </c>
      <c r="C1910" s="23" t="s">
        <v>17</v>
      </c>
      <c r="D1910" s="24">
        <v>45298.776643518519</v>
      </c>
      <c r="E1910" s="25" t="s">
        <v>11</v>
      </c>
      <c r="F1910" s="26" t="s">
        <v>16</v>
      </c>
      <c r="G1910" s="26" t="s">
        <v>14</v>
      </c>
      <c r="H1910" s="23">
        <v>0</v>
      </c>
      <c r="I1910" s="27"/>
      <c r="J1910" s="28">
        <v>0</v>
      </c>
      <c r="K1910" t="str">
        <f>IF((LEN(relatorio_Ananindeua3[[#This Row],[CIF/CPF/CNPJ]])=14),relatorio_Ananindeua3[[#This Row],[CIF/CPF/CNPJ]],relatorio_Ananindeua3[[#This Row],[Coluna2]])</f>
        <v>23959921000181</v>
      </c>
      <c r="L1910" t="str">
        <f t="shared" si="30"/>
        <v>239******81</v>
      </c>
    </row>
    <row r="1911" spans="1:12" x14ac:dyDescent="0.25">
      <c r="A1911" s="23" t="s">
        <v>1726</v>
      </c>
      <c r="B1911" s="23" t="s">
        <v>1727</v>
      </c>
      <c r="C1911" s="23" t="s">
        <v>17</v>
      </c>
      <c r="D1911" s="24">
        <v>45298.776643518519</v>
      </c>
      <c r="E1911" s="25" t="s">
        <v>11</v>
      </c>
      <c r="F1911" s="26" t="s">
        <v>16</v>
      </c>
      <c r="G1911" s="26" t="s">
        <v>14</v>
      </c>
      <c r="H1911" s="23">
        <v>0</v>
      </c>
      <c r="I1911" s="27"/>
      <c r="J1911" s="28">
        <v>0</v>
      </c>
      <c r="K1911" t="str">
        <f>IF((LEN(relatorio_Ananindeua3[[#This Row],[CIF/CPF/CNPJ]])=14),relatorio_Ananindeua3[[#This Row],[CIF/CPF/CNPJ]],relatorio_Ananindeua3[[#This Row],[Coluna2]])</f>
        <v>23971226000135</v>
      </c>
      <c r="L1911" t="str">
        <f t="shared" si="30"/>
        <v>239******35</v>
      </c>
    </row>
    <row r="1912" spans="1:12" x14ac:dyDescent="0.25">
      <c r="A1912" s="23" t="s">
        <v>1732</v>
      </c>
      <c r="B1912" s="23" t="s">
        <v>1733</v>
      </c>
      <c r="C1912" s="23" t="s">
        <v>17</v>
      </c>
      <c r="D1912" s="24">
        <v>45298.776643518519</v>
      </c>
      <c r="E1912" s="25" t="s">
        <v>11</v>
      </c>
      <c r="F1912" s="26" t="s">
        <v>16</v>
      </c>
      <c r="G1912" s="26" t="s">
        <v>14</v>
      </c>
      <c r="H1912" s="23">
        <v>0</v>
      </c>
      <c r="I1912" s="27"/>
      <c r="J1912" s="28">
        <v>0</v>
      </c>
      <c r="K1912" t="str">
        <f>IF((LEN(relatorio_Ananindeua3[[#This Row],[CIF/CPF/CNPJ]])=14),relatorio_Ananindeua3[[#This Row],[CIF/CPF/CNPJ]],relatorio_Ananindeua3[[#This Row],[Coluna2]])</f>
        <v>24016533000120</v>
      </c>
      <c r="L1912" t="str">
        <f t="shared" si="30"/>
        <v>240******20</v>
      </c>
    </row>
    <row r="1913" spans="1:12" x14ac:dyDescent="0.25">
      <c r="A1913" s="23" t="s">
        <v>1704</v>
      </c>
      <c r="B1913" s="23" t="s">
        <v>1705</v>
      </c>
      <c r="C1913" s="23" t="s">
        <v>17</v>
      </c>
      <c r="D1913" s="24">
        <v>45298.776666666665</v>
      </c>
      <c r="E1913" s="25" t="s">
        <v>11</v>
      </c>
      <c r="F1913" s="26" t="s">
        <v>16</v>
      </c>
      <c r="G1913" s="26" t="s">
        <v>14</v>
      </c>
      <c r="H1913" s="23">
        <v>0</v>
      </c>
      <c r="I1913" s="27"/>
      <c r="J1913" s="28">
        <v>0</v>
      </c>
      <c r="K1913" t="str">
        <f>IF((LEN(relatorio_Ananindeua3[[#This Row],[CIF/CPF/CNPJ]])=14),relatorio_Ananindeua3[[#This Row],[CIF/CPF/CNPJ]],relatorio_Ananindeua3[[#This Row],[Coluna2]])</f>
        <v>23868270000114</v>
      </c>
      <c r="L1913" t="str">
        <f t="shared" si="30"/>
        <v>238******14</v>
      </c>
    </row>
    <row r="1914" spans="1:12" x14ac:dyDescent="0.25">
      <c r="A1914" s="23" t="s">
        <v>1684</v>
      </c>
      <c r="B1914" s="23" t="s">
        <v>1685</v>
      </c>
      <c r="C1914" s="23" t="s">
        <v>17</v>
      </c>
      <c r="D1914" s="24">
        <v>45298.776689814818</v>
      </c>
      <c r="E1914" s="25" t="s">
        <v>11</v>
      </c>
      <c r="F1914" s="26" t="s">
        <v>16</v>
      </c>
      <c r="G1914" s="26" t="s">
        <v>14</v>
      </c>
      <c r="H1914" s="23">
        <v>0</v>
      </c>
      <c r="I1914" s="27"/>
      <c r="J1914" s="28">
        <v>0</v>
      </c>
      <c r="K1914" t="str">
        <f>IF((LEN(relatorio_Ananindeua3[[#This Row],[CIF/CPF/CNPJ]])=14),relatorio_Ananindeua3[[#This Row],[CIF/CPF/CNPJ]],relatorio_Ananindeua3[[#This Row],[Coluna2]])</f>
        <v>23703380000126</v>
      </c>
      <c r="L1914" t="str">
        <f t="shared" si="30"/>
        <v>237******26</v>
      </c>
    </row>
    <row r="1915" spans="1:12" x14ac:dyDescent="0.25">
      <c r="A1915" s="23" t="s">
        <v>1670</v>
      </c>
      <c r="B1915" s="23" t="s">
        <v>1671</v>
      </c>
      <c r="C1915" s="23" t="s">
        <v>17</v>
      </c>
      <c r="D1915" s="24">
        <v>45298.776701388888</v>
      </c>
      <c r="E1915" s="25" t="s">
        <v>11</v>
      </c>
      <c r="F1915" s="26" t="s">
        <v>16</v>
      </c>
      <c r="G1915" s="26" t="s">
        <v>14</v>
      </c>
      <c r="H1915" s="23">
        <v>0</v>
      </c>
      <c r="I1915" s="27"/>
      <c r="J1915" s="28">
        <v>0</v>
      </c>
      <c r="K1915" t="str">
        <f>IF((LEN(relatorio_Ananindeua3[[#This Row],[CIF/CPF/CNPJ]])=14),relatorio_Ananindeua3[[#This Row],[CIF/CPF/CNPJ]],relatorio_Ananindeua3[[#This Row],[Coluna2]])</f>
        <v>23581850000126</v>
      </c>
      <c r="L1915" t="str">
        <f t="shared" si="30"/>
        <v>235******26</v>
      </c>
    </row>
    <row r="1916" spans="1:12" x14ac:dyDescent="0.25">
      <c r="A1916" s="23" t="s">
        <v>1674</v>
      </c>
      <c r="B1916" s="23" t="s">
        <v>1675</v>
      </c>
      <c r="C1916" s="23" t="s">
        <v>17</v>
      </c>
      <c r="D1916" s="24">
        <v>45298.776701388888</v>
      </c>
      <c r="E1916" s="25" t="s">
        <v>11</v>
      </c>
      <c r="F1916" s="26" t="s">
        <v>16</v>
      </c>
      <c r="G1916" s="26" t="s">
        <v>14</v>
      </c>
      <c r="H1916" s="23">
        <v>0</v>
      </c>
      <c r="I1916" s="27"/>
      <c r="J1916" s="28">
        <v>0</v>
      </c>
      <c r="K1916" t="str">
        <f>IF((LEN(relatorio_Ananindeua3[[#This Row],[CIF/CPF/CNPJ]])=14),relatorio_Ananindeua3[[#This Row],[CIF/CPF/CNPJ]],relatorio_Ananindeua3[[#This Row],[Coluna2]])</f>
        <v>23594318000143</v>
      </c>
      <c r="L1916" t="str">
        <f t="shared" si="30"/>
        <v>235******43</v>
      </c>
    </row>
    <row r="1917" spans="1:12" x14ac:dyDescent="0.25">
      <c r="A1917" s="23" t="s">
        <v>1682</v>
      </c>
      <c r="B1917" s="23" t="s">
        <v>1683</v>
      </c>
      <c r="C1917" s="23" t="s">
        <v>17</v>
      </c>
      <c r="D1917" s="24">
        <v>45298.776701388888</v>
      </c>
      <c r="E1917" s="25" t="s">
        <v>11</v>
      </c>
      <c r="F1917" s="26" t="s">
        <v>16</v>
      </c>
      <c r="G1917" s="26" t="s">
        <v>14</v>
      </c>
      <c r="H1917" s="23">
        <v>0</v>
      </c>
      <c r="I1917" s="27"/>
      <c r="J1917" s="28">
        <v>0</v>
      </c>
      <c r="K1917" t="str">
        <f>IF((LEN(relatorio_Ananindeua3[[#This Row],[CIF/CPF/CNPJ]])=14),relatorio_Ananindeua3[[#This Row],[CIF/CPF/CNPJ]],relatorio_Ananindeua3[[#This Row],[Coluna2]])</f>
        <v>23633526000104</v>
      </c>
      <c r="L1917" t="str">
        <f t="shared" si="30"/>
        <v>236******04</v>
      </c>
    </row>
    <row r="1918" spans="1:12" x14ac:dyDescent="0.25">
      <c r="A1918" s="23" t="s">
        <v>1632</v>
      </c>
      <c r="B1918" s="23" t="s">
        <v>1633</v>
      </c>
      <c r="C1918" s="23" t="s">
        <v>17</v>
      </c>
      <c r="D1918" s="24">
        <v>45298.776724537034</v>
      </c>
      <c r="E1918" s="25" t="s">
        <v>11</v>
      </c>
      <c r="F1918" s="26" t="s">
        <v>16</v>
      </c>
      <c r="G1918" s="26" t="s">
        <v>14</v>
      </c>
      <c r="H1918" s="23">
        <v>0</v>
      </c>
      <c r="I1918" s="27"/>
      <c r="J1918" s="28">
        <v>0</v>
      </c>
      <c r="K1918" t="str">
        <f>IF((LEN(relatorio_Ananindeua3[[#This Row],[CIF/CPF/CNPJ]])=14),relatorio_Ananindeua3[[#This Row],[CIF/CPF/CNPJ]],relatorio_Ananindeua3[[#This Row],[Coluna2]])</f>
        <v>23273542000133</v>
      </c>
      <c r="L1918" t="str">
        <f t="shared" si="30"/>
        <v>232******33</v>
      </c>
    </row>
    <row r="1919" spans="1:12" x14ac:dyDescent="0.25">
      <c r="A1919" s="23" t="s">
        <v>1636</v>
      </c>
      <c r="B1919" s="23" t="s">
        <v>1637</v>
      </c>
      <c r="C1919" s="23" t="s">
        <v>17</v>
      </c>
      <c r="D1919" s="24">
        <v>45298.776724537034</v>
      </c>
      <c r="E1919" s="25" t="s">
        <v>11</v>
      </c>
      <c r="F1919" s="26" t="s">
        <v>16</v>
      </c>
      <c r="G1919" s="26" t="s">
        <v>14</v>
      </c>
      <c r="H1919" s="23">
        <v>0</v>
      </c>
      <c r="I1919" s="27"/>
      <c r="J1919" s="28">
        <v>0</v>
      </c>
      <c r="K1919" t="str">
        <f>IF((LEN(relatorio_Ananindeua3[[#This Row],[CIF/CPF/CNPJ]])=14),relatorio_Ananindeua3[[#This Row],[CIF/CPF/CNPJ]],relatorio_Ananindeua3[[#This Row],[Coluna2]])</f>
        <v>23332676000188</v>
      </c>
      <c r="L1919" t="str">
        <f t="shared" si="30"/>
        <v>233******88</v>
      </c>
    </row>
    <row r="1920" spans="1:12" x14ac:dyDescent="0.25">
      <c r="A1920" s="23" t="s">
        <v>1658</v>
      </c>
      <c r="B1920" s="23" t="s">
        <v>1659</v>
      </c>
      <c r="C1920" s="23" t="s">
        <v>17</v>
      </c>
      <c r="D1920" s="24">
        <v>45298.776724537034</v>
      </c>
      <c r="E1920" s="25" t="s">
        <v>11</v>
      </c>
      <c r="F1920" s="26" t="s">
        <v>16</v>
      </c>
      <c r="G1920" s="26" t="s">
        <v>14</v>
      </c>
      <c r="H1920" s="23">
        <v>0</v>
      </c>
      <c r="I1920" s="27"/>
      <c r="J1920" s="28">
        <v>0</v>
      </c>
      <c r="K1920" t="str">
        <f>IF((LEN(relatorio_Ananindeua3[[#This Row],[CIF/CPF/CNPJ]])=14),relatorio_Ananindeua3[[#This Row],[CIF/CPF/CNPJ]],relatorio_Ananindeua3[[#This Row],[Coluna2]])</f>
        <v>23481293000171</v>
      </c>
      <c r="L1920" t="str">
        <f t="shared" si="30"/>
        <v>234******71</v>
      </c>
    </row>
    <row r="1921" spans="1:12" x14ac:dyDescent="0.25">
      <c r="A1921" s="23" t="s">
        <v>1624</v>
      </c>
      <c r="B1921" s="23" t="s">
        <v>1625</v>
      </c>
      <c r="C1921" s="23" t="s">
        <v>17</v>
      </c>
      <c r="D1921" s="24">
        <v>45298.776736111111</v>
      </c>
      <c r="E1921" s="25" t="s">
        <v>11</v>
      </c>
      <c r="F1921" s="26" t="s">
        <v>16</v>
      </c>
      <c r="G1921" s="26" t="s">
        <v>14</v>
      </c>
      <c r="H1921" s="23">
        <v>0</v>
      </c>
      <c r="I1921" s="27"/>
      <c r="J1921" s="28">
        <v>0</v>
      </c>
      <c r="K1921" t="str">
        <f>IF((LEN(relatorio_Ananindeua3[[#This Row],[CIF/CPF/CNPJ]])=14),relatorio_Ananindeua3[[#This Row],[CIF/CPF/CNPJ]],relatorio_Ananindeua3[[#This Row],[Coluna2]])</f>
        <v>23218987000110</v>
      </c>
      <c r="L1921" t="str">
        <f t="shared" si="30"/>
        <v>232******10</v>
      </c>
    </row>
    <row r="1922" spans="1:12" x14ac:dyDescent="0.25">
      <c r="A1922" s="23" t="s">
        <v>1626</v>
      </c>
      <c r="B1922" s="23" t="s">
        <v>1627</v>
      </c>
      <c r="C1922" s="23" t="s">
        <v>17</v>
      </c>
      <c r="D1922" s="24">
        <v>45298.776736111111</v>
      </c>
      <c r="E1922" s="25" t="s">
        <v>11</v>
      </c>
      <c r="F1922" s="26" t="s">
        <v>16</v>
      </c>
      <c r="G1922" s="26" t="s">
        <v>14</v>
      </c>
      <c r="H1922" s="23">
        <v>0</v>
      </c>
      <c r="I1922" s="27"/>
      <c r="J1922" s="28">
        <v>0</v>
      </c>
      <c r="K1922" t="str">
        <f>IF((LEN(relatorio_Ananindeua3[[#This Row],[CIF/CPF/CNPJ]])=14),relatorio_Ananindeua3[[#This Row],[CIF/CPF/CNPJ]],relatorio_Ananindeua3[[#This Row],[Coluna2]])</f>
        <v>23226394000104</v>
      </c>
      <c r="L1922" t="str">
        <f t="shared" si="30"/>
        <v>232******04</v>
      </c>
    </row>
    <row r="1923" spans="1:12" x14ac:dyDescent="0.25">
      <c r="A1923" s="23" t="s">
        <v>1608</v>
      </c>
      <c r="B1923" s="23" t="s">
        <v>1609</v>
      </c>
      <c r="C1923" s="23" t="s">
        <v>17</v>
      </c>
      <c r="D1923" s="24">
        <v>45298.776759259257</v>
      </c>
      <c r="E1923" s="25" t="s">
        <v>11</v>
      </c>
      <c r="F1923" s="26" t="s">
        <v>16</v>
      </c>
      <c r="G1923" s="26" t="s">
        <v>14</v>
      </c>
      <c r="H1923" s="23">
        <v>0</v>
      </c>
      <c r="I1923" s="27"/>
      <c r="J1923" s="28">
        <v>0</v>
      </c>
      <c r="K1923" t="str">
        <f>IF((LEN(relatorio_Ananindeua3[[#This Row],[CIF/CPF/CNPJ]])=14),relatorio_Ananindeua3[[#This Row],[CIF/CPF/CNPJ]],relatorio_Ananindeua3[[#This Row],[Coluna2]])</f>
        <v>23070130000104</v>
      </c>
      <c r="L1923" t="str">
        <f t="shared" si="30"/>
        <v>230******04</v>
      </c>
    </row>
    <row r="1924" spans="1:12" x14ac:dyDescent="0.25">
      <c r="A1924" s="23" t="s">
        <v>1616</v>
      </c>
      <c r="B1924" s="23" t="s">
        <v>1617</v>
      </c>
      <c r="C1924" s="23" t="s">
        <v>17</v>
      </c>
      <c r="D1924" s="24">
        <v>45298.776759259257</v>
      </c>
      <c r="E1924" s="25" t="s">
        <v>11</v>
      </c>
      <c r="F1924" s="26" t="s">
        <v>16</v>
      </c>
      <c r="G1924" s="26" t="s">
        <v>14</v>
      </c>
      <c r="H1924" s="23">
        <v>0</v>
      </c>
      <c r="I1924" s="27"/>
      <c r="J1924" s="28">
        <v>0</v>
      </c>
      <c r="K1924" t="str">
        <f>IF((LEN(relatorio_Ananindeua3[[#This Row],[CIF/CPF/CNPJ]])=14),relatorio_Ananindeua3[[#This Row],[CIF/CPF/CNPJ]],relatorio_Ananindeua3[[#This Row],[Coluna2]])</f>
        <v>23102632000161</v>
      </c>
      <c r="L1924" t="str">
        <f t="shared" si="30"/>
        <v>231******61</v>
      </c>
    </row>
    <row r="1925" spans="1:12" x14ac:dyDescent="0.25">
      <c r="A1925" s="23" t="s">
        <v>1592</v>
      </c>
      <c r="B1925" s="23" t="s">
        <v>1593</v>
      </c>
      <c r="C1925" s="23" t="s">
        <v>17</v>
      </c>
      <c r="D1925" s="24">
        <v>45298.776782407411</v>
      </c>
      <c r="E1925" s="25" t="s">
        <v>11</v>
      </c>
      <c r="F1925" s="26" t="s">
        <v>16</v>
      </c>
      <c r="G1925" s="26" t="s">
        <v>14</v>
      </c>
      <c r="H1925" s="23">
        <v>0</v>
      </c>
      <c r="I1925" s="27"/>
      <c r="J1925" s="28">
        <v>0</v>
      </c>
      <c r="K1925" t="str">
        <f>IF((LEN(relatorio_Ananindeua3[[#This Row],[CIF/CPF/CNPJ]])=14),relatorio_Ananindeua3[[#This Row],[CIF/CPF/CNPJ]],relatorio_Ananindeua3[[#This Row],[Coluna2]])</f>
        <v>22931907000107</v>
      </c>
      <c r="L1925" t="str">
        <f t="shared" si="30"/>
        <v>229******07</v>
      </c>
    </row>
    <row r="1926" spans="1:12" x14ac:dyDescent="0.25">
      <c r="A1926" s="23" t="s">
        <v>1566</v>
      </c>
      <c r="B1926" s="23" t="s">
        <v>1567</v>
      </c>
      <c r="C1926" s="23" t="s">
        <v>17</v>
      </c>
      <c r="D1926" s="24">
        <v>45298.77684027778</v>
      </c>
      <c r="E1926" s="25" t="s">
        <v>11</v>
      </c>
      <c r="F1926" s="26" t="s">
        <v>16</v>
      </c>
      <c r="G1926" s="26" t="s">
        <v>14</v>
      </c>
      <c r="H1926" s="23">
        <v>0</v>
      </c>
      <c r="I1926" s="27"/>
      <c r="J1926" s="28">
        <v>0</v>
      </c>
      <c r="K1926" t="str">
        <f>IF((LEN(relatorio_Ananindeua3[[#This Row],[CIF/CPF/CNPJ]])=14),relatorio_Ananindeua3[[#This Row],[CIF/CPF/CNPJ]],relatorio_Ananindeua3[[#This Row],[Coluna2]])</f>
        <v>22707658000170</v>
      </c>
      <c r="L1926" t="str">
        <f t="shared" si="30"/>
        <v>227******70</v>
      </c>
    </row>
    <row r="1927" spans="1:12" x14ac:dyDescent="0.25">
      <c r="A1927" s="23" t="s">
        <v>1568</v>
      </c>
      <c r="B1927" s="23" t="s">
        <v>1569</v>
      </c>
      <c r="C1927" s="23" t="s">
        <v>17</v>
      </c>
      <c r="D1927" s="24">
        <v>45298.77684027778</v>
      </c>
      <c r="E1927" s="25" t="s">
        <v>11</v>
      </c>
      <c r="F1927" s="26" t="s">
        <v>16</v>
      </c>
      <c r="G1927" s="26" t="s">
        <v>14</v>
      </c>
      <c r="H1927" s="23">
        <v>0</v>
      </c>
      <c r="I1927" s="27"/>
      <c r="J1927" s="28">
        <v>0</v>
      </c>
      <c r="K1927" t="str">
        <f>IF((LEN(relatorio_Ananindeua3[[#This Row],[CIF/CPF/CNPJ]])=14),relatorio_Ananindeua3[[#This Row],[CIF/CPF/CNPJ]],relatorio_Ananindeua3[[#This Row],[Coluna2]])</f>
        <v>22720639000184</v>
      </c>
      <c r="L1927" t="str">
        <f t="shared" si="30"/>
        <v>227******84</v>
      </c>
    </row>
    <row r="1928" spans="1:12" x14ac:dyDescent="0.25">
      <c r="A1928" s="23" t="s">
        <v>1548</v>
      </c>
      <c r="B1928" s="23" t="s">
        <v>1549</v>
      </c>
      <c r="C1928" s="23" t="s">
        <v>17</v>
      </c>
      <c r="D1928" s="24">
        <v>45298.776875000003</v>
      </c>
      <c r="E1928" s="25" t="s">
        <v>11</v>
      </c>
      <c r="F1928" s="26" t="s">
        <v>16</v>
      </c>
      <c r="G1928" s="26" t="s">
        <v>14</v>
      </c>
      <c r="H1928" s="23">
        <v>0</v>
      </c>
      <c r="I1928" s="27"/>
      <c r="J1928" s="28">
        <v>0</v>
      </c>
      <c r="K1928" t="str">
        <f>IF((LEN(relatorio_Ananindeua3[[#This Row],[CIF/CPF/CNPJ]])=14),relatorio_Ananindeua3[[#This Row],[CIF/CPF/CNPJ]],relatorio_Ananindeua3[[#This Row],[Coluna2]])</f>
        <v>22604732000123</v>
      </c>
      <c r="L1928" t="str">
        <f t="shared" si="30"/>
        <v>226******23</v>
      </c>
    </row>
    <row r="1929" spans="1:12" x14ac:dyDescent="0.25">
      <c r="A1929" s="23" t="s">
        <v>1552</v>
      </c>
      <c r="B1929" s="23" t="s">
        <v>1553</v>
      </c>
      <c r="C1929" s="23" t="s">
        <v>17</v>
      </c>
      <c r="D1929" s="24">
        <v>45298.776875000003</v>
      </c>
      <c r="E1929" s="25" t="s">
        <v>11</v>
      </c>
      <c r="F1929" s="26" t="s">
        <v>16</v>
      </c>
      <c r="G1929" s="26" t="s">
        <v>14</v>
      </c>
      <c r="H1929" s="23">
        <v>0</v>
      </c>
      <c r="I1929" s="27"/>
      <c r="J1929" s="28">
        <v>0</v>
      </c>
      <c r="K1929" t="str">
        <f>IF((LEN(relatorio_Ananindeua3[[#This Row],[CIF/CPF/CNPJ]])=14),relatorio_Ananindeua3[[#This Row],[CIF/CPF/CNPJ]],relatorio_Ananindeua3[[#This Row],[Coluna2]])</f>
        <v>22628695000193</v>
      </c>
      <c r="L1929" t="str">
        <f t="shared" si="30"/>
        <v>226******93</v>
      </c>
    </row>
    <row r="1930" spans="1:12" x14ac:dyDescent="0.25">
      <c r="A1930" s="23" t="s">
        <v>1556</v>
      </c>
      <c r="B1930" s="23" t="s">
        <v>1557</v>
      </c>
      <c r="C1930" s="23" t="s">
        <v>17</v>
      </c>
      <c r="D1930" s="24">
        <v>45298.776875000003</v>
      </c>
      <c r="E1930" s="25" t="s">
        <v>11</v>
      </c>
      <c r="F1930" s="26" t="s">
        <v>16</v>
      </c>
      <c r="G1930" s="26" t="s">
        <v>14</v>
      </c>
      <c r="H1930" s="23">
        <v>0</v>
      </c>
      <c r="I1930" s="27"/>
      <c r="J1930" s="28">
        <v>0</v>
      </c>
      <c r="K1930" t="str">
        <f>IF((LEN(relatorio_Ananindeua3[[#This Row],[CIF/CPF/CNPJ]])=14),relatorio_Ananindeua3[[#This Row],[CIF/CPF/CNPJ]],relatorio_Ananindeua3[[#This Row],[Coluna2]])</f>
        <v>22631821000169</v>
      </c>
      <c r="L1930" t="str">
        <f t="shared" si="30"/>
        <v>226******69</v>
      </c>
    </row>
    <row r="1931" spans="1:12" x14ac:dyDescent="0.25">
      <c r="A1931" s="23" t="s">
        <v>1542</v>
      </c>
      <c r="B1931" s="23" t="s">
        <v>1543</v>
      </c>
      <c r="C1931" s="23" t="s">
        <v>17</v>
      </c>
      <c r="D1931" s="24">
        <v>45298.776886574073</v>
      </c>
      <c r="E1931" s="25" t="s">
        <v>11</v>
      </c>
      <c r="F1931" s="26" t="s">
        <v>16</v>
      </c>
      <c r="G1931" s="26" t="s">
        <v>14</v>
      </c>
      <c r="H1931" s="23">
        <v>0</v>
      </c>
      <c r="I1931" s="27"/>
      <c r="J1931" s="28">
        <v>0</v>
      </c>
      <c r="K1931" t="str">
        <f>IF((LEN(relatorio_Ananindeua3[[#This Row],[CIF/CPF/CNPJ]])=14),relatorio_Ananindeua3[[#This Row],[CIF/CPF/CNPJ]],relatorio_Ananindeua3[[#This Row],[Coluna2]])</f>
        <v>22534688000122</v>
      </c>
      <c r="L1931" t="str">
        <f t="shared" si="30"/>
        <v>225******22</v>
      </c>
    </row>
    <row r="1932" spans="1:12" x14ac:dyDescent="0.25">
      <c r="A1932" s="23" t="s">
        <v>1544</v>
      </c>
      <c r="B1932" s="23" t="s">
        <v>1545</v>
      </c>
      <c r="C1932" s="23" t="s">
        <v>17</v>
      </c>
      <c r="D1932" s="24">
        <v>45298.776886574073</v>
      </c>
      <c r="E1932" s="25" t="s">
        <v>11</v>
      </c>
      <c r="F1932" s="26" t="s">
        <v>16</v>
      </c>
      <c r="G1932" s="26" t="s">
        <v>14</v>
      </c>
      <c r="H1932" s="23">
        <v>0</v>
      </c>
      <c r="I1932" s="27"/>
      <c r="J1932" s="28">
        <v>0</v>
      </c>
      <c r="K1932" t="str">
        <f>IF((LEN(relatorio_Ananindeua3[[#This Row],[CIF/CPF/CNPJ]])=14),relatorio_Ananindeua3[[#This Row],[CIF/CPF/CNPJ]],relatorio_Ananindeua3[[#This Row],[Coluna2]])</f>
        <v>22547144000103</v>
      </c>
      <c r="L1932" t="str">
        <f t="shared" si="30"/>
        <v>225******03</v>
      </c>
    </row>
    <row r="1933" spans="1:12" x14ac:dyDescent="0.25">
      <c r="A1933" s="23" t="s">
        <v>1526</v>
      </c>
      <c r="B1933" s="23" t="s">
        <v>1527</v>
      </c>
      <c r="C1933" s="23" t="s">
        <v>17</v>
      </c>
      <c r="D1933" s="24">
        <v>45298.776909722219</v>
      </c>
      <c r="E1933" s="25" t="s">
        <v>11</v>
      </c>
      <c r="F1933" s="26" t="s">
        <v>16</v>
      </c>
      <c r="G1933" s="26" t="s">
        <v>14</v>
      </c>
      <c r="H1933" s="23">
        <v>0</v>
      </c>
      <c r="I1933" s="27"/>
      <c r="J1933" s="28">
        <v>0</v>
      </c>
      <c r="K1933" t="str">
        <f>IF((LEN(relatorio_Ananindeua3[[#This Row],[CIF/CPF/CNPJ]])=14),relatorio_Ananindeua3[[#This Row],[CIF/CPF/CNPJ]],relatorio_Ananindeua3[[#This Row],[Coluna2]])</f>
        <v>22455993000129</v>
      </c>
      <c r="L1933" t="str">
        <f t="shared" si="30"/>
        <v>224******29</v>
      </c>
    </row>
    <row r="1934" spans="1:12" x14ac:dyDescent="0.25">
      <c r="A1934" s="23" t="s">
        <v>1528</v>
      </c>
      <c r="B1934" s="23" t="s">
        <v>1529</v>
      </c>
      <c r="C1934" s="23" t="s">
        <v>17</v>
      </c>
      <c r="D1934" s="24">
        <v>45298.776909722219</v>
      </c>
      <c r="E1934" s="25" t="s">
        <v>11</v>
      </c>
      <c r="F1934" s="26" t="s">
        <v>16</v>
      </c>
      <c r="G1934" s="26" t="s">
        <v>14</v>
      </c>
      <c r="H1934" s="23">
        <v>0</v>
      </c>
      <c r="I1934" s="27"/>
      <c r="J1934" s="28">
        <v>0</v>
      </c>
      <c r="K1934" t="str">
        <f>IF((LEN(relatorio_Ananindeua3[[#This Row],[CIF/CPF/CNPJ]])=14),relatorio_Ananindeua3[[#This Row],[CIF/CPF/CNPJ]],relatorio_Ananindeua3[[#This Row],[Coluna2]])</f>
        <v>22472089000121</v>
      </c>
      <c r="L1934" t="str">
        <f t="shared" si="30"/>
        <v>224******21</v>
      </c>
    </row>
    <row r="1935" spans="1:12" x14ac:dyDescent="0.25">
      <c r="A1935" s="23" t="s">
        <v>1509</v>
      </c>
      <c r="B1935" s="23" t="s">
        <v>1510</v>
      </c>
      <c r="C1935" s="23" t="s">
        <v>17</v>
      </c>
      <c r="D1935" s="24">
        <v>45298.776932870373</v>
      </c>
      <c r="E1935" s="25" t="s">
        <v>11</v>
      </c>
      <c r="F1935" s="26" t="s">
        <v>16</v>
      </c>
      <c r="G1935" s="26" t="s">
        <v>14</v>
      </c>
      <c r="H1935" s="23">
        <v>0</v>
      </c>
      <c r="I1935" s="27"/>
      <c r="J1935" s="28">
        <v>0</v>
      </c>
      <c r="K1935" t="str">
        <f>IF((LEN(relatorio_Ananindeua3[[#This Row],[CIF/CPF/CNPJ]])=14),relatorio_Ananindeua3[[#This Row],[CIF/CPF/CNPJ]],relatorio_Ananindeua3[[#This Row],[Coluna2]])</f>
        <v>22295008000165</v>
      </c>
      <c r="L1935" t="str">
        <f t="shared" si="30"/>
        <v>222******65</v>
      </c>
    </row>
    <row r="1936" spans="1:12" x14ac:dyDescent="0.25">
      <c r="A1936" s="23" t="s">
        <v>1511</v>
      </c>
      <c r="B1936" s="23" t="s">
        <v>1512</v>
      </c>
      <c r="C1936" s="23" t="s">
        <v>17</v>
      </c>
      <c r="D1936" s="24">
        <v>45298.776932870373</v>
      </c>
      <c r="E1936" s="25" t="s">
        <v>11</v>
      </c>
      <c r="F1936" s="26" t="s">
        <v>16</v>
      </c>
      <c r="G1936" s="26" t="s">
        <v>14</v>
      </c>
      <c r="H1936" s="23">
        <v>0</v>
      </c>
      <c r="I1936" s="27"/>
      <c r="J1936" s="28">
        <v>0</v>
      </c>
      <c r="K1936" t="str">
        <f>IF((LEN(relatorio_Ananindeua3[[#This Row],[CIF/CPF/CNPJ]])=14),relatorio_Ananindeua3[[#This Row],[CIF/CPF/CNPJ]],relatorio_Ananindeua3[[#This Row],[Coluna2]])</f>
        <v>22307196000102</v>
      </c>
      <c r="L1936" t="str">
        <f t="shared" si="30"/>
        <v>223******02</v>
      </c>
    </row>
    <row r="1937" spans="1:12" x14ac:dyDescent="0.25">
      <c r="A1937" s="23" t="s">
        <v>1507</v>
      </c>
      <c r="B1937" s="23" t="s">
        <v>1508</v>
      </c>
      <c r="C1937" s="23" t="s">
        <v>17</v>
      </c>
      <c r="D1937" s="24">
        <v>45298.776979166665</v>
      </c>
      <c r="E1937" s="25" t="s">
        <v>11</v>
      </c>
      <c r="F1937" s="26" t="s">
        <v>16</v>
      </c>
      <c r="G1937" s="26" t="s">
        <v>14</v>
      </c>
      <c r="H1937" s="23">
        <v>0</v>
      </c>
      <c r="I1937" s="27"/>
      <c r="J1937" s="28">
        <v>0</v>
      </c>
      <c r="K1937" t="str">
        <f>IF((LEN(relatorio_Ananindeua3[[#This Row],[CIF/CPF/CNPJ]])=14),relatorio_Ananindeua3[[#This Row],[CIF/CPF/CNPJ]],relatorio_Ananindeua3[[#This Row],[Coluna2]])</f>
        <v>22230573000144</v>
      </c>
      <c r="L1937" t="str">
        <f t="shared" si="30"/>
        <v>222******44</v>
      </c>
    </row>
    <row r="1938" spans="1:12" x14ac:dyDescent="0.25">
      <c r="A1938" s="23" t="s">
        <v>1433</v>
      </c>
      <c r="B1938" s="23" t="s">
        <v>1434</v>
      </c>
      <c r="C1938" s="23" t="s">
        <v>17</v>
      </c>
      <c r="D1938" s="24">
        <v>45298.777037037034</v>
      </c>
      <c r="E1938" s="25" t="s">
        <v>11</v>
      </c>
      <c r="F1938" s="26" t="s">
        <v>16</v>
      </c>
      <c r="G1938" s="26" t="s">
        <v>14</v>
      </c>
      <c r="H1938" s="23">
        <v>0</v>
      </c>
      <c r="I1938" s="27"/>
      <c r="J1938" s="28">
        <v>0</v>
      </c>
      <c r="K1938" t="str">
        <f>IF((LEN(relatorio_Ananindeua3[[#This Row],[CIF/CPF/CNPJ]])=14),relatorio_Ananindeua3[[#This Row],[CIF/CPF/CNPJ]],relatorio_Ananindeua3[[#This Row],[Coluna2]])</f>
        <v>21625461000120</v>
      </c>
      <c r="L1938" t="str">
        <f t="shared" ref="L1938:L2001" si="31">_xlfn.CONCAT(LEFT(A1938,3),REPT("*",6),RIGHT(A1938,2))</f>
        <v>216******20</v>
      </c>
    </row>
    <row r="1939" spans="1:12" x14ac:dyDescent="0.25">
      <c r="A1939" s="23" t="s">
        <v>1435</v>
      </c>
      <c r="B1939" s="23" t="s">
        <v>1436</v>
      </c>
      <c r="C1939" s="23" t="s">
        <v>17</v>
      </c>
      <c r="D1939" s="24">
        <v>45298.777037037034</v>
      </c>
      <c r="E1939" s="25" t="s">
        <v>11</v>
      </c>
      <c r="F1939" s="26" t="s">
        <v>16</v>
      </c>
      <c r="G1939" s="26" t="s">
        <v>14</v>
      </c>
      <c r="H1939" s="23">
        <v>0</v>
      </c>
      <c r="I1939" s="27"/>
      <c r="J1939" s="28">
        <v>0</v>
      </c>
      <c r="K1939" t="str">
        <f>IF((LEN(relatorio_Ananindeua3[[#This Row],[CIF/CPF/CNPJ]])=14),relatorio_Ananindeua3[[#This Row],[CIF/CPF/CNPJ]],relatorio_Ananindeua3[[#This Row],[Coluna2]])</f>
        <v>21637626000183</v>
      </c>
      <c r="L1939" t="str">
        <f t="shared" si="31"/>
        <v>216******83</v>
      </c>
    </row>
    <row r="1940" spans="1:12" x14ac:dyDescent="0.25">
      <c r="A1940" s="23" t="s">
        <v>1447</v>
      </c>
      <c r="B1940" s="23" t="s">
        <v>1448</v>
      </c>
      <c r="C1940" s="23" t="s">
        <v>17</v>
      </c>
      <c r="D1940" s="24">
        <v>45298.777037037034</v>
      </c>
      <c r="E1940" s="25" t="s">
        <v>11</v>
      </c>
      <c r="F1940" s="26" t="s">
        <v>16</v>
      </c>
      <c r="G1940" s="26" t="s">
        <v>14</v>
      </c>
      <c r="H1940" s="23">
        <v>0</v>
      </c>
      <c r="I1940" s="27"/>
      <c r="J1940" s="28">
        <v>0</v>
      </c>
      <c r="K1940" t="str">
        <f>IF((LEN(relatorio_Ananindeua3[[#This Row],[CIF/CPF/CNPJ]])=14),relatorio_Ananindeua3[[#This Row],[CIF/CPF/CNPJ]],relatorio_Ananindeua3[[#This Row],[Coluna2]])</f>
        <v>21672374000123</v>
      </c>
      <c r="L1940" t="str">
        <f t="shared" si="31"/>
        <v>216******23</v>
      </c>
    </row>
    <row r="1941" spans="1:12" x14ac:dyDescent="0.25">
      <c r="A1941" s="23" t="s">
        <v>1429</v>
      </c>
      <c r="B1941" s="23" t="s">
        <v>1430</v>
      </c>
      <c r="C1941" s="23" t="s">
        <v>17</v>
      </c>
      <c r="D1941" s="24">
        <v>45298.777094907404</v>
      </c>
      <c r="E1941" s="25" t="s">
        <v>11</v>
      </c>
      <c r="F1941" s="26" t="s">
        <v>16</v>
      </c>
      <c r="G1941" s="26" t="s">
        <v>14</v>
      </c>
      <c r="H1941" s="23">
        <v>0</v>
      </c>
      <c r="I1941" s="27"/>
      <c r="J1941" s="28">
        <v>0</v>
      </c>
      <c r="K1941" t="str">
        <f>IF((LEN(relatorio_Ananindeua3[[#This Row],[CIF/CPF/CNPJ]])=14),relatorio_Ananindeua3[[#This Row],[CIF/CPF/CNPJ]],relatorio_Ananindeua3[[#This Row],[Coluna2]])</f>
        <v>21495631000107</v>
      </c>
      <c r="L1941" t="str">
        <f t="shared" si="31"/>
        <v>214******07</v>
      </c>
    </row>
    <row r="1942" spans="1:12" x14ac:dyDescent="0.25">
      <c r="A1942" s="23" t="s">
        <v>1407</v>
      </c>
      <c r="B1942" s="23" t="s">
        <v>1408</v>
      </c>
      <c r="C1942" s="23" t="s">
        <v>17</v>
      </c>
      <c r="D1942" s="24">
        <v>45298.77715277778</v>
      </c>
      <c r="E1942" s="25" t="s">
        <v>11</v>
      </c>
      <c r="F1942" s="26" t="s">
        <v>16</v>
      </c>
      <c r="G1942" s="26" t="s">
        <v>14</v>
      </c>
      <c r="H1942" s="23">
        <v>0</v>
      </c>
      <c r="I1942" s="27"/>
      <c r="J1942" s="28">
        <v>0</v>
      </c>
      <c r="K1942" t="str">
        <f>IF((LEN(relatorio_Ananindeua3[[#This Row],[CIF/CPF/CNPJ]])=14),relatorio_Ananindeua3[[#This Row],[CIF/CPF/CNPJ]],relatorio_Ananindeua3[[#This Row],[Coluna2]])</f>
        <v>21282427000108</v>
      </c>
      <c r="L1942" t="str">
        <f t="shared" si="31"/>
        <v>212******08</v>
      </c>
    </row>
    <row r="1943" spans="1:12" x14ac:dyDescent="0.25">
      <c r="A1943" s="23" t="s">
        <v>1380</v>
      </c>
      <c r="B1943" s="23" t="s">
        <v>1381</v>
      </c>
      <c r="C1943" s="23" t="s">
        <v>17</v>
      </c>
      <c r="D1943" s="24">
        <v>45298.777199074073</v>
      </c>
      <c r="E1943" s="25" t="s">
        <v>11</v>
      </c>
      <c r="F1943" s="26" t="s">
        <v>16</v>
      </c>
      <c r="G1943" s="26" t="s">
        <v>14</v>
      </c>
      <c r="H1943" s="23">
        <v>0</v>
      </c>
      <c r="I1943" s="27"/>
      <c r="J1943" s="28">
        <v>0</v>
      </c>
      <c r="K1943" t="str">
        <f>IF((LEN(relatorio_Ananindeua3[[#This Row],[CIF/CPF/CNPJ]])=14),relatorio_Ananindeua3[[#This Row],[CIF/CPF/CNPJ]],relatorio_Ananindeua3[[#This Row],[Coluna2]])</f>
        <v>21077908000173</v>
      </c>
      <c r="L1943" t="str">
        <f t="shared" si="31"/>
        <v>210******73</v>
      </c>
    </row>
    <row r="1944" spans="1:12" x14ac:dyDescent="0.25">
      <c r="A1944" s="23" t="s">
        <v>1364</v>
      </c>
      <c r="B1944" s="23" t="s">
        <v>1365</v>
      </c>
      <c r="C1944" s="23" t="s">
        <v>17</v>
      </c>
      <c r="D1944" s="24">
        <v>45298.77721064815</v>
      </c>
      <c r="E1944" s="25" t="s">
        <v>11</v>
      </c>
      <c r="F1944" s="26" t="s">
        <v>16</v>
      </c>
      <c r="G1944" s="26" t="s">
        <v>14</v>
      </c>
      <c r="H1944" s="23">
        <v>0</v>
      </c>
      <c r="I1944" s="27"/>
      <c r="J1944" s="28">
        <v>0</v>
      </c>
      <c r="K1944" t="str">
        <f>IF((LEN(relatorio_Ananindeua3[[#This Row],[CIF/CPF/CNPJ]])=14),relatorio_Ananindeua3[[#This Row],[CIF/CPF/CNPJ]],relatorio_Ananindeua3[[#This Row],[Coluna2]])</f>
        <v>20914049000167</v>
      </c>
      <c r="L1944" t="str">
        <f t="shared" si="31"/>
        <v>209******67</v>
      </c>
    </row>
    <row r="1945" spans="1:12" x14ac:dyDescent="0.25">
      <c r="A1945" s="23" t="s">
        <v>1346</v>
      </c>
      <c r="B1945" s="23" t="s">
        <v>1347</v>
      </c>
      <c r="C1945" s="23" t="s">
        <v>17</v>
      </c>
      <c r="D1945" s="24">
        <v>45298.777280092596</v>
      </c>
      <c r="E1945" s="25" t="s">
        <v>11</v>
      </c>
      <c r="F1945" s="26" t="s">
        <v>16</v>
      </c>
      <c r="G1945" s="26" t="s">
        <v>14</v>
      </c>
      <c r="H1945" s="23">
        <v>0</v>
      </c>
      <c r="I1945" s="27"/>
      <c r="J1945" s="28">
        <v>0</v>
      </c>
      <c r="K1945" t="str">
        <f>IF((LEN(relatorio_Ananindeua3[[#This Row],[CIF/CPF/CNPJ]])=14),relatorio_Ananindeua3[[#This Row],[CIF/CPF/CNPJ]],relatorio_Ananindeua3[[#This Row],[Coluna2]])</f>
        <v>20666289000190</v>
      </c>
      <c r="L1945" t="str">
        <f t="shared" si="31"/>
        <v>206******90</v>
      </c>
    </row>
    <row r="1946" spans="1:12" x14ac:dyDescent="0.25">
      <c r="A1946" s="23" t="s">
        <v>1331</v>
      </c>
      <c r="B1946" s="23" t="s">
        <v>1332</v>
      </c>
      <c r="C1946" s="23" t="s">
        <v>17</v>
      </c>
      <c r="D1946" s="24">
        <v>45298.777337962965</v>
      </c>
      <c r="E1946" s="25" t="s">
        <v>11</v>
      </c>
      <c r="F1946" s="26" t="s">
        <v>16</v>
      </c>
      <c r="G1946" s="26" t="s">
        <v>14</v>
      </c>
      <c r="H1946" s="23">
        <v>0</v>
      </c>
      <c r="I1946" s="27"/>
      <c r="J1946" s="28">
        <v>0</v>
      </c>
      <c r="K1946" t="str">
        <f>IF((LEN(relatorio_Ananindeua3[[#This Row],[CIF/CPF/CNPJ]])=14),relatorio_Ananindeua3[[#This Row],[CIF/CPF/CNPJ]],relatorio_Ananindeua3[[#This Row],[Coluna2]])</f>
        <v>20359767000119</v>
      </c>
      <c r="L1946" t="str">
        <f t="shared" si="31"/>
        <v>203******19</v>
      </c>
    </row>
    <row r="1947" spans="1:12" x14ac:dyDescent="0.25">
      <c r="A1947" s="23" t="s">
        <v>1323</v>
      </c>
      <c r="B1947" s="23" t="s">
        <v>1324</v>
      </c>
      <c r="C1947" s="23" t="s">
        <v>17</v>
      </c>
      <c r="D1947" s="24">
        <v>45298.777361111112</v>
      </c>
      <c r="E1947" s="25" t="s">
        <v>11</v>
      </c>
      <c r="F1947" s="26" t="s">
        <v>16</v>
      </c>
      <c r="G1947" s="26" t="s">
        <v>14</v>
      </c>
      <c r="H1947" s="23">
        <v>0</v>
      </c>
      <c r="I1947" s="27"/>
      <c r="J1947" s="28">
        <v>0</v>
      </c>
      <c r="K1947" t="str">
        <f>IF((LEN(relatorio_Ananindeua3[[#This Row],[CIF/CPF/CNPJ]])=14),relatorio_Ananindeua3[[#This Row],[CIF/CPF/CNPJ]],relatorio_Ananindeua3[[#This Row],[Coluna2]])</f>
        <v>20284622000104</v>
      </c>
      <c r="L1947" t="str">
        <f t="shared" si="31"/>
        <v>202******04</v>
      </c>
    </row>
    <row r="1948" spans="1:12" x14ac:dyDescent="0.25">
      <c r="A1948" s="23" t="s">
        <v>1325</v>
      </c>
      <c r="B1948" s="23" t="s">
        <v>1326</v>
      </c>
      <c r="C1948" s="23" t="s">
        <v>17</v>
      </c>
      <c r="D1948" s="24">
        <v>45298.777361111112</v>
      </c>
      <c r="E1948" s="25" t="s">
        <v>11</v>
      </c>
      <c r="F1948" s="26" t="s">
        <v>16</v>
      </c>
      <c r="G1948" s="26" t="s">
        <v>14</v>
      </c>
      <c r="H1948" s="23">
        <v>0</v>
      </c>
      <c r="I1948" s="27"/>
      <c r="J1948" s="28">
        <v>0</v>
      </c>
      <c r="K1948" t="str">
        <f>IF((LEN(relatorio_Ananindeua3[[#This Row],[CIF/CPF/CNPJ]])=14),relatorio_Ananindeua3[[#This Row],[CIF/CPF/CNPJ]],relatorio_Ananindeua3[[#This Row],[Coluna2]])</f>
        <v>20306630000104</v>
      </c>
      <c r="L1948" t="str">
        <f t="shared" si="31"/>
        <v>203******04</v>
      </c>
    </row>
    <row r="1949" spans="1:12" x14ac:dyDescent="0.25">
      <c r="A1949" s="23" t="s">
        <v>1309</v>
      </c>
      <c r="B1949" s="23" t="s">
        <v>1310</v>
      </c>
      <c r="C1949" s="23" t="s">
        <v>17</v>
      </c>
      <c r="D1949" s="24">
        <v>45298.777372685188</v>
      </c>
      <c r="E1949" s="25" t="s">
        <v>11</v>
      </c>
      <c r="F1949" s="26" t="s">
        <v>16</v>
      </c>
      <c r="G1949" s="26" t="s">
        <v>14</v>
      </c>
      <c r="H1949" s="23">
        <v>0</v>
      </c>
      <c r="I1949" s="27"/>
      <c r="J1949" s="28">
        <v>0</v>
      </c>
      <c r="K1949" t="str">
        <f>IF((LEN(relatorio_Ananindeua3[[#This Row],[CIF/CPF/CNPJ]])=14),relatorio_Ananindeua3[[#This Row],[CIF/CPF/CNPJ]],relatorio_Ananindeua3[[#This Row],[Coluna2]])</f>
        <v>20187124000135</v>
      </c>
      <c r="L1949" t="str">
        <f t="shared" si="31"/>
        <v>201******35</v>
      </c>
    </row>
    <row r="1950" spans="1:12" x14ac:dyDescent="0.25">
      <c r="A1950" s="23" t="s">
        <v>1315</v>
      </c>
      <c r="B1950" s="23" t="s">
        <v>1316</v>
      </c>
      <c r="C1950" s="23" t="s">
        <v>17</v>
      </c>
      <c r="D1950" s="24">
        <v>45298.777372685188</v>
      </c>
      <c r="E1950" s="25" t="s">
        <v>11</v>
      </c>
      <c r="F1950" s="26" t="s">
        <v>16</v>
      </c>
      <c r="G1950" s="26" t="s">
        <v>14</v>
      </c>
      <c r="H1950" s="23">
        <v>0</v>
      </c>
      <c r="I1950" s="27"/>
      <c r="J1950" s="28">
        <v>0</v>
      </c>
      <c r="K1950" t="str">
        <f>IF((LEN(relatorio_Ananindeua3[[#This Row],[CIF/CPF/CNPJ]])=14),relatorio_Ananindeua3[[#This Row],[CIF/CPF/CNPJ]],relatorio_Ananindeua3[[#This Row],[Coluna2]])</f>
        <v>20209971000153</v>
      </c>
      <c r="L1950" t="str">
        <f t="shared" si="31"/>
        <v>202******53</v>
      </c>
    </row>
    <row r="1951" spans="1:12" x14ac:dyDescent="0.25">
      <c r="A1951" s="23" t="s">
        <v>1275</v>
      </c>
      <c r="B1951" s="23" t="s">
        <v>1276</v>
      </c>
      <c r="C1951" s="23" t="s">
        <v>17</v>
      </c>
      <c r="D1951" s="24">
        <v>45298.777384259258</v>
      </c>
      <c r="E1951" s="25" t="s">
        <v>11</v>
      </c>
      <c r="F1951" s="26" t="s">
        <v>16</v>
      </c>
      <c r="G1951" s="26" t="s">
        <v>14</v>
      </c>
      <c r="H1951" s="23">
        <v>0</v>
      </c>
      <c r="I1951" s="27"/>
      <c r="J1951" s="28">
        <v>0</v>
      </c>
      <c r="K1951" t="str">
        <f>IF((LEN(relatorio_Ananindeua3[[#This Row],[CIF/CPF/CNPJ]])=14),relatorio_Ananindeua3[[#This Row],[CIF/CPF/CNPJ]],relatorio_Ananindeua3[[#This Row],[Coluna2]])</f>
        <v>19990699000102</v>
      </c>
      <c r="L1951" t="str">
        <f t="shared" si="31"/>
        <v>199******02</v>
      </c>
    </row>
    <row r="1952" spans="1:12" x14ac:dyDescent="0.25">
      <c r="A1952" s="23" t="s">
        <v>1388</v>
      </c>
      <c r="B1952" s="23" t="s">
        <v>1389</v>
      </c>
      <c r="C1952" s="23" t="s">
        <v>17</v>
      </c>
      <c r="D1952" s="24">
        <v>45298.777384259258</v>
      </c>
      <c r="E1952" s="25" t="s">
        <v>11</v>
      </c>
      <c r="F1952" s="26" t="s">
        <v>16</v>
      </c>
      <c r="G1952" s="26" t="s">
        <v>14</v>
      </c>
      <c r="H1952" s="23">
        <v>0</v>
      </c>
      <c r="I1952" s="27"/>
      <c r="J1952" s="28">
        <v>0</v>
      </c>
      <c r="K1952" t="str">
        <f>IF((LEN(relatorio_Ananindeua3[[#This Row],[CIF/CPF/CNPJ]])=14),relatorio_Ananindeua3[[#This Row],[CIF/CPF/CNPJ]],relatorio_Ananindeua3[[#This Row],[Coluna2]])</f>
        <v>21105615000152</v>
      </c>
      <c r="L1952" t="str">
        <f t="shared" si="31"/>
        <v>211******52</v>
      </c>
    </row>
    <row r="1953" spans="1:12" x14ac:dyDescent="0.25">
      <c r="A1953" s="23" t="s">
        <v>1289</v>
      </c>
      <c r="B1953" s="23" t="s">
        <v>1290</v>
      </c>
      <c r="C1953" s="23" t="s">
        <v>17</v>
      </c>
      <c r="D1953" s="24">
        <v>45298.777395833335</v>
      </c>
      <c r="E1953" s="25" t="s">
        <v>11</v>
      </c>
      <c r="F1953" s="26" t="s">
        <v>16</v>
      </c>
      <c r="G1953" s="26" t="s">
        <v>14</v>
      </c>
      <c r="H1953" s="23">
        <v>0</v>
      </c>
      <c r="I1953" s="27"/>
      <c r="J1953" s="28">
        <v>0</v>
      </c>
      <c r="K1953" t="str">
        <f>IF((LEN(relatorio_Ananindeua3[[#This Row],[CIF/CPF/CNPJ]])=14),relatorio_Ananindeua3[[#This Row],[CIF/CPF/CNPJ]],relatorio_Ananindeua3[[#This Row],[Coluna2]])</f>
        <v>20034128000183</v>
      </c>
      <c r="L1953" t="str">
        <f t="shared" si="31"/>
        <v>200******83</v>
      </c>
    </row>
    <row r="1954" spans="1:12" x14ac:dyDescent="0.25">
      <c r="A1954" s="23" t="s">
        <v>1255</v>
      </c>
      <c r="B1954" s="23" t="s">
        <v>1256</v>
      </c>
      <c r="C1954" s="23" t="s">
        <v>17</v>
      </c>
      <c r="D1954" s="24">
        <v>45298.777407407404</v>
      </c>
      <c r="E1954" s="25" t="s">
        <v>11</v>
      </c>
      <c r="F1954" s="26" t="s">
        <v>16</v>
      </c>
      <c r="G1954" s="26" t="s">
        <v>14</v>
      </c>
      <c r="H1954" s="23">
        <v>0</v>
      </c>
      <c r="I1954" s="27"/>
      <c r="J1954" s="28">
        <v>0</v>
      </c>
      <c r="K1954" t="str">
        <f>IF((LEN(relatorio_Ananindeua3[[#This Row],[CIF/CPF/CNPJ]])=14),relatorio_Ananindeua3[[#This Row],[CIF/CPF/CNPJ]],relatorio_Ananindeua3[[#This Row],[Coluna2]])</f>
        <v>19913006000188</v>
      </c>
      <c r="L1954" t="str">
        <f t="shared" si="31"/>
        <v>199******88</v>
      </c>
    </row>
    <row r="1955" spans="1:12" x14ac:dyDescent="0.25">
      <c r="A1955" s="23" t="s">
        <v>1273</v>
      </c>
      <c r="B1955" s="23" t="s">
        <v>1274</v>
      </c>
      <c r="C1955" s="23" t="s">
        <v>17</v>
      </c>
      <c r="D1955" s="24">
        <v>45298.777407407404</v>
      </c>
      <c r="E1955" s="25" t="s">
        <v>11</v>
      </c>
      <c r="F1955" s="26" t="s">
        <v>16</v>
      </c>
      <c r="G1955" s="26" t="s">
        <v>14</v>
      </c>
      <c r="H1955" s="23">
        <v>0</v>
      </c>
      <c r="I1955" s="27"/>
      <c r="J1955" s="28">
        <v>0</v>
      </c>
      <c r="K1955" t="str">
        <f>IF((LEN(relatorio_Ananindeua3[[#This Row],[CIF/CPF/CNPJ]])=14),relatorio_Ananindeua3[[#This Row],[CIF/CPF/CNPJ]],relatorio_Ananindeua3[[#This Row],[Coluna2]])</f>
        <v>19984366000170</v>
      </c>
      <c r="L1955" t="str">
        <f t="shared" si="31"/>
        <v>199******70</v>
      </c>
    </row>
    <row r="1956" spans="1:12" x14ac:dyDescent="0.25">
      <c r="A1956" s="23" t="s">
        <v>1277</v>
      </c>
      <c r="B1956" s="23" t="s">
        <v>1278</v>
      </c>
      <c r="C1956" s="23" t="s">
        <v>17</v>
      </c>
      <c r="D1956" s="24">
        <v>45298.777407407404</v>
      </c>
      <c r="E1956" s="25" t="s">
        <v>11</v>
      </c>
      <c r="F1956" s="26" t="s">
        <v>16</v>
      </c>
      <c r="G1956" s="26" t="s">
        <v>14</v>
      </c>
      <c r="H1956" s="23">
        <v>0</v>
      </c>
      <c r="I1956" s="27"/>
      <c r="J1956" s="28">
        <v>0</v>
      </c>
      <c r="K1956" t="str">
        <f>IF((LEN(relatorio_Ananindeua3[[#This Row],[CIF/CPF/CNPJ]])=14),relatorio_Ananindeua3[[#This Row],[CIF/CPF/CNPJ]],relatorio_Ananindeua3[[#This Row],[Coluna2]])</f>
        <v>19992646000120</v>
      </c>
      <c r="L1956" t="str">
        <f t="shared" si="31"/>
        <v>199******20</v>
      </c>
    </row>
    <row r="1957" spans="1:12" x14ac:dyDescent="0.25">
      <c r="A1957" s="23" t="s">
        <v>1241</v>
      </c>
      <c r="B1957" s="23" t="s">
        <v>1242</v>
      </c>
      <c r="C1957" s="23" t="s">
        <v>17</v>
      </c>
      <c r="D1957" s="24">
        <v>45298.777453703704</v>
      </c>
      <c r="E1957" s="25" t="s">
        <v>11</v>
      </c>
      <c r="F1957" s="26" t="s">
        <v>16</v>
      </c>
      <c r="G1957" s="26" t="s">
        <v>14</v>
      </c>
      <c r="H1957" s="23">
        <v>0</v>
      </c>
      <c r="I1957" s="27"/>
      <c r="J1957" s="28">
        <v>0</v>
      </c>
      <c r="K1957" t="str">
        <f>IF((LEN(relatorio_Ananindeua3[[#This Row],[CIF/CPF/CNPJ]])=14),relatorio_Ananindeua3[[#This Row],[CIF/CPF/CNPJ]],relatorio_Ananindeua3[[#This Row],[Coluna2]])</f>
        <v>19733240000123</v>
      </c>
      <c r="L1957" t="str">
        <f t="shared" si="31"/>
        <v>197******23</v>
      </c>
    </row>
    <row r="1958" spans="1:12" x14ac:dyDescent="0.25">
      <c r="A1958" s="23" t="s">
        <v>1231</v>
      </c>
      <c r="B1958" s="23" t="s">
        <v>1232</v>
      </c>
      <c r="C1958" s="23" t="s">
        <v>17</v>
      </c>
      <c r="D1958" s="24">
        <v>45298.777465277781</v>
      </c>
      <c r="E1958" s="25" t="s">
        <v>11</v>
      </c>
      <c r="F1958" s="26" t="s">
        <v>16</v>
      </c>
      <c r="G1958" s="26" t="s">
        <v>14</v>
      </c>
      <c r="H1958" s="23">
        <v>0</v>
      </c>
      <c r="I1958" s="27"/>
      <c r="J1958" s="28">
        <v>0</v>
      </c>
      <c r="K1958" t="str">
        <f>IF((LEN(relatorio_Ananindeua3[[#This Row],[CIF/CPF/CNPJ]])=14),relatorio_Ananindeua3[[#This Row],[CIF/CPF/CNPJ]],relatorio_Ananindeua3[[#This Row],[Coluna2]])</f>
        <v>19678686000100</v>
      </c>
      <c r="L1958" t="str">
        <f t="shared" si="31"/>
        <v>196******00</v>
      </c>
    </row>
    <row r="1959" spans="1:12" x14ac:dyDescent="0.25">
      <c r="A1959" s="23" t="s">
        <v>1207</v>
      </c>
      <c r="B1959" s="23" t="s">
        <v>1208</v>
      </c>
      <c r="C1959" s="23" t="s">
        <v>17</v>
      </c>
      <c r="D1959" s="24">
        <v>45298.77747685185</v>
      </c>
      <c r="E1959" s="25" t="s">
        <v>11</v>
      </c>
      <c r="F1959" s="26" t="s">
        <v>16</v>
      </c>
      <c r="G1959" s="26" t="s">
        <v>14</v>
      </c>
      <c r="H1959" s="23">
        <v>0</v>
      </c>
      <c r="I1959" s="27"/>
      <c r="J1959" s="28">
        <v>0</v>
      </c>
      <c r="K1959" t="str">
        <f>IF((LEN(relatorio_Ananindeua3[[#This Row],[CIF/CPF/CNPJ]])=14),relatorio_Ananindeua3[[#This Row],[CIF/CPF/CNPJ]],relatorio_Ananindeua3[[#This Row],[Coluna2]])</f>
        <v>19525911000160</v>
      </c>
      <c r="L1959" t="str">
        <f t="shared" si="31"/>
        <v>195******60</v>
      </c>
    </row>
    <row r="1960" spans="1:12" x14ac:dyDescent="0.25">
      <c r="A1960" s="23" t="s">
        <v>1177</v>
      </c>
      <c r="B1960" s="23" t="s">
        <v>1178</v>
      </c>
      <c r="C1960" s="23" t="s">
        <v>17</v>
      </c>
      <c r="D1960" s="24">
        <v>45298.777499999997</v>
      </c>
      <c r="E1960" s="25" t="s">
        <v>11</v>
      </c>
      <c r="F1960" s="26" t="s">
        <v>16</v>
      </c>
      <c r="G1960" s="26" t="s">
        <v>14</v>
      </c>
      <c r="H1960" s="23">
        <v>0</v>
      </c>
      <c r="I1960" s="27"/>
      <c r="J1960" s="28">
        <v>0</v>
      </c>
      <c r="K1960" t="str">
        <f>IF((LEN(relatorio_Ananindeua3[[#This Row],[CIF/CPF/CNPJ]])=14),relatorio_Ananindeua3[[#This Row],[CIF/CPF/CNPJ]],relatorio_Ananindeua3[[#This Row],[Coluna2]])</f>
        <v>19360532000168</v>
      </c>
      <c r="L1960" t="str">
        <f t="shared" si="31"/>
        <v>193******68</v>
      </c>
    </row>
    <row r="1961" spans="1:12" x14ac:dyDescent="0.25">
      <c r="A1961" s="23" t="s">
        <v>1167</v>
      </c>
      <c r="B1961" s="23" t="s">
        <v>1168</v>
      </c>
      <c r="C1961" s="23" t="s">
        <v>17</v>
      </c>
      <c r="D1961" s="24">
        <v>45298.77752314815</v>
      </c>
      <c r="E1961" s="25" t="s">
        <v>11</v>
      </c>
      <c r="F1961" s="26" t="s">
        <v>16</v>
      </c>
      <c r="G1961" s="26" t="s">
        <v>14</v>
      </c>
      <c r="H1961" s="23">
        <v>0</v>
      </c>
      <c r="I1961" s="27"/>
      <c r="J1961" s="28">
        <v>0</v>
      </c>
      <c r="K1961" t="str">
        <f>IF((LEN(relatorio_Ananindeua3[[#This Row],[CIF/CPF/CNPJ]])=14),relatorio_Ananindeua3[[#This Row],[CIF/CPF/CNPJ]],relatorio_Ananindeua3[[#This Row],[Coluna2]])</f>
        <v>19293911000182</v>
      </c>
      <c r="L1961" t="str">
        <f t="shared" si="31"/>
        <v>192******82</v>
      </c>
    </row>
    <row r="1962" spans="1:12" x14ac:dyDescent="0.25">
      <c r="A1962" s="23" t="s">
        <v>1147</v>
      </c>
      <c r="B1962" s="23" t="s">
        <v>1148</v>
      </c>
      <c r="C1962" s="23" t="s">
        <v>17</v>
      </c>
      <c r="D1962" s="24">
        <v>45298.777546296296</v>
      </c>
      <c r="E1962" s="25" t="s">
        <v>11</v>
      </c>
      <c r="F1962" s="26" t="s">
        <v>16</v>
      </c>
      <c r="G1962" s="26" t="s">
        <v>14</v>
      </c>
      <c r="H1962" s="23">
        <v>0</v>
      </c>
      <c r="I1962" s="27"/>
      <c r="J1962" s="28">
        <v>0</v>
      </c>
      <c r="K1962" t="str">
        <f>IF((LEN(relatorio_Ananindeua3[[#This Row],[CIF/CPF/CNPJ]])=14),relatorio_Ananindeua3[[#This Row],[CIF/CPF/CNPJ]],relatorio_Ananindeua3[[#This Row],[Coluna2]])</f>
        <v>19042405000110</v>
      </c>
      <c r="L1962" t="str">
        <f t="shared" si="31"/>
        <v>190******10</v>
      </c>
    </row>
    <row r="1963" spans="1:12" x14ac:dyDescent="0.25">
      <c r="A1963" s="23" t="s">
        <v>1155</v>
      </c>
      <c r="B1963" s="23" t="s">
        <v>1156</v>
      </c>
      <c r="C1963" s="23" t="s">
        <v>17</v>
      </c>
      <c r="D1963" s="24">
        <v>45298.777546296296</v>
      </c>
      <c r="E1963" s="25" t="s">
        <v>11</v>
      </c>
      <c r="F1963" s="26" t="s">
        <v>16</v>
      </c>
      <c r="G1963" s="26" t="s">
        <v>14</v>
      </c>
      <c r="H1963" s="23">
        <v>0</v>
      </c>
      <c r="I1963" s="27"/>
      <c r="J1963" s="28">
        <v>0</v>
      </c>
      <c r="K1963" t="str">
        <f>IF((LEN(relatorio_Ananindeua3[[#This Row],[CIF/CPF/CNPJ]])=14),relatorio_Ananindeua3[[#This Row],[CIF/CPF/CNPJ]],relatorio_Ananindeua3[[#This Row],[Coluna2]])</f>
        <v>19086657000141</v>
      </c>
      <c r="L1963" t="str">
        <f t="shared" si="31"/>
        <v>190******41</v>
      </c>
    </row>
    <row r="1964" spans="1:12" x14ac:dyDescent="0.25">
      <c r="A1964" s="23" t="s">
        <v>1149</v>
      </c>
      <c r="B1964" s="23" t="s">
        <v>1150</v>
      </c>
      <c r="C1964" s="23" t="s">
        <v>17</v>
      </c>
      <c r="D1964" s="24">
        <v>45298.777557870373</v>
      </c>
      <c r="E1964" s="25" t="s">
        <v>11</v>
      </c>
      <c r="F1964" s="26" t="s">
        <v>16</v>
      </c>
      <c r="G1964" s="26" t="s">
        <v>14</v>
      </c>
      <c r="H1964" s="23">
        <v>0</v>
      </c>
      <c r="I1964" s="27"/>
      <c r="J1964" s="28">
        <v>0</v>
      </c>
      <c r="K1964" t="str">
        <f>IF((LEN(relatorio_Ananindeua3[[#This Row],[CIF/CPF/CNPJ]])=14),relatorio_Ananindeua3[[#This Row],[CIF/CPF/CNPJ]],relatorio_Ananindeua3[[#This Row],[Coluna2]])</f>
        <v>19042822000163</v>
      </c>
      <c r="L1964" t="str">
        <f t="shared" si="31"/>
        <v>190******63</v>
      </c>
    </row>
    <row r="1965" spans="1:12" x14ac:dyDescent="0.25">
      <c r="A1965" s="23" t="s">
        <v>1137</v>
      </c>
      <c r="B1965" s="23" t="s">
        <v>1138</v>
      </c>
      <c r="C1965" s="23" t="s">
        <v>17</v>
      </c>
      <c r="D1965" s="24">
        <v>45298.777592592596</v>
      </c>
      <c r="E1965" s="25" t="s">
        <v>11</v>
      </c>
      <c r="F1965" s="26" t="s">
        <v>16</v>
      </c>
      <c r="G1965" s="26" t="s">
        <v>14</v>
      </c>
      <c r="H1965" s="23">
        <v>0</v>
      </c>
      <c r="I1965" s="27"/>
      <c r="J1965" s="28">
        <v>0</v>
      </c>
      <c r="K1965" t="str">
        <f>IF((LEN(relatorio_Ananindeua3[[#This Row],[CIF/CPF/CNPJ]])=14),relatorio_Ananindeua3[[#This Row],[CIF/CPF/CNPJ]],relatorio_Ananindeua3[[#This Row],[Coluna2]])</f>
        <v>18915112000138</v>
      </c>
      <c r="L1965" t="str">
        <f t="shared" si="31"/>
        <v>189******38</v>
      </c>
    </row>
    <row r="1966" spans="1:12" x14ac:dyDescent="0.25">
      <c r="A1966" s="23" t="s">
        <v>1139</v>
      </c>
      <c r="B1966" s="23" t="s">
        <v>1140</v>
      </c>
      <c r="C1966" s="23" t="s">
        <v>17</v>
      </c>
      <c r="D1966" s="24">
        <v>45298.777592592596</v>
      </c>
      <c r="E1966" s="25" t="s">
        <v>11</v>
      </c>
      <c r="F1966" s="26" t="s">
        <v>16</v>
      </c>
      <c r="G1966" s="26" t="s">
        <v>14</v>
      </c>
      <c r="H1966" s="23">
        <v>0</v>
      </c>
      <c r="I1966" s="27"/>
      <c r="J1966" s="28">
        <v>0</v>
      </c>
      <c r="K1966" t="str">
        <f>IF((LEN(relatorio_Ananindeua3[[#This Row],[CIF/CPF/CNPJ]])=14),relatorio_Ananindeua3[[#This Row],[CIF/CPF/CNPJ]],relatorio_Ananindeua3[[#This Row],[Coluna2]])</f>
        <v>18938284000127</v>
      </c>
      <c r="L1966" t="str">
        <f t="shared" si="31"/>
        <v>189******27</v>
      </c>
    </row>
    <row r="1967" spans="1:12" x14ac:dyDescent="0.25">
      <c r="A1967" s="23" t="s">
        <v>1135</v>
      </c>
      <c r="B1967" s="23" t="s">
        <v>1136</v>
      </c>
      <c r="C1967" s="23" t="s">
        <v>17</v>
      </c>
      <c r="D1967" s="24">
        <v>45298.777604166666</v>
      </c>
      <c r="E1967" s="25" t="s">
        <v>11</v>
      </c>
      <c r="F1967" s="26" t="s">
        <v>16</v>
      </c>
      <c r="G1967" s="26" t="s">
        <v>14</v>
      </c>
      <c r="H1967" s="23">
        <v>0</v>
      </c>
      <c r="I1967" s="27"/>
      <c r="J1967" s="28">
        <v>0</v>
      </c>
      <c r="K1967" t="str">
        <f>IF((LEN(relatorio_Ananindeua3[[#This Row],[CIF/CPF/CNPJ]])=14),relatorio_Ananindeua3[[#This Row],[CIF/CPF/CNPJ]],relatorio_Ananindeua3[[#This Row],[Coluna2]])</f>
        <v>18864771000192</v>
      </c>
      <c r="L1967" t="str">
        <f t="shared" si="31"/>
        <v>188******92</v>
      </c>
    </row>
    <row r="1968" spans="1:12" x14ac:dyDescent="0.25">
      <c r="A1968" s="23" t="s">
        <v>1113</v>
      </c>
      <c r="B1968" s="23" t="s">
        <v>1114</v>
      </c>
      <c r="C1968" s="23" t="s">
        <v>17</v>
      </c>
      <c r="D1968" s="24">
        <v>45298.777650462966</v>
      </c>
      <c r="E1968" s="25" t="s">
        <v>11</v>
      </c>
      <c r="F1968" s="26" t="s">
        <v>16</v>
      </c>
      <c r="G1968" s="26" t="s">
        <v>14</v>
      </c>
      <c r="H1968" s="23">
        <v>0</v>
      </c>
      <c r="I1968" s="27"/>
      <c r="J1968" s="28">
        <v>0</v>
      </c>
      <c r="K1968" t="str">
        <f>IF((LEN(relatorio_Ananindeua3[[#This Row],[CIF/CPF/CNPJ]])=14),relatorio_Ananindeua3[[#This Row],[CIF/CPF/CNPJ]],relatorio_Ananindeua3[[#This Row],[Coluna2]])</f>
        <v>18570429000180</v>
      </c>
      <c r="L1968" t="str">
        <f t="shared" si="31"/>
        <v>185******80</v>
      </c>
    </row>
    <row r="1969" spans="1:12" x14ac:dyDescent="0.25">
      <c r="A1969" s="23" t="s">
        <v>1095</v>
      </c>
      <c r="B1969" s="23" t="s">
        <v>1096</v>
      </c>
      <c r="C1969" s="23" t="s">
        <v>17</v>
      </c>
      <c r="D1969" s="24">
        <v>45298.777662037035</v>
      </c>
      <c r="E1969" s="25" t="s">
        <v>11</v>
      </c>
      <c r="F1969" s="26" t="s">
        <v>16</v>
      </c>
      <c r="G1969" s="26" t="s">
        <v>14</v>
      </c>
      <c r="H1969" s="23">
        <v>0</v>
      </c>
      <c r="I1969" s="27"/>
      <c r="J1969" s="28">
        <v>0</v>
      </c>
      <c r="K1969" t="str">
        <f>IF((LEN(relatorio_Ananindeua3[[#This Row],[CIF/CPF/CNPJ]])=14),relatorio_Ananindeua3[[#This Row],[CIF/CPF/CNPJ]],relatorio_Ananindeua3[[#This Row],[Coluna2]])</f>
        <v>18419281000187</v>
      </c>
      <c r="L1969" t="str">
        <f t="shared" si="31"/>
        <v>184******87</v>
      </c>
    </row>
    <row r="1970" spans="1:12" x14ac:dyDescent="0.25">
      <c r="A1970" s="23" t="s">
        <v>1097</v>
      </c>
      <c r="B1970" s="23" t="s">
        <v>1098</v>
      </c>
      <c r="C1970" s="23" t="s">
        <v>17</v>
      </c>
      <c r="D1970" s="24">
        <v>45298.777662037035</v>
      </c>
      <c r="E1970" s="25" t="s">
        <v>11</v>
      </c>
      <c r="F1970" s="26" t="s">
        <v>16</v>
      </c>
      <c r="G1970" s="26" t="s">
        <v>14</v>
      </c>
      <c r="H1970" s="23">
        <v>0</v>
      </c>
      <c r="I1970" s="27"/>
      <c r="J1970" s="28">
        <v>0</v>
      </c>
      <c r="K1970" t="str">
        <f>IF((LEN(relatorio_Ananindeua3[[#This Row],[CIF/CPF/CNPJ]])=14),relatorio_Ananindeua3[[#This Row],[CIF/CPF/CNPJ]],relatorio_Ananindeua3[[#This Row],[Coluna2]])</f>
        <v>18434629000105</v>
      </c>
      <c r="L1970" t="str">
        <f t="shared" si="31"/>
        <v>184******05</v>
      </c>
    </row>
    <row r="1971" spans="1:12" x14ac:dyDescent="0.25">
      <c r="A1971" s="23" t="s">
        <v>1078</v>
      </c>
      <c r="B1971" s="23" t="s">
        <v>1079</v>
      </c>
      <c r="C1971" s="23" t="s">
        <v>17</v>
      </c>
      <c r="D1971" s="24">
        <v>45298.777685185189</v>
      </c>
      <c r="E1971" s="25" t="s">
        <v>11</v>
      </c>
      <c r="F1971" s="26" t="s">
        <v>16</v>
      </c>
      <c r="G1971" s="26" t="s">
        <v>14</v>
      </c>
      <c r="H1971" s="23">
        <v>0</v>
      </c>
      <c r="I1971" s="27"/>
      <c r="J1971" s="28">
        <v>0</v>
      </c>
      <c r="K1971" t="str">
        <f>IF((LEN(relatorio_Ananindeua3[[#This Row],[CIF/CPF/CNPJ]])=14),relatorio_Ananindeua3[[#This Row],[CIF/CPF/CNPJ]],relatorio_Ananindeua3[[#This Row],[Coluna2]])</f>
        <v>18323941000121</v>
      </c>
      <c r="L1971" t="str">
        <f t="shared" si="31"/>
        <v>183******21</v>
      </c>
    </row>
    <row r="1972" spans="1:12" x14ac:dyDescent="0.25">
      <c r="A1972" s="23" t="s">
        <v>1085</v>
      </c>
      <c r="B1972" s="23" t="s">
        <v>1086</v>
      </c>
      <c r="C1972" s="23" t="s">
        <v>17</v>
      </c>
      <c r="D1972" s="24">
        <v>45298.777685185189</v>
      </c>
      <c r="E1972" s="25" t="s">
        <v>11</v>
      </c>
      <c r="F1972" s="26" t="s">
        <v>16</v>
      </c>
      <c r="G1972" s="26" t="s">
        <v>14</v>
      </c>
      <c r="H1972" s="23">
        <v>0</v>
      </c>
      <c r="I1972" s="27"/>
      <c r="J1972" s="28">
        <v>0</v>
      </c>
      <c r="K1972" t="str">
        <f>IF((LEN(relatorio_Ananindeua3[[#This Row],[CIF/CPF/CNPJ]])=14),relatorio_Ananindeua3[[#This Row],[CIF/CPF/CNPJ]],relatorio_Ananindeua3[[#This Row],[Coluna2]])</f>
        <v>18389895000163</v>
      </c>
      <c r="L1972" t="str">
        <f t="shared" si="31"/>
        <v>183******63</v>
      </c>
    </row>
    <row r="1973" spans="1:12" x14ac:dyDescent="0.25">
      <c r="A1973" s="23" t="s">
        <v>1052</v>
      </c>
      <c r="B1973" s="23" t="s">
        <v>1053</v>
      </c>
      <c r="C1973" s="23" t="s">
        <v>17</v>
      </c>
      <c r="D1973" s="24">
        <v>45298.777743055558</v>
      </c>
      <c r="E1973" s="25" t="s">
        <v>11</v>
      </c>
      <c r="F1973" s="26" t="s">
        <v>16</v>
      </c>
      <c r="G1973" s="26" t="s">
        <v>14</v>
      </c>
      <c r="H1973" s="23">
        <v>0</v>
      </c>
      <c r="I1973" s="27"/>
      <c r="J1973" s="28">
        <v>0</v>
      </c>
      <c r="K1973" t="str">
        <f>IF((LEN(relatorio_Ananindeua3[[#This Row],[CIF/CPF/CNPJ]])=14),relatorio_Ananindeua3[[#This Row],[CIF/CPF/CNPJ]],relatorio_Ananindeua3[[#This Row],[Coluna2]])</f>
        <v>18113116000100</v>
      </c>
      <c r="L1973" t="str">
        <f t="shared" si="31"/>
        <v>181******00</v>
      </c>
    </row>
    <row r="1974" spans="1:12" x14ac:dyDescent="0.25">
      <c r="A1974" s="23" t="s">
        <v>1060</v>
      </c>
      <c r="B1974" s="23" t="s">
        <v>1061</v>
      </c>
      <c r="C1974" s="23" t="s">
        <v>17</v>
      </c>
      <c r="D1974" s="24">
        <v>45298.777743055558</v>
      </c>
      <c r="E1974" s="25" t="s">
        <v>11</v>
      </c>
      <c r="F1974" s="26" t="s">
        <v>16</v>
      </c>
      <c r="G1974" s="26" t="s">
        <v>14</v>
      </c>
      <c r="H1974" s="23">
        <v>0</v>
      </c>
      <c r="I1974" s="27"/>
      <c r="J1974" s="28">
        <v>0</v>
      </c>
      <c r="K1974" t="str">
        <f>IF((LEN(relatorio_Ananindeua3[[#This Row],[CIF/CPF/CNPJ]])=14),relatorio_Ananindeua3[[#This Row],[CIF/CPF/CNPJ]],relatorio_Ananindeua3[[#This Row],[Coluna2]])</f>
        <v>18170809000127</v>
      </c>
      <c r="L1974" t="str">
        <f t="shared" si="31"/>
        <v>181******27</v>
      </c>
    </row>
    <row r="1975" spans="1:12" x14ac:dyDescent="0.25">
      <c r="A1975" s="23" t="s">
        <v>1040</v>
      </c>
      <c r="B1975" s="23" t="s">
        <v>1041</v>
      </c>
      <c r="C1975" s="23" t="s">
        <v>17</v>
      </c>
      <c r="D1975" s="24">
        <v>45298.777754629627</v>
      </c>
      <c r="E1975" s="25" t="s">
        <v>11</v>
      </c>
      <c r="F1975" s="26" t="s">
        <v>16</v>
      </c>
      <c r="G1975" s="26" t="s">
        <v>14</v>
      </c>
      <c r="H1975" s="23">
        <v>0</v>
      </c>
      <c r="I1975" s="27"/>
      <c r="J1975" s="28">
        <v>0</v>
      </c>
      <c r="K1975" t="str">
        <f>IF((LEN(relatorio_Ananindeua3[[#This Row],[CIF/CPF/CNPJ]])=14),relatorio_Ananindeua3[[#This Row],[CIF/CPF/CNPJ]],relatorio_Ananindeua3[[#This Row],[Coluna2]])</f>
        <v>18054868000130</v>
      </c>
      <c r="L1975" t="str">
        <f t="shared" si="31"/>
        <v>180******30</v>
      </c>
    </row>
    <row r="1976" spans="1:12" x14ac:dyDescent="0.25">
      <c r="A1976" s="23" t="s">
        <v>1030</v>
      </c>
      <c r="B1976" s="23" t="s">
        <v>1031</v>
      </c>
      <c r="C1976" s="23" t="s">
        <v>17</v>
      </c>
      <c r="D1976" s="24">
        <v>45298.777766203704</v>
      </c>
      <c r="E1976" s="25" t="s">
        <v>11</v>
      </c>
      <c r="F1976" s="26" t="s">
        <v>16</v>
      </c>
      <c r="G1976" s="26" t="s">
        <v>14</v>
      </c>
      <c r="H1976" s="23">
        <v>0</v>
      </c>
      <c r="I1976" s="27"/>
      <c r="J1976" s="28">
        <v>0</v>
      </c>
      <c r="K1976" t="str">
        <f>IF((LEN(relatorio_Ananindeua3[[#This Row],[CIF/CPF/CNPJ]])=14),relatorio_Ananindeua3[[#This Row],[CIF/CPF/CNPJ]],relatorio_Ananindeua3[[#This Row],[Coluna2]])</f>
        <v>17970008000183</v>
      </c>
      <c r="L1976" t="str">
        <f t="shared" si="31"/>
        <v>179******83</v>
      </c>
    </row>
    <row r="1977" spans="1:12" x14ac:dyDescent="0.25">
      <c r="A1977" s="23" t="s">
        <v>1014</v>
      </c>
      <c r="B1977" s="23" t="s">
        <v>1015</v>
      </c>
      <c r="C1977" s="23" t="s">
        <v>17</v>
      </c>
      <c r="D1977" s="24">
        <v>45298.777812499997</v>
      </c>
      <c r="E1977" s="25" t="s">
        <v>11</v>
      </c>
      <c r="F1977" s="26" t="s">
        <v>16</v>
      </c>
      <c r="G1977" s="26" t="s">
        <v>14</v>
      </c>
      <c r="H1977" s="23">
        <v>0</v>
      </c>
      <c r="I1977" s="27"/>
      <c r="J1977" s="28">
        <v>0</v>
      </c>
      <c r="K1977" t="str">
        <f>IF((LEN(relatorio_Ananindeua3[[#This Row],[CIF/CPF/CNPJ]])=14),relatorio_Ananindeua3[[#This Row],[CIF/CPF/CNPJ]],relatorio_Ananindeua3[[#This Row],[Coluna2]])</f>
        <v>17791938000170</v>
      </c>
      <c r="L1977" t="str">
        <f t="shared" si="31"/>
        <v>177******70</v>
      </c>
    </row>
    <row r="1978" spans="1:12" x14ac:dyDescent="0.25">
      <c r="A1978" s="23" t="s">
        <v>1016</v>
      </c>
      <c r="B1978" s="23" t="s">
        <v>1017</v>
      </c>
      <c r="C1978" s="23" t="s">
        <v>17</v>
      </c>
      <c r="D1978" s="24">
        <v>45298.777812499997</v>
      </c>
      <c r="E1978" s="25" t="s">
        <v>11</v>
      </c>
      <c r="F1978" s="26" t="s">
        <v>16</v>
      </c>
      <c r="G1978" s="26" t="s">
        <v>14</v>
      </c>
      <c r="H1978" s="23">
        <v>0</v>
      </c>
      <c r="I1978" s="27"/>
      <c r="J1978" s="28">
        <v>0</v>
      </c>
      <c r="K1978" t="str">
        <f>IF((LEN(relatorio_Ananindeua3[[#This Row],[CIF/CPF/CNPJ]])=14),relatorio_Ananindeua3[[#This Row],[CIF/CPF/CNPJ]],relatorio_Ananindeua3[[#This Row],[Coluna2]])</f>
        <v>17793470000152</v>
      </c>
      <c r="L1978" t="str">
        <f t="shared" si="31"/>
        <v>177******52</v>
      </c>
    </row>
    <row r="1979" spans="1:12" x14ac:dyDescent="0.25">
      <c r="A1979" s="23" t="s">
        <v>1008</v>
      </c>
      <c r="B1979" s="23" t="s">
        <v>1009</v>
      </c>
      <c r="C1979" s="23" t="s">
        <v>17</v>
      </c>
      <c r="D1979" s="24">
        <v>45298.77784722222</v>
      </c>
      <c r="E1979" s="25" t="s">
        <v>11</v>
      </c>
      <c r="F1979" s="26" t="s">
        <v>16</v>
      </c>
      <c r="G1979" s="26" t="s">
        <v>14</v>
      </c>
      <c r="H1979" s="23">
        <v>0</v>
      </c>
      <c r="I1979" s="27"/>
      <c r="J1979" s="28">
        <v>0</v>
      </c>
      <c r="K1979" t="str">
        <f>IF((LEN(relatorio_Ananindeua3[[#This Row],[CIF/CPF/CNPJ]])=14),relatorio_Ananindeua3[[#This Row],[CIF/CPF/CNPJ]],relatorio_Ananindeua3[[#This Row],[Coluna2]])</f>
        <v>17727755000195</v>
      </c>
      <c r="L1979" t="str">
        <f t="shared" si="31"/>
        <v>177******95</v>
      </c>
    </row>
    <row r="1980" spans="1:12" x14ac:dyDescent="0.25">
      <c r="A1980" s="23" t="s">
        <v>960</v>
      </c>
      <c r="B1980" s="23" t="s">
        <v>961</v>
      </c>
      <c r="C1980" s="23" t="s">
        <v>17</v>
      </c>
      <c r="D1980" s="24">
        <v>45298.777916666666</v>
      </c>
      <c r="E1980" s="25" t="s">
        <v>11</v>
      </c>
      <c r="F1980" s="26" t="s">
        <v>16</v>
      </c>
      <c r="G1980" s="26" t="s">
        <v>14</v>
      </c>
      <c r="H1980" s="23">
        <v>0</v>
      </c>
      <c r="I1980" s="27"/>
      <c r="J1980" s="28">
        <v>0</v>
      </c>
      <c r="K1980" t="str">
        <f>IF((LEN(relatorio_Ananindeua3[[#This Row],[CIF/CPF/CNPJ]])=14),relatorio_Ananindeua3[[#This Row],[CIF/CPF/CNPJ]],relatorio_Ananindeua3[[#This Row],[Coluna2]])</f>
        <v>17469225000194</v>
      </c>
      <c r="L1980" t="str">
        <f t="shared" si="31"/>
        <v>174******94</v>
      </c>
    </row>
    <row r="1981" spans="1:12" x14ac:dyDescent="0.25">
      <c r="A1981" s="23" t="s">
        <v>937</v>
      </c>
      <c r="B1981" s="23" t="s">
        <v>938</v>
      </c>
      <c r="C1981" s="23" t="s">
        <v>17</v>
      </c>
      <c r="D1981" s="24">
        <v>45298.777928240743</v>
      </c>
      <c r="E1981" s="25" t="s">
        <v>11</v>
      </c>
      <c r="F1981" s="26" t="s">
        <v>16</v>
      </c>
      <c r="G1981" s="26" t="s">
        <v>14</v>
      </c>
      <c r="H1981" s="23">
        <v>0</v>
      </c>
      <c r="I1981" s="27"/>
      <c r="J1981" s="28">
        <v>0</v>
      </c>
      <c r="K1981" t="str">
        <f>IF((LEN(relatorio_Ananindeua3[[#This Row],[CIF/CPF/CNPJ]])=14),relatorio_Ananindeua3[[#This Row],[CIF/CPF/CNPJ]],relatorio_Ananindeua3[[#This Row],[Coluna2]])</f>
        <v>17307280000188</v>
      </c>
      <c r="L1981" t="str">
        <f t="shared" si="31"/>
        <v>173******88</v>
      </c>
    </row>
    <row r="1982" spans="1:12" x14ac:dyDescent="0.25">
      <c r="A1982" s="23" t="s">
        <v>1004</v>
      </c>
      <c r="B1982" s="23" t="s">
        <v>1005</v>
      </c>
      <c r="C1982" s="23" t="s">
        <v>17</v>
      </c>
      <c r="D1982" s="24">
        <v>45298.777928240743</v>
      </c>
      <c r="E1982" s="25" t="s">
        <v>11</v>
      </c>
      <c r="F1982" s="26" t="s">
        <v>16</v>
      </c>
      <c r="G1982" s="26" t="s">
        <v>14</v>
      </c>
      <c r="H1982" s="23">
        <v>0</v>
      </c>
      <c r="I1982" s="27"/>
      <c r="J1982" s="28">
        <v>0</v>
      </c>
      <c r="K1982" t="str">
        <f>IF((LEN(relatorio_Ananindeua3[[#This Row],[CIF/CPF/CNPJ]])=14),relatorio_Ananindeua3[[#This Row],[CIF/CPF/CNPJ]],relatorio_Ananindeua3[[#This Row],[Coluna2]])</f>
        <v>17700553000150</v>
      </c>
      <c r="L1982" t="str">
        <f t="shared" si="31"/>
        <v>177******50</v>
      </c>
    </row>
    <row r="1983" spans="1:12" x14ac:dyDescent="0.25">
      <c r="A1983" s="23" t="s">
        <v>923</v>
      </c>
      <c r="B1983" s="23" t="s">
        <v>924</v>
      </c>
      <c r="C1983" s="23" t="s">
        <v>17</v>
      </c>
      <c r="D1983" s="24">
        <v>45298.777951388889</v>
      </c>
      <c r="E1983" s="25" t="s">
        <v>11</v>
      </c>
      <c r="F1983" s="26" t="s">
        <v>16</v>
      </c>
      <c r="G1983" s="26" t="s">
        <v>14</v>
      </c>
      <c r="H1983" s="23">
        <v>0</v>
      </c>
      <c r="I1983" s="27"/>
      <c r="J1983" s="28">
        <v>0</v>
      </c>
      <c r="K1983" t="str">
        <f>IF((LEN(relatorio_Ananindeua3[[#This Row],[CIF/CPF/CNPJ]])=14),relatorio_Ananindeua3[[#This Row],[CIF/CPF/CNPJ]],relatorio_Ananindeua3[[#This Row],[Coluna2]])</f>
        <v>17251961000171</v>
      </c>
      <c r="L1983" t="str">
        <f t="shared" si="31"/>
        <v>172******71</v>
      </c>
    </row>
    <row r="1984" spans="1:12" x14ac:dyDescent="0.25">
      <c r="A1984" s="23" t="s">
        <v>917</v>
      </c>
      <c r="B1984" s="23" t="s">
        <v>918</v>
      </c>
      <c r="C1984" s="23" t="s">
        <v>17</v>
      </c>
      <c r="D1984" s="24">
        <v>45298.777962962966</v>
      </c>
      <c r="E1984" s="25" t="s">
        <v>11</v>
      </c>
      <c r="F1984" s="26" t="s">
        <v>16</v>
      </c>
      <c r="G1984" s="26" t="s">
        <v>14</v>
      </c>
      <c r="H1984" s="23">
        <v>0</v>
      </c>
      <c r="I1984" s="27"/>
      <c r="J1984" s="28">
        <v>0</v>
      </c>
      <c r="K1984" t="str">
        <f>IF((LEN(relatorio_Ananindeua3[[#This Row],[CIF/CPF/CNPJ]])=14),relatorio_Ananindeua3[[#This Row],[CIF/CPF/CNPJ]],relatorio_Ananindeua3[[#This Row],[Coluna2]])</f>
        <v>17217147000130</v>
      </c>
      <c r="L1984" t="str">
        <f t="shared" si="31"/>
        <v>172******30</v>
      </c>
    </row>
    <row r="1985" spans="1:12" x14ac:dyDescent="0.25">
      <c r="A1985" s="23" t="s">
        <v>907</v>
      </c>
      <c r="B1985" s="23" t="s">
        <v>908</v>
      </c>
      <c r="C1985" s="23" t="s">
        <v>17</v>
      </c>
      <c r="D1985" s="24">
        <v>45298.777974537035</v>
      </c>
      <c r="E1985" s="25" t="s">
        <v>11</v>
      </c>
      <c r="F1985" s="26" t="s">
        <v>16</v>
      </c>
      <c r="G1985" s="26" t="s">
        <v>14</v>
      </c>
      <c r="H1985" s="23">
        <v>0</v>
      </c>
      <c r="I1985" s="27"/>
      <c r="J1985" s="28">
        <v>0</v>
      </c>
      <c r="K1985" t="str">
        <f>IF((LEN(relatorio_Ananindeua3[[#This Row],[CIF/CPF/CNPJ]])=14),relatorio_Ananindeua3[[#This Row],[CIF/CPF/CNPJ]],relatorio_Ananindeua3[[#This Row],[Coluna2]])</f>
        <v>17118831000165</v>
      </c>
      <c r="L1985" t="str">
        <f t="shared" si="31"/>
        <v>171******65</v>
      </c>
    </row>
    <row r="1986" spans="1:12" x14ac:dyDescent="0.25">
      <c r="A1986" s="23" t="s">
        <v>887</v>
      </c>
      <c r="B1986" s="23" t="s">
        <v>888</v>
      </c>
      <c r="C1986" s="23" t="s">
        <v>17</v>
      </c>
      <c r="D1986" s="24">
        <v>45298.778020833335</v>
      </c>
      <c r="E1986" s="25" t="s">
        <v>11</v>
      </c>
      <c r="F1986" s="26" t="s">
        <v>16</v>
      </c>
      <c r="G1986" s="26" t="s">
        <v>14</v>
      </c>
      <c r="H1986" s="23">
        <v>0</v>
      </c>
      <c r="I1986" s="27"/>
      <c r="J1986" s="28">
        <v>0</v>
      </c>
      <c r="K1986" t="str">
        <f>IF((LEN(relatorio_Ananindeua3[[#This Row],[CIF/CPF/CNPJ]])=14),relatorio_Ananindeua3[[#This Row],[CIF/CPF/CNPJ]],relatorio_Ananindeua3[[#This Row],[Coluna2]])</f>
        <v>16930028000168</v>
      </c>
      <c r="L1986" t="str">
        <f t="shared" si="31"/>
        <v>169******68</v>
      </c>
    </row>
    <row r="1987" spans="1:12" x14ac:dyDescent="0.25">
      <c r="A1987" s="23" t="s">
        <v>883</v>
      </c>
      <c r="B1987" s="23" t="s">
        <v>884</v>
      </c>
      <c r="C1987" s="23" t="s">
        <v>17</v>
      </c>
      <c r="D1987" s="24">
        <v>45298.778043981481</v>
      </c>
      <c r="E1987" s="25" t="s">
        <v>11</v>
      </c>
      <c r="F1987" s="26" t="s">
        <v>16</v>
      </c>
      <c r="G1987" s="26" t="s">
        <v>14</v>
      </c>
      <c r="H1987" s="23">
        <v>0</v>
      </c>
      <c r="I1987" s="27"/>
      <c r="J1987" s="28">
        <v>0</v>
      </c>
      <c r="K1987" t="str">
        <f>IF((LEN(relatorio_Ananindeua3[[#This Row],[CIF/CPF/CNPJ]])=14),relatorio_Ananindeua3[[#This Row],[CIF/CPF/CNPJ]],relatorio_Ananindeua3[[#This Row],[Coluna2]])</f>
        <v>16895107000185</v>
      </c>
      <c r="L1987" t="str">
        <f t="shared" si="31"/>
        <v>168******85</v>
      </c>
    </row>
    <row r="1988" spans="1:12" x14ac:dyDescent="0.25">
      <c r="A1988" s="23" t="s">
        <v>859</v>
      </c>
      <c r="B1988" s="23" t="s">
        <v>860</v>
      </c>
      <c r="C1988" s="23" t="s">
        <v>17</v>
      </c>
      <c r="D1988" s="24">
        <v>45298.778067129628</v>
      </c>
      <c r="E1988" s="25" t="s">
        <v>11</v>
      </c>
      <c r="F1988" s="26" t="s">
        <v>16</v>
      </c>
      <c r="G1988" s="26" t="s">
        <v>14</v>
      </c>
      <c r="H1988" s="23">
        <v>0</v>
      </c>
      <c r="I1988" s="27"/>
      <c r="J1988" s="28">
        <v>0</v>
      </c>
      <c r="K1988" t="str">
        <f>IF((LEN(relatorio_Ananindeua3[[#This Row],[CIF/CPF/CNPJ]])=14),relatorio_Ananindeua3[[#This Row],[CIF/CPF/CNPJ]],relatorio_Ananindeua3[[#This Row],[Coluna2]])</f>
        <v>16681547000130</v>
      </c>
      <c r="L1988" t="str">
        <f t="shared" si="31"/>
        <v>166******30</v>
      </c>
    </row>
    <row r="1989" spans="1:12" x14ac:dyDescent="0.25">
      <c r="A1989" s="23" t="s">
        <v>782</v>
      </c>
      <c r="B1989" s="23" t="s">
        <v>783</v>
      </c>
      <c r="C1989" s="23" t="s">
        <v>17</v>
      </c>
      <c r="D1989" s="24">
        <v>45298.778113425928</v>
      </c>
      <c r="E1989" s="25" t="s">
        <v>11</v>
      </c>
      <c r="F1989" s="26" t="s">
        <v>16</v>
      </c>
      <c r="G1989" s="26" t="s">
        <v>14</v>
      </c>
      <c r="H1989" s="23">
        <v>0</v>
      </c>
      <c r="I1989" s="27"/>
      <c r="J1989" s="28">
        <v>0</v>
      </c>
      <c r="K1989" t="str">
        <f>IF((LEN(relatorio_Ananindeua3[[#This Row],[CIF/CPF/CNPJ]])=14),relatorio_Ananindeua3[[#This Row],[CIF/CPF/CNPJ]],relatorio_Ananindeua3[[#This Row],[Coluna2]])</f>
        <v>15673095000181</v>
      </c>
      <c r="L1989" t="str">
        <f t="shared" si="31"/>
        <v>156******81</v>
      </c>
    </row>
    <row r="1990" spans="1:12" x14ac:dyDescent="0.25">
      <c r="A1990" s="23" t="s">
        <v>784</v>
      </c>
      <c r="B1990" s="23" t="s">
        <v>785</v>
      </c>
      <c r="C1990" s="23" t="s">
        <v>17</v>
      </c>
      <c r="D1990" s="24">
        <v>45298.778113425928</v>
      </c>
      <c r="E1990" s="25" t="s">
        <v>11</v>
      </c>
      <c r="F1990" s="26" t="s">
        <v>16</v>
      </c>
      <c r="G1990" s="26" t="s">
        <v>14</v>
      </c>
      <c r="H1990" s="23">
        <v>0</v>
      </c>
      <c r="I1990" s="27"/>
      <c r="J1990" s="28">
        <v>0</v>
      </c>
      <c r="K1990" t="str">
        <f>IF((LEN(relatorio_Ananindeua3[[#This Row],[CIF/CPF/CNPJ]])=14),relatorio_Ananindeua3[[#This Row],[CIF/CPF/CNPJ]],relatorio_Ananindeua3[[#This Row],[Coluna2]])</f>
        <v>15714078000145</v>
      </c>
      <c r="L1990" t="str">
        <f t="shared" si="31"/>
        <v>157******45</v>
      </c>
    </row>
    <row r="1991" spans="1:12" x14ac:dyDescent="0.25">
      <c r="A1991" s="23" t="s">
        <v>797</v>
      </c>
      <c r="B1991" s="23" t="s">
        <v>798</v>
      </c>
      <c r="C1991" s="23" t="s">
        <v>17</v>
      </c>
      <c r="D1991" s="24">
        <v>45298.778113425928</v>
      </c>
      <c r="E1991" s="25" t="s">
        <v>11</v>
      </c>
      <c r="F1991" s="26" t="s">
        <v>16</v>
      </c>
      <c r="G1991" s="26" t="s">
        <v>14</v>
      </c>
      <c r="H1991" s="23">
        <v>0</v>
      </c>
      <c r="I1991" s="27"/>
      <c r="J1991" s="28">
        <v>0</v>
      </c>
      <c r="K1991" t="str">
        <f>IF((LEN(relatorio_Ananindeua3[[#This Row],[CIF/CPF/CNPJ]])=14),relatorio_Ananindeua3[[#This Row],[CIF/CPF/CNPJ]],relatorio_Ananindeua3[[#This Row],[Coluna2]])</f>
        <v>15808236000126</v>
      </c>
      <c r="L1991" t="str">
        <f t="shared" si="31"/>
        <v>158******26</v>
      </c>
    </row>
    <row r="1992" spans="1:12" x14ac:dyDescent="0.25">
      <c r="A1992" s="23" t="s">
        <v>759</v>
      </c>
      <c r="B1992" s="23" t="s">
        <v>760</v>
      </c>
      <c r="C1992" s="23" t="s">
        <v>17</v>
      </c>
      <c r="D1992" s="24">
        <v>45298.778171296297</v>
      </c>
      <c r="E1992" s="25" t="s">
        <v>11</v>
      </c>
      <c r="F1992" s="26" t="s">
        <v>16</v>
      </c>
      <c r="G1992" s="26" t="s">
        <v>14</v>
      </c>
      <c r="H1992" s="23">
        <v>0</v>
      </c>
      <c r="I1992" s="27"/>
      <c r="J1992" s="28">
        <v>0</v>
      </c>
      <c r="K1992" t="str">
        <f>IF((LEN(relatorio_Ananindeua3[[#This Row],[CIF/CPF/CNPJ]])=14),relatorio_Ananindeua3[[#This Row],[CIF/CPF/CNPJ]],relatorio_Ananindeua3[[#This Row],[Coluna2]])</f>
        <v>15470355000111</v>
      </c>
      <c r="L1992" t="str">
        <f t="shared" si="31"/>
        <v>154******11</v>
      </c>
    </row>
    <row r="1993" spans="1:12" x14ac:dyDescent="0.25">
      <c r="A1993" s="23" t="s">
        <v>762</v>
      </c>
      <c r="B1993" s="23" t="s">
        <v>763</v>
      </c>
      <c r="C1993" s="23" t="s">
        <v>17</v>
      </c>
      <c r="D1993" s="24">
        <v>45298.778171296297</v>
      </c>
      <c r="E1993" s="25" t="s">
        <v>11</v>
      </c>
      <c r="F1993" s="26" t="s">
        <v>16</v>
      </c>
      <c r="G1993" s="26" t="s">
        <v>14</v>
      </c>
      <c r="H1993" s="23">
        <v>0</v>
      </c>
      <c r="I1993" s="27"/>
      <c r="J1993" s="28">
        <v>0</v>
      </c>
      <c r="K1993" t="str">
        <f>IF((LEN(relatorio_Ananindeua3[[#This Row],[CIF/CPF/CNPJ]])=14),relatorio_Ananindeua3[[#This Row],[CIF/CPF/CNPJ]],relatorio_Ananindeua3[[#This Row],[Coluna2]])</f>
        <v>15516478000146</v>
      </c>
      <c r="L1993" t="str">
        <f t="shared" si="31"/>
        <v>155******46</v>
      </c>
    </row>
    <row r="1994" spans="1:12" x14ac:dyDescent="0.25">
      <c r="A1994" s="23" t="s">
        <v>710</v>
      </c>
      <c r="B1994" s="23" t="s">
        <v>711</v>
      </c>
      <c r="C1994" s="23" t="s">
        <v>17</v>
      </c>
      <c r="D1994" s="24">
        <v>45298.778229166666</v>
      </c>
      <c r="E1994" s="25" t="s">
        <v>11</v>
      </c>
      <c r="F1994" s="26" t="s">
        <v>16</v>
      </c>
      <c r="G1994" s="26" t="s">
        <v>14</v>
      </c>
      <c r="H1994" s="23">
        <v>0</v>
      </c>
      <c r="I1994" s="27"/>
      <c r="J1994" s="28">
        <v>0</v>
      </c>
      <c r="K1994" t="str">
        <f>IF((LEN(relatorio_Ananindeua3[[#This Row],[CIF/CPF/CNPJ]])=14),relatorio_Ananindeua3[[#This Row],[CIF/CPF/CNPJ]],relatorio_Ananindeua3[[#This Row],[Coluna2]])</f>
        <v>15240102000151</v>
      </c>
      <c r="L1994" t="str">
        <f t="shared" si="31"/>
        <v>152******51</v>
      </c>
    </row>
    <row r="1995" spans="1:12" x14ac:dyDescent="0.25">
      <c r="A1995" s="23" t="s">
        <v>694</v>
      </c>
      <c r="B1995" s="23" t="s">
        <v>695</v>
      </c>
      <c r="C1995" s="23" t="s">
        <v>17</v>
      </c>
      <c r="D1995" s="24">
        <v>45298.778252314813</v>
      </c>
      <c r="E1995" s="25" t="s">
        <v>11</v>
      </c>
      <c r="F1995" s="26" t="s">
        <v>16</v>
      </c>
      <c r="G1995" s="26" t="s">
        <v>14</v>
      </c>
      <c r="H1995" s="23">
        <v>0</v>
      </c>
      <c r="I1995" s="27"/>
      <c r="J1995" s="28">
        <v>0</v>
      </c>
      <c r="K1995" t="str">
        <f>IF((LEN(relatorio_Ananindeua3[[#This Row],[CIF/CPF/CNPJ]])=14),relatorio_Ananindeua3[[#This Row],[CIF/CPF/CNPJ]],relatorio_Ananindeua3[[#This Row],[Coluna2]])</f>
        <v>15087389000121</v>
      </c>
      <c r="L1995" t="str">
        <f t="shared" si="31"/>
        <v>150******21</v>
      </c>
    </row>
    <row r="1996" spans="1:12" x14ac:dyDescent="0.25">
      <c r="A1996" s="23" t="s">
        <v>682</v>
      </c>
      <c r="B1996" s="23" t="s">
        <v>683</v>
      </c>
      <c r="C1996" s="23" t="s">
        <v>17</v>
      </c>
      <c r="D1996" s="24">
        <v>45298.778275462966</v>
      </c>
      <c r="E1996" s="25" t="s">
        <v>11</v>
      </c>
      <c r="F1996" s="26" t="s">
        <v>16</v>
      </c>
      <c r="G1996" s="26" t="s">
        <v>14</v>
      </c>
      <c r="H1996" s="23">
        <v>0</v>
      </c>
      <c r="I1996" s="27"/>
      <c r="J1996" s="28">
        <v>0</v>
      </c>
      <c r="K1996" t="str">
        <f>IF((LEN(relatorio_Ananindeua3[[#This Row],[CIF/CPF/CNPJ]])=14),relatorio_Ananindeua3[[#This Row],[CIF/CPF/CNPJ]],relatorio_Ananindeua3[[#This Row],[Coluna2]])</f>
        <v>15008000000105</v>
      </c>
      <c r="L1996" t="str">
        <f t="shared" si="31"/>
        <v>150******05</v>
      </c>
    </row>
    <row r="1997" spans="1:12" x14ac:dyDescent="0.25">
      <c r="A1997" s="23" t="s">
        <v>674</v>
      </c>
      <c r="B1997" s="23" t="s">
        <v>675</v>
      </c>
      <c r="C1997" s="23" t="s">
        <v>17</v>
      </c>
      <c r="D1997" s="24">
        <v>45298.778287037036</v>
      </c>
      <c r="E1997" s="25" t="s">
        <v>11</v>
      </c>
      <c r="F1997" s="26" t="s">
        <v>16</v>
      </c>
      <c r="G1997" s="26" t="s">
        <v>14</v>
      </c>
      <c r="H1997" s="23">
        <v>0</v>
      </c>
      <c r="I1997" s="27"/>
      <c r="J1997" s="28">
        <v>0</v>
      </c>
      <c r="K1997" t="str">
        <f>IF((LEN(relatorio_Ananindeua3[[#This Row],[CIF/CPF/CNPJ]])=14),relatorio_Ananindeua3[[#This Row],[CIF/CPF/CNPJ]],relatorio_Ananindeua3[[#This Row],[Coluna2]])</f>
        <v>14923935000154</v>
      </c>
      <c r="L1997" t="str">
        <f t="shared" si="31"/>
        <v>149******54</v>
      </c>
    </row>
    <row r="1998" spans="1:12" x14ac:dyDescent="0.25">
      <c r="A1998" s="23" t="s">
        <v>650</v>
      </c>
      <c r="B1998" s="23" t="s">
        <v>651</v>
      </c>
      <c r="C1998" s="23" t="s">
        <v>17</v>
      </c>
      <c r="D1998" s="24">
        <v>45298.778368055559</v>
      </c>
      <c r="E1998" s="25" t="s">
        <v>11</v>
      </c>
      <c r="F1998" s="26" t="s">
        <v>16</v>
      </c>
      <c r="G1998" s="26" t="s">
        <v>14</v>
      </c>
      <c r="H1998" s="23">
        <v>0</v>
      </c>
      <c r="I1998" s="27"/>
      <c r="J1998" s="28">
        <v>0</v>
      </c>
      <c r="K1998" t="str">
        <f>IF((LEN(relatorio_Ananindeua3[[#This Row],[CIF/CPF/CNPJ]])=14),relatorio_Ananindeua3[[#This Row],[CIF/CPF/CNPJ]],relatorio_Ananindeua3[[#This Row],[Coluna2]])</f>
        <v>14655677000172</v>
      </c>
      <c r="L1998" t="str">
        <f t="shared" si="31"/>
        <v>146******72</v>
      </c>
    </row>
    <row r="1999" spans="1:12" x14ac:dyDescent="0.25">
      <c r="A1999" s="23" t="s">
        <v>632</v>
      </c>
      <c r="B1999" s="23" t="s">
        <v>633</v>
      </c>
      <c r="C1999" s="23" t="s">
        <v>17</v>
      </c>
      <c r="D1999" s="24">
        <v>45298.778391203705</v>
      </c>
      <c r="E1999" s="25" t="s">
        <v>11</v>
      </c>
      <c r="F1999" s="26" t="s">
        <v>16</v>
      </c>
      <c r="G1999" s="26" t="s">
        <v>14</v>
      </c>
      <c r="H1999" s="23">
        <v>0</v>
      </c>
      <c r="I1999" s="27"/>
      <c r="J1999" s="28">
        <v>0</v>
      </c>
      <c r="K1999" t="str">
        <f>IF((LEN(relatorio_Ananindeua3[[#This Row],[CIF/CPF/CNPJ]])=14),relatorio_Ananindeua3[[#This Row],[CIF/CPF/CNPJ]],relatorio_Ananindeua3[[#This Row],[Coluna2]])</f>
        <v>14529634000140</v>
      </c>
      <c r="L1999" t="str">
        <f t="shared" si="31"/>
        <v>145******40</v>
      </c>
    </row>
    <row r="2000" spans="1:12" x14ac:dyDescent="0.25">
      <c r="A2000" s="23" t="s">
        <v>624</v>
      </c>
      <c r="B2000" s="23" t="s">
        <v>625</v>
      </c>
      <c r="C2000" s="23" t="s">
        <v>17</v>
      </c>
      <c r="D2000" s="24">
        <v>45298.778414351851</v>
      </c>
      <c r="E2000" s="25" t="s">
        <v>11</v>
      </c>
      <c r="F2000" s="26" t="s">
        <v>16</v>
      </c>
      <c r="G2000" s="26" t="s">
        <v>14</v>
      </c>
      <c r="H2000" s="23">
        <v>0</v>
      </c>
      <c r="I2000" s="27"/>
      <c r="J2000" s="28">
        <v>0</v>
      </c>
      <c r="K2000" t="str">
        <f>IF((LEN(relatorio_Ananindeua3[[#This Row],[CIF/CPF/CNPJ]])=14),relatorio_Ananindeua3[[#This Row],[CIF/CPF/CNPJ]],relatorio_Ananindeua3[[#This Row],[Coluna2]])</f>
        <v>14446308000170</v>
      </c>
      <c r="L2000" t="str">
        <f t="shared" si="31"/>
        <v>144******70</v>
      </c>
    </row>
    <row r="2001" spans="1:12" x14ac:dyDescent="0.25">
      <c r="A2001" s="23" t="s">
        <v>618</v>
      </c>
      <c r="B2001" s="23" t="s">
        <v>619</v>
      </c>
      <c r="C2001" s="23" t="s">
        <v>17</v>
      </c>
      <c r="D2001" s="24">
        <v>45298.778425925928</v>
      </c>
      <c r="E2001" s="25" t="s">
        <v>11</v>
      </c>
      <c r="F2001" s="26" t="s">
        <v>16</v>
      </c>
      <c r="G2001" s="26" t="s">
        <v>14</v>
      </c>
      <c r="H2001" s="23">
        <v>0</v>
      </c>
      <c r="I2001" s="27"/>
      <c r="J2001" s="28">
        <v>0</v>
      </c>
      <c r="K2001" t="str">
        <f>IF((LEN(relatorio_Ananindeua3[[#This Row],[CIF/CPF/CNPJ]])=14),relatorio_Ananindeua3[[#This Row],[CIF/CPF/CNPJ]],relatorio_Ananindeua3[[#This Row],[Coluna2]])</f>
        <v>14424134000144</v>
      </c>
      <c r="L2001" t="str">
        <f t="shared" si="31"/>
        <v>144******44</v>
      </c>
    </row>
    <row r="2002" spans="1:12" x14ac:dyDescent="0.25">
      <c r="A2002" s="23" t="s">
        <v>607</v>
      </c>
      <c r="B2002" s="23" t="s">
        <v>608</v>
      </c>
      <c r="C2002" s="23" t="s">
        <v>17</v>
      </c>
      <c r="D2002" s="24">
        <v>45298.778437499997</v>
      </c>
      <c r="E2002" s="25" t="s">
        <v>11</v>
      </c>
      <c r="F2002" s="26" t="s">
        <v>16</v>
      </c>
      <c r="G2002" s="26" t="s">
        <v>14</v>
      </c>
      <c r="H2002" s="23">
        <v>0</v>
      </c>
      <c r="I2002" s="27"/>
      <c r="J2002" s="28">
        <v>0</v>
      </c>
      <c r="K2002" t="str">
        <f>IF((LEN(relatorio_Ananindeua3[[#This Row],[CIF/CPF/CNPJ]])=14),relatorio_Ananindeua3[[#This Row],[CIF/CPF/CNPJ]],relatorio_Ananindeua3[[#This Row],[Coluna2]])</f>
        <v>14344503000199</v>
      </c>
      <c r="L2002" t="str">
        <f t="shared" ref="L2002:L2065" si="32">_xlfn.CONCAT(LEFT(A2002,3),REPT("*",6),RIGHT(A2002,2))</f>
        <v>143******99</v>
      </c>
    </row>
    <row r="2003" spans="1:12" x14ac:dyDescent="0.25">
      <c r="A2003" s="23" t="s">
        <v>577</v>
      </c>
      <c r="B2003" s="23" t="s">
        <v>578</v>
      </c>
      <c r="C2003" s="23" t="s">
        <v>17</v>
      </c>
      <c r="D2003" s="24">
        <v>45298.778483796297</v>
      </c>
      <c r="E2003" s="25" t="s">
        <v>11</v>
      </c>
      <c r="F2003" s="26" t="s">
        <v>16</v>
      </c>
      <c r="G2003" s="26" t="s">
        <v>14</v>
      </c>
      <c r="H2003" s="23">
        <v>0</v>
      </c>
      <c r="I2003" s="27"/>
      <c r="J2003" s="28">
        <v>0</v>
      </c>
      <c r="K2003" t="str">
        <f>IF((LEN(relatorio_Ananindeua3[[#This Row],[CIF/CPF/CNPJ]])=14),relatorio_Ananindeua3[[#This Row],[CIF/CPF/CNPJ]],relatorio_Ananindeua3[[#This Row],[Coluna2]])</f>
        <v>14098955000138</v>
      </c>
      <c r="L2003" t="str">
        <f t="shared" si="32"/>
        <v>140******38</v>
      </c>
    </row>
    <row r="2004" spans="1:12" x14ac:dyDescent="0.25">
      <c r="A2004" s="23" t="s">
        <v>571</v>
      </c>
      <c r="B2004" s="23" t="s">
        <v>572</v>
      </c>
      <c r="C2004" s="23" t="s">
        <v>17</v>
      </c>
      <c r="D2004" s="24">
        <v>45298.778506944444</v>
      </c>
      <c r="E2004" s="25" t="s">
        <v>11</v>
      </c>
      <c r="F2004" s="26" t="s">
        <v>16</v>
      </c>
      <c r="G2004" s="26" t="s">
        <v>14</v>
      </c>
      <c r="H2004" s="23">
        <v>0</v>
      </c>
      <c r="I2004" s="27"/>
      <c r="J2004" s="28">
        <v>0</v>
      </c>
      <c r="K2004" t="str">
        <f>IF((LEN(relatorio_Ananindeua3[[#This Row],[CIF/CPF/CNPJ]])=14),relatorio_Ananindeua3[[#This Row],[CIF/CPF/CNPJ]],relatorio_Ananindeua3[[#This Row],[Coluna2]])</f>
        <v>14016073000186</v>
      </c>
      <c r="L2004" t="str">
        <f t="shared" si="32"/>
        <v>140******86</v>
      </c>
    </row>
    <row r="2005" spans="1:12" x14ac:dyDescent="0.25">
      <c r="A2005" s="23" t="s">
        <v>573</v>
      </c>
      <c r="B2005" s="23" t="s">
        <v>574</v>
      </c>
      <c r="C2005" s="23" t="s">
        <v>17</v>
      </c>
      <c r="D2005" s="24">
        <v>45298.778506944444</v>
      </c>
      <c r="E2005" s="25" t="s">
        <v>11</v>
      </c>
      <c r="F2005" s="26" t="s">
        <v>16</v>
      </c>
      <c r="G2005" s="26" t="s">
        <v>14</v>
      </c>
      <c r="H2005" s="23">
        <v>0</v>
      </c>
      <c r="I2005" s="27"/>
      <c r="J2005" s="28">
        <v>0</v>
      </c>
      <c r="K2005" t="str">
        <f>IF((LEN(relatorio_Ananindeua3[[#This Row],[CIF/CPF/CNPJ]])=14),relatorio_Ananindeua3[[#This Row],[CIF/CPF/CNPJ]],relatorio_Ananindeua3[[#This Row],[Coluna2]])</f>
        <v>14028022000174</v>
      </c>
      <c r="L2005" t="str">
        <f t="shared" si="32"/>
        <v>140******74</v>
      </c>
    </row>
    <row r="2006" spans="1:12" x14ac:dyDescent="0.25">
      <c r="A2006" s="23" t="s">
        <v>549</v>
      </c>
      <c r="B2006" s="23" t="s">
        <v>550</v>
      </c>
      <c r="C2006" s="23" t="s">
        <v>17</v>
      </c>
      <c r="D2006" s="24">
        <v>45298.77851851852</v>
      </c>
      <c r="E2006" s="25" t="s">
        <v>11</v>
      </c>
      <c r="F2006" s="26" t="s">
        <v>16</v>
      </c>
      <c r="G2006" s="26" t="s">
        <v>14</v>
      </c>
      <c r="H2006" s="23">
        <v>0</v>
      </c>
      <c r="I2006" s="27"/>
      <c r="J2006" s="28">
        <v>0</v>
      </c>
      <c r="K2006" t="str">
        <f>IF((LEN(relatorio_Ananindeua3[[#This Row],[CIF/CPF/CNPJ]])=14),relatorio_Ananindeua3[[#This Row],[CIF/CPF/CNPJ]],relatorio_Ananindeua3[[#This Row],[Coluna2]])</f>
        <v>13903051000175</v>
      </c>
      <c r="L2006" t="str">
        <f t="shared" si="32"/>
        <v>139******75</v>
      </c>
    </row>
    <row r="2007" spans="1:12" x14ac:dyDescent="0.25">
      <c r="A2007" s="23" t="s">
        <v>561</v>
      </c>
      <c r="B2007" s="23" t="s">
        <v>562</v>
      </c>
      <c r="C2007" s="23" t="s">
        <v>17</v>
      </c>
      <c r="D2007" s="24">
        <v>45298.77851851852</v>
      </c>
      <c r="E2007" s="25" t="s">
        <v>11</v>
      </c>
      <c r="F2007" s="26" t="s">
        <v>16</v>
      </c>
      <c r="G2007" s="26" t="s">
        <v>14</v>
      </c>
      <c r="H2007" s="23">
        <v>0</v>
      </c>
      <c r="I2007" s="27"/>
      <c r="J2007" s="28">
        <v>0</v>
      </c>
      <c r="K2007" t="str">
        <f>IF((LEN(relatorio_Ananindeua3[[#This Row],[CIF/CPF/CNPJ]])=14),relatorio_Ananindeua3[[#This Row],[CIF/CPF/CNPJ]],relatorio_Ananindeua3[[#This Row],[Coluna2]])</f>
        <v>13974171000163</v>
      </c>
      <c r="L2007" t="str">
        <f t="shared" si="32"/>
        <v>139******63</v>
      </c>
    </row>
    <row r="2008" spans="1:12" x14ac:dyDescent="0.25">
      <c r="A2008" s="23" t="s">
        <v>565</v>
      </c>
      <c r="B2008" s="23" t="s">
        <v>566</v>
      </c>
      <c r="C2008" s="23" t="s">
        <v>17</v>
      </c>
      <c r="D2008" s="24">
        <v>45298.77851851852</v>
      </c>
      <c r="E2008" s="25" t="s">
        <v>11</v>
      </c>
      <c r="F2008" s="26" t="s">
        <v>16</v>
      </c>
      <c r="G2008" s="26" t="s">
        <v>14</v>
      </c>
      <c r="H2008" s="23">
        <v>0</v>
      </c>
      <c r="I2008" s="27"/>
      <c r="J2008" s="28">
        <v>0</v>
      </c>
      <c r="K2008" t="str">
        <f>IF((LEN(relatorio_Ananindeua3[[#This Row],[CIF/CPF/CNPJ]])=14),relatorio_Ananindeua3[[#This Row],[CIF/CPF/CNPJ]],relatorio_Ananindeua3[[#This Row],[Coluna2]])</f>
        <v>13976274000162</v>
      </c>
      <c r="L2008" t="str">
        <f t="shared" si="32"/>
        <v>139******62</v>
      </c>
    </row>
    <row r="2009" spans="1:12" x14ac:dyDescent="0.25">
      <c r="A2009" s="23" t="s">
        <v>13494</v>
      </c>
      <c r="B2009" s="23" t="s">
        <v>13495</v>
      </c>
      <c r="C2009" s="23" t="s">
        <v>17</v>
      </c>
      <c r="D2009" s="24">
        <v>45298.77851851852</v>
      </c>
      <c r="E2009" s="25" t="s">
        <v>11</v>
      </c>
      <c r="F2009" s="26" t="s">
        <v>16</v>
      </c>
      <c r="G2009" s="26" t="s">
        <v>14</v>
      </c>
      <c r="H2009" s="23">
        <v>0</v>
      </c>
      <c r="I2009" s="27"/>
      <c r="J2009" s="28">
        <v>0</v>
      </c>
      <c r="K2009" t="str">
        <f>IF((LEN(relatorio_Ananindeua3[[#This Row],[CIF/CPF/CNPJ]])=14),relatorio_Ananindeua3[[#This Row],[CIF/CPF/CNPJ]],relatorio_Ananindeua3[[#This Row],[Coluna2]])</f>
        <v>97549397000107</v>
      </c>
      <c r="L2009" t="str">
        <f t="shared" si="32"/>
        <v>975******07</v>
      </c>
    </row>
    <row r="2010" spans="1:12" x14ac:dyDescent="0.25">
      <c r="A2010" s="23" t="s">
        <v>523</v>
      </c>
      <c r="B2010" s="23" t="s">
        <v>524</v>
      </c>
      <c r="C2010" s="23" t="s">
        <v>17</v>
      </c>
      <c r="D2010" s="24">
        <v>45298.77853009259</v>
      </c>
      <c r="E2010" s="25" t="s">
        <v>11</v>
      </c>
      <c r="F2010" s="26" t="s">
        <v>16</v>
      </c>
      <c r="G2010" s="26" t="s">
        <v>14</v>
      </c>
      <c r="H2010" s="23">
        <v>0</v>
      </c>
      <c r="I2010" s="27"/>
      <c r="J2010" s="28">
        <v>0</v>
      </c>
      <c r="K2010" t="str">
        <f>IF((LEN(relatorio_Ananindeua3[[#This Row],[CIF/CPF/CNPJ]])=14),relatorio_Ananindeua3[[#This Row],[CIF/CPF/CNPJ]],relatorio_Ananindeua3[[#This Row],[Coluna2]])</f>
        <v>13772820000143</v>
      </c>
      <c r="L2010" t="str">
        <f t="shared" si="32"/>
        <v>137******43</v>
      </c>
    </row>
    <row r="2011" spans="1:12" x14ac:dyDescent="0.25">
      <c r="A2011" s="23" t="s">
        <v>513</v>
      </c>
      <c r="B2011" s="23" t="s">
        <v>514</v>
      </c>
      <c r="C2011" s="23" t="s">
        <v>17</v>
      </c>
      <c r="D2011" s="24">
        <v>45298.778541666667</v>
      </c>
      <c r="E2011" s="25" t="s">
        <v>11</v>
      </c>
      <c r="F2011" s="26" t="s">
        <v>16</v>
      </c>
      <c r="G2011" s="26" t="s">
        <v>14</v>
      </c>
      <c r="H2011" s="23">
        <v>0</v>
      </c>
      <c r="I2011" s="27"/>
      <c r="J2011" s="28">
        <v>0</v>
      </c>
      <c r="K2011" t="str">
        <f>IF((LEN(relatorio_Ananindeua3[[#This Row],[CIF/CPF/CNPJ]])=14),relatorio_Ananindeua3[[#This Row],[CIF/CPF/CNPJ]],relatorio_Ananindeua3[[#This Row],[Coluna2]])</f>
        <v>13698771000146</v>
      </c>
      <c r="L2011" t="str">
        <f t="shared" si="32"/>
        <v>136******46</v>
      </c>
    </row>
    <row r="2012" spans="1:12" x14ac:dyDescent="0.25">
      <c r="A2012" s="23" t="s">
        <v>445</v>
      </c>
      <c r="B2012" s="23" t="s">
        <v>446</v>
      </c>
      <c r="C2012" s="23" t="s">
        <v>17</v>
      </c>
      <c r="D2012" s="24">
        <v>45298.778587962966</v>
      </c>
      <c r="E2012" s="25" t="s">
        <v>11</v>
      </c>
      <c r="F2012" s="26" t="s">
        <v>16</v>
      </c>
      <c r="G2012" s="26" t="s">
        <v>14</v>
      </c>
      <c r="H2012" s="23">
        <v>0</v>
      </c>
      <c r="I2012" s="27"/>
      <c r="J2012" s="28">
        <v>0</v>
      </c>
      <c r="K2012" t="str">
        <f>IF((LEN(relatorio_Ananindeua3[[#This Row],[CIF/CPF/CNPJ]])=14),relatorio_Ananindeua3[[#This Row],[CIF/CPF/CNPJ]],relatorio_Ananindeua3[[#This Row],[Coluna2]])</f>
        <v>13241506000134</v>
      </c>
      <c r="L2012" t="str">
        <f t="shared" si="32"/>
        <v>132******34</v>
      </c>
    </row>
    <row r="2013" spans="1:12" x14ac:dyDescent="0.25">
      <c r="A2013" s="23" t="s">
        <v>479</v>
      </c>
      <c r="B2013" s="23" t="s">
        <v>480</v>
      </c>
      <c r="C2013" s="23" t="s">
        <v>17</v>
      </c>
      <c r="D2013" s="24">
        <v>45298.778611111113</v>
      </c>
      <c r="E2013" s="25" t="s">
        <v>11</v>
      </c>
      <c r="F2013" s="26" t="s">
        <v>16</v>
      </c>
      <c r="G2013" s="26" t="s">
        <v>14</v>
      </c>
      <c r="H2013" s="23">
        <v>0</v>
      </c>
      <c r="I2013" s="27"/>
      <c r="J2013" s="28">
        <v>0</v>
      </c>
      <c r="K2013" t="str">
        <f>IF((LEN(relatorio_Ananindeua3[[#This Row],[CIF/CPF/CNPJ]])=14),relatorio_Ananindeua3[[#This Row],[CIF/CPF/CNPJ]],relatorio_Ananindeua3[[#This Row],[Coluna2]])</f>
        <v>13510459000187</v>
      </c>
      <c r="L2013" t="str">
        <f t="shared" si="32"/>
        <v>135******87</v>
      </c>
    </row>
    <row r="2014" spans="1:12" x14ac:dyDescent="0.25">
      <c r="A2014" s="23" t="s">
        <v>439</v>
      </c>
      <c r="B2014" s="23" t="s">
        <v>440</v>
      </c>
      <c r="C2014" s="23" t="s">
        <v>17</v>
      </c>
      <c r="D2014" s="24">
        <v>45298.778680555559</v>
      </c>
      <c r="E2014" s="25" t="s">
        <v>11</v>
      </c>
      <c r="F2014" s="26" t="s">
        <v>16</v>
      </c>
      <c r="G2014" s="26" t="s">
        <v>14</v>
      </c>
      <c r="H2014" s="23">
        <v>0</v>
      </c>
      <c r="I2014" s="27"/>
      <c r="J2014" s="28">
        <v>0</v>
      </c>
      <c r="K2014" t="str">
        <f>IF((LEN(relatorio_Ananindeua3[[#This Row],[CIF/CPF/CNPJ]])=14),relatorio_Ananindeua3[[#This Row],[CIF/CPF/CNPJ]],relatorio_Ananindeua3[[#This Row],[Coluna2]])</f>
        <v>13146812000191</v>
      </c>
      <c r="L2014" t="str">
        <f t="shared" si="32"/>
        <v>131******91</v>
      </c>
    </row>
    <row r="2015" spans="1:12" x14ac:dyDescent="0.25">
      <c r="A2015" s="23" t="s">
        <v>433</v>
      </c>
      <c r="B2015" s="23" t="s">
        <v>434</v>
      </c>
      <c r="C2015" s="23" t="s">
        <v>17</v>
      </c>
      <c r="D2015" s="24">
        <v>45298.778692129628</v>
      </c>
      <c r="E2015" s="25" t="s">
        <v>11</v>
      </c>
      <c r="F2015" s="26" t="s">
        <v>16</v>
      </c>
      <c r="G2015" s="26" t="s">
        <v>14</v>
      </c>
      <c r="H2015" s="23">
        <v>0</v>
      </c>
      <c r="I2015" s="27"/>
      <c r="J2015" s="28">
        <v>0</v>
      </c>
      <c r="K2015" t="str">
        <f>IF((LEN(relatorio_Ananindeua3[[#This Row],[CIF/CPF/CNPJ]])=14),relatorio_Ananindeua3[[#This Row],[CIF/CPF/CNPJ]],relatorio_Ananindeua3[[#This Row],[Coluna2]])</f>
        <v>13131820000164</v>
      </c>
      <c r="L2015" t="str">
        <f t="shared" si="32"/>
        <v>131******64</v>
      </c>
    </row>
    <row r="2016" spans="1:12" x14ac:dyDescent="0.25">
      <c r="A2016" s="23" t="s">
        <v>425</v>
      </c>
      <c r="B2016" s="23" t="s">
        <v>426</v>
      </c>
      <c r="C2016" s="23" t="s">
        <v>17</v>
      </c>
      <c r="D2016" s="24">
        <v>45298.778749999998</v>
      </c>
      <c r="E2016" s="25" t="s">
        <v>11</v>
      </c>
      <c r="F2016" s="26" t="s">
        <v>16</v>
      </c>
      <c r="G2016" s="26" t="s">
        <v>14</v>
      </c>
      <c r="H2016" s="23">
        <v>0</v>
      </c>
      <c r="I2016" s="27"/>
      <c r="J2016" s="28">
        <v>0</v>
      </c>
      <c r="K2016" t="str">
        <f>IF((LEN(relatorio_Ananindeua3[[#This Row],[CIF/CPF/CNPJ]])=14),relatorio_Ananindeua3[[#This Row],[CIF/CPF/CNPJ]],relatorio_Ananindeua3[[#This Row],[Coluna2]])</f>
        <v>13068870000144</v>
      </c>
      <c r="L2016" t="str">
        <f t="shared" si="32"/>
        <v>130******44</v>
      </c>
    </row>
    <row r="2017" spans="1:12" x14ac:dyDescent="0.25">
      <c r="A2017" s="23" t="s">
        <v>401</v>
      </c>
      <c r="B2017" s="23" t="s">
        <v>402</v>
      </c>
      <c r="C2017" s="23" t="s">
        <v>17</v>
      </c>
      <c r="D2017" s="24">
        <v>45298.778796296298</v>
      </c>
      <c r="E2017" s="25" t="s">
        <v>11</v>
      </c>
      <c r="F2017" s="26" t="s">
        <v>16</v>
      </c>
      <c r="G2017" s="26" t="s">
        <v>14</v>
      </c>
      <c r="H2017" s="23">
        <v>0</v>
      </c>
      <c r="I2017" s="27"/>
      <c r="J2017" s="28">
        <v>0</v>
      </c>
      <c r="K2017" t="str">
        <f>IF((LEN(relatorio_Ananindeua3[[#This Row],[CIF/CPF/CNPJ]])=14),relatorio_Ananindeua3[[#This Row],[CIF/CPF/CNPJ]],relatorio_Ananindeua3[[#This Row],[Coluna2]])</f>
        <v>12990919000159</v>
      </c>
      <c r="L2017" t="str">
        <f t="shared" si="32"/>
        <v>129******59</v>
      </c>
    </row>
    <row r="2018" spans="1:12" x14ac:dyDescent="0.25">
      <c r="A2018" s="23" t="s">
        <v>413</v>
      </c>
      <c r="B2018" s="23" t="s">
        <v>414</v>
      </c>
      <c r="C2018" s="23" t="s">
        <v>17</v>
      </c>
      <c r="D2018" s="24">
        <v>45298.778796296298</v>
      </c>
      <c r="E2018" s="25" t="s">
        <v>11</v>
      </c>
      <c r="F2018" s="26" t="s">
        <v>16</v>
      </c>
      <c r="G2018" s="26" t="s">
        <v>14</v>
      </c>
      <c r="H2018" s="23">
        <v>0</v>
      </c>
      <c r="I2018" s="27"/>
      <c r="J2018" s="28">
        <v>0</v>
      </c>
      <c r="K2018" t="str">
        <f>IF((LEN(relatorio_Ananindeua3[[#This Row],[CIF/CPF/CNPJ]])=14),relatorio_Ananindeua3[[#This Row],[CIF/CPF/CNPJ]],relatorio_Ananindeua3[[#This Row],[Coluna2]])</f>
        <v>13011330000124</v>
      </c>
      <c r="L2018" t="str">
        <f t="shared" si="32"/>
        <v>130******24</v>
      </c>
    </row>
    <row r="2019" spans="1:12" x14ac:dyDescent="0.25">
      <c r="A2019" s="23" t="s">
        <v>319</v>
      </c>
      <c r="B2019" s="23" t="s">
        <v>320</v>
      </c>
      <c r="C2019" s="23" t="s">
        <v>17</v>
      </c>
      <c r="D2019" s="24">
        <v>45298.778854166667</v>
      </c>
      <c r="E2019" s="25" t="s">
        <v>11</v>
      </c>
      <c r="F2019" s="26" t="s">
        <v>16</v>
      </c>
      <c r="G2019" s="26" t="s">
        <v>14</v>
      </c>
      <c r="H2019" s="23">
        <v>0</v>
      </c>
      <c r="I2019" s="27"/>
      <c r="J2019" s="28">
        <v>0</v>
      </c>
      <c r="K2019" t="str">
        <f>IF((LEN(relatorio_Ananindeua3[[#This Row],[CIF/CPF/CNPJ]])=14),relatorio_Ananindeua3[[#This Row],[CIF/CPF/CNPJ]],relatorio_Ananindeua3[[#This Row],[Coluna2]])</f>
        <v>12733330000175</v>
      </c>
      <c r="L2019" t="str">
        <f t="shared" si="32"/>
        <v>127******75</v>
      </c>
    </row>
    <row r="2020" spans="1:12" x14ac:dyDescent="0.25">
      <c r="A2020" s="23" t="s">
        <v>275</v>
      </c>
      <c r="B2020" s="23" t="s">
        <v>276</v>
      </c>
      <c r="C2020" s="23" t="s">
        <v>17</v>
      </c>
      <c r="D2020" s="24">
        <v>45298.778865740744</v>
      </c>
      <c r="E2020" s="25" t="s">
        <v>11</v>
      </c>
      <c r="F2020" s="26" t="s">
        <v>16</v>
      </c>
      <c r="G2020" s="26" t="s">
        <v>14</v>
      </c>
      <c r="H2020" s="23">
        <v>0</v>
      </c>
      <c r="I2020" s="27"/>
      <c r="J2020" s="28">
        <v>0</v>
      </c>
      <c r="K2020" t="str">
        <f>IF((LEN(relatorio_Ananindeua3[[#This Row],[CIF/CPF/CNPJ]])=14),relatorio_Ananindeua3[[#This Row],[CIF/CPF/CNPJ]],relatorio_Ananindeua3[[#This Row],[Coluna2]])</f>
        <v>12587619000123</v>
      </c>
      <c r="L2020" t="str">
        <f t="shared" si="32"/>
        <v>125******23</v>
      </c>
    </row>
    <row r="2021" spans="1:12" x14ac:dyDescent="0.25">
      <c r="A2021" s="23" t="s">
        <v>216</v>
      </c>
      <c r="B2021" s="23" t="s">
        <v>217</v>
      </c>
      <c r="C2021" s="23" t="s">
        <v>17</v>
      </c>
      <c r="D2021" s="24">
        <v>45298.778900462959</v>
      </c>
      <c r="E2021" s="25" t="s">
        <v>11</v>
      </c>
      <c r="F2021" s="26" t="s">
        <v>16</v>
      </c>
      <c r="G2021" s="26" t="s">
        <v>14</v>
      </c>
      <c r="H2021" s="23">
        <v>0</v>
      </c>
      <c r="I2021" s="27"/>
      <c r="J2021" s="28">
        <v>0</v>
      </c>
      <c r="K2021" t="str">
        <f>IF((LEN(relatorio_Ananindeua3[[#This Row],[CIF/CPF/CNPJ]])=14),relatorio_Ananindeua3[[#This Row],[CIF/CPF/CNPJ]],relatorio_Ananindeua3[[#This Row],[Coluna2]])</f>
        <v>12274180000189</v>
      </c>
      <c r="L2021" t="str">
        <f t="shared" si="32"/>
        <v>122******89</v>
      </c>
    </row>
    <row r="2022" spans="1:12" x14ac:dyDescent="0.25">
      <c r="A2022" s="23" t="s">
        <v>227</v>
      </c>
      <c r="B2022" s="23" t="s">
        <v>228</v>
      </c>
      <c r="C2022" s="23" t="s">
        <v>17</v>
      </c>
      <c r="D2022" s="24">
        <v>45298.778900462959</v>
      </c>
      <c r="E2022" s="25" t="s">
        <v>11</v>
      </c>
      <c r="F2022" s="26" t="s">
        <v>16</v>
      </c>
      <c r="G2022" s="26" t="s">
        <v>14</v>
      </c>
      <c r="H2022" s="23">
        <v>0</v>
      </c>
      <c r="I2022" s="27"/>
      <c r="J2022" s="28">
        <v>0</v>
      </c>
      <c r="K2022" t="str">
        <f>IF((LEN(relatorio_Ananindeua3[[#This Row],[CIF/CPF/CNPJ]])=14),relatorio_Ananindeua3[[#This Row],[CIF/CPF/CNPJ]],relatorio_Ananindeua3[[#This Row],[Coluna2]])</f>
        <v>12346951000104</v>
      </c>
      <c r="L2022" t="str">
        <f t="shared" si="32"/>
        <v>123******04</v>
      </c>
    </row>
    <row r="2023" spans="1:12" x14ac:dyDescent="0.25">
      <c r="A2023" s="23" t="s">
        <v>214</v>
      </c>
      <c r="B2023" s="23" t="s">
        <v>215</v>
      </c>
      <c r="C2023" s="23" t="s">
        <v>17</v>
      </c>
      <c r="D2023" s="24">
        <v>45298.778912037036</v>
      </c>
      <c r="E2023" s="25" t="s">
        <v>11</v>
      </c>
      <c r="F2023" s="26" t="s">
        <v>16</v>
      </c>
      <c r="G2023" s="26" t="s">
        <v>14</v>
      </c>
      <c r="H2023" s="23">
        <v>0</v>
      </c>
      <c r="I2023" s="27"/>
      <c r="J2023" s="28">
        <v>0</v>
      </c>
      <c r="K2023" t="str">
        <f>IF((LEN(relatorio_Ananindeua3[[#This Row],[CIF/CPF/CNPJ]])=14),relatorio_Ananindeua3[[#This Row],[CIF/CPF/CNPJ]],relatorio_Ananindeua3[[#This Row],[Coluna2]])</f>
        <v>12269548000110</v>
      </c>
      <c r="L2023" t="str">
        <f t="shared" si="32"/>
        <v>122******10</v>
      </c>
    </row>
    <row r="2024" spans="1:12" x14ac:dyDescent="0.25">
      <c r="A2024" s="23" t="s">
        <v>128</v>
      </c>
      <c r="B2024" s="23" t="s">
        <v>129</v>
      </c>
      <c r="C2024" s="23" t="s">
        <v>17</v>
      </c>
      <c r="D2024" s="24">
        <v>45298.779004629629</v>
      </c>
      <c r="E2024" s="25" t="s">
        <v>11</v>
      </c>
      <c r="F2024" s="26" t="s">
        <v>16</v>
      </c>
      <c r="G2024" s="26" t="s">
        <v>14</v>
      </c>
      <c r="H2024" s="23">
        <v>0</v>
      </c>
      <c r="I2024" s="27"/>
      <c r="J2024" s="28">
        <v>0</v>
      </c>
      <c r="K2024" t="str">
        <f>IF((LEN(relatorio_Ananindeua3[[#This Row],[CIF/CPF/CNPJ]])=14),relatorio_Ananindeua3[[#This Row],[CIF/CPF/CNPJ]],relatorio_Ananindeua3[[#This Row],[Coluna2]])</f>
        <v>11651311000137</v>
      </c>
      <c r="L2024" t="str">
        <f t="shared" si="32"/>
        <v>116******37</v>
      </c>
    </row>
    <row r="2025" spans="1:12" x14ac:dyDescent="0.25">
      <c r="A2025" s="23" t="s">
        <v>114</v>
      </c>
      <c r="B2025" s="23" t="s">
        <v>115</v>
      </c>
      <c r="C2025" s="23" t="s">
        <v>17</v>
      </c>
      <c r="D2025" s="24">
        <v>45298.779027777775</v>
      </c>
      <c r="E2025" s="25" t="s">
        <v>11</v>
      </c>
      <c r="F2025" s="26" t="s">
        <v>16</v>
      </c>
      <c r="G2025" s="26" t="s">
        <v>14</v>
      </c>
      <c r="H2025" s="23">
        <v>0</v>
      </c>
      <c r="I2025" s="27"/>
      <c r="J2025" s="28">
        <v>0</v>
      </c>
      <c r="K2025" t="str">
        <f>IF((LEN(relatorio_Ananindeua3[[#This Row],[CIF/CPF/CNPJ]])=14),relatorio_Ananindeua3[[#This Row],[CIF/CPF/CNPJ]],relatorio_Ananindeua3[[#This Row],[Coluna2]])</f>
        <v>11614819000165</v>
      </c>
      <c r="L2025" t="str">
        <f t="shared" si="32"/>
        <v>116******65</v>
      </c>
    </row>
    <row r="2026" spans="1:12" x14ac:dyDescent="0.25">
      <c r="A2026" s="23" t="s">
        <v>102</v>
      </c>
      <c r="B2026" s="23" t="s">
        <v>103</v>
      </c>
      <c r="C2026" s="23" t="s">
        <v>17</v>
      </c>
      <c r="D2026" s="24">
        <v>45298.779039351852</v>
      </c>
      <c r="E2026" s="25" t="s">
        <v>11</v>
      </c>
      <c r="F2026" s="26" t="s">
        <v>16</v>
      </c>
      <c r="G2026" s="26" t="s">
        <v>14</v>
      </c>
      <c r="H2026" s="23">
        <v>0</v>
      </c>
      <c r="I2026" s="27"/>
      <c r="J2026" s="28">
        <v>0</v>
      </c>
      <c r="K2026" t="str">
        <f>IF((LEN(relatorio_Ananindeua3[[#This Row],[CIF/CPF/CNPJ]])=14),relatorio_Ananindeua3[[#This Row],[CIF/CPF/CNPJ]],relatorio_Ananindeua3[[#This Row],[Coluna2]])</f>
        <v>11553934000177</v>
      </c>
      <c r="L2026" t="str">
        <f t="shared" si="32"/>
        <v>115******77</v>
      </c>
    </row>
    <row r="2027" spans="1:12" x14ac:dyDescent="0.25">
      <c r="A2027" s="23" t="s">
        <v>817</v>
      </c>
      <c r="B2027" s="23" t="s">
        <v>818</v>
      </c>
      <c r="C2027" s="23" t="s">
        <v>17</v>
      </c>
      <c r="D2027" s="24">
        <v>45298.779189814813</v>
      </c>
      <c r="E2027" s="25" t="s">
        <v>11</v>
      </c>
      <c r="F2027" s="26" t="s">
        <v>16</v>
      </c>
      <c r="G2027" s="26" t="s">
        <v>14</v>
      </c>
      <c r="H2027" s="23">
        <v>0</v>
      </c>
      <c r="I2027" s="27"/>
      <c r="J2027" s="28">
        <v>0</v>
      </c>
      <c r="K2027" t="str">
        <f>IF((LEN(relatorio_Ananindeua3[[#This Row],[CIF/CPF/CNPJ]])=14),relatorio_Ananindeua3[[#This Row],[CIF/CPF/CNPJ]],relatorio_Ananindeua3[[#This Row],[Coluna2]])</f>
        <v>15863730000193</v>
      </c>
      <c r="L2027" t="str">
        <f t="shared" si="32"/>
        <v>158******93</v>
      </c>
    </row>
    <row r="2028" spans="1:12" x14ac:dyDescent="0.25">
      <c r="A2028" s="23" t="s">
        <v>6904</v>
      </c>
      <c r="B2028" s="23" t="s">
        <v>6905</v>
      </c>
      <c r="C2028" s="23" t="s">
        <v>20</v>
      </c>
      <c r="D2028" s="24">
        <v>45299</v>
      </c>
      <c r="E2028" s="25" t="s">
        <v>11</v>
      </c>
      <c r="F2028" s="26" t="s">
        <v>19</v>
      </c>
      <c r="G2028" s="26" t="s">
        <v>13496</v>
      </c>
      <c r="H2028" s="23">
        <v>0</v>
      </c>
      <c r="I2028" s="27"/>
      <c r="J2028" s="28">
        <v>54.75</v>
      </c>
      <c r="K2028" t="str">
        <f>IF((LEN(relatorio_Ananindeua3[[#This Row],[CIF/CPF/CNPJ]])=14),relatorio_Ananindeua3[[#This Row],[CIF/CPF/CNPJ]],relatorio_Ananindeua3[[#This Row],[Coluna2]])</f>
        <v>46201083002393</v>
      </c>
      <c r="L2028" t="str">
        <f t="shared" si="32"/>
        <v>462******93</v>
      </c>
    </row>
    <row r="2029" spans="1:12" x14ac:dyDescent="0.25">
      <c r="A2029" s="23" t="s">
        <v>7927</v>
      </c>
      <c r="B2029" s="23" t="s">
        <v>7928</v>
      </c>
      <c r="C2029" s="23" t="s">
        <v>20</v>
      </c>
      <c r="D2029" s="24">
        <v>45299</v>
      </c>
      <c r="E2029" s="25" t="s">
        <v>11</v>
      </c>
      <c r="F2029" s="26" t="s">
        <v>19</v>
      </c>
      <c r="G2029" s="26" t="s">
        <v>13496</v>
      </c>
      <c r="H2029" s="23">
        <v>0</v>
      </c>
      <c r="I2029" s="27"/>
      <c r="J2029" s="28">
        <v>26.4</v>
      </c>
      <c r="K2029" t="str">
        <f>IF((LEN(relatorio_Ananindeua3[[#This Row],[CIF/CPF/CNPJ]])=14),relatorio_Ananindeua3[[#This Row],[CIF/CPF/CNPJ]],relatorio_Ananindeua3[[#This Row],[Coluna2]])</f>
        <v>48740351006791</v>
      </c>
      <c r="L2029" t="str">
        <f t="shared" si="32"/>
        <v>487******91</v>
      </c>
    </row>
    <row r="2030" spans="1:12" x14ac:dyDescent="0.25">
      <c r="A2030" s="23" t="s">
        <v>13467</v>
      </c>
      <c r="B2030" s="23" t="s">
        <v>13466</v>
      </c>
      <c r="C2030" s="23" t="s">
        <v>21</v>
      </c>
      <c r="D2030" s="24">
        <v>45299</v>
      </c>
      <c r="E2030" s="25" t="s">
        <v>11</v>
      </c>
      <c r="F2030" s="26" t="s">
        <v>19</v>
      </c>
      <c r="G2030" s="26" t="s">
        <v>13496</v>
      </c>
      <c r="H2030" s="23">
        <v>0</v>
      </c>
      <c r="I2030" s="27"/>
      <c r="J2030" s="28">
        <v>2723.46</v>
      </c>
      <c r="K2030" t="str">
        <f>IF((LEN(relatorio_Ananindeua3[[#This Row],[CIF/CPF/CNPJ]])=14),relatorio_Ananindeua3[[#This Row],[CIF/CPF/CNPJ]],relatorio_Ananindeua3[[#This Row],[Coluna2]])</f>
        <v>60975737005978</v>
      </c>
      <c r="L2030" t="str">
        <f t="shared" si="32"/>
        <v>609******78</v>
      </c>
    </row>
    <row r="2031" spans="1:12" x14ac:dyDescent="0.25">
      <c r="A2031" s="23" t="s">
        <v>13468</v>
      </c>
      <c r="B2031" s="23" t="s">
        <v>13469</v>
      </c>
      <c r="C2031" s="23" t="s">
        <v>20</v>
      </c>
      <c r="D2031" s="24">
        <v>45299</v>
      </c>
      <c r="E2031" s="25" t="s">
        <v>11</v>
      </c>
      <c r="F2031" s="26" t="s">
        <v>19</v>
      </c>
      <c r="G2031" s="26" t="s">
        <v>13496</v>
      </c>
      <c r="H2031" s="23">
        <v>0</v>
      </c>
      <c r="I2031" s="27"/>
      <c r="J2031" s="28">
        <v>49</v>
      </c>
      <c r="K2031" t="str">
        <f>IF((LEN(relatorio_Ananindeua3[[#This Row],[CIF/CPF/CNPJ]])=14),relatorio_Ananindeua3[[#This Row],[CIF/CPF/CNPJ]],relatorio_Ananindeua3[[#This Row],[Coluna2]])</f>
        <v>61065199001011</v>
      </c>
      <c r="L2031" t="str">
        <f t="shared" si="32"/>
        <v>610******11</v>
      </c>
    </row>
    <row r="2032" spans="1:12" x14ac:dyDescent="0.25">
      <c r="A2032" s="23" t="s">
        <v>13483</v>
      </c>
      <c r="B2032" s="23" t="s">
        <v>13481</v>
      </c>
      <c r="C2032" s="23" t="s">
        <v>21</v>
      </c>
      <c r="D2032" s="24">
        <v>45299</v>
      </c>
      <c r="E2032" s="25" t="s">
        <v>11</v>
      </c>
      <c r="F2032" s="26" t="s">
        <v>19</v>
      </c>
      <c r="G2032" s="26" t="s">
        <v>13496</v>
      </c>
      <c r="H2032" s="23">
        <v>0</v>
      </c>
      <c r="I2032" s="27"/>
      <c r="J2032" s="28">
        <v>27.2</v>
      </c>
      <c r="K2032" t="str">
        <f>IF((LEN(relatorio_Ananindeua3[[#This Row],[CIF/CPF/CNPJ]])=14),relatorio_Ananindeua3[[#This Row],[CIF/CPF/CNPJ]],relatorio_Ananindeua3[[#This Row],[Coluna2]])</f>
        <v>83367326011547</v>
      </c>
      <c r="L2032" t="str">
        <f t="shared" si="32"/>
        <v>833******47</v>
      </c>
    </row>
    <row r="2033" spans="1:12" x14ac:dyDescent="0.25">
      <c r="A2033" s="23" t="s">
        <v>1257</v>
      </c>
      <c r="B2033" s="23" t="s">
        <v>1258</v>
      </c>
      <c r="C2033" s="23" t="s">
        <v>17</v>
      </c>
      <c r="D2033" s="24">
        <v>45299.37809027778</v>
      </c>
      <c r="E2033" s="25" t="s">
        <v>11</v>
      </c>
      <c r="F2033" s="26" t="s">
        <v>16</v>
      </c>
      <c r="G2033" s="26" t="s">
        <v>14</v>
      </c>
      <c r="H2033" s="23">
        <v>0</v>
      </c>
      <c r="I2033" s="27"/>
      <c r="J2033" s="28">
        <v>0</v>
      </c>
      <c r="K2033" t="str">
        <f>IF((LEN(relatorio_Ananindeua3[[#This Row],[CIF/CPF/CNPJ]])=14),relatorio_Ananindeua3[[#This Row],[CIF/CPF/CNPJ]],relatorio_Ananindeua3[[#This Row],[Coluna2]])</f>
        <v>19928507000138</v>
      </c>
      <c r="L2033" t="str">
        <f t="shared" si="32"/>
        <v>199******38</v>
      </c>
    </row>
    <row r="2034" spans="1:12" x14ac:dyDescent="0.25">
      <c r="A2034" s="23" t="s">
        <v>956</v>
      </c>
      <c r="B2034" s="23" t="s">
        <v>957</v>
      </c>
      <c r="C2034" s="23" t="s">
        <v>21</v>
      </c>
      <c r="D2034" s="24">
        <v>45299.461493055554</v>
      </c>
      <c r="E2034" s="25" t="s">
        <v>11</v>
      </c>
      <c r="F2034" s="26" t="s">
        <v>19</v>
      </c>
      <c r="G2034" s="26" t="s">
        <v>13496</v>
      </c>
      <c r="H2034" s="23">
        <v>0</v>
      </c>
      <c r="I2034" s="27"/>
      <c r="J2034" s="28">
        <v>28573.97</v>
      </c>
      <c r="K2034" t="str">
        <f>IF((LEN(relatorio_Ananindeua3[[#This Row],[CIF/CPF/CNPJ]])=14),relatorio_Ananindeua3[[#This Row],[CIF/CPF/CNPJ]],relatorio_Ananindeua3[[#This Row],[Coluna2]])</f>
        <v>17454167000125</v>
      </c>
      <c r="L2034" t="str">
        <f t="shared" si="32"/>
        <v>174******25</v>
      </c>
    </row>
    <row r="2035" spans="1:12" x14ac:dyDescent="0.25">
      <c r="A2035" s="23" t="s">
        <v>6031</v>
      </c>
      <c r="B2035" s="23" t="s">
        <v>6032</v>
      </c>
      <c r="C2035" s="23" t="s">
        <v>17</v>
      </c>
      <c r="D2035" s="24">
        <v>45299.480717592596</v>
      </c>
      <c r="E2035" s="25" t="s">
        <v>11</v>
      </c>
      <c r="F2035" s="26" t="s">
        <v>16</v>
      </c>
      <c r="G2035" s="26" t="s">
        <v>14</v>
      </c>
      <c r="H2035" s="23">
        <v>0</v>
      </c>
      <c r="I2035" s="27"/>
      <c r="J2035" s="28">
        <v>0</v>
      </c>
      <c r="K2035" t="str">
        <f>IF((LEN(relatorio_Ananindeua3[[#This Row],[CIF/CPF/CNPJ]])=14),relatorio_Ananindeua3[[#This Row],[CIF/CPF/CNPJ]],relatorio_Ananindeua3[[#This Row],[Coluna2]])</f>
        <v>43683708000105</v>
      </c>
      <c r="L2035" t="str">
        <f t="shared" si="32"/>
        <v>436******05</v>
      </c>
    </row>
    <row r="2036" spans="1:12" x14ac:dyDescent="0.25">
      <c r="A2036" s="23" t="s">
        <v>956</v>
      </c>
      <c r="B2036" s="23" t="s">
        <v>957</v>
      </c>
      <c r="C2036" s="23" t="s">
        <v>21</v>
      </c>
      <c r="D2036" s="24">
        <v>45299.678923611114</v>
      </c>
      <c r="E2036" s="25" t="s">
        <v>11</v>
      </c>
      <c r="F2036" s="26" t="s">
        <v>19</v>
      </c>
      <c r="G2036" s="26" t="s">
        <v>13496</v>
      </c>
      <c r="H2036" s="23">
        <v>0</v>
      </c>
      <c r="I2036" s="27"/>
      <c r="J2036" s="28">
        <v>70</v>
      </c>
      <c r="K2036" t="str">
        <f>IF((LEN(relatorio_Ananindeua3[[#This Row],[CIF/CPF/CNPJ]])=14),relatorio_Ananindeua3[[#This Row],[CIF/CPF/CNPJ]],relatorio_Ananindeua3[[#This Row],[Coluna2]])</f>
        <v>17454167000125</v>
      </c>
      <c r="L2036" t="str">
        <f t="shared" si="32"/>
        <v>174******25</v>
      </c>
    </row>
    <row r="2037" spans="1:12" x14ac:dyDescent="0.25">
      <c r="A2037" s="23" t="s">
        <v>13507</v>
      </c>
      <c r="B2037" s="23" t="s">
        <v>10</v>
      </c>
      <c r="C2037" s="23" t="s">
        <v>12</v>
      </c>
      <c r="D2037" s="24">
        <v>45299.763761574075</v>
      </c>
      <c r="E2037" s="25" t="s">
        <v>11</v>
      </c>
      <c r="F2037" s="26" t="s">
        <v>12</v>
      </c>
      <c r="G2037" s="26" t="s">
        <v>14</v>
      </c>
      <c r="H2037" s="23">
        <v>0</v>
      </c>
      <c r="I2037" s="27"/>
      <c r="J2037" s="28">
        <v>341.81</v>
      </c>
      <c r="K2037" t="str">
        <f>IF((LEN(relatorio_Ananindeua3[[#This Row],[CIF/CPF/CNPJ]])=14),relatorio_Ananindeua3[[#This Row],[CIF/CPF/CNPJ]],relatorio_Ananindeua3[[#This Row],[Coluna2]])</f>
        <v>000******00</v>
      </c>
      <c r="L2037" t="str">
        <f t="shared" si="32"/>
        <v>000******00</v>
      </c>
    </row>
    <row r="2038" spans="1:12" x14ac:dyDescent="0.25">
      <c r="A2038" s="23" t="s">
        <v>62</v>
      </c>
      <c r="B2038" s="23" t="s">
        <v>63</v>
      </c>
      <c r="C2038" s="23" t="s">
        <v>12</v>
      </c>
      <c r="D2038" s="24">
        <v>45299.763784722221</v>
      </c>
      <c r="E2038" s="25" t="s">
        <v>11</v>
      </c>
      <c r="F2038" s="26" t="s">
        <v>12</v>
      </c>
      <c r="G2038" s="26" t="s">
        <v>14</v>
      </c>
      <c r="H2038" s="23">
        <v>0</v>
      </c>
      <c r="I2038" s="27"/>
      <c r="J2038" s="28">
        <v>26722.42</v>
      </c>
      <c r="K2038" t="str">
        <f>IF((LEN(relatorio_Ananindeua3[[#This Row],[CIF/CPF/CNPJ]])=14),relatorio_Ananindeua3[[#This Row],[CIF/CPF/CNPJ]],relatorio_Ananindeua3[[#This Row],[Coluna2]])</f>
        <v>05058441000168</v>
      </c>
      <c r="L2038" t="str">
        <f t="shared" si="32"/>
        <v>050******68</v>
      </c>
    </row>
    <row r="2039" spans="1:12" x14ac:dyDescent="0.25">
      <c r="A2039" s="23" t="s">
        <v>13507</v>
      </c>
      <c r="B2039" s="23" t="s">
        <v>10</v>
      </c>
      <c r="C2039" s="23" t="s">
        <v>12</v>
      </c>
      <c r="D2039" s="24">
        <v>45299.763819444444</v>
      </c>
      <c r="E2039" s="25" t="s">
        <v>11</v>
      </c>
      <c r="F2039" s="26" t="s">
        <v>12</v>
      </c>
      <c r="G2039" s="26" t="s">
        <v>14</v>
      </c>
      <c r="H2039" s="23">
        <v>0</v>
      </c>
      <c r="I2039" s="27"/>
      <c r="J2039" s="28">
        <v>345.16</v>
      </c>
      <c r="K2039" t="str">
        <f>IF((LEN(relatorio_Ananindeua3[[#This Row],[CIF/CPF/CNPJ]])=14),relatorio_Ananindeua3[[#This Row],[CIF/CPF/CNPJ]],relatorio_Ananindeua3[[#This Row],[Coluna2]])</f>
        <v>000******00</v>
      </c>
      <c r="L2039" t="str">
        <f t="shared" si="32"/>
        <v>000******00</v>
      </c>
    </row>
    <row r="2040" spans="1:12" x14ac:dyDescent="0.25">
      <c r="A2040" s="23" t="s">
        <v>13507</v>
      </c>
      <c r="B2040" s="23" t="s">
        <v>10</v>
      </c>
      <c r="C2040" s="23" t="s">
        <v>12</v>
      </c>
      <c r="D2040" s="24">
        <v>45299.763831018521</v>
      </c>
      <c r="E2040" s="25" t="s">
        <v>11</v>
      </c>
      <c r="F2040" s="26" t="s">
        <v>12</v>
      </c>
      <c r="G2040" s="26" t="s">
        <v>14</v>
      </c>
      <c r="H2040" s="23">
        <v>0</v>
      </c>
      <c r="I2040" s="27"/>
      <c r="J2040" s="28">
        <v>1161.3</v>
      </c>
      <c r="K2040" t="str">
        <f>IF((LEN(relatorio_Ananindeua3[[#This Row],[CIF/CPF/CNPJ]])=14),relatorio_Ananindeua3[[#This Row],[CIF/CPF/CNPJ]],relatorio_Ananindeua3[[#This Row],[Coluna2]])</f>
        <v>000******00</v>
      </c>
      <c r="L2040" t="str">
        <f t="shared" si="32"/>
        <v>000******00</v>
      </c>
    </row>
    <row r="2041" spans="1:12" x14ac:dyDescent="0.25">
      <c r="A2041" s="23" t="s">
        <v>1600</v>
      </c>
      <c r="B2041" s="23" t="s">
        <v>1601</v>
      </c>
      <c r="C2041" s="23" t="s">
        <v>12</v>
      </c>
      <c r="D2041" s="24">
        <v>45299.763877314814</v>
      </c>
      <c r="E2041" s="25" t="s">
        <v>11</v>
      </c>
      <c r="F2041" s="26" t="s">
        <v>12</v>
      </c>
      <c r="G2041" s="26" t="s">
        <v>13496</v>
      </c>
      <c r="H2041" s="23">
        <v>0</v>
      </c>
      <c r="I2041" s="27"/>
      <c r="J2041" s="28">
        <v>3110.44</v>
      </c>
      <c r="K2041" t="str">
        <f>IF((LEN(relatorio_Ananindeua3[[#This Row],[CIF/CPF/CNPJ]])=14),relatorio_Ananindeua3[[#This Row],[CIF/CPF/CNPJ]],relatorio_Ananindeua3[[#This Row],[Coluna2]])</f>
        <v>22981278000120</v>
      </c>
      <c r="L2041" t="str">
        <f t="shared" si="32"/>
        <v>229******20</v>
      </c>
    </row>
    <row r="2042" spans="1:12" x14ac:dyDescent="0.25">
      <c r="A2042" s="23" t="s">
        <v>13507</v>
      </c>
      <c r="B2042" s="23" t="s">
        <v>10</v>
      </c>
      <c r="C2042" s="23" t="s">
        <v>12</v>
      </c>
      <c r="D2042" s="24">
        <v>45299.763935185183</v>
      </c>
      <c r="E2042" s="25" t="s">
        <v>11</v>
      </c>
      <c r="F2042" s="26" t="s">
        <v>12</v>
      </c>
      <c r="G2042" s="26" t="s">
        <v>14</v>
      </c>
      <c r="H2042" s="23">
        <v>0</v>
      </c>
      <c r="I2042" s="27"/>
      <c r="J2042" s="28">
        <v>345.16</v>
      </c>
      <c r="K2042" t="str">
        <f>IF((LEN(relatorio_Ananindeua3[[#This Row],[CIF/CPF/CNPJ]])=14),relatorio_Ananindeua3[[#This Row],[CIF/CPF/CNPJ]],relatorio_Ananindeua3[[#This Row],[Coluna2]])</f>
        <v>000******00</v>
      </c>
      <c r="L2042" t="str">
        <f t="shared" si="32"/>
        <v>000******00</v>
      </c>
    </row>
    <row r="2043" spans="1:12" x14ac:dyDescent="0.25">
      <c r="A2043" s="23" t="s">
        <v>13507</v>
      </c>
      <c r="B2043" s="23" t="s">
        <v>10</v>
      </c>
      <c r="C2043" s="23" t="s">
        <v>12</v>
      </c>
      <c r="D2043" s="24">
        <v>45299.763958333337</v>
      </c>
      <c r="E2043" s="25" t="s">
        <v>11</v>
      </c>
      <c r="F2043" s="26" t="s">
        <v>12</v>
      </c>
      <c r="G2043" s="26" t="s">
        <v>14</v>
      </c>
      <c r="H2043" s="23">
        <v>0</v>
      </c>
      <c r="I2043" s="27"/>
      <c r="J2043" s="28">
        <v>4891.08</v>
      </c>
      <c r="K2043" t="str">
        <f>IF((LEN(relatorio_Ananindeua3[[#This Row],[CIF/CPF/CNPJ]])=14),relatorio_Ananindeua3[[#This Row],[CIF/CPF/CNPJ]],relatorio_Ananindeua3[[#This Row],[Coluna2]])</f>
        <v>000******00</v>
      </c>
      <c r="L2043" t="str">
        <f t="shared" si="32"/>
        <v>000******00</v>
      </c>
    </row>
    <row r="2044" spans="1:12" x14ac:dyDescent="0.25">
      <c r="A2044" s="23" t="s">
        <v>13507</v>
      </c>
      <c r="B2044" s="23" t="s">
        <v>10</v>
      </c>
      <c r="C2044" s="23" t="s">
        <v>12</v>
      </c>
      <c r="D2044" s="24">
        <v>45299.764097222222</v>
      </c>
      <c r="E2044" s="25" t="s">
        <v>11</v>
      </c>
      <c r="F2044" s="26" t="s">
        <v>12</v>
      </c>
      <c r="G2044" s="26" t="s">
        <v>14</v>
      </c>
      <c r="H2044" s="23">
        <v>0</v>
      </c>
      <c r="I2044" s="27"/>
      <c r="J2044" s="28">
        <v>339.9</v>
      </c>
      <c r="K2044" t="str">
        <f>IF((LEN(relatorio_Ananindeua3[[#This Row],[CIF/CPF/CNPJ]])=14),relatorio_Ananindeua3[[#This Row],[CIF/CPF/CNPJ]],relatorio_Ananindeua3[[#This Row],[Coluna2]])</f>
        <v>000******00</v>
      </c>
      <c r="L2044" t="str">
        <f t="shared" si="32"/>
        <v>000******00</v>
      </c>
    </row>
    <row r="2045" spans="1:12" x14ac:dyDescent="0.25">
      <c r="A2045" s="23" t="s">
        <v>13507</v>
      </c>
      <c r="B2045" s="23" t="s">
        <v>10</v>
      </c>
      <c r="C2045" s="23" t="s">
        <v>12</v>
      </c>
      <c r="D2045" s="24">
        <v>45299.764131944445</v>
      </c>
      <c r="E2045" s="25" t="s">
        <v>11</v>
      </c>
      <c r="F2045" s="26" t="s">
        <v>12</v>
      </c>
      <c r="G2045" s="26" t="s">
        <v>14</v>
      </c>
      <c r="H2045" s="23">
        <v>0</v>
      </c>
      <c r="I2045" s="27"/>
      <c r="J2045" s="28">
        <v>250.49</v>
      </c>
      <c r="K2045" t="str">
        <f>IF((LEN(relatorio_Ananindeua3[[#This Row],[CIF/CPF/CNPJ]])=14),relatorio_Ananindeua3[[#This Row],[CIF/CPF/CNPJ]],relatorio_Ananindeua3[[#This Row],[Coluna2]])</f>
        <v>000******00</v>
      </c>
      <c r="L2045" t="str">
        <f t="shared" si="32"/>
        <v>000******00</v>
      </c>
    </row>
    <row r="2046" spans="1:12" x14ac:dyDescent="0.25">
      <c r="A2046" s="23" t="s">
        <v>13507</v>
      </c>
      <c r="B2046" s="23" t="s">
        <v>10</v>
      </c>
      <c r="C2046" s="23" t="s">
        <v>12</v>
      </c>
      <c r="D2046" s="24">
        <v>45299.764143518521</v>
      </c>
      <c r="E2046" s="25" t="s">
        <v>11</v>
      </c>
      <c r="F2046" s="26" t="s">
        <v>12</v>
      </c>
      <c r="G2046" s="26" t="s">
        <v>14</v>
      </c>
      <c r="H2046" s="23">
        <v>0</v>
      </c>
      <c r="I2046" s="27"/>
      <c r="J2046" s="28">
        <v>65.88</v>
      </c>
      <c r="K2046" t="str">
        <f>IF((LEN(relatorio_Ananindeua3[[#This Row],[CIF/CPF/CNPJ]])=14),relatorio_Ananindeua3[[#This Row],[CIF/CPF/CNPJ]],relatorio_Ananindeua3[[#This Row],[Coluna2]])</f>
        <v>000******00</v>
      </c>
      <c r="L2046" t="str">
        <f t="shared" si="32"/>
        <v>000******00</v>
      </c>
    </row>
    <row r="2047" spans="1:12" x14ac:dyDescent="0.25">
      <c r="A2047" s="23" t="s">
        <v>13507</v>
      </c>
      <c r="B2047" s="23" t="s">
        <v>10</v>
      </c>
      <c r="C2047" s="23" t="s">
        <v>12</v>
      </c>
      <c r="D2047" s="24">
        <v>45299.764270833337</v>
      </c>
      <c r="E2047" s="25" t="s">
        <v>11</v>
      </c>
      <c r="F2047" s="26" t="s">
        <v>12</v>
      </c>
      <c r="G2047" s="26" t="s">
        <v>14</v>
      </c>
      <c r="H2047" s="23">
        <v>0</v>
      </c>
      <c r="I2047" s="27"/>
      <c r="J2047" s="28">
        <v>1501.12</v>
      </c>
      <c r="K2047" t="str">
        <f>IF((LEN(relatorio_Ananindeua3[[#This Row],[CIF/CPF/CNPJ]])=14),relatorio_Ananindeua3[[#This Row],[CIF/CPF/CNPJ]],relatorio_Ananindeua3[[#This Row],[Coluna2]])</f>
        <v>000******00</v>
      </c>
      <c r="L2047" t="str">
        <f t="shared" si="32"/>
        <v>000******00</v>
      </c>
    </row>
    <row r="2048" spans="1:12" x14ac:dyDescent="0.25">
      <c r="A2048" s="23" t="s">
        <v>13507</v>
      </c>
      <c r="B2048" s="23" t="s">
        <v>10</v>
      </c>
      <c r="C2048" s="23" t="s">
        <v>12</v>
      </c>
      <c r="D2048" s="24">
        <v>45299.764282407406</v>
      </c>
      <c r="E2048" s="25" t="s">
        <v>11</v>
      </c>
      <c r="F2048" s="26" t="s">
        <v>12</v>
      </c>
      <c r="G2048" s="26" t="s">
        <v>14</v>
      </c>
      <c r="H2048" s="23">
        <v>0</v>
      </c>
      <c r="I2048" s="27"/>
      <c r="J2048" s="28">
        <v>341.8</v>
      </c>
      <c r="K2048" t="str">
        <f>IF((LEN(relatorio_Ananindeua3[[#This Row],[CIF/CPF/CNPJ]])=14),relatorio_Ananindeua3[[#This Row],[CIF/CPF/CNPJ]],relatorio_Ananindeua3[[#This Row],[Coluna2]])</f>
        <v>000******00</v>
      </c>
      <c r="L2048" t="str">
        <f t="shared" si="32"/>
        <v>000******00</v>
      </c>
    </row>
    <row r="2049" spans="1:12" x14ac:dyDescent="0.25">
      <c r="A2049" s="23" t="s">
        <v>13507</v>
      </c>
      <c r="B2049" s="23" t="s">
        <v>10</v>
      </c>
      <c r="C2049" s="23" t="s">
        <v>12</v>
      </c>
      <c r="D2049" s="24">
        <v>45299.764293981483</v>
      </c>
      <c r="E2049" s="25" t="s">
        <v>11</v>
      </c>
      <c r="F2049" s="26" t="s">
        <v>12</v>
      </c>
      <c r="G2049" s="26" t="s">
        <v>14</v>
      </c>
      <c r="H2049" s="23">
        <v>0</v>
      </c>
      <c r="I2049" s="27"/>
      <c r="J2049" s="28">
        <v>345.16</v>
      </c>
      <c r="K2049" t="str">
        <f>IF((LEN(relatorio_Ananindeua3[[#This Row],[CIF/CPF/CNPJ]])=14),relatorio_Ananindeua3[[#This Row],[CIF/CPF/CNPJ]],relatorio_Ananindeua3[[#This Row],[Coluna2]])</f>
        <v>000******00</v>
      </c>
      <c r="L2049" t="str">
        <f t="shared" si="32"/>
        <v>000******00</v>
      </c>
    </row>
    <row r="2050" spans="1:12" x14ac:dyDescent="0.25">
      <c r="A2050" s="23" t="s">
        <v>13507</v>
      </c>
      <c r="B2050" s="23" t="s">
        <v>10</v>
      </c>
      <c r="C2050" s="23" t="s">
        <v>12</v>
      </c>
      <c r="D2050" s="24">
        <v>45299.764409722222</v>
      </c>
      <c r="E2050" s="25" t="s">
        <v>11</v>
      </c>
      <c r="F2050" s="26" t="s">
        <v>12</v>
      </c>
      <c r="G2050" s="26" t="s">
        <v>14</v>
      </c>
      <c r="H2050" s="23">
        <v>0</v>
      </c>
      <c r="I2050" s="27"/>
      <c r="J2050" s="28">
        <v>13863.16</v>
      </c>
      <c r="K2050" t="str">
        <f>IF((LEN(relatorio_Ananindeua3[[#This Row],[CIF/CPF/CNPJ]])=14),relatorio_Ananindeua3[[#This Row],[CIF/CPF/CNPJ]],relatorio_Ananindeua3[[#This Row],[Coluna2]])</f>
        <v>000******00</v>
      </c>
      <c r="L2050" t="str">
        <f t="shared" si="32"/>
        <v>000******00</v>
      </c>
    </row>
    <row r="2051" spans="1:12" x14ac:dyDescent="0.25">
      <c r="A2051" s="23" t="s">
        <v>62</v>
      </c>
      <c r="B2051" s="23" t="s">
        <v>63</v>
      </c>
      <c r="C2051" s="23" t="s">
        <v>12</v>
      </c>
      <c r="D2051" s="24">
        <v>45299.76457175926</v>
      </c>
      <c r="E2051" s="25" t="s">
        <v>11</v>
      </c>
      <c r="F2051" s="26" t="s">
        <v>12</v>
      </c>
      <c r="G2051" s="26" t="s">
        <v>14</v>
      </c>
      <c r="H2051" s="23">
        <v>0</v>
      </c>
      <c r="I2051" s="27"/>
      <c r="J2051" s="28">
        <v>63.03</v>
      </c>
      <c r="K2051" t="str">
        <f>IF((LEN(relatorio_Ananindeua3[[#This Row],[CIF/CPF/CNPJ]])=14),relatorio_Ananindeua3[[#This Row],[CIF/CPF/CNPJ]],relatorio_Ananindeua3[[#This Row],[Coluna2]])</f>
        <v>05058441000168</v>
      </c>
      <c r="L2051" t="str">
        <f t="shared" si="32"/>
        <v>050******68</v>
      </c>
    </row>
    <row r="2052" spans="1:12" x14ac:dyDescent="0.25">
      <c r="A2052" s="23" t="s">
        <v>13507</v>
      </c>
      <c r="B2052" s="23" t="s">
        <v>10</v>
      </c>
      <c r="C2052" s="23" t="s">
        <v>12</v>
      </c>
      <c r="D2052" s="24">
        <v>45299.764745370368</v>
      </c>
      <c r="E2052" s="25" t="s">
        <v>11</v>
      </c>
      <c r="F2052" s="26" t="s">
        <v>12</v>
      </c>
      <c r="G2052" s="26" t="s">
        <v>14</v>
      </c>
      <c r="H2052" s="23">
        <v>0</v>
      </c>
      <c r="I2052" s="27"/>
      <c r="J2052" s="28">
        <v>345.16</v>
      </c>
      <c r="K2052" t="str">
        <f>IF((LEN(relatorio_Ananindeua3[[#This Row],[CIF/CPF/CNPJ]])=14),relatorio_Ananindeua3[[#This Row],[CIF/CPF/CNPJ]],relatorio_Ananindeua3[[#This Row],[Coluna2]])</f>
        <v>000******00</v>
      </c>
      <c r="L2052" t="str">
        <f t="shared" si="32"/>
        <v>000******00</v>
      </c>
    </row>
    <row r="2053" spans="1:12" x14ac:dyDescent="0.25">
      <c r="A2053" s="23" t="s">
        <v>13507</v>
      </c>
      <c r="B2053" s="23" t="s">
        <v>10</v>
      </c>
      <c r="C2053" s="23" t="s">
        <v>12</v>
      </c>
      <c r="D2053" s="24">
        <v>45299.764791666668</v>
      </c>
      <c r="E2053" s="25" t="s">
        <v>11</v>
      </c>
      <c r="F2053" s="26" t="s">
        <v>12</v>
      </c>
      <c r="G2053" s="26" t="s">
        <v>14</v>
      </c>
      <c r="H2053" s="23">
        <v>0</v>
      </c>
      <c r="I2053" s="27"/>
      <c r="J2053" s="28">
        <v>63.53</v>
      </c>
      <c r="K2053" t="str">
        <f>IF((LEN(relatorio_Ananindeua3[[#This Row],[CIF/CPF/CNPJ]])=14),relatorio_Ananindeua3[[#This Row],[CIF/CPF/CNPJ]],relatorio_Ananindeua3[[#This Row],[Coluna2]])</f>
        <v>000******00</v>
      </c>
      <c r="L2053" t="str">
        <f t="shared" si="32"/>
        <v>000******00</v>
      </c>
    </row>
    <row r="2054" spans="1:12" x14ac:dyDescent="0.25">
      <c r="A2054" s="23" t="s">
        <v>13507</v>
      </c>
      <c r="B2054" s="23" t="s">
        <v>10</v>
      </c>
      <c r="C2054" s="23" t="s">
        <v>12</v>
      </c>
      <c r="D2054" s="24">
        <v>45299.764918981484</v>
      </c>
      <c r="E2054" s="25" t="s">
        <v>11</v>
      </c>
      <c r="F2054" s="26" t="s">
        <v>12</v>
      </c>
      <c r="G2054" s="26" t="s">
        <v>14</v>
      </c>
      <c r="H2054" s="23">
        <v>0</v>
      </c>
      <c r="I2054" s="27"/>
      <c r="J2054" s="28">
        <v>345.16</v>
      </c>
      <c r="K2054" t="str">
        <f>IF((LEN(relatorio_Ananindeua3[[#This Row],[CIF/CPF/CNPJ]])=14),relatorio_Ananindeua3[[#This Row],[CIF/CPF/CNPJ]],relatorio_Ananindeua3[[#This Row],[Coluna2]])</f>
        <v>000******00</v>
      </c>
      <c r="L2054" t="str">
        <f t="shared" si="32"/>
        <v>000******00</v>
      </c>
    </row>
    <row r="2055" spans="1:12" x14ac:dyDescent="0.25">
      <c r="A2055" s="23" t="s">
        <v>13507</v>
      </c>
      <c r="B2055" s="23" t="s">
        <v>10</v>
      </c>
      <c r="C2055" s="23" t="s">
        <v>12</v>
      </c>
      <c r="D2055" s="24">
        <v>45299.76494212963</v>
      </c>
      <c r="E2055" s="25" t="s">
        <v>11</v>
      </c>
      <c r="F2055" s="26" t="s">
        <v>12</v>
      </c>
      <c r="G2055" s="26" t="s">
        <v>14</v>
      </c>
      <c r="H2055" s="23">
        <v>0</v>
      </c>
      <c r="I2055" s="27"/>
      <c r="J2055" s="28">
        <v>345.16</v>
      </c>
      <c r="K2055" t="str">
        <f>IF((LEN(relatorio_Ananindeua3[[#This Row],[CIF/CPF/CNPJ]])=14),relatorio_Ananindeua3[[#This Row],[CIF/CPF/CNPJ]],relatorio_Ananindeua3[[#This Row],[Coluna2]])</f>
        <v>000******00</v>
      </c>
      <c r="L2055" t="str">
        <f t="shared" si="32"/>
        <v>000******00</v>
      </c>
    </row>
    <row r="2056" spans="1:12" x14ac:dyDescent="0.25">
      <c r="A2056" s="23" t="s">
        <v>13507</v>
      </c>
      <c r="B2056" s="23" t="s">
        <v>10</v>
      </c>
      <c r="C2056" s="23" t="s">
        <v>12</v>
      </c>
      <c r="D2056" s="24">
        <v>45299.764953703707</v>
      </c>
      <c r="E2056" s="25" t="s">
        <v>11</v>
      </c>
      <c r="F2056" s="26" t="s">
        <v>12</v>
      </c>
      <c r="G2056" s="26" t="s">
        <v>14</v>
      </c>
      <c r="H2056" s="23">
        <v>0</v>
      </c>
      <c r="I2056" s="27"/>
      <c r="J2056" s="28">
        <v>345.16</v>
      </c>
      <c r="K2056" t="str">
        <f>IF((LEN(relatorio_Ananindeua3[[#This Row],[CIF/CPF/CNPJ]])=14),relatorio_Ananindeua3[[#This Row],[CIF/CPF/CNPJ]],relatorio_Ananindeua3[[#This Row],[Coluna2]])</f>
        <v>000******00</v>
      </c>
      <c r="L2056" t="str">
        <f t="shared" si="32"/>
        <v>000******00</v>
      </c>
    </row>
    <row r="2057" spans="1:12" x14ac:dyDescent="0.25">
      <c r="A2057" s="23" t="s">
        <v>13507</v>
      </c>
      <c r="B2057" s="23" t="s">
        <v>10</v>
      </c>
      <c r="C2057" s="23" t="s">
        <v>12</v>
      </c>
      <c r="D2057" s="24">
        <v>45299.765127314815</v>
      </c>
      <c r="E2057" s="25" t="s">
        <v>11</v>
      </c>
      <c r="F2057" s="26" t="s">
        <v>12</v>
      </c>
      <c r="G2057" s="26" t="s">
        <v>14</v>
      </c>
      <c r="H2057" s="23">
        <v>0</v>
      </c>
      <c r="I2057" s="27"/>
      <c r="J2057" s="28">
        <v>599.76</v>
      </c>
      <c r="K2057" t="str">
        <f>IF((LEN(relatorio_Ananindeua3[[#This Row],[CIF/CPF/CNPJ]])=14),relatorio_Ananindeua3[[#This Row],[CIF/CPF/CNPJ]],relatorio_Ananindeua3[[#This Row],[Coluna2]])</f>
        <v>000******00</v>
      </c>
      <c r="L2057" t="str">
        <f t="shared" si="32"/>
        <v>000******00</v>
      </c>
    </row>
    <row r="2058" spans="1:12" x14ac:dyDescent="0.25">
      <c r="A2058" s="23" t="s">
        <v>62</v>
      </c>
      <c r="B2058" s="23" t="s">
        <v>63</v>
      </c>
      <c r="C2058" s="23" t="s">
        <v>12</v>
      </c>
      <c r="D2058" s="24">
        <v>45299.765243055554</v>
      </c>
      <c r="E2058" s="25" t="s">
        <v>11</v>
      </c>
      <c r="F2058" s="26" t="s">
        <v>12</v>
      </c>
      <c r="G2058" s="26" t="s">
        <v>14</v>
      </c>
      <c r="H2058" s="23">
        <v>0</v>
      </c>
      <c r="I2058" s="27"/>
      <c r="J2058" s="28">
        <v>58.24</v>
      </c>
      <c r="K2058" t="str">
        <f>IF((LEN(relatorio_Ananindeua3[[#This Row],[CIF/CPF/CNPJ]])=14),relatorio_Ananindeua3[[#This Row],[CIF/CPF/CNPJ]],relatorio_Ananindeua3[[#This Row],[Coluna2]])</f>
        <v>05058441000168</v>
      </c>
      <c r="L2058" t="str">
        <f t="shared" si="32"/>
        <v>050******68</v>
      </c>
    </row>
    <row r="2059" spans="1:12" x14ac:dyDescent="0.25">
      <c r="A2059" s="23" t="s">
        <v>62</v>
      </c>
      <c r="B2059" s="23" t="s">
        <v>63</v>
      </c>
      <c r="C2059" s="23" t="s">
        <v>12</v>
      </c>
      <c r="D2059" s="24">
        <v>45299.765324074076</v>
      </c>
      <c r="E2059" s="25" t="s">
        <v>11</v>
      </c>
      <c r="F2059" s="26" t="s">
        <v>12</v>
      </c>
      <c r="G2059" s="26" t="s">
        <v>14</v>
      </c>
      <c r="H2059" s="23">
        <v>0</v>
      </c>
      <c r="I2059" s="27"/>
      <c r="J2059" s="28">
        <v>2254.7199999999998</v>
      </c>
      <c r="K2059" t="str">
        <f>IF((LEN(relatorio_Ananindeua3[[#This Row],[CIF/CPF/CNPJ]])=14),relatorio_Ananindeua3[[#This Row],[CIF/CPF/CNPJ]],relatorio_Ananindeua3[[#This Row],[Coluna2]])</f>
        <v>05058441000168</v>
      </c>
      <c r="L2059" t="str">
        <f t="shared" si="32"/>
        <v>050******68</v>
      </c>
    </row>
    <row r="2060" spans="1:12" x14ac:dyDescent="0.25">
      <c r="A2060" s="23" t="s">
        <v>62</v>
      </c>
      <c r="B2060" s="23" t="s">
        <v>63</v>
      </c>
      <c r="C2060" s="23" t="s">
        <v>12</v>
      </c>
      <c r="D2060" s="24">
        <v>45299.765451388892</v>
      </c>
      <c r="E2060" s="25" t="s">
        <v>11</v>
      </c>
      <c r="F2060" s="26" t="s">
        <v>12</v>
      </c>
      <c r="G2060" s="26" t="s">
        <v>14</v>
      </c>
      <c r="H2060" s="23">
        <v>0</v>
      </c>
      <c r="I2060" s="27"/>
      <c r="J2060" s="28">
        <v>83.01</v>
      </c>
      <c r="K2060" t="str">
        <f>IF((LEN(relatorio_Ananindeua3[[#This Row],[CIF/CPF/CNPJ]])=14),relatorio_Ananindeua3[[#This Row],[CIF/CPF/CNPJ]],relatorio_Ananindeua3[[#This Row],[Coluna2]])</f>
        <v>05058441000168</v>
      </c>
      <c r="L2060" t="str">
        <f t="shared" si="32"/>
        <v>050******68</v>
      </c>
    </row>
    <row r="2061" spans="1:12" x14ac:dyDescent="0.25">
      <c r="A2061" s="23" t="s">
        <v>13507</v>
      </c>
      <c r="B2061" s="23" t="s">
        <v>10</v>
      </c>
      <c r="C2061" s="23" t="s">
        <v>12</v>
      </c>
      <c r="D2061" s="24">
        <v>45299.765462962961</v>
      </c>
      <c r="E2061" s="25" t="s">
        <v>11</v>
      </c>
      <c r="F2061" s="26" t="s">
        <v>12</v>
      </c>
      <c r="G2061" s="26" t="s">
        <v>14</v>
      </c>
      <c r="H2061" s="23">
        <v>0</v>
      </c>
      <c r="I2061" s="27"/>
      <c r="J2061" s="28">
        <v>3091.48</v>
      </c>
      <c r="K2061" t="str">
        <f>IF((LEN(relatorio_Ananindeua3[[#This Row],[CIF/CPF/CNPJ]])=14),relatorio_Ananindeua3[[#This Row],[CIF/CPF/CNPJ]],relatorio_Ananindeua3[[#This Row],[Coluna2]])</f>
        <v>000******00</v>
      </c>
      <c r="L2061" t="str">
        <f t="shared" si="32"/>
        <v>000******00</v>
      </c>
    </row>
    <row r="2062" spans="1:12" x14ac:dyDescent="0.25">
      <c r="A2062" s="23" t="s">
        <v>13507</v>
      </c>
      <c r="B2062" s="23" t="s">
        <v>10</v>
      </c>
      <c r="C2062" s="23" t="s">
        <v>12</v>
      </c>
      <c r="D2062" s="24">
        <v>45299.765474537038</v>
      </c>
      <c r="E2062" s="25" t="s">
        <v>11</v>
      </c>
      <c r="F2062" s="26" t="s">
        <v>12</v>
      </c>
      <c r="G2062" s="26" t="s">
        <v>14</v>
      </c>
      <c r="H2062" s="23">
        <v>0</v>
      </c>
      <c r="I2062" s="27"/>
      <c r="J2062" s="28">
        <v>61.42</v>
      </c>
      <c r="K2062" t="str">
        <f>IF((LEN(relatorio_Ananindeua3[[#This Row],[CIF/CPF/CNPJ]])=14),relatorio_Ananindeua3[[#This Row],[CIF/CPF/CNPJ]],relatorio_Ananindeua3[[#This Row],[Coluna2]])</f>
        <v>000******00</v>
      </c>
      <c r="L2062" t="str">
        <f t="shared" si="32"/>
        <v>000******00</v>
      </c>
    </row>
    <row r="2063" spans="1:12" x14ac:dyDescent="0.25">
      <c r="A2063" s="23" t="s">
        <v>13507</v>
      </c>
      <c r="B2063" s="23" t="s">
        <v>10</v>
      </c>
      <c r="C2063" s="23" t="s">
        <v>12</v>
      </c>
      <c r="D2063" s="24">
        <v>45299.7655787037</v>
      </c>
      <c r="E2063" s="25" t="s">
        <v>11</v>
      </c>
      <c r="F2063" s="26" t="s">
        <v>12</v>
      </c>
      <c r="G2063" s="26" t="s">
        <v>14</v>
      </c>
      <c r="H2063" s="23">
        <v>0</v>
      </c>
      <c r="I2063" s="27"/>
      <c r="J2063" s="28">
        <v>1574.86</v>
      </c>
      <c r="K2063" t="str">
        <f>IF((LEN(relatorio_Ananindeua3[[#This Row],[CIF/CPF/CNPJ]])=14),relatorio_Ananindeua3[[#This Row],[CIF/CPF/CNPJ]],relatorio_Ananindeua3[[#This Row],[Coluna2]])</f>
        <v>000******00</v>
      </c>
      <c r="L2063" t="str">
        <f t="shared" si="32"/>
        <v>000******00</v>
      </c>
    </row>
    <row r="2064" spans="1:12" x14ac:dyDescent="0.25">
      <c r="A2064" s="23" t="s">
        <v>13507</v>
      </c>
      <c r="B2064" s="23" t="s">
        <v>10</v>
      </c>
      <c r="C2064" s="23" t="s">
        <v>12</v>
      </c>
      <c r="D2064" s="24">
        <v>45299.765752314815</v>
      </c>
      <c r="E2064" s="25" t="s">
        <v>11</v>
      </c>
      <c r="F2064" s="26" t="s">
        <v>12</v>
      </c>
      <c r="G2064" s="26" t="s">
        <v>14</v>
      </c>
      <c r="H2064" s="23">
        <v>0</v>
      </c>
      <c r="I2064" s="27"/>
      <c r="J2064" s="28">
        <v>345.16</v>
      </c>
      <c r="K2064" t="str">
        <f>IF((LEN(relatorio_Ananindeua3[[#This Row],[CIF/CPF/CNPJ]])=14),relatorio_Ananindeua3[[#This Row],[CIF/CPF/CNPJ]],relatorio_Ananindeua3[[#This Row],[Coluna2]])</f>
        <v>000******00</v>
      </c>
      <c r="L2064" t="str">
        <f t="shared" si="32"/>
        <v>000******00</v>
      </c>
    </row>
    <row r="2065" spans="1:12" x14ac:dyDescent="0.25">
      <c r="A2065" s="23" t="s">
        <v>13507</v>
      </c>
      <c r="B2065" s="23" t="s">
        <v>10</v>
      </c>
      <c r="C2065" s="23" t="s">
        <v>12</v>
      </c>
      <c r="D2065" s="24">
        <v>45299.765763888892</v>
      </c>
      <c r="E2065" s="25" t="s">
        <v>11</v>
      </c>
      <c r="F2065" s="26" t="s">
        <v>12</v>
      </c>
      <c r="G2065" s="26" t="s">
        <v>14</v>
      </c>
      <c r="H2065" s="23">
        <v>0</v>
      </c>
      <c r="I2065" s="27"/>
      <c r="J2065" s="28">
        <v>1474.74</v>
      </c>
      <c r="K2065" t="str">
        <f>IF((LEN(relatorio_Ananindeua3[[#This Row],[CIF/CPF/CNPJ]])=14),relatorio_Ananindeua3[[#This Row],[CIF/CPF/CNPJ]],relatorio_Ananindeua3[[#This Row],[Coluna2]])</f>
        <v>000******00</v>
      </c>
      <c r="L2065" t="str">
        <f t="shared" si="32"/>
        <v>000******00</v>
      </c>
    </row>
    <row r="2066" spans="1:12" x14ac:dyDescent="0.25">
      <c r="A2066" s="23" t="s">
        <v>13507</v>
      </c>
      <c r="B2066" s="23" t="s">
        <v>10</v>
      </c>
      <c r="C2066" s="23" t="s">
        <v>12</v>
      </c>
      <c r="D2066" s="24">
        <v>45299.765868055554</v>
      </c>
      <c r="E2066" s="25" t="s">
        <v>11</v>
      </c>
      <c r="F2066" s="26" t="s">
        <v>12</v>
      </c>
      <c r="G2066" s="26" t="s">
        <v>14</v>
      </c>
      <c r="H2066" s="23">
        <v>0</v>
      </c>
      <c r="I2066" s="27"/>
      <c r="J2066" s="28">
        <v>1563.86</v>
      </c>
      <c r="K2066" t="str">
        <f>IF((LEN(relatorio_Ananindeua3[[#This Row],[CIF/CPF/CNPJ]])=14),relatorio_Ananindeua3[[#This Row],[CIF/CPF/CNPJ]],relatorio_Ananindeua3[[#This Row],[Coluna2]])</f>
        <v>000******00</v>
      </c>
      <c r="L2066" t="str">
        <f t="shared" ref="L2066:L2129" si="33">_xlfn.CONCAT(LEFT(A2066,3),REPT("*",6),RIGHT(A2066,2))</f>
        <v>000******00</v>
      </c>
    </row>
    <row r="2067" spans="1:12" x14ac:dyDescent="0.25">
      <c r="A2067" s="23" t="s">
        <v>13507</v>
      </c>
      <c r="B2067" s="23" t="s">
        <v>10</v>
      </c>
      <c r="C2067" s="23" t="s">
        <v>12</v>
      </c>
      <c r="D2067" s="24">
        <v>45299.765983796293</v>
      </c>
      <c r="E2067" s="25" t="s">
        <v>11</v>
      </c>
      <c r="F2067" s="26" t="s">
        <v>12</v>
      </c>
      <c r="G2067" s="26" t="s">
        <v>14</v>
      </c>
      <c r="H2067" s="23">
        <v>0</v>
      </c>
      <c r="I2067" s="27"/>
      <c r="J2067" s="28">
        <v>512.85</v>
      </c>
      <c r="K2067" t="str">
        <f>IF((LEN(relatorio_Ananindeua3[[#This Row],[CIF/CPF/CNPJ]])=14),relatorio_Ananindeua3[[#This Row],[CIF/CPF/CNPJ]],relatorio_Ananindeua3[[#This Row],[Coluna2]])</f>
        <v>000******00</v>
      </c>
      <c r="L2067" t="str">
        <f t="shared" si="33"/>
        <v>000******00</v>
      </c>
    </row>
    <row r="2068" spans="1:12" x14ac:dyDescent="0.25">
      <c r="A2068" s="23" t="s">
        <v>13507</v>
      </c>
      <c r="B2068" s="23" t="s">
        <v>10</v>
      </c>
      <c r="C2068" s="23" t="s">
        <v>12</v>
      </c>
      <c r="D2068" s="24">
        <v>45299.765983796293</v>
      </c>
      <c r="E2068" s="25" t="s">
        <v>11</v>
      </c>
      <c r="F2068" s="26" t="s">
        <v>12</v>
      </c>
      <c r="G2068" s="26" t="s">
        <v>14</v>
      </c>
      <c r="H2068" s="23">
        <v>0</v>
      </c>
      <c r="I2068" s="27"/>
      <c r="J2068" s="28">
        <v>341.8</v>
      </c>
      <c r="K2068" t="str">
        <f>IF((LEN(relatorio_Ananindeua3[[#This Row],[CIF/CPF/CNPJ]])=14),relatorio_Ananindeua3[[#This Row],[CIF/CPF/CNPJ]],relatorio_Ananindeua3[[#This Row],[Coluna2]])</f>
        <v>000******00</v>
      </c>
      <c r="L2068" t="str">
        <f t="shared" si="33"/>
        <v>000******00</v>
      </c>
    </row>
    <row r="2069" spans="1:12" x14ac:dyDescent="0.25">
      <c r="A2069" s="23" t="s">
        <v>62</v>
      </c>
      <c r="B2069" s="23" t="s">
        <v>63</v>
      </c>
      <c r="C2069" s="23" t="s">
        <v>12</v>
      </c>
      <c r="D2069" s="24">
        <v>45299.766261574077</v>
      </c>
      <c r="E2069" s="25" t="s">
        <v>11</v>
      </c>
      <c r="F2069" s="26" t="s">
        <v>12</v>
      </c>
      <c r="G2069" s="26" t="s">
        <v>14</v>
      </c>
      <c r="H2069" s="23">
        <v>0</v>
      </c>
      <c r="I2069" s="27"/>
      <c r="J2069" s="28">
        <v>7576.4</v>
      </c>
      <c r="K2069" t="str">
        <f>IF((LEN(relatorio_Ananindeua3[[#This Row],[CIF/CPF/CNPJ]])=14),relatorio_Ananindeua3[[#This Row],[CIF/CPF/CNPJ]],relatorio_Ananindeua3[[#This Row],[Coluna2]])</f>
        <v>05058441000168</v>
      </c>
      <c r="L2069" t="str">
        <f t="shared" si="33"/>
        <v>050******68</v>
      </c>
    </row>
    <row r="2070" spans="1:12" x14ac:dyDescent="0.25">
      <c r="A2070" s="23" t="s">
        <v>13518</v>
      </c>
      <c r="B2070" s="23" t="s">
        <v>4440</v>
      </c>
      <c r="C2070" s="23" t="s">
        <v>12</v>
      </c>
      <c r="D2070" s="24">
        <v>45299.766331018516</v>
      </c>
      <c r="E2070" s="25" t="s">
        <v>11</v>
      </c>
      <c r="F2070" s="26" t="s">
        <v>12</v>
      </c>
      <c r="G2070" s="26" t="s">
        <v>14</v>
      </c>
      <c r="H2070" s="23">
        <v>0</v>
      </c>
      <c r="I2070" s="27"/>
      <c r="J2070" s="28">
        <v>68.209999999999994</v>
      </c>
      <c r="K2070" t="str">
        <f>IF((LEN(relatorio_Ananindeua3[[#This Row],[CIF/CPF/CNPJ]])=14),relatorio_Ananindeua3[[#This Row],[CIF/CPF/CNPJ]],relatorio_Ananindeua3[[#This Row],[Coluna2]])</f>
        <v>375******20</v>
      </c>
      <c r="L2070" t="str">
        <f t="shared" si="33"/>
        <v>375******20</v>
      </c>
    </row>
    <row r="2071" spans="1:12" x14ac:dyDescent="0.25">
      <c r="A2071" s="23" t="s">
        <v>13507</v>
      </c>
      <c r="B2071" s="23" t="s">
        <v>10</v>
      </c>
      <c r="C2071" s="23" t="s">
        <v>12</v>
      </c>
      <c r="D2071" s="24">
        <v>45299.766400462962</v>
      </c>
      <c r="E2071" s="25" t="s">
        <v>11</v>
      </c>
      <c r="F2071" s="26" t="s">
        <v>12</v>
      </c>
      <c r="G2071" s="26" t="s">
        <v>14</v>
      </c>
      <c r="H2071" s="23">
        <v>0</v>
      </c>
      <c r="I2071" s="27"/>
      <c r="J2071" s="28">
        <v>252.58</v>
      </c>
      <c r="K2071" t="str">
        <f>IF((LEN(relatorio_Ananindeua3[[#This Row],[CIF/CPF/CNPJ]])=14),relatorio_Ananindeua3[[#This Row],[CIF/CPF/CNPJ]],relatorio_Ananindeua3[[#This Row],[Coluna2]])</f>
        <v>000******00</v>
      </c>
      <c r="L2071" t="str">
        <f t="shared" si="33"/>
        <v>000******00</v>
      </c>
    </row>
    <row r="2072" spans="1:12" x14ac:dyDescent="0.25">
      <c r="A2072" s="23" t="s">
        <v>13507</v>
      </c>
      <c r="B2072" s="23" t="s">
        <v>10</v>
      </c>
      <c r="C2072" s="23" t="s">
        <v>12</v>
      </c>
      <c r="D2072" s="24">
        <v>45299.766481481478</v>
      </c>
      <c r="E2072" s="25" t="s">
        <v>11</v>
      </c>
      <c r="F2072" s="26" t="s">
        <v>12</v>
      </c>
      <c r="G2072" s="26" t="s">
        <v>14</v>
      </c>
      <c r="H2072" s="23">
        <v>0</v>
      </c>
      <c r="I2072" s="27"/>
      <c r="J2072" s="28">
        <v>345.16</v>
      </c>
      <c r="K2072" t="str">
        <f>IF((LEN(relatorio_Ananindeua3[[#This Row],[CIF/CPF/CNPJ]])=14),relatorio_Ananindeua3[[#This Row],[CIF/CPF/CNPJ]],relatorio_Ananindeua3[[#This Row],[Coluna2]])</f>
        <v>000******00</v>
      </c>
      <c r="L2072" t="str">
        <f t="shared" si="33"/>
        <v>000******00</v>
      </c>
    </row>
    <row r="2073" spans="1:12" x14ac:dyDescent="0.25">
      <c r="A2073" s="23" t="s">
        <v>13507</v>
      </c>
      <c r="B2073" s="23" t="s">
        <v>10</v>
      </c>
      <c r="C2073" s="23" t="s">
        <v>12</v>
      </c>
      <c r="D2073" s="24">
        <v>45299.766481481478</v>
      </c>
      <c r="E2073" s="25" t="s">
        <v>11</v>
      </c>
      <c r="F2073" s="26" t="s">
        <v>12</v>
      </c>
      <c r="G2073" s="26" t="s">
        <v>14</v>
      </c>
      <c r="H2073" s="23">
        <v>0</v>
      </c>
      <c r="I2073" s="27"/>
      <c r="J2073" s="28">
        <v>341.8</v>
      </c>
      <c r="K2073" t="str">
        <f>IF((LEN(relatorio_Ananindeua3[[#This Row],[CIF/CPF/CNPJ]])=14),relatorio_Ananindeua3[[#This Row],[CIF/CPF/CNPJ]],relatorio_Ananindeua3[[#This Row],[Coluna2]])</f>
        <v>000******00</v>
      </c>
      <c r="L2073" t="str">
        <f t="shared" si="33"/>
        <v>000******00</v>
      </c>
    </row>
    <row r="2074" spans="1:12" x14ac:dyDescent="0.25">
      <c r="A2074" s="23" t="s">
        <v>13507</v>
      </c>
      <c r="B2074" s="23" t="s">
        <v>10</v>
      </c>
      <c r="C2074" s="23" t="s">
        <v>12</v>
      </c>
      <c r="D2074" s="24">
        <v>45299.766504629632</v>
      </c>
      <c r="E2074" s="25" t="s">
        <v>11</v>
      </c>
      <c r="F2074" s="26" t="s">
        <v>12</v>
      </c>
      <c r="G2074" s="26" t="s">
        <v>14</v>
      </c>
      <c r="H2074" s="23">
        <v>0</v>
      </c>
      <c r="I2074" s="27"/>
      <c r="J2074" s="28">
        <v>345.18</v>
      </c>
      <c r="K2074" t="str">
        <f>IF((LEN(relatorio_Ananindeua3[[#This Row],[CIF/CPF/CNPJ]])=14),relatorio_Ananindeua3[[#This Row],[CIF/CPF/CNPJ]],relatorio_Ananindeua3[[#This Row],[Coluna2]])</f>
        <v>000******00</v>
      </c>
      <c r="L2074" t="str">
        <f t="shared" si="33"/>
        <v>000******00</v>
      </c>
    </row>
    <row r="2075" spans="1:12" x14ac:dyDescent="0.25">
      <c r="A2075" s="23" t="s">
        <v>13507</v>
      </c>
      <c r="B2075" s="23" t="s">
        <v>10</v>
      </c>
      <c r="C2075" s="23" t="s">
        <v>12</v>
      </c>
      <c r="D2075" s="24">
        <v>45299.766550925924</v>
      </c>
      <c r="E2075" s="25" t="s">
        <v>11</v>
      </c>
      <c r="F2075" s="26" t="s">
        <v>12</v>
      </c>
      <c r="G2075" s="26" t="s">
        <v>14</v>
      </c>
      <c r="H2075" s="23">
        <v>0</v>
      </c>
      <c r="I2075" s="27"/>
      <c r="J2075" s="28">
        <v>345.16</v>
      </c>
      <c r="K2075" t="str">
        <f>IF((LEN(relatorio_Ananindeua3[[#This Row],[CIF/CPF/CNPJ]])=14),relatorio_Ananindeua3[[#This Row],[CIF/CPF/CNPJ]],relatorio_Ananindeua3[[#This Row],[Coluna2]])</f>
        <v>000******00</v>
      </c>
      <c r="L2075" t="str">
        <f t="shared" si="33"/>
        <v>000******00</v>
      </c>
    </row>
    <row r="2076" spans="1:12" x14ac:dyDescent="0.25">
      <c r="A2076" s="23" t="s">
        <v>13507</v>
      </c>
      <c r="B2076" s="23" t="s">
        <v>10</v>
      </c>
      <c r="C2076" s="23" t="s">
        <v>12</v>
      </c>
      <c r="D2076" s="24">
        <v>45299.766631944447</v>
      </c>
      <c r="E2076" s="25" t="s">
        <v>11</v>
      </c>
      <c r="F2076" s="26" t="s">
        <v>12</v>
      </c>
      <c r="G2076" s="26" t="s">
        <v>14</v>
      </c>
      <c r="H2076" s="23">
        <v>0</v>
      </c>
      <c r="I2076" s="27"/>
      <c r="J2076" s="28">
        <v>345.16</v>
      </c>
      <c r="K2076" t="str">
        <f>IF((LEN(relatorio_Ananindeua3[[#This Row],[CIF/CPF/CNPJ]])=14),relatorio_Ananindeua3[[#This Row],[CIF/CPF/CNPJ]],relatorio_Ananindeua3[[#This Row],[Coluna2]])</f>
        <v>000******00</v>
      </c>
      <c r="L2076" t="str">
        <f t="shared" si="33"/>
        <v>000******00</v>
      </c>
    </row>
    <row r="2077" spans="1:12" x14ac:dyDescent="0.25">
      <c r="A2077" s="23" t="s">
        <v>13507</v>
      </c>
      <c r="B2077" s="23" t="s">
        <v>10</v>
      </c>
      <c r="C2077" s="23" t="s">
        <v>12</v>
      </c>
      <c r="D2077" s="24">
        <v>45299.766655092593</v>
      </c>
      <c r="E2077" s="25" t="s">
        <v>11</v>
      </c>
      <c r="F2077" s="26" t="s">
        <v>12</v>
      </c>
      <c r="G2077" s="26" t="s">
        <v>14</v>
      </c>
      <c r="H2077" s="23">
        <v>0</v>
      </c>
      <c r="I2077" s="27"/>
      <c r="J2077" s="28">
        <v>356.92</v>
      </c>
      <c r="K2077" t="str">
        <f>IF((LEN(relatorio_Ananindeua3[[#This Row],[CIF/CPF/CNPJ]])=14),relatorio_Ananindeua3[[#This Row],[CIF/CPF/CNPJ]],relatorio_Ananindeua3[[#This Row],[Coluna2]])</f>
        <v>000******00</v>
      </c>
      <c r="L2077" t="str">
        <f t="shared" si="33"/>
        <v>000******00</v>
      </c>
    </row>
    <row r="2078" spans="1:12" x14ac:dyDescent="0.25">
      <c r="A2078" s="23" t="s">
        <v>62</v>
      </c>
      <c r="B2078" s="23" t="s">
        <v>63</v>
      </c>
      <c r="C2078" s="23" t="s">
        <v>12</v>
      </c>
      <c r="D2078" s="24">
        <v>45299.766886574071</v>
      </c>
      <c r="E2078" s="25" t="s">
        <v>11</v>
      </c>
      <c r="F2078" s="26" t="s">
        <v>12</v>
      </c>
      <c r="G2078" s="26" t="s">
        <v>14</v>
      </c>
      <c r="H2078" s="23">
        <v>0</v>
      </c>
      <c r="I2078" s="27"/>
      <c r="J2078" s="28">
        <v>63.43</v>
      </c>
      <c r="K2078" t="str">
        <f>IF((LEN(relatorio_Ananindeua3[[#This Row],[CIF/CPF/CNPJ]])=14),relatorio_Ananindeua3[[#This Row],[CIF/CPF/CNPJ]],relatorio_Ananindeua3[[#This Row],[Coluna2]])</f>
        <v>05058441000168</v>
      </c>
      <c r="L2078" t="str">
        <f t="shared" si="33"/>
        <v>050******68</v>
      </c>
    </row>
    <row r="2079" spans="1:12" x14ac:dyDescent="0.25">
      <c r="A2079" s="23" t="s">
        <v>13507</v>
      </c>
      <c r="B2079" s="23" t="s">
        <v>10</v>
      </c>
      <c r="C2079" s="23" t="s">
        <v>12</v>
      </c>
      <c r="D2079" s="24">
        <v>45299.767071759263</v>
      </c>
      <c r="E2079" s="25" t="s">
        <v>11</v>
      </c>
      <c r="F2079" s="26" t="s">
        <v>12</v>
      </c>
      <c r="G2079" s="26" t="s">
        <v>14</v>
      </c>
      <c r="H2079" s="23">
        <v>0</v>
      </c>
      <c r="I2079" s="27"/>
      <c r="J2079" s="28">
        <v>5472.79</v>
      </c>
      <c r="K2079" t="str">
        <f>IF((LEN(relatorio_Ananindeua3[[#This Row],[CIF/CPF/CNPJ]])=14),relatorio_Ananindeua3[[#This Row],[CIF/CPF/CNPJ]],relatorio_Ananindeua3[[#This Row],[Coluna2]])</f>
        <v>000******00</v>
      </c>
      <c r="L2079" t="str">
        <f t="shared" si="33"/>
        <v>000******00</v>
      </c>
    </row>
    <row r="2080" spans="1:12" x14ac:dyDescent="0.25">
      <c r="A2080" s="23" t="s">
        <v>56</v>
      </c>
      <c r="B2080" s="23" t="s">
        <v>57</v>
      </c>
      <c r="C2080" s="23" t="s">
        <v>12</v>
      </c>
      <c r="D2080" s="24">
        <v>45299.767164351855</v>
      </c>
      <c r="E2080" s="25" t="s">
        <v>11</v>
      </c>
      <c r="F2080" s="26" t="s">
        <v>12</v>
      </c>
      <c r="G2080" s="26" t="s">
        <v>14</v>
      </c>
      <c r="H2080" s="23">
        <v>0</v>
      </c>
      <c r="I2080" s="27"/>
      <c r="J2080" s="28">
        <v>4480.34</v>
      </c>
      <c r="K2080" t="str">
        <f>IF((LEN(relatorio_Ananindeua3[[#This Row],[CIF/CPF/CNPJ]])=14),relatorio_Ananindeua3[[#This Row],[CIF/CPF/CNPJ]],relatorio_Ananindeua3[[#This Row],[Coluna2]])</f>
        <v>04814851005511</v>
      </c>
      <c r="L2080" t="str">
        <f t="shared" si="33"/>
        <v>048******11</v>
      </c>
    </row>
    <row r="2081" spans="1:12" x14ac:dyDescent="0.25">
      <c r="A2081" s="23" t="s">
        <v>13507</v>
      </c>
      <c r="B2081" s="23" t="s">
        <v>10</v>
      </c>
      <c r="C2081" s="23" t="s">
        <v>12</v>
      </c>
      <c r="D2081" s="24">
        <v>45299.767407407409</v>
      </c>
      <c r="E2081" s="25" t="s">
        <v>11</v>
      </c>
      <c r="F2081" s="26" t="s">
        <v>12</v>
      </c>
      <c r="G2081" s="26" t="s">
        <v>14</v>
      </c>
      <c r="H2081" s="23">
        <v>0</v>
      </c>
      <c r="I2081" s="27"/>
      <c r="J2081" s="28">
        <v>63.69</v>
      </c>
      <c r="K2081" t="str">
        <f>IF((LEN(relatorio_Ananindeua3[[#This Row],[CIF/CPF/CNPJ]])=14),relatorio_Ananindeua3[[#This Row],[CIF/CPF/CNPJ]],relatorio_Ananindeua3[[#This Row],[Coluna2]])</f>
        <v>000******00</v>
      </c>
      <c r="L2081" t="str">
        <f t="shared" si="33"/>
        <v>000******00</v>
      </c>
    </row>
    <row r="2082" spans="1:12" x14ac:dyDescent="0.25">
      <c r="A2082" s="23" t="s">
        <v>13507</v>
      </c>
      <c r="B2082" s="23" t="s">
        <v>10</v>
      </c>
      <c r="C2082" s="23" t="s">
        <v>12</v>
      </c>
      <c r="D2082" s="24">
        <v>45299.767453703702</v>
      </c>
      <c r="E2082" s="25" t="s">
        <v>11</v>
      </c>
      <c r="F2082" s="26" t="s">
        <v>12</v>
      </c>
      <c r="G2082" s="26" t="s">
        <v>14</v>
      </c>
      <c r="H2082" s="23">
        <v>0</v>
      </c>
      <c r="I2082" s="27"/>
      <c r="J2082" s="28">
        <v>337.82</v>
      </c>
      <c r="K2082" t="str">
        <f>IF((LEN(relatorio_Ananindeua3[[#This Row],[CIF/CPF/CNPJ]])=14),relatorio_Ananindeua3[[#This Row],[CIF/CPF/CNPJ]],relatorio_Ananindeua3[[#This Row],[Coluna2]])</f>
        <v>000******00</v>
      </c>
      <c r="L2082" t="str">
        <f t="shared" si="33"/>
        <v>000******00</v>
      </c>
    </row>
    <row r="2083" spans="1:12" x14ac:dyDescent="0.25">
      <c r="A2083" s="23" t="s">
        <v>13507</v>
      </c>
      <c r="B2083" s="23" t="s">
        <v>10</v>
      </c>
      <c r="C2083" s="23" t="s">
        <v>12</v>
      </c>
      <c r="D2083" s="24">
        <v>45299.767523148148</v>
      </c>
      <c r="E2083" s="25" t="s">
        <v>11</v>
      </c>
      <c r="F2083" s="26" t="s">
        <v>12</v>
      </c>
      <c r="G2083" s="26" t="s">
        <v>14</v>
      </c>
      <c r="H2083" s="23">
        <v>0</v>
      </c>
      <c r="I2083" s="27"/>
      <c r="J2083" s="28">
        <v>345.16</v>
      </c>
      <c r="K2083" t="str">
        <f>IF((LEN(relatorio_Ananindeua3[[#This Row],[CIF/CPF/CNPJ]])=14),relatorio_Ananindeua3[[#This Row],[CIF/CPF/CNPJ]],relatorio_Ananindeua3[[#This Row],[Coluna2]])</f>
        <v>000******00</v>
      </c>
      <c r="L2083" t="str">
        <f t="shared" si="33"/>
        <v>000******00</v>
      </c>
    </row>
    <row r="2084" spans="1:12" x14ac:dyDescent="0.25">
      <c r="A2084" s="23" t="s">
        <v>13514</v>
      </c>
      <c r="B2084" s="23" t="s">
        <v>1802</v>
      </c>
      <c r="C2084" s="23" t="s">
        <v>12</v>
      </c>
      <c r="D2084" s="24">
        <v>45299.76761574074</v>
      </c>
      <c r="E2084" s="25" t="s">
        <v>11</v>
      </c>
      <c r="F2084" s="26" t="s">
        <v>12</v>
      </c>
      <c r="G2084" s="26" t="s">
        <v>14</v>
      </c>
      <c r="H2084" s="23">
        <v>0</v>
      </c>
      <c r="I2084" s="27"/>
      <c r="J2084" s="28">
        <v>63.71</v>
      </c>
      <c r="K2084" t="str">
        <f>IF((LEN(relatorio_Ananindeua3[[#This Row],[CIF/CPF/CNPJ]])=14),relatorio_Ananindeua3[[#This Row],[CIF/CPF/CNPJ]],relatorio_Ananindeua3[[#This Row],[Coluna2]])</f>
        <v>245******49</v>
      </c>
      <c r="L2084" t="str">
        <f t="shared" si="33"/>
        <v>245******49</v>
      </c>
    </row>
    <row r="2085" spans="1:12" x14ac:dyDescent="0.25">
      <c r="A2085" s="23" t="s">
        <v>13507</v>
      </c>
      <c r="B2085" s="23" t="s">
        <v>10</v>
      </c>
      <c r="C2085" s="23" t="s">
        <v>12</v>
      </c>
      <c r="D2085" s="24">
        <v>45299.767766203702</v>
      </c>
      <c r="E2085" s="25" t="s">
        <v>11</v>
      </c>
      <c r="F2085" s="26" t="s">
        <v>12</v>
      </c>
      <c r="G2085" s="26" t="s">
        <v>14</v>
      </c>
      <c r="H2085" s="23">
        <v>0</v>
      </c>
      <c r="I2085" s="27"/>
      <c r="J2085" s="28">
        <v>240.24</v>
      </c>
      <c r="K2085" t="str">
        <f>IF((LEN(relatorio_Ananindeua3[[#This Row],[CIF/CPF/CNPJ]])=14),relatorio_Ananindeua3[[#This Row],[CIF/CPF/CNPJ]],relatorio_Ananindeua3[[#This Row],[Coluna2]])</f>
        <v>000******00</v>
      </c>
      <c r="L2085" t="str">
        <f t="shared" si="33"/>
        <v>000******00</v>
      </c>
    </row>
    <row r="2086" spans="1:12" x14ac:dyDescent="0.25">
      <c r="A2086" s="23" t="s">
        <v>13507</v>
      </c>
      <c r="B2086" s="23" t="s">
        <v>10</v>
      </c>
      <c r="C2086" s="23" t="s">
        <v>12</v>
      </c>
      <c r="D2086" s="24">
        <v>45299.767905092594</v>
      </c>
      <c r="E2086" s="25" t="s">
        <v>11</v>
      </c>
      <c r="F2086" s="26" t="s">
        <v>12</v>
      </c>
      <c r="G2086" s="26" t="s">
        <v>14</v>
      </c>
      <c r="H2086" s="23">
        <v>0</v>
      </c>
      <c r="I2086" s="27"/>
      <c r="J2086" s="28">
        <v>834.29</v>
      </c>
      <c r="K2086" t="str">
        <f>IF((LEN(relatorio_Ananindeua3[[#This Row],[CIF/CPF/CNPJ]])=14),relatorio_Ananindeua3[[#This Row],[CIF/CPF/CNPJ]],relatorio_Ananindeua3[[#This Row],[Coluna2]])</f>
        <v>000******00</v>
      </c>
      <c r="L2086" t="str">
        <f t="shared" si="33"/>
        <v>000******00</v>
      </c>
    </row>
    <row r="2087" spans="1:12" x14ac:dyDescent="0.25">
      <c r="A2087" s="23" t="s">
        <v>13507</v>
      </c>
      <c r="B2087" s="23" t="s">
        <v>10</v>
      </c>
      <c r="C2087" s="23" t="s">
        <v>12</v>
      </c>
      <c r="D2087" s="24">
        <v>45299.767916666664</v>
      </c>
      <c r="E2087" s="25" t="s">
        <v>11</v>
      </c>
      <c r="F2087" s="26" t="s">
        <v>12</v>
      </c>
      <c r="G2087" s="26" t="s">
        <v>14</v>
      </c>
      <c r="H2087" s="23">
        <v>0</v>
      </c>
      <c r="I2087" s="27"/>
      <c r="J2087" s="28">
        <v>3450.78</v>
      </c>
      <c r="K2087" t="str">
        <f>IF((LEN(relatorio_Ananindeua3[[#This Row],[CIF/CPF/CNPJ]])=14),relatorio_Ananindeua3[[#This Row],[CIF/CPF/CNPJ]],relatorio_Ananindeua3[[#This Row],[Coluna2]])</f>
        <v>000******00</v>
      </c>
      <c r="L2087" t="str">
        <f t="shared" si="33"/>
        <v>000******00</v>
      </c>
    </row>
    <row r="2088" spans="1:12" x14ac:dyDescent="0.25">
      <c r="A2088" s="23" t="s">
        <v>13507</v>
      </c>
      <c r="B2088" s="23" t="s">
        <v>10</v>
      </c>
      <c r="C2088" s="23" t="s">
        <v>12</v>
      </c>
      <c r="D2088" s="24">
        <v>45299.767928240741</v>
      </c>
      <c r="E2088" s="25" t="s">
        <v>11</v>
      </c>
      <c r="F2088" s="26" t="s">
        <v>12</v>
      </c>
      <c r="G2088" s="26" t="s">
        <v>14</v>
      </c>
      <c r="H2088" s="23">
        <v>0</v>
      </c>
      <c r="I2088" s="27"/>
      <c r="J2088" s="28">
        <v>1648.33</v>
      </c>
      <c r="K2088" t="str">
        <f>IF((LEN(relatorio_Ananindeua3[[#This Row],[CIF/CPF/CNPJ]])=14),relatorio_Ananindeua3[[#This Row],[CIF/CPF/CNPJ]],relatorio_Ananindeua3[[#This Row],[Coluna2]])</f>
        <v>000******00</v>
      </c>
      <c r="L2088" t="str">
        <f t="shared" si="33"/>
        <v>000******00</v>
      </c>
    </row>
    <row r="2089" spans="1:12" x14ac:dyDescent="0.25">
      <c r="A2089" s="23" t="s">
        <v>13507</v>
      </c>
      <c r="B2089" s="23" t="s">
        <v>10</v>
      </c>
      <c r="C2089" s="23" t="s">
        <v>12</v>
      </c>
      <c r="D2089" s="24">
        <v>45299.767928240741</v>
      </c>
      <c r="E2089" s="25" t="s">
        <v>11</v>
      </c>
      <c r="F2089" s="26" t="s">
        <v>12</v>
      </c>
      <c r="G2089" s="26" t="s">
        <v>14</v>
      </c>
      <c r="H2089" s="23">
        <v>0</v>
      </c>
      <c r="I2089" s="27"/>
      <c r="J2089" s="28">
        <v>341.8</v>
      </c>
      <c r="K2089" t="str">
        <f>IF((LEN(relatorio_Ananindeua3[[#This Row],[CIF/CPF/CNPJ]])=14),relatorio_Ananindeua3[[#This Row],[CIF/CPF/CNPJ]],relatorio_Ananindeua3[[#This Row],[Coluna2]])</f>
        <v>000******00</v>
      </c>
      <c r="L2089" t="str">
        <f t="shared" si="33"/>
        <v>000******00</v>
      </c>
    </row>
    <row r="2090" spans="1:12" x14ac:dyDescent="0.25">
      <c r="A2090" s="23" t="s">
        <v>13507</v>
      </c>
      <c r="B2090" s="23" t="s">
        <v>10</v>
      </c>
      <c r="C2090" s="23" t="s">
        <v>12</v>
      </c>
      <c r="D2090" s="24">
        <v>45299.76798611111</v>
      </c>
      <c r="E2090" s="25" t="s">
        <v>11</v>
      </c>
      <c r="F2090" s="26" t="s">
        <v>12</v>
      </c>
      <c r="G2090" s="26" t="s">
        <v>14</v>
      </c>
      <c r="H2090" s="23">
        <v>0</v>
      </c>
      <c r="I2090" s="27"/>
      <c r="J2090" s="28">
        <v>345.16</v>
      </c>
      <c r="K2090" t="str">
        <f>IF((LEN(relatorio_Ananindeua3[[#This Row],[CIF/CPF/CNPJ]])=14),relatorio_Ananindeua3[[#This Row],[CIF/CPF/CNPJ]],relatorio_Ananindeua3[[#This Row],[Coluna2]])</f>
        <v>000******00</v>
      </c>
      <c r="L2090" t="str">
        <f t="shared" si="33"/>
        <v>000******00</v>
      </c>
    </row>
    <row r="2091" spans="1:12" x14ac:dyDescent="0.25">
      <c r="A2091" s="23" t="s">
        <v>13507</v>
      </c>
      <c r="B2091" s="23" t="s">
        <v>10</v>
      </c>
      <c r="C2091" s="23" t="s">
        <v>12</v>
      </c>
      <c r="D2091" s="24">
        <v>45299.768055555556</v>
      </c>
      <c r="E2091" s="25" t="s">
        <v>11</v>
      </c>
      <c r="F2091" s="26" t="s">
        <v>12</v>
      </c>
      <c r="G2091" s="26" t="s">
        <v>14</v>
      </c>
      <c r="H2091" s="23">
        <v>0</v>
      </c>
      <c r="I2091" s="27"/>
      <c r="J2091" s="28">
        <v>345.16</v>
      </c>
      <c r="K2091" t="str">
        <f>IF((LEN(relatorio_Ananindeua3[[#This Row],[CIF/CPF/CNPJ]])=14),relatorio_Ananindeua3[[#This Row],[CIF/CPF/CNPJ]],relatorio_Ananindeua3[[#This Row],[Coluna2]])</f>
        <v>000******00</v>
      </c>
      <c r="L2091" t="str">
        <f t="shared" si="33"/>
        <v>000******00</v>
      </c>
    </row>
    <row r="2092" spans="1:12" x14ac:dyDescent="0.25">
      <c r="A2092" s="23" t="s">
        <v>62</v>
      </c>
      <c r="B2092" s="23" t="s">
        <v>63</v>
      </c>
      <c r="C2092" s="23" t="s">
        <v>12</v>
      </c>
      <c r="D2092" s="24">
        <v>45299.768333333333</v>
      </c>
      <c r="E2092" s="25" t="s">
        <v>11</v>
      </c>
      <c r="F2092" s="26" t="s">
        <v>12</v>
      </c>
      <c r="G2092" s="26" t="s">
        <v>14</v>
      </c>
      <c r="H2092" s="23">
        <v>0</v>
      </c>
      <c r="I2092" s="27"/>
      <c r="J2092" s="28">
        <v>59.93</v>
      </c>
      <c r="K2092" t="str">
        <f>IF((LEN(relatorio_Ananindeua3[[#This Row],[CIF/CPF/CNPJ]])=14),relatorio_Ananindeua3[[#This Row],[CIF/CPF/CNPJ]],relatorio_Ananindeua3[[#This Row],[Coluna2]])</f>
        <v>05058441000168</v>
      </c>
      <c r="L2092" t="str">
        <f t="shared" si="33"/>
        <v>050******68</v>
      </c>
    </row>
    <row r="2093" spans="1:12" x14ac:dyDescent="0.25">
      <c r="A2093" s="23" t="s">
        <v>13507</v>
      </c>
      <c r="B2093" s="23" t="s">
        <v>10</v>
      </c>
      <c r="C2093" s="23" t="s">
        <v>12</v>
      </c>
      <c r="D2093" s="24">
        <v>45299.768449074072</v>
      </c>
      <c r="E2093" s="25" t="s">
        <v>11</v>
      </c>
      <c r="F2093" s="26" t="s">
        <v>12</v>
      </c>
      <c r="G2093" s="26" t="s">
        <v>14</v>
      </c>
      <c r="H2093" s="23">
        <v>0</v>
      </c>
      <c r="I2093" s="27"/>
      <c r="J2093" s="28">
        <v>345.16</v>
      </c>
      <c r="K2093" t="str">
        <f>IF((LEN(relatorio_Ananindeua3[[#This Row],[CIF/CPF/CNPJ]])=14),relatorio_Ananindeua3[[#This Row],[CIF/CPF/CNPJ]],relatorio_Ananindeua3[[#This Row],[Coluna2]])</f>
        <v>000******00</v>
      </c>
      <c r="L2093" t="str">
        <f t="shared" si="33"/>
        <v>000******00</v>
      </c>
    </row>
    <row r="2094" spans="1:12" x14ac:dyDescent="0.25">
      <c r="A2094" s="23" t="s">
        <v>62</v>
      </c>
      <c r="B2094" s="23" t="s">
        <v>63</v>
      </c>
      <c r="C2094" s="23" t="s">
        <v>12</v>
      </c>
      <c r="D2094" s="24">
        <v>45299.768599537034</v>
      </c>
      <c r="E2094" s="25" t="s">
        <v>11</v>
      </c>
      <c r="F2094" s="26" t="s">
        <v>12</v>
      </c>
      <c r="G2094" s="26" t="s">
        <v>14</v>
      </c>
      <c r="H2094" s="23">
        <v>0</v>
      </c>
      <c r="I2094" s="27"/>
      <c r="J2094" s="28">
        <v>62.99</v>
      </c>
      <c r="K2094" t="str">
        <f>IF((LEN(relatorio_Ananindeua3[[#This Row],[CIF/CPF/CNPJ]])=14),relatorio_Ananindeua3[[#This Row],[CIF/CPF/CNPJ]],relatorio_Ananindeua3[[#This Row],[Coluna2]])</f>
        <v>05058441000168</v>
      </c>
      <c r="L2094" t="str">
        <f t="shared" si="33"/>
        <v>050******68</v>
      </c>
    </row>
    <row r="2095" spans="1:12" x14ac:dyDescent="0.25">
      <c r="A2095" s="23" t="s">
        <v>13507</v>
      </c>
      <c r="B2095" s="23" t="s">
        <v>10</v>
      </c>
      <c r="C2095" s="23" t="s">
        <v>12</v>
      </c>
      <c r="D2095" s="24">
        <v>45299.768634259257</v>
      </c>
      <c r="E2095" s="25" t="s">
        <v>11</v>
      </c>
      <c r="F2095" s="26" t="s">
        <v>12</v>
      </c>
      <c r="G2095" s="26" t="s">
        <v>14</v>
      </c>
      <c r="H2095" s="23">
        <v>0</v>
      </c>
      <c r="I2095" s="27"/>
      <c r="J2095" s="28">
        <v>907.69</v>
      </c>
      <c r="K2095" t="str">
        <f>IF((LEN(relatorio_Ananindeua3[[#This Row],[CIF/CPF/CNPJ]])=14),relatorio_Ananindeua3[[#This Row],[CIF/CPF/CNPJ]],relatorio_Ananindeua3[[#This Row],[Coluna2]])</f>
        <v>000******00</v>
      </c>
      <c r="L2095" t="str">
        <f t="shared" si="33"/>
        <v>000******00</v>
      </c>
    </row>
    <row r="2096" spans="1:12" x14ac:dyDescent="0.25">
      <c r="A2096" s="23" t="s">
        <v>13507</v>
      </c>
      <c r="B2096" s="23" t="s">
        <v>10</v>
      </c>
      <c r="C2096" s="23" t="s">
        <v>12</v>
      </c>
      <c r="D2096" s="24">
        <v>45299.768750000003</v>
      </c>
      <c r="E2096" s="25" t="s">
        <v>11</v>
      </c>
      <c r="F2096" s="26" t="s">
        <v>12</v>
      </c>
      <c r="G2096" s="26" t="s">
        <v>14</v>
      </c>
      <c r="H2096" s="23">
        <v>0</v>
      </c>
      <c r="I2096" s="27"/>
      <c r="J2096" s="28">
        <v>345.16</v>
      </c>
      <c r="K2096" t="str">
        <f>IF((LEN(relatorio_Ananindeua3[[#This Row],[CIF/CPF/CNPJ]])=14),relatorio_Ananindeua3[[#This Row],[CIF/CPF/CNPJ]],relatorio_Ananindeua3[[#This Row],[Coluna2]])</f>
        <v>000******00</v>
      </c>
      <c r="L2096" t="str">
        <f t="shared" si="33"/>
        <v>000******00</v>
      </c>
    </row>
    <row r="2097" spans="1:12" x14ac:dyDescent="0.25">
      <c r="A2097" s="23" t="s">
        <v>13507</v>
      </c>
      <c r="B2097" s="23" t="s">
        <v>10</v>
      </c>
      <c r="C2097" s="23" t="s">
        <v>12</v>
      </c>
      <c r="D2097" s="24">
        <v>45299.768761574072</v>
      </c>
      <c r="E2097" s="25" t="s">
        <v>11</v>
      </c>
      <c r="F2097" s="26" t="s">
        <v>12</v>
      </c>
      <c r="G2097" s="26" t="s">
        <v>14</v>
      </c>
      <c r="H2097" s="23">
        <v>0</v>
      </c>
      <c r="I2097" s="27"/>
      <c r="J2097" s="28">
        <v>345.16</v>
      </c>
      <c r="K2097" t="str">
        <f>IF((LEN(relatorio_Ananindeua3[[#This Row],[CIF/CPF/CNPJ]])=14),relatorio_Ananindeua3[[#This Row],[CIF/CPF/CNPJ]],relatorio_Ananindeua3[[#This Row],[Coluna2]])</f>
        <v>000******00</v>
      </c>
      <c r="L2097" t="str">
        <f t="shared" si="33"/>
        <v>000******00</v>
      </c>
    </row>
    <row r="2098" spans="1:12" x14ac:dyDescent="0.25">
      <c r="A2098" s="23" t="s">
        <v>13507</v>
      </c>
      <c r="B2098" s="23" t="s">
        <v>10</v>
      </c>
      <c r="C2098" s="23" t="s">
        <v>12</v>
      </c>
      <c r="D2098" s="24">
        <v>45299.768842592595</v>
      </c>
      <c r="E2098" s="25" t="s">
        <v>11</v>
      </c>
      <c r="F2098" s="26" t="s">
        <v>12</v>
      </c>
      <c r="G2098" s="26" t="s">
        <v>14</v>
      </c>
      <c r="H2098" s="23">
        <v>0</v>
      </c>
      <c r="I2098" s="27"/>
      <c r="J2098" s="28">
        <v>345.16</v>
      </c>
      <c r="K2098" t="str">
        <f>IF((LEN(relatorio_Ananindeua3[[#This Row],[CIF/CPF/CNPJ]])=14),relatorio_Ananindeua3[[#This Row],[CIF/CPF/CNPJ]],relatorio_Ananindeua3[[#This Row],[Coluna2]])</f>
        <v>000******00</v>
      </c>
      <c r="L2098" t="str">
        <f t="shared" si="33"/>
        <v>000******00</v>
      </c>
    </row>
    <row r="2099" spans="1:12" x14ac:dyDescent="0.25">
      <c r="A2099" s="23" t="s">
        <v>62</v>
      </c>
      <c r="B2099" s="23" t="s">
        <v>63</v>
      </c>
      <c r="C2099" s="23" t="s">
        <v>12</v>
      </c>
      <c r="D2099" s="24">
        <v>45299.768935185188</v>
      </c>
      <c r="E2099" s="25" t="s">
        <v>11</v>
      </c>
      <c r="F2099" s="26" t="s">
        <v>12</v>
      </c>
      <c r="G2099" s="26" t="s">
        <v>14</v>
      </c>
      <c r="H2099" s="23">
        <v>0</v>
      </c>
      <c r="I2099" s="27"/>
      <c r="J2099" s="28">
        <v>2133.5300000000002</v>
      </c>
      <c r="K2099" t="str">
        <f>IF((LEN(relatorio_Ananindeua3[[#This Row],[CIF/CPF/CNPJ]])=14),relatorio_Ananindeua3[[#This Row],[CIF/CPF/CNPJ]],relatorio_Ananindeua3[[#This Row],[Coluna2]])</f>
        <v>05058441000168</v>
      </c>
      <c r="L2099" t="str">
        <f t="shared" si="33"/>
        <v>050******68</v>
      </c>
    </row>
    <row r="2100" spans="1:12" x14ac:dyDescent="0.25">
      <c r="A2100" s="23" t="s">
        <v>13507</v>
      </c>
      <c r="B2100" s="23" t="s">
        <v>10</v>
      </c>
      <c r="C2100" s="23" t="s">
        <v>12</v>
      </c>
      <c r="D2100" s="24">
        <v>45299.769074074073</v>
      </c>
      <c r="E2100" s="25" t="s">
        <v>11</v>
      </c>
      <c r="F2100" s="26" t="s">
        <v>12</v>
      </c>
      <c r="G2100" s="26" t="s">
        <v>14</v>
      </c>
      <c r="H2100" s="23">
        <v>0</v>
      </c>
      <c r="I2100" s="27"/>
      <c r="J2100" s="28">
        <v>345.16</v>
      </c>
      <c r="K2100" t="str">
        <f>IF((LEN(relatorio_Ananindeua3[[#This Row],[CIF/CPF/CNPJ]])=14),relatorio_Ananindeua3[[#This Row],[CIF/CPF/CNPJ]],relatorio_Ananindeua3[[#This Row],[Coluna2]])</f>
        <v>000******00</v>
      </c>
      <c r="L2100" t="str">
        <f t="shared" si="33"/>
        <v>000******00</v>
      </c>
    </row>
    <row r="2101" spans="1:12" x14ac:dyDescent="0.25">
      <c r="A2101" s="23" t="s">
        <v>13507</v>
      </c>
      <c r="B2101" s="23" t="s">
        <v>10</v>
      </c>
      <c r="C2101" s="23" t="s">
        <v>12</v>
      </c>
      <c r="D2101" s="24">
        <v>45299.769166666665</v>
      </c>
      <c r="E2101" s="25" t="s">
        <v>11</v>
      </c>
      <c r="F2101" s="26" t="s">
        <v>12</v>
      </c>
      <c r="G2101" s="26" t="s">
        <v>14</v>
      </c>
      <c r="H2101" s="23">
        <v>0</v>
      </c>
      <c r="I2101" s="27"/>
      <c r="J2101" s="28">
        <v>345.16</v>
      </c>
      <c r="K2101" t="str">
        <f>IF((LEN(relatorio_Ananindeua3[[#This Row],[CIF/CPF/CNPJ]])=14),relatorio_Ananindeua3[[#This Row],[CIF/CPF/CNPJ]],relatorio_Ananindeua3[[#This Row],[Coluna2]])</f>
        <v>000******00</v>
      </c>
      <c r="L2101" t="str">
        <f t="shared" si="33"/>
        <v>000******00</v>
      </c>
    </row>
    <row r="2102" spans="1:12" x14ac:dyDescent="0.25">
      <c r="A2102" s="23" t="s">
        <v>13507</v>
      </c>
      <c r="B2102" s="23" t="s">
        <v>10</v>
      </c>
      <c r="C2102" s="23" t="s">
        <v>12</v>
      </c>
      <c r="D2102" s="24">
        <v>45299.769293981481</v>
      </c>
      <c r="E2102" s="25" t="s">
        <v>11</v>
      </c>
      <c r="F2102" s="26" t="s">
        <v>12</v>
      </c>
      <c r="G2102" s="26" t="s">
        <v>14</v>
      </c>
      <c r="H2102" s="23">
        <v>0</v>
      </c>
      <c r="I2102" s="27"/>
      <c r="J2102" s="28">
        <v>345.16</v>
      </c>
      <c r="K2102" t="str">
        <f>IF((LEN(relatorio_Ananindeua3[[#This Row],[CIF/CPF/CNPJ]])=14),relatorio_Ananindeua3[[#This Row],[CIF/CPF/CNPJ]],relatorio_Ananindeua3[[#This Row],[Coluna2]])</f>
        <v>000******00</v>
      </c>
      <c r="L2102" t="str">
        <f t="shared" si="33"/>
        <v>000******00</v>
      </c>
    </row>
    <row r="2103" spans="1:12" x14ac:dyDescent="0.25">
      <c r="A2103" s="23" t="s">
        <v>13507</v>
      </c>
      <c r="B2103" s="23" t="s">
        <v>10</v>
      </c>
      <c r="C2103" s="23" t="s">
        <v>12</v>
      </c>
      <c r="D2103" s="24">
        <v>45299.76939814815</v>
      </c>
      <c r="E2103" s="25" t="s">
        <v>11</v>
      </c>
      <c r="F2103" s="26" t="s">
        <v>12</v>
      </c>
      <c r="G2103" s="26" t="s">
        <v>14</v>
      </c>
      <c r="H2103" s="23">
        <v>0</v>
      </c>
      <c r="I2103" s="27"/>
      <c r="J2103" s="28">
        <v>321.89999999999998</v>
      </c>
      <c r="K2103" t="str">
        <f>IF((LEN(relatorio_Ananindeua3[[#This Row],[CIF/CPF/CNPJ]])=14),relatorio_Ananindeua3[[#This Row],[CIF/CPF/CNPJ]],relatorio_Ananindeua3[[#This Row],[Coluna2]])</f>
        <v>000******00</v>
      </c>
      <c r="L2103" t="str">
        <f t="shared" si="33"/>
        <v>000******00</v>
      </c>
    </row>
    <row r="2104" spans="1:12" x14ac:dyDescent="0.25">
      <c r="A2104" s="23" t="s">
        <v>13507</v>
      </c>
      <c r="B2104" s="23" t="s">
        <v>10</v>
      </c>
      <c r="C2104" s="23" t="s">
        <v>12</v>
      </c>
      <c r="D2104" s="24">
        <v>45299.769502314812</v>
      </c>
      <c r="E2104" s="25" t="s">
        <v>11</v>
      </c>
      <c r="F2104" s="26" t="s">
        <v>12</v>
      </c>
      <c r="G2104" s="26" t="s">
        <v>14</v>
      </c>
      <c r="H2104" s="23">
        <v>0</v>
      </c>
      <c r="I2104" s="27"/>
      <c r="J2104" s="28">
        <v>345.16</v>
      </c>
      <c r="K2104" t="str">
        <f>IF((LEN(relatorio_Ananindeua3[[#This Row],[CIF/CPF/CNPJ]])=14),relatorio_Ananindeua3[[#This Row],[CIF/CPF/CNPJ]],relatorio_Ananindeua3[[#This Row],[Coluna2]])</f>
        <v>000******00</v>
      </c>
      <c r="L2104" t="str">
        <f t="shared" si="33"/>
        <v>000******00</v>
      </c>
    </row>
    <row r="2105" spans="1:12" x14ac:dyDescent="0.25">
      <c r="A2105" s="23" t="s">
        <v>13507</v>
      </c>
      <c r="B2105" s="23" t="s">
        <v>10</v>
      </c>
      <c r="C2105" s="23" t="s">
        <v>12</v>
      </c>
      <c r="D2105" s="24">
        <v>45299.769594907404</v>
      </c>
      <c r="E2105" s="25" t="s">
        <v>11</v>
      </c>
      <c r="F2105" s="26" t="s">
        <v>12</v>
      </c>
      <c r="G2105" s="26" t="s">
        <v>14</v>
      </c>
      <c r="H2105" s="23">
        <v>0</v>
      </c>
      <c r="I2105" s="27"/>
      <c r="J2105" s="28">
        <v>1308.24</v>
      </c>
      <c r="K2105" t="str">
        <f>IF((LEN(relatorio_Ananindeua3[[#This Row],[CIF/CPF/CNPJ]])=14),relatorio_Ananindeua3[[#This Row],[CIF/CPF/CNPJ]],relatorio_Ananindeua3[[#This Row],[Coluna2]])</f>
        <v>000******00</v>
      </c>
      <c r="L2105" t="str">
        <f t="shared" si="33"/>
        <v>000******00</v>
      </c>
    </row>
    <row r="2106" spans="1:12" x14ac:dyDescent="0.25">
      <c r="A2106" s="23" t="s">
        <v>13507</v>
      </c>
      <c r="B2106" s="23" t="s">
        <v>10</v>
      </c>
      <c r="C2106" s="23" t="s">
        <v>12</v>
      </c>
      <c r="D2106" s="24">
        <v>45299.769641203704</v>
      </c>
      <c r="E2106" s="25" t="s">
        <v>11</v>
      </c>
      <c r="F2106" s="26" t="s">
        <v>12</v>
      </c>
      <c r="G2106" s="26" t="s">
        <v>14</v>
      </c>
      <c r="H2106" s="23">
        <v>0</v>
      </c>
      <c r="I2106" s="27"/>
      <c r="J2106" s="28">
        <v>5035.93</v>
      </c>
      <c r="K2106" t="str">
        <f>IF((LEN(relatorio_Ananindeua3[[#This Row],[CIF/CPF/CNPJ]])=14),relatorio_Ananindeua3[[#This Row],[CIF/CPF/CNPJ]],relatorio_Ananindeua3[[#This Row],[Coluna2]])</f>
        <v>000******00</v>
      </c>
      <c r="L2106" t="str">
        <f t="shared" si="33"/>
        <v>000******00</v>
      </c>
    </row>
    <row r="2107" spans="1:12" x14ac:dyDescent="0.25">
      <c r="A2107" s="23" t="s">
        <v>13507</v>
      </c>
      <c r="B2107" s="23" t="s">
        <v>10</v>
      </c>
      <c r="C2107" s="23" t="s">
        <v>12</v>
      </c>
      <c r="D2107" s="24">
        <v>45299.769652777781</v>
      </c>
      <c r="E2107" s="25" t="s">
        <v>11</v>
      </c>
      <c r="F2107" s="26" t="s">
        <v>12</v>
      </c>
      <c r="G2107" s="26" t="s">
        <v>14</v>
      </c>
      <c r="H2107" s="23">
        <v>0</v>
      </c>
      <c r="I2107" s="27"/>
      <c r="J2107" s="28">
        <v>2377.71</v>
      </c>
      <c r="K2107" t="str">
        <f>IF((LEN(relatorio_Ananindeua3[[#This Row],[CIF/CPF/CNPJ]])=14),relatorio_Ananindeua3[[#This Row],[CIF/CPF/CNPJ]],relatorio_Ananindeua3[[#This Row],[Coluna2]])</f>
        <v>000******00</v>
      </c>
      <c r="L2107" t="str">
        <f t="shared" si="33"/>
        <v>000******00</v>
      </c>
    </row>
    <row r="2108" spans="1:12" x14ac:dyDescent="0.25">
      <c r="A2108" s="23" t="s">
        <v>13507</v>
      </c>
      <c r="B2108" s="23" t="s">
        <v>10</v>
      </c>
      <c r="C2108" s="23" t="s">
        <v>12</v>
      </c>
      <c r="D2108" s="24">
        <v>45299.76966435185</v>
      </c>
      <c r="E2108" s="25" t="s">
        <v>11</v>
      </c>
      <c r="F2108" s="26" t="s">
        <v>12</v>
      </c>
      <c r="G2108" s="26" t="s">
        <v>14</v>
      </c>
      <c r="H2108" s="23">
        <v>0</v>
      </c>
      <c r="I2108" s="27"/>
      <c r="J2108" s="28">
        <v>345.16</v>
      </c>
      <c r="K2108" t="str">
        <f>IF((LEN(relatorio_Ananindeua3[[#This Row],[CIF/CPF/CNPJ]])=14),relatorio_Ananindeua3[[#This Row],[CIF/CPF/CNPJ]],relatorio_Ananindeua3[[#This Row],[Coluna2]])</f>
        <v>000******00</v>
      </c>
      <c r="L2108" t="str">
        <f t="shared" si="33"/>
        <v>000******00</v>
      </c>
    </row>
    <row r="2109" spans="1:12" x14ac:dyDescent="0.25">
      <c r="A2109" s="23" t="s">
        <v>13507</v>
      </c>
      <c r="B2109" s="23" t="s">
        <v>10</v>
      </c>
      <c r="C2109" s="23" t="s">
        <v>12</v>
      </c>
      <c r="D2109" s="24">
        <v>45299.769745370373</v>
      </c>
      <c r="E2109" s="25" t="s">
        <v>11</v>
      </c>
      <c r="F2109" s="26" t="s">
        <v>12</v>
      </c>
      <c r="G2109" s="26" t="s">
        <v>14</v>
      </c>
      <c r="H2109" s="23">
        <v>0</v>
      </c>
      <c r="I2109" s="27"/>
      <c r="J2109" s="28">
        <v>345.16</v>
      </c>
      <c r="K2109" t="str">
        <f>IF((LEN(relatorio_Ananindeua3[[#This Row],[CIF/CPF/CNPJ]])=14),relatorio_Ananindeua3[[#This Row],[CIF/CPF/CNPJ]],relatorio_Ananindeua3[[#This Row],[Coluna2]])</f>
        <v>000******00</v>
      </c>
      <c r="L2109" t="str">
        <f t="shared" si="33"/>
        <v>000******00</v>
      </c>
    </row>
    <row r="2110" spans="1:12" x14ac:dyDescent="0.25">
      <c r="A2110" s="23" t="s">
        <v>13507</v>
      </c>
      <c r="B2110" s="23" t="s">
        <v>10</v>
      </c>
      <c r="C2110" s="23" t="s">
        <v>12</v>
      </c>
      <c r="D2110" s="24">
        <v>45299.769872685189</v>
      </c>
      <c r="E2110" s="25" t="s">
        <v>11</v>
      </c>
      <c r="F2110" s="26" t="s">
        <v>12</v>
      </c>
      <c r="G2110" s="26" t="s">
        <v>14</v>
      </c>
      <c r="H2110" s="23">
        <v>0</v>
      </c>
      <c r="I2110" s="27"/>
      <c r="J2110" s="28">
        <v>345.16</v>
      </c>
      <c r="K2110" t="str">
        <f>IF((LEN(relatorio_Ananindeua3[[#This Row],[CIF/CPF/CNPJ]])=14),relatorio_Ananindeua3[[#This Row],[CIF/CPF/CNPJ]],relatorio_Ananindeua3[[#This Row],[Coluna2]])</f>
        <v>000******00</v>
      </c>
      <c r="L2110" t="str">
        <f t="shared" si="33"/>
        <v>000******00</v>
      </c>
    </row>
    <row r="2111" spans="1:12" x14ac:dyDescent="0.25">
      <c r="A2111" s="23" t="s">
        <v>13507</v>
      </c>
      <c r="B2111" s="23" t="s">
        <v>10</v>
      </c>
      <c r="C2111" s="23" t="s">
        <v>12</v>
      </c>
      <c r="D2111" s="24">
        <v>45299.770011574074</v>
      </c>
      <c r="E2111" s="25" t="s">
        <v>11</v>
      </c>
      <c r="F2111" s="26" t="s">
        <v>12</v>
      </c>
      <c r="G2111" s="26" t="s">
        <v>14</v>
      </c>
      <c r="H2111" s="23">
        <v>0</v>
      </c>
      <c r="I2111" s="27"/>
      <c r="J2111" s="28">
        <v>1125.76</v>
      </c>
      <c r="K2111" t="str">
        <f>IF((LEN(relatorio_Ananindeua3[[#This Row],[CIF/CPF/CNPJ]])=14),relatorio_Ananindeua3[[#This Row],[CIF/CPF/CNPJ]],relatorio_Ananindeua3[[#This Row],[Coluna2]])</f>
        <v>000******00</v>
      </c>
      <c r="L2111" t="str">
        <f t="shared" si="33"/>
        <v>000******00</v>
      </c>
    </row>
    <row r="2112" spans="1:12" x14ac:dyDescent="0.25">
      <c r="A2112" s="23" t="s">
        <v>13507</v>
      </c>
      <c r="B2112" s="23" t="s">
        <v>10</v>
      </c>
      <c r="C2112" s="23" t="s">
        <v>12</v>
      </c>
      <c r="D2112" s="24">
        <v>45299.770300925928</v>
      </c>
      <c r="E2112" s="25" t="s">
        <v>11</v>
      </c>
      <c r="F2112" s="26" t="s">
        <v>12</v>
      </c>
      <c r="G2112" s="26" t="s">
        <v>14</v>
      </c>
      <c r="H2112" s="23">
        <v>0</v>
      </c>
      <c r="I2112" s="27"/>
      <c r="J2112" s="28">
        <v>335.2</v>
      </c>
      <c r="K2112" t="str">
        <f>IF((LEN(relatorio_Ananindeua3[[#This Row],[CIF/CPF/CNPJ]])=14),relatorio_Ananindeua3[[#This Row],[CIF/CPF/CNPJ]],relatorio_Ananindeua3[[#This Row],[Coluna2]])</f>
        <v>000******00</v>
      </c>
      <c r="L2112" t="str">
        <f t="shared" si="33"/>
        <v>000******00</v>
      </c>
    </row>
    <row r="2113" spans="1:12" x14ac:dyDescent="0.25">
      <c r="A2113" s="23" t="s">
        <v>13507</v>
      </c>
      <c r="B2113" s="23" t="s">
        <v>10</v>
      </c>
      <c r="C2113" s="23" t="s">
        <v>12</v>
      </c>
      <c r="D2113" s="24">
        <v>45299.770312499997</v>
      </c>
      <c r="E2113" s="25" t="s">
        <v>11</v>
      </c>
      <c r="F2113" s="26" t="s">
        <v>12</v>
      </c>
      <c r="G2113" s="26" t="s">
        <v>14</v>
      </c>
      <c r="H2113" s="23">
        <v>0</v>
      </c>
      <c r="I2113" s="27"/>
      <c r="J2113" s="28">
        <v>6422.67</v>
      </c>
      <c r="K2113" t="str">
        <f>IF((LEN(relatorio_Ananindeua3[[#This Row],[CIF/CPF/CNPJ]])=14),relatorio_Ananindeua3[[#This Row],[CIF/CPF/CNPJ]],relatorio_Ananindeua3[[#This Row],[Coluna2]])</f>
        <v>000******00</v>
      </c>
      <c r="L2113" t="str">
        <f t="shared" si="33"/>
        <v>000******00</v>
      </c>
    </row>
    <row r="2114" spans="1:12" x14ac:dyDescent="0.25">
      <c r="A2114" s="23" t="s">
        <v>13507</v>
      </c>
      <c r="B2114" s="23" t="s">
        <v>10</v>
      </c>
      <c r="C2114" s="23" t="s">
        <v>12</v>
      </c>
      <c r="D2114" s="24">
        <v>45299.770335648151</v>
      </c>
      <c r="E2114" s="25" t="s">
        <v>11</v>
      </c>
      <c r="F2114" s="26" t="s">
        <v>12</v>
      </c>
      <c r="G2114" s="26" t="s">
        <v>14</v>
      </c>
      <c r="H2114" s="23">
        <v>0</v>
      </c>
      <c r="I2114" s="27"/>
      <c r="J2114" s="28">
        <v>240.24</v>
      </c>
      <c r="K2114" t="str">
        <f>IF((LEN(relatorio_Ananindeua3[[#This Row],[CIF/CPF/CNPJ]])=14),relatorio_Ananindeua3[[#This Row],[CIF/CPF/CNPJ]],relatorio_Ananindeua3[[#This Row],[Coluna2]])</f>
        <v>000******00</v>
      </c>
      <c r="L2114" t="str">
        <f t="shared" si="33"/>
        <v>000******00</v>
      </c>
    </row>
    <row r="2115" spans="1:12" x14ac:dyDescent="0.25">
      <c r="A2115" s="23" t="s">
        <v>13507</v>
      </c>
      <c r="B2115" s="23" t="s">
        <v>10</v>
      </c>
      <c r="C2115" s="23" t="s">
        <v>12</v>
      </c>
      <c r="D2115" s="24">
        <v>45299.77034722222</v>
      </c>
      <c r="E2115" s="25" t="s">
        <v>11</v>
      </c>
      <c r="F2115" s="26" t="s">
        <v>12</v>
      </c>
      <c r="G2115" s="26" t="s">
        <v>14</v>
      </c>
      <c r="H2115" s="23">
        <v>0</v>
      </c>
      <c r="I2115" s="27"/>
      <c r="J2115" s="28">
        <v>2348.14</v>
      </c>
      <c r="K2115" t="str">
        <f>IF((LEN(relatorio_Ananindeua3[[#This Row],[CIF/CPF/CNPJ]])=14),relatorio_Ananindeua3[[#This Row],[CIF/CPF/CNPJ]],relatorio_Ananindeua3[[#This Row],[Coluna2]])</f>
        <v>000******00</v>
      </c>
      <c r="L2115" t="str">
        <f t="shared" si="33"/>
        <v>000******00</v>
      </c>
    </row>
    <row r="2116" spans="1:12" x14ac:dyDescent="0.25">
      <c r="A2116" s="23" t="s">
        <v>13527</v>
      </c>
      <c r="B2116" s="23" t="s">
        <v>13473</v>
      </c>
      <c r="C2116" s="23" t="s">
        <v>12</v>
      </c>
      <c r="D2116" s="24">
        <v>45299.770532407405</v>
      </c>
      <c r="E2116" s="25" t="s">
        <v>11</v>
      </c>
      <c r="F2116" s="26" t="s">
        <v>12</v>
      </c>
      <c r="G2116" s="26" t="s">
        <v>14</v>
      </c>
      <c r="H2116" s="23">
        <v>0</v>
      </c>
      <c r="I2116" s="27"/>
      <c r="J2116" s="28">
        <v>63.58</v>
      </c>
      <c r="K2116" t="str">
        <f>IF((LEN(relatorio_Ananindeua3[[#This Row],[CIF/CPF/CNPJ]])=14),relatorio_Ananindeua3[[#This Row],[CIF/CPF/CNPJ]],relatorio_Ananindeua3[[#This Row],[Coluna2]])</f>
        <v>666******72</v>
      </c>
      <c r="L2116" t="str">
        <f t="shared" si="33"/>
        <v>666******72</v>
      </c>
    </row>
    <row r="2117" spans="1:12" x14ac:dyDescent="0.25">
      <c r="A2117" s="23" t="s">
        <v>62</v>
      </c>
      <c r="B2117" s="23" t="s">
        <v>63</v>
      </c>
      <c r="C2117" s="23" t="s">
        <v>12</v>
      </c>
      <c r="D2117" s="24">
        <v>45299.770601851851</v>
      </c>
      <c r="E2117" s="25" t="s">
        <v>11</v>
      </c>
      <c r="F2117" s="26" t="s">
        <v>12</v>
      </c>
      <c r="G2117" s="26" t="s">
        <v>14</v>
      </c>
      <c r="H2117" s="23">
        <v>0</v>
      </c>
      <c r="I2117" s="27"/>
      <c r="J2117" s="28">
        <v>63.09</v>
      </c>
      <c r="K2117" t="str">
        <f>IF((LEN(relatorio_Ananindeua3[[#This Row],[CIF/CPF/CNPJ]])=14),relatorio_Ananindeua3[[#This Row],[CIF/CPF/CNPJ]],relatorio_Ananindeua3[[#This Row],[Coluna2]])</f>
        <v>05058441000168</v>
      </c>
      <c r="L2117" t="str">
        <f t="shared" si="33"/>
        <v>050******68</v>
      </c>
    </row>
    <row r="2118" spans="1:12" x14ac:dyDescent="0.25">
      <c r="A2118" s="23" t="s">
        <v>13522</v>
      </c>
      <c r="B2118" s="23" t="s">
        <v>5805</v>
      </c>
      <c r="C2118" s="23" t="s">
        <v>12</v>
      </c>
      <c r="D2118" s="24">
        <v>45299.770671296297</v>
      </c>
      <c r="E2118" s="25" t="s">
        <v>11</v>
      </c>
      <c r="F2118" s="26" t="s">
        <v>12</v>
      </c>
      <c r="G2118" s="26" t="s">
        <v>14</v>
      </c>
      <c r="H2118" s="23">
        <v>0</v>
      </c>
      <c r="I2118" s="27"/>
      <c r="J2118" s="28">
        <v>69.67</v>
      </c>
      <c r="K2118" t="str">
        <f>IF((LEN(relatorio_Ananindeua3[[#This Row],[CIF/CPF/CNPJ]])=14),relatorio_Ananindeua3[[#This Row],[CIF/CPF/CNPJ]],relatorio_Ananindeua3[[#This Row],[Coluna2]])</f>
        <v>429******04</v>
      </c>
      <c r="L2118" t="str">
        <f t="shared" si="33"/>
        <v>429******04</v>
      </c>
    </row>
    <row r="2119" spans="1:12" x14ac:dyDescent="0.25">
      <c r="A2119" s="23" t="s">
        <v>13507</v>
      </c>
      <c r="B2119" s="23" t="s">
        <v>10</v>
      </c>
      <c r="C2119" s="23" t="s">
        <v>12</v>
      </c>
      <c r="D2119" s="24">
        <v>45299.770787037036</v>
      </c>
      <c r="E2119" s="25" t="s">
        <v>11</v>
      </c>
      <c r="F2119" s="26" t="s">
        <v>12</v>
      </c>
      <c r="G2119" s="26" t="s">
        <v>14</v>
      </c>
      <c r="H2119" s="23">
        <v>0</v>
      </c>
      <c r="I2119" s="27"/>
      <c r="J2119" s="28">
        <v>351.81</v>
      </c>
      <c r="K2119" t="str">
        <f>IF((LEN(relatorio_Ananindeua3[[#This Row],[CIF/CPF/CNPJ]])=14),relatorio_Ananindeua3[[#This Row],[CIF/CPF/CNPJ]],relatorio_Ananindeua3[[#This Row],[Coluna2]])</f>
        <v>000******00</v>
      </c>
      <c r="L2119" t="str">
        <f t="shared" si="33"/>
        <v>000******00</v>
      </c>
    </row>
    <row r="2120" spans="1:12" x14ac:dyDescent="0.25">
      <c r="A2120" s="23" t="s">
        <v>13507</v>
      </c>
      <c r="B2120" s="23" t="s">
        <v>10</v>
      </c>
      <c r="C2120" s="23" t="s">
        <v>12</v>
      </c>
      <c r="D2120" s="24">
        <v>45299.770891203705</v>
      </c>
      <c r="E2120" s="25" t="s">
        <v>11</v>
      </c>
      <c r="F2120" s="26" t="s">
        <v>12</v>
      </c>
      <c r="G2120" s="26" t="s">
        <v>14</v>
      </c>
      <c r="H2120" s="23">
        <v>0</v>
      </c>
      <c r="I2120" s="27"/>
      <c r="J2120" s="28">
        <v>345.16</v>
      </c>
      <c r="K2120" t="str">
        <f>IF((LEN(relatorio_Ananindeua3[[#This Row],[CIF/CPF/CNPJ]])=14),relatorio_Ananindeua3[[#This Row],[CIF/CPF/CNPJ]],relatorio_Ananindeua3[[#This Row],[Coluna2]])</f>
        <v>000******00</v>
      </c>
      <c r="L2120" t="str">
        <f t="shared" si="33"/>
        <v>000******00</v>
      </c>
    </row>
    <row r="2121" spans="1:12" x14ac:dyDescent="0.25">
      <c r="A2121" s="23" t="s">
        <v>13507</v>
      </c>
      <c r="B2121" s="23" t="s">
        <v>10</v>
      </c>
      <c r="C2121" s="23" t="s">
        <v>12</v>
      </c>
      <c r="D2121" s="24">
        <v>45299.771018518521</v>
      </c>
      <c r="E2121" s="25" t="s">
        <v>11</v>
      </c>
      <c r="F2121" s="26" t="s">
        <v>12</v>
      </c>
      <c r="G2121" s="26" t="s">
        <v>14</v>
      </c>
      <c r="H2121" s="23">
        <v>0</v>
      </c>
      <c r="I2121" s="27"/>
      <c r="J2121" s="28">
        <v>2268.85</v>
      </c>
      <c r="K2121" t="str">
        <f>IF((LEN(relatorio_Ananindeua3[[#This Row],[CIF/CPF/CNPJ]])=14),relatorio_Ananindeua3[[#This Row],[CIF/CPF/CNPJ]],relatorio_Ananindeua3[[#This Row],[Coluna2]])</f>
        <v>000******00</v>
      </c>
      <c r="L2121" t="str">
        <f t="shared" si="33"/>
        <v>000******00</v>
      </c>
    </row>
    <row r="2122" spans="1:12" x14ac:dyDescent="0.25">
      <c r="A2122" s="23" t="s">
        <v>13507</v>
      </c>
      <c r="B2122" s="23" t="s">
        <v>10</v>
      </c>
      <c r="C2122" s="23" t="s">
        <v>12</v>
      </c>
      <c r="D2122" s="24">
        <v>45299.77107638889</v>
      </c>
      <c r="E2122" s="25" t="s">
        <v>11</v>
      </c>
      <c r="F2122" s="26" t="s">
        <v>12</v>
      </c>
      <c r="G2122" s="26" t="s">
        <v>14</v>
      </c>
      <c r="H2122" s="23">
        <v>0</v>
      </c>
      <c r="I2122" s="27"/>
      <c r="J2122" s="28">
        <v>345.16</v>
      </c>
      <c r="K2122" t="str">
        <f>IF((LEN(relatorio_Ananindeua3[[#This Row],[CIF/CPF/CNPJ]])=14),relatorio_Ananindeua3[[#This Row],[CIF/CPF/CNPJ]],relatorio_Ananindeua3[[#This Row],[Coluna2]])</f>
        <v>000******00</v>
      </c>
      <c r="L2122" t="str">
        <f t="shared" si="33"/>
        <v>000******00</v>
      </c>
    </row>
    <row r="2123" spans="1:12" x14ac:dyDescent="0.25">
      <c r="A2123" s="23" t="s">
        <v>62</v>
      </c>
      <c r="B2123" s="23" t="s">
        <v>63</v>
      </c>
      <c r="C2123" s="23" t="s">
        <v>12</v>
      </c>
      <c r="D2123" s="24">
        <v>45299.771122685182</v>
      </c>
      <c r="E2123" s="25" t="s">
        <v>11</v>
      </c>
      <c r="F2123" s="26" t="s">
        <v>12</v>
      </c>
      <c r="G2123" s="26" t="s">
        <v>14</v>
      </c>
      <c r="H2123" s="23">
        <v>0</v>
      </c>
      <c r="I2123" s="27"/>
      <c r="J2123" s="28">
        <v>2870.22</v>
      </c>
      <c r="K2123" t="str">
        <f>IF((LEN(relatorio_Ananindeua3[[#This Row],[CIF/CPF/CNPJ]])=14),relatorio_Ananindeua3[[#This Row],[CIF/CPF/CNPJ]],relatorio_Ananindeua3[[#This Row],[Coluna2]])</f>
        <v>05058441000168</v>
      </c>
      <c r="L2123" t="str">
        <f t="shared" si="33"/>
        <v>050******68</v>
      </c>
    </row>
    <row r="2124" spans="1:12" x14ac:dyDescent="0.25">
      <c r="A2124" s="23" t="s">
        <v>13507</v>
      </c>
      <c r="B2124" s="23" t="s">
        <v>10</v>
      </c>
      <c r="C2124" s="23" t="s">
        <v>12</v>
      </c>
      <c r="D2124" s="24">
        <v>45299.771215277775</v>
      </c>
      <c r="E2124" s="25" t="s">
        <v>11</v>
      </c>
      <c r="F2124" s="26" t="s">
        <v>12</v>
      </c>
      <c r="G2124" s="26" t="s">
        <v>14</v>
      </c>
      <c r="H2124" s="23">
        <v>0</v>
      </c>
      <c r="I2124" s="27"/>
      <c r="J2124" s="28">
        <v>229.69</v>
      </c>
      <c r="K2124" t="str">
        <f>IF((LEN(relatorio_Ananindeua3[[#This Row],[CIF/CPF/CNPJ]])=14),relatorio_Ananindeua3[[#This Row],[CIF/CPF/CNPJ]],relatorio_Ananindeua3[[#This Row],[Coluna2]])</f>
        <v>000******00</v>
      </c>
      <c r="L2124" t="str">
        <f t="shared" si="33"/>
        <v>000******00</v>
      </c>
    </row>
    <row r="2125" spans="1:12" x14ac:dyDescent="0.25">
      <c r="A2125" s="23" t="s">
        <v>13520</v>
      </c>
      <c r="B2125" s="23" t="s">
        <v>5699</v>
      </c>
      <c r="C2125" s="23" t="s">
        <v>12</v>
      </c>
      <c r="D2125" s="24">
        <v>45299.771469907406</v>
      </c>
      <c r="E2125" s="25" t="s">
        <v>11</v>
      </c>
      <c r="F2125" s="26" t="s">
        <v>12</v>
      </c>
      <c r="G2125" s="26" t="s">
        <v>14</v>
      </c>
      <c r="H2125" s="23">
        <v>0</v>
      </c>
      <c r="I2125" s="27"/>
      <c r="J2125" s="28">
        <v>96.91</v>
      </c>
      <c r="K2125" t="str">
        <f>IF((LEN(relatorio_Ananindeua3[[#This Row],[CIF/CPF/CNPJ]])=14),relatorio_Ananindeua3[[#This Row],[CIF/CPF/CNPJ]],relatorio_Ananindeua3[[#This Row],[Coluna2]])</f>
        <v>425******72</v>
      </c>
      <c r="L2125" t="str">
        <f t="shared" si="33"/>
        <v>425******72</v>
      </c>
    </row>
    <row r="2126" spans="1:12" x14ac:dyDescent="0.25">
      <c r="A2126" s="23" t="s">
        <v>13507</v>
      </c>
      <c r="B2126" s="23" t="s">
        <v>10</v>
      </c>
      <c r="C2126" s="23" t="s">
        <v>12</v>
      </c>
      <c r="D2126" s="24">
        <v>45299.771608796298</v>
      </c>
      <c r="E2126" s="25" t="s">
        <v>11</v>
      </c>
      <c r="F2126" s="26" t="s">
        <v>12</v>
      </c>
      <c r="G2126" s="26" t="s">
        <v>14</v>
      </c>
      <c r="H2126" s="23">
        <v>0</v>
      </c>
      <c r="I2126" s="27"/>
      <c r="J2126" s="28">
        <v>1833.67</v>
      </c>
      <c r="K2126" t="str">
        <f>IF((LEN(relatorio_Ananindeua3[[#This Row],[CIF/CPF/CNPJ]])=14),relatorio_Ananindeua3[[#This Row],[CIF/CPF/CNPJ]],relatorio_Ananindeua3[[#This Row],[Coluna2]])</f>
        <v>000******00</v>
      </c>
      <c r="L2126" t="str">
        <f t="shared" si="33"/>
        <v>000******00</v>
      </c>
    </row>
    <row r="2127" spans="1:12" x14ac:dyDescent="0.25">
      <c r="A2127" s="23" t="s">
        <v>13507</v>
      </c>
      <c r="B2127" s="23" t="s">
        <v>10</v>
      </c>
      <c r="C2127" s="23" t="s">
        <v>12</v>
      </c>
      <c r="D2127" s="24">
        <v>45299.771643518521</v>
      </c>
      <c r="E2127" s="25" t="s">
        <v>11</v>
      </c>
      <c r="F2127" s="26" t="s">
        <v>12</v>
      </c>
      <c r="G2127" s="26" t="s">
        <v>14</v>
      </c>
      <c r="H2127" s="23">
        <v>0</v>
      </c>
      <c r="I2127" s="27"/>
      <c r="J2127" s="28">
        <v>1333.12</v>
      </c>
      <c r="K2127" t="str">
        <f>IF((LEN(relatorio_Ananindeua3[[#This Row],[CIF/CPF/CNPJ]])=14),relatorio_Ananindeua3[[#This Row],[CIF/CPF/CNPJ]],relatorio_Ananindeua3[[#This Row],[Coluna2]])</f>
        <v>000******00</v>
      </c>
      <c r="L2127" t="str">
        <f t="shared" si="33"/>
        <v>000******00</v>
      </c>
    </row>
    <row r="2128" spans="1:12" x14ac:dyDescent="0.25">
      <c r="A2128" s="23" t="s">
        <v>62</v>
      </c>
      <c r="B2128" s="23" t="s">
        <v>63</v>
      </c>
      <c r="C2128" s="23" t="s">
        <v>12</v>
      </c>
      <c r="D2128" s="24">
        <v>45299.771678240744</v>
      </c>
      <c r="E2128" s="25" t="s">
        <v>11</v>
      </c>
      <c r="F2128" s="26" t="s">
        <v>12</v>
      </c>
      <c r="G2128" s="26" t="s">
        <v>14</v>
      </c>
      <c r="H2128" s="23">
        <v>0</v>
      </c>
      <c r="I2128" s="27"/>
      <c r="J2128" s="28">
        <v>62.55</v>
      </c>
      <c r="K2128" t="str">
        <f>IF((LEN(relatorio_Ananindeua3[[#This Row],[CIF/CPF/CNPJ]])=14),relatorio_Ananindeua3[[#This Row],[CIF/CPF/CNPJ]],relatorio_Ananindeua3[[#This Row],[Coluna2]])</f>
        <v>05058441000168</v>
      </c>
      <c r="L2128" t="str">
        <f t="shared" si="33"/>
        <v>050******68</v>
      </c>
    </row>
    <row r="2129" spans="1:12" x14ac:dyDescent="0.25">
      <c r="A2129" s="23" t="s">
        <v>13507</v>
      </c>
      <c r="B2129" s="23" t="s">
        <v>10</v>
      </c>
      <c r="C2129" s="23" t="s">
        <v>12</v>
      </c>
      <c r="D2129" s="24">
        <v>45299.771701388891</v>
      </c>
      <c r="E2129" s="25" t="s">
        <v>11</v>
      </c>
      <c r="F2129" s="26" t="s">
        <v>12</v>
      </c>
      <c r="G2129" s="26" t="s">
        <v>14</v>
      </c>
      <c r="H2129" s="23">
        <v>0</v>
      </c>
      <c r="I2129" s="27"/>
      <c r="J2129" s="28">
        <v>345.16</v>
      </c>
      <c r="K2129" t="str">
        <f>IF((LEN(relatorio_Ananindeua3[[#This Row],[CIF/CPF/CNPJ]])=14),relatorio_Ananindeua3[[#This Row],[CIF/CPF/CNPJ]],relatorio_Ananindeua3[[#This Row],[Coluna2]])</f>
        <v>000******00</v>
      </c>
      <c r="L2129" t="str">
        <f t="shared" si="33"/>
        <v>000******00</v>
      </c>
    </row>
    <row r="2130" spans="1:12" x14ac:dyDescent="0.25">
      <c r="A2130" s="23" t="s">
        <v>13507</v>
      </c>
      <c r="B2130" s="23" t="s">
        <v>10</v>
      </c>
      <c r="C2130" s="23" t="s">
        <v>12</v>
      </c>
      <c r="D2130" s="24">
        <v>45299.77171296296</v>
      </c>
      <c r="E2130" s="25" t="s">
        <v>11</v>
      </c>
      <c r="F2130" s="26" t="s">
        <v>12</v>
      </c>
      <c r="G2130" s="26" t="s">
        <v>14</v>
      </c>
      <c r="H2130" s="23">
        <v>0</v>
      </c>
      <c r="I2130" s="27"/>
      <c r="J2130" s="28">
        <v>2376.0700000000002</v>
      </c>
      <c r="K2130" t="str">
        <f>IF((LEN(relatorio_Ananindeua3[[#This Row],[CIF/CPF/CNPJ]])=14),relatorio_Ananindeua3[[#This Row],[CIF/CPF/CNPJ]],relatorio_Ananindeua3[[#This Row],[Coluna2]])</f>
        <v>000******00</v>
      </c>
      <c r="L2130" t="str">
        <f t="shared" ref="L2130:L2193" si="34">_xlfn.CONCAT(LEFT(A2130,3),REPT("*",6),RIGHT(A2130,2))</f>
        <v>000******00</v>
      </c>
    </row>
    <row r="2131" spans="1:12" x14ac:dyDescent="0.25">
      <c r="A2131" s="23" t="s">
        <v>13507</v>
      </c>
      <c r="B2131" s="23" t="s">
        <v>10</v>
      </c>
      <c r="C2131" s="23" t="s">
        <v>12</v>
      </c>
      <c r="D2131" s="24">
        <v>45299.771817129629</v>
      </c>
      <c r="E2131" s="25" t="s">
        <v>11</v>
      </c>
      <c r="F2131" s="26" t="s">
        <v>12</v>
      </c>
      <c r="G2131" s="26" t="s">
        <v>14</v>
      </c>
      <c r="H2131" s="23">
        <v>0</v>
      </c>
      <c r="I2131" s="27"/>
      <c r="J2131" s="28">
        <v>19913.5</v>
      </c>
      <c r="K2131" t="str">
        <f>IF((LEN(relatorio_Ananindeua3[[#This Row],[CIF/CPF/CNPJ]])=14),relatorio_Ananindeua3[[#This Row],[CIF/CPF/CNPJ]],relatorio_Ananindeua3[[#This Row],[Coluna2]])</f>
        <v>000******00</v>
      </c>
      <c r="L2131" t="str">
        <f t="shared" si="34"/>
        <v>000******00</v>
      </c>
    </row>
    <row r="2132" spans="1:12" x14ac:dyDescent="0.25">
      <c r="A2132" s="23" t="s">
        <v>13507</v>
      </c>
      <c r="B2132" s="23" t="s">
        <v>10</v>
      </c>
      <c r="C2132" s="23" t="s">
        <v>12</v>
      </c>
      <c r="D2132" s="24">
        <v>45299.772233796299</v>
      </c>
      <c r="E2132" s="25" t="s">
        <v>11</v>
      </c>
      <c r="F2132" s="26" t="s">
        <v>12</v>
      </c>
      <c r="G2132" s="26" t="s">
        <v>14</v>
      </c>
      <c r="H2132" s="23">
        <v>0</v>
      </c>
      <c r="I2132" s="27"/>
      <c r="J2132" s="28">
        <v>345.16</v>
      </c>
      <c r="K2132" t="str">
        <f>IF((LEN(relatorio_Ananindeua3[[#This Row],[CIF/CPF/CNPJ]])=14),relatorio_Ananindeua3[[#This Row],[CIF/CPF/CNPJ]],relatorio_Ananindeua3[[#This Row],[Coluna2]])</f>
        <v>000******00</v>
      </c>
      <c r="L2132" t="str">
        <f t="shared" si="34"/>
        <v>000******00</v>
      </c>
    </row>
    <row r="2133" spans="1:12" x14ac:dyDescent="0.25">
      <c r="A2133" s="23" t="s">
        <v>13507</v>
      </c>
      <c r="B2133" s="23" t="s">
        <v>10</v>
      </c>
      <c r="C2133" s="23" t="s">
        <v>12</v>
      </c>
      <c r="D2133" s="24">
        <v>45299.772256944445</v>
      </c>
      <c r="E2133" s="25" t="s">
        <v>11</v>
      </c>
      <c r="F2133" s="26" t="s">
        <v>12</v>
      </c>
      <c r="G2133" s="26" t="s">
        <v>14</v>
      </c>
      <c r="H2133" s="23">
        <v>0</v>
      </c>
      <c r="I2133" s="27"/>
      <c r="J2133" s="28">
        <v>15662.2</v>
      </c>
      <c r="K2133" t="str">
        <f>IF((LEN(relatorio_Ananindeua3[[#This Row],[CIF/CPF/CNPJ]])=14),relatorio_Ananindeua3[[#This Row],[CIF/CPF/CNPJ]],relatorio_Ananindeua3[[#This Row],[Coluna2]])</f>
        <v>000******00</v>
      </c>
      <c r="L2133" t="str">
        <f t="shared" si="34"/>
        <v>000******00</v>
      </c>
    </row>
    <row r="2134" spans="1:12" x14ac:dyDescent="0.25">
      <c r="A2134" s="23" t="s">
        <v>13507</v>
      </c>
      <c r="B2134" s="23" t="s">
        <v>10</v>
      </c>
      <c r="C2134" s="23" t="s">
        <v>12</v>
      </c>
      <c r="D2134" s="24">
        <v>45299.772291666668</v>
      </c>
      <c r="E2134" s="25" t="s">
        <v>11</v>
      </c>
      <c r="F2134" s="26" t="s">
        <v>12</v>
      </c>
      <c r="G2134" s="26" t="s">
        <v>14</v>
      </c>
      <c r="H2134" s="23">
        <v>0</v>
      </c>
      <c r="I2134" s="27"/>
      <c r="J2134" s="28">
        <v>345.16</v>
      </c>
      <c r="K2134" t="str">
        <f>IF((LEN(relatorio_Ananindeua3[[#This Row],[CIF/CPF/CNPJ]])=14),relatorio_Ananindeua3[[#This Row],[CIF/CPF/CNPJ]],relatorio_Ananindeua3[[#This Row],[Coluna2]])</f>
        <v>000******00</v>
      </c>
      <c r="L2134" t="str">
        <f t="shared" si="34"/>
        <v>000******00</v>
      </c>
    </row>
    <row r="2135" spans="1:12" x14ac:dyDescent="0.25">
      <c r="A2135" s="23" t="s">
        <v>13507</v>
      </c>
      <c r="B2135" s="23" t="s">
        <v>10</v>
      </c>
      <c r="C2135" s="23" t="s">
        <v>12</v>
      </c>
      <c r="D2135" s="24">
        <v>45299.77238425926</v>
      </c>
      <c r="E2135" s="25" t="s">
        <v>11</v>
      </c>
      <c r="F2135" s="26" t="s">
        <v>12</v>
      </c>
      <c r="G2135" s="26" t="s">
        <v>14</v>
      </c>
      <c r="H2135" s="23">
        <v>0</v>
      </c>
      <c r="I2135" s="27"/>
      <c r="J2135" s="28">
        <v>345.16</v>
      </c>
      <c r="K2135" t="str">
        <f>IF((LEN(relatorio_Ananindeua3[[#This Row],[CIF/CPF/CNPJ]])=14),relatorio_Ananindeua3[[#This Row],[CIF/CPF/CNPJ]],relatorio_Ananindeua3[[#This Row],[Coluna2]])</f>
        <v>000******00</v>
      </c>
      <c r="L2135" t="str">
        <f t="shared" si="34"/>
        <v>000******00</v>
      </c>
    </row>
    <row r="2136" spans="1:12" x14ac:dyDescent="0.25">
      <c r="A2136" s="23" t="s">
        <v>62</v>
      </c>
      <c r="B2136" s="23" t="s">
        <v>63</v>
      </c>
      <c r="C2136" s="23" t="s">
        <v>12</v>
      </c>
      <c r="D2136" s="24">
        <v>45299.77239583333</v>
      </c>
      <c r="E2136" s="25" t="s">
        <v>11</v>
      </c>
      <c r="F2136" s="26" t="s">
        <v>12</v>
      </c>
      <c r="G2136" s="26" t="s">
        <v>14</v>
      </c>
      <c r="H2136" s="23">
        <v>0</v>
      </c>
      <c r="I2136" s="27"/>
      <c r="J2136" s="28">
        <v>60.56</v>
      </c>
      <c r="K2136" t="str">
        <f>IF((LEN(relatorio_Ananindeua3[[#This Row],[CIF/CPF/CNPJ]])=14),relatorio_Ananindeua3[[#This Row],[CIF/CPF/CNPJ]],relatorio_Ananindeua3[[#This Row],[Coluna2]])</f>
        <v>05058441000168</v>
      </c>
      <c r="L2136" t="str">
        <f t="shared" si="34"/>
        <v>050******68</v>
      </c>
    </row>
    <row r="2137" spans="1:12" x14ac:dyDescent="0.25">
      <c r="A2137" s="23" t="s">
        <v>13507</v>
      </c>
      <c r="B2137" s="23" t="s">
        <v>10</v>
      </c>
      <c r="C2137" s="23" t="s">
        <v>12</v>
      </c>
      <c r="D2137" s="24">
        <v>45299.772418981483</v>
      </c>
      <c r="E2137" s="25" t="s">
        <v>11</v>
      </c>
      <c r="F2137" s="26" t="s">
        <v>12</v>
      </c>
      <c r="G2137" s="26" t="s">
        <v>14</v>
      </c>
      <c r="H2137" s="23">
        <v>0</v>
      </c>
      <c r="I2137" s="27"/>
      <c r="J2137" s="28">
        <v>3625.96</v>
      </c>
      <c r="K2137" t="str">
        <f>IF((LEN(relatorio_Ananindeua3[[#This Row],[CIF/CPF/CNPJ]])=14),relatorio_Ananindeua3[[#This Row],[CIF/CPF/CNPJ]],relatorio_Ananindeua3[[#This Row],[Coluna2]])</f>
        <v>000******00</v>
      </c>
      <c r="L2137" t="str">
        <f t="shared" si="34"/>
        <v>000******00</v>
      </c>
    </row>
    <row r="2138" spans="1:12" x14ac:dyDescent="0.25">
      <c r="A2138" s="23" t="s">
        <v>13507</v>
      </c>
      <c r="B2138" s="23" t="s">
        <v>10</v>
      </c>
      <c r="C2138" s="23" t="s">
        <v>12</v>
      </c>
      <c r="D2138" s="24">
        <v>45299.772719907407</v>
      </c>
      <c r="E2138" s="25" t="s">
        <v>11</v>
      </c>
      <c r="F2138" s="26" t="s">
        <v>12</v>
      </c>
      <c r="G2138" s="26" t="s">
        <v>14</v>
      </c>
      <c r="H2138" s="23">
        <v>0</v>
      </c>
      <c r="I2138" s="27"/>
      <c r="J2138" s="28">
        <v>345.16</v>
      </c>
      <c r="K2138" t="str">
        <f>IF((LEN(relatorio_Ananindeua3[[#This Row],[CIF/CPF/CNPJ]])=14),relatorio_Ananindeua3[[#This Row],[CIF/CPF/CNPJ]],relatorio_Ananindeua3[[#This Row],[Coluna2]])</f>
        <v>000******00</v>
      </c>
      <c r="L2138" t="str">
        <f t="shared" si="34"/>
        <v>000******00</v>
      </c>
    </row>
    <row r="2139" spans="1:12" x14ac:dyDescent="0.25">
      <c r="A2139" s="23" t="s">
        <v>13507</v>
      </c>
      <c r="B2139" s="23" t="s">
        <v>10</v>
      </c>
      <c r="C2139" s="23" t="s">
        <v>12</v>
      </c>
      <c r="D2139" s="24">
        <v>45299.772870370369</v>
      </c>
      <c r="E2139" s="25" t="s">
        <v>11</v>
      </c>
      <c r="F2139" s="26" t="s">
        <v>12</v>
      </c>
      <c r="G2139" s="26" t="s">
        <v>14</v>
      </c>
      <c r="H2139" s="23">
        <v>0</v>
      </c>
      <c r="I2139" s="27"/>
      <c r="J2139" s="28">
        <v>17664.87</v>
      </c>
      <c r="K2139" t="str">
        <f>IF((LEN(relatorio_Ananindeua3[[#This Row],[CIF/CPF/CNPJ]])=14),relatorio_Ananindeua3[[#This Row],[CIF/CPF/CNPJ]],relatorio_Ananindeua3[[#This Row],[Coluna2]])</f>
        <v>000******00</v>
      </c>
      <c r="L2139" t="str">
        <f t="shared" si="34"/>
        <v>000******00</v>
      </c>
    </row>
    <row r="2140" spans="1:12" x14ac:dyDescent="0.25">
      <c r="A2140" s="23" t="s">
        <v>13507</v>
      </c>
      <c r="B2140" s="23" t="s">
        <v>10</v>
      </c>
      <c r="C2140" s="23" t="s">
        <v>12</v>
      </c>
      <c r="D2140" s="24">
        <v>45299.772893518515</v>
      </c>
      <c r="E2140" s="25" t="s">
        <v>11</v>
      </c>
      <c r="F2140" s="26" t="s">
        <v>12</v>
      </c>
      <c r="G2140" s="26" t="s">
        <v>14</v>
      </c>
      <c r="H2140" s="23">
        <v>0</v>
      </c>
      <c r="I2140" s="27"/>
      <c r="J2140" s="28">
        <v>7697.56</v>
      </c>
      <c r="K2140" t="str">
        <f>IF((LEN(relatorio_Ananindeua3[[#This Row],[CIF/CPF/CNPJ]])=14),relatorio_Ananindeua3[[#This Row],[CIF/CPF/CNPJ]],relatorio_Ananindeua3[[#This Row],[Coluna2]])</f>
        <v>000******00</v>
      </c>
      <c r="L2140" t="str">
        <f t="shared" si="34"/>
        <v>000******00</v>
      </c>
    </row>
    <row r="2141" spans="1:12" x14ac:dyDescent="0.25">
      <c r="A2141" s="23" t="s">
        <v>13516</v>
      </c>
      <c r="B2141" s="23" t="s">
        <v>4120</v>
      </c>
      <c r="C2141" s="23" t="s">
        <v>12</v>
      </c>
      <c r="D2141" s="24">
        <v>45299.773032407407</v>
      </c>
      <c r="E2141" s="25" t="s">
        <v>11</v>
      </c>
      <c r="F2141" s="26" t="s">
        <v>12</v>
      </c>
      <c r="G2141" s="26" t="s">
        <v>14</v>
      </c>
      <c r="H2141" s="23">
        <v>0</v>
      </c>
      <c r="I2141" s="27"/>
      <c r="J2141" s="28">
        <v>75.62</v>
      </c>
      <c r="K2141" t="str">
        <f>IF((LEN(relatorio_Ananindeua3[[#This Row],[CIF/CPF/CNPJ]])=14),relatorio_Ananindeua3[[#This Row],[CIF/CPF/CNPJ]],relatorio_Ananindeua3[[#This Row],[Coluna2]])</f>
        <v>362******34</v>
      </c>
      <c r="L2141" t="str">
        <f t="shared" si="34"/>
        <v>362******34</v>
      </c>
    </row>
    <row r="2142" spans="1:12" x14ac:dyDescent="0.25">
      <c r="A2142" s="23" t="s">
        <v>62</v>
      </c>
      <c r="B2142" s="23" t="s">
        <v>63</v>
      </c>
      <c r="C2142" s="23" t="s">
        <v>12</v>
      </c>
      <c r="D2142" s="24">
        <v>45299.773229166669</v>
      </c>
      <c r="E2142" s="25" t="s">
        <v>11</v>
      </c>
      <c r="F2142" s="26" t="s">
        <v>12</v>
      </c>
      <c r="G2142" s="26" t="s">
        <v>14</v>
      </c>
      <c r="H2142" s="23">
        <v>0</v>
      </c>
      <c r="I2142" s="27"/>
      <c r="J2142" s="28">
        <v>84.65</v>
      </c>
      <c r="K2142" t="str">
        <f>IF((LEN(relatorio_Ananindeua3[[#This Row],[CIF/CPF/CNPJ]])=14),relatorio_Ananindeua3[[#This Row],[CIF/CPF/CNPJ]],relatorio_Ananindeua3[[#This Row],[Coluna2]])</f>
        <v>05058441000168</v>
      </c>
      <c r="L2142" t="str">
        <f t="shared" si="34"/>
        <v>050******68</v>
      </c>
    </row>
    <row r="2143" spans="1:12" x14ac:dyDescent="0.25">
      <c r="A2143" s="23" t="s">
        <v>13507</v>
      </c>
      <c r="B2143" s="23" t="s">
        <v>10</v>
      </c>
      <c r="C2143" s="23" t="s">
        <v>12</v>
      </c>
      <c r="D2143" s="24">
        <v>45299.7733912037</v>
      </c>
      <c r="E2143" s="25" t="s">
        <v>11</v>
      </c>
      <c r="F2143" s="26" t="s">
        <v>12</v>
      </c>
      <c r="G2143" s="26" t="s">
        <v>14</v>
      </c>
      <c r="H2143" s="23">
        <v>0</v>
      </c>
      <c r="I2143" s="27"/>
      <c r="J2143" s="28">
        <v>2427.13</v>
      </c>
      <c r="K2143" t="str">
        <f>IF((LEN(relatorio_Ananindeua3[[#This Row],[CIF/CPF/CNPJ]])=14),relatorio_Ananindeua3[[#This Row],[CIF/CPF/CNPJ]],relatorio_Ananindeua3[[#This Row],[Coluna2]])</f>
        <v>000******00</v>
      </c>
      <c r="L2143" t="str">
        <f t="shared" si="34"/>
        <v>000******00</v>
      </c>
    </row>
    <row r="2144" spans="1:12" x14ac:dyDescent="0.25">
      <c r="A2144" s="23" t="s">
        <v>62</v>
      </c>
      <c r="B2144" s="23" t="s">
        <v>63</v>
      </c>
      <c r="C2144" s="23" t="s">
        <v>12</v>
      </c>
      <c r="D2144" s="24">
        <v>45299.773599537039</v>
      </c>
      <c r="E2144" s="25" t="s">
        <v>11</v>
      </c>
      <c r="F2144" s="26" t="s">
        <v>12</v>
      </c>
      <c r="G2144" s="26" t="s">
        <v>14</v>
      </c>
      <c r="H2144" s="23">
        <v>0</v>
      </c>
      <c r="I2144" s="27"/>
      <c r="J2144" s="28">
        <v>66.14</v>
      </c>
      <c r="K2144" t="str">
        <f>IF((LEN(relatorio_Ananindeua3[[#This Row],[CIF/CPF/CNPJ]])=14),relatorio_Ananindeua3[[#This Row],[CIF/CPF/CNPJ]],relatorio_Ananindeua3[[#This Row],[Coluna2]])</f>
        <v>05058441000168</v>
      </c>
      <c r="L2144" t="str">
        <f t="shared" si="34"/>
        <v>050******68</v>
      </c>
    </row>
    <row r="2145" spans="1:12" x14ac:dyDescent="0.25">
      <c r="A2145" s="23" t="s">
        <v>13524</v>
      </c>
      <c r="B2145" s="23" t="s">
        <v>7166</v>
      </c>
      <c r="C2145" s="23" t="s">
        <v>12</v>
      </c>
      <c r="D2145" s="24">
        <v>45299.773657407408</v>
      </c>
      <c r="E2145" s="25" t="s">
        <v>11</v>
      </c>
      <c r="F2145" s="26" t="s">
        <v>12</v>
      </c>
      <c r="G2145" s="26" t="s">
        <v>14</v>
      </c>
      <c r="H2145" s="23">
        <v>0</v>
      </c>
      <c r="I2145" s="27"/>
      <c r="J2145" s="28">
        <v>5588.4</v>
      </c>
      <c r="K2145" t="str">
        <f>IF((LEN(relatorio_Ananindeua3[[#This Row],[CIF/CPF/CNPJ]])=14),relatorio_Ananindeua3[[#This Row],[CIF/CPF/CNPJ]],relatorio_Ananindeua3[[#This Row],[Coluna2]])</f>
        <v>468******49</v>
      </c>
      <c r="L2145" t="str">
        <f t="shared" si="34"/>
        <v>468******49</v>
      </c>
    </row>
    <row r="2146" spans="1:12" x14ac:dyDescent="0.25">
      <c r="A2146" s="23" t="s">
        <v>13510</v>
      </c>
      <c r="B2146" s="23" t="s">
        <v>97</v>
      </c>
      <c r="C2146" s="23" t="s">
        <v>12</v>
      </c>
      <c r="D2146" s="24">
        <v>45299.773842592593</v>
      </c>
      <c r="E2146" s="25" t="s">
        <v>11</v>
      </c>
      <c r="F2146" s="26" t="s">
        <v>12</v>
      </c>
      <c r="G2146" s="26" t="s">
        <v>13496</v>
      </c>
      <c r="H2146" s="23">
        <v>0</v>
      </c>
      <c r="I2146" s="27"/>
      <c r="J2146" s="28">
        <v>981.58</v>
      </c>
      <c r="K2146" t="str">
        <f>IF((LEN(relatorio_Ananindeua3[[#This Row],[CIF/CPF/CNPJ]])=14),relatorio_Ananindeua3[[#This Row],[CIF/CPF/CNPJ]],relatorio_Ananindeua3[[#This Row],[Coluna2]])</f>
        <v>108******49</v>
      </c>
      <c r="L2146" t="str">
        <f t="shared" si="34"/>
        <v>108******49</v>
      </c>
    </row>
    <row r="2147" spans="1:12" x14ac:dyDescent="0.25">
      <c r="A2147" s="23" t="s">
        <v>62</v>
      </c>
      <c r="B2147" s="23" t="s">
        <v>63</v>
      </c>
      <c r="C2147" s="23" t="s">
        <v>12</v>
      </c>
      <c r="D2147" s="24">
        <v>45299.773958333331</v>
      </c>
      <c r="E2147" s="25" t="s">
        <v>11</v>
      </c>
      <c r="F2147" s="26" t="s">
        <v>12</v>
      </c>
      <c r="G2147" s="26" t="s">
        <v>14</v>
      </c>
      <c r="H2147" s="23">
        <v>0</v>
      </c>
      <c r="I2147" s="27"/>
      <c r="J2147" s="28">
        <v>25882.99</v>
      </c>
      <c r="K2147" t="str">
        <f>IF((LEN(relatorio_Ananindeua3[[#This Row],[CIF/CPF/CNPJ]])=14),relatorio_Ananindeua3[[#This Row],[CIF/CPF/CNPJ]],relatorio_Ananindeua3[[#This Row],[Coluna2]])</f>
        <v>05058441000168</v>
      </c>
      <c r="L2147" t="str">
        <f t="shared" si="34"/>
        <v>050******68</v>
      </c>
    </row>
    <row r="2148" spans="1:12" x14ac:dyDescent="0.25">
      <c r="A2148" s="23" t="s">
        <v>13507</v>
      </c>
      <c r="B2148" s="23" t="s">
        <v>10</v>
      </c>
      <c r="C2148" s="23" t="s">
        <v>12</v>
      </c>
      <c r="D2148" s="24">
        <v>45299.774004629631</v>
      </c>
      <c r="E2148" s="25" t="s">
        <v>11</v>
      </c>
      <c r="F2148" s="26" t="s">
        <v>12</v>
      </c>
      <c r="G2148" s="26" t="s">
        <v>14</v>
      </c>
      <c r="H2148" s="23">
        <v>0</v>
      </c>
      <c r="I2148" s="27"/>
      <c r="J2148" s="28">
        <v>1823.75</v>
      </c>
      <c r="K2148" t="str">
        <f>IF((LEN(relatorio_Ananindeua3[[#This Row],[CIF/CPF/CNPJ]])=14),relatorio_Ananindeua3[[#This Row],[CIF/CPF/CNPJ]],relatorio_Ananindeua3[[#This Row],[Coluna2]])</f>
        <v>000******00</v>
      </c>
      <c r="L2148" t="str">
        <f t="shared" si="34"/>
        <v>000******00</v>
      </c>
    </row>
    <row r="2149" spans="1:12" x14ac:dyDescent="0.25">
      <c r="A2149" s="23" t="s">
        <v>13507</v>
      </c>
      <c r="B2149" s="23" t="s">
        <v>10</v>
      </c>
      <c r="C2149" s="23" t="s">
        <v>12</v>
      </c>
      <c r="D2149" s="24">
        <v>45299.774050925924</v>
      </c>
      <c r="E2149" s="25" t="s">
        <v>11</v>
      </c>
      <c r="F2149" s="26" t="s">
        <v>12</v>
      </c>
      <c r="G2149" s="26" t="s">
        <v>14</v>
      </c>
      <c r="H2149" s="23">
        <v>0</v>
      </c>
      <c r="I2149" s="27"/>
      <c r="J2149" s="28">
        <v>1406.13</v>
      </c>
      <c r="K2149" t="str">
        <f>IF((LEN(relatorio_Ananindeua3[[#This Row],[CIF/CPF/CNPJ]])=14),relatorio_Ananindeua3[[#This Row],[CIF/CPF/CNPJ]],relatorio_Ananindeua3[[#This Row],[Coluna2]])</f>
        <v>000******00</v>
      </c>
      <c r="L2149" t="str">
        <f t="shared" si="34"/>
        <v>000******00</v>
      </c>
    </row>
    <row r="2150" spans="1:12" x14ac:dyDescent="0.25">
      <c r="A2150" s="23" t="s">
        <v>13507</v>
      </c>
      <c r="B2150" s="23" t="s">
        <v>10</v>
      </c>
      <c r="C2150" s="23" t="s">
        <v>12</v>
      </c>
      <c r="D2150" s="24">
        <v>45299.774212962962</v>
      </c>
      <c r="E2150" s="25" t="s">
        <v>11</v>
      </c>
      <c r="F2150" s="26" t="s">
        <v>12</v>
      </c>
      <c r="G2150" s="26" t="s">
        <v>14</v>
      </c>
      <c r="H2150" s="23">
        <v>0</v>
      </c>
      <c r="I2150" s="27"/>
      <c r="J2150" s="28">
        <v>240.24</v>
      </c>
      <c r="K2150" t="str">
        <f>IF((LEN(relatorio_Ananindeua3[[#This Row],[CIF/CPF/CNPJ]])=14),relatorio_Ananindeua3[[#This Row],[CIF/CPF/CNPJ]],relatorio_Ananindeua3[[#This Row],[Coluna2]])</f>
        <v>000******00</v>
      </c>
      <c r="L2150" t="str">
        <f t="shared" si="34"/>
        <v>000******00</v>
      </c>
    </row>
    <row r="2151" spans="1:12" x14ac:dyDescent="0.25">
      <c r="A2151" s="23" t="s">
        <v>62</v>
      </c>
      <c r="B2151" s="23" t="s">
        <v>63</v>
      </c>
      <c r="C2151" s="23" t="s">
        <v>12</v>
      </c>
      <c r="D2151" s="24">
        <v>45299.774224537039</v>
      </c>
      <c r="E2151" s="25" t="s">
        <v>11</v>
      </c>
      <c r="F2151" s="26" t="s">
        <v>12</v>
      </c>
      <c r="G2151" s="26" t="s">
        <v>14</v>
      </c>
      <c r="H2151" s="23">
        <v>0</v>
      </c>
      <c r="I2151" s="27"/>
      <c r="J2151" s="28">
        <v>89.64</v>
      </c>
      <c r="K2151" t="str">
        <f>IF((LEN(relatorio_Ananindeua3[[#This Row],[CIF/CPF/CNPJ]])=14),relatorio_Ananindeua3[[#This Row],[CIF/CPF/CNPJ]],relatorio_Ananindeua3[[#This Row],[Coluna2]])</f>
        <v>05058441000168</v>
      </c>
      <c r="L2151" t="str">
        <f t="shared" si="34"/>
        <v>050******68</v>
      </c>
    </row>
    <row r="2152" spans="1:12" x14ac:dyDescent="0.25">
      <c r="A2152" s="23" t="s">
        <v>13507</v>
      </c>
      <c r="B2152" s="23" t="s">
        <v>10</v>
      </c>
      <c r="C2152" s="23" t="s">
        <v>12</v>
      </c>
      <c r="D2152" s="24">
        <v>45299.774328703701</v>
      </c>
      <c r="E2152" s="25" t="s">
        <v>11</v>
      </c>
      <c r="F2152" s="26" t="s">
        <v>12</v>
      </c>
      <c r="G2152" s="26" t="s">
        <v>14</v>
      </c>
      <c r="H2152" s="23">
        <v>0</v>
      </c>
      <c r="I2152" s="27"/>
      <c r="J2152" s="28">
        <v>345.16</v>
      </c>
      <c r="K2152" t="str">
        <f>IF((LEN(relatorio_Ananindeua3[[#This Row],[CIF/CPF/CNPJ]])=14),relatorio_Ananindeua3[[#This Row],[CIF/CPF/CNPJ]],relatorio_Ananindeua3[[#This Row],[Coluna2]])</f>
        <v>000******00</v>
      </c>
      <c r="L2152" t="str">
        <f t="shared" si="34"/>
        <v>000******00</v>
      </c>
    </row>
    <row r="2153" spans="1:12" x14ac:dyDescent="0.25">
      <c r="A2153" s="23" t="s">
        <v>13507</v>
      </c>
      <c r="B2153" s="23" t="s">
        <v>10</v>
      </c>
      <c r="C2153" s="23" t="s">
        <v>12</v>
      </c>
      <c r="D2153" s="24">
        <v>45299.77449074074</v>
      </c>
      <c r="E2153" s="25" t="s">
        <v>11</v>
      </c>
      <c r="F2153" s="26" t="s">
        <v>12</v>
      </c>
      <c r="G2153" s="26" t="s">
        <v>14</v>
      </c>
      <c r="H2153" s="23">
        <v>0</v>
      </c>
      <c r="I2153" s="27"/>
      <c r="J2153" s="28">
        <v>345.16</v>
      </c>
      <c r="K2153" t="str">
        <f>IF((LEN(relatorio_Ananindeua3[[#This Row],[CIF/CPF/CNPJ]])=14),relatorio_Ananindeua3[[#This Row],[CIF/CPF/CNPJ]],relatorio_Ananindeua3[[#This Row],[Coluna2]])</f>
        <v>000******00</v>
      </c>
      <c r="L2153" t="str">
        <f t="shared" si="34"/>
        <v>000******00</v>
      </c>
    </row>
    <row r="2154" spans="1:12" x14ac:dyDescent="0.25">
      <c r="A2154" s="23" t="s">
        <v>62</v>
      </c>
      <c r="B2154" s="23" t="s">
        <v>63</v>
      </c>
      <c r="C2154" s="23" t="s">
        <v>12</v>
      </c>
      <c r="D2154" s="24">
        <v>45299.77449074074</v>
      </c>
      <c r="E2154" s="25" t="s">
        <v>11</v>
      </c>
      <c r="F2154" s="26" t="s">
        <v>12</v>
      </c>
      <c r="G2154" s="26" t="s">
        <v>14</v>
      </c>
      <c r="H2154" s="23">
        <v>0</v>
      </c>
      <c r="I2154" s="27"/>
      <c r="J2154" s="28">
        <v>63.28</v>
      </c>
      <c r="K2154" t="str">
        <f>IF((LEN(relatorio_Ananindeua3[[#This Row],[CIF/CPF/CNPJ]])=14),relatorio_Ananindeua3[[#This Row],[CIF/CPF/CNPJ]],relatorio_Ananindeua3[[#This Row],[Coluna2]])</f>
        <v>05058441000168</v>
      </c>
      <c r="L2154" t="str">
        <f t="shared" si="34"/>
        <v>050******68</v>
      </c>
    </row>
    <row r="2155" spans="1:12" x14ac:dyDescent="0.25">
      <c r="A2155" s="23" t="s">
        <v>13507</v>
      </c>
      <c r="B2155" s="23" t="s">
        <v>10</v>
      </c>
      <c r="C2155" s="23" t="s">
        <v>12</v>
      </c>
      <c r="D2155" s="24">
        <v>45299.774953703702</v>
      </c>
      <c r="E2155" s="25" t="s">
        <v>11</v>
      </c>
      <c r="F2155" s="26" t="s">
        <v>12</v>
      </c>
      <c r="G2155" s="26" t="s">
        <v>14</v>
      </c>
      <c r="H2155" s="23">
        <v>0</v>
      </c>
      <c r="I2155" s="27"/>
      <c r="J2155" s="28">
        <v>2445.6999999999998</v>
      </c>
      <c r="K2155" t="str">
        <f>IF((LEN(relatorio_Ananindeua3[[#This Row],[CIF/CPF/CNPJ]])=14),relatorio_Ananindeua3[[#This Row],[CIF/CPF/CNPJ]],relatorio_Ananindeua3[[#This Row],[Coluna2]])</f>
        <v>000******00</v>
      </c>
      <c r="L2155" t="str">
        <f t="shared" si="34"/>
        <v>000******00</v>
      </c>
    </row>
    <row r="2156" spans="1:12" x14ac:dyDescent="0.25">
      <c r="A2156" s="23" t="s">
        <v>13507</v>
      </c>
      <c r="B2156" s="23" t="s">
        <v>10</v>
      </c>
      <c r="C2156" s="23" t="s">
        <v>12</v>
      </c>
      <c r="D2156" s="24">
        <v>45299.775034722225</v>
      </c>
      <c r="E2156" s="25" t="s">
        <v>11</v>
      </c>
      <c r="F2156" s="26" t="s">
        <v>12</v>
      </c>
      <c r="G2156" s="26" t="s">
        <v>14</v>
      </c>
      <c r="H2156" s="23">
        <v>0</v>
      </c>
      <c r="I2156" s="27"/>
      <c r="J2156" s="28">
        <v>345.16</v>
      </c>
      <c r="K2156" t="str">
        <f>IF((LEN(relatorio_Ananindeua3[[#This Row],[CIF/CPF/CNPJ]])=14),relatorio_Ananindeua3[[#This Row],[CIF/CPF/CNPJ]],relatorio_Ananindeua3[[#This Row],[Coluna2]])</f>
        <v>000******00</v>
      </c>
      <c r="L2156" t="str">
        <f t="shared" si="34"/>
        <v>000******00</v>
      </c>
    </row>
    <row r="2157" spans="1:12" x14ac:dyDescent="0.25">
      <c r="A2157" s="23" t="s">
        <v>62</v>
      </c>
      <c r="B2157" s="23" t="s">
        <v>63</v>
      </c>
      <c r="C2157" s="23" t="s">
        <v>12</v>
      </c>
      <c r="D2157" s="24">
        <v>45299.775104166663</v>
      </c>
      <c r="E2157" s="25" t="s">
        <v>11</v>
      </c>
      <c r="F2157" s="26" t="s">
        <v>12</v>
      </c>
      <c r="G2157" s="26" t="s">
        <v>14</v>
      </c>
      <c r="H2157" s="23">
        <v>0</v>
      </c>
      <c r="I2157" s="27"/>
      <c r="J2157" s="28">
        <v>14813.92</v>
      </c>
      <c r="K2157" t="str">
        <f>IF((LEN(relatorio_Ananindeua3[[#This Row],[CIF/CPF/CNPJ]])=14),relatorio_Ananindeua3[[#This Row],[CIF/CPF/CNPJ]],relatorio_Ananindeua3[[#This Row],[Coluna2]])</f>
        <v>05058441000168</v>
      </c>
      <c r="L2157" t="str">
        <f t="shared" si="34"/>
        <v>050******68</v>
      </c>
    </row>
    <row r="2158" spans="1:12" x14ac:dyDescent="0.25">
      <c r="A2158" s="23" t="s">
        <v>13507</v>
      </c>
      <c r="B2158" s="23" t="s">
        <v>10</v>
      </c>
      <c r="C2158" s="23" t="s">
        <v>12</v>
      </c>
      <c r="D2158" s="24">
        <v>45299.775127314817</v>
      </c>
      <c r="E2158" s="25" t="s">
        <v>11</v>
      </c>
      <c r="F2158" s="26" t="s">
        <v>12</v>
      </c>
      <c r="G2158" s="26" t="s">
        <v>14</v>
      </c>
      <c r="H2158" s="23">
        <v>0</v>
      </c>
      <c r="I2158" s="27"/>
      <c r="J2158" s="28">
        <v>428.25</v>
      </c>
      <c r="K2158" t="str">
        <f>IF((LEN(relatorio_Ananindeua3[[#This Row],[CIF/CPF/CNPJ]])=14),relatorio_Ananindeua3[[#This Row],[CIF/CPF/CNPJ]],relatorio_Ananindeua3[[#This Row],[Coluna2]])</f>
        <v>000******00</v>
      </c>
      <c r="L2158" t="str">
        <f t="shared" si="34"/>
        <v>000******00</v>
      </c>
    </row>
    <row r="2159" spans="1:12" x14ac:dyDescent="0.25">
      <c r="A2159" s="23" t="s">
        <v>13507</v>
      </c>
      <c r="B2159" s="23" t="s">
        <v>10</v>
      </c>
      <c r="C2159" s="23" t="s">
        <v>12</v>
      </c>
      <c r="D2159" s="24">
        <v>45299.775196759256</v>
      </c>
      <c r="E2159" s="25" t="s">
        <v>11</v>
      </c>
      <c r="F2159" s="26" t="s">
        <v>12</v>
      </c>
      <c r="G2159" s="26" t="s">
        <v>14</v>
      </c>
      <c r="H2159" s="23">
        <v>0</v>
      </c>
      <c r="I2159" s="27"/>
      <c r="J2159" s="28">
        <v>339.9</v>
      </c>
      <c r="K2159" t="str">
        <f>IF((LEN(relatorio_Ananindeua3[[#This Row],[CIF/CPF/CNPJ]])=14),relatorio_Ananindeua3[[#This Row],[CIF/CPF/CNPJ]],relatorio_Ananindeua3[[#This Row],[Coluna2]])</f>
        <v>000******00</v>
      </c>
      <c r="L2159" t="str">
        <f t="shared" si="34"/>
        <v>000******00</v>
      </c>
    </row>
    <row r="2160" spans="1:12" x14ac:dyDescent="0.25">
      <c r="A2160" s="23" t="s">
        <v>62</v>
      </c>
      <c r="B2160" s="23" t="s">
        <v>63</v>
      </c>
      <c r="C2160" s="23" t="s">
        <v>12</v>
      </c>
      <c r="D2160" s="24">
        <v>45299.775277777779</v>
      </c>
      <c r="E2160" s="25" t="s">
        <v>11</v>
      </c>
      <c r="F2160" s="26" t="s">
        <v>12</v>
      </c>
      <c r="G2160" s="26" t="s">
        <v>14</v>
      </c>
      <c r="H2160" s="23">
        <v>0</v>
      </c>
      <c r="I2160" s="27"/>
      <c r="J2160" s="28">
        <v>61.95</v>
      </c>
      <c r="K2160" t="str">
        <f>IF((LEN(relatorio_Ananindeua3[[#This Row],[CIF/CPF/CNPJ]])=14),relatorio_Ananindeua3[[#This Row],[CIF/CPF/CNPJ]],relatorio_Ananindeua3[[#This Row],[Coluna2]])</f>
        <v>05058441000168</v>
      </c>
      <c r="L2160" t="str">
        <f t="shared" si="34"/>
        <v>050******68</v>
      </c>
    </row>
    <row r="2161" spans="1:12" x14ac:dyDescent="0.25">
      <c r="A2161" s="23" t="s">
        <v>13507</v>
      </c>
      <c r="B2161" s="23" t="s">
        <v>10</v>
      </c>
      <c r="C2161" s="23" t="s">
        <v>12</v>
      </c>
      <c r="D2161" s="24">
        <v>45299.77542824074</v>
      </c>
      <c r="E2161" s="25" t="s">
        <v>11</v>
      </c>
      <c r="F2161" s="26" t="s">
        <v>12</v>
      </c>
      <c r="G2161" s="26" t="s">
        <v>14</v>
      </c>
      <c r="H2161" s="23">
        <v>0</v>
      </c>
      <c r="I2161" s="27"/>
      <c r="J2161" s="28">
        <v>339.9</v>
      </c>
      <c r="K2161" t="str">
        <f>IF((LEN(relatorio_Ananindeua3[[#This Row],[CIF/CPF/CNPJ]])=14),relatorio_Ananindeua3[[#This Row],[CIF/CPF/CNPJ]],relatorio_Ananindeua3[[#This Row],[Coluna2]])</f>
        <v>000******00</v>
      </c>
      <c r="L2161" t="str">
        <f t="shared" si="34"/>
        <v>000******00</v>
      </c>
    </row>
    <row r="2162" spans="1:12" x14ac:dyDescent="0.25">
      <c r="A2162" s="23" t="s">
        <v>13507</v>
      </c>
      <c r="B2162" s="23" t="s">
        <v>10</v>
      </c>
      <c r="C2162" s="23" t="s">
        <v>12</v>
      </c>
      <c r="D2162" s="24">
        <v>45299.775543981479</v>
      </c>
      <c r="E2162" s="25" t="s">
        <v>11</v>
      </c>
      <c r="F2162" s="26" t="s">
        <v>12</v>
      </c>
      <c r="G2162" s="26" t="s">
        <v>14</v>
      </c>
      <c r="H2162" s="23">
        <v>0</v>
      </c>
      <c r="I2162" s="27"/>
      <c r="J2162" s="28">
        <v>1247.5999999999999</v>
      </c>
      <c r="K2162" t="str">
        <f>IF((LEN(relatorio_Ananindeua3[[#This Row],[CIF/CPF/CNPJ]])=14),relatorio_Ananindeua3[[#This Row],[CIF/CPF/CNPJ]],relatorio_Ananindeua3[[#This Row],[Coluna2]])</f>
        <v>000******00</v>
      </c>
      <c r="L2162" t="str">
        <f t="shared" si="34"/>
        <v>000******00</v>
      </c>
    </row>
    <row r="2163" spans="1:12" x14ac:dyDescent="0.25">
      <c r="A2163" s="23" t="s">
        <v>13507</v>
      </c>
      <c r="B2163" s="23" t="s">
        <v>10</v>
      </c>
      <c r="C2163" s="23" t="s">
        <v>12</v>
      </c>
      <c r="D2163" s="24">
        <v>45299.775543981479</v>
      </c>
      <c r="E2163" s="25" t="s">
        <v>11</v>
      </c>
      <c r="F2163" s="26" t="s">
        <v>12</v>
      </c>
      <c r="G2163" s="26" t="s">
        <v>14</v>
      </c>
      <c r="H2163" s="23">
        <v>0</v>
      </c>
      <c r="I2163" s="27"/>
      <c r="J2163" s="28">
        <v>318.83999999999997</v>
      </c>
      <c r="K2163" t="str">
        <f>IF((LEN(relatorio_Ananindeua3[[#This Row],[CIF/CPF/CNPJ]])=14),relatorio_Ananindeua3[[#This Row],[CIF/CPF/CNPJ]],relatorio_Ananindeua3[[#This Row],[Coluna2]])</f>
        <v>000******00</v>
      </c>
      <c r="L2163" t="str">
        <f t="shared" si="34"/>
        <v>000******00</v>
      </c>
    </row>
    <row r="2164" spans="1:12" x14ac:dyDescent="0.25">
      <c r="A2164" s="23" t="s">
        <v>13507</v>
      </c>
      <c r="B2164" s="23" t="s">
        <v>10</v>
      </c>
      <c r="C2164" s="23" t="s">
        <v>12</v>
      </c>
      <c r="D2164" s="24">
        <v>45299.775601851848</v>
      </c>
      <c r="E2164" s="25" t="s">
        <v>11</v>
      </c>
      <c r="F2164" s="26" t="s">
        <v>12</v>
      </c>
      <c r="G2164" s="26" t="s">
        <v>14</v>
      </c>
      <c r="H2164" s="23">
        <v>0</v>
      </c>
      <c r="I2164" s="27"/>
      <c r="J2164" s="28">
        <v>318.83999999999997</v>
      </c>
      <c r="K2164" t="str">
        <f>IF((LEN(relatorio_Ananindeua3[[#This Row],[CIF/CPF/CNPJ]])=14),relatorio_Ananindeua3[[#This Row],[CIF/CPF/CNPJ]],relatorio_Ananindeua3[[#This Row],[Coluna2]])</f>
        <v>000******00</v>
      </c>
      <c r="L2164" t="str">
        <f t="shared" si="34"/>
        <v>000******00</v>
      </c>
    </row>
    <row r="2165" spans="1:12" x14ac:dyDescent="0.25">
      <c r="A2165" s="23" t="s">
        <v>13507</v>
      </c>
      <c r="B2165" s="23" t="s">
        <v>10</v>
      </c>
      <c r="C2165" s="23" t="s">
        <v>12</v>
      </c>
      <c r="D2165" s="24">
        <v>45299.775810185187</v>
      </c>
      <c r="E2165" s="25" t="s">
        <v>11</v>
      </c>
      <c r="F2165" s="26" t="s">
        <v>12</v>
      </c>
      <c r="G2165" s="26" t="s">
        <v>14</v>
      </c>
      <c r="H2165" s="23">
        <v>0</v>
      </c>
      <c r="I2165" s="27"/>
      <c r="J2165" s="28">
        <v>345.16</v>
      </c>
      <c r="K2165" t="str">
        <f>IF((LEN(relatorio_Ananindeua3[[#This Row],[CIF/CPF/CNPJ]])=14),relatorio_Ananindeua3[[#This Row],[CIF/CPF/CNPJ]],relatorio_Ananindeua3[[#This Row],[Coluna2]])</f>
        <v>000******00</v>
      </c>
      <c r="L2165" t="str">
        <f t="shared" si="34"/>
        <v>000******00</v>
      </c>
    </row>
    <row r="2166" spans="1:12" x14ac:dyDescent="0.25">
      <c r="A2166" s="23" t="s">
        <v>13507</v>
      </c>
      <c r="B2166" s="23" t="s">
        <v>10</v>
      </c>
      <c r="C2166" s="23" t="s">
        <v>12</v>
      </c>
      <c r="D2166" s="24">
        <v>45299.776145833333</v>
      </c>
      <c r="E2166" s="25" t="s">
        <v>11</v>
      </c>
      <c r="F2166" s="26" t="s">
        <v>12</v>
      </c>
      <c r="G2166" s="26" t="s">
        <v>14</v>
      </c>
      <c r="H2166" s="23">
        <v>0</v>
      </c>
      <c r="I2166" s="27"/>
      <c r="J2166" s="28">
        <v>345.16</v>
      </c>
      <c r="K2166" t="str">
        <f>IF((LEN(relatorio_Ananindeua3[[#This Row],[CIF/CPF/CNPJ]])=14),relatorio_Ananindeua3[[#This Row],[CIF/CPF/CNPJ]],relatorio_Ananindeua3[[#This Row],[Coluna2]])</f>
        <v>000******00</v>
      </c>
      <c r="L2166" t="str">
        <f t="shared" si="34"/>
        <v>000******00</v>
      </c>
    </row>
    <row r="2167" spans="1:12" x14ac:dyDescent="0.25">
      <c r="A2167" s="23" t="s">
        <v>13507</v>
      </c>
      <c r="B2167" s="23" t="s">
        <v>10</v>
      </c>
      <c r="C2167" s="23" t="s">
        <v>12</v>
      </c>
      <c r="D2167" s="24">
        <v>45299.776180555556</v>
      </c>
      <c r="E2167" s="25" t="s">
        <v>11</v>
      </c>
      <c r="F2167" s="26" t="s">
        <v>12</v>
      </c>
      <c r="G2167" s="26" t="s">
        <v>14</v>
      </c>
      <c r="H2167" s="23">
        <v>0</v>
      </c>
      <c r="I2167" s="27"/>
      <c r="J2167" s="28">
        <v>345.16</v>
      </c>
      <c r="K2167" t="str">
        <f>IF((LEN(relatorio_Ananindeua3[[#This Row],[CIF/CPF/CNPJ]])=14),relatorio_Ananindeua3[[#This Row],[CIF/CPF/CNPJ]],relatorio_Ananindeua3[[#This Row],[Coluna2]])</f>
        <v>000******00</v>
      </c>
      <c r="L2167" t="str">
        <f t="shared" si="34"/>
        <v>000******00</v>
      </c>
    </row>
    <row r="2168" spans="1:12" x14ac:dyDescent="0.25">
      <c r="A2168" s="23" t="s">
        <v>13507</v>
      </c>
      <c r="B2168" s="23" t="s">
        <v>10</v>
      </c>
      <c r="C2168" s="23" t="s">
        <v>12</v>
      </c>
      <c r="D2168" s="24">
        <v>45299.776226851849</v>
      </c>
      <c r="E2168" s="25" t="s">
        <v>11</v>
      </c>
      <c r="F2168" s="26" t="s">
        <v>12</v>
      </c>
      <c r="G2168" s="26" t="s">
        <v>14</v>
      </c>
      <c r="H2168" s="23">
        <v>0</v>
      </c>
      <c r="I2168" s="27"/>
      <c r="J2168" s="28">
        <v>345.16</v>
      </c>
      <c r="K2168" t="str">
        <f>IF((LEN(relatorio_Ananindeua3[[#This Row],[CIF/CPF/CNPJ]])=14),relatorio_Ananindeua3[[#This Row],[CIF/CPF/CNPJ]],relatorio_Ananindeua3[[#This Row],[Coluna2]])</f>
        <v>000******00</v>
      </c>
      <c r="L2168" t="str">
        <f t="shared" si="34"/>
        <v>000******00</v>
      </c>
    </row>
    <row r="2169" spans="1:12" x14ac:dyDescent="0.25">
      <c r="A2169" s="23" t="s">
        <v>13507</v>
      </c>
      <c r="B2169" s="23" t="s">
        <v>10</v>
      </c>
      <c r="C2169" s="23" t="s">
        <v>12</v>
      </c>
      <c r="D2169" s="24">
        <v>45299.776250000003</v>
      </c>
      <c r="E2169" s="25" t="s">
        <v>11</v>
      </c>
      <c r="F2169" s="26" t="s">
        <v>12</v>
      </c>
      <c r="G2169" s="26" t="s">
        <v>14</v>
      </c>
      <c r="H2169" s="23">
        <v>0</v>
      </c>
      <c r="I2169" s="27"/>
      <c r="J2169" s="28">
        <v>251.42</v>
      </c>
      <c r="K2169" t="str">
        <f>IF((LEN(relatorio_Ananindeua3[[#This Row],[CIF/CPF/CNPJ]])=14),relatorio_Ananindeua3[[#This Row],[CIF/CPF/CNPJ]],relatorio_Ananindeua3[[#This Row],[Coluna2]])</f>
        <v>000******00</v>
      </c>
      <c r="L2169" t="str">
        <f t="shared" si="34"/>
        <v>000******00</v>
      </c>
    </row>
    <row r="2170" spans="1:12" x14ac:dyDescent="0.25">
      <c r="A2170" s="23" t="s">
        <v>13507</v>
      </c>
      <c r="B2170" s="23" t="s">
        <v>10</v>
      </c>
      <c r="C2170" s="23" t="s">
        <v>12</v>
      </c>
      <c r="D2170" s="24">
        <v>45299.776319444441</v>
      </c>
      <c r="E2170" s="25" t="s">
        <v>11</v>
      </c>
      <c r="F2170" s="26" t="s">
        <v>12</v>
      </c>
      <c r="G2170" s="26" t="s">
        <v>14</v>
      </c>
      <c r="H2170" s="23">
        <v>0</v>
      </c>
      <c r="I2170" s="27"/>
      <c r="J2170" s="28">
        <v>345.16</v>
      </c>
      <c r="K2170" t="str">
        <f>IF((LEN(relatorio_Ananindeua3[[#This Row],[CIF/CPF/CNPJ]])=14),relatorio_Ananindeua3[[#This Row],[CIF/CPF/CNPJ]],relatorio_Ananindeua3[[#This Row],[Coluna2]])</f>
        <v>000******00</v>
      </c>
      <c r="L2170" t="str">
        <f t="shared" si="34"/>
        <v>000******00</v>
      </c>
    </row>
    <row r="2171" spans="1:12" x14ac:dyDescent="0.25">
      <c r="A2171" s="23" t="s">
        <v>62</v>
      </c>
      <c r="B2171" s="23" t="s">
        <v>63</v>
      </c>
      <c r="C2171" s="23" t="s">
        <v>12</v>
      </c>
      <c r="D2171" s="24">
        <v>45299.776446759257</v>
      </c>
      <c r="E2171" s="25" t="s">
        <v>11</v>
      </c>
      <c r="F2171" s="26" t="s">
        <v>12</v>
      </c>
      <c r="G2171" s="26" t="s">
        <v>14</v>
      </c>
      <c r="H2171" s="23">
        <v>0</v>
      </c>
      <c r="I2171" s="27"/>
      <c r="J2171" s="28">
        <v>76.48</v>
      </c>
      <c r="K2171" t="str">
        <f>IF((LEN(relatorio_Ananindeua3[[#This Row],[CIF/CPF/CNPJ]])=14),relatorio_Ananindeua3[[#This Row],[CIF/CPF/CNPJ]],relatorio_Ananindeua3[[#This Row],[Coluna2]])</f>
        <v>05058441000168</v>
      </c>
      <c r="L2171" t="str">
        <f t="shared" si="34"/>
        <v>050******68</v>
      </c>
    </row>
    <row r="2172" spans="1:12" x14ac:dyDescent="0.25">
      <c r="A2172" s="23" t="s">
        <v>13507</v>
      </c>
      <c r="B2172" s="23" t="s">
        <v>10</v>
      </c>
      <c r="C2172" s="23" t="s">
        <v>12</v>
      </c>
      <c r="D2172" s="24">
        <v>45299.776504629626</v>
      </c>
      <c r="E2172" s="25" t="s">
        <v>11</v>
      </c>
      <c r="F2172" s="26" t="s">
        <v>12</v>
      </c>
      <c r="G2172" s="26" t="s">
        <v>14</v>
      </c>
      <c r="H2172" s="23">
        <v>0</v>
      </c>
      <c r="I2172" s="27"/>
      <c r="J2172" s="28">
        <v>2965.4</v>
      </c>
      <c r="K2172" t="str">
        <f>IF((LEN(relatorio_Ananindeua3[[#This Row],[CIF/CPF/CNPJ]])=14),relatorio_Ananindeua3[[#This Row],[CIF/CPF/CNPJ]],relatorio_Ananindeua3[[#This Row],[Coluna2]])</f>
        <v>000******00</v>
      </c>
      <c r="L2172" t="str">
        <f t="shared" si="34"/>
        <v>000******00</v>
      </c>
    </row>
    <row r="2173" spans="1:12" x14ac:dyDescent="0.25">
      <c r="A2173" s="23" t="s">
        <v>13517</v>
      </c>
      <c r="B2173" s="23" t="s">
        <v>4355</v>
      </c>
      <c r="C2173" s="23" t="s">
        <v>12</v>
      </c>
      <c r="D2173" s="24">
        <v>45299.776597222219</v>
      </c>
      <c r="E2173" s="25" t="s">
        <v>11</v>
      </c>
      <c r="F2173" s="26" t="s">
        <v>12</v>
      </c>
      <c r="G2173" s="26" t="s">
        <v>13496</v>
      </c>
      <c r="H2173" s="23">
        <v>0</v>
      </c>
      <c r="I2173" s="27"/>
      <c r="J2173" s="28">
        <v>825.79</v>
      </c>
      <c r="K2173" t="str">
        <f>IF((LEN(relatorio_Ananindeua3[[#This Row],[CIF/CPF/CNPJ]])=14),relatorio_Ananindeua3[[#This Row],[CIF/CPF/CNPJ]],relatorio_Ananindeua3[[#This Row],[Coluna2]])</f>
        <v>371******49</v>
      </c>
      <c r="L2173" t="str">
        <f t="shared" si="34"/>
        <v>371******49</v>
      </c>
    </row>
    <row r="2174" spans="1:12" x14ac:dyDescent="0.25">
      <c r="A2174" s="23" t="s">
        <v>13507</v>
      </c>
      <c r="B2174" s="23" t="s">
        <v>10</v>
      </c>
      <c r="C2174" s="23" t="s">
        <v>12</v>
      </c>
      <c r="D2174" s="24">
        <v>45299.776620370372</v>
      </c>
      <c r="E2174" s="25" t="s">
        <v>11</v>
      </c>
      <c r="F2174" s="26" t="s">
        <v>12</v>
      </c>
      <c r="G2174" s="26" t="s">
        <v>14</v>
      </c>
      <c r="H2174" s="23">
        <v>0</v>
      </c>
      <c r="I2174" s="27"/>
      <c r="J2174" s="28">
        <v>345.16</v>
      </c>
      <c r="K2174" t="str">
        <f>IF((LEN(relatorio_Ananindeua3[[#This Row],[CIF/CPF/CNPJ]])=14),relatorio_Ananindeua3[[#This Row],[CIF/CPF/CNPJ]],relatorio_Ananindeua3[[#This Row],[Coluna2]])</f>
        <v>000******00</v>
      </c>
      <c r="L2174" t="str">
        <f t="shared" si="34"/>
        <v>000******00</v>
      </c>
    </row>
    <row r="2175" spans="1:12" x14ac:dyDescent="0.25">
      <c r="A2175" s="23" t="s">
        <v>13507</v>
      </c>
      <c r="B2175" s="23" t="s">
        <v>10</v>
      </c>
      <c r="C2175" s="23" t="s">
        <v>12</v>
      </c>
      <c r="D2175" s="24">
        <v>45299.776736111111</v>
      </c>
      <c r="E2175" s="25" t="s">
        <v>11</v>
      </c>
      <c r="F2175" s="26" t="s">
        <v>12</v>
      </c>
      <c r="G2175" s="26" t="s">
        <v>14</v>
      </c>
      <c r="H2175" s="23">
        <v>0</v>
      </c>
      <c r="I2175" s="27"/>
      <c r="J2175" s="28">
        <v>255.38</v>
      </c>
      <c r="K2175" t="str">
        <f>IF((LEN(relatorio_Ananindeua3[[#This Row],[CIF/CPF/CNPJ]])=14),relatorio_Ananindeua3[[#This Row],[CIF/CPF/CNPJ]],relatorio_Ananindeua3[[#This Row],[Coluna2]])</f>
        <v>000******00</v>
      </c>
      <c r="L2175" t="str">
        <f t="shared" si="34"/>
        <v>000******00</v>
      </c>
    </row>
    <row r="2176" spans="1:12" x14ac:dyDescent="0.25">
      <c r="A2176" s="23" t="s">
        <v>13507</v>
      </c>
      <c r="B2176" s="23" t="s">
        <v>10</v>
      </c>
      <c r="C2176" s="23" t="s">
        <v>12</v>
      </c>
      <c r="D2176" s="24">
        <v>45299.776770833334</v>
      </c>
      <c r="E2176" s="25" t="s">
        <v>11</v>
      </c>
      <c r="F2176" s="26" t="s">
        <v>12</v>
      </c>
      <c r="G2176" s="26" t="s">
        <v>14</v>
      </c>
      <c r="H2176" s="23">
        <v>0</v>
      </c>
      <c r="I2176" s="27"/>
      <c r="J2176" s="28">
        <v>1166.8800000000001</v>
      </c>
      <c r="K2176" t="str">
        <f>IF((LEN(relatorio_Ananindeua3[[#This Row],[CIF/CPF/CNPJ]])=14),relatorio_Ananindeua3[[#This Row],[CIF/CPF/CNPJ]],relatorio_Ananindeua3[[#This Row],[Coluna2]])</f>
        <v>000******00</v>
      </c>
      <c r="L2176" t="str">
        <f t="shared" si="34"/>
        <v>000******00</v>
      </c>
    </row>
    <row r="2177" spans="1:12" x14ac:dyDescent="0.25">
      <c r="A2177" s="23" t="s">
        <v>13507</v>
      </c>
      <c r="B2177" s="23" t="s">
        <v>10</v>
      </c>
      <c r="C2177" s="23" t="s">
        <v>12</v>
      </c>
      <c r="D2177" s="24">
        <v>45299.776956018519</v>
      </c>
      <c r="E2177" s="25" t="s">
        <v>11</v>
      </c>
      <c r="F2177" s="26" t="s">
        <v>12</v>
      </c>
      <c r="G2177" s="26" t="s">
        <v>14</v>
      </c>
      <c r="H2177" s="23">
        <v>0</v>
      </c>
      <c r="I2177" s="27"/>
      <c r="J2177" s="28">
        <v>345.16</v>
      </c>
      <c r="K2177" t="str">
        <f>IF((LEN(relatorio_Ananindeua3[[#This Row],[CIF/CPF/CNPJ]])=14),relatorio_Ananindeua3[[#This Row],[CIF/CPF/CNPJ]],relatorio_Ananindeua3[[#This Row],[Coluna2]])</f>
        <v>000******00</v>
      </c>
      <c r="L2177" t="str">
        <f t="shared" si="34"/>
        <v>000******00</v>
      </c>
    </row>
    <row r="2178" spans="1:12" x14ac:dyDescent="0.25">
      <c r="A2178" s="23" t="s">
        <v>13507</v>
      </c>
      <c r="B2178" s="23" t="s">
        <v>10</v>
      </c>
      <c r="C2178" s="23" t="s">
        <v>12</v>
      </c>
      <c r="D2178" s="24">
        <v>45299.777615740742</v>
      </c>
      <c r="E2178" s="25" t="s">
        <v>11</v>
      </c>
      <c r="F2178" s="26" t="s">
        <v>12</v>
      </c>
      <c r="G2178" s="26" t="s">
        <v>14</v>
      </c>
      <c r="H2178" s="23">
        <v>0</v>
      </c>
      <c r="I2178" s="27"/>
      <c r="J2178" s="28">
        <v>2260.54</v>
      </c>
      <c r="K2178" t="str">
        <f>IF((LEN(relatorio_Ananindeua3[[#This Row],[CIF/CPF/CNPJ]])=14),relatorio_Ananindeua3[[#This Row],[CIF/CPF/CNPJ]],relatorio_Ananindeua3[[#This Row],[Coluna2]])</f>
        <v>000******00</v>
      </c>
      <c r="L2178" t="str">
        <f t="shared" si="34"/>
        <v>000******00</v>
      </c>
    </row>
    <row r="2179" spans="1:12" x14ac:dyDescent="0.25">
      <c r="A2179" s="23" t="s">
        <v>13507</v>
      </c>
      <c r="B2179" s="23" t="s">
        <v>10</v>
      </c>
      <c r="C2179" s="23" t="s">
        <v>12</v>
      </c>
      <c r="D2179" s="24">
        <v>45299.777638888889</v>
      </c>
      <c r="E2179" s="25" t="s">
        <v>11</v>
      </c>
      <c r="F2179" s="26" t="s">
        <v>12</v>
      </c>
      <c r="G2179" s="26" t="s">
        <v>14</v>
      </c>
      <c r="H2179" s="23">
        <v>0</v>
      </c>
      <c r="I2179" s="27"/>
      <c r="J2179" s="28">
        <v>2640.59</v>
      </c>
      <c r="K2179" t="str">
        <f>IF((LEN(relatorio_Ananindeua3[[#This Row],[CIF/CPF/CNPJ]])=14),relatorio_Ananindeua3[[#This Row],[CIF/CPF/CNPJ]],relatorio_Ananindeua3[[#This Row],[Coluna2]])</f>
        <v>000******00</v>
      </c>
      <c r="L2179" t="str">
        <f t="shared" si="34"/>
        <v>000******00</v>
      </c>
    </row>
    <row r="2180" spans="1:12" x14ac:dyDescent="0.25">
      <c r="A2180" s="23" t="s">
        <v>13507</v>
      </c>
      <c r="B2180" s="23" t="s">
        <v>10</v>
      </c>
      <c r="C2180" s="23" t="s">
        <v>12</v>
      </c>
      <c r="D2180" s="24">
        <v>45299.777824074074</v>
      </c>
      <c r="E2180" s="25" t="s">
        <v>11</v>
      </c>
      <c r="F2180" s="26" t="s">
        <v>12</v>
      </c>
      <c r="G2180" s="26" t="s">
        <v>14</v>
      </c>
      <c r="H2180" s="23">
        <v>0</v>
      </c>
      <c r="I2180" s="27"/>
      <c r="J2180" s="28">
        <v>240.24</v>
      </c>
      <c r="K2180" t="str">
        <f>IF((LEN(relatorio_Ananindeua3[[#This Row],[CIF/CPF/CNPJ]])=14),relatorio_Ananindeua3[[#This Row],[CIF/CPF/CNPJ]],relatorio_Ananindeua3[[#This Row],[Coluna2]])</f>
        <v>000******00</v>
      </c>
      <c r="L2180" t="str">
        <f t="shared" si="34"/>
        <v>000******00</v>
      </c>
    </row>
    <row r="2181" spans="1:12" x14ac:dyDescent="0.25">
      <c r="A2181" s="23" t="s">
        <v>13507</v>
      </c>
      <c r="B2181" s="23" t="s">
        <v>10</v>
      </c>
      <c r="C2181" s="23" t="s">
        <v>12</v>
      </c>
      <c r="D2181" s="24">
        <v>45299.77784722222</v>
      </c>
      <c r="E2181" s="25" t="s">
        <v>11</v>
      </c>
      <c r="F2181" s="26" t="s">
        <v>12</v>
      </c>
      <c r="G2181" s="26" t="s">
        <v>14</v>
      </c>
      <c r="H2181" s="23">
        <v>0</v>
      </c>
      <c r="I2181" s="27"/>
      <c r="J2181" s="28">
        <v>1705.83</v>
      </c>
      <c r="K2181" t="str">
        <f>IF((LEN(relatorio_Ananindeua3[[#This Row],[CIF/CPF/CNPJ]])=14),relatorio_Ananindeua3[[#This Row],[CIF/CPF/CNPJ]],relatorio_Ananindeua3[[#This Row],[Coluna2]])</f>
        <v>000******00</v>
      </c>
      <c r="L2181" t="str">
        <f t="shared" si="34"/>
        <v>000******00</v>
      </c>
    </row>
    <row r="2182" spans="1:12" x14ac:dyDescent="0.25">
      <c r="A2182" s="23" t="s">
        <v>13507</v>
      </c>
      <c r="B2182" s="23" t="s">
        <v>10</v>
      </c>
      <c r="C2182" s="23" t="s">
        <v>12</v>
      </c>
      <c r="D2182" s="24">
        <v>45299.777905092589</v>
      </c>
      <c r="E2182" s="25" t="s">
        <v>11</v>
      </c>
      <c r="F2182" s="26" t="s">
        <v>12</v>
      </c>
      <c r="G2182" s="26" t="s">
        <v>14</v>
      </c>
      <c r="H2182" s="23">
        <v>0</v>
      </c>
      <c r="I2182" s="27"/>
      <c r="J2182" s="28">
        <v>345.16</v>
      </c>
      <c r="K2182" t="str">
        <f>IF((LEN(relatorio_Ananindeua3[[#This Row],[CIF/CPF/CNPJ]])=14),relatorio_Ananindeua3[[#This Row],[CIF/CPF/CNPJ]],relatorio_Ananindeua3[[#This Row],[Coluna2]])</f>
        <v>000******00</v>
      </c>
      <c r="L2182" t="str">
        <f t="shared" si="34"/>
        <v>000******00</v>
      </c>
    </row>
    <row r="2183" spans="1:12" x14ac:dyDescent="0.25">
      <c r="A2183" s="23" t="s">
        <v>62</v>
      </c>
      <c r="B2183" s="23" t="s">
        <v>63</v>
      </c>
      <c r="C2183" s="23" t="s">
        <v>12</v>
      </c>
      <c r="D2183" s="24">
        <v>45299.777962962966</v>
      </c>
      <c r="E2183" s="25" t="s">
        <v>11</v>
      </c>
      <c r="F2183" s="26" t="s">
        <v>12</v>
      </c>
      <c r="G2183" s="26" t="s">
        <v>14</v>
      </c>
      <c r="H2183" s="23">
        <v>0</v>
      </c>
      <c r="I2183" s="27"/>
      <c r="J2183" s="28">
        <v>62.92</v>
      </c>
      <c r="K2183" t="str">
        <f>IF((LEN(relatorio_Ananindeua3[[#This Row],[CIF/CPF/CNPJ]])=14),relatorio_Ananindeua3[[#This Row],[CIF/CPF/CNPJ]],relatorio_Ananindeua3[[#This Row],[Coluna2]])</f>
        <v>05058441000168</v>
      </c>
      <c r="L2183" t="str">
        <f t="shared" si="34"/>
        <v>050******68</v>
      </c>
    </row>
    <row r="2184" spans="1:12" x14ac:dyDescent="0.25">
      <c r="A2184" s="23" t="s">
        <v>13507</v>
      </c>
      <c r="B2184" s="23" t="s">
        <v>10</v>
      </c>
      <c r="C2184" s="23" t="s">
        <v>12</v>
      </c>
      <c r="D2184" s="24">
        <v>45299.77815972222</v>
      </c>
      <c r="E2184" s="25" t="s">
        <v>11</v>
      </c>
      <c r="F2184" s="26" t="s">
        <v>12</v>
      </c>
      <c r="G2184" s="26" t="s">
        <v>14</v>
      </c>
      <c r="H2184" s="23">
        <v>0</v>
      </c>
      <c r="I2184" s="27"/>
      <c r="J2184" s="28">
        <v>345.16</v>
      </c>
      <c r="K2184" t="str">
        <f>IF((LEN(relatorio_Ananindeua3[[#This Row],[CIF/CPF/CNPJ]])=14),relatorio_Ananindeua3[[#This Row],[CIF/CPF/CNPJ]],relatorio_Ananindeua3[[#This Row],[Coluna2]])</f>
        <v>000******00</v>
      </c>
      <c r="L2184" t="str">
        <f t="shared" si="34"/>
        <v>000******00</v>
      </c>
    </row>
    <row r="2185" spans="1:12" x14ac:dyDescent="0.25">
      <c r="A2185" s="23" t="s">
        <v>13507</v>
      </c>
      <c r="B2185" s="23" t="s">
        <v>10</v>
      </c>
      <c r="C2185" s="23" t="s">
        <v>12</v>
      </c>
      <c r="D2185" s="24">
        <v>45299.778287037036</v>
      </c>
      <c r="E2185" s="25" t="s">
        <v>11</v>
      </c>
      <c r="F2185" s="26" t="s">
        <v>12</v>
      </c>
      <c r="G2185" s="26" t="s">
        <v>14</v>
      </c>
      <c r="H2185" s="23">
        <v>0</v>
      </c>
      <c r="I2185" s="27"/>
      <c r="J2185" s="28">
        <v>345.16</v>
      </c>
      <c r="K2185" t="str">
        <f>IF((LEN(relatorio_Ananindeua3[[#This Row],[CIF/CPF/CNPJ]])=14),relatorio_Ananindeua3[[#This Row],[CIF/CPF/CNPJ]],relatorio_Ananindeua3[[#This Row],[Coluna2]])</f>
        <v>000******00</v>
      </c>
      <c r="L2185" t="str">
        <f t="shared" si="34"/>
        <v>000******00</v>
      </c>
    </row>
    <row r="2186" spans="1:12" x14ac:dyDescent="0.25">
      <c r="A2186" s="23" t="s">
        <v>13507</v>
      </c>
      <c r="B2186" s="23" t="s">
        <v>10</v>
      </c>
      <c r="C2186" s="23" t="s">
        <v>12</v>
      </c>
      <c r="D2186" s="24">
        <v>45299.778333333335</v>
      </c>
      <c r="E2186" s="25" t="s">
        <v>11</v>
      </c>
      <c r="F2186" s="26" t="s">
        <v>12</v>
      </c>
      <c r="G2186" s="26" t="s">
        <v>14</v>
      </c>
      <c r="H2186" s="23">
        <v>0</v>
      </c>
      <c r="I2186" s="27"/>
      <c r="J2186" s="28">
        <v>345.16</v>
      </c>
      <c r="K2186" t="str">
        <f>IF((LEN(relatorio_Ananindeua3[[#This Row],[CIF/CPF/CNPJ]])=14),relatorio_Ananindeua3[[#This Row],[CIF/CPF/CNPJ]],relatorio_Ananindeua3[[#This Row],[Coluna2]])</f>
        <v>000******00</v>
      </c>
      <c r="L2186" t="str">
        <f t="shared" si="34"/>
        <v>000******00</v>
      </c>
    </row>
    <row r="2187" spans="1:12" x14ac:dyDescent="0.25">
      <c r="A2187" s="23" t="s">
        <v>13507</v>
      </c>
      <c r="B2187" s="23" t="s">
        <v>10</v>
      </c>
      <c r="C2187" s="23" t="s">
        <v>12</v>
      </c>
      <c r="D2187" s="24">
        <v>45299.778773148151</v>
      </c>
      <c r="E2187" s="25" t="s">
        <v>11</v>
      </c>
      <c r="F2187" s="26" t="s">
        <v>12</v>
      </c>
      <c r="G2187" s="26" t="s">
        <v>14</v>
      </c>
      <c r="H2187" s="23">
        <v>0</v>
      </c>
      <c r="I2187" s="27"/>
      <c r="J2187" s="28">
        <v>345.16</v>
      </c>
      <c r="K2187" t="str">
        <f>IF((LEN(relatorio_Ananindeua3[[#This Row],[CIF/CPF/CNPJ]])=14),relatorio_Ananindeua3[[#This Row],[CIF/CPF/CNPJ]],relatorio_Ananindeua3[[#This Row],[Coluna2]])</f>
        <v>000******00</v>
      </c>
      <c r="L2187" t="str">
        <f t="shared" si="34"/>
        <v>000******00</v>
      </c>
    </row>
    <row r="2188" spans="1:12" x14ac:dyDescent="0.25">
      <c r="A2188" s="23" t="s">
        <v>13507</v>
      </c>
      <c r="B2188" s="23" t="s">
        <v>10</v>
      </c>
      <c r="C2188" s="23" t="s">
        <v>12</v>
      </c>
      <c r="D2188" s="24">
        <v>45299.778796296298</v>
      </c>
      <c r="E2188" s="25" t="s">
        <v>11</v>
      </c>
      <c r="F2188" s="26" t="s">
        <v>12</v>
      </c>
      <c r="G2188" s="26" t="s">
        <v>14</v>
      </c>
      <c r="H2188" s="23">
        <v>0</v>
      </c>
      <c r="I2188" s="27"/>
      <c r="J2188" s="28">
        <v>345.16</v>
      </c>
      <c r="K2188" t="str">
        <f>IF((LEN(relatorio_Ananindeua3[[#This Row],[CIF/CPF/CNPJ]])=14),relatorio_Ananindeua3[[#This Row],[CIF/CPF/CNPJ]],relatorio_Ananindeua3[[#This Row],[Coluna2]])</f>
        <v>000******00</v>
      </c>
      <c r="L2188" t="str">
        <f t="shared" si="34"/>
        <v>000******00</v>
      </c>
    </row>
    <row r="2189" spans="1:12" x14ac:dyDescent="0.25">
      <c r="A2189" s="23" t="s">
        <v>13507</v>
      </c>
      <c r="B2189" s="23" t="s">
        <v>10</v>
      </c>
      <c r="C2189" s="23" t="s">
        <v>12</v>
      </c>
      <c r="D2189" s="24">
        <v>45299.779351851852</v>
      </c>
      <c r="E2189" s="25" t="s">
        <v>11</v>
      </c>
      <c r="F2189" s="26" t="s">
        <v>12</v>
      </c>
      <c r="G2189" s="26" t="s">
        <v>14</v>
      </c>
      <c r="H2189" s="23">
        <v>0</v>
      </c>
      <c r="I2189" s="27"/>
      <c r="J2189" s="28">
        <v>908.44</v>
      </c>
      <c r="K2189" t="str">
        <f>IF((LEN(relatorio_Ananindeua3[[#This Row],[CIF/CPF/CNPJ]])=14),relatorio_Ananindeua3[[#This Row],[CIF/CPF/CNPJ]],relatorio_Ananindeua3[[#This Row],[Coluna2]])</f>
        <v>000******00</v>
      </c>
      <c r="L2189" t="str">
        <f t="shared" si="34"/>
        <v>000******00</v>
      </c>
    </row>
    <row r="2190" spans="1:12" x14ac:dyDescent="0.25">
      <c r="A2190" s="23" t="s">
        <v>62</v>
      </c>
      <c r="B2190" s="23" t="s">
        <v>63</v>
      </c>
      <c r="C2190" s="23" t="s">
        <v>12</v>
      </c>
      <c r="D2190" s="24">
        <v>45299.779537037037</v>
      </c>
      <c r="E2190" s="25" t="s">
        <v>11</v>
      </c>
      <c r="F2190" s="26" t="s">
        <v>12</v>
      </c>
      <c r="G2190" s="26" t="s">
        <v>14</v>
      </c>
      <c r="H2190" s="23">
        <v>0</v>
      </c>
      <c r="I2190" s="27"/>
      <c r="J2190" s="28">
        <v>6380.99</v>
      </c>
      <c r="K2190" t="str">
        <f>IF((LEN(relatorio_Ananindeua3[[#This Row],[CIF/CPF/CNPJ]])=14),relatorio_Ananindeua3[[#This Row],[CIF/CPF/CNPJ]],relatorio_Ananindeua3[[#This Row],[Coluna2]])</f>
        <v>05058441000168</v>
      </c>
      <c r="L2190" t="str">
        <f t="shared" si="34"/>
        <v>050******68</v>
      </c>
    </row>
    <row r="2191" spans="1:12" x14ac:dyDescent="0.25">
      <c r="A2191" s="23" t="s">
        <v>13507</v>
      </c>
      <c r="B2191" s="23" t="s">
        <v>10</v>
      </c>
      <c r="C2191" s="23" t="s">
        <v>12</v>
      </c>
      <c r="D2191" s="24">
        <v>45299.779629629629</v>
      </c>
      <c r="E2191" s="25" t="s">
        <v>11</v>
      </c>
      <c r="F2191" s="26" t="s">
        <v>12</v>
      </c>
      <c r="G2191" s="26" t="s">
        <v>14</v>
      </c>
      <c r="H2191" s="23">
        <v>0</v>
      </c>
      <c r="I2191" s="27"/>
      <c r="J2191" s="28">
        <v>7763.83</v>
      </c>
      <c r="K2191" t="str">
        <f>IF((LEN(relatorio_Ananindeua3[[#This Row],[CIF/CPF/CNPJ]])=14),relatorio_Ananindeua3[[#This Row],[CIF/CPF/CNPJ]],relatorio_Ananindeua3[[#This Row],[Coluna2]])</f>
        <v>000******00</v>
      </c>
      <c r="L2191" t="str">
        <f t="shared" si="34"/>
        <v>000******00</v>
      </c>
    </row>
    <row r="2192" spans="1:12" x14ac:dyDescent="0.25">
      <c r="A2192" s="23" t="s">
        <v>13507</v>
      </c>
      <c r="B2192" s="23" t="s">
        <v>10</v>
      </c>
      <c r="C2192" s="23" t="s">
        <v>12</v>
      </c>
      <c r="D2192" s="24">
        <v>45299.779664351852</v>
      </c>
      <c r="E2192" s="25" t="s">
        <v>11</v>
      </c>
      <c r="F2192" s="26" t="s">
        <v>12</v>
      </c>
      <c r="G2192" s="26" t="s">
        <v>14</v>
      </c>
      <c r="H2192" s="23">
        <v>0</v>
      </c>
      <c r="I2192" s="27"/>
      <c r="J2192" s="28">
        <v>23994.55</v>
      </c>
      <c r="K2192" t="str">
        <f>IF((LEN(relatorio_Ananindeua3[[#This Row],[CIF/CPF/CNPJ]])=14),relatorio_Ananindeua3[[#This Row],[CIF/CPF/CNPJ]],relatorio_Ananindeua3[[#This Row],[Coluna2]])</f>
        <v>000******00</v>
      </c>
      <c r="L2192" t="str">
        <f t="shared" si="34"/>
        <v>000******00</v>
      </c>
    </row>
    <row r="2193" spans="1:12" x14ac:dyDescent="0.25">
      <c r="A2193" s="23" t="s">
        <v>13507</v>
      </c>
      <c r="B2193" s="23" t="s">
        <v>10</v>
      </c>
      <c r="C2193" s="23" t="s">
        <v>12</v>
      </c>
      <c r="D2193" s="24">
        <v>45299.779687499999</v>
      </c>
      <c r="E2193" s="25" t="s">
        <v>11</v>
      </c>
      <c r="F2193" s="26" t="s">
        <v>12</v>
      </c>
      <c r="G2193" s="26" t="s">
        <v>14</v>
      </c>
      <c r="H2193" s="23">
        <v>0</v>
      </c>
      <c r="I2193" s="27"/>
      <c r="J2193" s="28">
        <v>3118.31</v>
      </c>
      <c r="K2193" t="str">
        <f>IF((LEN(relatorio_Ananindeua3[[#This Row],[CIF/CPF/CNPJ]])=14),relatorio_Ananindeua3[[#This Row],[CIF/CPF/CNPJ]],relatorio_Ananindeua3[[#This Row],[Coluna2]])</f>
        <v>000******00</v>
      </c>
      <c r="L2193" t="str">
        <f t="shared" si="34"/>
        <v>000******00</v>
      </c>
    </row>
    <row r="2194" spans="1:12" x14ac:dyDescent="0.25">
      <c r="A2194" s="23" t="s">
        <v>13507</v>
      </c>
      <c r="B2194" s="23" t="s">
        <v>10</v>
      </c>
      <c r="C2194" s="23" t="s">
        <v>12</v>
      </c>
      <c r="D2194" s="24">
        <v>45299.779791666668</v>
      </c>
      <c r="E2194" s="25" t="s">
        <v>11</v>
      </c>
      <c r="F2194" s="26" t="s">
        <v>12</v>
      </c>
      <c r="G2194" s="26" t="s">
        <v>14</v>
      </c>
      <c r="H2194" s="23">
        <v>0</v>
      </c>
      <c r="I2194" s="27"/>
      <c r="J2194" s="28">
        <v>345.16</v>
      </c>
      <c r="K2194" t="str">
        <f>IF((LEN(relatorio_Ananindeua3[[#This Row],[CIF/CPF/CNPJ]])=14),relatorio_Ananindeua3[[#This Row],[CIF/CPF/CNPJ]],relatorio_Ananindeua3[[#This Row],[Coluna2]])</f>
        <v>000******00</v>
      </c>
      <c r="L2194" t="str">
        <f t="shared" ref="L2194:L2257" si="35">_xlfn.CONCAT(LEFT(A2194,3),REPT("*",6),RIGHT(A2194,2))</f>
        <v>000******00</v>
      </c>
    </row>
    <row r="2195" spans="1:12" x14ac:dyDescent="0.25">
      <c r="A2195" s="23" t="s">
        <v>13507</v>
      </c>
      <c r="B2195" s="23" t="s">
        <v>10</v>
      </c>
      <c r="C2195" s="23" t="s">
        <v>12</v>
      </c>
      <c r="D2195" s="24">
        <v>45299.779791666668</v>
      </c>
      <c r="E2195" s="25" t="s">
        <v>11</v>
      </c>
      <c r="F2195" s="26" t="s">
        <v>12</v>
      </c>
      <c r="G2195" s="26" t="s">
        <v>14</v>
      </c>
      <c r="H2195" s="23">
        <v>0</v>
      </c>
      <c r="I2195" s="27"/>
      <c r="J2195" s="28">
        <v>4131.72</v>
      </c>
      <c r="K2195" t="str">
        <f>IF((LEN(relatorio_Ananindeua3[[#This Row],[CIF/CPF/CNPJ]])=14),relatorio_Ananindeua3[[#This Row],[CIF/CPF/CNPJ]],relatorio_Ananindeua3[[#This Row],[Coluna2]])</f>
        <v>000******00</v>
      </c>
      <c r="L2195" t="str">
        <f t="shared" si="35"/>
        <v>000******00</v>
      </c>
    </row>
    <row r="2196" spans="1:12" x14ac:dyDescent="0.25">
      <c r="A2196" s="23" t="s">
        <v>27</v>
      </c>
      <c r="B2196" s="23" t="s">
        <v>26</v>
      </c>
      <c r="C2196" s="23" t="s">
        <v>12</v>
      </c>
      <c r="D2196" s="24">
        <v>45299.779826388891</v>
      </c>
      <c r="E2196" s="25" t="s">
        <v>11</v>
      </c>
      <c r="F2196" s="26" t="s">
        <v>12</v>
      </c>
      <c r="G2196" s="26" t="s">
        <v>14</v>
      </c>
      <c r="H2196" s="23">
        <v>0</v>
      </c>
      <c r="I2196" s="27"/>
      <c r="J2196" s="28">
        <v>100453.02</v>
      </c>
      <c r="K2196" t="str">
        <f>IF((LEN(relatorio_Ananindeua3[[#This Row],[CIF/CPF/CNPJ]])=14),relatorio_Ananindeua3[[#This Row],[CIF/CPF/CNPJ]],relatorio_Ananindeua3[[#This Row],[Coluna2]])</f>
        <v>00394544002552</v>
      </c>
      <c r="L2196" t="str">
        <f t="shared" si="35"/>
        <v>003******52</v>
      </c>
    </row>
    <row r="2197" spans="1:12" x14ac:dyDescent="0.25">
      <c r="A2197" s="23" t="s">
        <v>13507</v>
      </c>
      <c r="B2197" s="23" t="s">
        <v>10</v>
      </c>
      <c r="C2197" s="23" t="s">
        <v>12</v>
      </c>
      <c r="D2197" s="24">
        <v>45299.779861111114</v>
      </c>
      <c r="E2197" s="25" t="s">
        <v>11</v>
      </c>
      <c r="F2197" s="26" t="s">
        <v>12</v>
      </c>
      <c r="G2197" s="26" t="s">
        <v>14</v>
      </c>
      <c r="H2197" s="23">
        <v>0</v>
      </c>
      <c r="I2197" s="27"/>
      <c r="J2197" s="28">
        <v>3527.04</v>
      </c>
      <c r="K2197" t="str">
        <f>IF((LEN(relatorio_Ananindeua3[[#This Row],[CIF/CPF/CNPJ]])=14),relatorio_Ananindeua3[[#This Row],[CIF/CPF/CNPJ]],relatorio_Ananindeua3[[#This Row],[Coluna2]])</f>
        <v>000******00</v>
      </c>
      <c r="L2197" t="str">
        <f t="shared" si="35"/>
        <v>000******00</v>
      </c>
    </row>
    <row r="2198" spans="1:12" x14ac:dyDescent="0.25">
      <c r="A2198" s="23" t="s">
        <v>13507</v>
      </c>
      <c r="B2198" s="23" t="s">
        <v>10</v>
      </c>
      <c r="C2198" s="23" t="s">
        <v>12</v>
      </c>
      <c r="D2198" s="24">
        <v>45299.77988425926</v>
      </c>
      <c r="E2198" s="25" t="s">
        <v>11</v>
      </c>
      <c r="F2198" s="26" t="s">
        <v>12</v>
      </c>
      <c r="G2198" s="26" t="s">
        <v>14</v>
      </c>
      <c r="H2198" s="23">
        <v>0</v>
      </c>
      <c r="I2198" s="27"/>
      <c r="J2198" s="28">
        <v>345.16</v>
      </c>
      <c r="K2198" t="str">
        <f>IF((LEN(relatorio_Ananindeua3[[#This Row],[CIF/CPF/CNPJ]])=14),relatorio_Ananindeua3[[#This Row],[CIF/CPF/CNPJ]],relatorio_Ananindeua3[[#This Row],[Coluna2]])</f>
        <v>000******00</v>
      </c>
      <c r="L2198" t="str">
        <f t="shared" si="35"/>
        <v>000******00</v>
      </c>
    </row>
    <row r="2199" spans="1:12" x14ac:dyDescent="0.25">
      <c r="A2199" s="23" t="s">
        <v>13507</v>
      </c>
      <c r="B2199" s="23" t="s">
        <v>10</v>
      </c>
      <c r="C2199" s="23" t="s">
        <v>12</v>
      </c>
      <c r="D2199" s="24">
        <v>45299.780011574076</v>
      </c>
      <c r="E2199" s="25" t="s">
        <v>11</v>
      </c>
      <c r="F2199" s="26" t="s">
        <v>12</v>
      </c>
      <c r="G2199" s="26" t="s">
        <v>14</v>
      </c>
      <c r="H2199" s="23">
        <v>0</v>
      </c>
      <c r="I2199" s="27"/>
      <c r="J2199" s="28">
        <v>345.16</v>
      </c>
      <c r="K2199" t="str">
        <f>IF((LEN(relatorio_Ananindeua3[[#This Row],[CIF/CPF/CNPJ]])=14),relatorio_Ananindeua3[[#This Row],[CIF/CPF/CNPJ]],relatorio_Ananindeua3[[#This Row],[Coluna2]])</f>
        <v>000******00</v>
      </c>
      <c r="L2199" t="str">
        <f t="shared" si="35"/>
        <v>000******00</v>
      </c>
    </row>
    <row r="2200" spans="1:12" x14ac:dyDescent="0.25">
      <c r="A2200" s="23" t="s">
        <v>62</v>
      </c>
      <c r="B2200" s="23" t="s">
        <v>63</v>
      </c>
      <c r="C2200" s="23" t="s">
        <v>12</v>
      </c>
      <c r="D2200" s="24">
        <v>45299.780081018522</v>
      </c>
      <c r="E2200" s="25" t="s">
        <v>11</v>
      </c>
      <c r="F2200" s="26" t="s">
        <v>12</v>
      </c>
      <c r="G2200" s="26" t="s">
        <v>14</v>
      </c>
      <c r="H2200" s="23">
        <v>0</v>
      </c>
      <c r="I2200" s="27"/>
      <c r="J2200" s="28">
        <v>2667.84</v>
      </c>
      <c r="K2200" t="str">
        <f>IF((LEN(relatorio_Ananindeua3[[#This Row],[CIF/CPF/CNPJ]])=14),relatorio_Ananindeua3[[#This Row],[CIF/CPF/CNPJ]],relatorio_Ananindeua3[[#This Row],[Coluna2]])</f>
        <v>05058441000168</v>
      </c>
      <c r="L2200" t="str">
        <f t="shared" si="35"/>
        <v>050******68</v>
      </c>
    </row>
    <row r="2201" spans="1:12" x14ac:dyDescent="0.25">
      <c r="A2201" s="23" t="s">
        <v>13507</v>
      </c>
      <c r="B2201" s="23" t="s">
        <v>10</v>
      </c>
      <c r="C2201" s="23" t="s">
        <v>12</v>
      </c>
      <c r="D2201" s="24">
        <v>45299.780162037037</v>
      </c>
      <c r="E2201" s="25" t="s">
        <v>11</v>
      </c>
      <c r="F2201" s="26" t="s">
        <v>12</v>
      </c>
      <c r="G2201" s="26" t="s">
        <v>14</v>
      </c>
      <c r="H2201" s="23">
        <v>0</v>
      </c>
      <c r="I2201" s="27"/>
      <c r="J2201" s="28">
        <v>2173.48</v>
      </c>
      <c r="K2201" t="str">
        <f>IF((LEN(relatorio_Ananindeua3[[#This Row],[CIF/CPF/CNPJ]])=14),relatorio_Ananindeua3[[#This Row],[CIF/CPF/CNPJ]],relatorio_Ananindeua3[[#This Row],[Coluna2]])</f>
        <v>000******00</v>
      </c>
      <c r="L2201" t="str">
        <f t="shared" si="35"/>
        <v>000******00</v>
      </c>
    </row>
    <row r="2202" spans="1:12" x14ac:dyDescent="0.25">
      <c r="A2202" s="23" t="s">
        <v>13507</v>
      </c>
      <c r="B2202" s="23" t="s">
        <v>10</v>
      </c>
      <c r="C2202" s="23" t="s">
        <v>12</v>
      </c>
      <c r="D2202" s="24">
        <v>45299.780185185184</v>
      </c>
      <c r="E2202" s="25" t="s">
        <v>11</v>
      </c>
      <c r="F2202" s="26" t="s">
        <v>12</v>
      </c>
      <c r="G2202" s="26" t="s">
        <v>14</v>
      </c>
      <c r="H2202" s="23">
        <v>0</v>
      </c>
      <c r="I2202" s="27"/>
      <c r="J2202" s="28">
        <v>5753.67</v>
      </c>
      <c r="K2202" t="str">
        <f>IF((LEN(relatorio_Ananindeua3[[#This Row],[CIF/CPF/CNPJ]])=14),relatorio_Ananindeua3[[#This Row],[CIF/CPF/CNPJ]],relatorio_Ananindeua3[[#This Row],[Coluna2]])</f>
        <v>000******00</v>
      </c>
      <c r="L2202" t="str">
        <f t="shared" si="35"/>
        <v>000******00</v>
      </c>
    </row>
    <row r="2203" spans="1:12" x14ac:dyDescent="0.25">
      <c r="A2203" s="23" t="s">
        <v>13507</v>
      </c>
      <c r="B2203" s="23" t="s">
        <v>10</v>
      </c>
      <c r="C2203" s="23" t="s">
        <v>12</v>
      </c>
      <c r="D2203" s="24">
        <v>45299.780324074076</v>
      </c>
      <c r="E2203" s="25" t="s">
        <v>11</v>
      </c>
      <c r="F2203" s="26" t="s">
        <v>12</v>
      </c>
      <c r="G2203" s="26" t="s">
        <v>14</v>
      </c>
      <c r="H2203" s="23">
        <v>0</v>
      </c>
      <c r="I2203" s="27"/>
      <c r="J2203" s="28">
        <v>2565.19</v>
      </c>
      <c r="K2203" t="str">
        <f>IF((LEN(relatorio_Ananindeua3[[#This Row],[CIF/CPF/CNPJ]])=14),relatorio_Ananindeua3[[#This Row],[CIF/CPF/CNPJ]],relatorio_Ananindeua3[[#This Row],[Coluna2]])</f>
        <v>000******00</v>
      </c>
      <c r="L2203" t="str">
        <f t="shared" si="35"/>
        <v>000******00</v>
      </c>
    </row>
    <row r="2204" spans="1:12" x14ac:dyDescent="0.25">
      <c r="A2204" s="23" t="s">
        <v>13507</v>
      </c>
      <c r="B2204" s="23" t="s">
        <v>10</v>
      </c>
      <c r="C2204" s="23" t="s">
        <v>12</v>
      </c>
      <c r="D2204" s="24">
        <v>45299.780393518522</v>
      </c>
      <c r="E2204" s="25" t="s">
        <v>11</v>
      </c>
      <c r="F2204" s="26" t="s">
        <v>12</v>
      </c>
      <c r="G2204" s="26" t="s">
        <v>14</v>
      </c>
      <c r="H2204" s="23">
        <v>0</v>
      </c>
      <c r="I2204" s="27"/>
      <c r="J2204" s="28">
        <v>2107.77</v>
      </c>
      <c r="K2204" t="str">
        <f>IF((LEN(relatorio_Ananindeua3[[#This Row],[CIF/CPF/CNPJ]])=14),relatorio_Ananindeua3[[#This Row],[CIF/CPF/CNPJ]],relatorio_Ananindeua3[[#This Row],[Coluna2]])</f>
        <v>000******00</v>
      </c>
      <c r="L2204" t="str">
        <f t="shared" si="35"/>
        <v>000******00</v>
      </c>
    </row>
    <row r="2205" spans="1:12" x14ac:dyDescent="0.25">
      <c r="A2205" s="23" t="s">
        <v>13507</v>
      </c>
      <c r="B2205" s="23" t="s">
        <v>10</v>
      </c>
      <c r="C2205" s="23" t="s">
        <v>12</v>
      </c>
      <c r="D2205" s="24">
        <v>45299.780405092592</v>
      </c>
      <c r="E2205" s="25" t="s">
        <v>11</v>
      </c>
      <c r="F2205" s="26" t="s">
        <v>12</v>
      </c>
      <c r="G2205" s="26" t="s">
        <v>14</v>
      </c>
      <c r="H2205" s="23">
        <v>0</v>
      </c>
      <c r="I2205" s="27"/>
      <c r="J2205" s="28">
        <v>6913.05</v>
      </c>
      <c r="K2205" t="str">
        <f>IF((LEN(relatorio_Ananindeua3[[#This Row],[CIF/CPF/CNPJ]])=14),relatorio_Ananindeua3[[#This Row],[CIF/CPF/CNPJ]],relatorio_Ananindeua3[[#This Row],[Coluna2]])</f>
        <v>000******00</v>
      </c>
      <c r="L2205" t="str">
        <f t="shared" si="35"/>
        <v>000******00</v>
      </c>
    </row>
    <row r="2206" spans="1:12" x14ac:dyDescent="0.25">
      <c r="A2206" s="23" t="s">
        <v>62</v>
      </c>
      <c r="B2206" s="23" t="s">
        <v>63</v>
      </c>
      <c r="C2206" s="23" t="s">
        <v>12</v>
      </c>
      <c r="D2206" s="24">
        <v>45299.780416666668</v>
      </c>
      <c r="E2206" s="25" t="s">
        <v>11</v>
      </c>
      <c r="F2206" s="26" t="s">
        <v>12</v>
      </c>
      <c r="G2206" s="26" t="s">
        <v>14</v>
      </c>
      <c r="H2206" s="23">
        <v>0</v>
      </c>
      <c r="I2206" s="27"/>
      <c r="J2206" s="28">
        <v>58.51</v>
      </c>
      <c r="K2206" t="str">
        <f>IF((LEN(relatorio_Ananindeua3[[#This Row],[CIF/CPF/CNPJ]])=14),relatorio_Ananindeua3[[#This Row],[CIF/CPF/CNPJ]],relatorio_Ananindeua3[[#This Row],[Coluna2]])</f>
        <v>05058441000168</v>
      </c>
      <c r="L2206" t="str">
        <f t="shared" si="35"/>
        <v>050******68</v>
      </c>
    </row>
    <row r="2207" spans="1:12" x14ac:dyDescent="0.25">
      <c r="A2207" s="23" t="s">
        <v>13507</v>
      </c>
      <c r="B2207" s="23" t="s">
        <v>10</v>
      </c>
      <c r="C2207" s="23" t="s">
        <v>12</v>
      </c>
      <c r="D2207" s="24">
        <v>45299.780532407407</v>
      </c>
      <c r="E2207" s="25" t="s">
        <v>11</v>
      </c>
      <c r="F2207" s="26" t="s">
        <v>12</v>
      </c>
      <c r="G2207" s="26" t="s">
        <v>14</v>
      </c>
      <c r="H2207" s="23">
        <v>0</v>
      </c>
      <c r="I2207" s="27"/>
      <c r="J2207" s="28">
        <v>345.16</v>
      </c>
      <c r="K2207" t="str">
        <f>IF((LEN(relatorio_Ananindeua3[[#This Row],[CIF/CPF/CNPJ]])=14),relatorio_Ananindeua3[[#This Row],[CIF/CPF/CNPJ]],relatorio_Ananindeua3[[#This Row],[Coluna2]])</f>
        <v>000******00</v>
      </c>
      <c r="L2207" t="str">
        <f t="shared" si="35"/>
        <v>000******00</v>
      </c>
    </row>
    <row r="2208" spans="1:12" x14ac:dyDescent="0.25">
      <c r="A2208" s="23" t="s">
        <v>13507</v>
      </c>
      <c r="B2208" s="23" t="s">
        <v>10</v>
      </c>
      <c r="C2208" s="23" t="s">
        <v>12</v>
      </c>
      <c r="D2208" s="24">
        <v>45299.780659722222</v>
      </c>
      <c r="E2208" s="25" t="s">
        <v>11</v>
      </c>
      <c r="F2208" s="26" t="s">
        <v>12</v>
      </c>
      <c r="G2208" s="26" t="s">
        <v>14</v>
      </c>
      <c r="H2208" s="23">
        <v>0</v>
      </c>
      <c r="I2208" s="27"/>
      <c r="J2208" s="28">
        <v>345.16</v>
      </c>
      <c r="K2208" t="str">
        <f>IF((LEN(relatorio_Ananindeua3[[#This Row],[CIF/CPF/CNPJ]])=14),relatorio_Ananindeua3[[#This Row],[CIF/CPF/CNPJ]],relatorio_Ananindeua3[[#This Row],[Coluna2]])</f>
        <v>000******00</v>
      </c>
      <c r="L2208" t="str">
        <f t="shared" si="35"/>
        <v>000******00</v>
      </c>
    </row>
    <row r="2209" spans="1:12" x14ac:dyDescent="0.25">
      <c r="A2209" s="23" t="s">
        <v>13507</v>
      </c>
      <c r="B2209" s="23" t="s">
        <v>10</v>
      </c>
      <c r="C2209" s="23" t="s">
        <v>12</v>
      </c>
      <c r="D2209" s="24">
        <v>45299.780694444446</v>
      </c>
      <c r="E2209" s="25" t="s">
        <v>11</v>
      </c>
      <c r="F2209" s="26" t="s">
        <v>12</v>
      </c>
      <c r="G2209" s="26" t="s">
        <v>14</v>
      </c>
      <c r="H2209" s="23">
        <v>0</v>
      </c>
      <c r="I2209" s="27"/>
      <c r="J2209" s="28">
        <v>2908.67</v>
      </c>
      <c r="K2209" t="str">
        <f>IF((LEN(relatorio_Ananindeua3[[#This Row],[CIF/CPF/CNPJ]])=14),relatorio_Ananindeua3[[#This Row],[CIF/CPF/CNPJ]],relatorio_Ananindeua3[[#This Row],[Coluna2]])</f>
        <v>000******00</v>
      </c>
      <c r="L2209" t="str">
        <f t="shared" si="35"/>
        <v>000******00</v>
      </c>
    </row>
    <row r="2210" spans="1:12" x14ac:dyDescent="0.25">
      <c r="A2210" s="23" t="s">
        <v>13507</v>
      </c>
      <c r="B2210" s="23" t="s">
        <v>10</v>
      </c>
      <c r="C2210" s="23" t="s">
        <v>12</v>
      </c>
      <c r="D2210" s="24">
        <v>45299.780706018515</v>
      </c>
      <c r="E2210" s="25" t="s">
        <v>11</v>
      </c>
      <c r="F2210" s="26" t="s">
        <v>12</v>
      </c>
      <c r="G2210" s="26" t="s">
        <v>14</v>
      </c>
      <c r="H2210" s="23">
        <v>0</v>
      </c>
      <c r="I2210" s="27"/>
      <c r="J2210" s="28">
        <v>1735.51</v>
      </c>
      <c r="K2210" t="str">
        <f>IF((LEN(relatorio_Ananindeua3[[#This Row],[CIF/CPF/CNPJ]])=14),relatorio_Ananindeua3[[#This Row],[CIF/CPF/CNPJ]],relatorio_Ananindeua3[[#This Row],[Coluna2]])</f>
        <v>000******00</v>
      </c>
      <c r="L2210" t="str">
        <f t="shared" si="35"/>
        <v>000******00</v>
      </c>
    </row>
    <row r="2211" spans="1:12" x14ac:dyDescent="0.25">
      <c r="A2211" s="23" t="s">
        <v>13507</v>
      </c>
      <c r="B2211" s="23" t="s">
        <v>10</v>
      </c>
      <c r="C2211" s="23" t="s">
        <v>12</v>
      </c>
      <c r="D2211" s="24">
        <v>45299.780810185184</v>
      </c>
      <c r="E2211" s="25" t="s">
        <v>11</v>
      </c>
      <c r="F2211" s="26" t="s">
        <v>12</v>
      </c>
      <c r="G2211" s="26" t="s">
        <v>14</v>
      </c>
      <c r="H2211" s="23">
        <v>0</v>
      </c>
      <c r="I2211" s="27"/>
      <c r="J2211" s="28">
        <v>345.16</v>
      </c>
      <c r="K2211" t="str">
        <f>IF((LEN(relatorio_Ananindeua3[[#This Row],[CIF/CPF/CNPJ]])=14),relatorio_Ananindeua3[[#This Row],[CIF/CPF/CNPJ]],relatorio_Ananindeua3[[#This Row],[Coluna2]])</f>
        <v>000******00</v>
      </c>
      <c r="L2211" t="str">
        <f t="shared" si="35"/>
        <v>000******00</v>
      </c>
    </row>
    <row r="2212" spans="1:12" x14ac:dyDescent="0.25">
      <c r="A2212" s="23" t="s">
        <v>62</v>
      </c>
      <c r="B2212" s="23" t="s">
        <v>63</v>
      </c>
      <c r="C2212" s="23" t="s">
        <v>12</v>
      </c>
      <c r="D2212" s="24">
        <v>45299.780821759261</v>
      </c>
      <c r="E2212" s="25" t="s">
        <v>11</v>
      </c>
      <c r="F2212" s="26" t="s">
        <v>12</v>
      </c>
      <c r="G2212" s="26" t="s">
        <v>14</v>
      </c>
      <c r="H2212" s="23">
        <v>0</v>
      </c>
      <c r="I2212" s="27"/>
      <c r="J2212" s="28">
        <v>60.69</v>
      </c>
      <c r="K2212" t="str">
        <f>IF((LEN(relatorio_Ananindeua3[[#This Row],[CIF/CPF/CNPJ]])=14),relatorio_Ananindeua3[[#This Row],[CIF/CPF/CNPJ]],relatorio_Ananindeua3[[#This Row],[Coluna2]])</f>
        <v>05058441000168</v>
      </c>
      <c r="L2212" t="str">
        <f t="shared" si="35"/>
        <v>050******68</v>
      </c>
    </row>
    <row r="2213" spans="1:12" x14ac:dyDescent="0.25">
      <c r="A2213" s="23" t="s">
        <v>13507</v>
      </c>
      <c r="B2213" s="23" t="s">
        <v>10</v>
      </c>
      <c r="C2213" s="23" t="s">
        <v>12</v>
      </c>
      <c r="D2213" s="24">
        <v>45299.780856481484</v>
      </c>
      <c r="E2213" s="25" t="s">
        <v>11</v>
      </c>
      <c r="F2213" s="26" t="s">
        <v>12</v>
      </c>
      <c r="G2213" s="26" t="s">
        <v>14</v>
      </c>
      <c r="H2213" s="23">
        <v>0</v>
      </c>
      <c r="I2213" s="27"/>
      <c r="J2213" s="28">
        <v>411.63</v>
      </c>
      <c r="K2213" t="str">
        <f>IF((LEN(relatorio_Ananindeua3[[#This Row],[CIF/CPF/CNPJ]])=14),relatorio_Ananindeua3[[#This Row],[CIF/CPF/CNPJ]],relatorio_Ananindeua3[[#This Row],[Coluna2]])</f>
        <v>000******00</v>
      </c>
      <c r="L2213" t="str">
        <f t="shared" si="35"/>
        <v>000******00</v>
      </c>
    </row>
    <row r="2214" spans="1:12" x14ac:dyDescent="0.25">
      <c r="A2214" s="23" t="s">
        <v>62</v>
      </c>
      <c r="B2214" s="23" t="s">
        <v>63</v>
      </c>
      <c r="C2214" s="23" t="s">
        <v>12</v>
      </c>
      <c r="D2214" s="24">
        <v>45299.780949074076</v>
      </c>
      <c r="E2214" s="25" t="s">
        <v>11</v>
      </c>
      <c r="F2214" s="26" t="s">
        <v>12</v>
      </c>
      <c r="G2214" s="26" t="s">
        <v>14</v>
      </c>
      <c r="H2214" s="23">
        <v>0</v>
      </c>
      <c r="I2214" s="27"/>
      <c r="J2214" s="28">
        <v>62.28</v>
      </c>
      <c r="K2214" t="str">
        <f>IF((LEN(relatorio_Ananindeua3[[#This Row],[CIF/CPF/CNPJ]])=14),relatorio_Ananindeua3[[#This Row],[CIF/CPF/CNPJ]],relatorio_Ananindeua3[[#This Row],[Coluna2]])</f>
        <v>05058441000168</v>
      </c>
      <c r="L2214" t="str">
        <f t="shared" si="35"/>
        <v>050******68</v>
      </c>
    </row>
    <row r="2215" spans="1:12" x14ac:dyDescent="0.25">
      <c r="A2215" s="23" t="s">
        <v>13507</v>
      </c>
      <c r="B2215" s="23" t="s">
        <v>10</v>
      </c>
      <c r="C2215" s="23" t="s">
        <v>12</v>
      </c>
      <c r="D2215" s="24">
        <v>45299.781122685185</v>
      </c>
      <c r="E2215" s="25" t="s">
        <v>11</v>
      </c>
      <c r="F2215" s="26" t="s">
        <v>12</v>
      </c>
      <c r="G2215" s="26" t="s">
        <v>14</v>
      </c>
      <c r="H2215" s="23">
        <v>0</v>
      </c>
      <c r="I2215" s="27"/>
      <c r="J2215" s="28">
        <v>2570.6</v>
      </c>
      <c r="K2215" t="str">
        <f>IF((LEN(relatorio_Ananindeua3[[#This Row],[CIF/CPF/CNPJ]])=14),relatorio_Ananindeua3[[#This Row],[CIF/CPF/CNPJ]],relatorio_Ananindeua3[[#This Row],[Coluna2]])</f>
        <v>000******00</v>
      </c>
      <c r="L2215" t="str">
        <f t="shared" si="35"/>
        <v>000******00</v>
      </c>
    </row>
    <row r="2216" spans="1:12" x14ac:dyDescent="0.25">
      <c r="A2216" s="23" t="s">
        <v>13507</v>
      </c>
      <c r="B2216" s="23" t="s">
        <v>10</v>
      </c>
      <c r="C2216" s="23" t="s">
        <v>12</v>
      </c>
      <c r="D2216" s="24">
        <v>45299.781273148146</v>
      </c>
      <c r="E2216" s="25" t="s">
        <v>11</v>
      </c>
      <c r="F2216" s="26" t="s">
        <v>12</v>
      </c>
      <c r="G2216" s="26" t="s">
        <v>14</v>
      </c>
      <c r="H2216" s="23">
        <v>0</v>
      </c>
      <c r="I2216" s="27"/>
      <c r="J2216" s="28">
        <v>234.67</v>
      </c>
      <c r="K2216" t="str">
        <f>IF((LEN(relatorio_Ananindeua3[[#This Row],[CIF/CPF/CNPJ]])=14),relatorio_Ananindeua3[[#This Row],[CIF/CPF/CNPJ]],relatorio_Ananindeua3[[#This Row],[Coluna2]])</f>
        <v>000******00</v>
      </c>
      <c r="L2216" t="str">
        <f t="shared" si="35"/>
        <v>000******00</v>
      </c>
    </row>
    <row r="2217" spans="1:12" x14ac:dyDescent="0.25">
      <c r="A2217" s="23" t="s">
        <v>13507</v>
      </c>
      <c r="B2217" s="23" t="s">
        <v>10</v>
      </c>
      <c r="C2217" s="23" t="s">
        <v>12</v>
      </c>
      <c r="D2217" s="24">
        <v>45299.7815625</v>
      </c>
      <c r="E2217" s="25" t="s">
        <v>11</v>
      </c>
      <c r="F2217" s="26" t="s">
        <v>12</v>
      </c>
      <c r="G2217" s="26" t="s">
        <v>14</v>
      </c>
      <c r="H2217" s="23">
        <v>0</v>
      </c>
      <c r="I2217" s="27"/>
      <c r="J2217" s="28">
        <v>345.16</v>
      </c>
      <c r="K2217" t="str">
        <f>IF((LEN(relatorio_Ananindeua3[[#This Row],[CIF/CPF/CNPJ]])=14),relatorio_Ananindeua3[[#This Row],[CIF/CPF/CNPJ]],relatorio_Ananindeua3[[#This Row],[Coluna2]])</f>
        <v>000******00</v>
      </c>
      <c r="L2217" t="str">
        <f t="shared" si="35"/>
        <v>000******00</v>
      </c>
    </row>
    <row r="2218" spans="1:12" x14ac:dyDescent="0.25">
      <c r="A2218" s="23" t="s">
        <v>13507</v>
      </c>
      <c r="B2218" s="23" t="s">
        <v>10</v>
      </c>
      <c r="C2218" s="23" t="s">
        <v>12</v>
      </c>
      <c r="D2218" s="24">
        <v>45299.781678240739</v>
      </c>
      <c r="E2218" s="25" t="s">
        <v>11</v>
      </c>
      <c r="F2218" s="26" t="s">
        <v>12</v>
      </c>
      <c r="G2218" s="26" t="s">
        <v>14</v>
      </c>
      <c r="H2218" s="23">
        <v>0</v>
      </c>
      <c r="I2218" s="27"/>
      <c r="J2218" s="28">
        <v>345.16</v>
      </c>
      <c r="K2218" t="str">
        <f>IF((LEN(relatorio_Ananindeua3[[#This Row],[CIF/CPF/CNPJ]])=14),relatorio_Ananindeua3[[#This Row],[CIF/CPF/CNPJ]],relatorio_Ananindeua3[[#This Row],[Coluna2]])</f>
        <v>000******00</v>
      </c>
      <c r="L2218" t="str">
        <f t="shared" si="35"/>
        <v>000******00</v>
      </c>
    </row>
    <row r="2219" spans="1:12" x14ac:dyDescent="0.25">
      <c r="A2219" s="23" t="s">
        <v>13507</v>
      </c>
      <c r="B2219" s="23" t="s">
        <v>10</v>
      </c>
      <c r="C2219" s="23" t="s">
        <v>12</v>
      </c>
      <c r="D2219" s="24">
        <v>45299.781759259262</v>
      </c>
      <c r="E2219" s="25" t="s">
        <v>11</v>
      </c>
      <c r="F2219" s="26" t="s">
        <v>12</v>
      </c>
      <c r="G2219" s="26" t="s">
        <v>14</v>
      </c>
      <c r="H2219" s="23">
        <v>0</v>
      </c>
      <c r="I2219" s="27"/>
      <c r="J2219" s="28">
        <v>2662.22</v>
      </c>
      <c r="K2219" t="str">
        <f>IF((LEN(relatorio_Ananindeua3[[#This Row],[CIF/CPF/CNPJ]])=14),relatorio_Ananindeua3[[#This Row],[CIF/CPF/CNPJ]],relatorio_Ananindeua3[[#This Row],[Coluna2]])</f>
        <v>000******00</v>
      </c>
      <c r="L2219" t="str">
        <f t="shared" si="35"/>
        <v>000******00</v>
      </c>
    </row>
    <row r="2220" spans="1:12" x14ac:dyDescent="0.25">
      <c r="A2220" s="23" t="s">
        <v>13507</v>
      </c>
      <c r="B2220" s="23" t="s">
        <v>10</v>
      </c>
      <c r="C2220" s="23" t="s">
        <v>12</v>
      </c>
      <c r="D2220" s="24">
        <v>45299.78193287037</v>
      </c>
      <c r="E2220" s="25" t="s">
        <v>11</v>
      </c>
      <c r="F2220" s="26" t="s">
        <v>12</v>
      </c>
      <c r="G2220" s="26" t="s">
        <v>14</v>
      </c>
      <c r="H2220" s="23">
        <v>0</v>
      </c>
      <c r="I2220" s="27"/>
      <c r="J2220" s="28">
        <v>1339.35</v>
      </c>
      <c r="K2220" t="str">
        <f>IF((LEN(relatorio_Ananindeua3[[#This Row],[CIF/CPF/CNPJ]])=14),relatorio_Ananindeua3[[#This Row],[CIF/CPF/CNPJ]],relatorio_Ananindeua3[[#This Row],[Coluna2]])</f>
        <v>000******00</v>
      </c>
      <c r="L2220" t="str">
        <f t="shared" si="35"/>
        <v>000******00</v>
      </c>
    </row>
    <row r="2221" spans="1:12" x14ac:dyDescent="0.25">
      <c r="A2221" s="23" t="s">
        <v>62</v>
      </c>
      <c r="B2221" s="23" t="s">
        <v>63</v>
      </c>
      <c r="C2221" s="23" t="s">
        <v>12</v>
      </c>
      <c r="D2221" s="24">
        <v>45299.782037037039</v>
      </c>
      <c r="E2221" s="25" t="s">
        <v>11</v>
      </c>
      <c r="F2221" s="26" t="s">
        <v>12</v>
      </c>
      <c r="G2221" s="26" t="s">
        <v>14</v>
      </c>
      <c r="H2221" s="23">
        <v>0</v>
      </c>
      <c r="I2221" s="27"/>
      <c r="J2221" s="28">
        <v>4104.68</v>
      </c>
      <c r="K2221" t="str">
        <f>IF((LEN(relatorio_Ananindeua3[[#This Row],[CIF/CPF/CNPJ]])=14),relatorio_Ananindeua3[[#This Row],[CIF/CPF/CNPJ]],relatorio_Ananindeua3[[#This Row],[Coluna2]])</f>
        <v>05058441000168</v>
      </c>
      <c r="L2221" t="str">
        <f t="shared" si="35"/>
        <v>050******68</v>
      </c>
    </row>
    <row r="2222" spans="1:12" x14ac:dyDescent="0.25">
      <c r="A2222" s="23" t="s">
        <v>13507</v>
      </c>
      <c r="B2222" s="23" t="s">
        <v>10</v>
      </c>
      <c r="C2222" s="23" t="s">
        <v>12</v>
      </c>
      <c r="D2222" s="24">
        <v>45299.782141203701</v>
      </c>
      <c r="E2222" s="25" t="s">
        <v>11</v>
      </c>
      <c r="F2222" s="26" t="s">
        <v>12</v>
      </c>
      <c r="G2222" s="26" t="s">
        <v>14</v>
      </c>
      <c r="H2222" s="23">
        <v>0</v>
      </c>
      <c r="I2222" s="27"/>
      <c r="J2222" s="28">
        <v>318.83999999999997</v>
      </c>
      <c r="K2222" t="str">
        <f>IF((LEN(relatorio_Ananindeua3[[#This Row],[CIF/CPF/CNPJ]])=14),relatorio_Ananindeua3[[#This Row],[CIF/CPF/CNPJ]],relatorio_Ananindeua3[[#This Row],[Coluna2]])</f>
        <v>000******00</v>
      </c>
      <c r="L2222" t="str">
        <f t="shared" si="35"/>
        <v>000******00</v>
      </c>
    </row>
    <row r="2223" spans="1:12" x14ac:dyDescent="0.25">
      <c r="A2223" s="23" t="s">
        <v>13507</v>
      </c>
      <c r="B2223" s="23" t="s">
        <v>10</v>
      </c>
      <c r="C2223" s="23" t="s">
        <v>12</v>
      </c>
      <c r="D2223" s="24">
        <v>45299.782199074078</v>
      </c>
      <c r="E2223" s="25" t="s">
        <v>11</v>
      </c>
      <c r="F2223" s="26" t="s">
        <v>12</v>
      </c>
      <c r="G2223" s="26" t="s">
        <v>14</v>
      </c>
      <c r="H2223" s="23">
        <v>0</v>
      </c>
      <c r="I2223" s="27"/>
      <c r="J2223" s="28">
        <v>935.83</v>
      </c>
      <c r="K2223" t="str">
        <f>IF((LEN(relatorio_Ananindeua3[[#This Row],[CIF/CPF/CNPJ]])=14),relatorio_Ananindeua3[[#This Row],[CIF/CPF/CNPJ]],relatorio_Ananindeua3[[#This Row],[Coluna2]])</f>
        <v>000******00</v>
      </c>
      <c r="L2223" t="str">
        <f t="shared" si="35"/>
        <v>000******00</v>
      </c>
    </row>
    <row r="2224" spans="1:12" x14ac:dyDescent="0.25">
      <c r="A2224" s="23" t="s">
        <v>13507</v>
      </c>
      <c r="B2224" s="23" t="s">
        <v>10</v>
      </c>
      <c r="C2224" s="23" t="s">
        <v>12</v>
      </c>
      <c r="D2224" s="24">
        <v>45299.782210648147</v>
      </c>
      <c r="E2224" s="25" t="s">
        <v>11</v>
      </c>
      <c r="F2224" s="26" t="s">
        <v>12</v>
      </c>
      <c r="G2224" s="26" t="s">
        <v>14</v>
      </c>
      <c r="H2224" s="23">
        <v>0</v>
      </c>
      <c r="I2224" s="27"/>
      <c r="J2224" s="28">
        <v>1598.43</v>
      </c>
      <c r="K2224" t="str">
        <f>IF((LEN(relatorio_Ananindeua3[[#This Row],[CIF/CPF/CNPJ]])=14),relatorio_Ananindeua3[[#This Row],[CIF/CPF/CNPJ]],relatorio_Ananindeua3[[#This Row],[Coluna2]])</f>
        <v>000******00</v>
      </c>
      <c r="L2224" t="str">
        <f t="shared" si="35"/>
        <v>000******00</v>
      </c>
    </row>
    <row r="2225" spans="1:12" x14ac:dyDescent="0.25">
      <c r="A2225" s="23" t="s">
        <v>13509</v>
      </c>
      <c r="B2225" s="23" t="s">
        <v>49</v>
      </c>
      <c r="C2225" s="23" t="s">
        <v>12</v>
      </c>
      <c r="D2225" s="24">
        <v>45299.782222222224</v>
      </c>
      <c r="E2225" s="25" t="s">
        <v>11</v>
      </c>
      <c r="F2225" s="26" t="s">
        <v>12</v>
      </c>
      <c r="G2225" s="26" t="s">
        <v>14</v>
      </c>
      <c r="H2225" s="23">
        <v>0</v>
      </c>
      <c r="I2225" s="27"/>
      <c r="J2225" s="28">
        <v>8403.81</v>
      </c>
      <c r="K2225" t="str">
        <f>IF((LEN(relatorio_Ananindeua3[[#This Row],[CIF/CPF/CNPJ]])=14),relatorio_Ananindeua3[[#This Row],[CIF/CPF/CNPJ]],relatorio_Ananindeua3[[#This Row],[Coluna2]])</f>
        <v>032******34</v>
      </c>
      <c r="L2225" t="str">
        <f t="shared" si="35"/>
        <v>032******34</v>
      </c>
    </row>
    <row r="2226" spans="1:12" x14ac:dyDescent="0.25">
      <c r="A2226" s="23" t="s">
        <v>13507</v>
      </c>
      <c r="B2226" s="23" t="s">
        <v>10</v>
      </c>
      <c r="C2226" s="23" t="s">
        <v>12</v>
      </c>
      <c r="D2226" s="24">
        <v>45299.78230324074</v>
      </c>
      <c r="E2226" s="25" t="s">
        <v>11</v>
      </c>
      <c r="F2226" s="26" t="s">
        <v>12</v>
      </c>
      <c r="G2226" s="26" t="s">
        <v>14</v>
      </c>
      <c r="H2226" s="23">
        <v>0</v>
      </c>
      <c r="I2226" s="27"/>
      <c r="J2226" s="28">
        <v>345.16</v>
      </c>
      <c r="K2226" t="str">
        <f>IF((LEN(relatorio_Ananindeua3[[#This Row],[CIF/CPF/CNPJ]])=14),relatorio_Ananindeua3[[#This Row],[CIF/CPF/CNPJ]],relatorio_Ananindeua3[[#This Row],[Coluna2]])</f>
        <v>000******00</v>
      </c>
      <c r="L2226" t="str">
        <f t="shared" si="35"/>
        <v>000******00</v>
      </c>
    </row>
    <row r="2227" spans="1:12" x14ac:dyDescent="0.25">
      <c r="A2227" s="23" t="s">
        <v>13507</v>
      </c>
      <c r="B2227" s="23" t="s">
        <v>10</v>
      </c>
      <c r="C2227" s="23" t="s">
        <v>12</v>
      </c>
      <c r="D2227" s="24">
        <v>45299.782314814816</v>
      </c>
      <c r="E2227" s="25" t="s">
        <v>11</v>
      </c>
      <c r="F2227" s="26" t="s">
        <v>12</v>
      </c>
      <c r="G2227" s="26" t="s">
        <v>14</v>
      </c>
      <c r="H2227" s="23">
        <v>0</v>
      </c>
      <c r="I2227" s="27"/>
      <c r="J2227" s="28">
        <v>345.16</v>
      </c>
      <c r="K2227" t="str">
        <f>IF((LEN(relatorio_Ananindeua3[[#This Row],[CIF/CPF/CNPJ]])=14),relatorio_Ananindeua3[[#This Row],[CIF/CPF/CNPJ]],relatorio_Ananindeua3[[#This Row],[Coluna2]])</f>
        <v>000******00</v>
      </c>
      <c r="L2227" t="str">
        <f t="shared" si="35"/>
        <v>000******00</v>
      </c>
    </row>
    <row r="2228" spans="1:12" x14ac:dyDescent="0.25">
      <c r="A2228" s="23" t="s">
        <v>13507</v>
      </c>
      <c r="B2228" s="23" t="s">
        <v>10</v>
      </c>
      <c r="C2228" s="23" t="s">
        <v>12</v>
      </c>
      <c r="D2228" s="24">
        <v>45299.782604166663</v>
      </c>
      <c r="E2228" s="25" t="s">
        <v>11</v>
      </c>
      <c r="F2228" s="26" t="s">
        <v>12</v>
      </c>
      <c r="G2228" s="26" t="s">
        <v>14</v>
      </c>
      <c r="H2228" s="23">
        <v>0</v>
      </c>
      <c r="I2228" s="27"/>
      <c r="J2228" s="28">
        <v>1268.79</v>
      </c>
      <c r="K2228" t="str">
        <f>IF((LEN(relatorio_Ananindeua3[[#This Row],[CIF/CPF/CNPJ]])=14),relatorio_Ananindeua3[[#This Row],[CIF/CPF/CNPJ]],relatorio_Ananindeua3[[#This Row],[Coluna2]])</f>
        <v>000******00</v>
      </c>
      <c r="L2228" t="str">
        <f t="shared" si="35"/>
        <v>000******00</v>
      </c>
    </row>
    <row r="2229" spans="1:12" x14ac:dyDescent="0.25">
      <c r="A2229" s="23" t="s">
        <v>13507</v>
      </c>
      <c r="B2229" s="23" t="s">
        <v>10</v>
      </c>
      <c r="C2229" s="23" t="s">
        <v>12</v>
      </c>
      <c r="D2229" s="24">
        <v>45299.782777777778</v>
      </c>
      <c r="E2229" s="25" t="s">
        <v>11</v>
      </c>
      <c r="F2229" s="26" t="s">
        <v>12</v>
      </c>
      <c r="G2229" s="26" t="s">
        <v>14</v>
      </c>
      <c r="H2229" s="23">
        <v>0</v>
      </c>
      <c r="I2229" s="27"/>
      <c r="J2229" s="28">
        <v>345.16</v>
      </c>
      <c r="K2229" t="str">
        <f>IF((LEN(relatorio_Ananindeua3[[#This Row],[CIF/CPF/CNPJ]])=14),relatorio_Ananindeua3[[#This Row],[CIF/CPF/CNPJ]],relatorio_Ananindeua3[[#This Row],[Coluna2]])</f>
        <v>000******00</v>
      </c>
      <c r="L2229" t="str">
        <f t="shared" si="35"/>
        <v>000******00</v>
      </c>
    </row>
    <row r="2230" spans="1:12" x14ac:dyDescent="0.25">
      <c r="A2230" s="23" t="s">
        <v>13507</v>
      </c>
      <c r="B2230" s="23" t="s">
        <v>10</v>
      </c>
      <c r="C2230" s="23" t="s">
        <v>12</v>
      </c>
      <c r="D2230" s="24">
        <v>45299.782870370371</v>
      </c>
      <c r="E2230" s="25" t="s">
        <v>11</v>
      </c>
      <c r="F2230" s="26" t="s">
        <v>12</v>
      </c>
      <c r="G2230" s="26" t="s">
        <v>14</v>
      </c>
      <c r="H2230" s="23">
        <v>0</v>
      </c>
      <c r="I2230" s="27"/>
      <c r="J2230" s="28">
        <v>355.14</v>
      </c>
      <c r="K2230" t="str">
        <f>IF((LEN(relatorio_Ananindeua3[[#This Row],[CIF/CPF/CNPJ]])=14),relatorio_Ananindeua3[[#This Row],[CIF/CPF/CNPJ]],relatorio_Ananindeua3[[#This Row],[Coluna2]])</f>
        <v>000******00</v>
      </c>
      <c r="L2230" t="str">
        <f t="shared" si="35"/>
        <v>000******00</v>
      </c>
    </row>
    <row r="2231" spans="1:12" x14ac:dyDescent="0.25">
      <c r="A2231" s="23" t="s">
        <v>62</v>
      </c>
      <c r="B2231" s="23" t="s">
        <v>63</v>
      </c>
      <c r="C2231" s="23" t="s">
        <v>12</v>
      </c>
      <c r="D2231" s="24">
        <v>45299.782893518517</v>
      </c>
      <c r="E2231" s="25" t="s">
        <v>11</v>
      </c>
      <c r="F2231" s="26" t="s">
        <v>12</v>
      </c>
      <c r="G2231" s="26" t="s">
        <v>14</v>
      </c>
      <c r="H2231" s="23">
        <v>0</v>
      </c>
      <c r="I2231" s="27"/>
      <c r="J2231" s="28">
        <v>62.34</v>
      </c>
      <c r="K2231" t="str">
        <f>IF((LEN(relatorio_Ananindeua3[[#This Row],[CIF/CPF/CNPJ]])=14),relatorio_Ananindeua3[[#This Row],[CIF/CPF/CNPJ]],relatorio_Ananindeua3[[#This Row],[Coluna2]])</f>
        <v>05058441000168</v>
      </c>
      <c r="L2231" t="str">
        <f t="shared" si="35"/>
        <v>050******68</v>
      </c>
    </row>
    <row r="2232" spans="1:12" x14ac:dyDescent="0.25">
      <c r="A2232" s="23" t="s">
        <v>13507</v>
      </c>
      <c r="B2232" s="23" t="s">
        <v>10</v>
      </c>
      <c r="C2232" s="23" t="s">
        <v>12</v>
      </c>
      <c r="D2232" s="24">
        <v>45299.783032407409</v>
      </c>
      <c r="E2232" s="25" t="s">
        <v>11</v>
      </c>
      <c r="F2232" s="26" t="s">
        <v>12</v>
      </c>
      <c r="G2232" s="26" t="s">
        <v>14</v>
      </c>
      <c r="H2232" s="23">
        <v>0</v>
      </c>
      <c r="I2232" s="27"/>
      <c r="J2232" s="28">
        <v>1458.87</v>
      </c>
      <c r="K2232" t="str">
        <f>IF((LEN(relatorio_Ananindeua3[[#This Row],[CIF/CPF/CNPJ]])=14),relatorio_Ananindeua3[[#This Row],[CIF/CPF/CNPJ]],relatorio_Ananindeua3[[#This Row],[Coluna2]])</f>
        <v>000******00</v>
      </c>
      <c r="L2232" t="str">
        <f t="shared" si="35"/>
        <v>000******00</v>
      </c>
    </row>
    <row r="2233" spans="1:12" x14ac:dyDescent="0.25">
      <c r="A2233" s="23" t="s">
        <v>13507</v>
      </c>
      <c r="B2233" s="23" t="s">
        <v>10</v>
      </c>
      <c r="C2233" s="23" t="s">
        <v>12</v>
      </c>
      <c r="D2233" s="24">
        <v>45299.783067129632</v>
      </c>
      <c r="E2233" s="25" t="s">
        <v>11</v>
      </c>
      <c r="F2233" s="26" t="s">
        <v>12</v>
      </c>
      <c r="G2233" s="26" t="s">
        <v>14</v>
      </c>
      <c r="H2233" s="23">
        <v>0</v>
      </c>
      <c r="I2233" s="27"/>
      <c r="J2233" s="28">
        <v>339.9</v>
      </c>
      <c r="K2233" t="str">
        <f>IF((LEN(relatorio_Ananindeua3[[#This Row],[CIF/CPF/CNPJ]])=14),relatorio_Ananindeua3[[#This Row],[CIF/CPF/CNPJ]],relatorio_Ananindeua3[[#This Row],[Coluna2]])</f>
        <v>000******00</v>
      </c>
      <c r="L2233" t="str">
        <f t="shared" si="35"/>
        <v>000******00</v>
      </c>
    </row>
    <row r="2234" spans="1:12" x14ac:dyDescent="0.25">
      <c r="A2234" s="23" t="s">
        <v>13507</v>
      </c>
      <c r="B2234" s="23" t="s">
        <v>10</v>
      </c>
      <c r="C2234" s="23" t="s">
        <v>12</v>
      </c>
      <c r="D2234" s="24">
        <v>45299.783171296294</v>
      </c>
      <c r="E2234" s="25" t="s">
        <v>11</v>
      </c>
      <c r="F2234" s="26" t="s">
        <v>12</v>
      </c>
      <c r="G2234" s="26" t="s">
        <v>14</v>
      </c>
      <c r="H2234" s="23">
        <v>0</v>
      </c>
      <c r="I2234" s="27"/>
      <c r="J2234" s="28">
        <v>456.9</v>
      </c>
      <c r="K2234" t="str">
        <f>IF((LEN(relatorio_Ananindeua3[[#This Row],[CIF/CPF/CNPJ]])=14),relatorio_Ananindeua3[[#This Row],[CIF/CPF/CNPJ]],relatorio_Ananindeua3[[#This Row],[Coluna2]])</f>
        <v>000******00</v>
      </c>
      <c r="L2234" t="str">
        <f t="shared" si="35"/>
        <v>000******00</v>
      </c>
    </row>
    <row r="2235" spans="1:12" x14ac:dyDescent="0.25">
      <c r="A2235" s="23" t="s">
        <v>13507</v>
      </c>
      <c r="B2235" s="23" t="s">
        <v>10</v>
      </c>
      <c r="C2235" s="23" t="s">
        <v>12</v>
      </c>
      <c r="D2235" s="24">
        <v>45299.783194444448</v>
      </c>
      <c r="E2235" s="25" t="s">
        <v>11</v>
      </c>
      <c r="F2235" s="26" t="s">
        <v>12</v>
      </c>
      <c r="G2235" s="26" t="s">
        <v>14</v>
      </c>
      <c r="H2235" s="23">
        <v>0</v>
      </c>
      <c r="I2235" s="27"/>
      <c r="J2235" s="28">
        <v>3018.1</v>
      </c>
      <c r="K2235" t="str">
        <f>IF((LEN(relatorio_Ananindeua3[[#This Row],[CIF/CPF/CNPJ]])=14),relatorio_Ananindeua3[[#This Row],[CIF/CPF/CNPJ]],relatorio_Ananindeua3[[#This Row],[Coluna2]])</f>
        <v>000******00</v>
      </c>
      <c r="L2235" t="str">
        <f t="shared" si="35"/>
        <v>000******00</v>
      </c>
    </row>
    <row r="2236" spans="1:12" x14ac:dyDescent="0.25">
      <c r="A2236" s="23" t="s">
        <v>13507</v>
      </c>
      <c r="B2236" s="23" t="s">
        <v>10</v>
      </c>
      <c r="C2236" s="23" t="s">
        <v>12</v>
      </c>
      <c r="D2236" s="24">
        <v>45299.783518518518</v>
      </c>
      <c r="E2236" s="25" t="s">
        <v>11</v>
      </c>
      <c r="F2236" s="26" t="s">
        <v>12</v>
      </c>
      <c r="G2236" s="26" t="s">
        <v>14</v>
      </c>
      <c r="H2236" s="23">
        <v>0</v>
      </c>
      <c r="I2236" s="27"/>
      <c r="J2236" s="28">
        <v>9790.75</v>
      </c>
      <c r="K2236" t="str">
        <f>IF((LEN(relatorio_Ananindeua3[[#This Row],[CIF/CPF/CNPJ]])=14),relatorio_Ananindeua3[[#This Row],[CIF/CPF/CNPJ]],relatorio_Ananindeua3[[#This Row],[Coluna2]])</f>
        <v>000******00</v>
      </c>
      <c r="L2236" t="str">
        <f t="shared" si="35"/>
        <v>000******00</v>
      </c>
    </row>
    <row r="2237" spans="1:12" x14ac:dyDescent="0.25">
      <c r="A2237" s="23" t="s">
        <v>13507</v>
      </c>
      <c r="B2237" s="23" t="s">
        <v>10</v>
      </c>
      <c r="C2237" s="23" t="s">
        <v>12</v>
      </c>
      <c r="D2237" s="24">
        <v>45299.783530092594</v>
      </c>
      <c r="E2237" s="25" t="s">
        <v>11</v>
      </c>
      <c r="F2237" s="26" t="s">
        <v>12</v>
      </c>
      <c r="G2237" s="26" t="s">
        <v>14</v>
      </c>
      <c r="H2237" s="23">
        <v>0</v>
      </c>
      <c r="I2237" s="27"/>
      <c r="J2237" s="28">
        <v>345.16</v>
      </c>
      <c r="K2237" t="str">
        <f>IF((LEN(relatorio_Ananindeua3[[#This Row],[CIF/CPF/CNPJ]])=14),relatorio_Ananindeua3[[#This Row],[CIF/CPF/CNPJ]],relatorio_Ananindeua3[[#This Row],[Coluna2]])</f>
        <v>000******00</v>
      </c>
      <c r="L2237" t="str">
        <f t="shared" si="35"/>
        <v>000******00</v>
      </c>
    </row>
    <row r="2238" spans="1:12" x14ac:dyDescent="0.25">
      <c r="A2238" s="23" t="s">
        <v>13507</v>
      </c>
      <c r="B2238" s="23" t="s">
        <v>10</v>
      </c>
      <c r="C2238" s="23" t="s">
        <v>12</v>
      </c>
      <c r="D2238" s="24">
        <v>45299.783564814818</v>
      </c>
      <c r="E2238" s="25" t="s">
        <v>11</v>
      </c>
      <c r="F2238" s="26" t="s">
        <v>12</v>
      </c>
      <c r="G2238" s="26" t="s">
        <v>14</v>
      </c>
      <c r="H2238" s="23">
        <v>0</v>
      </c>
      <c r="I2238" s="27"/>
      <c r="J2238" s="28">
        <v>345.16</v>
      </c>
      <c r="K2238" t="str">
        <f>IF((LEN(relatorio_Ananindeua3[[#This Row],[CIF/CPF/CNPJ]])=14),relatorio_Ananindeua3[[#This Row],[CIF/CPF/CNPJ]],relatorio_Ananindeua3[[#This Row],[Coluna2]])</f>
        <v>000******00</v>
      </c>
      <c r="L2238" t="str">
        <f t="shared" si="35"/>
        <v>000******00</v>
      </c>
    </row>
    <row r="2239" spans="1:12" x14ac:dyDescent="0.25">
      <c r="A2239" s="23" t="s">
        <v>13507</v>
      </c>
      <c r="B2239" s="23" t="s">
        <v>10</v>
      </c>
      <c r="C2239" s="23" t="s">
        <v>12</v>
      </c>
      <c r="D2239" s="24">
        <v>45299.783564814818</v>
      </c>
      <c r="E2239" s="25" t="s">
        <v>11</v>
      </c>
      <c r="F2239" s="26" t="s">
        <v>12</v>
      </c>
      <c r="G2239" s="26" t="s">
        <v>14</v>
      </c>
      <c r="H2239" s="23">
        <v>0</v>
      </c>
      <c r="I2239" s="27"/>
      <c r="J2239" s="28">
        <v>339.9</v>
      </c>
      <c r="K2239" t="str">
        <f>IF((LEN(relatorio_Ananindeua3[[#This Row],[CIF/CPF/CNPJ]])=14),relatorio_Ananindeua3[[#This Row],[CIF/CPF/CNPJ]],relatorio_Ananindeua3[[#This Row],[Coluna2]])</f>
        <v>000******00</v>
      </c>
      <c r="L2239" t="str">
        <f t="shared" si="35"/>
        <v>000******00</v>
      </c>
    </row>
    <row r="2240" spans="1:12" x14ac:dyDescent="0.25">
      <c r="A2240" s="23" t="s">
        <v>62</v>
      </c>
      <c r="B2240" s="23" t="s">
        <v>63</v>
      </c>
      <c r="C2240" s="23" t="s">
        <v>12</v>
      </c>
      <c r="D2240" s="24">
        <v>45299.783564814818</v>
      </c>
      <c r="E2240" s="25" t="s">
        <v>11</v>
      </c>
      <c r="F2240" s="26" t="s">
        <v>12</v>
      </c>
      <c r="G2240" s="26" t="s">
        <v>14</v>
      </c>
      <c r="H2240" s="23">
        <v>0</v>
      </c>
      <c r="I2240" s="27"/>
      <c r="J2240" s="28">
        <v>65.650000000000006</v>
      </c>
      <c r="K2240" t="str">
        <f>IF((LEN(relatorio_Ananindeua3[[#This Row],[CIF/CPF/CNPJ]])=14),relatorio_Ananindeua3[[#This Row],[CIF/CPF/CNPJ]],relatorio_Ananindeua3[[#This Row],[Coluna2]])</f>
        <v>05058441000168</v>
      </c>
      <c r="L2240" t="str">
        <f t="shared" si="35"/>
        <v>050******68</v>
      </c>
    </row>
    <row r="2241" spans="1:12" x14ac:dyDescent="0.25">
      <c r="A2241" s="23" t="s">
        <v>13507</v>
      </c>
      <c r="B2241" s="23" t="s">
        <v>10</v>
      </c>
      <c r="C2241" s="23" t="s">
        <v>12</v>
      </c>
      <c r="D2241" s="24">
        <v>45299.783750000002</v>
      </c>
      <c r="E2241" s="25" t="s">
        <v>11</v>
      </c>
      <c r="F2241" s="26" t="s">
        <v>12</v>
      </c>
      <c r="G2241" s="26" t="s">
        <v>14</v>
      </c>
      <c r="H2241" s="23">
        <v>0</v>
      </c>
      <c r="I2241" s="27"/>
      <c r="J2241" s="28">
        <v>345.16</v>
      </c>
      <c r="K2241" t="str">
        <f>IF((LEN(relatorio_Ananindeua3[[#This Row],[CIF/CPF/CNPJ]])=14),relatorio_Ananindeua3[[#This Row],[CIF/CPF/CNPJ]],relatorio_Ananindeua3[[#This Row],[Coluna2]])</f>
        <v>000******00</v>
      </c>
      <c r="L2241" t="str">
        <f t="shared" si="35"/>
        <v>000******00</v>
      </c>
    </row>
    <row r="2242" spans="1:12" x14ac:dyDescent="0.25">
      <c r="A2242" s="23" t="s">
        <v>13507</v>
      </c>
      <c r="B2242" s="23" t="s">
        <v>10</v>
      </c>
      <c r="C2242" s="23" t="s">
        <v>12</v>
      </c>
      <c r="D2242" s="24">
        <v>45299.783819444441</v>
      </c>
      <c r="E2242" s="25" t="s">
        <v>11</v>
      </c>
      <c r="F2242" s="26" t="s">
        <v>12</v>
      </c>
      <c r="G2242" s="26" t="s">
        <v>14</v>
      </c>
      <c r="H2242" s="23">
        <v>0</v>
      </c>
      <c r="I2242" s="27"/>
      <c r="J2242" s="28">
        <v>797.84</v>
      </c>
      <c r="K2242" t="str">
        <f>IF((LEN(relatorio_Ananindeua3[[#This Row],[CIF/CPF/CNPJ]])=14),relatorio_Ananindeua3[[#This Row],[CIF/CPF/CNPJ]],relatorio_Ananindeua3[[#This Row],[Coluna2]])</f>
        <v>000******00</v>
      </c>
      <c r="L2242" t="str">
        <f t="shared" si="35"/>
        <v>000******00</v>
      </c>
    </row>
    <row r="2243" spans="1:12" x14ac:dyDescent="0.25">
      <c r="A2243" s="23" t="s">
        <v>13507</v>
      </c>
      <c r="B2243" s="23" t="s">
        <v>10</v>
      </c>
      <c r="C2243" s="23" t="s">
        <v>12</v>
      </c>
      <c r="D2243" s="24">
        <v>45299.783900462964</v>
      </c>
      <c r="E2243" s="25" t="s">
        <v>11</v>
      </c>
      <c r="F2243" s="26" t="s">
        <v>12</v>
      </c>
      <c r="G2243" s="26" t="s">
        <v>14</v>
      </c>
      <c r="H2243" s="23">
        <v>0</v>
      </c>
      <c r="I2243" s="27"/>
      <c r="J2243" s="28">
        <v>2424.4499999999998</v>
      </c>
      <c r="K2243" t="str">
        <f>IF((LEN(relatorio_Ananindeua3[[#This Row],[CIF/CPF/CNPJ]])=14),relatorio_Ananindeua3[[#This Row],[CIF/CPF/CNPJ]],relatorio_Ananindeua3[[#This Row],[Coluna2]])</f>
        <v>000******00</v>
      </c>
      <c r="L2243" t="str">
        <f t="shared" si="35"/>
        <v>000******00</v>
      </c>
    </row>
    <row r="2244" spans="1:12" x14ac:dyDescent="0.25">
      <c r="A2244" s="23" t="s">
        <v>13507</v>
      </c>
      <c r="B2244" s="23" t="s">
        <v>10</v>
      </c>
      <c r="C2244" s="23" t="s">
        <v>12</v>
      </c>
      <c r="D2244" s="24">
        <v>45299.784085648149</v>
      </c>
      <c r="E2244" s="25" t="s">
        <v>11</v>
      </c>
      <c r="F2244" s="26" t="s">
        <v>12</v>
      </c>
      <c r="G2244" s="26" t="s">
        <v>14</v>
      </c>
      <c r="H2244" s="23">
        <v>0</v>
      </c>
      <c r="I2244" s="27"/>
      <c r="J2244" s="28">
        <v>345.16</v>
      </c>
      <c r="K2244" t="str">
        <f>IF((LEN(relatorio_Ananindeua3[[#This Row],[CIF/CPF/CNPJ]])=14),relatorio_Ananindeua3[[#This Row],[CIF/CPF/CNPJ]],relatorio_Ananindeua3[[#This Row],[Coluna2]])</f>
        <v>000******00</v>
      </c>
      <c r="L2244" t="str">
        <f t="shared" si="35"/>
        <v>000******00</v>
      </c>
    </row>
    <row r="2245" spans="1:12" x14ac:dyDescent="0.25">
      <c r="A2245" s="23" t="s">
        <v>13507</v>
      </c>
      <c r="B2245" s="23" t="s">
        <v>10</v>
      </c>
      <c r="C2245" s="23" t="s">
        <v>12</v>
      </c>
      <c r="D2245" s="24">
        <v>45299.784212962964</v>
      </c>
      <c r="E2245" s="25" t="s">
        <v>11</v>
      </c>
      <c r="F2245" s="26" t="s">
        <v>12</v>
      </c>
      <c r="G2245" s="26" t="s">
        <v>14</v>
      </c>
      <c r="H2245" s="23">
        <v>0</v>
      </c>
      <c r="I2245" s="27"/>
      <c r="J2245" s="28">
        <v>951.21</v>
      </c>
      <c r="K2245" t="str">
        <f>IF((LEN(relatorio_Ananindeua3[[#This Row],[CIF/CPF/CNPJ]])=14),relatorio_Ananindeua3[[#This Row],[CIF/CPF/CNPJ]],relatorio_Ananindeua3[[#This Row],[Coluna2]])</f>
        <v>000******00</v>
      </c>
      <c r="L2245" t="str">
        <f t="shared" si="35"/>
        <v>000******00</v>
      </c>
    </row>
    <row r="2246" spans="1:12" x14ac:dyDescent="0.25">
      <c r="A2246" s="23" t="s">
        <v>13512</v>
      </c>
      <c r="B2246" s="23" t="s">
        <v>754</v>
      </c>
      <c r="C2246" s="23" t="s">
        <v>12</v>
      </c>
      <c r="D2246" s="24">
        <v>45299.784675925926</v>
      </c>
      <c r="E2246" s="25" t="s">
        <v>11</v>
      </c>
      <c r="F2246" s="26" t="s">
        <v>12</v>
      </c>
      <c r="G2246" s="26" t="s">
        <v>14</v>
      </c>
      <c r="H2246" s="23">
        <v>0</v>
      </c>
      <c r="I2246" s="27"/>
      <c r="J2246" s="28">
        <v>12424.67</v>
      </c>
      <c r="K2246" t="str">
        <f>IF((LEN(relatorio_Ananindeua3[[#This Row],[CIF/CPF/CNPJ]])=14),relatorio_Ananindeua3[[#This Row],[CIF/CPF/CNPJ]],relatorio_Ananindeua3[[#This Row],[Coluna2]])</f>
        <v>154******49</v>
      </c>
      <c r="L2246" t="str">
        <f t="shared" si="35"/>
        <v>154******49</v>
      </c>
    </row>
    <row r="2247" spans="1:12" x14ac:dyDescent="0.25">
      <c r="A2247" s="23" t="s">
        <v>13507</v>
      </c>
      <c r="B2247" s="23" t="s">
        <v>10</v>
      </c>
      <c r="C2247" s="23" t="s">
        <v>12</v>
      </c>
      <c r="D2247" s="24">
        <v>45299.784814814811</v>
      </c>
      <c r="E2247" s="25" t="s">
        <v>11</v>
      </c>
      <c r="F2247" s="26" t="s">
        <v>12</v>
      </c>
      <c r="G2247" s="26" t="s">
        <v>14</v>
      </c>
      <c r="H2247" s="23">
        <v>0</v>
      </c>
      <c r="I2247" s="27"/>
      <c r="J2247" s="28">
        <v>655.22</v>
      </c>
      <c r="K2247" t="str">
        <f>IF((LEN(relatorio_Ananindeua3[[#This Row],[CIF/CPF/CNPJ]])=14),relatorio_Ananindeua3[[#This Row],[CIF/CPF/CNPJ]],relatorio_Ananindeua3[[#This Row],[Coluna2]])</f>
        <v>000******00</v>
      </c>
      <c r="L2247" t="str">
        <f t="shared" si="35"/>
        <v>000******00</v>
      </c>
    </row>
    <row r="2248" spans="1:12" x14ac:dyDescent="0.25">
      <c r="A2248" s="23" t="s">
        <v>62</v>
      </c>
      <c r="B2248" s="23" t="s">
        <v>63</v>
      </c>
      <c r="C2248" s="23" t="s">
        <v>12</v>
      </c>
      <c r="D2248" s="24">
        <v>45299.784826388888</v>
      </c>
      <c r="E2248" s="25" t="s">
        <v>11</v>
      </c>
      <c r="F2248" s="26" t="s">
        <v>12</v>
      </c>
      <c r="G2248" s="26" t="s">
        <v>14</v>
      </c>
      <c r="H2248" s="23">
        <v>0</v>
      </c>
      <c r="I2248" s="27"/>
      <c r="J2248" s="28">
        <v>63.47</v>
      </c>
      <c r="K2248" t="str">
        <f>IF((LEN(relatorio_Ananindeua3[[#This Row],[CIF/CPF/CNPJ]])=14),relatorio_Ananindeua3[[#This Row],[CIF/CPF/CNPJ]],relatorio_Ananindeua3[[#This Row],[Coluna2]])</f>
        <v>05058441000168</v>
      </c>
      <c r="L2248" t="str">
        <f t="shared" si="35"/>
        <v>050******68</v>
      </c>
    </row>
    <row r="2249" spans="1:12" x14ac:dyDescent="0.25">
      <c r="A2249" s="23" t="s">
        <v>62</v>
      </c>
      <c r="B2249" s="23" t="s">
        <v>63</v>
      </c>
      <c r="C2249" s="23" t="s">
        <v>12</v>
      </c>
      <c r="D2249" s="24">
        <v>45299.78497685185</v>
      </c>
      <c r="E2249" s="25" t="s">
        <v>11</v>
      </c>
      <c r="F2249" s="26" t="s">
        <v>12</v>
      </c>
      <c r="G2249" s="26" t="s">
        <v>14</v>
      </c>
      <c r="H2249" s="23">
        <v>0</v>
      </c>
      <c r="I2249" s="27"/>
      <c r="J2249" s="28">
        <v>61.46</v>
      </c>
      <c r="K2249" t="str">
        <f>IF((LEN(relatorio_Ananindeua3[[#This Row],[CIF/CPF/CNPJ]])=14),relatorio_Ananindeua3[[#This Row],[CIF/CPF/CNPJ]],relatorio_Ananindeua3[[#This Row],[Coluna2]])</f>
        <v>05058441000168</v>
      </c>
      <c r="L2249" t="str">
        <f t="shared" si="35"/>
        <v>050******68</v>
      </c>
    </row>
    <row r="2250" spans="1:12" x14ac:dyDescent="0.25">
      <c r="A2250" s="23" t="s">
        <v>13507</v>
      </c>
      <c r="B2250" s="23" t="s">
        <v>10</v>
      </c>
      <c r="C2250" s="23" t="s">
        <v>12</v>
      </c>
      <c r="D2250" s="24">
        <v>45299.785324074073</v>
      </c>
      <c r="E2250" s="25" t="s">
        <v>11</v>
      </c>
      <c r="F2250" s="26" t="s">
        <v>12</v>
      </c>
      <c r="G2250" s="26" t="s">
        <v>14</v>
      </c>
      <c r="H2250" s="23">
        <v>0</v>
      </c>
      <c r="I2250" s="27"/>
      <c r="J2250" s="28">
        <v>415.24</v>
      </c>
      <c r="K2250" t="str">
        <f>IF((LEN(relatorio_Ananindeua3[[#This Row],[CIF/CPF/CNPJ]])=14),relatorio_Ananindeua3[[#This Row],[CIF/CPF/CNPJ]],relatorio_Ananindeua3[[#This Row],[Coluna2]])</f>
        <v>000******00</v>
      </c>
      <c r="L2250" t="str">
        <f t="shared" si="35"/>
        <v>000******00</v>
      </c>
    </row>
    <row r="2251" spans="1:12" x14ac:dyDescent="0.25">
      <c r="A2251" s="23" t="s">
        <v>13507</v>
      </c>
      <c r="B2251" s="23" t="s">
        <v>10</v>
      </c>
      <c r="C2251" s="23" t="s">
        <v>12</v>
      </c>
      <c r="D2251" s="24">
        <v>45299.785416666666</v>
      </c>
      <c r="E2251" s="25" t="s">
        <v>11</v>
      </c>
      <c r="F2251" s="26" t="s">
        <v>12</v>
      </c>
      <c r="G2251" s="26" t="s">
        <v>14</v>
      </c>
      <c r="H2251" s="23">
        <v>0</v>
      </c>
      <c r="I2251" s="27"/>
      <c r="J2251" s="28">
        <v>345.16</v>
      </c>
      <c r="K2251" t="str">
        <f>IF((LEN(relatorio_Ananindeua3[[#This Row],[CIF/CPF/CNPJ]])=14),relatorio_Ananindeua3[[#This Row],[CIF/CPF/CNPJ]],relatorio_Ananindeua3[[#This Row],[Coluna2]])</f>
        <v>000******00</v>
      </c>
      <c r="L2251" t="str">
        <f t="shared" si="35"/>
        <v>000******00</v>
      </c>
    </row>
    <row r="2252" spans="1:12" x14ac:dyDescent="0.25">
      <c r="A2252" s="23" t="s">
        <v>62</v>
      </c>
      <c r="B2252" s="23" t="s">
        <v>63</v>
      </c>
      <c r="C2252" s="23" t="s">
        <v>12</v>
      </c>
      <c r="D2252" s="24">
        <v>45299.785532407404</v>
      </c>
      <c r="E2252" s="25" t="s">
        <v>11</v>
      </c>
      <c r="F2252" s="26" t="s">
        <v>12</v>
      </c>
      <c r="G2252" s="26" t="s">
        <v>14</v>
      </c>
      <c r="H2252" s="23">
        <v>0</v>
      </c>
      <c r="I2252" s="27"/>
      <c r="J2252" s="28">
        <v>62.12</v>
      </c>
      <c r="K2252" t="str">
        <f>IF((LEN(relatorio_Ananindeua3[[#This Row],[CIF/CPF/CNPJ]])=14),relatorio_Ananindeua3[[#This Row],[CIF/CPF/CNPJ]],relatorio_Ananindeua3[[#This Row],[Coluna2]])</f>
        <v>05058441000168</v>
      </c>
      <c r="L2252" t="str">
        <f t="shared" si="35"/>
        <v>050******68</v>
      </c>
    </row>
    <row r="2253" spans="1:12" x14ac:dyDescent="0.25">
      <c r="A2253" s="23" t="s">
        <v>13507</v>
      </c>
      <c r="B2253" s="23" t="s">
        <v>10</v>
      </c>
      <c r="C2253" s="23" t="s">
        <v>12</v>
      </c>
      <c r="D2253" s="24">
        <v>45299.785555555558</v>
      </c>
      <c r="E2253" s="25" t="s">
        <v>11</v>
      </c>
      <c r="F2253" s="26" t="s">
        <v>12</v>
      </c>
      <c r="G2253" s="26" t="s">
        <v>14</v>
      </c>
      <c r="H2253" s="23">
        <v>0</v>
      </c>
      <c r="I2253" s="27"/>
      <c r="J2253" s="28">
        <v>1766.47</v>
      </c>
      <c r="K2253" t="str">
        <f>IF((LEN(relatorio_Ananindeua3[[#This Row],[CIF/CPF/CNPJ]])=14),relatorio_Ananindeua3[[#This Row],[CIF/CPF/CNPJ]],relatorio_Ananindeua3[[#This Row],[Coluna2]])</f>
        <v>000******00</v>
      </c>
      <c r="L2253" t="str">
        <f t="shared" si="35"/>
        <v>000******00</v>
      </c>
    </row>
    <row r="2254" spans="1:12" x14ac:dyDescent="0.25">
      <c r="A2254" s="23" t="s">
        <v>13507</v>
      </c>
      <c r="B2254" s="23" t="s">
        <v>10</v>
      </c>
      <c r="C2254" s="23" t="s">
        <v>12</v>
      </c>
      <c r="D2254" s="24">
        <v>45299.785590277781</v>
      </c>
      <c r="E2254" s="25" t="s">
        <v>11</v>
      </c>
      <c r="F2254" s="26" t="s">
        <v>12</v>
      </c>
      <c r="G2254" s="26" t="s">
        <v>14</v>
      </c>
      <c r="H2254" s="23">
        <v>0</v>
      </c>
      <c r="I2254" s="27"/>
      <c r="J2254" s="28">
        <v>256</v>
      </c>
      <c r="K2254" t="str">
        <f>IF((LEN(relatorio_Ananindeua3[[#This Row],[CIF/CPF/CNPJ]])=14),relatorio_Ananindeua3[[#This Row],[CIF/CPF/CNPJ]],relatorio_Ananindeua3[[#This Row],[Coluna2]])</f>
        <v>000******00</v>
      </c>
      <c r="L2254" t="str">
        <f t="shared" si="35"/>
        <v>000******00</v>
      </c>
    </row>
    <row r="2255" spans="1:12" x14ac:dyDescent="0.25">
      <c r="A2255" s="23" t="s">
        <v>13507</v>
      </c>
      <c r="B2255" s="23" t="s">
        <v>10</v>
      </c>
      <c r="C2255" s="23" t="s">
        <v>12</v>
      </c>
      <c r="D2255" s="24">
        <v>45299.785636574074</v>
      </c>
      <c r="E2255" s="25" t="s">
        <v>11</v>
      </c>
      <c r="F2255" s="26" t="s">
        <v>12</v>
      </c>
      <c r="G2255" s="26" t="s">
        <v>14</v>
      </c>
      <c r="H2255" s="23">
        <v>0</v>
      </c>
      <c r="I2255" s="27"/>
      <c r="J2255" s="28">
        <v>251.4</v>
      </c>
      <c r="K2255" t="str">
        <f>IF((LEN(relatorio_Ananindeua3[[#This Row],[CIF/CPF/CNPJ]])=14),relatorio_Ananindeua3[[#This Row],[CIF/CPF/CNPJ]],relatorio_Ananindeua3[[#This Row],[Coluna2]])</f>
        <v>000******00</v>
      </c>
      <c r="L2255" t="str">
        <f t="shared" si="35"/>
        <v>000******00</v>
      </c>
    </row>
    <row r="2256" spans="1:12" x14ac:dyDescent="0.25">
      <c r="A2256" s="23" t="s">
        <v>13507</v>
      </c>
      <c r="B2256" s="23" t="s">
        <v>10</v>
      </c>
      <c r="C2256" s="23" t="s">
        <v>12</v>
      </c>
      <c r="D2256" s="24">
        <v>45299.78564814815</v>
      </c>
      <c r="E2256" s="25" t="s">
        <v>11</v>
      </c>
      <c r="F2256" s="26" t="s">
        <v>12</v>
      </c>
      <c r="G2256" s="26" t="s">
        <v>14</v>
      </c>
      <c r="H2256" s="23">
        <v>0</v>
      </c>
      <c r="I2256" s="27"/>
      <c r="J2256" s="28">
        <v>498.3</v>
      </c>
      <c r="K2256" t="str">
        <f>IF((LEN(relatorio_Ananindeua3[[#This Row],[CIF/CPF/CNPJ]])=14),relatorio_Ananindeua3[[#This Row],[CIF/CPF/CNPJ]],relatorio_Ananindeua3[[#This Row],[Coluna2]])</f>
        <v>000******00</v>
      </c>
      <c r="L2256" t="str">
        <f t="shared" si="35"/>
        <v>000******00</v>
      </c>
    </row>
    <row r="2257" spans="1:12" x14ac:dyDescent="0.25">
      <c r="A2257" s="23" t="s">
        <v>13507</v>
      </c>
      <c r="B2257" s="23" t="s">
        <v>10</v>
      </c>
      <c r="C2257" s="23" t="s">
        <v>12</v>
      </c>
      <c r="D2257" s="24">
        <v>45299.785902777781</v>
      </c>
      <c r="E2257" s="25" t="s">
        <v>11</v>
      </c>
      <c r="F2257" s="26" t="s">
        <v>12</v>
      </c>
      <c r="G2257" s="26" t="s">
        <v>14</v>
      </c>
      <c r="H2257" s="23">
        <v>0</v>
      </c>
      <c r="I2257" s="27"/>
      <c r="J2257" s="28">
        <v>11599.99</v>
      </c>
      <c r="K2257" t="str">
        <f>IF((LEN(relatorio_Ananindeua3[[#This Row],[CIF/CPF/CNPJ]])=14),relatorio_Ananindeua3[[#This Row],[CIF/CPF/CNPJ]],relatorio_Ananindeua3[[#This Row],[Coluna2]])</f>
        <v>000******00</v>
      </c>
      <c r="L2257" t="str">
        <f t="shared" si="35"/>
        <v>000******00</v>
      </c>
    </row>
    <row r="2258" spans="1:12" x14ac:dyDescent="0.25">
      <c r="A2258" s="23" t="s">
        <v>13515</v>
      </c>
      <c r="B2258" s="23" t="s">
        <v>2838</v>
      </c>
      <c r="C2258" s="23" t="s">
        <v>12</v>
      </c>
      <c r="D2258" s="24">
        <v>45299.78597222222</v>
      </c>
      <c r="E2258" s="25" t="s">
        <v>11</v>
      </c>
      <c r="F2258" s="26" t="s">
        <v>12</v>
      </c>
      <c r="G2258" s="26" t="s">
        <v>13496</v>
      </c>
      <c r="H2258" s="23">
        <v>0</v>
      </c>
      <c r="I2258" s="27"/>
      <c r="J2258" s="28">
        <v>638.61</v>
      </c>
      <c r="K2258" t="str">
        <f>IF((LEN(relatorio_Ananindeua3[[#This Row],[CIF/CPF/CNPJ]])=14),relatorio_Ananindeua3[[#This Row],[CIF/CPF/CNPJ]],relatorio_Ananindeua3[[#This Row],[Coluna2]])</f>
        <v>305******15</v>
      </c>
      <c r="L2258" t="str">
        <f t="shared" ref="L2258:L2321" si="36">_xlfn.CONCAT(LEFT(A2258,3),REPT("*",6),RIGHT(A2258,2))</f>
        <v>305******15</v>
      </c>
    </row>
    <row r="2259" spans="1:12" x14ac:dyDescent="0.25">
      <c r="A2259" s="23" t="s">
        <v>13507</v>
      </c>
      <c r="B2259" s="23" t="s">
        <v>10</v>
      </c>
      <c r="C2259" s="23" t="s">
        <v>12</v>
      </c>
      <c r="D2259" s="24">
        <v>45299.785983796297</v>
      </c>
      <c r="E2259" s="25" t="s">
        <v>11</v>
      </c>
      <c r="F2259" s="26" t="s">
        <v>12</v>
      </c>
      <c r="G2259" s="26" t="s">
        <v>14</v>
      </c>
      <c r="H2259" s="23">
        <v>0</v>
      </c>
      <c r="I2259" s="27"/>
      <c r="J2259" s="28">
        <v>345.16</v>
      </c>
      <c r="K2259" t="str">
        <f>IF((LEN(relatorio_Ananindeua3[[#This Row],[CIF/CPF/CNPJ]])=14),relatorio_Ananindeua3[[#This Row],[CIF/CPF/CNPJ]],relatorio_Ananindeua3[[#This Row],[Coluna2]])</f>
        <v>000******00</v>
      </c>
      <c r="L2259" t="str">
        <f t="shared" si="36"/>
        <v>000******00</v>
      </c>
    </row>
    <row r="2260" spans="1:12" x14ac:dyDescent="0.25">
      <c r="A2260" s="23" t="s">
        <v>62</v>
      </c>
      <c r="B2260" s="23" t="s">
        <v>63</v>
      </c>
      <c r="C2260" s="23" t="s">
        <v>12</v>
      </c>
      <c r="D2260" s="24">
        <v>45299.786111111112</v>
      </c>
      <c r="E2260" s="25" t="s">
        <v>11</v>
      </c>
      <c r="F2260" s="26" t="s">
        <v>12</v>
      </c>
      <c r="G2260" s="26" t="s">
        <v>14</v>
      </c>
      <c r="H2260" s="23">
        <v>0</v>
      </c>
      <c r="I2260" s="27"/>
      <c r="J2260" s="28">
        <v>61</v>
      </c>
      <c r="K2260" t="str">
        <f>IF((LEN(relatorio_Ananindeua3[[#This Row],[CIF/CPF/CNPJ]])=14),relatorio_Ananindeua3[[#This Row],[CIF/CPF/CNPJ]],relatorio_Ananindeua3[[#This Row],[Coluna2]])</f>
        <v>05058441000168</v>
      </c>
      <c r="L2260" t="str">
        <f t="shared" si="36"/>
        <v>050******68</v>
      </c>
    </row>
    <row r="2261" spans="1:12" x14ac:dyDescent="0.25">
      <c r="A2261" s="23" t="s">
        <v>13507</v>
      </c>
      <c r="B2261" s="23" t="s">
        <v>10</v>
      </c>
      <c r="C2261" s="23" t="s">
        <v>12</v>
      </c>
      <c r="D2261" s="24">
        <v>45299.786134259259</v>
      </c>
      <c r="E2261" s="25" t="s">
        <v>11</v>
      </c>
      <c r="F2261" s="26" t="s">
        <v>12</v>
      </c>
      <c r="G2261" s="26" t="s">
        <v>14</v>
      </c>
      <c r="H2261" s="23">
        <v>0</v>
      </c>
      <c r="I2261" s="27"/>
      <c r="J2261" s="28">
        <v>4785.0200000000004</v>
      </c>
      <c r="K2261" t="str">
        <f>IF((LEN(relatorio_Ananindeua3[[#This Row],[CIF/CPF/CNPJ]])=14),relatorio_Ananindeua3[[#This Row],[CIF/CPF/CNPJ]],relatorio_Ananindeua3[[#This Row],[Coluna2]])</f>
        <v>000******00</v>
      </c>
      <c r="L2261" t="str">
        <f t="shared" si="36"/>
        <v>000******00</v>
      </c>
    </row>
    <row r="2262" spans="1:12" x14ac:dyDescent="0.25">
      <c r="A2262" s="23" t="s">
        <v>13507</v>
      </c>
      <c r="B2262" s="23" t="s">
        <v>10</v>
      </c>
      <c r="C2262" s="23" t="s">
        <v>12</v>
      </c>
      <c r="D2262" s="24">
        <v>45299.786412037036</v>
      </c>
      <c r="E2262" s="25" t="s">
        <v>11</v>
      </c>
      <c r="F2262" s="26" t="s">
        <v>12</v>
      </c>
      <c r="G2262" s="26" t="s">
        <v>14</v>
      </c>
      <c r="H2262" s="23">
        <v>0</v>
      </c>
      <c r="I2262" s="27"/>
      <c r="J2262" s="28">
        <v>242.48</v>
      </c>
      <c r="K2262" t="str">
        <f>IF((LEN(relatorio_Ananindeua3[[#This Row],[CIF/CPF/CNPJ]])=14),relatorio_Ananindeua3[[#This Row],[CIF/CPF/CNPJ]],relatorio_Ananindeua3[[#This Row],[Coluna2]])</f>
        <v>000******00</v>
      </c>
      <c r="L2262" t="str">
        <f t="shared" si="36"/>
        <v>000******00</v>
      </c>
    </row>
    <row r="2263" spans="1:12" x14ac:dyDescent="0.25">
      <c r="A2263" s="23" t="s">
        <v>13507</v>
      </c>
      <c r="B2263" s="23" t="s">
        <v>10</v>
      </c>
      <c r="C2263" s="23" t="s">
        <v>12</v>
      </c>
      <c r="D2263" s="24">
        <v>45299.786423611113</v>
      </c>
      <c r="E2263" s="25" t="s">
        <v>11</v>
      </c>
      <c r="F2263" s="26" t="s">
        <v>12</v>
      </c>
      <c r="G2263" s="26" t="s">
        <v>14</v>
      </c>
      <c r="H2263" s="23">
        <v>0</v>
      </c>
      <c r="I2263" s="27"/>
      <c r="J2263" s="28">
        <v>24399.33</v>
      </c>
      <c r="K2263" t="str">
        <f>IF((LEN(relatorio_Ananindeua3[[#This Row],[CIF/CPF/CNPJ]])=14),relatorio_Ananindeua3[[#This Row],[CIF/CPF/CNPJ]],relatorio_Ananindeua3[[#This Row],[Coluna2]])</f>
        <v>000******00</v>
      </c>
      <c r="L2263" t="str">
        <f t="shared" si="36"/>
        <v>000******00</v>
      </c>
    </row>
    <row r="2264" spans="1:12" x14ac:dyDescent="0.25">
      <c r="A2264" s="23" t="s">
        <v>13507</v>
      </c>
      <c r="B2264" s="23" t="s">
        <v>10</v>
      </c>
      <c r="C2264" s="23" t="s">
        <v>12</v>
      </c>
      <c r="D2264" s="24">
        <v>45299.786435185182</v>
      </c>
      <c r="E2264" s="25" t="s">
        <v>11</v>
      </c>
      <c r="F2264" s="26" t="s">
        <v>12</v>
      </c>
      <c r="G2264" s="26" t="s">
        <v>14</v>
      </c>
      <c r="H2264" s="23">
        <v>0</v>
      </c>
      <c r="I2264" s="27"/>
      <c r="J2264" s="28">
        <v>264.29000000000002</v>
      </c>
      <c r="K2264" t="str">
        <f>IF((LEN(relatorio_Ananindeua3[[#This Row],[CIF/CPF/CNPJ]])=14),relatorio_Ananindeua3[[#This Row],[CIF/CPF/CNPJ]],relatorio_Ananindeua3[[#This Row],[Coluna2]])</f>
        <v>000******00</v>
      </c>
      <c r="L2264" t="str">
        <f t="shared" si="36"/>
        <v>000******00</v>
      </c>
    </row>
    <row r="2265" spans="1:12" x14ac:dyDescent="0.25">
      <c r="A2265" s="23" t="s">
        <v>13507</v>
      </c>
      <c r="B2265" s="23" t="s">
        <v>10</v>
      </c>
      <c r="C2265" s="23" t="s">
        <v>12</v>
      </c>
      <c r="D2265" s="24">
        <v>45299.786516203705</v>
      </c>
      <c r="E2265" s="25" t="s">
        <v>11</v>
      </c>
      <c r="F2265" s="26" t="s">
        <v>12</v>
      </c>
      <c r="G2265" s="26" t="s">
        <v>14</v>
      </c>
      <c r="H2265" s="23">
        <v>0</v>
      </c>
      <c r="I2265" s="27"/>
      <c r="J2265" s="28">
        <v>332.14</v>
      </c>
      <c r="K2265" t="str">
        <f>IF((LEN(relatorio_Ananindeua3[[#This Row],[CIF/CPF/CNPJ]])=14),relatorio_Ananindeua3[[#This Row],[CIF/CPF/CNPJ]],relatorio_Ananindeua3[[#This Row],[Coluna2]])</f>
        <v>000******00</v>
      </c>
      <c r="L2265" t="str">
        <f t="shared" si="36"/>
        <v>000******00</v>
      </c>
    </row>
    <row r="2266" spans="1:12" x14ac:dyDescent="0.25">
      <c r="A2266" s="23" t="s">
        <v>13507</v>
      </c>
      <c r="B2266" s="23" t="s">
        <v>10</v>
      </c>
      <c r="C2266" s="23" t="s">
        <v>12</v>
      </c>
      <c r="D2266" s="24">
        <v>45299.786689814813</v>
      </c>
      <c r="E2266" s="25" t="s">
        <v>11</v>
      </c>
      <c r="F2266" s="26" t="s">
        <v>12</v>
      </c>
      <c r="G2266" s="26" t="s">
        <v>14</v>
      </c>
      <c r="H2266" s="23">
        <v>0</v>
      </c>
      <c r="I2266" s="27"/>
      <c r="J2266" s="28">
        <v>339.9</v>
      </c>
      <c r="K2266" t="str">
        <f>IF((LEN(relatorio_Ananindeua3[[#This Row],[CIF/CPF/CNPJ]])=14),relatorio_Ananindeua3[[#This Row],[CIF/CPF/CNPJ]],relatorio_Ananindeua3[[#This Row],[Coluna2]])</f>
        <v>000******00</v>
      </c>
      <c r="L2266" t="str">
        <f t="shared" si="36"/>
        <v>000******00</v>
      </c>
    </row>
    <row r="2267" spans="1:12" x14ac:dyDescent="0.25">
      <c r="A2267" s="23" t="s">
        <v>13507</v>
      </c>
      <c r="B2267" s="23" t="s">
        <v>10</v>
      </c>
      <c r="C2267" s="23" t="s">
        <v>12</v>
      </c>
      <c r="D2267" s="24">
        <v>45299.786817129629</v>
      </c>
      <c r="E2267" s="25" t="s">
        <v>11</v>
      </c>
      <c r="F2267" s="26" t="s">
        <v>12</v>
      </c>
      <c r="G2267" s="26" t="s">
        <v>14</v>
      </c>
      <c r="H2267" s="23">
        <v>0</v>
      </c>
      <c r="I2267" s="27"/>
      <c r="J2267" s="28">
        <v>530.23</v>
      </c>
      <c r="K2267" t="str">
        <f>IF((LEN(relatorio_Ananindeua3[[#This Row],[CIF/CPF/CNPJ]])=14),relatorio_Ananindeua3[[#This Row],[CIF/CPF/CNPJ]],relatorio_Ananindeua3[[#This Row],[Coluna2]])</f>
        <v>000******00</v>
      </c>
      <c r="L2267" t="str">
        <f t="shared" si="36"/>
        <v>000******00</v>
      </c>
    </row>
    <row r="2268" spans="1:12" x14ac:dyDescent="0.25">
      <c r="A2268" s="23" t="s">
        <v>62</v>
      </c>
      <c r="B2268" s="23" t="s">
        <v>63</v>
      </c>
      <c r="C2268" s="23" t="s">
        <v>12</v>
      </c>
      <c r="D2268" s="24">
        <v>45299.786863425928</v>
      </c>
      <c r="E2268" s="25" t="s">
        <v>11</v>
      </c>
      <c r="F2268" s="26" t="s">
        <v>12</v>
      </c>
      <c r="G2268" s="26" t="s">
        <v>14</v>
      </c>
      <c r="H2268" s="23">
        <v>0</v>
      </c>
      <c r="I2268" s="27"/>
      <c r="J2268" s="28">
        <v>61.95</v>
      </c>
      <c r="K2268" t="str">
        <f>IF((LEN(relatorio_Ananindeua3[[#This Row],[CIF/CPF/CNPJ]])=14),relatorio_Ananindeua3[[#This Row],[CIF/CPF/CNPJ]],relatorio_Ananindeua3[[#This Row],[Coluna2]])</f>
        <v>05058441000168</v>
      </c>
      <c r="L2268" t="str">
        <f t="shared" si="36"/>
        <v>050******68</v>
      </c>
    </row>
    <row r="2269" spans="1:12" x14ac:dyDescent="0.25">
      <c r="A2269" s="23" t="s">
        <v>62</v>
      </c>
      <c r="B2269" s="23" t="s">
        <v>63</v>
      </c>
      <c r="C2269" s="23" t="s">
        <v>12</v>
      </c>
      <c r="D2269" s="24">
        <v>45299.787118055552</v>
      </c>
      <c r="E2269" s="25" t="s">
        <v>11</v>
      </c>
      <c r="F2269" s="26" t="s">
        <v>12</v>
      </c>
      <c r="G2269" s="26" t="s">
        <v>14</v>
      </c>
      <c r="H2269" s="23">
        <v>0</v>
      </c>
      <c r="I2269" s="27"/>
      <c r="J2269" s="28">
        <v>2377.14</v>
      </c>
      <c r="K2269" t="str">
        <f>IF((LEN(relatorio_Ananindeua3[[#This Row],[CIF/CPF/CNPJ]])=14),relatorio_Ananindeua3[[#This Row],[CIF/CPF/CNPJ]],relatorio_Ananindeua3[[#This Row],[Coluna2]])</f>
        <v>05058441000168</v>
      </c>
      <c r="L2269" t="str">
        <f t="shared" si="36"/>
        <v>050******68</v>
      </c>
    </row>
    <row r="2270" spans="1:12" x14ac:dyDescent="0.25">
      <c r="A2270" s="23" t="s">
        <v>13507</v>
      </c>
      <c r="B2270" s="23" t="s">
        <v>10</v>
      </c>
      <c r="C2270" s="23" t="s">
        <v>12</v>
      </c>
      <c r="D2270" s="24">
        <v>45299.787141203706</v>
      </c>
      <c r="E2270" s="25" t="s">
        <v>11</v>
      </c>
      <c r="F2270" s="26" t="s">
        <v>12</v>
      </c>
      <c r="G2270" s="26" t="s">
        <v>14</v>
      </c>
      <c r="H2270" s="23">
        <v>0</v>
      </c>
      <c r="I2270" s="27"/>
      <c r="J2270" s="28">
        <v>3652.37</v>
      </c>
      <c r="K2270" t="str">
        <f>IF((LEN(relatorio_Ananindeua3[[#This Row],[CIF/CPF/CNPJ]])=14),relatorio_Ananindeua3[[#This Row],[CIF/CPF/CNPJ]],relatorio_Ananindeua3[[#This Row],[Coluna2]])</f>
        <v>000******00</v>
      </c>
      <c r="L2270" t="str">
        <f t="shared" si="36"/>
        <v>000******00</v>
      </c>
    </row>
    <row r="2271" spans="1:12" x14ac:dyDescent="0.25">
      <c r="A2271" s="23" t="s">
        <v>62</v>
      </c>
      <c r="B2271" s="23" t="s">
        <v>63</v>
      </c>
      <c r="C2271" s="23" t="s">
        <v>12</v>
      </c>
      <c r="D2271" s="24">
        <v>45299.787268518521</v>
      </c>
      <c r="E2271" s="25" t="s">
        <v>11</v>
      </c>
      <c r="F2271" s="26" t="s">
        <v>12</v>
      </c>
      <c r="G2271" s="26" t="s">
        <v>14</v>
      </c>
      <c r="H2271" s="23">
        <v>0</v>
      </c>
      <c r="I2271" s="27"/>
      <c r="J2271" s="28">
        <v>8287.51</v>
      </c>
      <c r="K2271" t="str">
        <f>IF((LEN(relatorio_Ananindeua3[[#This Row],[CIF/CPF/CNPJ]])=14),relatorio_Ananindeua3[[#This Row],[CIF/CPF/CNPJ]],relatorio_Ananindeua3[[#This Row],[Coluna2]])</f>
        <v>05058441000168</v>
      </c>
      <c r="L2271" t="str">
        <f t="shared" si="36"/>
        <v>050******68</v>
      </c>
    </row>
    <row r="2272" spans="1:12" x14ac:dyDescent="0.25">
      <c r="A2272" s="23" t="s">
        <v>62</v>
      </c>
      <c r="B2272" s="23" t="s">
        <v>63</v>
      </c>
      <c r="C2272" s="23" t="s">
        <v>12</v>
      </c>
      <c r="D2272" s="24">
        <v>45299.787430555552</v>
      </c>
      <c r="E2272" s="25" t="s">
        <v>11</v>
      </c>
      <c r="F2272" s="26" t="s">
        <v>12</v>
      </c>
      <c r="G2272" s="26" t="s">
        <v>14</v>
      </c>
      <c r="H2272" s="23">
        <v>0</v>
      </c>
      <c r="I2272" s="27"/>
      <c r="J2272" s="28">
        <v>79.42</v>
      </c>
      <c r="K2272" t="str">
        <f>IF((LEN(relatorio_Ananindeua3[[#This Row],[CIF/CPF/CNPJ]])=14),relatorio_Ananindeua3[[#This Row],[CIF/CPF/CNPJ]],relatorio_Ananindeua3[[#This Row],[Coluna2]])</f>
        <v>05058441000168</v>
      </c>
      <c r="L2272" t="str">
        <f t="shared" si="36"/>
        <v>050******68</v>
      </c>
    </row>
    <row r="2273" spans="1:12" x14ac:dyDescent="0.25">
      <c r="A2273" s="23" t="s">
        <v>13507</v>
      </c>
      <c r="B2273" s="23" t="s">
        <v>10</v>
      </c>
      <c r="C2273" s="23" t="s">
        <v>12</v>
      </c>
      <c r="D2273" s="24">
        <v>45299.787523148145</v>
      </c>
      <c r="E2273" s="25" t="s">
        <v>11</v>
      </c>
      <c r="F2273" s="26" t="s">
        <v>12</v>
      </c>
      <c r="G2273" s="26" t="s">
        <v>14</v>
      </c>
      <c r="H2273" s="23">
        <v>0</v>
      </c>
      <c r="I2273" s="27"/>
      <c r="J2273" s="28">
        <v>345.16</v>
      </c>
      <c r="K2273" t="str">
        <f>IF((LEN(relatorio_Ananindeua3[[#This Row],[CIF/CPF/CNPJ]])=14),relatorio_Ananindeua3[[#This Row],[CIF/CPF/CNPJ]],relatorio_Ananindeua3[[#This Row],[Coluna2]])</f>
        <v>000******00</v>
      </c>
      <c r="L2273" t="str">
        <f t="shared" si="36"/>
        <v>000******00</v>
      </c>
    </row>
    <row r="2274" spans="1:12" x14ac:dyDescent="0.25">
      <c r="A2274" s="23" t="s">
        <v>13507</v>
      </c>
      <c r="B2274" s="23" t="s">
        <v>10</v>
      </c>
      <c r="C2274" s="23" t="s">
        <v>12</v>
      </c>
      <c r="D2274" s="24">
        <v>45299.787685185183</v>
      </c>
      <c r="E2274" s="25" t="s">
        <v>11</v>
      </c>
      <c r="F2274" s="26" t="s">
        <v>12</v>
      </c>
      <c r="G2274" s="26" t="s">
        <v>14</v>
      </c>
      <c r="H2274" s="23">
        <v>0</v>
      </c>
      <c r="I2274" s="27"/>
      <c r="J2274" s="28">
        <v>345.16</v>
      </c>
      <c r="K2274" t="str">
        <f>IF((LEN(relatorio_Ananindeua3[[#This Row],[CIF/CPF/CNPJ]])=14),relatorio_Ananindeua3[[#This Row],[CIF/CPF/CNPJ]],relatorio_Ananindeua3[[#This Row],[Coluna2]])</f>
        <v>000******00</v>
      </c>
      <c r="L2274" t="str">
        <f t="shared" si="36"/>
        <v>000******00</v>
      </c>
    </row>
    <row r="2275" spans="1:12" x14ac:dyDescent="0.25">
      <c r="A2275" s="23" t="s">
        <v>13507</v>
      </c>
      <c r="B2275" s="23" t="s">
        <v>10</v>
      </c>
      <c r="C2275" s="23" t="s">
        <v>12</v>
      </c>
      <c r="D2275" s="24">
        <v>45299.787777777776</v>
      </c>
      <c r="E2275" s="25" t="s">
        <v>11</v>
      </c>
      <c r="F2275" s="26" t="s">
        <v>12</v>
      </c>
      <c r="G2275" s="26" t="s">
        <v>14</v>
      </c>
      <c r="H2275" s="23">
        <v>0</v>
      </c>
      <c r="I2275" s="27"/>
      <c r="J2275" s="28">
        <v>348.49</v>
      </c>
      <c r="K2275" t="str">
        <f>IF((LEN(relatorio_Ananindeua3[[#This Row],[CIF/CPF/CNPJ]])=14),relatorio_Ananindeua3[[#This Row],[CIF/CPF/CNPJ]],relatorio_Ananindeua3[[#This Row],[Coluna2]])</f>
        <v>000******00</v>
      </c>
      <c r="L2275" t="str">
        <f t="shared" si="36"/>
        <v>000******00</v>
      </c>
    </row>
    <row r="2276" spans="1:12" x14ac:dyDescent="0.25">
      <c r="A2276" s="23" t="s">
        <v>13507</v>
      </c>
      <c r="B2276" s="23" t="s">
        <v>10</v>
      </c>
      <c r="C2276" s="23" t="s">
        <v>12</v>
      </c>
      <c r="D2276" s="24">
        <v>45299.787951388891</v>
      </c>
      <c r="E2276" s="25" t="s">
        <v>11</v>
      </c>
      <c r="F2276" s="26" t="s">
        <v>12</v>
      </c>
      <c r="G2276" s="26" t="s">
        <v>14</v>
      </c>
      <c r="H2276" s="23">
        <v>0</v>
      </c>
      <c r="I2276" s="27"/>
      <c r="J2276" s="28">
        <v>345.16</v>
      </c>
      <c r="K2276" t="str">
        <f>IF((LEN(relatorio_Ananindeua3[[#This Row],[CIF/CPF/CNPJ]])=14),relatorio_Ananindeua3[[#This Row],[CIF/CPF/CNPJ]],relatorio_Ananindeua3[[#This Row],[Coluna2]])</f>
        <v>000******00</v>
      </c>
      <c r="L2276" t="str">
        <f t="shared" si="36"/>
        <v>000******00</v>
      </c>
    </row>
    <row r="2277" spans="1:12" x14ac:dyDescent="0.25">
      <c r="A2277" s="23" t="s">
        <v>13523</v>
      </c>
      <c r="B2277" s="23" t="s">
        <v>6809</v>
      </c>
      <c r="C2277" s="23" t="s">
        <v>12</v>
      </c>
      <c r="D2277" s="24">
        <v>45299.788078703707</v>
      </c>
      <c r="E2277" s="25" t="s">
        <v>11</v>
      </c>
      <c r="F2277" s="26" t="s">
        <v>12</v>
      </c>
      <c r="G2277" s="26" t="s">
        <v>14</v>
      </c>
      <c r="H2277" s="23">
        <v>0</v>
      </c>
      <c r="I2277" s="27"/>
      <c r="J2277" s="28">
        <v>663.64</v>
      </c>
      <c r="K2277" t="str">
        <f>IF((LEN(relatorio_Ananindeua3[[#This Row],[CIF/CPF/CNPJ]])=14),relatorio_Ananindeua3[[#This Row],[CIF/CPF/CNPJ]],relatorio_Ananindeua3[[#This Row],[Coluna2]])</f>
        <v>459******34</v>
      </c>
      <c r="L2277" t="str">
        <f t="shared" si="36"/>
        <v>459******34</v>
      </c>
    </row>
    <row r="2278" spans="1:12" x14ac:dyDescent="0.25">
      <c r="A2278" s="23" t="s">
        <v>13507</v>
      </c>
      <c r="B2278" s="23" t="s">
        <v>10</v>
      </c>
      <c r="C2278" s="23" t="s">
        <v>12</v>
      </c>
      <c r="D2278" s="24">
        <v>45299.788275462961</v>
      </c>
      <c r="E2278" s="25" t="s">
        <v>11</v>
      </c>
      <c r="F2278" s="26" t="s">
        <v>12</v>
      </c>
      <c r="G2278" s="26" t="s">
        <v>14</v>
      </c>
      <c r="H2278" s="23">
        <v>0</v>
      </c>
      <c r="I2278" s="27"/>
      <c r="J2278" s="28">
        <v>2695.56</v>
      </c>
      <c r="K2278" t="str">
        <f>IF((LEN(relatorio_Ananindeua3[[#This Row],[CIF/CPF/CNPJ]])=14),relatorio_Ananindeua3[[#This Row],[CIF/CPF/CNPJ]],relatorio_Ananindeua3[[#This Row],[Coluna2]])</f>
        <v>000******00</v>
      </c>
      <c r="L2278" t="str">
        <f t="shared" si="36"/>
        <v>000******00</v>
      </c>
    </row>
    <row r="2279" spans="1:12" x14ac:dyDescent="0.25">
      <c r="A2279" s="23" t="s">
        <v>13507</v>
      </c>
      <c r="B2279" s="23" t="s">
        <v>10</v>
      </c>
      <c r="C2279" s="23" t="s">
        <v>12</v>
      </c>
      <c r="D2279" s="24">
        <v>45299.788530092592</v>
      </c>
      <c r="E2279" s="25" t="s">
        <v>11</v>
      </c>
      <c r="F2279" s="26" t="s">
        <v>12</v>
      </c>
      <c r="G2279" s="26" t="s">
        <v>14</v>
      </c>
      <c r="H2279" s="23">
        <v>0</v>
      </c>
      <c r="I2279" s="27"/>
      <c r="J2279" s="28">
        <v>11015.6</v>
      </c>
      <c r="K2279" t="str">
        <f>IF((LEN(relatorio_Ananindeua3[[#This Row],[CIF/CPF/CNPJ]])=14),relatorio_Ananindeua3[[#This Row],[CIF/CPF/CNPJ]],relatorio_Ananindeua3[[#This Row],[Coluna2]])</f>
        <v>000******00</v>
      </c>
      <c r="L2279" t="str">
        <f t="shared" si="36"/>
        <v>000******00</v>
      </c>
    </row>
    <row r="2280" spans="1:12" x14ac:dyDescent="0.25">
      <c r="A2280" s="23" t="s">
        <v>13507</v>
      </c>
      <c r="B2280" s="23" t="s">
        <v>10</v>
      </c>
      <c r="C2280" s="23" t="s">
        <v>12</v>
      </c>
      <c r="D2280" s="24">
        <v>45299.788703703707</v>
      </c>
      <c r="E2280" s="25" t="s">
        <v>11</v>
      </c>
      <c r="F2280" s="26" t="s">
        <v>12</v>
      </c>
      <c r="G2280" s="26" t="s">
        <v>14</v>
      </c>
      <c r="H2280" s="23">
        <v>0</v>
      </c>
      <c r="I2280" s="27"/>
      <c r="J2280" s="28">
        <v>794.08</v>
      </c>
      <c r="K2280" t="str">
        <f>IF((LEN(relatorio_Ananindeua3[[#This Row],[CIF/CPF/CNPJ]])=14),relatorio_Ananindeua3[[#This Row],[CIF/CPF/CNPJ]],relatorio_Ananindeua3[[#This Row],[Coluna2]])</f>
        <v>000******00</v>
      </c>
      <c r="L2280" t="str">
        <f t="shared" si="36"/>
        <v>000******00</v>
      </c>
    </row>
    <row r="2281" spans="1:12" x14ac:dyDescent="0.25">
      <c r="A2281" s="23" t="s">
        <v>13507</v>
      </c>
      <c r="B2281" s="23" t="s">
        <v>10</v>
      </c>
      <c r="C2281" s="23" t="s">
        <v>12</v>
      </c>
      <c r="D2281" s="24">
        <v>45299.789120370369</v>
      </c>
      <c r="E2281" s="25" t="s">
        <v>11</v>
      </c>
      <c r="F2281" s="26" t="s">
        <v>12</v>
      </c>
      <c r="G2281" s="26" t="s">
        <v>14</v>
      </c>
      <c r="H2281" s="23">
        <v>0</v>
      </c>
      <c r="I2281" s="27"/>
      <c r="J2281" s="28">
        <v>411.63</v>
      </c>
      <c r="K2281" t="str">
        <f>IF((LEN(relatorio_Ananindeua3[[#This Row],[CIF/CPF/CNPJ]])=14),relatorio_Ananindeua3[[#This Row],[CIF/CPF/CNPJ]],relatorio_Ananindeua3[[#This Row],[Coluna2]])</f>
        <v>000******00</v>
      </c>
      <c r="L2281" t="str">
        <f t="shared" si="36"/>
        <v>000******00</v>
      </c>
    </row>
    <row r="2282" spans="1:12" x14ac:dyDescent="0.25">
      <c r="A2282" s="23" t="s">
        <v>13507</v>
      </c>
      <c r="B2282" s="23" t="s">
        <v>10</v>
      </c>
      <c r="C2282" s="23" t="s">
        <v>12</v>
      </c>
      <c r="D2282" s="24">
        <v>45299.789155092592</v>
      </c>
      <c r="E2282" s="25" t="s">
        <v>11</v>
      </c>
      <c r="F2282" s="26" t="s">
        <v>12</v>
      </c>
      <c r="G2282" s="26" t="s">
        <v>14</v>
      </c>
      <c r="H2282" s="23">
        <v>0</v>
      </c>
      <c r="I2282" s="27"/>
      <c r="J2282" s="28">
        <v>345.16</v>
      </c>
      <c r="K2282" t="str">
        <f>IF((LEN(relatorio_Ananindeua3[[#This Row],[CIF/CPF/CNPJ]])=14),relatorio_Ananindeua3[[#This Row],[CIF/CPF/CNPJ]],relatorio_Ananindeua3[[#This Row],[Coluna2]])</f>
        <v>000******00</v>
      </c>
      <c r="L2282" t="str">
        <f t="shared" si="36"/>
        <v>000******00</v>
      </c>
    </row>
    <row r="2283" spans="1:12" x14ac:dyDescent="0.25">
      <c r="A2283" s="23" t="s">
        <v>13507</v>
      </c>
      <c r="B2283" s="23" t="s">
        <v>10</v>
      </c>
      <c r="C2283" s="23" t="s">
        <v>12</v>
      </c>
      <c r="D2283" s="24">
        <v>45299.789479166669</v>
      </c>
      <c r="E2283" s="25" t="s">
        <v>11</v>
      </c>
      <c r="F2283" s="26" t="s">
        <v>12</v>
      </c>
      <c r="G2283" s="26" t="s">
        <v>14</v>
      </c>
      <c r="H2283" s="23">
        <v>0</v>
      </c>
      <c r="I2283" s="27"/>
      <c r="J2283" s="28">
        <v>3220.71</v>
      </c>
      <c r="K2283" t="str">
        <f>IF((LEN(relatorio_Ananindeua3[[#This Row],[CIF/CPF/CNPJ]])=14),relatorio_Ananindeua3[[#This Row],[CIF/CPF/CNPJ]],relatorio_Ananindeua3[[#This Row],[Coluna2]])</f>
        <v>000******00</v>
      </c>
      <c r="L2283" t="str">
        <f t="shared" si="36"/>
        <v>000******00</v>
      </c>
    </row>
    <row r="2284" spans="1:12" x14ac:dyDescent="0.25">
      <c r="A2284" s="23" t="s">
        <v>13507</v>
      </c>
      <c r="B2284" s="23" t="s">
        <v>10</v>
      </c>
      <c r="C2284" s="23" t="s">
        <v>12</v>
      </c>
      <c r="D2284" s="24">
        <v>45299.789594907408</v>
      </c>
      <c r="E2284" s="25" t="s">
        <v>11</v>
      </c>
      <c r="F2284" s="26" t="s">
        <v>12</v>
      </c>
      <c r="G2284" s="26" t="s">
        <v>14</v>
      </c>
      <c r="H2284" s="23">
        <v>0</v>
      </c>
      <c r="I2284" s="27"/>
      <c r="J2284" s="28">
        <v>2917.99</v>
      </c>
      <c r="K2284" t="str">
        <f>IF((LEN(relatorio_Ananindeua3[[#This Row],[CIF/CPF/CNPJ]])=14),relatorio_Ananindeua3[[#This Row],[CIF/CPF/CNPJ]],relatorio_Ananindeua3[[#This Row],[Coluna2]])</f>
        <v>000******00</v>
      </c>
      <c r="L2284" t="str">
        <f t="shared" si="36"/>
        <v>000******00</v>
      </c>
    </row>
    <row r="2285" spans="1:12" x14ac:dyDescent="0.25">
      <c r="A2285" s="23" t="s">
        <v>13507</v>
      </c>
      <c r="B2285" s="23" t="s">
        <v>10</v>
      </c>
      <c r="C2285" s="23" t="s">
        <v>12</v>
      </c>
      <c r="D2285" s="24">
        <v>45299.789652777778</v>
      </c>
      <c r="E2285" s="25" t="s">
        <v>11</v>
      </c>
      <c r="F2285" s="26" t="s">
        <v>12</v>
      </c>
      <c r="G2285" s="26" t="s">
        <v>14</v>
      </c>
      <c r="H2285" s="23">
        <v>0</v>
      </c>
      <c r="I2285" s="27"/>
      <c r="J2285" s="28">
        <v>3071.17</v>
      </c>
      <c r="K2285" t="str">
        <f>IF((LEN(relatorio_Ananindeua3[[#This Row],[CIF/CPF/CNPJ]])=14),relatorio_Ananindeua3[[#This Row],[CIF/CPF/CNPJ]],relatorio_Ananindeua3[[#This Row],[Coluna2]])</f>
        <v>000******00</v>
      </c>
      <c r="L2285" t="str">
        <f t="shared" si="36"/>
        <v>000******00</v>
      </c>
    </row>
    <row r="2286" spans="1:12" x14ac:dyDescent="0.25">
      <c r="A2286" s="23" t="s">
        <v>13507</v>
      </c>
      <c r="B2286" s="23" t="s">
        <v>10</v>
      </c>
      <c r="C2286" s="23" t="s">
        <v>12</v>
      </c>
      <c r="D2286" s="24">
        <v>45299.789722222224</v>
      </c>
      <c r="E2286" s="25" t="s">
        <v>11</v>
      </c>
      <c r="F2286" s="26" t="s">
        <v>12</v>
      </c>
      <c r="G2286" s="26" t="s">
        <v>14</v>
      </c>
      <c r="H2286" s="23">
        <v>0</v>
      </c>
      <c r="I2286" s="27"/>
      <c r="J2286" s="28">
        <v>992.5</v>
      </c>
      <c r="K2286" t="str">
        <f>IF((LEN(relatorio_Ananindeua3[[#This Row],[CIF/CPF/CNPJ]])=14),relatorio_Ananindeua3[[#This Row],[CIF/CPF/CNPJ]],relatorio_Ananindeua3[[#This Row],[Coluna2]])</f>
        <v>000******00</v>
      </c>
      <c r="L2286" t="str">
        <f t="shared" si="36"/>
        <v>000******00</v>
      </c>
    </row>
    <row r="2287" spans="1:12" x14ac:dyDescent="0.25">
      <c r="A2287" s="23" t="s">
        <v>13507</v>
      </c>
      <c r="B2287" s="23" t="s">
        <v>10</v>
      </c>
      <c r="C2287" s="23" t="s">
        <v>12</v>
      </c>
      <c r="D2287" s="24">
        <v>45299.789756944447</v>
      </c>
      <c r="E2287" s="25" t="s">
        <v>11</v>
      </c>
      <c r="F2287" s="26" t="s">
        <v>12</v>
      </c>
      <c r="G2287" s="26" t="s">
        <v>14</v>
      </c>
      <c r="H2287" s="23">
        <v>0</v>
      </c>
      <c r="I2287" s="27"/>
      <c r="J2287" s="28">
        <v>463.42</v>
      </c>
      <c r="K2287" t="str">
        <f>IF((LEN(relatorio_Ananindeua3[[#This Row],[CIF/CPF/CNPJ]])=14),relatorio_Ananindeua3[[#This Row],[CIF/CPF/CNPJ]],relatorio_Ananindeua3[[#This Row],[Coluna2]])</f>
        <v>000******00</v>
      </c>
      <c r="L2287" t="str">
        <f t="shared" si="36"/>
        <v>000******00</v>
      </c>
    </row>
    <row r="2288" spans="1:12" x14ac:dyDescent="0.25">
      <c r="A2288" s="23" t="s">
        <v>13507</v>
      </c>
      <c r="B2288" s="23" t="s">
        <v>10</v>
      </c>
      <c r="C2288" s="23" t="s">
        <v>12</v>
      </c>
      <c r="D2288" s="24">
        <v>45299.78979166667</v>
      </c>
      <c r="E2288" s="25" t="s">
        <v>11</v>
      </c>
      <c r="F2288" s="26" t="s">
        <v>12</v>
      </c>
      <c r="G2288" s="26" t="s">
        <v>14</v>
      </c>
      <c r="H2288" s="23">
        <v>0</v>
      </c>
      <c r="I2288" s="27"/>
      <c r="J2288" s="28">
        <v>1600.59</v>
      </c>
      <c r="K2288" t="str">
        <f>IF((LEN(relatorio_Ananindeua3[[#This Row],[CIF/CPF/CNPJ]])=14),relatorio_Ananindeua3[[#This Row],[CIF/CPF/CNPJ]],relatorio_Ananindeua3[[#This Row],[Coluna2]])</f>
        <v>000******00</v>
      </c>
      <c r="L2288" t="str">
        <f t="shared" si="36"/>
        <v>000******00</v>
      </c>
    </row>
    <row r="2289" spans="1:12" x14ac:dyDescent="0.25">
      <c r="A2289" s="23" t="s">
        <v>13507</v>
      </c>
      <c r="B2289" s="23" t="s">
        <v>10</v>
      </c>
      <c r="C2289" s="23" t="s">
        <v>12</v>
      </c>
      <c r="D2289" s="24">
        <v>45299.789803240739</v>
      </c>
      <c r="E2289" s="25" t="s">
        <v>11</v>
      </c>
      <c r="F2289" s="26" t="s">
        <v>12</v>
      </c>
      <c r="G2289" s="26" t="s">
        <v>14</v>
      </c>
      <c r="H2289" s="23">
        <v>0</v>
      </c>
      <c r="I2289" s="27"/>
      <c r="J2289" s="28">
        <v>345.16</v>
      </c>
      <c r="K2289" t="str">
        <f>IF((LEN(relatorio_Ananindeua3[[#This Row],[CIF/CPF/CNPJ]])=14),relatorio_Ananindeua3[[#This Row],[CIF/CPF/CNPJ]],relatorio_Ananindeua3[[#This Row],[Coluna2]])</f>
        <v>000******00</v>
      </c>
      <c r="L2289" t="str">
        <f t="shared" si="36"/>
        <v>000******00</v>
      </c>
    </row>
    <row r="2290" spans="1:12" x14ac:dyDescent="0.25">
      <c r="A2290" s="23" t="s">
        <v>64</v>
      </c>
      <c r="B2290" s="23" t="s">
        <v>65</v>
      </c>
      <c r="C2290" s="23" t="s">
        <v>12</v>
      </c>
      <c r="D2290" s="24">
        <v>45299.789884259262</v>
      </c>
      <c r="E2290" s="25" t="s">
        <v>11</v>
      </c>
      <c r="F2290" s="26" t="s">
        <v>12</v>
      </c>
      <c r="G2290" s="26" t="s">
        <v>14</v>
      </c>
      <c r="H2290" s="23">
        <v>0</v>
      </c>
      <c r="I2290" s="27"/>
      <c r="J2290" s="28">
        <v>4281.2</v>
      </c>
      <c r="K2290" t="str">
        <f>IF((LEN(relatorio_Ananindeua3[[#This Row],[CIF/CPF/CNPJ]])=14),relatorio_Ananindeua3[[#This Row],[CIF/CPF/CNPJ]],relatorio_Ananindeua3[[#This Row],[Coluna2]])</f>
        <v>05058441000249</v>
      </c>
      <c r="L2290" t="str">
        <f t="shared" si="36"/>
        <v>050******49</v>
      </c>
    </row>
    <row r="2291" spans="1:12" x14ac:dyDescent="0.25">
      <c r="A2291" s="23" t="s">
        <v>13526</v>
      </c>
      <c r="B2291" s="23" t="s">
        <v>13472</v>
      </c>
      <c r="C2291" s="23" t="s">
        <v>12</v>
      </c>
      <c r="D2291" s="24">
        <v>45299.789942129632</v>
      </c>
      <c r="E2291" s="25" t="s">
        <v>11</v>
      </c>
      <c r="F2291" s="26" t="s">
        <v>12</v>
      </c>
      <c r="G2291" s="26" t="s">
        <v>14</v>
      </c>
      <c r="H2291" s="23">
        <v>0</v>
      </c>
      <c r="I2291" s="27"/>
      <c r="J2291" s="28">
        <v>234.92</v>
      </c>
      <c r="K2291" t="str">
        <f>IF((LEN(relatorio_Ananindeua3[[#This Row],[CIF/CPF/CNPJ]])=14),relatorio_Ananindeua3[[#This Row],[CIF/CPF/CNPJ]],relatorio_Ananindeua3[[#This Row],[Coluna2]])</f>
        <v>639******91</v>
      </c>
      <c r="L2291" t="str">
        <f t="shared" si="36"/>
        <v>639******91</v>
      </c>
    </row>
    <row r="2292" spans="1:12" x14ac:dyDescent="0.25">
      <c r="A2292" s="23" t="s">
        <v>62</v>
      </c>
      <c r="B2292" s="23" t="s">
        <v>63</v>
      </c>
      <c r="C2292" s="23" t="s">
        <v>12</v>
      </c>
      <c r="D2292" s="24">
        <v>45299.790127314816</v>
      </c>
      <c r="E2292" s="25" t="s">
        <v>11</v>
      </c>
      <c r="F2292" s="26" t="s">
        <v>12</v>
      </c>
      <c r="G2292" s="26" t="s">
        <v>14</v>
      </c>
      <c r="H2292" s="23">
        <v>0</v>
      </c>
      <c r="I2292" s="27"/>
      <c r="J2292" s="28">
        <v>56.07</v>
      </c>
      <c r="K2292" t="str">
        <f>IF((LEN(relatorio_Ananindeua3[[#This Row],[CIF/CPF/CNPJ]])=14),relatorio_Ananindeua3[[#This Row],[CIF/CPF/CNPJ]],relatorio_Ananindeua3[[#This Row],[Coluna2]])</f>
        <v>05058441000168</v>
      </c>
      <c r="L2292" t="str">
        <f t="shared" si="36"/>
        <v>050******68</v>
      </c>
    </row>
    <row r="2293" spans="1:12" x14ac:dyDescent="0.25">
      <c r="A2293" s="23" t="s">
        <v>13507</v>
      </c>
      <c r="B2293" s="23" t="s">
        <v>10</v>
      </c>
      <c r="C2293" s="23" t="s">
        <v>12</v>
      </c>
      <c r="D2293" s="24">
        <v>45299.790497685186</v>
      </c>
      <c r="E2293" s="25" t="s">
        <v>11</v>
      </c>
      <c r="F2293" s="26" t="s">
        <v>12</v>
      </c>
      <c r="G2293" s="26" t="s">
        <v>14</v>
      </c>
      <c r="H2293" s="23">
        <v>0</v>
      </c>
      <c r="I2293" s="27"/>
      <c r="J2293" s="28">
        <v>3768.09</v>
      </c>
      <c r="K2293" t="str">
        <f>IF((LEN(relatorio_Ananindeua3[[#This Row],[CIF/CPF/CNPJ]])=14),relatorio_Ananindeua3[[#This Row],[CIF/CPF/CNPJ]],relatorio_Ananindeua3[[#This Row],[Coluna2]])</f>
        <v>000******00</v>
      </c>
      <c r="L2293" t="str">
        <f t="shared" si="36"/>
        <v>000******00</v>
      </c>
    </row>
    <row r="2294" spans="1:12" x14ac:dyDescent="0.25">
      <c r="A2294" s="23" t="s">
        <v>13507</v>
      </c>
      <c r="B2294" s="23" t="s">
        <v>10</v>
      </c>
      <c r="C2294" s="23" t="s">
        <v>12</v>
      </c>
      <c r="D2294" s="24">
        <v>45299.790648148148</v>
      </c>
      <c r="E2294" s="25" t="s">
        <v>11</v>
      </c>
      <c r="F2294" s="26" t="s">
        <v>12</v>
      </c>
      <c r="G2294" s="26" t="s">
        <v>14</v>
      </c>
      <c r="H2294" s="23">
        <v>0</v>
      </c>
      <c r="I2294" s="27"/>
      <c r="J2294" s="28">
        <v>345.16</v>
      </c>
      <c r="K2294" t="str">
        <f>IF((LEN(relatorio_Ananindeua3[[#This Row],[CIF/CPF/CNPJ]])=14),relatorio_Ananindeua3[[#This Row],[CIF/CPF/CNPJ]],relatorio_Ananindeua3[[#This Row],[Coluna2]])</f>
        <v>000******00</v>
      </c>
      <c r="L2294" t="str">
        <f t="shared" si="36"/>
        <v>000******00</v>
      </c>
    </row>
    <row r="2295" spans="1:12" x14ac:dyDescent="0.25">
      <c r="A2295" s="23" t="s">
        <v>13507</v>
      </c>
      <c r="B2295" s="23" t="s">
        <v>10</v>
      </c>
      <c r="C2295" s="23" t="s">
        <v>12</v>
      </c>
      <c r="D2295" s="24">
        <v>45299.790659722225</v>
      </c>
      <c r="E2295" s="25" t="s">
        <v>11</v>
      </c>
      <c r="F2295" s="26" t="s">
        <v>12</v>
      </c>
      <c r="G2295" s="26" t="s">
        <v>14</v>
      </c>
      <c r="H2295" s="23">
        <v>0</v>
      </c>
      <c r="I2295" s="27"/>
      <c r="J2295" s="28">
        <v>2177.29</v>
      </c>
      <c r="K2295" t="str">
        <f>IF((LEN(relatorio_Ananindeua3[[#This Row],[CIF/CPF/CNPJ]])=14),relatorio_Ananindeua3[[#This Row],[CIF/CPF/CNPJ]],relatorio_Ananindeua3[[#This Row],[Coluna2]])</f>
        <v>000******00</v>
      </c>
      <c r="L2295" t="str">
        <f t="shared" si="36"/>
        <v>000******00</v>
      </c>
    </row>
    <row r="2296" spans="1:12" x14ac:dyDescent="0.25">
      <c r="A2296" s="23" t="s">
        <v>62</v>
      </c>
      <c r="B2296" s="23" t="s">
        <v>63</v>
      </c>
      <c r="C2296" s="23" t="s">
        <v>12</v>
      </c>
      <c r="D2296" s="24">
        <v>45299.790682870371</v>
      </c>
      <c r="E2296" s="25" t="s">
        <v>11</v>
      </c>
      <c r="F2296" s="26" t="s">
        <v>12</v>
      </c>
      <c r="G2296" s="26" t="s">
        <v>14</v>
      </c>
      <c r="H2296" s="23">
        <v>0</v>
      </c>
      <c r="I2296" s="27"/>
      <c r="J2296" s="28">
        <v>60.57</v>
      </c>
      <c r="K2296" t="str">
        <f>IF((LEN(relatorio_Ananindeua3[[#This Row],[CIF/CPF/CNPJ]])=14),relatorio_Ananindeua3[[#This Row],[CIF/CPF/CNPJ]],relatorio_Ananindeua3[[#This Row],[Coluna2]])</f>
        <v>05058441000168</v>
      </c>
      <c r="L2296" t="str">
        <f t="shared" si="36"/>
        <v>050******68</v>
      </c>
    </row>
    <row r="2297" spans="1:12" x14ac:dyDescent="0.25">
      <c r="A2297" s="23" t="s">
        <v>13507</v>
      </c>
      <c r="B2297" s="23" t="s">
        <v>10</v>
      </c>
      <c r="C2297" s="23" t="s">
        <v>12</v>
      </c>
      <c r="D2297" s="24">
        <v>45299.790694444448</v>
      </c>
      <c r="E2297" s="25" t="s">
        <v>11</v>
      </c>
      <c r="F2297" s="26" t="s">
        <v>12</v>
      </c>
      <c r="G2297" s="26" t="s">
        <v>14</v>
      </c>
      <c r="H2297" s="23">
        <v>0</v>
      </c>
      <c r="I2297" s="27"/>
      <c r="J2297" s="28">
        <v>3488.97</v>
      </c>
      <c r="K2297" t="str">
        <f>IF((LEN(relatorio_Ananindeua3[[#This Row],[CIF/CPF/CNPJ]])=14),relatorio_Ananindeua3[[#This Row],[CIF/CPF/CNPJ]],relatorio_Ananindeua3[[#This Row],[Coluna2]])</f>
        <v>000******00</v>
      </c>
      <c r="L2297" t="str">
        <f t="shared" si="36"/>
        <v>000******00</v>
      </c>
    </row>
    <row r="2298" spans="1:12" x14ac:dyDescent="0.25">
      <c r="A2298" s="23" t="s">
        <v>13507</v>
      </c>
      <c r="B2298" s="23" t="s">
        <v>10</v>
      </c>
      <c r="C2298" s="23" t="s">
        <v>12</v>
      </c>
      <c r="D2298" s="24">
        <v>45299.79074074074</v>
      </c>
      <c r="E2298" s="25" t="s">
        <v>11</v>
      </c>
      <c r="F2298" s="26" t="s">
        <v>12</v>
      </c>
      <c r="G2298" s="26" t="s">
        <v>14</v>
      </c>
      <c r="H2298" s="23">
        <v>0</v>
      </c>
      <c r="I2298" s="27"/>
      <c r="J2298" s="28">
        <v>7993.52</v>
      </c>
      <c r="K2298" t="str">
        <f>IF((LEN(relatorio_Ananindeua3[[#This Row],[CIF/CPF/CNPJ]])=14),relatorio_Ananindeua3[[#This Row],[CIF/CPF/CNPJ]],relatorio_Ananindeua3[[#This Row],[Coluna2]])</f>
        <v>000******00</v>
      </c>
      <c r="L2298" t="str">
        <f t="shared" si="36"/>
        <v>000******00</v>
      </c>
    </row>
    <row r="2299" spans="1:12" x14ac:dyDescent="0.25">
      <c r="A2299" s="23" t="s">
        <v>13507</v>
      </c>
      <c r="B2299" s="23" t="s">
        <v>10</v>
      </c>
      <c r="C2299" s="23" t="s">
        <v>12</v>
      </c>
      <c r="D2299" s="24">
        <v>45299.790775462963</v>
      </c>
      <c r="E2299" s="25" t="s">
        <v>11</v>
      </c>
      <c r="F2299" s="26" t="s">
        <v>12</v>
      </c>
      <c r="G2299" s="26" t="s">
        <v>14</v>
      </c>
      <c r="H2299" s="23">
        <v>0</v>
      </c>
      <c r="I2299" s="27"/>
      <c r="J2299" s="28">
        <v>541.9</v>
      </c>
      <c r="K2299" t="str">
        <f>IF((LEN(relatorio_Ananindeua3[[#This Row],[CIF/CPF/CNPJ]])=14),relatorio_Ananindeua3[[#This Row],[CIF/CPF/CNPJ]],relatorio_Ananindeua3[[#This Row],[Coluna2]])</f>
        <v>000******00</v>
      </c>
      <c r="L2299" t="str">
        <f t="shared" si="36"/>
        <v>000******00</v>
      </c>
    </row>
    <row r="2300" spans="1:12" x14ac:dyDescent="0.25">
      <c r="A2300" s="23" t="s">
        <v>13507</v>
      </c>
      <c r="B2300" s="23" t="s">
        <v>10</v>
      </c>
      <c r="C2300" s="23" t="s">
        <v>12</v>
      </c>
      <c r="D2300" s="24">
        <v>45299.790810185186</v>
      </c>
      <c r="E2300" s="25" t="s">
        <v>11</v>
      </c>
      <c r="F2300" s="26" t="s">
        <v>12</v>
      </c>
      <c r="G2300" s="26" t="s">
        <v>14</v>
      </c>
      <c r="H2300" s="23">
        <v>0</v>
      </c>
      <c r="I2300" s="27"/>
      <c r="J2300" s="28">
        <v>2097.81</v>
      </c>
      <c r="K2300" t="str">
        <f>IF((LEN(relatorio_Ananindeua3[[#This Row],[CIF/CPF/CNPJ]])=14),relatorio_Ananindeua3[[#This Row],[CIF/CPF/CNPJ]],relatorio_Ananindeua3[[#This Row],[Coluna2]])</f>
        <v>000******00</v>
      </c>
      <c r="L2300" t="str">
        <f t="shared" si="36"/>
        <v>000******00</v>
      </c>
    </row>
    <row r="2301" spans="1:12" x14ac:dyDescent="0.25">
      <c r="A2301" s="23" t="s">
        <v>13507</v>
      </c>
      <c r="B2301" s="23" t="s">
        <v>10</v>
      </c>
      <c r="C2301" s="23" t="s">
        <v>12</v>
      </c>
      <c r="D2301" s="24">
        <v>45299.790833333333</v>
      </c>
      <c r="E2301" s="25" t="s">
        <v>11</v>
      </c>
      <c r="F2301" s="26" t="s">
        <v>12</v>
      </c>
      <c r="G2301" s="26" t="s">
        <v>14</v>
      </c>
      <c r="H2301" s="23">
        <v>0</v>
      </c>
      <c r="I2301" s="27"/>
      <c r="J2301" s="28">
        <v>6028.74</v>
      </c>
      <c r="K2301" t="str">
        <f>IF((LEN(relatorio_Ananindeua3[[#This Row],[CIF/CPF/CNPJ]])=14),relatorio_Ananindeua3[[#This Row],[CIF/CPF/CNPJ]],relatorio_Ananindeua3[[#This Row],[Coluna2]])</f>
        <v>000******00</v>
      </c>
      <c r="L2301" t="str">
        <f t="shared" si="36"/>
        <v>000******00</v>
      </c>
    </row>
    <row r="2302" spans="1:12" x14ac:dyDescent="0.25">
      <c r="A2302" s="23" t="s">
        <v>62</v>
      </c>
      <c r="B2302" s="23" t="s">
        <v>63</v>
      </c>
      <c r="C2302" s="23" t="s">
        <v>12</v>
      </c>
      <c r="D2302" s="24">
        <v>45299.790844907409</v>
      </c>
      <c r="E2302" s="25" t="s">
        <v>11</v>
      </c>
      <c r="F2302" s="26" t="s">
        <v>12</v>
      </c>
      <c r="G2302" s="26" t="s">
        <v>14</v>
      </c>
      <c r="H2302" s="23">
        <v>0</v>
      </c>
      <c r="I2302" s="27"/>
      <c r="J2302" s="28">
        <v>62.73</v>
      </c>
      <c r="K2302" t="str">
        <f>IF((LEN(relatorio_Ananindeua3[[#This Row],[CIF/CPF/CNPJ]])=14),relatorio_Ananindeua3[[#This Row],[CIF/CPF/CNPJ]],relatorio_Ananindeua3[[#This Row],[Coluna2]])</f>
        <v>05058441000168</v>
      </c>
      <c r="L2302" t="str">
        <f t="shared" si="36"/>
        <v>050******68</v>
      </c>
    </row>
    <row r="2303" spans="1:12" x14ac:dyDescent="0.25">
      <c r="A2303" s="23" t="s">
        <v>13507</v>
      </c>
      <c r="B2303" s="23" t="s">
        <v>10</v>
      </c>
      <c r="C2303" s="23" t="s">
        <v>12</v>
      </c>
      <c r="D2303" s="24">
        <v>45299.790902777779</v>
      </c>
      <c r="E2303" s="25" t="s">
        <v>11</v>
      </c>
      <c r="F2303" s="26" t="s">
        <v>12</v>
      </c>
      <c r="G2303" s="26" t="s">
        <v>14</v>
      </c>
      <c r="H2303" s="23">
        <v>0</v>
      </c>
      <c r="I2303" s="27"/>
      <c r="J2303" s="28">
        <v>345.16</v>
      </c>
      <c r="K2303" t="str">
        <f>IF((LEN(relatorio_Ananindeua3[[#This Row],[CIF/CPF/CNPJ]])=14),relatorio_Ananindeua3[[#This Row],[CIF/CPF/CNPJ]],relatorio_Ananindeua3[[#This Row],[Coluna2]])</f>
        <v>000******00</v>
      </c>
      <c r="L2303" t="str">
        <f t="shared" si="36"/>
        <v>000******00</v>
      </c>
    </row>
    <row r="2304" spans="1:12" x14ac:dyDescent="0.25">
      <c r="A2304" s="23" t="s">
        <v>13507</v>
      </c>
      <c r="B2304" s="23" t="s">
        <v>10</v>
      </c>
      <c r="C2304" s="23" t="s">
        <v>12</v>
      </c>
      <c r="D2304" s="24">
        <v>45299.790960648148</v>
      </c>
      <c r="E2304" s="25" t="s">
        <v>11</v>
      </c>
      <c r="F2304" s="26" t="s">
        <v>12</v>
      </c>
      <c r="G2304" s="26" t="s">
        <v>14</v>
      </c>
      <c r="H2304" s="23">
        <v>0</v>
      </c>
      <c r="I2304" s="27"/>
      <c r="J2304" s="28">
        <v>2105.11</v>
      </c>
      <c r="K2304" t="str">
        <f>IF((LEN(relatorio_Ananindeua3[[#This Row],[CIF/CPF/CNPJ]])=14),relatorio_Ananindeua3[[#This Row],[CIF/CPF/CNPJ]],relatorio_Ananindeua3[[#This Row],[Coluna2]])</f>
        <v>000******00</v>
      </c>
      <c r="L2304" t="str">
        <f t="shared" si="36"/>
        <v>000******00</v>
      </c>
    </row>
    <row r="2305" spans="1:12" x14ac:dyDescent="0.25">
      <c r="A2305" s="23" t="s">
        <v>13507</v>
      </c>
      <c r="B2305" s="23" t="s">
        <v>10</v>
      </c>
      <c r="C2305" s="23" t="s">
        <v>12</v>
      </c>
      <c r="D2305" s="24">
        <v>45299.791030092594</v>
      </c>
      <c r="E2305" s="25" t="s">
        <v>11</v>
      </c>
      <c r="F2305" s="26" t="s">
        <v>12</v>
      </c>
      <c r="G2305" s="26" t="s">
        <v>14</v>
      </c>
      <c r="H2305" s="23">
        <v>0</v>
      </c>
      <c r="I2305" s="27"/>
      <c r="J2305" s="28">
        <v>408.57</v>
      </c>
      <c r="K2305" t="str">
        <f>IF((LEN(relatorio_Ananindeua3[[#This Row],[CIF/CPF/CNPJ]])=14),relatorio_Ananindeua3[[#This Row],[CIF/CPF/CNPJ]],relatorio_Ananindeua3[[#This Row],[Coluna2]])</f>
        <v>000******00</v>
      </c>
      <c r="L2305" t="str">
        <f t="shared" si="36"/>
        <v>000******00</v>
      </c>
    </row>
    <row r="2306" spans="1:12" x14ac:dyDescent="0.25">
      <c r="A2306" s="23" t="s">
        <v>13507</v>
      </c>
      <c r="B2306" s="23" t="s">
        <v>10</v>
      </c>
      <c r="C2306" s="23" t="s">
        <v>12</v>
      </c>
      <c r="D2306" s="24">
        <v>45299.79109953704</v>
      </c>
      <c r="E2306" s="25" t="s">
        <v>11</v>
      </c>
      <c r="F2306" s="26" t="s">
        <v>12</v>
      </c>
      <c r="G2306" s="26" t="s">
        <v>14</v>
      </c>
      <c r="H2306" s="23">
        <v>0</v>
      </c>
      <c r="I2306" s="27"/>
      <c r="J2306" s="28">
        <v>5147.7700000000004</v>
      </c>
      <c r="K2306" t="str">
        <f>IF((LEN(relatorio_Ananindeua3[[#This Row],[CIF/CPF/CNPJ]])=14),relatorio_Ananindeua3[[#This Row],[CIF/CPF/CNPJ]],relatorio_Ananindeua3[[#This Row],[Coluna2]])</f>
        <v>000******00</v>
      </c>
      <c r="L2306" t="str">
        <f t="shared" si="36"/>
        <v>000******00</v>
      </c>
    </row>
    <row r="2307" spans="1:12" x14ac:dyDescent="0.25">
      <c r="A2307" s="23" t="s">
        <v>13507</v>
      </c>
      <c r="B2307" s="23" t="s">
        <v>10</v>
      </c>
      <c r="C2307" s="23" t="s">
        <v>12</v>
      </c>
      <c r="D2307" s="24">
        <v>45299.791238425925</v>
      </c>
      <c r="E2307" s="25" t="s">
        <v>11</v>
      </c>
      <c r="F2307" s="26" t="s">
        <v>12</v>
      </c>
      <c r="G2307" s="26" t="s">
        <v>14</v>
      </c>
      <c r="H2307" s="23">
        <v>0</v>
      </c>
      <c r="I2307" s="27"/>
      <c r="J2307" s="28">
        <v>345.16</v>
      </c>
      <c r="K2307" t="str">
        <f>IF((LEN(relatorio_Ananindeua3[[#This Row],[CIF/CPF/CNPJ]])=14),relatorio_Ananindeua3[[#This Row],[CIF/CPF/CNPJ]],relatorio_Ananindeua3[[#This Row],[Coluna2]])</f>
        <v>000******00</v>
      </c>
      <c r="L2307" t="str">
        <f t="shared" si="36"/>
        <v>000******00</v>
      </c>
    </row>
    <row r="2308" spans="1:12" x14ac:dyDescent="0.25">
      <c r="A2308" s="23" t="s">
        <v>62</v>
      </c>
      <c r="B2308" s="23" t="s">
        <v>63</v>
      </c>
      <c r="C2308" s="23" t="s">
        <v>12</v>
      </c>
      <c r="D2308" s="24">
        <v>45299.791319444441</v>
      </c>
      <c r="E2308" s="25" t="s">
        <v>11</v>
      </c>
      <c r="F2308" s="26" t="s">
        <v>12</v>
      </c>
      <c r="G2308" s="26" t="s">
        <v>14</v>
      </c>
      <c r="H2308" s="23">
        <v>0</v>
      </c>
      <c r="I2308" s="27"/>
      <c r="J2308" s="28">
        <v>2133.5300000000002</v>
      </c>
      <c r="K2308" t="str">
        <f>IF((LEN(relatorio_Ananindeua3[[#This Row],[CIF/CPF/CNPJ]])=14),relatorio_Ananindeua3[[#This Row],[CIF/CPF/CNPJ]],relatorio_Ananindeua3[[#This Row],[Coluna2]])</f>
        <v>05058441000168</v>
      </c>
      <c r="L2308" t="str">
        <f t="shared" si="36"/>
        <v>050******68</v>
      </c>
    </row>
    <row r="2309" spans="1:12" x14ac:dyDescent="0.25">
      <c r="A2309" s="23" t="s">
        <v>13507</v>
      </c>
      <c r="B2309" s="23" t="s">
        <v>10</v>
      </c>
      <c r="C2309" s="23" t="s">
        <v>12</v>
      </c>
      <c r="D2309" s="24">
        <v>45299.791446759256</v>
      </c>
      <c r="E2309" s="25" t="s">
        <v>11</v>
      </c>
      <c r="F2309" s="26" t="s">
        <v>12</v>
      </c>
      <c r="G2309" s="26" t="s">
        <v>14</v>
      </c>
      <c r="H2309" s="23">
        <v>0</v>
      </c>
      <c r="I2309" s="27"/>
      <c r="J2309" s="28">
        <v>345.16</v>
      </c>
      <c r="K2309" t="str">
        <f>IF((LEN(relatorio_Ananindeua3[[#This Row],[CIF/CPF/CNPJ]])=14),relatorio_Ananindeua3[[#This Row],[CIF/CPF/CNPJ]],relatorio_Ananindeua3[[#This Row],[Coluna2]])</f>
        <v>000******00</v>
      </c>
      <c r="L2309" t="str">
        <f t="shared" si="36"/>
        <v>000******00</v>
      </c>
    </row>
    <row r="2310" spans="1:12" x14ac:dyDescent="0.25">
      <c r="A2310" s="23" t="s">
        <v>13507</v>
      </c>
      <c r="B2310" s="23" t="s">
        <v>10</v>
      </c>
      <c r="C2310" s="23" t="s">
        <v>12</v>
      </c>
      <c r="D2310" s="24">
        <v>45299.79184027778</v>
      </c>
      <c r="E2310" s="25" t="s">
        <v>11</v>
      </c>
      <c r="F2310" s="26" t="s">
        <v>12</v>
      </c>
      <c r="G2310" s="26" t="s">
        <v>14</v>
      </c>
      <c r="H2310" s="23">
        <v>0</v>
      </c>
      <c r="I2310" s="27"/>
      <c r="J2310" s="28">
        <v>5205.04</v>
      </c>
      <c r="K2310" t="str">
        <f>IF((LEN(relatorio_Ananindeua3[[#This Row],[CIF/CPF/CNPJ]])=14),relatorio_Ananindeua3[[#This Row],[CIF/CPF/CNPJ]],relatorio_Ananindeua3[[#This Row],[Coluna2]])</f>
        <v>000******00</v>
      </c>
      <c r="L2310" t="str">
        <f t="shared" si="36"/>
        <v>000******00</v>
      </c>
    </row>
    <row r="2311" spans="1:12" x14ac:dyDescent="0.25">
      <c r="A2311" s="23" t="s">
        <v>13507</v>
      </c>
      <c r="B2311" s="23" t="s">
        <v>10</v>
      </c>
      <c r="C2311" s="23" t="s">
        <v>12</v>
      </c>
      <c r="D2311" s="24">
        <v>45299.792094907411</v>
      </c>
      <c r="E2311" s="25" t="s">
        <v>11</v>
      </c>
      <c r="F2311" s="26" t="s">
        <v>12</v>
      </c>
      <c r="G2311" s="26" t="s">
        <v>14</v>
      </c>
      <c r="H2311" s="23">
        <v>0</v>
      </c>
      <c r="I2311" s="27"/>
      <c r="J2311" s="28">
        <v>345.16</v>
      </c>
      <c r="K2311" t="str">
        <f>IF((LEN(relatorio_Ananindeua3[[#This Row],[CIF/CPF/CNPJ]])=14),relatorio_Ananindeua3[[#This Row],[CIF/CPF/CNPJ]],relatorio_Ananindeua3[[#This Row],[Coluna2]])</f>
        <v>000******00</v>
      </c>
      <c r="L2311" t="str">
        <f t="shared" si="36"/>
        <v>000******00</v>
      </c>
    </row>
    <row r="2312" spans="1:12" x14ac:dyDescent="0.25">
      <c r="A2312" s="23" t="s">
        <v>62</v>
      </c>
      <c r="B2312" s="23" t="s">
        <v>63</v>
      </c>
      <c r="C2312" s="23" t="s">
        <v>12</v>
      </c>
      <c r="D2312" s="24">
        <v>45299.79210648148</v>
      </c>
      <c r="E2312" s="25" t="s">
        <v>11</v>
      </c>
      <c r="F2312" s="26" t="s">
        <v>12</v>
      </c>
      <c r="G2312" s="26" t="s">
        <v>14</v>
      </c>
      <c r="H2312" s="23">
        <v>0</v>
      </c>
      <c r="I2312" s="27"/>
      <c r="J2312" s="28">
        <v>75.83</v>
      </c>
      <c r="K2312" t="str">
        <f>IF((LEN(relatorio_Ananindeua3[[#This Row],[CIF/CPF/CNPJ]])=14),relatorio_Ananindeua3[[#This Row],[CIF/CPF/CNPJ]],relatorio_Ananindeua3[[#This Row],[Coluna2]])</f>
        <v>05058441000168</v>
      </c>
      <c r="L2312" t="str">
        <f t="shared" si="36"/>
        <v>050******68</v>
      </c>
    </row>
    <row r="2313" spans="1:12" x14ac:dyDescent="0.25">
      <c r="A2313" s="23" t="s">
        <v>62</v>
      </c>
      <c r="B2313" s="23" t="s">
        <v>63</v>
      </c>
      <c r="C2313" s="23" t="s">
        <v>12</v>
      </c>
      <c r="D2313" s="24">
        <v>45299.792523148149</v>
      </c>
      <c r="E2313" s="25" t="s">
        <v>11</v>
      </c>
      <c r="F2313" s="26" t="s">
        <v>12</v>
      </c>
      <c r="G2313" s="26" t="s">
        <v>14</v>
      </c>
      <c r="H2313" s="23">
        <v>0</v>
      </c>
      <c r="I2313" s="27"/>
      <c r="J2313" s="28">
        <v>80.34</v>
      </c>
      <c r="K2313" t="str">
        <f>IF((LEN(relatorio_Ananindeua3[[#This Row],[CIF/CPF/CNPJ]])=14),relatorio_Ananindeua3[[#This Row],[CIF/CPF/CNPJ]],relatorio_Ananindeua3[[#This Row],[Coluna2]])</f>
        <v>05058441000168</v>
      </c>
      <c r="L2313" t="str">
        <f t="shared" si="36"/>
        <v>050******68</v>
      </c>
    </row>
    <row r="2314" spans="1:12" x14ac:dyDescent="0.25">
      <c r="A2314" s="23" t="s">
        <v>13507</v>
      </c>
      <c r="B2314" s="23" t="s">
        <v>10</v>
      </c>
      <c r="C2314" s="23" t="s">
        <v>12</v>
      </c>
      <c r="D2314" s="24">
        <v>45299.792546296296</v>
      </c>
      <c r="E2314" s="25" t="s">
        <v>11</v>
      </c>
      <c r="F2314" s="26" t="s">
        <v>12</v>
      </c>
      <c r="G2314" s="26" t="s">
        <v>14</v>
      </c>
      <c r="H2314" s="23">
        <v>0</v>
      </c>
      <c r="I2314" s="27"/>
      <c r="J2314" s="28">
        <v>341.8</v>
      </c>
      <c r="K2314" t="str">
        <f>IF((LEN(relatorio_Ananindeua3[[#This Row],[CIF/CPF/CNPJ]])=14),relatorio_Ananindeua3[[#This Row],[CIF/CPF/CNPJ]],relatorio_Ananindeua3[[#This Row],[Coluna2]])</f>
        <v>000******00</v>
      </c>
      <c r="L2314" t="str">
        <f t="shared" si="36"/>
        <v>000******00</v>
      </c>
    </row>
    <row r="2315" spans="1:12" x14ac:dyDescent="0.25">
      <c r="A2315" s="23" t="s">
        <v>13507</v>
      </c>
      <c r="B2315" s="23" t="s">
        <v>10</v>
      </c>
      <c r="C2315" s="23" t="s">
        <v>12</v>
      </c>
      <c r="D2315" s="24">
        <v>45299.792673611111</v>
      </c>
      <c r="E2315" s="25" t="s">
        <v>11</v>
      </c>
      <c r="F2315" s="26" t="s">
        <v>12</v>
      </c>
      <c r="G2315" s="26" t="s">
        <v>14</v>
      </c>
      <c r="H2315" s="23">
        <v>0</v>
      </c>
      <c r="I2315" s="27"/>
      <c r="J2315" s="28">
        <v>345.16</v>
      </c>
      <c r="K2315" t="str">
        <f>IF((LEN(relatorio_Ananindeua3[[#This Row],[CIF/CPF/CNPJ]])=14),relatorio_Ananindeua3[[#This Row],[CIF/CPF/CNPJ]],relatorio_Ananindeua3[[#This Row],[Coluna2]])</f>
        <v>000******00</v>
      </c>
      <c r="L2315" t="str">
        <f t="shared" si="36"/>
        <v>000******00</v>
      </c>
    </row>
    <row r="2316" spans="1:12" x14ac:dyDescent="0.25">
      <c r="A2316" s="23" t="s">
        <v>13507</v>
      </c>
      <c r="B2316" s="23" t="s">
        <v>10</v>
      </c>
      <c r="C2316" s="23" t="s">
        <v>12</v>
      </c>
      <c r="D2316" s="24">
        <v>45299.792685185188</v>
      </c>
      <c r="E2316" s="25" t="s">
        <v>11</v>
      </c>
      <c r="F2316" s="26" t="s">
        <v>12</v>
      </c>
      <c r="G2316" s="26" t="s">
        <v>14</v>
      </c>
      <c r="H2316" s="23">
        <v>0</v>
      </c>
      <c r="I2316" s="27"/>
      <c r="J2316" s="28">
        <v>345.16</v>
      </c>
      <c r="K2316" t="str">
        <f>IF((LEN(relatorio_Ananindeua3[[#This Row],[CIF/CPF/CNPJ]])=14),relatorio_Ananindeua3[[#This Row],[CIF/CPF/CNPJ]],relatorio_Ananindeua3[[#This Row],[Coluna2]])</f>
        <v>000******00</v>
      </c>
      <c r="L2316" t="str">
        <f t="shared" si="36"/>
        <v>000******00</v>
      </c>
    </row>
    <row r="2317" spans="1:12" x14ac:dyDescent="0.25">
      <c r="A2317" s="23" t="s">
        <v>13507</v>
      </c>
      <c r="B2317" s="23" t="s">
        <v>10</v>
      </c>
      <c r="C2317" s="23" t="s">
        <v>12</v>
      </c>
      <c r="D2317" s="24">
        <v>45299.792719907404</v>
      </c>
      <c r="E2317" s="25" t="s">
        <v>11</v>
      </c>
      <c r="F2317" s="26" t="s">
        <v>12</v>
      </c>
      <c r="G2317" s="26" t="s">
        <v>14</v>
      </c>
      <c r="H2317" s="23">
        <v>0</v>
      </c>
      <c r="I2317" s="27"/>
      <c r="J2317" s="28">
        <v>1403.18</v>
      </c>
      <c r="K2317" t="str">
        <f>IF((LEN(relatorio_Ananindeua3[[#This Row],[CIF/CPF/CNPJ]])=14),relatorio_Ananindeua3[[#This Row],[CIF/CPF/CNPJ]],relatorio_Ananindeua3[[#This Row],[Coluna2]])</f>
        <v>000******00</v>
      </c>
      <c r="L2317" t="str">
        <f t="shared" si="36"/>
        <v>000******00</v>
      </c>
    </row>
    <row r="2318" spans="1:12" x14ac:dyDescent="0.25">
      <c r="A2318" s="23" t="s">
        <v>13521</v>
      </c>
      <c r="B2318" s="23" t="s">
        <v>5776</v>
      </c>
      <c r="C2318" s="23" t="s">
        <v>12</v>
      </c>
      <c r="D2318" s="24">
        <v>45299.792731481481</v>
      </c>
      <c r="E2318" s="25" t="s">
        <v>11</v>
      </c>
      <c r="F2318" s="26" t="s">
        <v>12</v>
      </c>
      <c r="G2318" s="26" t="s">
        <v>14</v>
      </c>
      <c r="H2318" s="23">
        <v>0</v>
      </c>
      <c r="I2318" s="27"/>
      <c r="J2318" s="28">
        <v>63.79</v>
      </c>
      <c r="K2318" t="str">
        <f>IF((LEN(relatorio_Ananindeua3[[#This Row],[CIF/CPF/CNPJ]])=14),relatorio_Ananindeua3[[#This Row],[CIF/CPF/CNPJ]],relatorio_Ananindeua3[[#This Row],[Coluna2]])</f>
        <v>428******87</v>
      </c>
      <c r="L2318" t="str">
        <f t="shared" si="36"/>
        <v>428******87</v>
      </c>
    </row>
    <row r="2319" spans="1:12" x14ac:dyDescent="0.25">
      <c r="A2319" s="23" t="s">
        <v>13507</v>
      </c>
      <c r="B2319" s="23" t="s">
        <v>10</v>
      </c>
      <c r="C2319" s="23" t="s">
        <v>12</v>
      </c>
      <c r="D2319" s="24">
        <v>45299.792974537035</v>
      </c>
      <c r="E2319" s="25" t="s">
        <v>11</v>
      </c>
      <c r="F2319" s="26" t="s">
        <v>12</v>
      </c>
      <c r="G2319" s="26" t="s">
        <v>14</v>
      </c>
      <c r="H2319" s="23">
        <v>0</v>
      </c>
      <c r="I2319" s="27"/>
      <c r="J2319" s="28">
        <v>345.16</v>
      </c>
      <c r="K2319" t="str">
        <f>IF((LEN(relatorio_Ananindeua3[[#This Row],[CIF/CPF/CNPJ]])=14),relatorio_Ananindeua3[[#This Row],[CIF/CPF/CNPJ]],relatorio_Ananindeua3[[#This Row],[Coluna2]])</f>
        <v>000******00</v>
      </c>
      <c r="L2319" t="str">
        <f t="shared" si="36"/>
        <v>000******00</v>
      </c>
    </row>
    <row r="2320" spans="1:12" x14ac:dyDescent="0.25">
      <c r="A2320" s="23" t="s">
        <v>13507</v>
      </c>
      <c r="B2320" s="23" t="s">
        <v>10</v>
      </c>
      <c r="C2320" s="23" t="s">
        <v>12</v>
      </c>
      <c r="D2320" s="24">
        <v>45299.793078703704</v>
      </c>
      <c r="E2320" s="25" t="s">
        <v>11</v>
      </c>
      <c r="F2320" s="26" t="s">
        <v>12</v>
      </c>
      <c r="G2320" s="26" t="s">
        <v>14</v>
      </c>
      <c r="H2320" s="23">
        <v>0</v>
      </c>
      <c r="I2320" s="27"/>
      <c r="J2320" s="28">
        <v>254.03</v>
      </c>
      <c r="K2320" t="str">
        <f>IF((LEN(relatorio_Ananindeua3[[#This Row],[CIF/CPF/CNPJ]])=14),relatorio_Ananindeua3[[#This Row],[CIF/CPF/CNPJ]],relatorio_Ananindeua3[[#This Row],[Coluna2]])</f>
        <v>000******00</v>
      </c>
      <c r="L2320" t="str">
        <f t="shared" si="36"/>
        <v>000******00</v>
      </c>
    </row>
    <row r="2321" spans="1:12" x14ac:dyDescent="0.25">
      <c r="A2321" s="23" t="s">
        <v>13508</v>
      </c>
      <c r="B2321" s="23" t="s">
        <v>31</v>
      </c>
      <c r="C2321" s="23" t="s">
        <v>12</v>
      </c>
      <c r="D2321" s="24">
        <v>45299.793136574073</v>
      </c>
      <c r="E2321" s="25" t="s">
        <v>11</v>
      </c>
      <c r="F2321" s="26" t="s">
        <v>12</v>
      </c>
      <c r="G2321" s="26" t="s">
        <v>14</v>
      </c>
      <c r="H2321" s="23">
        <v>0</v>
      </c>
      <c r="I2321" s="27"/>
      <c r="J2321" s="28">
        <v>63.12</v>
      </c>
      <c r="K2321" t="str">
        <f>IF((LEN(relatorio_Ananindeua3[[#This Row],[CIF/CPF/CNPJ]])=14),relatorio_Ananindeua3[[#This Row],[CIF/CPF/CNPJ]],relatorio_Ananindeua3[[#This Row],[Coluna2]])</f>
        <v>006******80</v>
      </c>
      <c r="L2321" t="str">
        <f t="shared" si="36"/>
        <v>006******80</v>
      </c>
    </row>
    <row r="2322" spans="1:12" x14ac:dyDescent="0.25">
      <c r="A2322" s="23" t="s">
        <v>13507</v>
      </c>
      <c r="B2322" s="23" t="s">
        <v>10</v>
      </c>
      <c r="C2322" s="23" t="s">
        <v>12</v>
      </c>
      <c r="D2322" s="24">
        <v>45299.793240740742</v>
      </c>
      <c r="E2322" s="25" t="s">
        <v>11</v>
      </c>
      <c r="F2322" s="26" t="s">
        <v>12</v>
      </c>
      <c r="G2322" s="26" t="s">
        <v>14</v>
      </c>
      <c r="H2322" s="23">
        <v>0</v>
      </c>
      <c r="I2322" s="27"/>
      <c r="J2322" s="28">
        <v>1706.81</v>
      </c>
      <c r="K2322" t="str">
        <f>IF((LEN(relatorio_Ananindeua3[[#This Row],[CIF/CPF/CNPJ]])=14),relatorio_Ananindeua3[[#This Row],[CIF/CPF/CNPJ]],relatorio_Ananindeua3[[#This Row],[Coluna2]])</f>
        <v>000******00</v>
      </c>
      <c r="L2322" t="str">
        <f t="shared" ref="L2322:L2385" si="37">_xlfn.CONCAT(LEFT(A2322,3),REPT("*",6),RIGHT(A2322,2))</f>
        <v>000******00</v>
      </c>
    </row>
    <row r="2323" spans="1:12" x14ac:dyDescent="0.25">
      <c r="A2323" s="23" t="s">
        <v>13507</v>
      </c>
      <c r="B2323" s="23" t="s">
        <v>10</v>
      </c>
      <c r="C2323" s="23" t="s">
        <v>12</v>
      </c>
      <c r="D2323" s="24">
        <v>45299.793287037035</v>
      </c>
      <c r="E2323" s="25" t="s">
        <v>11</v>
      </c>
      <c r="F2323" s="26" t="s">
        <v>12</v>
      </c>
      <c r="G2323" s="26" t="s">
        <v>14</v>
      </c>
      <c r="H2323" s="23">
        <v>0</v>
      </c>
      <c r="I2323" s="27"/>
      <c r="J2323" s="28">
        <v>345.16</v>
      </c>
      <c r="K2323" t="str">
        <f>IF((LEN(relatorio_Ananindeua3[[#This Row],[CIF/CPF/CNPJ]])=14),relatorio_Ananindeua3[[#This Row],[CIF/CPF/CNPJ]],relatorio_Ananindeua3[[#This Row],[Coluna2]])</f>
        <v>000******00</v>
      </c>
      <c r="L2323" t="str">
        <f t="shared" si="37"/>
        <v>000******00</v>
      </c>
    </row>
    <row r="2324" spans="1:12" x14ac:dyDescent="0.25">
      <c r="A2324" s="23" t="s">
        <v>13507</v>
      </c>
      <c r="B2324" s="23" t="s">
        <v>10</v>
      </c>
      <c r="C2324" s="23" t="s">
        <v>12</v>
      </c>
      <c r="D2324" s="24">
        <v>45299.793437499997</v>
      </c>
      <c r="E2324" s="25" t="s">
        <v>11</v>
      </c>
      <c r="F2324" s="26" t="s">
        <v>12</v>
      </c>
      <c r="G2324" s="26" t="s">
        <v>14</v>
      </c>
      <c r="H2324" s="23">
        <v>0</v>
      </c>
      <c r="I2324" s="27"/>
      <c r="J2324" s="28">
        <v>368.43</v>
      </c>
      <c r="K2324" t="str">
        <f>IF((LEN(relatorio_Ananindeua3[[#This Row],[CIF/CPF/CNPJ]])=14),relatorio_Ananindeua3[[#This Row],[CIF/CPF/CNPJ]],relatorio_Ananindeua3[[#This Row],[Coluna2]])</f>
        <v>000******00</v>
      </c>
      <c r="L2324" t="str">
        <f t="shared" si="37"/>
        <v>000******00</v>
      </c>
    </row>
    <row r="2325" spans="1:12" x14ac:dyDescent="0.25">
      <c r="A2325" s="23" t="s">
        <v>62</v>
      </c>
      <c r="B2325" s="23" t="s">
        <v>63</v>
      </c>
      <c r="C2325" s="23" t="s">
        <v>12</v>
      </c>
      <c r="D2325" s="24">
        <v>45299.79347222222</v>
      </c>
      <c r="E2325" s="25" t="s">
        <v>11</v>
      </c>
      <c r="F2325" s="26" t="s">
        <v>12</v>
      </c>
      <c r="G2325" s="26" t="s">
        <v>14</v>
      </c>
      <c r="H2325" s="23">
        <v>0</v>
      </c>
      <c r="I2325" s="27"/>
      <c r="J2325" s="28">
        <v>2911.06</v>
      </c>
      <c r="K2325" t="str">
        <f>IF((LEN(relatorio_Ananindeua3[[#This Row],[CIF/CPF/CNPJ]])=14),relatorio_Ananindeua3[[#This Row],[CIF/CPF/CNPJ]],relatorio_Ananindeua3[[#This Row],[Coluna2]])</f>
        <v>05058441000168</v>
      </c>
      <c r="L2325" t="str">
        <f t="shared" si="37"/>
        <v>050******68</v>
      </c>
    </row>
    <row r="2326" spans="1:12" x14ac:dyDescent="0.25">
      <c r="A2326" s="23" t="s">
        <v>13507</v>
      </c>
      <c r="B2326" s="23" t="s">
        <v>10</v>
      </c>
      <c r="C2326" s="23" t="s">
        <v>12</v>
      </c>
      <c r="D2326" s="24">
        <v>45299.793483796297</v>
      </c>
      <c r="E2326" s="25" t="s">
        <v>11</v>
      </c>
      <c r="F2326" s="26" t="s">
        <v>12</v>
      </c>
      <c r="G2326" s="26" t="s">
        <v>14</v>
      </c>
      <c r="H2326" s="23">
        <v>0</v>
      </c>
      <c r="I2326" s="27"/>
      <c r="J2326" s="28">
        <v>264.05</v>
      </c>
      <c r="K2326" t="str">
        <f>IF((LEN(relatorio_Ananindeua3[[#This Row],[CIF/CPF/CNPJ]])=14),relatorio_Ananindeua3[[#This Row],[CIF/CPF/CNPJ]],relatorio_Ananindeua3[[#This Row],[Coluna2]])</f>
        <v>000******00</v>
      </c>
      <c r="L2326" t="str">
        <f t="shared" si="37"/>
        <v>000******00</v>
      </c>
    </row>
    <row r="2327" spans="1:12" x14ac:dyDescent="0.25">
      <c r="A2327" s="23" t="s">
        <v>13507</v>
      </c>
      <c r="B2327" s="23" t="s">
        <v>10</v>
      </c>
      <c r="C2327" s="23" t="s">
        <v>12</v>
      </c>
      <c r="D2327" s="24">
        <v>45299.79351851852</v>
      </c>
      <c r="E2327" s="25" t="s">
        <v>11</v>
      </c>
      <c r="F2327" s="26" t="s">
        <v>12</v>
      </c>
      <c r="G2327" s="26" t="s">
        <v>14</v>
      </c>
      <c r="H2327" s="23">
        <v>0</v>
      </c>
      <c r="I2327" s="27"/>
      <c r="J2327" s="28">
        <v>240.24</v>
      </c>
      <c r="K2327" t="str">
        <f>IF((LEN(relatorio_Ananindeua3[[#This Row],[CIF/CPF/CNPJ]])=14),relatorio_Ananindeua3[[#This Row],[CIF/CPF/CNPJ]],relatorio_Ananindeua3[[#This Row],[Coluna2]])</f>
        <v>000******00</v>
      </c>
      <c r="L2327" t="str">
        <f t="shared" si="37"/>
        <v>000******00</v>
      </c>
    </row>
    <row r="2328" spans="1:12" x14ac:dyDescent="0.25">
      <c r="A2328" s="23" t="s">
        <v>13507</v>
      </c>
      <c r="B2328" s="23" t="s">
        <v>10</v>
      </c>
      <c r="C2328" s="23" t="s">
        <v>12</v>
      </c>
      <c r="D2328" s="24">
        <v>45299.793576388889</v>
      </c>
      <c r="E2328" s="25" t="s">
        <v>11</v>
      </c>
      <c r="F2328" s="26" t="s">
        <v>12</v>
      </c>
      <c r="G2328" s="26" t="s">
        <v>13496</v>
      </c>
      <c r="H2328" s="23">
        <v>0</v>
      </c>
      <c r="I2328" s="27"/>
      <c r="J2328" s="28">
        <v>7308.3</v>
      </c>
      <c r="K2328" t="str">
        <f>IF((LEN(relatorio_Ananindeua3[[#This Row],[CIF/CPF/CNPJ]])=14),relatorio_Ananindeua3[[#This Row],[CIF/CPF/CNPJ]],relatorio_Ananindeua3[[#This Row],[Coluna2]])</f>
        <v>000******00</v>
      </c>
      <c r="L2328" t="str">
        <f t="shared" si="37"/>
        <v>000******00</v>
      </c>
    </row>
    <row r="2329" spans="1:12" x14ac:dyDescent="0.25">
      <c r="A2329" s="23" t="s">
        <v>13507</v>
      </c>
      <c r="B2329" s="23" t="s">
        <v>10</v>
      </c>
      <c r="C2329" s="23" t="s">
        <v>12</v>
      </c>
      <c r="D2329" s="24">
        <v>45299.793587962966</v>
      </c>
      <c r="E2329" s="25" t="s">
        <v>11</v>
      </c>
      <c r="F2329" s="26" t="s">
        <v>12</v>
      </c>
      <c r="G2329" s="26" t="s">
        <v>14</v>
      </c>
      <c r="H2329" s="23">
        <v>0</v>
      </c>
      <c r="I2329" s="27"/>
      <c r="J2329" s="28">
        <v>250.49</v>
      </c>
      <c r="K2329" t="str">
        <f>IF((LEN(relatorio_Ananindeua3[[#This Row],[CIF/CPF/CNPJ]])=14),relatorio_Ananindeua3[[#This Row],[CIF/CPF/CNPJ]],relatorio_Ananindeua3[[#This Row],[Coluna2]])</f>
        <v>000******00</v>
      </c>
      <c r="L2329" t="str">
        <f t="shared" si="37"/>
        <v>000******00</v>
      </c>
    </row>
    <row r="2330" spans="1:12" x14ac:dyDescent="0.25">
      <c r="A2330" s="23" t="s">
        <v>13507</v>
      </c>
      <c r="B2330" s="23" t="s">
        <v>10</v>
      </c>
      <c r="C2330" s="23" t="s">
        <v>12</v>
      </c>
      <c r="D2330" s="24">
        <v>45299.793668981481</v>
      </c>
      <c r="E2330" s="25" t="s">
        <v>11</v>
      </c>
      <c r="F2330" s="26" t="s">
        <v>12</v>
      </c>
      <c r="G2330" s="26" t="s">
        <v>14</v>
      </c>
      <c r="H2330" s="23">
        <v>0</v>
      </c>
      <c r="I2330" s="27"/>
      <c r="J2330" s="28">
        <v>250.49</v>
      </c>
      <c r="K2330" t="str">
        <f>IF((LEN(relatorio_Ananindeua3[[#This Row],[CIF/CPF/CNPJ]])=14),relatorio_Ananindeua3[[#This Row],[CIF/CPF/CNPJ]],relatorio_Ananindeua3[[#This Row],[Coluna2]])</f>
        <v>000******00</v>
      </c>
      <c r="L2330" t="str">
        <f t="shared" si="37"/>
        <v>000******00</v>
      </c>
    </row>
    <row r="2331" spans="1:12" x14ac:dyDescent="0.25">
      <c r="A2331" s="23" t="s">
        <v>13507</v>
      </c>
      <c r="B2331" s="23" t="s">
        <v>10</v>
      </c>
      <c r="C2331" s="23" t="s">
        <v>12</v>
      </c>
      <c r="D2331" s="24">
        <v>45299.793912037036</v>
      </c>
      <c r="E2331" s="25" t="s">
        <v>11</v>
      </c>
      <c r="F2331" s="26" t="s">
        <v>12</v>
      </c>
      <c r="G2331" s="26" t="s">
        <v>14</v>
      </c>
      <c r="H2331" s="23">
        <v>0</v>
      </c>
      <c r="I2331" s="27"/>
      <c r="J2331" s="28">
        <v>332.14</v>
      </c>
      <c r="K2331" t="str">
        <f>IF((LEN(relatorio_Ananindeua3[[#This Row],[CIF/CPF/CNPJ]])=14),relatorio_Ananindeua3[[#This Row],[CIF/CPF/CNPJ]],relatorio_Ananindeua3[[#This Row],[Coluna2]])</f>
        <v>000******00</v>
      </c>
      <c r="L2331" t="str">
        <f t="shared" si="37"/>
        <v>000******00</v>
      </c>
    </row>
    <row r="2332" spans="1:12" x14ac:dyDescent="0.25">
      <c r="A2332" s="23" t="s">
        <v>13507</v>
      </c>
      <c r="B2332" s="23" t="s">
        <v>10</v>
      </c>
      <c r="C2332" s="23" t="s">
        <v>12</v>
      </c>
      <c r="D2332" s="24">
        <v>45299.794027777774</v>
      </c>
      <c r="E2332" s="25" t="s">
        <v>11</v>
      </c>
      <c r="F2332" s="26" t="s">
        <v>12</v>
      </c>
      <c r="G2332" s="26" t="s">
        <v>14</v>
      </c>
      <c r="H2332" s="23">
        <v>0</v>
      </c>
      <c r="I2332" s="27"/>
      <c r="J2332" s="28">
        <v>345.16</v>
      </c>
      <c r="K2332" t="str">
        <f>IF((LEN(relatorio_Ananindeua3[[#This Row],[CIF/CPF/CNPJ]])=14),relatorio_Ananindeua3[[#This Row],[CIF/CPF/CNPJ]],relatorio_Ananindeua3[[#This Row],[Coluna2]])</f>
        <v>000******00</v>
      </c>
      <c r="L2332" t="str">
        <f t="shared" si="37"/>
        <v>000******00</v>
      </c>
    </row>
    <row r="2333" spans="1:12" x14ac:dyDescent="0.25">
      <c r="A2333" s="23" t="s">
        <v>13513</v>
      </c>
      <c r="B2333" s="23" t="s">
        <v>1084</v>
      </c>
      <c r="C2333" s="23" t="s">
        <v>12</v>
      </c>
      <c r="D2333" s="24">
        <v>45299.794479166667</v>
      </c>
      <c r="E2333" s="25" t="s">
        <v>11</v>
      </c>
      <c r="F2333" s="26" t="s">
        <v>12</v>
      </c>
      <c r="G2333" s="26" t="s">
        <v>13496</v>
      </c>
      <c r="H2333" s="23">
        <v>0</v>
      </c>
      <c r="I2333" s="27"/>
      <c r="J2333" s="28">
        <v>1500.16</v>
      </c>
      <c r="K2333" t="str">
        <f>IF((LEN(relatorio_Ananindeua3[[#This Row],[CIF/CPF/CNPJ]])=14),relatorio_Ananindeua3[[#This Row],[CIF/CPF/CNPJ]],relatorio_Ananindeua3[[#This Row],[Coluna2]])</f>
        <v>183******34</v>
      </c>
      <c r="L2333" t="str">
        <f t="shared" si="37"/>
        <v>183******34</v>
      </c>
    </row>
    <row r="2334" spans="1:12" x14ac:dyDescent="0.25">
      <c r="A2334" s="23" t="s">
        <v>13507</v>
      </c>
      <c r="B2334" s="23" t="s">
        <v>10</v>
      </c>
      <c r="C2334" s="23" t="s">
        <v>12</v>
      </c>
      <c r="D2334" s="24">
        <v>45299.794618055559</v>
      </c>
      <c r="E2334" s="25" t="s">
        <v>11</v>
      </c>
      <c r="F2334" s="26" t="s">
        <v>12</v>
      </c>
      <c r="G2334" s="26" t="s">
        <v>14</v>
      </c>
      <c r="H2334" s="23">
        <v>0</v>
      </c>
      <c r="I2334" s="27"/>
      <c r="J2334" s="28">
        <v>345.16</v>
      </c>
      <c r="K2334" t="str">
        <f>IF((LEN(relatorio_Ananindeua3[[#This Row],[CIF/CPF/CNPJ]])=14),relatorio_Ananindeua3[[#This Row],[CIF/CPF/CNPJ]],relatorio_Ananindeua3[[#This Row],[Coluna2]])</f>
        <v>000******00</v>
      </c>
      <c r="L2334" t="str">
        <f t="shared" si="37"/>
        <v>000******00</v>
      </c>
    </row>
    <row r="2335" spans="1:12" x14ac:dyDescent="0.25">
      <c r="A2335" s="23" t="s">
        <v>13507</v>
      </c>
      <c r="B2335" s="23" t="s">
        <v>10</v>
      </c>
      <c r="C2335" s="23" t="s">
        <v>12</v>
      </c>
      <c r="D2335" s="24">
        <v>45299.794872685183</v>
      </c>
      <c r="E2335" s="25" t="s">
        <v>11</v>
      </c>
      <c r="F2335" s="26" t="s">
        <v>12</v>
      </c>
      <c r="G2335" s="26" t="s">
        <v>14</v>
      </c>
      <c r="H2335" s="23">
        <v>0</v>
      </c>
      <c r="I2335" s="27"/>
      <c r="J2335" s="28">
        <v>63.6</v>
      </c>
      <c r="K2335" t="str">
        <f>IF((LEN(relatorio_Ananindeua3[[#This Row],[CIF/CPF/CNPJ]])=14),relatorio_Ananindeua3[[#This Row],[CIF/CPF/CNPJ]],relatorio_Ananindeua3[[#This Row],[Coluna2]])</f>
        <v>000******00</v>
      </c>
      <c r="L2335" t="str">
        <f t="shared" si="37"/>
        <v>000******00</v>
      </c>
    </row>
    <row r="2336" spans="1:12" x14ac:dyDescent="0.25">
      <c r="A2336" s="23" t="s">
        <v>13507</v>
      </c>
      <c r="B2336" s="23" t="s">
        <v>10</v>
      </c>
      <c r="C2336" s="23" t="s">
        <v>12</v>
      </c>
      <c r="D2336" s="24">
        <v>45299.794872685183</v>
      </c>
      <c r="E2336" s="25" t="s">
        <v>11</v>
      </c>
      <c r="F2336" s="26" t="s">
        <v>12</v>
      </c>
      <c r="G2336" s="26" t="s">
        <v>14</v>
      </c>
      <c r="H2336" s="23">
        <v>0</v>
      </c>
      <c r="I2336" s="27"/>
      <c r="J2336" s="28">
        <v>3010.66</v>
      </c>
      <c r="K2336" t="str">
        <f>IF((LEN(relatorio_Ananindeua3[[#This Row],[CIF/CPF/CNPJ]])=14),relatorio_Ananindeua3[[#This Row],[CIF/CPF/CNPJ]],relatorio_Ananindeua3[[#This Row],[Coluna2]])</f>
        <v>000******00</v>
      </c>
      <c r="L2336" t="str">
        <f t="shared" si="37"/>
        <v>000******00</v>
      </c>
    </row>
    <row r="2337" spans="1:12" x14ac:dyDescent="0.25">
      <c r="A2337" s="23" t="s">
        <v>62</v>
      </c>
      <c r="B2337" s="23" t="s">
        <v>63</v>
      </c>
      <c r="C2337" s="23" t="s">
        <v>12</v>
      </c>
      <c r="D2337" s="24">
        <v>45299.795011574075</v>
      </c>
      <c r="E2337" s="25" t="s">
        <v>11</v>
      </c>
      <c r="F2337" s="26" t="s">
        <v>12</v>
      </c>
      <c r="G2337" s="26" t="s">
        <v>14</v>
      </c>
      <c r="H2337" s="23">
        <v>0</v>
      </c>
      <c r="I2337" s="27"/>
      <c r="J2337" s="28">
        <v>7122.83</v>
      </c>
      <c r="K2337" t="str">
        <f>IF((LEN(relatorio_Ananindeua3[[#This Row],[CIF/CPF/CNPJ]])=14),relatorio_Ananindeua3[[#This Row],[CIF/CPF/CNPJ]],relatorio_Ananindeua3[[#This Row],[Coluna2]])</f>
        <v>05058441000168</v>
      </c>
      <c r="L2337" t="str">
        <f t="shared" si="37"/>
        <v>050******68</v>
      </c>
    </row>
    <row r="2338" spans="1:12" x14ac:dyDescent="0.25">
      <c r="A2338" s="23" t="s">
        <v>13507</v>
      </c>
      <c r="B2338" s="23" t="s">
        <v>10</v>
      </c>
      <c r="C2338" s="23" t="s">
        <v>12</v>
      </c>
      <c r="D2338" s="24">
        <v>45299.795046296298</v>
      </c>
      <c r="E2338" s="25" t="s">
        <v>11</v>
      </c>
      <c r="F2338" s="26" t="s">
        <v>12</v>
      </c>
      <c r="G2338" s="26" t="s">
        <v>14</v>
      </c>
      <c r="H2338" s="23">
        <v>0</v>
      </c>
      <c r="I2338" s="27"/>
      <c r="J2338" s="28">
        <v>63.34</v>
      </c>
      <c r="K2338" t="str">
        <f>IF((LEN(relatorio_Ananindeua3[[#This Row],[CIF/CPF/CNPJ]])=14),relatorio_Ananindeua3[[#This Row],[CIF/CPF/CNPJ]],relatorio_Ananindeua3[[#This Row],[Coluna2]])</f>
        <v>000******00</v>
      </c>
      <c r="L2338" t="str">
        <f t="shared" si="37"/>
        <v>000******00</v>
      </c>
    </row>
    <row r="2339" spans="1:12" x14ac:dyDescent="0.25">
      <c r="A2339" s="23" t="s">
        <v>24</v>
      </c>
      <c r="B2339" s="23" t="s">
        <v>25</v>
      </c>
      <c r="C2339" s="23" t="s">
        <v>12</v>
      </c>
      <c r="D2339" s="24">
        <v>45299.795578703706</v>
      </c>
      <c r="E2339" s="25" t="s">
        <v>11</v>
      </c>
      <c r="F2339" s="26" t="s">
        <v>12</v>
      </c>
      <c r="G2339" s="26" t="s">
        <v>14</v>
      </c>
      <c r="H2339" s="23">
        <v>0</v>
      </c>
      <c r="I2339" s="27"/>
      <c r="J2339" s="28">
        <v>57.17</v>
      </c>
      <c r="K2339" t="str">
        <f>IF((LEN(relatorio_Ananindeua3[[#This Row],[CIF/CPF/CNPJ]])=14),relatorio_Ananindeua3[[#This Row],[CIF/CPF/CNPJ]],relatorio_Ananindeua3[[#This Row],[Coluna2]])</f>
        <v>00165960000101</v>
      </c>
      <c r="L2339" t="str">
        <f t="shared" si="37"/>
        <v>001******01</v>
      </c>
    </row>
    <row r="2340" spans="1:12" x14ac:dyDescent="0.25">
      <c r="A2340" s="23" t="s">
        <v>13507</v>
      </c>
      <c r="B2340" s="23" t="s">
        <v>10</v>
      </c>
      <c r="C2340" s="23" t="s">
        <v>12</v>
      </c>
      <c r="D2340" s="24">
        <v>45299.795590277776</v>
      </c>
      <c r="E2340" s="25" t="s">
        <v>11</v>
      </c>
      <c r="F2340" s="26" t="s">
        <v>12</v>
      </c>
      <c r="G2340" s="26" t="s">
        <v>14</v>
      </c>
      <c r="H2340" s="23">
        <v>0</v>
      </c>
      <c r="I2340" s="27"/>
      <c r="J2340" s="28">
        <v>345.16</v>
      </c>
      <c r="K2340" t="str">
        <f>IF((LEN(relatorio_Ananindeua3[[#This Row],[CIF/CPF/CNPJ]])=14),relatorio_Ananindeua3[[#This Row],[CIF/CPF/CNPJ]],relatorio_Ananindeua3[[#This Row],[Coluna2]])</f>
        <v>000******00</v>
      </c>
      <c r="L2340" t="str">
        <f t="shared" si="37"/>
        <v>000******00</v>
      </c>
    </row>
    <row r="2341" spans="1:12" x14ac:dyDescent="0.25">
      <c r="A2341" s="23" t="s">
        <v>13507</v>
      </c>
      <c r="B2341" s="23" t="s">
        <v>10</v>
      </c>
      <c r="C2341" s="23" t="s">
        <v>12</v>
      </c>
      <c r="D2341" s="24">
        <v>45299.795601851853</v>
      </c>
      <c r="E2341" s="25" t="s">
        <v>11</v>
      </c>
      <c r="F2341" s="26" t="s">
        <v>12</v>
      </c>
      <c r="G2341" s="26" t="s">
        <v>14</v>
      </c>
      <c r="H2341" s="23">
        <v>0</v>
      </c>
      <c r="I2341" s="27"/>
      <c r="J2341" s="28">
        <v>870.51</v>
      </c>
      <c r="K2341" t="str">
        <f>IF((LEN(relatorio_Ananindeua3[[#This Row],[CIF/CPF/CNPJ]])=14),relatorio_Ananindeua3[[#This Row],[CIF/CPF/CNPJ]],relatorio_Ananindeua3[[#This Row],[Coluna2]])</f>
        <v>000******00</v>
      </c>
      <c r="L2341" t="str">
        <f t="shared" si="37"/>
        <v>000******00</v>
      </c>
    </row>
    <row r="2342" spans="1:12" x14ac:dyDescent="0.25">
      <c r="A2342" s="23" t="s">
        <v>13507</v>
      </c>
      <c r="B2342" s="23" t="s">
        <v>10</v>
      </c>
      <c r="C2342" s="23" t="s">
        <v>12</v>
      </c>
      <c r="D2342" s="24">
        <v>45299.795624999999</v>
      </c>
      <c r="E2342" s="25" t="s">
        <v>11</v>
      </c>
      <c r="F2342" s="26" t="s">
        <v>12</v>
      </c>
      <c r="G2342" s="26" t="s">
        <v>14</v>
      </c>
      <c r="H2342" s="23">
        <v>0</v>
      </c>
      <c r="I2342" s="27"/>
      <c r="J2342" s="28">
        <v>345.16</v>
      </c>
      <c r="K2342" t="str">
        <f>IF((LEN(relatorio_Ananindeua3[[#This Row],[CIF/CPF/CNPJ]])=14),relatorio_Ananindeua3[[#This Row],[CIF/CPF/CNPJ]],relatorio_Ananindeua3[[#This Row],[Coluna2]])</f>
        <v>000******00</v>
      </c>
      <c r="L2342" t="str">
        <f t="shared" si="37"/>
        <v>000******00</v>
      </c>
    </row>
    <row r="2343" spans="1:12" x14ac:dyDescent="0.25">
      <c r="A2343" s="23" t="s">
        <v>13507</v>
      </c>
      <c r="B2343" s="23" t="s">
        <v>10</v>
      </c>
      <c r="C2343" s="23" t="s">
        <v>12</v>
      </c>
      <c r="D2343" s="24">
        <v>45299.795682870368</v>
      </c>
      <c r="E2343" s="25" t="s">
        <v>11</v>
      </c>
      <c r="F2343" s="26" t="s">
        <v>12</v>
      </c>
      <c r="G2343" s="26" t="s">
        <v>14</v>
      </c>
      <c r="H2343" s="23">
        <v>0</v>
      </c>
      <c r="I2343" s="27"/>
      <c r="J2343" s="28">
        <v>345.16</v>
      </c>
      <c r="K2343" t="str">
        <f>IF((LEN(relatorio_Ananindeua3[[#This Row],[CIF/CPF/CNPJ]])=14),relatorio_Ananindeua3[[#This Row],[CIF/CPF/CNPJ]],relatorio_Ananindeua3[[#This Row],[Coluna2]])</f>
        <v>000******00</v>
      </c>
      <c r="L2343" t="str">
        <f t="shared" si="37"/>
        <v>000******00</v>
      </c>
    </row>
    <row r="2344" spans="1:12" x14ac:dyDescent="0.25">
      <c r="A2344" s="23" t="s">
        <v>13507</v>
      </c>
      <c r="B2344" s="23" t="s">
        <v>10</v>
      </c>
      <c r="C2344" s="23" t="s">
        <v>12</v>
      </c>
      <c r="D2344" s="24">
        <v>45299.795682870368</v>
      </c>
      <c r="E2344" s="25" t="s">
        <v>11</v>
      </c>
      <c r="F2344" s="26" t="s">
        <v>12</v>
      </c>
      <c r="G2344" s="26" t="s">
        <v>14</v>
      </c>
      <c r="H2344" s="23">
        <v>0</v>
      </c>
      <c r="I2344" s="27"/>
      <c r="J2344" s="28">
        <v>6108.68</v>
      </c>
      <c r="K2344" t="str">
        <f>IF((LEN(relatorio_Ananindeua3[[#This Row],[CIF/CPF/CNPJ]])=14),relatorio_Ananindeua3[[#This Row],[CIF/CPF/CNPJ]],relatorio_Ananindeua3[[#This Row],[Coluna2]])</f>
        <v>000******00</v>
      </c>
      <c r="L2344" t="str">
        <f t="shared" si="37"/>
        <v>000******00</v>
      </c>
    </row>
    <row r="2345" spans="1:12" x14ac:dyDescent="0.25">
      <c r="A2345" s="23" t="s">
        <v>13507</v>
      </c>
      <c r="B2345" s="23" t="s">
        <v>10</v>
      </c>
      <c r="C2345" s="23" t="s">
        <v>12</v>
      </c>
      <c r="D2345" s="24">
        <v>45299.795960648145</v>
      </c>
      <c r="E2345" s="25" t="s">
        <v>11</v>
      </c>
      <c r="F2345" s="26" t="s">
        <v>12</v>
      </c>
      <c r="G2345" s="26" t="s">
        <v>14</v>
      </c>
      <c r="H2345" s="23">
        <v>0</v>
      </c>
      <c r="I2345" s="27"/>
      <c r="J2345" s="28">
        <v>345.16</v>
      </c>
      <c r="K2345" t="str">
        <f>IF((LEN(relatorio_Ananindeua3[[#This Row],[CIF/CPF/CNPJ]])=14),relatorio_Ananindeua3[[#This Row],[CIF/CPF/CNPJ]],relatorio_Ananindeua3[[#This Row],[Coluna2]])</f>
        <v>000******00</v>
      </c>
      <c r="L2345" t="str">
        <f t="shared" si="37"/>
        <v>000******00</v>
      </c>
    </row>
    <row r="2346" spans="1:12" x14ac:dyDescent="0.25">
      <c r="A2346" s="23" t="s">
        <v>13507</v>
      </c>
      <c r="B2346" s="23" t="s">
        <v>10</v>
      </c>
      <c r="C2346" s="23" t="s">
        <v>12</v>
      </c>
      <c r="D2346" s="24">
        <v>45299.796249999999</v>
      </c>
      <c r="E2346" s="25" t="s">
        <v>11</v>
      </c>
      <c r="F2346" s="26" t="s">
        <v>12</v>
      </c>
      <c r="G2346" s="26" t="s">
        <v>14</v>
      </c>
      <c r="H2346" s="23">
        <v>0</v>
      </c>
      <c r="I2346" s="27"/>
      <c r="J2346" s="28">
        <v>240.24</v>
      </c>
      <c r="K2346" t="str">
        <f>IF((LEN(relatorio_Ananindeua3[[#This Row],[CIF/CPF/CNPJ]])=14),relatorio_Ananindeua3[[#This Row],[CIF/CPF/CNPJ]],relatorio_Ananindeua3[[#This Row],[Coluna2]])</f>
        <v>000******00</v>
      </c>
      <c r="L2346" t="str">
        <f t="shared" si="37"/>
        <v>000******00</v>
      </c>
    </row>
    <row r="2347" spans="1:12" x14ac:dyDescent="0.25">
      <c r="A2347" s="23" t="s">
        <v>13507</v>
      </c>
      <c r="B2347" s="23" t="s">
        <v>10</v>
      </c>
      <c r="C2347" s="23" t="s">
        <v>12</v>
      </c>
      <c r="D2347" s="24">
        <v>45299.796516203707</v>
      </c>
      <c r="E2347" s="25" t="s">
        <v>11</v>
      </c>
      <c r="F2347" s="26" t="s">
        <v>12</v>
      </c>
      <c r="G2347" s="26" t="s">
        <v>14</v>
      </c>
      <c r="H2347" s="23">
        <v>0</v>
      </c>
      <c r="I2347" s="27"/>
      <c r="J2347" s="28">
        <v>345.16</v>
      </c>
      <c r="K2347" t="str">
        <f>IF((LEN(relatorio_Ananindeua3[[#This Row],[CIF/CPF/CNPJ]])=14),relatorio_Ananindeua3[[#This Row],[CIF/CPF/CNPJ]],relatorio_Ananindeua3[[#This Row],[Coluna2]])</f>
        <v>000******00</v>
      </c>
      <c r="L2347" t="str">
        <f t="shared" si="37"/>
        <v>000******00</v>
      </c>
    </row>
    <row r="2348" spans="1:12" x14ac:dyDescent="0.25">
      <c r="A2348" s="23" t="s">
        <v>13507</v>
      </c>
      <c r="B2348" s="23" t="s">
        <v>10</v>
      </c>
      <c r="C2348" s="23" t="s">
        <v>12</v>
      </c>
      <c r="D2348" s="24">
        <v>45299.796585648146</v>
      </c>
      <c r="E2348" s="25" t="s">
        <v>11</v>
      </c>
      <c r="F2348" s="26" t="s">
        <v>12</v>
      </c>
      <c r="G2348" s="26" t="s">
        <v>14</v>
      </c>
      <c r="H2348" s="23">
        <v>0</v>
      </c>
      <c r="I2348" s="27"/>
      <c r="J2348" s="28">
        <v>376.3</v>
      </c>
      <c r="K2348" t="str">
        <f>IF((LEN(relatorio_Ananindeua3[[#This Row],[CIF/CPF/CNPJ]])=14),relatorio_Ananindeua3[[#This Row],[CIF/CPF/CNPJ]],relatorio_Ananindeua3[[#This Row],[Coluna2]])</f>
        <v>000******00</v>
      </c>
      <c r="L2348" t="str">
        <f t="shared" si="37"/>
        <v>000******00</v>
      </c>
    </row>
    <row r="2349" spans="1:12" x14ac:dyDescent="0.25">
      <c r="A2349" s="23" t="s">
        <v>13507</v>
      </c>
      <c r="B2349" s="23" t="s">
        <v>10</v>
      </c>
      <c r="C2349" s="23" t="s">
        <v>12</v>
      </c>
      <c r="D2349" s="24">
        <v>45299.796620370369</v>
      </c>
      <c r="E2349" s="25" t="s">
        <v>11</v>
      </c>
      <c r="F2349" s="26" t="s">
        <v>12</v>
      </c>
      <c r="G2349" s="26" t="s">
        <v>14</v>
      </c>
      <c r="H2349" s="23">
        <v>0</v>
      </c>
      <c r="I2349" s="27"/>
      <c r="J2349" s="28">
        <v>345.16</v>
      </c>
      <c r="K2349" t="str">
        <f>IF((LEN(relatorio_Ananindeua3[[#This Row],[CIF/CPF/CNPJ]])=14),relatorio_Ananindeua3[[#This Row],[CIF/CPF/CNPJ]],relatorio_Ananindeua3[[#This Row],[Coluna2]])</f>
        <v>000******00</v>
      </c>
      <c r="L2349" t="str">
        <f t="shared" si="37"/>
        <v>000******00</v>
      </c>
    </row>
    <row r="2350" spans="1:12" x14ac:dyDescent="0.25">
      <c r="A2350" s="23" t="s">
        <v>13528</v>
      </c>
      <c r="B2350" s="23" t="s">
        <v>74</v>
      </c>
      <c r="C2350" s="23" t="s">
        <v>12</v>
      </c>
      <c r="D2350" s="24">
        <v>45299.796851851854</v>
      </c>
      <c r="E2350" s="25" t="s">
        <v>11</v>
      </c>
      <c r="F2350" s="26" t="s">
        <v>12</v>
      </c>
      <c r="G2350" s="26" t="s">
        <v>14</v>
      </c>
      <c r="H2350" s="23">
        <v>0</v>
      </c>
      <c r="I2350" s="27"/>
      <c r="J2350" s="28">
        <v>71.540000000000006</v>
      </c>
      <c r="K2350" t="str">
        <f>IF((LEN(relatorio_Ananindeua3[[#This Row],[CIF/CPF/CNPJ]])=14),relatorio_Ananindeua3[[#This Row],[CIF/CPF/CNPJ]],relatorio_Ananindeua3[[#This Row],[Coluna2]])</f>
        <v>672******34</v>
      </c>
      <c r="L2350" t="str">
        <f t="shared" si="37"/>
        <v>672******34</v>
      </c>
    </row>
    <row r="2351" spans="1:12" x14ac:dyDescent="0.25">
      <c r="A2351" s="23" t="s">
        <v>13507</v>
      </c>
      <c r="B2351" s="23" t="s">
        <v>10</v>
      </c>
      <c r="C2351" s="23" t="s">
        <v>12</v>
      </c>
      <c r="D2351" s="24">
        <v>45299.797094907408</v>
      </c>
      <c r="E2351" s="25" t="s">
        <v>11</v>
      </c>
      <c r="F2351" s="26" t="s">
        <v>12</v>
      </c>
      <c r="G2351" s="26" t="s">
        <v>14</v>
      </c>
      <c r="H2351" s="23">
        <v>0</v>
      </c>
      <c r="I2351" s="27"/>
      <c r="J2351" s="28">
        <v>240.24</v>
      </c>
      <c r="K2351" t="str">
        <f>IF((LEN(relatorio_Ananindeua3[[#This Row],[CIF/CPF/CNPJ]])=14),relatorio_Ananindeua3[[#This Row],[CIF/CPF/CNPJ]],relatorio_Ananindeua3[[#This Row],[Coluna2]])</f>
        <v>000******00</v>
      </c>
      <c r="L2351" t="str">
        <f t="shared" si="37"/>
        <v>000******00</v>
      </c>
    </row>
    <row r="2352" spans="1:12" x14ac:dyDescent="0.25">
      <c r="A2352" s="23" t="s">
        <v>1768</v>
      </c>
      <c r="B2352" s="23" t="s">
        <v>1769</v>
      </c>
      <c r="C2352" s="23" t="s">
        <v>12</v>
      </c>
      <c r="D2352" s="24">
        <v>45299.797152777777</v>
      </c>
      <c r="E2352" s="25" t="s">
        <v>11</v>
      </c>
      <c r="F2352" s="26" t="s">
        <v>12</v>
      </c>
      <c r="G2352" s="26" t="s">
        <v>14</v>
      </c>
      <c r="H2352" s="23">
        <v>0</v>
      </c>
      <c r="I2352" s="27"/>
      <c r="J2352" s="28">
        <v>17328.27</v>
      </c>
      <c r="K2352" t="str">
        <f>IF((LEN(relatorio_Ananindeua3[[#This Row],[CIF/CPF/CNPJ]])=14),relatorio_Ananindeua3[[#This Row],[CIF/CPF/CNPJ]],relatorio_Ananindeua3[[#This Row],[Coluna2]])</f>
        <v>24232886013498</v>
      </c>
      <c r="L2352" t="str">
        <f t="shared" si="37"/>
        <v>242******98</v>
      </c>
    </row>
    <row r="2353" spans="1:12" x14ac:dyDescent="0.25">
      <c r="A2353" s="23" t="s">
        <v>13507</v>
      </c>
      <c r="B2353" s="23" t="s">
        <v>10</v>
      </c>
      <c r="C2353" s="23" t="s">
        <v>12</v>
      </c>
      <c r="D2353" s="24">
        <v>45299.7971875</v>
      </c>
      <c r="E2353" s="25" t="s">
        <v>11</v>
      </c>
      <c r="F2353" s="26" t="s">
        <v>12</v>
      </c>
      <c r="G2353" s="26" t="s">
        <v>14</v>
      </c>
      <c r="H2353" s="23">
        <v>0</v>
      </c>
      <c r="I2353" s="27"/>
      <c r="J2353" s="28">
        <v>2265.7600000000002</v>
      </c>
      <c r="K2353" t="str">
        <f>IF((LEN(relatorio_Ananindeua3[[#This Row],[CIF/CPF/CNPJ]])=14),relatorio_Ananindeua3[[#This Row],[CIF/CPF/CNPJ]],relatorio_Ananindeua3[[#This Row],[Coluna2]])</f>
        <v>000******00</v>
      </c>
      <c r="L2353" t="str">
        <f t="shared" si="37"/>
        <v>000******00</v>
      </c>
    </row>
    <row r="2354" spans="1:12" x14ac:dyDescent="0.25">
      <c r="A2354" s="23" t="s">
        <v>13507</v>
      </c>
      <c r="B2354" s="23" t="s">
        <v>10</v>
      </c>
      <c r="C2354" s="23" t="s">
        <v>12</v>
      </c>
      <c r="D2354" s="24">
        <v>45299.797291666669</v>
      </c>
      <c r="E2354" s="25" t="s">
        <v>11</v>
      </c>
      <c r="F2354" s="26" t="s">
        <v>12</v>
      </c>
      <c r="G2354" s="26" t="s">
        <v>14</v>
      </c>
      <c r="H2354" s="23">
        <v>0</v>
      </c>
      <c r="I2354" s="27"/>
      <c r="J2354" s="28">
        <v>701.48</v>
      </c>
      <c r="K2354" t="str">
        <f>IF((LEN(relatorio_Ananindeua3[[#This Row],[CIF/CPF/CNPJ]])=14),relatorio_Ananindeua3[[#This Row],[CIF/CPF/CNPJ]],relatorio_Ananindeua3[[#This Row],[Coluna2]])</f>
        <v>000******00</v>
      </c>
      <c r="L2354" t="str">
        <f t="shared" si="37"/>
        <v>000******00</v>
      </c>
    </row>
    <row r="2355" spans="1:12" x14ac:dyDescent="0.25">
      <c r="A2355" s="23" t="s">
        <v>13507</v>
      </c>
      <c r="B2355" s="23" t="s">
        <v>10</v>
      </c>
      <c r="C2355" s="23" t="s">
        <v>12</v>
      </c>
      <c r="D2355" s="24">
        <v>45299.797326388885</v>
      </c>
      <c r="E2355" s="25" t="s">
        <v>11</v>
      </c>
      <c r="F2355" s="26" t="s">
        <v>12</v>
      </c>
      <c r="G2355" s="26" t="s">
        <v>14</v>
      </c>
      <c r="H2355" s="23">
        <v>0</v>
      </c>
      <c r="I2355" s="27"/>
      <c r="J2355" s="28">
        <v>345.16</v>
      </c>
      <c r="K2355" t="str">
        <f>IF((LEN(relatorio_Ananindeua3[[#This Row],[CIF/CPF/CNPJ]])=14),relatorio_Ananindeua3[[#This Row],[CIF/CPF/CNPJ]],relatorio_Ananindeua3[[#This Row],[Coluna2]])</f>
        <v>000******00</v>
      </c>
      <c r="L2355" t="str">
        <f t="shared" si="37"/>
        <v>000******00</v>
      </c>
    </row>
    <row r="2356" spans="1:12" x14ac:dyDescent="0.25">
      <c r="A2356" s="23" t="s">
        <v>13507</v>
      </c>
      <c r="B2356" s="23" t="s">
        <v>10</v>
      </c>
      <c r="C2356" s="23" t="s">
        <v>12</v>
      </c>
      <c r="D2356" s="24">
        <v>45299.797326388885</v>
      </c>
      <c r="E2356" s="25" t="s">
        <v>11</v>
      </c>
      <c r="F2356" s="26" t="s">
        <v>12</v>
      </c>
      <c r="G2356" s="26" t="s">
        <v>14</v>
      </c>
      <c r="H2356" s="23">
        <v>0</v>
      </c>
      <c r="I2356" s="27"/>
      <c r="J2356" s="28">
        <v>345.16</v>
      </c>
      <c r="K2356" t="str">
        <f>IF((LEN(relatorio_Ananindeua3[[#This Row],[CIF/CPF/CNPJ]])=14),relatorio_Ananindeua3[[#This Row],[CIF/CPF/CNPJ]],relatorio_Ananindeua3[[#This Row],[Coluna2]])</f>
        <v>000******00</v>
      </c>
      <c r="L2356" t="str">
        <f t="shared" si="37"/>
        <v>000******00</v>
      </c>
    </row>
    <row r="2357" spans="1:12" x14ac:dyDescent="0.25">
      <c r="A2357" s="23" t="s">
        <v>13507</v>
      </c>
      <c r="B2357" s="23" t="s">
        <v>10</v>
      </c>
      <c r="C2357" s="23" t="s">
        <v>12</v>
      </c>
      <c r="D2357" s="24">
        <v>45299.797349537039</v>
      </c>
      <c r="E2357" s="25" t="s">
        <v>11</v>
      </c>
      <c r="F2357" s="26" t="s">
        <v>12</v>
      </c>
      <c r="G2357" s="26" t="s">
        <v>14</v>
      </c>
      <c r="H2357" s="23">
        <v>0</v>
      </c>
      <c r="I2357" s="27"/>
      <c r="J2357" s="28">
        <v>2850.93</v>
      </c>
      <c r="K2357" t="str">
        <f>IF((LEN(relatorio_Ananindeua3[[#This Row],[CIF/CPF/CNPJ]])=14),relatorio_Ananindeua3[[#This Row],[CIF/CPF/CNPJ]],relatorio_Ananindeua3[[#This Row],[Coluna2]])</f>
        <v>000******00</v>
      </c>
      <c r="L2357" t="str">
        <f t="shared" si="37"/>
        <v>000******00</v>
      </c>
    </row>
    <row r="2358" spans="1:12" x14ac:dyDescent="0.25">
      <c r="A2358" s="23" t="s">
        <v>13507</v>
      </c>
      <c r="B2358" s="23" t="s">
        <v>10</v>
      </c>
      <c r="C2358" s="23" t="s">
        <v>12</v>
      </c>
      <c r="D2358" s="24">
        <v>45299.797488425924</v>
      </c>
      <c r="E2358" s="25" t="s">
        <v>11</v>
      </c>
      <c r="F2358" s="26" t="s">
        <v>12</v>
      </c>
      <c r="G2358" s="26" t="s">
        <v>14</v>
      </c>
      <c r="H2358" s="23">
        <v>0</v>
      </c>
      <c r="I2358" s="27"/>
      <c r="J2358" s="28">
        <v>345.16</v>
      </c>
      <c r="K2358" t="str">
        <f>IF((LEN(relatorio_Ananindeua3[[#This Row],[CIF/CPF/CNPJ]])=14),relatorio_Ananindeua3[[#This Row],[CIF/CPF/CNPJ]],relatorio_Ananindeua3[[#This Row],[Coluna2]])</f>
        <v>000******00</v>
      </c>
      <c r="L2358" t="str">
        <f t="shared" si="37"/>
        <v>000******00</v>
      </c>
    </row>
    <row r="2359" spans="1:12" x14ac:dyDescent="0.25">
      <c r="A2359" s="23" t="s">
        <v>62</v>
      </c>
      <c r="B2359" s="23" t="s">
        <v>63</v>
      </c>
      <c r="C2359" s="23" t="s">
        <v>12</v>
      </c>
      <c r="D2359" s="24">
        <v>45299.797488425924</v>
      </c>
      <c r="E2359" s="25" t="s">
        <v>11</v>
      </c>
      <c r="F2359" s="26" t="s">
        <v>12</v>
      </c>
      <c r="G2359" s="26" t="s">
        <v>14</v>
      </c>
      <c r="H2359" s="23">
        <v>0</v>
      </c>
      <c r="I2359" s="27"/>
      <c r="J2359" s="28">
        <v>63.37</v>
      </c>
      <c r="K2359" t="str">
        <f>IF((LEN(relatorio_Ananindeua3[[#This Row],[CIF/CPF/CNPJ]])=14),relatorio_Ananindeua3[[#This Row],[CIF/CPF/CNPJ]],relatorio_Ananindeua3[[#This Row],[Coluna2]])</f>
        <v>05058441000168</v>
      </c>
      <c r="L2359" t="str">
        <f t="shared" si="37"/>
        <v>050******68</v>
      </c>
    </row>
    <row r="2360" spans="1:12" x14ac:dyDescent="0.25">
      <c r="A2360" s="23" t="s">
        <v>13507</v>
      </c>
      <c r="B2360" s="23" t="s">
        <v>10</v>
      </c>
      <c r="C2360" s="23" t="s">
        <v>12</v>
      </c>
      <c r="D2360" s="24">
        <v>45299.797569444447</v>
      </c>
      <c r="E2360" s="25" t="s">
        <v>11</v>
      </c>
      <c r="F2360" s="26" t="s">
        <v>12</v>
      </c>
      <c r="G2360" s="26" t="s">
        <v>14</v>
      </c>
      <c r="H2360" s="23">
        <v>0</v>
      </c>
      <c r="I2360" s="27"/>
      <c r="J2360" s="28">
        <v>345.16</v>
      </c>
      <c r="K2360" t="str">
        <f>IF((LEN(relatorio_Ananindeua3[[#This Row],[CIF/CPF/CNPJ]])=14),relatorio_Ananindeua3[[#This Row],[CIF/CPF/CNPJ]],relatorio_Ananindeua3[[#This Row],[Coluna2]])</f>
        <v>000******00</v>
      </c>
      <c r="L2360" t="str">
        <f t="shared" si="37"/>
        <v>000******00</v>
      </c>
    </row>
    <row r="2361" spans="1:12" x14ac:dyDescent="0.25">
      <c r="A2361" s="23" t="s">
        <v>13507</v>
      </c>
      <c r="B2361" s="23" t="s">
        <v>10</v>
      </c>
      <c r="C2361" s="23" t="s">
        <v>12</v>
      </c>
      <c r="D2361" s="24">
        <v>45299.797592592593</v>
      </c>
      <c r="E2361" s="25" t="s">
        <v>11</v>
      </c>
      <c r="F2361" s="26" t="s">
        <v>12</v>
      </c>
      <c r="G2361" s="26" t="s">
        <v>14</v>
      </c>
      <c r="H2361" s="23">
        <v>0</v>
      </c>
      <c r="I2361" s="27"/>
      <c r="J2361" s="28">
        <v>1009.65</v>
      </c>
      <c r="K2361" t="str">
        <f>IF((LEN(relatorio_Ananindeua3[[#This Row],[CIF/CPF/CNPJ]])=14),relatorio_Ananindeua3[[#This Row],[CIF/CPF/CNPJ]],relatorio_Ananindeua3[[#This Row],[Coluna2]])</f>
        <v>000******00</v>
      </c>
      <c r="L2361" t="str">
        <f t="shared" si="37"/>
        <v>000******00</v>
      </c>
    </row>
    <row r="2362" spans="1:12" x14ac:dyDescent="0.25">
      <c r="A2362" s="23" t="s">
        <v>13507</v>
      </c>
      <c r="B2362" s="23" t="s">
        <v>10</v>
      </c>
      <c r="C2362" s="23" t="s">
        <v>12</v>
      </c>
      <c r="D2362" s="24">
        <v>45299.797662037039</v>
      </c>
      <c r="E2362" s="25" t="s">
        <v>11</v>
      </c>
      <c r="F2362" s="26" t="s">
        <v>12</v>
      </c>
      <c r="G2362" s="26" t="s">
        <v>14</v>
      </c>
      <c r="H2362" s="23">
        <v>0</v>
      </c>
      <c r="I2362" s="27"/>
      <c r="J2362" s="28">
        <v>345.16</v>
      </c>
      <c r="K2362" t="str">
        <f>IF((LEN(relatorio_Ananindeua3[[#This Row],[CIF/CPF/CNPJ]])=14),relatorio_Ananindeua3[[#This Row],[CIF/CPF/CNPJ]],relatorio_Ananindeua3[[#This Row],[Coluna2]])</f>
        <v>000******00</v>
      </c>
      <c r="L2362" t="str">
        <f t="shared" si="37"/>
        <v>000******00</v>
      </c>
    </row>
    <row r="2363" spans="1:12" x14ac:dyDescent="0.25">
      <c r="A2363" s="23" t="s">
        <v>13507</v>
      </c>
      <c r="B2363" s="23" t="s">
        <v>10</v>
      </c>
      <c r="C2363" s="23" t="s">
        <v>12</v>
      </c>
      <c r="D2363" s="24">
        <v>45299.797881944447</v>
      </c>
      <c r="E2363" s="25" t="s">
        <v>11</v>
      </c>
      <c r="F2363" s="26" t="s">
        <v>12</v>
      </c>
      <c r="G2363" s="26" t="s">
        <v>14</v>
      </c>
      <c r="H2363" s="23">
        <v>0</v>
      </c>
      <c r="I2363" s="27"/>
      <c r="J2363" s="28">
        <v>61.04</v>
      </c>
      <c r="K2363" t="str">
        <f>IF((LEN(relatorio_Ananindeua3[[#This Row],[CIF/CPF/CNPJ]])=14),relatorio_Ananindeua3[[#This Row],[CIF/CPF/CNPJ]],relatorio_Ananindeua3[[#This Row],[Coluna2]])</f>
        <v>000******00</v>
      </c>
      <c r="L2363" t="str">
        <f t="shared" si="37"/>
        <v>000******00</v>
      </c>
    </row>
    <row r="2364" spans="1:12" x14ac:dyDescent="0.25">
      <c r="A2364" s="23" t="s">
        <v>13507</v>
      </c>
      <c r="B2364" s="23" t="s">
        <v>10</v>
      </c>
      <c r="C2364" s="23" t="s">
        <v>12</v>
      </c>
      <c r="D2364" s="24">
        <v>45299.79791666667</v>
      </c>
      <c r="E2364" s="25" t="s">
        <v>11</v>
      </c>
      <c r="F2364" s="26" t="s">
        <v>12</v>
      </c>
      <c r="G2364" s="26" t="s">
        <v>14</v>
      </c>
      <c r="H2364" s="23">
        <v>0</v>
      </c>
      <c r="I2364" s="27"/>
      <c r="J2364" s="28">
        <v>345.16</v>
      </c>
      <c r="K2364" t="str">
        <f>IF((LEN(relatorio_Ananindeua3[[#This Row],[CIF/CPF/CNPJ]])=14),relatorio_Ananindeua3[[#This Row],[CIF/CPF/CNPJ]],relatorio_Ananindeua3[[#This Row],[Coluna2]])</f>
        <v>000******00</v>
      </c>
      <c r="L2364" t="str">
        <f t="shared" si="37"/>
        <v>000******00</v>
      </c>
    </row>
    <row r="2365" spans="1:12" x14ac:dyDescent="0.25">
      <c r="A2365" s="23" t="s">
        <v>62</v>
      </c>
      <c r="B2365" s="23" t="s">
        <v>63</v>
      </c>
      <c r="C2365" s="23" t="s">
        <v>12</v>
      </c>
      <c r="D2365" s="24">
        <v>45299.798032407409</v>
      </c>
      <c r="E2365" s="25" t="s">
        <v>11</v>
      </c>
      <c r="F2365" s="26" t="s">
        <v>12</v>
      </c>
      <c r="G2365" s="26" t="s">
        <v>14</v>
      </c>
      <c r="H2365" s="23">
        <v>0</v>
      </c>
      <c r="I2365" s="27"/>
      <c r="J2365" s="28">
        <v>63.56</v>
      </c>
      <c r="K2365" t="str">
        <f>IF((LEN(relatorio_Ananindeua3[[#This Row],[CIF/CPF/CNPJ]])=14),relatorio_Ananindeua3[[#This Row],[CIF/CPF/CNPJ]],relatorio_Ananindeua3[[#This Row],[Coluna2]])</f>
        <v>05058441000168</v>
      </c>
      <c r="L2365" t="str">
        <f t="shared" si="37"/>
        <v>050******68</v>
      </c>
    </row>
    <row r="2366" spans="1:12" x14ac:dyDescent="0.25">
      <c r="A2366" s="23" t="s">
        <v>13507</v>
      </c>
      <c r="B2366" s="23" t="s">
        <v>10</v>
      </c>
      <c r="C2366" s="23" t="s">
        <v>12</v>
      </c>
      <c r="D2366" s="24">
        <v>45299.798275462963</v>
      </c>
      <c r="E2366" s="25" t="s">
        <v>11</v>
      </c>
      <c r="F2366" s="26" t="s">
        <v>12</v>
      </c>
      <c r="G2366" s="26" t="s">
        <v>14</v>
      </c>
      <c r="H2366" s="23">
        <v>0</v>
      </c>
      <c r="I2366" s="27"/>
      <c r="J2366" s="28">
        <v>13684.23</v>
      </c>
      <c r="K2366" t="str">
        <f>IF((LEN(relatorio_Ananindeua3[[#This Row],[CIF/CPF/CNPJ]])=14),relatorio_Ananindeua3[[#This Row],[CIF/CPF/CNPJ]],relatorio_Ananindeua3[[#This Row],[Coluna2]])</f>
        <v>000******00</v>
      </c>
      <c r="L2366" t="str">
        <f t="shared" si="37"/>
        <v>000******00</v>
      </c>
    </row>
    <row r="2367" spans="1:12" x14ac:dyDescent="0.25">
      <c r="A2367" s="23" t="s">
        <v>13507</v>
      </c>
      <c r="B2367" s="23" t="s">
        <v>10</v>
      </c>
      <c r="C2367" s="23" t="s">
        <v>12</v>
      </c>
      <c r="D2367" s="24">
        <v>45299.798402777778</v>
      </c>
      <c r="E2367" s="25" t="s">
        <v>11</v>
      </c>
      <c r="F2367" s="26" t="s">
        <v>12</v>
      </c>
      <c r="G2367" s="26" t="s">
        <v>14</v>
      </c>
      <c r="H2367" s="23">
        <v>0</v>
      </c>
      <c r="I2367" s="27"/>
      <c r="J2367" s="28">
        <v>63.53</v>
      </c>
      <c r="K2367" t="str">
        <f>IF((LEN(relatorio_Ananindeua3[[#This Row],[CIF/CPF/CNPJ]])=14),relatorio_Ananindeua3[[#This Row],[CIF/CPF/CNPJ]],relatorio_Ananindeua3[[#This Row],[Coluna2]])</f>
        <v>000******00</v>
      </c>
      <c r="L2367" t="str">
        <f t="shared" si="37"/>
        <v>000******00</v>
      </c>
    </row>
    <row r="2368" spans="1:12" x14ac:dyDescent="0.25">
      <c r="A2368" s="23" t="s">
        <v>62</v>
      </c>
      <c r="B2368" s="23" t="s">
        <v>63</v>
      </c>
      <c r="C2368" s="23" t="s">
        <v>12</v>
      </c>
      <c r="D2368" s="24">
        <v>45299.798564814817</v>
      </c>
      <c r="E2368" s="25" t="s">
        <v>11</v>
      </c>
      <c r="F2368" s="26" t="s">
        <v>12</v>
      </c>
      <c r="G2368" s="26" t="s">
        <v>14</v>
      </c>
      <c r="H2368" s="23">
        <v>0</v>
      </c>
      <c r="I2368" s="27"/>
      <c r="J2368" s="28">
        <v>79.42</v>
      </c>
      <c r="K2368" t="str">
        <f>IF((LEN(relatorio_Ananindeua3[[#This Row],[CIF/CPF/CNPJ]])=14),relatorio_Ananindeua3[[#This Row],[CIF/CPF/CNPJ]],relatorio_Ananindeua3[[#This Row],[Coluna2]])</f>
        <v>05058441000168</v>
      </c>
      <c r="L2368" t="str">
        <f t="shared" si="37"/>
        <v>050******68</v>
      </c>
    </row>
    <row r="2369" spans="1:12" x14ac:dyDescent="0.25">
      <c r="A2369" s="23" t="s">
        <v>13507</v>
      </c>
      <c r="B2369" s="23" t="s">
        <v>10</v>
      </c>
      <c r="C2369" s="23" t="s">
        <v>12</v>
      </c>
      <c r="D2369" s="24">
        <v>45299.798587962963</v>
      </c>
      <c r="E2369" s="25" t="s">
        <v>11</v>
      </c>
      <c r="F2369" s="26" t="s">
        <v>12</v>
      </c>
      <c r="G2369" s="26" t="s">
        <v>14</v>
      </c>
      <c r="H2369" s="23">
        <v>0</v>
      </c>
      <c r="I2369" s="27"/>
      <c r="J2369" s="28">
        <v>1916.03</v>
      </c>
      <c r="K2369" t="str">
        <f>IF((LEN(relatorio_Ananindeua3[[#This Row],[CIF/CPF/CNPJ]])=14),relatorio_Ananindeua3[[#This Row],[CIF/CPF/CNPJ]],relatorio_Ananindeua3[[#This Row],[Coluna2]])</f>
        <v>000******00</v>
      </c>
      <c r="L2369" t="str">
        <f t="shared" si="37"/>
        <v>000******00</v>
      </c>
    </row>
    <row r="2370" spans="1:12" x14ac:dyDescent="0.25">
      <c r="A2370" s="23" t="s">
        <v>13507</v>
      </c>
      <c r="B2370" s="23" t="s">
        <v>10</v>
      </c>
      <c r="C2370" s="23" t="s">
        <v>12</v>
      </c>
      <c r="D2370" s="24">
        <v>45299.798622685186</v>
      </c>
      <c r="E2370" s="25" t="s">
        <v>11</v>
      </c>
      <c r="F2370" s="26" t="s">
        <v>12</v>
      </c>
      <c r="G2370" s="26" t="s">
        <v>14</v>
      </c>
      <c r="H2370" s="23">
        <v>0</v>
      </c>
      <c r="I2370" s="27"/>
      <c r="J2370" s="28">
        <v>341.8</v>
      </c>
      <c r="K2370" t="str">
        <f>IF((LEN(relatorio_Ananindeua3[[#This Row],[CIF/CPF/CNPJ]])=14),relatorio_Ananindeua3[[#This Row],[CIF/CPF/CNPJ]],relatorio_Ananindeua3[[#This Row],[Coluna2]])</f>
        <v>000******00</v>
      </c>
      <c r="L2370" t="str">
        <f t="shared" si="37"/>
        <v>000******00</v>
      </c>
    </row>
    <row r="2371" spans="1:12" x14ac:dyDescent="0.25">
      <c r="A2371" s="23" t="s">
        <v>13507</v>
      </c>
      <c r="B2371" s="23" t="s">
        <v>10</v>
      </c>
      <c r="C2371" s="23" t="s">
        <v>12</v>
      </c>
      <c r="D2371" s="24">
        <v>45299.798680555556</v>
      </c>
      <c r="E2371" s="25" t="s">
        <v>11</v>
      </c>
      <c r="F2371" s="26" t="s">
        <v>12</v>
      </c>
      <c r="G2371" s="26" t="s">
        <v>14</v>
      </c>
      <c r="H2371" s="23">
        <v>0</v>
      </c>
      <c r="I2371" s="27"/>
      <c r="J2371" s="28">
        <v>565.58000000000004</v>
      </c>
      <c r="K2371" t="str">
        <f>IF((LEN(relatorio_Ananindeua3[[#This Row],[CIF/CPF/CNPJ]])=14),relatorio_Ananindeua3[[#This Row],[CIF/CPF/CNPJ]],relatorio_Ananindeua3[[#This Row],[Coluna2]])</f>
        <v>000******00</v>
      </c>
      <c r="L2371" t="str">
        <f t="shared" si="37"/>
        <v>000******00</v>
      </c>
    </row>
    <row r="2372" spans="1:12" x14ac:dyDescent="0.25">
      <c r="A2372" s="23" t="s">
        <v>13507</v>
      </c>
      <c r="B2372" s="23" t="s">
        <v>10</v>
      </c>
      <c r="C2372" s="23" t="s">
        <v>12</v>
      </c>
      <c r="D2372" s="24">
        <v>45299.799004629633</v>
      </c>
      <c r="E2372" s="25" t="s">
        <v>11</v>
      </c>
      <c r="F2372" s="26" t="s">
        <v>12</v>
      </c>
      <c r="G2372" s="26" t="s">
        <v>14</v>
      </c>
      <c r="H2372" s="23">
        <v>0</v>
      </c>
      <c r="I2372" s="27"/>
      <c r="J2372" s="28">
        <v>345.16</v>
      </c>
      <c r="K2372" t="str">
        <f>IF((LEN(relatorio_Ananindeua3[[#This Row],[CIF/CPF/CNPJ]])=14),relatorio_Ananindeua3[[#This Row],[CIF/CPF/CNPJ]],relatorio_Ananindeua3[[#This Row],[Coluna2]])</f>
        <v>000******00</v>
      </c>
      <c r="L2372" t="str">
        <f t="shared" si="37"/>
        <v>000******00</v>
      </c>
    </row>
    <row r="2373" spans="1:12" x14ac:dyDescent="0.25">
      <c r="A2373" s="23" t="s">
        <v>13507</v>
      </c>
      <c r="B2373" s="23" t="s">
        <v>10</v>
      </c>
      <c r="C2373" s="23" t="s">
        <v>12</v>
      </c>
      <c r="D2373" s="24">
        <v>45299.799097222225</v>
      </c>
      <c r="E2373" s="25" t="s">
        <v>11</v>
      </c>
      <c r="F2373" s="26" t="s">
        <v>12</v>
      </c>
      <c r="G2373" s="26" t="s">
        <v>14</v>
      </c>
      <c r="H2373" s="23">
        <v>0</v>
      </c>
      <c r="I2373" s="27"/>
      <c r="J2373" s="28">
        <v>345.16</v>
      </c>
      <c r="K2373" t="str">
        <f>IF((LEN(relatorio_Ananindeua3[[#This Row],[CIF/CPF/CNPJ]])=14),relatorio_Ananindeua3[[#This Row],[CIF/CPF/CNPJ]],relatorio_Ananindeua3[[#This Row],[Coluna2]])</f>
        <v>000******00</v>
      </c>
      <c r="L2373" t="str">
        <f t="shared" si="37"/>
        <v>000******00</v>
      </c>
    </row>
    <row r="2374" spans="1:12" x14ac:dyDescent="0.25">
      <c r="A2374" s="23" t="s">
        <v>13507</v>
      </c>
      <c r="B2374" s="23" t="s">
        <v>10</v>
      </c>
      <c r="C2374" s="23" t="s">
        <v>12</v>
      </c>
      <c r="D2374" s="24">
        <v>45299.799247685187</v>
      </c>
      <c r="E2374" s="25" t="s">
        <v>11</v>
      </c>
      <c r="F2374" s="26" t="s">
        <v>12</v>
      </c>
      <c r="G2374" s="26" t="s">
        <v>14</v>
      </c>
      <c r="H2374" s="23">
        <v>0</v>
      </c>
      <c r="I2374" s="27"/>
      <c r="J2374" s="28">
        <v>345.16</v>
      </c>
      <c r="K2374" t="str">
        <f>IF((LEN(relatorio_Ananindeua3[[#This Row],[CIF/CPF/CNPJ]])=14),relatorio_Ananindeua3[[#This Row],[CIF/CPF/CNPJ]],relatorio_Ananindeua3[[#This Row],[Coluna2]])</f>
        <v>000******00</v>
      </c>
      <c r="L2374" t="str">
        <f t="shared" si="37"/>
        <v>000******00</v>
      </c>
    </row>
    <row r="2375" spans="1:12" x14ac:dyDescent="0.25">
      <c r="A2375" s="23" t="s">
        <v>13507</v>
      </c>
      <c r="B2375" s="23" t="s">
        <v>10</v>
      </c>
      <c r="C2375" s="23" t="s">
        <v>12</v>
      </c>
      <c r="D2375" s="24">
        <v>45299.799317129633</v>
      </c>
      <c r="E2375" s="25" t="s">
        <v>11</v>
      </c>
      <c r="F2375" s="26" t="s">
        <v>12</v>
      </c>
      <c r="G2375" s="26" t="s">
        <v>14</v>
      </c>
      <c r="H2375" s="23">
        <v>0</v>
      </c>
      <c r="I2375" s="27"/>
      <c r="J2375" s="28">
        <v>2729.23</v>
      </c>
      <c r="K2375" t="str">
        <f>IF((LEN(relatorio_Ananindeua3[[#This Row],[CIF/CPF/CNPJ]])=14),relatorio_Ananindeua3[[#This Row],[CIF/CPF/CNPJ]],relatorio_Ananindeua3[[#This Row],[Coluna2]])</f>
        <v>000******00</v>
      </c>
      <c r="L2375" t="str">
        <f t="shared" si="37"/>
        <v>000******00</v>
      </c>
    </row>
    <row r="2376" spans="1:12" x14ac:dyDescent="0.25">
      <c r="A2376" s="23" t="s">
        <v>13507</v>
      </c>
      <c r="B2376" s="23" t="s">
        <v>10</v>
      </c>
      <c r="C2376" s="23" t="s">
        <v>12</v>
      </c>
      <c r="D2376" s="24">
        <v>45299.799722222226</v>
      </c>
      <c r="E2376" s="25" t="s">
        <v>11</v>
      </c>
      <c r="F2376" s="26" t="s">
        <v>12</v>
      </c>
      <c r="G2376" s="26" t="s">
        <v>14</v>
      </c>
      <c r="H2376" s="23">
        <v>0</v>
      </c>
      <c r="I2376" s="27"/>
      <c r="J2376" s="28">
        <v>345.16</v>
      </c>
      <c r="K2376" t="str">
        <f>IF((LEN(relatorio_Ananindeua3[[#This Row],[CIF/CPF/CNPJ]])=14),relatorio_Ananindeua3[[#This Row],[CIF/CPF/CNPJ]],relatorio_Ananindeua3[[#This Row],[Coluna2]])</f>
        <v>000******00</v>
      </c>
      <c r="L2376" t="str">
        <f t="shared" si="37"/>
        <v>000******00</v>
      </c>
    </row>
    <row r="2377" spans="1:12" x14ac:dyDescent="0.25">
      <c r="A2377" s="23" t="s">
        <v>13507</v>
      </c>
      <c r="B2377" s="23" t="s">
        <v>10</v>
      </c>
      <c r="C2377" s="23" t="s">
        <v>12</v>
      </c>
      <c r="D2377" s="24">
        <v>45299.799733796295</v>
      </c>
      <c r="E2377" s="25" t="s">
        <v>11</v>
      </c>
      <c r="F2377" s="26" t="s">
        <v>12</v>
      </c>
      <c r="G2377" s="26" t="s">
        <v>14</v>
      </c>
      <c r="H2377" s="23">
        <v>0</v>
      </c>
      <c r="I2377" s="27"/>
      <c r="J2377" s="28">
        <v>871.28</v>
      </c>
      <c r="K2377" t="str">
        <f>IF((LEN(relatorio_Ananindeua3[[#This Row],[CIF/CPF/CNPJ]])=14),relatorio_Ananindeua3[[#This Row],[CIF/CPF/CNPJ]],relatorio_Ananindeua3[[#This Row],[Coluna2]])</f>
        <v>000******00</v>
      </c>
      <c r="L2377" t="str">
        <f t="shared" si="37"/>
        <v>000******00</v>
      </c>
    </row>
    <row r="2378" spans="1:12" x14ac:dyDescent="0.25">
      <c r="A2378" s="23" t="s">
        <v>13507</v>
      </c>
      <c r="B2378" s="23" t="s">
        <v>10</v>
      </c>
      <c r="C2378" s="23" t="s">
        <v>12</v>
      </c>
      <c r="D2378" s="24">
        <v>45299.799733796295</v>
      </c>
      <c r="E2378" s="25" t="s">
        <v>11</v>
      </c>
      <c r="F2378" s="26" t="s">
        <v>12</v>
      </c>
      <c r="G2378" s="26" t="s">
        <v>14</v>
      </c>
      <c r="H2378" s="23">
        <v>0</v>
      </c>
      <c r="I2378" s="27"/>
      <c r="J2378" s="28">
        <v>334.15</v>
      </c>
      <c r="K2378" t="str">
        <f>IF((LEN(relatorio_Ananindeua3[[#This Row],[CIF/CPF/CNPJ]])=14),relatorio_Ananindeua3[[#This Row],[CIF/CPF/CNPJ]],relatorio_Ananindeua3[[#This Row],[Coluna2]])</f>
        <v>000******00</v>
      </c>
      <c r="L2378" t="str">
        <f t="shared" si="37"/>
        <v>000******00</v>
      </c>
    </row>
    <row r="2379" spans="1:12" x14ac:dyDescent="0.25">
      <c r="A2379" s="23" t="s">
        <v>13507</v>
      </c>
      <c r="B2379" s="23" t="s">
        <v>10</v>
      </c>
      <c r="C2379" s="23" t="s">
        <v>12</v>
      </c>
      <c r="D2379" s="24">
        <v>45299.799745370372</v>
      </c>
      <c r="E2379" s="25" t="s">
        <v>11</v>
      </c>
      <c r="F2379" s="26" t="s">
        <v>12</v>
      </c>
      <c r="G2379" s="26" t="s">
        <v>14</v>
      </c>
      <c r="H2379" s="23">
        <v>0</v>
      </c>
      <c r="I2379" s="27"/>
      <c r="J2379" s="28">
        <v>345.16</v>
      </c>
      <c r="K2379" t="str">
        <f>IF((LEN(relatorio_Ananindeua3[[#This Row],[CIF/CPF/CNPJ]])=14),relatorio_Ananindeua3[[#This Row],[CIF/CPF/CNPJ]],relatorio_Ananindeua3[[#This Row],[Coluna2]])</f>
        <v>000******00</v>
      </c>
      <c r="L2379" t="str">
        <f t="shared" si="37"/>
        <v>000******00</v>
      </c>
    </row>
    <row r="2380" spans="1:12" x14ac:dyDescent="0.25">
      <c r="A2380" s="23" t="s">
        <v>13507</v>
      </c>
      <c r="B2380" s="23" t="s">
        <v>10</v>
      </c>
      <c r="C2380" s="23" t="s">
        <v>12</v>
      </c>
      <c r="D2380" s="24">
        <v>45299.799826388888</v>
      </c>
      <c r="E2380" s="25" t="s">
        <v>11</v>
      </c>
      <c r="F2380" s="26" t="s">
        <v>12</v>
      </c>
      <c r="G2380" s="26" t="s">
        <v>14</v>
      </c>
      <c r="H2380" s="23">
        <v>0</v>
      </c>
      <c r="I2380" s="27"/>
      <c r="J2380" s="28">
        <v>1973.93</v>
      </c>
      <c r="K2380" t="str">
        <f>IF((LEN(relatorio_Ananindeua3[[#This Row],[CIF/CPF/CNPJ]])=14),relatorio_Ananindeua3[[#This Row],[CIF/CPF/CNPJ]],relatorio_Ananindeua3[[#This Row],[Coluna2]])</f>
        <v>000******00</v>
      </c>
      <c r="L2380" t="str">
        <f t="shared" si="37"/>
        <v>000******00</v>
      </c>
    </row>
    <row r="2381" spans="1:12" x14ac:dyDescent="0.25">
      <c r="A2381" s="23" t="s">
        <v>13507</v>
      </c>
      <c r="B2381" s="23" t="s">
        <v>10</v>
      </c>
      <c r="C2381" s="23" t="s">
        <v>12</v>
      </c>
      <c r="D2381" s="24">
        <v>45299.800057870372</v>
      </c>
      <c r="E2381" s="25" t="s">
        <v>11</v>
      </c>
      <c r="F2381" s="26" t="s">
        <v>12</v>
      </c>
      <c r="G2381" s="26" t="s">
        <v>14</v>
      </c>
      <c r="H2381" s="23">
        <v>0</v>
      </c>
      <c r="I2381" s="27"/>
      <c r="J2381" s="28">
        <v>341.8</v>
      </c>
      <c r="K2381" t="str">
        <f>IF((LEN(relatorio_Ananindeua3[[#This Row],[CIF/CPF/CNPJ]])=14),relatorio_Ananindeua3[[#This Row],[CIF/CPF/CNPJ]],relatorio_Ananindeua3[[#This Row],[Coluna2]])</f>
        <v>000******00</v>
      </c>
      <c r="L2381" t="str">
        <f t="shared" si="37"/>
        <v>000******00</v>
      </c>
    </row>
    <row r="2382" spans="1:12" x14ac:dyDescent="0.25">
      <c r="A2382" s="23" t="s">
        <v>13507</v>
      </c>
      <c r="B2382" s="23" t="s">
        <v>10</v>
      </c>
      <c r="C2382" s="23" t="s">
        <v>12</v>
      </c>
      <c r="D2382" s="24">
        <v>45299.800266203703</v>
      </c>
      <c r="E2382" s="25" t="s">
        <v>11</v>
      </c>
      <c r="F2382" s="26" t="s">
        <v>12</v>
      </c>
      <c r="G2382" s="26" t="s">
        <v>14</v>
      </c>
      <c r="H2382" s="23">
        <v>0</v>
      </c>
      <c r="I2382" s="27"/>
      <c r="J2382" s="28">
        <v>345.16</v>
      </c>
      <c r="K2382" t="str">
        <f>IF((LEN(relatorio_Ananindeua3[[#This Row],[CIF/CPF/CNPJ]])=14),relatorio_Ananindeua3[[#This Row],[CIF/CPF/CNPJ]],relatorio_Ananindeua3[[#This Row],[Coluna2]])</f>
        <v>000******00</v>
      </c>
      <c r="L2382" t="str">
        <f t="shared" si="37"/>
        <v>000******00</v>
      </c>
    </row>
    <row r="2383" spans="1:12" x14ac:dyDescent="0.25">
      <c r="A2383" s="23" t="s">
        <v>13507</v>
      </c>
      <c r="B2383" s="23" t="s">
        <v>10</v>
      </c>
      <c r="C2383" s="23" t="s">
        <v>12</v>
      </c>
      <c r="D2383" s="24">
        <v>45299.800312500003</v>
      </c>
      <c r="E2383" s="25" t="s">
        <v>11</v>
      </c>
      <c r="F2383" s="26" t="s">
        <v>12</v>
      </c>
      <c r="G2383" s="26" t="s">
        <v>14</v>
      </c>
      <c r="H2383" s="23">
        <v>0</v>
      </c>
      <c r="I2383" s="27"/>
      <c r="J2383" s="28">
        <v>2634.37</v>
      </c>
      <c r="K2383" t="str">
        <f>IF((LEN(relatorio_Ananindeua3[[#This Row],[CIF/CPF/CNPJ]])=14),relatorio_Ananindeua3[[#This Row],[CIF/CPF/CNPJ]],relatorio_Ananindeua3[[#This Row],[Coluna2]])</f>
        <v>000******00</v>
      </c>
      <c r="L2383" t="str">
        <f t="shared" si="37"/>
        <v>000******00</v>
      </c>
    </row>
    <row r="2384" spans="1:12" x14ac:dyDescent="0.25">
      <c r="A2384" s="23" t="s">
        <v>62</v>
      </c>
      <c r="B2384" s="23" t="s">
        <v>63</v>
      </c>
      <c r="C2384" s="23" t="s">
        <v>12</v>
      </c>
      <c r="D2384" s="24">
        <v>45299.800324074073</v>
      </c>
      <c r="E2384" s="25" t="s">
        <v>11</v>
      </c>
      <c r="F2384" s="26" t="s">
        <v>12</v>
      </c>
      <c r="G2384" s="26" t="s">
        <v>14</v>
      </c>
      <c r="H2384" s="23">
        <v>0</v>
      </c>
      <c r="I2384" s="27"/>
      <c r="J2384" s="28">
        <v>63.4</v>
      </c>
      <c r="K2384" t="str">
        <f>IF((LEN(relatorio_Ananindeua3[[#This Row],[CIF/CPF/CNPJ]])=14),relatorio_Ananindeua3[[#This Row],[CIF/CPF/CNPJ]],relatorio_Ananindeua3[[#This Row],[Coluna2]])</f>
        <v>05058441000168</v>
      </c>
      <c r="L2384" t="str">
        <f t="shared" si="37"/>
        <v>050******68</v>
      </c>
    </row>
    <row r="2385" spans="1:12" x14ac:dyDescent="0.25">
      <c r="A2385" s="23" t="s">
        <v>13507</v>
      </c>
      <c r="B2385" s="23" t="s">
        <v>10</v>
      </c>
      <c r="C2385" s="23" t="s">
        <v>12</v>
      </c>
      <c r="D2385" s="24">
        <v>45299.800439814811</v>
      </c>
      <c r="E2385" s="25" t="s">
        <v>11</v>
      </c>
      <c r="F2385" s="26" t="s">
        <v>12</v>
      </c>
      <c r="G2385" s="26" t="s">
        <v>14</v>
      </c>
      <c r="H2385" s="23">
        <v>0</v>
      </c>
      <c r="I2385" s="27"/>
      <c r="J2385" s="28">
        <v>11533.01</v>
      </c>
      <c r="K2385" t="str">
        <f>IF((LEN(relatorio_Ananindeua3[[#This Row],[CIF/CPF/CNPJ]])=14),relatorio_Ananindeua3[[#This Row],[CIF/CPF/CNPJ]],relatorio_Ananindeua3[[#This Row],[Coluna2]])</f>
        <v>000******00</v>
      </c>
      <c r="L2385" t="str">
        <f t="shared" si="37"/>
        <v>000******00</v>
      </c>
    </row>
    <row r="2386" spans="1:12" x14ac:dyDescent="0.25">
      <c r="A2386" s="23" t="s">
        <v>13507</v>
      </c>
      <c r="B2386" s="23" t="s">
        <v>10</v>
      </c>
      <c r="C2386" s="23" t="s">
        <v>12</v>
      </c>
      <c r="D2386" s="24">
        <v>45299.800474537034</v>
      </c>
      <c r="E2386" s="25" t="s">
        <v>11</v>
      </c>
      <c r="F2386" s="26" t="s">
        <v>12</v>
      </c>
      <c r="G2386" s="26" t="s">
        <v>14</v>
      </c>
      <c r="H2386" s="23">
        <v>0</v>
      </c>
      <c r="I2386" s="27"/>
      <c r="J2386" s="28">
        <v>345.16</v>
      </c>
      <c r="K2386" t="str">
        <f>IF((LEN(relatorio_Ananindeua3[[#This Row],[CIF/CPF/CNPJ]])=14),relatorio_Ananindeua3[[#This Row],[CIF/CPF/CNPJ]],relatorio_Ananindeua3[[#This Row],[Coluna2]])</f>
        <v>000******00</v>
      </c>
      <c r="L2386" t="str">
        <f t="shared" ref="L2386:L2449" si="38">_xlfn.CONCAT(LEFT(A2386,3),REPT("*",6),RIGHT(A2386,2))</f>
        <v>000******00</v>
      </c>
    </row>
    <row r="2387" spans="1:12" x14ac:dyDescent="0.25">
      <c r="A2387" s="23" t="s">
        <v>13507</v>
      </c>
      <c r="B2387" s="23" t="s">
        <v>10</v>
      </c>
      <c r="C2387" s="23" t="s">
        <v>12</v>
      </c>
      <c r="D2387" s="24">
        <v>45299.800682870373</v>
      </c>
      <c r="E2387" s="25" t="s">
        <v>11</v>
      </c>
      <c r="F2387" s="26" t="s">
        <v>12</v>
      </c>
      <c r="G2387" s="26" t="s">
        <v>14</v>
      </c>
      <c r="H2387" s="23">
        <v>0</v>
      </c>
      <c r="I2387" s="27"/>
      <c r="J2387" s="28">
        <v>345.16</v>
      </c>
      <c r="K2387" t="str">
        <f>IF((LEN(relatorio_Ananindeua3[[#This Row],[CIF/CPF/CNPJ]])=14),relatorio_Ananindeua3[[#This Row],[CIF/CPF/CNPJ]],relatorio_Ananindeua3[[#This Row],[Coluna2]])</f>
        <v>000******00</v>
      </c>
      <c r="L2387" t="str">
        <f t="shared" si="38"/>
        <v>000******00</v>
      </c>
    </row>
    <row r="2388" spans="1:12" x14ac:dyDescent="0.25">
      <c r="A2388" s="23" t="s">
        <v>13507</v>
      </c>
      <c r="B2388" s="23" t="s">
        <v>10</v>
      </c>
      <c r="C2388" s="23" t="s">
        <v>12</v>
      </c>
      <c r="D2388" s="24">
        <v>45299.800775462965</v>
      </c>
      <c r="E2388" s="25" t="s">
        <v>11</v>
      </c>
      <c r="F2388" s="26" t="s">
        <v>12</v>
      </c>
      <c r="G2388" s="26" t="s">
        <v>14</v>
      </c>
      <c r="H2388" s="23">
        <v>0</v>
      </c>
      <c r="I2388" s="27"/>
      <c r="J2388" s="28">
        <v>345.16</v>
      </c>
      <c r="K2388" t="str">
        <f>IF((LEN(relatorio_Ananindeua3[[#This Row],[CIF/CPF/CNPJ]])=14),relatorio_Ananindeua3[[#This Row],[CIF/CPF/CNPJ]],relatorio_Ananindeua3[[#This Row],[Coluna2]])</f>
        <v>000******00</v>
      </c>
      <c r="L2388" t="str">
        <f t="shared" si="38"/>
        <v>000******00</v>
      </c>
    </row>
    <row r="2389" spans="1:12" x14ac:dyDescent="0.25">
      <c r="A2389" s="23" t="s">
        <v>13507</v>
      </c>
      <c r="B2389" s="23" t="s">
        <v>10</v>
      </c>
      <c r="C2389" s="23" t="s">
        <v>12</v>
      </c>
      <c r="D2389" s="24">
        <v>45299.801006944443</v>
      </c>
      <c r="E2389" s="25" t="s">
        <v>11</v>
      </c>
      <c r="F2389" s="26" t="s">
        <v>12</v>
      </c>
      <c r="G2389" s="26" t="s">
        <v>14</v>
      </c>
      <c r="H2389" s="23">
        <v>0</v>
      </c>
      <c r="I2389" s="27"/>
      <c r="J2389" s="28">
        <v>408.31</v>
      </c>
      <c r="K2389" t="str">
        <f>IF((LEN(relatorio_Ananindeua3[[#This Row],[CIF/CPF/CNPJ]])=14),relatorio_Ananindeua3[[#This Row],[CIF/CPF/CNPJ]],relatorio_Ananindeua3[[#This Row],[Coluna2]])</f>
        <v>000******00</v>
      </c>
      <c r="L2389" t="str">
        <f t="shared" si="38"/>
        <v>000******00</v>
      </c>
    </row>
    <row r="2390" spans="1:12" x14ac:dyDescent="0.25">
      <c r="A2390" s="23" t="s">
        <v>62</v>
      </c>
      <c r="B2390" s="23" t="s">
        <v>63</v>
      </c>
      <c r="C2390" s="23" t="s">
        <v>12</v>
      </c>
      <c r="D2390" s="24">
        <v>45299.801099537035</v>
      </c>
      <c r="E2390" s="25" t="s">
        <v>11</v>
      </c>
      <c r="F2390" s="26" t="s">
        <v>12</v>
      </c>
      <c r="G2390" s="26" t="s">
        <v>14</v>
      </c>
      <c r="H2390" s="23">
        <v>0</v>
      </c>
      <c r="I2390" s="27"/>
      <c r="J2390" s="28">
        <v>63.32</v>
      </c>
      <c r="K2390" t="str">
        <f>IF((LEN(relatorio_Ananindeua3[[#This Row],[CIF/CPF/CNPJ]])=14),relatorio_Ananindeua3[[#This Row],[CIF/CPF/CNPJ]],relatorio_Ananindeua3[[#This Row],[Coluna2]])</f>
        <v>05058441000168</v>
      </c>
      <c r="L2390" t="str">
        <f t="shared" si="38"/>
        <v>050******68</v>
      </c>
    </row>
    <row r="2391" spans="1:12" x14ac:dyDescent="0.25">
      <c r="A2391" s="23" t="s">
        <v>13507</v>
      </c>
      <c r="B2391" s="23" t="s">
        <v>10</v>
      </c>
      <c r="C2391" s="23" t="s">
        <v>12</v>
      </c>
      <c r="D2391" s="24">
        <v>45299.801203703704</v>
      </c>
      <c r="E2391" s="25" t="s">
        <v>11</v>
      </c>
      <c r="F2391" s="26" t="s">
        <v>12</v>
      </c>
      <c r="G2391" s="26" t="s">
        <v>14</v>
      </c>
      <c r="H2391" s="23">
        <v>0</v>
      </c>
      <c r="I2391" s="27"/>
      <c r="J2391" s="28">
        <v>345.16</v>
      </c>
      <c r="K2391" t="str">
        <f>IF((LEN(relatorio_Ananindeua3[[#This Row],[CIF/CPF/CNPJ]])=14),relatorio_Ananindeua3[[#This Row],[CIF/CPF/CNPJ]],relatorio_Ananindeua3[[#This Row],[Coluna2]])</f>
        <v>000******00</v>
      </c>
      <c r="L2391" t="str">
        <f t="shared" si="38"/>
        <v>000******00</v>
      </c>
    </row>
    <row r="2392" spans="1:12" x14ac:dyDescent="0.25">
      <c r="A2392" s="23" t="s">
        <v>13471</v>
      </c>
      <c r="B2392" s="23" t="s">
        <v>13470</v>
      </c>
      <c r="C2392" s="23" t="s">
        <v>12</v>
      </c>
      <c r="D2392" s="24">
        <v>45299.801863425928</v>
      </c>
      <c r="E2392" s="25" t="s">
        <v>11</v>
      </c>
      <c r="F2392" s="26" t="s">
        <v>12</v>
      </c>
      <c r="G2392" s="26" t="s">
        <v>13496</v>
      </c>
      <c r="H2392" s="23">
        <v>0</v>
      </c>
      <c r="I2392" s="27"/>
      <c r="J2392" s="28">
        <v>3220.39</v>
      </c>
      <c r="K2392" t="str">
        <f>IF((LEN(relatorio_Ananindeua3[[#This Row],[CIF/CPF/CNPJ]])=14),relatorio_Ananindeua3[[#This Row],[CIF/CPF/CNPJ]],relatorio_Ananindeua3[[#This Row],[Coluna2]])</f>
        <v>62955505162574</v>
      </c>
      <c r="L2392" t="str">
        <f t="shared" si="38"/>
        <v>629******74</v>
      </c>
    </row>
    <row r="2393" spans="1:12" x14ac:dyDescent="0.25">
      <c r="A2393" s="23" t="s">
        <v>62</v>
      </c>
      <c r="B2393" s="23" t="s">
        <v>63</v>
      </c>
      <c r="C2393" s="23" t="s">
        <v>12</v>
      </c>
      <c r="D2393" s="24">
        <v>45299.802060185182</v>
      </c>
      <c r="E2393" s="25" t="s">
        <v>11</v>
      </c>
      <c r="F2393" s="26" t="s">
        <v>12</v>
      </c>
      <c r="G2393" s="26" t="s">
        <v>14</v>
      </c>
      <c r="H2393" s="23">
        <v>0</v>
      </c>
      <c r="I2393" s="27"/>
      <c r="J2393" s="28">
        <v>62.64</v>
      </c>
      <c r="K2393" t="str">
        <f>IF((LEN(relatorio_Ananindeua3[[#This Row],[CIF/CPF/CNPJ]])=14),relatorio_Ananindeua3[[#This Row],[CIF/CPF/CNPJ]],relatorio_Ananindeua3[[#This Row],[Coluna2]])</f>
        <v>05058441000168</v>
      </c>
      <c r="L2393" t="str">
        <f t="shared" si="38"/>
        <v>050******68</v>
      </c>
    </row>
    <row r="2394" spans="1:12" x14ac:dyDescent="0.25">
      <c r="A2394" s="23" t="s">
        <v>13507</v>
      </c>
      <c r="B2394" s="23" t="s">
        <v>10</v>
      </c>
      <c r="C2394" s="23" t="s">
        <v>12</v>
      </c>
      <c r="D2394" s="24">
        <v>45299.802337962959</v>
      </c>
      <c r="E2394" s="25" t="s">
        <v>11</v>
      </c>
      <c r="F2394" s="26" t="s">
        <v>12</v>
      </c>
      <c r="G2394" s="26" t="s">
        <v>14</v>
      </c>
      <c r="H2394" s="23">
        <v>0</v>
      </c>
      <c r="I2394" s="27"/>
      <c r="J2394" s="28">
        <v>345.16</v>
      </c>
      <c r="K2394" t="str">
        <f>IF((LEN(relatorio_Ananindeua3[[#This Row],[CIF/CPF/CNPJ]])=14),relatorio_Ananindeua3[[#This Row],[CIF/CPF/CNPJ]],relatorio_Ananindeua3[[#This Row],[Coluna2]])</f>
        <v>000******00</v>
      </c>
      <c r="L2394" t="str">
        <f t="shared" si="38"/>
        <v>000******00</v>
      </c>
    </row>
    <row r="2395" spans="1:12" x14ac:dyDescent="0.25">
      <c r="A2395" s="23" t="s">
        <v>13507</v>
      </c>
      <c r="B2395" s="23" t="s">
        <v>10</v>
      </c>
      <c r="C2395" s="23" t="s">
        <v>12</v>
      </c>
      <c r="D2395" s="24">
        <v>45299.802372685182</v>
      </c>
      <c r="E2395" s="25" t="s">
        <v>11</v>
      </c>
      <c r="F2395" s="26" t="s">
        <v>12</v>
      </c>
      <c r="G2395" s="26" t="s">
        <v>14</v>
      </c>
      <c r="H2395" s="23">
        <v>0</v>
      </c>
      <c r="I2395" s="27"/>
      <c r="J2395" s="28">
        <v>1190.43</v>
      </c>
      <c r="K2395" t="str">
        <f>IF((LEN(relatorio_Ananindeua3[[#This Row],[CIF/CPF/CNPJ]])=14),relatorio_Ananindeua3[[#This Row],[CIF/CPF/CNPJ]],relatorio_Ananindeua3[[#This Row],[Coluna2]])</f>
        <v>000******00</v>
      </c>
      <c r="L2395" t="str">
        <f t="shared" si="38"/>
        <v>000******00</v>
      </c>
    </row>
    <row r="2396" spans="1:12" x14ac:dyDescent="0.25">
      <c r="A2396" s="23" t="s">
        <v>13507</v>
      </c>
      <c r="B2396" s="23" t="s">
        <v>10</v>
      </c>
      <c r="C2396" s="23" t="s">
        <v>12</v>
      </c>
      <c r="D2396" s="24">
        <v>45299.802442129629</v>
      </c>
      <c r="E2396" s="25" t="s">
        <v>11</v>
      </c>
      <c r="F2396" s="26" t="s">
        <v>12</v>
      </c>
      <c r="G2396" s="26" t="s">
        <v>14</v>
      </c>
      <c r="H2396" s="23">
        <v>0</v>
      </c>
      <c r="I2396" s="27"/>
      <c r="J2396" s="28">
        <v>345.16</v>
      </c>
      <c r="K2396" t="str">
        <f>IF((LEN(relatorio_Ananindeua3[[#This Row],[CIF/CPF/CNPJ]])=14),relatorio_Ananindeua3[[#This Row],[CIF/CPF/CNPJ]],relatorio_Ananindeua3[[#This Row],[Coluna2]])</f>
        <v>000******00</v>
      </c>
      <c r="L2396" t="str">
        <f t="shared" si="38"/>
        <v>000******00</v>
      </c>
    </row>
    <row r="2397" spans="1:12" x14ac:dyDescent="0.25">
      <c r="A2397" s="23" t="s">
        <v>13507</v>
      </c>
      <c r="B2397" s="23" t="s">
        <v>10</v>
      </c>
      <c r="C2397" s="23" t="s">
        <v>12</v>
      </c>
      <c r="D2397" s="24">
        <v>45299.802546296298</v>
      </c>
      <c r="E2397" s="25" t="s">
        <v>11</v>
      </c>
      <c r="F2397" s="26" t="s">
        <v>12</v>
      </c>
      <c r="G2397" s="26" t="s">
        <v>14</v>
      </c>
      <c r="H2397" s="23">
        <v>0</v>
      </c>
      <c r="I2397" s="27"/>
      <c r="J2397" s="28">
        <v>339.9</v>
      </c>
      <c r="K2397" t="str">
        <f>IF((LEN(relatorio_Ananindeua3[[#This Row],[CIF/CPF/CNPJ]])=14),relatorio_Ananindeua3[[#This Row],[CIF/CPF/CNPJ]],relatorio_Ananindeua3[[#This Row],[Coluna2]])</f>
        <v>000******00</v>
      </c>
      <c r="L2397" t="str">
        <f t="shared" si="38"/>
        <v>000******00</v>
      </c>
    </row>
    <row r="2398" spans="1:12" x14ac:dyDescent="0.25">
      <c r="A2398" s="23" t="s">
        <v>13507</v>
      </c>
      <c r="B2398" s="23" t="s">
        <v>10</v>
      </c>
      <c r="C2398" s="23" t="s">
        <v>12</v>
      </c>
      <c r="D2398" s="24">
        <v>45299.802546296298</v>
      </c>
      <c r="E2398" s="25" t="s">
        <v>11</v>
      </c>
      <c r="F2398" s="26" t="s">
        <v>12</v>
      </c>
      <c r="G2398" s="26" t="s">
        <v>14</v>
      </c>
      <c r="H2398" s="23">
        <v>0</v>
      </c>
      <c r="I2398" s="27"/>
      <c r="J2398" s="28">
        <v>345.16</v>
      </c>
      <c r="K2398" t="str">
        <f>IF((LEN(relatorio_Ananindeua3[[#This Row],[CIF/CPF/CNPJ]])=14),relatorio_Ananindeua3[[#This Row],[CIF/CPF/CNPJ]],relatorio_Ananindeua3[[#This Row],[Coluna2]])</f>
        <v>000******00</v>
      </c>
      <c r="L2398" t="str">
        <f t="shared" si="38"/>
        <v>000******00</v>
      </c>
    </row>
    <row r="2399" spans="1:12" x14ac:dyDescent="0.25">
      <c r="A2399" s="23" t="s">
        <v>13507</v>
      </c>
      <c r="B2399" s="23" t="s">
        <v>10</v>
      </c>
      <c r="C2399" s="23" t="s">
        <v>12</v>
      </c>
      <c r="D2399" s="24">
        <v>45299.802789351852</v>
      </c>
      <c r="E2399" s="25" t="s">
        <v>11</v>
      </c>
      <c r="F2399" s="26" t="s">
        <v>12</v>
      </c>
      <c r="G2399" s="26" t="s">
        <v>14</v>
      </c>
      <c r="H2399" s="23">
        <v>0</v>
      </c>
      <c r="I2399" s="27"/>
      <c r="J2399" s="28">
        <v>4438.82</v>
      </c>
      <c r="K2399" t="str">
        <f>IF((LEN(relatorio_Ananindeua3[[#This Row],[CIF/CPF/CNPJ]])=14),relatorio_Ananindeua3[[#This Row],[CIF/CPF/CNPJ]],relatorio_Ananindeua3[[#This Row],[Coluna2]])</f>
        <v>000******00</v>
      </c>
      <c r="L2399" t="str">
        <f t="shared" si="38"/>
        <v>000******00</v>
      </c>
    </row>
    <row r="2400" spans="1:12" x14ac:dyDescent="0.25">
      <c r="A2400" s="23" t="s">
        <v>13507</v>
      </c>
      <c r="B2400" s="23" t="s">
        <v>10</v>
      </c>
      <c r="C2400" s="23" t="s">
        <v>12</v>
      </c>
      <c r="D2400" s="24">
        <v>45299.802881944444</v>
      </c>
      <c r="E2400" s="25" t="s">
        <v>11</v>
      </c>
      <c r="F2400" s="26" t="s">
        <v>12</v>
      </c>
      <c r="G2400" s="26" t="s">
        <v>14</v>
      </c>
      <c r="H2400" s="23">
        <v>0</v>
      </c>
      <c r="I2400" s="27"/>
      <c r="J2400" s="28">
        <v>345.16</v>
      </c>
      <c r="K2400" t="str">
        <f>IF((LEN(relatorio_Ananindeua3[[#This Row],[CIF/CPF/CNPJ]])=14),relatorio_Ananindeua3[[#This Row],[CIF/CPF/CNPJ]],relatorio_Ananindeua3[[#This Row],[Coluna2]])</f>
        <v>000******00</v>
      </c>
      <c r="L2400" t="str">
        <f t="shared" si="38"/>
        <v>000******00</v>
      </c>
    </row>
    <row r="2401" spans="1:12" x14ac:dyDescent="0.25">
      <c r="A2401" s="23" t="s">
        <v>13507</v>
      </c>
      <c r="B2401" s="23" t="s">
        <v>10</v>
      </c>
      <c r="C2401" s="23" t="s">
        <v>12</v>
      </c>
      <c r="D2401" s="24">
        <v>45299.802905092591</v>
      </c>
      <c r="E2401" s="25" t="s">
        <v>11</v>
      </c>
      <c r="F2401" s="26" t="s">
        <v>12</v>
      </c>
      <c r="G2401" s="26" t="s">
        <v>14</v>
      </c>
      <c r="H2401" s="23">
        <v>0</v>
      </c>
      <c r="I2401" s="27"/>
      <c r="J2401" s="28">
        <v>345.16</v>
      </c>
      <c r="K2401" t="str">
        <f>IF((LEN(relatorio_Ananindeua3[[#This Row],[CIF/CPF/CNPJ]])=14),relatorio_Ananindeua3[[#This Row],[CIF/CPF/CNPJ]],relatorio_Ananindeua3[[#This Row],[Coluna2]])</f>
        <v>000******00</v>
      </c>
      <c r="L2401" t="str">
        <f t="shared" si="38"/>
        <v>000******00</v>
      </c>
    </row>
    <row r="2402" spans="1:12" x14ac:dyDescent="0.25">
      <c r="A2402" s="23" t="s">
        <v>62</v>
      </c>
      <c r="B2402" s="23" t="s">
        <v>63</v>
      </c>
      <c r="C2402" s="23" t="s">
        <v>12</v>
      </c>
      <c r="D2402" s="24">
        <v>45299.802916666667</v>
      </c>
      <c r="E2402" s="25" t="s">
        <v>11</v>
      </c>
      <c r="F2402" s="26" t="s">
        <v>12</v>
      </c>
      <c r="G2402" s="26" t="s">
        <v>14</v>
      </c>
      <c r="H2402" s="23">
        <v>0</v>
      </c>
      <c r="I2402" s="27"/>
      <c r="J2402" s="28">
        <v>59.48</v>
      </c>
      <c r="K2402" t="str">
        <f>IF((LEN(relatorio_Ananindeua3[[#This Row],[CIF/CPF/CNPJ]])=14),relatorio_Ananindeua3[[#This Row],[CIF/CPF/CNPJ]],relatorio_Ananindeua3[[#This Row],[Coluna2]])</f>
        <v>05058441000168</v>
      </c>
      <c r="L2402" t="str">
        <f t="shared" si="38"/>
        <v>050******68</v>
      </c>
    </row>
    <row r="2403" spans="1:12" x14ac:dyDescent="0.25">
      <c r="A2403" s="23" t="s">
        <v>13507</v>
      </c>
      <c r="B2403" s="23" t="s">
        <v>10</v>
      </c>
      <c r="C2403" s="23" t="s">
        <v>12</v>
      </c>
      <c r="D2403" s="24">
        <v>45299.802939814814</v>
      </c>
      <c r="E2403" s="25" t="s">
        <v>11</v>
      </c>
      <c r="F2403" s="26" t="s">
        <v>12</v>
      </c>
      <c r="G2403" s="26" t="s">
        <v>14</v>
      </c>
      <c r="H2403" s="23">
        <v>0</v>
      </c>
      <c r="I2403" s="27"/>
      <c r="J2403" s="28">
        <v>10341.56</v>
      </c>
      <c r="K2403" t="str">
        <f>IF((LEN(relatorio_Ananindeua3[[#This Row],[CIF/CPF/CNPJ]])=14),relatorio_Ananindeua3[[#This Row],[CIF/CPF/CNPJ]],relatorio_Ananindeua3[[#This Row],[Coluna2]])</f>
        <v>000******00</v>
      </c>
      <c r="L2403" t="str">
        <f t="shared" si="38"/>
        <v>000******00</v>
      </c>
    </row>
    <row r="2404" spans="1:12" x14ac:dyDescent="0.25">
      <c r="A2404" s="23" t="s">
        <v>13507</v>
      </c>
      <c r="B2404" s="23" t="s">
        <v>10</v>
      </c>
      <c r="C2404" s="23" t="s">
        <v>12</v>
      </c>
      <c r="D2404" s="24">
        <v>45299.803622685184</v>
      </c>
      <c r="E2404" s="25" t="s">
        <v>11</v>
      </c>
      <c r="F2404" s="26" t="s">
        <v>12</v>
      </c>
      <c r="G2404" s="26" t="s">
        <v>14</v>
      </c>
      <c r="H2404" s="23">
        <v>0</v>
      </c>
      <c r="I2404" s="27"/>
      <c r="J2404" s="28">
        <v>963.2</v>
      </c>
      <c r="K2404" t="str">
        <f>IF((LEN(relatorio_Ananindeua3[[#This Row],[CIF/CPF/CNPJ]])=14),relatorio_Ananindeua3[[#This Row],[CIF/CPF/CNPJ]],relatorio_Ananindeua3[[#This Row],[Coluna2]])</f>
        <v>000******00</v>
      </c>
      <c r="L2404" t="str">
        <f t="shared" si="38"/>
        <v>000******00</v>
      </c>
    </row>
    <row r="2405" spans="1:12" x14ac:dyDescent="0.25">
      <c r="A2405" s="23" t="s">
        <v>13507</v>
      </c>
      <c r="B2405" s="23" t="s">
        <v>10</v>
      </c>
      <c r="C2405" s="23" t="s">
        <v>12</v>
      </c>
      <c r="D2405" s="24">
        <v>45299.803657407407</v>
      </c>
      <c r="E2405" s="25" t="s">
        <v>11</v>
      </c>
      <c r="F2405" s="26" t="s">
        <v>12</v>
      </c>
      <c r="G2405" s="26" t="s">
        <v>14</v>
      </c>
      <c r="H2405" s="23">
        <v>0</v>
      </c>
      <c r="I2405" s="27"/>
      <c r="J2405" s="28">
        <v>344.28</v>
      </c>
      <c r="K2405" t="str">
        <f>IF((LEN(relatorio_Ananindeua3[[#This Row],[CIF/CPF/CNPJ]])=14),relatorio_Ananindeua3[[#This Row],[CIF/CPF/CNPJ]],relatorio_Ananindeua3[[#This Row],[Coluna2]])</f>
        <v>000******00</v>
      </c>
      <c r="L2405" t="str">
        <f t="shared" si="38"/>
        <v>000******00</v>
      </c>
    </row>
    <row r="2406" spans="1:12" x14ac:dyDescent="0.25">
      <c r="A2406" s="23" t="s">
        <v>13507</v>
      </c>
      <c r="B2406" s="23" t="s">
        <v>10</v>
      </c>
      <c r="C2406" s="23" t="s">
        <v>12</v>
      </c>
      <c r="D2406" s="24">
        <v>45299.803703703707</v>
      </c>
      <c r="E2406" s="25" t="s">
        <v>11</v>
      </c>
      <c r="F2406" s="26" t="s">
        <v>12</v>
      </c>
      <c r="G2406" s="26" t="s">
        <v>14</v>
      </c>
      <c r="H2406" s="23">
        <v>0</v>
      </c>
      <c r="I2406" s="27"/>
      <c r="J2406" s="28">
        <v>2522.2199999999998</v>
      </c>
      <c r="K2406" t="str">
        <f>IF((LEN(relatorio_Ananindeua3[[#This Row],[CIF/CPF/CNPJ]])=14),relatorio_Ananindeua3[[#This Row],[CIF/CPF/CNPJ]],relatorio_Ananindeua3[[#This Row],[Coluna2]])</f>
        <v>000******00</v>
      </c>
      <c r="L2406" t="str">
        <f t="shared" si="38"/>
        <v>000******00</v>
      </c>
    </row>
    <row r="2407" spans="1:12" x14ac:dyDescent="0.25">
      <c r="A2407" s="23" t="s">
        <v>13507</v>
      </c>
      <c r="B2407" s="23" t="s">
        <v>10</v>
      </c>
      <c r="C2407" s="23" t="s">
        <v>12</v>
      </c>
      <c r="D2407" s="24">
        <v>45299.804259259261</v>
      </c>
      <c r="E2407" s="25" t="s">
        <v>11</v>
      </c>
      <c r="F2407" s="26" t="s">
        <v>12</v>
      </c>
      <c r="G2407" s="26" t="s">
        <v>14</v>
      </c>
      <c r="H2407" s="23">
        <v>0</v>
      </c>
      <c r="I2407" s="27"/>
      <c r="J2407" s="28">
        <v>411.63</v>
      </c>
      <c r="K2407" t="str">
        <f>IF((LEN(relatorio_Ananindeua3[[#This Row],[CIF/CPF/CNPJ]])=14),relatorio_Ananindeua3[[#This Row],[CIF/CPF/CNPJ]],relatorio_Ananindeua3[[#This Row],[Coluna2]])</f>
        <v>000******00</v>
      </c>
      <c r="L2407" t="str">
        <f t="shared" si="38"/>
        <v>000******00</v>
      </c>
    </row>
    <row r="2408" spans="1:12" x14ac:dyDescent="0.25">
      <c r="A2408" s="23" t="s">
        <v>13507</v>
      </c>
      <c r="B2408" s="23" t="s">
        <v>10</v>
      </c>
      <c r="C2408" s="23" t="s">
        <v>12</v>
      </c>
      <c r="D2408" s="24">
        <v>45299.804456018515</v>
      </c>
      <c r="E2408" s="25" t="s">
        <v>11</v>
      </c>
      <c r="F2408" s="26" t="s">
        <v>12</v>
      </c>
      <c r="G2408" s="26" t="s">
        <v>14</v>
      </c>
      <c r="H2408" s="23">
        <v>0</v>
      </c>
      <c r="I2408" s="27"/>
      <c r="J2408" s="28">
        <v>6229.9</v>
      </c>
      <c r="K2408" t="str">
        <f>IF((LEN(relatorio_Ananindeua3[[#This Row],[CIF/CPF/CNPJ]])=14),relatorio_Ananindeua3[[#This Row],[CIF/CPF/CNPJ]],relatorio_Ananindeua3[[#This Row],[Coluna2]])</f>
        <v>000******00</v>
      </c>
      <c r="L2408" t="str">
        <f t="shared" si="38"/>
        <v>000******00</v>
      </c>
    </row>
    <row r="2409" spans="1:12" x14ac:dyDescent="0.25">
      <c r="A2409" s="23" t="s">
        <v>13507</v>
      </c>
      <c r="B2409" s="23" t="s">
        <v>10</v>
      </c>
      <c r="C2409" s="23" t="s">
        <v>12</v>
      </c>
      <c r="D2409" s="24">
        <v>45299.804583333331</v>
      </c>
      <c r="E2409" s="25" t="s">
        <v>11</v>
      </c>
      <c r="F2409" s="26" t="s">
        <v>12</v>
      </c>
      <c r="G2409" s="26" t="s">
        <v>14</v>
      </c>
      <c r="H2409" s="23">
        <v>0</v>
      </c>
      <c r="I2409" s="27"/>
      <c r="J2409" s="28">
        <v>345.16</v>
      </c>
      <c r="K2409" t="str">
        <f>IF((LEN(relatorio_Ananindeua3[[#This Row],[CIF/CPF/CNPJ]])=14),relatorio_Ananindeua3[[#This Row],[CIF/CPF/CNPJ]],relatorio_Ananindeua3[[#This Row],[Coluna2]])</f>
        <v>000******00</v>
      </c>
      <c r="L2409" t="str">
        <f t="shared" si="38"/>
        <v>000******00</v>
      </c>
    </row>
    <row r="2410" spans="1:12" x14ac:dyDescent="0.25">
      <c r="A2410" s="23" t="s">
        <v>62</v>
      </c>
      <c r="B2410" s="23" t="s">
        <v>63</v>
      </c>
      <c r="C2410" s="23" t="s">
        <v>12</v>
      </c>
      <c r="D2410" s="24">
        <v>45299.804814814815</v>
      </c>
      <c r="E2410" s="25" t="s">
        <v>11</v>
      </c>
      <c r="F2410" s="26" t="s">
        <v>12</v>
      </c>
      <c r="G2410" s="26" t="s">
        <v>14</v>
      </c>
      <c r="H2410" s="23">
        <v>0</v>
      </c>
      <c r="I2410" s="27"/>
      <c r="J2410" s="28">
        <v>63.32</v>
      </c>
      <c r="K2410" t="str">
        <f>IF((LEN(relatorio_Ananindeua3[[#This Row],[CIF/CPF/CNPJ]])=14),relatorio_Ananindeua3[[#This Row],[CIF/CPF/CNPJ]],relatorio_Ananindeua3[[#This Row],[Coluna2]])</f>
        <v>05058441000168</v>
      </c>
      <c r="L2410" t="str">
        <f t="shared" si="38"/>
        <v>050******68</v>
      </c>
    </row>
    <row r="2411" spans="1:12" x14ac:dyDescent="0.25">
      <c r="A2411" s="23" t="s">
        <v>13507</v>
      </c>
      <c r="B2411" s="23" t="s">
        <v>10</v>
      </c>
      <c r="C2411" s="23" t="s">
        <v>12</v>
      </c>
      <c r="D2411" s="24">
        <v>45299.805428240739</v>
      </c>
      <c r="E2411" s="25" t="s">
        <v>11</v>
      </c>
      <c r="F2411" s="26" t="s">
        <v>12</v>
      </c>
      <c r="G2411" s="26" t="s">
        <v>14</v>
      </c>
      <c r="H2411" s="23">
        <v>0</v>
      </c>
      <c r="I2411" s="27"/>
      <c r="J2411" s="28">
        <v>250.49</v>
      </c>
      <c r="K2411" t="str">
        <f>IF((LEN(relatorio_Ananindeua3[[#This Row],[CIF/CPF/CNPJ]])=14),relatorio_Ananindeua3[[#This Row],[CIF/CPF/CNPJ]],relatorio_Ananindeua3[[#This Row],[Coluna2]])</f>
        <v>000******00</v>
      </c>
      <c r="L2411" t="str">
        <f t="shared" si="38"/>
        <v>000******00</v>
      </c>
    </row>
    <row r="2412" spans="1:12" x14ac:dyDescent="0.25">
      <c r="A2412" s="23" t="s">
        <v>13507</v>
      </c>
      <c r="B2412" s="23" t="s">
        <v>10</v>
      </c>
      <c r="C2412" s="23" t="s">
        <v>12</v>
      </c>
      <c r="D2412" s="24">
        <v>45299.805486111109</v>
      </c>
      <c r="E2412" s="25" t="s">
        <v>11</v>
      </c>
      <c r="F2412" s="26" t="s">
        <v>12</v>
      </c>
      <c r="G2412" s="26" t="s">
        <v>14</v>
      </c>
      <c r="H2412" s="23">
        <v>0</v>
      </c>
      <c r="I2412" s="27"/>
      <c r="J2412" s="28">
        <v>339.9</v>
      </c>
      <c r="K2412" t="str">
        <f>IF((LEN(relatorio_Ananindeua3[[#This Row],[CIF/CPF/CNPJ]])=14),relatorio_Ananindeua3[[#This Row],[CIF/CPF/CNPJ]],relatorio_Ananindeua3[[#This Row],[Coluna2]])</f>
        <v>000******00</v>
      </c>
      <c r="L2412" t="str">
        <f t="shared" si="38"/>
        <v>000******00</v>
      </c>
    </row>
    <row r="2413" spans="1:12" x14ac:dyDescent="0.25">
      <c r="A2413" s="23" t="s">
        <v>62</v>
      </c>
      <c r="B2413" s="23" t="s">
        <v>63</v>
      </c>
      <c r="C2413" s="23" t="s">
        <v>12</v>
      </c>
      <c r="D2413" s="24">
        <v>45299.805601851855</v>
      </c>
      <c r="E2413" s="25" t="s">
        <v>11</v>
      </c>
      <c r="F2413" s="26" t="s">
        <v>12</v>
      </c>
      <c r="G2413" s="26" t="s">
        <v>14</v>
      </c>
      <c r="H2413" s="23">
        <v>0</v>
      </c>
      <c r="I2413" s="27"/>
      <c r="J2413" s="28">
        <v>2662.22</v>
      </c>
      <c r="K2413" t="str">
        <f>IF((LEN(relatorio_Ananindeua3[[#This Row],[CIF/CPF/CNPJ]])=14),relatorio_Ananindeua3[[#This Row],[CIF/CPF/CNPJ]],relatorio_Ananindeua3[[#This Row],[Coluna2]])</f>
        <v>05058441000168</v>
      </c>
      <c r="L2413" t="str">
        <f t="shared" si="38"/>
        <v>050******68</v>
      </c>
    </row>
    <row r="2414" spans="1:12" x14ac:dyDescent="0.25">
      <c r="A2414" s="23" t="s">
        <v>13507</v>
      </c>
      <c r="B2414" s="23" t="s">
        <v>10</v>
      </c>
      <c r="C2414" s="23" t="s">
        <v>12</v>
      </c>
      <c r="D2414" s="24">
        <v>45299.805625000001</v>
      </c>
      <c r="E2414" s="25" t="s">
        <v>11</v>
      </c>
      <c r="F2414" s="26" t="s">
        <v>12</v>
      </c>
      <c r="G2414" s="26" t="s">
        <v>14</v>
      </c>
      <c r="H2414" s="23">
        <v>0</v>
      </c>
      <c r="I2414" s="27"/>
      <c r="J2414" s="28">
        <v>345.16</v>
      </c>
      <c r="K2414" t="str">
        <f>IF((LEN(relatorio_Ananindeua3[[#This Row],[CIF/CPF/CNPJ]])=14),relatorio_Ananindeua3[[#This Row],[CIF/CPF/CNPJ]],relatorio_Ananindeua3[[#This Row],[Coluna2]])</f>
        <v>000******00</v>
      </c>
      <c r="L2414" t="str">
        <f t="shared" si="38"/>
        <v>000******00</v>
      </c>
    </row>
    <row r="2415" spans="1:12" x14ac:dyDescent="0.25">
      <c r="A2415" s="23" t="s">
        <v>13507</v>
      </c>
      <c r="B2415" s="23" t="s">
        <v>10</v>
      </c>
      <c r="C2415" s="23" t="s">
        <v>12</v>
      </c>
      <c r="D2415" s="24">
        <v>45299.805636574078</v>
      </c>
      <c r="E2415" s="25" t="s">
        <v>11</v>
      </c>
      <c r="F2415" s="26" t="s">
        <v>12</v>
      </c>
      <c r="G2415" s="26" t="s">
        <v>14</v>
      </c>
      <c r="H2415" s="23">
        <v>0</v>
      </c>
      <c r="I2415" s="27"/>
      <c r="J2415" s="28">
        <v>1684.03</v>
      </c>
      <c r="K2415" t="str">
        <f>IF((LEN(relatorio_Ananindeua3[[#This Row],[CIF/CPF/CNPJ]])=14),relatorio_Ananindeua3[[#This Row],[CIF/CPF/CNPJ]],relatorio_Ananindeua3[[#This Row],[Coluna2]])</f>
        <v>000******00</v>
      </c>
      <c r="L2415" t="str">
        <f t="shared" si="38"/>
        <v>000******00</v>
      </c>
    </row>
    <row r="2416" spans="1:12" x14ac:dyDescent="0.25">
      <c r="A2416" s="23" t="s">
        <v>13507</v>
      </c>
      <c r="B2416" s="23" t="s">
        <v>10</v>
      </c>
      <c r="C2416" s="23" t="s">
        <v>12</v>
      </c>
      <c r="D2416" s="24">
        <v>45299.805648148147</v>
      </c>
      <c r="E2416" s="25" t="s">
        <v>11</v>
      </c>
      <c r="F2416" s="26" t="s">
        <v>12</v>
      </c>
      <c r="G2416" s="26" t="s">
        <v>14</v>
      </c>
      <c r="H2416" s="23">
        <v>0</v>
      </c>
      <c r="I2416" s="27"/>
      <c r="J2416" s="28">
        <v>249.79</v>
      </c>
      <c r="K2416" t="str">
        <f>IF((LEN(relatorio_Ananindeua3[[#This Row],[CIF/CPF/CNPJ]])=14),relatorio_Ananindeua3[[#This Row],[CIF/CPF/CNPJ]],relatorio_Ananindeua3[[#This Row],[Coluna2]])</f>
        <v>000******00</v>
      </c>
      <c r="L2416" t="str">
        <f t="shared" si="38"/>
        <v>000******00</v>
      </c>
    </row>
    <row r="2417" spans="1:12" x14ac:dyDescent="0.25">
      <c r="A2417" s="23" t="s">
        <v>13507</v>
      </c>
      <c r="B2417" s="23" t="s">
        <v>10</v>
      </c>
      <c r="C2417" s="23" t="s">
        <v>12</v>
      </c>
      <c r="D2417" s="24">
        <v>45299.805648148147</v>
      </c>
      <c r="E2417" s="25" t="s">
        <v>11</v>
      </c>
      <c r="F2417" s="26" t="s">
        <v>12</v>
      </c>
      <c r="G2417" s="26" t="s">
        <v>14</v>
      </c>
      <c r="H2417" s="23">
        <v>0</v>
      </c>
      <c r="I2417" s="27"/>
      <c r="J2417" s="28">
        <v>345.16</v>
      </c>
      <c r="K2417" t="str">
        <f>IF((LEN(relatorio_Ananindeua3[[#This Row],[CIF/CPF/CNPJ]])=14),relatorio_Ananindeua3[[#This Row],[CIF/CPF/CNPJ]],relatorio_Ananindeua3[[#This Row],[Coluna2]])</f>
        <v>000******00</v>
      </c>
      <c r="L2417" t="str">
        <f t="shared" si="38"/>
        <v>000******00</v>
      </c>
    </row>
    <row r="2418" spans="1:12" x14ac:dyDescent="0.25">
      <c r="A2418" s="23" t="s">
        <v>13507</v>
      </c>
      <c r="B2418" s="23" t="s">
        <v>10</v>
      </c>
      <c r="C2418" s="23" t="s">
        <v>12</v>
      </c>
      <c r="D2418" s="24">
        <v>45299.80568287037</v>
      </c>
      <c r="E2418" s="25" t="s">
        <v>11</v>
      </c>
      <c r="F2418" s="26" t="s">
        <v>12</v>
      </c>
      <c r="G2418" s="26" t="s">
        <v>14</v>
      </c>
      <c r="H2418" s="23">
        <v>0</v>
      </c>
      <c r="I2418" s="27"/>
      <c r="J2418" s="28">
        <v>345.16</v>
      </c>
      <c r="K2418" t="str">
        <f>IF((LEN(relatorio_Ananindeua3[[#This Row],[CIF/CPF/CNPJ]])=14),relatorio_Ananindeua3[[#This Row],[CIF/CPF/CNPJ]],relatorio_Ananindeua3[[#This Row],[Coluna2]])</f>
        <v>000******00</v>
      </c>
      <c r="L2418" t="str">
        <f t="shared" si="38"/>
        <v>000******00</v>
      </c>
    </row>
    <row r="2419" spans="1:12" x14ac:dyDescent="0.25">
      <c r="A2419" s="23" t="s">
        <v>62</v>
      </c>
      <c r="B2419" s="23" t="s">
        <v>63</v>
      </c>
      <c r="C2419" s="23" t="s">
        <v>12</v>
      </c>
      <c r="D2419" s="24">
        <v>45299.805798611109</v>
      </c>
      <c r="E2419" s="25" t="s">
        <v>11</v>
      </c>
      <c r="F2419" s="26" t="s">
        <v>12</v>
      </c>
      <c r="G2419" s="26" t="s">
        <v>14</v>
      </c>
      <c r="H2419" s="23">
        <v>0</v>
      </c>
      <c r="I2419" s="27"/>
      <c r="J2419" s="28">
        <v>14977.7</v>
      </c>
      <c r="K2419" t="str">
        <f>IF((LEN(relatorio_Ananindeua3[[#This Row],[CIF/CPF/CNPJ]])=14),relatorio_Ananindeua3[[#This Row],[CIF/CPF/CNPJ]],relatorio_Ananindeua3[[#This Row],[Coluna2]])</f>
        <v>05058441000168</v>
      </c>
      <c r="L2419" t="str">
        <f t="shared" si="38"/>
        <v>050******68</v>
      </c>
    </row>
    <row r="2420" spans="1:12" x14ac:dyDescent="0.25">
      <c r="A2420" s="23" t="s">
        <v>13507</v>
      </c>
      <c r="B2420" s="23" t="s">
        <v>10</v>
      </c>
      <c r="C2420" s="23" t="s">
        <v>12</v>
      </c>
      <c r="D2420" s="24">
        <v>45299.805844907409</v>
      </c>
      <c r="E2420" s="25" t="s">
        <v>11</v>
      </c>
      <c r="F2420" s="26" t="s">
        <v>12</v>
      </c>
      <c r="G2420" s="26" t="s">
        <v>14</v>
      </c>
      <c r="H2420" s="23">
        <v>0</v>
      </c>
      <c r="I2420" s="27"/>
      <c r="J2420" s="28">
        <v>345.16</v>
      </c>
      <c r="K2420" t="str">
        <f>IF((LEN(relatorio_Ananindeua3[[#This Row],[CIF/CPF/CNPJ]])=14),relatorio_Ananindeua3[[#This Row],[CIF/CPF/CNPJ]],relatorio_Ananindeua3[[#This Row],[Coluna2]])</f>
        <v>000******00</v>
      </c>
      <c r="L2420" t="str">
        <f t="shared" si="38"/>
        <v>000******00</v>
      </c>
    </row>
    <row r="2421" spans="1:12" x14ac:dyDescent="0.25">
      <c r="A2421" s="23" t="s">
        <v>13507</v>
      </c>
      <c r="B2421" s="23" t="s">
        <v>10</v>
      </c>
      <c r="C2421" s="23" t="s">
        <v>12</v>
      </c>
      <c r="D2421" s="24">
        <v>45299.805868055555</v>
      </c>
      <c r="E2421" s="25" t="s">
        <v>11</v>
      </c>
      <c r="F2421" s="26" t="s">
        <v>12</v>
      </c>
      <c r="G2421" s="26" t="s">
        <v>14</v>
      </c>
      <c r="H2421" s="23">
        <v>0</v>
      </c>
      <c r="I2421" s="27"/>
      <c r="J2421" s="28">
        <v>345.16</v>
      </c>
      <c r="K2421" t="str">
        <f>IF((LEN(relatorio_Ananindeua3[[#This Row],[CIF/CPF/CNPJ]])=14),relatorio_Ananindeua3[[#This Row],[CIF/CPF/CNPJ]],relatorio_Ananindeua3[[#This Row],[Coluna2]])</f>
        <v>000******00</v>
      </c>
      <c r="L2421" t="str">
        <f t="shared" si="38"/>
        <v>000******00</v>
      </c>
    </row>
    <row r="2422" spans="1:12" x14ac:dyDescent="0.25">
      <c r="A2422" s="23" t="s">
        <v>13507</v>
      </c>
      <c r="B2422" s="23" t="s">
        <v>10</v>
      </c>
      <c r="C2422" s="23" t="s">
        <v>12</v>
      </c>
      <c r="D2422" s="24">
        <v>45299.806157407409</v>
      </c>
      <c r="E2422" s="25" t="s">
        <v>11</v>
      </c>
      <c r="F2422" s="26" t="s">
        <v>12</v>
      </c>
      <c r="G2422" s="26" t="s">
        <v>14</v>
      </c>
      <c r="H2422" s="23">
        <v>0</v>
      </c>
      <c r="I2422" s="27"/>
      <c r="J2422" s="28">
        <v>1034.8</v>
      </c>
      <c r="K2422" t="str">
        <f>IF((LEN(relatorio_Ananindeua3[[#This Row],[CIF/CPF/CNPJ]])=14),relatorio_Ananindeua3[[#This Row],[CIF/CPF/CNPJ]],relatorio_Ananindeua3[[#This Row],[Coluna2]])</f>
        <v>000******00</v>
      </c>
      <c r="L2422" t="str">
        <f t="shared" si="38"/>
        <v>000******00</v>
      </c>
    </row>
    <row r="2423" spans="1:12" x14ac:dyDescent="0.25">
      <c r="A2423" s="23" t="s">
        <v>2460</v>
      </c>
      <c r="B2423" s="23" t="s">
        <v>2461</v>
      </c>
      <c r="C2423" s="23" t="s">
        <v>12</v>
      </c>
      <c r="D2423" s="24">
        <v>45299.806354166663</v>
      </c>
      <c r="E2423" s="25" t="s">
        <v>11</v>
      </c>
      <c r="F2423" s="26" t="s">
        <v>12</v>
      </c>
      <c r="G2423" s="26" t="s">
        <v>14</v>
      </c>
      <c r="H2423" s="23">
        <v>0</v>
      </c>
      <c r="I2423" s="27"/>
      <c r="J2423" s="28">
        <v>7246.36</v>
      </c>
      <c r="K2423" t="str">
        <f>IF((LEN(relatorio_Ananindeua3[[#This Row],[CIF/CPF/CNPJ]])=14),relatorio_Ananindeua3[[#This Row],[CIF/CPF/CNPJ]],relatorio_Ananindeua3[[#This Row],[Coluna2]])</f>
        <v>28901892000110</v>
      </c>
      <c r="L2423" t="str">
        <f t="shared" si="38"/>
        <v>289******10</v>
      </c>
    </row>
    <row r="2424" spans="1:12" x14ac:dyDescent="0.25">
      <c r="A2424" s="23" t="s">
        <v>62</v>
      </c>
      <c r="B2424" s="23" t="s">
        <v>63</v>
      </c>
      <c r="C2424" s="23" t="s">
        <v>12</v>
      </c>
      <c r="D2424" s="24">
        <v>45299.806400462963</v>
      </c>
      <c r="E2424" s="25" t="s">
        <v>11</v>
      </c>
      <c r="F2424" s="26" t="s">
        <v>12</v>
      </c>
      <c r="G2424" s="26" t="s">
        <v>14</v>
      </c>
      <c r="H2424" s="23">
        <v>0</v>
      </c>
      <c r="I2424" s="27"/>
      <c r="J2424" s="28">
        <v>99752.16</v>
      </c>
      <c r="K2424" t="str">
        <f>IF((LEN(relatorio_Ananindeua3[[#This Row],[CIF/CPF/CNPJ]])=14),relatorio_Ananindeua3[[#This Row],[CIF/CPF/CNPJ]],relatorio_Ananindeua3[[#This Row],[Coluna2]])</f>
        <v>05058441000168</v>
      </c>
      <c r="L2424" t="str">
        <f t="shared" si="38"/>
        <v>050******68</v>
      </c>
    </row>
    <row r="2425" spans="1:12" x14ac:dyDescent="0.25">
      <c r="A2425" s="23" t="s">
        <v>13529</v>
      </c>
      <c r="B2425" s="23" t="s">
        <v>13474</v>
      </c>
      <c r="C2425" s="23" t="s">
        <v>12</v>
      </c>
      <c r="D2425" s="24">
        <v>45299.806504629632</v>
      </c>
      <c r="E2425" s="25" t="s">
        <v>11</v>
      </c>
      <c r="F2425" s="26" t="s">
        <v>12</v>
      </c>
      <c r="G2425" s="26" t="s">
        <v>14</v>
      </c>
      <c r="H2425" s="23">
        <v>0</v>
      </c>
      <c r="I2425" s="27"/>
      <c r="J2425" s="28">
        <v>232.92</v>
      </c>
      <c r="K2425" t="str">
        <f>IF((LEN(relatorio_Ananindeua3[[#This Row],[CIF/CPF/CNPJ]])=14),relatorio_Ananindeua3[[#This Row],[CIF/CPF/CNPJ]],relatorio_Ananindeua3[[#This Row],[Coluna2]])</f>
        <v>746******34</v>
      </c>
      <c r="L2425" t="str">
        <f t="shared" si="38"/>
        <v>746******34</v>
      </c>
    </row>
    <row r="2426" spans="1:12" x14ac:dyDescent="0.25">
      <c r="A2426" s="23" t="s">
        <v>13507</v>
      </c>
      <c r="B2426" s="23" t="s">
        <v>10</v>
      </c>
      <c r="C2426" s="23" t="s">
        <v>12</v>
      </c>
      <c r="D2426" s="24">
        <v>45299.806863425925</v>
      </c>
      <c r="E2426" s="25" t="s">
        <v>11</v>
      </c>
      <c r="F2426" s="26" t="s">
        <v>12</v>
      </c>
      <c r="G2426" s="26" t="s">
        <v>14</v>
      </c>
      <c r="H2426" s="23">
        <v>0</v>
      </c>
      <c r="I2426" s="27"/>
      <c r="J2426" s="28">
        <v>345.16</v>
      </c>
      <c r="K2426" t="str">
        <f>IF((LEN(relatorio_Ananindeua3[[#This Row],[CIF/CPF/CNPJ]])=14),relatorio_Ananindeua3[[#This Row],[CIF/CPF/CNPJ]],relatorio_Ananindeua3[[#This Row],[Coluna2]])</f>
        <v>000******00</v>
      </c>
      <c r="L2426" t="str">
        <f t="shared" si="38"/>
        <v>000******00</v>
      </c>
    </row>
    <row r="2427" spans="1:12" x14ac:dyDescent="0.25">
      <c r="A2427" s="23" t="s">
        <v>13507</v>
      </c>
      <c r="B2427" s="23" t="s">
        <v>10</v>
      </c>
      <c r="C2427" s="23" t="s">
        <v>12</v>
      </c>
      <c r="D2427" s="24">
        <v>45299.807025462964</v>
      </c>
      <c r="E2427" s="25" t="s">
        <v>11</v>
      </c>
      <c r="F2427" s="26" t="s">
        <v>12</v>
      </c>
      <c r="G2427" s="26" t="s">
        <v>14</v>
      </c>
      <c r="H2427" s="23">
        <v>0</v>
      </c>
      <c r="I2427" s="27"/>
      <c r="J2427" s="28">
        <v>341.8</v>
      </c>
      <c r="K2427" t="str">
        <f>IF((LEN(relatorio_Ananindeua3[[#This Row],[CIF/CPF/CNPJ]])=14),relatorio_Ananindeua3[[#This Row],[CIF/CPF/CNPJ]],relatorio_Ananindeua3[[#This Row],[Coluna2]])</f>
        <v>000******00</v>
      </c>
      <c r="L2427" t="str">
        <f t="shared" si="38"/>
        <v>000******00</v>
      </c>
    </row>
    <row r="2428" spans="1:12" x14ac:dyDescent="0.25">
      <c r="A2428" s="23" t="s">
        <v>3778</v>
      </c>
      <c r="B2428" s="23" t="s">
        <v>3779</v>
      </c>
      <c r="C2428" s="23" t="s">
        <v>12</v>
      </c>
      <c r="D2428" s="24">
        <v>45299.807060185187</v>
      </c>
      <c r="E2428" s="25" t="s">
        <v>11</v>
      </c>
      <c r="F2428" s="26" t="s">
        <v>12</v>
      </c>
      <c r="G2428" s="26" t="s">
        <v>14</v>
      </c>
      <c r="H2428" s="23">
        <v>0</v>
      </c>
      <c r="I2428" s="27"/>
      <c r="J2428" s="28">
        <v>24305.95</v>
      </c>
      <c r="K2428" t="str">
        <f>IF((LEN(relatorio_Ananindeua3[[#This Row],[CIF/CPF/CNPJ]])=14),relatorio_Ananindeua3[[#This Row],[CIF/CPF/CNPJ]],relatorio_Ananindeua3[[#This Row],[Coluna2]])</f>
        <v>34847236000180</v>
      </c>
      <c r="L2428" t="str">
        <f t="shared" si="38"/>
        <v>348******80</v>
      </c>
    </row>
    <row r="2429" spans="1:12" x14ac:dyDescent="0.25">
      <c r="A2429" s="23" t="s">
        <v>13507</v>
      </c>
      <c r="B2429" s="23" t="s">
        <v>10</v>
      </c>
      <c r="C2429" s="23" t="s">
        <v>12</v>
      </c>
      <c r="D2429" s="24">
        <v>45299.807233796295</v>
      </c>
      <c r="E2429" s="25" t="s">
        <v>11</v>
      </c>
      <c r="F2429" s="26" t="s">
        <v>12</v>
      </c>
      <c r="G2429" s="26" t="s">
        <v>14</v>
      </c>
      <c r="H2429" s="23">
        <v>0</v>
      </c>
      <c r="I2429" s="27"/>
      <c r="J2429" s="28">
        <v>318.83999999999997</v>
      </c>
      <c r="K2429" t="str">
        <f>IF((LEN(relatorio_Ananindeua3[[#This Row],[CIF/CPF/CNPJ]])=14),relatorio_Ananindeua3[[#This Row],[CIF/CPF/CNPJ]],relatorio_Ananindeua3[[#This Row],[Coluna2]])</f>
        <v>000******00</v>
      </c>
      <c r="L2429" t="str">
        <f t="shared" si="38"/>
        <v>000******00</v>
      </c>
    </row>
    <row r="2430" spans="1:12" x14ac:dyDescent="0.25">
      <c r="A2430" s="23" t="s">
        <v>62</v>
      </c>
      <c r="B2430" s="23" t="s">
        <v>63</v>
      </c>
      <c r="C2430" s="23" t="s">
        <v>12</v>
      </c>
      <c r="D2430" s="24">
        <v>45299.807245370372</v>
      </c>
      <c r="E2430" s="25" t="s">
        <v>11</v>
      </c>
      <c r="F2430" s="26" t="s">
        <v>12</v>
      </c>
      <c r="G2430" s="26" t="s">
        <v>14</v>
      </c>
      <c r="H2430" s="23">
        <v>0</v>
      </c>
      <c r="I2430" s="27"/>
      <c r="J2430" s="28">
        <v>60.97</v>
      </c>
      <c r="K2430" t="str">
        <f>IF((LEN(relatorio_Ananindeua3[[#This Row],[CIF/CPF/CNPJ]])=14),relatorio_Ananindeua3[[#This Row],[CIF/CPF/CNPJ]],relatorio_Ananindeua3[[#This Row],[Coluna2]])</f>
        <v>05058441000168</v>
      </c>
      <c r="L2430" t="str">
        <f t="shared" si="38"/>
        <v>050******68</v>
      </c>
    </row>
    <row r="2431" spans="1:12" x14ac:dyDescent="0.25">
      <c r="A2431" s="23" t="s">
        <v>13507</v>
      </c>
      <c r="B2431" s="23" t="s">
        <v>10</v>
      </c>
      <c r="C2431" s="23" t="s">
        <v>12</v>
      </c>
      <c r="D2431" s="24">
        <v>45299.807569444441</v>
      </c>
      <c r="E2431" s="25" t="s">
        <v>11</v>
      </c>
      <c r="F2431" s="26" t="s">
        <v>12</v>
      </c>
      <c r="G2431" s="26" t="s">
        <v>14</v>
      </c>
      <c r="H2431" s="23">
        <v>0</v>
      </c>
      <c r="I2431" s="27"/>
      <c r="J2431" s="28">
        <v>1476.56</v>
      </c>
      <c r="K2431" t="str">
        <f>IF((LEN(relatorio_Ananindeua3[[#This Row],[CIF/CPF/CNPJ]])=14),relatorio_Ananindeua3[[#This Row],[CIF/CPF/CNPJ]],relatorio_Ananindeua3[[#This Row],[Coluna2]])</f>
        <v>000******00</v>
      </c>
      <c r="L2431" t="str">
        <f t="shared" si="38"/>
        <v>000******00</v>
      </c>
    </row>
    <row r="2432" spans="1:12" x14ac:dyDescent="0.25">
      <c r="A2432" s="23" t="s">
        <v>62</v>
      </c>
      <c r="B2432" s="23" t="s">
        <v>63</v>
      </c>
      <c r="C2432" s="23" t="s">
        <v>12</v>
      </c>
      <c r="D2432" s="24">
        <v>45299.807662037034</v>
      </c>
      <c r="E2432" s="25" t="s">
        <v>11</v>
      </c>
      <c r="F2432" s="26" t="s">
        <v>12</v>
      </c>
      <c r="G2432" s="26" t="s">
        <v>14</v>
      </c>
      <c r="H2432" s="23">
        <v>0</v>
      </c>
      <c r="I2432" s="27"/>
      <c r="J2432" s="28">
        <v>25888.36</v>
      </c>
      <c r="K2432" t="str">
        <f>IF((LEN(relatorio_Ananindeua3[[#This Row],[CIF/CPF/CNPJ]])=14),relatorio_Ananindeua3[[#This Row],[CIF/CPF/CNPJ]],relatorio_Ananindeua3[[#This Row],[Coluna2]])</f>
        <v>05058441000168</v>
      </c>
      <c r="L2432" t="str">
        <f t="shared" si="38"/>
        <v>050******68</v>
      </c>
    </row>
    <row r="2433" spans="1:12" x14ac:dyDescent="0.25">
      <c r="A2433" s="23" t="s">
        <v>13507</v>
      </c>
      <c r="B2433" s="23" t="s">
        <v>10</v>
      </c>
      <c r="C2433" s="23" t="s">
        <v>12</v>
      </c>
      <c r="D2433" s="24">
        <v>45299.807881944442</v>
      </c>
      <c r="E2433" s="25" t="s">
        <v>11</v>
      </c>
      <c r="F2433" s="26" t="s">
        <v>12</v>
      </c>
      <c r="G2433" s="26" t="s">
        <v>14</v>
      </c>
      <c r="H2433" s="23">
        <v>0</v>
      </c>
      <c r="I2433" s="27"/>
      <c r="J2433" s="28">
        <v>345.16</v>
      </c>
      <c r="K2433" t="str">
        <f>IF((LEN(relatorio_Ananindeua3[[#This Row],[CIF/CPF/CNPJ]])=14),relatorio_Ananindeua3[[#This Row],[CIF/CPF/CNPJ]],relatorio_Ananindeua3[[#This Row],[Coluna2]])</f>
        <v>000******00</v>
      </c>
      <c r="L2433" t="str">
        <f t="shared" si="38"/>
        <v>000******00</v>
      </c>
    </row>
    <row r="2434" spans="1:12" x14ac:dyDescent="0.25">
      <c r="A2434" s="23" t="s">
        <v>13507</v>
      </c>
      <c r="B2434" s="23" t="s">
        <v>10</v>
      </c>
      <c r="C2434" s="23" t="s">
        <v>12</v>
      </c>
      <c r="D2434" s="24">
        <v>45299.807962962965</v>
      </c>
      <c r="E2434" s="25" t="s">
        <v>11</v>
      </c>
      <c r="F2434" s="26" t="s">
        <v>12</v>
      </c>
      <c r="G2434" s="26" t="s">
        <v>14</v>
      </c>
      <c r="H2434" s="23">
        <v>0</v>
      </c>
      <c r="I2434" s="27"/>
      <c r="J2434" s="28">
        <v>345.16</v>
      </c>
      <c r="K2434" t="str">
        <f>IF((LEN(relatorio_Ananindeua3[[#This Row],[CIF/CPF/CNPJ]])=14),relatorio_Ananindeua3[[#This Row],[CIF/CPF/CNPJ]],relatorio_Ananindeua3[[#This Row],[Coluna2]])</f>
        <v>000******00</v>
      </c>
      <c r="L2434" t="str">
        <f t="shared" si="38"/>
        <v>000******00</v>
      </c>
    </row>
    <row r="2435" spans="1:12" x14ac:dyDescent="0.25">
      <c r="A2435" s="23" t="s">
        <v>13507</v>
      </c>
      <c r="B2435" s="23" t="s">
        <v>10</v>
      </c>
      <c r="C2435" s="23" t="s">
        <v>12</v>
      </c>
      <c r="D2435" s="24">
        <v>45299.808078703703</v>
      </c>
      <c r="E2435" s="25" t="s">
        <v>11</v>
      </c>
      <c r="F2435" s="26" t="s">
        <v>12</v>
      </c>
      <c r="G2435" s="26" t="s">
        <v>14</v>
      </c>
      <c r="H2435" s="23">
        <v>0</v>
      </c>
      <c r="I2435" s="27"/>
      <c r="J2435" s="28">
        <v>345.16</v>
      </c>
      <c r="K2435" t="str">
        <f>IF((LEN(relatorio_Ananindeua3[[#This Row],[CIF/CPF/CNPJ]])=14),relatorio_Ananindeua3[[#This Row],[CIF/CPF/CNPJ]],relatorio_Ananindeua3[[#This Row],[Coluna2]])</f>
        <v>000******00</v>
      </c>
      <c r="L2435" t="str">
        <f t="shared" si="38"/>
        <v>000******00</v>
      </c>
    </row>
    <row r="2436" spans="1:12" x14ac:dyDescent="0.25">
      <c r="A2436" s="23" t="s">
        <v>13507</v>
      </c>
      <c r="B2436" s="23" t="s">
        <v>10</v>
      </c>
      <c r="C2436" s="23" t="s">
        <v>12</v>
      </c>
      <c r="D2436" s="24">
        <v>45299.808113425926</v>
      </c>
      <c r="E2436" s="25" t="s">
        <v>11</v>
      </c>
      <c r="F2436" s="26" t="s">
        <v>12</v>
      </c>
      <c r="G2436" s="26" t="s">
        <v>14</v>
      </c>
      <c r="H2436" s="23">
        <v>0</v>
      </c>
      <c r="I2436" s="27"/>
      <c r="J2436" s="28">
        <v>345.16</v>
      </c>
      <c r="K2436" t="str">
        <f>IF((LEN(relatorio_Ananindeua3[[#This Row],[CIF/CPF/CNPJ]])=14),relatorio_Ananindeua3[[#This Row],[CIF/CPF/CNPJ]],relatorio_Ananindeua3[[#This Row],[Coluna2]])</f>
        <v>000******00</v>
      </c>
      <c r="L2436" t="str">
        <f t="shared" si="38"/>
        <v>000******00</v>
      </c>
    </row>
    <row r="2437" spans="1:12" x14ac:dyDescent="0.25">
      <c r="A2437" s="23" t="s">
        <v>13507</v>
      </c>
      <c r="B2437" s="23" t="s">
        <v>10</v>
      </c>
      <c r="C2437" s="23" t="s">
        <v>12</v>
      </c>
      <c r="D2437" s="24">
        <v>45299.808483796296</v>
      </c>
      <c r="E2437" s="25" t="s">
        <v>11</v>
      </c>
      <c r="F2437" s="26" t="s">
        <v>12</v>
      </c>
      <c r="G2437" s="26" t="s">
        <v>14</v>
      </c>
      <c r="H2437" s="23">
        <v>0</v>
      </c>
      <c r="I2437" s="27"/>
      <c r="J2437" s="28">
        <v>345.16</v>
      </c>
      <c r="K2437" t="str">
        <f>IF((LEN(relatorio_Ananindeua3[[#This Row],[CIF/CPF/CNPJ]])=14),relatorio_Ananindeua3[[#This Row],[CIF/CPF/CNPJ]],relatorio_Ananindeua3[[#This Row],[Coluna2]])</f>
        <v>000******00</v>
      </c>
      <c r="L2437" t="str">
        <f t="shared" si="38"/>
        <v>000******00</v>
      </c>
    </row>
    <row r="2438" spans="1:12" x14ac:dyDescent="0.25">
      <c r="A2438" s="23" t="s">
        <v>13507</v>
      </c>
      <c r="B2438" s="23" t="s">
        <v>10</v>
      </c>
      <c r="C2438" s="23" t="s">
        <v>12</v>
      </c>
      <c r="D2438" s="24">
        <v>45299.808541666665</v>
      </c>
      <c r="E2438" s="25" t="s">
        <v>11</v>
      </c>
      <c r="F2438" s="26" t="s">
        <v>12</v>
      </c>
      <c r="G2438" s="26" t="s">
        <v>14</v>
      </c>
      <c r="H2438" s="23">
        <v>0</v>
      </c>
      <c r="I2438" s="27"/>
      <c r="J2438" s="28">
        <v>345.16</v>
      </c>
      <c r="K2438" t="str">
        <f>IF((LEN(relatorio_Ananindeua3[[#This Row],[CIF/CPF/CNPJ]])=14),relatorio_Ananindeua3[[#This Row],[CIF/CPF/CNPJ]],relatorio_Ananindeua3[[#This Row],[Coluna2]])</f>
        <v>000******00</v>
      </c>
      <c r="L2438" t="str">
        <f t="shared" si="38"/>
        <v>000******00</v>
      </c>
    </row>
    <row r="2439" spans="1:12" x14ac:dyDescent="0.25">
      <c r="A2439" s="23" t="s">
        <v>13507</v>
      </c>
      <c r="B2439" s="23" t="s">
        <v>10</v>
      </c>
      <c r="C2439" s="23" t="s">
        <v>12</v>
      </c>
      <c r="D2439" s="24">
        <v>45299.808576388888</v>
      </c>
      <c r="E2439" s="25" t="s">
        <v>11</v>
      </c>
      <c r="F2439" s="26" t="s">
        <v>12</v>
      </c>
      <c r="G2439" s="26" t="s">
        <v>14</v>
      </c>
      <c r="H2439" s="23">
        <v>0</v>
      </c>
      <c r="I2439" s="27"/>
      <c r="J2439" s="28">
        <v>229.53</v>
      </c>
      <c r="K2439" t="str">
        <f>IF((LEN(relatorio_Ananindeua3[[#This Row],[CIF/CPF/CNPJ]])=14),relatorio_Ananindeua3[[#This Row],[CIF/CPF/CNPJ]],relatorio_Ananindeua3[[#This Row],[Coluna2]])</f>
        <v>000******00</v>
      </c>
      <c r="L2439" t="str">
        <f t="shared" si="38"/>
        <v>000******00</v>
      </c>
    </row>
    <row r="2440" spans="1:12" x14ac:dyDescent="0.25">
      <c r="A2440" s="23" t="s">
        <v>13507</v>
      </c>
      <c r="B2440" s="23" t="s">
        <v>10</v>
      </c>
      <c r="C2440" s="23" t="s">
        <v>12</v>
      </c>
      <c r="D2440" s="24">
        <v>45299.808761574073</v>
      </c>
      <c r="E2440" s="25" t="s">
        <v>11</v>
      </c>
      <c r="F2440" s="26" t="s">
        <v>12</v>
      </c>
      <c r="G2440" s="26" t="s">
        <v>14</v>
      </c>
      <c r="H2440" s="23">
        <v>0</v>
      </c>
      <c r="I2440" s="27"/>
      <c r="J2440" s="28">
        <v>345.16</v>
      </c>
      <c r="K2440" t="str">
        <f>IF((LEN(relatorio_Ananindeua3[[#This Row],[CIF/CPF/CNPJ]])=14),relatorio_Ananindeua3[[#This Row],[CIF/CPF/CNPJ]],relatorio_Ananindeua3[[#This Row],[Coluna2]])</f>
        <v>000******00</v>
      </c>
      <c r="L2440" t="str">
        <f t="shared" si="38"/>
        <v>000******00</v>
      </c>
    </row>
    <row r="2441" spans="1:12" x14ac:dyDescent="0.25">
      <c r="A2441" s="23" t="s">
        <v>13507</v>
      </c>
      <c r="B2441" s="23" t="s">
        <v>10</v>
      </c>
      <c r="C2441" s="23" t="s">
        <v>12</v>
      </c>
      <c r="D2441" s="24">
        <v>45299.808935185189</v>
      </c>
      <c r="E2441" s="25" t="s">
        <v>11</v>
      </c>
      <c r="F2441" s="26" t="s">
        <v>12</v>
      </c>
      <c r="G2441" s="26" t="s">
        <v>14</v>
      </c>
      <c r="H2441" s="23">
        <v>0</v>
      </c>
      <c r="I2441" s="27"/>
      <c r="J2441" s="28">
        <v>345.16</v>
      </c>
      <c r="K2441" t="str">
        <f>IF((LEN(relatorio_Ananindeua3[[#This Row],[CIF/CPF/CNPJ]])=14),relatorio_Ananindeua3[[#This Row],[CIF/CPF/CNPJ]],relatorio_Ananindeua3[[#This Row],[Coluna2]])</f>
        <v>000******00</v>
      </c>
      <c r="L2441" t="str">
        <f t="shared" si="38"/>
        <v>000******00</v>
      </c>
    </row>
    <row r="2442" spans="1:12" x14ac:dyDescent="0.25">
      <c r="A2442" s="23" t="s">
        <v>62</v>
      </c>
      <c r="B2442" s="23" t="s">
        <v>63</v>
      </c>
      <c r="C2442" s="23" t="s">
        <v>12</v>
      </c>
      <c r="D2442" s="24">
        <v>45299.809108796297</v>
      </c>
      <c r="E2442" s="25" t="s">
        <v>11</v>
      </c>
      <c r="F2442" s="26" t="s">
        <v>12</v>
      </c>
      <c r="G2442" s="26" t="s">
        <v>14</v>
      </c>
      <c r="H2442" s="23">
        <v>0</v>
      </c>
      <c r="I2442" s="27"/>
      <c r="J2442" s="28">
        <v>62.27</v>
      </c>
      <c r="K2442" t="str">
        <f>IF((LEN(relatorio_Ananindeua3[[#This Row],[CIF/CPF/CNPJ]])=14),relatorio_Ananindeua3[[#This Row],[CIF/CPF/CNPJ]],relatorio_Ananindeua3[[#This Row],[Coluna2]])</f>
        <v>05058441000168</v>
      </c>
      <c r="L2442" t="str">
        <f t="shared" si="38"/>
        <v>050******68</v>
      </c>
    </row>
    <row r="2443" spans="1:12" x14ac:dyDescent="0.25">
      <c r="A2443" s="23" t="s">
        <v>13507</v>
      </c>
      <c r="B2443" s="23" t="s">
        <v>10</v>
      </c>
      <c r="C2443" s="23" t="s">
        <v>12</v>
      </c>
      <c r="D2443" s="24">
        <v>45299.809166666666</v>
      </c>
      <c r="E2443" s="25" t="s">
        <v>11</v>
      </c>
      <c r="F2443" s="26" t="s">
        <v>12</v>
      </c>
      <c r="G2443" s="26" t="s">
        <v>14</v>
      </c>
      <c r="H2443" s="23">
        <v>0</v>
      </c>
      <c r="I2443" s="27"/>
      <c r="J2443" s="28">
        <v>345.16</v>
      </c>
      <c r="K2443" t="str">
        <f>IF((LEN(relatorio_Ananindeua3[[#This Row],[CIF/CPF/CNPJ]])=14),relatorio_Ananindeua3[[#This Row],[CIF/CPF/CNPJ]],relatorio_Ananindeua3[[#This Row],[Coluna2]])</f>
        <v>000******00</v>
      </c>
      <c r="L2443" t="str">
        <f t="shared" si="38"/>
        <v>000******00</v>
      </c>
    </row>
    <row r="2444" spans="1:12" x14ac:dyDescent="0.25">
      <c r="A2444" s="23" t="s">
        <v>13507</v>
      </c>
      <c r="B2444" s="23" t="s">
        <v>10</v>
      </c>
      <c r="C2444" s="23" t="s">
        <v>12</v>
      </c>
      <c r="D2444" s="24">
        <v>45299.809178240743</v>
      </c>
      <c r="E2444" s="25" t="s">
        <v>11</v>
      </c>
      <c r="F2444" s="26" t="s">
        <v>12</v>
      </c>
      <c r="G2444" s="26" t="s">
        <v>14</v>
      </c>
      <c r="H2444" s="23">
        <v>0</v>
      </c>
      <c r="I2444" s="27"/>
      <c r="J2444" s="28">
        <v>676.58</v>
      </c>
      <c r="K2444" t="str">
        <f>IF((LEN(relatorio_Ananindeua3[[#This Row],[CIF/CPF/CNPJ]])=14),relatorio_Ananindeua3[[#This Row],[CIF/CPF/CNPJ]],relatorio_Ananindeua3[[#This Row],[Coluna2]])</f>
        <v>000******00</v>
      </c>
      <c r="L2444" t="str">
        <f t="shared" si="38"/>
        <v>000******00</v>
      </c>
    </row>
    <row r="2445" spans="1:12" x14ac:dyDescent="0.25">
      <c r="A2445" s="23" t="s">
        <v>13507</v>
      </c>
      <c r="B2445" s="23" t="s">
        <v>10</v>
      </c>
      <c r="C2445" s="23" t="s">
        <v>12</v>
      </c>
      <c r="D2445" s="24">
        <v>45299.809618055559</v>
      </c>
      <c r="E2445" s="25" t="s">
        <v>11</v>
      </c>
      <c r="F2445" s="26" t="s">
        <v>12</v>
      </c>
      <c r="G2445" s="26" t="s">
        <v>14</v>
      </c>
      <c r="H2445" s="23">
        <v>0</v>
      </c>
      <c r="I2445" s="27"/>
      <c r="J2445" s="28">
        <v>345.16</v>
      </c>
      <c r="K2445" t="str">
        <f>IF((LEN(relatorio_Ananindeua3[[#This Row],[CIF/CPF/CNPJ]])=14),relatorio_Ananindeua3[[#This Row],[CIF/CPF/CNPJ]],relatorio_Ananindeua3[[#This Row],[Coluna2]])</f>
        <v>000******00</v>
      </c>
      <c r="L2445" t="str">
        <f t="shared" si="38"/>
        <v>000******00</v>
      </c>
    </row>
    <row r="2446" spans="1:12" x14ac:dyDescent="0.25">
      <c r="A2446" s="23" t="s">
        <v>62</v>
      </c>
      <c r="B2446" s="23" t="s">
        <v>63</v>
      </c>
      <c r="C2446" s="23" t="s">
        <v>12</v>
      </c>
      <c r="D2446" s="24">
        <v>45299.809687499997</v>
      </c>
      <c r="E2446" s="25" t="s">
        <v>11</v>
      </c>
      <c r="F2446" s="26" t="s">
        <v>12</v>
      </c>
      <c r="G2446" s="26" t="s">
        <v>14</v>
      </c>
      <c r="H2446" s="23">
        <v>0</v>
      </c>
      <c r="I2446" s="27"/>
      <c r="J2446" s="28">
        <v>63.38</v>
      </c>
      <c r="K2446" t="str">
        <f>IF((LEN(relatorio_Ananindeua3[[#This Row],[CIF/CPF/CNPJ]])=14),relatorio_Ananindeua3[[#This Row],[CIF/CPF/CNPJ]],relatorio_Ananindeua3[[#This Row],[Coluna2]])</f>
        <v>05058441000168</v>
      </c>
      <c r="L2446" t="str">
        <f t="shared" si="38"/>
        <v>050******68</v>
      </c>
    </row>
    <row r="2447" spans="1:12" x14ac:dyDescent="0.25">
      <c r="A2447" s="23" t="s">
        <v>13507</v>
      </c>
      <c r="B2447" s="23" t="s">
        <v>10</v>
      </c>
      <c r="C2447" s="23" t="s">
        <v>12</v>
      </c>
      <c r="D2447" s="24">
        <v>45299.809745370374</v>
      </c>
      <c r="E2447" s="25" t="s">
        <v>11</v>
      </c>
      <c r="F2447" s="26" t="s">
        <v>12</v>
      </c>
      <c r="G2447" s="26" t="s">
        <v>14</v>
      </c>
      <c r="H2447" s="23">
        <v>0</v>
      </c>
      <c r="I2447" s="27"/>
      <c r="J2447" s="28">
        <v>262.22000000000003</v>
      </c>
      <c r="K2447" t="str">
        <f>IF((LEN(relatorio_Ananindeua3[[#This Row],[CIF/CPF/CNPJ]])=14),relatorio_Ananindeua3[[#This Row],[CIF/CPF/CNPJ]],relatorio_Ananindeua3[[#This Row],[Coluna2]])</f>
        <v>000******00</v>
      </c>
      <c r="L2447" t="str">
        <f t="shared" si="38"/>
        <v>000******00</v>
      </c>
    </row>
    <row r="2448" spans="1:12" x14ac:dyDescent="0.25">
      <c r="A2448" s="23" t="s">
        <v>13507</v>
      </c>
      <c r="B2448" s="23" t="s">
        <v>10</v>
      </c>
      <c r="C2448" s="23" t="s">
        <v>12</v>
      </c>
      <c r="D2448" s="24">
        <v>45299.809918981482</v>
      </c>
      <c r="E2448" s="25" t="s">
        <v>11</v>
      </c>
      <c r="F2448" s="26" t="s">
        <v>12</v>
      </c>
      <c r="G2448" s="26" t="s">
        <v>14</v>
      </c>
      <c r="H2448" s="23">
        <v>0</v>
      </c>
      <c r="I2448" s="27"/>
      <c r="J2448" s="28">
        <v>345.16</v>
      </c>
      <c r="K2448" t="str">
        <f>IF((LEN(relatorio_Ananindeua3[[#This Row],[CIF/CPF/CNPJ]])=14),relatorio_Ananindeua3[[#This Row],[CIF/CPF/CNPJ]],relatorio_Ananindeua3[[#This Row],[Coluna2]])</f>
        <v>000******00</v>
      </c>
      <c r="L2448" t="str">
        <f t="shared" si="38"/>
        <v>000******00</v>
      </c>
    </row>
    <row r="2449" spans="1:12" x14ac:dyDescent="0.25">
      <c r="A2449" s="23" t="s">
        <v>13507</v>
      </c>
      <c r="B2449" s="23" t="s">
        <v>10</v>
      </c>
      <c r="C2449" s="23" t="s">
        <v>12</v>
      </c>
      <c r="D2449" s="24">
        <v>45299.81</v>
      </c>
      <c r="E2449" s="25" t="s">
        <v>11</v>
      </c>
      <c r="F2449" s="26" t="s">
        <v>12</v>
      </c>
      <c r="G2449" s="26" t="s">
        <v>14</v>
      </c>
      <c r="H2449" s="23">
        <v>0</v>
      </c>
      <c r="I2449" s="27"/>
      <c r="J2449" s="28">
        <v>345.16</v>
      </c>
      <c r="K2449" t="str">
        <f>IF((LEN(relatorio_Ananindeua3[[#This Row],[CIF/CPF/CNPJ]])=14),relatorio_Ananindeua3[[#This Row],[CIF/CPF/CNPJ]],relatorio_Ananindeua3[[#This Row],[Coluna2]])</f>
        <v>000******00</v>
      </c>
      <c r="L2449" t="str">
        <f t="shared" si="38"/>
        <v>000******00</v>
      </c>
    </row>
    <row r="2450" spans="1:12" x14ac:dyDescent="0.25">
      <c r="A2450" s="23" t="s">
        <v>13507</v>
      </c>
      <c r="B2450" s="23" t="s">
        <v>10</v>
      </c>
      <c r="C2450" s="23" t="s">
        <v>12</v>
      </c>
      <c r="D2450" s="24">
        <v>45299.810185185182</v>
      </c>
      <c r="E2450" s="25" t="s">
        <v>11</v>
      </c>
      <c r="F2450" s="26" t="s">
        <v>12</v>
      </c>
      <c r="G2450" s="26" t="s">
        <v>14</v>
      </c>
      <c r="H2450" s="23">
        <v>0</v>
      </c>
      <c r="I2450" s="27"/>
      <c r="J2450" s="28">
        <v>345.16</v>
      </c>
      <c r="K2450" t="str">
        <f>IF((LEN(relatorio_Ananindeua3[[#This Row],[CIF/CPF/CNPJ]])=14),relatorio_Ananindeua3[[#This Row],[CIF/CPF/CNPJ]],relatorio_Ananindeua3[[#This Row],[Coluna2]])</f>
        <v>000******00</v>
      </c>
      <c r="L2450" t="str">
        <f t="shared" ref="L2450:L2513" si="39">_xlfn.CONCAT(LEFT(A2450,3),REPT("*",6),RIGHT(A2450,2))</f>
        <v>000******00</v>
      </c>
    </row>
    <row r="2451" spans="1:12" x14ac:dyDescent="0.25">
      <c r="A2451" s="23" t="s">
        <v>13507</v>
      </c>
      <c r="B2451" s="23" t="s">
        <v>10</v>
      </c>
      <c r="C2451" s="23" t="s">
        <v>12</v>
      </c>
      <c r="D2451" s="24">
        <v>45299.810300925928</v>
      </c>
      <c r="E2451" s="25" t="s">
        <v>11</v>
      </c>
      <c r="F2451" s="26" t="s">
        <v>12</v>
      </c>
      <c r="G2451" s="26" t="s">
        <v>14</v>
      </c>
      <c r="H2451" s="23">
        <v>0</v>
      </c>
      <c r="I2451" s="27"/>
      <c r="J2451" s="28">
        <v>4449.28</v>
      </c>
      <c r="K2451" t="str">
        <f>IF((LEN(relatorio_Ananindeua3[[#This Row],[CIF/CPF/CNPJ]])=14),relatorio_Ananindeua3[[#This Row],[CIF/CPF/CNPJ]],relatorio_Ananindeua3[[#This Row],[Coluna2]])</f>
        <v>000******00</v>
      </c>
      <c r="L2451" t="str">
        <f t="shared" si="39"/>
        <v>000******00</v>
      </c>
    </row>
    <row r="2452" spans="1:12" x14ac:dyDescent="0.25">
      <c r="A2452" s="23" t="s">
        <v>13507</v>
      </c>
      <c r="B2452" s="23" t="s">
        <v>10</v>
      </c>
      <c r="C2452" s="23" t="s">
        <v>12</v>
      </c>
      <c r="D2452" s="24">
        <v>45299.810486111113</v>
      </c>
      <c r="E2452" s="25" t="s">
        <v>11</v>
      </c>
      <c r="F2452" s="26" t="s">
        <v>12</v>
      </c>
      <c r="G2452" s="26" t="s">
        <v>14</v>
      </c>
      <c r="H2452" s="23">
        <v>0</v>
      </c>
      <c r="I2452" s="27"/>
      <c r="J2452" s="28">
        <v>64.52</v>
      </c>
      <c r="K2452" t="str">
        <f>IF((LEN(relatorio_Ananindeua3[[#This Row],[CIF/CPF/CNPJ]])=14),relatorio_Ananindeua3[[#This Row],[CIF/CPF/CNPJ]],relatorio_Ananindeua3[[#This Row],[Coluna2]])</f>
        <v>000******00</v>
      </c>
      <c r="L2452" t="str">
        <f t="shared" si="39"/>
        <v>000******00</v>
      </c>
    </row>
    <row r="2453" spans="1:12" x14ac:dyDescent="0.25">
      <c r="A2453" s="23" t="s">
        <v>62</v>
      </c>
      <c r="B2453" s="23" t="s">
        <v>63</v>
      </c>
      <c r="C2453" s="23" t="s">
        <v>12</v>
      </c>
      <c r="D2453" s="24">
        <v>45299.810590277775</v>
      </c>
      <c r="E2453" s="25" t="s">
        <v>11</v>
      </c>
      <c r="F2453" s="26" t="s">
        <v>12</v>
      </c>
      <c r="G2453" s="26" t="s">
        <v>14</v>
      </c>
      <c r="H2453" s="23">
        <v>0</v>
      </c>
      <c r="I2453" s="27"/>
      <c r="J2453" s="28">
        <v>89.64</v>
      </c>
      <c r="K2453" t="str">
        <f>IF((LEN(relatorio_Ananindeua3[[#This Row],[CIF/CPF/CNPJ]])=14),relatorio_Ananindeua3[[#This Row],[CIF/CPF/CNPJ]],relatorio_Ananindeua3[[#This Row],[Coluna2]])</f>
        <v>05058441000168</v>
      </c>
      <c r="L2453" t="str">
        <f t="shared" si="39"/>
        <v>050******68</v>
      </c>
    </row>
    <row r="2454" spans="1:12" x14ac:dyDescent="0.25">
      <c r="A2454" s="23" t="s">
        <v>62</v>
      </c>
      <c r="B2454" s="23" t="s">
        <v>63</v>
      </c>
      <c r="C2454" s="23" t="s">
        <v>12</v>
      </c>
      <c r="D2454" s="24">
        <v>45299.810601851852</v>
      </c>
      <c r="E2454" s="25" t="s">
        <v>11</v>
      </c>
      <c r="F2454" s="26" t="s">
        <v>12</v>
      </c>
      <c r="G2454" s="26" t="s">
        <v>14</v>
      </c>
      <c r="H2454" s="23">
        <v>0</v>
      </c>
      <c r="I2454" s="27"/>
      <c r="J2454" s="28">
        <v>62.36</v>
      </c>
      <c r="K2454" t="str">
        <f>IF((LEN(relatorio_Ananindeua3[[#This Row],[CIF/CPF/CNPJ]])=14),relatorio_Ananindeua3[[#This Row],[CIF/CPF/CNPJ]],relatorio_Ananindeua3[[#This Row],[Coluna2]])</f>
        <v>05058441000168</v>
      </c>
      <c r="L2454" t="str">
        <f t="shared" si="39"/>
        <v>050******68</v>
      </c>
    </row>
    <row r="2455" spans="1:12" x14ac:dyDescent="0.25">
      <c r="A2455" s="23" t="s">
        <v>13507</v>
      </c>
      <c r="B2455" s="23" t="s">
        <v>10</v>
      </c>
      <c r="C2455" s="23" t="s">
        <v>12</v>
      </c>
      <c r="D2455" s="24">
        <v>45299.810706018521</v>
      </c>
      <c r="E2455" s="25" t="s">
        <v>11</v>
      </c>
      <c r="F2455" s="26" t="s">
        <v>12</v>
      </c>
      <c r="G2455" s="26" t="s">
        <v>14</v>
      </c>
      <c r="H2455" s="23">
        <v>0</v>
      </c>
      <c r="I2455" s="27"/>
      <c r="J2455" s="28">
        <v>352.08</v>
      </c>
      <c r="K2455" t="str">
        <f>IF((LEN(relatorio_Ananindeua3[[#This Row],[CIF/CPF/CNPJ]])=14),relatorio_Ananindeua3[[#This Row],[CIF/CPF/CNPJ]],relatorio_Ananindeua3[[#This Row],[Coluna2]])</f>
        <v>000******00</v>
      </c>
      <c r="L2455" t="str">
        <f t="shared" si="39"/>
        <v>000******00</v>
      </c>
    </row>
    <row r="2456" spans="1:12" x14ac:dyDescent="0.25">
      <c r="A2456" s="23" t="s">
        <v>13507</v>
      </c>
      <c r="B2456" s="23" t="s">
        <v>10</v>
      </c>
      <c r="C2456" s="23" t="s">
        <v>12</v>
      </c>
      <c r="D2456" s="24">
        <v>45299.810763888891</v>
      </c>
      <c r="E2456" s="25" t="s">
        <v>11</v>
      </c>
      <c r="F2456" s="26" t="s">
        <v>12</v>
      </c>
      <c r="G2456" s="26" t="s">
        <v>14</v>
      </c>
      <c r="H2456" s="23">
        <v>0</v>
      </c>
      <c r="I2456" s="27"/>
      <c r="J2456" s="28">
        <v>2439.66</v>
      </c>
      <c r="K2456" t="str">
        <f>IF((LEN(relatorio_Ananindeua3[[#This Row],[CIF/CPF/CNPJ]])=14),relatorio_Ananindeua3[[#This Row],[CIF/CPF/CNPJ]],relatorio_Ananindeua3[[#This Row],[Coluna2]])</f>
        <v>000******00</v>
      </c>
      <c r="L2456" t="str">
        <f t="shared" si="39"/>
        <v>000******00</v>
      </c>
    </row>
    <row r="2457" spans="1:12" x14ac:dyDescent="0.25">
      <c r="A2457" s="23" t="s">
        <v>13507</v>
      </c>
      <c r="B2457" s="23" t="s">
        <v>10</v>
      </c>
      <c r="C2457" s="23" t="s">
        <v>12</v>
      </c>
      <c r="D2457" s="24">
        <v>45299.810844907406</v>
      </c>
      <c r="E2457" s="25" t="s">
        <v>11</v>
      </c>
      <c r="F2457" s="26" t="s">
        <v>12</v>
      </c>
      <c r="G2457" s="26" t="s">
        <v>14</v>
      </c>
      <c r="H2457" s="23">
        <v>0</v>
      </c>
      <c r="I2457" s="27"/>
      <c r="J2457" s="28">
        <v>3617.69</v>
      </c>
      <c r="K2457" t="str">
        <f>IF((LEN(relatorio_Ananindeua3[[#This Row],[CIF/CPF/CNPJ]])=14),relatorio_Ananindeua3[[#This Row],[CIF/CPF/CNPJ]],relatorio_Ananindeua3[[#This Row],[Coluna2]])</f>
        <v>000******00</v>
      </c>
      <c r="L2457" t="str">
        <f t="shared" si="39"/>
        <v>000******00</v>
      </c>
    </row>
    <row r="2458" spans="1:12" x14ac:dyDescent="0.25">
      <c r="A2458" s="23" t="s">
        <v>13526</v>
      </c>
      <c r="B2458" s="23" t="s">
        <v>13472</v>
      </c>
      <c r="C2458" s="23" t="s">
        <v>12</v>
      </c>
      <c r="D2458" s="24">
        <v>45299.810844907406</v>
      </c>
      <c r="E2458" s="25" t="s">
        <v>11</v>
      </c>
      <c r="F2458" s="26" t="s">
        <v>12</v>
      </c>
      <c r="G2458" s="26" t="s">
        <v>14</v>
      </c>
      <c r="H2458" s="23">
        <v>0</v>
      </c>
      <c r="I2458" s="27"/>
      <c r="J2458" s="28">
        <v>63.53</v>
      </c>
      <c r="K2458" t="str">
        <f>IF((LEN(relatorio_Ananindeua3[[#This Row],[CIF/CPF/CNPJ]])=14),relatorio_Ananindeua3[[#This Row],[CIF/CPF/CNPJ]],relatorio_Ananindeua3[[#This Row],[Coluna2]])</f>
        <v>639******91</v>
      </c>
      <c r="L2458" t="str">
        <f t="shared" si="39"/>
        <v>639******91</v>
      </c>
    </row>
    <row r="2459" spans="1:12" x14ac:dyDescent="0.25">
      <c r="A2459" s="23" t="s">
        <v>13507</v>
      </c>
      <c r="B2459" s="23" t="s">
        <v>10</v>
      </c>
      <c r="C2459" s="23" t="s">
        <v>12</v>
      </c>
      <c r="D2459" s="24">
        <v>45299.810856481483</v>
      </c>
      <c r="E2459" s="25" t="s">
        <v>11</v>
      </c>
      <c r="F2459" s="26" t="s">
        <v>12</v>
      </c>
      <c r="G2459" s="26" t="s">
        <v>14</v>
      </c>
      <c r="H2459" s="23">
        <v>0</v>
      </c>
      <c r="I2459" s="27"/>
      <c r="J2459" s="28">
        <v>345.16</v>
      </c>
      <c r="K2459" t="str">
        <f>IF((LEN(relatorio_Ananindeua3[[#This Row],[CIF/CPF/CNPJ]])=14),relatorio_Ananindeua3[[#This Row],[CIF/CPF/CNPJ]],relatorio_Ananindeua3[[#This Row],[Coluna2]])</f>
        <v>000******00</v>
      </c>
      <c r="L2459" t="str">
        <f t="shared" si="39"/>
        <v>000******00</v>
      </c>
    </row>
    <row r="2460" spans="1:12" x14ac:dyDescent="0.25">
      <c r="A2460" s="23" t="s">
        <v>13507</v>
      </c>
      <c r="B2460" s="23" t="s">
        <v>10</v>
      </c>
      <c r="C2460" s="23" t="s">
        <v>12</v>
      </c>
      <c r="D2460" s="24">
        <v>45299.811041666668</v>
      </c>
      <c r="E2460" s="25" t="s">
        <v>11</v>
      </c>
      <c r="F2460" s="26" t="s">
        <v>12</v>
      </c>
      <c r="G2460" s="26" t="s">
        <v>14</v>
      </c>
      <c r="H2460" s="23">
        <v>0</v>
      </c>
      <c r="I2460" s="27"/>
      <c r="J2460" s="28">
        <v>584.97</v>
      </c>
      <c r="K2460" t="str">
        <f>IF((LEN(relatorio_Ananindeua3[[#This Row],[CIF/CPF/CNPJ]])=14),relatorio_Ananindeua3[[#This Row],[CIF/CPF/CNPJ]],relatorio_Ananindeua3[[#This Row],[Coluna2]])</f>
        <v>000******00</v>
      </c>
      <c r="L2460" t="str">
        <f t="shared" si="39"/>
        <v>000******00</v>
      </c>
    </row>
    <row r="2461" spans="1:12" x14ac:dyDescent="0.25">
      <c r="A2461" s="23" t="s">
        <v>13507</v>
      </c>
      <c r="B2461" s="23" t="s">
        <v>10</v>
      </c>
      <c r="C2461" s="23" t="s">
        <v>12</v>
      </c>
      <c r="D2461" s="24">
        <v>45299.811192129629</v>
      </c>
      <c r="E2461" s="25" t="s">
        <v>11</v>
      </c>
      <c r="F2461" s="26" t="s">
        <v>12</v>
      </c>
      <c r="G2461" s="26" t="s">
        <v>14</v>
      </c>
      <c r="H2461" s="23">
        <v>0</v>
      </c>
      <c r="I2461" s="27"/>
      <c r="J2461" s="28">
        <v>5359.77</v>
      </c>
      <c r="K2461" t="str">
        <f>IF((LEN(relatorio_Ananindeua3[[#This Row],[CIF/CPF/CNPJ]])=14),relatorio_Ananindeua3[[#This Row],[CIF/CPF/CNPJ]],relatorio_Ananindeua3[[#This Row],[Coluna2]])</f>
        <v>000******00</v>
      </c>
      <c r="L2461" t="str">
        <f t="shared" si="39"/>
        <v>000******00</v>
      </c>
    </row>
    <row r="2462" spans="1:12" x14ac:dyDescent="0.25">
      <c r="A2462" s="23" t="s">
        <v>13507</v>
      </c>
      <c r="B2462" s="23" t="s">
        <v>10</v>
      </c>
      <c r="C2462" s="23" t="s">
        <v>12</v>
      </c>
      <c r="D2462" s="24">
        <v>45299.811365740738</v>
      </c>
      <c r="E2462" s="25" t="s">
        <v>11</v>
      </c>
      <c r="F2462" s="26" t="s">
        <v>12</v>
      </c>
      <c r="G2462" s="26" t="s">
        <v>14</v>
      </c>
      <c r="H2462" s="23">
        <v>0</v>
      </c>
      <c r="I2462" s="27"/>
      <c r="J2462" s="28">
        <v>224.89</v>
      </c>
      <c r="K2462" t="str">
        <f>IF((LEN(relatorio_Ananindeua3[[#This Row],[CIF/CPF/CNPJ]])=14),relatorio_Ananindeua3[[#This Row],[CIF/CPF/CNPJ]],relatorio_Ananindeua3[[#This Row],[Coluna2]])</f>
        <v>000******00</v>
      </c>
      <c r="L2462" t="str">
        <f t="shared" si="39"/>
        <v>000******00</v>
      </c>
    </row>
    <row r="2463" spans="1:12" x14ac:dyDescent="0.25">
      <c r="A2463" s="23" t="s">
        <v>41</v>
      </c>
      <c r="B2463" s="23" t="s">
        <v>42</v>
      </c>
      <c r="C2463" s="23" t="s">
        <v>12</v>
      </c>
      <c r="D2463" s="24">
        <v>45299.811550925922</v>
      </c>
      <c r="E2463" s="25" t="s">
        <v>11</v>
      </c>
      <c r="F2463" s="26" t="s">
        <v>12</v>
      </c>
      <c r="G2463" s="26" t="s">
        <v>14</v>
      </c>
      <c r="H2463" s="23">
        <v>0</v>
      </c>
      <c r="I2463" s="27"/>
      <c r="J2463" s="28">
        <v>3058.34</v>
      </c>
      <c r="K2463" t="str">
        <f>IF((LEN(relatorio_Ananindeua3[[#This Row],[CIF/CPF/CNPJ]])=14),relatorio_Ananindeua3[[#This Row],[CIF/CPF/CNPJ]],relatorio_Ananindeua3[[#This Row],[Coluna2]])</f>
        <v>01768937000174</v>
      </c>
      <c r="L2463" t="str">
        <f t="shared" si="39"/>
        <v>017******74</v>
      </c>
    </row>
    <row r="2464" spans="1:12" x14ac:dyDescent="0.25">
      <c r="A2464" s="23" t="s">
        <v>13507</v>
      </c>
      <c r="B2464" s="23" t="s">
        <v>10</v>
      </c>
      <c r="C2464" s="23" t="s">
        <v>12</v>
      </c>
      <c r="D2464" s="24">
        <v>45299.811724537038</v>
      </c>
      <c r="E2464" s="25" t="s">
        <v>11</v>
      </c>
      <c r="F2464" s="26" t="s">
        <v>12</v>
      </c>
      <c r="G2464" s="26" t="s">
        <v>14</v>
      </c>
      <c r="H2464" s="23">
        <v>0</v>
      </c>
      <c r="I2464" s="27"/>
      <c r="J2464" s="28">
        <v>1533.45</v>
      </c>
      <c r="K2464" t="str">
        <f>IF((LEN(relatorio_Ananindeua3[[#This Row],[CIF/CPF/CNPJ]])=14),relatorio_Ananindeua3[[#This Row],[CIF/CPF/CNPJ]],relatorio_Ananindeua3[[#This Row],[Coluna2]])</f>
        <v>000******00</v>
      </c>
      <c r="L2464" t="str">
        <f t="shared" si="39"/>
        <v>000******00</v>
      </c>
    </row>
    <row r="2465" spans="1:12" x14ac:dyDescent="0.25">
      <c r="A2465" s="23" t="s">
        <v>13519</v>
      </c>
      <c r="B2465" s="23" t="s">
        <v>5644</v>
      </c>
      <c r="C2465" s="23" t="s">
        <v>12</v>
      </c>
      <c r="D2465" s="24">
        <v>45299.811736111114</v>
      </c>
      <c r="E2465" s="25" t="s">
        <v>11</v>
      </c>
      <c r="F2465" s="26" t="s">
        <v>12</v>
      </c>
      <c r="G2465" s="26" t="s">
        <v>14</v>
      </c>
      <c r="H2465" s="23">
        <v>0</v>
      </c>
      <c r="I2465" s="27"/>
      <c r="J2465" s="28">
        <v>80.13</v>
      </c>
      <c r="K2465" t="str">
        <f>IF((LEN(relatorio_Ananindeua3[[#This Row],[CIF/CPF/CNPJ]])=14),relatorio_Ananindeua3[[#This Row],[CIF/CPF/CNPJ]],relatorio_Ananindeua3[[#This Row],[Coluna2]])</f>
        <v>423******04</v>
      </c>
      <c r="L2465" t="str">
        <f t="shared" si="39"/>
        <v>423******04</v>
      </c>
    </row>
    <row r="2466" spans="1:12" x14ac:dyDescent="0.25">
      <c r="A2466" s="23" t="s">
        <v>13507</v>
      </c>
      <c r="B2466" s="23" t="s">
        <v>10</v>
      </c>
      <c r="C2466" s="23" t="s">
        <v>12</v>
      </c>
      <c r="D2466" s="24">
        <v>45299.812245370369</v>
      </c>
      <c r="E2466" s="25" t="s">
        <v>11</v>
      </c>
      <c r="F2466" s="26" t="s">
        <v>12</v>
      </c>
      <c r="G2466" s="26" t="s">
        <v>14</v>
      </c>
      <c r="H2466" s="23">
        <v>0</v>
      </c>
      <c r="I2466" s="27"/>
      <c r="J2466" s="28">
        <v>9509.66</v>
      </c>
      <c r="K2466" t="str">
        <f>IF((LEN(relatorio_Ananindeua3[[#This Row],[CIF/CPF/CNPJ]])=14),relatorio_Ananindeua3[[#This Row],[CIF/CPF/CNPJ]],relatorio_Ananindeua3[[#This Row],[Coluna2]])</f>
        <v>000******00</v>
      </c>
      <c r="L2466" t="str">
        <f t="shared" si="39"/>
        <v>000******00</v>
      </c>
    </row>
    <row r="2467" spans="1:12" x14ac:dyDescent="0.25">
      <c r="A2467" s="23" t="s">
        <v>13507</v>
      </c>
      <c r="B2467" s="23" t="s">
        <v>10</v>
      </c>
      <c r="C2467" s="23" t="s">
        <v>12</v>
      </c>
      <c r="D2467" s="24">
        <v>45299.812256944446</v>
      </c>
      <c r="E2467" s="25" t="s">
        <v>11</v>
      </c>
      <c r="F2467" s="26" t="s">
        <v>12</v>
      </c>
      <c r="G2467" s="26" t="s">
        <v>14</v>
      </c>
      <c r="H2467" s="23">
        <v>0</v>
      </c>
      <c r="I2467" s="27"/>
      <c r="J2467" s="28">
        <v>956.19</v>
      </c>
      <c r="K2467" t="str">
        <f>IF((LEN(relatorio_Ananindeua3[[#This Row],[CIF/CPF/CNPJ]])=14),relatorio_Ananindeua3[[#This Row],[CIF/CPF/CNPJ]],relatorio_Ananindeua3[[#This Row],[Coluna2]])</f>
        <v>000******00</v>
      </c>
      <c r="L2467" t="str">
        <f t="shared" si="39"/>
        <v>000******00</v>
      </c>
    </row>
    <row r="2468" spans="1:12" x14ac:dyDescent="0.25">
      <c r="A2468" s="23" t="s">
        <v>13507</v>
      </c>
      <c r="B2468" s="23" t="s">
        <v>10</v>
      </c>
      <c r="C2468" s="23" t="s">
        <v>12</v>
      </c>
      <c r="D2468" s="24">
        <v>45299.812337962961</v>
      </c>
      <c r="E2468" s="25" t="s">
        <v>11</v>
      </c>
      <c r="F2468" s="26" t="s">
        <v>12</v>
      </c>
      <c r="G2468" s="26" t="s">
        <v>14</v>
      </c>
      <c r="H2468" s="23">
        <v>0</v>
      </c>
      <c r="I2468" s="27"/>
      <c r="J2468" s="28">
        <v>345.16</v>
      </c>
      <c r="K2468" t="str">
        <f>IF((LEN(relatorio_Ananindeua3[[#This Row],[CIF/CPF/CNPJ]])=14),relatorio_Ananindeua3[[#This Row],[CIF/CPF/CNPJ]],relatorio_Ananindeua3[[#This Row],[Coluna2]])</f>
        <v>000******00</v>
      </c>
      <c r="L2468" t="str">
        <f t="shared" si="39"/>
        <v>000******00</v>
      </c>
    </row>
    <row r="2469" spans="1:12" x14ac:dyDescent="0.25">
      <c r="A2469" s="23" t="s">
        <v>13507</v>
      </c>
      <c r="B2469" s="23" t="s">
        <v>10</v>
      </c>
      <c r="C2469" s="23" t="s">
        <v>12</v>
      </c>
      <c r="D2469" s="24">
        <v>45299.812349537038</v>
      </c>
      <c r="E2469" s="25" t="s">
        <v>11</v>
      </c>
      <c r="F2469" s="26" t="s">
        <v>12</v>
      </c>
      <c r="G2469" s="26" t="s">
        <v>14</v>
      </c>
      <c r="H2469" s="23">
        <v>0</v>
      </c>
      <c r="I2469" s="27"/>
      <c r="J2469" s="28">
        <v>339.9</v>
      </c>
      <c r="K2469" t="str">
        <f>IF((LEN(relatorio_Ananindeua3[[#This Row],[CIF/CPF/CNPJ]])=14),relatorio_Ananindeua3[[#This Row],[CIF/CPF/CNPJ]],relatorio_Ananindeua3[[#This Row],[Coluna2]])</f>
        <v>000******00</v>
      </c>
      <c r="L2469" t="str">
        <f t="shared" si="39"/>
        <v>000******00</v>
      </c>
    </row>
    <row r="2470" spans="1:12" x14ac:dyDescent="0.25">
      <c r="A2470" s="23" t="s">
        <v>13507</v>
      </c>
      <c r="B2470" s="23" t="s">
        <v>10</v>
      </c>
      <c r="C2470" s="23" t="s">
        <v>12</v>
      </c>
      <c r="D2470" s="24">
        <v>45299.812395833331</v>
      </c>
      <c r="E2470" s="25" t="s">
        <v>11</v>
      </c>
      <c r="F2470" s="26" t="s">
        <v>12</v>
      </c>
      <c r="G2470" s="26" t="s">
        <v>14</v>
      </c>
      <c r="H2470" s="23">
        <v>0</v>
      </c>
      <c r="I2470" s="27"/>
      <c r="J2470" s="28">
        <v>344.94</v>
      </c>
      <c r="K2470" t="str">
        <f>IF((LEN(relatorio_Ananindeua3[[#This Row],[CIF/CPF/CNPJ]])=14),relatorio_Ananindeua3[[#This Row],[CIF/CPF/CNPJ]],relatorio_Ananindeua3[[#This Row],[Coluna2]])</f>
        <v>000******00</v>
      </c>
      <c r="L2470" t="str">
        <f t="shared" si="39"/>
        <v>000******00</v>
      </c>
    </row>
    <row r="2471" spans="1:12" x14ac:dyDescent="0.25">
      <c r="A2471" s="23" t="s">
        <v>62</v>
      </c>
      <c r="B2471" s="23" t="s">
        <v>63</v>
      </c>
      <c r="C2471" s="23" t="s">
        <v>12</v>
      </c>
      <c r="D2471" s="24">
        <v>45299.812465277777</v>
      </c>
      <c r="E2471" s="25" t="s">
        <v>11</v>
      </c>
      <c r="F2471" s="26" t="s">
        <v>12</v>
      </c>
      <c r="G2471" s="26" t="s">
        <v>14</v>
      </c>
      <c r="H2471" s="23">
        <v>0</v>
      </c>
      <c r="I2471" s="27"/>
      <c r="J2471" s="28">
        <v>62.23</v>
      </c>
      <c r="K2471" t="str">
        <f>IF((LEN(relatorio_Ananindeua3[[#This Row],[CIF/CPF/CNPJ]])=14),relatorio_Ananindeua3[[#This Row],[CIF/CPF/CNPJ]],relatorio_Ananindeua3[[#This Row],[Coluna2]])</f>
        <v>05058441000168</v>
      </c>
      <c r="L2471" t="str">
        <f t="shared" si="39"/>
        <v>050******68</v>
      </c>
    </row>
    <row r="2472" spans="1:12" x14ac:dyDescent="0.25">
      <c r="A2472" s="23" t="s">
        <v>62</v>
      </c>
      <c r="B2472" s="23" t="s">
        <v>63</v>
      </c>
      <c r="C2472" s="23" t="s">
        <v>12</v>
      </c>
      <c r="D2472" s="24">
        <v>45299.812511574077</v>
      </c>
      <c r="E2472" s="25" t="s">
        <v>11</v>
      </c>
      <c r="F2472" s="26" t="s">
        <v>12</v>
      </c>
      <c r="G2472" s="26" t="s">
        <v>14</v>
      </c>
      <c r="H2472" s="23">
        <v>0</v>
      </c>
      <c r="I2472" s="27"/>
      <c r="J2472" s="28">
        <v>63.43</v>
      </c>
      <c r="K2472" t="str">
        <f>IF((LEN(relatorio_Ananindeua3[[#This Row],[CIF/CPF/CNPJ]])=14),relatorio_Ananindeua3[[#This Row],[CIF/CPF/CNPJ]],relatorio_Ananindeua3[[#This Row],[Coluna2]])</f>
        <v>05058441000168</v>
      </c>
      <c r="L2472" t="str">
        <f t="shared" si="39"/>
        <v>050******68</v>
      </c>
    </row>
    <row r="2473" spans="1:12" x14ac:dyDescent="0.25">
      <c r="A2473" s="23" t="s">
        <v>62</v>
      </c>
      <c r="B2473" s="23" t="s">
        <v>63</v>
      </c>
      <c r="C2473" s="23" t="s">
        <v>12</v>
      </c>
      <c r="D2473" s="24">
        <v>45299.812638888892</v>
      </c>
      <c r="E2473" s="25" t="s">
        <v>11</v>
      </c>
      <c r="F2473" s="26" t="s">
        <v>12</v>
      </c>
      <c r="G2473" s="26" t="s">
        <v>14</v>
      </c>
      <c r="H2473" s="23">
        <v>0</v>
      </c>
      <c r="I2473" s="27"/>
      <c r="J2473" s="28">
        <v>2254.7199999999998</v>
      </c>
      <c r="K2473" t="str">
        <f>IF((LEN(relatorio_Ananindeua3[[#This Row],[CIF/CPF/CNPJ]])=14),relatorio_Ananindeua3[[#This Row],[CIF/CPF/CNPJ]],relatorio_Ananindeua3[[#This Row],[Coluna2]])</f>
        <v>05058441000168</v>
      </c>
      <c r="L2473" t="str">
        <f t="shared" si="39"/>
        <v>050******68</v>
      </c>
    </row>
    <row r="2474" spans="1:12" x14ac:dyDescent="0.25">
      <c r="A2474" s="23" t="s">
        <v>62</v>
      </c>
      <c r="B2474" s="23" t="s">
        <v>63</v>
      </c>
      <c r="C2474" s="23" t="s">
        <v>12</v>
      </c>
      <c r="D2474" s="24">
        <v>45299.812685185185</v>
      </c>
      <c r="E2474" s="25" t="s">
        <v>11</v>
      </c>
      <c r="F2474" s="26" t="s">
        <v>12</v>
      </c>
      <c r="G2474" s="26" t="s">
        <v>14</v>
      </c>
      <c r="H2474" s="23">
        <v>0</v>
      </c>
      <c r="I2474" s="27"/>
      <c r="J2474" s="28">
        <v>62.15</v>
      </c>
      <c r="K2474" t="str">
        <f>IF((LEN(relatorio_Ananindeua3[[#This Row],[CIF/CPF/CNPJ]])=14),relatorio_Ananindeua3[[#This Row],[CIF/CPF/CNPJ]],relatorio_Ananindeua3[[#This Row],[Coluna2]])</f>
        <v>05058441000168</v>
      </c>
      <c r="L2474" t="str">
        <f t="shared" si="39"/>
        <v>050******68</v>
      </c>
    </row>
    <row r="2475" spans="1:12" x14ac:dyDescent="0.25">
      <c r="A2475" s="23" t="s">
        <v>13507</v>
      </c>
      <c r="B2475" s="23" t="s">
        <v>10</v>
      </c>
      <c r="C2475" s="23" t="s">
        <v>12</v>
      </c>
      <c r="D2475" s="24">
        <v>45299.812916666669</v>
      </c>
      <c r="E2475" s="25" t="s">
        <v>11</v>
      </c>
      <c r="F2475" s="26" t="s">
        <v>12</v>
      </c>
      <c r="G2475" s="26" t="s">
        <v>14</v>
      </c>
      <c r="H2475" s="23">
        <v>0</v>
      </c>
      <c r="I2475" s="27"/>
      <c r="J2475" s="28">
        <v>4663.58</v>
      </c>
      <c r="K2475" t="str">
        <f>IF((LEN(relatorio_Ananindeua3[[#This Row],[CIF/CPF/CNPJ]])=14),relatorio_Ananindeua3[[#This Row],[CIF/CPF/CNPJ]],relatorio_Ananindeua3[[#This Row],[Coluna2]])</f>
        <v>000******00</v>
      </c>
      <c r="L2475" t="str">
        <f t="shared" si="39"/>
        <v>000******00</v>
      </c>
    </row>
    <row r="2476" spans="1:12" x14ac:dyDescent="0.25">
      <c r="A2476" s="23" t="s">
        <v>13507</v>
      </c>
      <c r="B2476" s="23" t="s">
        <v>10</v>
      </c>
      <c r="C2476" s="23" t="s">
        <v>12</v>
      </c>
      <c r="D2476" s="24">
        <v>45299.812962962962</v>
      </c>
      <c r="E2476" s="25" t="s">
        <v>11</v>
      </c>
      <c r="F2476" s="26" t="s">
        <v>12</v>
      </c>
      <c r="G2476" s="26" t="s">
        <v>14</v>
      </c>
      <c r="H2476" s="23">
        <v>0</v>
      </c>
      <c r="I2476" s="27"/>
      <c r="J2476" s="28">
        <v>2241.2199999999998</v>
      </c>
      <c r="K2476" t="str">
        <f>IF((LEN(relatorio_Ananindeua3[[#This Row],[CIF/CPF/CNPJ]])=14),relatorio_Ananindeua3[[#This Row],[CIF/CPF/CNPJ]],relatorio_Ananindeua3[[#This Row],[Coluna2]])</f>
        <v>000******00</v>
      </c>
      <c r="L2476" t="str">
        <f t="shared" si="39"/>
        <v>000******00</v>
      </c>
    </row>
    <row r="2477" spans="1:12" x14ac:dyDescent="0.25">
      <c r="A2477" s="23" t="s">
        <v>13507</v>
      </c>
      <c r="B2477" s="23" t="s">
        <v>10</v>
      </c>
      <c r="C2477" s="23" t="s">
        <v>12</v>
      </c>
      <c r="D2477" s="24">
        <v>45299.813171296293</v>
      </c>
      <c r="E2477" s="25" t="s">
        <v>11</v>
      </c>
      <c r="F2477" s="26" t="s">
        <v>12</v>
      </c>
      <c r="G2477" s="26" t="s">
        <v>14</v>
      </c>
      <c r="H2477" s="23">
        <v>0</v>
      </c>
      <c r="I2477" s="27"/>
      <c r="J2477" s="28">
        <v>345.16</v>
      </c>
      <c r="K2477" t="str">
        <f>IF((LEN(relatorio_Ananindeua3[[#This Row],[CIF/CPF/CNPJ]])=14),relatorio_Ananindeua3[[#This Row],[CIF/CPF/CNPJ]],relatorio_Ananindeua3[[#This Row],[Coluna2]])</f>
        <v>000******00</v>
      </c>
      <c r="L2477" t="str">
        <f t="shared" si="39"/>
        <v>000******00</v>
      </c>
    </row>
    <row r="2478" spans="1:12" x14ac:dyDescent="0.25">
      <c r="A2478" s="23" t="s">
        <v>13507</v>
      </c>
      <c r="B2478" s="23" t="s">
        <v>10</v>
      </c>
      <c r="C2478" s="23" t="s">
        <v>12</v>
      </c>
      <c r="D2478" s="24">
        <v>45299.813194444447</v>
      </c>
      <c r="E2478" s="25" t="s">
        <v>11</v>
      </c>
      <c r="F2478" s="26" t="s">
        <v>12</v>
      </c>
      <c r="G2478" s="26" t="s">
        <v>14</v>
      </c>
      <c r="H2478" s="23">
        <v>0</v>
      </c>
      <c r="I2478" s="27"/>
      <c r="J2478" s="28">
        <v>341.8</v>
      </c>
      <c r="K2478" t="str">
        <f>IF((LEN(relatorio_Ananindeua3[[#This Row],[CIF/CPF/CNPJ]])=14),relatorio_Ananindeua3[[#This Row],[CIF/CPF/CNPJ]],relatorio_Ananindeua3[[#This Row],[Coluna2]])</f>
        <v>000******00</v>
      </c>
      <c r="L2478" t="str">
        <f t="shared" si="39"/>
        <v>000******00</v>
      </c>
    </row>
    <row r="2479" spans="1:12" x14ac:dyDescent="0.25">
      <c r="A2479" s="23" t="s">
        <v>13507</v>
      </c>
      <c r="B2479" s="23" t="s">
        <v>10</v>
      </c>
      <c r="C2479" s="23" t="s">
        <v>12</v>
      </c>
      <c r="D2479" s="24">
        <v>45299.813252314816</v>
      </c>
      <c r="E2479" s="25" t="s">
        <v>11</v>
      </c>
      <c r="F2479" s="26" t="s">
        <v>12</v>
      </c>
      <c r="G2479" s="26" t="s">
        <v>14</v>
      </c>
      <c r="H2479" s="23">
        <v>0</v>
      </c>
      <c r="I2479" s="27"/>
      <c r="J2479" s="28">
        <v>341.8</v>
      </c>
      <c r="K2479" t="str">
        <f>IF((LEN(relatorio_Ananindeua3[[#This Row],[CIF/CPF/CNPJ]])=14),relatorio_Ananindeua3[[#This Row],[CIF/CPF/CNPJ]],relatorio_Ananindeua3[[#This Row],[Coluna2]])</f>
        <v>000******00</v>
      </c>
      <c r="L2479" t="str">
        <f t="shared" si="39"/>
        <v>000******00</v>
      </c>
    </row>
    <row r="2480" spans="1:12" x14ac:dyDescent="0.25">
      <c r="A2480" s="23" t="s">
        <v>13507</v>
      </c>
      <c r="B2480" s="23" t="s">
        <v>10</v>
      </c>
      <c r="C2480" s="23" t="s">
        <v>12</v>
      </c>
      <c r="D2480" s="24">
        <v>45299.813263888886</v>
      </c>
      <c r="E2480" s="25" t="s">
        <v>11</v>
      </c>
      <c r="F2480" s="26" t="s">
        <v>12</v>
      </c>
      <c r="G2480" s="26" t="s">
        <v>14</v>
      </c>
      <c r="H2480" s="23">
        <v>0</v>
      </c>
      <c r="I2480" s="27"/>
      <c r="J2480" s="28">
        <v>345.16</v>
      </c>
      <c r="K2480" t="str">
        <f>IF((LEN(relatorio_Ananindeua3[[#This Row],[CIF/CPF/CNPJ]])=14),relatorio_Ananindeua3[[#This Row],[CIF/CPF/CNPJ]],relatorio_Ananindeua3[[#This Row],[Coluna2]])</f>
        <v>000******00</v>
      </c>
      <c r="L2480" t="str">
        <f t="shared" si="39"/>
        <v>000******00</v>
      </c>
    </row>
    <row r="2481" spans="1:12" x14ac:dyDescent="0.25">
      <c r="A2481" s="23" t="s">
        <v>13507</v>
      </c>
      <c r="B2481" s="23" t="s">
        <v>10</v>
      </c>
      <c r="C2481" s="23" t="s">
        <v>12</v>
      </c>
      <c r="D2481" s="24">
        <v>45299.813379629632</v>
      </c>
      <c r="E2481" s="25" t="s">
        <v>11</v>
      </c>
      <c r="F2481" s="26" t="s">
        <v>12</v>
      </c>
      <c r="G2481" s="26" t="s">
        <v>14</v>
      </c>
      <c r="H2481" s="23">
        <v>0</v>
      </c>
      <c r="I2481" s="27"/>
      <c r="J2481" s="28">
        <v>345.16</v>
      </c>
      <c r="K2481" t="str">
        <f>IF((LEN(relatorio_Ananindeua3[[#This Row],[CIF/CPF/CNPJ]])=14),relatorio_Ananindeua3[[#This Row],[CIF/CPF/CNPJ]],relatorio_Ananindeua3[[#This Row],[Coluna2]])</f>
        <v>000******00</v>
      </c>
      <c r="L2481" t="str">
        <f t="shared" si="39"/>
        <v>000******00</v>
      </c>
    </row>
    <row r="2482" spans="1:12" x14ac:dyDescent="0.25">
      <c r="A2482" s="23" t="s">
        <v>13507</v>
      </c>
      <c r="B2482" s="23" t="s">
        <v>10</v>
      </c>
      <c r="C2482" s="23" t="s">
        <v>12</v>
      </c>
      <c r="D2482" s="24">
        <v>45299.813402777778</v>
      </c>
      <c r="E2482" s="25" t="s">
        <v>11</v>
      </c>
      <c r="F2482" s="26" t="s">
        <v>12</v>
      </c>
      <c r="G2482" s="26" t="s">
        <v>14</v>
      </c>
      <c r="H2482" s="23">
        <v>0</v>
      </c>
      <c r="I2482" s="27"/>
      <c r="J2482" s="28">
        <v>345.16</v>
      </c>
      <c r="K2482" t="str">
        <f>IF((LEN(relatorio_Ananindeua3[[#This Row],[CIF/CPF/CNPJ]])=14),relatorio_Ananindeua3[[#This Row],[CIF/CPF/CNPJ]],relatorio_Ananindeua3[[#This Row],[Coluna2]])</f>
        <v>000******00</v>
      </c>
      <c r="L2482" t="str">
        <f t="shared" si="39"/>
        <v>000******00</v>
      </c>
    </row>
    <row r="2483" spans="1:12" x14ac:dyDescent="0.25">
      <c r="A2483" s="23" t="s">
        <v>13507</v>
      </c>
      <c r="B2483" s="23" t="s">
        <v>10</v>
      </c>
      <c r="C2483" s="23" t="s">
        <v>12</v>
      </c>
      <c r="D2483" s="24">
        <v>45299.813425925924</v>
      </c>
      <c r="E2483" s="25" t="s">
        <v>11</v>
      </c>
      <c r="F2483" s="26" t="s">
        <v>12</v>
      </c>
      <c r="G2483" s="26" t="s">
        <v>14</v>
      </c>
      <c r="H2483" s="23">
        <v>0</v>
      </c>
      <c r="I2483" s="27"/>
      <c r="J2483" s="28">
        <v>345.16</v>
      </c>
      <c r="K2483" t="str">
        <f>IF((LEN(relatorio_Ananindeua3[[#This Row],[CIF/CPF/CNPJ]])=14),relatorio_Ananindeua3[[#This Row],[CIF/CPF/CNPJ]],relatorio_Ananindeua3[[#This Row],[Coluna2]])</f>
        <v>000******00</v>
      </c>
      <c r="L2483" t="str">
        <f t="shared" si="39"/>
        <v>000******00</v>
      </c>
    </row>
    <row r="2484" spans="1:12" x14ac:dyDescent="0.25">
      <c r="A2484" s="23" t="s">
        <v>13507</v>
      </c>
      <c r="B2484" s="23" t="s">
        <v>10</v>
      </c>
      <c r="C2484" s="23" t="s">
        <v>12</v>
      </c>
      <c r="D2484" s="24">
        <v>45299.813437500001</v>
      </c>
      <c r="E2484" s="25" t="s">
        <v>11</v>
      </c>
      <c r="F2484" s="26" t="s">
        <v>12</v>
      </c>
      <c r="G2484" s="26" t="s">
        <v>14</v>
      </c>
      <c r="H2484" s="23">
        <v>0</v>
      </c>
      <c r="I2484" s="27"/>
      <c r="J2484" s="28">
        <v>256.87</v>
      </c>
      <c r="K2484" t="str">
        <f>IF((LEN(relatorio_Ananindeua3[[#This Row],[CIF/CPF/CNPJ]])=14),relatorio_Ananindeua3[[#This Row],[CIF/CPF/CNPJ]],relatorio_Ananindeua3[[#This Row],[Coluna2]])</f>
        <v>000******00</v>
      </c>
      <c r="L2484" t="str">
        <f t="shared" si="39"/>
        <v>000******00</v>
      </c>
    </row>
    <row r="2485" spans="1:12" x14ac:dyDescent="0.25">
      <c r="A2485" s="23" t="s">
        <v>13507</v>
      </c>
      <c r="B2485" s="23" t="s">
        <v>10</v>
      </c>
      <c r="C2485" s="23" t="s">
        <v>12</v>
      </c>
      <c r="D2485" s="24">
        <v>45299.813576388886</v>
      </c>
      <c r="E2485" s="25" t="s">
        <v>11</v>
      </c>
      <c r="F2485" s="26" t="s">
        <v>12</v>
      </c>
      <c r="G2485" s="26" t="s">
        <v>14</v>
      </c>
      <c r="H2485" s="23">
        <v>0</v>
      </c>
      <c r="I2485" s="27"/>
      <c r="J2485" s="28">
        <v>345.16</v>
      </c>
      <c r="K2485" t="str">
        <f>IF((LEN(relatorio_Ananindeua3[[#This Row],[CIF/CPF/CNPJ]])=14),relatorio_Ananindeua3[[#This Row],[CIF/CPF/CNPJ]],relatorio_Ananindeua3[[#This Row],[Coluna2]])</f>
        <v>000******00</v>
      </c>
      <c r="L2485" t="str">
        <f t="shared" si="39"/>
        <v>000******00</v>
      </c>
    </row>
    <row r="2486" spans="1:12" x14ac:dyDescent="0.25">
      <c r="A2486" s="23" t="s">
        <v>13507</v>
      </c>
      <c r="B2486" s="23" t="s">
        <v>10</v>
      </c>
      <c r="C2486" s="23" t="s">
        <v>12</v>
      </c>
      <c r="D2486" s="24">
        <v>45299.813692129632</v>
      </c>
      <c r="E2486" s="25" t="s">
        <v>11</v>
      </c>
      <c r="F2486" s="26" t="s">
        <v>12</v>
      </c>
      <c r="G2486" s="26" t="s">
        <v>14</v>
      </c>
      <c r="H2486" s="23">
        <v>0</v>
      </c>
      <c r="I2486" s="27"/>
      <c r="J2486" s="28">
        <v>345.16</v>
      </c>
      <c r="K2486" t="str">
        <f>IF((LEN(relatorio_Ananindeua3[[#This Row],[CIF/CPF/CNPJ]])=14),relatorio_Ananindeua3[[#This Row],[CIF/CPF/CNPJ]],relatorio_Ananindeua3[[#This Row],[Coluna2]])</f>
        <v>000******00</v>
      </c>
      <c r="L2486" t="str">
        <f t="shared" si="39"/>
        <v>000******00</v>
      </c>
    </row>
    <row r="2487" spans="1:12" x14ac:dyDescent="0.25">
      <c r="A2487" s="23" t="s">
        <v>13507</v>
      </c>
      <c r="B2487" s="23" t="s">
        <v>10</v>
      </c>
      <c r="C2487" s="23" t="s">
        <v>12</v>
      </c>
      <c r="D2487" s="24">
        <v>45299.813692129632</v>
      </c>
      <c r="E2487" s="25" t="s">
        <v>11</v>
      </c>
      <c r="F2487" s="26" t="s">
        <v>12</v>
      </c>
      <c r="G2487" s="26" t="s">
        <v>14</v>
      </c>
      <c r="H2487" s="23">
        <v>0</v>
      </c>
      <c r="I2487" s="27"/>
      <c r="J2487" s="28">
        <v>345.16</v>
      </c>
      <c r="K2487" t="str">
        <f>IF((LEN(relatorio_Ananindeua3[[#This Row],[CIF/CPF/CNPJ]])=14),relatorio_Ananindeua3[[#This Row],[CIF/CPF/CNPJ]],relatorio_Ananindeua3[[#This Row],[Coluna2]])</f>
        <v>000******00</v>
      </c>
      <c r="L2487" t="str">
        <f t="shared" si="39"/>
        <v>000******00</v>
      </c>
    </row>
    <row r="2488" spans="1:12" x14ac:dyDescent="0.25">
      <c r="A2488" s="23" t="s">
        <v>13507</v>
      </c>
      <c r="B2488" s="23" t="s">
        <v>10</v>
      </c>
      <c r="C2488" s="23" t="s">
        <v>12</v>
      </c>
      <c r="D2488" s="24">
        <v>45299.813761574071</v>
      </c>
      <c r="E2488" s="25" t="s">
        <v>11</v>
      </c>
      <c r="F2488" s="26" t="s">
        <v>12</v>
      </c>
      <c r="G2488" s="26" t="s">
        <v>14</v>
      </c>
      <c r="H2488" s="23">
        <v>0</v>
      </c>
      <c r="I2488" s="27"/>
      <c r="J2488" s="28">
        <v>1935.54</v>
      </c>
      <c r="K2488" t="str">
        <f>IF((LEN(relatorio_Ananindeua3[[#This Row],[CIF/CPF/CNPJ]])=14),relatorio_Ananindeua3[[#This Row],[CIF/CPF/CNPJ]],relatorio_Ananindeua3[[#This Row],[Coluna2]])</f>
        <v>000******00</v>
      </c>
      <c r="L2488" t="str">
        <f t="shared" si="39"/>
        <v>000******00</v>
      </c>
    </row>
    <row r="2489" spans="1:12" x14ac:dyDescent="0.25">
      <c r="A2489" s="23" t="s">
        <v>13507</v>
      </c>
      <c r="B2489" s="23" t="s">
        <v>10</v>
      </c>
      <c r="C2489" s="23" t="s">
        <v>12</v>
      </c>
      <c r="D2489" s="24">
        <v>45299.813796296294</v>
      </c>
      <c r="E2489" s="25" t="s">
        <v>11</v>
      </c>
      <c r="F2489" s="26" t="s">
        <v>12</v>
      </c>
      <c r="G2489" s="26" t="s">
        <v>14</v>
      </c>
      <c r="H2489" s="23">
        <v>0</v>
      </c>
      <c r="I2489" s="27"/>
      <c r="J2489" s="28">
        <v>704.24</v>
      </c>
      <c r="K2489" t="str">
        <f>IF((LEN(relatorio_Ananindeua3[[#This Row],[CIF/CPF/CNPJ]])=14),relatorio_Ananindeua3[[#This Row],[CIF/CPF/CNPJ]],relatorio_Ananindeua3[[#This Row],[Coluna2]])</f>
        <v>000******00</v>
      </c>
      <c r="L2489" t="str">
        <f t="shared" si="39"/>
        <v>000******00</v>
      </c>
    </row>
    <row r="2490" spans="1:12" x14ac:dyDescent="0.25">
      <c r="A2490" s="23" t="s">
        <v>13507</v>
      </c>
      <c r="B2490" s="23" t="s">
        <v>10</v>
      </c>
      <c r="C2490" s="23" t="s">
        <v>12</v>
      </c>
      <c r="D2490" s="24">
        <v>45299.814444444448</v>
      </c>
      <c r="E2490" s="25" t="s">
        <v>11</v>
      </c>
      <c r="F2490" s="26" t="s">
        <v>12</v>
      </c>
      <c r="G2490" s="26" t="s">
        <v>14</v>
      </c>
      <c r="H2490" s="23">
        <v>0</v>
      </c>
      <c r="I2490" s="27"/>
      <c r="J2490" s="28">
        <v>10023.73</v>
      </c>
      <c r="K2490" t="str">
        <f>IF((LEN(relatorio_Ananindeua3[[#This Row],[CIF/CPF/CNPJ]])=14),relatorio_Ananindeua3[[#This Row],[CIF/CPF/CNPJ]],relatorio_Ananindeua3[[#This Row],[Coluna2]])</f>
        <v>000******00</v>
      </c>
      <c r="L2490" t="str">
        <f t="shared" si="39"/>
        <v>000******00</v>
      </c>
    </row>
    <row r="2491" spans="1:12" x14ac:dyDescent="0.25">
      <c r="A2491" s="23" t="s">
        <v>62</v>
      </c>
      <c r="B2491" s="23" t="s">
        <v>63</v>
      </c>
      <c r="C2491" s="23" t="s">
        <v>12</v>
      </c>
      <c r="D2491" s="24">
        <v>45299.814467592594</v>
      </c>
      <c r="E2491" s="25" t="s">
        <v>11</v>
      </c>
      <c r="F2491" s="26" t="s">
        <v>12</v>
      </c>
      <c r="G2491" s="26" t="s">
        <v>14</v>
      </c>
      <c r="H2491" s="23">
        <v>0</v>
      </c>
      <c r="I2491" s="27"/>
      <c r="J2491" s="28">
        <v>56.52</v>
      </c>
      <c r="K2491" t="str">
        <f>IF((LEN(relatorio_Ananindeua3[[#This Row],[CIF/CPF/CNPJ]])=14),relatorio_Ananindeua3[[#This Row],[CIF/CPF/CNPJ]],relatorio_Ananindeua3[[#This Row],[Coluna2]])</f>
        <v>05058441000168</v>
      </c>
      <c r="L2491" t="str">
        <f t="shared" si="39"/>
        <v>050******68</v>
      </c>
    </row>
    <row r="2492" spans="1:12" x14ac:dyDescent="0.25">
      <c r="A2492" s="23" t="s">
        <v>13511</v>
      </c>
      <c r="B2492" s="23" t="s">
        <v>609</v>
      </c>
      <c r="C2492" s="23" t="s">
        <v>12</v>
      </c>
      <c r="D2492" s="24">
        <v>45299.814583333333</v>
      </c>
      <c r="E2492" s="25" t="s">
        <v>11</v>
      </c>
      <c r="F2492" s="26" t="s">
        <v>12</v>
      </c>
      <c r="G2492" s="26" t="s">
        <v>13496</v>
      </c>
      <c r="H2492" s="23">
        <v>0</v>
      </c>
      <c r="I2492" s="27"/>
      <c r="J2492" s="28">
        <v>1005.94</v>
      </c>
      <c r="K2492" t="str">
        <f>IF((LEN(relatorio_Ananindeua3[[#This Row],[CIF/CPF/CNPJ]])=14),relatorio_Ananindeua3[[#This Row],[CIF/CPF/CNPJ]],relatorio_Ananindeua3[[#This Row],[Coluna2]])</f>
        <v>143******04</v>
      </c>
      <c r="L2492" t="str">
        <f t="shared" si="39"/>
        <v>143******04</v>
      </c>
    </row>
    <row r="2493" spans="1:12" x14ac:dyDescent="0.25">
      <c r="A2493" s="23" t="s">
        <v>13507</v>
      </c>
      <c r="B2493" s="23" t="s">
        <v>10</v>
      </c>
      <c r="C2493" s="23" t="s">
        <v>12</v>
      </c>
      <c r="D2493" s="24">
        <v>45299.815092592595</v>
      </c>
      <c r="E2493" s="25" t="s">
        <v>11</v>
      </c>
      <c r="F2493" s="26" t="s">
        <v>12</v>
      </c>
      <c r="G2493" s="26" t="s">
        <v>14</v>
      </c>
      <c r="H2493" s="23">
        <v>0</v>
      </c>
      <c r="I2493" s="27"/>
      <c r="J2493" s="28">
        <v>3056.32</v>
      </c>
      <c r="K2493" t="str">
        <f>IF((LEN(relatorio_Ananindeua3[[#This Row],[CIF/CPF/CNPJ]])=14),relatorio_Ananindeua3[[#This Row],[CIF/CPF/CNPJ]],relatorio_Ananindeua3[[#This Row],[Coluna2]])</f>
        <v>000******00</v>
      </c>
      <c r="L2493" t="str">
        <f t="shared" si="39"/>
        <v>000******00</v>
      </c>
    </row>
    <row r="2494" spans="1:12" x14ac:dyDescent="0.25">
      <c r="A2494" s="23" t="s">
        <v>13507</v>
      </c>
      <c r="B2494" s="23" t="s">
        <v>10</v>
      </c>
      <c r="C2494" s="23" t="s">
        <v>12</v>
      </c>
      <c r="D2494" s="24">
        <v>45299.815127314818</v>
      </c>
      <c r="E2494" s="25" t="s">
        <v>11</v>
      </c>
      <c r="F2494" s="26" t="s">
        <v>12</v>
      </c>
      <c r="G2494" s="26" t="s">
        <v>14</v>
      </c>
      <c r="H2494" s="23">
        <v>0</v>
      </c>
      <c r="I2494" s="27"/>
      <c r="J2494" s="28">
        <v>301.95999999999998</v>
      </c>
      <c r="K2494" t="str">
        <f>IF((LEN(relatorio_Ananindeua3[[#This Row],[CIF/CPF/CNPJ]])=14),relatorio_Ananindeua3[[#This Row],[CIF/CPF/CNPJ]],relatorio_Ananindeua3[[#This Row],[Coluna2]])</f>
        <v>000******00</v>
      </c>
      <c r="L2494" t="str">
        <f t="shared" si="39"/>
        <v>000******00</v>
      </c>
    </row>
    <row r="2495" spans="1:12" x14ac:dyDescent="0.25">
      <c r="A2495" s="23" t="s">
        <v>13507</v>
      </c>
      <c r="B2495" s="23" t="s">
        <v>10</v>
      </c>
      <c r="C2495" s="23" t="s">
        <v>12</v>
      </c>
      <c r="D2495" s="24">
        <v>45299.815185185187</v>
      </c>
      <c r="E2495" s="25" t="s">
        <v>11</v>
      </c>
      <c r="F2495" s="26" t="s">
        <v>12</v>
      </c>
      <c r="G2495" s="26" t="s">
        <v>14</v>
      </c>
      <c r="H2495" s="23">
        <v>0</v>
      </c>
      <c r="I2495" s="27"/>
      <c r="J2495" s="28">
        <v>2018.02</v>
      </c>
      <c r="K2495" t="str">
        <f>IF((LEN(relatorio_Ananindeua3[[#This Row],[CIF/CPF/CNPJ]])=14),relatorio_Ananindeua3[[#This Row],[CIF/CPF/CNPJ]],relatorio_Ananindeua3[[#This Row],[Coluna2]])</f>
        <v>000******00</v>
      </c>
      <c r="L2495" t="str">
        <f t="shared" si="39"/>
        <v>000******00</v>
      </c>
    </row>
    <row r="2496" spans="1:12" x14ac:dyDescent="0.25">
      <c r="A2496" s="23" t="s">
        <v>13507</v>
      </c>
      <c r="B2496" s="23" t="s">
        <v>10</v>
      </c>
      <c r="C2496" s="23" t="s">
        <v>12</v>
      </c>
      <c r="D2496" s="24">
        <v>45299.81521990741</v>
      </c>
      <c r="E2496" s="25" t="s">
        <v>11</v>
      </c>
      <c r="F2496" s="26" t="s">
        <v>12</v>
      </c>
      <c r="G2496" s="26" t="s">
        <v>14</v>
      </c>
      <c r="H2496" s="23">
        <v>0</v>
      </c>
      <c r="I2496" s="27"/>
      <c r="J2496" s="28">
        <v>345.69</v>
      </c>
      <c r="K2496" t="str">
        <f>IF((LEN(relatorio_Ananindeua3[[#This Row],[CIF/CPF/CNPJ]])=14),relatorio_Ananindeua3[[#This Row],[CIF/CPF/CNPJ]],relatorio_Ananindeua3[[#This Row],[Coluna2]])</f>
        <v>000******00</v>
      </c>
      <c r="L2496" t="str">
        <f t="shared" si="39"/>
        <v>000******00</v>
      </c>
    </row>
    <row r="2497" spans="1:12" x14ac:dyDescent="0.25">
      <c r="A2497" s="23" t="s">
        <v>62</v>
      </c>
      <c r="B2497" s="23" t="s">
        <v>63</v>
      </c>
      <c r="C2497" s="23" t="s">
        <v>12</v>
      </c>
      <c r="D2497" s="24">
        <v>45299.815335648149</v>
      </c>
      <c r="E2497" s="25" t="s">
        <v>11</v>
      </c>
      <c r="F2497" s="26" t="s">
        <v>12</v>
      </c>
      <c r="G2497" s="26" t="s">
        <v>14</v>
      </c>
      <c r="H2497" s="23">
        <v>0</v>
      </c>
      <c r="I2497" s="27"/>
      <c r="J2497" s="28">
        <v>63.59</v>
      </c>
      <c r="K2497" t="str">
        <f>IF((LEN(relatorio_Ananindeua3[[#This Row],[CIF/CPF/CNPJ]])=14),relatorio_Ananindeua3[[#This Row],[CIF/CPF/CNPJ]],relatorio_Ananindeua3[[#This Row],[Coluna2]])</f>
        <v>05058441000168</v>
      </c>
      <c r="L2497" t="str">
        <f t="shared" si="39"/>
        <v>050******68</v>
      </c>
    </row>
    <row r="2498" spans="1:12" x14ac:dyDescent="0.25">
      <c r="A2498" s="23" t="s">
        <v>13507</v>
      </c>
      <c r="B2498" s="23" t="s">
        <v>10</v>
      </c>
      <c r="C2498" s="23" t="s">
        <v>12</v>
      </c>
      <c r="D2498" s="24">
        <v>45299.815648148149</v>
      </c>
      <c r="E2498" s="25" t="s">
        <v>11</v>
      </c>
      <c r="F2498" s="26" t="s">
        <v>12</v>
      </c>
      <c r="G2498" s="26" t="s">
        <v>14</v>
      </c>
      <c r="H2498" s="23">
        <v>0</v>
      </c>
      <c r="I2498" s="27"/>
      <c r="J2498" s="28">
        <v>264.01</v>
      </c>
      <c r="K2498" t="str">
        <f>IF((LEN(relatorio_Ananindeua3[[#This Row],[CIF/CPF/CNPJ]])=14),relatorio_Ananindeua3[[#This Row],[CIF/CPF/CNPJ]],relatorio_Ananindeua3[[#This Row],[Coluna2]])</f>
        <v>000******00</v>
      </c>
      <c r="L2498" t="str">
        <f t="shared" si="39"/>
        <v>000******00</v>
      </c>
    </row>
    <row r="2499" spans="1:12" x14ac:dyDescent="0.25">
      <c r="A2499" s="23" t="s">
        <v>13507</v>
      </c>
      <c r="B2499" s="23" t="s">
        <v>10</v>
      </c>
      <c r="C2499" s="23" t="s">
        <v>12</v>
      </c>
      <c r="D2499" s="24">
        <v>45299.815740740742</v>
      </c>
      <c r="E2499" s="25" t="s">
        <v>11</v>
      </c>
      <c r="F2499" s="26" t="s">
        <v>12</v>
      </c>
      <c r="G2499" s="26" t="s">
        <v>14</v>
      </c>
      <c r="H2499" s="23">
        <v>0</v>
      </c>
      <c r="I2499" s="27"/>
      <c r="J2499" s="28">
        <v>250.49</v>
      </c>
      <c r="K2499" t="str">
        <f>IF((LEN(relatorio_Ananindeua3[[#This Row],[CIF/CPF/CNPJ]])=14),relatorio_Ananindeua3[[#This Row],[CIF/CPF/CNPJ]],relatorio_Ananindeua3[[#This Row],[Coluna2]])</f>
        <v>000******00</v>
      </c>
      <c r="L2499" t="str">
        <f t="shared" si="39"/>
        <v>000******00</v>
      </c>
    </row>
    <row r="2500" spans="1:12" x14ac:dyDescent="0.25">
      <c r="A2500" s="23" t="s">
        <v>13507</v>
      </c>
      <c r="B2500" s="23" t="s">
        <v>10</v>
      </c>
      <c r="C2500" s="23" t="s">
        <v>12</v>
      </c>
      <c r="D2500" s="24">
        <v>45299.815844907411</v>
      </c>
      <c r="E2500" s="25" t="s">
        <v>11</v>
      </c>
      <c r="F2500" s="26" t="s">
        <v>12</v>
      </c>
      <c r="G2500" s="26" t="s">
        <v>14</v>
      </c>
      <c r="H2500" s="23">
        <v>0</v>
      </c>
      <c r="I2500" s="27"/>
      <c r="J2500" s="28">
        <v>345.16</v>
      </c>
      <c r="K2500" t="str">
        <f>IF((LEN(relatorio_Ananindeua3[[#This Row],[CIF/CPF/CNPJ]])=14),relatorio_Ananindeua3[[#This Row],[CIF/CPF/CNPJ]],relatorio_Ananindeua3[[#This Row],[Coluna2]])</f>
        <v>000******00</v>
      </c>
      <c r="L2500" t="str">
        <f t="shared" si="39"/>
        <v>000******00</v>
      </c>
    </row>
    <row r="2501" spans="1:12" x14ac:dyDescent="0.25">
      <c r="A2501" s="23" t="s">
        <v>13507</v>
      </c>
      <c r="B2501" s="23" t="s">
        <v>10</v>
      </c>
      <c r="C2501" s="23" t="s">
        <v>12</v>
      </c>
      <c r="D2501" s="24">
        <v>45299.815972222219</v>
      </c>
      <c r="E2501" s="25" t="s">
        <v>11</v>
      </c>
      <c r="F2501" s="26" t="s">
        <v>12</v>
      </c>
      <c r="G2501" s="26" t="s">
        <v>14</v>
      </c>
      <c r="H2501" s="23">
        <v>0</v>
      </c>
      <c r="I2501" s="27"/>
      <c r="J2501" s="28">
        <v>240.24</v>
      </c>
      <c r="K2501" t="str">
        <f>IF((LEN(relatorio_Ananindeua3[[#This Row],[CIF/CPF/CNPJ]])=14),relatorio_Ananindeua3[[#This Row],[CIF/CPF/CNPJ]],relatorio_Ananindeua3[[#This Row],[Coluna2]])</f>
        <v>000******00</v>
      </c>
      <c r="L2501" t="str">
        <f t="shared" si="39"/>
        <v>000******00</v>
      </c>
    </row>
    <row r="2502" spans="1:12" x14ac:dyDescent="0.25">
      <c r="A2502" s="23" t="s">
        <v>13507</v>
      </c>
      <c r="B2502" s="23" t="s">
        <v>10</v>
      </c>
      <c r="C2502" s="23" t="s">
        <v>12</v>
      </c>
      <c r="D2502" s="24">
        <v>45299.816342592596</v>
      </c>
      <c r="E2502" s="25" t="s">
        <v>11</v>
      </c>
      <c r="F2502" s="26" t="s">
        <v>12</v>
      </c>
      <c r="G2502" s="26" t="s">
        <v>14</v>
      </c>
      <c r="H2502" s="23">
        <v>0</v>
      </c>
      <c r="I2502" s="27"/>
      <c r="J2502" s="28">
        <v>65.47</v>
      </c>
      <c r="K2502" t="str">
        <f>IF((LEN(relatorio_Ananindeua3[[#This Row],[CIF/CPF/CNPJ]])=14),relatorio_Ananindeua3[[#This Row],[CIF/CPF/CNPJ]],relatorio_Ananindeua3[[#This Row],[Coluna2]])</f>
        <v>000******00</v>
      </c>
      <c r="L2502" t="str">
        <f t="shared" si="39"/>
        <v>000******00</v>
      </c>
    </row>
    <row r="2503" spans="1:12" x14ac:dyDescent="0.25">
      <c r="A2503" s="23" t="s">
        <v>13507</v>
      </c>
      <c r="B2503" s="23" t="s">
        <v>10</v>
      </c>
      <c r="C2503" s="23" t="s">
        <v>12</v>
      </c>
      <c r="D2503" s="24">
        <v>45299.816678240742</v>
      </c>
      <c r="E2503" s="25" t="s">
        <v>11</v>
      </c>
      <c r="F2503" s="26" t="s">
        <v>12</v>
      </c>
      <c r="G2503" s="26" t="s">
        <v>14</v>
      </c>
      <c r="H2503" s="23">
        <v>0</v>
      </c>
      <c r="I2503" s="27"/>
      <c r="J2503" s="28">
        <v>345.16</v>
      </c>
      <c r="K2503" t="str">
        <f>IF((LEN(relatorio_Ananindeua3[[#This Row],[CIF/CPF/CNPJ]])=14),relatorio_Ananindeua3[[#This Row],[CIF/CPF/CNPJ]],relatorio_Ananindeua3[[#This Row],[Coluna2]])</f>
        <v>000******00</v>
      </c>
      <c r="L2503" t="str">
        <f t="shared" si="39"/>
        <v>000******00</v>
      </c>
    </row>
    <row r="2504" spans="1:12" x14ac:dyDescent="0.25">
      <c r="A2504" s="23" t="s">
        <v>62</v>
      </c>
      <c r="B2504" s="23" t="s">
        <v>63</v>
      </c>
      <c r="C2504" s="23" t="s">
        <v>12</v>
      </c>
      <c r="D2504" s="24">
        <v>45299.816701388889</v>
      </c>
      <c r="E2504" s="25" t="s">
        <v>11</v>
      </c>
      <c r="F2504" s="26" t="s">
        <v>12</v>
      </c>
      <c r="G2504" s="26" t="s">
        <v>14</v>
      </c>
      <c r="H2504" s="23">
        <v>0</v>
      </c>
      <c r="I2504" s="27"/>
      <c r="J2504" s="28">
        <v>62.37</v>
      </c>
      <c r="K2504" t="str">
        <f>IF((LEN(relatorio_Ananindeua3[[#This Row],[CIF/CPF/CNPJ]])=14),relatorio_Ananindeua3[[#This Row],[CIF/CPF/CNPJ]],relatorio_Ananindeua3[[#This Row],[Coluna2]])</f>
        <v>05058441000168</v>
      </c>
      <c r="L2504" t="str">
        <f t="shared" si="39"/>
        <v>050******68</v>
      </c>
    </row>
    <row r="2505" spans="1:12" x14ac:dyDescent="0.25">
      <c r="A2505" s="23" t="s">
        <v>62</v>
      </c>
      <c r="B2505" s="23" t="s">
        <v>63</v>
      </c>
      <c r="C2505" s="23" t="s">
        <v>12</v>
      </c>
      <c r="D2505" s="24">
        <v>45299.817013888889</v>
      </c>
      <c r="E2505" s="25" t="s">
        <v>11</v>
      </c>
      <c r="F2505" s="26" t="s">
        <v>12</v>
      </c>
      <c r="G2505" s="26" t="s">
        <v>14</v>
      </c>
      <c r="H2505" s="23">
        <v>0</v>
      </c>
      <c r="I2505" s="27"/>
      <c r="J2505" s="28">
        <v>2537.8000000000002</v>
      </c>
      <c r="K2505" t="str">
        <f>IF((LEN(relatorio_Ananindeua3[[#This Row],[CIF/CPF/CNPJ]])=14),relatorio_Ananindeua3[[#This Row],[CIF/CPF/CNPJ]],relatorio_Ananindeua3[[#This Row],[Coluna2]])</f>
        <v>05058441000168</v>
      </c>
      <c r="L2505" t="str">
        <f t="shared" si="39"/>
        <v>050******68</v>
      </c>
    </row>
    <row r="2506" spans="1:12" x14ac:dyDescent="0.25">
      <c r="A2506" s="23" t="s">
        <v>13507</v>
      </c>
      <c r="B2506" s="23" t="s">
        <v>10</v>
      </c>
      <c r="C2506" s="23" t="s">
        <v>12</v>
      </c>
      <c r="D2506" s="24">
        <v>45299.817106481481</v>
      </c>
      <c r="E2506" s="25" t="s">
        <v>11</v>
      </c>
      <c r="F2506" s="26" t="s">
        <v>12</v>
      </c>
      <c r="G2506" s="26" t="s">
        <v>14</v>
      </c>
      <c r="H2506" s="23">
        <v>0</v>
      </c>
      <c r="I2506" s="27"/>
      <c r="J2506" s="28">
        <v>344.8</v>
      </c>
      <c r="K2506" t="str">
        <f>IF((LEN(relatorio_Ananindeua3[[#This Row],[CIF/CPF/CNPJ]])=14),relatorio_Ananindeua3[[#This Row],[CIF/CPF/CNPJ]],relatorio_Ananindeua3[[#This Row],[Coluna2]])</f>
        <v>000******00</v>
      </c>
      <c r="L2506" t="str">
        <f t="shared" si="39"/>
        <v>000******00</v>
      </c>
    </row>
    <row r="2507" spans="1:12" x14ac:dyDescent="0.25">
      <c r="A2507" s="23" t="s">
        <v>13507</v>
      </c>
      <c r="B2507" s="23" t="s">
        <v>10</v>
      </c>
      <c r="C2507" s="23" t="s">
        <v>12</v>
      </c>
      <c r="D2507" s="24">
        <v>45299.817118055558</v>
      </c>
      <c r="E2507" s="25" t="s">
        <v>11</v>
      </c>
      <c r="F2507" s="26" t="s">
        <v>12</v>
      </c>
      <c r="G2507" s="26" t="s">
        <v>14</v>
      </c>
      <c r="H2507" s="23">
        <v>0</v>
      </c>
      <c r="I2507" s="27"/>
      <c r="J2507" s="28">
        <v>345.16</v>
      </c>
      <c r="K2507" t="str">
        <f>IF((LEN(relatorio_Ananindeua3[[#This Row],[CIF/CPF/CNPJ]])=14),relatorio_Ananindeua3[[#This Row],[CIF/CPF/CNPJ]],relatorio_Ananindeua3[[#This Row],[Coluna2]])</f>
        <v>000******00</v>
      </c>
      <c r="L2507" t="str">
        <f t="shared" si="39"/>
        <v>000******00</v>
      </c>
    </row>
    <row r="2508" spans="1:12" x14ac:dyDescent="0.25">
      <c r="A2508" s="23" t="s">
        <v>13507</v>
      </c>
      <c r="B2508" s="23" t="s">
        <v>10</v>
      </c>
      <c r="C2508" s="23" t="s">
        <v>12</v>
      </c>
      <c r="D2508" s="24">
        <v>45299.817280092589</v>
      </c>
      <c r="E2508" s="25" t="s">
        <v>11</v>
      </c>
      <c r="F2508" s="26" t="s">
        <v>12</v>
      </c>
      <c r="G2508" s="26" t="s">
        <v>14</v>
      </c>
      <c r="H2508" s="23">
        <v>0</v>
      </c>
      <c r="I2508" s="27"/>
      <c r="J2508" s="28">
        <v>3932.58</v>
      </c>
      <c r="K2508" t="str">
        <f>IF((LEN(relatorio_Ananindeua3[[#This Row],[CIF/CPF/CNPJ]])=14),relatorio_Ananindeua3[[#This Row],[CIF/CPF/CNPJ]],relatorio_Ananindeua3[[#This Row],[Coluna2]])</f>
        <v>000******00</v>
      </c>
      <c r="L2508" t="str">
        <f t="shared" si="39"/>
        <v>000******00</v>
      </c>
    </row>
    <row r="2509" spans="1:12" x14ac:dyDescent="0.25">
      <c r="A2509" s="23" t="s">
        <v>62</v>
      </c>
      <c r="B2509" s="23" t="s">
        <v>63</v>
      </c>
      <c r="C2509" s="23" t="s">
        <v>12</v>
      </c>
      <c r="D2509" s="24">
        <v>45299.817835648151</v>
      </c>
      <c r="E2509" s="25" t="s">
        <v>11</v>
      </c>
      <c r="F2509" s="26" t="s">
        <v>12</v>
      </c>
      <c r="G2509" s="26" t="s">
        <v>14</v>
      </c>
      <c r="H2509" s="23">
        <v>0</v>
      </c>
      <c r="I2509" s="27"/>
      <c r="J2509" s="28">
        <v>4619.75</v>
      </c>
      <c r="K2509" t="str">
        <f>IF((LEN(relatorio_Ananindeua3[[#This Row],[CIF/CPF/CNPJ]])=14),relatorio_Ananindeua3[[#This Row],[CIF/CPF/CNPJ]],relatorio_Ananindeua3[[#This Row],[Coluna2]])</f>
        <v>05058441000168</v>
      </c>
      <c r="L2509" t="str">
        <f t="shared" si="39"/>
        <v>050******68</v>
      </c>
    </row>
    <row r="2510" spans="1:12" x14ac:dyDescent="0.25">
      <c r="A2510" s="23" t="s">
        <v>13507</v>
      </c>
      <c r="B2510" s="23" t="s">
        <v>10</v>
      </c>
      <c r="C2510" s="23" t="s">
        <v>12</v>
      </c>
      <c r="D2510" s="24">
        <v>45299.817916666667</v>
      </c>
      <c r="E2510" s="25" t="s">
        <v>11</v>
      </c>
      <c r="F2510" s="26" t="s">
        <v>12</v>
      </c>
      <c r="G2510" s="26" t="s">
        <v>14</v>
      </c>
      <c r="H2510" s="23">
        <v>0</v>
      </c>
      <c r="I2510" s="27"/>
      <c r="J2510" s="28">
        <v>283.58999999999997</v>
      </c>
      <c r="K2510" t="str">
        <f>IF((LEN(relatorio_Ananindeua3[[#This Row],[CIF/CPF/CNPJ]])=14),relatorio_Ananindeua3[[#This Row],[CIF/CPF/CNPJ]],relatorio_Ananindeua3[[#This Row],[Coluna2]])</f>
        <v>000******00</v>
      </c>
      <c r="L2510" t="str">
        <f t="shared" si="39"/>
        <v>000******00</v>
      </c>
    </row>
    <row r="2511" spans="1:12" x14ac:dyDescent="0.25">
      <c r="A2511" s="23" t="s">
        <v>13507</v>
      </c>
      <c r="B2511" s="23" t="s">
        <v>10</v>
      </c>
      <c r="C2511" s="23" t="s">
        <v>12</v>
      </c>
      <c r="D2511" s="24">
        <v>45299.817986111113</v>
      </c>
      <c r="E2511" s="25" t="s">
        <v>11</v>
      </c>
      <c r="F2511" s="26" t="s">
        <v>12</v>
      </c>
      <c r="G2511" s="26" t="s">
        <v>14</v>
      </c>
      <c r="H2511" s="23">
        <v>0</v>
      </c>
      <c r="I2511" s="27"/>
      <c r="J2511" s="28">
        <v>432.36</v>
      </c>
      <c r="K2511" t="str">
        <f>IF((LEN(relatorio_Ananindeua3[[#This Row],[CIF/CPF/CNPJ]])=14),relatorio_Ananindeua3[[#This Row],[CIF/CPF/CNPJ]],relatorio_Ananindeua3[[#This Row],[Coluna2]])</f>
        <v>000******00</v>
      </c>
      <c r="L2511" t="str">
        <f t="shared" si="39"/>
        <v>000******00</v>
      </c>
    </row>
    <row r="2512" spans="1:12" x14ac:dyDescent="0.25">
      <c r="A2512" s="23" t="s">
        <v>62</v>
      </c>
      <c r="B2512" s="23" t="s">
        <v>63</v>
      </c>
      <c r="C2512" s="23" t="s">
        <v>12</v>
      </c>
      <c r="D2512" s="24">
        <v>45299.818206018521</v>
      </c>
      <c r="E2512" s="25" t="s">
        <v>11</v>
      </c>
      <c r="F2512" s="26" t="s">
        <v>12</v>
      </c>
      <c r="G2512" s="26" t="s">
        <v>14</v>
      </c>
      <c r="H2512" s="23">
        <v>0</v>
      </c>
      <c r="I2512" s="27"/>
      <c r="J2512" s="28">
        <v>10813.5</v>
      </c>
      <c r="K2512" t="str">
        <f>IF((LEN(relatorio_Ananindeua3[[#This Row],[CIF/CPF/CNPJ]])=14),relatorio_Ananindeua3[[#This Row],[CIF/CPF/CNPJ]],relatorio_Ananindeua3[[#This Row],[Coluna2]])</f>
        <v>05058441000168</v>
      </c>
      <c r="L2512" t="str">
        <f t="shared" si="39"/>
        <v>050******68</v>
      </c>
    </row>
    <row r="2513" spans="1:12" x14ac:dyDescent="0.25">
      <c r="A2513" s="23" t="s">
        <v>62</v>
      </c>
      <c r="B2513" s="23" t="s">
        <v>63</v>
      </c>
      <c r="C2513" s="23" t="s">
        <v>12</v>
      </c>
      <c r="D2513" s="24">
        <v>45299.81832175926</v>
      </c>
      <c r="E2513" s="25" t="s">
        <v>11</v>
      </c>
      <c r="F2513" s="26" t="s">
        <v>12</v>
      </c>
      <c r="G2513" s="26" t="s">
        <v>14</v>
      </c>
      <c r="H2513" s="23">
        <v>0</v>
      </c>
      <c r="I2513" s="27"/>
      <c r="J2513" s="28">
        <v>62.62</v>
      </c>
      <c r="K2513" t="str">
        <f>IF((LEN(relatorio_Ananindeua3[[#This Row],[CIF/CPF/CNPJ]])=14),relatorio_Ananindeua3[[#This Row],[CIF/CPF/CNPJ]],relatorio_Ananindeua3[[#This Row],[Coluna2]])</f>
        <v>05058441000168</v>
      </c>
      <c r="L2513" t="str">
        <f t="shared" si="39"/>
        <v>050******68</v>
      </c>
    </row>
    <row r="2514" spans="1:12" x14ac:dyDescent="0.25">
      <c r="A2514" s="23" t="s">
        <v>62</v>
      </c>
      <c r="B2514" s="23" t="s">
        <v>63</v>
      </c>
      <c r="C2514" s="23" t="s">
        <v>12</v>
      </c>
      <c r="D2514" s="24">
        <v>45299.818344907406</v>
      </c>
      <c r="E2514" s="25" t="s">
        <v>11</v>
      </c>
      <c r="F2514" s="26" t="s">
        <v>12</v>
      </c>
      <c r="G2514" s="26" t="s">
        <v>14</v>
      </c>
      <c r="H2514" s="23">
        <v>0</v>
      </c>
      <c r="I2514" s="27"/>
      <c r="J2514" s="28">
        <v>63.66</v>
      </c>
      <c r="K2514" t="str">
        <f>IF((LEN(relatorio_Ananindeua3[[#This Row],[CIF/CPF/CNPJ]])=14),relatorio_Ananindeua3[[#This Row],[CIF/CPF/CNPJ]],relatorio_Ananindeua3[[#This Row],[Coluna2]])</f>
        <v>05058441000168</v>
      </c>
      <c r="L2514" t="str">
        <f t="shared" ref="L2514:L2577" si="40">_xlfn.CONCAT(LEFT(A2514,3),REPT("*",6),RIGHT(A2514,2))</f>
        <v>050******68</v>
      </c>
    </row>
    <row r="2515" spans="1:12" x14ac:dyDescent="0.25">
      <c r="A2515" s="23" t="s">
        <v>62</v>
      </c>
      <c r="B2515" s="23" t="s">
        <v>63</v>
      </c>
      <c r="C2515" s="23" t="s">
        <v>12</v>
      </c>
      <c r="D2515" s="24">
        <v>45299.818414351852</v>
      </c>
      <c r="E2515" s="25" t="s">
        <v>11</v>
      </c>
      <c r="F2515" s="26" t="s">
        <v>12</v>
      </c>
      <c r="G2515" s="26" t="s">
        <v>14</v>
      </c>
      <c r="H2515" s="23">
        <v>0</v>
      </c>
      <c r="I2515" s="27"/>
      <c r="J2515" s="28">
        <v>63.52</v>
      </c>
      <c r="K2515" t="str">
        <f>IF((LEN(relatorio_Ananindeua3[[#This Row],[CIF/CPF/CNPJ]])=14),relatorio_Ananindeua3[[#This Row],[CIF/CPF/CNPJ]],relatorio_Ananindeua3[[#This Row],[Coluna2]])</f>
        <v>05058441000168</v>
      </c>
      <c r="L2515" t="str">
        <f t="shared" si="40"/>
        <v>050******68</v>
      </c>
    </row>
    <row r="2516" spans="1:12" x14ac:dyDescent="0.25">
      <c r="A2516" s="23" t="s">
        <v>13507</v>
      </c>
      <c r="B2516" s="23" t="s">
        <v>10</v>
      </c>
      <c r="C2516" s="23" t="s">
        <v>12</v>
      </c>
      <c r="D2516" s="24">
        <v>45299.818877314814</v>
      </c>
      <c r="E2516" s="25" t="s">
        <v>11</v>
      </c>
      <c r="F2516" s="26" t="s">
        <v>12</v>
      </c>
      <c r="G2516" s="26" t="s">
        <v>14</v>
      </c>
      <c r="H2516" s="23">
        <v>0</v>
      </c>
      <c r="I2516" s="27"/>
      <c r="J2516" s="28">
        <v>254.97</v>
      </c>
      <c r="K2516" t="str">
        <f>IF((LEN(relatorio_Ananindeua3[[#This Row],[CIF/CPF/CNPJ]])=14),relatorio_Ananindeua3[[#This Row],[CIF/CPF/CNPJ]],relatorio_Ananindeua3[[#This Row],[Coluna2]])</f>
        <v>000******00</v>
      </c>
      <c r="L2516" t="str">
        <f t="shared" si="40"/>
        <v>000******00</v>
      </c>
    </row>
    <row r="2517" spans="1:12" x14ac:dyDescent="0.25">
      <c r="A2517" s="23" t="s">
        <v>13507</v>
      </c>
      <c r="B2517" s="23" t="s">
        <v>10</v>
      </c>
      <c r="C2517" s="23" t="s">
        <v>12</v>
      </c>
      <c r="D2517" s="24">
        <v>45299.818935185183</v>
      </c>
      <c r="E2517" s="25" t="s">
        <v>11</v>
      </c>
      <c r="F2517" s="26" t="s">
        <v>12</v>
      </c>
      <c r="G2517" s="26" t="s">
        <v>14</v>
      </c>
      <c r="H2517" s="23">
        <v>0</v>
      </c>
      <c r="I2517" s="27"/>
      <c r="J2517" s="28">
        <v>345.16</v>
      </c>
      <c r="K2517" t="str">
        <f>IF((LEN(relatorio_Ananindeua3[[#This Row],[CIF/CPF/CNPJ]])=14),relatorio_Ananindeua3[[#This Row],[CIF/CPF/CNPJ]],relatorio_Ananindeua3[[#This Row],[Coluna2]])</f>
        <v>000******00</v>
      </c>
      <c r="L2517" t="str">
        <f t="shared" si="40"/>
        <v>000******00</v>
      </c>
    </row>
    <row r="2518" spans="1:12" x14ac:dyDescent="0.25">
      <c r="A2518" s="23" t="s">
        <v>62</v>
      </c>
      <c r="B2518" s="23" t="s">
        <v>63</v>
      </c>
      <c r="C2518" s="23" t="s">
        <v>12</v>
      </c>
      <c r="D2518" s="24">
        <v>45299.819004629629</v>
      </c>
      <c r="E2518" s="25" t="s">
        <v>11</v>
      </c>
      <c r="F2518" s="26" t="s">
        <v>12</v>
      </c>
      <c r="G2518" s="26" t="s">
        <v>14</v>
      </c>
      <c r="H2518" s="23">
        <v>0</v>
      </c>
      <c r="I2518" s="27"/>
      <c r="J2518" s="28">
        <v>63.1</v>
      </c>
      <c r="K2518" t="str">
        <f>IF((LEN(relatorio_Ananindeua3[[#This Row],[CIF/CPF/CNPJ]])=14),relatorio_Ananindeua3[[#This Row],[CIF/CPF/CNPJ]],relatorio_Ananindeua3[[#This Row],[Coluna2]])</f>
        <v>05058441000168</v>
      </c>
      <c r="L2518" t="str">
        <f t="shared" si="40"/>
        <v>050******68</v>
      </c>
    </row>
    <row r="2519" spans="1:12" x14ac:dyDescent="0.25">
      <c r="A2519" s="23" t="s">
        <v>13507</v>
      </c>
      <c r="B2519" s="23" t="s">
        <v>10</v>
      </c>
      <c r="C2519" s="23" t="s">
        <v>12</v>
      </c>
      <c r="D2519" s="24">
        <v>45299.819178240738</v>
      </c>
      <c r="E2519" s="25" t="s">
        <v>11</v>
      </c>
      <c r="F2519" s="26" t="s">
        <v>12</v>
      </c>
      <c r="G2519" s="26" t="s">
        <v>14</v>
      </c>
      <c r="H2519" s="23">
        <v>0</v>
      </c>
      <c r="I2519" s="27"/>
      <c r="J2519" s="28">
        <v>339.9</v>
      </c>
      <c r="K2519" t="str">
        <f>IF((LEN(relatorio_Ananindeua3[[#This Row],[CIF/CPF/CNPJ]])=14),relatorio_Ananindeua3[[#This Row],[CIF/CPF/CNPJ]],relatorio_Ananindeua3[[#This Row],[Coluna2]])</f>
        <v>000******00</v>
      </c>
      <c r="L2519" t="str">
        <f t="shared" si="40"/>
        <v>000******00</v>
      </c>
    </row>
    <row r="2520" spans="1:12" x14ac:dyDescent="0.25">
      <c r="A2520" s="23" t="s">
        <v>13507</v>
      </c>
      <c r="B2520" s="23" t="s">
        <v>10</v>
      </c>
      <c r="C2520" s="23" t="s">
        <v>12</v>
      </c>
      <c r="D2520" s="24">
        <v>45299.819756944446</v>
      </c>
      <c r="E2520" s="25" t="s">
        <v>11</v>
      </c>
      <c r="F2520" s="26" t="s">
        <v>12</v>
      </c>
      <c r="G2520" s="26" t="s">
        <v>14</v>
      </c>
      <c r="H2520" s="23">
        <v>0</v>
      </c>
      <c r="I2520" s="27"/>
      <c r="J2520" s="28">
        <v>1188.22</v>
      </c>
      <c r="K2520" t="str">
        <f>IF((LEN(relatorio_Ananindeua3[[#This Row],[CIF/CPF/CNPJ]])=14),relatorio_Ananindeua3[[#This Row],[CIF/CPF/CNPJ]],relatorio_Ananindeua3[[#This Row],[Coluna2]])</f>
        <v>000******00</v>
      </c>
      <c r="L2520" t="str">
        <f t="shared" si="40"/>
        <v>000******00</v>
      </c>
    </row>
    <row r="2521" spans="1:12" x14ac:dyDescent="0.25">
      <c r="A2521" s="23" t="s">
        <v>62</v>
      </c>
      <c r="B2521" s="23" t="s">
        <v>63</v>
      </c>
      <c r="C2521" s="23" t="s">
        <v>12</v>
      </c>
      <c r="D2521" s="24">
        <v>45299.819895833331</v>
      </c>
      <c r="E2521" s="25" t="s">
        <v>11</v>
      </c>
      <c r="F2521" s="26" t="s">
        <v>12</v>
      </c>
      <c r="G2521" s="26" t="s">
        <v>14</v>
      </c>
      <c r="H2521" s="23">
        <v>0</v>
      </c>
      <c r="I2521" s="27"/>
      <c r="J2521" s="28">
        <v>13398.03</v>
      </c>
      <c r="K2521" t="str">
        <f>IF((LEN(relatorio_Ananindeua3[[#This Row],[CIF/CPF/CNPJ]])=14),relatorio_Ananindeua3[[#This Row],[CIF/CPF/CNPJ]],relatorio_Ananindeua3[[#This Row],[Coluna2]])</f>
        <v>05058441000168</v>
      </c>
      <c r="L2521" t="str">
        <f t="shared" si="40"/>
        <v>050******68</v>
      </c>
    </row>
    <row r="2522" spans="1:12" x14ac:dyDescent="0.25">
      <c r="A2522" s="23" t="s">
        <v>13507</v>
      </c>
      <c r="B2522" s="23" t="s">
        <v>10</v>
      </c>
      <c r="C2522" s="23" t="s">
        <v>12</v>
      </c>
      <c r="D2522" s="24">
        <v>45299.819907407407</v>
      </c>
      <c r="E2522" s="25" t="s">
        <v>11</v>
      </c>
      <c r="F2522" s="26" t="s">
        <v>12</v>
      </c>
      <c r="G2522" s="26" t="s">
        <v>14</v>
      </c>
      <c r="H2522" s="23">
        <v>0</v>
      </c>
      <c r="I2522" s="27"/>
      <c r="J2522" s="28">
        <v>250.49</v>
      </c>
      <c r="K2522" t="str">
        <f>IF((LEN(relatorio_Ananindeua3[[#This Row],[CIF/CPF/CNPJ]])=14),relatorio_Ananindeua3[[#This Row],[CIF/CPF/CNPJ]],relatorio_Ananindeua3[[#This Row],[Coluna2]])</f>
        <v>000******00</v>
      </c>
      <c r="L2522" t="str">
        <f t="shared" si="40"/>
        <v>000******00</v>
      </c>
    </row>
    <row r="2523" spans="1:12" x14ac:dyDescent="0.25">
      <c r="A2523" s="23" t="s">
        <v>13507</v>
      </c>
      <c r="B2523" s="23" t="s">
        <v>10</v>
      </c>
      <c r="C2523" s="23" t="s">
        <v>12</v>
      </c>
      <c r="D2523" s="24">
        <v>45299.820081018515</v>
      </c>
      <c r="E2523" s="25" t="s">
        <v>11</v>
      </c>
      <c r="F2523" s="26" t="s">
        <v>12</v>
      </c>
      <c r="G2523" s="26" t="s">
        <v>14</v>
      </c>
      <c r="H2523" s="23">
        <v>0</v>
      </c>
      <c r="I2523" s="27"/>
      <c r="J2523" s="28">
        <v>345.16</v>
      </c>
      <c r="K2523" t="str">
        <f>IF((LEN(relatorio_Ananindeua3[[#This Row],[CIF/CPF/CNPJ]])=14),relatorio_Ananindeua3[[#This Row],[CIF/CPF/CNPJ]],relatorio_Ananindeua3[[#This Row],[Coluna2]])</f>
        <v>000******00</v>
      </c>
      <c r="L2523" t="str">
        <f t="shared" si="40"/>
        <v>000******00</v>
      </c>
    </row>
    <row r="2524" spans="1:12" x14ac:dyDescent="0.25">
      <c r="A2524" s="23" t="s">
        <v>13507</v>
      </c>
      <c r="B2524" s="23" t="s">
        <v>10</v>
      </c>
      <c r="C2524" s="23" t="s">
        <v>12</v>
      </c>
      <c r="D2524" s="24">
        <v>45299.820104166669</v>
      </c>
      <c r="E2524" s="25" t="s">
        <v>11</v>
      </c>
      <c r="F2524" s="26" t="s">
        <v>12</v>
      </c>
      <c r="G2524" s="26" t="s">
        <v>14</v>
      </c>
      <c r="H2524" s="23">
        <v>0</v>
      </c>
      <c r="I2524" s="27"/>
      <c r="J2524" s="28">
        <v>345.16</v>
      </c>
      <c r="K2524" t="str">
        <f>IF((LEN(relatorio_Ananindeua3[[#This Row],[CIF/CPF/CNPJ]])=14),relatorio_Ananindeua3[[#This Row],[CIF/CPF/CNPJ]],relatorio_Ananindeua3[[#This Row],[Coluna2]])</f>
        <v>000******00</v>
      </c>
      <c r="L2524" t="str">
        <f t="shared" si="40"/>
        <v>000******00</v>
      </c>
    </row>
    <row r="2525" spans="1:12" x14ac:dyDescent="0.25">
      <c r="A2525" s="23" t="s">
        <v>13507</v>
      </c>
      <c r="B2525" s="23" t="s">
        <v>10</v>
      </c>
      <c r="C2525" s="23" t="s">
        <v>12</v>
      </c>
      <c r="D2525" s="24">
        <v>45299.820104166669</v>
      </c>
      <c r="E2525" s="25" t="s">
        <v>11</v>
      </c>
      <c r="F2525" s="26" t="s">
        <v>12</v>
      </c>
      <c r="G2525" s="26" t="s">
        <v>14</v>
      </c>
      <c r="H2525" s="23">
        <v>0</v>
      </c>
      <c r="I2525" s="27"/>
      <c r="J2525" s="28">
        <v>345.16</v>
      </c>
      <c r="K2525" t="str">
        <f>IF((LEN(relatorio_Ananindeua3[[#This Row],[CIF/CPF/CNPJ]])=14),relatorio_Ananindeua3[[#This Row],[CIF/CPF/CNPJ]],relatorio_Ananindeua3[[#This Row],[Coluna2]])</f>
        <v>000******00</v>
      </c>
      <c r="L2525" t="str">
        <f t="shared" si="40"/>
        <v>000******00</v>
      </c>
    </row>
    <row r="2526" spans="1:12" x14ac:dyDescent="0.25">
      <c r="A2526" s="23" t="s">
        <v>13507</v>
      </c>
      <c r="B2526" s="23" t="s">
        <v>10</v>
      </c>
      <c r="C2526" s="23" t="s">
        <v>12</v>
      </c>
      <c r="D2526" s="24">
        <v>45299.820162037038</v>
      </c>
      <c r="E2526" s="25" t="s">
        <v>11</v>
      </c>
      <c r="F2526" s="26" t="s">
        <v>12</v>
      </c>
      <c r="G2526" s="26" t="s">
        <v>14</v>
      </c>
      <c r="H2526" s="23">
        <v>0</v>
      </c>
      <c r="I2526" s="27"/>
      <c r="J2526" s="28">
        <v>1470.67</v>
      </c>
      <c r="K2526" t="str">
        <f>IF((LEN(relatorio_Ananindeua3[[#This Row],[CIF/CPF/CNPJ]])=14),relatorio_Ananindeua3[[#This Row],[CIF/CPF/CNPJ]],relatorio_Ananindeua3[[#This Row],[Coluna2]])</f>
        <v>000******00</v>
      </c>
      <c r="L2526" t="str">
        <f t="shared" si="40"/>
        <v>000******00</v>
      </c>
    </row>
    <row r="2527" spans="1:12" x14ac:dyDescent="0.25">
      <c r="A2527" s="23" t="s">
        <v>62</v>
      </c>
      <c r="B2527" s="23" t="s">
        <v>63</v>
      </c>
      <c r="C2527" s="23" t="s">
        <v>12</v>
      </c>
      <c r="D2527" s="24">
        <v>45299.820173611108</v>
      </c>
      <c r="E2527" s="25" t="s">
        <v>11</v>
      </c>
      <c r="F2527" s="26" t="s">
        <v>12</v>
      </c>
      <c r="G2527" s="26" t="s">
        <v>14</v>
      </c>
      <c r="H2527" s="23">
        <v>0</v>
      </c>
      <c r="I2527" s="27"/>
      <c r="J2527" s="28">
        <v>70.73</v>
      </c>
      <c r="K2527" t="str">
        <f>IF((LEN(relatorio_Ananindeua3[[#This Row],[CIF/CPF/CNPJ]])=14),relatorio_Ananindeua3[[#This Row],[CIF/CPF/CNPJ]],relatorio_Ananindeua3[[#This Row],[Coluna2]])</f>
        <v>05058441000168</v>
      </c>
      <c r="L2527" t="str">
        <f t="shared" si="40"/>
        <v>050******68</v>
      </c>
    </row>
    <row r="2528" spans="1:12" x14ac:dyDescent="0.25">
      <c r="A2528" s="23" t="s">
        <v>13507</v>
      </c>
      <c r="B2528" s="23" t="s">
        <v>10</v>
      </c>
      <c r="C2528" s="23" t="s">
        <v>12</v>
      </c>
      <c r="D2528" s="24">
        <v>45299.820405092592</v>
      </c>
      <c r="E2528" s="25" t="s">
        <v>11</v>
      </c>
      <c r="F2528" s="26" t="s">
        <v>12</v>
      </c>
      <c r="G2528" s="26" t="s">
        <v>14</v>
      </c>
      <c r="H2528" s="23">
        <v>0</v>
      </c>
      <c r="I2528" s="27"/>
      <c r="J2528" s="28">
        <v>3024.38</v>
      </c>
      <c r="K2528" t="str">
        <f>IF((LEN(relatorio_Ananindeua3[[#This Row],[CIF/CPF/CNPJ]])=14),relatorio_Ananindeua3[[#This Row],[CIF/CPF/CNPJ]],relatorio_Ananindeua3[[#This Row],[Coluna2]])</f>
        <v>000******00</v>
      </c>
      <c r="L2528" t="str">
        <f t="shared" si="40"/>
        <v>000******00</v>
      </c>
    </row>
    <row r="2529" spans="1:12" x14ac:dyDescent="0.25">
      <c r="A2529" s="23" t="s">
        <v>13507</v>
      </c>
      <c r="B2529" s="23" t="s">
        <v>10</v>
      </c>
      <c r="C2529" s="23" t="s">
        <v>12</v>
      </c>
      <c r="D2529" s="24">
        <v>45299.820416666669</v>
      </c>
      <c r="E2529" s="25" t="s">
        <v>11</v>
      </c>
      <c r="F2529" s="26" t="s">
        <v>12</v>
      </c>
      <c r="G2529" s="26" t="s">
        <v>14</v>
      </c>
      <c r="H2529" s="23">
        <v>0</v>
      </c>
      <c r="I2529" s="27"/>
      <c r="J2529" s="28">
        <v>345.16</v>
      </c>
      <c r="K2529" t="str">
        <f>IF((LEN(relatorio_Ananindeua3[[#This Row],[CIF/CPF/CNPJ]])=14),relatorio_Ananindeua3[[#This Row],[CIF/CPF/CNPJ]],relatorio_Ananindeua3[[#This Row],[Coluna2]])</f>
        <v>000******00</v>
      </c>
      <c r="L2529" t="str">
        <f t="shared" si="40"/>
        <v>000******00</v>
      </c>
    </row>
    <row r="2530" spans="1:12" x14ac:dyDescent="0.25">
      <c r="A2530" s="23" t="s">
        <v>13507</v>
      </c>
      <c r="B2530" s="23" t="s">
        <v>10</v>
      </c>
      <c r="C2530" s="23" t="s">
        <v>12</v>
      </c>
      <c r="D2530" s="24">
        <v>45299.820694444446</v>
      </c>
      <c r="E2530" s="25" t="s">
        <v>11</v>
      </c>
      <c r="F2530" s="26" t="s">
        <v>12</v>
      </c>
      <c r="G2530" s="26" t="s">
        <v>14</v>
      </c>
      <c r="H2530" s="23">
        <v>0</v>
      </c>
      <c r="I2530" s="27"/>
      <c r="J2530" s="28">
        <v>13512.05</v>
      </c>
      <c r="K2530" t="str">
        <f>IF((LEN(relatorio_Ananindeua3[[#This Row],[CIF/CPF/CNPJ]])=14),relatorio_Ananindeua3[[#This Row],[CIF/CPF/CNPJ]],relatorio_Ananindeua3[[#This Row],[Coluna2]])</f>
        <v>000******00</v>
      </c>
      <c r="L2530" t="str">
        <f t="shared" si="40"/>
        <v>000******00</v>
      </c>
    </row>
    <row r="2531" spans="1:12" x14ac:dyDescent="0.25">
      <c r="A2531" s="23" t="s">
        <v>13507</v>
      </c>
      <c r="B2531" s="23" t="s">
        <v>10</v>
      </c>
      <c r="C2531" s="23" t="s">
        <v>12</v>
      </c>
      <c r="D2531" s="24">
        <v>45299.821111111109</v>
      </c>
      <c r="E2531" s="25" t="s">
        <v>11</v>
      </c>
      <c r="F2531" s="26" t="s">
        <v>12</v>
      </c>
      <c r="G2531" s="26" t="s">
        <v>14</v>
      </c>
      <c r="H2531" s="23">
        <v>0</v>
      </c>
      <c r="I2531" s="27"/>
      <c r="J2531" s="28">
        <v>8966.66</v>
      </c>
      <c r="K2531" t="str">
        <f>IF((LEN(relatorio_Ananindeua3[[#This Row],[CIF/CPF/CNPJ]])=14),relatorio_Ananindeua3[[#This Row],[CIF/CPF/CNPJ]],relatorio_Ananindeua3[[#This Row],[Coluna2]])</f>
        <v>000******00</v>
      </c>
      <c r="L2531" t="str">
        <f t="shared" si="40"/>
        <v>000******00</v>
      </c>
    </row>
    <row r="2532" spans="1:12" x14ac:dyDescent="0.25">
      <c r="A2532" s="23" t="s">
        <v>62</v>
      </c>
      <c r="B2532" s="23" t="s">
        <v>63</v>
      </c>
      <c r="C2532" s="23" t="s">
        <v>12</v>
      </c>
      <c r="D2532" s="24">
        <v>45299.821145833332</v>
      </c>
      <c r="E2532" s="25" t="s">
        <v>11</v>
      </c>
      <c r="F2532" s="26" t="s">
        <v>12</v>
      </c>
      <c r="G2532" s="26" t="s">
        <v>14</v>
      </c>
      <c r="H2532" s="23">
        <v>0</v>
      </c>
      <c r="I2532" s="27"/>
      <c r="J2532" s="28">
        <v>60.15</v>
      </c>
      <c r="K2532" t="str">
        <f>IF((LEN(relatorio_Ananindeua3[[#This Row],[CIF/CPF/CNPJ]])=14),relatorio_Ananindeua3[[#This Row],[CIF/CPF/CNPJ]],relatorio_Ananindeua3[[#This Row],[Coluna2]])</f>
        <v>05058441000168</v>
      </c>
      <c r="L2532" t="str">
        <f t="shared" si="40"/>
        <v>050******68</v>
      </c>
    </row>
    <row r="2533" spans="1:12" x14ac:dyDescent="0.25">
      <c r="A2533" s="23" t="s">
        <v>13507</v>
      </c>
      <c r="B2533" s="23" t="s">
        <v>10</v>
      </c>
      <c r="C2533" s="23" t="s">
        <v>12</v>
      </c>
      <c r="D2533" s="24">
        <v>45299.821377314816</v>
      </c>
      <c r="E2533" s="25" t="s">
        <v>11</v>
      </c>
      <c r="F2533" s="26" t="s">
        <v>12</v>
      </c>
      <c r="G2533" s="26" t="s">
        <v>14</v>
      </c>
      <c r="H2533" s="23">
        <v>0</v>
      </c>
      <c r="I2533" s="27"/>
      <c r="J2533" s="28">
        <v>1545.7</v>
      </c>
      <c r="K2533" t="str">
        <f>IF((LEN(relatorio_Ananindeua3[[#This Row],[CIF/CPF/CNPJ]])=14),relatorio_Ananindeua3[[#This Row],[CIF/CPF/CNPJ]],relatorio_Ananindeua3[[#This Row],[Coluna2]])</f>
        <v>000******00</v>
      </c>
      <c r="L2533" t="str">
        <f t="shared" si="40"/>
        <v>000******00</v>
      </c>
    </row>
    <row r="2534" spans="1:12" x14ac:dyDescent="0.25">
      <c r="A2534" s="23" t="s">
        <v>13507</v>
      </c>
      <c r="B2534" s="23" t="s">
        <v>10</v>
      </c>
      <c r="C2534" s="23" t="s">
        <v>12</v>
      </c>
      <c r="D2534" s="24">
        <v>45299.821400462963</v>
      </c>
      <c r="E2534" s="25" t="s">
        <v>11</v>
      </c>
      <c r="F2534" s="26" t="s">
        <v>12</v>
      </c>
      <c r="G2534" s="26" t="s">
        <v>14</v>
      </c>
      <c r="H2534" s="23">
        <v>0</v>
      </c>
      <c r="I2534" s="27"/>
      <c r="J2534" s="28">
        <v>2021.24</v>
      </c>
      <c r="K2534" t="str">
        <f>IF((LEN(relatorio_Ananindeua3[[#This Row],[CIF/CPF/CNPJ]])=14),relatorio_Ananindeua3[[#This Row],[CIF/CPF/CNPJ]],relatorio_Ananindeua3[[#This Row],[Coluna2]])</f>
        <v>000******00</v>
      </c>
      <c r="L2534" t="str">
        <f t="shared" si="40"/>
        <v>000******00</v>
      </c>
    </row>
    <row r="2535" spans="1:12" x14ac:dyDescent="0.25">
      <c r="A2535" s="23" t="s">
        <v>13507</v>
      </c>
      <c r="B2535" s="23" t="s">
        <v>10</v>
      </c>
      <c r="C2535" s="23" t="s">
        <v>12</v>
      </c>
      <c r="D2535" s="24">
        <v>45299.821504629632</v>
      </c>
      <c r="E2535" s="25" t="s">
        <v>11</v>
      </c>
      <c r="F2535" s="26" t="s">
        <v>12</v>
      </c>
      <c r="G2535" s="26" t="s">
        <v>14</v>
      </c>
      <c r="H2535" s="23">
        <v>0</v>
      </c>
      <c r="I2535" s="27"/>
      <c r="J2535" s="28">
        <v>4184.1000000000004</v>
      </c>
      <c r="K2535" t="str">
        <f>IF((LEN(relatorio_Ananindeua3[[#This Row],[CIF/CPF/CNPJ]])=14),relatorio_Ananindeua3[[#This Row],[CIF/CPF/CNPJ]],relatorio_Ananindeua3[[#This Row],[Coluna2]])</f>
        <v>000******00</v>
      </c>
      <c r="L2535" t="str">
        <f t="shared" si="40"/>
        <v>000******00</v>
      </c>
    </row>
    <row r="2536" spans="1:12" x14ac:dyDescent="0.25">
      <c r="A2536" s="23" t="s">
        <v>13507</v>
      </c>
      <c r="B2536" s="23" t="s">
        <v>10</v>
      </c>
      <c r="C2536" s="23" t="s">
        <v>12</v>
      </c>
      <c r="D2536" s="24">
        <v>45299.821516203701</v>
      </c>
      <c r="E2536" s="25" t="s">
        <v>11</v>
      </c>
      <c r="F2536" s="26" t="s">
        <v>12</v>
      </c>
      <c r="G2536" s="26" t="s">
        <v>14</v>
      </c>
      <c r="H2536" s="23">
        <v>0</v>
      </c>
      <c r="I2536" s="27"/>
      <c r="J2536" s="28">
        <v>6268.21</v>
      </c>
      <c r="K2536" t="str">
        <f>IF((LEN(relatorio_Ananindeua3[[#This Row],[CIF/CPF/CNPJ]])=14),relatorio_Ananindeua3[[#This Row],[CIF/CPF/CNPJ]],relatorio_Ananindeua3[[#This Row],[Coluna2]])</f>
        <v>000******00</v>
      </c>
      <c r="L2536" t="str">
        <f t="shared" si="40"/>
        <v>000******00</v>
      </c>
    </row>
    <row r="2537" spans="1:12" x14ac:dyDescent="0.25">
      <c r="A2537" s="23" t="s">
        <v>13507</v>
      </c>
      <c r="B2537" s="23" t="s">
        <v>10</v>
      </c>
      <c r="C2537" s="23" t="s">
        <v>12</v>
      </c>
      <c r="D2537" s="24">
        <v>45299.821574074071</v>
      </c>
      <c r="E2537" s="25" t="s">
        <v>11</v>
      </c>
      <c r="F2537" s="26" t="s">
        <v>12</v>
      </c>
      <c r="G2537" s="26" t="s">
        <v>14</v>
      </c>
      <c r="H2537" s="23">
        <v>0</v>
      </c>
      <c r="I2537" s="27"/>
      <c r="J2537" s="28">
        <v>1303.33</v>
      </c>
      <c r="K2537" t="str">
        <f>IF((LEN(relatorio_Ananindeua3[[#This Row],[CIF/CPF/CNPJ]])=14),relatorio_Ananindeua3[[#This Row],[CIF/CPF/CNPJ]],relatorio_Ananindeua3[[#This Row],[Coluna2]])</f>
        <v>000******00</v>
      </c>
      <c r="L2537" t="str">
        <f t="shared" si="40"/>
        <v>000******00</v>
      </c>
    </row>
    <row r="2538" spans="1:12" x14ac:dyDescent="0.25">
      <c r="A2538" s="23" t="s">
        <v>13507</v>
      </c>
      <c r="B2538" s="23" t="s">
        <v>10</v>
      </c>
      <c r="C2538" s="23" t="s">
        <v>12</v>
      </c>
      <c r="D2538" s="24">
        <v>45299.821759259263</v>
      </c>
      <c r="E2538" s="25" t="s">
        <v>11</v>
      </c>
      <c r="F2538" s="26" t="s">
        <v>12</v>
      </c>
      <c r="G2538" s="26" t="s">
        <v>14</v>
      </c>
      <c r="H2538" s="23">
        <v>0</v>
      </c>
      <c r="I2538" s="27"/>
      <c r="J2538" s="28">
        <v>1685.2</v>
      </c>
      <c r="K2538" t="str">
        <f>IF((LEN(relatorio_Ananindeua3[[#This Row],[CIF/CPF/CNPJ]])=14),relatorio_Ananindeua3[[#This Row],[CIF/CPF/CNPJ]],relatorio_Ananindeua3[[#This Row],[Coluna2]])</f>
        <v>000******00</v>
      </c>
      <c r="L2538" t="str">
        <f t="shared" si="40"/>
        <v>000******00</v>
      </c>
    </row>
    <row r="2539" spans="1:12" x14ac:dyDescent="0.25">
      <c r="A2539" s="23" t="s">
        <v>13507</v>
      </c>
      <c r="B2539" s="23" t="s">
        <v>10</v>
      </c>
      <c r="C2539" s="23" t="s">
        <v>12</v>
      </c>
      <c r="D2539" s="24">
        <v>45299.822094907409</v>
      </c>
      <c r="E2539" s="25" t="s">
        <v>11</v>
      </c>
      <c r="F2539" s="26" t="s">
        <v>12</v>
      </c>
      <c r="G2539" s="26" t="s">
        <v>14</v>
      </c>
      <c r="H2539" s="23">
        <v>0</v>
      </c>
      <c r="I2539" s="27"/>
      <c r="J2539" s="28">
        <v>341.8</v>
      </c>
      <c r="K2539" t="str">
        <f>IF((LEN(relatorio_Ananindeua3[[#This Row],[CIF/CPF/CNPJ]])=14),relatorio_Ananindeua3[[#This Row],[CIF/CPF/CNPJ]],relatorio_Ananindeua3[[#This Row],[Coluna2]])</f>
        <v>000******00</v>
      </c>
      <c r="L2539" t="str">
        <f t="shared" si="40"/>
        <v>000******00</v>
      </c>
    </row>
    <row r="2540" spans="1:12" x14ac:dyDescent="0.25">
      <c r="A2540" s="23" t="s">
        <v>13507</v>
      </c>
      <c r="B2540" s="23" t="s">
        <v>10</v>
      </c>
      <c r="C2540" s="23" t="s">
        <v>12</v>
      </c>
      <c r="D2540" s="24">
        <v>45299.822824074072</v>
      </c>
      <c r="E2540" s="25" t="s">
        <v>11</v>
      </c>
      <c r="F2540" s="26" t="s">
        <v>12</v>
      </c>
      <c r="G2540" s="26" t="s">
        <v>14</v>
      </c>
      <c r="H2540" s="23">
        <v>0</v>
      </c>
      <c r="I2540" s="27"/>
      <c r="J2540" s="28">
        <v>2008.32</v>
      </c>
      <c r="K2540" t="str">
        <f>IF((LEN(relatorio_Ananindeua3[[#This Row],[CIF/CPF/CNPJ]])=14),relatorio_Ananindeua3[[#This Row],[CIF/CPF/CNPJ]],relatorio_Ananindeua3[[#This Row],[Coluna2]])</f>
        <v>000******00</v>
      </c>
      <c r="L2540" t="str">
        <f t="shared" si="40"/>
        <v>000******00</v>
      </c>
    </row>
    <row r="2541" spans="1:12" x14ac:dyDescent="0.25">
      <c r="A2541" s="23" t="s">
        <v>13507</v>
      </c>
      <c r="B2541" s="23" t="s">
        <v>10</v>
      </c>
      <c r="C2541" s="23" t="s">
        <v>12</v>
      </c>
      <c r="D2541" s="24">
        <v>45299.822847222225</v>
      </c>
      <c r="E2541" s="25" t="s">
        <v>11</v>
      </c>
      <c r="F2541" s="26" t="s">
        <v>12</v>
      </c>
      <c r="G2541" s="26" t="s">
        <v>14</v>
      </c>
      <c r="H2541" s="23">
        <v>0</v>
      </c>
      <c r="I2541" s="27"/>
      <c r="J2541" s="28">
        <v>345.16</v>
      </c>
      <c r="K2541" t="str">
        <f>IF((LEN(relatorio_Ananindeua3[[#This Row],[CIF/CPF/CNPJ]])=14),relatorio_Ananindeua3[[#This Row],[CIF/CPF/CNPJ]],relatorio_Ananindeua3[[#This Row],[Coluna2]])</f>
        <v>000******00</v>
      </c>
      <c r="L2541" t="str">
        <f t="shared" si="40"/>
        <v>000******00</v>
      </c>
    </row>
    <row r="2542" spans="1:12" x14ac:dyDescent="0.25">
      <c r="A2542" s="23" t="s">
        <v>13507</v>
      </c>
      <c r="B2542" s="23" t="s">
        <v>10</v>
      </c>
      <c r="C2542" s="23" t="s">
        <v>12</v>
      </c>
      <c r="D2542" s="24">
        <v>45299.823136574072</v>
      </c>
      <c r="E2542" s="25" t="s">
        <v>11</v>
      </c>
      <c r="F2542" s="26" t="s">
        <v>12</v>
      </c>
      <c r="G2542" s="26" t="s">
        <v>14</v>
      </c>
      <c r="H2542" s="23">
        <v>0</v>
      </c>
      <c r="I2542" s="27"/>
      <c r="J2542" s="28">
        <v>61.75</v>
      </c>
      <c r="K2542" t="str">
        <f>IF((LEN(relatorio_Ananindeua3[[#This Row],[CIF/CPF/CNPJ]])=14),relatorio_Ananindeua3[[#This Row],[CIF/CPF/CNPJ]],relatorio_Ananindeua3[[#This Row],[Coluna2]])</f>
        <v>000******00</v>
      </c>
      <c r="L2542" t="str">
        <f t="shared" si="40"/>
        <v>000******00</v>
      </c>
    </row>
    <row r="2543" spans="1:12" x14ac:dyDescent="0.25">
      <c r="A2543" s="23" t="s">
        <v>13507</v>
      </c>
      <c r="B2543" s="23" t="s">
        <v>10</v>
      </c>
      <c r="C2543" s="23" t="s">
        <v>12</v>
      </c>
      <c r="D2543" s="24">
        <v>45299.823136574072</v>
      </c>
      <c r="E2543" s="25" t="s">
        <v>11</v>
      </c>
      <c r="F2543" s="26" t="s">
        <v>12</v>
      </c>
      <c r="G2543" s="26" t="s">
        <v>14</v>
      </c>
      <c r="H2543" s="23">
        <v>0</v>
      </c>
      <c r="I2543" s="27"/>
      <c r="J2543" s="28">
        <v>345.16</v>
      </c>
      <c r="K2543" t="str">
        <f>IF((LEN(relatorio_Ananindeua3[[#This Row],[CIF/CPF/CNPJ]])=14),relatorio_Ananindeua3[[#This Row],[CIF/CPF/CNPJ]],relatorio_Ananindeua3[[#This Row],[Coluna2]])</f>
        <v>000******00</v>
      </c>
      <c r="L2543" t="str">
        <f t="shared" si="40"/>
        <v>000******00</v>
      </c>
    </row>
    <row r="2544" spans="1:12" x14ac:dyDescent="0.25">
      <c r="A2544" s="23" t="s">
        <v>13507</v>
      </c>
      <c r="B2544" s="23" t="s">
        <v>10</v>
      </c>
      <c r="C2544" s="23" t="s">
        <v>12</v>
      </c>
      <c r="D2544" s="24">
        <v>45299.823263888888</v>
      </c>
      <c r="E2544" s="25" t="s">
        <v>11</v>
      </c>
      <c r="F2544" s="26" t="s">
        <v>12</v>
      </c>
      <c r="G2544" s="26" t="s">
        <v>14</v>
      </c>
      <c r="H2544" s="23">
        <v>0</v>
      </c>
      <c r="I2544" s="27"/>
      <c r="J2544" s="28">
        <v>345.16</v>
      </c>
      <c r="K2544" t="str">
        <f>IF((LEN(relatorio_Ananindeua3[[#This Row],[CIF/CPF/CNPJ]])=14),relatorio_Ananindeua3[[#This Row],[CIF/CPF/CNPJ]],relatorio_Ananindeua3[[#This Row],[Coluna2]])</f>
        <v>000******00</v>
      </c>
      <c r="L2544" t="str">
        <f t="shared" si="40"/>
        <v>000******00</v>
      </c>
    </row>
    <row r="2545" spans="1:12" x14ac:dyDescent="0.25">
      <c r="A2545" s="23" t="s">
        <v>60</v>
      </c>
      <c r="B2545" s="23" t="s">
        <v>61</v>
      </c>
      <c r="C2545" s="23" t="s">
        <v>12</v>
      </c>
      <c r="D2545" s="24">
        <v>45299.82340277778</v>
      </c>
      <c r="E2545" s="25" t="s">
        <v>11</v>
      </c>
      <c r="F2545" s="26" t="s">
        <v>12</v>
      </c>
      <c r="G2545" s="26" t="s">
        <v>14</v>
      </c>
      <c r="H2545" s="23">
        <v>0</v>
      </c>
      <c r="I2545" s="27"/>
      <c r="J2545" s="28">
        <v>8559.64</v>
      </c>
      <c r="K2545" t="str">
        <f>IF((LEN(relatorio_Ananindeua3[[#This Row],[CIF/CPF/CNPJ]])=14),relatorio_Ananindeua3[[#This Row],[CIF/CPF/CNPJ]],relatorio_Ananindeua3[[#This Row],[Coluna2]])</f>
        <v>05054861000338</v>
      </c>
      <c r="L2545" t="str">
        <f t="shared" si="40"/>
        <v>050******38</v>
      </c>
    </row>
    <row r="2546" spans="1:12" x14ac:dyDescent="0.25">
      <c r="A2546" s="23" t="s">
        <v>13507</v>
      </c>
      <c r="B2546" s="23" t="s">
        <v>10</v>
      </c>
      <c r="C2546" s="23" t="s">
        <v>12</v>
      </c>
      <c r="D2546" s="24">
        <v>45299.823472222219</v>
      </c>
      <c r="E2546" s="25" t="s">
        <v>11</v>
      </c>
      <c r="F2546" s="26" t="s">
        <v>12</v>
      </c>
      <c r="G2546" s="26" t="s">
        <v>14</v>
      </c>
      <c r="H2546" s="23">
        <v>0</v>
      </c>
      <c r="I2546" s="27"/>
      <c r="J2546" s="28">
        <v>2897.01</v>
      </c>
      <c r="K2546" t="str">
        <f>IF((LEN(relatorio_Ananindeua3[[#This Row],[CIF/CPF/CNPJ]])=14),relatorio_Ananindeua3[[#This Row],[CIF/CPF/CNPJ]],relatorio_Ananindeua3[[#This Row],[Coluna2]])</f>
        <v>000******00</v>
      </c>
      <c r="L2546" t="str">
        <f t="shared" si="40"/>
        <v>000******00</v>
      </c>
    </row>
    <row r="2547" spans="1:12" x14ac:dyDescent="0.25">
      <c r="A2547" s="23" t="s">
        <v>10134</v>
      </c>
      <c r="B2547" s="23" t="s">
        <v>10135</v>
      </c>
      <c r="C2547" s="23" t="s">
        <v>17</v>
      </c>
      <c r="D2547" s="24">
        <v>45299.890185185184</v>
      </c>
      <c r="E2547" s="25" t="s">
        <v>11</v>
      </c>
      <c r="F2547" s="26" t="s">
        <v>16</v>
      </c>
      <c r="G2547" s="26" t="s">
        <v>14</v>
      </c>
      <c r="H2547" s="23">
        <v>0</v>
      </c>
      <c r="I2547" s="27"/>
      <c r="J2547" s="28">
        <v>0</v>
      </c>
      <c r="K2547" t="str">
        <f>IF((LEN(relatorio_Ananindeua3[[#This Row],[CIF/CPF/CNPJ]])=14),relatorio_Ananindeua3[[#This Row],[CIF/CPF/CNPJ]],relatorio_Ananindeua3[[#This Row],[Coluna2]])</f>
        <v>53329144000152</v>
      </c>
      <c r="L2547" t="str">
        <f t="shared" si="40"/>
        <v>533******52</v>
      </c>
    </row>
    <row r="2548" spans="1:12" x14ac:dyDescent="0.25">
      <c r="A2548" s="23" t="s">
        <v>10130</v>
      </c>
      <c r="B2548" s="23" t="s">
        <v>10131</v>
      </c>
      <c r="C2548" s="23" t="s">
        <v>17</v>
      </c>
      <c r="D2548" s="24">
        <v>45299.890196759261</v>
      </c>
      <c r="E2548" s="25" t="s">
        <v>11</v>
      </c>
      <c r="F2548" s="26" t="s">
        <v>16</v>
      </c>
      <c r="G2548" s="26" t="s">
        <v>14</v>
      </c>
      <c r="H2548" s="23">
        <v>0</v>
      </c>
      <c r="I2548" s="27"/>
      <c r="J2548" s="28">
        <v>0</v>
      </c>
      <c r="K2548" t="str">
        <f>IF((LEN(relatorio_Ananindeua3[[#This Row],[CIF/CPF/CNPJ]])=14),relatorio_Ananindeua3[[#This Row],[CIF/CPF/CNPJ]],relatorio_Ananindeua3[[#This Row],[Coluna2]])</f>
        <v>53311038000141</v>
      </c>
      <c r="L2548" t="str">
        <f t="shared" si="40"/>
        <v>533******41</v>
      </c>
    </row>
    <row r="2549" spans="1:12" x14ac:dyDescent="0.25">
      <c r="A2549" s="23" t="s">
        <v>10124</v>
      </c>
      <c r="B2549" s="23" t="s">
        <v>10125</v>
      </c>
      <c r="C2549" s="23" t="s">
        <v>17</v>
      </c>
      <c r="D2549" s="24">
        <v>45299.890243055554</v>
      </c>
      <c r="E2549" s="25" t="s">
        <v>11</v>
      </c>
      <c r="F2549" s="26" t="s">
        <v>16</v>
      </c>
      <c r="G2549" s="26" t="s">
        <v>14</v>
      </c>
      <c r="H2549" s="23">
        <v>0</v>
      </c>
      <c r="I2549" s="27"/>
      <c r="J2549" s="28">
        <v>0</v>
      </c>
      <c r="K2549" t="str">
        <f>IF((LEN(relatorio_Ananindeua3[[#This Row],[CIF/CPF/CNPJ]])=14),relatorio_Ananindeua3[[#This Row],[CIF/CPF/CNPJ]],relatorio_Ananindeua3[[#This Row],[Coluna2]])</f>
        <v>53283186000108</v>
      </c>
      <c r="L2549" t="str">
        <f t="shared" si="40"/>
        <v>532******08</v>
      </c>
    </row>
    <row r="2550" spans="1:12" x14ac:dyDescent="0.25">
      <c r="A2550" s="23" t="s">
        <v>10104</v>
      </c>
      <c r="B2550" s="23" t="s">
        <v>10105</v>
      </c>
      <c r="C2550" s="23" t="s">
        <v>17</v>
      </c>
      <c r="D2550" s="24">
        <v>45299.890289351853</v>
      </c>
      <c r="E2550" s="25" t="s">
        <v>11</v>
      </c>
      <c r="F2550" s="26" t="s">
        <v>16</v>
      </c>
      <c r="G2550" s="26" t="s">
        <v>14</v>
      </c>
      <c r="H2550" s="23">
        <v>0</v>
      </c>
      <c r="I2550" s="27"/>
      <c r="J2550" s="28">
        <v>0</v>
      </c>
      <c r="K2550" t="str">
        <f>IF((LEN(relatorio_Ananindeua3[[#This Row],[CIF/CPF/CNPJ]])=14),relatorio_Ananindeua3[[#This Row],[CIF/CPF/CNPJ]],relatorio_Ananindeua3[[#This Row],[Coluna2]])</f>
        <v>53176753000119</v>
      </c>
      <c r="L2550" t="str">
        <f t="shared" si="40"/>
        <v>531******19</v>
      </c>
    </row>
    <row r="2551" spans="1:12" x14ac:dyDescent="0.25">
      <c r="A2551" s="23" t="s">
        <v>10102</v>
      </c>
      <c r="B2551" s="23" t="s">
        <v>10103</v>
      </c>
      <c r="C2551" s="23" t="s">
        <v>17</v>
      </c>
      <c r="D2551" s="24">
        <v>45299.890300925923</v>
      </c>
      <c r="E2551" s="25" t="s">
        <v>11</v>
      </c>
      <c r="F2551" s="26" t="s">
        <v>16</v>
      </c>
      <c r="G2551" s="26" t="s">
        <v>14</v>
      </c>
      <c r="H2551" s="23">
        <v>0</v>
      </c>
      <c r="I2551" s="27"/>
      <c r="J2551" s="28">
        <v>0</v>
      </c>
      <c r="K2551" t="str">
        <f>IF((LEN(relatorio_Ananindeua3[[#This Row],[CIF/CPF/CNPJ]])=14),relatorio_Ananindeua3[[#This Row],[CIF/CPF/CNPJ]],relatorio_Ananindeua3[[#This Row],[Coluna2]])</f>
        <v>53176557000144</v>
      </c>
      <c r="L2551" t="str">
        <f t="shared" si="40"/>
        <v>531******44</v>
      </c>
    </row>
    <row r="2552" spans="1:12" x14ac:dyDescent="0.25">
      <c r="A2552" s="23" t="s">
        <v>10106</v>
      </c>
      <c r="B2552" s="23" t="s">
        <v>10107</v>
      </c>
      <c r="C2552" s="23" t="s">
        <v>17</v>
      </c>
      <c r="D2552" s="24">
        <v>45299.890300925923</v>
      </c>
      <c r="E2552" s="25" t="s">
        <v>11</v>
      </c>
      <c r="F2552" s="26" t="s">
        <v>16</v>
      </c>
      <c r="G2552" s="26" t="s">
        <v>14</v>
      </c>
      <c r="H2552" s="23">
        <v>0</v>
      </c>
      <c r="I2552" s="27"/>
      <c r="J2552" s="28">
        <v>0</v>
      </c>
      <c r="K2552" t="str">
        <f>IF((LEN(relatorio_Ananindeua3[[#This Row],[CIF/CPF/CNPJ]])=14),relatorio_Ananindeua3[[#This Row],[CIF/CPF/CNPJ]],relatorio_Ananindeua3[[#This Row],[Coluna2]])</f>
        <v>53179526000147</v>
      </c>
      <c r="L2552" t="str">
        <f t="shared" si="40"/>
        <v>531******47</v>
      </c>
    </row>
    <row r="2553" spans="1:12" x14ac:dyDescent="0.25">
      <c r="A2553" s="23" t="s">
        <v>10108</v>
      </c>
      <c r="B2553" s="23" t="s">
        <v>10109</v>
      </c>
      <c r="C2553" s="23" t="s">
        <v>17</v>
      </c>
      <c r="D2553" s="24">
        <v>45299.890300925923</v>
      </c>
      <c r="E2553" s="25" t="s">
        <v>11</v>
      </c>
      <c r="F2553" s="26" t="s">
        <v>16</v>
      </c>
      <c r="G2553" s="26" t="s">
        <v>14</v>
      </c>
      <c r="H2553" s="23">
        <v>0</v>
      </c>
      <c r="I2553" s="27"/>
      <c r="J2553" s="28">
        <v>0</v>
      </c>
      <c r="K2553" t="str">
        <f>IF((LEN(relatorio_Ananindeua3[[#This Row],[CIF/CPF/CNPJ]])=14),relatorio_Ananindeua3[[#This Row],[CIF/CPF/CNPJ]],relatorio_Ananindeua3[[#This Row],[Coluna2]])</f>
        <v>53180657000144</v>
      </c>
      <c r="L2553" t="str">
        <f t="shared" si="40"/>
        <v>531******44</v>
      </c>
    </row>
    <row r="2554" spans="1:12" x14ac:dyDescent="0.25">
      <c r="A2554" s="23" t="s">
        <v>10086</v>
      </c>
      <c r="B2554" s="23" t="s">
        <v>10087</v>
      </c>
      <c r="C2554" s="23" t="s">
        <v>17</v>
      </c>
      <c r="D2554" s="24">
        <v>45299.890335648146</v>
      </c>
      <c r="E2554" s="25" t="s">
        <v>11</v>
      </c>
      <c r="F2554" s="26" t="s">
        <v>16</v>
      </c>
      <c r="G2554" s="26" t="s">
        <v>14</v>
      </c>
      <c r="H2554" s="23">
        <v>0</v>
      </c>
      <c r="I2554" s="27"/>
      <c r="J2554" s="28">
        <v>0</v>
      </c>
      <c r="K2554" t="str">
        <f>IF((LEN(relatorio_Ananindeua3[[#This Row],[CIF/CPF/CNPJ]])=14),relatorio_Ananindeua3[[#This Row],[CIF/CPF/CNPJ]],relatorio_Ananindeua3[[#This Row],[Coluna2]])</f>
        <v>53102434000169</v>
      </c>
      <c r="L2554" t="str">
        <f t="shared" si="40"/>
        <v>531******69</v>
      </c>
    </row>
    <row r="2555" spans="1:12" x14ac:dyDescent="0.25">
      <c r="A2555" s="23" t="s">
        <v>10074</v>
      </c>
      <c r="B2555" s="23" t="s">
        <v>10075</v>
      </c>
      <c r="C2555" s="23" t="s">
        <v>17</v>
      </c>
      <c r="D2555" s="24">
        <v>45299.8903587963</v>
      </c>
      <c r="E2555" s="25" t="s">
        <v>11</v>
      </c>
      <c r="F2555" s="26" t="s">
        <v>16</v>
      </c>
      <c r="G2555" s="26" t="s">
        <v>14</v>
      </c>
      <c r="H2555" s="23">
        <v>0</v>
      </c>
      <c r="I2555" s="27"/>
      <c r="J2555" s="28">
        <v>0</v>
      </c>
      <c r="K2555" t="str">
        <f>IF((LEN(relatorio_Ananindeua3[[#This Row],[CIF/CPF/CNPJ]])=14),relatorio_Ananindeua3[[#This Row],[CIF/CPF/CNPJ]],relatorio_Ananindeua3[[#This Row],[Coluna2]])</f>
        <v>53054167000100</v>
      </c>
      <c r="L2555" t="str">
        <f t="shared" si="40"/>
        <v>530******00</v>
      </c>
    </row>
    <row r="2556" spans="1:12" x14ac:dyDescent="0.25">
      <c r="A2556" s="23" t="s">
        <v>10080</v>
      </c>
      <c r="B2556" s="23" t="s">
        <v>10081</v>
      </c>
      <c r="C2556" s="23" t="s">
        <v>17</v>
      </c>
      <c r="D2556" s="24">
        <v>45299.8903587963</v>
      </c>
      <c r="E2556" s="25" t="s">
        <v>11</v>
      </c>
      <c r="F2556" s="26" t="s">
        <v>16</v>
      </c>
      <c r="G2556" s="26" t="s">
        <v>14</v>
      </c>
      <c r="H2556" s="23">
        <v>0</v>
      </c>
      <c r="I2556" s="27"/>
      <c r="J2556" s="28">
        <v>0</v>
      </c>
      <c r="K2556" t="str">
        <f>IF((LEN(relatorio_Ananindeua3[[#This Row],[CIF/CPF/CNPJ]])=14),relatorio_Ananindeua3[[#This Row],[CIF/CPF/CNPJ]],relatorio_Ananindeua3[[#This Row],[Coluna2]])</f>
        <v>53075687000190</v>
      </c>
      <c r="L2556" t="str">
        <f t="shared" si="40"/>
        <v>530******90</v>
      </c>
    </row>
    <row r="2557" spans="1:12" x14ac:dyDescent="0.25">
      <c r="A2557" s="23" t="s">
        <v>10068</v>
      </c>
      <c r="B2557" s="23" t="s">
        <v>10069</v>
      </c>
      <c r="C2557" s="23" t="s">
        <v>17</v>
      </c>
      <c r="D2557" s="24">
        <v>45299.890370370369</v>
      </c>
      <c r="E2557" s="25" t="s">
        <v>11</v>
      </c>
      <c r="F2557" s="26" t="s">
        <v>16</v>
      </c>
      <c r="G2557" s="26" t="s">
        <v>14</v>
      </c>
      <c r="H2557" s="23">
        <v>0</v>
      </c>
      <c r="I2557" s="27"/>
      <c r="J2557" s="28">
        <v>0</v>
      </c>
      <c r="K2557" t="str">
        <f>IF((LEN(relatorio_Ananindeua3[[#This Row],[CIF/CPF/CNPJ]])=14),relatorio_Ananindeua3[[#This Row],[CIF/CPF/CNPJ]],relatorio_Ananindeua3[[#This Row],[Coluna2]])</f>
        <v>53036500000140</v>
      </c>
      <c r="L2557" t="str">
        <f t="shared" si="40"/>
        <v>530******40</v>
      </c>
    </row>
    <row r="2558" spans="1:12" x14ac:dyDescent="0.25">
      <c r="A2558" s="23" t="s">
        <v>10058</v>
      </c>
      <c r="B2558" s="23" t="s">
        <v>10059</v>
      </c>
      <c r="C2558" s="23" t="s">
        <v>17</v>
      </c>
      <c r="D2558" s="24">
        <v>45299.890405092592</v>
      </c>
      <c r="E2558" s="25" t="s">
        <v>11</v>
      </c>
      <c r="F2558" s="26" t="s">
        <v>16</v>
      </c>
      <c r="G2558" s="26" t="s">
        <v>14</v>
      </c>
      <c r="H2558" s="23">
        <v>0</v>
      </c>
      <c r="I2558" s="27"/>
      <c r="J2558" s="28">
        <v>0</v>
      </c>
      <c r="K2558" t="str">
        <f>IF((LEN(relatorio_Ananindeua3[[#This Row],[CIF/CPF/CNPJ]])=14),relatorio_Ananindeua3[[#This Row],[CIF/CPF/CNPJ]],relatorio_Ananindeua3[[#This Row],[Coluna2]])</f>
        <v>53003941000145</v>
      </c>
      <c r="L2558" t="str">
        <f t="shared" si="40"/>
        <v>530******45</v>
      </c>
    </row>
    <row r="2559" spans="1:12" x14ac:dyDescent="0.25">
      <c r="A2559" s="23" t="s">
        <v>10040</v>
      </c>
      <c r="B2559" s="23" t="s">
        <v>10041</v>
      </c>
      <c r="C2559" s="23" t="s">
        <v>17</v>
      </c>
      <c r="D2559" s="24">
        <v>45299.890428240738</v>
      </c>
      <c r="E2559" s="25" t="s">
        <v>11</v>
      </c>
      <c r="F2559" s="26" t="s">
        <v>16</v>
      </c>
      <c r="G2559" s="26" t="s">
        <v>14</v>
      </c>
      <c r="H2559" s="23">
        <v>0</v>
      </c>
      <c r="I2559" s="27"/>
      <c r="J2559" s="28">
        <v>0</v>
      </c>
      <c r="K2559" t="str">
        <f>IF((LEN(relatorio_Ananindeua3[[#This Row],[CIF/CPF/CNPJ]])=14),relatorio_Ananindeua3[[#This Row],[CIF/CPF/CNPJ]],relatorio_Ananindeua3[[#This Row],[Coluna2]])</f>
        <v>52953351000110</v>
      </c>
      <c r="L2559" t="str">
        <f t="shared" si="40"/>
        <v>529******10</v>
      </c>
    </row>
    <row r="2560" spans="1:12" x14ac:dyDescent="0.25">
      <c r="A2560" s="23" t="s">
        <v>10052</v>
      </c>
      <c r="B2560" s="23" t="s">
        <v>10053</v>
      </c>
      <c r="C2560" s="23" t="s">
        <v>17</v>
      </c>
      <c r="D2560" s="24">
        <v>45299.890428240738</v>
      </c>
      <c r="E2560" s="25" t="s">
        <v>11</v>
      </c>
      <c r="F2560" s="26" t="s">
        <v>16</v>
      </c>
      <c r="G2560" s="26" t="s">
        <v>14</v>
      </c>
      <c r="H2560" s="23">
        <v>0</v>
      </c>
      <c r="I2560" s="27"/>
      <c r="J2560" s="28">
        <v>0</v>
      </c>
      <c r="K2560" t="str">
        <f>IF((LEN(relatorio_Ananindeua3[[#This Row],[CIF/CPF/CNPJ]])=14),relatorio_Ananindeua3[[#This Row],[CIF/CPF/CNPJ]],relatorio_Ananindeua3[[#This Row],[Coluna2]])</f>
        <v>52979884000171</v>
      </c>
      <c r="L2560" t="str">
        <f t="shared" si="40"/>
        <v>529******71</v>
      </c>
    </row>
    <row r="2561" spans="1:12" x14ac:dyDescent="0.25">
      <c r="A2561" s="23" t="s">
        <v>2132</v>
      </c>
      <c r="B2561" s="23" t="s">
        <v>2133</v>
      </c>
      <c r="C2561" s="23" t="s">
        <v>17</v>
      </c>
      <c r="D2561" s="24">
        <v>45299.890462962961</v>
      </c>
      <c r="E2561" s="25" t="s">
        <v>11</v>
      </c>
      <c r="F2561" s="26" t="s">
        <v>16</v>
      </c>
      <c r="G2561" s="26" t="s">
        <v>14</v>
      </c>
      <c r="H2561" s="23">
        <v>0</v>
      </c>
      <c r="I2561" s="27"/>
      <c r="J2561" s="28">
        <v>0</v>
      </c>
      <c r="K2561" t="str">
        <f>IF((LEN(relatorio_Ananindeua3[[#This Row],[CIF/CPF/CNPJ]])=14),relatorio_Ananindeua3[[#This Row],[CIF/CPF/CNPJ]],relatorio_Ananindeua3[[#This Row],[Coluna2]])</f>
        <v>27256813000101</v>
      </c>
      <c r="L2561" t="str">
        <f t="shared" si="40"/>
        <v>272******01</v>
      </c>
    </row>
    <row r="2562" spans="1:12" x14ac:dyDescent="0.25">
      <c r="A2562" s="23" t="s">
        <v>1712</v>
      </c>
      <c r="B2562" s="23" t="s">
        <v>1713</v>
      </c>
      <c r="C2562" s="23" t="s">
        <v>17</v>
      </c>
      <c r="D2562" s="24">
        <v>45299.890474537038</v>
      </c>
      <c r="E2562" s="25" t="s">
        <v>11</v>
      </c>
      <c r="F2562" s="26" t="s">
        <v>16</v>
      </c>
      <c r="G2562" s="26" t="s">
        <v>14</v>
      </c>
      <c r="H2562" s="23">
        <v>0</v>
      </c>
      <c r="I2562" s="27"/>
      <c r="J2562" s="28">
        <v>0</v>
      </c>
      <c r="K2562" t="str">
        <f>IF((LEN(relatorio_Ananindeua3[[#This Row],[CIF/CPF/CNPJ]])=14),relatorio_Ananindeua3[[#This Row],[CIF/CPF/CNPJ]],relatorio_Ananindeua3[[#This Row],[Coluna2]])</f>
        <v>23901319000193</v>
      </c>
      <c r="L2562" t="str">
        <f t="shared" si="40"/>
        <v>239******93</v>
      </c>
    </row>
    <row r="2563" spans="1:12" x14ac:dyDescent="0.25">
      <c r="A2563" s="23" t="s">
        <v>2028</v>
      </c>
      <c r="B2563" s="23" t="s">
        <v>2029</v>
      </c>
      <c r="C2563" s="23" t="s">
        <v>17</v>
      </c>
      <c r="D2563" s="24">
        <v>45299.890474537038</v>
      </c>
      <c r="E2563" s="25" t="s">
        <v>11</v>
      </c>
      <c r="F2563" s="26" t="s">
        <v>16</v>
      </c>
      <c r="G2563" s="26" t="s">
        <v>14</v>
      </c>
      <c r="H2563" s="23">
        <v>0</v>
      </c>
      <c r="I2563" s="27"/>
      <c r="J2563" s="28">
        <v>0</v>
      </c>
      <c r="K2563" t="str">
        <f>IF((LEN(relatorio_Ananindeua3[[#This Row],[CIF/CPF/CNPJ]])=14),relatorio_Ananindeua3[[#This Row],[CIF/CPF/CNPJ]],relatorio_Ananindeua3[[#This Row],[Coluna2]])</f>
        <v>26600034000100</v>
      </c>
      <c r="L2563" t="str">
        <f t="shared" si="40"/>
        <v>266******00</v>
      </c>
    </row>
    <row r="2564" spans="1:12" x14ac:dyDescent="0.25">
      <c r="A2564" s="23" t="s">
        <v>1648</v>
      </c>
      <c r="B2564" s="23" t="s">
        <v>1649</v>
      </c>
      <c r="C2564" s="23" t="s">
        <v>17</v>
      </c>
      <c r="D2564" s="24">
        <v>45299.890486111108</v>
      </c>
      <c r="E2564" s="25" t="s">
        <v>11</v>
      </c>
      <c r="F2564" s="26" t="s">
        <v>16</v>
      </c>
      <c r="G2564" s="26" t="s">
        <v>14</v>
      </c>
      <c r="H2564" s="23">
        <v>0</v>
      </c>
      <c r="I2564" s="27"/>
      <c r="J2564" s="28">
        <v>0</v>
      </c>
      <c r="K2564" t="str">
        <f>IF((LEN(relatorio_Ananindeua3[[#This Row],[CIF/CPF/CNPJ]])=14),relatorio_Ananindeua3[[#This Row],[CIF/CPF/CNPJ]],relatorio_Ananindeua3[[#This Row],[Coluna2]])</f>
        <v>23408706000192</v>
      </c>
      <c r="L2564" t="str">
        <f t="shared" si="40"/>
        <v>234******92</v>
      </c>
    </row>
    <row r="2565" spans="1:12" x14ac:dyDescent="0.25">
      <c r="A2565" s="23" t="s">
        <v>1550</v>
      </c>
      <c r="B2565" s="23" t="s">
        <v>1551</v>
      </c>
      <c r="C2565" s="23" t="s">
        <v>17</v>
      </c>
      <c r="D2565" s="24">
        <v>45299.890497685185</v>
      </c>
      <c r="E2565" s="25" t="s">
        <v>11</v>
      </c>
      <c r="F2565" s="26" t="s">
        <v>16</v>
      </c>
      <c r="G2565" s="26" t="s">
        <v>14</v>
      </c>
      <c r="H2565" s="23">
        <v>0</v>
      </c>
      <c r="I2565" s="27"/>
      <c r="J2565" s="28">
        <v>0</v>
      </c>
      <c r="K2565" t="str">
        <f>IF((LEN(relatorio_Ananindeua3[[#This Row],[CIF/CPF/CNPJ]])=14),relatorio_Ananindeua3[[#This Row],[CIF/CPF/CNPJ]],relatorio_Ananindeua3[[#This Row],[Coluna2]])</f>
        <v>22627767000188</v>
      </c>
      <c r="L2565" t="str">
        <f t="shared" si="40"/>
        <v>226******88</v>
      </c>
    </row>
    <row r="2566" spans="1:12" x14ac:dyDescent="0.25">
      <c r="A2566" s="23" t="s">
        <v>1817</v>
      </c>
      <c r="B2566" s="23" t="s">
        <v>1818</v>
      </c>
      <c r="C2566" s="23" t="s">
        <v>17</v>
      </c>
      <c r="D2566" s="24">
        <v>45299.890497685185</v>
      </c>
      <c r="E2566" s="25" t="s">
        <v>11</v>
      </c>
      <c r="F2566" s="26" t="s">
        <v>16</v>
      </c>
      <c r="G2566" s="26" t="s">
        <v>14</v>
      </c>
      <c r="H2566" s="23">
        <v>0</v>
      </c>
      <c r="I2566" s="27"/>
      <c r="J2566" s="28">
        <v>0</v>
      </c>
      <c r="K2566" t="str">
        <f>IF((LEN(relatorio_Ananindeua3[[#This Row],[CIF/CPF/CNPJ]])=14),relatorio_Ananindeua3[[#This Row],[CIF/CPF/CNPJ]],relatorio_Ananindeua3[[#This Row],[Coluna2]])</f>
        <v>24636008000107</v>
      </c>
      <c r="L2566" t="str">
        <f t="shared" si="40"/>
        <v>246******07</v>
      </c>
    </row>
    <row r="2567" spans="1:12" x14ac:dyDescent="0.25">
      <c r="A2567" s="23" t="s">
        <v>1843</v>
      </c>
      <c r="B2567" s="23" t="s">
        <v>1844</v>
      </c>
      <c r="C2567" s="23" t="s">
        <v>17</v>
      </c>
      <c r="D2567" s="24">
        <v>45299.890497685185</v>
      </c>
      <c r="E2567" s="25" t="s">
        <v>11</v>
      </c>
      <c r="F2567" s="26" t="s">
        <v>16</v>
      </c>
      <c r="G2567" s="26" t="s">
        <v>14</v>
      </c>
      <c r="H2567" s="23">
        <v>0</v>
      </c>
      <c r="I2567" s="27"/>
      <c r="J2567" s="28">
        <v>0</v>
      </c>
      <c r="K2567" t="str">
        <f>IF((LEN(relatorio_Ananindeua3[[#This Row],[CIF/CPF/CNPJ]])=14),relatorio_Ananindeua3[[#This Row],[CIF/CPF/CNPJ]],relatorio_Ananindeua3[[#This Row],[Coluna2]])</f>
        <v>24752796000105</v>
      </c>
      <c r="L2567" t="str">
        <f t="shared" si="40"/>
        <v>247******05</v>
      </c>
    </row>
    <row r="2568" spans="1:12" x14ac:dyDescent="0.25">
      <c r="A2568" s="23" t="s">
        <v>1972</v>
      </c>
      <c r="B2568" s="23" t="s">
        <v>1973</v>
      </c>
      <c r="C2568" s="23" t="s">
        <v>17</v>
      </c>
      <c r="D2568" s="24">
        <v>45299.890497685185</v>
      </c>
      <c r="E2568" s="25" t="s">
        <v>11</v>
      </c>
      <c r="F2568" s="26" t="s">
        <v>16</v>
      </c>
      <c r="G2568" s="26" t="s">
        <v>14</v>
      </c>
      <c r="H2568" s="23">
        <v>0</v>
      </c>
      <c r="I2568" s="27"/>
      <c r="J2568" s="28">
        <v>0</v>
      </c>
      <c r="K2568" t="str">
        <f>IF((LEN(relatorio_Ananindeua3[[#This Row],[CIF/CPF/CNPJ]])=14),relatorio_Ananindeua3[[#This Row],[CIF/CPF/CNPJ]],relatorio_Ananindeua3[[#This Row],[Coluna2]])</f>
        <v>26219689000133</v>
      </c>
      <c r="L2568" t="str">
        <f t="shared" si="40"/>
        <v>262******33</v>
      </c>
    </row>
    <row r="2569" spans="1:12" x14ac:dyDescent="0.25">
      <c r="A2569" s="23" t="s">
        <v>10024</v>
      </c>
      <c r="B2569" s="23" t="s">
        <v>10025</v>
      </c>
      <c r="C2569" s="23" t="s">
        <v>17</v>
      </c>
      <c r="D2569" s="24">
        <v>45299.890497685185</v>
      </c>
      <c r="E2569" s="25" t="s">
        <v>11</v>
      </c>
      <c r="F2569" s="26" t="s">
        <v>16</v>
      </c>
      <c r="G2569" s="26" t="s">
        <v>14</v>
      </c>
      <c r="H2569" s="23">
        <v>0</v>
      </c>
      <c r="I2569" s="27"/>
      <c r="J2569" s="28">
        <v>0</v>
      </c>
      <c r="K2569" t="str">
        <f>IF((LEN(relatorio_Ananindeua3[[#This Row],[CIF/CPF/CNPJ]])=14),relatorio_Ananindeua3[[#This Row],[CIF/CPF/CNPJ]],relatorio_Ananindeua3[[#This Row],[Coluna2]])</f>
        <v>52914524000191</v>
      </c>
      <c r="L2569" t="str">
        <f t="shared" si="40"/>
        <v>529******91</v>
      </c>
    </row>
    <row r="2570" spans="1:12" x14ac:dyDescent="0.25">
      <c r="A2570" s="23" t="s">
        <v>1374</v>
      </c>
      <c r="B2570" s="23" t="s">
        <v>1375</v>
      </c>
      <c r="C2570" s="23" t="s">
        <v>17</v>
      </c>
      <c r="D2570" s="24">
        <v>45299.890509259261</v>
      </c>
      <c r="E2570" s="25" t="s">
        <v>11</v>
      </c>
      <c r="F2570" s="26" t="s">
        <v>16</v>
      </c>
      <c r="G2570" s="26" t="s">
        <v>14</v>
      </c>
      <c r="H2570" s="23">
        <v>0</v>
      </c>
      <c r="I2570" s="27"/>
      <c r="J2570" s="28">
        <v>0</v>
      </c>
      <c r="K2570" t="str">
        <f>IF((LEN(relatorio_Ananindeua3[[#This Row],[CIF/CPF/CNPJ]])=14),relatorio_Ananindeua3[[#This Row],[CIF/CPF/CNPJ]],relatorio_Ananindeua3[[#This Row],[Coluna2]])</f>
        <v>21039977000192</v>
      </c>
      <c r="L2570" t="str">
        <f t="shared" si="40"/>
        <v>210******92</v>
      </c>
    </row>
    <row r="2571" spans="1:12" x14ac:dyDescent="0.25">
      <c r="A2571" s="23" t="s">
        <v>1413</v>
      </c>
      <c r="B2571" s="23" t="s">
        <v>1414</v>
      </c>
      <c r="C2571" s="23" t="s">
        <v>17</v>
      </c>
      <c r="D2571" s="24">
        <v>45299.890509259261</v>
      </c>
      <c r="E2571" s="25" t="s">
        <v>11</v>
      </c>
      <c r="F2571" s="26" t="s">
        <v>16</v>
      </c>
      <c r="G2571" s="26" t="s">
        <v>14</v>
      </c>
      <c r="H2571" s="23">
        <v>0</v>
      </c>
      <c r="I2571" s="27"/>
      <c r="J2571" s="28">
        <v>0</v>
      </c>
      <c r="K2571" t="str">
        <f>IF((LEN(relatorio_Ananindeua3[[#This Row],[CIF/CPF/CNPJ]])=14),relatorio_Ananindeua3[[#This Row],[CIF/CPF/CNPJ]],relatorio_Ananindeua3[[#This Row],[Coluna2]])</f>
        <v>21349737000194</v>
      </c>
      <c r="L2571" t="str">
        <f t="shared" si="40"/>
        <v>213******94</v>
      </c>
    </row>
    <row r="2572" spans="1:12" x14ac:dyDescent="0.25">
      <c r="A2572" s="23" t="s">
        <v>1421</v>
      </c>
      <c r="B2572" s="23" t="s">
        <v>1422</v>
      </c>
      <c r="C2572" s="23" t="s">
        <v>17</v>
      </c>
      <c r="D2572" s="24">
        <v>45299.890509259261</v>
      </c>
      <c r="E2572" s="25" t="s">
        <v>11</v>
      </c>
      <c r="F2572" s="26" t="s">
        <v>16</v>
      </c>
      <c r="G2572" s="26" t="s">
        <v>14</v>
      </c>
      <c r="H2572" s="23">
        <v>0</v>
      </c>
      <c r="I2572" s="27"/>
      <c r="J2572" s="28">
        <v>0</v>
      </c>
      <c r="K2572" t="str">
        <f>IF((LEN(relatorio_Ananindeua3[[#This Row],[CIF/CPF/CNPJ]])=14),relatorio_Ananindeua3[[#This Row],[CIF/CPF/CNPJ]],relatorio_Ananindeua3[[#This Row],[Coluna2]])</f>
        <v>21441723000104</v>
      </c>
      <c r="L2572" t="str">
        <f t="shared" si="40"/>
        <v>214******04</v>
      </c>
    </row>
    <row r="2573" spans="1:12" x14ac:dyDescent="0.25">
      <c r="A2573" s="23" t="s">
        <v>1501</v>
      </c>
      <c r="B2573" s="23" t="s">
        <v>1502</v>
      </c>
      <c r="C2573" s="23" t="s">
        <v>17</v>
      </c>
      <c r="D2573" s="24">
        <v>45299.890509259261</v>
      </c>
      <c r="E2573" s="25" t="s">
        <v>11</v>
      </c>
      <c r="F2573" s="26" t="s">
        <v>16</v>
      </c>
      <c r="G2573" s="26" t="s">
        <v>14</v>
      </c>
      <c r="H2573" s="23">
        <v>0</v>
      </c>
      <c r="I2573" s="27"/>
      <c r="J2573" s="28">
        <v>0</v>
      </c>
      <c r="K2573" t="str">
        <f>IF((LEN(relatorio_Ananindeua3[[#This Row],[CIF/CPF/CNPJ]])=14),relatorio_Ananindeua3[[#This Row],[CIF/CPF/CNPJ]],relatorio_Ananindeua3[[#This Row],[Coluna2]])</f>
        <v>22172064000102</v>
      </c>
      <c r="L2573" t="str">
        <f t="shared" si="40"/>
        <v>221******02</v>
      </c>
    </row>
    <row r="2574" spans="1:12" x14ac:dyDescent="0.25">
      <c r="A2574" s="23" t="s">
        <v>10020</v>
      </c>
      <c r="B2574" s="23" t="s">
        <v>10021</v>
      </c>
      <c r="C2574" s="23" t="s">
        <v>17</v>
      </c>
      <c r="D2574" s="24">
        <v>45299.890509259261</v>
      </c>
      <c r="E2574" s="25" t="s">
        <v>11</v>
      </c>
      <c r="F2574" s="26" t="s">
        <v>16</v>
      </c>
      <c r="G2574" s="26" t="s">
        <v>14</v>
      </c>
      <c r="H2574" s="23">
        <v>0</v>
      </c>
      <c r="I2574" s="27"/>
      <c r="J2574" s="28">
        <v>0</v>
      </c>
      <c r="K2574" t="str">
        <f>IF((LEN(relatorio_Ananindeua3[[#This Row],[CIF/CPF/CNPJ]])=14),relatorio_Ananindeua3[[#This Row],[CIF/CPF/CNPJ]],relatorio_Ananindeua3[[#This Row],[Coluna2]])</f>
        <v>52904385000115</v>
      </c>
      <c r="L2574" t="str">
        <f t="shared" si="40"/>
        <v>529******15</v>
      </c>
    </row>
    <row r="2575" spans="1:12" x14ac:dyDescent="0.25">
      <c r="A2575" s="23" t="s">
        <v>1225</v>
      </c>
      <c r="B2575" s="23" t="s">
        <v>1226</v>
      </c>
      <c r="C2575" s="23" t="s">
        <v>17</v>
      </c>
      <c r="D2575" s="24">
        <v>45299.890520833331</v>
      </c>
      <c r="E2575" s="25" t="s">
        <v>11</v>
      </c>
      <c r="F2575" s="26" t="s">
        <v>16</v>
      </c>
      <c r="G2575" s="26" t="s">
        <v>14</v>
      </c>
      <c r="H2575" s="23">
        <v>0</v>
      </c>
      <c r="I2575" s="27"/>
      <c r="J2575" s="28">
        <v>0</v>
      </c>
      <c r="K2575" t="str">
        <f>IF((LEN(relatorio_Ananindeua3[[#This Row],[CIF/CPF/CNPJ]])=14),relatorio_Ananindeua3[[#This Row],[CIF/CPF/CNPJ]],relatorio_Ananindeua3[[#This Row],[Coluna2]])</f>
        <v>19643273000182</v>
      </c>
      <c r="L2575" t="str">
        <f t="shared" si="40"/>
        <v>196******82</v>
      </c>
    </row>
    <row r="2576" spans="1:12" x14ac:dyDescent="0.25">
      <c r="A2576" s="23" t="s">
        <v>1327</v>
      </c>
      <c r="B2576" s="23" t="s">
        <v>1328</v>
      </c>
      <c r="C2576" s="23" t="s">
        <v>17</v>
      </c>
      <c r="D2576" s="24">
        <v>45299.890520833331</v>
      </c>
      <c r="E2576" s="25" t="s">
        <v>11</v>
      </c>
      <c r="F2576" s="26" t="s">
        <v>16</v>
      </c>
      <c r="G2576" s="26" t="s">
        <v>14</v>
      </c>
      <c r="H2576" s="23">
        <v>0</v>
      </c>
      <c r="I2576" s="27"/>
      <c r="J2576" s="28">
        <v>0</v>
      </c>
      <c r="K2576" t="str">
        <f>IF((LEN(relatorio_Ananindeua3[[#This Row],[CIF/CPF/CNPJ]])=14),relatorio_Ananindeua3[[#This Row],[CIF/CPF/CNPJ]],relatorio_Ananindeua3[[#This Row],[Coluna2]])</f>
        <v>20327610000101</v>
      </c>
      <c r="L2576" t="str">
        <f t="shared" si="40"/>
        <v>203******01</v>
      </c>
    </row>
    <row r="2577" spans="1:12" x14ac:dyDescent="0.25">
      <c r="A2577" s="23" t="s">
        <v>1329</v>
      </c>
      <c r="B2577" s="23" t="s">
        <v>1330</v>
      </c>
      <c r="C2577" s="23" t="s">
        <v>17</v>
      </c>
      <c r="D2577" s="24">
        <v>45299.890520833331</v>
      </c>
      <c r="E2577" s="25" t="s">
        <v>11</v>
      </c>
      <c r="F2577" s="26" t="s">
        <v>16</v>
      </c>
      <c r="G2577" s="26" t="s">
        <v>14</v>
      </c>
      <c r="H2577" s="23">
        <v>0</v>
      </c>
      <c r="I2577" s="27"/>
      <c r="J2577" s="28">
        <v>0</v>
      </c>
      <c r="K2577" t="str">
        <f>IF((LEN(relatorio_Ananindeua3[[#This Row],[CIF/CPF/CNPJ]])=14),relatorio_Ananindeua3[[#This Row],[CIF/CPF/CNPJ]],relatorio_Ananindeua3[[#This Row],[Coluna2]])</f>
        <v>20342775000152</v>
      </c>
      <c r="L2577" t="str">
        <f t="shared" si="40"/>
        <v>203******52</v>
      </c>
    </row>
    <row r="2578" spans="1:12" x14ac:dyDescent="0.25">
      <c r="A2578" s="23" t="s">
        <v>1390</v>
      </c>
      <c r="B2578" s="23" t="s">
        <v>1391</v>
      </c>
      <c r="C2578" s="23" t="s">
        <v>17</v>
      </c>
      <c r="D2578" s="24">
        <v>45299.890520833331</v>
      </c>
      <c r="E2578" s="25" t="s">
        <v>11</v>
      </c>
      <c r="F2578" s="26" t="s">
        <v>16</v>
      </c>
      <c r="G2578" s="26" t="s">
        <v>14</v>
      </c>
      <c r="H2578" s="23">
        <v>0</v>
      </c>
      <c r="I2578" s="27"/>
      <c r="J2578" s="28">
        <v>0</v>
      </c>
      <c r="K2578" t="str">
        <f>IF((LEN(relatorio_Ananindeua3[[#This Row],[CIF/CPF/CNPJ]])=14),relatorio_Ananindeua3[[#This Row],[CIF/CPF/CNPJ]],relatorio_Ananindeua3[[#This Row],[Coluna2]])</f>
        <v>21106458000108</v>
      </c>
      <c r="L2578" t="str">
        <f t="shared" ref="L2578:L2641" si="41">_xlfn.CONCAT(LEFT(A2578,3),REPT("*",6),RIGHT(A2578,2))</f>
        <v>211******08</v>
      </c>
    </row>
    <row r="2579" spans="1:12" x14ac:dyDescent="0.25">
      <c r="A2579" s="23" t="s">
        <v>1398</v>
      </c>
      <c r="B2579" s="23" t="s">
        <v>1399</v>
      </c>
      <c r="C2579" s="23" t="s">
        <v>17</v>
      </c>
      <c r="D2579" s="24">
        <v>45299.890520833331</v>
      </c>
      <c r="E2579" s="25" t="s">
        <v>11</v>
      </c>
      <c r="F2579" s="26" t="s">
        <v>16</v>
      </c>
      <c r="G2579" s="26" t="s">
        <v>14</v>
      </c>
      <c r="H2579" s="23">
        <v>0</v>
      </c>
      <c r="I2579" s="27"/>
      <c r="J2579" s="28">
        <v>0</v>
      </c>
      <c r="K2579" t="str">
        <f>IF((LEN(relatorio_Ananindeua3[[#This Row],[CIF/CPF/CNPJ]])=14),relatorio_Ananindeua3[[#This Row],[CIF/CPF/CNPJ]],relatorio_Ananindeua3[[#This Row],[Coluna2]])</f>
        <v>21160576000196</v>
      </c>
      <c r="L2579" t="str">
        <f t="shared" si="41"/>
        <v>211******96</v>
      </c>
    </row>
    <row r="2580" spans="1:12" x14ac:dyDescent="0.25">
      <c r="A2580" s="23" t="s">
        <v>10028</v>
      </c>
      <c r="B2580" s="23" t="s">
        <v>10029</v>
      </c>
      <c r="C2580" s="23" t="s">
        <v>17</v>
      </c>
      <c r="D2580" s="24">
        <v>45299.890520833331</v>
      </c>
      <c r="E2580" s="25" t="s">
        <v>11</v>
      </c>
      <c r="F2580" s="26" t="s">
        <v>16</v>
      </c>
      <c r="G2580" s="26" t="s">
        <v>14</v>
      </c>
      <c r="H2580" s="23">
        <v>0</v>
      </c>
      <c r="I2580" s="27"/>
      <c r="J2580" s="28">
        <v>0</v>
      </c>
      <c r="K2580" t="str">
        <f>IF((LEN(relatorio_Ananindeua3[[#This Row],[CIF/CPF/CNPJ]])=14),relatorio_Ananindeua3[[#This Row],[CIF/CPF/CNPJ]],relatorio_Ananindeua3[[#This Row],[Coluna2]])</f>
        <v>52920700000106</v>
      </c>
      <c r="L2580" t="str">
        <f t="shared" si="41"/>
        <v>529******06</v>
      </c>
    </row>
    <row r="2581" spans="1:12" x14ac:dyDescent="0.25">
      <c r="A2581" s="23" t="s">
        <v>735</v>
      </c>
      <c r="B2581" s="23" t="s">
        <v>736</v>
      </c>
      <c r="C2581" s="23" t="s">
        <v>17</v>
      </c>
      <c r="D2581" s="24">
        <v>45299.890532407408</v>
      </c>
      <c r="E2581" s="25" t="s">
        <v>11</v>
      </c>
      <c r="F2581" s="26" t="s">
        <v>16</v>
      </c>
      <c r="G2581" s="26" t="s">
        <v>14</v>
      </c>
      <c r="H2581" s="23">
        <v>0</v>
      </c>
      <c r="I2581" s="27"/>
      <c r="J2581" s="28">
        <v>0</v>
      </c>
      <c r="K2581" t="str">
        <f>IF((LEN(relatorio_Ananindeua3[[#This Row],[CIF/CPF/CNPJ]])=14),relatorio_Ananindeua3[[#This Row],[CIF/CPF/CNPJ]],relatorio_Ananindeua3[[#This Row],[Coluna2]])</f>
        <v>15337988000156</v>
      </c>
      <c r="L2581" t="str">
        <f t="shared" si="41"/>
        <v>153******56</v>
      </c>
    </row>
    <row r="2582" spans="1:12" x14ac:dyDescent="0.25">
      <c r="A2582" s="23" t="s">
        <v>838</v>
      </c>
      <c r="B2582" s="23" t="s">
        <v>839</v>
      </c>
      <c r="C2582" s="23" t="s">
        <v>17</v>
      </c>
      <c r="D2582" s="24">
        <v>45299.890532407408</v>
      </c>
      <c r="E2582" s="25" t="s">
        <v>11</v>
      </c>
      <c r="F2582" s="26" t="s">
        <v>16</v>
      </c>
      <c r="G2582" s="26" t="s">
        <v>14</v>
      </c>
      <c r="H2582" s="23">
        <v>0</v>
      </c>
      <c r="I2582" s="27"/>
      <c r="J2582" s="28">
        <v>0</v>
      </c>
      <c r="K2582" t="str">
        <f>IF((LEN(relatorio_Ananindeua3[[#This Row],[CIF/CPF/CNPJ]])=14),relatorio_Ananindeua3[[#This Row],[CIF/CPF/CNPJ]],relatorio_Ananindeua3[[#This Row],[Coluna2]])</f>
        <v>16100734000182</v>
      </c>
      <c r="L2582" t="str">
        <f t="shared" si="41"/>
        <v>161******82</v>
      </c>
    </row>
    <row r="2583" spans="1:12" x14ac:dyDescent="0.25">
      <c r="A2583" s="23" t="s">
        <v>1024</v>
      </c>
      <c r="B2583" s="23" t="s">
        <v>1025</v>
      </c>
      <c r="C2583" s="23" t="s">
        <v>17</v>
      </c>
      <c r="D2583" s="24">
        <v>45299.890532407408</v>
      </c>
      <c r="E2583" s="25" t="s">
        <v>11</v>
      </c>
      <c r="F2583" s="26" t="s">
        <v>16</v>
      </c>
      <c r="G2583" s="26" t="s">
        <v>14</v>
      </c>
      <c r="H2583" s="23">
        <v>0</v>
      </c>
      <c r="I2583" s="27"/>
      <c r="J2583" s="28">
        <v>0</v>
      </c>
      <c r="K2583" t="str">
        <f>IF((LEN(relatorio_Ananindeua3[[#This Row],[CIF/CPF/CNPJ]])=14),relatorio_Ananindeua3[[#This Row],[CIF/CPF/CNPJ]],relatorio_Ananindeua3[[#This Row],[Coluna2]])</f>
        <v>17860192000109</v>
      </c>
      <c r="L2583" t="str">
        <f t="shared" si="41"/>
        <v>178******09</v>
      </c>
    </row>
    <row r="2584" spans="1:12" x14ac:dyDescent="0.25">
      <c r="A2584" s="23" t="s">
        <v>1263</v>
      </c>
      <c r="B2584" s="23" t="s">
        <v>1264</v>
      </c>
      <c r="C2584" s="23" t="s">
        <v>17</v>
      </c>
      <c r="D2584" s="24">
        <v>45299.890532407408</v>
      </c>
      <c r="E2584" s="25" t="s">
        <v>11</v>
      </c>
      <c r="F2584" s="26" t="s">
        <v>16</v>
      </c>
      <c r="G2584" s="26" t="s">
        <v>14</v>
      </c>
      <c r="H2584" s="23">
        <v>0</v>
      </c>
      <c r="I2584" s="27"/>
      <c r="J2584" s="28">
        <v>0</v>
      </c>
      <c r="K2584" t="str">
        <f>IF((LEN(relatorio_Ananindeua3[[#This Row],[CIF/CPF/CNPJ]])=14),relatorio_Ananindeua3[[#This Row],[CIF/CPF/CNPJ]],relatorio_Ananindeua3[[#This Row],[Coluna2]])</f>
        <v>19941014000138</v>
      </c>
      <c r="L2584" t="str">
        <f t="shared" si="41"/>
        <v>199******38</v>
      </c>
    </row>
    <row r="2585" spans="1:12" x14ac:dyDescent="0.25">
      <c r="A2585" s="23" t="s">
        <v>1295</v>
      </c>
      <c r="B2585" s="23" t="s">
        <v>1296</v>
      </c>
      <c r="C2585" s="23" t="s">
        <v>17</v>
      </c>
      <c r="D2585" s="24">
        <v>45299.890532407408</v>
      </c>
      <c r="E2585" s="25" t="s">
        <v>11</v>
      </c>
      <c r="F2585" s="26" t="s">
        <v>16</v>
      </c>
      <c r="G2585" s="26" t="s">
        <v>14</v>
      </c>
      <c r="H2585" s="23">
        <v>0</v>
      </c>
      <c r="I2585" s="27"/>
      <c r="J2585" s="28">
        <v>0</v>
      </c>
      <c r="K2585" t="str">
        <f>IF((LEN(relatorio_Ananindeua3[[#This Row],[CIF/CPF/CNPJ]])=14),relatorio_Ananindeua3[[#This Row],[CIF/CPF/CNPJ]],relatorio_Ananindeua3[[#This Row],[Coluna2]])</f>
        <v>20106607000168</v>
      </c>
      <c r="L2585" t="str">
        <f t="shared" si="41"/>
        <v>201******68</v>
      </c>
    </row>
    <row r="2586" spans="1:12" x14ac:dyDescent="0.25">
      <c r="A2586" s="23" t="s">
        <v>911</v>
      </c>
      <c r="B2586" s="23" t="s">
        <v>912</v>
      </c>
      <c r="C2586" s="23" t="s">
        <v>17</v>
      </c>
      <c r="D2586" s="24">
        <v>45299.890543981484</v>
      </c>
      <c r="E2586" s="25" t="s">
        <v>11</v>
      </c>
      <c r="F2586" s="26" t="s">
        <v>16</v>
      </c>
      <c r="G2586" s="26" t="s">
        <v>14</v>
      </c>
      <c r="H2586" s="23">
        <v>0</v>
      </c>
      <c r="I2586" s="27"/>
      <c r="J2586" s="28">
        <v>0</v>
      </c>
      <c r="K2586" t="str">
        <f>IF((LEN(relatorio_Ananindeua3[[#This Row],[CIF/CPF/CNPJ]])=14),relatorio_Ananindeua3[[#This Row],[CIF/CPF/CNPJ]],relatorio_Ananindeua3[[#This Row],[Coluna2]])</f>
        <v>17174678000193</v>
      </c>
      <c r="L2586" t="str">
        <f t="shared" si="41"/>
        <v>171******93</v>
      </c>
    </row>
    <row r="2587" spans="1:12" x14ac:dyDescent="0.25">
      <c r="A2587" s="23" t="s">
        <v>1183</v>
      </c>
      <c r="B2587" s="23" t="s">
        <v>1184</v>
      </c>
      <c r="C2587" s="23" t="s">
        <v>17</v>
      </c>
      <c r="D2587" s="24">
        <v>45299.890543981484</v>
      </c>
      <c r="E2587" s="25" t="s">
        <v>11</v>
      </c>
      <c r="F2587" s="26" t="s">
        <v>16</v>
      </c>
      <c r="G2587" s="26" t="s">
        <v>14</v>
      </c>
      <c r="H2587" s="23">
        <v>0</v>
      </c>
      <c r="I2587" s="27"/>
      <c r="J2587" s="28">
        <v>0</v>
      </c>
      <c r="K2587" t="str">
        <f>IF((LEN(relatorio_Ananindeua3[[#This Row],[CIF/CPF/CNPJ]])=14),relatorio_Ananindeua3[[#This Row],[CIF/CPF/CNPJ]],relatorio_Ananindeua3[[#This Row],[Coluna2]])</f>
        <v>19389296000102</v>
      </c>
      <c r="L2587" t="str">
        <f t="shared" si="41"/>
        <v>193******02</v>
      </c>
    </row>
    <row r="2588" spans="1:12" x14ac:dyDescent="0.25">
      <c r="A2588" s="23" t="s">
        <v>1259</v>
      </c>
      <c r="B2588" s="23" t="s">
        <v>1260</v>
      </c>
      <c r="C2588" s="23" t="s">
        <v>17</v>
      </c>
      <c r="D2588" s="24">
        <v>45299.890543981484</v>
      </c>
      <c r="E2588" s="25" t="s">
        <v>11</v>
      </c>
      <c r="F2588" s="26" t="s">
        <v>16</v>
      </c>
      <c r="G2588" s="26" t="s">
        <v>14</v>
      </c>
      <c r="H2588" s="23">
        <v>0</v>
      </c>
      <c r="I2588" s="27"/>
      <c r="J2588" s="28">
        <v>0</v>
      </c>
      <c r="K2588" t="str">
        <f>IF((LEN(relatorio_Ananindeua3[[#This Row],[CIF/CPF/CNPJ]])=14),relatorio_Ananindeua3[[#This Row],[CIF/CPF/CNPJ]],relatorio_Ananindeua3[[#This Row],[Coluna2]])</f>
        <v>19928814000119</v>
      </c>
      <c r="L2588" t="str">
        <f t="shared" si="41"/>
        <v>199******19</v>
      </c>
    </row>
    <row r="2589" spans="1:12" x14ac:dyDescent="0.25">
      <c r="A2589" s="23" t="s">
        <v>1267</v>
      </c>
      <c r="B2589" s="23" t="s">
        <v>1268</v>
      </c>
      <c r="C2589" s="23" t="s">
        <v>17</v>
      </c>
      <c r="D2589" s="24">
        <v>45299.890543981484</v>
      </c>
      <c r="E2589" s="25" t="s">
        <v>11</v>
      </c>
      <c r="F2589" s="26" t="s">
        <v>16</v>
      </c>
      <c r="G2589" s="26" t="s">
        <v>14</v>
      </c>
      <c r="H2589" s="23">
        <v>0</v>
      </c>
      <c r="I2589" s="27"/>
      <c r="J2589" s="28">
        <v>0</v>
      </c>
      <c r="K2589" t="str">
        <f>IF((LEN(relatorio_Ananindeua3[[#This Row],[CIF/CPF/CNPJ]])=14),relatorio_Ananindeua3[[#This Row],[CIF/CPF/CNPJ]],relatorio_Ananindeua3[[#This Row],[Coluna2]])</f>
        <v>19949016000173</v>
      </c>
      <c r="L2589" t="str">
        <f t="shared" si="41"/>
        <v>199******73</v>
      </c>
    </row>
    <row r="2590" spans="1:12" x14ac:dyDescent="0.25">
      <c r="A2590" s="23" t="s">
        <v>1285</v>
      </c>
      <c r="B2590" s="23" t="s">
        <v>1286</v>
      </c>
      <c r="C2590" s="23" t="s">
        <v>17</v>
      </c>
      <c r="D2590" s="24">
        <v>45299.890543981484</v>
      </c>
      <c r="E2590" s="25" t="s">
        <v>11</v>
      </c>
      <c r="F2590" s="26" t="s">
        <v>16</v>
      </c>
      <c r="G2590" s="26" t="s">
        <v>14</v>
      </c>
      <c r="H2590" s="23">
        <v>0</v>
      </c>
      <c r="I2590" s="27"/>
      <c r="J2590" s="28">
        <v>0</v>
      </c>
      <c r="K2590" t="str">
        <f>IF((LEN(relatorio_Ananindeua3[[#This Row],[CIF/CPF/CNPJ]])=14),relatorio_Ananindeua3[[#This Row],[CIF/CPF/CNPJ]],relatorio_Ananindeua3[[#This Row],[Coluna2]])</f>
        <v>20011853000136</v>
      </c>
      <c r="L2590" t="str">
        <f t="shared" si="41"/>
        <v>200******36</v>
      </c>
    </row>
    <row r="2591" spans="1:12" x14ac:dyDescent="0.25">
      <c r="A2591" s="23" t="s">
        <v>81</v>
      </c>
      <c r="B2591" s="23" t="s">
        <v>82</v>
      </c>
      <c r="C2591" s="23" t="s">
        <v>17</v>
      </c>
      <c r="D2591" s="24">
        <v>45299.890555555554</v>
      </c>
      <c r="E2591" s="25" t="s">
        <v>11</v>
      </c>
      <c r="F2591" s="26" t="s">
        <v>16</v>
      </c>
      <c r="G2591" s="26" t="s">
        <v>14</v>
      </c>
      <c r="H2591" s="23">
        <v>0</v>
      </c>
      <c r="I2591" s="27"/>
      <c r="J2591" s="28">
        <v>0</v>
      </c>
      <c r="K2591" t="str">
        <f>IF((LEN(relatorio_Ananindeua3[[#This Row],[CIF/CPF/CNPJ]])=14),relatorio_Ananindeua3[[#This Row],[CIF/CPF/CNPJ]],relatorio_Ananindeua3[[#This Row],[Coluna2]])</f>
        <v>07661709000187</v>
      </c>
      <c r="L2591" t="str">
        <f t="shared" si="41"/>
        <v>076******87</v>
      </c>
    </row>
    <row r="2592" spans="1:12" x14ac:dyDescent="0.25">
      <c r="A2592" s="23" t="s">
        <v>996</v>
      </c>
      <c r="B2592" s="23" t="s">
        <v>997</v>
      </c>
      <c r="C2592" s="23" t="s">
        <v>17</v>
      </c>
      <c r="D2592" s="24">
        <v>45299.890555555554</v>
      </c>
      <c r="E2592" s="25" t="s">
        <v>11</v>
      </c>
      <c r="F2592" s="26" t="s">
        <v>16</v>
      </c>
      <c r="G2592" s="26" t="s">
        <v>14</v>
      </c>
      <c r="H2592" s="23">
        <v>0</v>
      </c>
      <c r="I2592" s="27"/>
      <c r="J2592" s="28">
        <v>0</v>
      </c>
      <c r="K2592" t="str">
        <f>IF((LEN(relatorio_Ananindeua3[[#This Row],[CIF/CPF/CNPJ]])=14),relatorio_Ananindeua3[[#This Row],[CIF/CPF/CNPJ]],relatorio_Ananindeua3[[#This Row],[Coluna2]])</f>
        <v>17649870000199</v>
      </c>
      <c r="L2592" t="str">
        <f t="shared" si="41"/>
        <v>176******99</v>
      </c>
    </row>
    <row r="2593" spans="1:12" x14ac:dyDescent="0.25">
      <c r="A2593" s="23" t="s">
        <v>1038</v>
      </c>
      <c r="B2593" s="23" t="s">
        <v>1039</v>
      </c>
      <c r="C2593" s="23" t="s">
        <v>17</v>
      </c>
      <c r="D2593" s="24">
        <v>45299.890555555554</v>
      </c>
      <c r="E2593" s="25" t="s">
        <v>11</v>
      </c>
      <c r="F2593" s="26" t="s">
        <v>16</v>
      </c>
      <c r="G2593" s="26" t="s">
        <v>14</v>
      </c>
      <c r="H2593" s="23">
        <v>0</v>
      </c>
      <c r="I2593" s="27"/>
      <c r="J2593" s="28">
        <v>0</v>
      </c>
      <c r="K2593" t="str">
        <f>IF((LEN(relatorio_Ananindeua3[[#This Row],[CIF/CPF/CNPJ]])=14),relatorio_Ananindeua3[[#This Row],[CIF/CPF/CNPJ]],relatorio_Ananindeua3[[#This Row],[Coluna2]])</f>
        <v>18041336000168</v>
      </c>
      <c r="L2593" t="str">
        <f t="shared" si="41"/>
        <v>180******68</v>
      </c>
    </row>
    <row r="2594" spans="1:12" x14ac:dyDescent="0.25">
      <c r="A2594" s="23" t="s">
        <v>1261</v>
      </c>
      <c r="B2594" s="23" t="s">
        <v>1262</v>
      </c>
      <c r="C2594" s="23" t="s">
        <v>17</v>
      </c>
      <c r="D2594" s="24">
        <v>45299.890555555554</v>
      </c>
      <c r="E2594" s="25" t="s">
        <v>11</v>
      </c>
      <c r="F2594" s="26" t="s">
        <v>16</v>
      </c>
      <c r="G2594" s="26" t="s">
        <v>14</v>
      </c>
      <c r="H2594" s="23">
        <v>0</v>
      </c>
      <c r="I2594" s="27"/>
      <c r="J2594" s="28">
        <v>0</v>
      </c>
      <c r="K2594" t="str">
        <f>IF((LEN(relatorio_Ananindeua3[[#This Row],[CIF/CPF/CNPJ]])=14),relatorio_Ananindeua3[[#This Row],[CIF/CPF/CNPJ]],relatorio_Ananindeua3[[#This Row],[Coluna2]])</f>
        <v>19932190000103</v>
      </c>
      <c r="L2594" t="str">
        <f t="shared" si="41"/>
        <v>199******03</v>
      </c>
    </row>
    <row r="2595" spans="1:12" x14ac:dyDescent="0.25">
      <c r="A2595" s="23" t="s">
        <v>1382</v>
      </c>
      <c r="B2595" s="23" t="s">
        <v>1383</v>
      </c>
      <c r="C2595" s="23" t="s">
        <v>17</v>
      </c>
      <c r="D2595" s="24">
        <v>45299.890555555554</v>
      </c>
      <c r="E2595" s="25" t="s">
        <v>11</v>
      </c>
      <c r="F2595" s="26" t="s">
        <v>16</v>
      </c>
      <c r="G2595" s="26" t="s">
        <v>14</v>
      </c>
      <c r="H2595" s="23">
        <v>0</v>
      </c>
      <c r="I2595" s="27"/>
      <c r="J2595" s="28">
        <v>0</v>
      </c>
      <c r="K2595" t="str">
        <f>IF((LEN(relatorio_Ananindeua3[[#This Row],[CIF/CPF/CNPJ]])=14),relatorio_Ananindeua3[[#This Row],[CIF/CPF/CNPJ]],relatorio_Ananindeua3[[#This Row],[Coluna2]])</f>
        <v>21086141000149</v>
      </c>
      <c r="L2595" t="str">
        <f t="shared" si="41"/>
        <v>210******49</v>
      </c>
    </row>
    <row r="2596" spans="1:12" x14ac:dyDescent="0.25">
      <c r="A2596" s="23" t="s">
        <v>931</v>
      </c>
      <c r="B2596" s="23" t="s">
        <v>932</v>
      </c>
      <c r="C2596" s="23" t="s">
        <v>17</v>
      </c>
      <c r="D2596" s="24">
        <v>45299.890567129631</v>
      </c>
      <c r="E2596" s="25" t="s">
        <v>11</v>
      </c>
      <c r="F2596" s="26" t="s">
        <v>16</v>
      </c>
      <c r="G2596" s="26" t="s">
        <v>14</v>
      </c>
      <c r="H2596" s="23">
        <v>0</v>
      </c>
      <c r="I2596" s="27"/>
      <c r="J2596" s="28">
        <v>0</v>
      </c>
      <c r="K2596" t="str">
        <f>IF((LEN(relatorio_Ananindeua3[[#This Row],[CIF/CPF/CNPJ]])=14),relatorio_Ananindeua3[[#This Row],[CIF/CPF/CNPJ]],relatorio_Ananindeua3[[#This Row],[Coluna2]])</f>
        <v>17301175000131</v>
      </c>
      <c r="L2596" t="str">
        <f t="shared" si="41"/>
        <v>173******31</v>
      </c>
    </row>
    <row r="2597" spans="1:12" x14ac:dyDescent="0.25">
      <c r="A2597" s="23" t="s">
        <v>943</v>
      </c>
      <c r="B2597" s="23" t="s">
        <v>944</v>
      </c>
      <c r="C2597" s="23" t="s">
        <v>17</v>
      </c>
      <c r="D2597" s="24">
        <v>45299.890567129631</v>
      </c>
      <c r="E2597" s="25" t="s">
        <v>11</v>
      </c>
      <c r="F2597" s="26" t="s">
        <v>16</v>
      </c>
      <c r="G2597" s="26" t="s">
        <v>14</v>
      </c>
      <c r="H2597" s="23">
        <v>0</v>
      </c>
      <c r="I2597" s="27"/>
      <c r="J2597" s="28">
        <v>0</v>
      </c>
      <c r="K2597" t="str">
        <f>IF((LEN(relatorio_Ananindeua3[[#This Row],[CIF/CPF/CNPJ]])=14),relatorio_Ananindeua3[[#This Row],[CIF/CPF/CNPJ]],relatorio_Ananindeua3[[#This Row],[Coluna2]])</f>
        <v>17362000000134</v>
      </c>
      <c r="L2597" t="str">
        <f t="shared" si="41"/>
        <v>173******34</v>
      </c>
    </row>
    <row r="2598" spans="1:12" x14ac:dyDescent="0.25">
      <c r="A2598" s="23" t="s">
        <v>948</v>
      </c>
      <c r="B2598" s="23" t="s">
        <v>949</v>
      </c>
      <c r="C2598" s="23" t="s">
        <v>17</v>
      </c>
      <c r="D2598" s="24">
        <v>45299.890567129631</v>
      </c>
      <c r="E2598" s="25" t="s">
        <v>11</v>
      </c>
      <c r="F2598" s="26" t="s">
        <v>16</v>
      </c>
      <c r="G2598" s="26" t="s">
        <v>14</v>
      </c>
      <c r="H2598" s="23">
        <v>0</v>
      </c>
      <c r="I2598" s="27"/>
      <c r="J2598" s="28">
        <v>0</v>
      </c>
      <c r="K2598" t="str">
        <f>IF((LEN(relatorio_Ananindeua3[[#This Row],[CIF/CPF/CNPJ]])=14),relatorio_Ananindeua3[[#This Row],[CIF/CPF/CNPJ]],relatorio_Ananindeua3[[#This Row],[Coluna2]])</f>
        <v>17406097000130</v>
      </c>
      <c r="L2598" t="str">
        <f t="shared" si="41"/>
        <v>174******30</v>
      </c>
    </row>
    <row r="2599" spans="1:12" x14ac:dyDescent="0.25">
      <c r="A2599" s="23" t="s">
        <v>1237</v>
      </c>
      <c r="B2599" s="23" t="s">
        <v>1238</v>
      </c>
      <c r="C2599" s="23" t="s">
        <v>17</v>
      </c>
      <c r="D2599" s="24">
        <v>45299.890567129631</v>
      </c>
      <c r="E2599" s="25" t="s">
        <v>11</v>
      </c>
      <c r="F2599" s="26" t="s">
        <v>16</v>
      </c>
      <c r="G2599" s="26" t="s">
        <v>14</v>
      </c>
      <c r="H2599" s="23">
        <v>0</v>
      </c>
      <c r="I2599" s="27"/>
      <c r="J2599" s="28">
        <v>0</v>
      </c>
      <c r="K2599" t="str">
        <f>IF((LEN(relatorio_Ananindeua3[[#This Row],[CIF/CPF/CNPJ]])=14),relatorio_Ananindeua3[[#This Row],[CIF/CPF/CNPJ]],relatorio_Ananindeua3[[#This Row],[Coluna2]])</f>
        <v>19713792000170</v>
      </c>
      <c r="L2599" t="str">
        <f t="shared" si="41"/>
        <v>197******70</v>
      </c>
    </row>
    <row r="2600" spans="1:12" x14ac:dyDescent="0.25">
      <c r="A2600" s="23" t="s">
        <v>1350</v>
      </c>
      <c r="B2600" s="23" t="s">
        <v>1351</v>
      </c>
      <c r="C2600" s="23" t="s">
        <v>17</v>
      </c>
      <c r="D2600" s="24">
        <v>45299.890567129631</v>
      </c>
      <c r="E2600" s="25" t="s">
        <v>11</v>
      </c>
      <c r="F2600" s="26" t="s">
        <v>16</v>
      </c>
      <c r="G2600" s="26" t="s">
        <v>14</v>
      </c>
      <c r="H2600" s="23">
        <v>0</v>
      </c>
      <c r="I2600" s="27"/>
      <c r="J2600" s="28">
        <v>0</v>
      </c>
      <c r="K2600" t="str">
        <f>IF((LEN(relatorio_Ananindeua3[[#This Row],[CIF/CPF/CNPJ]])=14),relatorio_Ananindeua3[[#This Row],[CIF/CPF/CNPJ]],relatorio_Ananindeua3[[#This Row],[Coluna2]])</f>
        <v>20742609000143</v>
      </c>
      <c r="L2600" t="str">
        <f t="shared" si="41"/>
        <v>207******43</v>
      </c>
    </row>
    <row r="2601" spans="1:12" x14ac:dyDescent="0.25">
      <c r="A2601" s="23" t="s">
        <v>933</v>
      </c>
      <c r="B2601" s="23" t="s">
        <v>934</v>
      </c>
      <c r="C2601" s="23" t="s">
        <v>17</v>
      </c>
      <c r="D2601" s="24">
        <v>45299.8905787037</v>
      </c>
      <c r="E2601" s="25" t="s">
        <v>11</v>
      </c>
      <c r="F2601" s="26" t="s">
        <v>16</v>
      </c>
      <c r="G2601" s="26" t="s">
        <v>14</v>
      </c>
      <c r="H2601" s="23">
        <v>0</v>
      </c>
      <c r="I2601" s="27"/>
      <c r="J2601" s="28">
        <v>0</v>
      </c>
      <c r="K2601" t="str">
        <f>IF((LEN(relatorio_Ananindeua3[[#This Row],[CIF/CPF/CNPJ]])=14),relatorio_Ananindeua3[[#This Row],[CIF/CPF/CNPJ]],relatorio_Ananindeua3[[#This Row],[Coluna2]])</f>
        <v>17302763000190</v>
      </c>
      <c r="L2601" t="str">
        <f t="shared" si="41"/>
        <v>173******90</v>
      </c>
    </row>
    <row r="2602" spans="1:12" x14ac:dyDescent="0.25">
      <c r="A2602" s="23" t="s">
        <v>950</v>
      </c>
      <c r="B2602" s="23" t="s">
        <v>951</v>
      </c>
      <c r="C2602" s="23" t="s">
        <v>17</v>
      </c>
      <c r="D2602" s="24">
        <v>45299.8905787037</v>
      </c>
      <c r="E2602" s="25" t="s">
        <v>11</v>
      </c>
      <c r="F2602" s="26" t="s">
        <v>16</v>
      </c>
      <c r="G2602" s="26" t="s">
        <v>14</v>
      </c>
      <c r="H2602" s="23">
        <v>0</v>
      </c>
      <c r="I2602" s="27"/>
      <c r="J2602" s="28">
        <v>0</v>
      </c>
      <c r="K2602" t="str">
        <f>IF((LEN(relatorio_Ananindeua3[[#This Row],[CIF/CPF/CNPJ]])=14),relatorio_Ananindeua3[[#This Row],[CIF/CPF/CNPJ]],relatorio_Ananindeua3[[#This Row],[Coluna2]])</f>
        <v>17407734000192</v>
      </c>
      <c r="L2602" t="str">
        <f t="shared" si="41"/>
        <v>174******92</v>
      </c>
    </row>
    <row r="2603" spans="1:12" x14ac:dyDescent="0.25">
      <c r="A2603" s="23" t="s">
        <v>1093</v>
      </c>
      <c r="B2603" s="23" t="s">
        <v>1094</v>
      </c>
      <c r="C2603" s="23" t="s">
        <v>17</v>
      </c>
      <c r="D2603" s="24">
        <v>45299.8905787037</v>
      </c>
      <c r="E2603" s="25" t="s">
        <v>11</v>
      </c>
      <c r="F2603" s="26" t="s">
        <v>16</v>
      </c>
      <c r="G2603" s="26" t="s">
        <v>14</v>
      </c>
      <c r="H2603" s="23">
        <v>0</v>
      </c>
      <c r="I2603" s="27"/>
      <c r="J2603" s="28">
        <v>0</v>
      </c>
      <c r="K2603" t="str">
        <f>IF((LEN(relatorio_Ananindeua3[[#This Row],[CIF/CPF/CNPJ]])=14),relatorio_Ananindeua3[[#This Row],[CIF/CPF/CNPJ]],relatorio_Ananindeua3[[#This Row],[Coluna2]])</f>
        <v>18410857000145</v>
      </c>
      <c r="L2603" t="str">
        <f t="shared" si="41"/>
        <v>184******45</v>
      </c>
    </row>
    <row r="2604" spans="1:12" x14ac:dyDescent="0.25">
      <c r="A2604" s="23" t="s">
        <v>1171</v>
      </c>
      <c r="B2604" s="23" t="s">
        <v>1172</v>
      </c>
      <c r="C2604" s="23" t="s">
        <v>17</v>
      </c>
      <c r="D2604" s="24">
        <v>45299.8905787037</v>
      </c>
      <c r="E2604" s="25" t="s">
        <v>11</v>
      </c>
      <c r="F2604" s="26" t="s">
        <v>16</v>
      </c>
      <c r="G2604" s="26" t="s">
        <v>14</v>
      </c>
      <c r="H2604" s="23">
        <v>0</v>
      </c>
      <c r="I2604" s="27"/>
      <c r="J2604" s="28">
        <v>0</v>
      </c>
      <c r="K2604" t="str">
        <f>IF((LEN(relatorio_Ananindeua3[[#This Row],[CIF/CPF/CNPJ]])=14),relatorio_Ananindeua3[[#This Row],[CIF/CPF/CNPJ]],relatorio_Ananindeua3[[#This Row],[Coluna2]])</f>
        <v>19327838000112</v>
      </c>
      <c r="L2604" t="str">
        <f t="shared" si="41"/>
        <v>193******12</v>
      </c>
    </row>
    <row r="2605" spans="1:12" x14ac:dyDescent="0.25">
      <c r="A2605" s="23" t="s">
        <v>1020</v>
      </c>
      <c r="B2605" s="23" t="s">
        <v>1021</v>
      </c>
      <c r="C2605" s="23" t="s">
        <v>17</v>
      </c>
      <c r="D2605" s="24">
        <v>45299.890590277777</v>
      </c>
      <c r="E2605" s="25" t="s">
        <v>11</v>
      </c>
      <c r="F2605" s="26" t="s">
        <v>16</v>
      </c>
      <c r="G2605" s="26" t="s">
        <v>14</v>
      </c>
      <c r="H2605" s="23">
        <v>0</v>
      </c>
      <c r="I2605" s="27"/>
      <c r="J2605" s="28">
        <v>0</v>
      </c>
      <c r="K2605" t="str">
        <f>IF((LEN(relatorio_Ananindeua3[[#This Row],[CIF/CPF/CNPJ]])=14),relatorio_Ananindeua3[[#This Row],[CIF/CPF/CNPJ]],relatorio_Ananindeua3[[#This Row],[Coluna2]])</f>
        <v>17830629000161</v>
      </c>
      <c r="L2605" t="str">
        <f t="shared" si="41"/>
        <v>178******61</v>
      </c>
    </row>
    <row r="2606" spans="1:12" x14ac:dyDescent="0.25">
      <c r="A2606" s="23" t="s">
        <v>1080</v>
      </c>
      <c r="B2606" s="23" t="s">
        <v>1081</v>
      </c>
      <c r="C2606" s="23" t="s">
        <v>17</v>
      </c>
      <c r="D2606" s="24">
        <v>45299.890590277777</v>
      </c>
      <c r="E2606" s="25" t="s">
        <v>11</v>
      </c>
      <c r="F2606" s="26" t="s">
        <v>16</v>
      </c>
      <c r="G2606" s="26" t="s">
        <v>14</v>
      </c>
      <c r="H2606" s="23">
        <v>0</v>
      </c>
      <c r="I2606" s="27"/>
      <c r="J2606" s="28">
        <v>0</v>
      </c>
      <c r="K2606" t="str">
        <f>IF((LEN(relatorio_Ananindeua3[[#This Row],[CIF/CPF/CNPJ]])=14),relatorio_Ananindeua3[[#This Row],[CIF/CPF/CNPJ]],relatorio_Ananindeua3[[#This Row],[Coluna2]])</f>
        <v>18371797000107</v>
      </c>
      <c r="L2606" t="str">
        <f t="shared" si="41"/>
        <v>183******07</v>
      </c>
    </row>
    <row r="2607" spans="1:12" x14ac:dyDescent="0.25">
      <c r="A2607" s="23" t="s">
        <v>1123</v>
      </c>
      <c r="B2607" s="23" t="s">
        <v>1124</v>
      </c>
      <c r="C2607" s="23" t="s">
        <v>17</v>
      </c>
      <c r="D2607" s="24">
        <v>45299.890590277777</v>
      </c>
      <c r="E2607" s="25" t="s">
        <v>11</v>
      </c>
      <c r="F2607" s="26" t="s">
        <v>16</v>
      </c>
      <c r="G2607" s="26" t="s">
        <v>14</v>
      </c>
      <c r="H2607" s="23">
        <v>0</v>
      </c>
      <c r="I2607" s="27"/>
      <c r="J2607" s="28">
        <v>0</v>
      </c>
      <c r="K2607" t="str">
        <f>IF((LEN(relatorio_Ananindeua3[[#This Row],[CIF/CPF/CNPJ]])=14),relatorio_Ananindeua3[[#This Row],[CIF/CPF/CNPJ]],relatorio_Ananindeua3[[#This Row],[Coluna2]])</f>
        <v>18686062000164</v>
      </c>
      <c r="L2607" t="str">
        <f t="shared" si="41"/>
        <v>186******64</v>
      </c>
    </row>
    <row r="2608" spans="1:12" x14ac:dyDescent="0.25">
      <c r="A2608" s="23" t="s">
        <v>1189</v>
      </c>
      <c r="B2608" s="23" t="s">
        <v>1190</v>
      </c>
      <c r="C2608" s="23" t="s">
        <v>17</v>
      </c>
      <c r="D2608" s="24">
        <v>45299.890590277777</v>
      </c>
      <c r="E2608" s="25" t="s">
        <v>11</v>
      </c>
      <c r="F2608" s="26" t="s">
        <v>16</v>
      </c>
      <c r="G2608" s="26" t="s">
        <v>14</v>
      </c>
      <c r="H2608" s="23">
        <v>0</v>
      </c>
      <c r="I2608" s="27"/>
      <c r="J2608" s="28">
        <v>0</v>
      </c>
      <c r="K2608" t="str">
        <f>IF((LEN(relatorio_Ananindeua3[[#This Row],[CIF/CPF/CNPJ]])=14),relatorio_Ananindeua3[[#This Row],[CIF/CPF/CNPJ]],relatorio_Ananindeua3[[#This Row],[Coluna2]])</f>
        <v>19437985000145</v>
      </c>
      <c r="L2608" t="str">
        <f t="shared" si="41"/>
        <v>194******45</v>
      </c>
    </row>
    <row r="2609" spans="1:12" x14ac:dyDescent="0.25">
      <c r="A2609" s="23" t="s">
        <v>1235</v>
      </c>
      <c r="B2609" s="23" t="s">
        <v>1236</v>
      </c>
      <c r="C2609" s="23" t="s">
        <v>17</v>
      </c>
      <c r="D2609" s="24">
        <v>45299.890590277777</v>
      </c>
      <c r="E2609" s="25" t="s">
        <v>11</v>
      </c>
      <c r="F2609" s="26" t="s">
        <v>16</v>
      </c>
      <c r="G2609" s="26" t="s">
        <v>14</v>
      </c>
      <c r="H2609" s="23">
        <v>0</v>
      </c>
      <c r="I2609" s="27"/>
      <c r="J2609" s="28">
        <v>0</v>
      </c>
      <c r="K2609" t="str">
        <f>IF((LEN(relatorio_Ananindeua3[[#This Row],[CIF/CPF/CNPJ]])=14),relatorio_Ananindeua3[[#This Row],[CIF/CPF/CNPJ]],relatorio_Ananindeua3[[#This Row],[Coluna2]])</f>
        <v>19711840000190</v>
      </c>
      <c r="L2609" t="str">
        <f t="shared" si="41"/>
        <v>197******90</v>
      </c>
    </row>
    <row r="2610" spans="1:12" x14ac:dyDescent="0.25">
      <c r="A2610" s="23" t="s">
        <v>715</v>
      </c>
      <c r="B2610" s="23" t="s">
        <v>716</v>
      </c>
      <c r="C2610" s="23" t="s">
        <v>17</v>
      </c>
      <c r="D2610" s="24">
        <v>45299.890601851854</v>
      </c>
      <c r="E2610" s="25" t="s">
        <v>11</v>
      </c>
      <c r="F2610" s="26" t="s">
        <v>16</v>
      </c>
      <c r="G2610" s="26" t="s">
        <v>14</v>
      </c>
      <c r="H2610" s="23">
        <v>0</v>
      </c>
      <c r="I2610" s="27"/>
      <c r="J2610" s="28">
        <v>0</v>
      </c>
      <c r="K2610" t="str">
        <f>IF((LEN(relatorio_Ananindeua3[[#This Row],[CIF/CPF/CNPJ]])=14),relatorio_Ananindeua3[[#This Row],[CIF/CPF/CNPJ]],relatorio_Ananindeua3[[#This Row],[Coluna2]])</f>
        <v>15266184000103</v>
      </c>
      <c r="L2610" t="str">
        <f t="shared" si="41"/>
        <v>152******03</v>
      </c>
    </row>
    <row r="2611" spans="1:12" x14ac:dyDescent="0.25">
      <c r="A2611" s="23" t="s">
        <v>1012</v>
      </c>
      <c r="B2611" s="23" t="s">
        <v>1013</v>
      </c>
      <c r="C2611" s="23" t="s">
        <v>17</v>
      </c>
      <c r="D2611" s="24">
        <v>45299.890601851854</v>
      </c>
      <c r="E2611" s="25" t="s">
        <v>11</v>
      </c>
      <c r="F2611" s="26" t="s">
        <v>16</v>
      </c>
      <c r="G2611" s="26" t="s">
        <v>14</v>
      </c>
      <c r="H2611" s="23">
        <v>0</v>
      </c>
      <c r="I2611" s="27"/>
      <c r="J2611" s="28">
        <v>0</v>
      </c>
      <c r="K2611" t="str">
        <f>IF((LEN(relatorio_Ananindeua3[[#This Row],[CIF/CPF/CNPJ]])=14),relatorio_Ananindeua3[[#This Row],[CIF/CPF/CNPJ]],relatorio_Ananindeua3[[#This Row],[Coluna2]])</f>
        <v>17745556000100</v>
      </c>
      <c r="L2611" t="str">
        <f t="shared" si="41"/>
        <v>177******00</v>
      </c>
    </row>
    <row r="2612" spans="1:12" x14ac:dyDescent="0.25">
      <c r="A2612" s="23" t="s">
        <v>1072</v>
      </c>
      <c r="B2612" s="23" t="s">
        <v>1073</v>
      </c>
      <c r="C2612" s="23" t="s">
        <v>17</v>
      </c>
      <c r="D2612" s="24">
        <v>45299.890601851854</v>
      </c>
      <c r="E2612" s="25" t="s">
        <v>11</v>
      </c>
      <c r="F2612" s="26" t="s">
        <v>16</v>
      </c>
      <c r="G2612" s="26" t="s">
        <v>14</v>
      </c>
      <c r="H2612" s="23">
        <v>0</v>
      </c>
      <c r="I2612" s="27"/>
      <c r="J2612" s="28">
        <v>0</v>
      </c>
      <c r="K2612" t="str">
        <f>IF((LEN(relatorio_Ananindeua3[[#This Row],[CIF/CPF/CNPJ]])=14),relatorio_Ananindeua3[[#This Row],[CIF/CPF/CNPJ]],relatorio_Ananindeua3[[#This Row],[Coluna2]])</f>
        <v>18275135000125</v>
      </c>
      <c r="L2612" t="str">
        <f t="shared" si="41"/>
        <v>182******25</v>
      </c>
    </row>
    <row r="2613" spans="1:12" x14ac:dyDescent="0.25">
      <c r="A2613" s="23" t="s">
        <v>1082</v>
      </c>
      <c r="B2613" s="23" t="s">
        <v>1083</v>
      </c>
      <c r="C2613" s="23" t="s">
        <v>17</v>
      </c>
      <c r="D2613" s="24">
        <v>45299.890601851854</v>
      </c>
      <c r="E2613" s="25" t="s">
        <v>11</v>
      </c>
      <c r="F2613" s="26" t="s">
        <v>16</v>
      </c>
      <c r="G2613" s="26" t="s">
        <v>14</v>
      </c>
      <c r="H2613" s="23">
        <v>0</v>
      </c>
      <c r="I2613" s="27"/>
      <c r="J2613" s="28">
        <v>0</v>
      </c>
      <c r="K2613" t="str">
        <f>IF((LEN(relatorio_Ananindeua3[[#This Row],[CIF/CPF/CNPJ]])=14),relatorio_Ananindeua3[[#This Row],[CIF/CPF/CNPJ]],relatorio_Ananindeua3[[#This Row],[Coluna2]])</f>
        <v>18374194000150</v>
      </c>
      <c r="L2613" t="str">
        <f t="shared" si="41"/>
        <v>183******50</v>
      </c>
    </row>
    <row r="2614" spans="1:12" x14ac:dyDescent="0.25">
      <c r="A2614" s="23" t="s">
        <v>1161</v>
      </c>
      <c r="B2614" s="23" t="s">
        <v>1162</v>
      </c>
      <c r="C2614" s="23" t="s">
        <v>17</v>
      </c>
      <c r="D2614" s="24">
        <v>45299.890601851854</v>
      </c>
      <c r="E2614" s="25" t="s">
        <v>11</v>
      </c>
      <c r="F2614" s="26" t="s">
        <v>16</v>
      </c>
      <c r="G2614" s="26" t="s">
        <v>14</v>
      </c>
      <c r="H2614" s="23">
        <v>0</v>
      </c>
      <c r="I2614" s="27"/>
      <c r="J2614" s="28">
        <v>0</v>
      </c>
      <c r="K2614" t="str">
        <f>IF((LEN(relatorio_Ananindeua3[[#This Row],[CIF/CPF/CNPJ]])=14),relatorio_Ananindeua3[[#This Row],[CIF/CPF/CNPJ]],relatorio_Ananindeua3[[#This Row],[Coluna2]])</f>
        <v>19133960000158</v>
      </c>
      <c r="L2614" t="str">
        <f t="shared" si="41"/>
        <v>191******58</v>
      </c>
    </row>
    <row r="2615" spans="1:12" x14ac:dyDescent="0.25">
      <c r="A2615" s="23" t="s">
        <v>801</v>
      </c>
      <c r="B2615" s="23" t="s">
        <v>802</v>
      </c>
      <c r="C2615" s="23" t="s">
        <v>17</v>
      </c>
      <c r="D2615" s="24">
        <v>45299.890613425923</v>
      </c>
      <c r="E2615" s="25" t="s">
        <v>11</v>
      </c>
      <c r="F2615" s="26" t="s">
        <v>16</v>
      </c>
      <c r="G2615" s="26" t="s">
        <v>14</v>
      </c>
      <c r="H2615" s="23">
        <v>0</v>
      </c>
      <c r="I2615" s="27"/>
      <c r="J2615" s="28">
        <v>0</v>
      </c>
      <c r="K2615" t="str">
        <f>IF((LEN(relatorio_Ananindeua3[[#This Row],[CIF/CPF/CNPJ]])=14),relatorio_Ananindeua3[[#This Row],[CIF/CPF/CNPJ]],relatorio_Ananindeua3[[#This Row],[Coluna2]])</f>
        <v>15827386000187</v>
      </c>
      <c r="L2615" t="str">
        <f t="shared" si="41"/>
        <v>158******87</v>
      </c>
    </row>
    <row r="2616" spans="1:12" x14ac:dyDescent="0.25">
      <c r="A2616" s="23" t="s">
        <v>879</v>
      </c>
      <c r="B2616" s="23" t="s">
        <v>880</v>
      </c>
      <c r="C2616" s="23" t="s">
        <v>17</v>
      </c>
      <c r="D2616" s="24">
        <v>45299.890613425923</v>
      </c>
      <c r="E2616" s="25" t="s">
        <v>11</v>
      </c>
      <c r="F2616" s="26" t="s">
        <v>16</v>
      </c>
      <c r="G2616" s="26" t="s">
        <v>14</v>
      </c>
      <c r="H2616" s="23">
        <v>0</v>
      </c>
      <c r="I2616" s="27"/>
      <c r="J2616" s="28">
        <v>0</v>
      </c>
      <c r="K2616" t="str">
        <f>IF((LEN(relatorio_Ananindeua3[[#This Row],[CIF/CPF/CNPJ]])=14),relatorio_Ananindeua3[[#This Row],[CIF/CPF/CNPJ]],relatorio_Ananindeua3[[#This Row],[Coluna2]])</f>
        <v>16836302000134</v>
      </c>
      <c r="L2616" t="str">
        <f t="shared" si="41"/>
        <v>168******34</v>
      </c>
    </row>
    <row r="2617" spans="1:12" x14ac:dyDescent="0.25">
      <c r="A2617" s="23" t="s">
        <v>958</v>
      </c>
      <c r="B2617" s="23" t="s">
        <v>959</v>
      </c>
      <c r="C2617" s="23" t="s">
        <v>17</v>
      </c>
      <c r="D2617" s="24">
        <v>45299.890613425923</v>
      </c>
      <c r="E2617" s="25" t="s">
        <v>11</v>
      </c>
      <c r="F2617" s="26" t="s">
        <v>16</v>
      </c>
      <c r="G2617" s="26" t="s">
        <v>14</v>
      </c>
      <c r="H2617" s="23">
        <v>0</v>
      </c>
      <c r="I2617" s="27"/>
      <c r="J2617" s="28">
        <v>0</v>
      </c>
      <c r="K2617" t="str">
        <f>IF((LEN(relatorio_Ananindeua3[[#This Row],[CIF/CPF/CNPJ]])=14),relatorio_Ananindeua3[[#This Row],[CIF/CPF/CNPJ]],relatorio_Ananindeua3[[#This Row],[Coluna2]])</f>
        <v>17460040000119</v>
      </c>
      <c r="L2617" t="str">
        <f t="shared" si="41"/>
        <v>174******19</v>
      </c>
    </row>
    <row r="2618" spans="1:12" x14ac:dyDescent="0.25">
      <c r="A2618" s="23" t="s">
        <v>980</v>
      </c>
      <c r="B2618" s="23" t="s">
        <v>981</v>
      </c>
      <c r="C2618" s="23" t="s">
        <v>17</v>
      </c>
      <c r="D2618" s="24">
        <v>45299.890613425923</v>
      </c>
      <c r="E2618" s="25" t="s">
        <v>11</v>
      </c>
      <c r="F2618" s="26" t="s">
        <v>16</v>
      </c>
      <c r="G2618" s="26" t="s">
        <v>14</v>
      </c>
      <c r="H2618" s="23">
        <v>0</v>
      </c>
      <c r="I2618" s="27"/>
      <c r="J2618" s="28">
        <v>0</v>
      </c>
      <c r="K2618" t="str">
        <f>IF((LEN(relatorio_Ananindeua3[[#This Row],[CIF/CPF/CNPJ]])=14),relatorio_Ananindeua3[[#This Row],[CIF/CPF/CNPJ]],relatorio_Ananindeua3[[#This Row],[Coluna2]])</f>
        <v>17548631000142</v>
      </c>
      <c r="L2618" t="str">
        <f t="shared" si="41"/>
        <v>175******42</v>
      </c>
    </row>
    <row r="2619" spans="1:12" x14ac:dyDescent="0.25">
      <c r="A2619" s="23" t="s">
        <v>1070</v>
      </c>
      <c r="B2619" s="23" t="s">
        <v>1071</v>
      </c>
      <c r="C2619" s="23" t="s">
        <v>17</v>
      </c>
      <c r="D2619" s="24">
        <v>45299.890613425923</v>
      </c>
      <c r="E2619" s="25" t="s">
        <v>11</v>
      </c>
      <c r="F2619" s="26" t="s">
        <v>16</v>
      </c>
      <c r="G2619" s="26" t="s">
        <v>14</v>
      </c>
      <c r="H2619" s="23">
        <v>0</v>
      </c>
      <c r="I2619" s="27"/>
      <c r="J2619" s="28">
        <v>0</v>
      </c>
      <c r="K2619" t="str">
        <f>IF((LEN(relatorio_Ananindeua3[[#This Row],[CIF/CPF/CNPJ]])=14),relatorio_Ananindeua3[[#This Row],[CIF/CPF/CNPJ]],relatorio_Ananindeua3[[#This Row],[Coluna2]])</f>
        <v>18260246000168</v>
      </c>
      <c r="L2619" t="str">
        <f t="shared" si="41"/>
        <v>182******68</v>
      </c>
    </row>
    <row r="2620" spans="1:12" x14ac:dyDescent="0.25">
      <c r="A2620" s="23" t="s">
        <v>503</v>
      </c>
      <c r="B2620" s="23" t="s">
        <v>504</v>
      </c>
      <c r="C2620" s="23" t="s">
        <v>17</v>
      </c>
      <c r="D2620" s="24">
        <v>45299.890625</v>
      </c>
      <c r="E2620" s="25" t="s">
        <v>11</v>
      </c>
      <c r="F2620" s="26" t="s">
        <v>16</v>
      </c>
      <c r="G2620" s="26" t="s">
        <v>14</v>
      </c>
      <c r="H2620" s="23">
        <v>0</v>
      </c>
      <c r="I2620" s="27"/>
      <c r="J2620" s="28">
        <v>0</v>
      </c>
      <c r="K2620" t="str">
        <f>IF((LEN(relatorio_Ananindeua3[[#This Row],[CIF/CPF/CNPJ]])=14),relatorio_Ananindeua3[[#This Row],[CIF/CPF/CNPJ]],relatorio_Ananindeua3[[#This Row],[Coluna2]])</f>
        <v>13644244000159</v>
      </c>
      <c r="L2620" t="str">
        <f t="shared" si="41"/>
        <v>136******59</v>
      </c>
    </row>
    <row r="2621" spans="1:12" x14ac:dyDescent="0.25">
      <c r="A2621" s="23" t="s">
        <v>946</v>
      </c>
      <c r="B2621" s="23" t="s">
        <v>947</v>
      </c>
      <c r="C2621" s="23" t="s">
        <v>17</v>
      </c>
      <c r="D2621" s="24">
        <v>45299.890625</v>
      </c>
      <c r="E2621" s="25" t="s">
        <v>11</v>
      </c>
      <c r="F2621" s="26" t="s">
        <v>16</v>
      </c>
      <c r="G2621" s="26" t="s">
        <v>14</v>
      </c>
      <c r="H2621" s="23">
        <v>0</v>
      </c>
      <c r="I2621" s="27"/>
      <c r="J2621" s="28">
        <v>0</v>
      </c>
      <c r="K2621" t="str">
        <f>IF((LEN(relatorio_Ananindeua3[[#This Row],[CIF/CPF/CNPJ]])=14),relatorio_Ananindeua3[[#This Row],[CIF/CPF/CNPJ]],relatorio_Ananindeua3[[#This Row],[Coluna2]])</f>
        <v>17389026000176</v>
      </c>
      <c r="L2621" t="str">
        <f t="shared" si="41"/>
        <v>173******76</v>
      </c>
    </row>
    <row r="2622" spans="1:12" x14ac:dyDescent="0.25">
      <c r="A2622" s="23" t="s">
        <v>998</v>
      </c>
      <c r="B2622" s="23" t="s">
        <v>999</v>
      </c>
      <c r="C2622" s="23" t="s">
        <v>17</v>
      </c>
      <c r="D2622" s="24">
        <v>45299.890625</v>
      </c>
      <c r="E2622" s="25" t="s">
        <v>11</v>
      </c>
      <c r="F2622" s="26" t="s">
        <v>16</v>
      </c>
      <c r="G2622" s="26" t="s">
        <v>14</v>
      </c>
      <c r="H2622" s="23">
        <v>0</v>
      </c>
      <c r="I2622" s="27"/>
      <c r="J2622" s="28">
        <v>0</v>
      </c>
      <c r="K2622" t="str">
        <f>IF((LEN(relatorio_Ananindeua3[[#This Row],[CIF/CPF/CNPJ]])=14),relatorio_Ananindeua3[[#This Row],[CIF/CPF/CNPJ]],relatorio_Ananindeua3[[#This Row],[Coluna2]])</f>
        <v>17663134000195</v>
      </c>
      <c r="L2622" t="str">
        <f t="shared" si="41"/>
        <v>176******95</v>
      </c>
    </row>
    <row r="2623" spans="1:12" x14ac:dyDescent="0.25">
      <c r="A2623" s="23" t="s">
        <v>1195</v>
      </c>
      <c r="B2623" s="23" t="s">
        <v>1196</v>
      </c>
      <c r="C2623" s="23" t="s">
        <v>17</v>
      </c>
      <c r="D2623" s="24">
        <v>45299.890625</v>
      </c>
      <c r="E2623" s="25" t="s">
        <v>11</v>
      </c>
      <c r="F2623" s="26" t="s">
        <v>16</v>
      </c>
      <c r="G2623" s="26" t="s">
        <v>14</v>
      </c>
      <c r="H2623" s="23">
        <v>0</v>
      </c>
      <c r="I2623" s="27"/>
      <c r="J2623" s="28">
        <v>0</v>
      </c>
      <c r="K2623" t="str">
        <f>IF((LEN(relatorio_Ananindeua3[[#This Row],[CIF/CPF/CNPJ]])=14),relatorio_Ananindeua3[[#This Row],[CIF/CPF/CNPJ]],relatorio_Ananindeua3[[#This Row],[Coluna2]])</f>
        <v>19465591000109</v>
      </c>
      <c r="L2623" t="str">
        <f t="shared" si="41"/>
        <v>194******09</v>
      </c>
    </row>
    <row r="2624" spans="1:12" x14ac:dyDescent="0.25">
      <c r="A2624" s="23" t="s">
        <v>1283</v>
      </c>
      <c r="B2624" s="23" t="s">
        <v>1284</v>
      </c>
      <c r="C2624" s="23" t="s">
        <v>17</v>
      </c>
      <c r="D2624" s="24">
        <v>45299.890625</v>
      </c>
      <c r="E2624" s="25" t="s">
        <v>11</v>
      </c>
      <c r="F2624" s="26" t="s">
        <v>16</v>
      </c>
      <c r="G2624" s="26" t="s">
        <v>14</v>
      </c>
      <c r="H2624" s="23">
        <v>0</v>
      </c>
      <c r="I2624" s="27"/>
      <c r="J2624" s="28">
        <v>0</v>
      </c>
      <c r="K2624" t="str">
        <f>IF((LEN(relatorio_Ananindeua3[[#This Row],[CIF/CPF/CNPJ]])=14),relatorio_Ananindeua3[[#This Row],[CIF/CPF/CNPJ]],relatorio_Ananindeua3[[#This Row],[Coluna2]])</f>
        <v>20006350000172</v>
      </c>
      <c r="L2624" t="str">
        <f t="shared" si="41"/>
        <v>200******72</v>
      </c>
    </row>
    <row r="2625" spans="1:12" x14ac:dyDescent="0.25">
      <c r="A2625" s="23" t="s">
        <v>799</v>
      </c>
      <c r="B2625" s="23" t="s">
        <v>800</v>
      </c>
      <c r="C2625" s="23" t="s">
        <v>17</v>
      </c>
      <c r="D2625" s="24">
        <v>45299.890636574077</v>
      </c>
      <c r="E2625" s="25" t="s">
        <v>11</v>
      </c>
      <c r="F2625" s="26" t="s">
        <v>16</v>
      </c>
      <c r="G2625" s="26" t="s">
        <v>14</v>
      </c>
      <c r="H2625" s="23">
        <v>0</v>
      </c>
      <c r="I2625" s="27"/>
      <c r="J2625" s="28">
        <v>0</v>
      </c>
      <c r="K2625" t="str">
        <f>IF((LEN(relatorio_Ananindeua3[[#This Row],[CIF/CPF/CNPJ]])=14),relatorio_Ananindeua3[[#This Row],[CIF/CPF/CNPJ]],relatorio_Ananindeua3[[#This Row],[Coluna2]])</f>
        <v>15827273000181</v>
      </c>
      <c r="L2625" t="str">
        <f t="shared" si="41"/>
        <v>158******81</v>
      </c>
    </row>
    <row r="2626" spans="1:12" x14ac:dyDescent="0.25">
      <c r="A2626" s="23" t="s">
        <v>873</v>
      </c>
      <c r="B2626" s="23" t="s">
        <v>874</v>
      </c>
      <c r="C2626" s="23" t="s">
        <v>17</v>
      </c>
      <c r="D2626" s="24">
        <v>45299.890636574077</v>
      </c>
      <c r="E2626" s="25" t="s">
        <v>11</v>
      </c>
      <c r="F2626" s="26" t="s">
        <v>16</v>
      </c>
      <c r="G2626" s="26" t="s">
        <v>14</v>
      </c>
      <c r="H2626" s="23">
        <v>0</v>
      </c>
      <c r="I2626" s="27"/>
      <c r="J2626" s="28">
        <v>0</v>
      </c>
      <c r="K2626" t="str">
        <f>IF((LEN(relatorio_Ananindeua3[[#This Row],[CIF/CPF/CNPJ]])=14),relatorio_Ananindeua3[[#This Row],[CIF/CPF/CNPJ]],relatorio_Ananindeua3[[#This Row],[Coluna2]])</f>
        <v>16813070000107</v>
      </c>
      <c r="L2626" t="str">
        <f t="shared" si="41"/>
        <v>168******07</v>
      </c>
    </row>
    <row r="2627" spans="1:12" x14ac:dyDescent="0.25">
      <c r="A2627" s="23" t="s">
        <v>976</v>
      </c>
      <c r="B2627" s="23" t="s">
        <v>977</v>
      </c>
      <c r="C2627" s="23" t="s">
        <v>17</v>
      </c>
      <c r="D2627" s="24">
        <v>45299.890636574077</v>
      </c>
      <c r="E2627" s="25" t="s">
        <v>11</v>
      </c>
      <c r="F2627" s="26" t="s">
        <v>16</v>
      </c>
      <c r="G2627" s="26" t="s">
        <v>14</v>
      </c>
      <c r="H2627" s="23">
        <v>0</v>
      </c>
      <c r="I2627" s="27"/>
      <c r="J2627" s="28">
        <v>0</v>
      </c>
      <c r="K2627" t="str">
        <f>IF((LEN(relatorio_Ananindeua3[[#This Row],[CIF/CPF/CNPJ]])=14),relatorio_Ananindeua3[[#This Row],[CIF/CPF/CNPJ]],relatorio_Ananindeua3[[#This Row],[Coluna2]])</f>
        <v>17520466000110</v>
      </c>
      <c r="L2627" t="str">
        <f t="shared" si="41"/>
        <v>175******10</v>
      </c>
    </row>
    <row r="2628" spans="1:12" x14ac:dyDescent="0.25">
      <c r="A2628" s="23" t="s">
        <v>978</v>
      </c>
      <c r="B2628" s="23" t="s">
        <v>979</v>
      </c>
      <c r="C2628" s="23" t="s">
        <v>17</v>
      </c>
      <c r="D2628" s="24">
        <v>45299.890636574077</v>
      </c>
      <c r="E2628" s="25" t="s">
        <v>11</v>
      </c>
      <c r="F2628" s="26" t="s">
        <v>16</v>
      </c>
      <c r="G2628" s="26" t="s">
        <v>14</v>
      </c>
      <c r="H2628" s="23">
        <v>0</v>
      </c>
      <c r="I2628" s="27"/>
      <c r="J2628" s="28">
        <v>0</v>
      </c>
      <c r="K2628" t="str">
        <f>IF((LEN(relatorio_Ananindeua3[[#This Row],[CIF/CPF/CNPJ]])=14),relatorio_Ananindeua3[[#This Row],[CIF/CPF/CNPJ]],relatorio_Ananindeua3[[#This Row],[Coluna2]])</f>
        <v>17547106000102</v>
      </c>
      <c r="L2628" t="str">
        <f t="shared" si="41"/>
        <v>175******02</v>
      </c>
    </row>
    <row r="2629" spans="1:12" x14ac:dyDescent="0.25">
      <c r="A2629" s="23" t="s">
        <v>1111</v>
      </c>
      <c r="B2629" s="23" t="s">
        <v>1112</v>
      </c>
      <c r="C2629" s="23" t="s">
        <v>17</v>
      </c>
      <c r="D2629" s="24">
        <v>45299.890636574077</v>
      </c>
      <c r="E2629" s="25" t="s">
        <v>11</v>
      </c>
      <c r="F2629" s="26" t="s">
        <v>16</v>
      </c>
      <c r="G2629" s="26" t="s">
        <v>14</v>
      </c>
      <c r="H2629" s="23">
        <v>0</v>
      </c>
      <c r="I2629" s="27"/>
      <c r="J2629" s="28">
        <v>0</v>
      </c>
      <c r="K2629" t="str">
        <f>IF((LEN(relatorio_Ananindeua3[[#This Row],[CIF/CPF/CNPJ]])=14),relatorio_Ananindeua3[[#This Row],[CIF/CPF/CNPJ]],relatorio_Ananindeua3[[#This Row],[Coluna2]])</f>
        <v>18568347000109</v>
      </c>
      <c r="L2629" t="str">
        <f t="shared" si="41"/>
        <v>185******09</v>
      </c>
    </row>
    <row r="2630" spans="1:12" x14ac:dyDescent="0.25">
      <c r="A2630" s="23" t="s">
        <v>553</v>
      </c>
      <c r="B2630" s="23" t="s">
        <v>554</v>
      </c>
      <c r="C2630" s="23" t="s">
        <v>17</v>
      </c>
      <c r="D2630" s="24">
        <v>45299.890648148146</v>
      </c>
      <c r="E2630" s="25" t="s">
        <v>11</v>
      </c>
      <c r="F2630" s="26" t="s">
        <v>16</v>
      </c>
      <c r="G2630" s="26" t="s">
        <v>14</v>
      </c>
      <c r="H2630" s="23">
        <v>0</v>
      </c>
      <c r="I2630" s="27"/>
      <c r="J2630" s="28">
        <v>0</v>
      </c>
      <c r="K2630" t="str">
        <f>IF((LEN(relatorio_Ananindeua3[[#This Row],[CIF/CPF/CNPJ]])=14),relatorio_Ananindeua3[[#This Row],[CIF/CPF/CNPJ]],relatorio_Ananindeua3[[#This Row],[Coluna2]])</f>
        <v>13905699000180</v>
      </c>
      <c r="L2630" t="str">
        <f t="shared" si="41"/>
        <v>139******80</v>
      </c>
    </row>
    <row r="2631" spans="1:12" x14ac:dyDescent="0.25">
      <c r="A2631" s="23" t="s">
        <v>970</v>
      </c>
      <c r="B2631" s="23" t="s">
        <v>971</v>
      </c>
      <c r="C2631" s="23" t="s">
        <v>17</v>
      </c>
      <c r="D2631" s="24">
        <v>45299.890648148146</v>
      </c>
      <c r="E2631" s="25" t="s">
        <v>11</v>
      </c>
      <c r="F2631" s="26" t="s">
        <v>16</v>
      </c>
      <c r="G2631" s="26" t="s">
        <v>14</v>
      </c>
      <c r="H2631" s="23">
        <v>0</v>
      </c>
      <c r="I2631" s="27"/>
      <c r="J2631" s="28">
        <v>0</v>
      </c>
      <c r="K2631" t="str">
        <f>IF((LEN(relatorio_Ananindeua3[[#This Row],[CIF/CPF/CNPJ]])=14),relatorio_Ananindeua3[[#This Row],[CIF/CPF/CNPJ]],relatorio_Ananindeua3[[#This Row],[Coluna2]])</f>
        <v>17502103000152</v>
      </c>
      <c r="L2631" t="str">
        <f t="shared" si="41"/>
        <v>175******52</v>
      </c>
    </row>
    <row r="2632" spans="1:12" x14ac:dyDescent="0.25">
      <c r="A2632" s="23" t="s">
        <v>972</v>
      </c>
      <c r="B2632" s="23" t="s">
        <v>973</v>
      </c>
      <c r="C2632" s="23" t="s">
        <v>17</v>
      </c>
      <c r="D2632" s="24">
        <v>45299.890648148146</v>
      </c>
      <c r="E2632" s="25" t="s">
        <v>11</v>
      </c>
      <c r="F2632" s="26" t="s">
        <v>16</v>
      </c>
      <c r="G2632" s="26" t="s">
        <v>14</v>
      </c>
      <c r="H2632" s="23">
        <v>0</v>
      </c>
      <c r="I2632" s="27"/>
      <c r="J2632" s="28">
        <v>0</v>
      </c>
      <c r="K2632" t="str">
        <f>IF((LEN(relatorio_Ananindeua3[[#This Row],[CIF/CPF/CNPJ]])=14),relatorio_Ananindeua3[[#This Row],[CIF/CPF/CNPJ]],relatorio_Ananindeua3[[#This Row],[Coluna2]])</f>
        <v>17511275000192</v>
      </c>
      <c r="L2632" t="str">
        <f t="shared" si="41"/>
        <v>175******92</v>
      </c>
    </row>
    <row r="2633" spans="1:12" x14ac:dyDescent="0.25">
      <c r="A2633" s="23" t="s">
        <v>986</v>
      </c>
      <c r="B2633" s="23" t="s">
        <v>987</v>
      </c>
      <c r="C2633" s="23" t="s">
        <v>17</v>
      </c>
      <c r="D2633" s="24">
        <v>45299.890648148146</v>
      </c>
      <c r="E2633" s="25" t="s">
        <v>11</v>
      </c>
      <c r="F2633" s="26" t="s">
        <v>16</v>
      </c>
      <c r="G2633" s="26" t="s">
        <v>14</v>
      </c>
      <c r="H2633" s="23">
        <v>0</v>
      </c>
      <c r="I2633" s="27"/>
      <c r="J2633" s="28">
        <v>0</v>
      </c>
      <c r="K2633" t="str">
        <f>IF((LEN(relatorio_Ananindeua3[[#This Row],[CIF/CPF/CNPJ]])=14),relatorio_Ananindeua3[[#This Row],[CIF/CPF/CNPJ]],relatorio_Ananindeua3[[#This Row],[Coluna2]])</f>
        <v>17603548000129</v>
      </c>
      <c r="L2633" t="str">
        <f t="shared" si="41"/>
        <v>176******29</v>
      </c>
    </row>
    <row r="2634" spans="1:12" x14ac:dyDescent="0.25">
      <c r="A2634" s="23" t="s">
        <v>1157</v>
      </c>
      <c r="B2634" s="23" t="s">
        <v>1158</v>
      </c>
      <c r="C2634" s="23" t="s">
        <v>17</v>
      </c>
      <c r="D2634" s="24">
        <v>45299.890648148146</v>
      </c>
      <c r="E2634" s="25" t="s">
        <v>11</v>
      </c>
      <c r="F2634" s="26" t="s">
        <v>16</v>
      </c>
      <c r="G2634" s="26" t="s">
        <v>14</v>
      </c>
      <c r="H2634" s="23">
        <v>0</v>
      </c>
      <c r="I2634" s="27"/>
      <c r="J2634" s="28">
        <v>0</v>
      </c>
      <c r="K2634" t="str">
        <f>IF((LEN(relatorio_Ananindeua3[[#This Row],[CIF/CPF/CNPJ]])=14),relatorio_Ananindeua3[[#This Row],[CIF/CPF/CNPJ]],relatorio_Ananindeua3[[#This Row],[Coluna2]])</f>
        <v>19088768000197</v>
      </c>
      <c r="L2634" t="str">
        <f t="shared" si="41"/>
        <v>190******97</v>
      </c>
    </row>
    <row r="2635" spans="1:12" x14ac:dyDescent="0.25">
      <c r="A2635" s="23" t="s">
        <v>915</v>
      </c>
      <c r="B2635" s="23" t="s">
        <v>916</v>
      </c>
      <c r="C2635" s="23" t="s">
        <v>17</v>
      </c>
      <c r="D2635" s="24">
        <v>45299.890659722223</v>
      </c>
      <c r="E2635" s="25" t="s">
        <v>11</v>
      </c>
      <c r="F2635" s="26" t="s">
        <v>16</v>
      </c>
      <c r="G2635" s="26" t="s">
        <v>14</v>
      </c>
      <c r="H2635" s="23">
        <v>0</v>
      </c>
      <c r="I2635" s="27"/>
      <c r="J2635" s="28">
        <v>0</v>
      </c>
      <c r="K2635" t="str">
        <f>IF((LEN(relatorio_Ananindeua3[[#This Row],[CIF/CPF/CNPJ]])=14),relatorio_Ananindeua3[[#This Row],[CIF/CPF/CNPJ]],relatorio_Ananindeua3[[#This Row],[Coluna2]])</f>
        <v>17198643000194</v>
      </c>
      <c r="L2635" t="str">
        <f t="shared" si="41"/>
        <v>171******94</v>
      </c>
    </row>
    <row r="2636" spans="1:12" x14ac:dyDescent="0.25">
      <c r="A2636" s="23" t="s">
        <v>974</v>
      </c>
      <c r="B2636" s="23" t="s">
        <v>975</v>
      </c>
      <c r="C2636" s="23" t="s">
        <v>17</v>
      </c>
      <c r="D2636" s="24">
        <v>45299.890659722223</v>
      </c>
      <c r="E2636" s="25" t="s">
        <v>11</v>
      </c>
      <c r="F2636" s="26" t="s">
        <v>16</v>
      </c>
      <c r="G2636" s="26" t="s">
        <v>14</v>
      </c>
      <c r="H2636" s="23">
        <v>0</v>
      </c>
      <c r="I2636" s="27"/>
      <c r="J2636" s="28">
        <v>0</v>
      </c>
      <c r="K2636" t="str">
        <f>IF((LEN(relatorio_Ananindeua3[[#This Row],[CIF/CPF/CNPJ]])=14),relatorio_Ananindeua3[[#This Row],[CIF/CPF/CNPJ]],relatorio_Ananindeua3[[#This Row],[Coluna2]])</f>
        <v>17520192000160</v>
      </c>
      <c r="L2636" t="str">
        <f t="shared" si="41"/>
        <v>175******60</v>
      </c>
    </row>
    <row r="2637" spans="1:12" x14ac:dyDescent="0.25">
      <c r="A2637" s="23" t="s">
        <v>1107</v>
      </c>
      <c r="B2637" s="23" t="s">
        <v>1108</v>
      </c>
      <c r="C2637" s="23" t="s">
        <v>17</v>
      </c>
      <c r="D2637" s="24">
        <v>45299.890659722223</v>
      </c>
      <c r="E2637" s="25" t="s">
        <v>11</v>
      </c>
      <c r="F2637" s="26" t="s">
        <v>16</v>
      </c>
      <c r="G2637" s="26" t="s">
        <v>14</v>
      </c>
      <c r="H2637" s="23">
        <v>0</v>
      </c>
      <c r="I2637" s="27"/>
      <c r="J2637" s="28">
        <v>0</v>
      </c>
      <c r="K2637" t="str">
        <f>IF((LEN(relatorio_Ananindeua3[[#This Row],[CIF/CPF/CNPJ]])=14),relatorio_Ananindeua3[[#This Row],[CIF/CPF/CNPJ]],relatorio_Ananindeua3[[#This Row],[Coluna2]])</f>
        <v>18524786000101</v>
      </c>
      <c r="L2637" t="str">
        <f t="shared" si="41"/>
        <v>185******01</v>
      </c>
    </row>
    <row r="2638" spans="1:12" x14ac:dyDescent="0.25">
      <c r="A2638" s="23" t="s">
        <v>1179</v>
      </c>
      <c r="B2638" s="23" t="s">
        <v>1180</v>
      </c>
      <c r="C2638" s="23" t="s">
        <v>17</v>
      </c>
      <c r="D2638" s="24">
        <v>45299.890659722223</v>
      </c>
      <c r="E2638" s="25" t="s">
        <v>11</v>
      </c>
      <c r="F2638" s="26" t="s">
        <v>16</v>
      </c>
      <c r="G2638" s="26" t="s">
        <v>14</v>
      </c>
      <c r="H2638" s="23">
        <v>0</v>
      </c>
      <c r="I2638" s="27"/>
      <c r="J2638" s="28">
        <v>0</v>
      </c>
      <c r="K2638" t="str">
        <f>IF((LEN(relatorio_Ananindeua3[[#This Row],[CIF/CPF/CNPJ]])=14),relatorio_Ananindeua3[[#This Row],[CIF/CPF/CNPJ]],relatorio_Ananindeua3[[#This Row],[Coluna2]])</f>
        <v>19362932000102</v>
      </c>
      <c r="L2638" t="str">
        <f t="shared" si="41"/>
        <v>193******02</v>
      </c>
    </row>
    <row r="2639" spans="1:12" x14ac:dyDescent="0.25">
      <c r="A2639" s="23" t="s">
        <v>1287</v>
      </c>
      <c r="B2639" s="23" t="s">
        <v>1288</v>
      </c>
      <c r="C2639" s="23" t="s">
        <v>17</v>
      </c>
      <c r="D2639" s="24">
        <v>45299.890659722223</v>
      </c>
      <c r="E2639" s="25" t="s">
        <v>11</v>
      </c>
      <c r="F2639" s="26" t="s">
        <v>16</v>
      </c>
      <c r="G2639" s="26" t="s">
        <v>14</v>
      </c>
      <c r="H2639" s="23">
        <v>0</v>
      </c>
      <c r="I2639" s="27"/>
      <c r="J2639" s="28">
        <v>0</v>
      </c>
      <c r="K2639" t="str">
        <f>IF((LEN(relatorio_Ananindeua3[[#This Row],[CIF/CPF/CNPJ]])=14),relatorio_Ananindeua3[[#This Row],[CIF/CPF/CNPJ]],relatorio_Ananindeua3[[#This Row],[Coluna2]])</f>
        <v>20015960000132</v>
      </c>
      <c r="L2639" t="str">
        <f t="shared" si="41"/>
        <v>200******32</v>
      </c>
    </row>
    <row r="2640" spans="1:12" x14ac:dyDescent="0.25">
      <c r="A2640" s="23" t="s">
        <v>719</v>
      </c>
      <c r="B2640" s="23" t="s">
        <v>720</v>
      </c>
      <c r="C2640" s="23" t="s">
        <v>17</v>
      </c>
      <c r="D2640" s="24">
        <v>45299.8906712963</v>
      </c>
      <c r="E2640" s="25" t="s">
        <v>11</v>
      </c>
      <c r="F2640" s="26" t="s">
        <v>16</v>
      </c>
      <c r="G2640" s="26" t="s">
        <v>14</v>
      </c>
      <c r="H2640" s="23">
        <v>0</v>
      </c>
      <c r="I2640" s="27"/>
      <c r="J2640" s="28">
        <v>0</v>
      </c>
      <c r="K2640" t="str">
        <f>IF((LEN(relatorio_Ananindeua3[[#This Row],[CIF/CPF/CNPJ]])=14),relatorio_Ananindeua3[[#This Row],[CIF/CPF/CNPJ]],relatorio_Ananindeua3[[#This Row],[Coluna2]])</f>
        <v>15278364000105</v>
      </c>
      <c r="L2640" t="str">
        <f t="shared" si="41"/>
        <v>152******05</v>
      </c>
    </row>
    <row r="2641" spans="1:12" x14ac:dyDescent="0.25">
      <c r="A2641" s="23" t="s">
        <v>778</v>
      </c>
      <c r="B2641" s="23" t="s">
        <v>779</v>
      </c>
      <c r="C2641" s="23" t="s">
        <v>17</v>
      </c>
      <c r="D2641" s="24">
        <v>45299.8906712963</v>
      </c>
      <c r="E2641" s="25" t="s">
        <v>11</v>
      </c>
      <c r="F2641" s="26" t="s">
        <v>16</v>
      </c>
      <c r="G2641" s="26" t="s">
        <v>14</v>
      </c>
      <c r="H2641" s="23">
        <v>0</v>
      </c>
      <c r="I2641" s="27"/>
      <c r="J2641" s="28">
        <v>0</v>
      </c>
      <c r="K2641" t="str">
        <f>IF((LEN(relatorio_Ananindeua3[[#This Row],[CIF/CPF/CNPJ]])=14),relatorio_Ananindeua3[[#This Row],[CIF/CPF/CNPJ]],relatorio_Ananindeua3[[#This Row],[Coluna2]])</f>
        <v>15651147000119</v>
      </c>
      <c r="L2641" t="str">
        <f t="shared" si="41"/>
        <v>156******19</v>
      </c>
    </row>
    <row r="2642" spans="1:12" x14ac:dyDescent="0.25">
      <c r="A2642" s="23" t="s">
        <v>939</v>
      </c>
      <c r="B2642" s="23" t="s">
        <v>940</v>
      </c>
      <c r="C2642" s="23" t="s">
        <v>17</v>
      </c>
      <c r="D2642" s="24">
        <v>45299.8906712963</v>
      </c>
      <c r="E2642" s="25" t="s">
        <v>11</v>
      </c>
      <c r="F2642" s="26" t="s">
        <v>16</v>
      </c>
      <c r="G2642" s="26" t="s">
        <v>14</v>
      </c>
      <c r="H2642" s="23">
        <v>0</v>
      </c>
      <c r="I2642" s="27"/>
      <c r="J2642" s="28">
        <v>0</v>
      </c>
      <c r="K2642" t="str">
        <f>IF((LEN(relatorio_Ananindeua3[[#This Row],[CIF/CPF/CNPJ]])=14),relatorio_Ananindeua3[[#This Row],[CIF/CPF/CNPJ]],relatorio_Ananindeua3[[#This Row],[Coluna2]])</f>
        <v>17336511000181</v>
      </c>
      <c r="L2642" t="str">
        <f t="shared" ref="L2642:L2705" si="42">_xlfn.CONCAT(LEFT(A2642,3),REPT("*",6),RIGHT(A2642,2))</f>
        <v>173******81</v>
      </c>
    </row>
    <row r="2643" spans="1:12" x14ac:dyDescent="0.25">
      <c r="A2643" s="23" t="s">
        <v>984</v>
      </c>
      <c r="B2643" s="23" t="s">
        <v>985</v>
      </c>
      <c r="C2643" s="23" t="s">
        <v>17</v>
      </c>
      <c r="D2643" s="24">
        <v>45299.8906712963</v>
      </c>
      <c r="E2643" s="25" t="s">
        <v>11</v>
      </c>
      <c r="F2643" s="26" t="s">
        <v>16</v>
      </c>
      <c r="G2643" s="26" t="s">
        <v>14</v>
      </c>
      <c r="H2643" s="23">
        <v>0</v>
      </c>
      <c r="I2643" s="27"/>
      <c r="J2643" s="28">
        <v>0</v>
      </c>
      <c r="K2643" t="str">
        <f>IF((LEN(relatorio_Ananindeua3[[#This Row],[CIF/CPF/CNPJ]])=14),relatorio_Ananindeua3[[#This Row],[CIF/CPF/CNPJ]],relatorio_Ananindeua3[[#This Row],[Coluna2]])</f>
        <v>17602356000106</v>
      </c>
      <c r="L2643" t="str">
        <f t="shared" si="42"/>
        <v>176******06</v>
      </c>
    </row>
    <row r="2644" spans="1:12" x14ac:dyDescent="0.25">
      <c r="A2644" s="23" t="s">
        <v>764</v>
      </c>
      <c r="B2644" s="23" t="s">
        <v>765</v>
      </c>
      <c r="C2644" s="23" t="s">
        <v>17</v>
      </c>
      <c r="D2644" s="24">
        <v>45299.890682870369</v>
      </c>
      <c r="E2644" s="25" t="s">
        <v>11</v>
      </c>
      <c r="F2644" s="26" t="s">
        <v>16</v>
      </c>
      <c r="G2644" s="26" t="s">
        <v>14</v>
      </c>
      <c r="H2644" s="23">
        <v>0</v>
      </c>
      <c r="I2644" s="27"/>
      <c r="J2644" s="28">
        <v>0</v>
      </c>
      <c r="K2644" t="str">
        <f>IF((LEN(relatorio_Ananindeua3[[#This Row],[CIF/CPF/CNPJ]])=14),relatorio_Ananindeua3[[#This Row],[CIF/CPF/CNPJ]],relatorio_Ananindeua3[[#This Row],[Coluna2]])</f>
        <v>15520615000116</v>
      </c>
      <c r="L2644" t="str">
        <f t="shared" si="42"/>
        <v>155******16</v>
      </c>
    </row>
    <row r="2645" spans="1:12" x14ac:dyDescent="0.25">
      <c r="A2645" s="23" t="s">
        <v>1119</v>
      </c>
      <c r="B2645" s="23" t="s">
        <v>1120</v>
      </c>
      <c r="C2645" s="23" t="s">
        <v>17</v>
      </c>
      <c r="D2645" s="24">
        <v>45299.890694444446</v>
      </c>
      <c r="E2645" s="25" t="s">
        <v>11</v>
      </c>
      <c r="F2645" s="26" t="s">
        <v>16</v>
      </c>
      <c r="G2645" s="26" t="s">
        <v>14</v>
      </c>
      <c r="H2645" s="23">
        <v>0</v>
      </c>
      <c r="I2645" s="27"/>
      <c r="J2645" s="28">
        <v>0</v>
      </c>
      <c r="K2645" t="str">
        <f>IF((LEN(relatorio_Ananindeua3[[#This Row],[CIF/CPF/CNPJ]])=14),relatorio_Ananindeua3[[#This Row],[CIF/CPF/CNPJ]],relatorio_Ananindeua3[[#This Row],[Coluna2]])</f>
        <v>18618102000130</v>
      </c>
      <c r="L2645" t="str">
        <f t="shared" si="42"/>
        <v>186******30</v>
      </c>
    </row>
    <row r="2646" spans="1:12" x14ac:dyDescent="0.25">
      <c r="A2646" s="23" t="s">
        <v>1133</v>
      </c>
      <c r="B2646" s="23" t="s">
        <v>1134</v>
      </c>
      <c r="C2646" s="23" t="s">
        <v>17</v>
      </c>
      <c r="D2646" s="24">
        <v>45299.890694444446</v>
      </c>
      <c r="E2646" s="25" t="s">
        <v>11</v>
      </c>
      <c r="F2646" s="26" t="s">
        <v>16</v>
      </c>
      <c r="G2646" s="26" t="s">
        <v>14</v>
      </c>
      <c r="H2646" s="23">
        <v>0</v>
      </c>
      <c r="I2646" s="27"/>
      <c r="J2646" s="28">
        <v>0</v>
      </c>
      <c r="K2646" t="str">
        <f>IF((LEN(relatorio_Ananindeua3[[#This Row],[CIF/CPF/CNPJ]])=14),relatorio_Ananindeua3[[#This Row],[CIF/CPF/CNPJ]],relatorio_Ananindeua3[[#This Row],[Coluna2]])</f>
        <v>18851315000108</v>
      </c>
      <c r="L2646" t="str">
        <f t="shared" si="42"/>
        <v>188******08</v>
      </c>
    </row>
    <row r="2647" spans="1:12" x14ac:dyDescent="0.25">
      <c r="A2647" s="23" t="s">
        <v>829</v>
      </c>
      <c r="B2647" s="23" t="s">
        <v>830</v>
      </c>
      <c r="C2647" s="23" t="s">
        <v>17</v>
      </c>
      <c r="D2647" s="24">
        <v>45299.890706018516</v>
      </c>
      <c r="E2647" s="25" t="s">
        <v>11</v>
      </c>
      <c r="F2647" s="26" t="s">
        <v>16</v>
      </c>
      <c r="G2647" s="26" t="s">
        <v>14</v>
      </c>
      <c r="H2647" s="23">
        <v>0</v>
      </c>
      <c r="I2647" s="27"/>
      <c r="J2647" s="28">
        <v>0</v>
      </c>
      <c r="K2647" t="str">
        <f>IF((LEN(relatorio_Ananindeua3[[#This Row],[CIF/CPF/CNPJ]])=14),relatorio_Ananindeua3[[#This Row],[CIF/CPF/CNPJ]],relatorio_Ananindeua3[[#This Row],[Coluna2]])</f>
        <v>15915641000143</v>
      </c>
      <c r="L2647" t="str">
        <f t="shared" si="42"/>
        <v>159******43</v>
      </c>
    </row>
    <row r="2648" spans="1:12" x14ac:dyDescent="0.25">
      <c r="A2648" s="23" t="s">
        <v>968</v>
      </c>
      <c r="B2648" s="23" t="s">
        <v>969</v>
      </c>
      <c r="C2648" s="23" t="s">
        <v>17</v>
      </c>
      <c r="D2648" s="24">
        <v>45299.890706018516</v>
      </c>
      <c r="E2648" s="25" t="s">
        <v>11</v>
      </c>
      <c r="F2648" s="26" t="s">
        <v>16</v>
      </c>
      <c r="G2648" s="26" t="s">
        <v>14</v>
      </c>
      <c r="H2648" s="23">
        <v>0</v>
      </c>
      <c r="I2648" s="27"/>
      <c r="J2648" s="28">
        <v>0</v>
      </c>
      <c r="K2648" t="str">
        <f>IF((LEN(relatorio_Ananindeua3[[#This Row],[CIF/CPF/CNPJ]])=14),relatorio_Ananindeua3[[#This Row],[CIF/CPF/CNPJ]],relatorio_Ananindeua3[[#This Row],[Coluna2]])</f>
        <v>17487154000152</v>
      </c>
      <c r="L2648" t="str">
        <f t="shared" si="42"/>
        <v>174******52</v>
      </c>
    </row>
    <row r="2649" spans="1:12" x14ac:dyDescent="0.25">
      <c r="A2649" s="23" t="s">
        <v>10016</v>
      </c>
      <c r="B2649" s="23" t="s">
        <v>10017</v>
      </c>
      <c r="C2649" s="23" t="s">
        <v>17</v>
      </c>
      <c r="D2649" s="24">
        <v>45299.890706018516</v>
      </c>
      <c r="E2649" s="25" t="s">
        <v>11</v>
      </c>
      <c r="F2649" s="26" t="s">
        <v>16</v>
      </c>
      <c r="G2649" s="26" t="s">
        <v>14</v>
      </c>
      <c r="H2649" s="23">
        <v>0</v>
      </c>
      <c r="I2649" s="27"/>
      <c r="J2649" s="28">
        <v>0</v>
      </c>
      <c r="K2649" t="str">
        <f>IF((LEN(relatorio_Ananindeua3[[#This Row],[CIF/CPF/CNPJ]])=14),relatorio_Ananindeua3[[#This Row],[CIF/CPF/CNPJ]],relatorio_Ananindeua3[[#This Row],[Coluna2]])</f>
        <v>52884330000190</v>
      </c>
      <c r="L2649" t="str">
        <f t="shared" si="42"/>
        <v>528******90</v>
      </c>
    </row>
    <row r="2650" spans="1:12" x14ac:dyDescent="0.25">
      <c r="A2650" s="23" t="s">
        <v>9998</v>
      </c>
      <c r="B2650" s="23" t="s">
        <v>9999</v>
      </c>
      <c r="C2650" s="23" t="s">
        <v>17</v>
      </c>
      <c r="D2650" s="24">
        <v>45299.890717592592</v>
      </c>
      <c r="E2650" s="25" t="s">
        <v>11</v>
      </c>
      <c r="F2650" s="26" t="s">
        <v>16</v>
      </c>
      <c r="G2650" s="26" t="s">
        <v>14</v>
      </c>
      <c r="H2650" s="23">
        <v>0</v>
      </c>
      <c r="I2650" s="27"/>
      <c r="J2650" s="28">
        <v>0</v>
      </c>
      <c r="K2650" t="str">
        <f>IF((LEN(relatorio_Ananindeua3[[#This Row],[CIF/CPF/CNPJ]])=14),relatorio_Ananindeua3[[#This Row],[CIF/CPF/CNPJ]],relatorio_Ananindeua3[[#This Row],[Coluna2]])</f>
        <v>52837653000123</v>
      </c>
      <c r="L2650" t="str">
        <f t="shared" si="42"/>
        <v>528******23</v>
      </c>
    </row>
    <row r="2651" spans="1:12" x14ac:dyDescent="0.25">
      <c r="A2651" s="23" t="s">
        <v>9978</v>
      </c>
      <c r="B2651" s="23" t="s">
        <v>9979</v>
      </c>
      <c r="C2651" s="23" t="s">
        <v>17</v>
      </c>
      <c r="D2651" s="24">
        <v>45299.890729166669</v>
      </c>
      <c r="E2651" s="25" t="s">
        <v>11</v>
      </c>
      <c r="F2651" s="26" t="s">
        <v>16</v>
      </c>
      <c r="G2651" s="26" t="s">
        <v>14</v>
      </c>
      <c r="H2651" s="23">
        <v>0</v>
      </c>
      <c r="I2651" s="27"/>
      <c r="J2651" s="28">
        <v>0</v>
      </c>
      <c r="K2651" t="str">
        <f>IF((LEN(relatorio_Ananindeua3[[#This Row],[CIF/CPF/CNPJ]])=14),relatorio_Ananindeua3[[#This Row],[CIF/CPF/CNPJ]],relatorio_Ananindeua3[[#This Row],[Coluna2]])</f>
        <v>52796741000124</v>
      </c>
      <c r="L2651" t="str">
        <f t="shared" si="42"/>
        <v>527******24</v>
      </c>
    </row>
    <row r="2652" spans="1:12" x14ac:dyDescent="0.25">
      <c r="A2652" s="23" t="s">
        <v>9982</v>
      </c>
      <c r="B2652" s="23" t="s">
        <v>9983</v>
      </c>
      <c r="C2652" s="23" t="s">
        <v>17</v>
      </c>
      <c r="D2652" s="24">
        <v>45299.890729166669</v>
      </c>
      <c r="E2652" s="25" t="s">
        <v>11</v>
      </c>
      <c r="F2652" s="26" t="s">
        <v>16</v>
      </c>
      <c r="G2652" s="26" t="s">
        <v>14</v>
      </c>
      <c r="H2652" s="23">
        <v>0</v>
      </c>
      <c r="I2652" s="27"/>
      <c r="J2652" s="28">
        <v>0</v>
      </c>
      <c r="K2652" t="str">
        <f>IF((LEN(relatorio_Ananindeua3[[#This Row],[CIF/CPF/CNPJ]])=14),relatorio_Ananindeua3[[#This Row],[CIF/CPF/CNPJ]],relatorio_Ananindeua3[[#This Row],[Coluna2]])</f>
        <v>52798357000160</v>
      </c>
      <c r="L2652" t="str">
        <f t="shared" si="42"/>
        <v>527******60</v>
      </c>
    </row>
    <row r="2653" spans="1:12" x14ac:dyDescent="0.25">
      <c r="A2653" s="23" t="s">
        <v>9988</v>
      </c>
      <c r="B2653" s="23" t="s">
        <v>9989</v>
      </c>
      <c r="C2653" s="23" t="s">
        <v>17</v>
      </c>
      <c r="D2653" s="24">
        <v>45299.890729166669</v>
      </c>
      <c r="E2653" s="25" t="s">
        <v>11</v>
      </c>
      <c r="F2653" s="26" t="s">
        <v>16</v>
      </c>
      <c r="G2653" s="26" t="s">
        <v>14</v>
      </c>
      <c r="H2653" s="23">
        <v>0</v>
      </c>
      <c r="I2653" s="27"/>
      <c r="J2653" s="28">
        <v>0</v>
      </c>
      <c r="K2653" t="str">
        <f>IF((LEN(relatorio_Ananindeua3[[#This Row],[CIF/CPF/CNPJ]])=14),relatorio_Ananindeua3[[#This Row],[CIF/CPF/CNPJ]],relatorio_Ananindeua3[[#This Row],[Coluna2]])</f>
        <v>52831459000130</v>
      </c>
      <c r="L2653" t="str">
        <f t="shared" si="42"/>
        <v>528******30</v>
      </c>
    </row>
    <row r="2654" spans="1:12" x14ac:dyDescent="0.25">
      <c r="A2654" s="23" t="s">
        <v>9008</v>
      </c>
      <c r="B2654" s="23" t="s">
        <v>9009</v>
      </c>
      <c r="C2654" s="23" t="s">
        <v>17</v>
      </c>
      <c r="D2654" s="24">
        <v>45299.890810185185</v>
      </c>
      <c r="E2654" s="25" t="s">
        <v>11</v>
      </c>
      <c r="F2654" s="26" t="s">
        <v>16</v>
      </c>
      <c r="G2654" s="26" t="s">
        <v>14</v>
      </c>
      <c r="H2654" s="23">
        <v>0</v>
      </c>
      <c r="I2654" s="27"/>
      <c r="J2654" s="28">
        <v>0</v>
      </c>
      <c r="K2654" t="str">
        <f>IF((LEN(relatorio_Ananindeua3[[#This Row],[CIF/CPF/CNPJ]])=14),relatorio_Ananindeua3[[#This Row],[CIF/CPF/CNPJ]],relatorio_Ananindeua3[[#This Row],[Coluna2]])</f>
        <v>50680019000102</v>
      </c>
      <c r="L2654" t="str">
        <f t="shared" si="42"/>
        <v>506******02</v>
      </c>
    </row>
    <row r="2655" spans="1:12" x14ac:dyDescent="0.25">
      <c r="A2655" s="23" t="s">
        <v>9970</v>
      </c>
      <c r="B2655" s="23" t="s">
        <v>9971</v>
      </c>
      <c r="C2655" s="23" t="s">
        <v>17</v>
      </c>
      <c r="D2655" s="24">
        <v>45299.890810185185</v>
      </c>
      <c r="E2655" s="25" t="s">
        <v>11</v>
      </c>
      <c r="F2655" s="26" t="s">
        <v>16</v>
      </c>
      <c r="G2655" s="26" t="s">
        <v>14</v>
      </c>
      <c r="H2655" s="23">
        <v>0</v>
      </c>
      <c r="I2655" s="27"/>
      <c r="J2655" s="28">
        <v>0</v>
      </c>
      <c r="K2655" t="str">
        <f>IF((LEN(relatorio_Ananindeua3[[#This Row],[CIF/CPF/CNPJ]])=14),relatorio_Ananindeua3[[#This Row],[CIF/CPF/CNPJ]],relatorio_Ananindeua3[[#This Row],[Coluna2]])</f>
        <v>52782179000180</v>
      </c>
      <c r="L2655" t="str">
        <f t="shared" si="42"/>
        <v>527******80</v>
      </c>
    </row>
    <row r="2656" spans="1:12" x14ac:dyDescent="0.25">
      <c r="A2656" s="23" t="s">
        <v>9968</v>
      </c>
      <c r="B2656" s="23" t="s">
        <v>9969</v>
      </c>
      <c r="C2656" s="23" t="s">
        <v>17</v>
      </c>
      <c r="D2656" s="24">
        <v>45299.890821759262</v>
      </c>
      <c r="E2656" s="25" t="s">
        <v>11</v>
      </c>
      <c r="F2656" s="26" t="s">
        <v>16</v>
      </c>
      <c r="G2656" s="26" t="s">
        <v>14</v>
      </c>
      <c r="H2656" s="23">
        <v>0</v>
      </c>
      <c r="I2656" s="27"/>
      <c r="J2656" s="28">
        <v>0</v>
      </c>
      <c r="K2656" t="str">
        <f>IF((LEN(relatorio_Ananindeua3[[#This Row],[CIF/CPF/CNPJ]])=14),relatorio_Ananindeua3[[#This Row],[CIF/CPF/CNPJ]],relatorio_Ananindeua3[[#This Row],[Coluna2]])</f>
        <v>52777057000103</v>
      </c>
      <c r="L2656" t="str">
        <f t="shared" si="42"/>
        <v>527******03</v>
      </c>
    </row>
    <row r="2657" spans="1:12" x14ac:dyDescent="0.25">
      <c r="A2657" s="23" t="s">
        <v>5388</v>
      </c>
      <c r="B2657" s="23" t="s">
        <v>5389</v>
      </c>
      <c r="C2657" s="23" t="s">
        <v>17</v>
      </c>
      <c r="D2657" s="24">
        <v>45299.890833333331</v>
      </c>
      <c r="E2657" s="25" t="s">
        <v>11</v>
      </c>
      <c r="F2657" s="26" t="s">
        <v>16</v>
      </c>
      <c r="G2657" s="26" t="s">
        <v>14</v>
      </c>
      <c r="H2657" s="23">
        <v>0</v>
      </c>
      <c r="I2657" s="27"/>
      <c r="J2657" s="28">
        <v>0</v>
      </c>
      <c r="K2657" t="str">
        <f>IF((LEN(relatorio_Ananindeua3[[#This Row],[CIF/CPF/CNPJ]])=14),relatorio_Ananindeua3[[#This Row],[CIF/CPF/CNPJ]],relatorio_Ananindeua3[[#This Row],[Coluna2]])</f>
        <v>41583426000100</v>
      </c>
      <c r="L2657" t="str">
        <f t="shared" si="42"/>
        <v>415******00</v>
      </c>
    </row>
    <row r="2658" spans="1:12" x14ac:dyDescent="0.25">
      <c r="A2658" s="23" t="s">
        <v>9957</v>
      </c>
      <c r="B2658" s="23" t="s">
        <v>9958</v>
      </c>
      <c r="C2658" s="23" t="s">
        <v>17</v>
      </c>
      <c r="D2658" s="24">
        <v>45299.890833333331</v>
      </c>
      <c r="E2658" s="25" t="s">
        <v>11</v>
      </c>
      <c r="F2658" s="26" t="s">
        <v>16</v>
      </c>
      <c r="G2658" s="26" t="s">
        <v>14</v>
      </c>
      <c r="H2658" s="23">
        <v>0</v>
      </c>
      <c r="I2658" s="27"/>
      <c r="J2658" s="28">
        <v>0</v>
      </c>
      <c r="K2658" t="str">
        <f>IF((LEN(relatorio_Ananindeua3[[#This Row],[CIF/CPF/CNPJ]])=14),relatorio_Ananindeua3[[#This Row],[CIF/CPF/CNPJ]],relatorio_Ananindeua3[[#This Row],[Coluna2]])</f>
        <v>52743353000185</v>
      </c>
      <c r="L2658" t="str">
        <f t="shared" si="42"/>
        <v>527******85</v>
      </c>
    </row>
    <row r="2659" spans="1:12" x14ac:dyDescent="0.25">
      <c r="A2659" s="23" t="s">
        <v>9959</v>
      </c>
      <c r="B2659" s="23" t="s">
        <v>9960</v>
      </c>
      <c r="C2659" s="23" t="s">
        <v>17</v>
      </c>
      <c r="D2659" s="24">
        <v>45299.890833333331</v>
      </c>
      <c r="E2659" s="25" t="s">
        <v>11</v>
      </c>
      <c r="F2659" s="26" t="s">
        <v>16</v>
      </c>
      <c r="G2659" s="26" t="s">
        <v>14</v>
      </c>
      <c r="H2659" s="23">
        <v>0</v>
      </c>
      <c r="I2659" s="27"/>
      <c r="J2659" s="28">
        <v>0</v>
      </c>
      <c r="K2659" t="str">
        <f>IF((LEN(relatorio_Ananindeua3[[#This Row],[CIF/CPF/CNPJ]])=14),relatorio_Ananindeua3[[#This Row],[CIF/CPF/CNPJ]],relatorio_Ananindeua3[[#This Row],[Coluna2]])</f>
        <v>52752426000103</v>
      </c>
      <c r="L2659" t="str">
        <f t="shared" si="42"/>
        <v>527******03</v>
      </c>
    </row>
    <row r="2660" spans="1:12" x14ac:dyDescent="0.25">
      <c r="A2660" s="23" t="s">
        <v>1678</v>
      </c>
      <c r="B2660" s="23" t="s">
        <v>1679</v>
      </c>
      <c r="C2660" s="23" t="s">
        <v>17</v>
      </c>
      <c r="D2660" s="24">
        <v>45299.890844907408</v>
      </c>
      <c r="E2660" s="25" t="s">
        <v>11</v>
      </c>
      <c r="F2660" s="26" t="s">
        <v>16</v>
      </c>
      <c r="G2660" s="26" t="s">
        <v>14</v>
      </c>
      <c r="H2660" s="23">
        <v>0</v>
      </c>
      <c r="I2660" s="27"/>
      <c r="J2660" s="28">
        <v>0</v>
      </c>
      <c r="K2660" t="str">
        <f>IF((LEN(relatorio_Ananindeua3[[#This Row],[CIF/CPF/CNPJ]])=14),relatorio_Ananindeua3[[#This Row],[CIF/CPF/CNPJ]],relatorio_Ananindeua3[[#This Row],[Coluna2]])</f>
        <v>23629837000108</v>
      </c>
      <c r="L2660" t="str">
        <f t="shared" si="42"/>
        <v>236******08</v>
      </c>
    </row>
    <row r="2661" spans="1:12" x14ac:dyDescent="0.25">
      <c r="A2661" s="23" t="s">
        <v>9949</v>
      </c>
      <c r="B2661" s="23" t="s">
        <v>9950</v>
      </c>
      <c r="C2661" s="23" t="s">
        <v>17</v>
      </c>
      <c r="D2661" s="24">
        <v>45299.890868055554</v>
      </c>
      <c r="E2661" s="25" t="s">
        <v>11</v>
      </c>
      <c r="F2661" s="26" t="s">
        <v>16</v>
      </c>
      <c r="G2661" s="26" t="s">
        <v>14</v>
      </c>
      <c r="H2661" s="23">
        <v>0</v>
      </c>
      <c r="I2661" s="27"/>
      <c r="J2661" s="28">
        <v>0</v>
      </c>
      <c r="K2661" t="str">
        <f>IF((LEN(relatorio_Ananindeua3[[#This Row],[CIF/CPF/CNPJ]])=14),relatorio_Ananindeua3[[#This Row],[CIF/CPF/CNPJ]],relatorio_Ananindeua3[[#This Row],[Coluna2]])</f>
        <v>52706921000178</v>
      </c>
      <c r="L2661" t="str">
        <f t="shared" si="42"/>
        <v>527******78</v>
      </c>
    </row>
    <row r="2662" spans="1:12" x14ac:dyDescent="0.25">
      <c r="A2662" s="23" t="s">
        <v>2088</v>
      </c>
      <c r="B2662" s="23" t="s">
        <v>2089</v>
      </c>
      <c r="C2662" s="23" t="s">
        <v>17</v>
      </c>
      <c r="D2662" s="24">
        <v>45299.890879629631</v>
      </c>
      <c r="E2662" s="25" t="s">
        <v>11</v>
      </c>
      <c r="F2662" s="26" t="s">
        <v>16</v>
      </c>
      <c r="G2662" s="26" t="s">
        <v>14</v>
      </c>
      <c r="H2662" s="23">
        <v>0</v>
      </c>
      <c r="I2662" s="27"/>
      <c r="J2662" s="28">
        <v>0</v>
      </c>
      <c r="K2662" t="str">
        <f>IF((LEN(relatorio_Ananindeua3[[#This Row],[CIF/CPF/CNPJ]])=14),relatorio_Ananindeua3[[#This Row],[CIF/CPF/CNPJ]],relatorio_Ananindeua3[[#This Row],[Coluna2]])</f>
        <v>26953766000184</v>
      </c>
      <c r="L2662" t="str">
        <f t="shared" si="42"/>
        <v>269******84</v>
      </c>
    </row>
    <row r="2663" spans="1:12" x14ac:dyDescent="0.25">
      <c r="A2663" s="23" t="s">
        <v>9935</v>
      </c>
      <c r="B2663" s="23" t="s">
        <v>9936</v>
      </c>
      <c r="C2663" s="23" t="s">
        <v>17</v>
      </c>
      <c r="D2663" s="24">
        <v>45299.8908912037</v>
      </c>
      <c r="E2663" s="25" t="s">
        <v>11</v>
      </c>
      <c r="F2663" s="26" t="s">
        <v>16</v>
      </c>
      <c r="G2663" s="26" t="s">
        <v>14</v>
      </c>
      <c r="H2663" s="23">
        <v>0</v>
      </c>
      <c r="I2663" s="27"/>
      <c r="J2663" s="28">
        <v>0</v>
      </c>
      <c r="K2663" t="str">
        <f>IF((LEN(relatorio_Ananindeua3[[#This Row],[CIF/CPF/CNPJ]])=14),relatorio_Ananindeua3[[#This Row],[CIF/CPF/CNPJ]],relatorio_Ananindeua3[[#This Row],[Coluna2]])</f>
        <v>52666523000175</v>
      </c>
      <c r="L2663" t="str">
        <f t="shared" si="42"/>
        <v>526******75</v>
      </c>
    </row>
    <row r="2664" spans="1:12" x14ac:dyDescent="0.25">
      <c r="A2664" s="23" t="s">
        <v>9937</v>
      </c>
      <c r="B2664" s="23" t="s">
        <v>9938</v>
      </c>
      <c r="C2664" s="23" t="s">
        <v>17</v>
      </c>
      <c r="D2664" s="24">
        <v>45299.8908912037</v>
      </c>
      <c r="E2664" s="25" t="s">
        <v>11</v>
      </c>
      <c r="F2664" s="26" t="s">
        <v>16</v>
      </c>
      <c r="G2664" s="26" t="s">
        <v>14</v>
      </c>
      <c r="H2664" s="23">
        <v>0</v>
      </c>
      <c r="I2664" s="27"/>
      <c r="J2664" s="28">
        <v>0</v>
      </c>
      <c r="K2664" t="str">
        <f>IF((LEN(relatorio_Ananindeua3[[#This Row],[CIF/CPF/CNPJ]])=14),relatorio_Ananindeua3[[#This Row],[CIF/CPF/CNPJ]],relatorio_Ananindeua3[[#This Row],[Coluna2]])</f>
        <v>52670751000119</v>
      </c>
      <c r="L2664" t="str">
        <f t="shared" si="42"/>
        <v>526******19</v>
      </c>
    </row>
    <row r="2665" spans="1:12" x14ac:dyDescent="0.25">
      <c r="A2665" s="23" t="s">
        <v>9929</v>
      </c>
      <c r="B2665" s="23" t="s">
        <v>9930</v>
      </c>
      <c r="C2665" s="23" t="s">
        <v>17</v>
      </c>
      <c r="D2665" s="24">
        <v>45299.890925925924</v>
      </c>
      <c r="E2665" s="25" t="s">
        <v>11</v>
      </c>
      <c r="F2665" s="26" t="s">
        <v>16</v>
      </c>
      <c r="G2665" s="26" t="s">
        <v>14</v>
      </c>
      <c r="H2665" s="23">
        <v>0</v>
      </c>
      <c r="I2665" s="27"/>
      <c r="J2665" s="28">
        <v>0</v>
      </c>
      <c r="K2665" t="str">
        <f>IF((LEN(relatorio_Ananindeua3[[#This Row],[CIF/CPF/CNPJ]])=14),relatorio_Ananindeua3[[#This Row],[CIF/CPF/CNPJ]],relatorio_Ananindeua3[[#This Row],[Coluna2]])</f>
        <v>52650854000117</v>
      </c>
      <c r="L2665" t="str">
        <f t="shared" si="42"/>
        <v>526******17</v>
      </c>
    </row>
    <row r="2666" spans="1:12" x14ac:dyDescent="0.25">
      <c r="A2666" s="23" t="s">
        <v>9923</v>
      </c>
      <c r="B2666" s="23" t="s">
        <v>9924</v>
      </c>
      <c r="C2666" s="23" t="s">
        <v>17</v>
      </c>
      <c r="D2666" s="24">
        <v>45299.890949074077</v>
      </c>
      <c r="E2666" s="25" t="s">
        <v>11</v>
      </c>
      <c r="F2666" s="26" t="s">
        <v>16</v>
      </c>
      <c r="G2666" s="26" t="s">
        <v>14</v>
      </c>
      <c r="H2666" s="23">
        <v>0</v>
      </c>
      <c r="I2666" s="27"/>
      <c r="J2666" s="28">
        <v>0</v>
      </c>
      <c r="K2666" t="str">
        <f>IF((LEN(relatorio_Ananindeua3[[#This Row],[CIF/CPF/CNPJ]])=14),relatorio_Ananindeua3[[#This Row],[CIF/CPF/CNPJ]],relatorio_Ananindeua3[[#This Row],[Coluna2]])</f>
        <v>52636765000116</v>
      </c>
      <c r="L2666" t="str">
        <f t="shared" si="42"/>
        <v>526******16</v>
      </c>
    </row>
    <row r="2667" spans="1:12" x14ac:dyDescent="0.25">
      <c r="A2667" s="23" t="s">
        <v>9913</v>
      </c>
      <c r="B2667" s="23" t="s">
        <v>9914</v>
      </c>
      <c r="C2667" s="23" t="s">
        <v>17</v>
      </c>
      <c r="D2667" s="24">
        <v>45299.890972222223</v>
      </c>
      <c r="E2667" s="25" t="s">
        <v>11</v>
      </c>
      <c r="F2667" s="26" t="s">
        <v>16</v>
      </c>
      <c r="G2667" s="26" t="s">
        <v>14</v>
      </c>
      <c r="H2667" s="23">
        <v>0</v>
      </c>
      <c r="I2667" s="27"/>
      <c r="J2667" s="28">
        <v>0</v>
      </c>
      <c r="K2667" t="str">
        <f>IF((LEN(relatorio_Ananindeua3[[#This Row],[CIF/CPF/CNPJ]])=14),relatorio_Ananindeua3[[#This Row],[CIF/CPF/CNPJ]],relatorio_Ananindeua3[[#This Row],[Coluna2]])</f>
        <v>52608730000173</v>
      </c>
      <c r="L2667" t="str">
        <f t="shared" si="42"/>
        <v>526******73</v>
      </c>
    </row>
    <row r="2668" spans="1:12" x14ac:dyDescent="0.25">
      <c r="A2668" s="23" t="s">
        <v>9911</v>
      </c>
      <c r="B2668" s="23" t="s">
        <v>9912</v>
      </c>
      <c r="C2668" s="23" t="s">
        <v>17</v>
      </c>
      <c r="D2668" s="24">
        <v>45299.890983796293</v>
      </c>
      <c r="E2668" s="25" t="s">
        <v>11</v>
      </c>
      <c r="F2668" s="26" t="s">
        <v>16</v>
      </c>
      <c r="G2668" s="26" t="s">
        <v>14</v>
      </c>
      <c r="H2668" s="23">
        <v>0</v>
      </c>
      <c r="I2668" s="27"/>
      <c r="J2668" s="28">
        <v>0</v>
      </c>
      <c r="K2668" t="str">
        <f>IF((LEN(relatorio_Ananindeua3[[#This Row],[CIF/CPF/CNPJ]])=14),relatorio_Ananindeua3[[#This Row],[CIF/CPF/CNPJ]],relatorio_Ananindeua3[[#This Row],[Coluna2]])</f>
        <v>52606062000145</v>
      </c>
      <c r="L2668" t="str">
        <f t="shared" si="42"/>
        <v>526******45</v>
      </c>
    </row>
    <row r="2669" spans="1:12" x14ac:dyDescent="0.25">
      <c r="A2669" s="23" t="s">
        <v>9895</v>
      </c>
      <c r="B2669" s="23" t="s">
        <v>9896</v>
      </c>
      <c r="C2669" s="23" t="s">
        <v>17</v>
      </c>
      <c r="D2669" s="24">
        <v>45299.89099537037</v>
      </c>
      <c r="E2669" s="25" t="s">
        <v>11</v>
      </c>
      <c r="F2669" s="26" t="s">
        <v>16</v>
      </c>
      <c r="G2669" s="26" t="s">
        <v>14</v>
      </c>
      <c r="H2669" s="23">
        <v>0</v>
      </c>
      <c r="I2669" s="27"/>
      <c r="J2669" s="28">
        <v>0</v>
      </c>
      <c r="K2669" t="str">
        <f>IF((LEN(relatorio_Ananindeua3[[#This Row],[CIF/CPF/CNPJ]])=14),relatorio_Ananindeua3[[#This Row],[CIF/CPF/CNPJ]],relatorio_Ananindeua3[[#This Row],[Coluna2]])</f>
        <v>52568355000185</v>
      </c>
      <c r="L2669" t="str">
        <f t="shared" si="42"/>
        <v>525******85</v>
      </c>
    </row>
    <row r="2670" spans="1:12" x14ac:dyDescent="0.25">
      <c r="A2670" s="23" t="s">
        <v>9897</v>
      </c>
      <c r="B2670" s="23" t="s">
        <v>9898</v>
      </c>
      <c r="C2670" s="23" t="s">
        <v>17</v>
      </c>
      <c r="D2670" s="24">
        <v>45299.89099537037</v>
      </c>
      <c r="E2670" s="25" t="s">
        <v>11</v>
      </c>
      <c r="F2670" s="26" t="s">
        <v>16</v>
      </c>
      <c r="G2670" s="26" t="s">
        <v>14</v>
      </c>
      <c r="H2670" s="23">
        <v>0</v>
      </c>
      <c r="I2670" s="27"/>
      <c r="J2670" s="28">
        <v>0</v>
      </c>
      <c r="K2670" t="str">
        <f>IF((LEN(relatorio_Ananindeua3[[#This Row],[CIF/CPF/CNPJ]])=14),relatorio_Ananindeua3[[#This Row],[CIF/CPF/CNPJ]],relatorio_Ananindeua3[[#This Row],[Coluna2]])</f>
        <v>52570499000176</v>
      </c>
      <c r="L2670" t="str">
        <f t="shared" si="42"/>
        <v>525******76</v>
      </c>
    </row>
    <row r="2671" spans="1:12" x14ac:dyDescent="0.25">
      <c r="A2671" s="23" t="s">
        <v>9889</v>
      </c>
      <c r="B2671" s="23" t="s">
        <v>9890</v>
      </c>
      <c r="C2671" s="23" t="s">
        <v>17</v>
      </c>
      <c r="D2671" s="24">
        <v>45299.891006944446</v>
      </c>
      <c r="E2671" s="25" t="s">
        <v>11</v>
      </c>
      <c r="F2671" s="26" t="s">
        <v>16</v>
      </c>
      <c r="G2671" s="26" t="s">
        <v>14</v>
      </c>
      <c r="H2671" s="23">
        <v>0</v>
      </c>
      <c r="I2671" s="27"/>
      <c r="J2671" s="28">
        <v>0</v>
      </c>
      <c r="K2671" t="str">
        <f>IF((LEN(relatorio_Ananindeua3[[#This Row],[CIF/CPF/CNPJ]])=14),relatorio_Ananindeua3[[#This Row],[CIF/CPF/CNPJ]],relatorio_Ananindeua3[[#This Row],[Coluna2]])</f>
        <v>52554452000119</v>
      </c>
      <c r="L2671" t="str">
        <f t="shared" si="42"/>
        <v>525******19</v>
      </c>
    </row>
    <row r="2672" spans="1:12" x14ac:dyDescent="0.25">
      <c r="A2672" s="23" t="s">
        <v>9899</v>
      </c>
      <c r="B2672" s="23" t="s">
        <v>9900</v>
      </c>
      <c r="C2672" s="23" t="s">
        <v>17</v>
      </c>
      <c r="D2672" s="24">
        <v>45299.891006944446</v>
      </c>
      <c r="E2672" s="25" t="s">
        <v>11</v>
      </c>
      <c r="F2672" s="26" t="s">
        <v>16</v>
      </c>
      <c r="G2672" s="26" t="s">
        <v>14</v>
      </c>
      <c r="H2672" s="23">
        <v>0</v>
      </c>
      <c r="I2672" s="27"/>
      <c r="J2672" s="28">
        <v>0</v>
      </c>
      <c r="K2672" t="str">
        <f>IF((LEN(relatorio_Ananindeua3[[#This Row],[CIF/CPF/CNPJ]])=14),relatorio_Ananindeua3[[#This Row],[CIF/CPF/CNPJ]],relatorio_Ananindeua3[[#This Row],[Coluna2]])</f>
        <v>52574237000180</v>
      </c>
      <c r="L2672" t="str">
        <f t="shared" si="42"/>
        <v>525******80</v>
      </c>
    </row>
    <row r="2673" spans="1:12" x14ac:dyDescent="0.25">
      <c r="A2673" s="23" t="s">
        <v>9875</v>
      </c>
      <c r="B2673" s="23" t="s">
        <v>9876</v>
      </c>
      <c r="C2673" s="23" t="s">
        <v>17</v>
      </c>
      <c r="D2673" s="24">
        <v>45299.891030092593</v>
      </c>
      <c r="E2673" s="25" t="s">
        <v>11</v>
      </c>
      <c r="F2673" s="26" t="s">
        <v>16</v>
      </c>
      <c r="G2673" s="26" t="s">
        <v>14</v>
      </c>
      <c r="H2673" s="23">
        <v>0</v>
      </c>
      <c r="I2673" s="27"/>
      <c r="J2673" s="28">
        <v>0</v>
      </c>
      <c r="K2673" t="str">
        <f>IF((LEN(relatorio_Ananindeua3[[#This Row],[CIF/CPF/CNPJ]])=14),relatorio_Ananindeua3[[#This Row],[CIF/CPF/CNPJ]],relatorio_Ananindeua3[[#This Row],[Coluna2]])</f>
        <v>52526864000145</v>
      </c>
      <c r="L2673" t="str">
        <f t="shared" si="42"/>
        <v>525******45</v>
      </c>
    </row>
    <row r="2674" spans="1:12" x14ac:dyDescent="0.25">
      <c r="A2674" s="23" t="s">
        <v>9867</v>
      </c>
      <c r="B2674" s="23" t="s">
        <v>9868</v>
      </c>
      <c r="C2674" s="23" t="s">
        <v>17</v>
      </c>
      <c r="D2674" s="24">
        <v>45299.891041666669</v>
      </c>
      <c r="E2674" s="25" t="s">
        <v>11</v>
      </c>
      <c r="F2674" s="26" t="s">
        <v>16</v>
      </c>
      <c r="G2674" s="26" t="s">
        <v>14</v>
      </c>
      <c r="H2674" s="23">
        <v>0</v>
      </c>
      <c r="I2674" s="27"/>
      <c r="J2674" s="28">
        <v>0</v>
      </c>
      <c r="K2674" t="str">
        <f>IF((LEN(relatorio_Ananindeua3[[#This Row],[CIF/CPF/CNPJ]])=14),relatorio_Ananindeua3[[#This Row],[CIF/CPF/CNPJ]],relatorio_Ananindeua3[[#This Row],[Coluna2]])</f>
        <v>52518518000115</v>
      </c>
      <c r="L2674" t="str">
        <f t="shared" si="42"/>
        <v>525******15</v>
      </c>
    </row>
    <row r="2675" spans="1:12" x14ac:dyDescent="0.25">
      <c r="A2675" s="23" t="s">
        <v>1560</v>
      </c>
      <c r="B2675" s="23" t="s">
        <v>1561</v>
      </c>
      <c r="C2675" s="23" t="s">
        <v>17</v>
      </c>
      <c r="D2675" s="24">
        <v>45299.891053240739</v>
      </c>
      <c r="E2675" s="25" t="s">
        <v>11</v>
      </c>
      <c r="F2675" s="26" t="s">
        <v>16</v>
      </c>
      <c r="G2675" s="26" t="s">
        <v>14</v>
      </c>
      <c r="H2675" s="23">
        <v>0</v>
      </c>
      <c r="I2675" s="27"/>
      <c r="J2675" s="28">
        <v>0</v>
      </c>
      <c r="K2675" t="str">
        <f>IF((LEN(relatorio_Ananindeua3[[#This Row],[CIF/CPF/CNPJ]])=14),relatorio_Ananindeua3[[#This Row],[CIF/CPF/CNPJ]],relatorio_Ananindeua3[[#This Row],[Coluna2]])</f>
        <v>22697104000130</v>
      </c>
      <c r="L2675" t="str">
        <f t="shared" si="42"/>
        <v>226******30</v>
      </c>
    </row>
    <row r="2676" spans="1:12" x14ac:dyDescent="0.25">
      <c r="A2676" s="23" t="s">
        <v>4715</v>
      </c>
      <c r="B2676" s="23" t="s">
        <v>4716</v>
      </c>
      <c r="C2676" s="23" t="s">
        <v>17</v>
      </c>
      <c r="D2676" s="24">
        <v>45299.891053240739</v>
      </c>
      <c r="E2676" s="25" t="s">
        <v>11</v>
      </c>
      <c r="F2676" s="26" t="s">
        <v>16</v>
      </c>
      <c r="G2676" s="26" t="s">
        <v>14</v>
      </c>
      <c r="H2676" s="23">
        <v>0</v>
      </c>
      <c r="I2676" s="27"/>
      <c r="J2676" s="28">
        <v>0</v>
      </c>
      <c r="K2676" t="str">
        <f>IF((LEN(relatorio_Ananindeua3[[#This Row],[CIF/CPF/CNPJ]])=14),relatorio_Ananindeua3[[#This Row],[CIF/CPF/CNPJ]],relatorio_Ananindeua3[[#This Row],[Coluna2]])</f>
        <v>39228602000136</v>
      </c>
      <c r="L2676" t="str">
        <f t="shared" si="42"/>
        <v>392******36</v>
      </c>
    </row>
    <row r="2677" spans="1:12" x14ac:dyDescent="0.25">
      <c r="A2677" s="23" t="s">
        <v>9849</v>
      </c>
      <c r="B2677" s="23" t="s">
        <v>9850</v>
      </c>
      <c r="C2677" s="23" t="s">
        <v>17</v>
      </c>
      <c r="D2677" s="24">
        <v>45299.891053240739</v>
      </c>
      <c r="E2677" s="25" t="s">
        <v>11</v>
      </c>
      <c r="F2677" s="26" t="s">
        <v>16</v>
      </c>
      <c r="G2677" s="26" t="s">
        <v>14</v>
      </c>
      <c r="H2677" s="23">
        <v>0</v>
      </c>
      <c r="I2677" s="27"/>
      <c r="J2677" s="28">
        <v>0</v>
      </c>
      <c r="K2677" t="str">
        <f>IF((LEN(relatorio_Ananindeua3[[#This Row],[CIF/CPF/CNPJ]])=14),relatorio_Ananindeua3[[#This Row],[CIF/CPF/CNPJ]],relatorio_Ananindeua3[[#This Row],[Coluna2]])</f>
        <v>52474317000163</v>
      </c>
      <c r="L2677" t="str">
        <f t="shared" si="42"/>
        <v>524******63</v>
      </c>
    </row>
    <row r="2678" spans="1:12" x14ac:dyDescent="0.25">
      <c r="A2678" s="23" t="s">
        <v>9855</v>
      </c>
      <c r="B2678" s="23" t="s">
        <v>9856</v>
      </c>
      <c r="C2678" s="23" t="s">
        <v>17</v>
      </c>
      <c r="D2678" s="24">
        <v>45299.891064814816</v>
      </c>
      <c r="E2678" s="25" t="s">
        <v>11</v>
      </c>
      <c r="F2678" s="26" t="s">
        <v>16</v>
      </c>
      <c r="G2678" s="26" t="s">
        <v>14</v>
      </c>
      <c r="H2678" s="23">
        <v>0</v>
      </c>
      <c r="I2678" s="27"/>
      <c r="J2678" s="28">
        <v>0</v>
      </c>
      <c r="K2678" t="str">
        <f>IF((LEN(relatorio_Ananindeua3[[#This Row],[CIF/CPF/CNPJ]])=14),relatorio_Ananindeua3[[#This Row],[CIF/CPF/CNPJ]],relatorio_Ananindeua3[[#This Row],[Coluna2]])</f>
        <v>52489063000157</v>
      </c>
      <c r="L2678" t="str">
        <f t="shared" si="42"/>
        <v>524******57</v>
      </c>
    </row>
    <row r="2679" spans="1:12" x14ac:dyDescent="0.25">
      <c r="A2679" s="23" t="s">
        <v>9847</v>
      </c>
      <c r="B2679" s="23" t="s">
        <v>9848</v>
      </c>
      <c r="C2679" s="23" t="s">
        <v>17</v>
      </c>
      <c r="D2679" s="24">
        <v>45299.891087962962</v>
      </c>
      <c r="E2679" s="25" t="s">
        <v>11</v>
      </c>
      <c r="F2679" s="26" t="s">
        <v>16</v>
      </c>
      <c r="G2679" s="26" t="s">
        <v>14</v>
      </c>
      <c r="H2679" s="23">
        <v>0</v>
      </c>
      <c r="I2679" s="27"/>
      <c r="J2679" s="28">
        <v>0</v>
      </c>
      <c r="K2679" t="str">
        <f>IF((LEN(relatorio_Ananindeua3[[#This Row],[CIF/CPF/CNPJ]])=14),relatorio_Ananindeua3[[#This Row],[CIF/CPF/CNPJ]],relatorio_Ananindeua3[[#This Row],[Coluna2]])</f>
        <v>52464783000168</v>
      </c>
      <c r="L2679" t="str">
        <f t="shared" si="42"/>
        <v>524******68</v>
      </c>
    </row>
    <row r="2680" spans="1:12" x14ac:dyDescent="0.25">
      <c r="A2680" s="23" t="s">
        <v>4243</v>
      </c>
      <c r="B2680" s="23" t="s">
        <v>4244</v>
      </c>
      <c r="C2680" s="23" t="s">
        <v>17</v>
      </c>
      <c r="D2680" s="24">
        <v>45299.891099537039</v>
      </c>
      <c r="E2680" s="25" t="s">
        <v>11</v>
      </c>
      <c r="F2680" s="26" t="s">
        <v>16</v>
      </c>
      <c r="G2680" s="26" t="s">
        <v>14</v>
      </c>
      <c r="H2680" s="23">
        <v>0</v>
      </c>
      <c r="I2680" s="27"/>
      <c r="J2680" s="28">
        <v>0</v>
      </c>
      <c r="K2680" t="str">
        <f>IF((LEN(relatorio_Ananindeua3[[#This Row],[CIF/CPF/CNPJ]])=14),relatorio_Ananindeua3[[#This Row],[CIF/CPF/CNPJ]],relatorio_Ananindeua3[[#This Row],[Coluna2]])</f>
        <v>36760589000173</v>
      </c>
      <c r="L2680" t="str">
        <f t="shared" si="42"/>
        <v>367******73</v>
      </c>
    </row>
    <row r="2681" spans="1:12" x14ac:dyDescent="0.25">
      <c r="A2681" s="23" t="s">
        <v>1476</v>
      </c>
      <c r="B2681" s="23" t="s">
        <v>1477</v>
      </c>
      <c r="C2681" s="23" t="s">
        <v>17</v>
      </c>
      <c r="D2681" s="24">
        <v>45299.891111111108</v>
      </c>
      <c r="E2681" s="25" t="s">
        <v>11</v>
      </c>
      <c r="F2681" s="26" t="s">
        <v>16</v>
      </c>
      <c r="G2681" s="26" t="s">
        <v>14</v>
      </c>
      <c r="H2681" s="23">
        <v>0</v>
      </c>
      <c r="I2681" s="27"/>
      <c r="J2681" s="28">
        <v>0</v>
      </c>
      <c r="K2681" t="str">
        <f>IF((LEN(relatorio_Ananindeua3[[#This Row],[CIF/CPF/CNPJ]])=14),relatorio_Ananindeua3[[#This Row],[CIF/CPF/CNPJ]],relatorio_Ananindeua3[[#This Row],[Coluna2]])</f>
        <v>21897220000130</v>
      </c>
      <c r="L2681" t="str">
        <f t="shared" si="42"/>
        <v>218******30</v>
      </c>
    </row>
    <row r="2682" spans="1:12" x14ac:dyDescent="0.25">
      <c r="A2682" s="23" t="s">
        <v>9843</v>
      </c>
      <c r="B2682" s="23" t="s">
        <v>9844</v>
      </c>
      <c r="C2682" s="23" t="s">
        <v>17</v>
      </c>
      <c r="D2682" s="24">
        <v>45299.891111111108</v>
      </c>
      <c r="E2682" s="25" t="s">
        <v>11</v>
      </c>
      <c r="F2682" s="26" t="s">
        <v>16</v>
      </c>
      <c r="G2682" s="26" t="s">
        <v>14</v>
      </c>
      <c r="H2682" s="23">
        <v>0</v>
      </c>
      <c r="I2682" s="27"/>
      <c r="J2682" s="28">
        <v>0</v>
      </c>
      <c r="K2682" t="str">
        <f>IF((LEN(relatorio_Ananindeua3[[#This Row],[CIF/CPF/CNPJ]])=14),relatorio_Ananindeua3[[#This Row],[CIF/CPF/CNPJ]],relatorio_Ananindeua3[[#This Row],[Coluna2]])</f>
        <v>52419818000147</v>
      </c>
      <c r="L2682" t="str">
        <f t="shared" si="42"/>
        <v>524******47</v>
      </c>
    </row>
    <row r="2683" spans="1:12" x14ac:dyDescent="0.25">
      <c r="A2683" s="23" t="s">
        <v>9839</v>
      </c>
      <c r="B2683" s="23" t="s">
        <v>9840</v>
      </c>
      <c r="C2683" s="23" t="s">
        <v>17</v>
      </c>
      <c r="D2683" s="24">
        <v>45299.891134259262</v>
      </c>
      <c r="E2683" s="25" t="s">
        <v>11</v>
      </c>
      <c r="F2683" s="26" t="s">
        <v>16</v>
      </c>
      <c r="G2683" s="26" t="s">
        <v>14</v>
      </c>
      <c r="H2683" s="23">
        <v>0</v>
      </c>
      <c r="I2683" s="27"/>
      <c r="J2683" s="28">
        <v>0</v>
      </c>
      <c r="K2683" t="str">
        <f>IF((LEN(relatorio_Ananindeua3[[#This Row],[CIF/CPF/CNPJ]])=14),relatorio_Ananindeua3[[#This Row],[CIF/CPF/CNPJ]],relatorio_Ananindeua3[[#This Row],[Coluna2]])</f>
        <v>52403707000142</v>
      </c>
      <c r="L2683" t="str">
        <f t="shared" si="42"/>
        <v>524******42</v>
      </c>
    </row>
    <row r="2684" spans="1:12" x14ac:dyDescent="0.25">
      <c r="A2684" s="23" t="s">
        <v>2044</v>
      </c>
      <c r="B2684" s="23" t="s">
        <v>2045</v>
      </c>
      <c r="C2684" s="23" t="s">
        <v>17</v>
      </c>
      <c r="D2684" s="24">
        <v>45299.891180555554</v>
      </c>
      <c r="E2684" s="25" t="s">
        <v>11</v>
      </c>
      <c r="F2684" s="26" t="s">
        <v>16</v>
      </c>
      <c r="G2684" s="26" t="s">
        <v>14</v>
      </c>
      <c r="H2684" s="23">
        <v>0</v>
      </c>
      <c r="I2684" s="27"/>
      <c r="J2684" s="28">
        <v>0</v>
      </c>
      <c r="K2684" t="str">
        <f>IF((LEN(relatorio_Ananindeua3[[#This Row],[CIF/CPF/CNPJ]])=14),relatorio_Ananindeua3[[#This Row],[CIF/CPF/CNPJ]],relatorio_Ananindeua3[[#This Row],[Coluna2]])</f>
        <v>26730221000109</v>
      </c>
      <c r="L2684" t="str">
        <f t="shared" si="42"/>
        <v>267******09</v>
      </c>
    </row>
    <row r="2685" spans="1:12" x14ac:dyDescent="0.25">
      <c r="A2685" s="23" t="s">
        <v>9827</v>
      </c>
      <c r="B2685" s="23" t="s">
        <v>9828</v>
      </c>
      <c r="C2685" s="23" t="s">
        <v>17</v>
      </c>
      <c r="D2685" s="24">
        <v>45299.891180555554</v>
      </c>
      <c r="E2685" s="25" t="s">
        <v>11</v>
      </c>
      <c r="F2685" s="26" t="s">
        <v>16</v>
      </c>
      <c r="G2685" s="26" t="s">
        <v>14</v>
      </c>
      <c r="H2685" s="23">
        <v>0</v>
      </c>
      <c r="I2685" s="27"/>
      <c r="J2685" s="28">
        <v>0</v>
      </c>
      <c r="K2685" t="str">
        <f>IF((LEN(relatorio_Ananindeua3[[#This Row],[CIF/CPF/CNPJ]])=14),relatorio_Ananindeua3[[#This Row],[CIF/CPF/CNPJ]],relatorio_Ananindeua3[[#This Row],[Coluna2]])</f>
        <v>52373815000110</v>
      </c>
      <c r="L2685" t="str">
        <f t="shared" si="42"/>
        <v>523******10</v>
      </c>
    </row>
    <row r="2686" spans="1:12" x14ac:dyDescent="0.25">
      <c r="A2686" s="23" t="s">
        <v>9829</v>
      </c>
      <c r="B2686" s="23" t="s">
        <v>9830</v>
      </c>
      <c r="C2686" s="23" t="s">
        <v>17</v>
      </c>
      <c r="D2686" s="24">
        <v>45299.891180555554</v>
      </c>
      <c r="E2686" s="25" t="s">
        <v>11</v>
      </c>
      <c r="F2686" s="26" t="s">
        <v>16</v>
      </c>
      <c r="G2686" s="26" t="s">
        <v>14</v>
      </c>
      <c r="H2686" s="23">
        <v>0</v>
      </c>
      <c r="I2686" s="27"/>
      <c r="J2686" s="28">
        <v>0</v>
      </c>
      <c r="K2686" t="str">
        <f>IF((LEN(relatorio_Ananindeua3[[#This Row],[CIF/CPF/CNPJ]])=14),relatorio_Ananindeua3[[#This Row],[CIF/CPF/CNPJ]],relatorio_Ananindeua3[[#This Row],[Coluna2]])</f>
        <v>52379908000151</v>
      </c>
      <c r="L2686" t="str">
        <f t="shared" si="42"/>
        <v>523******51</v>
      </c>
    </row>
    <row r="2687" spans="1:12" x14ac:dyDescent="0.25">
      <c r="A2687" s="23" t="s">
        <v>5476</v>
      </c>
      <c r="B2687" s="23" t="s">
        <v>5477</v>
      </c>
      <c r="C2687" s="23" t="s">
        <v>17</v>
      </c>
      <c r="D2687" s="24">
        <v>45299.891215277778</v>
      </c>
      <c r="E2687" s="25" t="s">
        <v>11</v>
      </c>
      <c r="F2687" s="26" t="s">
        <v>16</v>
      </c>
      <c r="G2687" s="26" t="s">
        <v>14</v>
      </c>
      <c r="H2687" s="23">
        <v>0</v>
      </c>
      <c r="I2687" s="27"/>
      <c r="J2687" s="28">
        <v>0</v>
      </c>
      <c r="K2687" t="str">
        <f>IF((LEN(relatorio_Ananindeua3[[#This Row],[CIF/CPF/CNPJ]])=14),relatorio_Ananindeua3[[#This Row],[CIF/CPF/CNPJ]],relatorio_Ananindeua3[[#This Row],[Coluna2]])</f>
        <v>41915084000170</v>
      </c>
      <c r="L2687" t="str">
        <f t="shared" si="42"/>
        <v>419******70</v>
      </c>
    </row>
    <row r="2688" spans="1:12" x14ac:dyDescent="0.25">
      <c r="A2688" s="23" t="s">
        <v>9825</v>
      </c>
      <c r="B2688" s="23" t="s">
        <v>9826</v>
      </c>
      <c r="C2688" s="23" t="s">
        <v>17</v>
      </c>
      <c r="D2688" s="24">
        <v>45299.891215277778</v>
      </c>
      <c r="E2688" s="25" t="s">
        <v>11</v>
      </c>
      <c r="F2688" s="26" t="s">
        <v>16</v>
      </c>
      <c r="G2688" s="26" t="s">
        <v>14</v>
      </c>
      <c r="H2688" s="23">
        <v>0</v>
      </c>
      <c r="I2688" s="27"/>
      <c r="J2688" s="28">
        <v>0</v>
      </c>
      <c r="K2688" t="str">
        <f>IF((LEN(relatorio_Ananindeua3[[#This Row],[CIF/CPF/CNPJ]])=14),relatorio_Ananindeua3[[#This Row],[CIF/CPF/CNPJ]],relatorio_Ananindeua3[[#This Row],[Coluna2]])</f>
        <v>52355478000138</v>
      </c>
      <c r="L2688" t="str">
        <f t="shared" si="42"/>
        <v>523******38</v>
      </c>
    </row>
    <row r="2689" spans="1:12" x14ac:dyDescent="0.25">
      <c r="A2689" s="23" t="s">
        <v>9803</v>
      </c>
      <c r="B2689" s="23" t="s">
        <v>9804</v>
      </c>
      <c r="C2689" s="23" t="s">
        <v>17</v>
      </c>
      <c r="D2689" s="24">
        <v>45299.891226851854</v>
      </c>
      <c r="E2689" s="25" t="s">
        <v>11</v>
      </c>
      <c r="F2689" s="26" t="s">
        <v>16</v>
      </c>
      <c r="G2689" s="26" t="s">
        <v>14</v>
      </c>
      <c r="H2689" s="23">
        <v>0</v>
      </c>
      <c r="I2689" s="27"/>
      <c r="J2689" s="28">
        <v>0</v>
      </c>
      <c r="K2689" t="str">
        <f>IF((LEN(relatorio_Ananindeua3[[#This Row],[CIF/CPF/CNPJ]])=14),relatorio_Ananindeua3[[#This Row],[CIF/CPF/CNPJ]],relatorio_Ananindeua3[[#This Row],[Coluna2]])</f>
        <v>52310397000111</v>
      </c>
      <c r="L2689" t="str">
        <f t="shared" si="42"/>
        <v>523******11</v>
      </c>
    </row>
    <row r="2690" spans="1:12" x14ac:dyDescent="0.25">
      <c r="A2690" s="23" t="s">
        <v>9801</v>
      </c>
      <c r="B2690" s="23" t="s">
        <v>9802</v>
      </c>
      <c r="C2690" s="23" t="s">
        <v>17</v>
      </c>
      <c r="D2690" s="24">
        <v>45299.891238425924</v>
      </c>
      <c r="E2690" s="25" t="s">
        <v>11</v>
      </c>
      <c r="F2690" s="26" t="s">
        <v>16</v>
      </c>
      <c r="G2690" s="26" t="s">
        <v>14</v>
      </c>
      <c r="H2690" s="23">
        <v>0</v>
      </c>
      <c r="I2690" s="27"/>
      <c r="J2690" s="28">
        <v>0</v>
      </c>
      <c r="K2690" t="str">
        <f>IF((LEN(relatorio_Ananindeua3[[#This Row],[CIF/CPF/CNPJ]])=14),relatorio_Ananindeua3[[#This Row],[CIF/CPF/CNPJ]],relatorio_Ananindeua3[[#This Row],[Coluna2]])</f>
        <v>52307251000117</v>
      </c>
      <c r="L2690" t="str">
        <f t="shared" si="42"/>
        <v>523******17</v>
      </c>
    </row>
    <row r="2691" spans="1:12" x14ac:dyDescent="0.25">
      <c r="A2691" s="23" t="s">
        <v>9797</v>
      </c>
      <c r="B2691" s="23" t="s">
        <v>9798</v>
      </c>
      <c r="C2691" s="23" t="s">
        <v>17</v>
      </c>
      <c r="D2691" s="24">
        <v>45299.891261574077</v>
      </c>
      <c r="E2691" s="25" t="s">
        <v>11</v>
      </c>
      <c r="F2691" s="26" t="s">
        <v>16</v>
      </c>
      <c r="G2691" s="26" t="s">
        <v>14</v>
      </c>
      <c r="H2691" s="23">
        <v>0</v>
      </c>
      <c r="I2691" s="27"/>
      <c r="J2691" s="28">
        <v>0</v>
      </c>
      <c r="K2691" t="str">
        <f>IF((LEN(relatorio_Ananindeua3[[#This Row],[CIF/CPF/CNPJ]])=14),relatorio_Ananindeua3[[#This Row],[CIF/CPF/CNPJ]],relatorio_Ananindeua3[[#This Row],[Coluna2]])</f>
        <v>52283890000190</v>
      </c>
      <c r="L2691" t="str">
        <f t="shared" si="42"/>
        <v>522******90</v>
      </c>
    </row>
    <row r="2692" spans="1:12" x14ac:dyDescent="0.25">
      <c r="A2692" s="23" t="s">
        <v>9787</v>
      </c>
      <c r="B2692" s="23" t="s">
        <v>9788</v>
      </c>
      <c r="C2692" s="23" t="s">
        <v>17</v>
      </c>
      <c r="D2692" s="24">
        <v>45299.891284722224</v>
      </c>
      <c r="E2692" s="25" t="s">
        <v>11</v>
      </c>
      <c r="F2692" s="26" t="s">
        <v>16</v>
      </c>
      <c r="G2692" s="26" t="s">
        <v>14</v>
      </c>
      <c r="H2692" s="23">
        <v>0</v>
      </c>
      <c r="I2692" s="27"/>
      <c r="J2692" s="28">
        <v>0</v>
      </c>
      <c r="K2692" t="str">
        <f>IF((LEN(relatorio_Ananindeua3[[#This Row],[CIF/CPF/CNPJ]])=14),relatorio_Ananindeua3[[#This Row],[CIF/CPF/CNPJ]],relatorio_Ananindeua3[[#This Row],[Coluna2]])</f>
        <v>52253821000133</v>
      </c>
      <c r="L2692" t="str">
        <f t="shared" si="42"/>
        <v>522******33</v>
      </c>
    </row>
    <row r="2693" spans="1:12" x14ac:dyDescent="0.25">
      <c r="A2693" s="23" t="s">
        <v>9789</v>
      </c>
      <c r="B2693" s="23" t="s">
        <v>9790</v>
      </c>
      <c r="C2693" s="23" t="s">
        <v>17</v>
      </c>
      <c r="D2693" s="24">
        <v>45299.891284722224</v>
      </c>
      <c r="E2693" s="25" t="s">
        <v>11</v>
      </c>
      <c r="F2693" s="26" t="s">
        <v>16</v>
      </c>
      <c r="G2693" s="26" t="s">
        <v>14</v>
      </c>
      <c r="H2693" s="23">
        <v>0</v>
      </c>
      <c r="I2693" s="27"/>
      <c r="J2693" s="28">
        <v>0</v>
      </c>
      <c r="K2693" t="str">
        <f>IF((LEN(relatorio_Ananindeua3[[#This Row],[CIF/CPF/CNPJ]])=14),relatorio_Ananindeua3[[#This Row],[CIF/CPF/CNPJ]],relatorio_Ananindeua3[[#This Row],[Coluna2]])</f>
        <v>52262264000117</v>
      </c>
      <c r="L2693" t="str">
        <f t="shared" si="42"/>
        <v>522******17</v>
      </c>
    </row>
    <row r="2694" spans="1:12" x14ac:dyDescent="0.25">
      <c r="A2694" s="23" t="s">
        <v>9771</v>
      </c>
      <c r="B2694" s="23" t="s">
        <v>9772</v>
      </c>
      <c r="C2694" s="23" t="s">
        <v>17</v>
      </c>
      <c r="D2694" s="24">
        <v>45299.891296296293</v>
      </c>
      <c r="E2694" s="25" t="s">
        <v>11</v>
      </c>
      <c r="F2694" s="26" t="s">
        <v>16</v>
      </c>
      <c r="G2694" s="26" t="s">
        <v>14</v>
      </c>
      <c r="H2694" s="23">
        <v>0</v>
      </c>
      <c r="I2694" s="27"/>
      <c r="J2694" s="28">
        <v>0</v>
      </c>
      <c r="K2694" t="str">
        <f>IF((LEN(relatorio_Ananindeua3[[#This Row],[CIF/CPF/CNPJ]])=14),relatorio_Ananindeua3[[#This Row],[CIF/CPF/CNPJ]],relatorio_Ananindeua3[[#This Row],[Coluna2]])</f>
        <v>52229843000168</v>
      </c>
      <c r="L2694" t="str">
        <f t="shared" si="42"/>
        <v>522******68</v>
      </c>
    </row>
    <row r="2695" spans="1:12" x14ac:dyDescent="0.25">
      <c r="A2695" s="23" t="s">
        <v>9783</v>
      </c>
      <c r="B2695" s="23" t="s">
        <v>9784</v>
      </c>
      <c r="C2695" s="23" t="s">
        <v>17</v>
      </c>
      <c r="D2695" s="24">
        <v>45299.891296296293</v>
      </c>
      <c r="E2695" s="25" t="s">
        <v>11</v>
      </c>
      <c r="F2695" s="26" t="s">
        <v>16</v>
      </c>
      <c r="G2695" s="26" t="s">
        <v>14</v>
      </c>
      <c r="H2695" s="23">
        <v>0</v>
      </c>
      <c r="I2695" s="27"/>
      <c r="J2695" s="28">
        <v>0</v>
      </c>
      <c r="K2695" t="str">
        <f>IF((LEN(relatorio_Ananindeua3[[#This Row],[CIF/CPF/CNPJ]])=14),relatorio_Ananindeua3[[#This Row],[CIF/CPF/CNPJ]],relatorio_Ananindeua3[[#This Row],[Coluna2]])</f>
        <v>52248042000140</v>
      </c>
      <c r="L2695" t="str">
        <f t="shared" si="42"/>
        <v>522******40</v>
      </c>
    </row>
    <row r="2696" spans="1:12" x14ac:dyDescent="0.25">
      <c r="A2696" s="23" t="s">
        <v>9773</v>
      </c>
      <c r="B2696" s="23" t="s">
        <v>9774</v>
      </c>
      <c r="C2696" s="23" t="s">
        <v>17</v>
      </c>
      <c r="D2696" s="24">
        <v>45299.89130787037</v>
      </c>
      <c r="E2696" s="25" t="s">
        <v>11</v>
      </c>
      <c r="F2696" s="26" t="s">
        <v>16</v>
      </c>
      <c r="G2696" s="26" t="s">
        <v>14</v>
      </c>
      <c r="H2696" s="23">
        <v>0</v>
      </c>
      <c r="I2696" s="27"/>
      <c r="J2696" s="28">
        <v>0</v>
      </c>
      <c r="K2696" t="str">
        <f>IF((LEN(relatorio_Ananindeua3[[#This Row],[CIF/CPF/CNPJ]])=14),relatorio_Ananindeua3[[#This Row],[CIF/CPF/CNPJ]],relatorio_Ananindeua3[[#This Row],[Coluna2]])</f>
        <v>52232622000149</v>
      </c>
      <c r="L2696" t="str">
        <f t="shared" si="42"/>
        <v>522******49</v>
      </c>
    </row>
    <row r="2697" spans="1:12" x14ac:dyDescent="0.25">
      <c r="A2697" s="23" t="s">
        <v>9775</v>
      </c>
      <c r="B2697" s="23" t="s">
        <v>9776</v>
      </c>
      <c r="C2697" s="23" t="s">
        <v>17</v>
      </c>
      <c r="D2697" s="24">
        <v>45299.89130787037</v>
      </c>
      <c r="E2697" s="25" t="s">
        <v>11</v>
      </c>
      <c r="F2697" s="26" t="s">
        <v>16</v>
      </c>
      <c r="G2697" s="26" t="s">
        <v>14</v>
      </c>
      <c r="H2697" s="23">
        <v>0</v>
      </c>
      <c r="I2697" s="27"/>
      <c r="J2697" s="28">
        <v>0</v>
      </c>
      <c r="K2697" t="str">
        <f>IF((LEN(relatorio_Ananindeua3[[#This Row],[CIF/CPF/CNPJ]])=14),relatorio_Ananindeua3[[#This Row],[CIF/CPF/CNPJ]],relatorio_Ananindeua3[[#This Row],[Coluna2]])</f>
        <v>52234103000110</v>
      </c>
      <c r="L2697" t="str">
        <f t="shared" si="42"/>
        <v>522******10</v>
      </c>
    </row>
    <row r="2698" spans="1:12" x14ac:dyDescent="0.25">
      <c r="A2698" s="23" t="s">
        <v>9779</v>
      </c>
      <c r="B2698" s="23" t="s">
        <v>9780</v>
      </c>
      <c r="C2698" s="23" t="s">
        <v>17</v>
      </c>
      <c r="D2698" s="24">
        <v>45299.89130787037</v>
      </c>
      <c r="E2698" s="25" t="s">
        <v>11</v>
      </c>
      <c r="F2698" s="26" t="s">
        <v>16</v>
      </c>
      <c r="G2698" s="26" t="s">
        <v>14</v>
      </c>
      <c r="H2698" s="23">
        <v>0</v>
      </c>
      <c r="I2698" s="27"/>
      <c r="J2698" s="28">
        <v>0</v>
      </c>
      <c r="K2698" t="str">
        <f>IF((LEN(relatorio_Ananindeua3[[#This Row],[CIF/CPF/CNPJ]])=14),relatorio_Ananindeua3[[#This Row],[CIF/CPF/CNPJ]],relatorio_Ananindeua3[[#This Row],[Coluna2]])</f>
        <v>52237467000153</v>
      </c>
      <c r="L2698" t="str">
        <f t="shared" si="42"/>
        <v>522******53</v>
      </c>
    </row>
    <row r="2699" spans="1:12" x14ac:dyDescent="0.25">
      <c r="A2699" s="23" t="s">
        <v>1590</v>
      </c>
      <c r="B2699" s="23" t="s">
        <v>1591</v>
      </c>
      <c r="C2699" s="23" t="s">
        <v>17</v>
      </c>
      <c r="D2699" s="24">
        <v>45299.891331018516</v>
      </c>
      <c r="E2699" s="25" t="s">
        <v>11</v>
      </c>
      <c r="F2699" s="26" t="s">
        <v>16</v>
      </c>
      <c r="G2699" s="26" t="s">
        <v>14</v>
      </c>
      <c r="H2699" s="23">
        <v>0</v>
      </c>
      <c r="I2699" s="27"/>
      <c r="J2699" s="28">
        <v>0</v>
      </c>
      <c r="K2699" t="str">
        <f>IF((LEN(relatorio_Ananindeua3[[#This Row],[CIF/CPF/CNPJ]])=14),relatorio_Ananindeua3[[#This Row],[CIF/CPF/CNPJ]],relatorio_Ananindeua3[[#This Row],[Coluna2]])</f>
        <v>22926930000103</v>
      </c>
      <c r="L2699" t="str">
        <f t="shared" si="42"/>
        <v>229******03</v>
      </c>
    </row>
    <row r="2700" spans="1:12" x14ac:dyDescent="0.25">
      <c r="A2700" s="23" t="s">
        <v>4779</v>
      </c>
      <c r="B2700" s="23" t="s">
        <v>4780</v>
      </c>
      <c r="C2700" s="23" t="s">
        <v>17</v>
      </c>
      <c r="D2700" s="24">
        <v>45299.891342592593</v>
      </c>
      <c r="E2700" s="25" t="s">
        <v>11</v>
      </c>
      <c r="F2700" s="26" t="s">
        <v>16</v>
      </c>
      <c r="G2700" s="26" t="s">
        <v>14</v>
      </c>
      <c r="H2700" s="23">
        <v>0</v>
      </c>
      <c r="I2700" s="27"/>
      <c r="J2700" s="28">
        <v>0</v>
      </c>
      <c r="K2700" t="str">
        <f>IF((LEN(relatorio_Ananindeua3[[#This Row],[CIF/CPF/CNPJ]])=14),relatorio_Ananindeua3[[#This Row],[CIF/CPF/CNPJ]],relatorio_Ananindeua3[[#This Row],[Coluna2]])</f>
        <v>39479264000105</v>
      </c>
      <c r="L2700" t="str">
        <f t="shared" si="42"/>
        <v>394******05</v>
      </c>
    </row>
    <row r="2701" spans="1:12" x14ac:dyDescent="0.25">
      <c r="A2701" s="23" t="s">
        <v>6117</v>
      </c>
      <c r="B2701" s="23" t="s">
        <v>6118</v>
      </c>
      <c r="C2701" s="23" t="s">
        <v>17</v>
      </c>
      <c r="D2701" s="24">
        <v>45299.89135416667</v>
      </c>
      <c r="E2701" s="25" t="s">
        <v>11</v>
      </c>
      <c r="F2701" s="26" t="s">
        <v>16</v>
      </c>
      <c r="G2701" s="26" t="s">
        <v>14</v>
      </c>
      <c r="H2701" s="23">
        <v>0</v>
      </c>
      <c r="I2701" s="27"/>
      <c r="J2701" s="28">
        <v>0</v>
      </c>
      <c r="K2701" t="str">
        <f>IF((LEN(relatorio_Ananindeua3[[#This Row],[CIF/CPF/CNPJ]])=14),relatorio_Ananindeua3[[#This Row],[CIF/CPF/CNPJ]],relatorio_Ananindeua3[[#This Row],[Coluna2]])</f>
        <v>43906248000129</v>
      </c>
      <c r="L2701" t="str">
        <f t="shared" si="42"/>
        <v>439******29</v>
      </c>
    </row>
    <row r="2702" spans="1:12" x14ac:dyDescent="0.25">
      <c r="A2702" s="23" t="s">
        <v>9739</v>
      </c>
      <c r="B2702" s="23" t="s">
        <v>9740</v>
      </c>
      <c r="C2702" s="23" t="s">
        <v>17</v>
      </c>
      <c r="D2702" s="24">
        <v>45299.89135416667</v>
      </c>
      <c r="E2702" s="25" t="s">
        <v>11</v>
      </c>
      <c r="F2702" s="26" t="s">
        <v>16</v>
      </c>
      <c r="G2702" s="26" t="s">
        <v>14</v>
      </c>
      <c r="H2702" s="23">
        <v>0</v>
      </c>
      <c r="I2702" s="27"/>
      <c r="J2702" s="28">
        <v>0</v>
      </c>
      <c r="K2702" t="str">
        <f>IF((LEN(relatorio_Ananindeua3[[#This Row],[CIF/CPF/CNPJ]])=14),relatorio_Ananindeua3[[#This Row],[CIF/CPF/CNPJ]],relatorio_Ananindeua3[[#This Row],[Coluna2]])</f>
        <v>52126912000108</v>
      </c>
      <c r="L2702" t="str">
        <f t="shared" si="42"/>
        <v>521******08</v>
      </c>
    </row>
    <row r="2703" spans="1:12" x14ac:dyDescent="0.25">
      <c r="A2703" s="23" t="s">
        <v>9743</v>
      </c>
      <c r="B2703" s="23" t="s">
        <v>9744</v>
      </c>
      <c r="C2703" s="23" t="s">
        <v>17</v>
      </c>
      <c r="D2703" s="24">
        <v>45299.891365740739</v>
      </c>
      <c r="E2703" s="25" t="s">
        <v>11</v>
      </c>
      <c r="F2703" s="26" t="s">
        <v>16</v>
      </c>
      <c r="G2703" s="26" t="s">
        <v>14</v>
      </c>
      <c r="H2703" s="23">
        <v>0</v>
      </c>
      <c r="I2703" s="27"/>
      <c r="J2703" s="28">
        <v>0</v>
      </c>
      <c r="K2703" t="str">
        <f>IF((LEN(relatorio_Ananindeua3[[#This Row],[CIF/CPF/CNPJ]])=14),relatorio_Ananindeua3[[#This Row],[CIF/CPF/CNPJ]],relatorio_Ananindeua3[[#This Row],[Coluna2]])</f>
        <v>52130577000111</v>
      </c>
      <c r="L2703" t="str">
        <f t="shared" si="42"/>
        <v>521******11</v>
      </c>
    </row>
    <row r="2704" spans="1:12" x14ac:dyDescent="0.25">
      <c r="A2704" s="23" t="s">
        <v>9306</v>
      </c>
      <c r="B2704" s="23" t="s">
        <v>9307</v>
      </c>
      <c r="C2704" s="23" t="s">
        <v>17</v>
      </c>
      <c r="D2704" s="24">
        <v>45299.891377314816</v>
      </c>
      <c r="E2704" s="25" t="s">
        <v>11</v>
      </c>
      <c r="F2704" s="26" t="s">
        <v>16</v>
      </c>
      <c r="G2704" s="26" t="s">
        <v>14</v>
      </c>
      <c r="H2704" s="23">
        <v>0</v>
      </c>
      <c r="I2704" s="27"/>
      <c r="J2704" s="28">
        <v>0</v>
      </c>
      <c r="K2704" t="str">
        <f>IF((LEN(relatorio_Ananindeua3[[#This Row],[CIF/CPF/CNPJ]])=14),relatorio_Ananindeua3[[#This Row],[CIF/CPF/CNPJ]],relatorio_Ananindeua3[[#This Row],[Coluna2]])</f>
        <v>51161343000179</v>
      </c>
      <c r="L2704" t="str">
        <f t="shared" si="42"/>
        <v>511******79</v>
      </c>
    </row>
    <row r="2705" spans="1:12" x14ac:dyDescent="0.25">
      <c r="A2705" s="23" t="s">
        <v>9745</v>
      </c>
      <c r="B2705" s="23" t="s">
        <v>9746</v>
      </c>
      <c r="C2705" s="23" t="s">
        <v>17</v>
      </c>
      <c r="D2705" s="24">
        <v>45299.891377314816</v>
      </c>
      <c r="E2705" s="25" t="s">
        <v>11</v>
      </c>
      <c r="F2705" s="26" t="s">
        <v>16</v>
      </c>
      <c r="G2705" s="26" t="s">
        <v>14</v>
      </c>
      <c r="H2705" s="23">
        <v>0</v>
      </c>
      <c r="I2705" s="27"/>
      <c r="J2705" s="28">
        <v>0</v>
      </c>
      <c r="K2705" t="str">
        <f>IF((LEN(relatorio_Ananindeua3[[#This Row],[CIF/CPF/CNPJ]])=14),relatorio_Ananindeua3[[#This Row],[CIF/CPF/CNPJ]],relatorio_Ananindeua3[[#This Row],[Coluna2]])</f>
        <v>52138090000185</v>
      </c>
      <c r="L2705" t="str">
        <f t="shared" si="42"/>
        <v>521******85</v>
      </c>
    </row>
    <row r="2706" spans="1:12" x14ac:dyDescent="0.25">
      <c r="A2706" s="23" t="s">
        <v>9717</v>
      </c>
      <c r="B2706" s="23" t="s">
        <v>9718</v>
      </c>
      <c r="C2706" s="23" t="s">
        <v>17</v>
      </c>
      <c r="D2706" s="24">
        <v>45299.891400462962</v>
      </c>
      <c r="E2706" s="25" t="s">
        <v>11</v>
      </c>
      <c r="F2706" s="26" t="s">
        <v>16</v>
      </c>
      <c r="G2706" s="26" t="s">
        <v>14</v>
      </c>
      <c r="H2706" s="23">
        <v>0</v>
      </c>
      <c r="I2706" s="27"/>
      <c r="J2706" s="28">
        <v>0</v>
      </c>
      <c r="K2706" t="str">
        <f>IF((LEN(relatorio_Ananindeua3[[#This Row],[CIF/CPF/CNPJ]])=14),relatorio_Ananindeua3[[#This Row],[CIF/CPF/CNPJ]],relatorio_Ananindeua3[[#This Row],[Coluna2]])</f>
        <v>52078933000103</v>
      </c>
      <c r="L2706" t="str">
        <f t="shared" ref="L2706:L2769" si="43">_xlfn.CONCAT(LEFT(A2706,3),REPT("*",6),RIGHT(A2706,2))</f>
        <v>520******03</v>
      </c>
    </row>
    <row r="2707" spans="1:12" x14ac:dyDescent="0.25">
      <c r="A2707" s="23" t="s">
        <v>9721</v>
      </c>
      <c r="B2707" s="23" t="s">
        <v>9722</v>
      </c>
      <c r="C2707" s="23" t="s">
        <v>17</v>
      </c>
      <c r="D2707" s="24">
        <v>45299.891400462962</v>
      </c>
      <c r="E2707" s="25" t="s">
        <v>11</v>
      </c>
      <c r="F2707" s="26" t="s">
        <v>16</v>
      </c>
      <c r="G2707" s="26" t="s">
        <v>14</v>
      </c>
      <c r="H2707" s="23">
        <v>0</v>
      </c>
      <c r="I2707" s="27"/>
      <c r="J2707" s="28">
        <v>0</v>
      </c>
      <c r="K2707" t="str">
        <f>IF((LEN(relatorio_Ananindeua3[[#This Row],[CIF/CPF/CNPJ]])=14),relatorio_Ananindeua3[[#This Row],[CIF/CPF/CNPJ]],relatorio_Ananindeua3[[#This Row],[Coluna2]])</f>
        <v>52095058000160</v>
      </c>
      <c r="L2707" t="str">
        <f t="shared" si="43"/>
        <v>520******60</v>
      </c>
    </row>
    <row r="2708" spans="1:12" x14ac:dyDescent="0.25">
      <c r="A2708" s="23" t="s">
        <v>9709</v>
      </c>
      <c r="B2708" s="23" t="s">
        <v>9710</v>
      </c>
      <c r="C2708" s="23" t="s">
        <v>17</v>
      </c>
      <c r="D2708" s="24">
        <v>45299.891412037039</v>
      </c>
      <c r="E2708" s="25" t="s">
        <v>11</v>
      </c>
      <c r="F2708" s="26" t="s">
        <v>16</v>
      </c>
      <c r="G2708" s="26" t="s">
        <v>14</v>
      </c>
      <c r="H2708" s="23">
        <v>0</v>
      </c>
      <c r="I2708" s="27"/>
      <c r="J2708" s="28">
        <v>0</v>
      </c>
      <c r="K2708" t="str">
        <f>IF((LEN(relatorio_Ananindeua3[[#This Row],[CIF/CPF/CNPJ]])=14),relatorio_Ananindeua3[[#This Row],[CIF/CPF/CNPJ]],relatorio_Ananindeua3[[#This Row],[Coluna2]])</f>
        <v>52072100000127</v>
      </c>
      <c r="L2708" t="str">
        <f t="shared" si="43"/>
        <v>520******27</v>
      </c>
    </row>
    <row r="2709" spans="1:12" x14ac:dyDescent="0.25">
      <c r="A2709" s="23" t="s">
        <v>9699</v>
      </c>
      <c r="B2709" s="23" t="s">
        <v>9700</v>
      </c>
      <c r="C2709" s="23" t="s">
        <v>17</v>
      </c>
      <c r="D2709" s="24">
        <v>45299.891435185185</v>
      </c>
      <c r="E2709" s="25" t="s">
        <v>11</v>
      </c>
      <c r="F2709" s="26" t="s">
        <v>16</v>
      </c>
      <c r="G2709" s="26" t="s">
        <v>14</v>
      </c>
      <c r="H2709" s="23">
        <v>0</v>
      </c>
      <c r="I2709" s="27"/>
      <c r="J2709" s="28">
        <v>0</v>
      </c>
      <c r="K2709" t="str">
        <f>IF((LEN(relatorio_Ananindeua3[[#This Row],[CIF/CPF/CNPJ]])=14),relatorio_Ananindeua3[[#This Row],[CIF/CPF/CNPJ]],relatorio_Ananindeua3[[#This Row],[Coluna2]])</f>
        <v>52037541000198</v>
      </c>
      <c r="L2709" t="str">
        <f t="shared" si="43"/>
        <v>520******98</v>
      </c>
    </row>
    <row r="2710" spans="1:12" x14ac:dyDescent="0.25">
      <c r="A2710" s="23" t="s">
        <v>9697</v>
      </c>
      <c r="B2710" s="23" t="s">
        <v>9698</v>
      </c>
      <c r="C2710" s="23" t="s">
        <v>17</v>
      </c>
      <c r="D2710" s="24">
        <v>45299.891458333332</v>
      </c>
      <c r="E2710" s="25" t="s">
        <v>11</v>
      </c>
      <c r="F2710" s="26" t="s">
        <v>16</v>
      </c>
      <c r="G2710" s="26" t="s">
        <v>14</v>
      </c>
      <c r="H2710" s="23">
        <v>0</v>
      </c>
      <c r="I2710" s="27"/>
      <c r="J2710" s="28">
        <v>0</v>
      </c>
      <c r="K2710" t="str">
        <f>IF((LEN(relatorio_Ananindeua3[[#This Row],[CIF/CPF/CNPJ]])=14),relatorio_Ananindeua3[[#This Row],[CIF/CPF/CNPJ]],relatorio_Ananindeua3[[#This Row],[Coluna2]])</f>
        <v>52021577000183</v>
      </c>
      <c r="L2710" t="str">
        <f t="shared" si="43"/>
        <v>520******83</v>
      </c>
    </row>
    <row r="2711" spans="1:12" x14ac:dyDescent="0.25">
      <c r="A2711" s="23" t="s">
        <v>9681</v>
      </c>
      <c r="B2711" s="23" t="s">
        <v>9682</v>
      </c>
      <c r="C2711" s="23" t="s">
        <v>17</v>
      </c>
      <c r="D2711" s="24">
        <v>45299.891504629632</v>
      </c>
      <c r="E2711" s="25" t="s">
        <v>11</v>
      </c>
      <c r="F2711" s="26" t="s">
        <v>16</v>
      </c>
      <c r="G2711" s="26" t="s">
        <v>14</v>
      </c>
      <c r="H2711" s="23">
        <v>0</v>
      </c>
      <c r="I2711" s="27"/>
      <c r="J2711" s="28">
        <v>0</v>
      </c>
      <c r="K2711" t="str">
        <f>IF((LEN(relatorio_Ananindeua3[[#This Row],[CIF/CPF/CNPJ]])=14),relatorio_Ananindeua3[[#This Row],[CIF/CPF/CNPJ]],relatorio_Ananindeua3[[#This Row],[Coluna2]])</f>
        <v>51975240000142</v>
      </c>
      <c r="L2711" t="str">
        <f t="shared" si="43"/>
        <v>519******42</v>
      </c>
    </row>
    <row r="2712" spans="1:12" x14ac:dyDescent="0.25">
      <c r="A2712" s="23" t="s">
        <v>921</v>
      </c>
      <c r="B2712" s="23" t="s">
        <v>922</v>
      </c>
      <c r="C2712" s="23" t="s">
        <v>17</v>
      </c>
      <c r="D2712" s="24">
        <v>45299.891539351855</v>
      </c>
      <c r="E2712" s="25" t="s">
        <v>11</v>
      </c>
      <c r="F2712" s="26" t="s">
        <v>16</v>
      </c>
      <c r="G2712" s="26" t="s">
        <v>14</v>
      </c>
      <c r="H2712" s="23">
        <v>0</v>
      </c>
      <c r="I2712" s="27"/>
      <c r="J2712" s="28">
        <v>0</v>
      </c>
      <c r="K2712" t="str">
        <f>IF((LEN(relatorio_Ananindeua3[[#This Row],[CIF/CPF/CNPJ]])=14),relatorio_Ananindeua3[[#This Row],[CIF/CPF/CNPJ]],relatorio_Ananindeua3[[#This Row],[Coluna2]])</f>
        <v>17228878000181</v>
      </c>
      <c r="L2712" t="str">
        <f t="shared" si="43"/>
        <v>172******81</v>
      </c>
    </row>
    <row r="2713" spans="1:12" x14ac:dyDescent="0.25">
      <c r="A2713" s="23" t="s">
        <v>9665</v>
      </c>
      <c r="B2713" s="23" t="s">
        <v>9666</v>
      </c>
      <c r="C2713" s="23" t="s">
        <v>17</v>
      </c>
      <c r="D2713" s="24">
        <v>45299.891550925924</v>
      </c>
      <c r="E2713" s="25" t="s">
        <v>11</v>
      </c>
      <c r="F2713" s="26" t="s">
        <v>16</v>
      </c>
      <c r="G2713" s="26" t="s">
        <v>14</v>
      </c>
      <c r="H2713" s="23">
        <v>0</v>
      </c>
      <c r="I2713" s="27"/>
      <c r="J2713" s="28">
        <v>0</v>
      </c>
      <c r="K2713" t="str">
        <f>IF((LEN(relatorio_Ananindeua3[[#This Row],[CIF/CPF/CNPJ]])=14),relatorio_Ananindeua3[[#This Row],[CIF/CPF/CNPJ]],relatorio_Ananindeua3[[#This Row],[Coluna2]])</f>
        <v>51930484000109</v>
      </c>
      <c r="L2713" t="str">
        <f t="shared" si="43"/>
        <v>519******09</v>
      </c>
    </row>
    <row r="2714" spans="1:12" x14ac:dyDescent="0.25">
      <c r="A2714" s="23" t="s">
        <v>9667</v>
      </c>
      <c r="B2714" s="23" t="s">
        <v>9668</v>
      </c>
      <c r="C2714" s="23" t="s">
        <v>17</v>
      </c>
      <c r="D2714" s="24">
        <v>45299.891550925924</v>
      </c>
      <c r="E2714" s="25" t="s">
        <v>11</v>
      </c>
      <c r="F2714" s="26" t="s">
        <v>16</v>
      </c>
      <c r="G2714" s="26" t="s">
        <v>14</v>
      </c>
      <c r="H2714" s="23">
        <v>0</v>
      </c>
      <c r="I2714" s="27"/>
      <c r="J2714" s="28">
        <v>0</v>
      </c>
      <c r="K2714" t="str">
        <f>IF((LEN(relatorio_Ananindeua3[[#This Row],[CIF/CPF/CNPJ]])=14),relatorio_Ananindeua3[[#This Row],[CIF/CPF/CNPJ]],relatorio_Ananindeua3[[#This Row],[Coluna2]])</f>
        <v>51931382000108</v>
      </c>
      <c r="L2714" t="str">
        <f t="shared" si="43"/>
        <v>519******08</v>
      </c>
    </row>
    <row r="2715" spans="1:12" x14ac:dyDescent="0.25">
      <c r="A2715" s="23" t="s">
        <v>9673</v>
      </c>
      <c r="B2715" s="23" t="s">
        <v>9674</v>
      </c>
      <c r="C2715" s="23" t="s">
        <v>17</v>
      </c>
      <c r="D2715" s="24">
        <v>45299.891550925924</v>
      </c>
      <c r="E2715" s="25" t="s">
        <v>11</v>
      </c>
      <c r="F2715" s="26" t="s">
        <v>16</v>
      </c>
      <c r="G2715" s="26" t="s">
        <v>14</v>
      </c>
      <c r="H2715" s="23">
        <v>0</v>
      </c>
      <c r="I2715" s="27"/>
      <c r="J2715" s="28">
        <v>0</v>
      </c>
      <c r="K2715" t="str">
        <f>IF((LEN(relatorio_Ananindeua3[[#This Row],[CIF/CPF/CNPJ]])=14),relatorio_Ananindeua3[[#This Row],[CIF/CPF/CNPJ]],relatorio_Ananindeua3[[#This Row],[Coluna2]])</f>
        <v>51935035000153</v>
      </c>
      <c r="L2715" t="str">
        <f t="shared" si="43"/>
        <v>519******53</v>
      </c>
    </row>
    <row r="2716" spans="1:12" x14ac:dyDescent="0.25">
      <c r="A2716" s="23" t="s">
        <v>9655</v>
      </c>
      <c r="B2716" s="23" t="s">
        <v>9656</v>
      </c>
      <c r="C2716" s="23" t="s">
        <v>17</v>
      </c>
      <c r="D2716" s="24">
        <v>45299.891562500001</v>
      </c>
      <c r="E2716" s="25" t="s">
        <v>11</v>
      </c>
      <c r="F2716" s="26" t="s">
        <v>16</v>
      </c>
      <c r="G2716" s="26" t="s">
        <v>14</v>
      </c>
      <c r="H2716" s="23">
        <v>0</v>
      </c>
      <c r="I2716" s="27"/>
      <c r="J2716" s="28">
        <v>0</v>
      </c>
      <c r="K2716" t="str">
        <f>IF((LEN(relatorio_Ananindeua3[[#This Row],[CIF/CPF/CNPJ]])=14),relatorio_Ananindeua3[[#This Row],[CIF/CPF/CNPJ]],relatorio_Ananindeua3[[#This Row],[Coluna2]])</f>
        <v>51920331000180</v>
      </c>
      <c r="L2716" t="str">
        <f t="shared" si="43"/>
        <v>519******80</v>
      </c>
    </row>
    <row r="2717" spans="1:12" x14ac:dyDescent="0.25">
      <c r="A2717" s="23" t="s">
        <v>9659</v>
      </c>
      <c r="B2717" s="23" t="s">
        <v>9660</v>
      </c>
      <c r="C2717" s="23" t="s">
        <v>17</v>
      </c>
      <c r="D2717" s="24">
        <v>45299.891562500001</v>
      </c>
      <c r="E2717" s="25" t="s">
        <v>11</v>
      </c>
      <c r="F2717" s="26" t="s">
        <v>16</v>
      </c>
      <c r="G2717" s="26" t="s">
        <v>14</v>
      </c>
      <c r="H2717" s="23">
        <v>0</v>
      </c>
      <c r="I2717" s="27"/>
      <c r="J2717" s="28">
        <v>0</v>
      </c>
      <c r="K2717" t="str">
        <f>IF((LEN(relatorio_Ananindeua3[[#This Row],[CIF/CPF/CNPJ]])=14),relatorio_Ananindeua3[[#This Row],[CIF/CPF/CNPJ]],relatorio_Ananindeua3[[#This Row],[Coluna2]])</f>
        <v>51920753000156</v>
      </c>
      <c r="L2717" t="str">
        <f t="shared" si="43"/>
        <v>519******56</v>
      </c>
    </row>
    <row r="2718" spans="1:12" x14ac:dyDescent="0.25">
      <c r="A2718" s="23" t="s">
        <v>9627</v>
      </c>
      <c r="B2718" s="23" t="s">
        <v>9628</v>
      </c>
      <c r="C2718" s="23" t="s">
        <v>17</v>
      </c>
      <c r="D2718" s="24">
        <v>45299.891574074078</v>
      </c>
      <c r="E2718" s="25" t="s">
        <v>11</v>
      </c>
      <c r="F2718" s="26" t="s">
        <v>16</v>
      </c>
      <c r="G2718" s="26" t="s">
        <v>14</v>
      </c>
      <c r="H2718" s="23">
        <v>0</v>
      </c>
      <c r="I2718" s="27"/>
      <c r="J2718" s="28">
        <v>0</v>
      </c>
      <c r="K2718" t="str">
        <f>IF((LEN(relatorio_Ananindeua3[[#This Row],[CIF/CPF/CNPJ]])=14),relatorio_Ananindeua3[[#This Row],[CIF/CPF/CNPJ]],relatorio_Ananindeua3[[#This Row],[Coluna2]])</f>
        <v>51877915000110</v>
      </c>
      <c r="L2718" t="str">
        <f t="shared" si="43"/>
        <v>518******10</v>
      </c>
    </row>
    <row r="2719" spans="1:12" x14ac:dyDescent="0.25">
      <c r="A2719" s="23" t="s">
        <v>9637</v>
      </c>
      <c r="B2719" s="23" t="s">
        <v>9638</v>
      </c>
      <c r="C2719" s="23" t="s">
        <v>17</v>
      </c>
      <c r="D2719" s="24">
        <v>45299.891574074078</v>
      </c>
      <c r="E2719" s="25" t="s">
        <v>11</v>
      </c>
      <c r="F2719" s="26" t="s">
        <v>16</v>
      </c>
      <c r="G2719" s="26" t="s">
        <v>14</v>
      </c>
      <c r="H2719" s="23">
        <v>0</v>
      </c>
      <c r="I2719" s="27"/>
      <c r="J2719" s="28">
        <v>0</v>
      </c>
      <c r="K2719" t="str">
        <f>IF((LEN(relatorio_Ananindeua3[[#This Row],[CIF/CPF/CNPJ]])=14),relatorio_Ananindeua3[[#This Row],[CIF/CPF/CNPJ]],relatorio_Ananindeua3[[#This Row],[Coluna2]])</f>
        <v>51887810000142</v>
      </c>
      <c r="L2719" t="str">
        <f t="shared" si="43"/>
        <v>518******42</v>
      </c>
    </row>
    <row r="2720" spans="1:12" x14ac:dyDescent="0.25">
      <c r="A2720" s="23" t="s">
        <v>9643</v>
      </c>
      <c r="B2720" s="23" t="s">
        <v>9644</v>
      </c>
      <c r="C2720" s="23" t="s">
        <v>17</v>
      </c>
      <c r="D2720" s="24">
        <v>45299.891574074078</v>
      </c>
      <c r="E2720" s="25" t="s">
        <v>11</v>
      </c>
      <c r="F2720" s="26" t="s">
        <v>16</v>
      </c>
      <c r="G2720" s="26" t="s">
        <v>14</v>
      </c>
      <c r="H2720" s="23">
        <v>0</v>
      </c>
      <c r="I2720" s="27"/>
      <c r="J2720" s="28">
        <v>0</v>
      </c>
      <c r="K2720" t="str">
        <f>IF((LEN(relatorio_Ananindeua3[[#This Row],[CIF/CPF/CNPJ]])=14),relatorio_Ananindeua3[[#This Row],[CIF/CPF/CNPJ]],relatorio_Ananindeua3[[#This Row],[Coluna2]])</f>
        <v>51895661000163</v>
      </c>
      <c r="L2720" t="str">
        <f t="shared" si="43"/>
        <v>518******63</v>
      </c>
    </row>
    <row r="2721" spans="1:12" x14ac:dyDescent="0.25">
      <c r="A2721" s="23" t="s">
        <v>9647</v>
      </c>
      <c r="B2721" s="23" t="s">
        <v>9648</v>
      </c>
      <c r="C2721" s="23" t="s">
        <v>17</v>
      </c>
      <c r="D2721" s="24">
        <v>45299.891574074078</v>
      </c>
      <c r="E2721" s="25" t="s">
        <v>11</v>
      </c>
      <c r="F2721" s="26" t="s">
        <v>16</v>
      </c>
      <c r="G2721" s="26" t="s">
        <v>14</v>
      </c>
      <c r="H2721" s="23">
        <v>0</v>
      </c>
      <c r="I2721" s="27"/>
      <c r="J2721" s="28">
        <v>0</v>
      </c>
      <c r="K2721" t="str">
        <f>IF((LEN(relatorio_Ananindeua3[[#This Row],[CIF/CPF/CNPJ]])=14),relatorio_Ananindeua3[[#This Row],[CIF/CPF/CNPJ]],relatorio_Ananindeua3[[#This Row],[Coluna2]])</f>
        <v>51901567000170</v>
      </c>
      <c r="L2721" t="str">
        <f t="shared" si="43"/>
        <v>519******70</v>
      </c>
    </row>
    <row r="2722" spans="1:12" x14ac:dyDescent="0.25">
      <c r="A2722" s="23" t="s">
        <v>9623</v>
      </c>
      <c r="B2722" s="23" t="s">
        <v>9624</v>
      </c>
      <c r="C2722" s="23" t="s">
        <v>17</v>
      </c>
      <c r="D2722" s="24">
        <v>45299.891585648147</v>
      </c>
      <c r="E2722" s="25" t="s">
        <v>11</v>
      </c>
      <c r="F2722" s="26" t="s">
        <v>16</v>
      </c>
      <c r="G2722" s="26" t="s">
        <v>14</v>
      </c>
      <c r="H2722" s="23">
        <v>0</v>
      </c>
      <c r="I2722" s="27"/>
      <c r="J2722" s="28">
        <v>0</v>
      </c>
      <c r="K2722" t="str">
        <f>IF((LEN(relatorio_Ananindeua3[[#This Row],[CIF/CPF/CNPJ]])=14),relatorio_Ananindeua3[[#This Row],[CIF/CPF/CNPJ]],relatorio_Ananindeua3[[#This Row],[Coluna2]])</f>
        <v>51876433000146</v>
      </c>
      <c r="L2722" t="str">
        <f t="shared" si="43"/>
        <v>518******46</v>
      </c>
    </row>
    <row r="2723" spans="1:12" x14ac:dyDescent="0.25">
      <c r="A2723" s="23" t="s">
        <v>9625</v>
      </c>
      <c r="B2723" s="23" t="s">
        <v>9626</v>
      </c>
      <c r="C2723" s="23" t="s">
        <v>17</v>
      </c>
      <c r="D2723" s="24">
        <v>45299.891585648147</v>
      </c>
      <c r="E2723" s="25" t="s">
        <v>11</v>
      </c>
      <c r="F2723" s="26" t="s">
        <v>16</v>
      </c>
      <c r="G2723" s="26" t="s">
        <v>14</v>
      </c>
      <c r="H2723" s="23">
        <v>0</v>
      </c>
      <c r="I2723" s="27"/>
      <c r="J2723" s="28">
        <v>0</v>
      </c>
      <c r="K2723" t="str">
        <f>IF((LEN(relatorio_Ananindeua3[[#This Row],[CIF/CPF/CNPJ]])=14),relatorio_Ananindeua3[[#This Row],[CIF/CPF/CNPJ]],relatorio_Ananindeua3[[#This Row],[Coluna2]])</f>
        <v>51877365000130</v>
      </c>
      <c r="L2723" t="str">
        <f t="shared" si="43"/>
        <v>518******30</v>
      </c>
    </row>
    <row r="2724" spans="1:12" x14ac:dyDescent="0.25">
      <c r="A2724" s="23" t="s">
        <v>2006</v>
      </c>
      <c r="B2724" s="23" t="s">
        <v>2007</v>
      </c>
      <c r="C2724" s="23" t="s">
        <v>17</v>
      </c>
      <c r="D2724" s="24">
        <v>45299.891597222224</v>
      </c>
      <c r="E2724" s="25" t="s">
        <v>11</v>
      </c>
      <c r="F2724" s="26" t="s">
        <v>16</v>
      </c>
      <c r="G2724" s="26" t="s">
        <v>14</v>
      </c>
      <c r="H2724" s="23">
        <v>0</v>
      </c>
      <c r="I2724" s="27"/>
      <c r="J2724" s="28">
        <v>0</v>
      </c>
      <c r="K2724" t="str">
        <f>IF((LEN(relatorio_Ananindeua3[[#This Row],[CIF/CPF/CNPJ]])=14),relatorio_Ananindeua3[[#This Row],[CIF/CPF/CNPJ]],relatorio_Ananindeua3[[#This Row],[Coluna2]])</f>
        <v>26412942000170</v>
      </c>
      <c r="L2724" t="str">
        <f t="shared" si="43"/>
        <v>264******70</v>
      </c>
    </row>
    <row r="2725" spans="1:12" x14ac:dyDescent="0.25">
      <c r="A2725" s="23" t="s">
        <v>9611</v>
      </c>
      <c r="B2725" s="23" t="s">
        <v>9612</v>
      </c>
      <c r="C2725" s="23" t="s">
        <v>17</v>
      </c>
      <c r="D2725" s="24">
        <v>45299.89166666667</v>
      </c>
      <c r="E2725" s="25" t="s">
        <v>11</v>
      </c>
      <c r="F2725" s="26" t="s">
        <v>16</v>
      </c>
      <c r="G2725" s="26" t="s">
        <v>14</v>
      </c>
      <c r="H2725" s="23">
        <v>0</v>
      </c>
      <c r="I2725" s="27"/>
      <c r="J2725" s="28">
        <v>0</v>
      </c>
      <c r="K2725" t="str">
        <f>IF((LEN(relatorio_Ananindeua3[[#This Row],[CIF/CPF/CNPJ]])=14),relatorio_Ananindeua3[[#This Row],[CIF/CPF/CNPJ]],relatorio_Ananindeua3[[#This Row],[Coluna2]])</f>
        <v>51832015000157</v>
      </c>
      <c r="L2725" t="str">
        <f t="shared" si="43"/>
        <v>518******57</v>
      </c>
    </row>
    <row r="2726" spans="1:12" x14ac:dyDescent="0.25">
      <c r="A2726" s="23" t="s">
        <v>5504</v>
      </c>
      <c r="B2726" s="23" t="s">
        <v>5505</v>
      </c>
      <c r="C2726" s="23" t="s">
        <v>17</v>
      </c>
      <c r="D2726" s="24">
        <v>45299.891712962963</v>
      </c>
      <c r="E2726" s="25" t="s">
        <v>11</v>
      </c>
      <c r="F2726" s="26" t="s">
        <v>16</v>
      </c>
      <c r="G2726" s="26" t="s">
        <v>14</v>
      </c>
      <c r="H2726" s="23">
        <v>0</v>
      </c>
      <c r="I2726" s="27"/>
      <c r="J2726" s="28">
        <v>0</v>
      </c>
      <c r="K2726" t="str">
        <f>IF((LEN(relatorio_Ananindeua3[[#This Row],[CIF/CPF/CNPJ]])=14),relatorio_Ananindeua3[[#This Row],[CIF/CPF/CNPJ]],relatorio_Ananindeua3[[#This Row],[Coluna2]])</f>
        <v>41947864000100</v>
      </c>
      <c r="L2726" t="str">
        <f t="shared" si="43"/>
        <v>419******00</v>
      </c>
    </row>
    <row r="2727" spans="1:12" x14ac:dyDescent="0.25">
      <c r="A2727" s="23" t="s">
        <v>5498</v>
      </c>
      <c r="B2727" s="23" t="s">
        <v>5499</v>
      </c>
      <c r="C2727" s="23" t="s">
        <v>17</v>
      </c>
      <c r="D2727" s="24">
        <v>45299.891724537039</v>
      </c>
      <c r="E2727" s="25" t="s">
        <v>11</v>
      </c>
      <c r="F2727" s="26" t="s">
        <v>16</v>
      </c>
      <c r="G2727" s="26" t="s">
        <v>14</v>
      </c>
      <c r="H2727" s="23">
        <v>0</v>
      </c>
      <c r="I2727" s="27"/>
      <c r="J2727" s="28">
        <v>0</v>
      </c>
      <c r="K2727" t="str">
        <f>IF((LEN(relatorio_Ananindeua3[[#This Row],[CIF/CPF/CNPJ]])=14),relatorio_Ananindeua3[[#This Row],[CIF/CPF/CNPJ]],relatorio_Ananindeua3[[#This Row],[Coluna2]])</f>
        <v>41945620000180</v>
      </c>
      <c r="L2727" t="str">
        <f t="shared" si="43"/>
        <v>419******80</v>
      </c>
    </row>
    <row r="2728" spans="1:12" x14ac:dyDescent="0.25">
      <c r="A2728" s="23" t="s">
        <v>5224</v>
      </c>
      <c r="B2728" s="23" t="s">
        <v>5225</v>
      </c>
      <c r="C2728" s="23" t="s">
        <v>17</v>
      </c>
      <c r="D2728" s="24">
        <v>45299.891736111109</v>
      </c>
      <c r="E2728" s="25" t="s">
        <v>11</v>
      </c>
      <c r="F2728" s="26" t="s">
        <v>16</v>
      </c>
      <c r="G2728" s="26" t="s">
        <v>14</v>
      </c>
      <c r="H2728" s="23">
        <v>0</v>
      </c>
      <c r="I2728" s="27"/>
      <c r="J2728" s="28">
        <v>0</v>
      </c>
      <c r="K2728" t="str">
        <f>IF((LEN(relatorio_Ananindeua3[[#This Row],[CIF/CPF/CNPJ]])=14),relatorio_Ananindeua3[[#This Row],[CIF/CPF/CNPJ]],relatorio_Ananindeua3[[#This Row],[Coluna2]])</f>
        <v>41048309000139</v>
      </c>
      <c r="L2728" t="str">
        <f t="shared" si="43"/>
        <v>410******39</v>
      </c>
    </row>
    <row r="2729" spans="1:12" x14ac:dyDescent="0.25">
      <c r="A2729" s="23" t="s">
        <v>7594</v>
      </c>
      <c r="B2729" s="23" t="s">
        <v>7595</v>
      </c>
      <c r="C2729" s="23" t="s">
        <v>17</v>
      </c>
      <c r="D2729" s="24">
        <v>45299.891736111109</v>
      </c>
      <c r="E2729" s="25" t="s">
        <v>11</v>
      </c>
      <c r="F2729" s="26" t="s">
        <v>16</v>
      </c>
      <c r="G2729" s="26" t="s">
        <v>14</v>
      </c>
      <c r="H2729" s="23">
        <v>0</v>
      </c>
      <c r="I2729" s="27"/>
      <c r="J2729" s="28">
        <v>0</v>
      </c>
      <c r="K2729" t="str">
        <f>IF((LEN(relatorio_Ananindeua3[[#This Row],[CIF/CPF/CNPJ]])=14),relatorio_Ananindeua3[[#This Row],[CIF/CPF/CNPJ]],relatorio_Ananindeua3[[#This Row],[Coluna2]])</f>
        <v>48022294000189</v>
      </c>
      <c r="L2729" t="str">
        <f t="shared" si="43"/>
        <v>480******89</v>
      </c>
    </row>
    <row r="2730" spans="1:12" x14ac:dyDescent="0.25">
      <c r="A2730" s="23" t="s">
        <v>9589</v>
      </c>
      <c r="B2730" s="23" t="s">
        <v>9590</v>
      </c>
      <c r="C2730" s="23" t="s">
        <v>17</v>
      </c>
      <c r="D2730" s="24">
        <v>45299.891736111109</v>
      </c>
      <c r="E2730" s="25" t="s">
        <v>11</v>
      </c>
      <c r="F2730" s="26" t="s">
        <v>16</v>
      </c>
      <c r="G2730" s="26" t="s">
        <v>14</v>
      </c>
      <c r="H2730" s="23">
        <v>0</v>
      </c>
      <c r="I2730" s="27"/>
      <c r="J2730" s="28">
        <v>0</v>
      </c>
      <c r="K2730" t="str">
        <f>IF((LEN(relatorio_Ananindeua3[[#This Row],[CIF/CPF/CNPJ]])=14),relatorio_Ananindeua3[[#This Row],[CIF/CPF/CNPJ]],relatorio_Ananindeua3[[#This Row],[Coluna2]])</f>
        <v>51755236000179</v>
      </c>
      <c r="L2730" t="str">
        <f t="shared" si="43"/>
        <v>517******79</v>
      </c>
    </row>
    <row r="2731" spans="1:12" x14ac:dyDescent="0.25">
      <c r="A2731" s="23" t="s">
        <v>9599</v>
      </c>
      <c r="B2731" s="23" t="s">
        <v>9600</v>
      </c>
      <c r="C2731" s="23" t="s">
        <v>17</v>
      </c>
      <c r="D2731" s="24">
        <v>45299.891736111109</v>
      </c>
      <c r="E2731" s="25" t="s">
        <v>11</v>
      </c>
      <c r="F2731" s="26" t="s">
        <v>16</v>
      </c>
      <c r="G2731" s="26" t="s">
        <v>14</v>
      </c>
      <c r="H2731" s="23">
        <v>0</v>
      </c>
      <c r="I2731" s="27"/>
      <c r="J2731" s="28">
        <v>0</v>
      </c>
      <c r="K2731" t="str">
        <f>IF((LEN(relatorio_Ananindeua3[[#This Row],[CIF/CPF/CNPJ]])=14),relatorio_Ananindeua3[[#This Row],[CIF/CPF/CNPJ]],relatorio_Ananindeua3[[#This Row],[Coluna2]])</f>
        <v>51779407000108</v>
      </c>
      <c r="L2731" t="str">
        <f t="shared" si="43"/>
        <v>517******08</v>
      </c>
    </row>
    <row r="2732" spans="1:12" x14ac:dyDescent="0.25">
      <c r="A2732" s="23" t="s">
        <v>9601</v>
      </c>
      <c r="B2732" s="23" t="s">
        <v>9602</v>
      </c>
      <c r="C2732" s="23" t="s">
        <v>17</v>
      </c>
      <c r="D2732" s="24">
        <v>45299.891736111109</v>
      </c>
      <c r="E2732" s="25" t="s">
        <v>11</v>
      </c>
      <c r="F2732" s="26" t="s">
        <v>16</v>
      </c>
      <c r="G2732" s="26" t="s">
        <v>14</v>
      </c>
      <c r="H2732" s="23">
        <v>0</v>
      </c>
      <c r="I2732" s="27"/>
      <c r="J2732" s="28">
        <v>0</v>
      </c>
      <c r="K2732" t="str">
        <f>IF((LEN(relatorio_Ananindeua3[[#This Row],[CIF/CPF/CNPJ]])=14),relatorio_Ananindeua3[[#This Row],[CIF/CPF/CNPJ]],relatorio_Ananindeua3[[#This Row],[Coluna2]])</f>
        <v>51780208000101</v>
      </c>
      <c r="L2732" t="str">
        <f t="shared" si="43"/>
        <v>517******01</v>
      </c>
    </row>
    <row r="2733" spans="1:12" x14ac:dyDescent="0.25">
      <c r="A2733" s="23" t="s">
        <v>9551</v>
      </c>
      <c r="B2733" s="23" t="s">
        <v>9552</v>
      </c>
      <c r="C2733" s="23" t="s">
        <v>17</v>
      </c>
      <c r="D2733" s="24">
        <v>45299.891747685186</v>
      </c>
      <c r="E2733" s="25" t="s">
        <v>11</v>
      </c>
      <c r="F2733" s="26" t="s">
        <v>16</v>
      </c>
      <c r="G2733" s="26" t="s">
        <v>14</v>
      </c>
      <c r="H2733" s="23">
        <v>0</v>
      </c>
      <c r="I2733" s="27"/>
      <c r="J2733" s="28">
        <v>0</v>
      </c>
      <c r="K2733" t="str">
        <f>IF((LEN(relatorio_Ananindeua3[[#This Row],[CIF/CPF/CNPJ]])=14),relatorio_Ananindeua3[[#This Row],[CIF/CPF/CNPJ]],relatorio_Ananindeua3[[#This Row],[Coluna2]])</f>
        <v>51665336000104</v>
      </c>
      <c r="L2733" t="str">
        <f t="shared" si="43"/>
        <v>516******04</v>
      </c>
    </row>
    <row r="2734" spans="1:12" x14ac:dyDescent="0.25">
      <c r="A2734" s="23" t="s">
        <v>9587</v>
      </c>
      <c r="B2734" s="23" t="s">
        <v>9588</v>
      </c>
      <c r="C2734" s="23" t="s">
        <v>17</v>
      </c>
      <c r="D2734" s="24">
        <v>45299.891747685186</v>
      </c>
      <c r="E2734" s="25" t="s">
        <v>11</v>
      </c>
      <c r="F2734" s="26" t="s">
        <v>16</v>
      </c>
      <c r="G2734" s="26" t="s">
        <v>14</v>
      </c>
      <c r="H2734" s="23">
        <v>0</v>
      </c>
      <c r="I2734" s="27"/>
      <c r="J2734" s="28">
        <v>0</v>
      </c>
      <c r="K2734" t="str">
        <f>IF((LEN(relatorio_Ananindeua3[[#This Row],[CIF/CPF/CNPJ]])=14),relatorio_Ananindeua3[[#This Row],[CIF/CPF/CNPJ]],relatorio_Ananindeua3[[#This Row],[Coluna2]])</f>
        <v>51751338000116</v>
      </c>
      <c r="L2734" t="str">
        <f t="shared" si="43"/>
        <v>517******16</v>
      </c>
    </row>
    <row r="2735" spans="1:12" x14ac:dyDescent="0.25">
      <c r="A2735" s="23" t="s">
        <v>2070</v>
      </c>
      <c r="B2735" s="23" t="s">
        <v>2071</v>
      </c>
      <c r="C2735" s="23" t="s">
        <v>17</v>
      </c>
      <c r="D2735" s="24">
        <v>45299.891759259262</v>
      </c>
      <c r="E2735" s="25" t="s">
        <v>11</v>
      </c>
      <c r="F2735" s="26" t="s">
        <v>16</v>
      </c>
      <c r="G2735" s="26" t="s">
        <v>14</v>
      </c>
      <c r="H2735" s="23">
        <v>0</v>
      </c>
      <c r="I2735" s="27"/>
      <c r="J2735" s="28">
        <v>0</v>
      </c>
      <c r="K2735" t="str">
        <f>IF((LEN(relatorio_Ananindeua3[[#This Row],[CIF/CPF/CNPJ]])=14),relatorio_Ananindeua3[[#This Row],[CIF/CPF/CNPJ]],relatorio_Ananindeua3[[#This Row],[Coluna2]])</f>
        <v>26852542000186</v>
      </c>
      <c r="L2735" t="str">
        <f t="shared" si="43"/>
        <v>268******86</v>
      </c>
    </row>
    <row r="2736" spans="1:12" x14ac:dyDescent="0.25">
      <c r="A2736" s="23" t="s">
        <v>9577</v>
      </c>
      <c r="B2736" s="23" t="s">
        <v>9578</v>
      </c>
      <c r="C2736" s="23" t="s">
        <v>17</v>
      </c>
      <c r="D2736" s="24">
        <v>45299.891759259262</v>
      </c>
      <c r="E2736" s="25" t="s">
        <v>11</v>
      </c>
      <c r="F2736" s="26" t="s">
        <v>16</v>
      </c>
      <c r="G2736" s="26" t="s">
        <v>14</v>
      </c>
      <c r="H2736" s="23">
        <v>0</v>
      </c>
      <c r="I2736" s="27"/>
      <c r="J2736" s="28">
        <v>0</v>
      </c>
      <c r="K2736" t="str">
        <f>IF((LEN(relatorio_Ananindeua3[[#This Row],[CIF/CPF/CNPJ]])=14),relatorio_Ananindeua3[[#This Row],[CIF/CPF/CNPJ]],relatorio_Ananindeua3[[#This Row],[Coluna2]])</f>
        <v>51713502000109</v>
      </c>
      <c r="L2736" t="str">
        <f t="shared" si="43"/>
        <v>517******09</v>
      </c>
    </row>
    <row r="2737" spans="1:12" x14ac:dyDescent="0.25">
      <c r="A2737" s="23" t="s">
        <v>9581</v>
      </c>
      <c r="B2737" s="23" t="s">
        <v>9582</v>
      </c>
      <c r="C2737" s="23" t="s">
        <v>17</v>
      </c>
      <c r="D2737" s="24">
        <v>45299.891759259262</v>
      </c>
      <c r="E2737" s="25" t="s">
        <v>11</v>
      </c>
      <c r="F2737" s="26" t="s">
        <v>16</v>
      </c>
      <c r="G2737" s="26" t="s">
        <v>14</v>
      </c>
      <c r="H2737" s="23">
        <v>0</v>
      </c>
      <c r="I2737" s="27"/>
      <c r="J2737" s="28">
        <v>0</v>
      </c>
      <c r="K2737" t="str">
        <f>IF((LEN(relatorio_Ananindeua3[[#This Row],[CIF/CPF/CNPJ]])=14),relatorio_Ananindeua3[[#This Row],[CIF/CPF/CNPJ]],relatorio_Ananindeua3[[#This Row],[Coluna2]])</f>
        <v>51719070000135</v>
      </c>
      <c r="L2737" t="str">
        <f t="shared" si="43"/>
        <v>517******35</v>
      </c>
    </row>
    <row r="2738" spans="1:12" x14ac:dyDescent="0.25">
      <c r="A2738" s="23" t="s">
        <v>4335</v>
      </c>
      <c r="B2738" s="23" t="s">
        <v>4336</v>
      </c>
      <c r="C2738" s="23" t="s">
        <v>17</v>
      </c>
      <c r="D2738" s="24">
        <v>45299.891770833332</v>
      </c>
      <c r="E2738" s="25" t="s">
        <v>11</v>
      </c>
      <c r="F2738" s="26" t="s">
        <v>16</v>
      </c>
      <c r="G2738" s="26" t="s">
        <v>14</v>
      </c>
      <c r="H2738" s="23">
        <v>0</v>
      </c>
      <c r="I2738" s="27"/>
      <c r="J2738" s="28">
        <v>0</v>
      </c>
      <c r="K2738" t="str">
        <f>IF((LEN(relatorio_Ananindeua3[[#This Row],[CIF/CPF/CNPJ]])=14),relatorio_Ananindeua3[[#This Row],[CIF/CPF/CNPJ]],relatorio_Ananindeua3[[#This Row],[Coluna2]])</f>
        <v>37099953000169</v>
      </c>
      <c r="L2738" t="str">
        <f t="shared" si="43"/>
        <v>370******69</v>
      </c>
    </row>
    <row r="2739" spans="1:12" x14ac:dyDescent="0.25">
      <c r="A2739" s="23" t="s">
        <v>8308</v>
      </c>
      <c r="B2739" s="23" t="s">
        <v>8309</v>
      </c>
      <c r="C2739" s="23" t="s">
        <v>17</v>
      </c>
      <c r="D2739" s="24">
        <v>45299.891770833332</v>
      </c>
      <c r="E2739" s="25" t="s">
        <v>11</v>
      </c>
      <c r="F2739" s="26" t="s">
        <v>16</v>
      </c>
      <c r="G2739" s="26" t="s">
        <v>14</v>
      </c>
      <c r="H2739" s="23">
        <v>0</v>
      </c>
      <c r="I2739" s="27"/>
      <c r="J2739" s="28">
        <v>0</v>
      </c>
      <c r="K2739" t="str">
        <f>IF((LEN(relatorio_Ananindeua3[[#This Row],[CIF/CPF/CNPJ]])=14),relatorio_Ananindeua3[[#This Row],[CIF/CPF/CNPJ]],relatorio_Ananindeua3[[#This Row],[Coluna2]])</f>
        <v>49584846000105</v>
      </c>
      <c r="L2739" t="str">
        <f t="shared" si="43"/>
        <v>495******05</v>
      </c>
    </row>
    <row r="2740" spans="1:12" x14ac:dyDescent="0.25">
      <c r="A2740" s="23" t="s">
        <v>9567</v>
      </c>
      <c r="B2740" s="23" t="s">
        <v>9568</v>
      </c>
      <c r="C2740" s="23" t="s">
        <v>17</v>
      </c>
      <c r="D2740" s="24">
        <v>45299.891770833332</v>
      </c>
      <c r="E2740" s="25" t="s">
        <v>11</v>
      </c>
      <c r="F2740" s="26" t="s">
        <v>16</v>
      </c>
      <c r="G2740" s="26" t="s">
        <v>14</v>
      </c>
      <c r="H2740" s="23">
        <v>0</v>
      </c>
      <c r="I2740" s="27"/>
      <c r="J2740" s="28">
        <v>0</v>
      </c>
      <c r="K2740" t="str">
        <f>IF((LEN(relatorio_Ananindeua3[[#This Row],[CIF/CPF/CNPJ]])=14),relatorio_Ananindeua3[[#This Row],[CIF/CPF/CNPJ]],relatorio_Ananindeua3[[#This Row],[Coluna2]])</f>
        <v>51694627000120</v>
      </c>
      <c r="L2740" t="str">
        <f t="shared" si="43"/>
        <v>516******20</v>
      </c>
    </row>
    <row r="2741" spans="1:12" x14ac:dyDescent="0.25">
      <c r="A2741" s="23" t="s">
        <v>9561</v>
      </c>
      <c r="B2741" s="23" t="s">
        <v>9562</v>
      </c>
      <c r="C2741" s="23" t="s">
        <v>17</v>
      </c>
      <c r="D2741" s="24">
        <v>45299.891782407409</v>
      </c>
      <c r="E2741" s="25" t="s">
        <v>11</v>
      </c>
      <c r="F2741" s="26" t="s">
        <v>16</v>
      </c>
      <c r="G2741" s="26" t="s">
        <v>14</v>
      </c>
      <c r="H2741" s="23">
        <v>0</v>
      </c>
      <c r="I2741" s="27"/>
      <c r="J2741" s="28">
        <v>0</v>
      </c>
      <c r="K2741" t="str">
        <f>IF((LEN(relatorio_Ananindeua3[[#This Row],[CIF/CPF/CNPJ]])=14),relatorio_Ananindeua3[[#This Row],[CIF/CPF/CNPJ]],relatorio_Ananindeua3[[#This Row],[Coluna2]])</f>
        <v>51675942000100</v>
      </c>
      <c r="L2741" t="str">
        <f t="shared" si="43"/>
        <v>516******00</v>
      </c>
    </row>
    <row r="2742" spans="1:12" x14ac:dyDescent="0.25">
      <c r="A2742" s="23" t="s">
        <v>9547</v>
      </c>
      <c r="B2742" s="23" t="s">
        <v>9548</v>
      </c>
      <c r="C2742" s="23" t="s">
        <v>17</v>
      </c>
      <c r="D2742" s="24">
        <v>45299.891793981478</v>
      </c>
      <c r="E2742" s="25" t="s">
        <v>11</v>
      </c>
      <c r="F2742" s="26" t="s">
        <v>16</v>
      </c>
      <c r="G2742" s="26" t="s">
        <v>14</v>
      </c>
      <c r="H2742" s="23">
        <v>0</v>
      </c>
      <c r="I2742" s="27"/>
      <c r="J2742" s="28">
        <v>0</v>
      </c>
      <c r="K2742" t="str">
        <f>IF((LEN(relatorio_Ananindeua3[[#This Row],[CIF/CPF/CNPJ]])=14),relatorio_Ananindeua3[[#This Row],[CIF/CPF/CNPJ]],relatorio_Ananindeua3[[#This Row],[Coluna2]])</f>
        <v>51660020000120</v>
      </c>
      <c r="L2742" t="str">
        <f t="shared" si="43"/>
        <v>516******20</v>
      </c>
    </row>
    <row r="2743" spans="1:12" x14ac:dyDescent="0.25">
      <c r="A2743" s="23" t="s">
        <v>9541</v>
      </c>
      <c r="B2743" s="23" t="s">
        <v>9542</v>
      </c>
      <c r="C2743" s="23" t="s">
        <v>17</v>
      </c>
      <c r="D2743" s="24">
        <v>45299.891805555555</v>
      </c>
      <c r="E2743" s="25" t="s">
        <v>11</v>
      </c>
      <c r="F2743" s="26" t="s">
        <v>16</v>
      </c>
      <c r="G2743" s="26" t="s">
        <v>14</v>
      </c>
      <c r="H2743" s="23">
        <v>0</v>
      </c>
      <c r="I2743" s="27"/>
      <c r="J2743" s="28">
        <v>0</v>
      </c>
      <c r="K2743" t="str">
        <f>IF((LEN(relatorio_Ananindeua3[[#This Row],[CIF/CPF/CNPJ]])=14),relatorio_Ananindeua3[[#This Row],[CIF/CPF/CNPJ]],relatorio_Ananindeua3[[#This Row],[Coluna2]])</f>
        <v>51647887000145</v>
      </c>
      <c r="L2743" t="str">
        <f t="shared" si="43"/>
        <v>516******45</v>
      </c>
    </row>
    <row r="2744" spans="1:12" x14ac:dyDescent="0.25">
      <c r="A2744" s="23" t="s">
        <v>4641</v>
      </c>
      <c r="B2744" s="23" t="s">
        <v>4642</v>
      </c>
      <c r="C2744" s="23" t="s">
        <v>17</v>
      </c>
      <c r="D2744" s="24">
        <v>45299.891817129632</v>
      </c>
      <c r="E2744" s="25" t="s">
        <v>11</v>
      </c>
      <c r="F2744" s="26" t="s">
        <v>16</v>
      </c>
      <c r="G2744" s="26" t="s">
        <v>14</v>
      </c>
      <c r="H2744" s="23">
        <v>0</v>
      </c>
      <c r="I2744" s="27"/>
      <c r="J2744" s="28">
        <v>0</v>
      </c>
      <c r="K2744" t="str">
        <f>IF((LEN(relatorio_Ananindeua3[[#This Row],[CIF/CPF/CNPJ]])=14),relatorio_Ananindeua3[[#This Row],[CIF/CPF/CNPJ]],relatorio_Ananindeua3[[#This Row],[Coluna2]])</f>
        <v>38347374000150</v>
      </c>
      <c r="L2744" t="str">
        <f t="shared" si="43"/>
        <v>383******50</v>
      </c>
    </row>
    <row r="2745" spans="1:12" x14ac:dyDescent="0.25">
      <c r="A2745" s="23" t="s">
        <v>9521</v>
      </c>
      <c r="B2745" s="23" t="s">
        <v>9522</v>
      </c>
      <c r="C2745" s="23" t="s">
        <v>17</v>
      </c>
      <c r="D2745" s="24">
        <v>45299.891840277778</v>
      </c>
      <c r="E2745" s="25" t="s">
        <v>11</v>
      </c>
      <c r="F2745" s="26" t="s">
        <v>16</v>
      </c>
      <c r="G2745" s="26" t="s">
        <v>14</v>
      </c>
      <c r="H2745" s="23">
        <v>0</v>
      </c>
      <c r="I2745" s="27"/>
      <c r="J2745" s="28">
        <v>0</v>
      </c>
      <c r="K2745" t="str">
        <f>IF((LEN(relatorio_Ananindeua3[[#This Row],[CIF/CPF/CNPJ]])=14),relatorio_Ananindeua3[[#This Row],[CIF/CPF/CNPJ]],relatorio_Ananindeua3[[#This Row],[Coluna2]])</f>
        <v>51591532000181</v>
      </c>
      <c r="L2745" t="str">
        <f t="shared" si="43"/>
        <v>515******81</v>
      </c>
    </row>
    <row r="2746" spans="1:12" x14ac:dyDescent="0.25">
      <c r="A2746" s="23" t="s">
        <v>9529</v>
      </c>
      <c r="B2746" s="23" t="s">
        <v>9530</v>
      </c>
      <c r="C2746" s="23" t="s">
        <v>17</v>
      </c>
      <c r="D2746" s="24">
        <v>45299.891840277778</v>
      </c>
      <c r="E2746" s="25" t="s">
        <v>11</v>
      </c>
      <c r="F2746" s="26" t="s">
        <v>16</v>
      </c>
      <c r="G2746" s="26" t="s">
        <v>14</v>
      </c>
      <c r="H2746" s="23">
        <v>0</v>
      </c>
      <c r="I2746" s="27"/>
      <c r="J2746" s="28">
        <v>0</v>
      </c>
      <c r="K2746" t="str">
        <f>IF((LEN(relatorio_Ananindeua3[[#This Row],[CIF/CPF/CNPJ]])=14),relatorio_Ananindeua3[[#This Row],[CIF/CPF/CNPJ]],relatorio_Ananindeua3[[#This Row],[Coluna2]])</f>
        <v>51607384000146</v>
      </c>
      <c r="L2746" t="str">
        <f t="shared" si="43"/>
        <v>516******46</v>
      </c>
    </row>
    <row r="2747" spans="1:12" x14ac:dyDescent="0.25">
      <c r="A2747" s="23" t="s">
        <v>8400</v>
      </c>
      <c r="B2747" s="23" t="s">
        <v>8401</v>
      </c>
      <c r="C2747" s="23" t="s">
        <v>17</v>
      </c>
      <c r="D2747" s="24">
        <v>45299.891851851855</v>
      </c>
      <c r="E2747" s="25" t="s">
        <v>11</v>
      </c>
      <c r="F2747" s="26" t="s">
        <v>16</v>
      </c>
      <c r="G2747" s="26" t="s">
        <v>14</v>
      </c>
      <c r="H2747" s="23">
        <v>0</v>
      </c>
      <c r="I2747" s="27"/>
      <c r="J2747" s="28">
        <v>0</v>
      </c>
      <c r="K2747" t="str">
        <f>IF((LEN(relatorio_Ananindeua3[[#This Row],[CIF/CPF/CNPJ]])=14),relatorio_Ananindeua3[[#This Row],[CIF/CPF/CNPJ]],relatorio_Ananindeua3[[#This Row],[Coluna2]])</f>
        <v>49744841000100</v>
      </c>
      <c r="L2747" t="str">
        <f t="shared" si="43"/>
        <v>497******00</v>
      </c>
    </row>
    <row r="2748" spans="1:12" x14ac:dyDescent="0.25">
      <c r="A2748" s="23" t="s">
        <v>4378</v>
      </c>
      <c r="B2748" s="23" t="s">
        <v>4379</v>
      </c>
      <c r="C2748" s="23" t="s">
        <v>17</v>
      </c>
      <c r="D2748" s="24">
        <v>45299.891863425924</v>
      </c>
      <c r="E2748" s="25" t="s">
        <v>11</v>
      </c>
      <c r="F2748" s="26" t="s">
        <v>16</v>
      </c>
      <c r="G2748" s="26" t="s">
        <v>14</v>
      </c>
      <c r="H2748" s="23">
        <v>0</v>
      </c>
      <c r="I2748" s="27"/>
      <c r="J2748" s="28">
        <v>0</v>
      </c>
      <c r="K2748" t="str">
        <f>IF((LEN(relatorio_Ananindeua3[[#This Row],[CIF/CPF/CNPJ]])=14),relatorio_Ananindeua3[[#This Row],[CIF/CPF/CNPJ]],relatorio_Ananindeua3[[#This Row],[Coluna2]])</f>
        <v>37330850000168</v>
      </c>
      <c r="L2748" t="str">
        <f t="shared" si="43"/>
        <v>373******68</v>
      </c>
    </row>
    <row r="2749" spans="1:12" x14ac:dyDescent="0.25">
      <c r="A2749" s="23" t="s">
        <v>9507</v>
      </c>
      <c r="B2749" s="23" t="s">
        <v>9508</v>
      </c>
      <c r="C2749" s="23" t="s">
        <v>17</v>
      </c>
      <c r="D2749" s="24">
        <v>45299.891875000001</v>
      </c>
      <c r="E2749" s="25" t="s">
        <v>11</v>
      </c>
      <c r="F2749" s="26" t="s">
        <v>16</v>
      </c>
      <c r="G2749" s="26" t="s">
        <v>14</v>
      </c>
      <c r="H2749" s="23">
        <v>0</v>
      </c>
      <c r="I2749" s="27"/>
      <c r="J2749" s="28">
        <v>0</v>
      </c>
      <c r="K2749" t="str">
        <f>IF((LEN(relatorio_Ananindeua3[[#This Row],[CIF/CPF/CNPJ]])=14),relatorio_Ananindeua3[[#This Row],[CIF/CPF/CNPJ]],relatorio_Ananindeua3[[#This Row],[Coluna2]])</f>
        <v>51537824000136</v>
      </c>
      <c r="L2749" t="str">
        <f t="shared" si="43"/>
        <v>515******36</v>
      </c>
    </row>
    <row r="2750" spans="1:12" x14ac:dyDescent="0.25">
      <c r="A2750" s="23" t="s">
        <v>9515</v>
      </c>
      <c r="B2750" s="23" t="s">
        <v>9516</v>
      </c>
      <c r="C2750" s="23" t="s">
        <v>17</v>
      </c>
      <c r="D2750" s="24">
        <v>45299.891875000001</v>
      </c>
      <c r="E2750" s="25" t="s">
        <v>11</v>
      </c>
      <c r="F2750" s="26" t="s">
        <v>16</v>
      </c>
      <c r="G2750" s="26" t="s">
        <v>14</v>
      </c>
      <c r="H2750" s="23">
        <v>0</v>
      </c>
      <c r="I2750" s="27"/>
      <c r="J2750" s="28">
        <v>0</v>
      </c>
      <c r="K2750" t="str">
        <f>IF((LEN(relatorio_Ananindeua3[[#This Row],[CIF/CPF/CNPJ]])=14),relatorio_Ananindeua3[[#This Row],[CIF/CPF/CNPJ]],relatorio_Ananindeua3[[#This Row],[Coluna2]])</f>
        <v>51556003000147</v>
      </c>
      <c r="L2750" t="str">
        <f t="shared" si="43"/>
        <v>515******47</v>
      </c>
    </row>
    <row r="2751" spans="1:12" x14ac:dyDescent="0.25">
      <c r="A2751" s="23" t="s">
        <v>865</v>
      </c>
      <c r="B2751" s="23" t="s">
        <v>866</v>
      </c>
      <c r="C2751" s="23" t="s">
        <v>17</v>
      </c>
      <c r="D2751" s="24">
        <v>45299.891886574071</v>
      </c>
      <c r="E2751" s="25" t="s">
        <v>11</v>
      </c>
      <c r="F2751" s="26" t="s">
        <v>16</v>
      </c>
      <c r="G2751" s="26" t="s">
        <v>14</v>
      </c>
      <c r="H2751" s="23">
        <v>0</v>
      </c>
      <c r="I2751" s="27"/>
      <c r="J2751" s="28">
        <v>0</v>
      </c>
      <c r="K2751" t="str">
        <f>IF((LEN(relatorio_Ananindeua3[[#This Row],[CIF/CPF/CNPJ]])=14),relatorio_Ananindeua3[[#This Row],[CIF/CPF/CNPJ]],relatorio_Ananindeua3[[#This Row],[Coluna2]])</f>
        <v>16745870000120</v>
      </c>
      <c r="L2751" t="str">
        <f t="shared" si="43"/>
        <v>167******20</v>
      </c>
    </row>
    <row r="2752" spans="1:12" x14ac:dyDescent="0.25">
      <c r="A2752" s="23" t="s">
        <v>9504</v>
      </c>
      <c r="B2752" s="23" t="s">
        <v>831</v>
      </c>
      <c r="C2752" s="23" t="s">
        <v>17</v>
      </c>
      <c r="D2752" s="24">
        <v>45299.891886574071</v>
      </c>
      <c r="E2752" s="25" t="s">
        <v>11</v>
      </c>
      <c r="F2752" s="26" t="s">
        <v>16</v>
      </c>
      <c r="G2752" s="26" t="s">
        <v>14</v>
      </c>
      <c r="H2752" s="23">
        <v>0</v>
      </c>
      <c r="I2752" s="27"/>
      <c r="J2752" s="28">
        <v>0</v>
      </c>
      <c r="K2752" t="str">
        <f>IF((LEN(relatorio_Ananindeua3[[#This Row],[CIF/CPF/CNPJ]])=14),relatorio_Ananindeua3[[#This Row],[CIF/CPF/CNPJ]],relatorio_Ananindeua3[[#This Row],[Coluna2]])</f>
        <v>51527049000138</v>
      </c>
      <c r="L2752" t="str">
        <f t="shared" si="43"/>
        <v>515******38</v>
      </c>
    </row>
    <row r="2753" spans="1:12" x14ac:dyDescent="0.25">
      <c r="A2753" s="23" t="s">
        <v>8051</v>
      </c>
      <c r="B2753" s="23" t="s">
        <v>8052</v>
      </c>
      <c r="C2753" s="23" t="s">
        <v>17</v>
      </c>
      <c r="D2753" s="24">
        <v>45299.891909722224</v>
      </c>
      <c r="E2753" s="25" t="s">
        <v>11</v>
      </c>
      <c r="F2753" s="26" t="s">
        <v>16</v>
      </c>
      <c r="G2753" s="26" t="s">
        <v>14</v>
      </c>
      <c r="H2753" s="23">
        <v>0</v>
      </c>
      <c r="I2753" s="27"/>
      <c r="J2753" s="28">
        <v>0</v>
      </c>
      <c r="K2753" t="str">
        <f>IF((LEN(relatorio_Ananindeua3[[#This Row],[CIF/CPF/CNPJ]])=14),relatorio_Ananindeua3[[#This Row],[CIF/CPF/CNPJ]],relatorio_Ananindeua3[[#This Row],[Coluna2]])</f>
        <v>49002107000168</v>
      </c>
      <c r="L2753" t="str">
        <f t="shared" si="43"/>
        <v>490******68</v>
      </c>
    </row>
    <row r="2754" spans="1:12" x14ac:dyDescent="0.25">
      <c r="A2754" s="23" t="s">
        <v>9496</v>
      </c>
      <c r="B2754" s="23" t="s">
        <v>9497</v>
      </c>
      <c r="C2754" s="23" t="s">
        <v>17</v>
      </c>
      <c r="D2754" s="24">
        <v>45299.891921296294</v>
      </c>
      <c r="E2754" s="25" t="s">
        <v>11</v>
      </c>
      <c r="F2754" s="26" t="s">
        <v>16</v>
      </c>
      <c r="G2754" s="26" t="s">
        <v>14</v>
      </c>
      <c r="H2754" s="23">
        <v>0</v>
      </c>
      <c r="I2754" s="27"/>
      <c r="J2754" s="28">
        <v>0</v>
      </c>
      <c r="K2754" t="str">
        <f>IF((LEN(relatorio_Ananindeua3[[#This Row],[CIF/CPF/CNPJ]])=14),relatorio_Ananindeua3[[#This Row],[CIF/CPF/CNPJ]],relatorio_Ananindeua3[[#This Row],[Coluna2]])</f>
        <v>51498416000112</v>
      </c>
      <c r="L2754" t="str">
        <f t="shared" si="43"/>
        <v>514******12</v>
      </c>
    </row>
    <row r="2755" spans="1:12" x14ac:dyDescent="0.25">
      <c r="A2755" s="23" t="s">
        <v>9494</v>
      </c>
      <c r="B2755" s="23" t="s">
        <v>9495</v>
      </c>
      <c r="C2755" s="23" t="s">
        <v>17</v>
      </c>
      <c r="D2755" s="24">
        <v>45299.891932870371</v>
      </c>
      <c r="E2755" s="25" t="s">
        <v>11</v>
      </c>
      <c r="F2755" s="26" t="s">
        <v>16</v>
      </c>
      <c r="G2755" s="26" t="s">
        <v>14</v>
      </c>
      <c r="H2755" s="23">
        <v>0</v>
      </c>
      <c r="I2755" s="27"/>
      <c r="J2755" s="28">
        <v>0</v>
      </c>
      <c r="K2755" t="str">
        <f>IF((LEN(relatorio_Ananindeua3[[#This Row],[CIF/CPF/CNPJ]])=14),relatorio_Ananindeua3[[#This Row],[CIF/CPF/CNPJ]],relatorio_Ananindeua3[[#This Row],[Coluna2]])</f>
        <v>51494478000156</v>
      </c>
      <c r="L2755" t="str">
        <f t="shared" si="43"/>
        <v>514******56</v>
      </c>
    </row>
    <row r="2756" spans="1:12" x14ac:dyDescent="0.25">
      <c r="A2756" s="23" t="s">
        <v>9486</v>
      </c>
      <c r="B2756" s="23" t="s">
        <v>9487</v>
      </c>
      <c r="C2756" s="23" t="s">
        <v>17</v>
      </c>
      <c r="D2756" s="24">
        <v>45299.891944444447</v>
      </c>
      <c r="E2756" s="25" t="s">
        <v>11</v>
      </c>
      <c r="F2756" s="26" t="s">
        <v>16</v>
      </c>
      <c r="G2756" s="26" t="s">
        <v>14</v>
      </c>
      <c r="H2756" s="23">
        <v>0</v>
      </c>
      <c r="I2756" s="27"/>
      <c r="J2756" s="28">
        <v>0</v>
      </c>
      <c r="K2756" t="str">
        <f>IF((LEN(relatorio_Ananindeua3[[#This Row],[CIF/CPF/CNPJ]])=14),relatorio_Ananindeua3[[#This Row],[CIF/CPF/CNPJ]],relatorio_Ananindeua3[[#This Row],[Coluna2]])</f>
        <v>51488257000175</v>
      </c>
      <c r="L2756" t="str">
        <f t="shared" si="43"/>
        <v>514******75</v>
      </c>
    </row>
    <row r="2757" spans="1:12" x14ac:dyDescent="0.25">
      <c r="A2757" s="23" t="s">
        <v>9490</v>
      </c>
      <c r="B2757" s="23" t="s">
        <v>9491</v>
      </c>
      <c r="C2757" s="23" t="s">
        <v>17</v>
      </c>
      <c r="D2757" s="24">
        <v>45299.891944444447</v>
      </c>
      <c r="E2757" s="25" t="s">
        <v>11</v>
      </c>
      <c r="F2757" s="26" t="s">
        <v>16</v>
      </c>
      <c r="G2757" s="26" t="s">
        <v>14</v>
      </c>
      <c r="H2757" s="23">
        <v>0</v>
      </c>
      <c r="I2757" s="27"/>
      <c r="J2757" s="28">
        <v>0</v>
      </c>
      <c r="K2757" t="str">
        <f>IF((LEN(relatorio_Ananindeua3[[#This Row],[CIF/CPF/CNPJ]])=14),relatorio_Ananindeua3[[#This Row],[CIF/CPF/CNPJ]],relatorio_Ananindeua3[[#This Row],[Coluna2]])</f>
        <v>51488940000102</v>
      </c>
      <c r="L2757" t="str">
        <f t="shared" si="43"/>
        <v>514******02</v>
      </c>
    </row>
    <row r="2758" spans="1:12" x14ac:dyDescent="0.25">
      <c r="A2758" s="23" t="s">
        <v>9484</v>
      </c>
      <c r="B2758" s="23" t="s">
        <v>9485</v>
      </c>
      <c r="C2758" s="23" t="s">
        <v>17</v>
      </c>
      <c r="D2758" s="24">
        <v>45299.891956018517</v>
      </c>
      <c r="E2758" s="25" t="s">
        <v>11</v>
      </c>
      <c r="F2758" s="26" t="s">
        <v>16</v>
      </c>
      <c r="G2758" s="26" t="s">
        <v>14</v>
      </c>
      <c r="H2758" s="23">
        <v>0</v>
      </c>
      <c r="I2758" s="27"/>
      <c r="J2758" s="28">
        <v>0</v>
      </c>
      <c r="K2758" t="str">
        <f>IF((LEN(relatorio_Ananindeua3[[#This Row],[CIF/CPF/CNPJ]])=14),relatorio_Ananindeua3[[#This Row],[CIF/CPF/CNPJ]],relatorio_Ananindeua3[[#This Row],[Coluna2]])</f>
        <v>51476375000163</v>
      </c>
      <c r="L2758" t="str">
        <f t="shared" si="43"/>
        <v>514******63</v>
      </c>
    </row>
    <row r="2759" spans="1:12" x14ac:dyDescent="0.25">
      <c r="A2759" s="23" t="s">
        <v>6037</v>
      </c>
      <c r="B2759" s="23" t="s">
        <v>6038</v>
      </c>
      <c r="C2759" s="23" t="s">
        <v>17</v>
      </c>
      <c r="D2759" s="24">
        <v>45299.891967592594</v>
      </c>
      <c r="E2759" s="25" t="s">
        <v>11</v>
      </c>
      <c r="F2759" s="26" t="s">
        <v>16</v>
      </c>
      <c r="G2759" s="26" t="s">
        <v>14</v>
      </c>
      <c r="H2759" s="23">
        <v>0</v>
      </c>
      <c r="I2759" s="27"/>
      <c r="J2759" s="28">
        <v>0</v>
      </c>
      <c r="K2759" t="str">
        <f>IF((LEN(relatorio_Ananindeua3[[#This Row],[CIF/CPF/CNPJ]])=14),relatorio_Ananindeua3[[#This Row],[CIF/CPF/CNPJ]],relatorio_Ananindeua3[[#This Row],[Coluna2]])</f>
        <v>43711184000100</v>
      </c>
      <c r="L2759" t="str">
        <f t="shared" si="43"/>
        <v>437******00</v>
      </c>
    </row>
    <row r="2760" spans="1:12" x14ac:dyDescent="0.25">
      <c r="A2760" s="23" t="s">
        <v>9480</v>
      </c>
      <c r="B2760" s="23" t="s">
        <v>9481</v>
      </c>
      <c r="C2760" s="23" t="s">
        <v>17</v>
      </c>
      <c r="D2760" s="24">
        <v>45299.891967592594</v>
      </c>
      <c r="E2760" s="25" t="s">
        <v>11</v>
      </c>
      <c r="F2760" s="26" t="s">
        <v>16</v>
      </c>
      <c r="G2760" s="26" t="s">
        <v>14</v>
      </c>
      <c r="H2760" s="23">
        <v>0</v>
      </c>
      <c r="I2760" s="27"/>
      <c r="J2760" s="28">
        <v>0</v>
      </c>
      <c r="K2760" t="str">
        <f>IF((LEN(relatorio_Ananindeua3[[#This Row],[CIF/CPF/CNPJ]])=14),relatorio_Ananindeua3[[#This Row],[CIF/CPF/CNPJ]],relatorio_Ananindeua3[[#This Row],[Coluna2]])</f>
        <v>51472778000134</v>
      </c>
      <c r="L2760" t="str">
        <f t="shared" si="43"/>
        <v>514******34</v>
      </c>
    </row>
    <row r="2761" spans="1:12" x14ac:dyDescent="0.25">
      <c r="A2761" s="23" t="s">
        <v>9488</v>
      </c>
      <c r="B2761" s="23" t="s">
        <v>9489</v>
      </c>
      <c r="C2761" s="23" t="s">
        <v>17</v>
      </c>
      <c r="D2761" s="24">
        <v>45299.891967592594</v>
      </c>
      <c r="E2761" s="25" t="s">
        <v>11</v>
      </c>
      <c r="F2761" s="26" t="s">
        <v>16</v>
      </c>
      <c r="G2761" s="26" t="s">
        <v>14</v>
      </c>
      <c r="H2761" s="23">
        <v>0</v>
      </c>
      <c r="I2761" s="27"/>
      <c r="J2761" s="28">
        <v>0</v>
      </c>
      <c r="K2761" t="str">
        <f>IF((LEN(relatorio_Ananindeua3[[#This Row],[CIF/CPF/CNPJ]])=14),relatorio_Ananindeua3[[#This Row],[CIF/CPF/CNPJ]],relatorio_Ananindeua3[[#This Row],[Coluna2]])</f>
        <v>51488703000141</v>
      </c>
      <c r="L2761" t="str">
        <f t="shared" si="43"/>
        <v>514******41</v>
      </c>
    </row>
    <row r="2762" spans="1:12" x14ac:dyDescent="0.25">
      <c r="A2762" s="23" t="s">
        <v>9478</v>
      </c>
      <c r="B2762" s="23" t="s">
        <v>9479</v>
      </c>
      <c r="C2762" s="23" t="s">
        <v>17</v>
      </c>
      <c r="D2762" s="24">
        <v>45299.891979166663</v>
      </c>
      <c r="E2762" s="25" t="s">
        <v>11</v>
      </c>
      <c r="F2762" s="26" t="s">
        <v>16</v>
      </c>
      <c r="G2762" s="26" t="s">
        <v>14</v>
      </c>
      <c r="H2762" s="23">
        <v>0</v>
      </c>
      <c r="I2762" s="27"/>
      <c r="J2762" s="28">
        <v>0</v>
      </c>
      <c r="K2762" t="str">
        <f>IF((LEN(relatorio_Ananindeua3[[#This Row],[CIF/CPF/CNPJ]])=14),relatorio_Ananindeua3[[#This Row],[CIF/CPF/CNPJ]],relatorio_Ananindeua3[[#This Row],[Coluna2]])</f>
        <v>51472287000193</v>
      </c>
      <c r="L2762" t="str">
        <f t="shared" si="43"/>
        <v>514******93</v>
      </c>
    </row>
    <row r="2763" spans="1:12" x14ac:dyDescent="0.25">
      <c r="A2763" s="23" t="s">
        <v>1572</v>
      </c>
      <c r="B2763" s="23" t="s">
        <v>1573</v>
      </c>
      <c r="C2763" s="23" t="s">
        <v>17</v>
      </c>
      <c r="D2763" s="24">
        <v>45299.89199074074</v>
      </c>
      <c r="E2763" s="25" t="s">
        <v>11</v>
      </c>
      <c r="F2763" s="26" t="s">
        <v>16</v>
      </c>
      <c r="G2763" s="26" t="s">
        <v>14</v>
      </c>
      <c r="H2763" s="23">
        <v>0</v>
      </c>
      <c r="I2763" s="27"/>
      <c r="J2763" s="28">
        <v>0</v>
      </c>
      <c r="K2763" t="str">
        <f>IF((LEN(relatorio_Ananindeua3[[#This Row],[CIF/CPF/CNPJ]])=14),relatorio_Ananindeua3[[#This Row],[CIF/CPF/CNPJ]],relatorio_Ananindeua3[[#This Row],[Coluna2]])</f>
        <v>22772449000100</v>
      </c>
      <c r="L2763" t="str">
        <f t="shared" si="43"/>
        <v>227******00</v>
      </c>
    </row>
    <row r="2764" spans="1:12" x14ac:dyDescent="0.25">
      <c r="A2764" s="23" t="s">
        <v>4291</v>
      </c>
      <c r="B2764" s="23" t="s">
        <v>4292</v>
      </c>
      <c r="C2764" s="23" t="s">
        <v>17</v>
      </c>
      <c r="D2764" s="24">
        <v>45299.89199074074</v>
      </c>
      <c r="E2764" s="25" t="s">
        <v>11</v>
      </c>
      <c r="F2764" s="26" t="s">
        <v>16</v>
      </c>
      <c r="G2764" s="26" t="s">
        <v>14</v>
      </c>
      <c r="H2764" s="23">
        <v>0</v>
      </c>
      <c r="I2764" s="27"/>
      <c r="J2764" s="28">
        <v>0</v>
      </c>
      <c r="K2764" t="str">
        <f>IF((LEN(relatorio_Ananindeua3[[#This Row],[CIF/CPF/CNPJ]])=14),relatorio_Ananindeua3[[#This Row],[CIF/CPF/CNPJ]],relatorio_Ananindeua3[[#This Row],[Coluna2]])</f>
        <v>36881137000140</v>
      </c>
      <c r="L2764" t="str">
        <f t="shared" si="43"/>
        <v>368******40</v>
      </c>
    </row>
    <row r="2765" spans="1:12" x14ac:dyDescent="0.25">
      <c r="A2765" s="23" t="s">
        <v>2434</v>
      </c>
      <c r="B2765" s="23" t="s">
        <v>2435</v>
      </c>
      <c r="C2765" s="23" t="s">
        <v>17</v>
      </c>
      <c r="D2765" s="24">
        <v>45299.892002314817</v>
      </c>
      <c r="E2765" s="25" t="s">
        <v>11</v>
      </c>
      <c r="F2765" s="26" t="s">
        <v>16</v>
      </c>
      <c r="G2765" s="26" t="s">
        <v>14</v>
      </c>
      <c r="H2765" s="23">
        <v>0</v>
      </c>
      <c r="I2765" s="27"/>
      <c r="J2765" s="28">
        <v>0</v>
      </c>
      <c r="K2765" t="str">
        <f>IF((LEN(relatorio_Ananindeua3[[#This Row],[CIF/CPF/CNPJ]])=14),relatorio_Ananindeua3[[#This Row],[CIF/CPF/CNPJ]],relatorio_Ananindeua3[[#This Row],[Coluna2]])</f>
        <v>28759643000132</v>
      </c>
      <c r="L2765" t="str">
        <f t="shared" si="43"/>
        <v>287******32</v>
      </c>
    </row>
    <row r="2766" spans="1:12" x14ac:dyDescent="0.25">
      <c r="A2766" s="23" t="s">
        <v>9460</v>
      </c>
      <c r="B2766" s="23" t="s">
        <v>9461</v>
      </c>
      <c r="C2766" s="23" t="s">
        <v>17</v>
      </c>
      <c r="D2766" s="24">
        <v>45299.892002314817</v>
      </c>
      <c r="E2766" s="25" t="s">
        <v>11</v>
      </c>
      <c r="F2766" s="26" t="s">
        <v>16</v>
      </c>
      <c r="G2766" s="26" t="s">
        <v>14</v>
      </c>
      <c r="H2766" s="23">
        <v>0</v>
      </c>
      <c r="I2766" s="27"/>
      <c r="J2766" s="28">
        <v>0</v>
      </c>
      <c r="K2766" t="str">
        <f>IF((LEN(relatorio_Ananindeua3[[#This Row],[CIF/CPF/CNPJ]])=14),relatorio_Ananindeua3[[#This Row],[CIF/CPF/CNPJ]],relatorio_Ananindeua3[[#This Row],[Coluna2]])</f>
        <v>51431618000147</v>
      </c>
      <c r="L2766" t="str">
        <f t="shared" si="43"/>
        <v>514******47</v>
      </c>
    </row>
    <row r="2767" spans="1:12" x14ac:dyDescent="0.25">
      <c r="A2767" s="23" t="s">
        <v>9448</v>
      </c>
      <c r="B2767" s="23" t="s">
        <v>9449</v>
      </c>
      <c r="C2767" s="23" t="s">
        <v>17</v>
      </c>
      <c r="D2767" s="24">
        <v>45299.892025462963</v>
      </c>
      <c r="E2767" s="25" t="s">
        <v>11</v>
      </c>
      <c r="F2767" s="26" t="s">
        <v>16</v>
      </c>
      <c r="G2767" s="26" t="s">
        <v>14</v>
      </c>
      <c r="H2767" s="23">
        <v>0</v>
      </c>
      <c r="I2767" s="27"/>
      <c r="J2767" s="28">
        <v>0</v>
      </c>
      <c r="K2767" t="str">
        <f>IF((LEN(relatorio_Ananindeua3[[#This Row],[CIF/CPF/CNPJ]])=14),relatorio_Ananindeua3[[#This Row],[CIF/CPF/CNPJ]],relatorio_Ananindeua3[[#This Row],[Coluna2]])</f>
        <v>51411454000196</v>
      </c>
      <c r="L2767" t="str">
        <f t="shared" si="43"/>
        <v>514******96</v>
      </c>
    </row>
    <row r="2768" spans="1:12" x14ac:dyDescent="0.25">
      <c r="A2768" s="23" t="s">
        <v>9454</v>
      </c>
      <c r="B2768" s="23" t="s">
        <v>9455</v>
      </c>
      <c r="C2768" s="23" t="s">
        <v>17</v>
      </c>
      <c r="D2768" s="24">
        <v>45299.892025462963</v>
      </c>
      <c r="E2768" s="25" t="s">
        <v>11</v>
      </c>
      <c r="F2768" s="26" t="s">
        <v>16</v>
      </c>
      <c r="G2768" s="26" t="s">
        <v>14</v>
      </c>
      <c r="H2768" s="23">
        <v>0</v>
      </c>
      <c r="I2768" s="27"/>
      <c r="J2768" s="28">
        <v>0</v>
      </c>
      <c r="K2768" t="str">
        <f>IF((LEN(relatorio_Ananindeua3[[#This Row],[CIF/CPF/CNPJ]])=14),relatorio_Ananindeua3[[#This Row],[CIF/CPF/CNPJ]],relatorio_Ananindeua3[[#This Row],[Coluna2]])</f>
        <v>51418100000173</v>
      </c>
      <c r="L2768" t="str">
        <f t="shared" si="43"/>
        <v>514******73</v>
      </c>
    </row>
    <row r="2769" spans="1:12" x14ac:dyDescent="0.25">
      <c r="A2769" s="23" t="s">
        <v>9420</v>
      </c>
      <c r="B2769" s="23" t="s">
        <v>9421</v>
      </c>
      <c r="C2769" s="23" t="s">
        <v>17</v>
      </c>
      <c r="D2769" s="24">
        <v>45299.892060185186</v>
      </c>
      <c r="E2769" s="25" t="s">
        <v>11</v>
      </c>
      <c r="F2769" s="26" t="s">
        <v>16</v>
      </c>
      <c r="G2769" s="26" t="s">
        <v>14</v>
      </c>
      <c r="H2769" s="23">
        <v>0</v>
      </c>
      <c r="I2769" s="27"/>
      <c r="J2769" s="28">
        <v>0</v>
      </c>
      <c r="K2769" t="str">
        <f>IF((LEN(relatorio_Ananindeua3[[#This Row],[CIF/CPF/CNPJ]])=14),relatorio_Ananindeua3[[#This Row],[CIF/CPF/CNPJ]],relatorio_Ananindeua3[[#This Row],[Coluna2]])</f>
        <v>51351208000196</v>
      </c>
      <c r="L2769" t="str">
        <f t="shared" si="43"/>
        <v>513******96</v>
      </c>
    </row>
    <row r="2770" spans="1:12" x14ac:dyDescent="0.25">
      <c r="A2770" s="23" t="s">
        <v>4155</v>
      </c>
      <c r="B2770" s="23" t="s">
        <v>4156</v>
      </c>
      <c r="C2770" s="23" t="s">
        <v>17</v>
      </c>
      <c r="D2770" s="24">
        <v>45299.892071759263</v>
      </c>
      <c r="E2770" s="25" t="s">
        <v>11</v>
      </c>
      <c r="F2770" s="26" t="s">
        <v>16</v>
      </c>
      <c r="G2770" s="26" t="s">
        <v>14</v>
      </c>
      <c r="H2770" s="23">
        <v>0</v>
      </c>
      <c r="I2770" s="27"/>
      <c r="J2770" s="28">
        <v>0</v>
      </c>
      <c r="K2770" t="str">
        <f>IF((LEN(relatorio_Ananindeua3[[#This Row],[CIF/CPF/CNPJ]])=14),relatorio_Ananindeua3[[#This Row],[CIF/CPF/CNPJ]],relatorio_Ananindeua3[[#This Row],[Coluna2]])</f>
        <v>36386674000113</v>
      </c>
      <c r="L2770" t="str">
        <f t="shared" ref="L2770:L2833" si="44">_xlfn.CONCAT(LEFT(A2770,3),REPT("*",6),RIGHT(A2770,2))</f>
        <v>363******13</v>
      </c>
    </row>
    <row r="2771" spans="1:12" x14ac:dyDescent="0.25">
      <c r="A2771" s="23" t="s">
        <v>9416</v>
      </c>
      <c r="B2771" s="23" t="s">
        <v>9417</v>
      </c>
      <c r="C2771" s="23" t="s">
        <v>17</v>
      </c>
      <c r="D2771" s="24">
        <v>45299.892071759263</v>
      </c>
      <c r="E2771" s="25" t="s">
        <v>11</v>
      </c>
      <c r="F2771" s="26" t="s">
        <v>16</v>
      </c>
      <c r="G2771" s="26" t="s">
        <v>14</v>
      </c>
      <c r="H2771" s="23">
        <v>0</v>
      </c>
      <c r="I2771" s="27"/>
      <c r="J2771" s="28">
        <v>0</v>
      </c>
      <c r="K2771" t="str">
        <f>IF((LEN(relatorio_Ananindeua3[[#This Row],[CIF/CPF/CNPJ]])=14),relatorio_Ananindeua3[[#This Row],[CIF/CPF/CNPJ]],relatorio_Ananindeua3[[#This Row],[Coluna2]])</f>
        <v>51347650000149</v>
      </c>
      <c r="L2771" t="str">
        <f t="shared" si="44"/>
        <v>513******49</v>
      </c>
    </row>
    <row r="2772" spans="1:12" x14ac:dyDescent="0.25">
      <c r="A2772" s="23" t="s">
        <v>9404</v>
      </c>
      <c r="B2772" s="23" t="s">
        <v>9405</v>
      </c>
      <c r="C2772" s="23" t="s">
        <v>17</v>
      </c>
      <c r="D2772" s="24">
        <v>45299.892083333332</v>
      </c>
      <c r="E2772" s="25" t="s">
        <v>11</v>
      </c>
      <c r="F2772" s="26" t="s">
        <v>16</v>
      </c>
      <c r="G2772" s="26" t="s">
        <v>14</v>
      </c>
      <c r="H2772" s="23">
        <v>0</v>
      </c>
      <c r="I2772" s="27"/>
      <c r="J2772" s="28">
        <v>0</v>
      </c>
      <c r="K2772" t="str">
        <f>IF((LEN(relatorio_Ananindeua3[[#This Row],[CIF/CPF/CNPJ]])=14),relatorio_Ananindeua3[[#This Row],[CIF/CPF/CNPJ]],relatorio_Ananindeua3[[#This Row],[Coluna2]])</f>
        <v>51328356000190</v>
      </c>
      <c r="L2772" t="str">
        <f t="shared" si="44"/>
        <v>513******90</v>
      </c>
    </row>
    <row r="2773" spans="1:12" x14ac:dyDescent="0.25">
      <c r="A2773" s="23" t="s">
        <v>8930</v>
      </c>
      <c r="B2773" s="23" t="s">
        <v>8931</v>
      </c>
      <c r="C2773" s="23" t="s">
        <v>17</v>
      </c>
      <c r="D2773" s="24">
        <v>45299.892094907409</v>
      </c>
      <c r="E2773" s="25" t="s">
        <v>11</v>
      </c>
      <c r="F2773" s="26" t="s">
        <v>16</v>
      </c>
      <c r="G2773" s="26" t="s">
        <v>14</v>
      </c>
      <c r="H2773" s="23">
        <v>0</v>
      </c>
      <c r="I2773" s="27"/>
      <c r="J2773" s="28">
        <v>0</v>
      </c>
      <c r="K2773" t="str">
        <f>IF((LEN(relatorio_Ananindeua3[[#This Row],[CIF/CPF/CNPJ]])=14),relatorio_Ananindeua3[[#This Row],[CIF/CPF/CNPJ]],relatorio_Ananindeua3[[#This Row],[Coluna2]])</f>
        <v>50553394000183</v>
      </c>
      <c r="L2773" t="str">
        <f t="shared" si="44"/>
        <v>505******83</v>
      </c>
    </row>
    <row r="2774" spans="1:12" x14ac:dyDescent="0.25">
      <c r="A2774" s="23" t="s">
        <v>9392</v>
      </c>
      <c r="B2774" s="23" t="s">
        <v>9393</v>
      </c>
      <c r="C2774" s="23" t="s">
        <v>17</v>
      </c>
      <c r="D2774" s="24">
        <v>45299.892094907409</v>
      </c>
      <c r="E2774" s="25" t="s">
        <v>11</v>
      </c>
      <c r="F2774" s="26" t="s">
        <v>16</v>
      </c>
      <c r="G2774" s="26" t="s">
        <v>14</v>
      </c>
      <c r="H2774" s="23">
        <v>0</v>
      </c>
      <c r="I2774" s="27"/>
      <c r="J2774" s="28">
        <v>0</v>
      </c>
      <c r="K2774" t="str">
        <f>IF((LEN(relatorio_Ananindeua3[[#This Row],[CIF/CPF/CNPJ]])=14),relatorio_Ananindeua3[[#This Row],[CIF/CPF/CNPJ]],relatorio_Ananindeua3[[#This Row],[Coluna2]])</f>
        <v>51282116000100</v>
      </c>
      <c r="L2774" t="str">
        <f t="shared" si="44"/>
        <v>512******00</v>
      </c>
    </row>
    <row r="2775" spans="1:12" x14ac:dyDescent="0.25">
      <c r="A2775" s="23" t="s">
        <v>9396</v>
      </c>
      <c r="B2775" s="23" t="s">
        <v>9397</v>
      </c>
      <c r="C2775" s="23" t="s">
        <v>17</v>
      </c>
      <c r="D2775" s="24">
        <v>45299.892094907409</v>
      </c>
      <c r="E2775" s="25" t="s">
        <v>11</v>
      </c>
      <c r="F2775" s="26" t="s">
        <v>16</v>
      </c>
      <c r="G2775" s="26" t="s">
        <v>14</v>
      </c>
      <c r="H2775" s="23">
        <v>0</v>
      </c>
      <c r="I2775" s="27"/>
      <c r="J2775" s="28">
        <v>0</v>
      </c>
      <c r="K2775" t="str">
        <f>IF((LEN(relatorio_Ananindeua3[[#This Row],[CIF/CPF/CNPJ]])=14),relatorio_Ananindeua3[[#This Row],[CIF/CPF/CNPJ]],relatorio_Ananindeua3[[#This Row],[Coluna2]])</f>
        <v>51290767000133</v>
      </c>
      <c r="L2775" t="str">
        <f t="shared" si="44"/>
        <v>512******33</v>
      </c>
    </row>
    <row r="2776" spans="1:12" x14ac:dyDescent="0.25">
      <c r="A2776" s="23" t="s">
        <v>9400</v>
      </c>
      <c r="B2776" s="23" t="s">
        <v>9401</v>
      </c>
      <c r="C2776" s="23" t="s">
        <v>17</v>
      </c>
      <c r="D2776" s="24">
        <v>45299.892094907409</v>
      </c>
      <c r="E2776" s="25" t="s">
        <v>11</v>
      </c>
      <c r="F2776" s="26" t="s">
        <v>16</v>
      </c>
      <c r="G2776" s="26" t="s">
        <v>14</v>
      </c>
      <c r="H2776" s="23">
        <v>0</v>
      </c>
      <c r="I2776" s="27"/>
      <c r="J2776" s="28">
        <v>0</v>
      </c>
      <c r="K2776" t="str">
        <f>IF((LEN(relatorio_Ananindeua3[[#This Row],[CIF/CPF/CNPJ]])=14),relatorio_Ananindeua3[[#This Row],[CIF/CPF/CNPJ]],relatorio_Ananindeua3[[#This Row],[Coluna2]])</f>
        <v>51298824000120</v>
      </c>
      <c r="L2776" t="str">
        <f t="shared" si="44"/>
        <v>512******20</v>
      </c>
    </row>
    <row r="2777" spans="1:12" x14ac:dyDescent="0.25">
      <c r="A2777" s="23" t="s">
        <v>9376</v>
      </c>
      <c r="B2777" s="23" t="s">
        <v>9377</v>
      </c>
      <c r="C2777" s="23" t="s">
        <v>17</v>
      </c>
      <c r="D2777" s="24">
        <v>45299.892106481479</v>
      </c>
      <c r="E2777" s="25" t="s">
        <v>11</v>
      </c>
      <c r="F2777" s="26" t="s">
        <v>16</v>
      </c>
      <c r="G2777" s="26" t="s">
        <v>14</v>
      </c>
      <c r="H2777" s="23">
        <v>0</v>
      </c>
      <c r="I2777" s="27"/>
      <c r="J2777" s="28">
        <v>0</v>
      </c>
      <c r="K2777" t="str">
        <f>IF((LEN(relatorio_Ananindeua3[[#This Row],[CIF/CPF/CNPJ]])=14),relatorio_Ananindeua3[[#This Row],[CIF/CPF/CNPJ]],relatorio_Ananindeua3[[#This Row],[Coluna2]])</f>
        <v>51264245000167</v>
      </c>
      <c r="L2777" t="str">
        <f t="shared" si="44"/>
        <v>512******67</v>
      </c>
    </row>
    <row r="2778" spans="1:12" x14ac:dyDescent="0.25">
      <c r="A2778" s="23" t="s">
        <v>9386</v>
      </c>
      <c r="B2778" s="23" t="s">
        <v>9387</v>
      </c>
      <c r="C2778" s="23" t="s">
        <v>17</v>
      </c>
      <c r="D2778" s="24">
        <v>45299.892106481479</v>
      </c>
      <c r="E2778" s="25" t="s">
        <v>11</v>
      </c>
      <c r="F2778" s="26" t="s">
        <v>16</v>
      </c>
      <c r="G2778" s="26" t="s">
        <v>14</v>
      </c>
      <c r="H2778" s="23">
        <v>0</v>
      </c>
      <c r="I2778" s="27"/>
      <c r="J2778" s="28">
        <v>0</v>
      </c>
      <c r="K2778" t="str">
        <f>IF((LEN(relatorio_Ananindeua3[[#This Row],[CIF/CPF/CNPJ]])=14),relatorio_Ananindeua3[[#This Row],[CIF/CPF/CNPJ]],relatorio_Ananindeua3[[#This Row],[Coluna2]])</f>
        <v>51276346000158</v>
      </c>
      <c r="L2778" t="str">
        <f t="shared" si="44"/>
        <v>512******58</v>
      </c>
    </row>
    <row r="2779" spans="1:12" x14ac:dyDescent="0.25">
      <c r="A2779" s="23" t="s">
        <v>9304</v>
      </c>
      <c r="B2779" s="23" t="s">
        <v>9305</v>
      </c>
      <c r="C2779" s="23" t="s">
        <v>17</v>
      </c>
      <c r="D2779" s="24">
        <v>45299.892118055555</v>
      </c>
      <c r="E2779" s="25" t="s">
        <v>11</v>
      </c>
      <c r="F2779" s="26" t="s">
        <v>16</v>
      </c>
      <c r="G2779" s="26" t="s">
        <v>14</v>
      </c>
      <c r="H2779" s="23">
        <v>0</v>
      </c>
      <c r="I2779" s="27"/>
      <c r="J2779" s="28">
        <v>0</v>
      </c>
      <c r="K2779" t="str">
        <f>IF((LEN(relatorio_Ananindeua3[[#This Row],[CIF/CPF/CNPJ]])=14),relatorio_Ananindeua3[[#This Row],[CIF/CPF/CNPJ]],relatorio_Ananindeua3[[#This Row],[Coluna2]])</f>
        <v>51157813000120</v>
      </c>
      <c r="L2779" t="str">
        <f t="shared" si="44"/>
        <v>511******20</v>
      </c>
    </row>
    <row r="2780" spans="1:12" x14ac:dyDescent="0.25">
      <c r="A2780" s="23" t="s">
        <v>9384</v>
      </c>
      <c r="B2780" s="23" t="s">
        <v>9385</v>
      </c>
      <c r="C2780" s="23" t="s">
        <v>17</v>
      </c>
      <c r="D2780" s="24">
        <v>45299.892129629632</v>
      </c>
      <c r="E2780" s="25" t="s">
        <v>11</v>
      </c>
      <c r="F2780" s="26" t="s">
        <v>16</v>
      </c>
      <c r="G2780" s="26" t="s">
        <v>14</v>
      </c>
      <c r="H2780" s="23">
        <v>0</v>
      </c>
      <c r="I2780" s="27"/>
      <c r="J2780" s="28">
        <v>0</v>
      </c>
      <c r="K2780" t="str">
        <f>IF((LEN(relatorio_Ananindeua3[[#This Row],[CIF/CPF/CNPJ]])=14),relatorio_Ananindeua3[[#This Row],[CIF/CPF/CNPJ]],relatorio_Ananindeua3[[#This Row],[Coluna2]])</f>
        <v>51269784000199</v>
      </c>
      <c r="L2780" t="str">
        <f t="shared" si="44"/>
        <v>512******99</v>
      </c>
    </row>
    <row r="2781" spans="1:12" x14ac:dyDescent="0.25">
      <c r="A2781" s="23" t="s">
        <v>3282</v>
      </c>
      <c r="B2781" s="23" t="s">
        <v>3283</v>
      </c>
      <c r="C2781" s="23" t="s">
        <v>17</v>
      </c>
      <c r="D2781" s="24">
        <v>45299.892152777778</v>
      </c>
      <c r="E2781" s="25" t="s">
        <v>11</v>
      </c>
      <c r="F2781" s="26" t="s">
        <v>16</v>
      </c>
      <c r="G2781" s="26" t="s">
        <v>14</v>
      </c>
      <c r="H2781" s="23">
        <v>0</v>
      </c>
      <c r="I2781" s="27"/>
      <c r="J2781" s="28">
        <v>0</v>
      </c>
      <c r="K2781" t="str">
        <f>IF((LEN(relatorio_Ananindeua3[[#This Row],[CIF/CPF/CNPJ]])=14),relatorio_Ananindeua3[[#This Row],[CIF/CPF/CNPJ]],relatorio_Ananindeua3[[#This Row],[Coluna2]])</f>
        <v>32883580000107</v>
      </c>
      <c r="L2781" t="str">
        <f t="shared" si="44"/>
        <v>328******07</v>
      </c>
    </row>
    <row r="2782" spans="1:12" x14ac:dyDescent="0.25">
      <c r="A2782" s="23" t="s">
        <v>9372</v>
      </c>
      <c r="B2782" s="23" t="s">
        <v>9373</v>
      </c>
      <c r="C2782" s="23" t="s">
        <v>17</v>
      </c>
      <c r="D2782" s="24">
        <v>45299.892152777778</v>
      </c>
      <c r="E2782" s="25" t="s">
        <v>11</v>
      </c>
      <c r="F2782" s="26" t="s">
        <v>16</v>
      </c>
      <c r="G2782" s="26" t="s">
        <v>14</v>
      </c>
      <c r="H2782" s="23">
        <v>0</v>
      </c>
      <c r="I2782" s="27"/>
      <c r="J2782" s="28">
        <v>0</v>
      </c>
      <c r="K2782" t="str">
        <f>IF((LEN(relatorio_Ananindeua3[[#This Row],[CIF/CPF/CNPJ]])=14),relatorio_Ananindeua3[[#This Row],[CIF/CPF/CNPJ]],relatorio_Ananindeua3[[#This Row],[Coluna2]])</f>
        <v>51257568000123</v>
      </c>
      <c r="L2782" t="str">
        <f t="shared" si="44"/>
        <v>512******23</v>
      </c>
    </row>
    <row r="2783" spans="1:12" x14ac:dyDescent="0.25">
      <c r="A2783" s="23" t="s">
        <v>9374</v>
      </c>
      <c r="B2783" s="23" t="s">
        <v>9375</v>
      </c>
      <c r="C2783" s="23" t="s">
        <v>17</v>
      </c>
      <c r="D2783" s="24">
        <v>45299.892152777778</v>
      </c>
      <c r="E2783" s="25" t="s">
        <v>11</v>
      </c>
      <c r="F2783" s="26" t="s">
        <v>16</v>
      </c>
      <c r="G2783" s="26" t="s">
        <v>14</v>
      </c>
      <c r="H2783" s="23">
        <v>0</v>
      </c>
      <c r="I2783" s="27"/>
      <c r="J2783" s="28">
        <v>0</v>
      </c>
      <c r="K2783" t="str">
        <f>IF((LEN(relatorio_Ananindeua3[[#This Row],[CIF/CPF/CNPJ]])=14),relatorio_Ananindeua3[[#This Row],[CIF/CPF/CNPJ]],relatorio_Ananindeua3[[#This Row],[Coluna2]])</f>
        <v>51257912000184</v>
      </c>
      <c r="L2783" t="str">
        <f t="shared" si="44"/>
        <v>512******84</v>
      </c>
    </row>
    <row r="2784" spans="1:12" x14ac:dyDescent="0.25">
      <c r="A2784" s="23" t="s">
        <v>9360</v>
      </c>
      <c r="B2784" s="23" t="s">
        <v>9361</v>
      </c>
      <c r="C2784" s="23" t="s">
        <v>17</v>
      </c>
      <c r="D2784" s="24">
        <v>45299.892210648148</v>
      </c>
      <c r="E2784" s="25" t="s">
        <v>11</v>
      </c>
      <c r="F2784" s="26" t="s">
        <v>16</v>
      </c>
      <c r="G2784" s="26" t="s">
        <v>14</v>
      </c>
      <c r="H2784" s="23">
        <v>0</v>
      </c>
      <c r="I2784" s="27"/>
      <c r="J2784" s="28">
        <v>0</v>
      </c>
      <c r="K2784" t="str">
        <f>IF((LEN(relatorio_Ananindeua3[[#This Row],[CIF/CPF/CNPJ]])=14),relatorio_Ananindeua3[[#This Row],[CIF/CPF/CNPJ]],relatorio_Ananindeua3[[#This Row],[Coluna2]])</f>
        <v>51238674000160</v>
      </c>
      <c r="L2784" t="str">
        <f t="shared" si="44"/>
        <v>512******60</v>
      </c>
    </row>
    <row r="2785" spans="1:12" x14ac:dyDescent="0.25">
      <c r="A2785" s="23" t="s">
        <v>9344</v>
      </c>
      <c r="B2785" s="23" t="s">
        <v>9345</v>
      </c>
      <c r="C2785" s="23" t="s">
        <v>17</v>
      </c>
      <c r="D2785" s="24">
        <v>45299.892222222225</v>
      </c>
      <c r="E2785" s="25" t="s">
        <v>11</v>
      </c>
      <c r="F2785" s="26" t="s">
        <v>16</v>
      </c>
      <c r="G2785" s="26" t="s">
        <v>14</v>
      </c>
      <c r="H2785" s="23">
        <v>0</v>
      </c>
      <c r="I2785" s="27"/>
      <c r="J2785" s="28">
        <v>0</v>
      </c>
      <c r="K2785" t="str">
        <f>IF((LEN(relatorio_Ananindeua3[[#This Row],[CIF/CPF/CNPJ]])=14),relatorio_Ananindeua3[[#This Row],[CIF/CPF/CNPJ]],relatorio_Ananindeua3[[#This Row],[Coluna2]])</f>
        <v>51211857000191</v>
      </c>
      <c r="L2785" t="str">
        <f t="shared" si="44"/>
        <v>512******91</v>
      </c>
    </row>
    <row r="2786" spans="1:12" x14ac:dyDescent="0.25">
      <c r="A2786" s="23" t="s">
        <v>9350</v>
      </c>
      <c r="B2786" s="23" t="s">
        <v>9351</v>
      </c>
      <c r="C2786" s="23" t="s">
        <v>17</v>
      </c>
      <c r="D2786" s="24">
        <v>45299.892222222225</v>
      </c>
      <c r="E2786" s="25" t="s">
        <v>11</v>
      </c>
      <c r="F2786" s="26" t="s">
        <v>16</v>
      </c>
      <c r="G2786" s="26" t="s">
        <v>14</v>
      </c>
      <c r="H2786" s="23">
        <v>0</v>
      </c>
      <c r="I2786" s="27"/>
      <c r="J2786" s="28">
        <v>0</v>
      </c>
      <c r="K2786" t="str">
        <f>IF((LEN(relatorio_Ananindeua3[[#This Row],[CIF/CPF/CNPJ]])=14),relatorio_Ananindeua3[[#This Row],[CIF/CPF/CNPJ]],relatorio_Ananindeua3[[#This Row],[Coluna2]])</f>
        <v>51217819000146</v>
      </c>
      <c r="L2786" t="str">
        <f t="shared" si="44"/>
        <v>512******46</v>
      </c>
    </row>
    <row r="2787" spans="1:12" x14ac:dyDescent="0.25">
      <c r="A2787" s="23" t="s">
        <v>9332</v>
      </c>
      <c r="B2787" s="23" t="s">
        <v>9333</v>
      </c>
      <c r="C2787" s="23" t="s">
        <v>17</v>
      </c>
      <c r="D2787" s="24">
        <v>45299.892233796294</v>
      </c>
      <c r="E2787" s="25" t="s">
        <v>11</v>
      </c>
      <c r="F2787" s="26" t="s">
        <v>16</v>
      </c>
      <c r="G2787" s="26" t="s">
        <v>14</v>
      </c>
      <c r="H2787" s="23">
        <v>0</v>
      </c>
      <c r="I2787" s="27"/>
      <c r="J2787" s="28">
        <v>0</v>
      </c>
      <c r="K2787" t="str">
        <f>IF((LEN(relatorio_Ananindeua3[[#This Row],[CIF/CPF/CNPJ]])=14),relatorio_Ananindeua3[[#This Row],[CIF/CPF/CNPJ]],relatorio_Ananindeua3[[#This Row],[Coluna2]])</f>
        <v>51195299000118</v>
      </c>
      <c r="L2787" t="str">
        <f t="shared" si="44"/>
        <v>511******18</v>
      </c>
    </row>
    <row r="2788" spans="1:12" x14ac:dyDescent="0.25">
      <c r="A2788" s="23" t="s">
        <v>9342</v>
      </c>
      <c r="B2788" s="23" t="s">
        <v>9343</v>
      </c>
      <c r="C2788" s="23" t="s">
        <v>17</v>
      </c>
      <c r="D2788" s="24">
        <v>45299.892233796294</v>
      </c>
      <c r="E2788" s="25" t="s">
        <v>11</v>
      </c>
      <c r="F2788" s="26" t="s">
        <v>16</v>
      </c>
      <c r="G2788" s="26" t="s">
        <v>14</v>
      </c>
      <c r="H2788" s="23">
        <v>0</v>
      </c>
      <c r="I2788" s="27"/>
      <c r="J2788" s="28">
        <v>0</v>
      </c>
      <c r="K2788" t="str">
        <f>IF((LEN(relatorio_Ananindeua3[[#This Row],[CIF/CPF/CNPJ]])=14),relatorio_Ananindeua3[[#This Row],[CIF/CPF/CNPJ]],relatorio_Ananindeua3[[#This Row],[Coluna2]])</f>
        <v>51210511000179</v>
      </c>
      <c r="L2788" t="str">
        <f t="shared" si="44"/>
        <v>512******79</v>
      </c>
    </row>
    <row r="2789" spans="1:12" x14ac:dyDescent="0.25">
      <c r="A2789" s="23" t="s">
        <v>9324</v>
      </c>
      <c r="B2789" s="23" t="s">
        <v>9325</v>
      </c>
      <c r="C2789" s="23" t="s">
        <v>17</v>
      </c>
      <c r="D2789" s="24">
        <v>45299.892256944448</v>
      </c>
      <c r="E2789" s="25" t="s">
        <v>11</v>
      </c>
      <c r="F2789" s="26" t="s">
        <v>16</v>
      </c>
      <c r="G2789" s="26" t="s">
        <v>14</v>
      </c>
      <c r="H2789" s="23">
        <v>0</v>
      </c>
      <c r="I2789" s="27"/>
      <c r="J2789" s="28">
        <v>0</v>
      </c>
      <c r="K2789" t="str">
        <f>IF((LEN(relatorio_Ananindeua3[[#This Row],[CIF/CPF/CNPJ]])=14),relatorio_Ananindeua3[[#This Row],[CIF/CPF/CNPJ]],relatorio_Ananindeua3[[#This Row],[Coluna2]])</f>
        <v>51191687000120</v>
      </c>
      <c r="L2789" t="str">
        <f t="shared" si="44"/>
        <v>511******20</v>
      </c>
    </row>
    <row r="2790" spans="1:12" x14ac:dyDescent="0.25">
      <c r="A2790" s="23" t="s">
        <v>9326</v>
      </c>
      <c r="B2790" s="23" t="s">
        <v>9327</v>
      </c>
      <c r="C2790" s="23" t="s">
        <v>17</v>
      </c>
      <c r="D2790" s="24">
        <v>45299.892256944448</v>
      </c>
      <c r="E2790" s="25" t="s">
        <v>11</v>
      </c>
      <c r="F2790" s="26" t="s">
        <v>16</v>
      </c>
      <c r="G2790" s="26" t="s">
        <v>14</v>
      </c>
      <c r="H2790" s="23">
        <v>0</v>
      </c>
      <c r="I2790" s="27"/>
      <c r="J2790" s="28">
        <v>0</v>
      </c>
      <c r="K2790" t="str">
        <f>IF((LEN(relatorio_Ananindeua3[[#This Row],[CIF/CPF/CNPJ]])=14),relatorio_Ananindeua3[[#This Row],[CIF/CPF/CNPJ]],relatorio_Ananindeua3[[#This Row],[Coluna2]])</f>
        <v>51191691000199</v>
      </c>
      <c r="L2790" t="str">
        <f t="shared" si="44"/>
        <v>511******99</v>
      </c>
    </row>
    <row r="2791" spans="1:12" x14ac:dyDescent="0.25">
      <c r="A2791" s="23" t="s">
        <v>9328</v>
      </c>
      <c r="B2791" s="23" t="s">
        <v>9329</v>
      </c>
      <c r="C2791" s="23" t="s">
        <v>17</v>
      </c>
      <c r="D2791" s="24">
        <v>45299.892256944448</v>
      </c>
      <c r="E2791" s="25" t="s">
        <v>11</v>
      </c>
      <c r="F2791" s="26" t="s">
        <v>16</v>
      </c>
      <c r="G2791" s="26" t="s">
        <v>14</v>
      </c>
      <c r="H2791" s="23">
        <v>0</v>
      </c>
      <c r="I2791" s="27"/>
      <c r="J2791" s="28">
        <v>0</v>
      </c>
      <c r="K2791" t="str">
        <f>IF((LEN(relatorio_Ananindeua3[[#This Row],[CIF/CPF/CNPJ]])=14),relatorio_Ananindeua3[[#This Row],[CIF/CPF/CNPJ]],relatorio_Ananindeua3[[#This Row],[Coluna2]])</f>
        <v>51193570000186</v>
      </c>
      <c r="L2791" t="str">
        <f t="shared" si="44"/>
        <v>511******86</v>
      </c>
    </row>
    <row r="2792" spans="1:12" x14ac:dyDescent="0.25">
      <c r="A2792" s="23" t="s">
        <v>9282</v>
      </c>
      <c r="B2792" s="23" t="s">
        <v>9283</v>
      </c>
      <c r="C2792" s="23" t="s">
        <v>17</v>
      </c>
      <c r="D2792" s="24">
        <v>45299.892268518517</v>
      </c>
      <c r="E2792" s="25" t="s">
        <v>11</v>
      </c>
      <c r="F2792" s="26" t="s">
        <v>16</v>
      </c>
      <c r="G2792" s="26" t="s">
        <v>14</v>
      </c>
      <c r="H2792" s="23">
        <v>0</v>
      </c>
      <c r="I2792" s="27"/>
      <c r="J2792" s="28">
        <v>0</v>
      </c>
      <c r="K2792" t="str">
        <f>IF((LEN(relatorio_Ananindeua3[[#This Row],[CIF/CPF/CNPJ]])=14),relatorio_Ananindeua3[[#This Row],[CIF/CPF/CNPJ]],relatorio_Ananindeua3[[#This Row],[Coluna2]])</f>
        <v>51127871000101</v>
      </c>
      <c r="L2792" t="str">
        <f t="shared" si="44"/>
        <v>511******01</v>
      </c>
    </row>
    <row r="2793" spans="1:12" x14ac:dyDescent="0.25">
      <c r="A2793" s="23" t="s">
        <v>9284</v>
      </c>
      <c r="B2793" s="23" t="s">
        <v>9285</v>
      </c>
      <c r="C2793" s="23" t="s">
        <v>17</v>
      </c>
      <c r="D2793" s="24">
        <v>45299.892268518517</v>
      </c>
      <c r="E2793" s="25" t="s">
        <v>11</v>
      </c>
      <c r="F2793" s="26" t="s">
        <v>16</v>
      </c>
      <c r="G2793" s="26" t="s">
        <v>14</v>
      </c>
      <c r="H2793" s="23">
        <v>0</v>
      </c>
      <c r="I2793" s="27"/>
      <c r="J2793" s="28">
        <v>0</v>
      </c>
      <c r="K2793" t="str">
        <f>IF((LEN(relatorio_Ananindeua3[[#This Row],[CIF/CPF/CNPJ]])=14),relatorio_Ananindeua3[[#This Row],[CIF/CPF/CNPJ]],relatorio_Ananindeua3[[#This Row],[Coluna2]])</f>
        <v>51129676000110</v>
      </c>
      <c r="L2793" t="str">
        <f t="shared" si="44"/>
        <v>511******10</v>
      </c>
    </row>
    <row r="2794" spans="1:12" x14ac:dyDescent="0.25">
      <c r="A2794" s="23" t="s">
        <v>9288</v>
      </c>
      <c r="B2794" s="23" t="s">
        <v>9289</v>
      </c>
      <c r="C2794" s="23" t="s">
        <v>17</v>
      </c>
      <c r="D2794" s="24">
        <v>45299.892268518517</v>
      </c>
      <c r="E2794" s="25" t="s">
        <v>11</v>
      </c>
      <c r="F2794" s="26" t="s">
        <v>16</v>
      </c>
      <c r="G2794" s="26" t="s">
        <v>14</v>
      </c>
      <c r="H2794" s="23">
        <v>0</v>
      </c>
      <c r="I2794" s="27"/>
      <c r="J2794" s="28">
        <v>0</v>
      </c>
      <c r="K2794" t="str">
        <f>IF((LEN(relatorio_Ananindeua3[[#This Row],[CIF/CPF/CNPJ]])=14),relatorio_Ananindeua3[[#This Row],[CIF/CPF/CNPJ]],relatorio_Ananindeua3[[#This Row],[Coluna2]])</f>
        <v>51129752000198</v>
      </c>
      <c r="L2794" t="str">
        <f t="shared" si="44"/>
        <v>511******98</v>
      </c>
    </row>
    <row r="2795" spans="1:12" x14ac:dyDescent="0.25">
      <c r="A2795" s="23" t="s">
        <v>9296</v>
      </c>
      <c r="B2795" s="23" t="s">
        <v>9297</v>
      </c>
      <c r="C2795" s="23" t="s">
        <v>17</v>
      </c>
      <c r="D2795" s="24">
        <v>45299.892268518517</v>
      </c>
      <c r="E2795" s="25" t="s">
        <v>11</v>
      </c>
      <c r="F2795" s="26" t="s">
        <v>16</v>
      </c>
      <c r="G2795" s="26" t="s">
        <v>14</v>
      </c>
      <c r="H2795" s="23">
        <v>0</v>
      </c>
      <c r="I2795" s="27"/>
      <c r="J2795" s="28">
        <v>0</v>
      </c>
      <c r="K2795" t="str">
        <f>IF((LEN(relatorio_Ananindeua3[[#This Row],[CIF/CPF/CNPJ]])=14),relatorio_Ananindeua3[[#This Row],[CIF/CPF/CNPJ]],relatorio_Ananindeua3[[#This Row],[Coluna2]])</f>
        <v>51144405000134</v>
      </c>
      <c r="L2795" t="str">
        <f t="shared" si="44"/>
        <v>511******34</v>
      </c>
    </row>
    <row r="2796" spans="1:12" x14ac:dyDescent="0.25">
      <c r="A2796" s="23" t="s">
        <v>9278</v>
      </c>
      <c r="B2796" s="23" t="s">
        <v>9279</v>
      </c>
      <c r="C2796" s="23" t="s">
        <v>17</v>
      </c>
      <c r="D2796" s="24">
        <v>45299.892280092594</v>
      </c>
      <c r="E2796" s="25" t="s">
        <v>11</v>
      </c>
      <c r="F2796" s="26" t="s">
        <v>16</v>
      </c>
      <c r="G2796" s="26" t="s">
        <v>14</v>
      </c>
      <c r="H2796" s="23">
        <v>0</v>
      </c>
      <c r="I2796" s="27"/>
      <c r="J2796" s="28">
        <v>0</v>
      </c>
      <c r="K2796" t="str">
        <f>IF((LEN(relatorio_Ananindeua3[[#This Row],[CIF/CPF/CNPJ]])=14),relatorio_Ananindeua3[[#This Row],[CIF/CPF/CNPJ]],relatorio_Ananindeua3[[#This Row],[Coluna2]])</f>
        <v>51110261000103</v>
      </c>
      <c r="L2796" t="str">
        <f t="shared" si="44"/>
        <v>511******03</v>
      </c>
    </row>
    <row r="2797" spans="1:12" x14ac:dyDescent="0.25">
      <c r="A2797" s="23" t="s">
        <v>9280</v>
      </c>
      <c r="B2797" s="23" t="s">
        <v>9281</v>
      </c>
      <c r="C2797" s="23" t="s">
        <v>17</v>
      </c>
      <c r="D2797" s="24">
        <v>45299.892280092594</v>
      </c>
      <c r="E2797" s="25" t="s">
        <v>11</v>
      </c>
      <c r="F2797" s="26" t="s">
        <v>16</v>
      </c>
      <c r="G2797" s="26" t="s">
        <v>14</v>
      </c>
      <c r="H2797" s="23">
        <v>0</v>
      </c>
      <c r="I2797" s="27"/>
      <c r="J2797" s="28">
        <v>0</v>
      </c>
      <c r="K2797" t="str">
        <f>IF((LEN(relatorio_Ananindeua3[[#This Row],[CIF/CPF/CNPJ]])=14),relatorio_Ananindeua3[[#This Row],[CIF/CPF/CNPJ]],relatorio_Ananindeua3[[#This Row],[Coluna2]])</f>
        <v>51113952000152</v>
      </c>
      <c r="L2797" t="str">
        <f t="shared" si="44"/>
        <v>511******52</v>
      </c>
    </row>
    <row r="2798" spans="1:12" x14ac:dyDescent="0.25">
      <c r="A2798" s="23" t="s">
        <v>3195</v>
      </c>
      <c r="B2798" s="23" t="s">
        <v>3196</v>
      </c>
      <c r="C2798" s="23" t="s">
        <v>17</v>
      </c>
      <c r="D2798" s="24">
        <v>45299.892291666663</v>
      </c>
      <c r="E2798" s="25" t="s">
        <v>11</v>
      </c>
      <c r="F2798" s="26" t="s">
        <v>16</v>
      </c>
      <c r="G2798" s="26" t="s">
        <v>14</v>
      </c>
      <c r="H2798" s="23">
        <v>0</v>
      </c>
      <c r="I2798" s="27"/>
      <c r="J2798" s="28">
        <v>0</v>
      </c>
      <c r="K2798" t="str">
        <f>IF((LEN(relatorio_Ananindeua3[[#This Row],[CIF/CPF/CNPJ]])=14),relatorio_Ananindeua3[[#This Row],[CIF/CPF/CNPJ]],relatorio_Ananindeua3[[#This Row],[Coluna2]])</f>
        <v>32544339000145</v>
      </c>
      <c r="L2798" t="str">
        <f t="shared" si="44"/>
        <v>325******45</v>
      </c>
    </row>
    <row r="2799" spans="1:12" x14ac:dyDescent="0.25">
      <c r="A2799" s="23" t="s">
        <v>9272</v>
      </c>
      <c r="B2799" s="23" t="s">
        <v>9273</v>
      </c>
      <c r="C2799" s="23" t="s">
        <v>17</v>
      </c>
      <c r="D2799" s="24">
        <v>45299.89230324074</v>
      </c>
      <c r="E2799" s="25" t="s">
        <v>11</v>
      </c>
      <c r="F2799" s="26" t="s">
        <v>16</v>
      </c>
      <c r="G2799" s="26" t="s">
        <v>14</v>
      </c>
      <c r="H2799" s="23">
        <v>0</v>
      </c>
      <c r="I2799" s="27"/>
      <c r="J2799" s="28">
        <v>0</v>
      </c>
      <c r="K2799" t="str">
        <f>IF((LEN(relatorio_Ananindeua3[[#This Row],[CIF/CPF/CNPJ]])=14),relatorio_Ananindeua3[[#This Row],[CIF/CPF/CNPJ]],relatorio_Ananindeua3[[#This Row],[Coluna2]])</f>
        <v>51088259000177</v>
      </c>
      <c r="L2799" t="str">
        <f t="shared" si="44"/>
        <v>510******77</v>
      </c>
    </row>
    <row r="2800" spans="1:12" x14ac:dyDescent="0.25">
      <c r="A2800" s="23" t="s">
        <v>9276</v>
      </c>
      <c r="B2800" s="23" t="s">
        <v>9277</v>
      </c>
      <c r="C2800" s="23" t="s">
        <v>17</v>
      </c>
      <c r="D2800" s="24">
        <v>45299.89230324074</v>
      </c>
      <c r="E2800" s="25" t="s">
        <v>11</v>
      </c>
      <c r="F2800" s="26" t="s">
        <v>16</v>
      </c>
      <c r="G2800" s="26" t="s">
        <v>14</v>
      </c>
      <c r="H2800" s="23">
        <v>0</v>
      </c>
      <c r="I2800" s="27"/>
      <c r="J2800" s="28">
        <v>0</v>
      </c>
      <c r="K2800" t="str">
        <f>IF((LEN(relatorio_Ananindeua3[[#This Row],[CIF/CPF/CNPJ]])=14),relatorio_Ananindeua3[[#This Row],[CIF/CPF/CNPJ]],relatorio_Ananindeua3[[#This Row],[Coluna2]])</f>
        <v>51106269000198</v>
      </c>
      <c r="L2800" t="str">
        <f t="shared" si="44"/>
        <v>511******98</v>
      </c>
    </row>
    <row r="2801" spans="1:12" x14ac:dyDescent="0.25">
      <c r="A2801" s="23" t="s">
        <v>9260</v>
      </c>
      <c r="B2801" s="23" t="s">
        <v>9261</v>
      </c>
      <c r="C2801" s="23" t="s">
        <v>17</v>
      </c>
      <c r="D2801" s="24">
        <v>45299.892314814817</v>
      </c>
      <c r="E2801" s="25" t="s">
        <v>11</v>
      </c>
      <c r="F2801" s="26" t="s">
        <v>16</v>
      </c>
      <c r="G2801" s="26" t="s">
        <v>14</v>
      </c>
      <c r="H2801" s="23">
        <v>0</v>
      </c>
      <c r="I2801" s="27"/>
      <c r="J2801" s="28">
        <v>0</v>
      </c>
      <c r="K2801" t="str">
        <f>IF((LEN(relatorio_Ananindeua3[[#This Row],[CIF/CPF/CNPJ]])=14),relatorio_Ananindeua3[[#This Row],[CIF/CPF/CNPJ]],relatorio_Ananindeua3[[#This Row],[Coluna2]])</f>
        <v>51076083000133</v>
      </c>
      <c r="L2801" t="str">
        <f t="shared" si="44"/>
        <v>510******33</v>
      </c>
    </row>
    <row r="2802" spans="1:12" x14ac:dyDescent="0.25">
      <c r="A2802" s="23" t="s">
        <v>9268</v>
      </c>
      <c r="B2802" s="23" t="s">
        <v>9269</v>
      </c>
      <c r="C2802" s="23" t="s">
        <v>17</v>
      </c>
      <c r="D2802" s="24">
        <v>45299.892314814817</v>
      </c>
      <c r="E2802" s="25" t="s">
        <v>11</v>
      </c>
      <c r="F2802" s="26" t="s">
        <v>16</v>
      </c>
      <c r="G2802" s="26" t="s">
        <v>14</v>
      </c>
      <c r="H2802" s="23">
        <v>0</v>
      </c>
      <c r="I2802" s="27"/>
      <c r="J2802" s="28">
        <v>0</v>
      </c>
      <c r="K2802" t="str">
        <f>IF((LEN(relatorio_Ananindeua3[[#This Row],[CIF/CPF/CNPJ]])=14),relatorio_Ananindeua3[[#This Row],[CIF/CPF/CNPJ]],relatorio_Ananindeua3[[#This Row],[Coluna2]])</f>
        <v>51085453000107</v>
      </c>
      <c r="L2802" t="str">
        <f t="shared" si="44"/>
        <v>510******07</v>
      </c>
    </row>
    <row r="2803" spans="1:12" x14ac:dyDescent="0.25">
      <c r="A2803" s="23" t="s">
        <v>9270</v>
      </c>
      <c r="B2803" s="23" t="s">
        <v>9271</v>
      </c>
      <c r="C2803" s="23" t="s">
        <v>17</v>
      </c>
      <c r="D2803" s="24">
        <v>45299.892314814817</v>
      </c>
      <c r="E2803" s="25" t="s">
        <v>11</v>
      </c>
      <c r="F2803" s="26" t="s">
        <v>16</v>
      </c>
      <c r="G2803" s="26" t="s">
        <v>14</v>
      </c>
      <c r="H2803" s="23">
        <v>0</v>
      </c>
      <c r="I2803" s="27"/>
      <c r="J2803" s="28">
        <v>0</v>
      </c>
      <c r="K2803" t="str">
        <f>IF((LEN(relatorio_Ananindeua3[[#This Row],[CIF/CPF/CNPJ]])=14),relatorio_Ananindeua3[[#This Row],[CIF/CPF/CNPJ]],relatorio_Ananindeua3[[#This Row],[Coluna2]])</f>
        <v>51086589000123</v>
      </c>
      <c r="L2803" t="str">
        <f t="shared" si="44"/>
        <v>510******23</v>
      </c>
    </row>
    <row r="2804" spans="1:12" x14ac:dyDescent="0.25">
      <c r="A2804" s="23" t="s">
        <v>9252</v>
      </c>
      <c r="B2804" s="23" t="s">
        <v>9253</v>
      </c>
      <c r="C2804" s="23" t="s">
        <v>17</v>
      </c>
      <c r="D2804" s="24">
        <v>45299.892326388886</v>
      </c>
      <c r="E2804" s="25" t="s">
        <v>11</v>
      </c>
      <c r="F2804" s="26" t="s">
        <v>16</v>
      </c>
      <c r="G2804" s="26" t="s">
        <v>14</v>
      </c>
      <c r="H2804" s="23">
        <v>0</v>
      </c>
      <c r="I2804" s="27"/>
      <c r="J2804" s="28">
        <v>0</v>
      </c>
      <c r="K2804" t="str">
        <f>IF((LEN(relatorio_Ananindeua3[[#This Row],[CIF/CPF/CNPJ]])=14),relatorio_Ananindeua3[[#This Row],[CIF/CPF/CNPJ]],relatorio_Ananindeua3[[#This Row],[Coluna2]])</f>
        <v>51056790000168</v>
      </c>
      <c r="L2804" t="str">
        <f t="shared" si="44"/>
        <v>510******68</v>
      </c>
    </row>
    <row r="2805" spans="1:12" x14ac:dyDescent="0.25">
      <c r="A2805" s="23" t="s">
        <v>2096</v>
      </c>
      <c r="B2805" s="23" t="s">
        <v>2097</v>
      </c>
      <c r="C2805" s="23" t="s">
        <v>17</v>
      </c>
      <c r="D2805" s="24">
        <v>45299.89234953704</v>
      </c>
      <c r="E2805" s="25" t="s">
        <v>11</v>
      </c>
      <c r="F2805" s="26" t="s">
        <v>16</v>
      </c>
      <c r="G2805" s="26" t="s">
        <v>14</v>
      </c>
      <c r="H2805" s="23">
        <v>0</v>
      </c>
      <c r="I2805" s="27"/>
      <c r="J2805" s="28">
        <v>0</v>
      </c>
      <c r="K2805" t="str">
        <f>IF((LEN(relatorio_Ananindeua3[[#This Row],[CIF/CPF/CNPJ]])=14),relatorio_Ananindeua3[[#This Row],[CIF/CPF/CNPJ]],relatorio_Ananindeua3[[#This Row],[Coluna2]])</f>
        <v>26988183000199</v>
      </c>
      <c r="L2805" t="str">
        <f t="shared" si="44"/>
        <v>269******99</v>
      </c>
    </row>
    <row r="2806" spans="1:12" x14ac:dyDescent="0.25">
      <c r="A2806" s="23" t="s">
        <v>9236</v>
      </c>
      <c r="B2806" s="23" t="s">
        <v>9237</v>
      </c>
      <c r="C2806" s="23" t="s">
        <v>17</v>
      </c>
      <c r="D2806" s="24">
        <v>45299.89234953704</v>
      </c>
      <c r="E2806" s="25" t="s">
        <v>11</v>
      </c>
      <c r="F2806" s="26" t="s">
        <v>16</v>
      </c>
      <c r="G2806" s="26" t="s">
        <v>14</v>
      </c>
      <c r="H2806" s="23">
        <v>0</v>
      </c>
      <c r="I2806" s="27"/>
      <c r="J2806" s="28">
        <v>0</v>
      </c>
      <c r="K2806" t="str">
        <f>IF((LEN(relatorio_Ananindeua3[[#This Row],[CIF/CPF/CNPJ]])=14),relatorio_Ananindeua3[[#This Row],[CIF/CPF/CNPJ]],relatorio_Ananindeua3[[#This Row],[Coluna2]])</f>
        <v>51042223000152</v>
      </c>
      <c r="L2806" t="str">
        <f t="shared" si="44"/>
        <v>510******52</v>
      </c>
    </row>
    <row r="2807" spans="1:12" x14ac:dyDescent="0.25">
      <c r="A2807" s="23" t="s">
        <v>6653</v>
      </c>
      <c r="B2807" s="23" t="s">
        <v>6654</v>
      </c>
      <c r="C2807" s="23" t="s">
        <v>17</v>
      </c>
      <c r="D2807" s="24">
        <v>45299.892372685186</v>
      </c>
      <c r="E2807" s="25" t="s">
        <v>11</v>
      </c>
      <c r="F2807" s="26" t="s">
        <v>16</v>
      </c>
      <c r="G2807" s="26" t="s">
        <v>14</v>
      </c>
      <c r="H2807" s="23">
        <v>0</v>
      </c>
      <c r="I2807" s="27"/>
      <c r="J2807" s="28">
        <v>0</v>
      </c>
      <c r="K2807" t="str">
        <f>IF((LEN(relatorio_Ananindeua3[[#This Row],[CIF/CPF/CNPJ]])=14),relatorio_Ananindeua3[[#This Row],[CIF/CPF/CNPJ]],relatorio_Ananindeua3[[#This Row],[Coluna2]])</f>
        <v>45525379000191</v>
      </c>
      <c r="L2807" t="str">
        <f t="shared" si="44"/>
        <v>455******91</v>
      </c>
    </row>
    <row r="2808" spans="1:12" x14ac:dyDescent="0.25">
      <c r="A2808" s="23" t="s">
        <v>9232</v>
      </c>
      <c r="B2808" s="23" t="s">
        <v>9233</v>
      </c>
      <c r="C2808" s="23" t="s">
        <v>17</v>
      </c>
      <c r="D2808" s="24">
        <v>45299.892372685186</v>
      </c>
      <c r="E2808" s="25" t="s">
        <v>11</v>
      </c>
      <c r="F2808" s="26" t="s">
        <v>16</v>
      </c>
      <c r="G2808" s="26" t="s">
        <v>14</v>
      </c>
      <c r="H2808" s="23">
        <v>0</v>
      </c>
      <c r="I2808" s="27"/>
      <c r="J2808" s="28">
        <v>0</v>
      </c>
      <c r="K2808" t="str">
        <f>IF((LEN(relatorio_Ananindeua3[[#This Row],[CIF/CPF/CNPJ]])=14),relatorio_Ananindeua3[[#This Row],[CIF/CPF/CNPJ]],relatorio_Ananindeua3[[#This Row],[Coluna2]])</f>
        <v>51021474000150</v>
      </c>
      <c r="L2808" t="str">
        <f t="shared" si="44"/>
        <v>510******50</v>
      </c>
    </row>
    <row r="2809" spans="1:12" x14ac:dyDescent="0.25">
      <c r="A2809" s="23" t="s">
        <v>9234</v>
      </c>
      <c r="B2809" s="23" t="s">
        <v>9235</v>
      </c>
      <c r="C2809" s="23" t="s">
        <v>17</v>
      </c>
      <c r="D2809" s="24">
        <v>45299.892372685186</v>
      </c>
      <c r="E2809" s="25" t="s">
        <v>11</v>
      </c>
      <c r="F2809" s="26" t="s">
        <v>16</v>
      </c>
      <c r="G2809" s="26" t="s">
        <v>14</v>
      </c>
      <c r="H2809" s="23">
        <v>0</v>
      </c>
      <c r="I2809" s="27"/>
      <c r="J2809" s="28">
        <v>0</v>
      </c>
      <c r="K2809" t="str">
        <f>IF((LEN(relatorio_Ananindeua3[[#This Row],[CIF/CPF/CNPJ]])=14),relatorio_Ananindeua3[[#This Row],[CIF/CPF/CNPJ]],relatorio_Ananindeua3[[#This Row],[Coluna2]])</f>
        <v>51023579000149</v>
      </c>
      <c r="L2809" t="str">
        <f t="shared" si="44"/>
        <v>510******49</v>
      </c>
    </row>
    <row r="2810" spans="1:12" x14ac:dyDescent="0.25">
      <c r="A2810" s="23" t="s">
        <v>3035</v>
      </c>
      <c r="B2810" s="23" t="s">
        <v>3036</v>
      </c>
      <c r="C2810" s="23" t="s">
        <v>17</v>
      </c>
      <c r="D2810" s="24">
        <v>45299.892407407409</v>
      </c>
      <c r="E2810" s="25" t="s">
        <v>11</v>
      </c>
      <c r="F2810" s="26" t="s">
        <v>16</v>
      </c>
      <c r="G2810" s="26" t="s">
        <v>14</v>
      </c>
      <c r="H2810" s="23">
        <v>0</v>
      </c>
      <c r="I2810" s="27"/>
      <c r="J2810" s="28">
        <v>0</v>
      </c>
      <c r="K2810" t="str">
        <f>IF((LEN(relatorio_Ananindeua3[[#This Row],[CIF/CPF/CNPJ]])=14),relatorio_Ananindeua3[[#This Row],[CIF/CPF/CNPJ]],relatorio_Ananindeua3[[#This Row],[Coluna2]])</f>
        <v>31630389000182</v>
      </c>
      <c r="L2810" t="str">
        <f t="shared" si="44"/>
        <v>316******82</v>
      </c>
    </row>
    <row r="2811" spans="1:12" x14ac:dyDescent="0.25">
      <c r="A2811" s="23" t="s">
        <v>9230</v>
      </c>
      <c r="B2811" s="23" t="s">
        <v>9231</v>
      </c>
      <c r="C2811" s="23" t="s">
        <v>17</v>
      </c>
      <c r="D2811" s="24">
        <v>45299.892418981479</v>
      </c>
      <c r="E2811" s="25" t="s">
        <v>11</v>
      </c>
      <c r="F2811" s="26" t="s">
        <v>16</v>
      </c>
      <c r="G2811" s="26" t="s">
        <v>14</v>
      </c>
      <c r="H2811" s="23">
        <v>0</v>
      </c>
      <c r="I2811" s="27"/>
      <c r="J2811" s="28">
        <v>0</v>
      </c>
      <c r="K2811" t="str">
        <f>IF((LEN(relatorio_Ananindeua3[[#This Row],[CIF/CPF/CNPJ]])=14),relatorio_Ananindeua3[[#This Row],[CIF/CPF/CNPJ]],relatorio_Ananindeua3[[#This Row],[Coluna2]])</f>
        <v>51010329000174</v>
      </c>
      <c r="L2811" t="str">
        <f t="shared" si="44"/>
        <v>510******74</v>
      </c>
    </row>
    <row r="2812" spans="1:12" x14ac:dyDescent="0.25">
      <c r="A2812" s="23" t="s">
        <v>9228</v>
      </c>
      <c r="B2812" s="23" t="s">
        <v>9229</v>
      </c>
      <c r="C2812" s="23" t="s">
        <v>17</v>
      </c>
      <c r="D2812" s="24">
        <v>45299.892430555556</v>
      </c>
      <c r="E2812" s="25" t="s">
        <v>11</v>
      </c>
      <c r="F2812" s="26" t="s">
        <v>16</v>
      </c>
      <c r="G2812" s="26" t="s">
        <v>14</v>
      </c>
      <c r="H2812" s="23">
        <v>0</v>
      </c>
      <c r="I2812" s="27"/>
      <c r="J2812" s="28">
        <v>0</v>
      </c>
      <c r="K2812" t="str">
        <f>IF((LEN(relatorio_Ananindeua3[[#This Row],[CIF/CPF/CNPJ]])=14),relatorio_Ananindeua3[[#This Row],[CIF/CPF/CNPJ]],relatorio_Ananindeua3[[#This Row],[Coluna2]])</f>
        <v>51006614000111</v>
      </c>
      <c r="L2812" t="str">
        <f t="shared" si="44"/>
        <v>510******11</v>
      </c>
    </row>
    <row r="2813" spans="1:12" x14ac:dyDescent="0.25">
      <c r="A2813" s="23" t="s">
        <v>1394</v>
      </c>
      <c r="B2813" s="23" t="s">
        <v>1395</v>
      </c>
      <c r="C2813" s="23" t="s">
        <v>17</v>
      </c>
      <c r="D2813" s="24">
        <v>45299.892453703702</v>
      </c>
      <c r="E2813" s="25" t="s">
        <v>11</v>
      </c>
      <c r="F2813" s="26" t="s">
        <v>16</v>
      </c>
      <c r="G2813" s="26" t="s">
        <v>14</v>
      </c>
      <c r="H2813" s="23">
        <v>0</v>
      </c>
      <c r="I2813" s="27"/>
      <c r="J2813" s="28">
        <v>0</v>
      </c>
      <c r="K2813" t="str">
        <f>IF((LEN(relatorio_Ananindeua3[[#This Row],[CIF/CPF/CNPJ]])=14),relatorio_Ananindeua3[[#This Row],[CIF/CPF/CNPJ]],relatorio_Ananindeua3[[#This Row],[Coluna2]])</f>
        <v>21150879000128</v>
      </c>
      <c r="L2813" t="str">
        <f t="shared" si="44"/>
        <v>211******28</v>
      </c>
    </row>
    <row r="2814" spans="1:12" x14ac:dyDescent="0.25">
      <c r="A2814" s="23" t="s">
        <v>9182</v>
      </c>
      <c r="B2814" s="23" t="s">
        <v>9183</v>
      </c>
      <c r="C2814" s="23" t="s">
        <v>17</v>
      </c>
      <c r="D2814" s="24">
        <v>45299.892465277779</v>
      </c>
      <c r="E2814" s="25" t="s">
        <v>11</v>
      </c>
      <c r="F2814" s="26" t="s">
        <v>16</v>
      </c>
      <c r="G2814" s="26" t="s">
        <v>14</v>
      </c>
      <c r="H2814" s="23">
        <v>0</v>
      </c>
      <c r="I2814" s="27"/>
      <c r="J2814" s="28">
        <v>0</v>
      </c>
      <c r="K2814" t="str">
        <f>IF((LEN(relatorio_Ananindeua3[[#This Row],[CIF/CPF/CNPJ]])=14),relatorio_Ananindeua3[[#This Row],[CIF/CPF/CNPJ]],relatorio_Ananindeua3[[#This Row],[Coluna2]])</f>
        <v>50941401000114</v>
      </c>
      <c r="L2814" t="str">
        <f t="shared" si="44"/>
        <v>509******14</v>
      </c>
    </row>
    <row r="2815" spans="1:12" x14ac:dyDescent="0.25">
      <c r="A2815" s="23" t="s">
        <v>9200</v>
      </c>
      <c r="B2815" s="23" t="s">
        <v>9201</v>
      </c>
      <c r="C2815" s="23" t="s">
        <v>17</v>
      </c>
      <c r="D2815" s="24">
        <v>45299.892465277779</v>
      </c>
      <c r="E2815" s="25" t="s">
        <v>11</v>
      </c>
      <c r="F2815" s="26" t="s">
        <v>16</v>
      </c>
      <c r="G2815" s="26" t="s">
        <v>14</v>
      </c>
      <c r="H2815" s="23">
        <v>0</v>
      </c>
      <c r="I2815" s="27"/>
      <c r="J2815" s="28">
        <v>0</v>
      </c>
      <c r="K2815" t="str">
        <f>IF((LEN(relatorio_Ananindeua3[[#This Row],[CIF/CPF/CNPJ]])=14),relatorio_Ananindeua3[[#This Row],[CIF/CPF/CNPJ]],relatorio_Ananindeua3[[#This Row],[Coluna2]])</f>
        <v>50976663000114</v>
      </c>
      <c r="L2815" t="str">
        <f t="shared" si="44"/>
        <v>509******14</v>
      </c>
    </row>
    <row r="2816" spans="1:12" x14ac:dyDescent="0.25">
      <c r="A2816" s="23" t="s">
        <v>9208</v>
      </c>
      <c r="B2816" s="23" t="s">
        <v>9209</v>
      </c>
      <c r="C2816" s="23" t="s">
        <v>17</v>
      </c>
      <c r="D2816" s="24">
        <v>45299.892465277779</v>
      </c>
      <c r="E2816" s="25" t="s">
        <v>11</v>
      </c>
      <c r="F2816" s="26" t="s">
        <v>16</v>
      </c>
      <c r="G2816" s="26" t="s">
        <v>14</v>
      </c>
      <c r="H2816" s="23">
        <v>0</v>
      </c>
      <c r="I2816" s="27"/>
      <c r="J2816" s="28">
        <v>0</v>
      </c>
      <c r="K2816" t="str">
        <f>IF((LEN(relatorio_Ananindeua3[[#This Row],[CIF/CPF/CNPJ]])=14),relatorio_Ananindeua3[[#This Row],[CIF/CPF/CNPJ]],relatorio_Ananindeua3[[#This Row],[Coluna2]])</f>
        <v>50982708000163</v>
      </c>
      <c r="L2816" t="str">
        <f t="shared" si="44"/>
        <v>509******63</v>
      </c>
    </row>
    <row r="2817" spans="1:12" x14ac:dyDescent="0.25">
      <c r="A2817" s="23" t="s">
        <v>9210</v>
      </c>
      <c r="B2817" s="23" t="s">
        <v>9211</v>
      </c>
      <c r="C2817" s="23" t="s">
        <v>17</v>
      </c>
      <c r="D2817" s="24">
        <v>45299.892465277779</v>
      </c>
      <c r="E2817" s="25" t="s">
        <v>11</v>
      </c>
      <c r="F2817" s="26" t="s">
        <v>16</v>
      </c>
      <c r="G2817" s="26" t="s">
        <v>14</v>
      </c>
      <c r="H2817" s="23">
        <v>0</v>
      </c>
      <c r="I2817" s="27"/>
      <c r="J2817" s="28">
        <v>0</v>
      </c>
      <c r="K2817" t="str">
        <f>IF((LEN(relatorio_Ananindeua3[[#This Row],[CIF/CPF/CNPJ]])=14),relatorio_Ananindeua3[[#This Row],[CIF/CPF/CNPJ]],relatorio_Ananindeua3[[#This Row],[Coluna2]])</f>
        <v>50982898000119</v>
      </c>
      <c r="L2817" t="str">
        <f t="shared" si="44"/>
        <v>509******19</v>
      </c>
    </row>
    <row r="2818" spans="1:12" x14ac:dyDescent="0.25">
      <c r="A2818" s="23" t="s">
        <v>9162</v>
      </c>
      <c r="B2818" s="23" t="s">
        <v>9163</v>
      </c>
      <c r="C2818" s="23" t="s">
        <v>17</v>
      </c>
      <c r="D2818" s="24">
        <v>45299.892488425925</v>
      </c>
      <c r="E2818" s="25" t="s">
        <v>11</v>
      </c>
      <c r="F2818" s="26" t="s">
        <v>16</v>
      </c>
      <c r="G2818" s="26" t="s">
        <v>14</v>
      </c>
      <c r="H2818" s="23">
        <v>0</v>
      </c>
      <c r="I2818" s="27"/>
      <c r="J2818" s="28">
        <v>0</v>
      </c>
      <c r="K2818" t="str">
        <f>IF((LEN(relatorio_Ananindeua3[[#This Row],[CIF/CPF/CNPJ]])=14),relatorio_Ananindeua3[[#This Row],[CIF/CPF/CNPJ]],relatorio_Ananindeua3[[#This Row],[Coluna2]])</f>
        <v>50920322000127</v>
      </c>
      <c r="L2818" t="str">
        <f t="shared" si="44"/>
        <v>509******27</v>
      </c>
    </row>
    <row r="2819" spans="1:12" x14ac:dyDescent="0.25">
      <c r="A2819" s="23" t="s">
        <v>9166</v>
      </c>
      <c r="B2819" s="23" t="s">
        <v>9167</v>
      </c>
      <c r="C2819" s="23" t="s">
        <v>17</v>
      </c>
      <c r="D2819" s="24">
        <v>45299.892488425925</v>
      </c>
      <c r="E2819" s="25" t="s">
        <v>11</v>
      </c>
      <c r="F2819" s="26" t="s">
        <v>16</v>
      </c>
      <c r="G2819" s="26" t="s">
        <v>14</v>
      </c>
      <c r="H2819" s="23">
        <v>0</v>
      </c>
      <c r="I2819" s="27"/>
      <c r="J2819" s="28">
        <v>0</v>
      </c>
      <c r="K2819" t="str">
        <f>IF((LEN(relatorio_Ananindeua3[[#This Row],[CIF/CPF/CNPJ]])=14),relatorio_Ananindeua3[[#This Row],[CIF/CPF/CNPJ]],relatorio_Ananindeua3[[#This Row],[Coluna2]])</f>
        <v>50923620000170</v>
      </c>
      <c r="L2819" t="str">
        <f t="shared" si="44"/>
        <v>509******70</v>
      </c>
    </row>
    <row r="2820" spans="1:12" x14ac:dyDescent="0.25">
      <c r="A2820" s="23" t="s">
        <v>9168</v>
      </c>
      <c r="B2820" s="23" t="s">
        <v>9169</v>
      </c>
      <c r="C2820" s="23" t="s">
        <v>17</v>
      </c>
      <c r="D2820" s="24">
        <v>45299.892488425925</v>
      </c>
      <c r="E2820" s="25" t="s">
        <v>11</v>
      </c>
      <c r="F2820" s="26" t="s">
        <v>16</v>
      </c>
      <c r="G2820" s="26" t="s">
        <v>14</v>
      </c>
      <c r="H2820" s="23">
        <v>0</v>
      </c>
      <c r="I2820" s="27"/>
      <c r="J2820" s="28">
        <v>0</v>
      </c>
      <c r="K2820" t="str">
        <f>IF((LEN(relatorio_Ananindeua3[[#This Row],[CIF/CPF/CNPJ]])=14),relatorio_Ananindeua3[[#This Row],[CIF/CPF/CNPJ]],relatorio_Ananindeua3[[#This Row],[Coluna2]])</f>
        <v>50926887000111</v>
      </c>
      <c r="L2820" t="str">
        <f t="shared" si="44"/>
        <v>509******11</v>
      </c>
    </row>
    <row r="2821" spans="1:12" x14ac:dyDescent="0.25">
      <c r="A2821" s="23" t="s">
        <v>9170</v>
      </c>
      <c r="B2821" s="23" t="s">
        <v>9171</v>
      </c>
      <c r="C2821" s="23" t="s">
        <v>17</v>
      </c>
      <c r="D2821" s="24">
        <v>45299.892488425925</v>
      </c>
      <c r="E2821" s="25" t="s">
        <v>11</v>
      </c>
      <c r="F2821" s="26" t="s">
        <v>16</v>
      </c>
      <c r="G2821" s="26" t="s">
        <v>14</v>
      </c>
      <c r="H2821" s="23">
        <v>0</v>
      </c>
      <c r="I2821" s="27"/>
      <c r="J2821" s="28">
        <v>0</v>
      </c>
      <c r="K2821" t="str">
        <f>IF((LEN(relatorio_Ananindeua3[[#This Row],[CIF/CPF/CNPJ]])=14),relatorio_Ananindeua3[[#This Row],[CIF/CPF/CNPJ]],relatorio_Ananindeua3[[#This Row],[Coluna2]])</f>
        <v>50927861000198</v>
      </c>
      <c r="L2821" t="str">
        <f t="shared" si="44"/>
        <v>509******98</v>
      </c>
    </row>
    <row r="2822" spans="1:12" x14ac:dyDescent="0.25">
      <c r="A2822" s="23" t="s">
        <v>9202</v>
      </c>
      <c r="B2822" s="23" t="s">
        <v>9203</v>
      </c>
      <c r="C2822" s="23" t="s">
        <v>17</v>
      </c>
      <c r="D2822" s="24">
        <v>45299.892488425925</v>
      </c>
      <c r="E2822" s="25" t="s">
        <v>11</v>
      </c>
      <c r="F2822" s="26" t="s">
        <v>16</v>
      </c>
      <c r="G2822" s="26" t="s">
        <v>14</v>
      </c>
      <c r="H2822" s="23">
        <v>0</v>
      </c>
      <c r="I2822" s="27"/>
      <c r="J2822" s="28">
        <v>0</v>
      </c>
      <c r="K2822" t="str">
        <f>IF((LEN(relatorio_Ananindeua3[[#This Row],[CIF/CPF/CNPJ]])=14),relatorio_Ananindeua3[[#This Row],[CIF/CPF/CNPJ]],relatorio_Ananindeua3[[#This Row],[Coluna2]])</f>
        <v>50978643000182</v>
      </c>
      <c r="L2822" t="str">
        <f t="shared" si="44"/>
        <v>509******82</v>
      </c>
    </row>
    <row r="2823" spans="1:12" x14ac:dyDescent="0.25">
      <c r="A2823" s="23" t="s">
        <v>4922</v>
      </c>
      <c r="B2823" s="23" t="s">
        <v>4923</v>
      </c>
      <c r="C2823" s="23" t="s">
        <v>17</v>
      </c>
      <c r="D2823" s="24">
        <v>45299.892500000002</v>
      </c>
      <c r="E2823" s="25" t="s">
        <v>11</v>
      </c>
      <c r="F2823" s="26" t="s">
        <v>16</v>
      </c>
      <c r="G2823" s="26" t="s">
        <v>14</v>
      </c>
      <c r="H2823" s="23">
        <v>0</v>
      </c>
      <c r="I2823" s="27"/>
      <c r="J2823" s="28">
        <v>0</v>
      </c>
      <c r="K2823" t="str">
        <f>IF((LEN(relatorio_Ananindeua3[[#This Row],[CIF/CPF/CNPJ]])=14),relatorio_Ananindeua3[[#This Row],[CIF/CPF/CNPJ]],relatorio_Ananindeua3[[#This Row],[Coluna2]])</f>
        <v>39982782000147</v>
      </c>
      <c r="L2823" t="str">
        <f t="shared" si="44"/>
        <v>399******47</v>
      </c>
    </row>
    <row r="2824" spans="1:12" x14ac:dyDescent="0.25">
      <c r="A2824" s="23" t="s">
        <v>9144</v>
      </c>
      <c r="B2824" s="23" t="s">
        <v>9145</v>
      </c>
      <c r="C2824" s="23" t="s">
        <v>17</v>
      </c>
      <c r="D2824" s="24">
        <v>45299.892500000002</v>
      </c>
      <c r="E2824" s="25" t="s">
        <v>11</v>
      </c>
      <c r="F2824" s="26" t="s">
        <v>16</v>
      </c>
      <c r="G2824" s="26" t="s">
        <v>14</v>
      </c>
      <c r="H2824" s="23">
        <v>0</v>
      </c>
      <c r="I2824" s="27"/>
      <c r="J2824" s="28">
        <v>0</v>
      </c>
      <c r="K2824" t="str">
        <f>IF((LEN(relatorio_Ananindeua3[[#This Row],[CIF/CPF/CNPJ]])=14),relatorio_Ananindeua3[[#This Row],[CIF/CPF/CNPJ]],relatorio_Ananindeua3[[#This Row],[Coluna2]])</f>
        <v>50876706000190</v>
      </c>
      <c r="L2824" t="str">
        <f t="shared" si="44"/>
        <v>508******90</v>
      </c>
    </row>
    <row r="2825" spans="1:12" x14ac:dyDescent="0.25">
      <c r="A2825" s="23" t="s">
        <v>9158</v>
      </c>
      <c r="B2825" s="23" t="s">
        <v>9159</v>
      </c>
      <c r="C2825" s="23" t="s">
        <v>17</v>
      </c>
      <c r="D2825" s="24">
        <v>45299.892500000002</v>
      </c>
      <c r="E2825" s="25" t="s">
        <v>11</v>
      </c>
      <c r="F2825" s="26" t="s">
        <v>16</v>
      </c>
      <c r="G2825" s="26" t="s">
        <v>14</v>
      </c>
      <c r="H2825" s="23">
        <v>0</v>
      </c>
      <c r="I2825" s="27"/>
      <c r="J2825" s="28">
        <v>0</v>
      </c>
      <c r="K2825" t="str">
        <f>IF((LEN(relatorio_Ananindeua3[[#This Row],[CIF/CPF/CNPJ]])=14),relatorio_Ananindeua3[[#This Row],[CIF/CPF/CNPJ]],relatorio_Ananindeua3[[#This Row],[Coluna2]])</f>
        <v>50912374000151</v>
      </c>
      <c r="L2825" t="str">
        <f t="shared" si="44"/>
        <v>509******51</v>
      </c>
    </row>
    <row r="2826" spans="1:12" x14ac:dyDescent="0.25">
      <c r="A2826" s="23" t="s">
        <v>9164</v>
      </c>
      <c r="B2826" s="23" t="s">
        <v>9165</v>
      </c>
      <c r="C2826" s="23" t="s">
        <v>17</v>
      </c>
      <c r="D2826" s="24">
        <v>45299.892500000002</v>
      </c>
      <c r="E2826" s="25" t="s">
        <v>11</v>
      </c>
      <c r="F2826" s="26" t="s">
        <v>16</v>
      </c>
      <c r="G2826" s="26" t="s">
        <v>14</v>
      </c>
      <c r="H2826" s="23">
        <v>0</v>
      </c>
      <c r="I2826" s="27"/>
      <c r="J2826" s="28">
        <v>0</v>
      </c>
      <c r="K2826" t="str">
        <f>IF((LEN(relatorio_Ananindeua3[[#This Row],[CIF/CPF/CNPJ]])=14),relatorio_Ananindeua3[[#This Row],[CIF/CPF/CNPJ]],relatorio_Ananindeua3[[#This Row],[Coluna2]])</f>
        <v>50922539000176</v>
      </c>
      <c r="L2826" t="str">
        <f t="shared" si="44"/>
        <v>509******76</v>
      </c>
    </row>
    <row r="2827" spans="1:12" x14ac:dyDescent="0.25">
      <c r="A2827" s="23" t="s">
        <v>2824</v>
      </c>
      <c r="B2827" s="23" t="s">
        <v>2825</v>
      </c>
      <c r="C2827" s="23" t="s">
        <v>17</v>
      </c>
      <c r="D2827" s="24">
        <v>45299.892511574071</v>
      </c>
      <c r="E2827" s="25" t="s">
        <v>11</v>
      </c>
      <c r="F2827" s="26" t="s">
        <v>16</v>
      </c>
      <c r="G2827" s="26" t="s">
        <v>14</v>
      </c>
      <c r="H2827" s="23">
        <v>0</v>
      </c>
      <c r="I2827" s="27"/>
      <c r="J2827" s="28">
        <v>0</v>
      </c>
      <c r="K2827" t="str">
        <f>IF((LEN(relatorio_Ananindeua3[[#This Row],[CIF/CPF/CNPJ]])=14),relatorio_Ananindeua3[[#This Row],[CIF/CPF/CNPJ]],relatorio_Ananindeua3[[#This Row],[Coluna2]])</f>
        <v>30503082000158</v>
      </c>
      <c r="L2827" t="str">
        <f t="shared" si="44"/>
        <v>305******58</v>
      </c>
    </row>
    <row r="2828" spans="1:12" x14ac:dyDescent="0.25">
      <c r="A2828" s="23" t="s">
        <v>9148</v>
      </c>
      <c r="B2828" s="23" t="s">
        <v>9149</v>
      </c>
      <c r="C2828" s="23" t="s">
        <v>17</v>
      </c>
      <c r="D2828" s="24">
        <v>45299.892511574071</v>
      </c>
      <c r="E2828" s="25" t="s">
        <v>11</v>
      </c>
      <c r="F2828" s="26" t="s">
        <v>16</v>
      </c>
      <c r="G2828" s="26" t="s">
        <v>14</v>
      </c>
      <c r="H2828" s="23">
        <v>0</v>
      </c>
      <c r="I2828" s="27"/>
      <c r="J2828" s="28">
        <v>0</v>
      </c>
      <c r="K2828" t="str">
        <f>IF((LEN(relatorio_Ananindeua3[[#This Row],[CIF/CPF/CNPJ]])=14),relatorio_Ananindeua3[[#This Row],[CIF/CPF/CNPJ]],relatorio_Ananindeua3[[#This Row],[Coluna2]])</f>
        <v>50890205000168</v>
      </c>
      <c r="L2828" t="str">
        <f t="shared" si="44"/>
        <v>508******68</v>
      </c>
    </row>
    <row r="2829" spans="1:12" x14ac:dyDescent="0.25">
      <c r="A2829" s="23" t="s">
        <v>9186</v>
      </c>
      <c r="B2829" s="23" t="s">
        <v>9187</v>
      </c>
      <c r="C2829" s="23" t="s">
        <v>17</v>
      </c>
      <c r="D2829" s="24">
        <v>45299.892534722225</v>
      </c>
      <c r="E2829" s="25" t="s">
        <v>11</v>
      </c>
      <c r="F2829" s="26" t="s">
        <v>16</v>
      </c>
      <c r="G2829" s="26" t="s">
        <v>14</v>
      </c>
      <c r="H2829" s="23">
        <v>0</v>
      </c>
      <c r="I2829" s="27"/>
      <c r="J2829" s="28">
        <v>0</v>
      </c>
      <c r="K2829" t="str">
        <f>IF((LEN(relatorio_Ananindeua3[[#This Row],[CIF/CPF/CNPJ]])=14),relatorio_Ananindeua3[[#This Row],[CIF/CPF/CNPJ]],relatorio_Ananindeua3[[#This Row],[Coluna2]])</f>
        <v>50945067000177</v>
      </c>
      <c r="L2829" t="str">
        <f t="shared" si="44"/>
        <v>509******77</v>
      </c>
    </row>
    <row r="2830" spans="1:12" x14ac:dyDescent="0.25">
      <c r="A2830" s="23" t="s">
        <v>9134</v>
      </c>
      <c r="B2830" s="23" t="s">
        <v>9135</v>
      </c>
      <c r="C2830" s="23" t="s">
        <v>17</v>
      </c>
      <c r="D2830" s="24">
        <v>45299.892581018517</v>
      </c>
      <c r="E2830" s="25" t="s">
        <v>11</v>
      </c>
      <c r="F2830" s="26" t="s">
        <v>16</v>
      </c>
      <c r="G2830" s="26" t="s">
        <v>14</v>
      </c>
      <c r="H2830" s="23">
        <v>0</v>
      </c>
      <c r="I2830" s="27"/>
      <c r="J2830" s="28">
        <v>0</v>
      </c>
      <c r="K2830" t="str">
        <f>IF((LEN(relatorio_Ananindeua3[[#This Row],[CIF/CPF/CNPJ]])=14),relatorio_Ananindeua3[[#This Row],[CIF/CPF/CNPJ]],relatorio_Ananindeua3[[#This Row],[Coluna2]])</f>
        <v>50859996000163</v>
      </c>
      <c r="L2830" t="str">
        <f t="shared" si="44"/>
        <v>508******63</v>
      </c>
    </row>
    <row r="2831" spans="1:12" x14ac:dyDescent="0.25">
      <c r="A2831" s="23" t="s">
        <v>9128</v>
      </c>
      <c r="B2831" s="23" t="s">
        <v>9129</v>
      </c>
      <c r="C2831" s="23" t="s">
        <v>17</v>
      </c>
      <c r="D2831" s="24">
        <v>45299.892592592594</v>
      </c>
      <c r="E2831" s="25" t="s">
        <v>11</v>
      </c>
      <c r="F2831" s="26" t="s">
        <v>16</v>
      </c>
      <c r="G2831" s="26" t="s">
        <v>14</v>
      </c>
      <c r="H2831" s="23">
        <v>0</v>
      </c>
      <c r="I2831" s="27"/>
      <c r="J2831" s="28">
        <v>0</v>
      </c>
      <c r="K2831" t="str">
        <f>IF((LEN(relatorio_Ananindeua3[[#This Row],[CIF/CPF/CNPJ]])=14),relatorio_Ananindeua3[[#This Row],[CIF/CPF/CNPJ]],relatorio_Ananindeua3[[#This Row],[Coluna2]])</f>
        <v>50854860000160</v>
      </c>
      <c r="L2831" t="str">
        <f t="shared" si="44"/>
        <v>508******60</v>
      </c>
    </row>
    <row r="2832" spans="1:12" x14ac:dyDescent="0.25">
      <c r="A2832" s="23" t="s">
        <v>9140</v>
      </c>
      <c r="B2832" s="23" t="s">
        <v>9141</v>
      </c>
      <c r="C2832" s="23" t="s">
        <v>17</v>
      </c>
      <c r="D2832" s="24">
        <v>45299.892592592594</v>
      </c>
      <c r="E2832" s="25" t="s">
        <v>11</v>
      </c>
      <c r="F2832" s="26" t="s">
        <v>16</v>
      </c>
      <c r="G2832" s="26" t="s">
        <v>14</v>
      </c>
      <c r="H2832" s="23">
        <v>0</v>
      </c>
      <c r="I2832" s="27"/>
      <c r="J2832" s="28">
        <v>0</v>
      </c>
      <c r="K2832" t="str">
        <f>IF((LEN(relatorio_Ananindeua3[[#This Row],[CIF/CPF/CNPJ]])=14),relatorio_Ananindeua3[[#This Row],[CIF/CPF/CNPJ]],relatorio_Ananindeua3[[#This Row],[Coluna2]])</f>
        <v>50875928000198</v>
      </c>
      <c r="L2832" t="str">
        <f t="shared" si="44"/>
        <v>508******98</v>
      </c>
    </row>
    <row r="2833" spans="1:12" x14ac:dyDescent="0.25">
      <c r="A2833" s="23" t="s">
        <v>7688</v>
      </c>
      <c r="B2833" s="23" t="s">
        <v>7689</v>
      </c>
      <c r="C2833" s="23" t="s">
        <v>17</v>
      </c>
      <c r="D2833" s="24">
        <v>45299.892604166664</v>
      </c>
      <c r="E2833" s="25" t="s">
        <v>11</v>
      </c>
      <c r="F2833" s="26" t="s">
        <v>16</v>
      </c>
      <c r="G2833" s="26" t="s">
        <v>14</v>
      </c>
      <c r="H2833" s="23">
        <v>0</v>
      </c>
      <c r="I2833" s="27"/>
      <c r="J2833" s="28">
        <v>0</v>
      </c>
      <c r="K2833" t="str">
        <f>IF((LEN(relatorio_Ananindeua3[[#This Row],[CIF/CPF/CNPJ]])=14),relatorio_Ananindeua3[[#This Row],[CIF/CPF/CNPJ]],relatorio_Ananindeua3[[#This Row],[Coluna2]])</f>
        <v>48195616000191</v>
      </c>
      <c r="L2833" t="str">
        <f t="shared" si="44"/>
        <v>481******91</v>
      </c>
    </row>
    <row r="2834" spans="1:12" x14ac:dyDescent="0.25">
      <c r="A2834" s="23" t="s">
        <v>9124</v>
      </c>
      <c r="B2834" s="23" t="s">
        <v>9125</v>
      </c>
      <c r="C2834" s="23" t="s">
        <v>17</v>
      </c>
      <c r="D2834" s="24">
        <v>45299.892604166664</v>
      </c>
      <c r="E2834" s="25" t="s">
        <v>11</v>
      </c>
      <c r="F2834" s="26" t="s">
        <v>16</v>
      </c>
      <c r="G2834" s="26" t="s">
        <v>14</v>
      </c>
      <c r="H2834" s="23">
        <v>0</v>
      </c>
      <c r="I2834" s="27"/>
      <c r="J2834" s="28">
        <v>0</v>
      </c>
      <c r="K2834" t="str">
        <f>IF((LEN(relatorio_Ananindeua3[[#This Row],[CIF/CPF/CNPJ]])=14),relatorio_Ananindeua3[[#This Row],[CIF/CPF/CNPJ]],relatorio_Ananindeua3[[#This Row],[Coluna2]])</f>
        <v>50850436000148</v>
      </c>
      <c r="L2834" t="str">
        <f t="shared" ref="L2834:L2897" si="45">_xlfn.CONCAT(LEFT(A2834,3),REPT("*",6),RIGHT(A2834,2))</f>
        <v>508******48</v>
      </c>
    </row>
    <row r="2835" spans="1:12" x14ac:dyDescent="0.25">
      <c r="A2835" s="23" t="s">
        <v>1427</v>
      </c>
      <c r="B2835" s="23" t="s">
        <v>1428</v>
      </c>
      <c r="C2835" s="23" t="s">
        <v>17</v>
      </c>
      <c r="D2835" s="24">
        <v>45299.89261574074</v>
      </c>
      <c r="E2835" s="25" t="s">
        <v>11</v>
      </c>
      <c r="F2835" s="26" t="s">
        <v>16</v>
      </c>
      <c r="G2835" s="26" t="s">
        <v>14</v>
      </c>
      <c r="H2835" s="23">
        <v>0</v>
      </c>
      <c r="I2835" s="27"/>
      <c r="J2835" s="28">
        <v>0</v>
      </c>
      <c r="K2835" t="str">
        <f>IF((LEN(relatorio_Ananindeua3[[#This Row],[CIF/CPF/CNPJ]])=14),relatorio_Ananindeua3[[#This Row],[CIF/CPF/CNPJ]],relatorio_Ananindeua3[[#This Row],[Coluna2]])</f>
        <v>21457164000112</v>
      </c>
      <c r="L2835" t="str">
        <f t="shared" si="45"/>
        <v>214******12</v>
      </c>
    </row>
    <row r="2836" spans="1:12" x14ac:dyDescent="0.25">
      <c r="A2836" s="23" t="s">
        <v>9118</v>
      </c>
      <c r="B2836" s="23" t="s">
        <v>9119</v>
      </c>
      <c r="C2836" s="23" t="s">
        <v>17</v>
      </c>
      <c r="D2836" s="24">
        <v>45299.89261574074</v>
      </c>
      <c r="E2836" s="25" t="s">
        <v>11</v>
      </c>
      <c r="F2836" s="26" t="s">
        <v>16</v>
      </c>
      <c r="G2836" s="26" t="s">
        <v>14</v>
      </c>
      <c r="H2836" s="23">
        <v>0</v>
      </c>
      <c r="I2836" s="27"/>
      <c r="J2836" s="28">
        <v>0</v>
      </c>
      <c r="K2836" t="str">
        <f>IF((LEN(relatorio_Ananindeua3[[#This Row],[CIF/CPF/CNPJ]])=14),relatorio_Ananindeua3[[#This Row],[CIF/CPF/CNPJ]],relatorio_Ananindeua3[[#This Row],[Coluna2]])</f>
        <v>50832824000104</v>
      </c>
      <c r="L2836" t="str">
        <f t="shared" si="45"/>
        <v>508******04</v>
      </c>
    </row>
    <row r="2837" spans="1:12" x14ac:dyDescent="0.25">
      <c r="A2837" s="23" t="s">
        <v>9122</v>
      </c>
      <c r="B2837" s="23" t="s">
        <v>9123</v>
      </c>
      <c r="C2837" s="23" t="s">
        <v>17</v>
      </c>
      <c r="D2837" s="24">
        <v>45299.89261574074</v>
      </c>
      <c r="E2837" s="25" t="s">
        <v>11</v>
      </c>
      <c r="F2837" s="26" t="s">
        <v>16</v>
      </c>
      <c r="G2837" s="26" t="s">
        <v>14</v>
      </c>
      <c r="H2837" s="23">
        <v>0</v>
      </c>
      <c r="I2837" s="27"/>
      <c r="J2837" s="28">
        <v>0</v>
      </c>
      <c r="K2837" t="str">
        <f>IF((LEN(relatorio_Ananindeua3[[#This Row],[CIF/CPF/CNPJ]])=14),relatorio_Ananindeua3[[#This Row],[CIF/CPF/CNPJ]],relatorio_Ananindeua3[[#This Row],[Coluna2]])</f>
        <v>50849571000173</v>
      </c>
      <c r="L2837" t="str">
        <f t="shared" si="45"/>
        <v>508******73</v>
      </c>
    </row>
    <row r="2838" spans="1:12" x14ac:dyDescent="0.25">
      <c r="A2838" s="23" t="s">
        <v>9116</v>
      </c>
      <c r="B2838" s="23" t="s">
        <v>9117</v>
      </c>
      <c r="C2838" s="23" t="s">
        <v>17</v>
      </c>
      <c r="D2838" s="24">
        <v>45299.892638888887</v>
      </c>
      <c r="E2838" s="25" t="s">
        <v>11</v>
      </c>
      <c r="F2838" s="26" t="s">
        <v>16</v>
      </c>
      <c r="G2838" s="26" t="s">
        <v>14</v>
      </c>
      <c r="H2838" s="23">
        <v>0</v>
      </c>
      <c r="I2838" s="27"/>
      <c r="J2838" s="28">
        <v>0</v>
      </c>
      <c r="K2838" t="str">
        <f>IF((LEN(relatorio_Ananindeua3[[#This Row],[CIF/CPF/CNPJ]])=14),relatorio_Ananindeua3[[#This Row],[CIF/CPF/CNPJ]],relatorio_Ananindeua3[[#This Row],[Coluna2]])</f>
        <v>50830354000131</v>
      </c>
      <c r="L2838" t="str">
        <f t="shared" si="45"/>
        <v>508******31</v>
      </c>
    </row>
    <row r="2839" spans="1:12" x14ac:dyDescent="0.25">
      <c r="A2839" s="23" t="s">
        <v>9110</v>
      </c>
      <c r="B2839" s="23" t="s">
        <v>9111</v>
      </c>
      <c r="C2839" s="23" t="s">
        <v>17</v>
      </c>
      <c r="D2839" s="24">
        <v>45299.892650462964</v>
      </c>
      <c r="E2839" s="25" t="s">
        <v>11</v>
      </c>
      <c r="F2839" s="26" t="s">
        <v>16</v>
      </c>
      <c r="G2839" s="26" t="s">
        <v>14</v>
      </c>
      <c r="H2839" s="23">
        <v>0</v>
      </c>
      <c r="I2839" s="27"/>
      <c r="J2839" s="28">
        <v>0</v>
      </c>
      <c r="K2839" t="str">
        <f>IF((LEN(relatorio_Ananindeua3[[#This Row],[CIF/CPF/CNPJ]])=14),relatorio_Ananindeua3[[#This Row],[CIF/CPF/CNPJ]],relatorio_Ananindeua3[[#This Row],[Coluna2]])</f>
        <v>50814808000180</v>
      </c>
      <c r="L2839" t="str">
        <f t="shared" si="45"/>
        <v>508******80</v>
      </c>
    </row>
    <row r="2840" spans="1:12" x14ac:dyDescent="0.25">
      <c r="A2840" s="23" t="s">
        <v>9104</v>
      </c>
      <c r="B2840" s="23" t="s">
        <v>9105</v>
      </c>
      <c r="C2840" s="23" t="s">
        <v>17</v>
      </c>
      <c r="D2840" s="24">
        <v>45299.89266203704</v>
      </c>
      <c r="E2840" s="25" t="s">
        <v>11</v>
      </c>
      <c r="F2840" s="26" t="s">
        <v>16</v>
      </c>
      <c r="G2840" s="26" t="s">
        <v>14</v>
      </c>
      <c r="H2840" s="23">
        <v>0</v>
      </c>
      <c r="I2840" s="27"/>
      <c r="J2840" s="28">
        <v>0</v>
      </c>
      <c r="K2840" t="str">
        <f>IF((LEN(relatorio_Ananindeua3[[#This Row],[CIF/CPF/CNPJ]])=14),relatorio_Ananindeua3[[#This Row],[CIF/CPF/CNPJ]],relatorio_Ananindeua3[[#This Row],[Coluna2]])</f>
        <v>50809812000150</v>
      </c>
      <c r="L2840" t="str">
        <f t="shared" si="45"/>
        <v>508******50</v>
      </c>
    </row>
    <row r="2841" spans="1:12" x14ac:dyDescent="0.25">
      <c r="A2841" s="23" t="s">
        <v>9096</v>
      </c>
      <c r="B2841" s="23" t="s">
        <v>9097</v>
      </c>
      <c r="C2841" s="23" t="s">
        <v>17</v>
      </c>
      <c r="D2841" s="24">
        <v>45299.89267361111</v>
      </c>
      <c r="E2841" s="25" t="s">
        <v>11</v>
      </c>
      <c r="F2841" s="26" t="s">
        <v>16</v>
      </c>
      <c r="G2841" s="26" t="s">
        <v>14</v>
      </c>
      <c r="H2841" s="23">
        <v>0</v>
      </c>
      <c r="I2841" s="27"/>
      <c r="J2841" s="28">
        <v>0</v>
      </c>
      <c r="K2841" t="str">
        <f>IF((LEN(relatorio_Ananindeua3[[#This Row],[CIF/CPF/CNPJ]])=14),relatorio_Ananindeua3[[#This Row],[CIF/CPF/CNPJ]],relatorio_Ananindeua3[[#This Row],[Coluna2]])</f>
        <v>50799242000165</v>
      </c>
      <c r="L2841" t="str">
        <f t="shared" si="45"/>
        <v>507******65</v>
      </c>
    </row>
    <row r="2842" spans="1:12" x14ac:dyDescent="0.25">
      <c r="A2842" s="23" t="s">
        <v>9098</v>
      </c>
      <c r="B2842" s="23" t="s">
        <v>9099</v>
      </c>
      <c r="C2842" s="23" t="s">
        <v>17</v>
      </c>
      <c r="D2842" s="24">
        <v>45299.89267361111</v>
      </c>
      <c r="E2842" s="25" t="s">
        <v>11</v>
      </c>
      <c r="F2842" s="26" t="s">
        <v>16</v>
      </c>
      <c r="G2842" s="26" t="s">
        <v>14</v>
      </c>
      <c r="H2842" s="23">
        <v>0</v>
      </c>
      <c r="I2842" s="27"/>
      <c r="J2842" s="28">
        <v>0</v>
      </c>
      <c r="K2842" t="str">
        <f>IF((LEN(relatorio_Ananindeua3[[#This Row],[CIF/CPF/CNPJ]])=14),relatorio_Ananindeua3[[#This Row],[CIF/CPF/CNPJ]],relatorio_Ananindeua3[[#This Row],[Coluna2]])</f>
        <v>50800776000164</v>
      </c>
      <c r="L2842" t="str">
        <f t="shared" si="45"/>
        <v>508******64</v>
      </c>
    </row>
    <row r="2843" spans="1:12" x14ac:dyDescent="0.25">
      <c r="A2843" s="23" t="s">
        <v>9084</v>
      </c>
      <c r="B2843" s="23" t="s">
        <v>9085</v>
      </c>
      <c r="C2843" s="23" t="s">
        <v>17</v>
      </c>
      <c r="D2843" s="24">
        <v>45299.892685185187</v>
      </c>
      <c r="E2843" s="25" t="s">
        <v>11</v>
      </c>
      <c r="F2843" s="26" t="s">
        <v>16</v>
      </c>
      <c r="G2843" s="26" t="s">
        <v>14</v>
      </c>
      <c r="H2843" s="23">
        <v>0</v>
      </c>
      <c r="I2843" s="27"/>
      <c r="J2843" s="28">
        <v>0</v>
      </c>
      <c r="K2843" t="str">
        <f>IF((LEN(relatorio_Ananindeua3[[#This Row],[CIF/CPF/CNPJ]])=14),relatorio_Ananindeua3[[#This Row],[CIF/CPF/CNPJ]],relatorio_Ananindeua3[[#This Row],[Coluna2]])</f>
        <v>50778494000108</v>
      </c>
      <c r="L2843" t="str">
        <f t="shared" si="45"/>
        <v>507******08</v>
      </c>
    </row>
    <row r="2844" spans="1:12" x14ac:dyDescent="0.25">
      <c r="A2844" s="23" t="s">
        <v>9080</v>
      </c>
      <c r="B2844" s="23" t="s">
        <v>9081</v>
      </c>
      <c r="C2844" s="23" t="s">
        <v>17</v>
      </c>
      <c r="D2844" s="24">
        <v>45299.892696759256</v>
      </c>
      <c r="E2844" s="25" t="s">
        <v>11</v>
      </c>
      <c r="F2844" s="26" t="s">
        <v>16</v>
      </c>
      <c r="G2844" s="26" t="s">
        <v>14</v>
      </c>
      <c r="H2844" s="23">
        <v>0</v>
      </c>
      <c r="I2844" s="27"/>
      <c r="J2844" s="28">
        <v>0</v>
      </c>
      <c r="K2844" t="str">
        <f>IF((LEN(relatorio_Ananindeua3[[#This Row],[CIF/CPF/CNPJ]])=14),relatorio_Ananindeua3[[#This Row],[CIF/CPF/CNPJ]],relatorio_Ananindeua3[[#This Row],[Coluna2]])</f>
        <v>50763882000115</v>
      </c>
      <c r="L2844" t="str">
        <f t="shared" si="45"/>
        <v>507******15</v>
      </c>
    </row>
    <row r="2845" spans="1:12" x14ac:dyDescent="0.25">
      <c r="A2845" s="23" t="s">
        <v>9090</v>
      </c>
      <c r="B2845" s="23" t="s">
        <v>9091</v>
      </c>
      <c r="C2845" s="23" t="s">
        <v>17</v>
      </c>
      <c r="D2845" s="24">
        <v>45299.892696759256</v>
      </c>
      <c r="E2845" s="25" t="s">
        <v>11</v>
      </c>
      <c r="F2845" s="26" t="s">
        <v>16</v>
      </c>
      <c r="G2845" s="26" t="s">
        <v>14</v>
      </c>
      <c r="H2845" s="23">
        <v>0</v>
      </c>
      <c r="I2845" s="27"/>
      <c r="J2845" s="28">
        <v>0</v>
      </c>
      <c r="K2845" t="str">
        <f>IF((LEN(relatorio_Ananindeua3[[#This Row],[CIF/CPF/CNPJ]])=14),relatorio_Ananindeua3[[#This Row],[CIF/CPF/CNPJ]],relatorio_Ananindeua3[[#This Row],[Coluna2]])</f>
        <v>50784043000183</v>
      </c>
      <c r="L2845" t="str">
        <f t="shared" si="45"/>
        <v>507******83</v>
      </c>
    </row>
    <row r="2846" spans="1:12" x14ac:dyDescent="0.25">
      <c r="A2846" s="23" t="s">
        <v>9070</v>
      </c>
      <c r="B2846" s="23" t="s">
        <v>9071</v>
      </c>
      <c r="C2846" s="23" t="s">
        <v>17</v>
      </c>
      <c r="D2846" s="24">
        <v>45299.892708333333</v>
      </c>
      <c r="E2846" s="25" t="s">
        <v>11</v>
      </c>
      <c r="F2846" s="26" t="s">
        <v>16</v>
      </c>
      <c r="G2846" s="26" t="s">
        <v>14</v>
      </c>
      <c r="H2846" s="23">
        <v>0</v>
      </c>
      <c r="I2846" s="27"/>
      <c r="J2846" s="28">
        <v>0</v>
      </c>
      <c r="K2846" t="str">
        <f>IF((LEN(relatorio_Ananindeua3[[#This Row],[CIF/CPF/CNPJ]])=14),relatorio_Ananindeua3[[#This Row],[CIF/CPF/CNPJ]],relatorio_Ananindeua3[[#This Row],[Coluna2]])</f>
        <v>50759105000105</v>
      </c>
      <c r="L2846" t="str">
        <f t="shared" si="45"/>
        <v>507******05</v>
      </c>
    </row>
    <row r="2847" spans="1:12" x14ac:dyDescent="0.25">
      <c r="A2847" s="23" t="s">
        <v>9072</v>
      </c>
      <c r="B2847" s="23" t="s">
        <v>9073</v>
      </c>
      <c r="C2847" s="23" t="s">
        <v>17</v>
      </c>
      <c r="D2847" s="24">
        <v>45299.892708333333</v>
      </c>
      <c r="E2847" s="25" t="s">
        <v>11</v>
      </c>
      <c r="F2847" s="26" t="s">
        <v>16</v>
      </c>
      <c r="G2847" s="26" t="s">
        <v>14</v>
      </c>
      <c r="H2847" s="23">
        <v>0</v>
      </c>
      <c r="I2847" s="27"/>
      <c r="J2847" s="28">
        <v>0</v>
      </c>
      <c r="K2847" t="str">
        <f>IF((LEN(relatorio_Ananindeua3[[#This Row],[CIF/CPF/CNPJ]])=14),relatorio_Ananindeua3[[#This Row],[CIF/CPF/CNPJ]],relatorio_Ananindeua3[[#This Row],[Coluna2]])</f>
        <v>50760246000130</v>
      </c>
      <c r="L2847" t="str">
        <f t="shared" si="45"/>
        <v>507******30</v>
      </c>
    </row>
    <row r="2848" spans="1:12" x14ac:dyDescent="0.25">
      <c r="A2848" s="23" t="s">
        <v>9074</v>
      </c>
      <c r="B2848" s="23" t="s">
        <v>9075</v>
      </c>
      <c r="C2848" s="23" t="s">
        <v>17</v>
      </c>
      <c r="D2848" s="24">
        <v>45299.892731481479</v>
      </c>
      <c r="E2848" s="25" t="s">
        <v>11</v>
      </c>
      <c r="F2848" s="26" t="s">
        <v>16</v>
      </c>
      <c r="G2848" s="26" t="s">
        <v>14</v>
      </c>
      <c r="H2848" s="23">
        <v>0</v>
      </c>
      <c r="I2848" s="27"/>
      <c r="J2848" s="28">
        <v>0</v>
      </c>
      <c r="K2848" t="str">
        <f>IF((LEN(relatorio_Ananindeua3[[#This Row],[CIF/CPF/CNPJ]])=14),relatorio_Ananindeua3[[#This Row],[CIF/CPF/CNPJ]],relatorio_Ananindeua3[[#This Row],[Coluna2]])</f>
        <v>50762157000122</v>
      </c>
      <c r="L2848" t="str">
        <f t="shared" si="45"/>
        <v>507******22</v>
      </c>
    </row>
    <row r="2849" spans="1:12" x14ac:dyDescent="0.25">
      <c r="A2849" s="23" t="s">
        <v>9056</v>
      </c>
      <c r="B2849" s="23" t="s">
        <v>9057</v>
      </c>
      <c r="C2849" s="23" t="s">
        <v>17</v>
      </c>
      <c r="D2849" s="24">
        <v>45299.892754629633</v>
      </c>
      <c r="E2849" s="25" t="s">
        <v>11</v>
      </c>
      <c r="F2849" s="26" t="s">
        <v>16</v>
      </c>
      <c r="G2849" s="26" t="s">
        <v>14</v>
      </c>
      <c r="H2849" s="23">
        <v>0</v>
      </c>
      <c r="I2849" s="27"/>
      <c r="J2849" s="28">
        <v>0</v>
      </c>
      <c r="K2849" t="str">
        <f>IF((LEN(relatorio_Ananindeua3[[#This Row],[CIF/CPF/CNPJ]])=14),relatorio_Ananindeua3[[#This Row],[CIF/CPF/CNPJ]],relatorio_Ananindeua3[[#This Row],[Coluna2]])</f>
        <v>50753493000109</v>
      </c>
      <c r="L2849" t="str">
        <f t="shared" si="45"/>
        <v>507******09</v>
      </c>
    </row>
    <row r="2850" spans="1:12" x14ac:dyDescent="0.25">
      <c r="A2850" s="23" t="s">
        <v>9058</v>
      </c>
      <c r="B2850" s="23" t="s">
        <v>9059</v>
      </c>
      <c r="C2850" s="23" t="s">
        <v>17</v>
      </c>
      <c r="D2850" s="24">
        <v>45299.892754629633</v>
      </c>
      <c r="E2850" s="25" t="s">
        <v>11</v>
      </c>
      <c r="F2850" s="26" t="s">
        <v>16</v>
      </c>
      <c r="G2850" s="26" t="s">
        <v>14</v>
      </c>
      <c r="H2850" s="23">
        <v>0</v>
      </c>
      <c r="I2850" s="27"/>
      <c r="J2850" s="28">
        <v>0</v>
      </c>
      <c r="K2850" t="str">
        <f>IF((LEN(relatorio_Ananindeua3[[#This Row],[CIF/CPF/CNPJ]])=14),relatorio_Ananindeua3[[#This Row],[CIF/CPF/CNPJ]],relatorio_Ananindeua3[[#This Row],[Coluna2]])</f>
        <v>50754346000153</v>
      </c>
      <c r="L2850" t="str">
        <f t="shared" si="45"/>
        <v>507******53</v>
      </c>
    </row>
    <row r="2851" spans="1:12" x14ac:dyDescent="0.25">
      <c r="A2851" s="23" t="s">
        <v>9050</v>
      </c>
      <c r="B2851" s="23" t="s">
        <v>9051</v>
      </c>
      <c r="C2851" s="23" t="s">
        <v>17</v>
      </c>
      <c r="D2851" s="24">
        <v>45299.892766203702</v>
      </c>
      <c r="E2851" s="25" t="s">
        <v>11</v>
      </c>
      <c r="F2851" s="26" t="s">
        <v>16</v>
      </c>
      <c r="G2851" s="26" t="s">
        <v>14</v>
      </c>
      <c r="H2851" s="23">
        <v>0</v>
      </c>
      <c r="I2851" s="27"/>
      <c r="J2851" s="28">
        <v>0</v>
      </c>
      <c r="K2851" t="str">
        <f>IF((LEN(relatorio_Ananindeua3[[#This Row],[CIF/CPF/CNPJ]])=14),relatorio_Ananindeua3[[#This Row],[CIF/CPF/CNPJ]],relatorio_Ananindeua3[[#This Row],[Coluna2]])</f>
        <v>50750315000124</v>
      </c>
      <c r="L2851" t="str">
        <f t="shared" si="45"/>
        <v>507******24</v>
      </c>
    </row>
    <row r="2852" spans="1:12" x14ac:dyDescent="0.25">
      <c r="A2852" s="23" t="s">
        <v>9052</v>
      </c>
      <c r="B2852" s="23" t="s">
        <v>9053</v>
      </c>
      <c r="C2852" s="23" t="s">
        <v>17</v>
      </c>
      <c r="D2852" s="24">
        <v>45299.892766203702</v>
      </c>
      <c r="E2852" s="25" t="s">
        <v>11</v>
      </c>
      <c r="F2852" s="26" t="s">
        <v>16</v>
      </c>
      <c r="G2852" s="26" t="s">
        <v>14</v>
      </c>
      <c r="H2852" s="23">
        <v>0</v>
      </c>
      <c r="I2852" s="27"/>
      <c r="J2852" s="28">
        <v>0</v>
      </c>
      <c r="K2852" t="str">
        <f>IF((LEN(relatorio_Ananindeua3[[#This Row],[CIF/CPF/CNPJ]])=14),relatorio_Ananindeua3[[#This Row],[CIF/CPF/CNPJ]],relatorio_Ananindeua3[[#This Row],[Coluna2]])</f>
        <v>50750909000135</v>
      </c>
      <c r="L2852" t="str">
        <f t="shared" si="45"/>
        <v>507******35</v>
      </c>
    </row>
    <row r="2853" spans="1:12" x14ac:dyDescent="0.25">
      <c r="A2853" s="23" t="s">
        <v>8998</v>
      </c>
      <c r="B2853" s="23" t="s">
        <v>8999</v>
      </c>
      <c r="C2853" s="23" t="s">
        <v>17</v>
      </c>
      <c r="D2853" s="24">
        <v>45299.892812500002</v>
      </c>
      <c r="E2853" s="25" t="s">
        <v>11</v>
      </c>
      <c r="F2853" s="26" t="s">
        <v>16</v>
      </c>
      <c r="G2853" s="26" t="s">
        <v>14</v>
      </c>
      <c r="H2853" s="23">
        <v>0</v>
      </c>
      <c r="I2853" s="27"/>
      <c r="J2853" s="28">
        <v>0</v>
      </c>
      <c r="K2853" t="str">
        <f>IF((LEN(relatorio_Ananindeua3[[#This Row],[CIF/CPF/CNPJ]])=14),relatorio_Ananindeua3[[#This Row],[CIF/CPF/CNPJ]],relatorio_Ananindeua3[[#This Row],[Coluna2]])</f>
        <v>50667685000100</v>
      </c>
      <c r="L2853" t="str">
        <f t="shared" si="45"/>
        <v>506******00</v>
      </c>
    </row>
    <row r="2854" spans="1:12" x14ac:dyDescent="0.25">
      <c r="A2854" s="23" t="s">
        <v>9012</v>
      </c>
      <c r="B2854" s="23" t="s">
        <v>9013</v>
      </c>
      <c r="C2854" s="23" t="s">
        <v>17</v>
      </c>
      <c r="D2854" s="24">
        <v>45299.892812500002</v>
      </c>
      <c r="E2854" s="25" t="s">
        <v>11</v>
      </c>
      <c r="F2854" s="26" t="s">
        <v>16</v>
      </c>
      <c r="G2854" s="26" t="s">
        <v>14</v>
      </c>
      <c r="H2854" s="23">
        <v>0</v>
      </c>
      <c r="I2854" s="27"/>
      <c r="J2854" s="28">
        <v>0</v>
      </c>
      <c r="K2854" t="str">
        <f>IF((LEN(relatorio_Ananindeua3[[#This Row],[CIF/CPF/CNPJ]])=14),relatorio_Ananindeua3[[#This Row],[CIF/CPF/CNPJ]],relatorio_Ananindeua3[[#This Row],[Coluna2]])</f>
        <v>50692155000104</v>
      </c>
      <c r="L2854" t="str">
        <f t="shared" si="45"/>
        <v>506******04</v>
      </c>
    </row>
    <row r="2855" spans="1:12" x14ac:dyDescent="0.25">
      <c r="A2855" s="23" t="s">
        <v>9006</v>
      </c>
      <c r="B2855" s="23" t="s">
        <v>9007</v>
      </c>
      <c r="C2855" s="23" t="s">
        <v>17</v>
      </c>
      <c r="D2855" s="24">
        <v>45299.892824074072</v>
      </c>
      <c r="E2855" s="25" t="s">
        <v>11</v>
      </c>
      <c r="F2855" s="26" t="s">
        <v>16</v>
      </c>
      <c r="G2855" s="26" t="s">
        <v>14</v>
      </c>
      <c r="H2855" s="23">
        <v>0</v>
      </c>
      <c r="I2855" s="27"/>
      <c r="J2855" s="28">
        <v>0</v>
      </c>
      <c r="K2855" t="str">
        <f>IF((LEN(relatorio_Ananindeua3[[#This Row],[CIF/CPF/CNPJ]])=14),relatorio_Ananindeua3[[#This Row],[CIF/CPF/CNPJ]],relatorio_Ananindeua3[[#This Row],[Coluna2]])</f>
        <v>50678500000155</v>
      </c>
      <c r="L2855" t="str">
        <f t="shared" si="45"/>
        <v>506******55</v>
      </c>
    </row>
    <row r="2856" spans="1:12" x14ac:dyDescent="0.25">
      <c r="A2856" s="23" t="s">
        <v>8992</v>
      </c>
      <c r="B2856" s="23" t="s">
        <v>8993</v>
      </c>
      <c r="C2856" s="23" t="s">
        <v>17</v>
      </c>
      <c r="D2856" s="24">
        <v>45299.892835648148</v>
      </c>
      <c r="E2856" s="25" t="s">
        <v>11</v>
      </c>
      <c r="F2856" s="26" t="s">
        <v>16</v>
      </c>
      <c r="G2856" s="26" t="s">
        <v>14</v>
      </c>
      <c r="H2856" s="23">
        <v>0</v>
      </c>
      <c r="I2856" s="27"/>
      <c r="J2856" s="28">
        <v>0</v>
      </c>
      <c r="K2856" t="str">
        <f>IF((LEN(relatorio_Ananindeua3[[#This Row],[CIF/CPF/CNPJ]])=14),relatorio_Ananindeua3[[#This Row],[CIF/CPF/CNPJ]],relatorio_Ananindeua3[[#This Row],[Coluna2]])</f>
        <v>50664331000102</v>
      </c>
      <c r="L2856" t="str">
        <f t="shared" si="45"/>
        <v>506******02</v>
      </c>
    </row>
    <row r="2857" spans="1:12" x14ac:dyDescent="0.25">
      <c r="A2857" s="23" t="s">
        <v>8990</v>
      </c>
      <c r="B2857" s="23" t="s">
        <v>8991</v>
      </c>
      <c r="C2857" s="23" t="s">
        <v>17</v>
      </c>
      <c r="D2857" s="24">
        <v>45299.892858796295</v>
      </c>
      <c r="E2857" s="25" t="s">
        <v>11</v>
      </c>
      <c r="F2857" s="26" t="s">
        <v>16</v>
      </c>
      <c r="G2857" s="26" t="s">
        <v>14</v>
      </c>
      <c r="H2857" s="23">
        <v>0</v>
      </c>
      <c r="I2857" s="27"/>
      <c r="J2857" s="28">
        <v>0</v>
      </c>
      <c r="K2857" t="str">
        <f>IF((LEN(relatorio_Ananindeua3[[#This Row],[CIF/CPF/CNPJ]])=14),relatorio_Ananindeua3[[#This Row],[CIF/CPF/CNPJ]],relatorio_Ananindeua3[[#This Row],[Coluna2]])</f>
        <v>50663650000195</v>
      </c>
      <c r="L2857" t="str">
        <f t="shared" si="45"/>
        <v>506******95</v>
      </c>
    </row>
    <row r="2858" spans="1:12" x14ac:dyDescent="0.25">
      <c r="A2858" s="23" t="s">
        <v>8988</v>
      </c>
      <c r="B2858" s="23" t="s">
        <v>8989</v>
      </c>
      <c r="C2858" s="23" t="s">
        <v>17</v>
      </c>
      <c r="D2858" s="24">
        <v>45299.892870370371</v>
      </c>
      <c r="E2858" s="25" t="s">
        <v>11</v>
      </c>
      <c r="F2858" s="26" t="s">
        <v>16</v>
      </c>
      <c r="G2858" s="26" t="s">
        <v>14</v>
      </c>
      <c r="H2858" s="23">
        <v>0</v>
      </c>
      <c r="I2858" s="27"/>
      <c r="J2858" s="28">
        <v>0</v>
      </c>
      <c r="K2858" t="str">
        <f>IF((LEN(relatorio_Ananindeua3[[#This Row],[CIF/CPF/CNPJ]])=14),relatorio_Ananindeua3[[#This Row],[CIF/CPF/CNPJ]],relatorio_Ananindeua3[[#This Row],[Coluna2]])</f>
        <v>50662128000199</v>
      </c>
      <c r="L2858" t="str">
        <f t="shared" si="45"/>
        <v>506******99</v>
      </c>
    </row>
    <row r="2859" spans="1:12" x14ac:dyDescent="0.25">
      <c r="A2859" s="23" t="s">
        <v>8966</v>
      </c>
      <c r="B2859" s="23" t="s">
        <v>8967</v>
      </c>
      <c r="C2859" s="23" t="s">
        <v>17</v>
      </c>
      <c r="D2859" s="24">
        <v>45299.892893518518</v>
      </c>
      <c r="E2859" s="25" t="s">
        <v>11</v>
      </c>
      <c r="F2859" s="26" t="s">
        <v>16</v>
      </c>
      <c r="G2859" s="26" t="s">
        <v>14</v>
      </c>
      <c r="H2859" s="23">
        <v>0</v>
      </c>
      <c r="I2859" s="27"/>
      <c r="J2859" s="28">
        <v>0</v>
      </c>
      <c r="K2859" t="str">
        <f>IF((LEN(relatorio_Ananindeua3[[#This Row],[CIF/CPF/CNPJ]])=14),relatorio_Ananindeua3[[#This Row],[CIF/CPF/CNPJ]],relatorio_Ananindeua3[[#This Row],[Coluna2]])</f>
        <v>50628331000149</v>
      </c>
      <c r="L2859" t="str">
        <f t="shared" si="45"/>
        <v>506******49</v>
      </c>
    </row>
    <row r="2860" spans="1:12" x14ac:dyDescent="0.25">
      <c r="A2860" s="23" t="s">
        <v>8976</v>
      </c>
      <c r="B2860" s="23" t="s">
        <v>8977</v>
      </c>
      <c r="C2860" s="23" t="s">
        <v>17</v>
      </c>
      <c r="D2860" s="24">
        <v>45299.892893518518</v>
      </c>
      <c r="E2860" s="25" t="s">
        <v>11</v>
      </c>
      <c r="F2860" s="26" t="s">
        <v>16</v>
      </c>
      <c r="G2860" s="26" t="s">
        <v>14</v>
      </c>
      <c r="H2860" s="23">
        <v>0</v>
      </c>
      <c r="I2860" s="27"/>
      <c r="J2860" s="28">
        <v>0</v>
      </c>
      <c r="K2860" t="str">
        <f>IF((LEN(relatorio_Ananindeua3[[#This Row],[CIF/CPF/CNPJ]])=14),relatorio_Ananindeua3[[#This Row],[CIF/CPF/CNPJ]],relatorio_Ananindeua3[[#This Row],[Coluna2]])</f>
        <v>50644569000168</v>
      </c>
      <c r="L2860" t="str">
        <f t="shared" si="45"/>
        <v>506******68</v>
      </c>
    </row>
    <row r="2861" spans="1:12" x14ac:dyDescent="0.25">
      <c r="A2861" s="23" t="s">
        <v>8986</v>
      </c>
      <c r="B2861" s="23" t="s">
        <v>8987</v>
      </c>
      <c r="C2861" s="23" t="s">
        <v>17</v>
      </c>
      <c r="D2861" s="24">
        <v>45299.892893518518</v>
      </c>
      <c r="E2861" s="25" t="s">
        <v>11</v>
      </c>
      <c r="F2861" s="26" t="s">
        <v>16</v>
      </c>
      <c r="G2861" s="26" t="s">
        <v>14</v>
      </c>
      <c r="H2861" s="23">
        <v>0</v>
      </c>
      <c r="I2861" s="27"/>
      <c r="J2861" s="28">
        <v>0</v>
      </c>
      <c r="K2861" t="str">
        <f>IF((LEN(relatorio_Ananindeua3[[#This Row],[CIF/CPF/CNPJ]])=14),relatorio_Ananindeua3[[#This Row],[CIF/CPF/CNPJ]],relatorio_Ananindeua3[[#This Row],[Coluna2]])</f>
        <v>50660279000108</v>
      </c>
      <c r="L2861" t="str">
        <f t="shared" si="45"/>
        <v>506******08</v>
      </c>
    </row>
    <row r="2862" spans="1:12" x14ac:dyDescent="0.25">
      <c r="A2862" s="23" t="s">
        <v>3898</v>
      </c>
      <c r="B2862" s="23" t="s">
        <v>3899</v>
      </c>
      <c r="C2862" s="23" t="s">
        <v>17</v>
      </c>
      <c r="D2862" s="24">
        <v>45299.892916666664</v>
      </c>
      <c r="E2862" s="25" t="s">
        <v>11</v>
      </c>
      <c r="F2862" s="26" t="s">
        <v>16</v>
      </c>
      <c r="G2862" s="26" t="s">
        <v>14</v>
      </c>
      <c r="H2862" s="23">
        <v>0</v>
      </c>
      <c r="I2862" s="27"/>
      <c r="J2862" s="28">
        <v>0</v>
      </c>
      <c r="K2862" t="str">
        <f>IF((LEN(relatorio_Ananindeua3[[#This Row],[CIF/CPF/CNPJ]])=14),relatorio_Ananindeua3[[#This Row],[CIF/CPF/CNPJ]],relatorio_Ananindeua3[[#This Row],[Coluna2]])</f>
        <v>35330482000122</v>
      </c>
      <c r="L2862" t="str">
        <f t="shared" si="45"/>
        <v>353******22</v>
      </c>
    </row>
    <row r="2863" spans="1:12" x14ac:dyDescent="0.25">
      <c r="A2863" s="23" t="s">
        <v>8962</v>
      </c>
      <c r="B2863" s="23" t="s">
        <v>8963</v>
      </c>
      <c r="C2863" s="23" t="s">
        <v>17</v>
      </c>
      <c r="D2863" s="24">
        <v>45299.892916666664</v>
      </c>
      <c r="E2863" s="25" t="s">
        <v>11</v>
      </c>
      <c r="F2863" s="26" t="s">
        <v>16</v>
      </c>
      <c r="G2863" s="26" t="s">
        <v>14</v>
      </c>
      <c r="H2863" s="23">
        <v>0</v>
      </c>
      <c r="I2863" s="27"/>
      <c r="J2863" s="28">
        <v>0</v>
      </c>
      <c r="K2863" t="str">
        <f>IF((LEN(relatorio_Ananindeua3[[#This Row],[CIF/CPF/CNPJ]])=14),relatorio_Ananindeua3[[#This Row],[CIF/CPF/CNPJ]],relatorio_Ananindeua3[[#This Row],[Coluna2]])</f>
        <v>50613235000127</v>
      </c>
      <c r="L2863" t="str">
        <f t="shared" si="45"/>
        <v>506******27</v>
      </c>
    </row>
    <row r="2864" spans="1:12" x14ac:dyDescent="0.25">
      <c r="A2864" s="23" t="s">
        <v>8950</v>
      </c>
      <c r="B2864" s="23" t="s">
        <v>8951</v>
      </c>
      <c r="C2864" s="23" t="s">
        <v>17</v>
      </c>
      <c r="D2864" s="24">
        <v>45299.892928240741</v>
      </c>
      <c r="E2864" s="25" t="s">
        <v>11</v>
      </c>
      <c r="F2864" s="26" t="s">
        <v>16</v>
      </c>
      <c r="G2864" s="26" t="s">
        <v>14</v>
      </c>
      <c r="H2864" s="23">
        <v>0</v>
      </c>
      <c r="I2864" s="27"/>
      <c r="J2864" s="28">
        <v>0</v>
      </c>
      <c r="K2864" t="str">
        <f>IF((LEN(relatorio_Ananindeua3[[#This Row],[CIF/CPF/CNPJ]])=14),relatorio_Ananindeua3[[#This Row],[CIF/CPF/CNPJ]],relatorio_Ananindeua3[[#This Row],[Coluna2]])</f>
        <v>50592521000153</v>
      </c>
      <c r="L2864" t="str">
        <f t="shared" si="45"/>
        <v>505******53</v>
      </c>
    </row>
    <row r="2865" spans="1:12" x14ac:dyDescent="0.25">
      <c r="A2865" s="23" t="s">
        <v>8952</v>
      </c>
      <c r="B2865" s="23" t="s">
        <v>8953</v>
      </c>
      <c r="C2865" s="23" t="s">
        <v>17</v>
      </c>
      <c r="D2865" s="24">
        <v>45299.892928240741</v>
      </c>
      <c r="E2865" s="25" t="s">
        <v>11</v>
      </c>
      <c r="F2865" s="26" t="s">
        <v>16</v>
      </c>
      <c r="G2865" s="26" t="s">
        <v>14</v>
      </c>
      <c r="H2865" s="23">
        <v>0</v>
      </c>
      <c r="I2865" s="27"/>
      <c r="J2865" s="28">
        <v>0</v>
      </c>
      <c r="K2865" t="str">
        <f>IF((LEN(relatorio_Ananindeua3[[#This Row],[CIF/CPF/CNPJ]])=14),relatorio_Ananindeua3[[#This Row],[CIF/CPF/CNPJ]],relatorio_Ananindeua3[[#This Row],[Coluna2]])</f>
        <v>50594364000115</v>
      </c>
      <c r="L2865" t="str">
        <f t="shared" si="45"/>
        <v>505******15</v>
      </c>
    </row>
    <row r="2866" spans="1:12" x14ac:dyDescent="0.25">
      <c r="A2866" s="23" t="s">
        <v>8954</v>
      </c>
      <c r="B2866" s="23" t="s">
        <v>8955</v>
      </c>
      <c r="C2866" s="23" t="s">
        <v>17</v>
      </c>
      <c r="D2866" s="24">
        <v>45299.892928240741</v>
      </c>
      <c r="E2866" s="25" t="s">
        <v>11</v>
      </c>
      <c r="F2866" s="26" t="s">
        <v>16</v>
      </c>
      <c r="G2866" s="26" t="s">
        <v>14</v>
      </c>
      <c r="H2866" s="23">
        <v>0</v>
      </c>
      <c r="I2866" s="27"/>
      <c r="J2866" s="28">
        <v>0</v>
      </c>
      <c r="K2866" t="str">
        <f>IF((LEN(relatorio_Ananindeua3[[#This Row],[CIF/CPF/CNPJ]])=14),relatorio_Ananindeua3[[#This Row],[CIF/CPF/CNPJ]],relatorio_Ananindeua3[[#This Row],[Coluna2]])</f>
        <v>50594537000103</v>
      </c>
      <c r="L2866" t="str">
        <f t="shared" si="45"/>
        <v>505******03</v>
      </c>
    </row>
    <row r="2867" spans="1:12" x14ac:dyDescent="0.25">
      <c r="A2867" s="23" t="s">
        <v>8956</v>
      </c>
      <c r="B2867" s="23" t="s">
        <v>8957</v>
      </c>
      <c r="C2867" s="23" t="s">
        <v>17</v>
      </c>
      <c r="D2867" s="24">
        <v>45299.892928240741</v>
      </c>
      <c r="E2867" s="25" t="s">
        <v>11</v>
      </c>
      <c r="F2867" s="26" t="s">
        <v>16</v>
      </c>
      <c r="G2867" s="26" t="s">
        <v>14</v>
      </c>
      <c r="H2867" s="23">
        <v>0</v>
      </c>
      <c r="I2867" s="27"/>
      <c r="J2867" s="28">
        <v>0</v>
      </c>
      <c r="K2867" t="str">
        <f>IF((LEN(relatorio_Ananindeua3[[#This Row],[CIF/CPF/CNPJ]])=14),relatorio_Ananindeua3[[#This Row],[CIF/CPF/CNPJ]],relatorio_Ananindeua3[[#This Row],[Coluna2]])</f>
        <v>50594874000192</v>
      </c>
      <c r="L2867" t="str">
        <f t="shared" si="45"/>
        <v>505******92</v>
      </c>
    </row>
    <row r="2868" spans="1:12" x14ac:dyDescent="0.25">
      <c r="A2868" s="23" t="s">
        <v>8940</v>
      </c>
      <c r="B2868" s="23" t="s">
        <v>8941</v>
      </c>
      <c r="C2868" s="23" t="s">
        <v>17</v>
      </c>
      <c r="D2868" s="24">
        <v>45299.892951388887</v>
      </c>
      <c r="E2868" s="25" t="s">
        <v>11</v>
      </c>
      <c r="F2868" s="26" t="s">
        <v>16</v>
      </c>
      <c r="G2868" s="26" t="s">
        <v>14</v>
      </c>
      <c r="H2868" s="23">
        <v>0</v>
      </c>
      <c r="I2868" s="27"/>
      <c r="J2868" s="28">
        <v>0</v>
      </c>
      <c r="K2868" t="str">
        <f>IF((LEN(relatorio_Ananindeua3[[#This Row],[CIF/CPF/CNPJ]])=14),relatorio_Ananindeua3[[#This Row],[CIF/CPF/CNPJ]],relatorio_Ananindeua3[[#This Row],[Coluna2]])</f>
        <v>50573453000185</v>
      </c>
      <c r="L2868" t="str">
        <f t="shared" si="45"/>
        <v>505******85</v>
      </c>
    </row>
    <row r="2869" spans="1:12" x14ac:dyDescent="0.25">
      <c r="A2869" s="23" t="s">
        <v>8942</v>
      </c>
      <c r="B2869" s="23" t="s">
        <v>8943</v>
      </c>
      <c r="C2869" s="23" t="s">
        <v>17</v>
      </c>
      <c r="D2869" s="24">
        <v>45299.892962962964</v>
      </c>
      <c r="E2869" s="25" t="s">
        <v>11</v>
      </c>
      <c r="F2869" s="26" t="s">
        <v>16</v>
      </c>
      <c r="G2869" s="26" t="s">
        <v>14</v>
      </c>
      <c r="H2869" s="23">
        <v>0</v>
      </c>
      <c r="I2869" s="27"/>
      <c r="J2869" s="28">
        <v>0</v>
      </c>
      <c r="K2869" t="str">
        <f>IF((LEN(relatorio_Ananindeua3[[#This Row],[CIF/CPF/CNPJ]])=14),relatorio_Ananindeua3[[#This Row],[CIF/CPF/CNPJ]],relatorio_Ananindeua3[[#This Row],[Coluna2]])</f>
        <v>50574944000140</v>
      </c>
      <c r="L2869" t="str">
        <f t="shared" si="45"/>
        <v>505******40</v>
      </c>
    </row>
    <row r="2870" spans="1:12" x14ac:dyDescent="0.25">
      <c r="A2870" s="23" t="s">
        <v>8920</v>
      </c>
      <c r="B2870" s="23" t="s">
        <v>8921</v>
      </c>
      <c r="C2870" s="23" t="s">
        <v>17</v>
      </c>
      <c r="D2870" s="24">
        <v>45299.892974537041</v>
      </c>
      <c r="E2870" s="25" t="s">
        <v>11</v>
      </c>
      <c r="F2870" s="26" t="s">
        <v>16</v>
      </c>
      <c r="G2870" s="26" t="s">
        <v>14</v>
      </c>
      <c r="H2870" s="23">
        <v>0</v>
      </c>
      <c r="I2870" s="27"/>
      <c r="J2870" s="28">
        <v>0</v>
      </c>
      <c r="K2870" t="str">
        <f>IF((LEN(relatorio_Ananindeua3[[#This Row],[CIF/CPF/CNPJ]])=14),relatorio_Ananindeua3[[#This Row],[CIF/CPF/CNPJ]],relatorio_Ananindeua3[[#This Row],[Coluna2]])</f>
        <v>50524249000174</v>
      </c>
      <c r="L2870" t="str">
        <f t="shared" si="45"/>
        <v>505******74</v>
      </c>
    </row>
    <row r="2871" spans="1:12" x14ac:dyDescent="0.25">
      <c r="A2871" s="23" t="s">
        <v>8922</v>
      </c>
      <c r="B2871" s="23" t="s">
        <v>8923</v>
      </c>
      <c r="C2871" s="23" t="s">
        <v>17</v>
      </c>
      <c r="D2871" s="24">
        <v>45299.892974537041</v>
      </c>
      <c r="E2871" s="25" t="s">
        <v>11</v>
      </c>
      <c r="F2871" s="26" t="s">
        <v>16</v>
      </c>
      <c r="G2871" s="26" t="s">
        <v>14</v>
      </c>
      <c r="H2871" s="23">
        <v>0</v>
      </c>
      <c r="I2871" s="27"/>
      <c r="J2871" s="28">
        <v>0</v>
      </c>
      <c r="K2871" t="str">
        <f>IF((LEN(relatorio_Ananindeua3[[#This Row],[CIF/CPF/CNPJ]])=14),relatorio_Ananindeua3[[#This Row],[CIF/CPF/CNPJ]],relatorio_Ananindeua3[[#This Row],[Coluna2]])</f>
        <v>50530870000140</v>
      </c>
      <c r="L2871" t="str">
        <f t="shared" si="45"/>
        <v>505******40</v>
      </c>
    </row>
    <row r="2872" spans="1:12" x14ac:dyDescent="0.25">
      <c r="A2872" s="23" t="s">
        <v>8928</v>
      </c>
      <c r="B2872" s="23" t="s">
        <v>8929</v>
      </c>
      <c r="C2872" s="23" t="s">
        <v>17</v>
      </c>
      <c r="D2872" s="24">
        <v>45299.892974537041</v>
      </c>
      <c r="E2872" s="25" t="s">
        <v>11</v>
      </c>
      <c r="F2872" s="26" t="s">
        <v>16</v>
      </c>
      <c r="G2872" s="26" t="s">
        <v>14</v>
      </c>
      <c r="H2872" s="23">
        <v>0</v>
      </c>
      <c r="I2872" s="27"/>
      <c r="J2872" s="28">
        <v>0</v>
      </c>
      <c r="K2872" t="str">
        <f>IF((LEN(relatorio_Ananindeua3[[#This Row],[CIF/CPF/CNPJ]])=14),relatorio_Ananindeua3[[#This Row],[CIF/CPF/CNPJ]],relatorio_Ananindeua3[[#This Row],[Coluna2]])</f>
        <v>50551554000155</v>
      </c>
      <c r="L2872" t="str">
        <f t="shared" si="45"/>
        <v>505******55</v>
      </c>
    </row>
    <row r="2873" spans="1:12" x14ac:dyDescent="0.25">
      <c r="A2873" s="23" t="s">
        <v>8934</v>
      </c>
      <c r="B2873" s="23" t="s">
        <v>8935</v>
      </c>
      <c r="C2873" s="23" t="s">
        <v>17</v>
      </c>
      <c r="D2873" s="24">
        <v>45299.892974537041</v>
      </c>
      <c r="E2873" s="25" t="s">
        <v>11</v>
      </c>
      <c r="F2873" s="26" t="s">
        <v>16</v>
      </c>
      <c r="G2873" s="26" t="s">
        <v>14</v>
      </c>
      <c r="H2873" s="23">
        <v>0</v>
      </c>
      <c r="I2873" s="27"/>
      <c r="J2873" s="28">
        <v>0</v>
      </c>
      <c r="K2873" t="str">
        <f>IF((LEN(relatorio_Ananindeua3[[#This Row],[CIF/CPF/CNPJ]])=14),relatorio_Ananindeua3[[#This Row],[CIF/CPF/CNPJ]],relatorio_Ananindeua3[[#This Row],[Coluna2]])</f>
        <v>50556175000158</v>
      </c>
      <c r="L2873" t="str">
        <f t="shared" si="45"/>
        <v>505******58</v>
      </c>
    </row>
    <row r="2874" spans="1:12" x14ac:dyDescent="0.25">
      <c r="A2874" s="23" t="s">
        <v>8938</v>
      </c>
      <c r="B2874" s="23" t="s">
        <v>8939</v>
      </c>
      <c r="C2874" s="23" t="s">
        <v>17</v>
      </c>
      <c r="D2874" s="24">
        <v>45299.892974537041</v>
      </c>
      <c r="E2874" s="25" t="s">
        <v>11</v>
      </c>
      <c r="F2874" s="26" t="s">
        <v>16</v>
      </c>
      <c r="G2874" s="26" t="s">
        <v>14</v>
      </c>
      <c r="H2874" s="23">
        <v>0</v>
      </c>
      <c r="I2874" s="27"/>
      <c r="J2874" s="28">
        <v>0</v>
      </c>
      <c r="K2874" t="str">
        <f>IF((LEN(relatorio_Ananindeua3[[#This Row],[CIF/CPF/CNPJ]])=14),relatorio_Ananindeua3[[#This Row],[CIF/CPF/CNPJ]],relatorio_Ananindeua3[[#This Row],[Coluna2]])</f>
        <v>50560913000130</v>
      </c>
      <c r="L2874" t="str">
        <f t="shared" si="45"/>
        <v>505******30</v>
      </c>
    </row>
    <row r="2875" spans="1:12" x14ac:dyDescent="0.25">
      <c r="A2875" s="23" t="s">
        <v>8888</v>
      </c>
      <c r="B2875" s="23" t="s">
        <v>8889</v>
      </c>
      <c r="C2875" s="23" t="s">
        <v>17</v>
      </c>
      <c r="D2875" s="24">
        <v>45299.892997685187</v>
      </c>
      <c r="E2875" s="25" t="s">
        <v>11</v>
      </c>
      <c r="F2875" s="26" t="s">
        <v>16</v>
      </c>
      <c r="G2875" s="26" t="s">
        <v>14</v>
      </c>
      <c r="H2875" s="23">
        <v>0</v>
      </c>
      <c r="I2875" s="27"/>
      <c r="J2875" s="28">
        <v>0</v>
      </c>
      <c r="K2875" t="str">
        <f>IF((LEN(relatorio_Ananindeua3[[#This Row],[CIF/CPF/CNPJ]])=14),relatorio_Ananindeua3[[#This Row],[CIF/CPF/CNPJ]],relatorio_Ananindeua3[[#This Row],[Coluna2]])</f>
        <v>50496852000190</v>
      </c>
      <c r="L2875" t="str">
        <f t="shared" si="45"/>
        <v>504******90</v>
      </c>
    </row>
    <row r="2876" spans="1:12" x14ac:dyDescent="0.25">
      <c r="A2876" s="23" t="s">
        <v>8906</v>
      </c>
      <c r="B2876" s="23" t="s">
        <v>8907</v>
      </c>
      <c r="C2876" s="23" t="s">
        <v>17</v>
      </c>
      <c r="D2876" s="24">
        <v>45299.892997685187</v>
      </c>
      <c r="E2876" s="25" t="s">
        <v>11</v>
      </c>
      <c r="F2876" s="26" t="s">
        <v>16</v>
      </c>
      <c r="G2876" s="26" t="s">
        <v>14</v>
      </c>
      <c r="H2876" s="23">
        <v>0</v>
      </c>
      <c r="I2876" s="27"/>
      <c r="J2876" s="28">
        <v>0</v>
      </c>
      <c r="K2876" t="str">
        <f>IF((LEN(relatorio_Ananindeua3[[#This Row],[CIF/CPF/CNPJ]])=14),relatorio_Ananindeua3[[#This Row],[CIF/CPF/CNPJ]],relatorio_Ananindeua3[[#This Row],[Coluna2]])</f>
        <v>50513140000131</v>
      </c>
      <c r="L2876" t="str">
        <f t="shared" si="45"/>
        <v>505******31</v>
      </c>
    </row>
    <row r="2877" spans="1:12" x14ac:dyDescent="0.25">
      <c r="A2877" s="23" t="s">
        <v>8908</v>
      </c>
      <c r="B2877" s="23" t="s">
        <v>8909</v>
      </c>
      <c r="C2877" s="23" t="s">
        <v>17</v>
      </c>
      <c r="D2877" s="24">
        <v>45299.892997685187</v>
      </c>
      <c r="E2877" s="25" t="s">
        <v>11</v>
      </c>
      <c r="F2877" s="26" t="s">
        <v>16</v>
      </c>
      <c r="G2877" s="26" t="s">
        <v>14</v>
      </c>
      <c r="H2877" s="23">
        <v>0</v>
      </c>
      <c r="I2877" s="27"/>
      <c r="J2877" s="28">
        <v>0</v>
      </c>
      <c r="K2877" t="str">
        <f>IF((LEN(relatorio_Ananindeua3[[#This Row],[CIF/CPF/CNPJ]])=14),relatorio_Ananindeua3[[#This Row],[CIF/CPF/CNPJ]],relatorio_Ananindeua3[[#This Row],[Coluna2]])</f>
        <v>50513549000158</v>
      </c>
      <c r="L2877" t="str">
        <f t="shared" si="45"/>
        <v>505******58</v>
      </c>
    </row>
    <row r="2878" spans="1:12" x14ac:dyDescent="0.25">
      <c r="A2878" s="23" t="s">
        <v>8870</v>
      </c>
      <c r="B2878" s="23" t="s">
        <v>8871</v>
      </c>
      <c r="C2878" s="23" t="s">
        <v>17</v>
      </c>
      <c r="D2878" s="24">
        <v>45299.89303240741</v>
      </c>
      <c r="E2878" s="25" t="s">
        <v>11</v>
      </c>
      <c r="F2878" s="26" t="s">
        <v>16</v>
      </c>
      <c r="G2878" s="26" t="s">
        <v>14</v>
      </c>
      <c r="H2878" s="23">
        <v>0</v>
      </c>
      <c r="I2878" s="27"/>
      <c r="J2878" s="28">
        <v>0</v>
      </c>
      <c r="K2878" t="str">
        <f>IF((LEN(relatorio_Ananindeua3[[#This Row],[CIF/CPF/CNPJ]])=14),relatorio_Ananindeua3[[#This Row],[CIF/CPF/CNPJ]],relatorio_Ananindeua3[[#This Row],[Coluna2]])</f>
        <v>50472089000167</v>
      </c>
      <c r="L2878" t="str">
        <f t="shared" si="45"/>
        <v>504******67</v>
      </c>
    </row>
    <row r="2879" spans="1:12" x14ac:dyDescent="0.25">
      <c r="A2879" s="23" t="s">
        <v>8894</v>
      </c>
      <c r="B2879" s="23" t="s">
        <v>8895</v>
      </c>
      <c r="C2879" s="23" t="s">
        <v>17</v>
      </c>
      <c r="D2879" s="24">
        <v>45299.89303240741</v>
      </c>
      <c r="E2879" s="25" t="s">
        <v>11</v>
      </c>
      <c r="F2879" s="26" t="s">
        <v>16</v>
      </c>
      <c r="G2879" s="26" t="s">
        <v>14</v>
      </c>
      <c r="H2879" s="23">
        <v>0</v>
      </c>
      <c r="I2879" s="27"/>
      <c r="J2879" s="28">
        <v>0</v>
      </c>
      <c r="K2879" t="str">
        <f>IF((LEN(relatorio_Ananindeua3[[#This Row],[CIF/CPF/CNPJ]])=14),relatorio_Ananindeua3[[#This Row],[CIF/CPF/CNPJ]],relatorio_Ananindeua3[[#This Row],[Coluna2]])</f>
        <v>50500858000193</v>
      </c>
      <c r="L2879" t="str">
        <f t="shared" si="45"/>
        <v>505******93</v>
      </c>
    </row>
    <row r="2880" spans="1:12" x14ac:dyDescent="0.25">
      <c r="A2880" s="23" t="s">
        <v>8904</v>
      </c>
      <c r="B2880" s="23" t="s">
        <v>8905</v>
      </c>
      <c r="C2880" s="23" t="s">
        <v>17</v>
      </c>
      <c r="D2880" s="24">
        <v>45299.89303240741</v>
      </c>
      <c r="E2880" s="25" t="s">
        <v>11</v>
      </c>
      <c r="F2880" s="26" t="s">
        <v>16</v>
      </c>
      <c r="G2880" s="26" t="s">
        <v>14</v>
      </c>
      <c r="H2880" s="23">
        <v>0</v>
      </c>
      <c r="I2880" s="27"/>
      <c r="J2880" s="28">
        <v>0</v>
      </c>
      <c r="K2880" t="str">
        <f>IF((LEN(relatorio_Ananindeua3[[#This Row],[CIF/CPF/CNPJ]])=14),relatorio_Ananindeua3[[#This Row],[CIF/CPF/CNPJ]],relatorio_Ananindeua3[[#This Row],[Coluna2]])</f>
        <v>50509704000162</v>
      </c>
      <c r="L2880" t="str">
        <f t="shared" si="45"/>
        <v>505******62</v>
      </c>
    </row>
    <row r="2881" spans="1:12" x14ac:dyDescent="0.25">
      <c r="A2881" s="23" t="s">
        <v>857</v>
      </c>
      <c r="B2881" s="23" t="s">
        <v>858</v>
      </c>
      <c r="C2881" s="23" t="s">
        <v>17</v>
      </c>
      <c r="D2881" s="24">
        <v>45299.893043981479</v>
      </c>
      <c r="E2881" s="25" t="s">
        <v>11</v>
      </c>
      <c r="F2881" s="26" t="s">
        <v>16</v>
      </c>
      <c r="G2881" s="26" t="s">
        <v>14</v>
      </c>
      <c r="H2881" s="23">
        <v>0</v>
      </c>
      <c r="I2881" s="27"/>
      <c r="J2881" s="28">
        <v>0</v>
      </c>
      <c r="K2881" t="str">
        <f>IF((LEN(relatorio_Ananindeua3[[#This Row],[CIF/CPF/CNPJ]])=14),relatorio_Ananindeua3[[#This Row],[CIF/CPF/CNPJ]],relatorio_Ananindeua3[[#This Row],[Coluna2]])</f>
        <v>16672045000142</v>
      </c>
      <c r="L2881" t="str">
        <f t="shared" si="45"/>
        <v>166******42</v>
      </c>
    </row>
    <row r="2882" spans="1:12" x14ac:dyDescent="0.25">
      <c r="A2882" s="23" t="s">
        <v>8864</v>
      </c>
      <c r="B2882" s="23" t="s">
        <v>8865</v>
      </c>
      <c r="C2882" s="23" t="s">
        <v>17</v>
      </c>
      <c r="D2882" s="24">
        <v>45299.893043981479</v>
      </c>
      <c r="E2882" s="25" t="s">
        <v>11</v>
      </c>
      <c r="F2882" s="26" t="s">
        <v>16</v>
      </c>
      <c r="G2882" s="26" t="s">
        <v>14</v>
      </c>
      <c r="H2882" s="23">
        <v>0</v>
      </c>
      <c r="I2882" s="27"/>
      <c r="J2882" s="28">
        <v>0</v>
      </c>
      <c r="K2882" t="str">
        <f>IF((LEN(relatorio_Ananindeua3[[#This Row],[CIF/CPF/CNPJ]])=14),relatorio_Ananindeua3[[#This Row],[CIF/CPF/CNPJ]],relatorio_Ananindeua3[[#This Row],[Coluna2]])</f>
        <v>50467683000160</v>
      </c>
      <c r="L2882" t="str">
        <f t="shared" si="45"/>
        <v>504******60</v>
      </c>
    </row>
    <row r="2883" spans="1:12" x14ac:dyDescent="0.25">
      <c r="A2883" s="23" t="s">
        <v>8876</v>
      </c>
      <c r="B2883" s="23" t="s">
        <v>8877</v>
      </c>
      <c r="C2883" s="23" t="s">
        <v>17</v>
      </c>
      <c r="D2883" s="24">
        <v>45299.893043981479</v>
      </c>
      <c r="E2883" s="25" t="s">
        <v>11</v>
      </c>
      <c r="F2883" s="26" t="s">
        <v>16</v>
      </c>
      <c r="G2883" s="26" t="s">
        <v>14</v>
      </c>
      <c r="H2883" s="23">
        <v>0</v>
      </c>
      <c r="I2883" s="27"/>
      <c r="J2883" s="28">
        <v>0</v>
      </c>
      <c r="K2883" t="str">
        <f>IF((LEN(relatorio_Ananindeua3[[#This Row],[CIF/CPF/CNPJ]])=14),relatorio_Ananindeua3[[#This Row],[CIF/CPF/CNPJ]],relatorio_Ananindeua3[[#This Row],[Coluna2]])</f>
        <v>50482381000160</v>
      </c>
      <c r="L2883" t="str">
        <f t="shared" si="45"/>
        <v>504******60</v>
      </c>
    </row>
    <row r="2884" spans="1:12" x14ac:dyDescent="0.25">
      <c r="A2884" s="23" t="s">
        <v>8796</v>
      </c>
      <c r="B2884" s="23" t="s">
        <v>8797</v>
      </c>
      <c r="C2884" s="23" t="s">
        <v>17</v>
      </c>
      <c r="D2884" s="24">
        <v>45299.893055555556</v>
      </c>
      <c r="E2884" s="25" t="s">
        <v>11</v>
      </c>
      <c r="F2884" s="26" t="s">
        <v>16</v>
      </c>
      <c r="G2884" s="26" t="s">
        <v>14</v>
      </c>
      <c r="H2884" s="23">
        <v>0</v>
      </c>
      <c r="I2884" s="27"/>
      <c r="J2884" s="28">
        <v>0</v>
      </c>
      <c r="K2884" t="str">
        <f>IF((LEN(relatorio_Ananindeua3[[#This Row],[CIF/CPF/CNPJ]])=14),relatorio_Ananindeua3[[#This Row],[CIF/CPF/CNPJ]],relatorio_Ananindeua3[[#This Row],[Coluna2]])</f>
        <v>50342598000175</v>
      </c>
      <c r="L2884" t="str">
        <f t="shared" si="45"/>
        <v>503******75</v>
      </c>
    </row>
    <row r="2885" spans="1:12" x14ac:dyDescent="0.25">
      <c r="A2885" s="23" t="s">
        <v>8830</v>
      </c>
      <c r="B2885" s="23" t="s">
        <v>8831</v>
      </c>
      <c r="C2885" s="23" t="s">
        <v>17</v>
      </c>
      <c r="D2885" s="24">
        <v>45299.893055555556</v>
      </c>
      <c r="E2885" s="25" t="s">
        <v>11</v>
      </c>
      <c r="F2885" s="26" t="s">
        <v>16</v>
      </c>
      <c r="G2885" s="26" t="s">
        <v>14</v>
      </c>
      <c r="H2885" s="23">
        <v>0</v>
      </c>
      <c r="I2885" s="27"/>
      <c r="J2885" s="28">
        <v>0</v>
      </c>
      <c r="K2885" t="str">
        <f>IF((LEN(relatorio_Ananindeua3[[#This Row],[CIF/CPF/CNPJ]])=14),relatorio_Ananindeua3[[#This Row],[CIF/CPF/CNPJ]],relatorio_Ananindeua3[[#This Row],[Coluna2]])</f>
        <v>50402143000106</v>
      </c>
      <c r="L2885" t="str">
        <f t="shared" si="45"/>
        <v>504******06</v>
      </c>
    </row>
    <row r="2886" spans="1:12" x14ac:dyDescent="0.25">
      <c r="A2886" s="23" t="s">
        <v>8872</v>
      </c>
      <c r="B2886" s="23" t="s">
        <v>8873</v>
      </c>
      <c r="C2886" s="23" t="s">
        <v>17</v>
      </c>
      <c r="D2886" s="24">
        <v>45299.893055555556</v>
      </c>
      <c r="E2886" s="25" t="s">
        <v>11</v>
      </c>
      <c r="F2886" s="26" t="s">
        <v>16</v>
      </c>
      <c r="G2886" s="26" t="s">
        <v>14</v>
      </c>
      <c r="H2886" s="23">
        <v>0</v>
      </c>
      <c r="I2886" s="27"/>
      <c r="J2886" s="28">
        <v>0</v>
      </c>
      <c r="K2886" t="str">
        <f>IF((LEN(relatorio_Ananindeua3[[#This Row],[CIF/CPF/CNPJ]])=14),relatorio_Ananindeua3[[#This Row],[CIF/CPF/CNPJ]],relatorio_Ananindeua3[[#This Row],[Coluna2]])</f>
        <v>50478286000193</v>
      </c>
      <c r="L2886" t="str">
        <f t="shared" si="45"/>
        <v>504******93</v>
      </c>
    </row>
    <row r="2887" spans="1:12" x14ac:dyDescent="0.25">
      <c r="A2887" s="23" t="s">
        <v>8848</v>
      </c>
      <c r="B2887" s="23" t="s">
        <v>8849</v>
      </c>
      <c r="C2887" s="23" t="s">
        <v>17</v>
      </c>
      <c r="D2887" s="24">
        <v>45299.893067129633</v>
      </c>
      <c r="E2887" s="25" t="s">
        <v>11</v>
      </c>
      <c r="F2887" s="26" t="s">
        <v>16</v>
      </c>
      <c r="G2887" s="26" t="s">
        <v>14</v>
      </c>
      <c r="H2887" s="23">
        <v>0</v>
      </c>
      <c r="I2887" s="27"/>
      <c r="J2887" s="28">
        <v>0</v>
      </c>
      <c r="K2887" t="str">
        <f>IF((LEN(relatorio_Ananindeua3[[#This Row],[CIF/CPF/CNPJ]])=14),relatorio_Ananindeua3[[#This Row],[CIF/CPF/CNPJ]],relatorio_Ananindeua3[[#This Row],[Coluna2]])</f>
        <v>50427995000140</v>
      </c>
      <c r="L2887" t="str">
        <f t="shared" si="45"/>
        <v>504******40</v>
      </c>
    </row>
    <row r="2888" spans="1:12" x14ac:dyDescent="0.25">
      <c r="A2888" s="23" t="s">
        <v>8820</v>
      </c>
      <c r="B2888" s="23" t="s">
        <v>8821</v>
      </c>
      <c r="C2888" s="23" t="s">
        <v>17</v>
      </c>
      <c r="D2888" s="24">
        <v>45299.893078703702</v>
      </c>
      <c r="E2888" s="25" t="s">
        <v>11</v>
      </c>
      <c r="F2888" s="26" t="s">
        <v>16</v>
      </c>
      <c r="G2888" s="26" t="s">
        <v>14</v>
      </c>
      <c r="H2888" s="23">
        <v>0</v>
      </c>
      <c r="I2888" s="27"/>
      <c r="J2888" s="28">
        <v>0</v>
      </c>
      <c r="K2888" t="str">
        <f>IF((LEN(relatorio_Ananindeua3[[#This Row],[CIF/CPF/CNPJ]])=14),relatorio_Ananindeua3[[#This Row],[CIF/CPF/CNPJ]],relatorio_Ananindeua3[[#This Row],[Coluna2]])</f>
        <v>50392354000105</v>
      </c>
      <c r="L2888" t="str">
        <f t="shared" si="45"/>
        <v>503******05</v>
      </c>
    </row>
    <row r="2889" spans="1:12" x14ac:dyDescent="0.25">
      <c r="A2889" s="23" t="s">
        <v>8826</v>
      </c>
      <c r="B2889" s="23" t="s">
        <v>8827</v>
      </c>
      <c r="C2889" s="23" t="s">
        <v>17</v>
      </c>
      <c r="D2889" s="24">
        <v>45299.893078703702</v>
      </c>
      <c r="E2889" s="25" t="s">
        <v>11</v>
      </c>
      <c r="F2889" s="26" t="s">
        <v>16</v>
      </c>
      <c r="G2889" s="26" t="s">
        <v>14</v>
      </c>
      <c r="H2889" s="23">
        <v>0</v>
      </c>
      <c r="I2889" s="27"/>
      <c r="J2889" s="28">
        <v>0</v>
      </c>
      <c r="K2889" t="str">
        <f>IF((LEN(relatorio_Ananindeua3[[#This Row],[CIF/CPF/CNPJ]])=14),relatorio_Ananindeua3[[#This Row],[CIF/CPF/CNPJ]],relatorio_Ananindeua3[[#This Row],[Coluna2]])</f>
        <v>50400893000130</v>
      </c>
      <c r="L2889" t="str">
        <f t="shared" si="45"/>
        <v>504******30</v>
      </c>
    </row>
    <row r="2890" spans="1:12" x14ac:dyDescent="0.25">
      <c r="A2890" s="23" t="s">
        <v>8828</v>
      </c>
      <c r="B2890" s="23" t="s">
        <v>8829</v>
      </c>
      <c r="C2890" s="23" t="s">
        <v>17</v>
      </c>
      <c r="D2890" s="24">
        <v>45299.893078703702</v>
      </c>
      <c r="E2890" s="25" t="s">
        <v>11</v>
      </c>
      <c r="F2890" s="26" t="s">
        <v>16</v>
      </c>
      <c r="G2890" s="26" t="s">
        <v>14</v>
      </c>
      <c r="H2890" s="23">
        <v>0</v>
      </c>
      <c r="I2890" s="27"/>
      <c r="J2890" s="28">
        <v>0</v>
      </c>
      <c r="K2890" t="str">
        <f>IF((LEN(relatorio_Ananindeua3[[#This Row],[CIF/CPF/CNPJ]])=14),relatorio_Ananindeua3[[#This Row],[CIF/CPF/CNPJ]],relatorio_Ananindeua3[[#This Row],[Coluna2]])</f>
        <v>50401284000104</v>
      </c>
      <c r="L2890" t="str">
        <f t="shared" si="45"/>
        <v>504******04</v>
      </c>
    </row>
    <row r="2891" spans="1:12" x14ac:dyDescent="0.25">
      <c r="A2891" s="23" t="s">
        <v>8840</v>
      </c>
      <c r="B2891" s="23" t="s">
        <v>8841</v>
      </c>
      <c r="C2891" s="23" t="s">
        <v>17</v>
      </c>
      <c r="D2891" s="24">
        <v>45299.893078703702</v>
      </c>
      <c r="E2891" s="25" t="s">
        <v>11</v>
      </c>
      <c r="F2891" s="26" t="s">
        <v>16</v>
      </c>
      <c r="G2891" s="26" t="s">
        <v>14</v>
      </c>
      <c r="H2891" s="23">
        <v>0</v>
      </c>
      <c r="I2891" s="27"/>
      <c r="J2891" s="28">
        <v>0</v>
      </c>
      <c r="K2891" t="str">
        <f>IF((LEN(relatorio_Ananindeua3[[#This Row],[CIF/CPF/CNPJ]])=14),relatorio_Ananindeua3[[#This Row],[CIF/CPF/CNPJ]],relatorio_Ananindeua3[[#This Row],[Coluna2]])</f>
        <v>50425333000130</v>
      </c>
      <c r="L2891" t="str">
        <f t="shared" si="45"/>
        <v>504******30</v>
      </c>
    </row>
    <row r="2892" spans="1:12" x14ac:dyDescent="0.25">
      <c r="A2892" s="23" t="s">
        <v>8860</v>
      </c>
      <c r="B2892" s="23" t="s">
        <v>8861</v>
      </c>
      <c r="C2892" s="23" t="s">
        <v>17</v>
      </c>
      <c r="D2892" s="24">
        <v>45299.893078703702</v>
      </c>
      <c r="E2892" s="25" t="s">
        <v>11</v>
      </c>
      <c r="F2892" s="26" t="s">
        <v>16</v>
      </c>
      <c r="G2892" s="26" t="s">
        <v>14</v>
      </c>
      <c r="H2892" s="23">
        <v>0</v>
      </c>
      <c r="I2892" s="27"/>
      <c r="J2892" s="28">
        <v>0</v>
      </c>
      <c r="K2892" t="str">
        <f>IF((LEN(relatorio_Ananindeua3[[#This Row],[CIF/CPF/CNPJ]])=14),relatorio_Ananindeua3[[#This Row],[CIF/CPF/CNPJ]],relatorio_Ananindeua3[[#This Row],[Coluna2]])</f>
        <v>50448540000100</v>
      </c>
      <c r="L2892" t="str">
        <f t="shared" si="45"/>
        <v>504******00</v>
      </c>
    </row>
    <row r="2893" spans="1:12" x14ac:dyDescent="0.25">
      <c r="A2893" s="23" t="s">
        <v>8804</v>
      </c>
      <c r="B2893" s="23" t="s">
        <v>8805</v>
      </c>
      <c r="C2893" s="23" t="s">
        <v>17</v>
      </c>
      <c r="D2893" s="24">
        <v>45299.893090277779</v>
      </c>
      <c r="E2893" s="25" t="s">
        <v>11</v>
      </c>
      <c r="F2893" s="26" t="s">
        <v>16</v>
      </c>
      <c r="G2893" s="26" t="s">
        <v>14</v>
      </c>
      <c r="H2893" s="23">
        <v>0</v>
      </c>
      <c r="I2893" s="27"/>
      <c r="J2893" s="28">
        <v>0</v>
      </c>
      <c r="K2893" t="str">
        <f>IF((LEN(relatorio_Ananindeua3[[#This Row],[CIF/CPF/CNPJ]])=14),relatorio_Ananindeua3[[#This Row],[CIF/CPF/CNPJ]],relatorio_Ananindeua3[[#This Row],[Coluna2]])</f>
        <v>50359433000106</v>
      </c>
      <c r="L2893" t="str">
        <f t="shared" si="45"/>
        <v>503******06</v>
      </c>
    </row>
    <row r="2894" spans="1:12" x14ac:dyDescent="0.25">
      <c r="A2894" s="23" t="s">
        <v>8832</v>
      </c>
      <c r="B2894" s="23" t="s">
        <v>8833</v>
      </c>
      <c r="C2894" s="23" t="s">
        <v>17</v>
      </c>
      <c r="D2894" s="24">
        <v>45299.893090277779</v>
      </c>
      <c r="E2894" s="25" t="s">
        <v>11</v>
      </c>
      <c r="F2894" s="26" t="s">
        <v>16</v>
      </c>
      <c r="G2894" s="26" t="s">
        <v>14</v>
      </c>
      <c r="H2894" s="23">
        <v>0</v>
      </c>
      <c r="I2894" s="27"/>
      <c r="J2894" s="28">
        <v>0</v>
      </c>
      <c r="K2894" t="str">
        <f>IF((LEN(relatorio_Ananindeua3[[#This Row],[CIF/CPF/CNPJ]])=14),relatorio_Ananindeua3[[#This Row],[CIF/CPF/CNPJ]],relatorio_Ananindeua3[[#This Row],[Coluna2]])</f>
        <v>50404818000148</v>
      </c>
      <c r="L2894" t="str">
        <f t="shared" si="45"/>
        <v>504******48</v>
      </c>
    </row>
    <row r="2895" spans="1:12" x14ac:dyDescent="0.25">
      <c r="A2895" s="23" t="s">
        <v>8800</v>
      </c>
      <c r="B2895" s="23" t="s">
        <v>8801</v>
      </c>
      <c r="C2895" s="23" t="s">
        <v>17</v>
      </c>
      <c r="D2895" s="24">
        <v>45299.893101851849</v>
      </c>
      <c r="E2895" s="25" t="s">
        <v>11</v>
      </c>
      <c r="F2895" s="26" t="s">
        <v>16</v>
      </c>
      <c r="G2895" s="26" t="s">
        <v>14</v>
      </c>
      <c r="H2895" s="23">
        <v>0</v>
      </c>
      <c r="I2895" s="27"/>
      <c r="J2895" s="28">
        <v>0</v>
      </c>
      <c r="K2895" t="str">
        <f>IF((LEN(relatorio_Ananindeua3[[#This Row],[CIF/CPF/CNPJ]])=14),relatorio_Ananindeua3[[#This Row],[CIF/CPF/CNPJ]],relatorio_Ananindeua3[[#This Row],[Coluna2]])</f>
        <v>50352207000101</v>
      </c>
      <c r="L2895" t="str">
        <f t="shared" si="45"/>
        <v>503******01</v>
      </c>
    </row>
    <row r="2896" spans="1:12" x14ac:dyDescent="0.25">
      <c r="A2896" s="23" t="s">
        <v>8816</v>
      </c>
      <c r="B2896" s="23" t="s">
        <v>8817</v>
      </c>
      <c r="C2896" s="23" t="s">
        <v>17</v>
      </c>
      <c r="D2896" s="24">
        <v>45299.893101851849</v>
      </c>
      <c r="E2896" s="25" t="s">
        <v>11</v>
      </c>
      <c r="F2896" s="26" t="s">
        <v>16</v>
      </c>
      <c r="G2896" s="26" t="s">
        <v>14</v>
      </c>
      <c r="H2896" s="23">
        <v>0</v>
      </c>
      <c r="I2896" s="27"/>
      <c r="J2896" s="28">
        <v>0</v>
      </c>
      <c r="K2896" t="str">
        <f>IF((LEN(relatorio_Ananindeua3[[#This Row],[CIF/CPF/CNPJ]])=14),relatorio_Ananindeua3[[#This Row],[CIF/CPF/CNPJ]],relatorio_Ananindeua3[[#This Row],[Coluna2]])</f>
        <v>50385823000150</v>
      </c>
      <c r="L2896" t="str">
        <f t="shared" si="45"/>
        <v>503******50</v>
      </c>
    </row>
    <row r="2897" spans="1:12" x14ac:dyDescent="0.25">
      <c r="A2897" s="23" t="s">
        <v>8838</v>
      </c>
      <c r="B2897" s="23" t="s">
        <v>8839</v>
      </c>
      <c r="C2897" s="23" t="s">
        <v>17</v>
      </c>
      <c r="D2897" s="24">
        <v>45299.893101851849</v>
      </c>
      <c r="E2897" s="25" t="s">
        <v>11</v>
      </c>
      <c r="F2897" s="26" t="s">
        <v>16</v>
      </c>
      <c r="G2897" s="26" t="s">
        <v>14</v>
      </c>
      <c r="H2897" s="23">
        <v>0</v>
      </c>
      <c r="I2897" s="27"/>
      <c r="J2897" s="28">
        <v>0</v>
      </c>
      <c r="K2897" t="str">
        <f>IF((LEN(relatorio_Ananindeua3[[#This Row],[CIF/CPF/CNPJ]])=14),relatorio_Ananindeua3[[#This Row],[CIF/CPF/CNPJ]],relatorio_Ananindeua3[[#This Row],[Coluna2]])</f>
        <v>50406625000126</v>
      </c>
      <c r="L2897" t="str">
        <f t="shared" si="45"/>
        <v>504******26</v>
      </c>
    </row>
    <row r="2898" spans="1:12" x14ac:dyDescent="0.25">
      <c r="A2898" s="23" t="s">
        <v>8808</v>
      </c>
      <c r="B2898" s="23" t="s">
        <v>8809</v>
      </c>
      <c r="C2898" s="23" t="s">
        <v>17</v>
      </c>
      <c r="D2898" s="24">
        <v>45299.893113425926</v>
      </c>
      <c r="E2898" s="25" t="s">
        <v>11</v>
      </c>
      <c r="F2898" s="26" t="s">
        <v>16</v>
      </c>
      <c r="G2898" s="26" t="s">
        <v>14</v>
      </c>
      <c r="H2898" s="23">
        <v>0</v>
      </c>
      <c r="I2898" s="27"/>
      <c r="J2898" s="28">
        <v>0</v>
      </c>
      <c r="K2898" t="str">
        <f>IF((LEN(relatorio_Ananindeua3[[#This Row],[CIF/CPF/CNPJ]])=14),relatorio_Ananindeua3[[#This Row],[CIF/CPF/CNPJ]],relatorio_Ananindeua3[[#This Row],[Coluna2]])</f>
        <v>50376063000115</v>
      </c>
      <c r="L2898" t="str">
        <f t="shared" ref="L2898:L2961" si="46">_xlfn.CONCAT(LEFT(A2898,3),REPT("*",6),RIGHT(A2898,2))</f>
        <v>503******15</v>
      </c>
    </row>
    <row r="2899" spans="1:12" x14ac:dyDescent="0.25">
      <c r="A2899" s="23" t="s">
        <v>8824</v>
      </c>
      <c r="B2899" s="23" t="s">
        <v>8825</v>
      </c>
      <c r="C2899" s="23" t="s">
        <v>17</v>
      </c>
      <c r="D2899" s="24">
        <v>45299.893113425926</v>
      </c>
      <c r="E2899" s="25" t="s">
        <v>11</v>
      </c>
      <c r="F2899" s="26" t="s">
        <v>16</v>
      </c>
      <c r="G2899" s="26" t="s">
        <v>14</v>
      </c>
      <c r="H2899" s="23">
        <v>0</v>
      </c>
      <c r="I2899" s="27"/>
      <c r="J2899" s="28">
        <v>0</v>
      </c>
      <c r="K2899" t="str">
        <f>IF((LEN(relatorio_Ananindeua3[[#This Row],[CIF/CPF/CNPJ]])=14),relatorio_Ananindeua3[[#This Row],[CIF/CPF/CNPJ]],relatorio_Ananindeua3[[#This Row],[Coluna2]])</f>
        <v>50400434000157</v>
      </c>
      <c r="L2899" t="str">
        <f t="shared" si="46"/>
        <v>504******57</v>
      </c>
    </row>
    <row r="2900" spans="1:12" x14ac:dyDescent="0.25">
      <c r="A2900" s="23" t="s">
        <v>8862</v>
      </c>
      <c r="B2900" s="23" t="s">
        <v>8863</v>
      </c>
      <c r="C2900" s="23" t="s">
        <v>17</v>
      </c>
      <c r="D2900" s="24">
        <v>45299.893125000002</v>
      </c>
      <c r="E2900" s="25" t="s">
        <v>11</v>
      </c>
      <c r="F2900" s="26" t="s">
        <v>16</v>
      </c>
      <c r="G2900" s="26" t="s">
        <v>14</v>
      </c>
      <c r="H2900" s="23">
        <v>0</v>
      </c>
      <c r="I2900" s="27"/>
      <c r="J2900" s="28">
        <v>0</v>
      </c>
      <c r="K2900" t="str">
        <f>IF((LEN(relatorio_Ananindeua3[[#This Row],[CIF/CPF/CNPJ]])=14),relatorio_Ananindeua3[[#This Row],[CIF/CPF/CNPJ]],relatorio_Ananindeua3[[#This Row],[Coluna2]])</f>
        <v>50451298000124</v>
      </c>
      <c r="L2900" t="str">
        <f t="shared" si="46"/>
        <v>504******24</v>
      </c>
    </row>
    <row r="2901" spans="1:12" x14ac:dyDescent="0.25">
      <c r="A2901" s="23" t="s">
        <v>8850</v>
      </c>
      <c r="B2901" s="23" t="s">
        <v>8851</v>
      </c>
      <c r="C2901" s="23" t="s">
        <v>17</v>
      </c>
      <c r="D2901" s="24">
        <v>45299.893136574072</v>
      </c>
      <c r="E2901" s="25" t="s">
        <v>11</v>
      </c>
      <c r="F2901" s="26" t="s">
        <v>16</v>
      </c>
      <c r="G2901" s="26" t="s">
        <v>13496</v>
      </c>
      <c r="H2901" s="23">
        <v>0</v>
      </c>
      <c r="I2901" s="27"/>
      <c r="J2901" s="28">
        <v>513.63</v>
      </c>
      <c r="K2901" t="str">
        <f>IF((LEN(relatorio_Ananindeua3[[#This Row],[CIF/CPF/CNPJ]])=14),relatorio_Ananindeua3[[#This Row],[CIF/CPF/CNPJ]],relatorio_Ananindeua3[[#This Row],[Coluna2]])</f>
        <v>50433243000191</v>
      </c>
      <c r="L2901" t="str">
        <f t="shared" si="46"/>
        <v>504******91</v>
      </c>
    </row>
    <row r="2902" spans="1:12" x14ac:dyDescent="0.25">
      <c r="A2902" s="23" t="s">
        <v>8822</v>
      </c>
      <c r="B2902" s="23" t="s">
        <v>8823</v>
      </c>
      <c r="C2902" s="23" t="s">
        <v>17</v>
      </c>
      <c r="D2902" s="24">
        <v>45299.893148148149</v>
      </c>
      <c r="E2902" s="25" t="s">
        <v>11</v>
      </c>
      <c r="F2902" s="26" t="s">
        <v>16</v>
      </c>
      <c r="G2902" s="26" t="s">
        <v>14</v>
      </c>
      <c r="H2902" s="23">
        <v>0</v>
      </c>
      <c r="I2902" s="27"/>
      <c r="J2902" s="28">
        <v>0</v>
      </c>
      <c r="K2902" t="str">
        <f>IF((LEN(relatorio_Ananindeua3[[#This Row],[CIF/CPF/CNPJ]])=14),relatorio_Ananindeua3[[#This Row],[CIF/CPF/CNPJ]],relatorio_Ananindeua3[[#This Row],[Coluna2]])</f>
        <v>50399873000197</v>
      </c>
      <c r="L2902" t="str">
        <f t="shared" si="46"/>
        <v>503******97</v>
      </c>
    </row>
    <row r="2903" spans="1:12" x14ac:dyDescent="0.25">
      <c r="A2903" s="23" t="s">
        <v>8844</v>
      </c>
      <c r="B2903" s="23" t="s">
        <v>8845</v>
      </c>
      <c r="C2903" s="23" t="s">
        <v>17</v>
      </c>
      <c r="D2903" s="24">
        <v>45299.893148148149</v>
      </c>
      <c r="E2903" s="25" t="s">
        <v>11</v>
      </c>
      <c r="F2903" s="26" t="s">
        <v>16</v>
      </c>
      <c r="G2903" s="26" t="s">
        <v>14</v>
      </c>
      <c r="H2903" s="23">
        <v>0</v>
      </c>
      <c r="I2903" s="27"/>
      <c r="J2903" s="28">
        <v>0</v>
      </c>
      <c r="K2903" t="str">
        <f>IF((LEN(relatorio_Ananindeua3[[#This Row],[CIF/CPF/CNPJ]])=14),relatorio_Ananindeua3[[#This Row],[CIF/CPF/CNPJ]],relatorio_Ananindeua3[[#This Row],[Coluna2]])</f>
        <v>50427214000117</v>
      </c>
      <c r="L2903" t="str">
        <f t="shared" si="46"/>
        <v>504******17</v>
      </c>
    </row>
    <row r="2904" spans="1:12" x14ac:dyDescent="0.25">
      <c r="A2904" s="23" t="s">
        <v>8810</v>
      </c>
      <c r="B2904" s="23" t="s">
        <v>8811</v>
      </c>
      <c r="C2904" s="23" t="s">
        <v>17</v>
      </c>
      <c r="D2904" s="24">
        <v>45299.893159722225</v>
      </c>
      <c r="E2904" s="25" t="s">
        <v>11</v>
      </c>
      <c r="F2904" s="26" t="s">
        <v>16</v>
      </c>
      <c r="G2904" s="26" t="s">
        <v>14</v>
      </c>
      <c r="H2904" s="23">
        <v>0</v>
      </c>
      <c r="I2904" s="27"/>
      <c r="J2904" s="28">
        <v>0</v>
      </c>
      <c r="K2904" t="str">
        <f>IF((LEN(relatorio_Ananindeua3[[#This Row],[CIF/CPF/CNPJ]])=14),relatorio_Ananindeua3[[#This Row],[CIF/CPF/CNPJ]],relatorio_Ananindeua3[[#This Row],[Coluna2]])</f>
        <v>50379596000150</v>
      </c>
      <c r="L2904" t="str">
        <f t="shared" si="46"/>
        <v>503******50</v>
      </c>
    </row>
    <row r="2905" spans="1:12" x14ac:dyDescent="0.25">
      <c r="A2905" s="23" t="s">
        <v>8806</v>
      </c>
      <c r="B2905" s="23" t="s">
        <v>8807</v>
      </c>
      <c r="C2905" s="23" t="s">
        <v>17</v>
      </c>
      <c r="D2905" s="24">
        <v>45299.893171296295</v>
      </c>
      <c r="E2905" s="25" t="s">
        <v>11</v>
      </c>
      <c r="F2905" s="26" t="s">
        <v>16</v>
      </c>
      <c r="G2905" s="26" t="s">
        <v>14</v>
      </c>
      <c r="H2905" s="23">
        <v>0</v>
      </c>
      <c r="I2905" s="27"/>
      <c r="J2905" s="28">
        <v>0</v>
      </c>
      <c r="K2905" t="str">
        <f>IF((LEN(relatorio_Ananindeua3[[#This Row],[CIF/CPF/CNPJ]])=14),relatorio_Ananindeua3[[#This Row],[CIF/CPF/CNPJ]],relatorio_Ananindeua3[[#This Row],[Coluna2]])</f>
        <v>50365308000109</v>
      </c>
      <c r="L2905" t="str">
        <f t="shared" si="46"/>
        <v>503******09</v>
      </c>
    </row>
    <row r="2906" spans="1:12" x14ac:dyDescent="0.25">
      <c r="A2906" s="23" t="s">
        <v>8772</v>
      </c>
      <c r="B2906" s="23" t="s">
        <v>8773</v>
      </c>
      <c r="C2906" s="23" t="s">
        <v>17</v>
      </c>
      <c r="D2906" s="24">
        <v>45299.893194444441</v>
      </c>
      <c r="E2906" s="25" t="s">
        <v>11</v>
      </c>
      <c r="F2906" s="26" t="s">
        <v>16</v>
      </c>
      <c r="G2906" s="26" t="s">
        <v>14</v>
      </c>
      <c r="H2906" s="23">
        <v>0</v>
      </c>
      <c r="I2906" s="27"/>
      <c r="J2906" s="28">
        <v>0</v>
      </c>
      <c r="K2906" t="str">
        <f>IF((LEN(relatorio_Ananindeua3[[#This Row],[CIF/CPF/CNPJ]])=14),relatorio_Ananindeua3[[#This Row],[CIF/CPF/CNPJ]],relatorio_Ananindeua3[[#This Row],[Coluna2]])</f>
        <v>50313149000107</v>
      </c>
      <c r="L2906" t="str">
        <f t="shared" si="46"/>
        <v>503******07</v>
      </c>
    </row>
    <row r="2907" spans="1:12" x14ac:dyDescent="0.25">
      <c r="A2907" s="23" t="s">
        <v>8780</v>
      </c>
      <c r="B2907" s="23" t="s">
        <v>8781</v>
      </c>
      <c r="C2907" s="23" t="s">
        <v>17</v>
      </c>
      <c r="D2907" s="24">
        <v>45299.893194444441</v>
      </c>
      <c r="E2907" s="25" t="s">
        <v>11</v>
      </c>
      <c r="F2907" s="26" t="s">
        <v>16</v>
      </c>
      <c r="G2907" s="26" t="s">
        <v>14</v>
      </c>
      <c r="H2907" s="23">
        <v>0</v>
      </c>
      <c r="I2907" s="27"/>
      <c r="J2907" s="28">
        <v>0</v>
      </c>
      <c r="K2907" t="str">
        <f>IF((LEN(relatorio_Ananindeua3[[#This Row],[CIF/CPF/CNPJ]])=14),relatorio_Ananindeua3[[#This Row],[CIF/CPF/CNPJ]],relatorio_Ananindeua3[[#This Row],[Coluna2]])</f>
        <v>50319343000191</v>
      </c>
      <c r="L2907" t="str">
        <f t="shared" si="46"/>
        <v>503******91</v>
      </c>
    </row>
    <row r="2908" spans="1:12" x14ac:dyDescent="0.25">
      <c r="A2908" s="23" t="s">
        <v>8790</v>
      </c>
      <c r="B2908" s="23" t="s">
        <v>8791</v>
      </c>
      <c r="C2908" s="23" t="s">
        <v>17</v>
      </c>
      <c r="D2908" s="24">
        <v>45299.893194444441</v>
      </c>
      <c r="E2908" s="25" t="s">
        <v>11</v>
      </c>
      <c r="F2908" s="26" t="s">
        <v>16</v>
      </c>
      <c r="G2908" s="26" t="s">
        <v>14</v>
      </c>
      <c r="H2908" s="23">
        <v>0</v>
      </c>
      <c r="I2908" s="27"/>
      <c r="J2908" s="28">
        <v>0</v>
      </c>
      <c r="K2908" t="str">
        <f>IF((LEN(relatorio_Ananindeua3[[#This Row],[CIF/CPF/CNPJ]])=14),relatorio_Ananindeua3[[#This Row],[CIF/CPF/CNPJ]],relatorio_Ananindeua3[[#This Row],[Coluna2]])</f>
        <v>50334206000126</v>
      </c>
      <c r="L2908" t="str">
        <f t="shared" si="46"/>
        <v>503******26</v>
      </c>
    </row>
    <row r="2909" spans="1:12" x14ac:dyDescent="0.25">
      <c r="A2909" s="23" t="s">
        <v>8776</v>
      </c>
      <c r="B2909" s="23" t="s">
        <v>8777</v>
      </c>
      <c r="C2909" s="23" t="s">
        <v>17</v>
      </c>
      <c r="D2909" s="24">
        <v>45299.893206018518</v>
      </c>
      <c r="E2909" s="25" t="s">
        <v>11</v>
      </c>
      <c r="F2909" s="26" t="s">
        <v>16</v>
      </c>
      <c r="G2909" s="26" t="s">
        <v>14</v>
      </c>
      <c r="H2909" s="23">
        <v>0</v>
      </c>
      <c r="I2909" s="27"/>
      <c r="J2909" s="28">
        <v>0</v>
      </c>
      <c r="K2909" t="str">
        <f>IF((LEN(relatorio_Ananindeua3[[#This Row],[CIF/CPF/CNPJ]])=14),relatorio_Ananindeua3[[#This Row],[CIF/CPF/CNPJ]],relatorio_Ananindeua3[[#This Row],[Coluna2]])</f>
        <v>50315257000100</v>
      </c>
      <c r="L2909" t="str">
        <f t="shared" si="46"/>
        <v>503******00</v>
      </c>
    </row>
    <row r="2910" spans="1:12" x14ac:dyDescent="0.25">
      <c r="A2910" s="23" t="s">
        <v>8762</v>
      </c>
      <c r="B2910" s="23" t="s">
        <v>8763</v>
      </c>
      <c r="C2910" s="23" t="s">
        <v>17</v>
      </c>
      <c r="D2910" s="24">
        <v>45299.893217592595</v>
      </c>
      <c r="E2910" s="25" t="s">
        <v>11</v>
      </c>
      <c r="F2910" s="26" t="s">
        <v>16</v>
      </c>
      <c r="G2910" s="26" t="s">
        <v>14</v>
      </c>
      <c r="H2910" s="23">
        <v>0</v>
      </c>
      <c r="I2910" s="27"/>
      <c r="J2910" s="28">
        <v>0</v>
      </c>
      <c r="K2910" t="str">
        <f>IF((LEN(relatorio_Ananindeua3[[#This Row],[CIF/CPF/CNPJ]])=14),relatorio_Ananindeua3[[#This Row],[CIF/CPF/CNPJ]],relatorio_Ananindeua3[[#This Row],[Coluna2]])</f>
        <v>50295141000157</v>
      </c>
      <c r="L2910" t="str">
        <f t="shared" si="46"/>
        <v>502******57</v>
      </c>
    </row>
    <row r="2911" spans="1:12" x14ac:dyDescent="0.25">
      <c r="A2911" s="23" t="s">
        <v>8764</v>
      </c>
      <c r="B2911" s="23" t="s">
        <v>8765</v>
      </c>
      <c r="C2911" s="23" t="s">
        <v>17</v>
      </c>
      <c r="D2911" s="24">
        <v>45299.893217592595</v>
      </c>
      <c r="E2911" s="25" t="s">
        <v>11</v>
      </c>
      <c r="F2911" s="26" t="s">
        <v>16</v>
      </c>
      <c r="G2911" s="26" t="s">
        <v>14</v>
      </c>
      <c r="H2911" s="23">
        <v>0</v>
      </c>
      <c r="I2911" s="27"/>
      <c r="J2911" s="28">
        <v>0</v>
      </c>
      <c r="K2911" t="str">
        <f>IF((LEN(relatorio_Ananindeua3[[#This Row],[CIF/CPF/CNPJ]])=14),relatorio_Ananindeua3[[#This Row],[CIF/CPF/CNPJ]],relatorio_Ananindeua3[[#This Row],[Coluna2]])</f>
        <v>50297111000180</v>
      </c>
      <c r="L2911" t="str">
        <f t="shared" si="46"/>
        <v>502******80</v>
      </c>
    </row>
    <row r="2912" spans="1:12" x14ac:dyDescent="0.25">
      <c r="A2912" s="23" t="s">
        <v>8766</v>
      </c>
      <c r="B2912" s="23" t="s">
        <v>8767</v>
      </c>
      <c r="C2912" s="23" t="s">
        <v>17</v>
      </c>
      <c r="D2912" s="24">
        <v>45299.893217592595</v>
      </c>
      <c r="E2912" s="25" t="s">
        <v>11</v>
      </c>
      <c r="F2912" s="26" t="s">
        <v>16</v>
      </c>
      <c r="G2912" s="26" t="s">
        <v>14</v>
      </c>
      <c r="H2912" s="23">
        <v>0</v>
      </c>
      <c r="I2912" s="27"/>
      <c r="J2912" s="28">
        <v>0</v>
      </c>
      <c r="K2912" t="str">
        <f>IF((LEN(relatorio_Ananindeua3[[#This Row],[CIF/CPF/CNPJ]])=14),relatorio_Ananindeua3[[#This Row],[CIF/CPF/CNPJ]],relatorio_Ananindeua3[[#This Row],[Coluna2]])</f>
        <v>50308472000184</v>
      </c>
      <c r="L2912" t="str">
        <f t="shared" si="46"/>
        <v>503******84</v>
      </c>
    </row>
    <row r="2913" spans="1:12" x14ac:dyDescent="0.25">
      <c r="A2913" s="23" t="s">
        <v>8770</v>
      </c>
      <c r="B2913" s="23" t="s">
        <v>8771</v>
      </c>
      <c r="C2913" s="23" t="s">
        <v>17</v>
      </c>
      <c r="D2913" s="24">
        <v>45299.893217592595</v>
      </c>
      <c r="E2913" s="25" t="s">
        <v>11</v>
      </c>
      <c r="F2913" s="26" t="s">
        <v>16</v>
      </c>
      <c r="G2913" s="26" t="s">
        <v>14</v>
      </c>
      <c r="H2913" s="23">
        <v>0</v>
      </c>
      <c r="I2913" s="27"/>
      <c r="J2913" s="28">
        <v>0</v>
      </c>
      <c r="K2913" t="str">
        <f>IF((LEN(relatorio_Ananindeua3[[#This Row],[CIF/CPF/CNPJ]])=14),relatorio_Ananindeua3[[#This Row],[CIF/CPF/CNPJ]],relatorio_Ananindeua3[[#This Row],[Coluna2]])</f>
        <v>50312416000113</v>
      </c>
      <c r="L2913" t="str">
        <f t="shared" si="46"/>
        <v>503******13</v>
      </c>
    </row>
    <row r="2914" spans="1:12" x14ac:dyDescent="0.25">
      <c r="A2914" s="23" t="s">
        <v>8756</v>
      </c>
      <c r="B2914" s="23" t="s">
        <v>8757</v>
      </c>
      <c r="C2914" s="23" t="s">
        <v>17</v>
      </c>
      <c r="D2914" s="24">
        <v>45299.893229166664</v>
      </c>
      <c r="E2914" s="25" t="s">
        <v>11</v>
      </c>
      <c r="F2914" s="26" t="s">
        <v>16</v>
      </c>
      <c r="G2914" s="26" t="s">
        <v>14</v>
      </c>
      <c r="H2914" s="23">
        <v>0</v>
      </c>
      <c r="I2914" s="27"/>
      <c r="J2914" s="28">
        <v>0</v>
      </c>
      <c r="K2914" t="str">
        <f>IF((LEN(relatorio_Ananindeua3[[#This Row],[CIF/CPF/CNPJ]])=14),relatorio_Ananindeua3[[#This Row],[CIF/CPF/CNPJ]],relatorio_Ananindeua3[[#This Row],[Coluna2]])</f>
        <v>50284395000170</v>
      </c>
      <c r="L2914" t="str">
        <f t="shared" si="46"/>
        <v>502******70</v>
      </c>
    </row>
    <row r="2915" spans="1:12" x14ac:dyDescent="0.25">
      <c r="A2915" s="23" t="s">
        <v>8760</v>
      </c>
      <c r="B2915" s="23" t="s">
        <v>8761</v>
      </c>
      <c r="C2915" s="23" t="s">
        <v>17</v>
      </c>
      <c r="D2915" s="24">
        <v>45299.893229166664</v>
      </c>
      <c r="E2915" s="25" t="s">
        <v>11</v>
      </c>
      <c r="F2915" s="26" t="s">
        <v>16</v>
      </c>
      <c r="G2915" s="26" t="s">
        <v>14</v>
      </c>
      <c r="H2915" s="23">
        <v>0</v>
      </c>
      <c r="I2915" s="27"/>
      <c r="J2915" s="28">
        <v>0</v>
      </c>
      <c r="K2915" t="str">
        <f>IF((LEN(relatorio_Ananindeua3[[#This Row],[CIF/CPF/CNPJ]])=14),relatorio_Ananindeua3[[#This Row],[CIF/CPF/CNPJ]],relatorio_Ananindeua3[[#This Row],[Coluna2]])</f>
        <v>50291084000138</v>
      </c>
      <c r="L2915" t="str">
        <f t="shared" si="46"/>
        <v>502******38</v>
      </c>
    </row>
    <row r="2916" spans="1:12" x14ac:dyDescent="0.25">
      <c r="A2916" s="23" t="s">
        <v>8746</v>
      </c>
      <c r="B2916" s="23" t="s">
        <v>8747</v>
      </c>
      <c r="C2916" s="23" t="s">
        <v>17</v>
      </c>
      <c r="D2916" s="24">
        <v>45299.893240740741</v>
      </c>
      <c r="E2916" s="25" t="s">
        <v>11</v>
      </c>
      <c r="F2916" s="26" t="s">
        <v>16</v>
      </c>
      <c r="G2916" s="26" t="s">
        <v>14</v>
      </c>
      <c r="H2916" s="23">
        <v>0</v>
      </c>
      <c r="I2916" s="27"/>
      <c r="J2916" s="28">
        <v>0</v>
      </c>
      <c r="K2916" t="str">
        <f>IF((LEN(relatorio_Ananindeua3[[#This Row],[CIF/CPF/CNPJ]])=14),relatorio_Ananindeua3[[#This Row],[CIF/CPF/CNPJ]],relatorio_Ananindeua3[[#This Row],[Coluna2]])</f>
        <v>50274318000139</v>
      </c>
      <c r="L2916" t="str">
        <f t="shared" si="46"/>
        <v>502******39</v>
      </c>
    </row>
    <row r="2917" spans="1:12" x14ac:dyDescent="0.25">
      <c r="A2917" s="23" t="s">
        <v>8754</v>
      </c>
      <c r="B2917" s="23" t="s">
        <v>8755</v>
      </c>
      <c r="C2917" s="23" t="s">
        <v>17</v>
      </c>
      <c r="D2917" s="24">
        <v>45299.893240740741</v>
      </c>
      <c r="E2917" s="25" t="s">
        <v>11</v>
      </c>
      <c r="F2917" s="26" t="s">
        <v>16</v>
      </c>
      <c r="G2917" s="26" t="s">
        <v>14</v>
      </c>
      <c r="H2917" s="23">
        <v>0</v>
      </c>
      <c r="I2917" s="27"/>
      <c r="J2917" s="28">
        <v>0</v>
      </c>
      <c r="K2917" t="str">
        <f>IF((LEN(relatorio_Ananindeua3[[#This Row],[CIF/CPF/CNPJ]])=14),relatorio_Ananindeua3[[#This Row],[CIF/CPF/CNPJ]],relatorio_Ananindeua3[[#This Row],[Coluna2]])</f>
        <v>50284001000183</v>
      </c>
      <c r="L2917" t="str">
        <f t="shared" si="46"/>
        <v>502******83</v>
      </c>
    </row>
    <row r="2918" spans="1:12" x14ac:dyDescent="0.25">
      <c r="A2918" s="23" t="s">
        <v>8758</v>
      </c>
      <c r="B2918" s="23" t="s">
        <v>8759</v>
      </c>
      <c r="C2918" s="23" t="s">
        <v>17</v>
      </c>
      <c r="D2918" s="24">
        <v>45299.893240740741</v>
      </c>
      <c r="E2918" s="25" t="s">
        <v>11</v>
      </c>
      <c r="F2918" s="26" t="s">
        <v>16</v>
      </c>
      <c r="G2918" s="26" t="s">
        <v>14</v>
      </c>
      <c r="H2918" s="23">
        <v>0</v>
      </c>
      <c r="I2918" s="27"/>
      <c r="J2918" s="28">
        <v>0</v>
      </c>
      <c r="K2918" t="str">
        <f>IF((LEN(relatorio_Ananindeua3[[#This Row],[CIF/CPF/CNPJ]])=14),relatorio_Ananindeua3[[#This Row],[CIF/CPF/CNPJ]],relatorio_Ananindeua3[[#This Row],[Coluna2]])</f>
        <v>50287579000193</v>
      </c>
      <c r="L2918" t="str">
        <f t="shared" si="46"/>
        <v>502******93</v>
      </c>
    </row>
    <row r="2919" spans="1:12" x14ac:dyDescent="0.25">
      <c r="A2919" s="23" t="s">
        <v>8740</v>
      </c>
      <c r="B2919" s="23" t="s">
        <v>8741</v>
      </c>
      <c r="C2919" s="23" t="s">
        <v>17</v>
      </c>
      <c r="D2919" s="24">
        <v>45299.893252314818</v>
      </c>
      <c r="E2919" s="25" t="s">
        <v>11</v>
      </c>
      <c r="F2919" s="26" t="s">
        <v>16</v>
      </c>
      <c r="G2919" s="26" t="s">
        <v>14</v>
      </c>
      <c r="H2919" s="23">
        <v>0</v>
      </c>
      <c r="I2919" s="27"/>
      <c r="J2919" s="28">
        <v>0</v>
      </c>
      <c r="K2919" t="str">
        <f>IF((LEN(relatorio_Ananindeua3[[#This Row],[CIF/CPF/CNPJ]])=14),relatorio_Ananindeua3[[#This Row],[CIF/CPF/CNPJ]],relatorio_Ananindeua3[[#This Row],[Coluna2]])</f>
        <v>50267220000154</v>
      </c>
      <c r="L2919" t="str">
        <f t="shared" si="46"/>
        <v>502******54</v>
      </c>
    </row>
    <row r="2920" spans="1:12" x14ac:dyDescent="0.25">
      <c r="A2920" s="23" t="s">
        <v>8750</v>
      </c>
      <c r="B2920" s="23" t="s">
        <v>8751</v>
      </c>
      <c r="C2920" s="23" t="s">
        <v>17</v>
      </c>
      <c r="D2920" s="24">
        <v>45299.893252314818</v>
      </c>
      <c r="E2920" s="25" t="s">
        <v>11</v>
      </c>
      <c r="F2920" s="26" t="s">
        <v>16</v>
      </c>
      <c r="G2920" s="26" t="s">
        <v>14</v>
      </c>
      <c r="H2920" s="23">
        <v>0</v>
      </c>
      <c r="I2920" s="27"/>
      <c r="J2920" s="28">
        <v>0</v>
      </c>
      <c r="K2920" t="str">
        <f>IF((LEN(relatorio_Ananindeua3[[#This Row],[CIF/CPF/CNPJ]])=14),relatorio_Ananindeua3[[#This Row],[CIF/CPF/CNPJ]],relatorio_Ananindeua3[[#This Row],[Coluna2]])</f>
        <v>50278336000199</v>
      </c>
      <c r="L2920" t="str">
        <f t="shared" si="46"/>
        <v>502******99</v>
      </c>
    </row>
    <row r="2921" spans="1:12" x14ac:dyDescent="0.25">
      <c r="A2921" s="23" t="s">
        <v>8732</v>
      </c>
      <c r="B2921" s="23" t="s">
        <v>8733</v>
      </c>
      <c r="C2921" s="23" t="s">
        <v>17</v>
      </c>
      <c r="D2921" s="24">
        <v>45299.893263888887</v>
      </c>
      <c r="E2921" s="25" t="s">
        <v>11</v>
      </c>
      <c r="F2921" s="26" t="s">
        <v>16</v>
      </c>
      <c r="G2921" s="26" t="s">
        <v>14</v>
      </c>
      <c r="H2921" s="23">
        <v>0</v>
      </c>
      <c r="I2921" s="27"/>
      <c r="J2921" s="28">
        <v>0</v>
      </c>
      <c r="K2921" t="str">
        <f>IF((LEN(relatorio_Ananindeua3[[#This Row],[CIF/CPF/CNPJ]])=14),relatorio_Ananindeua3[[#This Row],[CIF/CPF/CNPJ]],relatorio_Ananindeua3[[#This Row],[Coluna2]])</f>
        <v>50249652000132</v>
      </c>
      <c r="L2921" t="str">
        <f t="shared" si="46"/>
        <v>502******32</v>
      </c>
    </row>
    <row r="2922" spans="1:12" x14ac:dyDescent="0.25">
      <c r="A2922" s="23" t="s">
        <v>8744</v>
      </c>
      <c r="B2922" s="23" t="s">
        <v>8745</v>
      </c>
      <c r="C2922" s="23" t="s">
        <v>17</v>
      </c>
      <c r="D2922" s="24">
        <v>45299.893263888887</v>
      </c>
      <c r="E2922" s="25" t="s">
        <v>11</v>
      </c>
      <c r="F2922" s="26" t="s">
        <v>16</v>
      </c>
      <c r="G2922" s="26" t="s">
        <v>14</v>
      </c>
      <c r="H2922" s="23">
        <v>0</v>
      </c>
      <c r="I2922" s="27"/>
      <c r="J2922" s="28">
        <v>0</v>
      </c>
      <c r="K2922" t="str">
        <f>IF((LEN(relatorio_Ananindeua3[[#This Row],[CIF/CPF/CNPJ]])=14),relatorio_Ananindeua3[[#This Row],[CIF/CPF/CNPJ]],relatorio_Ananindeua3[[#This Row],[Coluna2]])</f>
        <v>50271153000141</v>
      </c>
      <c r="L2922" t="str">
        <f t="shared" si="46"/>
        <v>502******41</v>
      </c>
    </row>
    <row r="2923" spans="1:12" x14ac:dyDescent="0.25">
      <c r="A2923" s="23" t="s">
        <v>8748</v>
      </c>
      <c r="B2923" s="23" t="s">
        <v>8749</v>
      </c>
      <c r="C2923" s="23" t="s">
        <v>17</v>
      </c>
      <c r="D2923" s="24">
        <v>45299.893263888887</v>
      </c>
      <c r="E2923" s="25" t="s">
        <v>11</v>
      </c>
      <c r="F2923" s="26" t="s">
        <v>16</v>
      </c>
      <c r="G2923" s="26" t="s">
        <v>14</v>
      </c>
      <c r="H2923" s="23">
        <v>0</v>
      </c>
      <c r="I2923" s="27"/>
      <c r="J2923" s="28">
        <v>0</v>
      </c>
      <c r="K2923" t="str">
        <f>IF((LEN(relatorio_Ananindeua3[[#This Row],[CIF/CPF/CNPJ]])=14),relatorio_Ananindeua3[[#This Row],[CIF/CPF/CNPJ]],relatorio_Ananindeua3[[#This Row],[Coluna2]])</f>
        <v>50275857000192</v>
      </c>
      <c r="L2923" t="str">
        <f t="shared" si="46"/>
        <v>502******92</v>
      </c>
    </row>
    <row r="2924" spans="1:12" x14ac:dyDescent="0.25">
      <c r="A2924" s="23" t="s">
        <v>8734</v>
      </c>
      <c r="B2924" s="23" t="s">
        <v>8735</v>
      </c>
      <c r="C2924" s="23" t="s">
        <v>17</v>
      </c>
      <c r="D2924" s="24">
        <v>45299.893287037034</v>
      </c>
      <c r="E2924" s="25" t="s">
        <v>11</v>
      </c>
      <c r="F2924" s="26" t="s">
        <v>16</v>
      </c>
      <c r="G2924" s="26" t="s">
        <v>14</v>
      </c>
      <c r="H2924" s="23">
        <v>0</v>
      </c>
      <c r="I2924" s="27"/>
      <c r="J2924" s="28">
        <v>0</v>
      </c>
      <c r="K2924" t="str">
        <f>IF((LEN(relatorio_Ananindeua3[[#This Row],[CIF/CPF/CNPJ]])=14),relatorio_Ananindeua3[[#This Row],[CIF/CPF/CNPJ]],relatorio_Ananindeua3[[#This Row],[Coluna2]])</f>
        <v>50254301000110</v>
      </c>
      <c r="L2924" t="str">
        <f t="shared" si="46"/>
        <v>502******10</v>
      </c>
    </row>
    <row r="2925" spans="1:12" x14ac:dyDescent="0.25">
      <c r="A2925" s="23" t="s">
        <v>8736</v>
      </c>
      <c r="B2925" s="23" t="s">
        <v>8737</v>
      </c>
      <c r="C2925" s="23" t="s">
        <v>17</v>
      </c>
      <c r="D2925" s="24">
        <v>45299.893287037034</v>
      </c>
      <c r="E2925" s="25" t="s">
        <v>11</v>
      </c>
      <c r="F2925" s="26" t="s">
        <v>16</v>
      </c>
      <c r="G2925" s="26" t="s">
        <v>14</v>
      </c>
      <c r="H2925" s="23">
        <v>0</v>
      </c>
      <c r="I2925" s="27"/>
      <c r="J2925" s="28">
        <v>0</v>
      </c>
      <c r="K2925" t="str">
        <f>IF((LEN(relatorio_Ananindeua3[[#This Row],[CIF/CPF/CNPJ]])=14),relatorio_Ananindeua3[[#This Row],[CIF/CPF/CNPJ]],relatorio_Ananindeua3[[#This Row],[Coluna2]])</f>
        <v>50254678000179</v>
      </c>
      <c r="L2925" t="str">
        <f t="shared" si="46"/>
        <v>502******79</v>
      </c>
    </row>
    <row r="2926" spans="1:12" x14ac:dyDescent="0.25">
      <c r="A2926" s="23" t="s">
        <v>8730</v>
      </c>
      <c r="B2926" s="23" t="s">
        <v>8731</v>
      </c>
      <c r="C2926" s="23" t="s">
        <v>17</v>
      </c>
      <c r="D2926" s="24">
        <v>45299.893321759257</v>
      </c>
      <c r="E2926" s="25" t="s">
        <v>11</v>
      </c>
      <c r="F2926" s="26" t="s">
        <v>16</v>
      </c>
      <c r="G2926" s="26" t="s">
        <v>14</v>
      </c>
      <c r="H2926" s="23">
        <v>0</v>
      </c>
      <c r="I2926" s="27"/>
      <c r="J2926" s="28">
        <v>0</v>
      </c>
      <c r="K2926" t="str">
        <f>IF((LEN(relatorio_Ananindeua3[[#This Row],[CIF/CPF/CNPJ]])=14),relatorio_Ananindeua3[[#This Row],[CIF/CPF/CNPJ]],relatorio_Ananindeua3[[#This Row],[Coluna2]])</f>
        <v>50248881000132</v>
      </c>
      <c r="L2926" t="str">
        <f t="shared" si="46"/>
        <v>502******32</v>
      </c>
    </row>
    <row r="2927" spans="1:12" x14ac:dyDescent="0.25">
      <c r="A2927" s="23" t="s">
        <v>8738</v>
      </c>
      <c r="B2927" s="23" t="s">
        <v>8739</v>
      </c>
      <c r="C2927" s="23" t="s">
        <v>17</v>
      </c>
      <c r="D2927" s="24">
        <v>45299.893321759257</v>
      </c>
      <c r="E2927" s="25" t="s">
        <v>11</v>
      </c>
      <c r="F2927" s="26" t="s">
        <v>16</v>
      </c>
      <c r="G2927" s="26" t="s">
        <v>14</v>
      </c>
      <c r="H2927" s="23">
        <v>0</v>
      </c>
      <c r="I2927" s="27"/>
      <c r="J2927" s="28">
        <v>0</v>
      </c>
      <c r="K2927" t="str">
        <f>IF((LEN(relatorio_Ananindeua3[[#This Row],[CIF/CPF/CNPJ]])=14),relatorio_Ananindeua3[[#This Row],[CIF/CPF/CNPJ]],relatorio_Ananindeua3[[#This Row],[Coluna2]])</f>
        <v>50257680000100</v>
      </c>
      <c r="L2927" t="str">
        <f t="shared" si="46"/>
        <v>502******00</v>
      </c>
    </row>
    <row r="2928" spans="1:12" x14ac:dyDescent="0.25">
      <c r="A2928" s="23" t="s">
        <v>1867</v>
      </c>
      <c r="B2928" s="23" t="s">
        <v>1868</v>
      </c>
      <c r="C2928" s="23" t="s">
        <v>17</v>
      </c>
      <c r="D2928" s="24">
        <v>45299.893333333333</v>
      </c>
      <c r="E2928" s="25" t="s">
        <v>11</v>
      </c>
      <c r="F2928" s="26" t="s">
        <v>16</v>
      </c>
      <c r="G2928" s="26" t="s">
        <v>14</v>
      </c>
      <c r="H2928" s="23">
        <v>0</v>
      </c>
      <c r="I2928" s="27"/>
      <c r="J2928" s="28">
        <v>0</v>
      </c>
      <c r="K2928" t="str">
        <f>IF((LEN(relatorio_Ananindeua3[[#This Row],[CIF/CPF/CNPJ]])=14),relatorio_Ananindeua3[[#This Row],[CIF/CPF/CNPJ]],relatorio_Ananindeua3[[#This Row],[Coluna2]])</f>
        <v>24886831000170</v>
      </c>
      <c r="L2928" t="str">
        <f t="shared" si="46"/>
        <v>248******70</v>
      </c>
    </row>
    <row r="2929" spans="1:12" x14ac:dyDescent="0.25">
      <c r="A2929" s="23" t="s">
        <v>8724</v>
      </c>
      <c r="B2929" s="23" t="s">
        <v>8725</v>
      </c>
      <c r="C2929" s="23" t="s">
        <v>17</v>
      </c>
      <c r="D2929" s="24">
        <v>45299.893333333333</v>
      </c>
      <c r="E2929" s="25" t="s">
        <v>11</v>
      </c>
      <c r="F2929" s="26" t="s">
        <v>16</v>
      </c>
      <c r="G2929" s="26" t="s">
        <v>14</v>
      </c>
      <c r="H2929" s="23">
        <v>0</v>
      </c>
      <c r="I2929" s="27"/>
      <c r="J2929" s="28">
        <v>0</v>
      </c>
      <c r="K2929" t="str">
        <f>IF((LEN(relatorio_Ananindeua3[[#This Row],[CIF/CPF/CNPJ]])=14),relatorio_Ananindeua3[[#This Row],[CIF/CPF/CNPJ]],relatorio_Ananindeua3[[#This Row],[Coluna2]])</f>
        <v>50238342000112</v>
      </c>
      <c r="L2929" t="str">
        <f t="shared" si="46"/>
        <v>502******12</v>
      </c>
    </row>
    <row r="2930" spans="1:12" x14ac:dyDescent="0.25">
      <c r="A2930" s="23" t="s">
        <v>8726</v>
      </c>
      <c r="B2930" s="23" t="s">
        <v>8727</v>
      </c>
      <c r="C2930" s="23" t="s">
        <v>17</v>
      </c>
      <c r="D2930" s="24">
        <v>45299.893333333333</v>
      </c>
      <c r="E2930" s="25" t="s">
        <v>11</v>
      </c>
      <c r="F2930" s="26" t="s">
        <v>16</v>
      </c>
      <c r="G2930" s="26" t="s">
        <v>14</v>
      </c>
      <c r="H2930" s="23">
        <v>0</v>
      </c>
      <c r="I2930" s="27"/>
      <c r="J2930" s="28">
        <v>0</v>
      </c>
      <c r="K2930" t="str">
        <f>IF((LEN(relatorio_Ananindeua3[[#This Row],[CIF/CPF/CNPJ]])=14),relatorio_Ananindeua3[[#This Row],[CIF/CPF/CNPJ]],relatorio_Ananindeua3[[#This Row],[Coluna2]])</f>
        <v>50241756000109</v>
      </c>
      <c r="L2930" t="str">
        <f t="shared" si="46"/>
        <v>502******09</v>
      </c>
    </row>
    <row r="2931" spans="1:12" x14ac:dyDescent="0.25">
      <c r="A2931" s="23" t="s">
        <v>8728</v>
      </c>
      <c r="B2931" s="23" t="s">
        <v>8729</v>
      </c>
      <c r="C2931" s="23" t="s">
        <v>17</v>
      </c>
      <c r="D2931" s="24">
        <v>45299.893333333333</v>
      </c>
      <c r="E2931" s="25" t="s">
        <v>11</v>
      </c>
      <c r="F2931" s="26" t="s">
        <v>16</v>
      </c>
      <c r="G2931" s="26" t="s">
        <v>14</v>
      </c>
      <c r="H2931" s="23">
        <v>0</v>
      </c>
      <c r="I2931" s="27"/>
      <c r="J2931" s="28">
        <v>0</v>
      </c>
      <c r="K2931" t="str">
        <f>IF((LEN(relatorio_Ananindeua3[[#This Row],[CIF/CPF/CNPJ]])=14),relatorio_Ananindeua3[[#This Row],[CIF/CPF/CNPJ]],relatorio_Ananindeua3[[#This Row],[Coluna2]])</f>
        <v>50244064000106</v>
      </c>
      <c r="L2931" t="str">
        <f t="shared" si="46"/>
        <v>502******06</v>
      </c>
    </row>
    <row r="2932" spans="1:12" x14ac:dyDescent="0.25">
      <c r="A2932" s="23" t="s">
        <v>8718</v>
      </c>
      <c r="B2932" s="23" t="s">
        <v>8719</v>
      </c>
      <c r="C2932" s="23" t="s">
        <v>17</v>
      </c>
      <c r="D2932" s="24">
        <v>45299.89334490741</v>
      </c>
      <c r="E2932" s="25" t="s">
        <v>11</v>
      </c>
      <c r="F2932" s="26" t="s">
        <v>16</v>
      </c>
      <c r="G2932" s="26" t="s">
        <v>14</v>
      </c>
      <c r="H2932" s="23">
        <v>0</v>
      </c>
      <c r="I2932" s="27"/>
      <c r="J2932" s="28">
        <v>0</v>
      </c>
      <c r="K2932" t="str">
        <f>IF((LEN(relatorio_Ananindeua3[[#This Row],[CIF/CPF/CNPJ]])=14),relatorio_Ananindeua3[[#This Row],[CIF/CPF/CNPJ]],relatorio_Ananindeua3[[#This Row],[Coluna2]])</f>
        <v>50227855000128</v>
      </c>
      <c r="L2932" t="str">
        <f t="shared" si="46"/>
        <v>502******28</v>
      </c>
    </row>
    <row r="2933" spans="1:12" x14ac:dyDescent="0.25">
      <c r="A2933" s="23" t="s">
        <v>8708</v>
      </c>
      <c r="B2933" s="23" t="s">
        <v>8709</v>
      </c>
      <c r="C2933" s="23" t="s">
        <v>17</v>
      </c>
      <c r="D2933" s="24">
        <v>45299.89335648148</v>
      </c>
      <c r="E2933" s="25" t="s">
        <v>11</v>
      </c>
      <c r="F2933" s="26" t="s">
        <v>16</v>
      </c>
      <c r="G2933" s="26" t="s">
        <v>14</v>
      </c>
      <c r="H2933" s="23">
        <v>0</v>
      </c>
      <c r="I2933" s="27"/>
      <c r="J2933" s="28">
        <v>0</v>
      </c>
      <c r="K2933" t="str">
        <f>IF((LEN(relatorio_Ananindeua3[[#This Row],[CIF/CPF/CNPJ]])=14),relatorio_Ananindeua3[[#This Row],[CIF/CPF/CNPJ]],relatorio_Ananindeua3[[#This Row],[Coluna2]])</f>
        <v>50215571000111</v>
      </c>
      <c r="L2933" t="str">
        <f t="shared" si="46"/>
        <v>502******11</v>
      </c>
    </row>
    <row r="2934" spans="1:12" x14ac:dyDescent="0.25">
      <c r="A2934" s="23" t="s">
        <v>8712</v>
      </c>
      <c r="B2934" s="23" t="s">
        <v>8713</v>
      </c>
      <c r="C2934" s="23" t="s">
        <v>17</v>
      </c>
      <c r="D2934" s="24">
        <v>45299.89335648148</v>
      </c>
      <c r="E2934" s="25" t="s">
        <v>11</v>
      </c>
      <c r="F2934" s="26" t="s">
        <v>16</v>
      </c>
      <c r="G2934" s="26" t="s">
        <v>14</v>
      </c>
      <c r="H2934" s="23">
        <v>0</v>
      </c>
      <c r="I2934" s="27"/>
      <c r="J2934" s="28">
        <v>0</v>
      </c>
      <c r="K2934" t="str">
        <f>IF((LEN(relatorio_Ananindeua3[[#This Row],[CIF/CPF/CNPJ]])=14),relatorio_Ananindeua3[[#This Row],[CIF/CPF/CNPJ]],relatorio_Ananindeua3[[#This Row],[Coluna2]])</f>
        <v>50220921000138</v>
      </c>
      <c r="L2934" t="str">
        <f t="shared" si="46"/>
        <v>502******38</v>
      </c>
    </row>
    <row r="2935" spans="1:12" x14ac:dyDescent="0.25">
      <c r="A2935" s="23" t="s">
        <v>8706</v>
      </c>
      <c r="B2935" s="23" t="s">
        <v>8707</v>
      </c>
      <c r="C2935" s="23" t="s">
        <v>17</v>
      </c>
      <c r="D2935" s="24">
        <v>45299.893368055556</v>
      </c>
      <c r="E2935" s="25" t="s">
        <v>11</v>
      </c>
      <c r="F2935" s="26" t="s">
        <v>16</v>
      </c>
      <c r="G2935" s="26" t="s">
        <v>14</v>
      </c>
      <c r="H2935" s="23">
        <v>0</v>
      </c>
      <c r="I2935" s="27"/>
      <c r="J2935" s="28">
        <v>0</v>
      </c>
      <c r="K2935" t="str">
        <f>IF((LEN(relatorio_Ananindeua3[[#This Row],[CIF/CPF/CNPJ]])=14),relatorio_Ananindeua3[[#This Row],[CIF/CPF/CNPJ]],relatorio_Ananindeua3[[#This Row],[Coluna2]])</f>
        <v>50212769000141</v>
      </c>
      <c r="L2935" t="str">
        <f t="shared" si="46"/>
        <v>502******41</v>
      </c>
    </row>
    <row r="2936" spans="1:12" x14ac:dyDescent="0.25">
      <c r="A2936" s="23" t="s">
        <v>8716</v>
      </c>
      <c r="B2936" s="23" t="s">
        <v>8717</v>
      </c>
      <c r="C2936" s="23" t="s">
        <v>17</v>
      </c>
      <c r="D2936" s="24">
        <v>45299.893368055556</v>
      </c>
      <c r="E2936" s="25" t="s">
        <v>11</v>
      </c>
      <c r="F2936" s="26" t="s">
        <v>16</v>
      </c>
      <c r="G2936" s="26" t="s">
        <v>14</v>
      </c>
      <c r="H2936" s="23">
        <v>0</v>
      </c>
      <c r="I2936" s="27"/>
      <c r="J2936" s="28">
        <v>0</v>
      </c>
      <c r="K2936" t="str">
        <f>IF((LEN(relatorio_Ananindeua3[[#This Row],[CIF/CPF/CNPJ]])=14),relatorio_Ananindeua3[[#This Row],[CIF/CPF/CNPJ]],relatorio_Ananindeua3[[#This Row],[Coluna2]])</f>
        <v>50226277000105</v>
      </c>
      <c r="L2936" t="str">
        <f t="shared" si="46"/>
        <v>502******05</v>
      </c>
    </row>
    <row r="2937" spans="1:12" x14ac:dyDescent="0.25">
      <c r="A2937" s="23" t="s">
        <v>8722</v>
      </c>
      <c r="B2937" s="23" t="s">
        <v>8723</v>
      </c>
      <c r="C2937" s="23" t="s">
        <v>17</v>
      </c>
      <c r="D2937" s="24">
        <v>45299.893368055556</v>
      </c>
      <c r="E2937" s="25" t="s">
        <v>11</v>
      </c>
      <c r="F2937" s="26" t="s">
        <v>16</v>
      </c>
      <c r="G2937" s="26" t="s">
        <v>14</v>
      </c>
      <c r="H2937" s="23">
        <v>0</v>
      </c>
      <c r="I2937" s="27"/>
      <c r="J2937" s="28">
        <v>0</v>
      </c>
      <c r="K2937" t="str">
        <f>IF((LEN(relatorio_Ananindeua3[[#This Row],[CIF/CPF/CNPJ]])=14),relatorio_Ananindeua3[[#This Row],[CIF/CPF/CNPJ]],relatorio_Ananindeua3[[#This Row],[Coluna2]])</f>
        <v>50238066000192</v>
      </c>
      <c r="L2937" t="str">
        <f t="shared" si="46"/>
        <v>502******92</v>
      </c>
    </row>
    <row r="2938" spans="1:12" x14ac:dyDescent="0.25">
      <c r="A2938" s="23" t="s">
        <v>1540</v>
      </c>
      <c r="B2938" s="23" t="s">
        <v>1541</v>
      </c>
      <c r="C2938" s="23" t="s">
        <v>17</v>
      </c>
      <c r="D2938" s="24">
        <v>45299.893379629626</v>
      </c>
      <c r="E2938" s="25" t="s">
        <v>11</v>
      </c>
      <c r="F2938" s="26" t="s">
        <v>16</v>
      </c>
      <c r="G2938" s="26" t="s">
        <v>14</v>
      </c>
      <c r="H2938" s="23">
        <v>0</v>
      </c>
      <c r="I2938" s="27"/>
      <c r="J2938" s="28">
        <v>0</v>
      </c>
      <c r="K2938" t="str">
        <f>IF((LEN(relatorio_Ananindeua3[[#This Row],[CIF/CPF/CNPJ]])=14),relatorio_Ananindeua3[[#This Row],[CIF/CPF/CNPJ]],relatorio_Ananindeua3[[#This Row],[Coluna2]])</f>
        <v>22532018000177</v>
      </c>
      <c r="L2938" t="str">
        <f t="shared" si="46"/>
        <v>225******77</v>
      </c>
    </row>
    <row r="2939" spans="1:12" x14ac:dyDescent="0.25">
      <c r="A2939" s="23" t="s">
        <v>8696</v>
      </c>
      <c r="B2939" s="23" t="s">
        <v>8697</v>
      </c>
      <c r="C2939" s="23" t="s">
        <v>17</v>
      </c>
      <c r="D2939" s="24">
        <v>45299.893379629626</v>
      </c>
      <c r="E2939" s="25" t="s">
        <v>11</v>
      </c>
      <c r="F2939" s="26" t="s">
        <v>16</v>
      </c>
      <c r="G2939" s="26" t="s">
        <v>14</v>
      </c>
      <c r="H2939" s="23">
        <v>0</v>
      </c>
      <c r="I2939" s="27"/>
      <c r="J2939" s="28">
        <v>0</v>
      </c>
      <c r="K2939" t="str">
        <f>IF((LEN(relatorio_Ananindeua3[[#This Row],[CIF/CPF/CNPJ]])=14),relatorio_Ananindeua3[[#This Row],[CIF/CPF/CNPJ]],relatorio_Ananindeua3[[#This Row],[Coluna2]])</f>
        <v>50197880000106</v>
      </c>
      <c r="L2939" t="str">
        <f t="shared" si="46"/>
        <v>501******06</v>
      </c>
    </row>
    <row r="2940" spans="1:12" x14ac:dyDescent="0.25">
      <c r="A2940" s="23" t="s">
        <v>8714</v>
      </c>
      <c r="B2940" s="23" t="s">
        <v>8715</v>
      </c>
      <c r="C2940" s="23" t="s">
        <v>17</v>
      </c>
      <c r="D2940" s="24">
        <v>45299.893379629626</v>
      </c>
      <c r="E2940" s="25" t="s">
        <v>11</v>
      </c>
      <c r="F2940" s="26" t="s">
        <v>16</v>
      </c>
      <c r="G2940" s="26" t="s">
        <v>14</v>
      </c>
      <c r="H2940" s="23">
        <v>0</v>
      </c>
      <c r="I2940" s="27"/>
      <c r="J2940" s="28">
        <v>0</v>
      </c>
      <c r="K2940" t="str">
        <f>IF((LEN(relatorio_Ananindeua3[[#This Row],[CIF/CPF/CNPJ]])=14),relatorio_Ananindeua3[[#This Row],[CIF/CPF/CNPJ]],relatorio_Ananindeua3[[#This Row],[Coluna2]])</f>
        <v>50223088000189</v>
      </c>
      <c r="L2940" t="str">
        <f t="shared" si="46"/>
        <v>502******89</v>
      </c>
    </row>
    <row r="2941" spans="1:12" x14ac:dyDescent="0.25">
      <c r="A2941" s="23" t="s">
        <v>1614</v>
      </c>
      <c r="B2941" s="23" t="s">
        <v>1615</v>
      </c>
      <c r="C2941" s="23" t="s">
        <v>17</v>
      </c>
      <c r="D2941" s="24">
        <v>45299.893391203703</v>
      </c>
      <c r="E2941" s="25" t="s">
        <v>11</v>
      </c>
      <c r="F2941" s="26" t="s">
        <v>16</v>
      </c>
      <c r="G2941" s="26" t="s">
        <v>14</v>
      </c>
      <c r="H2941" s="23">
        <v>0</v>
      </c>
      <c r="I2941" s="27"/>
      <c r="J2941" s="28">
        <v>0</v>
      </c>
      <c r="K2941" t="str">
        <f>IF((LEN(relatorio_Ananindeua3[[#This Row],[CIF/CPF/CNPJ]])=14),relatorio_Ananindeua3[[#This Row],[CIF/CPF/CNPJ]],relatorio_Ananindeua3[[#This Row],[Coluna2]])</f>
        <v>23081363000102</v>
      </c>
      <c r="L2941" t="str">
        <f t="shared" si="46"/>
        <v>230******02</v>
      </c>
    </row>
    <row r="2942" spans="1:12" x14ac:dyDescent="0.25">
      <c r="A2942" s="23" t="s">
        <v>8694</v>
      </c>
      <c r="B2942" s="23" t="s">
        <v>8695</v>
      </c>
      <c r="C2942" s="23" t="s">
        <v>17</v>
      </c>
      <c r="D2942" s="24">
        <v>45299.893391203703</v>
      </c>
      <c r="E2942" s="25" t="s">
        <v>11</v>
      </c>
      <c r="F2942" s="26" t="s">
        <v>16</v>
      </c>
      <c r="G2942" s="26" t="s">
        <v>14</v>
      </c>
      <c r="H2942" s="23">
        <v>0</v>
      </c>
      <c r="I2942" s="27"/>
      <c r="J2942" s="28">
        <v>0</v>
      </c>
      <c r="K2942" t="str">
        <f>IF((LEN(relatorio_Ananindeua3[[#This Row],[CIF/CPF/CNPJ]])=14),relatorio_Ananindeua3[[#This Row],[CIF/CPF/CNPJ]],relatorio_Ananindeua3[[#This Row],[Coluna2]])</f>
        <v>50196314000180</v>
      </c>
      <c r="L2942" t="str">
        <f t="shared" si="46"/>
        <v>501******80</v>
      </c>
    </row>
    <row r="2943" spans="1:12" x14ac:dyDescent="0.25">
      <c r="A2943" s="23" t="s">
        <v>8702</v>
      </c>
      <c r="B2943" s="23" t="s">
        <v>8703</v>
      </c>
      <c r="C2943" s="23" t="s">
        <v>17</v>
      </c>
      <c r="D2943" s="24">
        <v>45299.893391203703</v>
      </c>
      <c r="E2943" s="25" t="s">
        <v>11</v>
      </c>
      <c r="F2943" s="26" t="s">
        <v>16</v>
      </c>
      <c r="G2943" s="26" t="s">
        <v>14</v>
      </c>
      <c r="H2943" s="23">
        <v>0</v>
      </c>
      <c r="I2943" s="27"/>
      <c r="J2943" s="28">
        <v>0</v>
      </c>
      <c r="K2943" t="str">
        <f>IF((LEN(relatorio_Ananindeua3[[#This Row],[CIF/CPF/CNPJ]])=14),relatorio_Ananindeua3[[#This Row],[CIF/CPF/CNPJ]],relatorio_Ananindeua3[[#This Row],[Coluna2]])</f>
        <v>50201004000106</v>
      </c>
      <c r="L2943" t="str">
        <f t="shared" si="46"/>
        <v>502******06</v>
      </c>
    </row>
    <row r="2944" spans="1:12" x14ac:dyDescent="0.25">
      <c r="A2944" s="23" t="s">
        <v>8710</v>
      </c>
      <c r="B2944" s="23" t="s">
        <v>8711</v>
      </c>
      <c r="C2944" s="23" t="s">
        <v>17</v>
      </c>
      <c r="D2944" s="24">
        <v>45299.893391203703</v>
      </c>
      <c r="E2944" s="25" t="s">
        <v>11</v>
      </c>
      <c r="F2944" s="26" t="s">
        <v>16</v>
      </c>
      <c r="G2944" s="26" t="s">
        <v>14</v>
      </c>
      <c r="H2944" s="23">
        <v>0</v>
      </c>
      <c r="I2944" s="27"/>
      <c r="J2944" s="28">
        <v>0</v>
      </c>
      <c r="K2944" t="str">
        <f>IF((LEN(relatorio_Ananindeua3[[#This Row],[CIF/CPF/CNPJ]])=14),relatorio_Ananindeua3[[#This Row],[CIF/CPF/CNPJ]],relatorio_Ananindeua3[[#This Row],[Coluna2]])</f>
        <v>50220160000114</v>
      </c>
      <c r="L2944" t="str">
        <f t="shared" si="46"/>
        <v>502******14</v>
      </c>
    </row>
    <row r="2945" spans="1:12" x14ac:dyDescent="0.25">
      <c r="A2945" s="23" t="s">
        <v>7173</v>
      </c>
      <c r="B2945" s="23" t="s">
        <v>7174</v>
      </c>
      <c r="C2945" s="23" t="s">
        <v>17</v>
      </c>
      <c r="D2945" s="24">
        <v>45299.89340277778</v>
      </c>
      <c r="E2945" s="25" t="s">
        <v>11</v>
      </c>
      <c r="F2945" s="26" t="s">
        <v>16</v>
      </c>
      <c r="G2945" s="26" t="s">
        <v>14</v>
      </c>
      <c r="H2945" s="23">
        <v>0</v>
      </c>
      <c r="I2945" s="27"/>
      <c r="J2945" s="28">
        <v>0</v>
      </c>
      <c r="K2945" t="str">
        <f>IF((LEN(relatorio_Ananindeua3[[#This Row],[CIF/CPF/CNPJ]])=14),relatorio_Ananindeua3[[#This Row],[CIF/CPF/CNPJ]],relatorio_Ananindeua3[[#This Row],[Coluna2]])</f>
        <v>46856904000114</v>
      </c>
      <c r="L2945" t="str">
        <f t="shared" si="46"/>
        <v>468******14</v>
      </c>
    </row>
    <row r="2946" spans="1:12" x14ac:dyDescent="0.25">
      <c r="A2946" s="23" t="s">
        <v>8444</v>
      </c>
      <c r="B2946" s="23" t="s">
        <v>8445</v>
      </c>
      <c r="C2946" s="23" t="s">
        <v>17</v>
      </c>
      <c r="D2946" s="24">
        <v>45299.89340277778</v>
      </c>
      <c r="E2946" s="25" t="s">
        <v>11</v>
      </c>
      <c r="F2946" s="26" t="s">
        <v>16</v>
      </c>
      <c r="G2946" s="26" t="s">
        <v>14</v>
      </c>
      <c r="H2946" s="23">
        <v>0</v>
      </c>
      <c r="I2946" s="27"/>
      <c r="J2946" s="28">
        <v>0</v>
      </c>
      <c r="K2946" t="str">
        <f>IF((LEN(relatorio_Ananindeua3[[#This Row],[CIF/CPF/CNPJ]])=14),relatorio_Ananindeua3[[#This Row],[CIF/CPF/CNPJ]],relatorio_Ananindeua3[[#This Row],[Coluna2]])</f>
        <v>49815584000142</v>
      </c>
      <c r="L2946" t="str">
        <f t="shared" si="46"/>
        <v>498******42</v>
      </c>
    </row>
    <row r="2947" spans="1:12" x14ac:dyDescent="0.25">
      <c r="A2947" s="23" t="s">
        <v>8690</v>
      </c>
      <c r="B2947" s="23" t="s">
        <v>8691</v>
      </c>
      <c r="C2947" s="23" t="s">
        <v>17</v>
      </c>
      <c r="D2947" s="24">
        <v>45299.89340277778</v>
      </c>
      <c r="E2947" s="25" t="s">
        <v>11</v>
      </c>
      <c r="F2947" s="26" t="s">
        <v>16</v>
      </c>
      <c r="G2947" s="26" t="s">
        <v>14</v>
      </c>
      <c r="H2947" s="23">
        <v>0</v>
      </c>
      <c r="I2947" s="27"/>
      <c r="J2947" s="28">
        <v>0</v>
      </c>
      <c r="K2947" t="str">
        <f>IF((LEN(relatorio_Ananindeua3[[#This Row],[CIF/CPF/CNPJ]])=14),relatorio_Ananindeua3[[#This Row],[CIF/CPF/CNPJ]],relatorio_Ananindeua3[[#This Row],[Coluna2]])</f>
        <v>50191426000148</v>
      </c>
      <c r="L2947" t="str">
        <f t="shared" si="46"/>
        <v>501******48</v>
      </c>
    </row>
    <row r="2948" spans="1:12" x14ac:dyDescent="0.25">
      <c r="A2948" s="23" t="s">
        <v>8698</v>
      </c>
      <c r="B2948" s="23" t="s">
        <v>8699</v>
      </c>
      <c r="C2948" s="23" t="s">
        <v>17</v>
      </c>
      <c r="D2948" s="24">
        <v>45299.89340277778</v>
      </c>
      <c r="E2948" s="25" t="s">
        <v>11</v>
      </c>
      <c r="F2948" s="26" t="s">
        <v>16</v>
      </c>
      <c r="G2948" s="26" t="s">
        <v>14</v>
      </c>
      <c r="H2948" s="23">
        <v>0</v>
      </c>
      <c r="I2948" s="27"/>
      <c r="J2948" s="28">
        <v>0</v>
      </c>
      <c r="K2948" t="str">
        <f>IF((LEN(relatorio_Ananindeua3[[#This Row],[CIF/CPF/CNPJ]])=14),relatorio_Ananindeua3[[#This Row],[CIF/CPF/CNPJ]],relatorio_Ananindeua3[[#This Row],[Coluna2]])</f>
        <v>50198485000148</v>
      </c>
      <c r="L2948" t="str">
        <f t="shared" si="46"/>
        <v>501******48</v>
      </c>
    </row>
    <row r="2949" spans="1:12" x14ac:dyDescent="0.25">
      <c r="A2949" s="23" t="s">
        <v>8700</v>
      </c>
      <c r="B2949" s="23" t="s">
        <v>8701</v>
      </c>
      <c r="C2949" s="23" t="s">
        <v>17</v>
      </c>
      <c r="D2949" s="24">
        <v>45299.893414351849</v>
      </c>
      <c r="E2949" s="25" t="s">
        <v>11</v>
      </c>
      <c r="F2949" s="26" t="s">
        <v>16</v>
      </c>
      <c r="G2949" s="26" t="s">
        <v>14</v>
      </c>
      <c r="H2949" s="23">
        <v>0</v>
      </c>
      <c r="I2949" s="27"/>
      <c r="J2949" s="28">
        <v>0</v>
      </c>
      <c r="K2949" t="str">
        <f>IF((LEN(relatorio_Ananindeua3[[#This Row],[CIF/CPF/CNPJ]])=14),relatorio_Ananindeua3[[#This Row],[CIF/CPF/CNPJ]],relatorio_Ananindeua3[[#This Row],[Coluna2]])</f>
        <v>50199978000100</v>
      </c>
      <c r="L2949" t="str">
        <f t="shared" si="46"/>
        <v>501******00</v>
      </c>
    </row>
    <row r="2950" spans="1:12" x14ac:dyDescent="0.25">
      <c r="A2950" s="23" t="s">
        <v>8704</v>
      </c>
      <c r="B2950" s="23" t="s">
        <v>8705</v>
      </c>
      <c r="C2950" s="23" t="s">
        <v>17</v>
      </c>
      <c r="D2950" s="24">
        <v>45299.893414351849</v>
      </c>
      <c r="E2950" s="25" t="s">
        <v>11</v>
      </c>
      <c r="F2950" s="26" t="s">
        <v>16</v>
      </c>
      <c r="G2950" s="26" t="s">
        <v>14</v>
      </c>
      <c r="H2950" s="23">
        <v>0</v>
      </c>
      <c r="I2950" s="27"/>
      <c r="J2950" s="28">
        <v>0</v>
      </c>
      <c r="K2950" t="str">
        <f>IF((LEN(relatorio_Ananindeua3[[#This Row],[CIF/CPF/CNPJ]])=14),relatorio_Ananindeua3[[#This Row],[CIF/CPF/CNPJ]],relatorio_Ananindeua3[[#This Row],[Coluna2]])</f>
        <v>50204333000100</v>
      </c>
      <c r="L2950" t="str">
        <f t="shared" si="46"/>
        <v>502******00</v>
      </c>
    </row>
    <row r="2951" spans="1:12" x14ac:dyDescent="0.25">
      <c r="A2951" s="23" t="s">
        <v>8676</v>
      </c>
      <c r="B2951" s="23" t="s">
        <v>8677</v>
      </c>
      <c r="C2951" s="23" t="s">
        <v>17</v>
      </c>
      <c r="D2951" s="24">
        <v>45299.893437500003</v>
      </c>
      <c r="E2951" s="25" t="s">
        <v>11</v>
      </c>
      <c r="F2951" s="26" t="s">
        <v>16</v>
      </c>
      <c r="G2951" s="26" t="s">
        <v>14</v>
      </c>
      <c r="H2951" s="23">
        <v>0</v>
      </c>
      <c r="I2951" s="27"/>
      <c r="J2951" s="28">
        <v>0</v>
      </c>
      <c r="K2951" t="str">
        <f>IF((LEN(relatorio_Ananindeua3[[#This Row],[CIF/CPF/CNPJ]])=14),relatorio_Ananindeua3[[#This Row],[CIF/CPF/CNPJ]],relatorio_Ananindeua3[[#This Row],[Coluna2]])</f>
        <v>50170806000104</v>
      </c>
      <c r="L2951" t="str">
        <f t="shared" si="46"/>
        <v>501******04</v>
      </c>
    </row>
    <row r="2952" spans="1:12" x14ac:dyDescent="0.25">
      <c r="A2952" s="23" t="s">
        <v>8678</v>
      </c>
      <c r="B2952" s="23" t="s">
        <v>8679</v>
      </c>
      <c r="C2952" s="23" t="s">
        <v>17</v>
      </c>
      <c r="D2952" s="24">
        <v>45299.893437500003</v>
      </c>
      <c r="E2952" s="25" t="s">
        <v>11</v>
      </c>
      <c r="F2952" s="26" t="s">
        <v>16</v>
      </c>
      <c r="G2952" s="26" t="s">
        <v>14</v>
      </c>
      <c r="H2952" s="23">
        <v>0</v>
      </c>
      <c r="I2952" s="27"/>
      <c r="J2952" s="28">
        <v>0</v>
      </c>
      <c r="K2952" t="str">
        <f>IF((LEN(relatorio_Ananindeua3[[#This Row],[CIF/CPF/CNPJ]])=14),relatorio_Ananindeua3[[#This Row],[CIF/CPF/CNPJ]],relatorio_Ananindeua3[[#This Row],[Coluna2]])</f>
        <v>50172452000129</v>
      </c>
      <c r="L2952" t="str">
        <f t="shared" si="46"/>
        <v>501******29</v>
      </c>
    </row>
    <row r="2953" spans="1:12" x14ac:dyDescent="0.25">
      <c r="A2953" s="23" t="s">
        <v>8682</v>
      </c>
      <c r="B2953" s="23" t="s">
        <v>8683</v>
      </c>
      <c r="C2953" s="23" t="s">
        <v>17</v>
      </c>
      <c r="D2953" s="24">
        <v>45299.893437500003</v>
      </c>
      <c r="E2953" s="25" t="s">
        <v>11</v>
      </c>
      <c r="F2953" s="26" t="s">
        <v>16</v>
      </c>
      <c r="G2953" s="26" t="s">
        <v>14</v>
      </c>
      <c r="H2953" s="23">
        <v>0</v>
      </c>
      <c r="I2953" s="27"/>
      <c r="J2953" s="28">
        <v>0</v>
      </c>
      <c r="K2953" t="str">
        <f>IF((LEN(relatorio_Ananindeua3[[#This Row],[CIF/CPF/CNPJ]])=14),relatorio_Ananindeua3[[#This Row],[CIF/CPF/CNPJ]],relatorio_Ananindeua3[[#This Row],[Coluna2]])</f>
        <v>50173931000160</v>
      </c>
      <c r="L2953" t="str">
        <f t="shared" si="46"/>
        <v>501******60</v>
      </c>
    </row>
    <row r="2954" spans="1:12" x14ac:dyDescent="0.25">
      <c r="A2954" s="23" t="s">
        <v>8684</v>
      </c>
      <c r="B2954" s="23" t="s">
        <v>8685</v>
      </c>
      <c r="C2954" s="23" t="s">
        <v>17</v>
      </c>
      <c r="D2954" s="24">
        <v>45299.893437500003</v>
      </c>
      <c r="E2954" s="25" t="s">
        <v>11</v>
      </c>
      <c r="F2954" s="26" t="s">
        <v>16</v>
      </c>
      <c r="G2954" s="26" t="s">
        <v>14</v>
      </c>
      <c r="H2954" s="23">
        <v>0</v>
      </c>
      <c r="I2954" s="27"/>
      <c r="J2954" s="28">
        <v>0</v>
      </c>
      <c r="K2954" t="str">
        <f>IF((LEN(relatorio_Ananindeua3[[#This Row],[CIF/CPF/CNPJ]])=14),relatorio_Ananindeua3[[#This Row],[CIF/CPF/CNPJ]],relatorio_Ananindeua3[[#This Row],[Coluna2]])</f>
        <v>50175175000108</v>
      </c>
      <c r="L2954" t="str">
        <f t="shared" si="46"/>
        <v>501******08</v>
      </c>
    </row>
    <row r="2955" spans="1:12" x14ac:dyDescent="0.25">
      <c r="A2955" s="23" t="s">
        <v>8664</v>
      </c>
      <c r="B2955" s="23" t="s">
        <v>8665</v>
      </c>
      <c r="C2955" s="23" t="s">
        <v>17</v>
      </c>
      <c r="D2955" s="24">
        <v>45299.893449074072</v>
      </c>
      <c r="E2955" s="25" t="s">
        <v>11</v>
      </c>
      <c r="F2955" s="26" t="s">
        <v>16</v>
      </c>
      <c r="G2955" s="26" t="s">
        <v>14</v>
      </c>
      <c r="H2955" s="23">
        <v>0</v>
      </c>
      <c r="I2955" s="27"/>
      <c r="J2955" s="28">
        <v>0</v>
      </c>
      <c r="K2955" t="str">
        <f>IF((LEN(relatorio_Ananindeua3[[#This Row],[CIF/CPF/CNPJ]])=14),relatorio_Ananindeua3[[#This Row],[CIF/CPF/CNPJ]],relatorio_Ananindeua3[[#This Row],[Coluna2]])</f>
        <v>50157066000168</v>
      </c>
      <c r="L2955" t="str">
        <f t="shared" si="46"/>
        <v>501******68</v>
      </c>
    </row>
    <row r="2956" spans="1:12" x14ac:dyDescent="0.25">
      <c r="A2956" s="23" t="s">
        <v>8668</v>
      </c>
      <c r="B2956" s="23" t="s">
        <v>8669</v>
      </c>
      <c r="C2956" s="23" t="s">
        <v>17</v>
      </c>
      <c r="D2956" s="24">
        <v>45299.893449074072</v>
      </c>
      <c r="E2956" s="25" t="s">
        <v>11</v>
      </c>
      <c r="F2956" s="26" t="s">
        <v>16</v>
      </c>
      <c r="G2956" s="26" t="s">
        <v>14</v>
      </c>
      <c r="H2956" s="23">
        <v>0</v>
      </c>
      <c r="I2956" s="27"/>
      <c r="J2956" s="28">
        <v>0</v>
      </c>
      <c r="K2956" t="str">
        <f>IF((LEN(relatorio_Ananindeua3[[#This Row],[CIF/CPF/CNPJ]])=14),relatorio_Ananindeua3[[#This Row],[CIF/CPF/CNPJ]],relatorio_Ananindeua3[[#This Row],[Coluna2]])</f>
        <v>50163267000178</v>
      </c>
      <c r="L2956" t="str">
        <f t="shared" si="46"/>
        <v>501******78</v>
      </c>
    </row>
    <row r="2957" spans="1:12" x14ac:dyDescent="0.25">
      <c r="A2957" s="23" t="s">
        <v>8674</v>
      </c>
      <c r="B2957" s="23" t="s">
        <v>8675</v>
      </c>
      <c r="C2957" s="23" t="s">
        <v>17</v>
      </c>
      <c r="D2957" s="24">
        <v>45299.893449074072</v>
      </c>
      <c r="E2957" s="25" t="s">
        <v>11</v>
      </c>
      <c r="F2957" s="26" t="s">
        <v>16</v>
      </c>
      <c r="G2957" s="26" t="s">
        <v>14</v>
      </c>
      <c r="H2957" s="23">
        <v>0</v>
      </c>
      <c r="I2957" s="27"/>
      <c r="J2957" s="28">
        <v>0</v>
      </c>
      <c r="K2957" t="str">
        <f>IF((LEN(relatorio_Ananindeua3[[#This Row],[CIF/CPF/CNPJ]])=14),relatorio_Ananindeua3[[#This Row],[CIF/CPF/CNPJ]],relatorio_Ananindeua3[[#This Row],[Coluna2]])</f>
        <v>50170383000114</v>
      </c>
      <c r="L2957" t="str">
        <f t="shared" si="46"/>
        <v>501******14</v>
      </c>
    </row>
    <row r="2958" spans="1:12" x14ac:dyDescent="0.25">
      <c r="A2958" s="23" t="s">
        <v>8680</v>
      </c>
      <c r="B2958" s="23" t="s">
        <v>8681</v>
      </c>
      <c r="C2958" s="23" t="s">
        <v>17</v>
      </c>
      <c r="D2958" s="24">
        <v>45299.893449074072</v>
      </c>
      <c r="E2958" s="25" t="s">
        <v>11</v>
      </c>
      <c r="F2958" s="26" t="s">
        <v>16</v>
      </c>
      <c r="G2958" s="26" t="s">
        <v>14</v>
      </c>
      <c r="H2958" s="23">
        <v>0</v>
      </c>
      <c r="I2958" s="27"/>
      <c r="J2958" s="28">
        <v>0</v>
      </c>
      <c r="K2958" t="str">
        <f>IF((LEN(relatorio_Ananindeua3[[#This Row],[CIF/CPF/CNPJ]])=14),relatorio_Ananindeua3[[#This Row],[CIF/CPF/CNPJ]],relatorio_Ananindeua3[[#This Row],[Coluna2]])</f>
        <v>50172483000180</v>
      </c>
      <c r="L2958" t="str">
        <f t="shared" si="46"/>
        <v>501******80</v>
      </c>
    </row>
    <row r="2959" spans="1:12" x14ac:dyDescent="0.25">
      <c r="A2959" s="23" t="s">
        <v>8670</v>
      </c>
      <c r="B2959" s="23" t="s">
        <v>8671</v>
      </c>
      <c r="C2959" s="23" t="s">
        <v>17</v>
      </c>
      <c r="D2959" s="24">
        <v>45299.893483796295</v>
      </c>
      <c r="E2959" s="25" t="s">
        <v>11</v>
      </c>
      <c r="F2959" s="26" t="s">
        <v>16</v>
      </c>
      <c r="G2959" s="26" t="s">
        <v>14</v>
      </c>
      <c r="H2959" s="23">
        <v>0</v>
      </c>
      <c r="I2959" s="27"/>
      <c r="J2959" s="28">
        <v>0</v>
      </c>
      <c r="K2959" t="str">
        <f>IF((LEN(relatorio_Ananindeua3[[#This Row],[CIF/CPF/CNPJ]])=14),relatorio_Ananindeua3[[#This Row],[CIF/CPF/CNPJ]],relatorio_Ananindeua3[[#This Row],[Coluna2]])</f>
        <v>50170031000169</v>
      </c>
      <c r="L2959" t="str">
        <f t="shared" si="46"/>
        <v>501******69</v>
      </c>
    </row>
    <row r="2960" spans="1:12" x14ac:dyDescent="0.25">
      <c r="A2960" s="23" t="s">
        <v>8652</v>
      </c>
      <c r="B2960" s="23" t="s">
        <v>8653</v>
      </c>
      <c r="C2960" s="23" t="s">
        <v>17</v>
      </c>
      <c r="D2960" s="24">
        <v>45299.893495370372</v>
      </c>
      <c r="E2960" s="25" t="s">
        <v>11</v>
      </c>
      <c r="F2960" s="26" t="s">
        <v>16</v>
      </c>
      <c r="G2960" s="26" t="s">
        <v>14</v>
      </c>
      <c r="H2960" s="23">
        <v>0</v>
      </c>
      <c r="I2960" s="27"/>
      <c r="J2960" s="28">
        <v>0</v>
      </c>
      <c r="K2960" t="str">
        <f>IF((LEN(relatorio_Ananindeua3[[#This Row],[CIF/CPF/CNPJ]])=14),relatorio_Ananindeua3[[#This Row],[CIF/CPF/CNPJ]],relatorio_Ananindeua3[[#This Row],[Coluna2]])</f>
        <v>50145534000184</v>
      </c>
      <c r="L2960" t="str">
        <f t="shared" si="46"/>
        <v>501******84</v>
      </c>
    </row>
    <row r="2961" spans="1:12" x14ac:dyDescent="0.25">
      <c r="A2961" s="23" t="s">
        <v>8654</v>
      </c>
      <c r="B2961" s="23" t="s">
        <v>8655</v>
      </c>
      <c r="C2961" s="23" t="s">
        <v>17</v>
      </c>
      <c r="D2961" s="24">
        <v>45299.893495370372</v>
      </c>
      <c r="E2961" s="25" t="s">
        <v>11</v>
      </c>
      <c r="F2961" s="26" t="s">
        <v>16</v>
      </c>
      <c r="G2961" s="26" t="s">
        <v>14</v>
      </c>
      <c r="H2961" s="23">
        <v>0</v>
      </c>
      <c r="I2961" s="27"/>
      <c r="J2961" s="28">
        <v>0</v>
      </c>
      <c r="K2961" t="str">
        <f>IF((LEN(relatorio_Ananindeua3[[#This Row],[CIF/CPF/CNPJ]])=14),relatorio_Ananindeua3[[#This Row],[CIF/CPF/CNPJ]],relatorio_Ananindeua3[[#This Row],[Coluna2]])</f>
        <v>50149666000184</v>
      </c>
      <c r="L2961" t="str">
        <f t="shared" si="46"/>
        <v>501******84</v>
      </c>
    </row>
    <row r="2962" spans="1:12" x14ac:dyDescent="0.25">
      <c r="A2962" s="23" t="s">
        <v>8656</v>
      </c>
      <c r="B2962" s="23" t="s">
        <v>8657</v>
      </c>
      <c r="C2962" s="23" t="s">
        <v>17</v>
      </c>
      <c r="D2962" s="24">
        <v>45299.893495370372</v>
      </c>
      <c r="E2962" s="25" t="s">
        <v>11</v>
      </c>
      <c r="F2962" s="26" t="s">
        <v>16</v>
      </c>
      <c r="G2962" s="26" t="s">
        <v>14</v>
      </c>
      <c r="H2962" s="23">
        <v>0</v>
      </c>
      <c r="I2962" s="27"/>
      <c r="J2962" s="28">
        <v>0</v>
      </c>
      <c r="K2962" t="str">
        <f>IF((LEN(relatorio_Ananindeua3[[#This Row],[CIF/CPF/CNPJ]])=14),relatorio_Ananindeua3[[#This Row],[CIF/CPF/CNPJ]],relatorio_Ananindeua3[[#This Row],[Coluna2]])</f>
        <v>50150621000120</v>
      </c>
      <c r="L2962" t="str">
        <f t="shared" ref="L2962:L3025" si="47">_xlfn.CONCAT(LEFT(A2962,3),REPT("*",6),RIGHT(A2962,2))</f>
        <v>501******20</v>
      </c>
    </row>
    <row r="2963" spans="1:12" x14ac:dyDescent="0.25">
      <c r="A2963" s="23" t="s">
        <v>8658</v>
      </c>
      <c r="B2963" s="23" t="s">
        <v>8659</v>
      </c>
      <c r="C2963" s="23" t="s">
        <v>17</v>
      </c>
      <c r="D2963" s="24">
        <v>45299.893495370372</v>
      </c>
      <c r="E2963" s="25" t="s">
        <v>11</v>
      </c>
      <c r="F2963" s="26" t="s">
        <v>16</v>
      </c>
      <c r="G2963" s="26" t="s">
        <v>14</v>
      </c>
      <c r="H2963" s="23">
        <v>0</v>
      </c>
      <c r="I2963" s="27"/>
      <c r="J2963" s="28">
        <v>0</v>
      </c>
      <c r="K2963" t="str">
        <f>IF((LEN(relatorio_Ananindeua3[[#This Row],[CIF/CPF/CNPJ]])=14),relatorio_Ananindeua3[[#This Row],[CIF/CPF/CNPJ]],relatorio_Ananindeua3[[#This Row],[Coluna2]])</f>
        <v>50151262000125</v>
      </c>
      <c r="L2963" t="str">
        <f t="shared" si="47"/>
        <v>501******25</v>
      </c>
    </row>
    <row r="2964" spans="1:12" x14ac:dyDescent="0.25">
      <c r="A2964" s="23" t="s">
        <v>8660</v>
      </c>
      <c r="B2964" s="23" t="s">
        <v>8661</v>
      </c>
      <c r="C2964" s="23" t="s">
        <v>17</v>
      </c>
      <c r="D2964" s="24">
        <v>45299.893495370372</v>
      </c>
      <c r="E2964" s="25" t="s">
        <v>11</v>
      </c>
      <c r="F2964" s="26" t="s">
        <v>16</v>
      </c>
      <c r="G2964" s="26" t="s">
        <v>14</v>
      </c>
      <c r="H2964" s="23">
        <v>0</v>
      </c>
      <c r="I2964" s="27"/>
      <c r="J2964" s="28">
        <v>0</v>
      </c>
      <c r="K2964" t="str">
        <f>IF((LEN(relatorio_Ananindeua3[[#This Row],[CIF/CPF/CNPJ]])=14),relatorio_Ananindeua3[[#This Row],[CIF/CPF/CNPJ]],relatorio_Ananindeua3[[#This Row],[Coluna2]])</f>
        <v>50153091000173</v>
      </c>
      <c r="L2964" t="str">
        <f t="shared" si="47"/>
        <v>501******73</v>
      </c>
    </row>
    <row r="2965" spans="1:12" x14ac:dyDescent="0.25">
      <c r="A2965" s="23" t="s">
        <v>8666</v>
      </c>
      <c r="B2965" s="23" t="s">
        <v>8667</v>
      </c>
      <c r="C2965" s="23" t="s">
        <v>17</v>
      </c>
      <c r="D2965" s="24">
        <v>45299.893495370372</v>
      </c>
      <c r="E2965" s="25" t="s">
        <v>11</v>
      </c>
      <c r="F2965" s="26" t="s">
        <v>16</v>
      </c>
      <c r="G2965" s="26" t="s">
        <v>14</v>
      </c>
      <c r="H2965" s="23">
        <v>0</v>
      </c>
      <c r="I2965" s="27"/>
      <c r="J2965" s="28">
        <v>0</v>
      </c>
      <c r="K2965" t="str">
        <f>IF((LEN(relatorio_Ananindeua3[[#This Row],[CIF/CPF/CNPJ]])=14),relatorio_Ananindeua3[[#This Row],[CIF/CPF/CNPJ]],relatorio_Ananindeua3[[#This Row],[Coluna2]])</f>
        <v>50158522000194</v>
      </c>
      <c r="L2965" t="str">
        <f t="shared" si="47"/>
        <v>501******94</v>
      </c>
    </row>
    <row r="2966" spans="1:12" x14ac:dyDescent="0.25">
      <c r="A2966" s="23" t="s">
        <v>7799</v>
      </c>
      <c r="B2966" s="23" t="s">
        <v>7800</v>
      </c>
      <c r="C2966" s="23" t="s">
        <v>17</v>
      </c>
      <c r="D2966" s="24">
        <v>45299.893506944441</v>
      </c>
      <c r="E2966" s="25" t="s">
        <v>11</v>
      </c>
      <c r="F2966" s="26" t="s">
        <v>16</v>
      </c>
      <c r="G2966" s="26" t="s">
        <v>14</v>
      </c>
      <c r="H2966" s="23">
        <v>0</v>
      </c>
      <c r="I2966" s="27"/>
      <c r="J2966" s="28">
        <v>0</v>
      </c>
      <c r="K2966" t="str">
        <f>IF((LEN(relatorio_Ananindeua3[[#This Row],[CIF/CPF/CNPJ]])=14),relatorio_Ananindeua3[[#This Row],[CIF/CPF/CNPJ]],relatorio_Ananindeua3[[#This Row],[Coluna2]])</f>
        <v>48464729000145</v>
      </c>
      <c r="L2966" t="str">
        <f t="shared" si="47"/>
        <v>484******45</v>
      </c>
    </row>
    <row r="2967" spans="1:12" x14ac:dyDescent="0.25">
      <c r="A2967" s="23" t="s">
        <v>8646</v>
      </c>
      <c r="B2967" s="23" t="s">
        <v>8647</v>
      </c>
      <c r="C2967" s="23" t="s">
        <v>17</v>
      </c>
      <c r="D2967" s="24">
        <v>45299.893506944441</v>
      </c>
      <c r="E2967" s="25" t="s">
        <v>11</v>
      </c>
      <c r="F2967" s="26" t="s">
        <v>16</v>
      </c>
      <c r="G2967" s="26" t="s">
        <v>14</v>
      </c>
      <c r="H2967" s="23">
        <v>0</v>
      </c>
      <c r="I2967" s="27"/>
      <c r="J2967" s="28">
        <v>0</v>
      </c>
      <c r="K2967" t="str">
        <f>IF((LEN(relatorio_Ananindeua3[[#This Row],[CIF/CPF/CNPJ]])=14),relatorio_Ananindeua3[[#This Row],[CIF/CPF/CNPJ]],relatorio_Ananindeua3[[#This Row],[Coluna2]])</f>
        <v>50125656000109</v>
      </c>
      <c r="L2967" t="str">
        <f t="shared" si="47"/>
        <v>501******09</v>
      </c>
    </row>
    <row r="2968" spans="1:12" x14ac:dyDescent="0.25">
      <c r="A2968" s="23" t="s">
        <v>8648</v>
      </c>
      <c r="B2968" s="23" t="s">
        <v>8649</v>
      </c>
      <c r="C2968" s="23" t="s">
        <v>17</v>
      </c>
      <c r="D2968" s="24">
        <v>45299.893506944441</v>
      </c>
      <c r="E2968" s="25" t="s">
        <v>11</v>
      </c>
      <c r="F2968" s="26" t="s">
        <v>16</v>
      </c>
      <c r="G2968" s="26" t="s">
        <v>14</v>
      </c>
      <c r="H2968" s="23">
        <v>0</v>
      </c>
      <c r="I2968" s="27"/>
      <c r="J2968" s="28">
        <v>0</v>
      </c>
      <c r="K2968" t="str">
        <f>IF((LEN(relatorio_Ananindeua3[[#This Row],[CIF/CPF/CNPJ]])=14),relatorio_Ananindeua3[[#This Row],[CIF/CPF/CNPJ]],relatorio_Ananindeua3[[#This Row],[Coluna2]])</f>
        <v>50136362000182</v>
      </c>
      <c r="L2968" t="str">
        <f t="shared" si="47"/>
        <v>501******82</v>
      </c>
    </row>
    <row r="2969" spans="1:12" x14ac:dyDescent="0.25">
      <c r="A2969" s="23" t="s">
        <v>8672</v>
      </c>
      <c r="B2969" s="23" t="s">
        <v>8673</v>
      </c>
      <c r="C2969" s="23" t="s">
        <v>17</v>
      </c>
      <c r="D2969" s="24">
        <v>45299.893506944441</v>
      </c>
      <c r="E2969" s="25" t="s">
        <v>11</v>
      </c>
      <c r="F2969" s="26" t="s">
        <v>16</v>
      </c>
      <c r="G2969" s="26" t="s">
        <v>14</v>
      </c>
      <c r="H2969" s="23">
        <v>0</v>
      </c>
      <c r="I2969" s="27"/>
      <c r="J2969" s="28">
        <v>0</v>
      </c>
      <c r="K2969" t="str">
        <f>IF((LEN(relatorio_Ananindeua3[[#This Row],[CIF/CPF/CNPJ]])=14),relatorio_Ananindeua3[[#This Row],[CIF/CPF/CNPJ]],relatorio_Ananindeua3[[#This Row],[Coluna2]])</f>
        <v>50170267000103</v>
      </c>
      <c r="L2969" t="str">
        <f t="shared" si="47"/>
        <v>501******03</v>
      </c>
    </row>
    <row r="2970" spans="1:12" x14ac:dyDescent="0.25">
      <c r="A2970" s="23" t="s">
        <v>8650</v>
      </c>
      <c r="B2970" s="23" t="s">
        <v>8651</v>
      </c>
      <c r="C2970" s="23" t="s">
        <v>17</v>
      </c>
      <c r="D2970" s="24">
        <v>45299.893518518518</v>
      </c>
      <c r="E2970" s="25" t="s">
        <v>11</v>
      </c>
      <c r="F2970" s="26" t="s">
        <v>16</v>
      </c>
      <c r="G2970" s="26" t="s">
        <v>14</v>
      </c>
      <c r="H2970" s="23">
        <v>0</v>
      </c>
      <c r="I2970" s="27"/>
      <c r="J2970" s="28">
        <v>0</v>
      </c>
      <c r="K2970" t="str">
        <f>IF((LEN(relatorio_Ananindeua3[[#This Row],[CIF/CPF/CNPJ]])=14),relatorio_Ananindeua3[[#This Row],[CIF/CPF/CNPJ]],relatorio_Ananindeua3[[#This Row],[Coluna2]])</f>
        <v>50138863000106</v>
      </c>
      <c r="L2970" t="str">
        <f t="shared" si="47"/>
        <v>501******06</v>
      </c>
    </row>
    <row r="2971" spans="1:12" x14ac:dyDescent="0.25">
      <c r="A2971" s="23" t="s">
        <v>8640</v>
      </c>
      <c r="B2971" s="23" t="s">
        <v>8641</v>
      </c>
      <c r="C2971" s="23" t="s">
        <v>17</v>
      </c>
      <c r="D2971" s="24">
        <v>45299.893541666665</v>
      </c>
      <c r="E2971" s="25" t="s">
        <v>11</v>
      </c>
      <c r="F2971" s="26" t="s">
        <v>16</v>
      </c>
      <c r="G2971" s="26" t="s">
        <v>14</v>
      </c>
      <c r="H2971" s="23">
        <v>0</v>
      </c>
      <c r="I2971" s="27"/>
      <c r="J2971" s="28">
        <v>0</v>
      </c>
      <c r="K2971" t="str">
        <f>IF((LEN(relatorio_Ananindeua3[[#This Row],[CIF/CPF/CNPJ]])=14),relatorio_Ananindeua3[[#This Row],[CIF/CPF/CNPJ]],relatorio_Ananindeua3[[#This Row],[Coluna2]])</f>
        <v>50119970000189</v>
      </c>
      <c r="L2971" t="str">
        <f t="shared" si="47"/>
        <v>501******89</v>
      </c>
    </row>
    <row r="2972" spans="1:12" x14ac:dyDescent="0.25">
      <c r="A2972" s="23" t="s">
        <v>8642</v>
      </c>
      <c r="B2972" s="23" t="s">
        <v>8643</v>
      </c>
      <c r="C2972" s="23" t="s">
        <v>17</v>
      </c>
      <c r="D2972" s="24">
        <v>45299.893541666665</v>
      </c>
      <c r="E2972" s="25" t="s">
        <v>11</v>
      </c>
      <c r="F2972" s="26" t="s">
        <v>16</v>
      </c>
      <c r="G2972" s="26" t="s">
        <v>14</v>
      </c>
      <c r="H2972" s="23">
        <v>0</v>
      </c>
      <c r="I2972" s="27"/>
      <c r="J2972" s="28">
        <v>0</v>
      </c>
      <c r="K2972" t="str">
        <f>IF((LEN(relatorio_Ananindeua3[[#This Row],[CIF/CPF/CNPJ]])=14),relatorio_Ananindeua3[[#This Row],[CIF/CPF/CNPJ]],relatorio_Ananindeua3[[#This Row],[Coluna2]])</f>
        <v>50119995000182</v>
      </c>
      <c r="L2972" t="str">
        <f t="shared" si="47"/>
        <v>501******82</v>
      </c>
    </row>
    <row r="2973" spans="1:12" x14ac:dyDescent="0.25">
      <c r="A2973" s="23" t="s">
        <v>8644</v>
      </c>
      <c r="B2973" s="23" t="s">
        <v>8645</v>
      </c>
      <c r="C2973" s="23" t="s">
        <v>17</v>
      </c>
      <c r="D2973" s="24">
        <v>45299.893541666665</v>
      </c>
      <c r="E2973" s="25" t="s">
        <v>11</v>
      </c>
      <c r="F2973" s="26" t="s">
        <v>16</v>
      </c>
      <c r="G2973" s="26" t="s">
        <v>14</v>
      </c>
      <c r="H2973" s="23">
        <v>0</v>
      </c>
      <c r="I2973" s="27"/>
      <c r="J2973" s="28">
        <v>0</v>
      </c>
      <c r="K2973" t="str">
        <f>IF((LEN(relatorio_Ananindeua3[[#This Row],[CIF/CPF/CNPJ]])=14),relatorio_Ananindeua3[[#This Row],[CIF/CPF/CNPJ]],relatorio_Ananindeua3[[#This Row],[Coluna2]])</f>
        <v>50122410000183</v>
      </c>
      <c r="L2973" t="str">
        <f t="shared" si="47"/>
        <v>501******83</v>
      </c>
    </row>
    <row r="2974" spans="1:12" x14ac:dyDescent="0.25">
      <c r="A2974" s="23" t="s">
        <v>8638</v>
      </c>
      <c r="B2974" s="23" t="s">
        <v>8639</v>
      </c>
      <c r="C2974" s="23" t="s">
        <v>17</v>
      </c>
      <c r="D2974" s="24">
        <v>45299.893553240741</v>
      </c>
      <c r="E2974" s="25" t="s">
        <v>11</v>
      </c>
      <c r="F2974" s="26" t="s">
        <v>16</v>
      </c>
      <c r="G2974" s="26" t="s">
        <v>14</v>
      </c>
      <c r="H2974" s="23">
        <v>0</v>
      </c>
      <c r="I2974" s="27"/>
      <c r="J2974" s="28">
        <v>0</v>
      </c>
      <c r="K2974" t="str">
        <f>IF((LEN(relatorio_Ananindeua3[[#This Row],[CIF/CPF/CNPJ]])=14),relatorio_Ananindeua3[[#This Row],[CIF/CPF/CNPJ]],relatorio_Ananindeua3[[#This Row],[Coluna2]])</f>
        <v>50118014000182</v>
      </c>
      <c r="L2974" t="str">
        <f t="shared" si="47"/>
        <v>501******82</v>
      </c>
    </row>
    <row r="2975" spans="1:12" x14ac:dyDescent="0.25">
      <c r="A2975" s="23" t="s">
        <v>8624</v>
      </c>
      <c r="B2975" s="23" t="s">
        <v>8625</v>
      </c>
      <c r="C2975" s="23" t="s">
        <v>17</v>
      </c>
      <c r="D2975" s="24">
        <v>45299.893564814818</v>
      </c>
      <c r="E2975" s="25" t="s">
        <v>11</v>
      </c>
      <c r="F2975" s="26" t="s">
        <v>16</v>
      </c>
      <c r="G2975" s="26" t="s">
        <v>14</v>
      </c>
      <c r="H2975" s="23">
        <v>0</v>
      </c>
      <c r="I2975" s="27"/>
      <c r="J2975" s="28">
        <v>0</v>
      </c>
      <c r="K2975" t="str">
        <f>IF((LEN(relatorio_Ananindeua3[[#This Row],[CIF/CPF/CNPJ]])=14),relatorio_Ananindeua3[[#This Row],[CIF/CPF/CNPJ]],relatorio_Ananindeua3[[#This Row],[Coluna2]])</f>
        <v>50093719000192</v>
      </c>
      <c r="L2975" t="str">
        <f t="shared" si="47"/>
        <v>500******92</v>
      </c>
    </row>
    <row r="2976" spans="1:12" x14ac:dyDescent="0.25">
      <c r="A2976" s="23" t="s">
        <v>8636</v>
      </c>
      <c r="B2976" s="23" t="s">
        <v>8637</v>
      </c>
      <c r="C2976" s="23" t="s">
        <v>17</v>
      </c>
      <c r="D2976" s="24">
        <v>45299.893564814818</v>
      </c>
      <c r="E2976" s="25" t="s">
        <v>11</v>
      </c>
      <c r="F2976" s="26" t="s">
        <v>16</v>
      </c>
      <c r="G2976" s="26" t="s">
        <v>14</v>
      </c>
      <c r="H2976" s="23">
        <v>0</v>
      </c>
      <c r="I2976" s="27"/>
      <c r="J2976" s="28">
        <v>0</v>
      </c>
      <c r="K2976" t="str">
        <f>IF((LEN(relatorio_Ananindeua3[[#This Row],[CIF/CPF/CNPJ]])=14),relatorio_Ananindeua3[[#This Row],[CIF/CPF/CNPJ]],relatorio_Ananindeua3[[#This Row],[Coluna2]])</f>
        <v>50104856000185</v>
      </c>
      <c r="L2976" t="str">
        <f t="shared" si="47"/>
        <v>501******85</v>
      </c>
    </row>
    <row r="2977" spans="1:12" x14ac:dyDescent="0.25">
      <c r="A2977" s="23" t="s">
        <v>8622</v>
      </c>
      <c r="B2977" s="23" t="s">
        <v>8623</v>
      </c>
      <c r="C2977" s="23" t="s">
        <v>17</v>
      </c>
      <c r="D2977" s="24">
        <v>45299.893576388888</v>
      </c>
      <c r="E2977" s="25" t="s">
        <v>11</v>
      </c>
      <c r="F2977" s="26" t="s">
        <v>16</v>
      </c>
      <c r="G2977" s="26" t="s">
        <v>14</v>
      </c>
      <c r="H2977" s="23">
        <v>0</v>
      </c>
      <c r="I2977" s="27"/>
      <c r="J2977" s="28">
        <v>0</v>
      </c>
      <c r="K2977" t="str">
        <f>IF((LEN(relatorio_Ananindeua3[[#This Row],[CIF/CPF/CNPJ]])=14),relatorio_Ananindeua3[[#This Row],[CIF/CPF/CNPJ]],relatorio_Ananindeua3[[#This Row],[Coluna2]])</f>
        <v>50092864000159</v>
      </c>
      <c r="L2977" t="str">
        <f t="shared" si="47"/>
        <v>500******59</v>
      </c>
    </row>
    <row r="2978" spans="1:12" x14ac:dyDescent="0.25">
      <c r="A2978" s="23" t="s">
        <v>8628</v>
      </c>
      <c r="B2978" s="23" t="s">
        <v>8629</v>
      </c>
      <c r="C2978" s="23" t="s">
        <v>17</v>
      </c>
      <c r="D2978" s="24">
        <v>45299.893576388888</v>
      </c>
      <c r="E2978" s="25" t="s">
        <v>11</v>
      </c>
      <c r="F2978" s="26" t="s">
        <v>16</v>
      </c>
      <c r="G2978" s="26" t="s">
        <v>14</v>
      </c>
      <c r="H2978" s="23">
        <v>0</v>
      </c>
      <c r="I2978" s="27"/>
      <c r="J2978" s="28">
        <v>0</v>
      </c>
      <c r="K2978" t="str">
        <f>IF((LEN(relatorio_Ananindeua3[[#This Row],[CIF/CPF/CNPJ]])=14),relatorio_Ananindeua3[[#This Row],[CIF/CPF/CNPJ]],relatorio_Ananindeua3[[#This Row],[Coluna2]])</f>
        <v>50099161000152</v>
      </c>
      <c r="L2978" t="str">
        <f t="shared" si="47"/>
        <v>500******52</v>
      </c>
    </row>
    <row r="2979" spans="1:12" x14ac:dyDescent="0.25">
      <c r="A2979" s="23" t="s">
        <v>8630</v>
      </c>
      <c r="B2979" s="23" t="s">
        <v>8631</v>
      </c>
      <c r="C2979" s="23" t="s">
        <v>17</v>
      </c>
      <c r="D2979" s="24">
        <v>45299.893576388888</v>
      </c>
      <c r="E2979" s="25" t="s">
        <v>11</v>
      </c>
      <c r="F2979" s="26" t="s">
        <v>16</v>
      </c>
      <c r="G2979" s="26" t="s">
        <v>14</v>
      </c>
      <c r="H2979" s="23">
        <v>0</v>
      </c>
      <c r="I2979" s="27"/>
      <c r="J2979" s="28">
        <v>0</v>
      </c>
      <c r="K2979" t="str">
        <f>IF((LEN(relatorio_Ananindeua3[[#This Row],[CIF/CPF/CNPJ]])=14),relatorio_Ananindeua3[[#This Row],[CIF/CPF/CNPJ]],relatorio_Ananindeua3[[#This Row],[Coluna2]])</f>
        <v>50099526000149</v>
      </c>
      <c r="L2979" t="str">
        <f t="shared" si="47"/>
        <v>500******49</v>
      </c>
    </row>
    <row r="2980" spans="1:12" x14ac:dyDescent="0.25">
      <c r="A2980" s="23" t="s">
        <v>8634</v>
      </c>
      <c r="B2980" s="23" t="s">
        <v>8635</v>
      </c>
      <c r="C2980" s="23" t="s">
        <v>17</v>
      </c>
      <c r="D2980" s="24">
        <v>45299.893576388888</v>
      </c>
      <c r="E2980" s="25" t="s">
        <v>11</v>
      </c>
      <c r="F2980" s="26" t="s">
        <v>16</v>
      </c>
      <c r="G2980" s="26" t="s">
        <v>14</v>
      </c>
      <c r="H2980" s="23">
        <v>0</v>
      </c>
      <c r="I2980" s="27"/>
      <c r="J2980" s="28">
        <v>0</v>
      </c>
      <c r="K2980" t="str">
        <f>IF((LEN(relatorio_Ananindeua3[[#This Row],[CIF/CPF/CNPJ]])=14),relatorio_Ananindeua3[[#This Row],[CIF/CPF/CNPJ]],relatorio_Ananindeua3[[#This Row],[Coluna2]])</f>
        <v>50101279000178</v>
      </c>
      <c r="L2980" t="str">
        <f t="shared" si="47"/>
        <v>501******78</v>
      </c>
    </row>
    <row r="2981" spans="1:12" x14ac:dyDescent="0.25">
      <c r="A2981" s="23" t="s">
        <v>8618</v>
      </c>
      <c r="B2981" s="23" t="s">
        <v>8619</v>
      </c>
      <c r="C2981" s="23" t="s">
        <v>17</v>
      </c>
      <c r="D2981" s="24">
        <v>45299.893587962964</v>
      </c>
      <c r="E2981" s="25" t="s">
        <v>11</v>
      </c>
      <c r="F2981" s="26" t="s">
        <v>16</v>
      </c>
      <c r="G2981" s="26" t="s">
        <v>14</v>
      </c>
      <c r="H2981" s="23">
        <v>0</v>
      </c>
      <c r="I2981" s="27"/>
      <c r="J2981" s="28">
        <v>0</v>
      </c>
      <c r="K2981" t="str">
        <f>IF((LEN(relatorio_Ananindeua3[[#This Row],[CIF/CPF/CNPJ]])=14),relatorio_Ananindeua3[[#This Row],[CIF/CPF/CNPJ]],relatorio_Ananindeua3[[#This Row],[Coluna2]])</f>
        <v>50088532000109</v>
      </c>
      <c r="L2981" t="str">
        <f t="shared" si="47"/>
        <v>500******09</v>
      </c>
    </row>
    <row r="2982" spans="1:12" x14ac:dyDescent="0.25">
      <c r="A2982" s="23" t="s">
        <v>8620</v>
      </c>
      <c r="B2982" s="23" t="s">
        <v>8621</v>
      </c>
      <c r="C2982" s="23" t="s">
        <v>17</v>
      </c>
      <c r="D2982" s="24">
        <v>45299.893587962964</v>
      </c>
      <c r="E2982" s="25" t="s">
        <v>11</v>
      </c>
      <c r="F2982" s="26" t="s">
        <v>16</v>
      </c>
      <c r="G2982" s="26" t="s">
        <v>14</v>
      </c>
      <c r="H2982" s="23">
        <v>0</v>
      </c>
      <c r="I2982" s="27"/>
      <c r="J2982" s="28">
        <v>0</v>
      </c>
      <c r="K2982" t="str">
        <f>IF((LEN(relatorio_Ananindeua3[[#This Row],[CIF/CPF/CNPJ]])=14),relatorio_Ananindeua3[[#This Row],[CIF/CPF/CNPJ]],relatorio_Ananindeua3[[#This Row],[Coluna2]])</f>
        <v>50091241000161</v>
      </c>
      <c r="L2982" t="str">
        <f t="shared" si="47"/>
        <v>500******61</v>
      </c>
    </row>
    <row r="2983" spans="1:12" x14ac:dyDescent="0.25">
      <c r="A2983" s="23" t="s">
        <v>8632</v>
      </c>
      <c r="B2983" s="23" t="s">
        <v>8633</v>
      </c>
      <c r="C2983" s="23" t="s">
        <v>17</v>
      </c>
      <c r="D2983" s="24">
        <v>45299.893587962964</v>
      </c>
      <c r="E2983" s="25" t="s">
        <v>11</v>
      </c>
      <c r="F2983" s="26" t="s">
        <v>16</v>
      </c>
      <c r="G2983" s="26" t="s">
        <v>14</v>
      </c>
      <c r="H2983" s="23">
        <v>0</v>
      </c>
      <c r="I2983" s="27"/>
      <c r="J2983" s="28">
        <v>0</v>
      </c>
      <c r="K2983" t="str">
        <f>IF((LEN(relatorio_Ananindeua3[[#This Row],[CIF/CPF/CNPJ]])=14),relatorio_Ananindeua3[[#This Row],[CIF/CPF/CNPJ]],relatorio_Ananindeua3[[#This Row],[Coluna2]])</f>
        <v>50101024000105</v>
      </c>
      <c r="L2983" t="str">
        <f t="shared" si="47"/>
        <v>501******05</v>
      </c>
    </row>
    <row r="2984" spans="1:12" x14ac:dyDescent="0.25">
      <c r="A2984" s="23" t="s">
        <v>8626</v>
      </c>
      <c r="B2984" s="23" t="s">
        <v>8627</v>
      </c>
      <c r="C2984" s="23" t="s">
        <v>17</v>
      </c>
      <c r="D2984" s="24">
        <v>45299.893611111111</v>
      </c>
      <c r="E2984" s="25" t="s">
        <v>11</v>
      </c>
      <c r="F2984" s="26" t="s">
        <v>16</v>
      </c>
      <c r="G2984" s="26" t="s">
        <v>14</v>
      </c>
      <c r="H2984" s="23">
        <v>0</v>
      </c>
      <c r="I2984" s="27"/>
      <c r="J2984" s="28">
        <v>0</v>
      </c>
      <c r="K2984" t="str">
        <f>IF((LEN(relatorio_Ananindeua3[[#This Row],[CIF/CPF/CNPJ]])=14),relatorio_Ananindeua3[[#This Row],[CIF/CPF/CNPJ]],relatorio_Ananindeua3[[#This Row],[Coluna2]])</f>
        <v>50096474000157</v>
      </c>
      <c r="L2984" t="str">
        <f t="shared" si="47"/>
        <v>500******57</v>
      </c>
    </row>
    <row r="2985" spans="1:12" x14ac:dyDescent="0.25">
      <c r="A2985" s="23" t="s">
        <v>4505</v>
      </c>
      <c r="B2985" s="23" t="s">
        <v>4506</v>
      </c>
      <c r="C2985" s="23" t="s">
        <v>17</v>
      </c>
      <c r="D2985" s="24">
        <v>45299.893622685187</v>
      </c>
      <c r="E2985" s="25" t="s">
        <v>11</v>
      </c>
      <c r="F2985" s="26" t="s">
        <v>16</v>
      </c>
      <c r="G2985" s="26" t="s">
        <v>14</v>
      </c>
      <c r="H2985" s="23">
        <v>0</v>
      </c>
      <c r="I2985" s="27"/>
      <c r="J2985" s="28">
        <v>0</v>
      </c>
      <c r="K2985" t="str">
        <f>IF((LEN(relatorio_Ananindeua3[[#This Row],[CIF/CPF/CNPJ]])=14),relatorio_Ananindeua3[[#This Row],[CIF/CPF/CNPJ]],relatorio_Ananindeua3[[#This Row],[Coluna2]])</f>
        <v>37784811000130</v>
      </c>
      <c r="L2985" t="str">
        <f t="shared" si="47"/>
        <v>377******30</v>
      </c>
    </row>
    <row r="2986" spans="1:12" x14ac:dyDescent="0.25">
      <c r="A2986" s="23" t="s">
        <v>8616</v>
      </c>
      <c r="B2986" s="23" t="s">
        <v>8617</v>
      </c>
      <c r="C2986" s="23" t="s">
        <v>17</v>
      </c>
      <c r="D2986" s="24">
        <v>45299.893622685187</v>
      </c>
      <c r="E2986" s="25" t="s">
        <v>11</v>
      </c>
      <c r="F2986" s="26" t="s">
        <v>16</v>
      </c>
      <c r="G2986" s="26" t="s">
        <v>14</v>
      </c>
      <c r="H2986" s="23">
        <v>0</v>
      </c>
      <c r="I2986" s="27"/>
      <c r="J2986" s="28">
        <v>0</v>
      </c>
      <c r="K2986" t="str">
        <f>IF((LEN(relatorio_Ananindeua3[[#This Row],[CIF/CPF/CNPJ]])=14),relatorio_Ananindeua3[[#This Row],[CIF/CPF/CNPJ]],relatorio_Ananindeua3[[#This Row],[Coluna2]])</f>
        <v>50081596000170</v>
      </c>
      <c r="L2986" t="str">
        <f t="shared" si="47"/>
        <v>500******70</v>
      </c>
    </row>
    <row r="2987" spans="1:12" x14ac:dyDescent="0.25">
      <c r="A2987" s="23" t="s">
        <v>8610</v>
      </c>
      <c r="B2987" s="23" t="s">
        <v>8611</v>
      </c>
      <c r="C2987" s="23" t="s">
        <v>17</v>
      </c>
      <c r="D2987" s="24">
        <v>45299.893634259257</v>
      </c>
      <c r="E2987" s="25" t="s">
        <v>11</v>
      </c>
      <c r="F2987" s="26" t="s">
        <v>16</v>
      </c>
      <c r="G2987" s="26" t="s">
        <v>14</v>
      </c>
      <c r="H2987" s="23">
        <v>0</v>
      </c>
      <c r="I2987" s="27"/>
      <c r="J2987" s="28">
        <v>0</v>
      </c>
      <c r="K2987" t="str">
        <f>IF((LEN(relatorio_Ananindeua3[[#This Row],[CIF/CPF/CNPJ]])=14),relatorio_Ananindeua3[[#This Row],[CIF/CPF/CNPJ]],relatorio_Ananindeua3[[#This Row],[Coluna2]])</f>
        <v>50073701000129</v>
      </c>
      <c r="L2987" t="str">
        <f t="shared" si="47"/>
        <v>500******29</v>
      </c>
    </row>
    <row r="2988" spans="1:12" x14ac:dyDescent="0.25">
      <c r="A2988" s="23" t="s">
        <v>8612</v>
      </c>
      <c r="B2988" s="23" t="s">
        <v>8613</v>
      </c>
      <c r="C2988" s="23" t="s">
        <v>17</v>
      </c>
      <c r="D2988" s="24">
        <v>45299.893634259257</v>
      </c>
      <c r="E2988" s="25" t="s">
        <v>11</v>
      </c>
      <c r="F2988" s="26" t="s">
        <v>16</v>
      </c>
      <c r="G2988" s="26" t="s">
        <v>14</v>
      </c>
      <c r="H2988" s="23">
        <v>0</v>
      </c>
      <c r="I2988" s="27"/>
      <c r="J2988" s="28">
        <v>0</v>
      </c>
      <c r="K2988" t="str">
        <f>IF((LEN(relatorio_Ananindeua3[[#This Row],[CIF/CPF/CNPJ]])=14),relatorio_Ananindeua3[[#This Row],[CIF/CPF/CNPJ]],relatorio_Ananindeua3[[#This Row],[Coluna2]])</f>
        <v>50075420000105</v>
      </c>
      <c r="L2988" t="str">
        <f t="shared" si="47"/>
        <v>500******05</v>
      </c>
    </row>
    <row r="2989" spans="1:12" x14ac:dyDescent="0.25">
      <c r="A2989" s="23" t="s">
        <v>8614</v>
      </c>
      <c r="B2989" s="23" t="s">
        <v>8615</v>
      </c>
      <c r="C2989" s="23" t="s">
        <v>17</v>
      </c>
      <c r="D2989" s="24">
        <v>45299.893634259257</v>
      </c>
      <c r="E2989" s="25" t="s">
        <v>11</v>
      </c>
      <c r="F2989" s="26" t="s">
        <v>16</v>
      </c>
      <c r="G2989" s="26" t="s">
        <v>14</v>
      </c>
      <c r="H2989" s="23">
        <v>0</v>
      </c>
      <c r="I2989" s="27"/>
      <c r="J2989" s="28">
        <v>0</v>
      </c>
      <c r="K2989" t="str">
        <f>IF((LEN(relatorio_Ananindeua3[[#This Row],[CIF/CPF/CNPJ]])=14),relatorio_Ananindeua3[[#This Row],[CIF/CPF/CNPJ]],relatorio_Ananindeua3[[#This Row],[Coluna2]])</f>
        <v>50077941000100</v>
      </c>
      <c r="L2989" t="str">
        <f t="shared" si="47"/>
        <v>500******00</v>
      </c>
    </row>
    <row r="2990" spans="1:12" x14ac:dyDescent="0.25">
      <c r="A2990" s="23" t="s">
        <v>8602</v>
      </c>
      <c r="B2990" s="23" t="s">
        <v>8603</v>
      </c>
      <c r="C2990" s="23" t="s">
        <v>17</v>
      </c>
      <c r="D2990" s="24">
        <v>45299.893657407411</v>
      </c>
      <c r="E2990" s="25" t="s">
        <v>11</v>
      </c>
      <c r="F2990" s="26" t="s">
        <v>16</v>
      </c>
      <c r="G2990" s="26" t="s">
        <v>14</v>
      </c>
      <c r="H2990" s="23">
        <v>0</v>
      </c>
      <c r="I2990" s="27"/>
      <c r="J2990" s="28">
        <v>0</v>
      </c>
      <c r="K2990" t="str">
        <f>IF((LEN(relatorio_Ananindeua3[[#This Row],[CIF/CPF/CNPJ]])=14),relatorio_Ananindeua3[[#This Row],[CIF/CPF/CNPJ]],relatorio_Ananindeua3[[#This Row],[Coluna2]])</f>
        <v>50051435000133</v>
      </c>
      <c r="L2990" t="str">
        <f t="shared" si="47"/>
        <v>500******33</v>
      </c>
    </row>
    <row r="2991" spans="1:12" x14ac:dyDescent="0.25">
      <c r="A2991" s="23" t="s">
        <v>8600</v>
      </c>
      <c r="B2991" s="23" t="s">
        <v>8601</v>
      </c>
      <c r="C2991" s="23" t="s">
        <v>17</v>
      </c>
      <c r="D2991" s="24">
        <v>45299.89366898148</v>
      </c>
      <c r="E2991" s="25" t="s">
        <v>11</v>
      </c>
      <c r="F2991" s="26" t="s">
        <v>16</v>
      </c>
      <c r="G2991" s="26" t="s">
        <v>14</v>
      </c>
      <c r="H2991" s="23">
        <v>0</v>
      </c>
      <c r="I2991" s="27"/>
      <c r="J2991" s="28">
        <v>0</v>
      </c>
      <c r="K2991" t="str">
        <f>IF((LEN(relatorio_Ananindeua3[[#This Row],[CIF/CPF/CNPJ]])=14),relatorio_Ananindeua3[[#This Row],[CIF/CPF/CNPJ]],relatorio_Ananindeua3[[#This Row],[Coluna2]])</f>
        <v>50049815000133</v>
      </c>
      <c r="L2991" t="str">
        <f t="shared" si="47"/>
        <v>500******33</v>
      </c>
    </row>
    <row r="2992" spans="1:12" x14ac:dyDescent="0.25">
      <c r="A2992" s="23" t="s">
        <v>8606</v>
      </c>
      <c r="B2992" s="23" t="s">
        <v>8607</v>
      </c>
      <c r="C2992" s="23" t="s">
        <v>17</v>
      </c>
      <c r="D2992" s="24">
        <v>45299.89366898148</v>
      </c>
      <c r="E2992" s="25" t="s">
        <v>11</v>
      </c>
      <c r="F2992" s="26" t="s">
        <v>16</v>
      </c>
      <c r="G2992" s="26" t="s">
        <v>14</v>
      </c>
      <c r="H2992" s="23">
        <v>0</v>
      </c>
      <c r="I2992" s="27"/>
      <c r="J2992" s="28">
        <v>0</v>
      </c>
      <c r="K2992" t="str">
        <f>IF((LEN(relatorio_Ananindeua3[[#This Row],[CIF/CPF/CNPJ]])=14),relatorio_Ananindeua3[[#This Row],[CIF/CPF/CNPJ]],relatorio_Ananindeua3[[#This Row],[Coluna2]])</f>
        <v>50062044000114</v>
      </c>
      <c r="L2992" t="str">
        <f t="shared" si="47"/>
        <v>500******14</v>
      </c>
    </row>
    <row r="2993" spans="1:12" x14ac:dyDescent="0.25">
      <c r="A2993" s="23" t="s">
        <v>8608</v>
      </c>
      <c r="B2993" s="23" t="s">
        <v>8609</v>
      </c>
      <c r="C2993" s="23" t="s">
        <v>17</v>
      </c>
      <c r="D2993" s="24">
        <v>45299.89366898148</v>
      </c>
      <c r="E2993" s="25" t="s">
        <v>11</v>
      </c>
      <c r="F2993" s="26" t="s">
        <v>16</v>
      </c>
      <c r="G2993" s="26" t="s">
        <v>14</v>
      </c>
      <c r="H2993" s="23">
        <v>0</v>
      </c>
      <c r="I2993" s="27"/>
      <c r="J2993" s="28">
        <v>0</v>
      </c>
      <c r="K2993" t="str">
        <f>IF((LEN(relatorio_Ananindeua3[[#This Row],[CIF/CPF/CNPJ]])=14),relatorio_Ananindeua3[[#This Row],[CIF/CPF/CNPJ]],relatorio_Ananindeua3[[#This Row],[Coluna2]])</f>
        <v>50066504000182</v>
      </c>
      <c r="L2993" t="str">
        <f t="shared" si="47"/>
        <v>500******82</v>
      </c>
    </row>
    <row r="2994" spans="1:12" x14ac:dyDescent="0.25">
      <c r="A2994" s="23" t="s">
        <v>8586</v>
      </c>
      <c r="B2994" s="23" t="s">
        <v>8587</v>
      </c>
      <c r="C2994" s="23" t="s">
        <v>17</v>
      </c>
      <c r="D2994" s="24">
        <v>45299.893680555557</v>
      </c>
      <c r="E2994" s="25" t="s">
        <v>11</v>
      </c>
      <c r="F2994" s="26" t="s">
        <v>16</v>
      </c>
      <c r="G2994" s="26" t="s">
        <v>14</v>
      </c>
      <c r="H2994" s="23">
        <v>0</v>
      </c>
      <c r="I2994" s="27"/>
      <c r="J2994" s="28">
        <v>0</v>
      </c>
      <c r="K2994" t="str">
        <f>IF((LEN(relatorio_Ananindeua3[[#This Row],[CIF/CPF/CNPJ]])=14),relatorio_Ananindeua3[[#This Row],[CIF/CPF/CNPJ]],relatorio_Ananindeua3[[#This Row],[Coluna2]])</f>
        <v>50030308000158</v>
      </c>
      <c r="L2994" t="str">
        <f t="shared" si="47"/>
        <v>500******58</v>
      </c>
    </row>
    <row r="2995" spans="1:12" x14ac:dyDescent="0.25">
      <c r="A2995" s="23" t="s">
        <v>8604</v>
      </c>
      <c r="B2995" s="23" t="s">
        <v>8605</v>
      </c>
      <c r="C2995" s="23" t="s">
        <v>17</v>
      </c>
      <c r="D2995" s="24">
        <v>45299.893680555557</v>
      </c>
      <c r="E2995" s="25" t="s">
        <v>11</v>
      </c>
      <c r="F2995" s="26" t="s">
        <v>16</v>
      </c>
      <c r="G2995" s="26" t="s">
        <v>14</v>
      </c>
      <c r="H2995" s="23">
        <v>0</v>
      </c>
      <c r="I2995" s="27"/>
      <c r="J2995" s="28">
        <v>0</v>
      </c>
      <c r="K2995" t="str">
        <f>IF((LEN(relatorio_Ananindeua3[[#This Row],[CIF/CPF/CNPJ]])=14),relatorio_Ananindeua3[[#This Row],[CIF/CPF/CNPJ]],relatorio_Ananindeua3[[#This Row],[Coluna2]])</f>
        <v>50060152000158</v>
      </c>
      <c r="L2995" t="str">
        <f t="shared" si="47"/>
        <v>500******58</v>
      </c>
    </row>
    <row r="2996" spans="1:12" x14ac:dyDescent="0.25">
      <c r="A2996" s="23" t="s">
        <v>1813</v>
      </c>
      <c r="B2996" s="23" t="s">
        <v>1814</v>
      </c>
      <c r="C2996" s="23" t="s">
        <v>17</v>
      </c>
      <c r="D2996" s="24">
        <v>45299.893692129626</v>
      </c>
      <c r="E2996" s="25" t="s">
        <v>11</v>
      </c>
      <c r="F2996" s="26" t="s">
        <v>16</v>
      </c>
      <c r="G2996" s="26" t="s">
        <v>14</v>
      </c>
      <c r="H2996" s="23">
        <v>0</v>
      </c>
      <c r="I2996" s="27"/>
      <c r="J2996" s="28">
        <v>0</v>
      </c>
      <c r="K2996" t="str">
        <f>IF((LEN(relatorio_Ananindeua3[[#This Row],[CIF/CPF/CNPJ]])=14),relatorio_Ananindeua3[[#This Row],[CIF/CPF/CNPJ]],relatorio_Ananindeua3[[#This Row],[Coluna2]])</f>
        <v>24611722000140</v>
      </c>
      <c r="L2996" t="str">
        <f t="shared" si="47"/>
        <v>246******40</v>
      </c>
    </row>
    <row r="2997" spans="1:12" x14ac:dyDescent="0.25">
      <c r="A2997" s="23" t="s">
        <v>8590</v>
      </c>
      <c r="B2997" s="23" t="s">
        <v>8591</v>
      </c>
      <c r="C2997" s="23" t="s">
        <v>17</v>
      </c>
      <c r="D2997" s="24">
        <v>45299.893692129626</v>
      </c>
      <c r="E2997" s="25" t="s">
        <v>11</v>
      </c>
      <c r="F2997" s="26" t="s">
        <v>16</v>
      </c>
      <c r="G2997" s="26" t="s">
        <v>14</v>
      </c>
      <c r="H2997" s="23">
        <v>0</v>
      </c>
      <c r="I2997" s="27"/>
      <c r="J2997" s="28">
        <v>0</v>
      </c>
      <c r="K2997" t="str">
        <f>IF((LEN(relatorio_Ananindeua3[[#This Row],[CIF/CPF/CNPJ]])=14),relatorio_Ananindeua3[[#This Row],[CIF/CPF/CNPJ]],relatorio_Ananindeua3[[#This Row],[Coluna2]])</f>
        <v>50036682000160</v>
      </c>
      <c r="L2997" t="str">
        <f t="shared" si="47"/>
        <v>500******60</v>
      </c>
    </row>
    <row r="2998" spans="1:12" x14ac:dyDescent="0.25">
      <c r="A2998" s="23" t="s">
        <v>8592</v>
      </c>
      <c r="B2998" s="23" t="s">
        <v>8593</v>
      </c>
      <c r="C2998" s="23" t="s">
        <v>17</v>
      </c>
      <c r="D2998" s="24">
        <v>45299.893692129626</v>
      </c>
      <c r="E2998" s="25" t="s">
        <v>11</v>
      </c>
      <c r="F2998" s="26" t="s">
        <v>16</v>
      </c>
      <c r="G2998" s="26" t="s">
        <v>14</v>
      </c>
      <c r="H2998" s="23">
        <v>0</v>
      </c>
      <c r="I2998" s="27"/>
      <c r="J2998" s="28">
        <v>0</v>
      </c>
      <c r="K2998" t="str">
        <f>IF((LEN(relatorio_Ananindeua3[[#This Row],[CIF/CPF/CNPJ]])=14),relatorio_Ananindeua3[[#This Row],[CIF/CPF/CNPJ]],relatorio_Ananindeua3[[#This Row],[Coluna2]])</f>
        <v>50040326000110</v>
      </c>
      <c r="L2998" t="str">
        <f t="shared" si="47"/>
        <v>500******10</v>
      </c>
    </row>
    <row r="2999" spans="1:12" x14ac:dyDescent="0.25">
      <c r="A2999" s="23" t="s">
        <v>8566</v>
      </c>
      <c r="B2999" s="23" t="s">
        <v>8567</v>
      </c>
      <c r="C2999" s="23" t="s">
        <v>17</v>
      </c>
      <c r="D2999" s="24">
        <v>45299.893703703703</v>
      </c>
      <c r="E2999" s="25" t="s">
        <v>11</v>
      </c>
      <c r="F2999" s="26" t="s">
        <v>16</v>
      </c>
      <c r="G2999" s="26" t="s">
        <v>14</v>
      </c>
      <c r="H2999" s="23">
        <v>0</v>
      </c>
      <c r="I2999" s="27"/>
      <c r="J2999" s="28">
        <v>0</v>
      </c>
      <c r="K2999" t="str">
        <f>IF((LEN(relatorio_Ananindeua3[[#This Row],[CIF/CPF/CNPJ]])=14),relatorio_Ananindeua3[[#This Row],[CIF/CPF/CNPJ]],relatorio_Ananindeua3[[#This Row],[Coluna2]])</f>
        <v>50007724000135</v>
      </c>
      <c r="L2999" t="str">
        <f t="shared" si="47"/>
        <v>500******35</v>
      </c>
    </row>
    <row r="3000" spans="1:12" x14ac:dyDescent="0.25">
      <c r="A3000" s="23" t="s">
        <v>8588</v>
      </c>
      <c r="B3000" s="23" t="s">
        <v>8589</v>
      </c>
      <c r="C3000" s="23" t="s">
        <v>17</v>
      </c>
      <c r="D3000" s="24">
        <v>45299.893703703703</v>
      </c>
      <c r="E3000" s="25" t="s">
        <v>11</v>
      </c>
      <c r="F3000" s="26" t="s">
        <v>16</v>
      </c>
      <c r="G3000" s="26" t="s">
        <v>14</v>
      </c>
      <c r="H3000" s="23">
        <v>0</v>
      </c>
      <c r="I3000" s="27"/>
      <c r="J3000" s="28">
        <v>0</v>
      </c>
      <c r="K3000" t="str">
        <f>IF((LEN(relatorio_Ananindeua3[[#This Row],[CIF/CPF/CNPJ]])=14),relatorio_Ananindeua3[[#This Row],[CIF/CPF/CNPJ]],relatorio_Ananindeua3[[#This Row],[Coluna2]])</f>
        <v>50031943000150</v>
      </c>
      <c r="L3000" t="str">
        <f t="shared" si="47"/>
        <v>500******50</v>
      </c>
    </row>
    <row r="3001" spans="1:12" x14ac:dyDescent="0.25">
      <c r="A3001" s="23" t="s">
        <v>8594</v>
      </c>
      <c r="B3001" s="23" t="s">
        <v>8595</v>
      </c>
      <c r="C3001" s="23" t="s">
        <v>17</v>
      </c>
      <c r="D3001" s="24">
        <v>45299.893703703703</v>
      </c>
      <c r="E3001" s="25" t="s">
        <v>11</v>
      </c>
      <c r="F3001" s="26" t="s">
        <v>16</v>
      </c>
      <c r="G3001" s="26" t="s">
        <v>14</v>
      </c>
      <c r="H3001" s="23">
        <v>0</v>
      </c>
      <c r="I3001" s="27"/>
      <c r="J3001" s="28">
        <v>0</v>
      </c>
      <c r="K3001" t="str">
        <f>IF((LEN(relatorio_Ananindeua3[[#This Row],[CIF/CPF/CNPJ]])=14),relatorio_Ananindeua3[[#This Row],[CIF/CPF/CNPJ]],relatorio_Ananindeua3[[#This Row],[Coluna2]])</f>
        <v>50041368000176</v>
      </c>
      <c r="L3001" t="str">
        <f t="shared" si="47"/>
        <v>500******76</v>
      </c>
    </row>
    <row r="3002" spans="1:12" x14ac:dyDescent="0.25">
      <c r="A3002" s="23" t="s">
        <v>8596</v>
      </c>
      <c r="B3002" s="23" t="s">
        <v>8597</v>
      </c>
      <c r="C3002" s="23" t="s">
        <v>17</v>
      </c>
      <c r="D3002" s="24">
        <v>45299.893703703703</v>
      </c>
      <c r="E3002" s="25" t="s">
        <v>11</v>
      </c>
      <c r="F3002" s="26" t="s">
        <v>16</v>
      </c>
      <c r="G3002" s="26" t="s">
        <v>14</v>
      </c>
      <c r="H3002" s="23">
        <v>0</v>
      </c>
      <c r="I3002" s="27"/>
      <c r="J3002" s="28">
        <v>0</v>
      </c>
      <c r="K3002" t="str">
        <f>IF((LEN(relatorio_Ananindeua3[[#This Row],[CIF/CPF/CNPJ]])=14),relatorio_Ananindeua3[[#This Row],[CIF/CPF/CNPJ]],relatorio_Ananindeua3[[#This Row],[Coluna2]])</f>
        <v>50043848000176</v>
      </c>
      <c r="L3002" t="str">
        <f t="shared" si="47"/>
        <v>500******76</v>
      </c>
    </row>
    <row r="3003" spans="1:12" x14ac:dyDescent="0.25">
      <c r="A3003" s="23" t="s">
        <v>8598</v>
      </c>
      <c r="B3003" s="23" t="s">
        <v>8599</v>
      </c>
      <c r="C3003" s="23" t="s">
        <v>17</v>
      </c>
      <c r="D3003" s="24">
        <v>45299.893703703703</v>
      </c>
      <c r="E3003" s="25" t="s">
        <v>11</v>
      </c>
      <c r="F3003" s="26" t="s">
        <v>16</v>
      </c>
      <c r="G3003" s="26" t="s">
        <v>14</v>
      </c>
      <c r="H3003" s="23">
        <v>0</v>
      </c>
      <c r="I3003" s="27"/>
      <c r="J3003" s="28">
        <v>0</v>
      </c>
      <c r="K3003" t="str">
        <f>IF((LEN(relatorio_Ananindeua3[[#This Row],[CIF/CPF/CNPJ]])=14),relatorio_Ananindeua3[[#This Row],[CIF/CPF/CNPJ]],relatorio_Ananindeua3[[#This Row],[Coluna2]])</f>
        <v>50043952000160</v>
      </c>
      <c r="L3003" t="str">
        <f t="shared" si="47"/>
        <v>500******60</v>
      </c>
    </row>
    <row r="3004" spans="1:12" x14ac:dyDescent="0.25">
      <c r="A3004" s="23" t="s">
        <v>8506</v>
      </c>
      <c r="B3004" s="23" t="s">
        <v>8507</v>
      </c>
      <c r="C3004" s="23" t="s">
        <v>17</v>
      </c>
      <c r="D3004" s="24">
        <v>45299.89371527778</v>
      </c>
      <c r="E3004" s="25" t="s">
        <v>11</v>
      </c>
      <c r="F3004" s="26" t="s">
        <v>16</v>
      </c>
      <c r="G3004" s="26" t="s">
        <v>14</v>
      </c>
      <c r="H3004" s="23">
        <v>0</v>
      </c>
      <c r="I3004" s="27"/>
      <c r="J3004" s="28">
        <v>0</v>
      </c>
      <c r="K3004" t="str">
        <f>IF((LEN(relatorio_Ananindeua3[[#This Row],[CIF/CPF/CNPJ]])=14),relatorio_Ananindeua3[[#This Row],[CIF/CPF/CNPJ]],relatorio_Ananindeua3[[#This Row],[Coluna2]])</f>
        <v>49911144000199</v>
      </c>
      <c r="L3004" t="str">
        <f t="shared" si="47"/>
        <v>499******99</v>
      </c>
    </row>
    <row r="3005" spans="1:12" x14ac:dyDescent="0.25">
      <c r="A3005" s="23" t="s">
        <v>8578</v>
      </c>
      <c r="B3005" s="23" t="s">
        <v>8579</v>
      </c>
      <c r="C3005" s="23" t="s">
        <v>17</v>
      </c>
      <c r="D3005" s="24">
        <v>45299.89371527778</v>
      </c>
      <c r="E3005" s="25" t="s">
        <v>11</v>
      </c>
      <c r="F3005" s="26" t="s">
        <v>16</v>
      </c>
      <c r="G3005" s="26" t="s">
        <v>14</v>
      </c>
      <c r="H3005" s="23">
        <v>0</v>
      </c>
      <c r="I3005" s="27"/>
      <c r="J3005" s="28">
        <v>0</v>
      </c>
      <c r="K3005" t="str">
        <f>IF((LEN(relatorio_Ananindeua3[[#This Row],[CIF/CPF/CNPJ]])=14),relatorio_Ananindeua3[[#This Row],[CIF/CPF/CNPJ]],relatorio_Ananindeua3[[#This Row],[Coluna2]])</f>
        <v>50021820000138</v>
      </c>
      <c r="L3005" t="str">
        <f t="shared" si="47"/>
        <v>500******38</v>
      </c>
    </row>
    <row r="3006" spans="1:12" x14ac:dyDescent="0.25">
      <c r="A3006" s="23" t="s">
        <v>8570</v>
      </c>
      <c r="B3006" s="23" t="s">
        <v>8571</v>
      </c>
      <c r="C3006" s="23" t="s">
        <v>17</v>
      </c>
      <c r="D3006" s="24">
        <v>45299.893726851849</v>
      </c>
      <c r="E3006" s="25" t="s">
        <v>11</v>
      </c>
      <c r="F3006" s="26" t="s">
        <v>16</v>
      </c>
      <c r="G3006" s="26" t="s">
        <v>14</v>
      </c>
      <c r="H3006" s="23">
        <v>0</v>
      </c>
      <c r="I3006" s="27"/>
      <c r="J3006" s="28">
        <v>0</v>
      </c>
      <c r="K3006" t="str">
        <f>IF((LEN(relatorio_Ananindeua3[[#This Row],[CIF/CPF/CNPJ]])=14),relatorio_Ananindeua3[[#This Row],[CIF/CPF/CNPJ]],relatorio_Ananindeua3[[#This Row],[Coluna2]])</f>
        <v>50015424000106</v>
      </c>
      <c r="L3006" t="str">
        <f t="shared" si="47"/>
        <v>500******06</v>
      </c>
    </row>
    <row r="3007" spans="1:12" x14ac:dyDescent="0.25">
      <c r="A3007" s="23" t="s">
        <v>8568</v>
      </c>
      <c r="B3007" s="23" t="s">
        <v>8569</v>
      </c>
      <c r="C3007" s="23" t="s">
        <v>17</v>
      </c>
      <c r="D3007" s="24">
        <v>45299.893750000003</v>
      </c>
      <c r="E3007" s="25" t="s">
        <v>11</v>
      </c>
      <c r="F3007" s="26" t="s">
        <v>16</v>
      </c>
      <c r="G3007" s="26" t="s">
        <v>14</v>
      </c>
      <c r="H3007" s="23">
        <v>0</v>
      </c>
      <c r="I3007" s="27"/>
      <c r="J3007" s="28">
        <v>0</v>
      </c>
      <c r="K3007" t="str">
        <f>IF((LEN(relatorio_Ananindeua3[[#This Row],[CIF/CPF/CNPJ]])=14),relatorio_Ananindeua3[[#This Row],[CIF/CPF/CNPJ]],relatorio_Ananindeua3[[#This Row],[Coluna2]])</f>
        <v>50012628000185</v>
      </c>
      <c r="L3007" t="str">
        <f t="shared" si="47"/>
        <v>500******85</v>
      </c>
    </row>
    <row r="3008" spans="1:12" x14ac:dyDescent="0.25">
      <c r="A3008" s="23" t="s">
        <v>8576</v>
      </c>
      <c r="B3008" s="23" t="s">
        <v>8577</v>
      </c>
      <c r="C3008" s="23" t="s">
        <v>17</v>
      </c>
      <c r="D3008" s="24">
        <v>45299.893750000003</v>
      </c>
      <c r="E3008" s="25" t="s">
        <v>11</v>
      </c>
      <c r="F3008" s="26" t="s">
        <v>16</v>
      </c>
      <c r="G3008" s="26" t="s">
        <v>14</v>
      </c>
      <c r="H3008" s="23">
        <v>0</v>
      </c>
      <c r="I3008" s="27"/>
      <c r="J3008" s="28">
        <v>0</v>
      </c>
      <c r="K3008" t="str">
        <f>IF((LEN(relatorio_Ananindeua3[[#This Row],[CIF/CPF/CNPJ]])=14),relatorio_Ananindeua3[[#This Row],[CIF/CPF/CNPJ]],relatorio_Ananindeua3[[#This Row],[Coluna2]])</f>
        <v>50020904000157</v>
      </c>
      <c r="L3008" t="str">
        <f t="shared" si="47"/>
        <v>500******57</v>
      </c>
    </row>
    <row r="3009" spans="1:12" x14ac:dyDescent="0.25">
      <c r="A3009" s="23" t="s">
        <v>8584</v>
      </c>
      <c r="B3009" s="23" t="s">
        <v>8585</v>
      </c>
      <c r="C3009" s="23" t="s">
        <v>17</v>
      </c>
      <c r="D3009" s="24">
        <v>45299.893750000003</v>
      </c>
      <c r="E3009" s="25" t="s">
        <v>11</v>
      </c>
      <c r="F3009" s="26" t="s">
        <v>16</v>
      </c>
      <c r="G3009" s="26" t="s">
        <v>14</v>
      </c>
      <c r="H3009" s="23">
        <v>0</v>
      </c>
      <c r="I3009" s="27"/>
      <c r="J3009" s="28">
        <v>0</v>
      </c>
      <c r="K3009" t="str">
        <f>IF((LEN(relatorio_Ananindeua3[[#This Row],[CIF/CPF/CNPJ]])=14),relatorio_Ananindeua3[[#This Row],[CIF/CPF/CNPJ]],relatorio_Ananindeua3[[#This Row],[Coluna2]])</f>
        <v>50024159000114</v>
      </c>
      <c r="L3009" t="str">
        <f t="shared" si="47"/>
        <v>500******14</v>
      </c>
    </row>
    <row r="3010" spans="1:12" x14ac:dyDescent="0.25">
      <c r="A3010" s="23" t="s">
        <v>8580</v>
      </c>
      <c r="B3010" s="23" t="s">
        <v>8581</v>
      </c>
      <c r="C3010" s="23" t="s">
        <v>17</v>
      </c>
      <c r="D3010" s="24">
        <v>45299.893761574072</v>
      </c>
      <c r="E3010" s="25" t="s">
        <v>11</v>
      </c>
      <c r="F3010" s="26" t="s">
        <v>16</v>
      </c>
      <c r="G3010" s="26" t="s">
        <v>14</v>
      </c>
      <c r="H3010" s="23">
        <v>0</v>
      </c>
      <c r="I3010" s="27"/>
      <c r="J3010" s="28">
        <v>0</v>
      </c>
      <c r="K3010" t="str">
        <f>IF((LEN(relatorio_Ananindeua3[[#This Row],[CIF/CPF/CNPJ]])=14),relatorio_Ananindeua3[[#This Row],[CIF/CPF/CNPJ]],relatorio_Ananindeua3[[#This Row],[Coluna2]])</f>
        <v>50022986000179</v>
      </c>
      <c r="L3010" t="str">
        <f t="shared" si="47"/>
        <v>500******79</v>
      </c>
    </row>
    <row r="3011" spans="1:12" x14ac:dyDescent="0.25">
      <c r="A3011" s="23" t="s">
        <v>8560</v>
      </c>
      <c r="B3011" s="23" t="s">
        <v>8561</v>
      </c>
      <c r="C3011" s="23" t="s">
        <v>17</v>
      </c>
      <c r="D3011" s="24">
        <v>45299.893773148149</v>
      </c>
      <c r="E3011" s="25" t="s">
        <v>11</v>
      </c>
      <c r="F3011" s="26" t="s">
        <v>16</v>
      </c>
      <c r="G3011" s="26" t="s">
        <v>14</v>
      </c>
      <c r="H3011" s="23">
        <v>0</v>
      </c>
      <c r="I3011" s="27"/>
      <c r="J3011" s="28">
        <v>0</v>
      </c>
      <c r="K3011" t="str">
        <f>IF((LEN(relatorio_Ananindeua3[[#This Row],[CIF/CPF/CNPJ]])=14),relatorio_Ananindeua3[[#This Row],[CIF/CPF/CNPJ]],relatorio_Ananindeua3[[#This Row],[Coluna2]])</f>
        <v>50001409000109</v>
      </c>
      <c r="L3011" t="str">
        <f t="shared" si="47"/>
        <v>500******09</v>
      </c>
    </row>
    <row r="3012" spans="1:12" x14ac:dyDescent="0.25">
      <c r="A3012" s="23" t="s">
        <v>8562</v>
      </c>
      <c r="B3012" s="23" t="s">
        <v>8563</v>
      </c>
      <c r="C3012" s="23" t="s">
        <v>17</v>
      </c>
      <c r="D3012" s="24">
        <v>45299.893773148149</v>
      </c>
      <c r="E3012" s="25" t="s">
        <v>11</v>
      </c>
      <c r="F3012" s="26" t="s">
        <v>16</v>
      </c>
      <c r="G3012" s="26" t="s">
        <v>14</v>
      </c>
      <c r="H3012" s="23">
        <v>0</v>
      </c>
      <c r="I3012" s="27"/>
      <c r="J3012" s="28">
        <v>0</v>
      </c>
      <c r="K3012" t="str">
        <f>IF((LEN(relatorio_Ananindeua3[[#This Row],[CIF/CPF/CNPJ]])=14),relatorio_Ananindeua3[[#This Row],[CIF/CPF/CNPJ]],relatorio_Ananindeua3[[#This Row],[Coluna2]])</f>
        <v>50001771000171</v>
      </c>
      <c r="L3012" t="str">
        <f t="shared" si="47"/>
        <v>500******71</v>
      </c>
    </row>
    <row r="3013" spans="1:12" x14ac:dyDescent="0.25">
      <c r="A3013" s="23" t="s">
        <v>8564</v>
      </c>
      <c r="B3013" s="23" t="s">
        <v>8565</v>
      </c>
      <c r="C3013" s="23" t="s">
        <v>17</v>
      </c>
      <c r="D3013" s="24">
        <v>45299.893773148149</v>
      </c>
      <c r="E3013" s="25" t="s">
        <v>11</v>
      </c>
      <c r="F3013" s="26" t="s">
        <v>16</v>
      </c>
      <c r="G3013" s="26" t="s">
        <v>14</v>
      </c>
      <c r="H3013" s="23">
        <v>0</v>
      </c>
      <c r="I3013" s="27"/>
      <c r="J3013" s="28">
        <v>0</v>
      </c>
      <c r="K3013" t="str">
        <f>IF((LEN(relatorio_Ananindeua3[[#This Row],[CIF/CPF/CNPJ]])=14),relatorio_Ananindeua3[[#This Row],[CIF/CPF/CNPJ]],relatorio_Ananindeua3[[#This Row],[Coluna2]])</f>
        <v>50002519000187</v>
      </c>
      <c r="L3013" t="str">
        <f t="shared" si="47"/>
        <v>500******87</v>
      </c>
    </row>
    <row r="3014" spans="1:12" x14ac:dyDescent="0.25">
      <c r="A3014" s="23" t="s">
        <v>8572</v>
      </c>
      <c r="B3014" s="23" t="s">
        <v>8573</v>
      </c>
      <c r="C3014" s="23" t="s">
        <v>17</v>
      </c>
      <c r="D3014" s="24">
        <v>45299.893773148149</v>
      </c>
      <c r="E3014" s="25" t="s">
        <v>11</v>
      </c>
      <c r="F3014" s="26" t="s">
        <v>16</v>
      </c>
      <c r="G3014" s="26" t="s">
        <v>14</v>
      </c>
      <c r="H3014" s="23">
        <v>0</v>
      </c>
      <c r="I3014" s="27"/>
      <c r="J3014" s="28">
        <v>0</v>
      </c>
      <c r="K3014" t="str">
        <f>IF((LEN(relatorio_Ananindeua3[[#This Row],[CIF/CPF/CNPJ]])=14),relatorio_Ananindeua3[[#This Row],[CIF/CPF/CNPJ]],relatorio_Ananindeua3[[#This Row],[Coluna2]])</f>
        <v>50017419000124</v>
      </c>
      <c r="L3014" t="str">
        <f t="shared" si="47"/>
        <v>500******24</v>
      </c>
    </row>
    <row r="3015" spans="1:12" x14ac:dyDescent="0.25">
      <c r="A3015" s="23" t="s">
        <v>8574</v>
      </c>
      <c r="B3015" s="23" t="s">
        <v>8575</v>
      </c>
      <c r="C3015" s="23" t="s">
        <v>17</v>
      </c>
      <c r="D3015" s="24">
        <v>45299.893773148149</v>
      </c>
      <c r="E3015" s="25" t="s">
        <v>11</v>
      </c>
      <c r="F3015" s="26" t="s">
        <v>16</v>
      </c>
      <c r="G3015" s="26" t="s">
        <v>14</v>
      </c>
      <c r="H3015" s="23">
        <v>0</v>
      </c>
      <c r="I3015" s="27"/>
      <c r="J3015" s="28">
        <v>0</v>
      </c>
      <c r="K3015" t="str">
        <f>IF((LEN(relatorio_Ananindeua3[[#This Row],[CIF/CPF/CNPJ]])=14),relatorio_Ananindeua3[[#This Row],[CIF/CPF/CNPJ]],relatorio_Ananindeua3[[#This Row],[Coluna2]])</f>
        <v>50019395000142</v>
      </c>
      <c r="L3015" t="str">
        <f t="shared" si="47"/>
        <v>500******42</v>
      </c>
    </row>
    <row r="3016" spans="1:12" x14ac:dyDescent="0.25">
      <c r="A3016" s="23" t="s">
        <v>8558</v>
      </c>
      <c r="B3016" s="23" t="s">
        <v>8559</v>
      </c>
      <c r="C3016" s="23" t="s">
        <v>17</v>
      </c>
      <c r="D3016" s="24">
        <v>45299.893807870372</v>
      </c>
      <c r="E3016" s="25" t="s">
        <v>11</v>
      </c>
      <c r="F3016" s="26" t="s">
        <v>16</v>
      </c>
      <c r="G3016" s="26" t="s">
        <v>14</v>
      </c>
      <c r="H3016" s="23">
        <v>0</v>
      </c>
      <c r="I3016" s="27"/>
      <c r="J3016" s="28">
        <v>0</v>
      </c>
      <c r="K3016" t="str">
        <f>IF((LEN(relatorio_Ananindeua3[[#This Row],[CIF/CPF/CNPJ]])=14),relatorio_Ananindeua3[[#This Row],[CIF/CPF/CNPJ]],relatorio_Ananindeua3[[#This Row],[Coluna2]])</f>
        <v>49990661000109</v>
      </c>
      <c r="L3016" t="str">
        <f t="shared" si="47"/>
        <v>499******09</v>
      </c>
    </row>
    <row r="3017" spans="1:12" x14ac:dyDescent="0.25">
      <c r="A3017" s="23" t="s">
        <v>8552</v>
      </c>
      <c r="B3017" s="23" t="s">
        <v>8553</v>
      </c>
      <c r="C3017" s="23" t="s">
        <v>17</v>
      </c>
      <c r="D3017" s="24">
        <v>45299.893819444442</v>
      </c>
      <c r="E3017" s="25" t="s">
        <v>11</v>
      </c>
      <c r="F3017" s="26" t="s">
        <v>16</v>
      </c>
      <c r="G3017" s="26" t="s">
        <v>14</v>
      </c>
      <c r="H3017" s="23">
        <v>0</v>
      </c>
      <c r="I3017" s="27"/>
      <c r="J3017" s="28">
        <v>0</v>
      </c>
      <c r="K3017" t="str">
        <f>IF((LEN(relatorio_Ananindeua3[[#This Row],[CIF/CPF/CNPJ]])=14),relatorio_Ananindeua3[[#This Row],[CIF/CPF/CNPJ]],relatorio_Ananindeua3[[#This Row],[Coluna2]])</f>
        <v>49987323000100</v>
      </c>
      <c r="L3017" t="str">
        <f t="shared" si="47"/>
        <v>499******00</v>
      </c>
    </row>
    <row r="3018" spans="1:12" x14ac:dyDescent="0.25">
      <c r="A3018" s="23" t="s">
        <v>8542</v>
      </c>
      <c r="B3018" s="23" t="s">
        <v>8543</v>
      </c>
      <c r="C3018" s="23" t="s">
        <v>17</v>
      </c>
      <c r="D3018" s="24">
        <v>45299.893831018519</v>
      </c>
      <c r="E3018" s="25" t="s">
        <v>11</v>
      </c>
      <c r="F3018" s="26" t="s">
        <v>16</v>
      </c>
      <c r="G3018" s="26" t="s">
        <v>14</v>
      </c>
      <c r="H3018" s="23">
        <v>0</v>
      </c>
      <c r="I3018" s="27"/>
      <c r="J3018" s="28">
        <v>0</v>
      </c>
      <c r="K3018" t="str">
        <f>IF((LEN(relatorio_Ananindeua3[[#This Row],[CIF/CPF/CNPJ]])=14),relatorio_Ananindeua3[[#This Row],[CIF/CPF/CNPJ]],relatorio_Ananindeua3[[#This Row],[Coluna2]])</f>
        <v>49977733000170</v>
      </c>
      <c r="L3018" t="str">
        <f t="shared" si="47"/>
        <v>499******70</v>
      </c>
    </row>
    <row r="3019" spans="1:12" x14ac:dyDescent="0.25">
      <c r="A3019" s="23" t="s">
        <v>8550</v>
      </c>
      <c r="B3019" s="23" t="s">
        <v>8551</v>
      </c>
      <c r="C3019" s="23" t="s">
        <v>17</v>
      </c>
      <c r="D3019" s="24">
        <v>45299.893831018519</v>
      </c>
      <c r="E3019" s="25" t="s">
        <v>11</v>
      </c>
      <c r="F3019" s="26" t="s">
        <v>16</v>
      </c>
      <c r="G3019" s="26" t="s">
        <v>14</v>
      </c>
      <c r="H3019" s="23">
        <v>0</v>
      </c>
      <c r="I3019" s="27"/>
      <c r="J3019" s="28">
        <v>0</v>
      </c>
      <c r="K3019" t="str">
        <f>IF((LEN(relatorio_Ananindeua3[[#This Row],[CIF/CPF/CNPJ]])=14),relatorio_Ananindeua3[[#This Row],[CIF/CPF/CNPJ]],relatorio_Ananindeua3[[#This Row],[Coluna2]])</f>
        <v>49986846000131</v>
      </c>
      <c r="L3019" t="str">
        <f t="shared" si="47"/>
        <v>499******31</v>
      </c>
    </row>
    <row r="3020" spans="1:12" x14ac:dyDescent="0.25">
      <c r="A3020" s="23" t="s">
        <v>8554</v>
      </c>
      <c r="B3020" s="23" t="s">
        <v>8555</v>
      </c>
      <c r="C3020" s="23" t="s">
        <v>17</v>
      </c>
      <c r="D3020" s="24">
        <v>45299.893831018519</v>
      </c>
      <c r="E3020" s="25" t="s">
        <v>11</v>
      </c>
      <c r="F3020" s="26" t="s">
        <v>16</v>
      </c>
      <c r="G3020" s="26" t="s">
        <v>14</v>
      </c>
      <c r="H3020" s="23">
        <v>0</v>
      </c>
      <c r="I3020" s="27"/>
      <c r="J3020" s="28">
        <v>0</v>
      </c>
      <c r="K3020" t="str">
        <f>IF((LEN(relatorio_Ananindeua3[[#This Row],[CIF/CPF/CNPJ]])=14),relatorio_Ananindeua3[[#This Row],[CIF/CPF/CNPJ]],relatorio_Ananindeua3[[#This Row],[Coluna2]])</f>
        <v>49987543000133</v>
      </c>
      <c r="L3020" t="str">
        <f t="shared" si="47"/>
        <v>499******33</v>
      </c>
    </row>
    <row r="3021" spans="1:12" x14ac:dyDescent="0.25">
      <c r="A3021" s="23" t="s">
        <v>8556</v>
      </c>
      <c r="B3021" s="23" t="s">
        <v>8557</v>
      </c>
      <c r="C3021" s="23" t="s">
        <v>17</v>
      </c>
      <c r="D3021" s="24">
        <v>45299.893831018519</v>
      </c>
      <c r="E3021" s="25" t="s">
        <v>11</v>
      </c>
      <c r="F3021" s="26" t="s">
        <v>16</v>
      </c>
      <c r="G3021" s="26" t="s">
        <v>14</v>
      </c>
      <c r="H3021" s="23">
        <v>0</v>
      </c>
      <c r="I3021" s="27"/>
      <c r="J3021" s="28">
        <v>0</v>
      </c>
      <c r="K3021" t="str">
        <f>IF((LEN(relatorio_Ananindeua3[[#This Row],[CIF/CPF/CNPJ]])=14),relatorio_Ananindeua3[[#This Row],[CIF/CPF/CNPJ]],relatorio_Ananindeua3[[#This Row],[Coluna2]])</f>
        <v>49988808000118</v>
      </c>
      <c r="L3021" t="str">
        <f t="shared" si="47"/>
        <v>499******18</v>
      </c>
    </row>
    <row r="3022" spans="1:12" x14ac:dyDescent="0.25">
      <c r="A3022" s="23" t="s">
        <v>8546</v>
      </c>
      <c r="B3022" s="23" t="s">
        <v>8547</v>
      </c>
      <c r="C3022" s="23" t="s">
        <v>17</v>
      </c>
      <c r="D3022" s="24">
        <v>45299.893842592595</v>
      </c>
      <c r="E3022" s="25" t="s">
        <v>11</v>
      </c>
      <c r="F3022" s="26" t="s">
        <v>16</v>
      </c>
      <c r="G3022" s="26" t="s">
        <v>14</v>
      </c>
      <c r="H3022" s="23">
        <v>0</v>
      </c>
      <c r="I3022" s="27"/>
      <c r="J3022" s="28">
        <v>0</v>
      </c>
      <c r="K3022" t="str">
        <f>IF((LEN(relatorio_Ananindeua3[[#This Row],[CIF/CPF/CNPJ]])=14),relatorio_Ananindeua3[[#This Row],[CIF/CPF/CNPJ]],relatorio_Ananindeua3[[#This Row],[Coluna2]])</f>
        <v>49982257000185</v>
      </c>
      <c r="L3022" t="str">
        <f t="shared" si="47"/>
        <v>499******85</v>
      </c>
    </row>
    <row r="3023" spans="1:12" x14ac:dyDescent="0.25">
      <c r="A3023" s="23" t="s">
        <v>8548</v>
      </c>
      <c r="B3023" s="23" t="s">
        <v>8549</v>
      </c>
      <c r="C3023" s="23" t="s">
        <v>17</v>
      </c>
      <c r="D3023" s="24">
        <v>45299.893842592595</v>
      </c>
      <c r="E3023" s="25" t="s">
        <v>11</v>
      </c>
      <c r="F3023" s="26" t="s">
        <v>16</v>
      </c>
      <c r="G3023" s="26" t="s">
        <v>14</v>
      </c>
      <c r="H3023" s="23">
        <v>0</v>
      </c>
      <c r="I3023" s="27"/>
      <c r="J3023" s="28">
        <v>0</v>
      </c>
      <c r="K3023" t="str">
        <f>IF((LEN(relatorio_Ananindeua3[[#This Row],[CIF/CPF/CNPJ]])=14),relatorio_Ananindeua3[[#This Row],[CIF/CPF/CNPJ]],relatorio_Ananindeua3[[#This Row],[Coluna2]])</f>
        <v>49984146000108</v>
      </c>
      <c r="L3023" t="str">
        <f t="shared" si="47"/>
        <v>499******08</v>
      </c>
    </row>
    <row r="3024" spans="1:12" x14ac:dyDescent="0.25">
      <c r="A3024" s="23" t="s">
        <v>8536</v>
      </c>
      <c r="B3024" s="23" t="s">
        <v>8537</v>
      </c>
      <c r="C3024" s="23" t="s">
        <v>17</v>
      </c>
      <c r="D3024" s="24">
        <v>45299.893854166665</v>
      </c>
      <c r="E3024" s="25" t="s">
        <v>11</v>
      </c>
      <c r="F3024" s="26" t="s">
        <v>16</v>
      </c>
      <c r="G3024" s="26" t="s">
        <v>14</v>
      </c>
      <c r="H3024" s="23">
        <v>0</v>
      </c>
      <c r="I3024" s="27"/>
      <c r="J3024" s="28">
        <v>0</v>
      </c>
      <c r="K3024" t="str">
        <f>IF((LEN(relatorio_Ananindeua3[[#This Row],[CIF/CPF/CNPJ]])=14),relatorio_Ananindeua3[[#This Row],[CIF/CPF/CNPJ]],relatorio_Ananindeua3[[#This Row],[Coluna2]])</f>
        <v>49960937000106</v>
      </c>
      <c r="L3024" t="str">
        <f t="shared" si="47"/>
        <v>499******06</v>
      </c>
    </row>
    <row r="3025" spans="1:12" x14ac:dyDescent="0.25">
      <c r="A3025" s="23" t="s">
        <v>8538</v>
      </c>
      <c r="B3025" s="23" t="s">
        <v>8539</v>
      </c>
      <c r="C3025" s="23" t="s">
        <v>17</v>
      </c>
      <c r="D3025" s="24">
        <v>45299.893854166665</v>
      </c>
      <c r="E3025" s="25" t="s">
        <v>11</v>
      </c>
      <c r="F3025" s="26" t="s">
        <v>16</v>
      </c>
      <c r="G3025" s="26" t="s">
        <v>14</v>
      </c>
      <c r="H3025" s="23">
        <v>0</v>
      </c>
      <c r="I3025" s="27"/>
      <c r="J3025" s="28">
        <v>0</v>
      </c>
      <c r="K3025" t="str">
        <f>IF((LEN(relatorio_Ananindeua3[[#This Row],[CIF/CPF/CNPJ]])=14),relatorio_Ananindeua3[[#This Row],[CIF/CPF/CNPJ]],relatorio_Ananindeua3[[#This Row],[Coluna2]])</f>
        <v>49965721000125</v>
      </c>
      <c r="L3025" t="str">
        <f t="shared" si="47"/>
        <v>499******25</v>
      </c>
    </row>
    <row r="3026" spans="1:12" x14ac:dyDescent="0.25">
      <c r="A3026" s="23" t="s">
        <v>8544</v>
      </c>
      <c r="B3026" s="23" t="s">
        <v>8545</v>
      </c>
      <c r="C3026" s="23" t="s">
        <v>17</v>
      </c>
      <c r="D3026" s="24">
        <v>45299.893854166665</v>
      </c>
      <c r="E3026" s="25" t="s">
        <v>11</v>
      </c>
      <c r="F3026" s="26" t="s">
        <v>16</v>
      </c>
      <c r="G3026" s="26" t="s">
        <v>14</v>
      </c>
      <c r="H3026" s="23">
        <v>0</v>
      </c>
      <c r="I3026" s="27"/>
      <c r="J3026" s="28">
        <v>0</v>
      </c>
      <c r="K3026" t="str">
        <f>IF((LEN(relatorio_Ananindeua3[[#This Row],[CIF/CPF/CNPJ]])=14),relatorio_Ananindeua3[[#This Row],[CIF/CPF/CNPJ]],relatorio_Ananindeua3[[#This Row],[Coluna2]])</f>
        <v>49978979000166</v>
      </c>
      <c r="L3026" t="str">
        <f t="shared" ref="L3026:L3089" si="48">_xlfn.CONCAT(LEFT(A3026,3),REPT("*",6),RIGHT(A3026,2))</f>
        <v>499******66</v>
      </c>
    </row>
    <row r="3027" spans="1:12" x14ac:dyDescent="0.25">
      <c r="A3027" s="23" t="s">
        <v>6227</v>
      </c>
      <c r="B3027" s="23" t="s">
        <v>6228</v>
      </c>
      <c r="C3027" s="23" t="s">
        <v>17</v>
      </c>
      <c r="D3027" s="24">
        <v>45299.893865740742</v>
      </c>
      <c r="E3027" s="25" t="s">
        <v>11</v>
      </c>
      <c r="F3027" s="26" t="s">
        <v>16</v>
      </c>
      <c r="G3027" s="26" t="s">
        <v>14</v>
      </c>
      <c r="H3027" s="23">
        <v>0</v>
      </c>
      <c r="I3027" s="27"/>
      <c r="J3027" s="28">
        <v>0</v>
      </c>
      <c r="K3027" t="str">
        <f>IF((LEN(relatorio_Ananindeua3[[#This Row],[CIF/CPF/CNPJ]])=14),relatorio_Ananindeua3[[#This Row],[CIF/CPF/CNPJ]],relatorio_Ananindeua3[[#This Row],[Coluna2]])</f>
        <v>44304323000144</v>
      </c>
      <c r="L3027" t="str">
        <f t="shared" si="48"/>
        <v>443******44</v>
      </c>
    </row>
    <row r="3028" spans="1:12" x14ac:dyDescent="0.25">
      <c r="A3028" s="23" t="s">
        <v>8534</v>
      </c>
      <c r="B3028" s="23" t="s">
        <v>8535</v>
      </c>
      <c r="C3028" s="23" t="s">
        <v>17</v>
      </c>
      <c r="D3028" s="24">
        <v>45299.893865740742</v>
      </c>
      <c r="E3028" s="25" t="s">
        <v>11</v>
      </c>
      <c r="F3028" s="26" t="s">
        <v>16</v>
      </c>
      <c r="G3028" s="26" t="s">
        <v>14</v>
      </c>
      <c r="H3028" s="23">
        <v>0</v>
      </c>
      <c r="I3028" s="27"/>
      <c r="J3028" s="28">
        <v>0</v>
      </c>
      <c r="K3028" t="str">
        <f>IF((LEN(relatorio_Ananindeua3[[#This Row],[CIF/CPF/CNPJ]])=14),relatorio_Ananindeua3[[#This Row],[CIF/CPF/CNPJ]],relatorio_Ananindeua3[[#This Row],[Coluna2]])</f>
        <v>49958730000199</v>
      </c>
      <c r="L3028" t="str">
        <f t="shared" si="48"/>
        <v>499******99</v>
      </c>
    </row>
    <row r="3029" spans="1:12" x14ac:dyDescent="0.25">
      <c r="A3029" s="23" t="s">
        <v>8540</v>
      </c>
      <c r="B3029" s="23" t="s">
        <v>8541</v>
      </c>
      <c r="C3029" s="23" t="s">
        <v>17</v>
      </c>
      <c r="D3029" s="24">
        <v>45299.893865740742</v>
      </c>
      <c r="E3029" s="25" t="s">
        <v>11</v>
      </c>
      <c r="F3029" s="26" t="s">
        <v>16</v>
      </c>
      <c r="G3029" s="26" t="s">
        <v>14</v>
      </c>
      <c r="H3029" s="23">
        <v>0</v>
      </c>
      <c r="I3029" s="27"/>
      <c r="J3029" s="28">
        <v>0</v>
      </c>
      <c r="K3029" t="str">
        <f>IF((LEN(relatorio_Ananindeua3[[#This Row],[CIF/CPF/CNPJ]])=14),relatorio_Ananindeua3[[#This Row],[CIF/CPF/CNPJ]],relatorio_Ananindeua3[[#This Row],[Coluna2]])</f>
        <v>49976015000189</v>
      </c>
      <c r="L3029" t="str">
        <f t="shared" si="48"/>
        <v>499******89</v>
      </c>
    </row>
    <row r="3030" spans="1:12" x14ac:dyDescent="0.25">
      <c r="A3030" s="23" t="s">
        <v>8526</v>
      </c>
      <c r="B3030" s="23" t="s">
        <v>8527</v>
      </c>
      <c r="C3030" s="23" t="s">
        <v>17</v>
      </c>
      <c r="D3030" s="24">
        <v>45299.893888888888</v>
      </c>
      <c r="E3030" s="25" t="s">
        <v>11</v>
      </c>
      <c r="F3030" s="26" t="s">
        <v>16</v>
      </c>
      <c r="G3030" s="26" t="s">
        <v>14</v>
      </c>
      <c r="H3030" s="23">
        <v>0</v>
      </c>
      <c r="I3030" s="27"/>
      <c r="J3030" s="28">
        <v>0</v>
      </c>
      <c r="K3030" t="str">
        <f>IF((LEN(relatorio_Ananindeua3[[#This Row],[CIF/CPF/CNPJ]])=14),relatorio_Ananindeua3[[#This Row],[CIF/CPF/CNPJ]],relatorio_Ananindeua3[[#This Row],[Coluna2]])</f>
        <v>49950873000154</v>
      </c>
      <c r="L3030" t="str">
        <f t="shared" si="48"/>
        <v>499******54</v>
      </c>
    </row>
    <row r="3031" spans="1:12" x14ac:dyDescent="0.25">
      <c r="A3031" s="23" t="s">
        <v>8528</v>
      </c>
      <c r="B3031" s="23" t="s">
        <v>8529</v>
      </c>
      <c r="C3031" s="23" t="s">
        <v>17</v>
      </c>
      <c r="D3031" s="24">
        <v>45299.893888888888</v>
      </c>
      <c r="E3031" s="25" t="s">
        <v>11</v>
      </c>
      <c r="F3031" s="26" t="s">
        <v>16</v>
      </c>
      <c r="G3031" s="26" t="s">
        <v>14</v>
      </c>
      <c r="H3031" s="23">
        <v>0</v>
      </c>
      <c r="I3031" s="27"/>
      <c r="J3031" s="28">
        <v>0</v>
      </c>
      <c r="K3031" t="str">
        <f>IF((LEN(relatorio_Ananindeua3[[#This Row],[CIF/CPF/CNPJ]])=14),relatorio_Ananindeua3[[#This Row],[CIF/CPF/CNPJ]],relatorio_Ananindeua3[[#This Row],[Coluna2]])</f>
        <v>49953410000146</v>
      </c>
      <c r="L3031" t="str">
        <f t="shared" si="48"/>
        <v>499******46</v>
      </c>
    </row>
    <row r="3032" spans="1:12" x14ac:dyDescent="0.25">
      <c r="A3032" s="23" t="s">
        <v>8530</v>
      </c>
      <c r="B3032" s="23" t="s">
        <v>8531</v>
      </c>
      <c r="C3032" s="23" t="s">
        <v>17</v>
      </c>
      <c r="D3032" s="24">
        <v>45299.893888888888</v>
      </c>
      <c r="E3032" s="25" t="s">
        <v>11</v>
      </c>
      <c r="F3032" s="26" t="s">
        <v>16</v>
      </c>
      <c r="G3032" s="26" t="s">
        <v>14</v>
      </c>
      <c r="H3032" s="23">
        <v>0</v>
      </c>
      <c r="I3032" s="27"/>
      <c r="J3032" s="28">
        <v>0</v>
      </c>
      <c r="K3032" t="str">
        <f>IF((LEN(relatorio_Ananindeua3[[#This Row],[CIF/CPF/CNPJ]])=14),relatorio_Ananindeua3[[#This Row],[CIF/CPF/CNPJ]],relatorio_Ananindeua3[[#This Row],[Coluna2]])</f>
        <v>49954440000177</v>
      </c>
      <c r="L3032" t="str">
        <f t="shared" si="48"/>
        <v>499******77</v>
      </c>
    </row>
    <row r="3033" spans="1:12" x14ac:dyDescent="0.25">
      <c r="A3033" s="23" t="s">
        <v>8522</v>
      </c>
      <c r="B3033" s="23" t="s">
        <v>8523</v>
      </c>
      <c r="C3033" s="23" t="s">
        <v>17</v>
      </c>
      <c r="D3033" s="24">
        <v>45299.893900462965</v>
      </c>
      <c r="E3033" s="25" t="s">
        <v>11</v>
      </c>
      <c r="F3033" s="26" t="s">
        <v>16</v>
      </c>
      <c r="G3033" s="26" t="s">
        <v>14</v>
      </c>
      <c r="H3033" s="23">
        <v>0</v>
      </c>
      <c r="I3033" s="27"/>
      <c r="J3033" s="28">
        <v>0</v>
      </c>
      <c r="K3033" t="str">
        <f>IF((LEN(relatorio_Ananindeua3[[#This Row],[CIF/CPF/CNPJ]])=14),relatorio_Ananindeua3[[#This Row],[CIF/CPF/CNPJ]],relatorio_Ananindeua3[[#This Row],[Coluna2]])</f>
        <v>49939052000117</v>
      </c>
      <c r="L3033" t="str">
        <f t="shared" si="48"/>
        <v>499******17</v>
      </c>
    </row>
    <row r="3034" spans="1:12" x14ac:dyDescent="0.25">
      <c r="A3034" s="23" t="s">
        <v>8500</v>
      </c>
      <c r="B3034" s="23" t="s">
        <v>8501</v>
      </c>
      <c r="C3034" s="23" t="s">
        <v>17</v>
      </c>
      <c r="D3034" s="24">
        <v>45299.893912037034</v>
      </c>
      <c r="E3034" s="25" t="s">
        <v>11</v>
      </c>
      <c r="F3034" s="26" t="s">
        <v>16</v>
      </c>
      <c r="G3034" s="26" t="s">
        <v>14</v>
      </c>
      <c r="H3034" s="23">
        <v>0</v>
      </c>
      <c r="I3034" s="27"/>
      <c r="J3034" s="28">
        <v>0</v>
      </c>
      <c r="K3034" t="str">
        <f>IF((LEN(relatorio_Ananindeua3[[#This Row],[CIF/CPF/CNPJ]])=14),relatorio_Ananindeua3[[#This Row],[CIF/CPF/CNPJ]],relatorio_Ananindeua3[[#This Row],[Coluna2]])</f>
        <v>49906484000121</v>
      </c>
      <c r="L3034" t="str">
        <f t="shared" si="48"/>
        <v>499******21</v>
      </c>
    </row>
    <row r="3035" spans="1:12" x14ac:dyDescent="0.25">
      <c r="A3035" s="23" t="s">
        <v>8524</v>
      </c>
      <c r="B3035" s="23" t="s">
        <v>8525</v>
      </c>
      <c r="C3035" s="23" t="s">
        <v>17</v>
      </c>
      <c r="D3035" s="24">
        <v>45299.893912037034</v>
      </c>
      <c r="E3035" s="25" t="s">
        <v>11</v>
      </c>
      <c r="F3035" s="26" t="s">
        <v>16</v>
      </c>
      <c r="G3035" s="26" t="s">
        <v>14</v>
      </c>
      <c r="H3035" s="23">
        <v>0</v>
      </c>
      <c r="I3035" s="27"/>
      <c r="J3035" s="28">
        <v>0</v>
      </c>
      <c r="K3035" t="str">
        <f>IF((LEN(relatorio_Ananindeua3[[#This Row],[CIF/CPF/CNPJ]])=14),relatorio_Ananindeua3[[#This Row],[CIF/CPF/CNPJ]],relatorio_Ananindeua3[[#This Row],[Coluna2]])</f>
        <v>49941532000112</v>
      </c>
      <c r="L3035" t="str">
        <f t="shared" si="48"/>
        <v>499******12</v>
      </c>
    </row>
    <row r="3036" spans="1:12" x14ac:dyDescent="0.25">
      <c r="A3036" s="23" t="s">
        <v>8512</v>
      </c>
      <c r="B3036" s="23" t="s">
        <v>8513</v>
      </c>
      <c r="C3036" s="23" t="s">
        <v>17</v>
      </c>
      <c r="D3036" s="24">
        <v>45299.893923611111</v>
      </c>
      <c r="E3036" s="25" t="s">
        <v>11</v>
      </c>
      <c r="F3036" s="26" t="s">
        <v>16</v>
      </c>
      <c r="G3036" s="26" t="s">
        <v>14</v>
      </c>
      <c r="H3036" s="23">
        <v>0</v>
      </c>
      <c r="I3036" s="27"/>
      <c r="J3036" s="28">
        <v>0</v>
      </c>
      <c r="K3036" t="str">
        <f>IF((LEN(relatorio_Ananindeua3[[#This Row],[CIF/CPF/CNPJ]])=14),relatorio_Ananindeua3[[#This Row],[CIF/CPF/CNPJ]],relatorio_Ananindeua3[[#This Row],[Coluna2]])</f>
        <v>49918488000120</v>
      </c>
      <c r="L3036" t="str">
        <f t="shared" si="48"/>
        <v>499******20</v>
      </c>
    </row>
    <row r="3037" spans="1:12" x14ac:dyDescent="0.25">
      <c r="A3037" s="23" t="s">
        <v>8504</v>
      </c>
      <c r="B3037" s="23" t="s">
        <v>8505</v>
      </c>
      <c r="C3037" s="23" t="s">
        <v>17</v>
      </c>
      <c r="D3037" s="24">
        <v>45299.893935185188</v>
      </c>
      <c r="E3037" s="25" t="s">
        <v>11</v>
      </c>
      <c r="F3037" s="26" t="s">
        <v>16</v>
      </c>
      <c r="G3037" s="26" t="s">
        <v>14</v>
      </c>
      <c r="H3037" s="23">
        <v>0</v>
      </c>
      <c r="I3037" s="27"/>
      <c r="J3037" s="28">
        <v>0</v>
      </c>
      <c r="K3037" t="str">
        <f>IF((LEN(relatorio_Ananindeua3[[#This Row],[CIF/CPF/CNPJ]])=14),relatorio_Ananindeua3[[#This Row],[CIF/CPF/CNPJ]],relatorio_Ananindeua3[[#This Row],[Coluna2]])</f>
        <v>49910293000133</v>
      </c>
      <c r="L3037" t="str">
        <f t="shared" si="48"/>
        <v>499******33</v>
      </c>
    </row>
    <row r="3038" spans="1:12" x14ac:dyDescent="0.25">
      <c r="A3038" s="23" t="s">
        <v>8508</v>
      </c>
      <c r="B3038" s="23" t="s">
        <v>8509</v>
      </c>
      <c r="C3038" s="23" t="s">
        <v>17</v>
      </c>
      <c r="D3038" s="24">
        <v>45299.893935185188</v>
      </c>
      <c r="E3038" s="25" t="s">
        <v>11</v>
      </c>
      <c r="F3038" s="26" t="s">
        <v>16</v>
      </c>
      <c r="G3038" s="26" t="s">
        <v>14</v>
      </c>
      <c r="H3038" s="23">
        <v>0</v>
      </c>
      <c r="I3038" s="27"/>
      <c r="J3038" s="28">
        <v>0</v>
      </c>
      <c r="K3038" t="str">
        <f>IF((LEN(relatorio_Ananindeua3[[#This Row],[CIF/CPF/CNPJ]])=14),relatorio_Ananindeua3[[#This Row],[CIF/CPF/CNPJ]],relatorio_Ananindeua3[[#This Row],[Coluna2]])</f>
        <v>49913259000112</v>
      </c>
      <c r="L3038" t="str">
        <f t="shared" si="48"/>
        <v>499******12</v>
      </c>
    </row>
    <row r="3039" spans="1:12" x14ac:dyDescent="0.25">
      <c r="A3039" s="23" t="s">
        <v>8514</v>
      </c>
      <c r="B3039" s="23" t="s">
        <v>8515</v>
      </c>
      <c r="C3039" s="23" t="s">
        <v>17</v>
      </c>
      <c r="D3039" s="24">
        <v>45299.893935185188</v>
      </c>
      <c r="E3039" s="25" t="s">
        <v>11</v>
      </c>
      <c r="F3039" s="26" t="s">
        <v>16</v>
      </c>
      <c r="G3039" s="26" t="s">
        <v>14</v>
      </c>
      <c r="H3039" s="23">
        <v>0</v>
      </c>
      <c r="I3039" s="27"/>
      <c r="J3039" s="28">
        <v>0</v>
      </c>
      <c r="K3039" t="str">
        <f>IF((LEN(relatorio_Ananindeua3[[#This Row],[CIF/CPF/CNPJ]])=14),relatorio_Ananindeua3[[#This Row],[CIF/CPF/CNPJ]],relatorio_Ananindeua3[[#This Row],[Coluna2]])</f>
        <v>49919727000166</v>
      </c>
      <c r="L3039" t="str">
        <f t="shared" si="48"/>
        <v>499******66</v>
      </c>
    </row>
    <row r="3040" spans="1:12" x14ac:dyDescent="0.25">
      <c r="A3040" s="23" t="s">
        <v>8518</v>
      </c>
      <c r="B3040" s="23" t="s">
        <v>8519</v>
      </c>
      <c r="C3040" s="23" t="s">
        <v>17</v>
      </c>
      <c r="D3040" s="24">
        <v>45299.893935185188</v>
      </c>
      <c r="E3040" s="25" t="s">
        <v>11</v>
      </c>
      <c r="F3040" s="26" t="s">
        <v>16</v>
      </c>
      <c r="G3040" s="26" t="s">
        <v>14</v>
      </c>
      <c r="H3040" s="23">
        <v>0</v>
      </c>
      <c r="I3040" s="27"/>
      <c r="J3040" s="28">
        <v>0</v>
      </c>
      <c r="K3040" t="str">
        <f>IF((LEN(relatorio_Ananindeua3[[#This Row],[CIF/CPF/CNPJ]])=14),relatorio_Ananindeua3[[#This Row],[CIF/CPF/CNPJ]],relatorio_Ananindeua3[[#This Row],[Coluna2]])</f>
        <v>49927242000114</v>
      </c>
      <c r="L3040" t="str">
        <f t="shared" si="48"/>
        <v>499******14</v>
      </c>
    </row>
    <row r="3041" spans="1:12" x14ac:dyDescent="0.25">
      <c r="A3041" s="23" t="s">
        <v>8263</v>
      </c>
      <c r="B3041" s="23" t="s">
        <v>8264</v>
      </c>
      <c r="C3041" s="23" t="s">
        <v>17</v>
      </c>
      <c r="D3041" s="24">
        <v>45299.893946759257</v>
      </c>
      <c r="E3041" s="25" t="s">
        <v>11</v>
      </c>
      <c r="F3041" s="26" t="s">
        <v>16</v>
      </c>
      <c r="G3041" s="26" t="s">
        <v>14</v>
      </c>
      <c r="H3041" s="23">
        <v>0</v>
      </c>
      <c r="I3041" s="27"/>
      <c r="J3041" s="28">
        <v>0</v>
      </c>
      <c r="K3041" t="str">
        <f>IF((LEN(relatorio_Ananindeua3[[#This Row],[CIF/CPF/CNPJ]])=14),relatorio_Ananindeua3[[#This Row],[CIF/CPF/CNPJ]],relatorio_Ananindeua3[[#This Row],[Coluna2]])</f>
        <v>49480456000195</v>
      </c>
      <c r="L3041" t="str">
        <f t="shared" si="48"/>
        <v>494******95</v>
      </c>
    </row>
    <row r="3042" spans="1:12" x14ac:dyDescent="0.25">
      <c r="A3042" s="23" t="s">
        <v>8488</v>
      </c>
      <c r="B3042" s="23" t="s">
        <v>8489</v>
      </c>
      <c r="C3042" s="23" t="s">
        <v>17</v>
      </c>
      <c r="D3042" s="24">
        <v>45299.893946759257</v>
      </c>
      <c r="E3042" s="25" t="s">
        <v>11</v>
      </c>
      <c r="F3042" s="26" t="s">
        <v>16</v>
      </c>
      <c r="G3042" s="26" t="s">
        <v>14</v>
      </c>
      <c r="H3042" s="23">
        <v>0</v>
      </c>
      <c r="I3042" s="27"/>
      <c r="J3042" s="28">
        <v>0</v>
      </c>
      <c r="K3042" t="str">
        <f>IF((LEN(relatorio_Ananindeua3[[#This Row],[CIF/CPF/CNPJ]])=14),relatorio_Ananindeua3[[#This Row],[CIF/CPF/CNPJ]],relatorio_Ananindeua3[[#This Row],[Coluna2]])</f>
        <v>49891966000155</v>
      </c>
      <c r="L3042" t="str">
        <f t="shared" si="48"/>
        <v>498******55</v>
      </c>
    </row>
    <row r="3043" spans="1:12" x14ac:dyDescent="0.25">
      <c r="A3043" s="23" t="s">
        <v>8498</v>
      </c>
      <c r="B3043" s="23" t="s">
        <v>8499</v>
      </c>
      <c r="C3043" s="23" t="s">
        <v>17</v>
      </c>
      <c r="D3043" s="24">
        <v>45299.893946759257</v>
      </c>
      <c r="E3043" s="25" t="s">
        <v>11</v>
      </c>
      <c r="F3043" s="26" t="s">
        <v>16</v>
      </c>
      <c r="G3043" s="26" t="s">
        <v>14</v>
      </c>
      <c r="H3043" s="23">
        <v>0</v>
      </c>
      <c r="I3043" s="27"/>
      <c r="J3043" s="28">
        <v>0</v>
      </c>
      <c r="K3043" t="str">
        <f>IF((LEN(relatorio_Ananindeua3[[#This Row],[CIF/CPF/CNPJ]])=14),relatorio_Ananindeua3[[#This Row],[CIF/CPF/CNPJ]],relatorio_Ananindeua3[[#This Row],[Coluna2]])</f>
        <v>49904004000193</v>
      </c>
      <c r="L3043" t="str">
        <f t="shared" si="48"/>
        <v>499******93</v>
      </c>
    </row>
    <row r="3044" spans="1:12" x14ac:dyDescent="0.25">
      <c r="A3044" s="23" t="s">
        <v>8510</v>
      </c>
      <c r="B3044" s="23" t="s">
        <v>8511</v>
      </c>
      <c r="C3044" s="23" t="s">
        <v>17</v>
      </c>
      <c r="D3044" s="24">
        <v>45299.893946759257</v>
      </c>
      <c r="E3044" s="25" t="s">
        <v>11</v>
      </c>
      <c r="F3044" s="26" t="s">
        <v>16</v>
      </c>
      <c r="G3044" s="26" t="s">
        <v>14</v>
      </c>
      <c r="H3044" s="23">
        <v>0</v>
      </c>
      <c r="I3044" s="27"/>
      <c r="J3044" s="28">
        <v>0</v>
      </c>
      <c r="K3044" t="str">
        <f>IF((LEN(relatorio_Ananindeua3[[#This Row],[CIF/CPF/CNPJ]])=14),relatorio_Ananindeua3[[#This Row],[CIF/CPF/CNPJ]],relatorio_Ananindeua3[[#This Row],[Coluna2]])</f>
        <v>49915467000150</v>
      </c>
      <c r="L3044" t="str">
        <f t="shared" si="48"/>
        <v>499******50</v>
      </c>
    </row>
    <row r="3045" spans="1:12" x14ac:dyDescent="0.25">
      <c r="A3045" s="23" t="s">
        <v>8490</v>
      </c>
      <c r="B3045" s="23" t="s">
        <v>8491</v>
      </c>
      <c r="C3045" s="23" t="s">
        <v>17</v>
      </c>
      <c r="D3045" s="24">
        <v>45299.893958333334</v>
      </c>
      <c r="E3045" s="25" t="s">
        <v>11</v>
      </c>
      <c r="F3045" s="26" t="s">
        <v>16</v>
      </c>
      <c r="G3045" s="26" t="s">
        <v>14</v>
      </c>
      <c r="H3045" s="23">
        <v>0</v>
      </c>
      <c r="I3045" s="27"/>
      <c r="J3045" s="28">
        <v>0</v>
      </c>
      <c r="K3045" t="str">
        <f>IF((LEN(relatorio_Ananindeua3[[#This Row],[CIF/CPF/CNPJ]])=14),relatorio_Ananindeua3[[#This Row],[CIF/CPF/CNPJ]],relatorio_Ananindeua3[[#This Row],[Coluna2]])</f>
        <v>49892898000149</v>
      </c>
      <c r="L3045" t="str">
        <f t="shared" si="48"/>
        <v>498******49</v>
      </c>
    </row>
    <row r="3046" spans="1:12" x14ac:dyDescent="0.25">
      <c r="A3046" s="23" t="s">
        <v>8476</v>
      </c>
      <c r="B3046" s="23" t="s">
        <v>8477</v>
      </c>
      <c r="C3046" s="23" t="s">
        <v>17</v>
      </c>
      <c r="D3046" s="24">
        <v>45299.893969907411</v>
      </c>
      <c r="E3046" s="25" t="s">
        <v>11</v>
      </c>
      <c r="F3046" s="26" t="s">
        <v>16</v>
      </c>
      <c r="G3046" s="26" t="s">
        <v>14</v>
      </c>
      <c r="H3046" s="23">
        <v>0</v>
      </c>
      <c r="I3046" s="27"/>
      <c r="J3046" s="28">
        <v>0</v>
      </c>
      <c r="K3046" t="str">
        <f>IF((LEN(relatorio_Ananindeua3[[#This Row],[CIF/CPF/CNPJ]])=14),relatorio_Ananindeua3[[#This Row],[CIF/CPF/CNPJ]],relatorio_Ananindeua3[[#This Row],[Coluna2]])</f>
        <v>49880444000158</v>
      </c>
      <c r="L3046" t="str">
        <f t="shared" si="48"/>
        <v>498******58</v>
      </c>
    </row>
    <row r="3047" spans="1:12" x14ac:dyDescent="0.25">
      <c r="A3047" s="23" t="s">
        <v>8482</v>
      </c>
      <c r="B3047" s="23" t="s">
        <v>8483</v>
      </c>
      <c r="C3047" s="23" t="s">
        <v>17</v>
      </c>
      <c r="D3047" s="24">
        <v>45299.893969907411</v>
      </c>
      <c r="E3047" s="25" t="s">
        <v>11</v>
      </c>
      <c r="F3047" s="26" t="s">
        <v>16</v>
      </c>
      <c r="G3047" s="26" t="s">
        <v>14</v>
      </c>
      <c r="H3047" s="23">
        <v>0</v>
      </c>
      <c r="I3047" s="27"/>
      <c r="J3047" s="28">
        <v>0</v>
      </c>
      <c r="K3047" t="str">
        <f>IF((LEN(relatorio_Ananindeua3[[#This Row],[CIF/CPF/CNPJ]])=14),relatorio_Ananindeua3[[#This Row],[CIF/CPF/CNPJ]],relatorio_Ananindeua3[[#This Row],[Coluna2]])</f>
        <v>49886359000105</v>
      </c>
      <c r="L3047" t="str">
        <f t="shared" si="48"/>
        <v>498******05</v>
      </c>
    </row>
    <row r="3048" spans="1:12" x14ac:dyDescent="0.25">
      <c r="A3048" s="23" t="s">
        <v>8486</v>
      </c>
      <c r="B3048" s="23" t="s">
        <v>8487</v>
      </c>
      <c r="C3048" s="23" t="s">
        <v>17</v>
      </c>
      <c r="D3048" s="24">
        <v>45299.893969907411</v>
      </c>
      <c r="E3048" s="25" t="s">
        <v>11</v>
      </c>
      <c r="F3048" s="26" t="s">
        <v>16</v>
      </c>
      <c r="G3048" s="26" t="s">
        <v>14</v>
      </c>
      <c r="H3048" s="23">
        <v>0</v>
      </c>
      <c r="I3048" s="27"/>
      <c r="J3048" s="28">
        <v>0</v>
      </c>
      <c r="K3048" t="str">
        <f>IF((LEN(relatorio_Ananindeua3[[#This Row],[CIF/CPF/CNPJ]])=14),relatorio_Ananindeua3[[#This Row],[CIF/CPF/CNPJ]],relatorio_Ananindeua3[[#This Row],[Coluna2]])</f>
        <v>49888990000135</v>
      </c>
      <c r="L3048" t="str">
        <f t="shared" si="48"/>
        <v>498******35</v>
      </c>
    </row>
    <row r="3049" spans="1:12" x14ac:dyDescent="0.25">
      <c r="A3049" s="23" t="s">
        <v>8470</v>
      </c>
      <c r="B3049" s="23" t="s">
        <v>8471</v>
      </c>
      <c r="C3049" s="23" t="s">
        <v>17</v>
      </c>
      <c r="D3049" s="24">
        <v>45299.89398148148</v>
      </c>
      <c r="E3049" s="25" t="s">
        <v>11</v>
      </c>
      <c r="F3049" s="26" t="s">
        <v>16</v>
      </c>
      <c r="G3049" s="26" t="s">
        <v>14</v>
      </c>
      <c r="H3049" s="23">
        <v>0</v>
      </c>
      <c r="I3049" s="27"/>
      <c r="J3049" s="28">
        <v>0</v>
      </c>
      <c r="K3049" t="str">
        <f>IF((LEN(relatorio_Ananindeua3[[#This Row],[CIF/CPF/CNPJ]])=14),relatorio_Ananindeua3[[#This Row],[CIF/CPF/CNPJ]],relatorio_Ananindeua3[[#This Row],[Coluna2]])</f>
        <v>49872073000162</v>
      </c>
      <c r="L3049" t="str">
        <f t="shared" si="48"/>
        <v>498******62</v>
      </c>
    </row>
    <row r="3050" spans="1:12" x14ac:dyDescent="0.25">
      <c r="A3050" s="23" t="s">
        <v>8472</v>
      </c>
      <c r="B3050" s="23" t="s">
        <v>8473</v>
      </c>
      <c r="C3050" s="23" t="s">
        <v>17</v>
      </c>
      <c r="D3050" s="24">
        <v>45299.89398148148</v>
      </c>
      <c r="E3050" s="25" t="s">
        <v>11</v>
      </c>
      <c r="F3050" s="26" t="s">
        <v>16</v>
      </c>
      <c r="G3050" s="26" t="s">
        <v>14</v>
      </c>
      <c r="H3050" s="23">
        <v>0</v>
      </c>
      <c r="I3050" s="27"/>
      <c r="J3050" s="28">
        <v>0</v>
      </c>
      <c r="K3050" t="str">
        <f>IF((LEN(relatorio_Ananindeua3[[#This Row],[CIF/CPF/CNPJ]])=14),relatorio_Ananindeua3[[#This Row],[CIF/CPF/CNPJ]],relatorio_Ananindeua3[[#This Row],[Coluna2]])</f>
        <v>49872488000136</v>
      </c>
      <c r="L3050" t="str">
        <f t="shared" si="48"/>
        <v>498******36</v>
      </c>
    </row>
    <row r="3051" spans="1:12" x14ac:dyDescent="0.25">
      <c r="A3051" s="23" t="s">
        <v>8494</v>
      </c>
      <c r="B3051" s="23" t="s">
        <v>8495</v>
      </c>
      <c r="C3051" s="23" t="s">
        <v>17</v>
      </c>
      <c r="D3051" s="24">
        <v>45299.89398148148</v>
      </c>
      <c r="E3051" s="25" t="s">
        <v>11</v>
      </c>
      <c r="F3051" s="26" t="s">
        <v>16</v>
      </c>
      <c r="G3051" s="26" t="s">
        <v>14</v>
      </c>
      <c r="H3051" s="23">
        <v>0</v>
      </c>
      <c r="I3051" s="27"/>
      <c r="J3051" s="28">
        <v>0</v>
      </c>
      <c r="K3051" t="str">
        <f>IF((LEN(relatorio_Ananindeua3[[#This Row],[CIF/CPF/CNPJ]])=14),relatorio_Ananindeua3[[#This Row],[CIF/CPF/CNPJ]],relatorio_Ananindeua3[[#This Row],[Coluna2]])</f>
        <v>49896777000175</v>
      </c>
      <c r="L3051" t="str">
        <f t="shared" si="48"/>
        <v>498******75</v>
      </c>
    </row>
    <row r="3052" spans="1:12" x14ac:dyDescent="0.25">
      <c r="A3052" s="23" t="s">
        <v>8466</v>
      </c>
      <c r="B3052" s="23" t="s">
        <v>8467</v>
      </c>
      <c r="C3052" s="23" t="s">
        <v>17</v>
      </c>
      <c r="D3052" s="24">
        <v>45299.893993055557</v>
      </c>
      <c r="E3052" s="25" t="s">
        <v>11</v>
      </c>
      <c r="F3052" s="26" t="s">
        <v>16</v>
      </c>
      <c r="G3052" s="26" t="s">
        <v>14</v>
      </c>
      <c r="H3052" s="23">
        <v>0</v>
      </c>
      <c r="I3052" s="27"/>
      <c r="J3052" s="28">
        <v>0</v>
      </c>
      <c r="K3052" t="str">
        <f>IF((LEN(relatorio_Ananindeua3[[#This Row],[CIF/CPF/CNPJ]])=14),relatorio_Ananindeua3[[#This Row],[CIF/CPF/CNPJ]],relatorio_Ananindeua3[[#This Row],[Coluna2]])</f>
        <v>49854402000142</v>
      </c>
      <c r="L3052" t="str">
        <f t="shared" si="48"/>
        <v>498******42</v>
      </c>
    </row>
    <row r="3053" spans="1:12" x14ac:dyDescent="0.25">
      <c r="A3053" s="23" t="s">
        <v>8474</v>
      </c>
      <c r="B3053" s="23" t="s">
        <v>8475</v>
      </c>
      <c r="C3053" s="23" t="s">
        <v>17</v>
      </c>
      <c r="D3053" s="24">
        <v>45299.893993055557</v>
      </c>
      <c r="E3053" s="25" t="s">
        <v>11</v>
      </c>
      <c r="F3053" s="26" t="s">
        <v>16</v>
      </c>
      <c r="G3053" s="26" t="s">
        <v>14</v>
      </c>
      <c r="H3053" s="23">
        <v>0</v>
      </c>
      <c r="I3053" s="27"/>
      <c r="J3053" s="28">
        <v>0</v>
      </c>
      <c r="K3053" t="str">
        <f>IF((LEN(relatorio_Ananindeua3[[#This Row],[CIF/CPF/CNPJ]])=14),relatorio_Ananindeua3[[#This Row],[CIF/CPF/CNPJ]],relatorio_Ananindeua3[[#This Row],[Coluna2]])</f>
        <v>49879980000133</v>
      </c>
      <c r="L3053" t="str">
        <f t="shared" si="48"/>
        <v>498******33</v>
      </c>
    </row>
    <row r="3054" spans="1:12" x14ac:dyDescent="0.25">
      <c r="A3054" s="23" t="s">
        <v>8492</v>
      </c>
      <c r="B3054" s="23" t="s">
        <v>8493</v>
      </c>
      <c r="C3054" s="23" t="s">
        <v>17</v>
      </c>
      <c r="D3054" s="24">
        <v>45299.893993055557</v>
      </c>
      <c r="E3054" s="25" t="s">
        <v>11</v>
      </c>
      <c r="F3054" s="26" t="s">
        <v>16</v>
      </c>
      <c r="G3054" s="26" t="s">
        <v>14</v>
      </c>
      <c r="H3054" s="23">
        <v>0</v>
      </c>
      <c r="I3054" s="27"/>
      <c r="J3054" s="28">
        <v>0</v>
      </c>
      <c r="K3054" t="str">
        <f>IF((LEN(relatorio_Ananindeua3[[#This Row],[CIF/CPF/CNPJ]])=14),relatorio_Ananindeua3[[#This Row],[CIF/CPF/CNPJ]],relatorio_Ananindeua3[[#This Row],[Coluna2]])</f>
        <v>49896605000100</v>
      </c>
      <c r="L3054" t="str">
        <f t="shared" si="48"/>
        <v>498******00</v>
      </c>
    </row>
    <row r="3055" spans="1:12" x14ac:dyDescent="0.25">
      <c r="A3055" s="23" t="s">
        <v>8462</v>
      </c>
      <c r="B3055" s="23" t="s">
        <v>8463</v>
      </c>
      <c r="C3055" s="23" t="s">
        <v>17</v>
      </c>
      <c r="D3055" s="24">
        <v>45299.894004629627</v>
      </c>
      <c r="E3055" s="25" t="s">
        <v>11</v>
      </c>
      <c r="F3055" s="26" t="s">
        <v>16</v>
      </c>
      <c r="G3055" s="26" t="s">
        <v>14</v>
      </c>
      <c r="H3055" s="23">
        <v>0</v>
      </c>
      <c r="I3055" s="27"/>
      <c r="J3055" s="28">
        <v>0</v>
      </c>
      <c r="K3055" t="str">
        <f>IF((LEN(relatorio_Ananindeua3[[#This Row],[CIF/CPF/CNPJ]])=14),relatorio_Ananindeua3[[#This Row],[CIF/CPF/CNPJ]],relatorio_Ananindeua3[[#This Row],[Coluna2]])</f>
        <v>49849984000179</v>
      </c>
      <c r="L3055" t="str">
        <f t="shared" si="48"/>
        <v>498******79</v>
      </c>
    </row>
    <row r="3056" spans="1:12" x14ac:dyDescent="0.25">
      <c r="A3056" s="23" t="s">
        <v>8468</v>
      </c>
      <c r="B3056" s="23" t="s">
        <v>8469</v>
      </c>
      <c r="C3056" s="23" t="s">
        <v>17</v>
      </c>
      <c r="D3056" s="24">
        <v>45299.894004629627</v>
      </c>
      <c r="E3056" s="25" t="s">
        <v>11</v>
      </c>
      <c r="F3056" s="26" t="s">
        <v>16</v>
      </c>
      <c r="G3056" s="26" t="s">
        <v>14</v>
      </c>
      <c r="H3056" s="23">
        <v>0</v>
      </c>
      <c r="I3056" s="27"/>
      <c r="J3056" s="28">
        <v>0</v>
      </c>
      <c r="K3056" t="str">
        <f>IF((LEN(relatorio_Ananindeua3[[#This Row],[CIF/CPF/CNPJ]])=14),relatorio_Ananindeua3[[#This Row],[CIF/CPF/CNPJ]],relatorio_Ananindeua3[[#This Row],[Coluna2]])</f>
        <v>49865668000190</v>
      </c>
      <c r="L3056" t="str">
        <f t="shared" si="48"/>
        <v>498******90</v>
      </c>
    </row>
    <row r="3057" spans="1:12" x14ac:dyDescent="0.25">
      <c r="A3057" s="23" t="s">
        <v>8480</v>
      </c>
      <c r="B3057" s="23" t="s">
        <v>8481</v>
      </c>
      <c r="C3057" s="23" t="s">
        <v>17</v>
      </c>
      <c r="D3057" s="24">
        <v>45299.894004629627</v>
      </c>
      <c r="E3057" s="25" t="s">
        <v>11</v>
      </c>
      <c r="F3057" s="26" t="s">
        <v>16</v>
      </c>
      <c r="G3057" s="26" t="s">
        <v>14</v>
      </c>
      <c r="H3057" s="23">
        <v>0</v>
      </c>
      <c r="I3057" s="27"/>
      <c r="J3057" s="28">
        <v>0</v>
      </c>
      <c r="K3057" t="str">
        <f>IF((LEN(relatorio_Ananindeua3[[#This Row],[CIF/CPF/CNPJ]])=14),relatorio_Ananindeua3[[#This Row],[CIF/CPF/CNPJ]],relatorio_Ananindeua3[[#This Row],[Coluna2]])</f>
        <v>49880570000102</v>
      </c>
      <c r="L3057" t="str">
        <f t="shared" si="48"/>
        <v>498******02</v>
      </c>
    </row>
    <row r="3058" spans="1:12" x14ac:dyDescent="0.25">
      <c r="A3058" s="23" t="s">
        <v>8464</v>
      </c>
      <c r="B3058" s="23" t="s">
        <v>8465</v>
      </c>
      <c r="C3058" s="23" t="s">
        <v>17</v>
      </c>
      <c r="D3058" s="24">
        <v>45299.894016203703</v>
      </c>
      <c r="E3058" s="25" t="s">
        <v>11</v>
      </c>
      <c r="F3058" s="26" t="s">
        <v>16</v>
      </c>
      <c r="G3058" s="26" t="s">
        <v>14</v>
      </c>
      <c r="H3058" s="23">
        <v>0</v>
      </c>
      <c r="I3058" s="27"/>
      <c r="J3058" s="28">
        <v>0</v>
      </c>
      <c r="K3058" t="str">
        <f>IF((LEN(relatorio_Ananindeua3[[#This Row],[CIF/CPF/CNPJ]])=14),relatorio_Ananindeua3[[#This Row],[CIF/CPF/CNPJ]],relatorio_Ananindeua3[[#This Row],[Coluna2]])</f>
        <v>49851673000144</v>
      </c>
      <c r="L3058" t="str">
        <f t="shared" si="48"/>
        <v>498******44</v>
      </c>
    </row>
    <row r="3059" spans="1:12" x14ac:dyDescent="0.25">
      <c r="A3059" s="23" t="s">
        <v>8450</v>
      </c>
      <c r="B3059" s="23" t="s">
        <v>8451</v>
      </c>
      <c r="C3059" s="23" t="s">
        <v>17</v>
      </c>
      <c r="D3059" s="24">
        <v>45299.89403935185</v>
      </c>
      <c r="E3059" s="25" t="s">
        <v>11</v>
      </c>
      <c r="F3059" s="26" t="s">
        <v>16</v>
      </c>
      <c r="G3059" s="26" t="s">
        <v>14</v>
      </c>
      <c r="H3059" s="23">
        <v>0</v>
      </c>
      <c r="I3059" s="27"/>
      <c r="J3059" s="28">
        <v>0</v>
      </c>
      <c r="K3059" t="str">
        <f>IF((LEN(relatorio_Ananindeua3[[#This Row],[CIF/CPF/CNPJ]])=14),relatorio_Ananindeua3[[#This Row],[CIF/CPF/CNPJ]],relatorio_Ananindeua3[[#This Row],[Coluna2]])</f>
        <v>49822345000110</v>
      </c>
      <c r="L3059" t="str">
        <f t="shared" si="48"/>
        <v>498******10</v>
      </c>
    </row>
    <row r="3060" spans="1:12" x14ac:dyDescent="0.25">
      <c r="A3060" s="23" t="s">
        <v>8452</v>
      </c>
      <c r="B3060" s="23" t="s">
        <v>8453</v>
      </c>
      <c r="C3060" s="23" t="s">
        <v>17</v>
      </c>
      <c r="D3060" s="24">
        <v>45299.89403935185</v>
      </c>
      <c r="E3060" s="25" t="s">
        <v>11</v>
      </c>
      <c r="F3060" s="26" t="s">
        <v>16</v>
      </c>
      <c r="G3060" s="26" t="s">
        <v>14</v>
      </c>
      <c r="H3060" s="23">
        <v>0</v>
      </c>
      <c r="I3060" s="27"/>
      <c r="J3060" s="28">
        <v>0</v>
      </c>
      <c r="K3060" t="str">
        <f>IF((LEN(relatorio_Ananindeua3[[#This Row],[CIF/CPF/CNPJ]])=14),relatorio_Ananindeua3[[#This Row],[CIF/CPF/CNPJ]],relatorio_Ananindeua3[[#This Row],[Coluna2]])</f>
        <v>49826882000138</v>
      </c>
      <c r="L3060" t="str">
        <f t="shared" si="48"/>
        <v>498******38</v>
      </c>
    </row>
    <row r="3061" spans="1:12" x14ac:dyDescent="0.25">
      <c r="A3061" s="23" t="s">
        <v>8458</v>
      </c>
      <c r="B3061" s="23" t="s">
        <v>8459</v>
      </c>
      <c r="C3061" s="23" t="s">
        <v>17</v>
      </c>
      <c r="D3061" s="24">
        <v>45299.89403935185</v>
      </c>
      <c r="E3061" s="25" t="s">
        <v>11</v>
      </c>
      <c r="F3061" s="26" t="s">
        <v>16</v>
      </c>
      <c r="G3061" s="26" t="s">
        <v>14</v>
      </c>
      <c r="H3061" s="23">
        <v>0</v>
      </c>
      <c r="I3061" s="27"/>
      <c r="J3061" s="28">
        <v>0</v>
      </c>
      <c r="K3061" t="str">
        <f>IF((LEN(relatorio_Ananindeua3[[#This Row],[CIF/CPF/CNPJ]])=14),relatorio_Ananindeua3[[#This Row],[CIF/CPF/CNPJ]],relatorio_Ananindeua3[[#This Row],[Coluna2]])</f>
        <v>49838231000168</v>
      </c>
      <c r="L3061" t="str">
        <f t="shared" si="48"/>
        <v>498******68</v>
      </c>
    </row>
    <row r="3062" spans="1:12" x14ac:dyDescent="0.25">
      <c r="A3062" s="23" t="s">
        <v>8460</v>
      </c>
      <c r="B3062" s="23" t="s">
        <v>8461</v>
      </c>
      <c r="C3062" s="23" t="s">
        <v>17</v>
      </c>
      <c r="D3062" s="24">
        <v>45299.89403935185</v>
      </c>
      <c r="E3062" s="25" t="s">
        <v>11</v>
      </c>
      <c r="F3062" s="26" t="s">
        <v>16</v>
      </c>
      <c r="G3062" s="26" t="s">
        <v>14</v>
      </c>
      <c r="H3062" s="23">
        <v>0</v>
      </c>
      <c r="I3062" s="27"/>
      <c r="J3062" s="28">
        <v>0</v>
      </c>
      <c r="K3062" t="str">
        <f>IF((LEN(relatorio_Ananindeua3[[#This Row],[CIF/CPF/CNPJ]])=14),relatorio_Ananindeua3[[#This Row],[CIF/CPF/CNPJ]],relatorio_Ananindeua3[[#This Row],[Coluna2]])</f>
        <v>49844960000127</v>
      </c>
      <c r="L3062" t="str">
        <f t="shared" si="48"/>
        <v>498******27</v>
      </c>
    </row>
    <row r="3063" spans="1:12" x14ac:dyDescent="0.25">
      <c r="A3063" s="23" t="s">
        <v>8446</v>
      </c>
      <c r="B3063" s="23" t="s">
        <v>8447</v>
      </c>
      <c r="C3063" s="23" t="s">
        <v>17</v>
      </c>
      <c r="D3063" s="24">
        <v>45299.894050925926</v>
      </c>
      <c r="E3063" s="25" t="s">
        <v>11</v>
      </c>
      <c r="F3063" s="26" t="s">
        <v>16</v>
      </c>
      <c r="G3063" s="26" t="s">
        <v>14</v>
      </c>
      <c r="H3063" s="23">
        <v>0</v>
      </c>
      <c r="I3063" s="27"/>
      <c r="J3063" s="28">
        <v>0</v>
      </c>
      <c r="K3063" t="str">
        <f>IF((LEN(relatorio_Ananindeua3[[#This Row],[CIF/CPF/CNPJ]])=14),relatorio_Ananindeua3[[#This Row],[CIF/CPF/CNPJ]],relatorio_Ananindeua3[[#This Row],[Coluna2]])</f>
        <v>49816947000164</v>
      </c>
      <c r="L3063" t="str">
        <f t="shared" si="48"/>
        <v>498******64</v>
      </c>
    </row>
    <row r="3064" spans="1:12" x14ac:dyDescent="0.25">
      <c r="A3064" s="23" t="s">
        <v>8448</v>
      </c>
      <c r="B3064" s="23" t="s">
        <v>8449</v>
      </c>
      <c r="C3064" s="23" t="s">
        <v>17</v>
      </c>
      <c r="D3064" s="24">
        <v>45299.894050925926</v>
      </c>
      <c r="E3064" s="25" t="s">
        <v>11</v>
      </c>
      <c r="F3064" s="26" t="s">
        <v>16</v>
      </c>
      <c r="G3064" s="26" t="s">
        <v>14</v>
      </c>
      <c r="H3064" s="23">
        <v>0</v>
      </c>
      <c r="I3064" s="27"/>
      <c r="J3064" s="28">
        <v>0</v>
      </c>
      <c r="K3064" t="str">
        <f>IF((LEN(relatorio_Ananindeua3[[#This Row],[CIF/CPF/CNPJ]])=14),relatorio_Ananindeua3[[#This Row],[CIF/CPF/CNPJ]],relatorio_Ananindeua3[[#This Row],[Coluna2]])</f>
        <v>49818127000101</v>
      </c>
      <c r="L3064" t="str">
        <f t="shared" si="48"/>
        <v>498******01</v>
      </c>
    </row>
    <row r="3065" spans="1:12" x14ac:dyDescent="0.25">
      <c r="A3065" s="23" t="s">
        <v>8454</v>
      </c>
      <c r="B3065" s="23" t="s">
        <v>8455</v>
      </c>
      <c r="C3065" s="23" t="s">
        <v>17</v>
      </c>
      <c r="D3065" s="24">
        <v>45299.894050925926</v>
      </c>
      <c r="E3065" s="25" t="s">
        <v>11</v>
      </c>
      <c r="F3065" s="26" t="s">
        <v>16</v>
      </c>
      <c r="G3065" s="26" t="s">
        <v>14</v>
      </c>
      <c r="H3065" s="23">
        <v>0</v>
      </c>
      <c r="I3065" s="27"/>
      <c r="J3065" s="28">
        <v>0</v>
      </c>
      <c r="K3065" t="str">
        <f>IF((LEN(relatorio_Ananindeua3[[#This Row],[CIF/CPF/CNPJ]])=14),relatorio_Ananindeua3[[#This Row],[CIF/CPF/CNPJ]],relatorio_Ananindeua3[[#This Row],[Coluna2]])</f>
        <v>49826912000106</v>
      </c>
      <c r="L3065" t="str">
        <f t="shared" si="48"/>
        <v>498******06</v>
      </c>
    </row>
    <row r="3066" spans="1:12" x14ac:dyDescent="0.25">
      <c r="A3066" s="23" t="s">
        <v>8440</v>
      </c>
      <c r="B3066" s="23" t="s">
        <v>8441</v>
      </c>
      <c r="C3066" s="23" t="s">
        <v>17</v>
      </c>
      <c r="D3066" s="24">
        <v>45299.894062500003</v>
      </c>
      <c r="E3066" s="25" t="s">
        <v>11</v>
      </c>
      <c r="F3066" s="26" t="s">
        <v>16</v>
      </c>
      <c r="G3066" s="26" t="s">
        <v>14</v>
      </c>
      <c r="H3066" s="23">
        <v>0</v>
      </c>
      <c r="I3066" s="27"/>
      <c r="J3066" s="28">
        <v>0</v>
      </c>
      <c r="K3066" t="str">
        <f>IF((LEN(relatorio_Ananindeua3[[#This Row],[CIF/CPF/CNPJ]])=14),relatorio_Ananindeua3[[#This Row],[CIF/CPF/CNPJ]],relatorio_Ananindeua3[[#This Row],[Coluna2]])</f>
        <v>49812368000143</v>
      </c>
      <c r="L3066" t="str">
        <f t="shared" si="48"/>
        <v>498******43</v>
      </c>
    </row>
    <row r="3067" spans="1:12" x14ac:dyDescent="0.25">
      <c r="A3067" s="23" t="s">
        <v>8442</v>
      </c>
      <c r="B3067" s="23" t="s">
        <v>8443</v>
      </c>
      <c r="C3067" s="23" t="s">
        <v>17</v>
      </c>
      <c r="D3067" s="24">
        <v>45299.894062500003</v>
      </c>
      <c r="E3067" s="25" t="s">
        <v>11</v>
      </c>
      <c r="F3067" s="26" t="s">
        <v>16</v>
      </c>
      <c r="G3067" s="26" t="s">
        <v>14</v>
      </c>
      <c r="H3067" s="23">
        <v>0</v>
      </c>
      <c r="I3067" s="27"/>
      <c r="J3067" s="28">
        <v>0</v>
      </c>
      <c r="K3067" t="str">
        <f>IF((LEN(relatorio_Ananindeua3[[#This Row],[CIF/CPF/CNPJ]])=14),relatorio_Ananindeua3[[#This Row],[CIF/CPF/CNPJ]],relatorio_Ananindeua3[[#This Row],[Coluna2]])</f>
        <v>49813668000147</v>
      </c>
      <c r="L3067" t="str">
        <f t="shared" si="48"/>
        <v>498******47</v>
      </c>
    </row>
    <row r="3068" spans="1:12" x14ac:dyDescent="0.25">
      <c r="A3068" s="23" t="s">
        <v>8432</v>
      </c>
      <c r="B3068" s="23" t="s">
        <v>8433</v>
      </c>
      <c r="C3068" s="23" t="s">
        <v>17</v>
      </c>
      <c r="D3068" s="24">
        <v>45299.894074074073</v>
      </c>
      <c r="E3068" s="25" t="s">
        <v>11</v>
      </c>
      <c r="F3068" s="26" t="s">
        <v>16</v>
      </c>
      <c r="G3068" s="26" t="s">
        <v>14</v>
      </c>
      <c r="H3068" s="23">
        <v>0</v>
      </c>
      <c r="I3068" s="27"/>
      <c r="J3068" s="28">
        <v>0</v>
      </c>
      <c r="K3068" t="str">
        <f>IF((LEN(relatorio_Ananindeua3[[#This Row],[CIF/CPF/CNPJ]])=14),relatorio_Ananindeua3[[#This Row],[CIF/CPF/CNPJ]],relatorio_Ananindeua3[[#This Row],[Coluna2]])</f>
        <v>49808375000171</v>
      </c>
      <c r="L3068" t="str">
        <f t="shared" si="48"/>
        <v>498******71</v>
      </c>
    </row>
    <row r="3069" spans="1:12" x14ac:dyDescent="0.25">
      <c r="A3069" s="23" t="s">
        <v>8434</v>
      </c>
      <c r="B3069" s="23" t="s">
        <v>8435</v>
      </c>
      <c r="C3069" s="23" t="s">
        <v>17</v>
      </c>
      <c r="D3069" s="24">
        <v>45299.894074074073</v>
      </c>
      <c r="E3069" s="25" t="s">
        <v>11</v>
      </c>
      <c r="F3069" s="26" t="s">
        <v>16</v>
      </c>
      <c r="G3069" s="26" t="s">
        <v>14</v>
      </c>
      <c r="H3069" s="23">
        <v>0</v>
      </c>
      <c r="I3069" s="27"/>
      <c r="J3069" s="28">
        <v>0</v>
      </c>
      <c r="K3069" t="str">
        <f>IF((LEN(relatorio_Ananindeua3[[#This Row],[CIF/CPF/CNPJ]])=14),relatorio_Ananindeua3[[#This Row],[CIF/CPF/CNPJ]],relatorio_Ananindeua3[[#This Row],[Coluna2]])</f>
        <v>49810194000180</v>
      </c>
      <c r="L3069" t="str">
        <f t="shared" si="48"/>
        <v>498******80</v>
      </c>
    </row>
    <row r="3070" spans="1:12" x14ac:dyDescent="0.25">
      <c r="A3070" s="23" t="s">
        <v>8436</v>
      </c>
      <c r="B3070" s="23" t="s">
        <v>8437</v>
      </c>
      <c r="C3070" s="23" t="s">
        <v>17</v>
      </c>
      <c r="D3070" s="24">
        <v>45299.894074074073</v>
      </c>
      <c r="E3070" s="25" t="s">
        <v>11</v>
      </c>
      <c r="F3070" s="26" t="s">
        <v>16</v>
      </c>
      <c r="G3070" s="26" t="s">
        <v>14</v>
      </c>
      <c r="H3070" s="23">
        <v>0</v>
      </c>
      <c r="I3070" s="27"/>
      <c r="J3070" s="28">
        <v>0</v>
      </c>
      <c r="K3070" t="str">
        <f>IF((LEN(relatorio_Ananindeua3[[#This Row],[CIF/CPF/CNPJ]])=14),relatorio_Ananindeua3[[#This Row],[CIF/CPF/CNPJ]],relatorio_Ananindeua3[[#This Row],[Coluna2]])</f>
        <v>49810447000115</v>
      </c>
      <c r="L3070" t="str">
        <f t="shared" si="48"/>
        <v>498******15</v>
      </c>
    </row>
    <row r="3071" spans="1:12" x14ac:dyDescent="0.25">
      <c r="A3071" s="23" t="s">
        <v>8438</v>
      </c>
      <c r="B3071" s="23" t="s">
        <v>8439</v>
      </c>
      <c r="C3071" s="23" t="s">
        <v>17</v>
      </c>
      <c r="D3071" s="24">
        <v>45299.894074074073</v>
      </c>
      <c r="E3071" s="25" t="s">
        <v>11</v>
      </c>
      <c r="F3071" s="26" t="s">
        <v>16</v>
      </c>
      <c r="G3071" s="26" t="s">
        <v>14</v>
      </c>
      <c r="H3071" s="23">
        <v>0</v>
      </c>
      <c r="I3071" s="27"/>
      <c r="J3071" s="28">
        <v>0</v>
      </c>
      <c r="K3071" t="str">
        <f>IF((LEN(relatorio_Ananindeua3[[#This Row],[CIF/CPF/CNPJ]])=14),relatorio_Ananindeua3[[#This Row],[CIF/CPF/CNPJ]],relatorio_Ananindeua3[[#This Row],[Coluna2]])</f>
        <v>49811399000180</v>
      </c>
      <c r="L3071" t="str">
        <f t="shared" si="48"/>
        <v>498******80</v>
      </c>
    </row>
    <row r="3072" spans="1:12" x14ac:dyDescent="0.25">
      <c r="A3072" s="23" t="s">
        <v>8428</v>
      </c>
      <c r="B3072" s="23" t="s">
        <v>8429</v>
      </c>
      <c r="C3072" s="23" t="s">
        <v>17</v>
      </c>
      <c r="D3072" s="24">
        <v>45299.894085648149</v>
      </c>
      <c r="E3072" s="25" t="s">
        <v>11</v>
      </c>
      <c r="F3072" s="26" t="s">
        <v>16</v>
      </c>
      <c r="G3072" s="26" t="s">
        <v>14</v>
      </c>
      <c r="H3072" s="23">
        <v>0</v>
      </c>
      <c r="I3072" s="27"/>
      <c r="J3072" s="28">
        <v>0</v>
      </c>
      <c r="K3072" t="str">
        <f>IF((LEN(relatorio_Ananindeua3[[#This Row],[CIF/CPF/CNPJ]])=14),relatorio_Ananindeua3[[#This Row],[CIF/CPF/CNPJ]],relatorio_Ananindeua3[[#This Row],[Coluna2]])</f>
        <v>49790555000173</v>
      </c>
      <c r="L3072" t="str">
        <f t="shared" si="48"/>
        <v>497******73</v>
      </c>
    </row>
    <row r="3073" spans="1:12" x14ac:dyDescent="0.25">
      <c r="A3073" s="23" t="s">
        <v>8424</v>
      </c>
      <c r="B3073" s="23" t="s">
        <v>8425</v>
      </c>
      <c r="C3073" s="23" t="s">
        <v>17</v>
      </c>
      <c r="D3073" s="24">
        <v>45299.894097222219</v>
      </c>
      <c r="E3073" s="25" t="s">
        <v>11</v>
      </c>
      <c r="F3073" s="26" t="s">
        <v>16</v>
      </c>
      <c r="G3073" s="26" t="s">
        <v>14</v>
      </c>
      <c r="H3073" s="23">
        <v>0</v>
      </c>
      <c r="I3073" s="27"/>
      <c r="J3073" s="28">
        <v>0</v>
      </c>
      <c r="K3073" t="str">
        <f>IF((LEN(relatorio_Ananindeua3[[#This Row],[CIF/CPF/CNPJ]])=14),relatorio_Ananindeua3[[#This Row],[CIF/CPF/CNPJ]],relatorio_Ananindeua3[[#This Row],[Coluna2]])</f>
        <v>49783935000180</v>
      </c>
      <c r="L3073" t="str">
        <f t="shared" si="48"/>
        <v>497******80</v>
      </c>
    </row>
    <row r="3074" spans="1:12" x14ac:dyDescent="0.25">
      <c r="A3074" s="23" t="s">
        <v>8426</v>
      </c>
      <c r="B3074" s="23" t="s">
        <v>8427</v>
      </c>
      <c r="C3074" s="23" t="s">
        <v>17</v>
      </c>
      <c r="D3074" s="24">
        <v>45299.894097222219</v>
      </c>
      <c r="E3074" s="25" t="s">
        <v>11</v>
      </c>
      <c r="F3074" s="26" t="s">
        <v>16</v>
      </c>
      <c r="G3074" s="26" t="s">
        <v>14</v>
      </c>
      <c r="H3074" s="23">
        <v>0</v>
      </c>
      <c r="I3074" s="27"/>
      <c r="J3074" s="28">
        <v>0</v>
      </c>
      <c r="K3074" t="str">
        <f>IF((LEN(relatorio_Ananindeua3[[#This Row],[CIF/CPF/CNPJ]])=14),relatorio_Ananindeua3[[#This Row],[CIF/CPF/CNPJ]],relatorio_Ananindeua3[[#This Row],[Coluna2]])</f>
        <v>49786996000100</v>
      </c>
      <c r="L3074" t="str">
        <f t="shared" si="48"/>
        <v>497******00</v>
      </c>
    </row>
    <row r="3075" spans="1:12" x14ac:dyDescent="0.25">
      <c r="A3075" s="23" t="s">
        <v>8430</v>
      </c>
      <c r="B3075" s="23" t="s">
        <v>8431</v>
      </c>
      <c r="C3075" s="23" t="s">
        <v>17</v>
      </c>
      <c r="D3075" s="24">
        <v>45299.894097222219</v>
      </c>
      <c r="E3075" s="25" t="s">
        <v>11</v>
      </c>
      <c r="F3075" s="26" t="s">
        <v>16</v>
      </c>
      <c r="G3075" s="26" t="s">
        <v>14</v>
      </c>
      <c r="H3075" s="23">
        <v>0</v>
      </c>
      <c r="I3075" s="27"/>
      <c r="J3075" s="28">
        <v>0</v>
      </c>
      <c r="K3075" t="str">
        <f>IF((LEN(relatorio_Ananindeua3[[#This Row],[CIF/CPF/CNPJ]])=14),relatorio_Ananindeua3[[#This Row],[CIF/CPF/CNPJ]],relatorio_Ananindeua3[[#This Row],[Coluna2]])</f>
        <v>49792762000167</v>
      </c>
      <c r="L3075" t="str">
        <f t="shared" si="48"/>
        <v>497******67</v>
      </c>
    </row>
    <row r="3076" spans="1:12" x14ac:dyDescent="0.25">
      <c r="A3076" s="23" t="s">
        <v>8416</v>
      </c>
      <c r="B3076" s="23" t="s">
        <v>8417</v>
      </c>
      <c r="C3076" s="23" t="s">
        <v>17</v>
      </c>
      <c r="D3076" s="24">
        <v>45299.894108796296</v>
      </c>
      <c r="E3076" s="25" t="s">
        <v>11</v>
      </c>
      <c r="F3076" s="26" t="s">
        <v>16</v>
      </c>
      <c r="G3076" s="26" t="s">
        <v>14</v>
      </c>
      <c r="H3076" s="23">
        <v>0</v>
      </c>
      <c r="I3076" s="27"/>
      <c r="J3076" s="28">
        <v>0</v>
      </c>
      <c r="K3076" t="str">
        <f>IF((LEN(relatorio_Ananindeua3[[#This Row],[CIF/CPF/CNPJ]])=14),relatorio_Ananindeua3[[#This Row],[CIF/CPF/CNPJ]],relatorio_Ananindeua3[[#This Row],[Coluna2]])</f>
        <v>49773636000165</v>
      </c>
      <c r="L3076" t="str">
        <f t="shared" si="48"/>
        <v>497******65</v>
      </c>
    </row>
    <row r="3077" spans="1:12" x14ac:dyDescent="0.25">
      <c r="A3077" s="23" t="s">
        <v>8410</v>
      </c>
      <c r="B3077" s="23" t="s">
        <v>8411</v>
      </c>
      <c r="C3077" s="23" t="s">
        <v>17</v>
      </c>
      <c r="D3077" s="24">
        <v>45299.894120370373</v>
      </c>
      <c r="E3077" s="25" t="s">
        <v>11</v>
      </c>
      <c r="F3077" s="26" t="s">
        <v>16</v>
      </c>
      <c r="G3077" s="26" t="s">
        <v>14</v>
      </c>
      <c r="H3077" s="23">
        <v>0</v>
      </c>
      <c r="I3077" s="27"/>
      <c r="J3077" s="28">
        <v>0</v>
      </c>
      <c r="K3077" t="str">
        <f>IF((LEN(relatorio_Ananindeua3[[#This Row],[CIF/CPF/CNPJ]])=14),relatorio_Ananindeua3[[#This Row],[CIF/CPF/CNPJ]],relatorio_Ananindeua3[[#This Row],[Coluna2]])</f>
        <v>49757139000173</v>
      </c>
      <c r="L3077" t="str">
        <f t="shared" si="48"/>
        <v>497******73</v>
      </c>
    </row>
    <row r="3078" spans="1:12" x14ac:dyDescent="0.25">
      <c r="A3078" s="23" t="s">
        <v>8412</v>
      </c>
      <c r="B3078" s="23" t="s">
        <v>8413</v>
      </c>
      <c r="C3078" s="23" t="s">
        <v>17</v>
      </c>
      <c r="D3078" s="24">
        <v>45299.894131944442</v>
      </c>
      <c r="E3078" s="25" t="s">
        <v>11</v>
      </c>
      <c r="F3078" s="26" t="s">
        <v>16</v>
      </c>
      <c r="G3078" s="26" t="s">
        <v>14</v>
      </c>
      <c r="H3078" s="23">
        <v>0</v>
      </c>
      <c r="I3078" s="27"/>
      <c r="J3078" s="28">
        <v>0</v>
      </c>
      <c r="K3078" t="str">
        <f>IF((LEN(relatorio_Ananindeua3[[#This Row],[CIF/CPF/CNPJ]])=14),relatorio_Ananindeua3[[#This Row],[CIF/CPF/CNPJ]],relatorio_Ananindeua3[[#This Row],[Coluna2]])</f>
        <v>49758930000106</v>
      </c>
      <c r="L3078" t="str">
        <f t="shared" si="48"/>
        <v>497******06</v>
      </c>
    </row>
    <row r="3079" spans="1:12" x14ac:dyDescent="0.25">
      <c r="A3079" s="23" t="s">
        <v>8422</v>
      </c>
      <c r="B3079" s="23" t="s">
        <v>8423</v>
      </c>
      <c r="C3079" s="23" t="s">
        <v>17</v>
      </c>
      <c r="D3079" s="24">
        <v>45299.894131944442</v>
      </c>
      <c r="E3079" s="25" t="s">
        <v>11</v>
      </c>
      <c r="F3079" s="26" t="s">
        <v>16</v>
      </c>
      <c r="G3079" s="26" t="s">
        <v>14</v>
      </c>
      <c r="H3079" s="23">
        <v>0</v>
      </c>
      <c r="I3079" s="27"/>
      <c r="J3079" s="28">
        <v>0</v>
      </c>
      <c r="K3079" t="str">
        <f>IF((LEN(relatorio_Ananindeua3[[#This Row],[CIF/CPF/CNPJ]])=14),relatorio_Ananindeua3[[#This Row],[CIF/CPF/CNPJ]],relatorio_Ananindeua3[[#This Row],[Coluna2]])</f>
        <v>49782608000104</v>
      </c>
      <c r="L3079" t="str">
        <f t="shared" si="48"/>
        <v>497******04</v>
      </c>
    </row>
    <row r="3080" spans="1:12" x14ac:dyDescent="0.25">
      <c r="A3080" s="23" t="s">
        <v>8414</v>
      </c>
      <c r="B3080" s="23" t="s">
        <v>8415</v>
      </c>
      <c r="C3080" s="23" t="s">
        <v>17</v>
      </c>
      <c r="D3080" s="24">
        <v>45299.894143518519</v>
      </c>
      <c r="E3080" s="25" t="s">
        <v>11</v>
      </c>
      <c r="F3080" s="26" t="s">
        <v>16</v>
      </c>
      <c r="G3080" s="26" t="s">
        <v>14</v>
      </c>
      <c r="H3080" s="23">
        <v>0</v>
      </c>
      <c r="I3080" s="27"/>
      <c r="J3080" s="28">
        <v>0</v>
      </c>
      <c r="K3080" t="str">
        <f>IF((LEN(relatorio_Ananindeua3[[#This Row],[CIF/CPF/CNPJ]])=14),relatorio_Ananindeua3[[#This Row],[CIF/CPF/CNPJ]],relatorio_Ananindeua3[[#This Row],[Coluna2]])</f>
        <v>49771378000188</v>
      </c>
      <c r="L3080" t="str">
        <f t="shared" si="48"/>
        <v>497******88</v>
      </c>
    </row>
    <row r="3081" spans="1:12" x14ac:dyDescent="0.25">
      <c r="A3081" s="23" t="s">
        <v>8402</v>
      </c>
      <c r="B3081" s="23" t="s">
        <v>8403</v>
      </c>
      <c r="C3081" s="23" t="s">
        <v>17</v>
      </c>
      <c r="D3081" s="24">
        <v>45299.894155092596</v>
      </c>
      <c r="E3081" s="25" t="s">
        <v>11</v>
      </c>
      <c r="F3081" s="26" t="s">
        <v>16</v>
      </c>
      <c r="G3081" s="26" t="s">
        <v>14</v>
      </c>
      <c r="H3081" s="23">
        <v>0</v>
      </c>
      <c r="I3081" s="27"/>
      <c r="J3081" s="28">
        <v>0</v>
      </c>
      <c r="K3081" t="str">
        <f>IF((LEN(relatorio_Ananindeua3[[#This Row],[CIF/CPF/CNPJ]])=14),relatorio_Ananindeua3[[#This Row],[CIF/CPF/CNPJ]],relatorio_Ananindeua3[[#This Row],[Coluna2]])</f>
        <v>49747749000196</v>
      </c>
      <c r="L3081" t="str">
        <f t="shared" si="48"/>
        <v>497******96</v>
      </c>
    </row>
    <row r="3082" spans="1:12" x14ac:dyDescent="0.25">
      <c r="A3082" s="23" t="s">
        <v>8408</v>
      </c>
      <c r="B3082" s="23" t="s">
        <v>8409</v>
      </c>
      <c r="C3082" s="23" t="s">
        <v>17</v>
      </c>
      <c r="D3082" s="24">
        <v>45299.894155092596</v>
      </c>
      <c r="E3082" s="25" t="s">
        <v>11</v>
      </c>
      <c r="F3082" s="26" t="s">
        <v>16</v>
      </c>
      <c r="G3082" s="26" t="s">
        <v>14</v>
      </c>
      <c r="H3082" s="23">
        <v>0</v>
      </c>
      <c r="I3082" s="27"/>
      <c r="J3082" s="28">
        <v>0</v>
      </c>
      <c r="K3082" t="str">
        <f>IF((LEN(relatorio_Ananindeua3[[#This Row],[CIF/CPF/CNPJ]])=14),relatorio_Ananindeua3[[#This Row],[CIF/CPF/CNPJ]],relatorio_Ananindeua3[[#This Row],[Coluna2]])</f>
        <v>49756322000154</v>
      </c>
      <c r="L3082" t="str">
        <f t="shared" si="48"/>
        <v>497******54</v>
      </c>
    </row>
    <row r="3083" spans="1:12" x14ac:dyDescent="0.25">
      <c r="A3083" s="23" t="s">
        <v>8384</v>
      </c>
      <c r="B3083" s="23" t="s">
        <v>8385</v>
      </c>
      <c r="C3083" s="23" t="s">
        <v>17</v>
      </c>
      <c r="D3083" s="24">
        <v>45299.894178240742</v>
      </c>
      <c r="E3083" s="25" t="s">
        <v>11</v>
      </c>
      <c r="F3083" s="26" t="s">
        <v>16</v>
      </c>
      <c r="G3083" s="26" t="s">
        <v>14</v>
      </c>
      <c r="H3083" s="23">
        <v>0</v>
      </c>
      <c r="I3083" s="27"/>
      <c r="J3083" s="28">
        <v>0</v>
      </c>
      <c r="K3083" t="str">
        <f>IF((LEN(relatorio_Ananindeua3[[#This Row],[CIF/CPF/CNPJ]])=14),relatorio_Ananindeua3[[#This Row],[CIF/CPF/CNPJ]],relatorio_Ananindeua3[[#This Row],[Coluna2]])</f>
        <v>49720513000166</v>
      </c>
      <c r="L3083" t="str">
        <f t="shared" si="48"/>
        <v>497******66</v>
      </c>
    </row>
    <row r="3084" spans="1:12" x14ac:dyDescent="0.25">
      <c r="A3084" s="23" t="s">
        <v>8396</v>
      </c>
      <c r="B3084" s="23" t="s">
        <v>8397</v>
      </c>
      <c r="C3084" s="23" t="s">
        <v>17</v>
      </c>
      <c r="D3084" s="24">
        <v>45299.894178240742</v>
      </c>
      <c r="E3084" s="25" t="s">
        <v>11</v>
      </c>
      <c r="F3084" s="26" t="s">
        <v>16</v>
      </c>
      <c r="G3084" s="26" t="s">
        <v>14</v>
      </c>
      <c r="H3084" s="23">
        <v>0</v>
      </c>
      <c r="I3084" s="27"/>
      <c r="J3084" s="28">
        <v>0</v>
      </c>
      <c r="K3084" t="str">
        <f>IF((LEN(relatorio_Ananindeua3[[#This Row],[CIF/CPF/CNPJ]])=14),relatorio_Ananindeua3[[#This Row],[CIF/CPF/CNPJ]],relatorio_Ananindeua3[[#This Row],[Coluna2]])</f>
        <v>49736118000171</v>
      </c>
      <c r="L3084" t="str">
        <f t="shared" si="48"/>
        <v>497******71</v>
      </c>
    </row>
    <row r="3085" spans="1:12" x14ac:dyDescent="0.25">
      <c r="A3085" s="23" t="s">
        <v>8404</v>
      </c>
      <c r="B3085" s="23" t="s">
        <v>8405</v>
      </c>
      <c r="C3085" s="23" t="s">
        <v>17</v>
      </c>
      <c r="D3085" s="24">
        <v>45299.894178240742</v>
      </c>
      <c r="E3085" s="25" t="s">
        <v>11</v>
      </c>
      <c r="F3085" s="26" t="s">
        <v>16</v>
      </c>
      <c r="G3085" s="26" t="s">
        <v>14</v>
      </c>
      <c r="H3085" s="23">
        <v>0</v>
      </c>
      <c r="I3085" s="27"/>
      <c r="J3085" s="28">
        <v>0</v>
      </c>
      <c r="K3085" t="str">
        <f>IF((LEN(relatorio_Ananindeua3[[#This Row],[CIF/CPF/CNPJ]])=14),relatorio_Ananindeua3[[#This Row],[CIF/CPF/CNPJ]],relatorio_Ananindeua3[[#This Row],[Coluna2]])</f>
        <v>49750558000183</v>
      </c>
      <c r="L3085" t="str">
        <f t="shared" si="48"/>
        <v>497******83</v>
      </c>
    </row>
    <row r="3086" spans="1:12" x14ac:dyDescent="0.25">
      <c r="A3086" s="23" t="s">
        <v>8386</v>
      </c>
      <c r="B3086" s="23" t="s">
        <v>8387</v>
      </c>
      <c r="C3086" s="23" t="s">
        <v>17</v>
      </c>
      <c r="D3086" s="24">
        <v>45299.894189814811</v>
      </c>
      <c r="E3086" s="25" t="s">
        <v>11</v>
      </c>
      <c r="F3086" s="26" t="s">
        <v>16</v>
      </c>
      <c r="G3086" s="26" t="s">
        <v>14</v>
      </c>
      <c r="H3086" s="23">
        <v>0</v>
      </c>
      <c r="I3086" s="27"/>
      <c r="J3086" s="28">
        <v>0</v>
      </c>
      <c r="K3086" t="str">
        <f>IF((LEN(relatorio_Ananindeua3[[#This Row],[CIF/CPF/CNPJ]])=14),relatorio_Ananindeua3[[#This Row],[CIF/CPF/CNPJ]],relatorio_Ananindeua3[[#This Row],[Coluna2]])</f>
        <v>49727606000112</v>
      </c>
      <c r="L3086" t="str">
        <f t="shared" si="48"/>
        <v>497******12</v>
      </c>
    </row>
    <row r="3087" spans="1:12" x14ac:dyDescent="0.25">
      <c r="A3087" s="23" t="s">
        <v>8390</v>
      </c>
      <c r="B3087" s="23" t="s">
        <v>8391</v>
      </c>
      <c r="C3087" s="23" t="s">
        <v>17</v>
      </c>
      <c r="D3087" s="24">
        <v>45299.894224537034</v>
      </c>
      <c r="E3087" s="25" t="s">
        <v>11</v>
      </c>
      <c r="F3087" s="26" t="s">
        <v>16</v>
      </c>
      <c r="G3087" s="26" t="s">
        <v>14</v>
      </c>
      <c r="H3087" s="23">
        <v>0</v>
      </c>
      <c r="I3087" s="27"/>
      <c r="J3087" s="28">
        <v>0</v>
      </c>
      <c r="K3087" t="str">
        <f>IF((LEN(relatorio_Ananindeua3[[#This Row],[CIF/CPF/CNPJ]])=14),relatorio_Ananindeua3[[#This Row],[CIF/CPF/CNPJ]],relatorio_Ananindeua3[[#This Row],[Coluna2]])</f>
        <v>49732439000106</v>
      </c>
      <c r="L3087" t="str">
        <f t="shared" si="48"/>
        <v>497******06</v>
      </c>
    </row>
    <row r="3088" spans="1:12" x14ac:dyDescent="0.25">
      <c r="A3088" s="23" t="s">
        <v>8392</v>
      </c>
      <c r="B3088" s="23" t="s">
        <v>8393</v>
      </c>
      <c r="C3088" s="23" t="s">
        <v>17</v>
      </c>
      <c r="D3088" s="24">
        <v>45299.894224537034</v>
      </c>
      <c r="E3088" s="25" t="s">
        <v>11</v>
      </c>
      <c r="F3088" s="26" t="s">
        <v>16</v>
      </c>
      <c r="G3088" s="26" t="s">
        <v>14</v>
      </c>
      <c r="H3088" s="23">
        <v>0</v>
      </c>
      <c r="I3088" s="27"/>
      <c r="J3088" s="28">
        <v>0</v>
      </c>
      <c r="K3088" t="str">
        <f>IF((LEN(relatorio_Ananindeua3[[#This Row],[CIF/CPF/CNPJ]])=14),relatorio_Ananindeua3[[#This Row],[CIF/CPF/CNPJ]],relatorio_Ananindeua3[[#This Row],[Coluna2]])</f>
        <v>49733749000137</v>
      </c>
      <c r="L3088" t="str">
        <f t="shared" si="48"/>
        <v>497******37</v>
      </c>
    </row>
    <row r="3089" spans="1:12" x14ac:dyDescent="0.25">
      <c r="A3089" s="23" t="s">
        <v>8394</v>
      </c>
      <c r="B3089" s="23" t="s">
        <v>8395</v>
      </c>
      <c r="C3089" s="23" t="s">
        <v>17</v>
      </c>
      <c r="D3089" s="24">
        <v>45299.894224537034</v>
      </c>
      <c r="E3089" s="25" t="s">
        <v>11</v>
      </c>
      <c r="F3089" s="26" t="s">
        <v>16</v>
      </c>
      <c r="G3089" s="26" t="s">
        <v>14</v>
      </c>
      <c r="H3089" s="23">
        <v>0</v>
      </c>
      <c r="I3089" s="27"/>
      <c r="J3089" s="28">
        <v>0</v>
      </c>
      <c r="K3089" t="str">
        <f>IF((LEN(relatorio_Ananindeua3[[#This Row],[CIF/CPF/CNPJ]])=14),relatorio_Ananindeua3[[#This Row],[CIF/CPF/CNPJ]],relatorio_Ananindeua3[[#This Row],[Coluna2]])</f>
        <v>49735568000140</v>
      </c>
      <c r="L3089" t="str">
        <f t="shared" si="48"/>
        <v>497******40</v>
      </c>
    </row>
    <row r="3090" spans="1:12" x14ac:dyDescent="0.25">
      <c r="A3090" s="23" t="s">
        <v>8398</v>
      </c>
      <c r="B3090" s="23" t="s">
        <v>8399</v>
      </c>
      <c r="C3090" s="23" t="s">
        <v>17</v>
      </c>
      <c r="D3090" s="24">
        <v>45299.894224537034</v>
      </c>
      <c r="E3090" s="25" t="s">
        <v>11</v>
      </c>
      <c r="F3090" s="26" t="s">
        <v>16</v>
      </c>
      <c r="G3090" s="26" t="s">
        <v>14</v>
      </c>
      <c r="H3090" s="23">
        <v>0</v>
      </c>
      <c r="I3090" s="27"/>
      <c r="J3090" s="28">
        <v>0</v>
      </c>
      <c r="K3090" t="str">
        <f>IF((LEN(relatorio_Ananindeua3[[#This Row],[CIF/CPF/CNPJ]])=14),relatorio_Ananindeua3[[#This Row],[CIF/CPF/CNPJ]],relatorio_Ananindeua3[[#This Row],[Coluna2]])</f>
        <v>49742848000185</v>
      </c>
      <c r="L3090" t="str">
        <f t="shared" ref="L3090:L3153" si="49">_xlfn.CONCAT(LEFT(A3090,3),REPT("*",6),RIGHT(A3090,2))</f>
        <v>497******85</v>
      </c>
    </row>
    <row r="3091" spans="1:12" x14ac:dyDescent="0.25">
      <c r="A3091" s="23" t="s">
        <v>696</v>
      </c>
      <c r="B3091" s="23" t="s">
        <v>697</v>
      </c>
      <c r="C3091" s="23" t="s">
        <v>17</v>
      </c>
      <c r="D3091" s="24">
        <v>45299.894236111111</v>
      </c>
      <c r="E3091" s="25" t="s">
        <v>11</v>
      </c>
      <c r="F3091" s="26" t="s">
        <v>16</v>
      </c>
      <c r="G3091" s="26" t="s">
        <v>14</v>
      </c>
      <c r="H3091" s="23">
        <v>0</v>
      </c>
      <c r="I3091" s="27"/>
      <c r="J3091" s="28">
        <v>0</v>
      </c>
      <c r="K3091" t="str">
        <f>IF((LEN(relatorio_Ananindeua3[[#This Row],[CIF/CPF/CNPJ]])=14),relatorio_Ananindeua3[[#This Row],[CIF/CPF/CNPJ]],relatorio_Ananindeua3[[#This Row],[Coluna2]])</f>
        <v>15093075000131</v>
      </c>
      <c r="L3091" t="str">
        <f t="shared" si="49"/>
        <v>150******31</v>
      </c>
    </row>
    <row r="3092" spans="1:12" x14ac:dyDescent="0.25">
      <c r="A3092" s="23" t="s">
        <v>708</v>
      </c>
      <c r="B3092" s="23" t="s">
        <v>709</v>
      </c>
      <c r="C3092" s="23" t="s">
        <v>17</v>
      </c>
      <c r="D3092" s="24">
        <v>45299.894236111111</v>
      </c>
      <c r="E3092" s="25" t="s">
        <v>11</v>
      </c>
      <c r="F3092" s="26" t="s">
        <v>16</v>
      </c>
      <c r="G3092" s="26" t="s">
        <v>14</v>
      </c>
      <c r="H3092" s="23">
        <v>0</v>
      </c>
      <c r="I3092" s="27"/>
      <c r="J3092" s="28">
        <v>0</v>
      </c>
      <c r="K3092" t="str">
        <f>IF((LEN(relatorio_Ananindeua3[[#This Row],[CIF/CPF/CNPJ]])=14),relatorio_Ananindeua3[[#This Row],[CIF/CPF/CNPJ]],relatorio_Ananindeua3[[#This Row],[Coluna2]])</f>
        <v>15236233000165</v>
      </c>
      <c r="L3092" t="str">
        <f t="shared" si="49"/>
        <v>152******65</v>
      </c>
    </row>
    <row r="3093" spans="1:12" x14ac:dyDescent="0.25">
      <c r="A3093" s="23" t="s">
        <v>8382</v>
      </c>
      <c r="B3093" s="23" t="s">
        <v>8383</v>
      </c>
      <c r="C3093" s="23" t="s">
        <v>17</v>
      </c>
      <c r="D3093" s="24">
        <v>45299.894236111111</v>
      </c>
      <c r="E3093" s="25" t="s">
        <v>11</v>
      </c>
      <c r="F3093" s="26" t="s">
        <v>16</v>
      </c>
      <c r="G3093" s="26" t="s">
        <v>14</v>
      </c>
      <c r="H3093" s="23">
        <v>0</v>
      </c>
      <c r="I3093" s="27"/>
      <c r="J3093" s="28">
        <v>0</v>
      </c>
      <c r="K3093" t="str">
        <f>IF((LEN(relatorio_Ananindeua3[[#This Row],[CIF/CPF/CNPJ]])=14),relatorio_Ananindeua3[[#This Row],[CIF/CPF/CNPJ]],relatorio_Ananindeua3[[#This Row],[Coluna2]])</f>
        <v>49716013000150</v>
      </c>
      <c r="L3093" t="str">
        <f t="shared" si="49"/>
        <v>497******50</v>
      </c>
    </row>
    <row r="3094" spans="1:12" x14ac:dyDescent="0.25">
      <c r="A3094" s="23" t="s">
        <v>5941</v>
      </c>
      <c r="B3094" s="23" t="s">
        <v>5942</v>
      </c>
      <c r="C3094" s="23" t="s">
        <v>17</v>
      </c>
      <c r="D3094" s="24">
        <v>45299.894247685188</v>
      </c>
      <c r="E3094" s="25" t="s">
        <v>11</v>
      </c>
      <c r="F3094" s="26" t="s">
        <v>16</v>
      </c>
      <c r="G3094" s="26" t="s">
        <v>14</v>
      </c>
      <c r="H3094" s="23">
        <v>0</v>
      </c>
      <c r="I3094" s="27"/>
      <c r="J3094" s="28">
        <v>0</v>
      </c>
      <c r="K3094" t="str">
        <f>IF((LEN(relatorio_Ananindeua3[[#This Row],[CIF/CPF/CNPJ]])=14),relatorio_Ananindeua3[[#This Row],[CIF/CPF/CNPJ]],relatorio_Ananindeua3[[#This Row],[Coluna2]])</f>
        <v>43389038000100</v>
      </c>
      <c r="L3094" t="str">
        <f t="shared" si="49"/>
        <v>433******00</v>
      </c>
    </row>
    <row r="3095" spans="1:12" x14ac:dyDescent="0.25">
      <c r="A3095" s="23" t="s">
        <v>8376</v>
      </c>
      <c r="B3095" s="23" t="s">
        <v>8377</v>
      </c>
      <c r="C3095" s="23" t="s">
        <v>17</v>
      </c>
      <c r="D3095" s="24">
        <v>45299.894247685188</v>
      </c>
      <c r="E3095" s="25" t="s">
        <v>11</v>
      </c>
      <c r="F3095" s="26" t="s">
        <v>16</v>
      </c>
      <c r="G3095" s="26" t="s">
        <v>14</v>
      </c>
      <c r="H3095" s="23">
        <v>0</v>
      </c>
      <c r="I3095" s="27"/>
      <c r="J3095" s="28">
        <v>0</v>
      </c>
      <c r="K3095" t="str">
        <f>IF((LEN(relatorio_Ananindeua3[[#This Row],[CIF/CPF/CNPJ]])=14),relatorio_Ananindeua3[[#This Row],[CIF/CPF/CNPJ]],relatorio_Ananindeua3[[#This Row],[Coluna2]])</f>
        <v>49712207000188</v>
      </c>
      <c r="L3095" t="str">
        <f t="shared" si="49"/>
        <v>497******88</v>
      </c>
    </row>
    <row r="3096" spans="1:12" x14ac:dyDescent="0.25">
      <c r="A3096" s="23" t="s">
        <v>1680</v>
      </c>
      <c r="B3096" s="23" t="s">
        <v>1681</v>
      </c>
      <c r="C3096" s="23" t="s">
        <v>17</v>
      </c>
      <c r="D3096" s="24">
        <v>45299.894259259258</v>
      </c>
      <c r="E3096" s="25" t="s">
        <v>11</v>
      </c>
      <c r="F3096" s="26" t="s">
        <v>16</v>
      </c>
      <c r="G3096" s="26" t="s">
        <v>14</v>
      </c>
      <c r="H3096" s="23">
        <v>0</v>
      </c>
      <c r="I3096" s="27"/>
      <c r="J3096" s="28">
        <v>0</v>
      </c>
      <c r="K3096" t="str">
        <f>IF((LEN(relatorio_Ananindeua3[[#This Row],[CIF/CPF/CNPJ]])=14),relatorio_Ananindeua3[[#This Row],[CIF/CPF/CNPJ]],relatorio_Ananindeua3[[#This Row],[Coluna2]])</f>
        <v>23631992000150</v>
      </c>
      <c r="L3096" t="str">
        <f t="shared" si="49"/>
        <v>236******50</v>
      </c>
    </row>
    <row r="3097" spans="1:12" x14ac:dyDescent="0.25">
      <c r="A3097" s="23" t="s">
        <v>8366</v>
      </c>
      <c r="B3097" s="23" t="s">
        <v>8367</v>
      </c>
      <c r="C3097" s="23" t="s">
        <v>17</v>
      </c>
      <c r="D3097" s="24">
        <v>45299.894259259258</v>
      </c>
      <c r="E3097" s="25" t="s">
        <v>11</v>
      </c>
      <c r="F3097" s="26" t="s">
        <v>16</v>
      </c>
      <c r="G3097" s="26" t="s">
        <v>14</v>
      </c>
      <c r="H3097" s="23">
        <v>0</v>
      </c>
      <c r="I3097" s="27"/>
      <c r="J3097" s="28">
        <v>0</v>
      </c>
      <c r="K3097" t="str">
        <f>IF((LEN(relatorio_Ananindeua3[[#This Row],[CIF/CPF/CNPJ]])=14),relatorio_Ananindeua3[[#This Row],[CIF/CPF/CNPJ]],relatorio_Ananindeua3[[#This Row],[Coluna2]])</f>
        <v>49700333000112</v>
      </c>
      <c r="L3097" t="str">
        <f t="shared" si="49"/>
        <v>497******12</v>
      </c>
    </row>
    <row r="3098" spans="1:12" x14ac:dyDescent="0.25">
      <c r="A3098" s="23" t="s">
        <v>8370</v>
      </c>
      <c r="B3098" s="23" t="s">
        <v>8371</v>
      </c>
      <c r="C3098" s="23" t="s">
        <v>17</v>
      </c>
      <c r="D3098" s="24">
        <v>45299.894259259258</v>
      </c>
      <c r="E3098" s="25" t="s">
        <v>11</v>
      </c>
      <c r="F3098" s="26" t="s">
        <v>16</v>
      </c>
      <c r="G3098" s="26" t="s">
        <v>14</v>
      </c>
      <c r="H3098" s="23">
        <v>0</v>
      </c>
      <c r="I3098" s="27"/>
      <c r="J3098" s="28">
        <v>0</v>
      </c>
      <c r="K3098" t="str">
        <f>IF((LEN(relatorio_Ananindeua3[[#This Row],[CIF/CPF/CNPJ]])=14),relatorio_Ananindeua3[[#This Row],[CIF/CPF/CNPJ]],relatorio_Ananindeua3[[#This Row],[Coluna2]])</f>
        <v>49701178000159</v>
      </c>
      <c r="L3098" t="str">
        <f t="shared" si="49"/>
        <v>497******59</v>
      </c>
    </row>
    <row r="3099" spans="1:12" x14ac:dyDescent="0.25">
      <c r="A3099" s="23" t="s">
        <v>8372</v>
      </c>
      <c r="B3099" s="23" t="s">
        <v>8373</v>
      </c>
      <c r="C3099" s="23" t="s">
        <v>17</v>
      </c>
      <c r="D3099" s="24">
        <v>45299.894259259258</v>
      </c>
      <c r="E3099" s="25" t="s">
        <v>11</v>
      </c>
      <c r="F3099" s="26" t="s">
        <v>16</v>
      </c>
      <c r="G3099" s="26" t="s">
        <v>14</v>
      </c>
      <c r="H3099" s="23">
        <v>0</v>
      </c>
      <c r="I3099" s="27"/>
      <c r="J3099" s="28">
        <v>0</v>
      </c>
      <c r="K3099" t="str">
        <f>IF((LEN(relatorio_Ananindeua3[[#This Row],[CIF/CPF/CNPJ]])=14),relatorio_Ananindeua3[[#This Row],[CIF/CPF/CNPJ]],relatorio_Ananindeua3[[#This Row],[Coluna2]])</f>
        <v>49701224000110</v>
      </c>
      <c r="L3099" t="str">
        <f t="shared" si="49"/>
        <v>497******10</v>
      </c>
    </row>
    <row r="3100" spans="1:12" x14ac:dyDescent="0.25">
      <c r="A3100" s="23" t="s">
        <v>8378</v>
      </c>
      <c r="B3100" s="23" t="s">
        <v>8379</v>
      </c>
      <c r="C3100" s="23" t="s">
        <v>17</v>
      </c>
      <c r="D3100" s="24">
        <v>45299.894259259258</v>
      </c>
      <c r="E3100" s="25" t="s">
        <v>11</v>
      </c>
      <c r="F3100" s="26" t="s">
        <v>16</v>
      </c>
      <c r="G3100" s="26" t="s">
        <v>14</v>
      </c>
      <c r="H3100" s="23">
        <v>0</v>
      </c>
      <c r="I3100" s="27"/>
      <c r="J3100" s="28">
        <v>0</v>
      </c>
      <c r="K3100" t="str">
        <f>IF((LEN(relatorio_Ananindeua3[[#This Row],[CIF/CPF/CNPJ]])=14),relatorio_Ananindeua3[[#This Row],[CIF/CPF/CNPJ]],relatorio_Ananindeua3[[#This Row],[Coluna2]])</f>
        <v>49713320000188</v>
      </c>
      <c r="L3100" t="str">
        <f t="shared" si="49"/>
        <v>497******88</v>
      </c>
    </row>
    <row r="3101" spans="1:12" x14ac:dyDescent="0.25">
      <c r="A3101" s="23" t="s">
        <v>8358</v>
      </c>
      <c r="B3101" s="23" t="s">
        <v>8359</v>
      </c>
      <c r="C3101" s="23" t="s">
        <v>17</v>
      </c>
      <c r="D3101" s="24">
        <v>45299.894270833334</v>
      </c>
      <c r="E3101" s="25" t="s">
        <v>11</v>
      </c>
      <c r="F3101" s="26" t="s">
        <v>16</v>
      </c>
      <c r="G3101" s="26" t="s">
        <v>14</v>
      </c>
      <c r="H3101" s="23">
        <v>0</v>
      </c>
      <c r="I3101" s="27"/>
      <c r="J3101" s="28">
        <v>0</v>
      </c>
      <c r="K3101" t="str">
        <f>IF((LEN(relatorio_Ananindeua3[[#This Row],[CIF/CPF/CNPJ]])=14),relatorio_Ananindeua3[[#This Row],[CIF/CPF/CNPJ]],relatorio_Ananindeua3[[#This Row],[Coluna2]])</f>
        <v>49684712000166</v>
      </c>
      <c r="L3101" t="str">
        <f t="shared" si="49"/>
        <v>496******66</v>
      </c>
    </row>
    <row r="3102" spans="1:12" x14ac:dyDescent="0.25">
      <c r="A3102" s="23" t="s">
        <v>8368</v>
      </c>
      <c r="B3102" s="23" t="s">
        <v>8369</v>
      </c>
      <c r="C3102" s="23" t="s">
        <v>17</v>
      </c>
      <c r="D3102" s="24">
        <v>45299.894270833334</v>
      </c>
      <c r="E3102" s="25" t="s">
        <v>11</v>
      </c>
      <c r="F3102" s="26" t="s">
        <v>16</v>
      </c>
      <c r="G3102" s="26" t="s">
        <v>14</v>
      </c>
      <c r="H3102" s="23">
        <v>0</v>
      </c>
      <c r="I3102" s="27"/>
      <c r="J3102" s="28">
        <v>0</v>
      </c>
      <c r="K3102" t="str">
        <f>IF((LEN(relatorio_Ananindeua3[[#This Row],[CIF/CPF/CNPJ]])=14),relatorio_Ananindeua3[[#This Row],[CIF/CPF/CNPJ]],relatorio_Ananindeua3[[#This Row],[Coluna2]])</f>
        <v>49700810000140</v>
      </c>
      <c r="L3102" t="str">
        <f t="shared" si="49"/>
        <v>497******40</v>
      </c>
    </row>
    <row r="3103" spans="1:12" x14ac:dyDescent="0.25">
      <c r="A3103" s="23" t="s">
        <v>8374</v>
      </c>
      <c r="B3103" s="23" t="s">
        <v>8375</v>
      </c>
      <c r="C3103" s="23" t="s">
        <v>17</v>
      </c>
      <c r="D3103" s="24">
        <v>45299.894270833334</v>
      </c>
      <c r="E3103" s="25" t="s">
        <v>11</v>
      </c>
      <c r="F3103" s="26" t="s">
        <v>16</v>
      </c>
      <c r="G3103" s="26" t="s">
        <v>14</v>
      </c>
      <c r="H3103" s="23">
        <v>0</v>
      </c>
      <c r="I3103" s="27"/>
      <c r="J3103" s="28">
        <v>0</v>
      </c>
      <c r="K3103" t="str">
        <f>IF((LEN(relatorio_Ananindeua3[[#This Row],[CIF/CPF/CNPJ]])=14),relatorio_Ananindeua3[[#This Row],[CIF/CPF/CNPJ]],relatorio_Ananindeua3[[#This Row],[Coluna2]])</f>
        <v>49701698000161</v>
      </c>
      <c r="L3103" t="str">
        <f t="shared" si="49"/>
        <v>497******61</v>
      </c>
    </row>
    <row r="3104" spans="1:12" x14ac:dyDescent="0.25">
      <c r="A3104" s="23" t="s">
        <v>8354</v>
      </c>
      <c r="B3104" s="23" t="s">
        <v>8355</v>
      </c>
      <c r="C3104" s="23" t="s">
        <v>17</v>
      </c>
      <c r="D3104" s="24">
        <v>45299.894282407404</v>
      </c>
      <c r="E3104" s="25" t="s">
        <v>11</v>
      </c>
      <c r="F3104" s="26" t="s">
        <v>16</v>
      </c>
      <c r="G3104" s="26" t="s">
        <v>14</v>
      </c>
      <c r="H3104" s="23">
        <v>0</v>
      </c>
      <c r="I3104" s="27"/>
      <c r="J3104" s="28">
        <v>0</v>
      </c>
      <c r="K3104" t="str">
        <f>IF((LEN(relatorio_Ananindeua3[[#This Row],[CIF/CPF/CNPJ]])=14),relatorio_Ananindeua3[[#This Row],[CIF/CPF/CNPJ]],relatorio_Ananindeua3[[#This Row],[Coluna2]])</f>
        <v>49679950000183</v>
      </c>
      <c r="L3104" t="str">
        <f t="shared" si="49"/>
        <v>496******83</v>
      </c>
    </row>
    <row r="3105" spans="1:12" x14ac:dyDescent="0.25">
      <c r="A3105" s="23" t="s">
        <v>2048</v>
      </c>
      <c r="B3105" s="23" t="s">
        <v>2049</v>
      </c>
      <c r="C3105" s="23" t="s">
        <v>17</v>
      </c>
      <c r="D3105" s="24">
        <v>45299.894305555557</v>
      </c>
      <c r="E3105" s="25" t="s">
        <v>11</v>
      </c>
      <c r="F3105" s="26" t="s">
        <v>16</v>
      </c>
      <c r="G3105" s="26" t="s">
        <v>14</v>
      </c>
      <c r="H3105" s="23">
        <v>0</v>
      </c>
      <c r="I3105" s="27"/>
      <c r="J3105" s="28">
        <v>0</v>
      </c>
      <c r="K3105" t="str">
        <f>IF((LEN(relatorio_Ananindeua3[[#This Row],[CIF/CPF/CNPJ]])=14),relatorio_Ananindeua3[[#This Row],[CIF/CPF/CNPJ]],relatorio_Ananindeua3[[#This Row],[Coluna2]])</f>
        <v>26730495000106</v>
      </c>
      <c r="L3105" t="str">
        <f t="shared" si="49"/>
        <v>267******06</v>
      </c>
    </row>
    <row r="3106" spans="1:12" x14ac:dyDescent="0.25">
      <c r="A3106" s="23" t="s">
        <v>7827</v>
      </c>
      <c r="B3106" s="23" t="s">
        <v>7828</v>
      </c>
      <c r="C3106" s="23" t="s">
        <v>17</v>
      </c>
      <c r="D3106" s="24">
        <v>45299.894305555557</v>
      </c>
      <c r="E3106" s="25" t="s">
        <v>11</v>
      </c>
      <c r="F3106" s="26" t="s">
        <v>16</v>
      </c>
      <c r="G3106" s="26" t="s">
        <v>14</v>
      </c>
      <c r="H3106" s="23">
        <v>0</v>
      </c>
      <c r="I3106" s="27"/>
      <c r="J3106" s="28">
        <v>0</v>
      </c>
      <c r="K3106" t="str">
        <f>IF((LEN(relatorio_Ananindeua3[[#This Row],[CIF/CPF/CNPJ]])=14),relatorio_Ananindeua3[[#This Row],[CIF/CPF/CNPJ]],relatorio_Ananindeua3[[#This Row],[Coluna2]])</f>
        <v>48522178000129</v>
      </c>
      <c r="L3106" t="str">
        <f t="shared" si="49"/>
        <v>485******29</v>
      </c>
    </row>
    <row r="3107" spans="1:12" x14ac:dyDescent="0.25">
      <c r="A3107" s="23" t="s">
        <v>8356</v>
      </c>
      <c r="B3107" s="23" t="s">
        <v>8357</v>
      </c>
      <c r="C3107" s="23" t="s">
        <v>17</v>
      </c>
      <c r="D3107" s="24">
        <v>45299.894305555557</v>
      </c>
      <c r="E3107" s="25" t="s">
        <v>11</v>
      </c>
      <c r="F3107" s="26" t="s">
        <v>16</v>
      </c>
      <c r="G3107" s="26" t="s">
        <v>14</v>
      </c>
      <c r="H3107" s="23">
        <v>0</v>
      </c>
      <c r="I3107" s="27"/>
      <c r="J3107" s="28">
        <v>0</v>
      </c>
      <c r="K3107" t="str">
        <f>IF((LEN(relatorio_Ananindeua3[[#This Row],[CIF/CPF/CNPJ]])=14),relatorio_Ananindeua3[[#This Row],[CIF/CPF/CNPJ]],relatorio_Ananindeua3[[#This Row],[Coluna2]])</f>
        <v>49680845000164</v>
      </c>
      <c r="L3107" t="str">
        <f t="shared" si="49"/>
        <v>496******64</v>
      </c>
    </row>
    <row r="3108" spans="1:12" x14ac:dyDescent="0.25">
      <c r="A3108" s="23" t="s">
        <v>8360</v>
      </c>
      <c r="B3108" s="23" t="s">
        <v>8361</v>
      </c>
      <c r="C3108" s="23" t="s">
        <v>17</v>
      </c>
      <c r="D3108" s="24">
        <v>45299.894305555557</v>
      </c>
      <c r="E3108" s="25" t="s">
        <v>11</v>
      </c>
      <c r="F3108" s="26" t="s">
        <v>16</v>
      </c>
      <c r="G3108" s="26" t="s">
        <v>14</v>
      </c>
      <c r="H3108" s="23">
        <v>0</v>
      </c>
      <c r="I3108" s="27"/>
      <c r="J3108" s="28">
        <v>0</v>
      </c>
      <c r="K3108" t="str">
        <f>IF((LEN(relatorio_Ananindeua3[[#This Row],[CIF/CPF/CNPJ]])=14),relatorio_Ananindeua3[[#This Row],[CIF/CPF/CNPJ]],relatorio_Ananindeua3[[#This Row],[Coluna2]])</f>
        <v>49684881000104</v>
      </c>
      <c r="L3108" t="str">
        <f t="shared" si="49"/>
        <v>496******04</v>
      </c>
    </row>
    <row r="3109" spans="1:12" x14ac:dyDescent="0.25">
      <c r="A3109" s="23" t="s">
        <v>8362</v>
      </c>
      <c r="B3109" s="23" t="s">
        <v>8363</v>
      </c>
      <c r="C3109" s="23" t="s">
        <v>17</v>
      </c>
      <c r="D3109" s="24">
        <v>45299.894305555557</v>
      </c>
      <c r="E3109" s="25" t="s">
        <v>11</v>
      </c>
      <c r="F3109" s="26" t="s">
        <v>16</v>
      </c>
      <c r="G3109" s="26" t="s">
        <v>14</v>
      </c>
      <c r="H3109" s="23">
        <v>0</v>
      </c>
      <c r="I3109" s="27"/>
      <c r="J3109" s="28">
        <v>0</v>
      </c>
      <c r="K3109" t="str">
        <f>IF((LEN(relatorio_Ananindeua3[[#This Row],[CIF/CPF/CNPJ]])=14),relatorio_Ananindeua3[[#This Row],[CIF/CPF/CNPJ]],relatorio_Ananindeua3[[#This Row],[Coluna2]])</f>
        <v>49685478000191</v>
      </c>
      <c r="L3109" t="str">
        <f t="shared" si="49"/>
        <v>496******91</v>
      </c>
    </row>
    <row r="3110" spans="1:12" x14ac:dyDescent="0.25">
      <c r="A3110" s="23" t="s">
        <v>8364</v>
      </c>
      <c r="B3110" s="23" t="s">
        <v>8365</v>
      </c>
      <c r="C3110" s="23" t="s">
        <v>17</v>
      </c>
      <c r="D3110" s="24">
        <v>45299.894305555557</v>
      </c>
      <c r="E3110" s="25" t="s">
        <v>11</v>
      </c>
      <c r="F3110" s="26" t="s">
        <v>16</v>
      </c>
      <c r="G3110" s="26" t="s">
        <v>14</v>
      </c>
      <c r="H3110" s="23">
        <v>0</v>
      </c>
      <c r="I3110" s="27"/>
      <c r="J3110" s="28">
        <v>0</v>
      </c>
      <c r="K3110" t="str">
        <f>IF((LEN(relatorio_Ananindeua3[[#This Row],[CIF/CPF/CNPJ]])=14),relatorio_Ananindeua3[[#This Row],[CIF/CPF/CNPJ]],relatorio_Ananindeua3[[#This Row],[Coluna2]])</f>
        <v>49685834000177</v>
      </c>
      <c r="L3110" t="str">
        <f t="shared" si="49"/>
        <v>496******77</v>
      </c>
    </row>
    <row r="3111" spans="1:12" x14ac:dyDescent="0.25">
      <c r="A3111" s="23" t="s">
        <v>7076</v>
      </c>
      <c r="B3111" s="23" t="s">
        <v>7077</v>
      </c>
      <c r="C3111" s="23" t="s">
        <v>17</v>
      </c>
      <c r="D3111" s="24">
        <v>45299.894317129627</v>
      </c>
      <c r="E3111" s="25" t="s">
        <v>11</v>
      </c>
      <c r="F3111" s="26" t="s">
        <v>16</v>
      </c>
      <c r="G3111" s="26" t="s">
        <v>14</v>
      </c>
      <c r="H3111" s="23">
        <v>0</v>
      </c>
      <c r="I3111" s="27"/>
      <c r="J3111" s="28">
        <v>0</v>
      </c>
      <c r="K3111" t="str">
        <f>IF((LEN(relatorio_Ananindeua3[[#This Row],[CIF/CPF/CNPJ]])=14),relatorio_Ananindeua3[[#This Row],[CIF/CPF/CNPJ]],relatorio_Ananindeua3[[#This Row],[Coluna2]])</f>
        <v>46571442000199</v>
      </c>
      <c r="L3111" t="str">
        <f t="shared" si="49"/>
        <v>465******99</v>
      </c>
    </row>
    <row r="3112" spans="1:12" x14ac:dyDescent="0.25">
      <c r="A3112" s="23" t="s">
        <v>8352</v>
      </c>
      <c r="B3112" s="23" t="s">
        <v>8353</v>
      </c>
      <c r="C3112" s="23" t="s">
        <v>17</v>
      </c>
      <c r="D3112" s="24">
        <v>45299.894317129627</v>
      </c>
      <c r="E3112" s="25" t="s">
        <v>11</v>
      </c>
      <c r="F3112" s="26" t="s">
        <v>16</v>
      </c>
      <c r="G3112" s="26" t="s">
        <v>14</v>
      </c>
      <c r="H3112" s="23">
        <v>0</v>
      </c>
      <c r="I3112" s="27"/>
      <c r="J3112" s="28">
        <v>0</v>
      </c>
      <c r="K3112" t="str">
        <f>IF((LEN(relatorio_Ananindeua3[[#This Row],[CIF/CPF/CNPJ]])=14),relatorio_Ananindeua3[[#This Row],[CIF/CPF/CNPJ]],relatorio_Ananindeua3[[#This Row],[Coluna2]])</f>
        <v>49672909000185</v>
      </c>
      <c r="L3112" t="str">
        <f t="shared" si="49"/>
        <v>496******85</v>
      </c>
    </row>
    <row r="3113" spans="1:12" x14ac:dyDescent="0.25">
      <c r="A3113" s="23" t="s">
        <v>8332</v>
      </c>
      <c r="B3113" s="23" t="s">
        <v>8333</v>
      </c>
      <c r="C3113" s="23" t="s">
        <v>17</v>
      </c>
      <c r="D3113" s="24">
        <v>45299.894328703704</v>
      </c>
      <c r="E3113" s="25" t="s">
        <v>11</v>
      </c>
      <c r="F3113" s="26" t="s">
        <v>16</v>
      </c>
      <c r="G3113" s="26" t="s">
        <v>14</v>
      </c>
      <c r="H3113" s="23">
        <v>0</v>
      </c>
      <c r="I3113" s="27"/>
      <c r="J3113" s="28">
        <v>0</v>
      </c>
      <c r="K3113" t="str">
        <f>IF((LEN(relatorio_Ananindeua3[[#This Row],[CIF/CPF/CNPJ]])=14),relatorio_Ananindeua3[[#This Row],[CIF/CPF/CNPJ]],relatorio_Ananindeua3[[#This Row],[Coluna2]])</f>
        <v>49618501000125</v>
      </c>
      <c r="L3113" t="str">
        <f t="shared" si="49"/>
        <v>496******25</v>
      </c>
    </row>
    <row r="3114" spans="1:12" x14ac:dyDescent="0.25">
      <c r="A3114" s="23" t="s">
        <v>8340</v>
      </c>
      <c r="B3114" s="23" t="s">
        <v>8341</v>
      </c>
      <c r="C3114" s="23" t="s">
        <v>17</v>
      </c>
      <c r="D3114" s="24">
        <v>45299.894328703704</v>
      </c>
      <c r="E3114" s="25" t="s">
        <v>11</v>
      </c>
      <c r="F3114" s="26" t="s">
        <v>16</v>
      </c>
      <c r="G3114" s="26" t="s">
        <v>14</v>
      </c>
      <c r="H3114" s="23">
        <v>0</v>
      </c>
      <c r="I3114" s="27"/>
      <c r="J3114" s="28">
        <v>0</v>
      </c>
      <c r="K3114" t="str">
        <f>IF((LEN(relatorio_Ananindeua3[[#This Row],[CIF/CPF/CNPJ]])=14),relatorio_Ananindeua3[[#This Row],[CIF/CPF/CNPJ]],relatorio_Ananindeua3[[#This Row],[Coluna2]])</f>
        <v>49637573000110</v>
      </c>
      <c r="L3114" t="str">
        <f t="shared" si="49"/>
        <v>496******10</v>
      </c>
    </row>
    <row r="3115" spans="1:12" x14ac:dyDescent="0.25">
      <c r="A3115" s="23" t="s">
        <v>6059</v>
      </c>
      <c r="B3115" s="23" t="s">
        <v>6060</v>
      </c>
      <c r="C3115" s="23" t="s">
        <v>17</v>
      </c>
      <c r="D3115" s="24">
        <v>45299.89434027778</v>
      </c>
      <c r="E3115" s="25" t="s">
        <v>11</v>
      </c>
      <c r="F3115" s="26" t="s">
        <v>16</v>
      </c>
      <c r="G3115" s="26" t="s">
        <v>14</v>
      </c>
      <c r="H3115" s="23">
        <v>0</v>
      </c>
      <c r="I3115" s="27"/>
      <c r="J3115" s="28">
        <v>0</v>
      </c>
      <c r="K3115" t="str">
        <f>IF((LEN(relatorio_Ananindeua3[[#This Row],[CIF/CPF/CNPJ]])=14),relatorio_Ananindeua3[[#This Row],[CIF/CPF/CNPJ]],relatorio_Ananindeua3[[#This Row],[Coluna2]])</f>
        <v>43747661000198</v>
      </c>
      <c r="L3115" t="str">
        <f t="shared" si="49"/>
        <v>437******98</v>
      </c>
    </row>
    <row r="3116" spans="1:12" x14ac:dyDescent="0.25">
      <c r="A3116" s="23" t="s">
        <v>8336</v>
      </c>
      <c r="B3116" s="23" t="s">
        <v>8337</v>
      </c>
      <c r="C3116" s="23" t="s">
        <v>17</v>
      </c>
      <c r="D3116" s="24">
        <v>45299.89434027778</v>
      </c>
      <c r="E3116" s="25" t="s">
        <v>11</v>
      </c>
      <c r="F3116" s="26" t="s">
        <v>16</v>
      </c>
      <c r="G3116" s="26" t="s">
        <v>14</v>
      </c>
      <c r="H3116" s="23">
        <v>0</v>
      </c>
      <c r="I3116" s="27"/>
      <c r="J3116" s="28">
        <v>0</v>
      </c>
      <c r="K3116" t="str">
        <f>IF((LEN(relatorio_Ananindeua3[[#This Row],[CIF/CPF/CNPJ]])=14),relatorio_Ananindeua3[[#This Row],[CIF/CPF/CNPJ]],relatorio_Ananindeua3[[#This Row],[Coluna2]])</f>
        <v>49634920000150</v>
      </c>
      <c r="L3116" t="str">
        <f t="shared" si="49"/>
        <v>496******50</v>
      </c>
    </row>
    <row r="3117" spans="1:12" x14ac:dyDescent="0.25">
      <c r="A3117" s="23" t="s">
        <v>8344</v>
      </c>
      <c r="B3117" s="23" t="s">
        <v>8345</v>
      </c>
      <c r="C3117" s="23" t="s">
        <v>17</v>
      </c>
      <c r="D3117" s="24">
        <v>45299.89434027778</v>
      </c>
      <c r="E3117" s="25" t="s">
        <v>11</v>
      </c>
      <c r="F3117" s="26" t="s">
        <v>16</v>
      </c>
      <c r="G3117" s="26" t="s">
        <v>14</v>
      </c>
      <c r="H3117" s="23">
        <v>0</v>
      </c>
      <c r="I3117" s="27"/>
      <c r="J3117" s="28">
        <v>0</v>
      </c>
      <c r="K3117" t="str">
        <f>IF((LEN(relatorio_Ananindeua3[[#This Row],[CIF/CPF/CNPJ]])=14),relatorio_Ananindeua3[[#This Row],[CIF/CPF/CNPJ]],relatorio_Ananindeua3[[#This Row],[Coluna2]])</f>
        <v>49637650000131</v>
      </c>
      <c r="L3117" t="str">
        <f t="shared" si="49"/>
        <v>496******31</v>
      </c>
    </row>
    <row r="3118" spans="1:12" x14ac:dyDescent="0.25">
      <c r="A3118" s="23" t="s">
        <v>8348</v>
      </c>
      <c r="B3118" s="23" t="s">
        <v>8349</v>
      </c>
      <c r="C3118" s="23" t="s">
        <v>17</v>
      </c>
      <c r="D3118" s="24">
        <v>45299.89434027778</v>
      </c>
      <c r="E3118" s="25" t="s">
        <v>11</v>
      </c>
      <c r="F3118" s="26" t="s">
        <v>16</v>
      </c>
      <c r="G3118" s="26" t="s">
        <v>14</v>
      </c>
      <c r="H3118" s="23">
        <v>0</v>
      </c>
      <c r="I3118" s="27"/>
      <c r="J3118" s="28">
        <v>0</v>
      </c>
      <c r="K3118" t="str">
        <f>IF((LEN(relatorio_Ananindeua3[[#This Row],[CIF/CPF/CNPJ]])=14),relatorio_Ananindeua3[[#This Row],[CIF/CPF/CNPJ]],relatorio_Ananindeua3[[#This Row],[Coluna2]])</f>
        <v>49643652000133</v>
      </c>
      <c r="L3118" t="str">
        <f t="shared" si="49"/>
        <v>496******33</v>
      </c>
    </row>
    <row r="3119" spans="1:12" x14ac:dyDescent="0.25">
      <c r="A3119" s="23" t="s">
        <v>8334</v>
      </c>
      <c r="B3119" s="23" t="s">
        <v>8335</v>
      </c>
      <c r="C3119" s="23" t="s">
        <v>17</v>
      </c>
      <c r="D3119" s="24">
        <v>45299.894363425927</v>
      </c>
      <c r="E3119" s="25" t="s">
        <v>11</v>
      </c>
      <c r="F3119" s="26" t="s">
        <v>16</v>
      </c>
      <c r="G3119" s="26" t="s">
        <v>14</v>
      </c>
      <c r="H3119" s="23">
        <v>0</v>
      </c>
      <c r="I3119" s="27"/>
      <c r="J3119" s="28">
        <v>0</v>
      </c>
      <c r="K3119" t="str">
        <f>IF((LEN(relatorio_Ananindeua3[[#This Row],[CIF/CPF/CNPJ]])=14),relatorio_Ananindeua3[[#This Row],[CIF/CPF/CNPJ]],relatorio_Ananindeua3[[#This Row],[Coluna2]])</f>
        <v>49629805000198</v>
      </c>
      <c r="L3119" t="str">
        <f t="shared" si="49"/>
        <v>496******98</v>
      </c>
    </row>
    <row r="3120" spans="1:12" x14ac:dyDescent="0.25">
      <c r="A3120" s="23" t="s">
        <v>8350</v>
      </c>
      <c r="B3120" s="23" t="s">
        <v>8351</v>
      </c>
      <c r="C3120" s="23" t="s">
        <v>17</v>
      </c>
      <c r="D3120" s="24">
        <v>45299.894375000003</v>
      </c>
      <c r="E3120" s="25" t="s">
        <v>11</v>
      </c>
      <c r="F3120" s="26" t="s">
        <v>16</v>
      </c>
      <c r="G3120" s="26" t="s">
        <v>14</v>
      </c>
      <c r="H3120" s="23">
        <v>0</v>
      </c>
      <c r="I3120" s="27"/>
      <c r="J3120" s="28">
        <v>0</v>
      </c>
      <c r="K3120" t="str">
        <f>IF((LEN(relatorio_Ananindeua3[[#This Row],[CIF/CPF/CNPJ]])=14),relatorio_Ananindeua3[[#This Row],[CIF/CPF/CNPJ]],relatorio_Ananindeua3[[#This Row],[Coluna2]])</f>
        <v>49648544000153</v>
      </c>
      <c r="L3120" t="str">
        <f t="shared" si="49"/>
        <v>496******53</v>
      </c>
    </row>
    <row r="3121" spans="1:12" x14ac:dyDescent="0.25">
      <c r="A3121" s="23" t="s">
        <v>8330</v>
      </c>
      <c r="B3121" s="23" t="s">
        <v>8331</v>
      </c>
      <c r="C3121" s="23" t="s">
        <v>17</v>
      </c>
      <c r="D3121" s="24">
        <v>45299.894386574073</v>
      </c>
      <c r="E3121" s="25" t="s">
        <v>11</v>
      </c>
      <c r="F3121" s="26" t="s">
        <v>16</v>
      </c>
      <c r="G3121" s="26" t="s">
        <v>14</v>
      </c>
      <c r="H3121" s="23">
        <v>0</v>
      </c>
      <c r="I3121" s="27"/>
      <c r="J3121" s="28">
        <v>0</v>
      </c>
      <c r="K3121" t="str">
        <f>IF((LEN(relatorio_Ananindeua3[[#This Row],[CIF/CPF/CNPJ]])=14),relatorio_Ananindeua3[[#This Row],[CIF/CPF/CNPJ]],relatorio_Ananindeua3[[#This Row],[Coluna2]])</f>
        <v>49612863000109</v>
      </c>
      <c r="L3121" t="str">
        <f t="shared" si="49"/>
        <v>496******09</v>
      </c>
    </row>
    <row r="3122" spans="1:12" x14ac:dyDescent="0.25">
      <c r="A3122" s="23" t="s">
        <v>8342</v>
      </c>
      <c r="B3122" s="23" t="s">
        <v>8343</v>
      </c>
      <c r="C3122" s="23" t="s">
        <v>17</v>
      </c>
      <c r="D3122" s="24">
        <v>45299.894386574073</v>
      </c>
      <c r="E3122" s="25" t="s">
        <v>11</v>
      </c>
      <c r="F3122" s="26" t="s">
        <v>16</v>
      </c>
      <c r="G3122" s="26" t="s">
        <v>14</v>
      </c>
      <c r="H3122" s="23">
        <v>0</v>
      </c>
      <c r="I3122" s="27"/>
      <c r="J3122" s="28">
        <v>0</v>
      </c>
      <c r="K3122" t="str">
        <f>IF((LEN(relatorio_Ananindeua3[[#This Row],[CIF/CPF/CNPJ]])=14),relatorio_Ananindeua3[[#This Row],[CIF/CPF/CNPJ]],relatorio_Ananindeua3[[#This Row],[Coluna2]])</f>
        <v>49637640000104</v>
      </c>
      <c r="L3122" t="str">
        <f t="shared" si="49"/>
        <v>496******04</v>
      </c>
    </row>
    <row r="3123" spans="1:12" x14ac:dyDescent="0.25">
      <c r="A3123" s="23" t="s">
        <v>265</v>
      </c>
      <c r="B3123" s="23" t="s">
        <v>266</v>
      </c>
      <c r="C3123" s="23" t="s">
        <v>17</v>
      </c>
      <c r="D3123" s="24">
        <v>45299.89439814815</v>
      </c>
      <c r="E3123" s="25" t="s">
        <v>11</v>
      </c>
      <c r="F3123" s="26" t="s">
        <v>16</v>
      </c>
      <c r="G3123" s="26" t="s">
        <v>14</v>
      </c>
      <c r="H3123" s="23">
        <v>0</v>
      </c>
      <c r="I3123" s="27"/>
      <c r="J3123" s="28">
        <v>0</v>
      </c>
      <c r="K3123" t="str">
        <f>IF((LEN(relatorio_Ananindeua3[[#This Row],[CIF/CPF/CNPJ]])=14),relatorio_Ananindeua3[[#This Row],[CIF/CPF/CNPJ]],relatorio_Ananindeua3[[#This Row],[Coluna2]])</f>
        <v>12533935000112</v>
      </c>
      <c r="L3123" t="str">
        <f t="shared" si="49"/>
        <v>125******12</v>
      </c>
    </row>
    <row r="3124" spans="1:12" x14ac:dyDescent="0.25">
      <c r="A3124" s="23" t="s">
        <v>8326</v>
      </c>
      <c r="B3124" s="23" t="s">
        <v>8327</v>
      </c>
      <c r="C3124" s="23" t="s">
        <v>17</v>
      </c>
      <c r="D3124" s="24">
        <v>45299.89439814815</v>
      </c>
      <c r="E3124" s="25" t="s">
        <v>11</v>
      </c>
      <c r="F3124" s="26" t="s">
        <v>16</v>
      </c>
      <c r="G3124" s="26" t="s">
        <v>14</v>
      </c>
      <c r="H3124" s="23">
        <v>0</v>
      </c>
      <c r="I3124" s="27"/>
      <c r="J3124" s="28">
        <v>0</v>
      </c>
      <c r="K3124" t="str">
        <f>IF((LEN(relatorio_Ananindeua3[[#This Row],[CIF/CPF/CNPJ]])=14),relatorio_Ananindeua3[[#This Row],[CIF/CPF/CNPJ]],relatorio_Ananindeua3[[#This Row],[Coluna2]])</f>
        <v>49605266000157</v>
      </c>
      <c r="L3124" t="str">
        <f t="shared" si="49"/>
        <v>496******57</v>
      </c>
    </row>
    <row r="3125" spans="1:12" x14ac:dyDescent="0.25">
      <c r="A3125" s="23" t="s">
        <v>8314</v>
      </c>
      <c r="B3125" s="23" t="s">
        <v>8315</v>
      </c>
      <c r="C3125" s="23" t="s">
        <v>17</v>
      </c>
      <c r="D3125" s="24">
        <v>45299.894409722219</v>
      </c>
      <c r="E3125" s="25" t="s">
        <v>11</v>
      </c>
      <c r="F3125" s="26" t="s">
        <v>16</v>
      </c>
      <c r="G3125" s="26" t="s">
        <v>14</v>
      </c>
      <c r="H3125" s="23">
        <v>0</v>
      </c>
      <c r="I3125" s="27"/>
      <c r="J3125" s="28">
        <v>0</v>
      </c>
      <c r="K3125" t="str">
        <f>IF((LEN(relatorio_Ananindeua3[[#This Row],[CIF/CPF/CNPJ]])=14),relatorio_Ananindeua3[[#This Row],[CIF/CPF/CNPJ]],relatorio_Ananindeua3[[#This Row],[Coluna2]])</f>
        <v>49587366000106</v>
      </c>
      <c r="L3125" t="str">
        <f t="shared" si="49"/>
        <v>495******06</v>
      </c>
    </row>
    <row r="3126" spans="1:12" x14ac:dyDescent="0.25">
      <c r="A3126" s="23" t="s">
        <v>8316</v>
      </c>
      <c r="B3126" s="23" t="s">
        <v>8317</v>
      </c>
      <c r="C3126" s="23" t="s">
        <v>17</v>
      </c>
      <c r="D3126" s="24">
        <v>45299.894409722219</v>
      </c>
      <c r="E3126" s="25" t="s">
        <v>11</v>
      </c>
      <c r="F3126" s="26" t="s">
        <v>16</v>
      </c>
      <c r="G3126" s="26" t="s">
        <v>14</v>
      </c>
      <c r="H3126" s="23">
        <v>0</v>
      </c>
      <c r="I3126" s="27"/>
      <c r="J3126" s="28">
        <v>0</v>
      </c>
      <c r="K3126" t="str">
        <f>IF((LEN(relatorio_Ananindeua3[[#This Row],[CIF/CPF/CNPJ]])=14),relatorio_Ananindeua3[[#This Row],[CIF/CPF/CNPJ]],relatorio_Ananindeua3[[#This Row],[Coluna2]])</f>
        <v>49589172000131</v>
      </c>
      <c r="L3126" t="str">
        <f t="shared" si="49"/>
        <v>495******31</v>
      </c>
    </row>
    <row r="3127" spans="1:12" x14ac:dyDescent="0.25">
      <c r="A3127" s="23" t="s">
        <v>8320</v>
      </c>
      <c r="B3127" s="23" t="s">
        <v>8321</v>
      </c>
      <c r="C3127" s="23" t="s">
        <v>17</v>
      </c>
      <c r="D3127" s="24">
        <v>45299.894409722219</v>
      </c>
      <c r="E3127" s="25" t="s">
        <v>11</v>
      </c>
      <c r="F3127" s="26" t="s">
        <v>16</v>
      </c>
      <c r="G3127" s="26" t="s">
        <v>14</v>
      </c>
      <c r="H3127" s="23">
        <v>0</v>
      </c>
      <c r="I3127" s="27"/>
      <c r="J3127" s="28">
        <v>0</v>
      </c>
      <c r="K3127" t="str">
        <f>IF((LEN(relatorio_Ananindeua3[[#This Row],[CIF/CPF/CNPJ]])=14),relatorio_Ananindeua3[[#This Row],[CIF/CPF/CNPJ]],relatorio_Ananindeua3[[#This Row],[Coluna2]])</f>
        <v>49591428000145</v>
      </c>
      <c r="L3127" t="str">
        <f t="shared" si="49"/>
        <v>495******45</v>
      </c>
    </row>
    <row r="3128" spans="1:12" x14ac:dyDescent="0.25">
      <c r="A3128" s="23" t="s">
        <v>8328</v>
      </c>
      <c r="B3128" s="23" t="s">
        <v>8329</v>
      </c>
      <c r="C3128" s="23" t="s">
        <v>17</v>
      </c>
      <c r="D3128" s="24">
        <v>45299.894409722219</v>
      </c>
      <c r="E3128" s="25" t="s">
        <v>11</v>
      </c>
      <c r="F3128" s="26" t="s">
        <v>16</v>
      </c>
      <c r="G3128" s="26" t="s">
        <v>14</v>
      </c>
      <c r="H3128" s="23">
        <v>0</v>
      </c>
      <c r="I3128" s="27"/>
      <c r="J3128" s="28">
        <v>0</v>
      </c>
      <c r="K3128" t="str">
        <f>IF((LEN(relatorio_Ananindeua3[[#This Row],[CIF/CPF/CNPJ]])=14),relatorio_Ananindeua3[[#This Row],[CIF/CPF/CNPJ]],relatorio_Ananindeua3[[#This Row],[Coluna2]])</f>
        <v>49612158000101</v>
      </c>
      <c r="L3128" t="str">
        <f t="shared" si="49"/>
        <v>496******01</v>
      </c>
    </row>
    <row r="3129" spans="1:12" x14ac:dyDescent="0.25">
      <c r="A3129" s="23" t="s">
        <v>2422</v>
      </c>
      <c r="B3129" s="23" t="s">
        <v>2423</v>
      </c>
      <c r="C3129" s="23" t="s">
        <v>17</v>
      </c>
      <c r="D3129" s="24">
        <v>45299.894421296296</v>
      </c>
      <c r="E3129" s="25" t="s">
        <v>11</v>
      </c>
      <c r="F3129" s="26" t="s">
        <v>16</v>
      </c>
      <c r="G3129" s="26" t="s">
        <v>14</v>
      </c>
      <c r="H3129" s="23">
        <v>0</v>
      </c>
      <c r="I3129" s="27"/>
      <c r="J3129" s="28">
        <v>0</v>
      </c>
      <c r="K3129" t="str">
        <f>IF((LEN(relatorio_Ananindeua3[[#This Row],[CIF/CPF/CNPJ]])=14),relatorio_Ananindeua3[[#This Row],[CIF/CPF/CNPJ]],relatorio_Ananindeua3[[#This Row],[Coluna2]])</f>
        <v>28727467000157</v>
      </c>
      <c r="L3129" t="str">
        <f t="shared" si="49"/>
        <v>287******57</v>
      </c>
    </row>
    <row r="3130" spans="1:12" x14ac:dyDescent="0.25">
      <c r="A3130" s="23" t="s">
        <v>8155</v>
      </c>
      <c r="B3130" s="23" t="s">
        <v>8156</v>
      </c>
      <c r="C3130" s="23" t="s">
        <v>17</v>
      </c>
      <c r="D3130" s="24">
        <v>45299.894421296296</v>
      </c>
      <c r="E3130" s="25" t="s">
        <v>11</v>
      </c>
      <c r="F3130" s="26" t="s">
        <v>16</v>
      </c>
      <c r="G3130" s="26" t="s">
        <v>14</v>
      </c>
      <c r="H3130" s="23">
        <v>0</v>
      </c>
      <c r="I3130" s="27"/>
      <c r="J3130" s="28">
        <v>0</v>
      </c>
      <c r="K3130" t="str">
        <f>IF((LEN(relatorio_Ananindeua3[[#This Row],[CIF/CPF/CNPJ]])=14),relatorio_Ananindeua3[[#This Row],[CIF/CPF/CNPJ]],relatorio_Ananindeua3[[#This Row],[Coluna2]])</f>
        <v>49227513000129</v>
      </c>
      <c r="L3130" t="str">
        <f t="shared" si="49"/>
        <v>492******29</v>
      </c>
    </row>
    <row r="3131" spans="1:12" x14ac:dyDescent="0.25">
      <c r="A3131" s="23" t="s">
        <v>8318</v>
      </c>
      <c r="B3131" s="23" t="s">
        <v>8319</v>
      </c>
      <c r="C3131" s="23" t="s">
        <v>17</v>
      </c>
      <c r="D3131" s="24">
        <v>45299.894421296296</v>
      </c>
      <c r="E3131" s="25" t="s">
        <v>11</v>
      </c>
      <c r="F3131" s="26" t="s">
        <v>16</v>
      </c>
      <c r="G3131" s="26" t="s">
        <v>14</v>
      </c>
      <c r="H3131" s="23">
        <v>0</v>
      </c>
      <c r="I3131" s="27"/>
      <c r="J3131" s="28">
        <v>0</v>
      </c>
      <c r="K3131" t="str">
        <f>IF((LEN(relatorio_Ananindeua3[[#This Row],[CIF/CPF/CNPJ]])=14),relatorio_Ananindeua3[[#This Row],[CIF/CPF/CNPJ]],relatorio_Ananindeua3[[#This Row],[Coluna2]])</f>
        <v>49589863000135</v>
      </c>
      <c r="L3131" t="str">
        <f t="shared" si="49"/>
        <v>495******35</v>
      </c>
    </row>
    <row r="3132" spans="1:12" x14ac:dyDescent="0.25">
      <c r="A3132" s="23" t="s">
        <v>8322</v>
      </c>
      <c r="B3132" s="23" t="s">
        <v>8323</v>
      </c>
      <c r="C3132" s="23" t="s">
        <v>17</v>
      </c>
      <c r="D3132" s="24">
        <v>45299.894421296296</v>
      </c>
      <c r="E3132" s="25" t="s">
        <v>11</v>
      </c>
      <c r="F3132" s="26" t="s">
        <v>16</v>
      </c>
      <c r="G3132" s="26" t="s">
        <v>14</v>
      </c>
      <c r="H3132" s="23">
        <v>0</v>
      </c>
      <c r="I3132" s="27"/>
      <c r="J3132" s="28">
        <v>0</v>
      </c>
      <c r="K3132" t="str">
        <f>IF((LEN(relatorio_Ananindeua3[[#This Row],[CIF/CPF/CNPJ]])=14),relatorio_Ananindeua3[[#This Row],[CIF/CPF/CNPJ]],relatorio_Ananindeua3[[#This Row],[Coluna2]])</f>
        <v>49604295000102</v>
      </c>
      <c r="L3132" t="str">
        <f t="shared" si="49"/>
        <v>496******02</v>
      </c>
    </row>
    <row r="3133" spans="1:12" x14ac:dyDescent="0.25">
      <c r="A3133" s="23" t="s">
        <v>8324</v>
      </c>
      <c r="B3133" s="23" t="s">
        <v>8325</v>
      </c>
      <c r="C3133" s="23" t="s">
        <v>17</v>
      </c>
      <c r="D3133" s="24">
        <v>45299.894421296296</v>
      </c>
      <c r="E3133" s="25" t="s">
        <v>11</v>
      </c>
      <c r="F3133" s="26" t="s">
        <v>16</v>
      </c>
      <c r="G3133" s="26" t="s">
        <v>14</v>
      </c>
      <c r="H3133" s="23">
        <v>0</v>
      </c>
      <c r="I3133" s="27"/>
      <c r="J3133" s="28">
        <v>0</v>
      </c>
      <c r="K3133" t="str">
        <f>IF((LEN(relatorio_Ananindeua3[[#This Row],[CIF/CPF/CNPJ]])=14),relatorio_Ananindeua3[[#This Row],[CIF/CPF/CNPJ]],relatorio_Ananindeua3[[#This Row],[Coluna2]])</f>
        <v>49604494000102</v>
      </c>
      <c r="L3133" t="str">
        <f t="shared" si="49"/>
        <v>496******02</v>
      </c>
    </row>
    <row r="3134" spans="1:12" x14ac:dyDescent="0.25">
      <c r="A3134" s="23" t="s">
        <v>6115</v>
      </c>
      <c r="B3134" s="23" t="s">
        <v>6116</v>
      </c>
      <c r="C3134" s="23" t="s">
        <v>17</v>
      </c>
      <c r="D3134" s="24">
        <v>45299.894432870373</v>
      </c>
      <c r="E3134" s="25" t="s">
        <v>11</v>
      </c>
      <c r="F3134" s="26" t="s">
        <v>16</v>
      </c>
      <c r="G3134" s="26" t="s">
        <v>14</v>
      </c>
      <c r="H3134" s="23">
        <v>0</v>
      </c>
      <c r="I3134" s="27"/>
      <c r="J3134" s="28">
        <v>0</v>
      </c>
      <c r="K3134" t="str">
        <f>IF((LEN(relatorio_Ananindeua3[[#This Row],[CIF/CPF/CNPJ]])=14),relatorio_Ananindeua3[[#This Row],[CIF/CPF/CNPJ]],relatorio_Ananindeua3[[#This Row],[Coluna2]])</f>
        <v>43902889000105</v>
      </c>
      <c r="L3134" t="str">
        <f t="shared" si="49"/>
        <v>439******05</v>
      </c>
    </row>
    <row r="3135" spans="1:12" x14ac:dyDescent="0.25">
      <c r="A3135" s="23" t="s">
        <v>8310</v>
      </c>
      <c r="B3135" s="23" t="s">
        <v>8311</v>
      </c>
      <c r="C3135" s="23" t="s">
        <v>17</v>
      </c>
      <c r="D3135" s="24">
        <v>45299.894432870373</v>
      </c>
      <c r="E3135" s="25" t="s">
        <v>11</v>
      </c>
      <c r="F3135" s="26" t="s">
        <v>16</v>
      </c>
      <c r="G3135" s="26" t="s">
        <v>14</v>
      </c>
      <c r="H3135" s="23">
        <v>0</v>
      </c>
      <c r="I3135" s="27"/>
      <c r="J3135" s="28">
        <v>0</v>
      </c>
      <c r="K3135" t="str">
        <f>IF((LEN(relatorio_Ananindeua3[[#This Row],[CIF/CPF/CNPJ]])=14),relatorio_Ananindeua3[[#This Row],[CIF/CPF/CNPJ]],relatorio_Ananindeua3[[#This Row],[Coluna2]])</f>
        <v>49585603000191</v>
      </c>
      <c r="L3135" t="str">
        <f t="shared" si="49"/>
        <v>495******91</v>
      </c>
    </row>
    <row r="3136" spans="1:12" x14ac:dyDescent="0.25">
      <c r="A3136" s="23" t="s">
        <v>8312</v>
      </c>
      <c r="B3136" s="23" t="s">
        <v>8313</v>
      </c>
      <c r="C3136" s="23" t="s">
        <v>17</v>
      </c>
      <c r="D3136" s="24">
        <v>45299.894432870373</v>
      </c>
      <c r="E3136" s="25" t="s">
        <v>11</v>
      </c>
      <c r="F3136" s="26" t="s">
        <v>16</v>
      </c>
      <c r="G3136" s="26" t="s">
        <v>14</v>
      </c>
      <c r="H3136" s="23">
        <v>0</v>
      </c>
      <c r="I3136" s="27"/>
      <c r="J3136" s="28">
        <v>0</v>
      </c>
      <c r="K3136" t="str">
        <f>IF((LEN(relatorio_Ananindeua3[[#This Row],[CIF/CPF/CNPJ]])=14),relatorio_Ananindeua3[[#This Row],[CIF/CPF/CNPJ]],relatorio_Ananindeua3[[#This Row],[Coluna2]])</f>
        <v>49586716000101</v>
      </c>
      <c r="L3136" t="str">
        <f t="shared" si="49"/>
        <v>495******01</v>
      </c>
    </row>
    <row r="3137" spans="1:12" x14ac:dyDescent="0.25">
      <c r="A3137" s="23" t="s">
        <v>8296</v>
      </c>
      <c r="B3137" s="23" t="s">
        <v>8297</v>
      </c>
      <c r="C3137" s="23" t="s">
        <v>17</v>
      </c>
      <c r="D3137" s="24">
        <v>45299.894444444442</v>
      </c>
      <c r="E3137" s="25" t="s">
        <v>11</v>
      </c>
      <c r="F3137" s="26" t="s">
        <v>16</v>
      </c>
      <c r="G3137" s="26" t="s">
        <v>14</v>
      </c>
      <c r="H3137" s="23">
        <v>0</v>
      </c>
      <c r="I3137" s="27"/>
      <c r="J3137" s="28">
        <v>0</v>
      </c>
      <c r="K3137" t="str">
        <f>IF((LEN(relatorio_Ananindeua3[[#This Row],[CIF/CPF/CNPJ]])=14),relatorio_Ananindeua3[[#This Row],[CIF/CPF/CNPJ]],relatorio_Ananindeua3[[#This Row],[Coluna2]])</f>
        <v>49571143000142</v>
      </c>
      <c r="L3137" t="str">
        <f t="shared" si="49"/>
        <v>495******42</v>
      </c>
    </row>
    <row r="3138" spans="1:12" x14ac:dyDescent="0.25">
      <c r="A3138" s="23" t="s">
        <v>8300</v>
      </c>
      <c r="B3138" s="23" t="s">
        <v>8301</v>
      </c>
      <c r="C3138" s="23" t="s">
        <v>17</v>
      </c>
      <c r="D3138" s="24">
        <v>45299.894444444442</v>
      </c>
      <c r="E3138" s="25" t="s">
        <v>11</v>
      </c>
      <c r="F3138" s="26" t="s">
        <v>16</v>
      </c>
      <c r="G3138" s="26" t="s">
        <v>14</v>
      </c>
      <c r="H3138" s="23">
        <v>0</v>
      </c>
      <c r="I3138" s="27"/>
      <c r="J3138" s="28">
        <v>0</v>
      </c>
      <c r="K3138" t="str">
        <f>IF((LEN(relatorio_Ananindeua3[[#This Row],[CIF/CPF/CNPJ]])=14),relatorio_Ananindeua3[[#This Row],[CIF/CPF/CNPJ]],relatorio_Ananindeua3[[#This Row],[Coluna2]])</f>
        <v>49577260000113</v>
      </c>
      <c r="L3138" t="str">
        <f t="shared" si="49"/>
        <v>495******13</v>
      </c>
    </row>
    <row r="3139" spans="1:12" x14ac:dyDescent="0.25">
      <c r="A3139" s="23" t="s">
        <v>8306</v>
      </c>
      <c r="B3139" s="23" t="s">
        <v>8307</v>
      </c>
      <c r="C3139" s="23" t="s">
        <v>17</v>
      </c>
      <c r="D3139" s="24">
        <v>45299.894444444442</v>
      </c>
      <c r="E3139" s="25" t="s">
        <v>11</v>
      </c>
      <c r="F3139" s="26" t="s">
        <v>16</v>
      </c>
      <c r="G3139" s="26" t="s">
        <v>14</v>
      </c>
      <c r="H3139" s="23">
        <v>0</v>
      </c>
      <c r="I3139" s="27"/>
      <c r="J3139" s="28">
        <v>0</v>
      </c>
      <c r="K3139" t="str">
        <f>IF((LEN(relatorio_Ananindeua3[[#This Row],[CIF/CPF/CNPJ]])=14),relatorio_Ananindeua3[[#This Row],[CIF/CPF/CNPJ]],relatorio_Ananindeua3[[#This Row],[Coluna2]])</f>
        <v>49583351000161</v>
      </c>
      <c r="L3139" t="str">
        <f t="shared" si="49"/>
        <v>495******61</v>
      </c>
    </row>
    <row r="3140" spans="1:12" x14ac:dyDescent="0.25">
      <c r="A3140" s="23" t="s">
        <v>8261</v>
      </c>
      <c r="B3140" s="23" t="s">
        <v>8262</v>
      </c>
      <c r="C3140" s="23" t="s">
        <v>17</v>
      </c>
      <c r="D3140" s="24">
        <v>45299.894456018519</v>
      </c>
      <c r="E3140" s="25" t="s">
        <v>11</v>
      </c>
      <c r="F3140" s="26" t="s">
        <v>16</v>
      </c>
      <c r="G3140" s="26" t="s">
        <v>14</v>
      </c>
      <c r="H3140" s="23">
        <v>0</v>
      </c>
      <c r="I3140" s="27"/>
      <c r="J3140" s="28">
        <v>0</v>
      </c>
      <c r="K3140" t="str">
        <f>IF((LEN(relatorio_Ananindeua3[[#This Row],[CIF/CPF/CNPJ]])=14),relatorio_Ananindeua3[[#This Row],[CIF/CPF/CNPJ]],relatorio_Ananindeua3[[#This Row],[Coluna2]])</f>
        <v>49479267000100</v>
      </c>
      <c r="L3140" t="str">
        <f t="shared" si="49"/>
        <v>494******00</v>
      </c>
    </row>
    <row r="3141" spans="1:12" x14ac:dyDescent="0.25">
      <c r="A3141" s="23" t="s">
        <v>8290</v>
      </c>
      <c r="B3141" s="23" t="s">
        <v>8291</v>
      </c>
      <c r="C3141" s="23" t="s">
        <v>17</v>
      </c>
      <c r="D3141" s="24">
        <v>45299.894456018519</v>
      </c>
      <c r="E3141" s="25" t="s">
        <v>11</v>
      </c>
      <c r="F3141" s="26" t="s">
        <v>16</v>
      </c>
      <c r="G3141" s="26" t="s">
        <v>14</v>
      </c>
      <c r="H3141" s="23">
        <v>0</v>
      </c>
      <c r="I3141" s="27"/>
      <c r="J3141" s="28">
        <v>0</v>
      </c>
      <c r="K3141" t="str">
        <f>IF((LEN(relatorio_Ananindeua3[[#This Row],[CIF/CPF/CNPJ]])=14),relatorio_Ananindeua3[[#This Row],[CIF/CPF/CNPJ]],relatorio_Ananindeua3[[#This Row],[Coluna2]])</f>
        <v>49559803000170</v>
      </c>
      <c r="L3141" t="str">
        <f t="shared" si="49"/>
        <v>495******70</v>
      </c>
    </row>
    <row r="3142" spans="1:12" x14ac:dyDescent="0.25">
      <c r="A3142" s="23" t="s">
        <v>8304</v>
      </c>
      <c r="B3142" s="23" t="s">
        <v>8305</v>
      </c>
      <c r="C3142" s="23" t="s">
        <v>17</v>
      </c>
      <c r="D3142" s="24">
        <v>45299.894456018519</v>
      </c>
      <c r="E3142" s="25" t="s">
        <v>11</v>
      </c>
      <c r="F3142" s="26" t="s">
        <v>16</v>
      </c>
      <c r="G3142" s="26" t="s">
        <v>14</v>
      </c>
      <c r="H3142" s="23">
        <v>0</v>
      </c>
      <c r="I3142" s="27"/>
      <c r="J3142" s="28">
        <v>0</v>
      </c>
      <c r="K3142" t="str">
        <f>IF((LEN(relatorio_Ananindeua3[[#This Row],[CIF/CPF/CNPJ]])=14),relatorio_Ananindeua3[[#This Row],[CIF/CPF/CNPJ]],relatorio_Ananindeua3[[#This Row],[Coluna2]])</f>
        <v>49582453000162</v>
      </c>
      <c r="L3142" t="str">
        <f t="shared" si="49"/>
        <v>495******62</v>
      </c>
    </row>
    <row r="3143" spans="1:12" x14ac:dyDescent="0.25">
      <c r="A3143" s="23" t="s">
        <v>8282</v>
      </c>
      <c r="B3143" s="23" t="s">
        <v>8283</v>
      </c>
      <c r="C3143" s="23" t="s">
        <v>17</v>
      </c>
      <c r="D3143" s="24">
        <v>45299.894467592596</v>
      </c>
      <c r="E3143" s="25" t="s">
        <v>11</v>
      </c>
      <c r="F3143" s="26" t="s">
        <v>16</v>
      </c>
      <c r="G3143" s="26" t="s">
        <v>14</v>
      </c>
      <c r="H3143" s="23">
        <v>0</v>
      </c>
      <c r="I3143" s="27"/>
      <c r="J3143" s="28">
        <v>0</v>
      </c>
      <c r="K3143" t="str">
        <f>IF((LEN(relatorio_Ananindeua3[[#This Row],[CIF/CPF/CNPJ]])=14),relatorio_Ananindeua3[[#This Row],[CIF/CPF/CNPJ]],relatorio_Ananindeua3[[#This Row],[Coluna2]])</f>
        <v>49536968000126</v>
      </c>
      <c r="L3143" t="str">
        <f t="shared" si="49"/>
        <v>495******26</v>
      </c>
    </row>
    <row r="3144" spans="1:12" x14ac:dyDescent="0.25">
      <c r="A3144" s="23" t="s">
        <v>8187</v>
      </c>
      <c r="B3144" s="23" t="s">
        <v>8188</v>
      </c>
      <c r="C3144" s="23" t="s">
        <v>17</v>
      </c>
      <c r="D3144" s="24">
        <v>45299.894479166665</v>
      </c>
      <c r="E3144" s="25" t="s">
        <v>11</v>
      </c>
      <c r="F3144" s="26" t="s">
        <v>16</v>
      </c>
      <c r="G3144" s="26" t="s">
        <v>14</v>
      </c>
      <c r="H3144" s="23">
        <v>0</v>
      </c>
      <c r="I3144" s="27"/>
      <c r="J3144" s="28">
        <v>0</v>
      </c>
      <c r="K3144" t="str">
        <f>IF((LEN(relatorio_Ananindeua3[[#This Row],[CIF/CPF/CNPJ]])=14),relatorio_Ananindeua3[[#This Row],[CIF/CPF/CNPJ]],relatorio_Ananindeua3[[#This Row],[Coluna2]])</f>
        <v>49317769000127</v>
      </c>
      <c r="L3144" t="str">
        <f t="shared" si="49"/>
        <v>493******27</v>
      </c>
    </row>
    <row r="3145" spans="1:12" x14ac:dyDescent="0.25">
      <c r="A3145" s="23" t="s">
        <v>8265</v>
      </c>
      <c r="B3145" s="23" t="s">
        <v>8266</v>
      </c>
      <c r="C3145" s="23" t="s">
        <v>17</v>
      </c>
      <c r="D3145" s="24">
        <v>45299.894479166665</v>
      </c>
      <c r="E3145" s="25" t="s">
        <v>11</v>
      </c>
      <c r="F3145" s="26" t="s">
        <v>16</v>
      </c>
      <c r="G3145" s="26" t="s">
        <v>14</v>
      </c>
      <c r="H3145" s="23">
        <v>0</v>
      </c>
      <c r="I3145" s="27"/>
      <c r="J3145" s="28">
        <v>0</v>
      </c>
      <c r="K3145" t="str">
        <f>IF((LEN(relatorio_Ananindeua3[[#This Row],[CIF/CPF/CNPJ]])=14),relatorio_Ananindeua3[[#This Row],[CIF/CPF/CNPJ]],relatorio_Ananindeua3[[#This Row],[Coluna2]])</f>
        <v>49480497000181</v>
      </c>
      <c r="L3145" t="str">
        <f t="shared" si="49"/>
        <v>494******81</v>
      </c>
    </row>
    <row r="3146" spans="1:12" x14ac:dyDescent="0.25">
      <c r="A3146" s="23" t="s">
        <v>8292</v>
      </c>
      <c r="B3146" s="23" t="s">
        <v>8293</v>
      </c>
      <c r="C3146" s="23" t="s">
        <v>17</v>
      </c>
      <c r="D3146" s="24">
        <v>45299.894479166665</v>
      </c>
      <c r="E3146" s="25" t="s">
        <v>11</v>
      </c>
      <c r="F3146" s="26" t="s">
        <v>16</v>
      </c>
      <c r="G3146" s="26" t="s">
        <v>14</v>
      </c>
      <c r="H3146" s="23">
        <v>0</v>
      </c>
      <c r="I3146" s="27"/>
      <c r="J3146" s="28">
        <v>0</v>
      </c>
      <c r="K3146" t="str">
        <f>IF((LEN(relatorio_Ananindeua3[[#This Row],[CIF/CPF/CNPJ]])=14),relatorio_Ananindeua3[[#This Row],[CIF/CPF/CNPJ]],relatorio_Ananindeua3[[#This Row],[Coluna2]])</f>
        <v>49564020000184</v>
      </c>
      <c r="L3146" t="str">
        <f t="shared" si="49"/>
        <v>495******84</v>
      </c>
    </row>
    <row r="3147" spans="1:12" x14ac:dyDescent="0.25">
      <c r="A3147" s="23" t="s">
        <v>1317</v>
      </c>
      <c r="B3147" s="23" t="s">
        <v>1318</v>
      </c>
      <c r="C3147" s="23" t="s">
        <v>17</v>
      </c>
      <c r="D3147" s="24">
        <v>45299.894502314812</v>
      </c>
      <c r="E3147" s="25" t="s">
        <v>11</v>
      </c>
      <c r="F3147" s="26" t="s">
        <v>16</v>
      </c>
      <c r="G3147" s="26" t="s">
        <v>14</v>
      </c>
      <c r="H3147" s="23">
        <v>0</v>
      </c>
      <c r="I3147" s="27"/>
      <c r="J3147" s="28">
        <v>0</v>
      </c>
      <c r="K3147" t="str">
        <f>IF((LEN(relatorio_Ananindeua3[[#This Row],[CIF/CPF/CNPJ]])=14),relatorio_Ananindeua3[[#This Row],[CIF/CPF/CNPJ]],relatorio_Ananindeua3[[#This Row],[Coluna2]])</f>
        <v>20224238000108</v>
      </c>
      <c r="L3147" t="str">
        <f t="shared" si="49"/>
        <v>202******08</v>
      </c>
    </row>
    <row r="3148" spans="1:12" x14ac:dyDescent="0.25">
      <c r="A3148" s="23" t="s">
        <v>8284</v>
      </c>
      <c r="B3148" s="23" t="s">
        <v>8285</v>
      </c>
      <c r="C3148" s="23" t="s">
        <v>17</v>
      </c>
      <c r="D3148" s="24">
        <v>45299.894525462965</v>
      </c>
      <c r="E3148" s="25" t="s">
        <v>11</v>
      </c>
      <c r="F3148" s="26" t="s">
        <v>16</v>
      </c>
      <c r="G3148" s="26" t="s">
        <v>14</v>
      </c>
      <c r="H3148" s="23">
        <v>0</v>
      </c>
      <c r="I3148" s="27"/>
      <c r="J3148" s="28">
        <v>0</v>
      </c>
      <c r="K3148" t="str">
        <f>IF((LEN(relatorio_Ananindeua3[[#This Row],[CIF/CPF/CNPJ]])=14),relatorio_Ananindeua3[[#This Row],[CIF/CPF/CNPJ]],relatorio_Ananindeua3[[#This Row],[Coluna2]])</f>
        <v>49544230000100</v>
      </c>
      <c r="L3148" t="str">
        <f t="shared" si="49"/>
        <v>495******00</v>
      </c>
    </row>
    <row r="3149" spans="1:12" x14ac:dyDescent="0.25">
      <c r="A3149" s="23" t="s">
        <v>8286</v>
      </c>
      <c r="B3149" s="23" t="s">
        <v>8287</v>
      </c>
      <c r="C3149" s="23" t="s">
        <v>17</v>
      </c>
      <c r="D3149" s="24">
        <v>45299.894525462965</v>
      </c>
      <c r="E3149" s="25" t="s">
        <v>11</v>
      </c>
      <c r="F3149" s="26" t="s">
        <v>16</v>
      </c>
      <c r="G3149" s="26" t="s">
        <v>14</v>
      </c>
      <c r="H3149" s="23">
        <v>0</v>
      </c>
      <c r="I3149" s="27"/>
      <c r="J3149" s="28">
        <v>0</v>
      </c>
      <c r="K3149" t="str">
        <f>IF((LEN(relatorio_Ananindeua3[[#This Row],[CIF/CPF/CNPJ]])=14),relatorio_Ananindeua3[[#This Row],[CIF/CPF/CNPJ]],relatorio_Ananindeua3[[#This Row],[Coluna2]])</f>
        <v>49544706000103</v>
      </c>
      <c r="L3149" t="str">
        <f t="shared" si="49"/>
        <v>495******03</v>
      </c>
    </row>
    <row r="3150" spans="1:12" x14ac:dyDescent="0.25">
      <c r="A3150" s="23" t="s">
        <v>8278</v>
      </c>
      <c r="B3150" s="23" t="s">
        <v>8279</v>
      </c>
      <c r="C3150" s="23" t="s">
        <v>17</v>
      </c>
      <c r="D3150" s="24">
        <v>45299.894571759258</v>
      </c>
      <c r="E3150" s="25" t="s">
        <v>11</v>
      </c>
      <c r="F3150" s="26" t="s">
        <v>16</v>
      </c>
      <c r="G3150" s="26" t="s">
        <v>14</v>
      </c>
      <c r="H3150" s="23">
        <v>0</v>
      </c>
      <c r="I3150" s="27"/>
      <c r="J3150" s="28">
        <v>0</v>
      </c>
      <c r="K3150" t="str">
        <f>IF((LEN(relatorio_Ananindeua3[[#This Row],[CIF/CPF/CNPJ]])=14),relatorio_Ananindeua3[[#This Row],[CIF/CPF/CNPJ]],relatorio_Ananindeua3[[#This Row],[Coluna2]])</f>
        <v>49536274000199</v>
      </c>
      <c r="L3150" t="str">
        <f t="shared" si="49"/>
        <v>495******99</v>
      </c>
    </row>
    <row r="3151" spans="1:12" x14ac:dyDescent="0.25">
      <c r="A3151" s="23" t="s">
        <v>1926</v>
      </c>
      <c r="B3151" s="23" t="s">
        <v>1927</v>
      </c>
      <c r="C3151" s="23" t="s">
        <v>17</v>
      </c>
      <c r="D3151" s="24">
        <v>45299.894594907404</v>
      </c>
      <c r="E3151" s="25" t="s">
        <v>11</v>
      </c>
      <c r="F3151" s="26" t="s">
        <v>16</v>
      </c>
      <c r="G3151" s="26" t="s">
        <v>14</v>
      </c>
      <c r="H3151" s="23">
        <v>0</v>
      </c>
      <c r="I3151" s="27"/>
      <c r="J3151" s="28">
        <v>0</v>
      </c>
      <c r="K3151" t="str">
        <f>IF((LEN(relatorio_Ananindeua3[[#This Row],[CIF/CPF/CNPJ]])=14),relatorio_Ananindeua3[[#This Row],[CIF/CPF/CNPJ]],relatorio_Ananindeua3[[#This Row],[Coluna2]])</f>
        <v>25315511000123</v>
      </c>
      <c r="L3151" t="str">
        <f t="shared" si="49"/>
        <v>253******23</v>
      </c>
    </row>
    <row r="3152" spans="1:12" x14ac:dyDescent="0.25">
      <c r="A3152" s="23" t="s">
        <v>8271</v>
      </c>
      <c r="B3152" s="23" t="s">
        <v>8272</v>
      </c>
      <c r="C3152" s="23" t="s">
        <v>17</v>
      </c>
      <c r="D3152" s="24">
        <v>45299.894618055558</v>
      </c>
      <c r="E3152" s="25" t="s">
        <v>11</v>
      </c>
      <c r="F3152" s="26" t="s">
        <v>16</v>
      </c>
      <c r="G3152" s="26" t="s">
        <v>14</v>
      </c>
      <c r="H3152" s="23">
        <v>0</v>
      </c>
      <c r="I3152" s="27"/>
      <c r="J3152" s="28">
        <v>0</v>
      </c>
      <c r="K3152" t="str">
        <f>IF((LEN(relatorio_Ananindeua3[[#This Row],[CIF/CPF/CNPJ]])=14),relatorio_Ananindeua3[[#This Row],[CIF/CPF/CNPJ]],relatorio_Ananindeua3[[#This Row],[Coluna2]])</f>
        <v>49515657000180</v>
      </c>
      <c r="L3152" t="str">
        <f t="shared" si="49"/>
        <v>495******80</v>
      </c>
    </row>
    <row r="3153" spans="1:12" x14ac:dyDescent="0.25">
      <c r="A3153" s="23" t="s">
        <v>8273</v>
      </c>
      <c r="B3153" s="23" t="s">
        <v>6416</v>
      </c>
      <c r="C3153" s="23" t="s">
        <v>17</v>
      </c>
      <c r="D3153" s="24">
        <v>45299.894618055558</v>
      </c>
      <c r="E3153" s="25" t="s">
        <v>11</v>
      </c>
      <c r="F3153" s="26" t="s">
        <v>16</v>
      </c>
      <c r="G3153" s="26" t="s">
        <v>14</v>
      </c>
      <c r="H3153" s="23">
        <v>0</v>
      </c>
      <c r="I3153" s="27"/>
      <c r="J3153" s="28">
        <v>0</v>
      </c>
      <c r="K3153" t="str">
        <f>IF((LEN(relatorio_Ananindeua3[[#This Row],[CIF/CPF/CNPJ]])=14),relatorio_Ananindeua3[[#This Row],[CIF/CPF/CNPJ]],relatorio_Ananindeua3[[#This Row],[Coluna2]])</f>
        <v>49521407000153</v>
      </c>
      <c r="L3153" t="str">
        <f t="shared" si="49"/>
        <v>495******53</v>
      </c>
    </row>
    <row r="3154" spans="1:12" x14ac:dyDescent="0.25">
      <c r="A3154" s="23" t="s">
        <v>8280</v>
      </c>
      <c r="B3154" s="23" t="s">
        <v>8281</v>
      </c>
      <c r="C3154" s="23" t="s">
        <v>17</v>
      </c>
      <c r="D3154" s="24">
        <v>45299.894618055558</v>
      </c>
      <c r="E3154" s="25" t="s">
        <v>11</v>
      </c>
      <c r="F3154" s="26" t="s">
        <v>16</v>
      </c>
      <c r="G3154" s="26" t="s">
        <v>14</v>
      </c>
      <c r="H3154" s="23">
        <v>0</v>
      </c>
      <c r="I3154" s="27"/>
      <c r="J3154" s="28">
        <v>0</v>
      </c>
      <c r="K3154" t="str">
        <f>IF((LEN(relatorio_Ananindeua3[[#This Row],[CIF/CPF/CNPJ]])=14),relatorio_Ananindeua3[[#This Row],[CIF/CPF/CNPJ]],relatorio_Ananindeua3[[#This Row],[Coluna2]])</f>
        <v>49536755000102</v>
      </c>
      <c r="L3154" t="str">
        <f t="shared" ref="L3154:L3217" si="50">_xlfn.CONCAT(LEFT(A3154,3),REPT("*",6),RIGHT(A3154,2))</f>
        <v>495******02</v>
      </c>
    </row>
    <row r="3155" spans="1:12" x14ac:dyDescent="0.25">
      <c r="A3155" s="23" t="s">
        <v>8259</v>
      </c>
      <c r="B3155" s="23" t="s">
        <v>8260</v>
      </c>
      <c r="C3155" s="23" t="s">
        <v>17</v>
      </c>
      <c r="D3155" s="24">
        <v>45299.894641203704</v>
      </c>
      <c r="E3155" s="25" t="s">
        <v>11</v>
      </c>
      <c r="F3155" s="26" t="s">
        <v>16</v>
      </c>
      <c r="G3155" s="26" t="s">
        <v>14</v>
      </c>
      <c r="H3155" s="23">
        <v>0</v>
      </c>
      <c r="I3155" s="27"/>
      <c r="J3155" s="28">
        <v>0</v>
      </c>
      <c r="K3155" t="str">
        <f>IF((LEN(relatorio_Ananindeua3[[#This Row],[CIF/CPF/CNPJ]])=14),relatorio_Ananindeua3[[#This Row],[CIF/CPF/CNPJ]],relatorio_Ananindeua3[[#This Row],[Coluna2]])</f>
        <v>49474614000102</v>
      </c>
      <c r="L3155" t="str">
        <f t="shared" si="50"/>
        <v>494******02</v>
      </c>
    </row>
    <row r="3156" spans="1:12" x14ac:dyDescent="0.25">
      <c r="A3156" s="23" t="s">
        <v>8267</v>
      </c>
      <c r="B3156" s="23" t="s">
        <v>8268</v>
      </c>
      <c r="C3156" s="23" t="s">
        <v>17</v>
      </c>
      <c r="D3156" s="24">
        <v>45299.894641203704</v>
      </c>
      <c r="E3156" s="25" t="s">
        <v>11</v>
      </c>
      <c r="F3156" s="26" t="s">
        <v>16</v>
      </c>
      <c r="G3156" s="26" t="s">
        <v>14</v>
      </c>
      <c r="H3156" s="23">
        <v>0</v>
      </c>
      <c r="I3156" s="27"/>
      <c r="J3156" s="28">
        <v>0</v>
      </c>
      <c r="K3156" t="str">
        <f>IF((LEN(relatorio_Ananindeua3[[#This Row],[CIF/CPF/CNPJ]])=14),relatorio_Ananindeua3[[#This Row],[CIF/CPF/CNPJ]],relatorio_Ananindeua3[[#This Row],[Coluna2]])</f>
        <v>49488338000123</v>
      </c>
      <c r="L3156" t="str">
        <f t="shared" si="50"/>
        <v>494******23</v>
      </c>
    </row>
    <row r="3157" spans="1:12" x14ac:dyDescent="0.25">
      <c r="A3157" s="23" t="s">
        <v>8269</v>
      </c>
      <c r="B3157" s="23" t="s">
        <v>8270</v>
      </c>
      <c r="C3157" s="23" t="s">
        <v>17</v>
      </c>
      <c r="D3157" s="24">
        <v>45299.894652777781</v>
      </c>
      <c r="E3157" s="25" t="s">
        <v>11</v>
      </c>
      <c r="F3157" s="26" t="s">
        <v>16</v>
      </c>
      <c r="G3157" s="26" t="s">
        <v>14</v>
      </c>
      <c r="H3157" s="23">
        <v>0</v>
      </c>
      <c r="I3157" s="27"/>
      <c r="J3157" s="28">
        <v>0</v>
      </c>
      <c r="K3157" t="str">
        <f>IF((LEN(relatorio_Ananindeua3[[#This Row],[CIF/CPF/CNPJ]])=14),relatorio_Ananindeua3[[#This Row],[CIF/CPF/CNPJ]],relatorio_Ananindeua3[[#This Row],[Coluna2]])</f>
        <v>49493114000100</v>
      </c>
      <c r="L3157" t="str">
        <f t="shared" si="50"/>
        <v>494******00</v>
      </c>
    </row>
    <row r="3158" spans="1:12" x14ac:dyDescent="0.25">
      <c r="A3158" s="23" t="s">
        <v>2156</v>
      </c>
      <c r="B3158" s="23" t="s">
        <v>2157</v>
      </c>
      <c r="C3158" s="23" t="s">
        <v>17</v>
      </c>
      <c r="D3158" s="24">
        <v>45299.89466435185</v>
      </c>
      <c r="E3158" s="25" t="s">
        <v>11</v>
      </c>
      <c r="F3158" s="26" t="s">
        <v>16</v>
      </c>
      <c r="G3158" s="26" t="s">
        <v>14</v>
      </c>
      <c r="H3158" s="23">
        <v>0</v>
      </c>
      <c r="I3158" s="27"/>
      <c r="J3158" s="28">
        <v>0</v>
      </c>
      <c r="K3158" t="str">
        <f>IF((LEN(relatorio_Ananindeua3[[#This Row],[CIF/CPF/CNPJ]])=14),relatorio_Ananindeua3[[#This Row],[CIF/CPF/CNPJ]],relatorio_Ananindeua3[[#This Row],[Coluna2]])</f>
        <v>27386379000176</v>
      </c>
      <c r="L3158" t="str">
        <f t="shared" si="50"/>
        <v>273******76</v>
      </c>
    </row>
    <row r="3159" spans="1:12" x14ac:dyDescent="0.25">
      <c r="A3159" s="23" t="s">
        <v>8251</v>
      </c>
      <c r="B3159" s="23" t="s">
        <v>8252</v>
      </c>
      <c r="C3159" s="23" t="s">
        <v>17</v>
      </c>
      <c r="D3159" s="24">
        <v>45299.89466435185</v>
      </c>
      <c r="E3159" s="25" t="s">
        <v>11</v>
      </c>
      <c r="F3159" s="26" t="s">
        <v>16</v>
      </c>
      <c r="G3159" s="26" t="s">
        <v>14</v>
      </c>
      <c r="H3159" s="23">
        <v>0</v>
      </c>
      <c r="I3159" s="27"/>
      <c r="J3159" s="28">
        <v>0</v>
      </c>
      <c r="K3159" t="str">
        <f>IF((LEN(relatorio_Ananindeua3[[#This Row],[CIF/CPF/CNPJ]])=14),relatorio_Ananindeua3[[#This Row],[CIF/CPF/CNPJ]],relatorio_Ananindeua3[[#This Row],[Coluna2]])</f>
        <v>49466364000150</v>
      </c>
      <c r="L3159" t="str">
        <f t="shared" si="50"/>
        <v>494******50</v>
      </c>
    </row>
    <row r="3160" spans="1:12" x14ac:dyDescent="0.25">
      <c r="A3160" s="23" t="s">
        <v>8253</v>
      </c>
      <c r="B3160" s="23" t="s">
        <v>8254</v>
      </c>
      <c r="C3160" s="23" t="s">
        <v>17</v>
      </c>
      <c r="D3160" s="24">
        <v>45299.89466435185</v>
      </c>
      <c r="E3160" s="25" t="s">
        <v>11</v>
      </c>
      <c r="F3160" s="26" t="s">
        <v>16</v>
      </c>
      <c r="G3160" s="26" t="s">
        <v>14</v>
      </c>
      <c r="H3160" s="23">
        <v>0</v>
      </c>
      <c r="I3160" s="27"/>
      <c r="J3160" s="28">
        <v>0</v>
      </c>
      <c r="K3160" t="str">
        <f>IF((LEN(relatorio_Ananindeua3[[#This Row],[CIF/CPF/CNPJ]])=14),relatorio_Ananindeua3[[#This Row],[CIF/CPF/CNPJ]],relatorio_Ananindeua3[[#This Row],[Coluna2]])</f>
        <v>49467457000108</v>
      </c>
      <c r="L3160" t="str">
        <f t="shared" si="50"/>
        <v>494******08</v>
      </c>
    </row>
    <row r="3161" spans="1:12" x14ac:dyDescent="0.25">
      <c r="A3161" s="23" t="s">
        <v>8257</v>
      </c>
      <c r="B3161" s="23" t="s">
        <v>8258</v>
      </c>
      <c r="C3161" s="23" t="s">
        <v>17</v>
      </c>
      <c r="D3161" s="24">
        <v>45299.894675925927</v>
      </c>
      <c r="E3161" s="25" t="s">
        <v>11</v>
      </c>
      <c r="F3161" s="26" t="s">
        <v>16</v>
      </c>
      <c r="G3161" s="26" t="s">
        <v>14</v>
      </c>
      <c r="H3161" s="23">
        <v>0</v>
      </c>
      <c r="I3161" s="27"/>
      <c r="J3161" s="28">
        <v>0</v>
      </c>
      <c r="K3161" t="str">
        <f>IF((LEN(relatorio_Ananindeua3[[#This Row],[CIF/CPF/CNPJ]])=14),relatorio_Ananindeua3[[#This Row],[CIF/CPF/CNPJ]],relatorio_Ananindeua3[[#This Row],[Coluna2]])</f>
        <v>49471975000197</v>
      </c>
      <c r="L3161" t="str">
        <f t="shared" si="50"/>
        <v>494******97</v>
      </c>
    </row>
    <row r="3162" spans="1:12" x14ac:dyDescent="0.25">
      <c r="A3162" s="23" t="s">
        <v>3286</v>
      </c>
      <c r="B3162" s="23" t="s">
        <v>3287</v>
      </c>
      <c r="C3162" s="23" t="s">
        <v>17</v>
      </c>
      <c r="D3162" s="24">
        <v>45299.894687499997</v>
      </c>
      <c r="E3162" s="25" t="s">
        <v>11</v>
      </c>
      <c r="F3162" s="26" t="s">
        <v>16</v>
      </c>
      <c r="G3162" s="26" t="s">
        <v>14</v>
      </c>
      <c r="H3162" s="23">
        <v>0</v>
      </c>
      <c r="I3162" s="27"/>
      <c r="J3162" s="28">
        <v>0</v>
      </c>
      <c r="K3162" t="str">
        <f>IF((LEN(relatorio_Ananindeua3[[#This Row],[CIF/CPF/CNPJ]])=14),relatorio_Ananindeua3[[#This Row],[CIF/CPF/CNPJ]],relatorio_Ananindeua3[[#This Row],[Coluna2]])</f>
        <v>32903367000101</v>
      </c>
      <c r="L3162" t="str">
        <f t="shared" si="50"/>
        <v>329******01</v>
      </c>
    </row>
    <row r="3163" spans="1:12" x14ac:dyDescent="0.25">
      <c r="A3163" s="23" t="s">
        <v>8245</v>
      </c>
      <c r="B3163" s="23" t="s">
        <v>8246</v>
      </c>
      <c r="C3163" s="23" t="s">
        <v>17</v>
      </c>
      <c r="D3163" s="24">
        <v>45299.894687499997</v>
      </c>
      <c r="E3163" s="25" t="s">
        <v>11</v>
      </c>
      <c r="F3163" s="26" t="s">
        <v>16</v>
      </c>
      <c r="G3163" s="26" t="s">
        <v>14</v>
      </c>
      <c r="H3163" s="23">
        <v>0</v>
      </c>
      <c r="I3163" s="27"/>
      <c r="J3163" s="28">
        <v>0</v>
      </c>
      <c r="K3163" t="str">
        <f>IF((LEN(relatorio_Ananindeua3[[#This Row],[CIF/CPF/CNPJ]])=14),relatorio_Ananindeua3[[#This Row],[CIF/CPF/CNPJ]],relatorio_Ananindeua3[[#This Row],[Coluna2]])</f>
        <v>49456020000160</v>
      </c>
      <c r="L3163" t="str">
        <f t="shared" si="50"/>
        <v>494******60</v>
      </c>
    </row>
    <row r="3164" spans="1:12" x14ac:dyDescent="0.25">
      <c r="A3164" s="23" t="s">
        <v>8247</v>
      </c>
      <c r="B3164" s="23" t="s">
        <v>8248</v>
      </c>
      <c r="C3164" s="23" t="s">
        <v>17</v>
      </c>
      <c r="D3164" s="24">
        <v>45299.894687499997</v>
      </c>
      <c r="E3164" s="25" t="s">
        <v>11</v>
      </c>
      <c r="F3164" s="26" t="s">
        <v>16</v>
      </c>
      <c r="G3164" s="26" t="s">
        <v>14</v>
      </c>
      <c r="H3164" s="23">
        <v>0</v>
      </c>
      <c r="I3164" s="27"/>
      <c r="J3164" s="28">
        <v>0</v>
      </c>
      <c r="K3164" t="str">
        <f>IF((LEN(relatorio_Ananindeua3[[#This Row],[CIF/CPF/CNPJ]])=14),relatorio_Ananindeua3[[#This Row],[CIF/CPF/CNPJ]],relatorio_Ananindeua3[[#This Row],[Coluna2]])</f>
        <v>49457102000120</v>
      </c>
      <c r="L3164" t="str">
        <f t="shared" si="50"/>
        <v>494******20</v>
      </c>
    </row>
    <row r="3165" spans="1:12" x14ac:dyDescent="0.25">
      <c r="A3165" s="23" t="s">
        <v>8249</v>
      </c>
      <c r="B3165" s="23" t="s">
        <v>8250</v>
      </c>
      <c r="C3165" s="23" t="s">
        <v>17</v>
      </c>
      <c r="D3165" s="24">
        <v>45299.894687499997</v>
      </c>
      <c r="E3165" s="25" t="s">
        <v>11</v>
      </c>
      <c r="F3165" s="26" t="s">
        <v>16</v>
      </c>
      <c r="G3165" s="26" t="s">
        <v>14</v>
      </c>
      <c r="H3165" s="23">
        <v>0</v>
      </c>
      <c r="I3165" s="27"/>
      <c r="J3165" s="28">
        <v>0</v>
      </c>
      <c r="K3165" t="str">
        <f>IF((LEN(relatorio_Ananindeua3[[#This Row],[CIF/CPF/CNPJ]])=14),relatorio_Ananindeua3[[#This Row],[CIF/CPF/CNPJ]],relatorio_Ananindeua3[[#This Row],[Coluna2]])</f>
        <v>49462173000110</v>
      </c>
      <c r="L3165" t="str">
        <f t="shared" si="50"/>
        <v>494******10</v>
      </c>
    </row>
    <row r="3166" spans="1:12" x14ac:dyDescent="0.25">
      <c r="A3166" s="23" t="s">
        <v>8255</v>
      </c>
      <c r="B3166" s="23" t="s">
        <v>8256</v>
      </c>
      <c r="C3166" s="23" t="s">
        <v>17</v>
      </c>
      <c r="D3166" s="24">
        <v>45299.894687499997</v>
      </c>
      <c r="E3166" s="25" t="s">
        <v>11</v>
      </c>
      <c r="F3166" s="26" t="s">
        <v>16</v>
      </c>
      <c r="G3166" s="26" t="s">
        <v>14</v>
      </c>
      <c r="H3166" s="23">
        <v>0</v>
      </c>
      <c r="I3166" s="27"/>
      <c r="J3166" s="28">
        <v>0</v>
      </c>
      <c r="K3166" t="str">
        <f>IF((LEN(relatorio_Ananindeua3[[#This Row],[CIF/CPF/CNPJ]])=14),relatorio_Ananindeua3[[#This Row],[CIF/CPF/CNPJ]],relatorio_Ananindeua3[[#This Row],[Coluna2]])</f>
        <v>49471114000109</v>
      </c>
      <c r="L3166" t="str">
        <f t="shared" si="50"/>
        <v>494******09</v>
      </c>
    </row>
    <row r="3167" spans="1:12" x14ac:dyDescent="0.25">
      <c r="A3167" s="23" t="s">
        <v>748</v>
      </c>
      <c r="B3167" s="23" t="s">
        <v>749</v>
      </c>
      <c r="C3167" s="23" t="s">
        <v>17</v>
      </c>
      <c r="D3167" s="24">
        <v>45299.894699074073</v>
      </c>
      <c r="E3167" s="25" t="s">
        <v>11</v>
      </c>
      <c r="F3167" s="26" t="s">
        <v>16</v>
      </c>
      <c r="G3167" s="26" t="s">
        <v>14</v>
      </c>
      <c r="H3167" s="23">
        <v>0</v>
      </c>
      <c r="I3167" s="27"/>
      <c r="J3167" s="28">
        <v>0</v>
      </c>
      <c r="K3167" t="str">
        <f>IF((LEN(relatorio_Ananindeua3[[#This Row],[CIF/CPF/CNPJ]])=14),relatorio_Ananindeua3[[#This Row],[CIF/CPF/CNPJ]],relatorio_Ananindeua3[[#This Row],[Coluna2]])</f>
        <v>15427626000156</v>
      </c>
      <c r="L3167" t="str">
        <f t="shared" si="50"/>
        <v>154******56</v>
      </c>
    </row>
    <row r="3168" spans="1:12" x14ac:dyDescent="0.25">
      <c r="A3168" s="23" t="s">
        <v>4743</v>
      </c>
      <c r="B3168" s="23" t="s">
        <v>4744</v>
      </c>
      <c r="C3168" s="23" t="s">
        <v>17</v>
      </c>
      <c r="D3168" s="24">
        <v>45299.894699074073</v>
      </c>
      <c r="E3168" s="25" t="s">
        <v>11</v>
      </c>
      <c r="F3168" s="26" t="s">
        <v>16</v>
      </c>
      <c r="G3168" s="26" t="s">
        <v>14</v>
      </c>
      <c r="H3168" s="23">
        <v>0</v>
      </c>
      <c r="I3168" s="27"/>
      <c r="J3168" s="28">
        <v>0</v>
      </c>
      <c r="K3168" t="str">
        <f>IF((LEN(relatorio_Ananindeua3[[#This Row],[CIF/CPF/CNPJ]])=14),relatorio_Ananindeua3[[#This Row],[CIF/CPF/CNPJ]],relatorio_Ananindeua3[[#This Row],[Coluna2]])</f>
        <v>39335715000130</v>
      </c>
      <c r="L3168" t="str">
        <f t="shared" si="50"/>
        <v>393******30</v>
      </c>
    </row>
    <row r="3169" spans="1:12" x14ac:dyDescent="0.25">
      <c r="A3169" s="23" t="s">
        <v>8085</v>
      </c>
      <c r="B3169" s="23" t="s">
        <v>8086</v>
      </c>
      <c r="C3169" s="23" t="s">
        <v>17</v>
      </c>
      <c r="D3169" s="24">
        <v>45299.894699074073</v>
      </c>
      <c r="E3169" s="25" t="s">
        <v>11</v>
      </c>
      <c r="F3169" s="26" t="s">
        <v>16</v>
      </c>
      <c r="G3169" s="26" t="s">
        <v>14</v>
      </c>
      <c r="H3169" s="23">
        <v>0</v>
      </c>
      <c r="I3169" s="27"/>
      <c r="J3169" s="28">
        <v>0</v>
      </c>
      <c r="K3169" t="str">
        <f>IF((LEN(relatorio_Ananindeua3[[#This Row],[CIF/CPF/CNPJ]])=14),relatorio_Ananindeua3[[#This Row],[CIF/CPF/CNPJ]],relatorio_Ananindeua3[[#This Row],[Coluna2]])</f>
        <v>49082912000149</v>
      </c>
      <c r="L3169" t="str">
        <f t="shared" si="50"/>
        <v>490******49</v>
      </c>
    </row>
    <row r="3170" spans="1:12" x14ac:dyDescent="0.25">
      <c r="A3170" s="23" t="s">
        <v>8420</v>
      </c>
      <c r="B3170" s="23" t="s">
        <v>8421</v>
      </c>
      <c r="C3170" s="23" t="s">
        <v>17</v>
      </c>
      <c r="D3170" s="24">
        <v>45299.894699074073</v>
      </c>
      <c r="E3170" s="25" t="s">
        <v>11</v>
      </c>
      <c r="F3170" s="26" t="s">
        <v>16</v>
      </c>
      <c r="G3170" s="26" t="s">
        <v>14</v>
      </c>
      <c r="H3170" s="23">
        <v>0</v>
      </c>
      <c r="I3170" s="27"/>
      <c r="J3170" s="28">
        <v>0</v>
      </c>
      <c r="K3170" t="str">
        <f>IF((LEN(relatorio_Ananindeua3[[#This Row],[CIF/CPF/CNPJ]])=14),relatorio_Ananindeua3[[#This Row],[CIF/CPF/CNPJ]],relatorio_Ananindeua3[[#This Row],[Coluna2]])</f>
        <v>49782417000142</v>
      </c>
      <c r="L3170" t="str">
        <f t="shared" si="50"/>
        <v>497******42</v>
      </c>
    </row>
    <row r="3171" spans="1:12" x14ac:dyDescent="0.25">
      <c r="A3171" s="23" t="s">
        <v>8241</v>
      </c>
      <c r="B3171" s="23" t="s">
        <v>8242</v>
      </c>
      <c r="C3171" s="23" t="s">
        <v>17</v>
      </c>
      <c r="D3171" s="24">
        <v>45299.89471064815</v>
      </c>
      <c r="E3171" s="25" t="s">
        <v>11</v>
      </c>
      <c r="F3171" s="26" t="s">
        <v>16</v>
      </c>
      <c r="G3171" s="26" t="s">
        <v>14</v>
      </c>
      <c r="H3171" s="23">
        <v>0</v>
      </c>
      <c r="I3171" s="27"/>
      <c r="J3171" s="28">
        <v>0</v>
      </c>
      <c r="K3171" t="str">
        <f>IF((LEN(relatorio_Ananindeua3[[#This Row],[CIF/CPF/CNPJ]])=14),relatorio_Ananindeua3[[#This Row],[CIF/CPF/CNPJ]],relatorio_Ananindeua3[[#This Row],[Coluna2]])</f>
        <v>49430385000116</v>
      </c>
      <c r="L3171" t="str">
        <f t="shared" si="50"/>
        <v>494******16</v>
      </c>
    </row>
    <row r="3172" spans="1:12" x14ac:dyDescent="0.25">
      <c r="A3172" s="23" t="s">
        <v>8243</v>
      </c>
      <c r="B3172" s="23" t="s">
        <v>8244</v>
      </c>
      <c r="C3172" s="23" t="s">
        <v>17</v>
      </c>
      <c r="D3172" s="24">
        <v>45299.89471064815</v>
      </c>
      <c r="E3172" s="25" t="s">
        <v>11</v>
      </c>
      <c r="F3172" s="26" t="s">
        <v>16</v>
      </c>
      <c r="G3172" s="26" t="s">
        <v>14</v>
      </c>
      <c r="H3172" s="23">
        <v>0</v>
      </c>
      <c r="I3172" s="27"/>
      <c r="J3172" s="28">
        <v>0</v>
      </c>
      <c r="K3172" t="str">
        <f>IF((LEN(relatorio_Ananindeua3[[#This Row],[CIF/CPF/CNPJ]])=14),relatorio_Ananindeua3[[#This Row],[CIF/CPF/CNPJ]],relatorio_Ananindeua3[[#This Row],[Coluna2]])</f>
        <v>49438405000103</v>
      </c>
      <c r="L3172" t="str">
        <f t="shared" si="50"/>
        <v>494******03</v>
      </c>
    </row>
    <row r="3173" spans="1:12" x14ac:dyDescent="0.25">
      <c r="A3173" s="23" t="s">
        <v>1492</v>
      </c>
      <c r="B3173" s="23" t="s">
        <v>1493</v>
      </c>
      <c r="C3173" s="23" t="s">
        <v>17</v>
      </c>
      <c r="D3173" s="24">
        <v>45299.89472222222</v>
      </c>
      <c r="E3173" s="25" t="s">
        <v>11</v>
      </c>
      <c r="F3173" s="26" t="s">
        <v>16</v>
      </c>
      <c r="G3173" s="26" t="s">
        <v>14</v>
      </c>
      <c r="H3173" s="23">
        <v>0</v>
      </c>
      <c r="I3173" s="27"/>
      <c r="J3173" s="28">
        <v>0</v>
      </c>
      <c r="K3173" t="str">
        <f>IF((LEN(relatorio_Ananindeua3[[#This Row],[CIF/CPF/CNPJ]])=14),relatorio_Ananindeua3[[#This Row],[CIF/CPF/CNPJ]],relatorio_Ananindeua3[[#This Row],[Coluna2]])</f>
        <v>22111813000191</v>
      </c>
      <c r="L3173" t="str">
        <f t="shared" si="50"/>
        <v>221******91</v>
      </c>
    </row>
    <row r="3174" spans="1:12" x14ac:dyDescent="0.25">
      <c r="A3174" s="23" t="s">
        <v>8091</v>
      </c>
      <c r="B3174" s="23" t="s">
        <v>8092</v>
      </c>
      <c r="C3174" s="23" t="s">
        <v>17</v>
      </c>
      <c r="D3174" s="24">
        <v>45299.89472222222</v>
      </c>
      <c r="E3174" s="25" t="s">
        <v>11</v>
      </c>
      <c r="F3174" s="26" t="s">
        <v>16</v>
      </c>
      <c r="G3174" s="26" t="s">
        <v>14</v>
      </c>
      <c r="H3174" s="23">
        <v>0</v>
      </c>
      <c r="I3174" s="27"/>
      <c r="J3174" s="28">
        <v>0</v>
      </c>
      <c r="K3174" t="str">
        <f>IF((LEN(relatorio_Ananindeua3[[#This Row],[CIF/CPF/CNPJ]])=14),relatorio_Ananindeua3[[#This Row],[CIF/CPF/CNPJ]],relatorio_Ananindeua3[[#This Row],[Coluna2]])</f>
        <v>49086620000184</v>
      </c>
      <c r="L3174" t="str">
        <f t="shared" si="50"/>
        <v>490******84</v>
      </c>
    </row>
    <row r="3175" spans="1:12" x14ac:dyDescent="0.25">
      <c r="A3175" s="23" t="s">
        <v>8233</v>
      </c>
      <c r="B3175" s="23" t="s">
        <v>8234</v>
      </c>
      <c r="C3175" s="23" t="s">
        <v>17</v>
      </c>
      <c r="D3175" s="24">
        <v>45299.894733796296</v>
      </c>
      <c r="E3175" s="25" t="s">
        <v>11</v>
      </c>
      <c r="F3175" s="26" t="s">
        <v>16</v>
      </c>
      <c r="G3175" s="26" t="s">
        <v>14</v>
      </c>
      <c r="H3175" s="23">
        <v>0</v>
      </c>
      <c r="I3175" s="27"/>
      <c r="J3175" s="28">
        <v>0</v>
      </c>
      <c r="K3175" t="str">
        <f>IF((LEN(relatorio_Ananindeua3[[#This Row],[CIF/CPF/CNPJ]])=14),relatorio_Ananindeua3[[#This Row],[CIF/CPF/CNPJ]],relatorio_Ananindeua3[[#This Row],[Coluna2]])</f>
        <v>49407574000178</v>
      </c>
      <c r="L3175" t="str">
        <f t="shared" si="50"/>
        <v>494******78</v>
      </c>
    </row>
    <row r="3176" spans="1:12" x14ac:dyDescent="0.25">
      <c r="A3176" s="23" t="s">
        <v>8227</v>
      </c>
      <c r="B3176" s="23" t="s">
        <v>8228</v>
      </c>
      <c r="C3176" s="23" t="s">
        <v>17</v>
      </c>
      <c r="D3176" s="24">
        <v>45299.894745370373</v>
      </c>
      <c r="E3176" s="25" t="s">
        <v>11</v>
      </c>
      <c r="F3176" s="26" t="s">
        <v>16</v>
      </c>
      <c r="G3176" s="26" t="s">
        <v>14</v>
      </c>
      <c r="H3176" s="23">
        <v>0</v>
      </c>
      <c r="I3176" s="27"/>
      <c r="J3176" s="28">
        <v>0</v>
      </c>
      <c r="K3176" t="str">
        <f>IF((LEN(relatorio_Ananindeua3[[#This Row],[CIF/CPF/CNPJ]])=14),relatorio_Ananindeua3[[#This Row],[CIF/CPF/CNPJ]],relatorio_Ananindeua3[[#This Row],[Coluna2]])</f>
        <v>49383564000140</v>
      </c>
      <c r="L3176" t="str">
        <f t="shared" si="50"/>
        <v>493******40</v>
      </c>
    </row>
    <row r="3177" spans="1:12" x14ac:dyDescent="0.25">
      <c r="A3177" s="23" t="s">
        <v>8237</v>
      </c>
      <c r="B3177" s="23" t="s">
        <v>8238</v>
      </c>
      <c r="C3177" s="23" t="s">
        <v>17</v>
      </c>
      <c r="D3177" s="24">
        <v>45299.894745370373</v>
      </c>
      <c r="E3177" s="25" t="s">
        <v>11</v>
      </c>
      <c r="F3177" s="26" t="s">
        <v>16</v>
      </c>
      <c r="G3177" s="26" t="s">
        <v>14</v>
      </c>
      <c r="H3177" s="23">
        <v>0</v>
      </c>
      <c r="I3177" s="27"/>
      <c r="J3177" s="28">
        <v>0</v>
      </c>
      <c r="K3177" t="str">
        <f>IF((LEN(relatorio_Ananindeua3[[#This Row],[CIF/CPF/CNPJ]])=14),relatorio_Ananindeua3[[#This Row],[CIF/CPF/CNPJ]],relatorio_Ananindeua3[[#This Row],[Coluna2]])</f>
        <v>49413968000139</v>
      </c>
      <c r="L3177" t="str">
        <f t="shared" si="50"/>
        <v>494******39</v>
      </c>
    </row>
    <row r="3178" spans="1:12" x14ac:dyDescent="0.25">
      <c r="A3178" s="23" t="s">
        <v>8239</v>
      </c>
      <c r="B3178" s="23" t="s">
        <v>8240</v>
      </c>
      <c r="C3178" s="23" t="s">
        <v>17</v>
      </c>
      <c r="D3178" s="24">
        <v>45299.894745370373</v>
      </c>
      <c r="E3178" s="25" t="s">
        <v>11</v>
      </c>
      <c r="F3178" s="26" t="s">
        <v>16</v>
      </c>
      <c r="G3178" s="26" t="s">
        <v>14</v>
      </c>
      <c r="H3178" s="23">
        <v>0</v>
      </c>
      <c r="I3178" s="27"/>
      <c r="J3178" s="28">
        <v>0</v>
      </c>
      <c r="K3178" t="str">
        <f>IF((LEN(relatorio_Ananindeua3[[#This Row],[CIF/CPF/CNPJ]])=14),relatorio_Ananindeua3[[#This Row],[CIF/CPF/CNPJ]],relatorio_Ananindeua3[[#This Row],[Coluna2]])</f>
        <v>49416242000150</v>
      </c>
      <c r="L3178" t="str">
        <f t="shared" si="50"/>
        <v>494******50</v>
      </c>
    </row>
    <row r="3179" spans="1:12" x14ac:dyDescent="0.25">
      <c r="A3179" s="23" t="s">
        <v>8207</v>
      </c>
      <c r="B3179" s="23" t="s">
        <v>8208</v>
      </c>
      <c r="C3179" s="23" t="s">
        <v>17</v>
      </c>
      <c r="D3179" s="24">
        <v>45299.894756944443</v>
      </c>
      <c r="E3179" s="25" t="s">
        <v>11</v>
      </c>
      <c r="F3179" s="26" t="s">
        <v>16</v>
      </c>
      <c r="G3179" s="26" t="s">
        <v>14</v>
      </c>
      <c r="H3179" s="23">
        <v>0</v>
      </c>
      <c r="I3179" s="27"/>
      <c r="J3179" s="28">
        <v>0</v>
      </c>
      <c r="K3179" t="str">
        <f>IF((LEN(relatorio_Ananindeua3[[#This Row],[CIF/CPF/CNPJ]])=14),relatorio_Ananindeua3[[#This Row],[CIF/CPF/CNPJ]],relatorio_Ananindeua3[[#This Row],[Coluna2]])</f>
        <v>49355663000118</v>
      </c>
      <c r="L3179" t="str">
        <f t="shared" si="50"/>
        <v>493******18</v>
      </c>
    </row>
    <row r="3180" spans="1:12" x14ac:dyDescent="0.25">
      <c r="A3180" s="23" t="s">
        <v>8221</v>
      </c>
      <c r="B3180" s="23" t="s">
        <v>8222</v>
      </c>
      <c r="C3180" s="23" t="s">
        <v>17</v>
      </c>
      <c r="D3180" s="24">
        <v>45299.894756944443</v>
      </c>
      <c r="E3180" s="25" t="s">
        <v>11</v>
      </c>
      <c r="F3180" s="26" t="s">
        <v>16</v>
      </c>
      <c r="G3180" s="26" t="s">
        <v>14</v>
      </c>
      <c r="H3180" s="23">
        <v>0</v>
      </c>
      <c r="I3180" s="27"/>
      <c r="J3180" s="28">
        <v>0</v>
      </c>
      <c r="K3180" t="str">
        <f>IF((LEN(relatorio_Ananindeua3[[#This Row],[CIF/CPF/CNPJ]])=14),relatorio_Ananindeua3[[#This Row],[CIF/CPF/CNPJ]],relatorio_Ananindeua3[[#This Row],[Coluna2]])</f>
        <v>49381756000117</v>
      </c>
      <c r="L3180" t="str">
        <f t="shared" si="50"/>
        <v>493******17</v>
      </c>
    </row>
    <row r="3181" spans="1:12" x14ac:dyDescent="0.25">
      <c r="A3181" s="23" t="s">
        <v>8225</v>
      </c>
      <c r="B3181" s="23" t="s">
        <v>8226</v>
      </c>
      <c r="C3181" s="23" t="s">
        <v>17</v>
      </c>
      <c r="D3181" s="24">
        <v>45299.894756944443</v>
      </c>
      <c r="E3181" s="25" t="s">
        <v>11</v>
      </c>
      <c r="F3181" s="26" t="s">
        <v>16</v>
      </c>
      <c r="G3181" s="26" t="s">
        <v>14</v>
      </c>
      <c r="H3181" s="23">
        <v>0</v>
      </c>
      <c r="I3181" s="27"/>
      <c r="J3181" s="28">
        <v>0</v>
      </c>
      <c r="K3181" t="str">
        <f>IF((LEN(relatorio_Ananindeua3[[#This Row],[CIF/CPF/CNPJ]])=14),relatorio_Ananindeua3[[#This Row],[CIF/CPF/CNPJ]],relatorio_Ananindeua3[[#This Row],[Coluna2]])</f>
        <v>49383333000136</v>
      </c>
      <c r="L3181" t="str">
        <f t="shared" si="50"/>
        <v>493******36</v>
      </c>
    </row>
    <row r="3182" spans="1:12" x14ac:dyDescent="0.25">
      <c r="A3182" s="23" t="s">
        <v>8231</v>
      </c>
      <c r="B3182" s="23" t="s">
        <v>8232</v>
      </c>
      <c r="C3182" s="23" t="s">
        <v>17</v>
      </c>
      <c r="D3182" s="24">
        <v>45299.894756944443</v>
      </c>
      <c r="E3182" s="25" t="s">
        <v>11</v>
      </c>
      <c r="F3182" s="26" t="s">
        <v>16</v>
      </c>
      <c r="G3182" s="26" t="s">
        <v>14</v>
      </c>
      <c r="H3182" s="23">
        <v>0</v>
      </c>
      <c r="I3182" s="27"/>
      <c r="J3182" s="28">
        <v>0</v>
      </c>
      <c r="K3182" t="str">
        <f>IF((LEN(relatorio_Ananindeua3[[#This Row],[CIF/CPF/CNPJ]])=14),relatorio_Ananindeua3[[#This Row],[CIF/CPF/CNPJ]],relatorio_Ananindeua3[[#This Row],[Coluna2]])</f>
        <v>49396109000189</v>
      </c>
      <c r="L3182" t="str">
        <f t="shared" si="50"/>
        <v>493******89</v>
      </c>
    </row>
    <row r="3183" spans="1:12" x14ac:dyDescent="0.25">
      <c r="A3183" s="23" t="s">
        <v>8229</v>
      </c>
      <c r="B3183" s="23" t="s">
        <v>8230</v>
      </c>
      <c r="C3183" s="23" t="s">
        <v>17</v>
      </c>
      <c r="D3183" s="24">
        <v>45299.894768518519</v>
      </c>
      <c r="E3183" s="25" t="s">
        <v>11</v>
      </c>
      <c r="F3183" s="26" t="s">
        <v>16</v>
      </c>
      <c r="G3183" s="26" t="s">
        <v>14</v>
      </c>
      <c r="H3183" s="23">
        <v>0</v>
      </c>
      <c r="I3183" s="27"/>
      <c r="J3183" s="28">
        <v>0</v>
      </c>
      <c r="K3183" t="str">
        <f>IF((LEN(relatorio_Ananindeua3[[#This Row],[CIF/CPF/CNPJ]])=14),relatorio_Ananindeua3[[#This Row],[CIF/CPF/CNPJ]],relatorio_Ananindeua3[[#This Row],[Coluna2]])</f>
        <v>49393314000190</v>
      </c>
      <c r="L3183" t="str">
        <f t="shared" si="50"/>
        <v>493******90</v>
      </c>
    </row>
    <row r="3184" spans="1:12" x14ac:dyDescent="0.25">
      <c r="A3184" s="23" t="s">
        <v>8209</v>
      </c>
      <c r="B3184" s="23" t="s">
        <v>8210</v>
      </c>
      <c r="C3184" s="23" t="s">
        <v>17</v>
      </c>
      <c r="D3184" s="24">
        <v>45299.894780092596</v>
      </c>
      <c r="E3184" s="25" t="s">
        <v>11</v>
      </c>
      <c r="F3184" s="26" t="s">
        <v>16</v>
      </c>
      <c r="G3184" s="26" t="s">
        <v>14</v>
      </c>
      <c r="H3184" s="23">
        <v>0</v>
      </c>
      <c r="I3184" s="27"/>
      <c r="J3184" s="28">
        <v>0</v>
      </c>
      <c r="K3184" t="str">
        <f>IF((LEN(relatorio_Ananindeua3[[#This Row],[CIF/CPF/CNPJ]])=14),relatorio_Ananindeua3[[#This Row],[CIF/CPF/CNPJ]],relatorio_Ananindeua3[[#This Row],[Coluna2]])</f>
        <v>49360471000108</v>
      </c>
      <c r="L3184" t="str">
        <f t="shared" si="50"/>
        <v>493******08</v>
      </c>
    </row>
    <row r="3185" spans="1:12" x14ac:dyDescent="0.25">
      <c r="A3185" s="23" t="s">
        <v>8203</v>
      </c>
      <c r="B3185" s="23" t="s">
        <v>8204</v>
      </c>
      <c r="C3185" s="23" t="s">
        <v>17</v>
      </c>
      <c r="D3185" s="24">
        <v>45299.894791666666</v>
      </c>
      <c r="E3185" s="25" t="s">
        <v>11</v>
      </c>
      <c r="F3185" s="26" t="s">
        <v>16</v>
      </c>
      <c r="G3185" s="26" t="s">
        <v>14</v>
      </c>
      <c r="H3185" s="23">
        <v>0</v>
      </c>
      <c r="I3185" s="27"/>
      <c r="J3185" s="28">
        <v>0</v>
      </c>
      <c r="K3185" t="str">
        <f>IF((LEN(relatorio_Ananindeua3[[#This Row],[CIF/CPF/CNPJ]])=14),relatorio_Ananindeua3[[#This Row],[CIF/CPF/CNPJ]],relatorio_Ananindeua3[[#This Row],[Coluna2]])</f>
        <v>49353570000154</v>
      </c>
      <c r="L3185" t="str">
        <f t="shared" si="50"/>
        <v>493******54</v>
      </c>
    </row>
    <row r="3186" spans="1:12" x14ac:dyDescent="0.25">
      <c r="A3186" s="23" t="s">
        <v>8223</v>
      </c>
      <c r="B3186" s="23" t="s">
        <v>8224</v>
      </c>
      <c r="C3186" s="23" t="s">
        <v>17</v>
      </c>
      <c r="D3186" s="24">
        <v>45299.894791666666</v>
      </c>
      <c r="E3186" s="25" t="s">
        <v>11</v>
      </c>
      <c r="F3186" s="26" t="s">
        <v>16</v>
      </c>
      <c r="G3186" s="26" t="s">
        <v>14</v>
      </c>
      <c r="H3186" s="23">
        <v>0</v>
      </c>
      <c r="I3186" s="27"/>
      <c r="J3186" s="28">
        <v>0</v>
      </c>
      <c r="K3186" t="str">
        <f>IF((LEN(relatorio_Ananindeua3[[#This Row],[CIF/CPF/CNPJ]])=14),relatorio_Ananindeua3[[#This Row],[CIF/CPF/CNPJ]],relatorio_Ananindeua3[[#This Row],[Coluna2]])</f>
        <v>49382272000192</v>
      </c>
      <c r="L3186" t="str">
        <f t="shared" si="50"/>
        <v>493******92</v>
      </c>
    </row>
    <row r="3187" spans="1:12" x14ac:dyDescent="0.25">
      <c r="A3187" s="23" t="s">
        <v>8211</v>
      </c>
      <c r="B3187" s="23" t="s">
        <v>8212</v>
      </c>
      <c r="C3187" s="23" t="s">
        <v>17</v>
      </c>
      <c r="D3187" s="24">
        <v>45299.894814814812</v>
      </c>
      <c r="E3187" s="25" t="s">
        <v>11</v>
      </c>
      <c r="F3187" s="26" t="s">
        <v>16</v>
      </c>
      <c r="G3187" s="26" t="s">
        <v>14</v>
      </c>
      <c r="H3187" s="23">
        <v>0</v>
      </c>
      <c r="I3187" s="27"/>
      <c r="J3187" s="28">
        <v>0</v>
      </c>
      <c r="K3187" t="str">
        <f>IF((LEN(relatorio_Ananindeua3[[#This Row],[CIF/CPF/CNPJ]])=14),relatorio_Ananindeua3[[#This Row],[CIF/CPF/CNPJ]],relatorio_Ananindeua3[[#This Row],[Coluna2]])</f>
        <v>49363466000140</v>
      </c>
      <c r="L3187" t="str">
        <f t="shared" si="50"/>
        <v>493******40</v>
      </c>
    </row>
    <row r="3188" spans="1:12" x14ac:dyDescent="0.25">
      <c r="A3188" s="23" t="s">
        <v>8215</v>
      </c>
      <c r="B3188" s="23" t="s">
        <v>8216</v>
      </c>
      <c r="C3188" s="23" t="s">
        <v>17</v>
      </c>
      <c r="D3188" s="24">
        <v>45299.894814814812</v>
      </c>
      <c r="E3188" s="25" t="s">
        <v>11</v>
      </c>
      <c r="F3188" s="26" t="s">
        <v>16</v>
      </c>
      <c r="G3188" s="26" t="s">
        <v>14</v>
      </c>
      <c r="H3188" s="23">
        <v>0</v>
      </c>
      <c r="I3188" s="27"/>
      <c r="J3188" s="28">
        <v>0</v>
      </c>
      <c r="K3188" t="str">
        <f>IF((LEN(relatorio_Ananindeua3[[#This Row],[CIF/CPF/CNPJ]])=14),relatorio_Ananindeua3[[#This Row],[CIF/CPF/CNPJ]],relatorio_Ananindeua3[[#This Row],[Coluna2]])</f>
        <v>49370542000145</v>
      </c>
      <c r="L3188" t="str">
        <f t="shared" si="50"/>
        <v>493******45</v>
      </c>
    </row>
    <row r="3189" spans="1:12" x14ac:dyDescent="0.25">
      <c r="A3189" s="23" t="s">
        <v>8213</v>
      </c>
      <c r="B3189" s="23" t="s">
        <v>8214</v>
      </c>
      <c r="C3189" s="23" t="s">
        <v>17</v>
      </c>
      <c r="D3189" s="24">
        <v>45299.894826388889</v>
      </c>
      <c r="E3189" s="25" t="s">
        <v>11</v>
      </c>
      <c r="F3189" s="26" t="s">
        <v>16</v>
      </c>
      <c r="G3189" s="26" t="s">
        <v>14</v>
      </c>
      <c r="H3189" s="23">
        <v>0</v>
      </c>
      <c r="I3189" s="27"/>
      <c r="J3189" s="28">
        <v>0</v>
      </c>
      <c r="K3189" t="str">
        <f>IF((LEN(relatorio_Ananindeua3[[#This Row],[CIF/CPF/CNPJ]])=14),relatorio_Ananindeua3[[#This Row],[CIF/CPF/CNPJ]],relatorio_Ananindeua3[[#This Row],[Coluna2]])</f>
        <v>49369714000160</v>
      </c>
      <c r="L3189" t="str">
        <f t="shared" si="50"/>
        <v>493******60</v>
      </c>
    </row>
    <row r="3190" spans="1:12" x14ac:dyDescent="0.25">
      <c r="A3190" s="23" t="s">
        <v>8189</v>
      </c>
      <c r="B3190" s="23" t="s">
        <v>8190</v>
      </c>
      <c r="C3190" s="23" t="s">
        <v>17</v>
      </c>
      <c r="D3190" s="24">
        <v>45299.894837962966</v>
      </c>
      <c r="E3190" s="25" t="s">
        <v>11</v>
      </c>
      <c r="F3190" s="26" t="s">
        <v>16</v>
      </c>
      <c r="G3190" s="26" t="s">
        <v>14</v>
      </c>
      <c r="H3190" s="23">
        <v>0</v>
      </c>
      <c r="I3190" s="27"/>
      <c r="J3190" s="28">
        <v>0</v>
      </c>
      <c r="K3190" t="str">
        <f>IF((LEN(relatorio_Ananindeua3[[#This Row],[CIF/CPF/CNPJ]])=14),relatorio_Ananindeua3[[#This Row],[CIF/CPF/CNPJ]],relatorio_Ananindeua3[[#This Row],[Coluna2]])</f>
        <v>49318590000194</v>
      </c>
      <c r="L3190" t="str">
        <f t="shared" si="50"/>
        <v>493******94</v>
      </c>
    </row>
    <row r="3191" spans="1:12" x14ac:dyDescent="0.25">
      <c r="A3191" s="23" t="s">
        <v>8193</v>
      </c>
      <c r="B3191" s="23" t="s">
        <v>8194</v>
      </c>
      <c r="C3191" s="23" t="s">
        <v>17</v>
      </c>
      <c r="D3191" s="24">
        <v>45299.894837962966</v>
      </c>
      <c r="E3191" s="25" t="s">
        <v>11</v>
      </c>
      <c r="F3191" s="26" t="s">
        <v>16</v>
      </c>
      <c r="G3191" s="26" t="s">
        <v>14</v>
      </c>
      <c r="H3191" s="23">
        <v>0</v>
      </c>
      <c r="I3191" s="27"/>
      <c r="J3191" s="28">
        <v>0</v>
      </c>
      <c r="K3191" t="str">
        <f>IF((LEN(relatorio_Ananindeua3[[#This Row],[CIF/CPF/CNPJ]])=14),relatorio_Ananindeua3[[#This Row],[CIF/CPF/CNPJ]],relatorio_Ananindeua3[[#This Row],[Coluna2]])</f>
        <v>49326375000135</v>
      </c>
      <c r="L3191" t="str">
        <f t="shared" si="50"/>
        <v>493******35</v>
      </c>
    </row>
    <row r="3192" spans="1:12" x14ac:dyDescent="0.25">
      <c r="A3192" s="23" t="s">
        <v>8197</v>
      </c>
      <c r="B3192" s="23" t="s">
        <v>8198</v>
      </c>
      <c r="C3192" s="23" t="s">
        <v>17</v>
      </c>
      <c r="D3192" s="24">
        <v>45299.894837962966</v>
      </c>
      <c r="E3192" s="25" t="s">
        <v>11</v>
      </c>
      <c r="F3192" s="26" t="s">
        <v>16</v>
      </c>
      <c r="G3192" s="26" t="s">
        <v>14</v>
      </c>
      <c r="H3192" s="23">
        <v>0</v>
      </c>
      <c r="I3192" s="27"/>
      <c r="J3192" s="28">
        <v>0</v>
      </c>
      <c r="K3192" t="str">
        <f>IF((LEN(relatorio_Ananindeua3[[#This Row],[CIF/CPF/CNPJ]])=14),relatorio_Ananindeua3[[#This Row],[CIF/CPF/CNPJ]],relatorio_Ananindeua3[[#This Row],[Coluna2]])</f>
        <v>49333304000160</v>
      </c>
      <c r="L3192" t="str">
        <f t="shared" si="50"/>
        <v>493******60</v>
      </c>
    </row>
    <row r="3193" spans="1:12" x14ac:dyDescent="0.25">
      <c r="A3193" s="23" t="s">
        <v>8181</v>
      </c>
      <c r="B3193" s="23" t="s">
        <v>8182</v>
      </c>
      <c r="C3193" s="23" t="s">
        <v>17</v>
      </c>
      <c r="D3193" s="24">
        <v>45299.894849537035</v>
      </c>
      <c r="E3193" s="25" t="s">
        <v>11</v>
      </c>
      <c r="F3193" s="26" t="s">
        <v>16</v>
      </c>
      <c r="G3193" s="26" t="s">
        <v>14</v>
      </c>
      <c r="H3193" s="23">
        <v>0</v>
      </c>
      <c r="I3193" s="27"/>
      <c r="J3193" s="28">
        <v>0</v>
      </c>
      <c r="K3193" t="str">
        <f>IF((LEN(relatorio_Ananindeua3[[#This Row],[CIF/CPF/CNPJ]])=14),relatorio_Ananindeua3[[#This Row],[CIF/CPF/CNPJ]],relatorio_Ananindeua3[[#This Row],[Coluna2]])</f>
        <v>49290928000147</v>
      </c>
      <c r="L3193" t="str">
        <f t="shared" si="50"/>
        <v>492******47</v>
      </c>
    </row>
    <row r="3194" spans="1:12" x14ac:dyDescent="0.25">
      <c r="A3194" s="23" t="s">
        <v>8183</v>
      </c>
      <c r="B3194" s="23" t="s">
        <v>8184</v>
      </c>
      <c r="C3194" s="23" t="s">
        <v>17</v>
      </c>
      <c r="D3194" s="24">
        <v>45299.894849537035</v>
      </c>
      <c r="E3194" s="25" t="s">
        <v>11</v>
      </c>
      <c r="F3194" s="26" t="s">
        <v>16</v>
      </c>
      <c r="G3194" s="26" t="s">
        <v>14</v>
      </c>
      <c r="H3194" s="23">
        <v>0</v>
      </c>
      <c r="I3194" s="27"/>
      <c r="J3194" s="28">
        <v>0</v>
      </c>
      <c r="K3194" t="str">
        <f>IF((LEN(relatorio_Ananindeua3[[#This Row],[CIF/CPF/CNPJ]])=14),relatorio_Ananindeua3[[#This Row],[CIF/CPF/CNPJ]],relatorio_Ananindeua3[[#This Row],[Coluna2]])</f>
        <v>49295770000106</v>
      </c>
      <c r="L3194" t="str">
        <f t="shared" si="50"/>
        <v>492******06</v>
      </c>
    </row>
    <row r="3195" spans="1:12" x14ac:dyDescent="0.25">
      <c r="A3195" s="23" t="s">
        <v>8185</v>
      </c>
      <c r="B3195" s="23" t="s">
        <v>8186</v>
      </c>
      <c r="C3195" s="23" t="s">
        <v>17</v>
      </c>
      <c r="D3195" s="24">
        <v>45299.894849537035</v>
      </c>
      <c r="E3195" s="25" t="s">
        <v>11</v>
      </c>
      <c r="F3195" s="26" t="s">
        <v>16</v>
      </c>
      <c r="G3195" s="26" t="s">
        <v>14</v>
      </c>
      <c r="H3195" s="23">
        <v>0</v>
      </c>
      <c r="I3195" s="27"/>
      <c r="J3195" s="28">
        <v>0</v>
      </c>
      <c r="K3195" t="str">
        <f>IF((LEN(relatorio_Ananindeua3[[#This Row],[CIF/CPF/CNPJ]])=14),relatorio_Ananindeua3[[#This Row],[CIF/CPF/CNPJ]],relatorio_Ananindeua3[[#This Row],[Coluna2]])</f>
        <v>49315473000177</v>
      </c>
      <c r="L3195" t="str">
        <f t="shared" si="50"/>
        <v>493******77</v>
      </c>
    </row>
    <row r="3196" spans="1:12" x14ac:dyDescent="0.25">
      <c r="A3196" s="23" t="s">
        <v>8205</v>
      </c>
      <c r="B3196" s="23" t="s">
        <v>8206</v>
      </c>
      <c r="C3196" s="23" t="s">
        <v>17</v>
      </c>
      <c r="D3196" s="24">
        <v>45299.894849537035</v>
      </c>
      <c r="E3196" s="25" t="s">
        <v>11</v>
      </c>
      <c r="F3196" s="26" t="s">
        <v>16</v>
      </c>
      <c r="G3196" s="26" t="s">
        <v>14</v>
      </c>
      <c r="H3196" s="23">
        <v>0</v>
      </c>
      <c r="I3196" s="27"/>
      <c r="J3196" s="28">
        <v>0</v>
      </c>
      <c r="K3196" t="str">
        <f>IF((LEN(relatorio_Ananindeua3[[#This Row],[CIF/CPF/CNPJ]])=14),relatorio_Ananindeua3[[#This Row],[CIF/CPF/CNPJ]],relatorio_Ananindeua3[[#This Row],[Coluna2]])</f>
        <v>49354045000153</v>
      </c>
      <c r="L3196" t="str">
        <f t="shared" si="50"/>
        <v>493******53</v>
      </c>
    </row>
    <row r="3197" spans="1:12" x14ac:dyDescent="0.25">
      <c r="A3197" s="23" t="s">
        <v>2540</v>
      </c>
      <c r="B3197" s="23" t="s">
        <v>2541</v>
      </c>
      <c r="C3197" s="23" t="s">
        <v>17</v>
      </c>
      <c r="D3197" s="24">
        <v>45299.894872685189</v>
      </c>
      <c r="E3197" s="25" t="s">
        <v>11</v>
      </c>
      <c r="F3197" s="26" t="s">
        <v>16</v>
      </c>
      <c r="G3197" s="26" t="s">
        <v>14</v>
      </c>
      <c r="H3197" s="23">
        <v>0</v>
      </c>
      <c r="I3197" s="27"/>
      <c r="J3197" s="28">
        <v>0</v>
      </c>
      <c r="K3197" t="str">
        <f>IF((LEN(relatorio_Ananindeua3[[#This Row],[CIF/CPF/CNPJ]])=14),relatorio_Ananindeua3[[#This Row],[CIF/CPF/CNPJ]],relatorio_Ananindeua3[[#This Row],[Coluna2]])</f>
        <v>29268936000180</v>
      </c>
      <c r="L3197" t="str">
        <f t="shared" si="50"/>
        <v>292******80</v>
      </c>
    </row>
    <row r="3198" spans="1:12" x14ac:dyDescent="0.25">
      <c r="A3198" s="23" t="s">
        <v>8199</v>
      </c>
      <c r="B3198" s="23" t="s">
        <v>8200</v>
      </c>
      <c r="C3198" s="23" t="s">
        <v>17</v>
      </c>
      <c r="D3198" s="24">
        <v>45299.894872685189</v>
      </c>
      <c r="E3198" s="25" t="s">
        <v>11</v>
      </c>
      <c r="F3198" s="26" t="s">
        <v>16</v>
      </c>
      <c r="G3198" s="26" t="s">
        <v>14</v>
      </c>
      <c r="H3198" s="23">
        <v>0</v>
      </c>
      <c r="I3198" s="27"/>
      <c r="J3198" s="28">
        <v>0</v>
      </c>
      <c r="K3198" t="str">
        <f>IF((LEN(relatorio_Ananindeua3[[#This Row],[CIF/CPF/CNPJ]])=14),relatorio_Ananindeua3[[#This Row],[CIF/CPF/CNPJ]],relatorio_Ananindeua3[[#This Row],[Coluna2]])</f>
        <v>49337905000140</v>
      </c>
      <c r="L3198" t="str">
        <f t="shared" si="50"/>
        <v>493******40</v>
      </c>
    </row>
    <row r="3199" spans="1:12" x14ac:dyDescent="0.25">
      <c r="A3199" s="23" t="s">
        <v>8163</v>
      </c>
      <c r="B3199" s="23" t="s">
        <v>8164</v>
      </c>
      <c r="C3199" s="23" t="s">
        <v>17</v>
      </c>
      <c r="D3199" s="24">
        <v>45299.894884259258</v>
      </c>
      <c r="E3199" s="25" t="s">
        <v>11</v>
      </c>
      <c r="F3199" s="26" t="s">
        <v>16</v>
      </c>
      <c r="G3199" s="26" t="s">
        <v>14</v>
      </c>
      <c r="H3199" s="23">
        <v>0</v>
      </c>
      <c r="I3199" s="27"/>
      <c r="J3199" s="28">
        <v>0</v>
      </c>
      <c r="K3199" t="str">
        <f>IF((LEN(relatorio_Ananindeua3[[#This Row],[CIF/CPF/CNPJ]])=14),relatorio_Ananindeua3[[#This Row],[CIF/CPF/CNPJ]],relatorio_Ananindeua3[[#This Row],[Coluna2]])</f>
        <v>49251297000157</v>
      </c>
      <c r="L3199" t="str">
        <f t="shared" si="50"/>
        <v>492******57</v>
      </c>
    </row>
    <row r="3200" spans="1:12" x14ac:dyDescent="0.25">
      <c r="A3200" s="23" t="s">
        <v>8169</v>
      </c>
      <c r="B3200" s="23" t="s">
        <v>8170</v>
      </c>
      <c r="C3200" s="23" t="s">
        <v>17</v>
      </c>
      <c r="D3200" s="24">
        <v>45299.894884259258</v>
      </c>
      <c r="E3200" s="25" t="s">
        <v>11</v>
      </c>
      <c r="F3200" s="26" t="s">
        <v>16</v>
      </c>
      <c r="G3200" s="26" t="s">
        <v>14</v>
      </c>
      <c r="H3200" s="23">
        <v>0</v>
      </c>
      <c r="I3200" s="27"/>
      <c r="J3200" s="28">
        <v>0</v>
      </c>
      <c r="K3200" t="str">
        <f>IF((LEN(relatorio_Ananindeua3[[#This Row],[CIF/CPF/CNPJ]])=14),relatorio_Ananindeua3[[#This Row],[CIF/CPF/CNPJ]],relatorio_Ananindeua3[[#This Row],[Coluna2]])</f>
        <v>49254506000116</v>
      </c>
      <c r="L3200" t="str">
        <f t="shared" si="50"/>
        <v>492******16</v>
      </c>
    </row>
    <row r="3201" spans="1:12" x14ac:dyDescent="0.25">
      <c r="A3201" s="23" t="s">
        <v>8153</v>
      </c>
      <c r="B3201" s="23" t="s">
        <v>8154</v>
      </c>
      <c r="C3201" s="23" t="s">
        <v>17</v>
      </c>
      <c r="D3201" s="24">
        <v>45299.894907407404</v>
      </c>
      <c r="E3201" s="25" t="s">
        <v>11</v>
      </c>
      <c r="F3201" s="26" t="s">
        <v>16</v>
      </c>
      <c r="G3201" s="26" t="s">
        <v>14</v>
      </c>
      <c r="H3201" s="23">
        <v>0</v>
      </c>
      <c r="I3201" s="27"/>
      <c r="J3201" s="28">
        <v>0</v>
      </c>
      <c r="K3201" t="str">
        <f>IF((LEN(relatorio_Ananindeua3[[#This Row],[CIF/CPF/CNPJ]])=14),relatorio_Ananindeua3[[#This Row],[CIF/CPF/CNPJ]],relatorio_Ananindeua3[[#This Row],[Coluna2]])</f>
        <v>49223560000102</v>
      </c>
      <c r="L3201" t="str">
        <f t="shared" si="50"/>
        <v>492******02</v>
      </c>
    </row>
    <row r="3202" spans="1:12" x14ac:dyDescent="0.25">
      <c r="A3202" s="23" t="s">
        <v>8175</v>
      </c>
      <c r="B3202" s="23" t="s">
        <v>8176</v>
      </c>
      <c r="C3202" s="23" t="s">
        <v>17</v>
      </c>
      <c r="D3202" s="24">
        <v>45299.894907407404</v>
      </c>
      <c r="E3202" s="25" t="s">
        <v>11</v>
      </c>
      <c r="F3202" s="26" t="s">
        <v>16</v>
      </c>
      <c r="G3202" s="26" t="s">
        <v>14</v>
      </c>
      <c r="H3202" s="23">
        <v>0</v>
      </c>
      <c r="I3202" s="27"/>
      <c r="J3202" s="28">
        <v>0</v>
      </c>
      <c r="K3202" t="str">
        <f>IF((LEN(relatorio_Ananindeua3[[#This Row],[CIF/CPF/CNPJ]])=14),relatorio_Ananindeua3[[#This Row],[CIF/CPF/CNPJ]],relatorio_Ananindeua3[[#This Row],[Coluna2]])</f>
        <v>49283612000128</v>
      </c>
      <c r="L3202" t="str">
        <f t="shared" si="50"/>
        <v>492******28</v>
      </c>
    </row>
    <row r="3203" spans="1:12" x14ac:dyDescent="0.25">
      <c r="A3203" s="23" t="s">
        <v>8143</v>
      </c>
      <c r="B3203" s="23" t="s">
        <v>8144</v>
      </c>
      <c r="C3203" s="23" t="s">
        <v>17</v>
      </c>
      <c r="D3203" s="24">
        <v>45299.894918981481</v>
      </c>
      <c r="E3203" s="25" t="s">
        <v>11</v>
      </c>
      <c r="F3203" s="26" t="s">
        <v>16</v>
      </c>
      <c r="G3203" s="26" t="s">
        <v>14</v>
      </c>
      <c r="H3203" s="23">
        <v>0</v>
      </c>
      <c r="I3203" s="27"/>
      <c r="J3203" s="28">
        <v>0</v>
      </c>
      <c r="K3203" t="str">
        <f>IF((LEN(relatorio_Ananindeua3[[#This Row],[CIF/CPF/CNPJ]])=14),relatorio_Ananindeua3[[#This Row],[CIF/CPF/CNPJ]],relatorio_Ananindeua3[[#This Row],[Coluna2]])</f>
        <v>49189930000124</v>
      </c>
      <c r="L3203" t="str">
        <f t="shared" si="50"/>
        <v>491******24</v>
      </c>
    </row>
    <row r="3204" spans="1:12" x14ac:dyDescent="0.25">
      <c r="A3204" s="23" t="s">
        <v>8139</v>
      </c>
      <c r="B3204" s="23" t="s">
        <v>8140</v>
      </c>
      <c r="C3204" s="23" t="s">
        <v>17</v>
      </c>
      <c r="D3204" s="24">
        <v>45299.894930555558</v>
      </c>
      <c r="E3204" s="25" t="s">
        <v>11</v>
      </c>
      <c r="F3204" s="26" t="s">
        <v>16</v>
      </c>
      <c r="G3204" s="26" t="s">
        <v>14</v>
      </c>
      <c r="H3204" s="23">
        <v>0</v>
      </c>
      <c r="I3204" s="27"/>
      <c r="J3204" s="28">
        <v>0</v>
      </c>
      <c r="K3204" t="str">
        <f>IF((LEN(relatorio_Ananindeua3[[#This Row],[CIF/CPF/CNPJ]])=14),relatorio_Ananindeua3[[#This Row],[CIF/CPF/CNPJ]],relatorio_Ananindeua3[[#This Row],[Coluna2]])</f>
        <v>49187074000178</v>
      </c>
      <c r="L3204" t="str">
        <f t="shared" si="50"/>
        <v>491******78</v>
      </c>
    </row>
    <row r="3205" spans="1:12" x14ac:dyDescent="0.25">
      <c r="A3205" s="23" t="s">
        <v>8141</v>
      </c>
      <c r="B3205" s="23" t="s">
        <v>8142</v>
      </c>
      <c r="C3205" s="23" t="s">
        <v>17</v>
      </c>
      <c r="D3205" s="24">
        <v>45299.894988425927</v>
      </c>
      <c r="E3205" s="25" t="s">
        <v>11</v>
      </c>
      <c r="F3205" s="26" t="s">
        <v>16</v>
      </c>
      <c r="G3205" s="26" t="s">
        <v>14</v>
      </c>
      <c r="H3205" s="23">
        <v>0</v>
      </c>
      <c r="I3205" s="27"/>
      <c r="J3205" s="28">
        <v>0</v>
      </c>
      <c r="K3205" t="str">
        <f>IF((LEN(relatorio_Ananindeua3[[#This Row],[CIF/CPF/CNPJ]])=14),relatorio_Ananindeua3[[#This Row],[CIF/CPF/CNPJ]],relatorio_Ananindeua3[[#This Row],[Coluna2]])</f>
        <v>49188359000123</v>
      </c>
      <c r="L3205" t="str">
        <f t="shared" si="50"/>
        <v>491******23</v>
      </c>
    </row>
    <row r="3206" spans="1:12" x14ac:dyDescent="0.25">
      <c r="A3206" s="23" t="s">
        <v>8179</v>
      </c>
      <c r="B3206" s="23" t="s">
        <v>8180</v>
      </c>
      <c r="C3206" s="23" t="s">
        <v>17</v>
      </c>
      <c r="D3206" s="24">
        <v>45299.894988425927</v>
      </c>
      <c r="E3206" s="25" t="s">
        <v>11</v>
      </c>
      <c r="F3206" s="26" t="s">
        <v>16</v>
      </c>
      <c r="G3206" s="26" t="s">
        <v>14</v>
      </c>
      <c r="H3206" s="23">
        <v>0</v>
      </c>
      <c r="I3206" s="27"/>
      <c r="J3206" s="28">
        <v>0</v>
      </c>
      <c r="K3206" t="str">
        <f>IF((LEN(relatorio_Ananindeua3[[#This Row],[CIF/CPF/CNPJ]])=14),relatorio_Ananindeua3[[#This Row],[CIF/CPF/CNPJ]],relatorio_Ananindeua3[[#This Row],[Coluna2]])</f>
        <v>49288164000155</v>
      </c>
      <c r="L3206" t="str">
        <f t="shared" si="50"/>
        <v>492******55</v>
      </c>
    </row>
    <row r="3207" spans="1:12" x14ac:dyDescent="0.25">
      <c r="A3207" s="23" t="s">
        <v>3001</v>
      </c>
      <c r="B3207" s="23" t="s">
        <v>3002</v>
      </c>
      <c r="C3207" s="23" t="s">
        <v>17</v>
      </c>
      <c r="D3207" s="24">
        <v>45299.895011574074</v>
      </c>
      <c r="E3207" s="25" t="s">
        <v>11</v>
      </c>
      <c r="F3207" s="26" t="s">
        <v>16</v>
      </c>
      <c r="G3207" s="26" t="s">
        <v>14</v>
      </c>
      <c r="H3207" s="23">
        <v>0</v>
      </c>
      <c r="I3207" s="27"/>
      <c r="J3207" s="28">
        <v>0</v>
      </c>
      <c r="K3207" t="str">
        <f>IF((LEN(relatorio_Ananindeua3[[#This Row],[CIF/CPF/CNPJ]])=14),relatorio_Ananindeua3[[#This Row],[CIF/CPF/CNPJ]],relatorio_Ananindeua3[[#This Row],[Coluna2]])</f>
        <v>31455275000143</v>
      </c>
      <c r="L3207" t="str">
        <f t="shared" si="50"/>
        <v>314******43</v>
      </c>
    </row>
    <row r="3208" spans="1:12" x14ac:dyDescent="0.25">
      <c r="A3208" s="23" t="s">
        <v>8157</v>
      </c>
      <c r="B3208" s="23" t="s">
        <v>8158</v>
      </c>
      <c r="C3208" s="23" t="s">
        <v>17</v>
      </c>
      <c r="D3208" s="24">
        <v>45299.895011574074</v>
      </c>
      <c r="E3208" s="25" t="s">
        <v>11</v>
      </c>
      <c r="F3208" s="26" t="s">
        <v>16</v>
      </c>
      <c r="G3208" s="26" t="s">
        <v>14</v>
      </c>
      <c r="H3208" s="23">
        <v>0</v>
      </c>
      <c r="I3208" s="27"/>
      <c r="J3208" s="28">
        <v>0</v>
      </c>
      <c r="K3208" t="str">
        <f>IF((LEN(relatorio_Ananindeua3[[#This Row],[CIF/CPF/CNPJ]])=14),relatorio_Ananindeua3[[#This Row],[CIF/CPF/CNPJ]],relatorio_Ananindeua3[[#This Row],[Coluna2]])</f>
        <v>49241897000134</v>
      </c>
      <c r="L3208" t="str">
        <f t="shared" si="50"/>
        <v>492******34</v>
      </c>
    </row>
    <row r="3209" spans="1:12" x14ac:dyDescent="0.25">
      <c r="A3209" s="23" t="s">
        <v>8159</v>
      </c>
      <c r="B3209" s="23" t="s">
        <v>8160</v>
      </c>
      <c r="C3209" s="23" t="s">
        <v>17</v>
      </c>
      <c r="D3209" s="24">
        <v>45299.895011574074</v>
      </c>
      <c r="E3209" s="25" t="s">
        <v>11</v>
      </c>
      <c r="F3209" s="26" t="s">
        <v>16</v>
      </c>
      <c r="G3209" s="26" t="s">
        <v>14</v>
      </c>
      <c r="H3209" s="23">
        <v>0</v>
      </c>
      <c r="I3209" s="27"/>
      <c r="J3209" s="28">
        <v>0</v>
      </c>
      <c r="K3209" t="str">
        <f>IF((LEN(relatorio_Ananindeua3[[#This Row],[CIF/CPF/CNPJ]])=14),relatorio_Ananindeua3[[#This Row],[CIF/CPF/CNPJ]],relatorio_Ananindeua3[[#This Row],[Coluna2]])</f>
        <v>49245107000199</v>
      </c>
      <c r="L3209" t="str">
        <f t="shared" si="50"/>
        <v>492******99</v>
      </c>
    </row>
    <row r="3210" spans="1:12" x14ac:dyDescent="0.25">
      <c r="A3210" s="23" t="s">
        <v>8161</v>
      </c>
      <c r="B3210" s="23" t="s">
        <v>8162</v>
      </c>
      <c r="C3210" s="23" t="s">
        <v>17</v>
      </c>
      <c r="D3210" s="24">
        <v>45299.895011574074</v>
      </c>
      <c r="E3210" s="25" t="s">
        <v>11</v>
      </c>
      <c r="F3210" s="26" t="s">
        <v>16</v>
      </c>
      <c r="G3210" s="26" t="s">
        <v>14</v>
      </c>
      <c r="H3210" s="23">
        <v>0</v>
      </c>
      <c r="I3210" s="27"/>
      <c r="J3210" s="28">
        <v>0</v>
      </c>
      <c r="K3210" t="str">
        <f>IF((LEN(relatorio_Ananindeua3[[#This Row],[CIF/CPF/CNPJ]])=14),relatorio_Ananindeua3[[#This Row],[CIF/CPF/CNPJ]],relatorio_Ananindeua3[[#This Row],[Coluna2]])</f>
        <v>49248788000149</v>
      </c>
      <c r="L3210" t="str">
        <f t="shared" si="50"/>
        <v>492******49</v>
      </c>
    </row>
    <row r="3211" spans="1:12" x14ac:dyDescent="0.25">
      <c r="A3211" s="23" t="s">
        <v>8171</v>
      </c>
      <c r="B3211" s="23" t="s">
        <v>8172</v>
      </c>
      <c r="C3211" s="23" t="s">
        <v>17</v>
      </c>
      <c r="D3211" s="24">
        <v>45299.895011574074</v>
      </c>
      <c r="E3211" s="25" t="s">
        <v>11</v>
      </c>
      <c r="F3211" s="26" t="s">
        <v>16</v>
      </c>
      <c r="G3211" s="26" t="s">
        <v>14</v>
      </c>
      <c r="H3211" s="23">
        <v>0</v>
      </c>
      <c r="I3211" s="27"/>
      <c r="J3211" s="28">
        <v>0</v>
      </c>
      <c r="K3211" t="str">
        <f>IF((LEN(relatorio_Ananindeua3[[#This Row],[CIF/CPF/CNPJ]])=14),relatorio_Ananindeua3[[#This Row],[CIF/CPF/CNPJ]],relatorio_Ananindeua3[[#This Row],[Coluna2]])</f>
        <v>49261804000133</v>
      </c>
      <c r="L3211" t="str">
        <f t="shared" si="50"/>
        <v>492******33</v>
      </c>
    </row>
    <row r="3212" spans="1:12" x14ac:dyDescent="0.25">
      <c r="A3212" s="23" t="s">
        <v>8145</v>
      </c>
      <c r="B3212" s="23" t="s">
        <v>8146</v>
      </c>
      <c r="C3212" s="23" t="s">
        <v>17</v>
      </c>
      <c r="D3212" s="24">
        <v>45299.89502314815</v>
      </c>
      <c r="E3212" s="25" t="s">
        <v>11</v>
      </c>
      <c r="F3212" s="26" t="s">
        <v>16</v>
      </c>
      <c r="G3212" s="26" t="s">
        <v>14</v>
      </c>
      <c r="H3212" s="23">
        <v>0</v>
      </c>
      <c r="I3212" s="27"/>
      <c r="J3212" s="28">
        <v>0</v>
      </c>
      <c r="K3212" t="str">
        <f>IF((LEN(relatorio_Ananindeua3[[#This Row],[CIF/CPF/CNPJ]])=14),relatorio_Ananindeua3[[#This Row],[CIF/CPF/CNPJ]],relatorio_Ananindeua3[[#This Row],[Coluna2]])</f>
        <v>49194361000105</v>
      </c>
      <c r="L3212" t="str">
        <f t="shared" si="50"/>
        <v>491******05</v>
      </c>
    </row>
    <row r="3213" spans="1:12" x14ac:dyDescent="0.25">
      <c r="A3213" s="23" t="s">
        <v>8147</v>
      </c>
      <c r="B3213" s="23" t="s">
        <v>8148</v>
      </c>
      <c r="C3213" s="23" t="s">
        <v>17</v>
      </c>
      <c r="D3213" s="24">
        <v>45299.89502314815</v>
      </c>
      <c r="E3213" s="25" t="s">
        <v>11</v>
      </c>
      <c r="F3213" s="26" t="s">
        <v>16</v>
      </c>
      <c r="G3213" s="26" t="s">
        <v>14</v>
      </c>
      <c r="H3213" s="23">
        <v>0</v>
      </c>
      <c r="I3213" s="27"/>
      <c r="J3213" s="28">
        <v>0</v>
      </c>
      <c r="K3213" t="str">
        <f>IF((LEN(relatorio_Ananindeua3[[#This Row],[CIF/CPF/CNPJ]])=14),relatorio_Ananindeua3[[#This Row],[CIF/CPF/CNPJ]],relatorio_Ananindeua3[[#This Row],[Coluna2]])</f>
        <v>49214569000149</v>
      </c>
      <c r="L3213" t="str">
        <f t="shared" si="50"/>
        <v>492******49</v>
      </c>
    </row>
    <row r="3214" spans="1:12" x14ac:dyDescent="0.25">
      <c r="A3214" s="23" t="s">
        <v>8149</v>
      </c>
      <c r="B3214" s="23" t="s">
        <v>8150</v>
      </c>
      <c r="C3214" s="23" t="s">
        <v>17</v>
      </c>
      <c r="D3214" s="24">
        <v>45299.89502314815</v>
      </c>
      <c r="E3214" s="25" t="s">
        <v>11</v>
      </c>
      <c r="F3214" s="26" t="s">
        <v>16</v>
      </c>
      <c r="G3214" s="26" t="s">
        <v>14</v>
      </c>
      <c r="H3214" s="23">
        <v>0</v>
      </c>
      <c r="I3214" s="27"/>
      <c r="J3214" s="28">
        <v>0</v>
      </c>
      <c r="K3214" t="str">
        <f>IF((LEN(relatorio_Ananindeua3[[#This Row],[CIF/CPF/CNPJ]])=14),relatorio_Ananindeua3[[#This Row],[CIF/CPF/CNPJ]],relatorio_Ananindeua3[[#This Row],[Coluna2]])</f>
        <v>49216036000104</v>
      </c>
      <c r="L3214" t="str">
        <f t="shared" si="50"/>
        <v>492******04</v>
      </c>
    </row>
    <row r="3215" spans="1:12" x14ac:dyDescent="0.25">
      <c r="A3215" s="23" t="s">
        <v>8151</v>
      </c>
      <c r="B3215" s="23" t="s">
        <v>8152</v>
      </c>
      <c r="C3215" s="23" t="s">
        <v>17</v>
      </c>
      <c r="D3215" s="24">
        <v>45299.89502314815</v>
      </c>
      <c r="E3215" s="25" t="s">
        <v>11</v>
      </c>
      <c r="F3215" s="26" t="s">
        <v>16</v>
      </c>
      <c r="G3215" s="26" t="s">
        <v>14</v>
      </c>
      <c r="H3215" s="23">
        <v>0</v>
      </c>
      <c r="I3215" s="27"/>
      <c r="J3215" s="28">
        <v>0</v>
      </c>
      <c r="K3215" t="str">
        <f>IF((LEN(relatorio_Ananindeua3[[#This Row],[CIF/CPF/CNPJ]])=14),relatorio_Ananindeua3[[#This Row],[CIF/CPF/CNPJ]],relatorio_Ananindeua3[[#This Row],[Coluna2]])</f>
        <v>49221939000175</v>
      </c>
      <c r="L3215" t="str">
        <f t="shared" si="50"/>
        <v>492******75</v>
      </c>
    </row>
    <row r="3216" spans="1:12" x14ac:dyDescent="0.25">
      <c r="A3216" s="23" t="s">
        <v>47</v>
      </c>
      <c r="B3216" s="23" t="s">
        <v>48</v>
      </c>
      <c r="C3216" s="23" t="s">
        <v>17</v>
      </c>
      <c r="D3216" s="24">
        <v>45299.89503472222</v>
      </c>
      <c r="E3216" s="25" t="s">
        <v>11</v>
      </c>
      <c r="F3216" s="26" t="s">
        <v>16</v>
      </c>
      <c r="G3216" s="26" t="s">
        <v>14</v>
      </c>
      <c r="H3216" s="23">
        <v>0</v>
      </c>
      <c r="I3216" s="27"/>
      <c r="J3216" s="28">
        <v>0</v>
      </c>
      <c r="K3216" t="str">
        <f>IF((LEN(relatorio_Ananindeua3[[#This Row],[CIF/CPF/CNPJ]])=14),relatorio_Ananindeua3[[#This Row],[CIF/CPF/CNPJ]],relatorio_Ananindeua3[[#This Row],[Coluna2]])</f>
        <v>03217781000169</v>
      </c>
      <c r="L3216" t="str">
        <f t="shared" si="50"/>
        <v>032******69</v>
      </c>
    </row>
    <row r="3217" spans="1:12" x14ac:dyDescent="0.25">
      <c r="A3217" s="23" t="s">
        <v>8081</v>
      </c>
      <c r="B3217" s="23" t="s">
        <v>8082</v>
      </c>
      <c r="C3217" s="23" t="s">
        <v>17</v>
      </c>
      <c r="D3217" s="24">
        <v>45299.89503472222</v>
      </c>
      <c r="E3217" s="25" t="s">
        <v>11</v>
      </c>
      <c r="F3217" s="26" t="s">
        <v>16</v>
      </c>
      <c r="G3217" s="26" t="s">
        <v>14</v>
      </c>
      <c r="H3217" s="23">
        <v>0</v>
      </c>
      <c r="I3217" s="27"/>
      <c r="J3217" s="28">
        <v>0</v>
      </c>
      <c r="K3217" t="str">
        <f>IF((LEN(relatorio_Ananindeua3[[#This Row],[CIF/CPF/CNPJ]])=14),relatorio_Ananindeua3[[#This Row],[CIF/CPF/CNPJ]],relatorio_Ananindeua3[[#This Row],[Coluna2]])</f>
        <v>49077280000125</v>
      </c>
      <c r="L3217" t="str">
        <f t="shared" si="50"/>
        <v>490******25</v>
      </c>
    </row>
    <row r="3218" spans="1:12" x14ac:dyDescent="0.25">
      <c r="A3218" s="23" t="s">
        <v>8131</v>
      </c>
      <c r="B3218" s="23" t="s">
        <v>8132</v>
      </c>
      <c r="C3218" s="23" t="s">
        <v>17</v>
      </c>
      <c r="D3218" s="24">
        <v>45299.89503472222</v>
      </c>
      <c r="E3218" s="25" t="s">
        <v>11</v>
      </c>
      <c r="F3218" s="26" t="s">
        <v>16</v>
      </c>
      <c r="G3218" s="26" t="s">
        <v>14</v>
      </c>
      <c r="H3218" s="23">
        <v>0</v>
      </c>
      <c r="I3218" s="27"/>
      <c r="J3218" s="28">
        <v>0</v>
      </c>
      <c r="K3218" t="str">
        <f>IF((LEN(relatorio_Ananindeua3[[#This Row],[CIF/CPF/CNPJ]])=14),relatorio_Ananindeua3[[#This Row],[CIF/CPF/CNPJ]],relatorio_Ananindeua3[[#This Row],[Coluna2]])</f>
        <v>49165473000138</v>
      </c>
      <c r="L3218" t="str">
        <f t="shared" ref="L3218:L3281" si="51">_xlfn.CONCAT(LEFT(A3218,3),REPT("*",6),RIGHT(A3218,2))</f>
        <v>491******38</v>
      </c>
    </row>
    <row r="3219" spans="1:12" x14ac:dyDescent="0.25">
      <c r="A3219" s="23" t="s">
        <v>8133</v>
      </c>
      <c r="B3219" s="23" t="s">
        <v>8134</v>
      </c>
      <c r="C3219" s="23" t="s">
        <v>17</v>
      </c>
      <c r="D3219" s="24">
        <v>45299.89503472222</v>
      </c>
      <c r="E3219" s="25" t="s">
        <v>11</v>
      </c>
      <c r="F3219" s="26" t="s">
        <v>16</v>
      </c>
      <c r="G3219" s="26" t="s">
        <v>14</v>
      </c>
      <c r="H3219" s="23">
        <v>0</v>
      </c>
      <c r="I3219" s="27"/>
      <c r="J3219" s="28">
        <v>0</v>
      </c>
      <c r="K3219" t="str">
        <f>IF((LEN(relatorio_Ananindeua3[[#This Row],[CIF/CPF/CNPJ]])=14),relatorio_Ananindeua3[[#This Row],[CIF/CPF/CNPJ]],relatorio_Ananindeua3[[#This Row],[Coluna2]])</f>
        <v>49172536000183</v>
      </c>
      <c r="L3219" t="str">
        <f t="shared" si="51"/>
        <v>491******83</v>
      </c>
    </row>
    <row r="3220" spans="1:12" x14ac:dyDescent="0.25">
      <c r="A3220" s="23" t="s">
        <v>8135</v>
      </c>
      <c r="B3220" s="23" t="s">
        <v>8136</v>
      </c>
      <c r="C3220" s="23" t="s">
        <v>17</v>
      </c>
      <c r="D3220" s="24">
        <v>45299.89503472222</v>
      </c>
      <c r="E3220" s="25" t="s">
        <v>11</v>
      </c>
      <c r="F3220" s="26" t="s">
        <v>16</v>
      </c>
      <c r="G3220" s="26" t="s">
        <v>14</v>
      </c>
      <c r="H3220" s="23">
        <v>0</v>
      </c>
      <c r="I3220" s="27"/>
      <c r="J3220" s="28">
        <v>0</v>
      </c>
      <c r="K3220" t="str">
        <f>IF((LEN(relatorio_Ananindeua3[[#This Row],[CIF/CPF/CNPJ]])=14),relatorio_Ananindeua3[[#This Row],[CIF/CPF/CNPJ]],relatorio_Ananindeua3[[#This Row],[Coluna2]])</f>
        <v>49182518000182</v>
      </c>
      <c r="L3220" t="str">
        <f t="shared" si="51"/>
        <v>491******82</v>
      </c>
    </row>
    <row r="3221" spans="1:12" x14ac:dyDescent="0.25">
      <c r="A3221" s="23" t="s">
        <v>8137</v>
      </c>
      <c r="B3221" s="23" t="s">
        <v>8138</v>
      </c>
      <c r="C3221" s="23" t="s">
        <v>17</v>
      </c>
      <c r="D3221" s="24">
        <v>45299.89503472222</v>
      </c>
      <c r="E3221" s="25" t="s">
        <v>11</v>
      </c>
      <c r="F3221" s="26" t="s">
        <v>16</v>
      </c>
      <c r="G3221" s="26" t="s">
        <v>14</v>
      </c>
      <c r="H3221" s="23">
        <v>0</v>
      </c>
      <c r="I3221" s="27"/>
      <c r="J3221" s="28">
        <v>0</v>
      </c>
      <c r="K3221" t="str">
        <f>IF((LEN(relatorio_Ananindeua3[[#This Row],[CIF/CPF/CNPJ]])=14),relatorio_Ananindeua3[[#This Row],[CIF/CPF/CNPJ]],relatorio_Ananindeua3[[#This Row],[Coluna2]])</f>
        <v>49185711000177</v>
      </c>
      <c r="L3221" t="str">
        <f t="shared" si="51"/>
        <v>491******77</v>
      </c>
    </row>
    <row r="3222" spans="1:12" x14ac:dyDescent="0.25">
      <c r="A3222" s="23" t="s">
        <v>8129</v>
      </c>
      <c r="B3222" s="23" t="s">
        <v>8130</v>
      </c>
      <c r="C3222" s="23" t="s">
        <v>17</v>
      </c>
      <c r="D3222" s="24">
        <v>45299.895057870373</v>
      </c>
      <c r="E3222" s="25" t="s">
        <v>11</v>
      </c>
      <c r="F3222" s="26" t="s">
        <v>16</v>
      </c>
      <c r="G3222" s="26" t="s">
        <v>14</v>
      </c>
      <c r="H3222" s="23">
        <v>0</v>
      </c>
      <c r="I3222" s="27"/>
      <c r="J3222" s="28">
        <v>0</v>
      </c>
      <c r="K3222" t="str">
        <f>IF((LEN(relatorio_Ananindeua3[[#This Row],[CIF/CPF/CNPJ]])=14),relatorio_Ananindeua3[[#This Row],[CIF/CPF/CNPJ]],relatorio_Ananindeua3[[#This Row],[Coluna2]])</f>
        <v>49164894000144</v>
      </c>
      <c r="L3222" t="str">
        <f t="shared" si="51"/>
        <v>491******44</v>
      </c>
    </row>
    <row r="3223" spans="1:12" x14ac:dyDescent="0.25">
      <c r="A3223" s="23" t="s">
        <v>8113</v>
      </c>
      <c r="B3223" s="23" t="s">
        <v>8114</v>
      </c>
      <c r="C3223" s="23" t="s">
        <v>17</v>
      </c>
      <c r="D3223" s="24">
        <v>45299.895069444443</v>
      </c>
      <c r="E3223" s="25" t="s">
        <v>11</v>
      </c>
      <c r="F3223" s="26" t="s">
        <v>16</v>
      </c>
      <c r="G3223" s="26" t="s">
        <v>14</v>
      </c>
      <c r="H3223" s="23">
        <v>0</v>
      </c>
      <c r="I3223" s="27"/>
      <c r="J3223" s="28">
        <v>0</v>
      </c>
      <c r="K3223" t="str">
        <f>IF((LEN(relatorio_Ananindeua3[[#This Row],[CIF/CPF/CNPJ]])=14),relatorio_Ananindeua3[[#This Row],[CIF/CPF/CNPJ]],relatorio_Ananindeua3[[#This Row],[Coluna2]])</f>
        <v>49124529000106</v>
      </c>
      <c r="L3223" t="str">
        <f t="shared" si="51"/>
        <v>491******06</v>
      </c>
    </row>
    <row r="3224" spans="1:12" x14ac:dyDescent="0.25">
      <c r="A3224" s="23" t="s">
        <v>8127</v>
      </c>
      <c r="B3224" s="23" t="s">
        <v>8128</v>
      </c>
      <c r="C3224" s="23" t="s">
        <v>17</v>
      </c>
      <c r="D3224" s="24">
        <v>45299.895069444443</v>
      </c>
      <c r="E3224" s="25" t="s">
        <v>11</v>
      </c>
      <c r="F3224" s="26" t="s">
        <v>16</v>
      </c>
      <c r="G3224" s="26" t="s">
        <v>14</v>
      </c>
      <c r="H3224" s="23">
        <v>0</v>
      </c>
      <c r="I3224" s="27"/>
      <c r="J3224" s="28">
        <v>0</v>
      </c>
      <c r="K3224" t="str">
        <f>IF((LEN(relatorio_Ananindeua3[[#This Row],[CIF/CPF/CNPJ]])=14),relatorio_Ananindeua3[[#This Row],[CIF/CPF/CNPJ]],relatorio_Ananindeua3[[#This Row],[Coluna2]])</f>
        <v>49151585000130</v>
      </c>
      <c r="L3224" t="str">
        <f t="shared" si="51"/>
        <v>491******30</v>
      </c>
    </row>
    <row r="3225" spans="1:12" x14ac:dyDescent="0.25">
      <c r="A3225" s="23" t="s">
        <v>8115</v>
      </c>
      <c r="B3225" s="23" t="s">
        <v>8116</v>
      </c>
      <c r="C3225" s="23" t="s">
        <v>17</v>
      </c>
      <c r="D3225" s="24">
        <v>45299.89508101852</v>
      </c>
      <c r="E3225" s="25" t="s">
        <v>11</v>
      </c>
      <c r="F3225" s="26" t="s">
        <v>16</v>
      </c>
      <c r="G3225" s="26" t="s">
        <v>14</v>
      </c>
      <c r="H3225" s="23">
        <v>0</v>
      </c>
      <c r="I3225" s="27"/>
      <c r="J3225" s="28">
        <v>0</v>
      </c>
      <c r="K3225" t="str">
        <f>IF((LEN(relatorio_Ananindeua3[[#This Row],[CIF/CPF/CNPJ]])=14),relatorio_Ananindeua3[[#This Row],[CIF/CPF/CNPJ]],relatorio_Ananindeua3[[#This Row],[Coluna2]])</f>
        <v>49129480000184</v>
      </c>
      <c r="L3225" t="str">
        <f t="shared" si="51"/>
        <v>491******84</v>
      </c>
    </row>
    <row r="3226" spans="1:12" x14ac:dyDescent="0.25">
      <c r="A3226" s="23" t="s">
        <v>8117</v>
      </c>
      <c r="B3226" s="23" t="s">
        <v>8118</v>
      </c>
      <c r="C3226" s="23" t="s">
        <v>17</v>
      </c>
      <c r="D3226" s="24">
        <v>45299.89508101852</v>
      </c>
      <c r="E3226" s="25" t="s">
        <v>11</v>
      </c>
      <c r="F3226" s="26" t="s">
        <v>16</v>
      </c>
      <c r="G3226" s="26" t="s">
        <v>14</v>
      </c>
      <c r="H3226" s="23">
        <v>0</v>
      </c>
      <c r="I3226" s="27"/>
      <c r="J3226" s="28">
        <v>0</v>
      </c>
      <c r="K3226" t="str">
        <f>IF((LEN(relatorio_Ananindeua3[[#This Row],[CIF/CPF/CNPJ]])=14),relatorio_Ananindeua3[[#This Row],[CIF/CPF/CNPJ]],relatorio_Ananindeua3[[#This Row],[Coluna2]])</f>
        <v>49132286000158</v>
      </c>
      <c r="L3226" t="str">
        <f t="shared" si="51"/>
        <v>491******58</v>
      </c>
    </row>
    <row r="3227" spans="1:12" x14ac:dyDescent="0.25">
      <c r="A3227" s="23" t="s">
        <v>8119</v>
      </c>
      <c r="B3227" s="23" t="s">
        <v>8120</v>
      </c>
      <c r="C3227" s="23" t="s">
        <v>17</v>
      </c>
      <c r="D3227" s="24">
        <v>45299.89508101852</v>
      </c>
      <c r="E3227" s="25" t="s">
        <v>11</v>
      </c>
      <c r="F3227" s="26" t="s">
        <v>16</v>
      </c>
      <c r="G3227" s="26" t="s">
        <v>14</v>
      </c>
      <c r="H3227" s="23">
        <v>0</v>
      </c>
      <c r="I3227" s="27"/>
      <c r="J3227" s="28">
        <v>0</v>
      </c>
      <c r="K3227" t="str">
        <f>IF((LEN(relatorio_Ananindeua3[[#This Row],[CIF/CPF/CNPJ]])=14),relatorio_Ananindeua3[[#This Row],[CIF/CPF/CNPJ]],relatorio_Ananindeua3[[#This Row],[Coluna2]])</f>
        <v>49133142000116</v>
      </c>
      <c r="L3227" t="str">
        <f t="shared" si="51"/>
        <v>491******16</v>
      </c>
    </row>
    <row r="3228" spans="1:12" x14ac:dyDescent="0.25">
      <c r="A3228" s="23" t="s">
        <v>8103</v>
      </c>
      <c r="B3228" s="23" t="s">
        <v>8104</v>
      </c>
      <c r="C3228" s="23" t="s">
        <v>17</v>
      </c>
      <c r="D3228" s="24">
        <v>45299.895092592589</v>
      </c>
      <c r="E3228" s="25" t="s">
        <v>11</v>
      </c>
      <c r="F3228" s="26" t="s">
        <v>16</v>
      </c>
      <c r="G3228" s="26" t="s">
        <v>14</v>
      </c>
      <c r="H3228" s="23">
        <v>0</v>
      </c>
      <c r="I3228" s="27"/>
      <c r="J3228" s="28">
        <v>0</v>
      </c>
      <c r="K3228" t="str">
        <f>IF((LEN(relatorio_Ananindeua3[[#This Row],[CIF/CPF/CNPJ]])=14),relatorio_Ananindeua3[[#This Row],[CIF/CPF/CNPJ]],relatorio_Ananindeua3[[#This Row],[Coluna2]])</f>
        <v>49107898000190</v>
      </c>
      <c r="L3228" t="str">
        <f t="shared" si="51"/>
        <v>491******90</v>
      </c>
    </row>
    <row r="3229" spans="1:12" x14ac:dyDescent="0.25">
      <c r="A3229" s="23" t="s">
        <v>8111</v>
      </c>
      <c r="B3229" s="23" t="s">
        <v>8112</v>
      </c>
      <c r="C3229" s="23" t="s">
        <v>17</v>
      </c>
      <c r="D3229" s="24">
        <v>45299.895092592589</v>
      </c>
      <c r="E3229" s="25" t="s">
        <v>11</v>
      </c>
      <c r="F3229" s="26" t="s">
        <v>16</v>
      </c>
      <c r="G3229" s="26" t="s">
        <v>14</v>
      </c>
      <c r="H3229" s="23">
        <v>0</v>
      </c>
      <c r="I3229" s="27"/>
      <c r="J3229" s="28">
        <v>0</v>
      </c>
      <c r="K3229" t="str">
        <f>IF((LEN(relatorio_Ananindeua3[[#This Row],[CIF/CPF/CNPJ]])=14),relatorio_Ananindeua3[[#This Row],[CIF/CPF/CNPJ]],relatorio_Ananindeua3[[#This Row],[Coluna2]])</f>
        <v>49118083000107</v>
      </c>
      <c r="L3229" t="str">
        <f t="shared" si="51"/>
        <v>491******07</v>
      </c>
    </row>
    <row r="3230" spans="1:12" x14ac:dyDescent="0.25">
      <c r="A3230" s="23" t="s">
        <v>8109</v>
      </c>
      <c r="B3230" s="23" t="s">
        <v>8110</v>
      </c>
      <c r="C3230" s="23" t="s">
        <v>17</v>
      </c>
      <c r="D3230" s="24">
        <v>45299.895104166666</v>
      </c>
      <c r="E3230" s="25" t="s">
        <v>11</v>
      </c>
      <c r="F3230" s="26" t="s">
        <v>16</v>
      </c>
      <c r="G3230" s="26" t="s">
        <v>14</v>
      </c>
      <c r="H3230" s="23">
        <v>0</v>
      </c>
      <c r="I3230" s="27"/>
      <c r="J3230" s="28">
        <v>0</v>
      </c>
      <c r="K3230" t="str">
        <f>IF((LEN(relatorio_Ananindeua3[[#This Row],[CIF/CPF/CNPJ]])=14),relatorio_Ananindeua3[[#This Row],[CIF/CPF/CNPJ]],relatorio_Ananindeua3[[#This Row],[Coluna2]])</f>
        <v>49117746000179</v>
      </c>
      <c r="L3230" t="str">
        <f t="shared" si="51"/>
        <v>491******79</v>
      </c>
    </row>
    <row r="3231" spans="1:12" x14ac:dyDescent="0.25">
      <c r="A3231" s="23" t="s">
        <v>8097</v>
      </c>
      <c r="B3231" s="23" t="s">
        <v>8098</v>
      </c>
      <c r="C3231" s="23" t="s">
        <v>17</v>
      </c>
      <c r="D3231" s="24">
        <v>45299.895115740743</v>
      </c>
      <c r="E3231" s="25" t="s">
        <v>11</v>
      </c>
      <c r="F3231" s="26" t="s">
        <v>16</v>
      </c>
      <c r="G3231" s="26" t="s">
        <v>14</v>
      </c>
      <c r="H3231" s="23">
        <v>0</v>
      </c>
      <c r="I3231" s="27"/>
      <c r="J3231" s="28">
        <v>0</v>
      </c>
      <c r="K3231" t="str">
        <f>IF((LEN(relatorio_Ananindeua3[[#This Row],[CIF/CPF/CNPJ]])=14),relatorio_Ananindeua3[[#This Row],[CIF/CPF/CNPJ]],relatorio_Ananindeua3[[#This Row],[Coluna2]])</f>
        <v>49099055000190</v>
      </c>
      <c r="L3231" t="str">
        <f t="shared" si="51"/>
        <v>490******90</v>
      </c>
    </row>
    <row r="3232" spans="1:12" x14ac:dyDescent="0.25">
      <c r="A3232" s="23" t="s">
        <v>8101</v>
      </c>
      <c r="B3232" s="23" t="s">
        <v>8102</v>
      </c>
      <c r="C3232" s="23" t="s">
        <v>17</v>
      </c>
      <c r="D3232" s="24">
        <v>45299.895115740743</v>
      </c>
      <c r="E3232" s="25" t="s">
        <v>11</v>
      </c>
      <c r="F3232" s="26" t="s">
        <v>16</v>
      </c>
      <c r="G3232" s="26" t="s">
        <v>14</v>
      </c>
      <c r="H3232" s="23">
        <v>0</v>
      </c>
      <c r="I3232" s="27"/>
      <c r="J3232" s="28">
        <v>0</v>
      </c>
      <c r="K3232" t="str">
        <f>IF((LEN(relatorio_Ananindeua3[[#This Row],[CIF/CPF/CNPJ]])=14),relatorio_Ananindeua3[[#This Row],[CIF/CPF/CNPJ]],relatorio_Ananindeua3[[#This Row],[Coluna2]])</f>
        <v>49105812000190</v>
      </c>
      <c r="L3232" t="str">
        <f t="shared" si="51"/>
        <v>491******90</v>
      </c>
    </row>
    <row r="3233" spans="1:12" x14ac:dyDescent="0.25">
      <c r="A3233" s="23" t="s">
        <v>8075</v>
      </c>
      <c r="B3233" s="23" t="s">
        <v>8076</v>
      </c>
      <c r="C3233" s="23" t="s">
        <v>17</v>
      </c>
      <c r="D3233" s="24">
        <v>45299.895127314812</v>
      </c>
      <c r="E3233" s="25" t="s">
        <v>11</v>
      </c>
      <c r="F3233" s="26" t="s">
        <v>16</v>
      </c>
      <c r="G3233" s="26" t="s">
        <v>14</v>
      </c>
      <c r="H3233" s="23">
        <v>0</v>
      </c>
      <c r="I3233" s="27"/>
      <c r="J3233" s="28">
        <v>0</v>
      </c>
      <c r="K3233" t="str">
        <f>IF((LEN(relatorio_Ananindeua3[[#This Row],[CIF/CPF/CNPJ]])=14),relatorio_Ananindeua3[[#This Row],[CIF/CPF/CNPJ]],relatorio_Ananindeua3[[#This Row],[Coluna2]])</f>
        <v>49070252000186</v>
      </c>
      <c r="L3233" t="str">
        <f t="shared" si="51"/>
        <v>490******86</v>
      </c>
    </row>
    <row r="3234" spans="1:12" x14ac:dyDescent="0.25">
      <c r="A3234" s="23" t="s">
        <v>8089</v>
      </c>
      <c r="B3234" s="23" t="s">
        <v>8090</v>
      </c>
      <c r="C3234" s="23" t="s">
        <v>17</v>
      </c>
      <c r="D3234" s="24">
        <v>45299.895127314812</v>
      </c>
      <c r="E3234" s="25" t="s">
        <v>11</v>
      </c>
      <c r="F3234" s="26" t="s">
        <v>16</v>
      </c>
      <c r="G3234" s="26" t="s">
        <v>14</v>
      </c>
      <c r="H3234" s="23">
        <v>0</v>
      </c>
      <c r="I3234" s="27"/>
      <c r="J3234" s="28">
        <v>0</v>
      </c>
      <c r="K3234" t="str">
        <f>IF((LEN(relatorio_Ananindeua3[[#This Row],[CIF/CPF/CNPJ]])=14),relatorio_Ananindeua3[[#This Row],[CIF/CPF/CNPJ]],relatorio_Ananindeua3[[#This Row],[Coluna2]])</f>
        <v>49086117000129</v>
      </c>
      <c r="L3234" t="str">
        <f t="shared" si="51"/>
        <v>490******29</v>
      </c>
    </row>
    <row r="3235" spans="1:12" x14ac:dyDescent="0.25">
      <c r="A3235" s="23" t="s">
        <v>8099</v>
      </c>
      <c r="B3235" s="23" t="s">
        <v>8100</v>
      </c>
      <c r="C3235" s="23" t="s">
        <v>17</v>
      </c>
      <c r="D3235" s="24">
        <v>45299.895127314812</v>
      </c>
      <c r="E3235" s="25" t="s">
        <v>11</v>
      </c>
      <c r="F3235" s="26" t="s">
        <v>16</v>
      </c>
      <c r="G3235" s="26" t="s">
        <v>14</v>
      </c>
      <c r="H3235" s="23">
        <v>0</v>
      </c>
      <c r="I3235" s="27"/>
      <c r="J3235" s="28">
        <v>0</v>
      </c>
      <c r="K3235" t="str">
        <f>IF((LEN(relatorio_Ananindeua3[[#This Row],[CIF/CPF/CNPJ]])=14),relatorio_Ananindeua3[[#This Row],[CIF/CPF/CNPJ]],relatorio_Ananindeua3[[#This Row],[Coluna2]])</f>
        <v>49100380000125</v>
      </c>
      <c r="L3235" t="str">
        <f t="shared" si="51"/>
        <v>491******25</v>
      </c>
    </row>
    <row r="3236" spans="1:12" x14ac:dyDescent="0.25">
      <c r="A3236" s="23" t="s">
        <v>8105</v>
      </c>
      <c r="B3236" s="23" t="s">
        <v>8106</v>
      </c>
      <c r="C3236" s="23" t="s">
        <v>17</v>
      </c>
      <c r="D3236" s="24">
        <v>45299.895127314812</v>
      </c>
      <c r="E3236" s="25" t="s">
        <v>11</v>
      </c>
      <c r="F3236" s="26" t="s">
        <v>16</v>
      </c>
      <c r="G3236" s="26" t="s">
        <v>14</v>
      </c>
      <c r="H3236" s="23">
        <v>0</v>
      </c>
      <c r="I3236" s="27"/>
      <c r="J3236" s="28">
        <v>0</v>
      </c>
      <c r="K3236" t="str">
        <f>IF((LEN(relatorio_Ananindeua3[[#This Row],[CIF/CPF/CNPJ]])=14),relatorio_Ananindeua3[[#This Row],[CIF/CPF/CNPJ]],relatorio_Ananindeua3[[#This Row],[Coluna2]])</f>
        <v>49111279000170</v>
      </c>
      <c r="L3236" t="str">
        <f t="shared" si="51"/>
        <v>491******70</v>
      </c>
    </row>
    <row r="3237" spans="1:12" x14ac:dyDescent="0.25">
      <c r="A3237" s="23" t="s">
        <v>8077</v>
      </c>
      <c r="B3237" s="23" t="s">
        <v>8078</v>
      </c>
      <c r="C3237" s="23" t="s">
        <v>17</v>
      </c>
      <c r="D3237" s="24">
        <v>45299.895138888889</v>
      </c>
      <c r="E3237" s="25" t="s">
        <v>11</v>
      </c>
      <c r="F3237" s="26" t="s">
        <v>16</v>
      </c>
      <c r="G3237" s="26" t="s">
        <v>14</v>
      </c>
      <c r="H3237" s="23">
        <v>0</v>
      </c>
      <c r="I3237" s="27"/>
      <c r="J3237" s="28">
        <v>0</v>
      </c>
      <c r="K3237" t="str">
        <f>IF((LEN(relatorio_Ananindeua3[[#This Row],[CIF/CPF/CNPJ]])=14),relatorio_Ananindeua3[[#This Row],[CIF/CPF/CNPJ]],relatorio_Ananindeua3[[#This Row],[Coluna2]])</f>
        <v>49072525000121</v>
      </c>
      <c r="L3237" t="str">
        <f t="shared" si="51"/>
        <v>490******21</v>
      </c>
    </row>
    <row r="3238" spans="1:12" x14ac:dyDescent="0.25">
      <c r="A3238" s="23" t="s">
        <v>8083</v>
      </c>
      <c r="B3238" s="23" t="s">
        <v>8084</v>
      </c>
      <c r="C3238" s="23" t="s">
        <v>17</v>
      </c>
      <c r="D3238" s="24">
        <v>45299.895162037035</v>
      </c>
      <c r="E3238" s="25" t="s">
        <v>11</v>
      </c>
      <c r="F3238" s="26" t="s">
        <v>16</v>
      </c>
      <c r="G3238" s="26" t="s">
        <v>14</v>
      </c>
      <c r="H3238" s="23">
        <v>0</v>
      </c>
      <c r="I3238" s="27"/>
      <c r="J3238" s="28">
        <v>0</v>
      </c>
      <c r="K3238" t="str">
        <f>IF((LEN(relatorio_Ananindeua3[[#This Row],[CIF/CPF/CNPJ]])=14),relatorio_Ananindeua3[[#This Row],[CIF/CPF/CNPJ]],relatorio_Ananindeua3[[#This Row],[Coluna2]])</f>
        <v>49079535000199</v>
      </c>
      <c r="L3238" t="str">
        <f t="shared" si="51"/>
        <v>490******99</v>
      </c>
    </row>
    <row r="3239" spans="1:12" x14ac:dyDescent="0.25">
      <c r="A3239" s="23" t="s">
        <v>8087</v>
      </c>
      <c r="B3239" s="23" t="s">
        <v>8088</v>
      </c>
      <c r="C3239" s="23" t="s">
        <v>17</v>
      </c>
      <c r="D3239" s="24">
        <v>45299.895162037035</v>
      </c>
      <c r="E3239" s="25" t="s">
        <v>11</v>
      </c>
      <c r="F3239" s="26" t="s">
        <v>16</v>
      </c>
      <c r="G3239" s="26" t="s">
        <v>14</v>
      </c>
      <c r="H3239" s="23">
        <v>0</v>
      </c>
      <c r="I3239" s="27"/>
      <c r="J3239" s="28">
        <v>0</v>
      </c>
      <c r="K3239" t="str">
        <f>IF((LEN(relatorio_Ananindeua3[[#This Row],[CIF/CPF/CNPJ]])=14),relatorio_Ananindeua3[[#This Row],[CIF/CPF/CNPJ]],relatorio_Ananindeua3[[#This Row],[Coluna2]])</f>
        <v>49084559000136</v>
      </c>
      <c r="L3239" t="str">
        <f t="shared" si="51"/>
        <v>490******36</v>
      </c>
    </row>
    <row r="3240" spans="1:12" x14ac:dyDescent="0.25">
      <c r="A3240" s="23" t="s">
        <v>692</v>
      </c>
      <c r="B3240" s="23" t="s">
        <v>693</v>
      </c>
      <c r="C3240" s="23" t="s">
        <v>17</v>
      </c>
      <c r="D3240" s="24">
        <v>45299.895173611112</v>
      </c>
      <c r="E3240" s="25" t="s">
        <v>11</v>
      </c>
      <c r="F3240" s="26" t="s">
        <v>16</v>
      </c>
      <c r="G3240" s="26" t="s">
        <v>14</v>
      </c>
      <c r="H3240" s="23">
        <v>0</v>
      </c>
      <c r="I3240" s="27"/>
      <c r="J3240" s="28">
        <v>0</v>
      </c>
      <c r="K3240" t="str">
        <f>IF((LEN(relatorio_Ananindeua3[[#This Row],[CIF/CPF/CNPJ]])=14),relatorio_Ananindeua3[[#This Row],[CIF/CPF/CNPJ]],relatorio_Ananindeua3[[#This Row],[Coluna2]])</f>
        <v>15085676000100</v>
      </c>
      <c r="L3240" t="str">
        <f t="shared" si="51"/>
        <v>150******00</v>
      </c>
    </row>
    <row r="3241" spans="1:12" x14ac:dyDescent="0.25">
      <c r="A3241" s="23" t="s">
        <v>8067</v>
      </c>
      <c r="B3241" s="23" t="s">
        <v>8068</v>
      </c>
      <c r="C3241" s="23" t="s">
        <v>17</v>
      </c>
      <c r="D3241" s="24">
        <v>45299.895173611112</v>
      </c>
      <c r="E3241" s="25" t="s">
        <v>11</v>
      </c>
      <c r="F3241" s="26" t="s">
        <v>16</v>
      </c>
      <c r="G3241" s="26" t="s">
        <v>14</v>
      </c>
      <c r="H3241" s="23">
        <v>0</v>
      </c>
      <c r="I3241" s="27"/>
      <c r="J3241" s="28">
        <v>0</v>
      </c>
      <c r="K3241" t="str">
        <f>IF((LEN(relatorio_Ananindeua3[[#This Row],[CIF/CPF/CNPJ]])=14),relatorio_Ananindeua3[[#This Row],[CIF/CPF/CNPJ]],relatorio_Ananindeua3[[#This Row],[Coluna2]])</f>
        <v>49067134000119</v>
      </c>
      <c r="L3241" t="str">
        <f t="shared" si="51"/>
        <v>490******19</v>
      </c>
    </row>
    <row r="3242" spans="1:12" x14ac:dyDescent="0.25">
      <c r="A3242" s="23" t="s">
        <v>8071</v>
      </c>
      <c r="B3242" s="23" t="s">
        <v>8072</v>
      </c>
      <c r="C3242" s="23" t="s">
        <v>17</v>
      </c>
      <c r="D3242" s="24">
        <v>45299.895173611112</v>
      </c>
      <c r="E3242" s="25" t="s">
        <v>11</v>
      </c>
      <c r="F3242" s="26" t="s">
        <v>16</v>
      </c>
      <c r="G3242" s="26" t="s">
        <v>14</v>
      </c>
      <c r="H3242" s="23">
        <v>0</v>
      </c>
      <c r="I3242" s="27"/>
      <c r="J3242" s="28">
        <v>0</v>
      </c>
      <c r="K3242" t="str">
        <f>IF((LEN(relatorio_Ananindeua3[[#This Row],[CIF/CPF/CNPJ]])=14),relatorio_Ananindeua3[[#This Row],[CIF/CPF/CNPJ]],relatorio_Ananindeua3[[#This Row],[Coluna2]])</f>
        <v>49068578000179</v>
      </c>
      <c r="L3242" t="str">
        <f t="shared" si="51"/>
        <v>490******79</v>
      </c>
    </row>
    <row r="3243" spans="1:12" x14ac:dyDescent="0.25">
      <c r="A3243" s="23" t="s">
        <v>8057</v>
      </c>
      <c r="B3243" s="23" t="s">
        <v>8058</v>
      </c>
      <c r="C3243" s="23" t="s">
        <v>17</v>
      </c>
      <c r="D3243" s="24">
        <v>45299.895196759258</v>
      </c>
      <c r="E3243" s="25" t="s">
        <v>11</v>
      </c>
      <c r="F3243" s="26" t="s">
        <v>16</v>
      </c>
      <c r="G3243" s="26" t="s">
        <v>14</v>
      </c>
      <c r="H3243" s="23">
        <v>0</v>
      </c>
      <c r="I3243" s="27"/>
      <c r="J3243" s="28">
        <v>0</v>
      </c>
      <c r="K3243" t="str">
        <f>IF((LEN(relatorio_Ananindeua3[[#This Row],[CIF/CPF/CNPJ]])=14),relatorio_Ananindeua3[[#This Row],[CIF/CPF/CNPJ]],relatorio_Ananindeua3[[#This Row],[Coluna2]])</f>
        <v>49044576000140</v>
      </c>
      <c r="L3243" t="str">
        <f t="shared" si="51"/>
        <v>490******40</v>
      </c>
    </row>
    <row r="3244" spans="1:12" x14ac:dyDescent="0.25">
      <c r="A3244" s="23" t="s">
        <v>8063</v>
      </c>
      <c r="B3244" s="23" t="s">
        <v>8064</v>
      </c>
      <c r="C3244" s="23" t="s">
        <v>17</v>
      </c>
      <c r="D3244" s="24">
        <v>45299.895196759258</v>
      </c>
      <c r="E3244" s="25" t="s">
        <v>11</v>
      </c>
      <c r="F3244" s="26" t="s">
        <v>16</v>
      </c>
      <c r="G3244" s="26" t="s">
        <v>14</v>
      </c>
      <c r="H3244" s="23">
        <v>0</v>
      </c>
      <c r="I3244" s="27"/>
      <c r="J3244" s="28">
        <v>0</v>
      </c>
      <c r="K3244" t="str">
        <f>IF((LEN(relatorio_Ananindeua3[[#This Row],[CIF/CPF/CNPJ]])=14),relatorio_Ananindeua3[[#This Row],[CIF/CPF/CNPJ]],relatorio_Ananindeua3[[#This Row],[Coluna2]])</f>
        <v>49056119000175</v>
      </c>
      <c r="L3244" t="str">
        <f t="shared" si="51"/>
        <v>490******75</v>
      </c>
    </row>
    <row r="3245" spans="1:12" x14ac:dyDescent="0.25">
      <c r="A3245" s="23" t="s">
        <v>8053</v>
      </c>
      <c r="B3245" s="23" t="s">
        <v>8054</v>
      </c>
      <c r="C3245" s="23" t="s">
        <v>17</v>
      </c>
      <c r="D3245" s="24">
        <v>45299.895243055558</v>
      </c>
      <c r="E3245" s="25" t="s">
        <v>11</v>
      </c>
      <c r="F3245" s="26" t="s">
        <v>16</v>
      </c>
      <c r="G3245" s="26" t="s">
        <v>14</v>
      </c>
      <c r="H3245" s="23">
        <v>0</v>
      </c>
      <c r="I3245" s="27"/>
      <c r="J3245" s="28">
        <v>0</v>
      </c>
      <c r="K3245" t="str">
        <f>IF((LEN(relatorio_Ananindeua3[[#This Row],[CIF/CPF/CNPJ]])=14),relatorio_Ananindeua3[[#This Row],[CIF/CPF/CNPJ]],relatorio_Ananindeua3[[#This Row],[Coluna2]])</f>
        <v>49013468000100</v>
      </c>
      <c r="L3245" t="str">
        <f t="shared" si="51"/>
        <v>490******00</v>
      </c>
    </row>
    <row r="3246" spans="1:12" x14ac:dyDescent="0.25">
      <c r="A3246" s="23" t="s">
        <v>8055</v>
      </c>
      <c r="B3246" s="23" t="s">
        <v>8056</v>
      </c>
      <c r="C3246" s="23" t="s">
        <v>17</v>
      </c>
      <c r="D3246" s="24">
        <v>45299.895243055558</v>
      </c>
      <c r="E3246" s="25" t="s">
        <v>11</v>
      </c>
      <c r="F3246" s="26" t="s">
        <v>16</v>
      </c>
      <c r="G3246" s="26" t="s">
        <v>14</v>
      </c>
      <c r="H3246" s="23">
        <v>0</v>
      </c>
      <c r="I3246" s="27"/>
      <c r="J3246" s="28">
        <v>0</v>
      </c>
      <c r="K3246" t="str">
        <f>IF((LEN(relatorio_Ananindeua3[[#This Row],[CIF/CPF/CNPJ]])=14),relatorio_Ananindeua3[[#This Row],[CIF/CPF/CNPJ]],relatorio_Ananindeua3[[#This Row],[Coluna2]])</f>
        <v>49021392000164</v>
      </c>
      <c r="L3246" t="str">
        <f t="shared" si="51"/>
        <v>490******64</v>
      </c>
    </row>
    <row r="3247" spans="1:12" x14ac:dyDescent="0.25">
      <c r="A3247" s="23" t="s">
        <v>8061</v>
      </c>
      <c r="B3247" s="23" t="s">
        <v>8062</v>
      </c>
      <c r="C3247" s="23" t="s">
        <v>17</v>
      </c>
      <c r="D3247" s="24">
        <v>45299.895243055558</v>
      </c>
      <c r="E3247" s="25" t="s">
        <v>11</v>
      </c>
      <c r="F3247" s="26" t="s">
        <v>16</v>
      </c>
      <c r="G3247" s="26" t="s">
        <v>14</v>
      </c>
      <c r="H3247" s="23">
        <v>0</v>
      </c>
      <c r="I3247" s="27"/>
      <c r="J3247" s="28">
        <v>0</v>
      </c>
      <c r="K3247" t="str">
        <f>IF((LEN(relatorio_Ananindeua3[[#This Row],[CIF/CPF/CNPJ]])=14),relatorio_Ananindeua3[[#This Row],[CIF/CPF/CNPJ]],relatorio_Ananindeua3[[#This Row],[Coluna2]])</f>
        <v>49046376000126</v>
      </c>
      <c r="L3247" t="str">
        <f t="shared" si="51"/>
        <v>490******26</v>
      </c>
    </row>
    <row r="3248" spans="1:12" x14ac:dyDescent="0.25">
      <c r="A3248" s="23" t="s">
        <v>8041</v>
      </c>
      <c r="B3248" s="23" t="s">
        <v>8042</v>
      </c>
      <c r="C3248" s="23" t="s">
        <v>17</v>
      </c>
      <c r="D3248" s="24">
        <v>45299.895300925928</v>
      </c>
      <c r="E3248" s="25" t="s">
        <v>11</v>
      </c>
      <c r="F3248" s="26" t="s">
        <v>16</v>
      </c>
      <c r="G3248" s="26" t="s">
        <v>14</v>
      </c>
      <c r="H3248" s="23">
        <v>0</v>
      </c>
      <c r="I3248" s="27"/>
      <c r="J3248" s="28">
        <v>0</v>
      </c>
      <c r="K3248" t="str">
        <f>IF((LEN(relatorio_Ananindeua3[[#This Row],[CIF/CPF/CNPJ]])=14),relatorio_Ananindeua3[[#This Row],[CIF/CPF/CNPJ]],relatorio_Ananindeua3[[#This Row],[Coluna2]])</f>
        <v>48981048000154</v>
      </c>
      <c r="L3248" t="str">
        <f t="shared" si="51"/>
        <v>489******54</v>
      </c>
    </row>
    <row r="3249" spans="1:12" x14ac:dyDescent="0.25">
      <c r="A3249" s="23" t="s">
        <v>8027</v>
      </c>
      <c r="B3249" s="23" t="s">
        <v>8028</v>
      </c>
      <c r="C3249" s="23" t="s">
        <v>17</v>
      </c>
      <c r="D3249" s="24">
        <v>45299.895312499997</v>
      </c>
      <c r="E3249" s="25" t="s">
        <v>11</v>
      </c>
      <c r="F3249" s="26" t="s">
        <v>16</v>
      </c>
      <c r="G3249" s="26" t="s">
        <v>14</v>
      </c>
      <c r="H3249" s="23">
        <v>0</v>
      </c>
      <c r="I3249" s="27"/>
      <c r="J3249" s="28">
        <v>0</v>
      </c>
      <c r="K3249" t="str">
        <f>IF((LEN(relatorio_Ananindeua3[[#This Row],[CIF/CPF/CNPJ]])=14),relatorio_Ananindeua3[[#This Row],[CIF/CPF/CNPJ]],relatorio_Ananindeua3[[#This Row],[Coluna2]])</f>
        <v>48925147000119</v>
      </c>
      <c r="L3249" t="str">
        <f t="shared" si="51"/>
        <v>489******19</v>
      </c>
    </row>
    <row r="3250" spans="1:12" x14ac:dyDescent="0.25">
      <c r="A3250" s="23" t="s">
        <v>8031</v>
      </c>
      <c r="B3250" s="23" t="s">
        <v>8032</v>
      </c>
      <c r="C3250" s="23" t="s">
        <v>17</v>
      </c>
      <c r="D3250" s="24">
        <v>45299.895312499997</v>
      </c>
      <c r="E3250" s="25" t="s">
        <v>11</v>
      </c>
      <c r="F3250" s="26" t="s">
        <v>16</v>
      </c>
      <c r="G3250" s="26" t="s">
        <v>14</v>
      </c>
      <c r="H3250" s="23">
        <v>0</v>
      </c>
      <c r="I3250" s="27"/>
      <c r="J3250" s="28">
        <v>0</v>
      </c>
      <c r="K3250" t="str">
        <f>IF((LEN(relatorio_Ananindeua3[[#This Row],[CIF/CPF/CNPJ]])=14),relatorio_Ananindeua3[[#This Row],[CIF/CPF/CNPJ]],relatorio_Ananindeua3[[#This Row],[Coluna2]])</f>
        <v>48943072000107</v>
      </c>
      <c r="L3250" t="str">
        <f t="shared" si="51"/>
        <v>489******07</v>
      </c>
    </row>
    <row r="3251" spans="1:12" x14ac:dyDescent="0.25">
      <c r="A3251" s="23" t="s">
        <v>8015</v>
      </c>
      <c r="B3251" s="23" t="s">
        <v>8016</v>
      </c>
      <c r="C3251" s="23" t="s">
        <v>17</v>
      </c>
      <c r="D3251" s="24">
        <v>45299.895324074074</v>
      </c>
      <c r="E3251" s="25" t="s">
        <v>11</v>
      </c>
      <c r="F3251" s="26" t="s">
        <v>16</v>
      </c>
      <c r="G3251" s="26" t="s">
        <v>14</v>
      </c>
      <c r="H3251" s="23">
        <v>0</v>
      </c>
      <c r="I3251" s="27"/>
      <c r="J3251" s="28">
        <v>0</v>
      </c>
      <c r="K3251" t="str">
        <f>IF((LEN(relatorio_Ananindeua3[[#This Row],[CIF/CPF/CNPJ]])=14),relatorio_Ananindeua3[[#This Row],[CIF/CPF/CNPJ]],relatorio_Ananindeua3[[#This Row],[Coluna2]])</f>
        <v>48906431000148</v>
      </c>
      <c r="L3251" t="str">
        <f t="shared" si="51"/>
        <v>489******48</v>
      </c>
    </row>
    <row r="3252" spans="1:12" x14ac:dyDescent="0.25">
      <c r="A3252" s="23" t="s">
        <v>8019</v>
      </c>
      <c r="B3252" s="23" t="s">
        <v>8020</v>
      </c>
      <c r="C3252" s="23" t="s">
        <v>17</v>
      </c>
      <c r="D3252" s="24">
        <v>45299.895324074074</v>
      </c>
      <c r="E3252" s="25" t="s">
        <v>11</v>
      </c>
      <c r="F3252" s="26" t="s">
        <v>16</v>
      </c>
      <c r="G3252" s="26" t="s">
        <v>14</v>
      </c>
      <c r="H3252" s="23">
        <v>0</v>
      </c>
      <c r="I3252" s="27"/>
      <c r="J3252" s="28">
        <v>0</v>
      </c>
      <c r="K3252" t="str">
        <f>IF((LEN(relatorio_Ananindeua3[[#This Row],[CIF/CPF/CNPJ]])=14),relatorio_Ananindeua3[[#This Row],[CIF/CPF/CNPJ]],relatorio_Ananindeua3[[#This Row],[Coluna2]])</f>
        <v>48911665000183</v>
      </c>
      <c r="L3252" t="str">
        <f t="shared" si="51"/>
        <v>489******83</v>
      </c>
    </row>
    <row r="3253" spans="1:12" x14ac:dyDescent="0.25">
      <c r="A3253" s="23" t="s">
        <v>8023</v>
      </c>
      <c r="B3253" s="23" t="s">
        <v>8024</v>
      </c>
      <c r="C3253" s="23" t="s">
        <v>17</v>
      </c>
      <c r="D3253" s="24">
        <v>45299.895324074074</v>
      </c>
      <c r="E3253" s="25" t="s">
        <v>11</v>
      </c>
      <c r="F3253" s="26" t="s">
        <v>16</v>
      </c>
      <c r="G3253" s="26" t="s">
        <v>14</v>
      </c>
      <c r="H3253" s="23">
        <v>0</v>
      </c>
      <c r="I3253" s="27"/>
      <c r="J3253" s="28">
        <v>0</v>
      </c>
      <c r="K3253" t="str">
        <f>IF((LEN(relatorio_Ananindeua3[[#This Row],[CIF/CPF/CNPJ]])=14),relatorio_Ananindeua3[[#This Row],[CIF/CPF/CNPJ]],relatorio_Ananindeua3[[#This Row],[Coluna2]])</f>
        <v>48917840000140</v>
      </c>
      <c r="L3253" t="str">
        <f t="shared" si="51"/>
        <v>489******40</v>
      </c>
    </row>
    <row r="3254" spans="1:12" x14ac:dyDescent="0.25">
      <c r="A3254" s="23" t="s">
        <v>8011</v>
      </c>
      <c r="B3254" s="23" t="s">
        <v>8012</v>
      </c>
      <c r="C3254" s="23" t="s">
        <v>17</v>
      </c>
      <c r="D3254" s="24">
        <v>45299.895335648151</v>
      </c>
      <c r="E3254" s="25" t="s">
        <v>11</v>
      </c>
      <c r="F3254" s="26" t="s">
        <v>16</v>
      </c>
      <c r="G3254" s="26" t="s">
        <v>14</v>
      </c>
      <c r="H3254" s="23">
        <v>0</v>
      </c>
      <c r="I3254" s="27"/>
      <c r="J3254" s="28">
        <v>0</v>
      </c>
      <c r="K3254" t="str">
        <f>IF((LEN(relatorio_Ananindeua3[[#This Row],[CIF/CPF/CNPJ]])=14),relatorio_Ananindeua3[[#This Row],[CIF/CPF/CNPJ]],relatorio_Ananindeua3[[#This Row],[Coluna2]])</f>
        <v>48899523000148</v>
      </c>
      <c r="L3254" t="str">
        <f t="shared" si="51"/>
        <v>488******48</v>
      </c>
    </row>
    <row r="3255" spans="1:12" x14ac:dyDescent="0.25">
      <c r="A3255" s="23" t="s">
        <v>7997</v>
      </c>
      <c r="B3255" s="23" t="s">
        <v>7998</v>
      </c>
      <c r="C3255" s="23" t="s">
        <v>17</v>
      </c>
      <c r="D3255" s="24">
        <v>45299.895370370374</v>
      </c>
      <c r="E3255" s="25" t="s">
        <v>11</v>
      </c>
      <c r="F3255" s="26" t="s">
        <v>16</v>
      </c>
      <c r="G3255" s="26" t="s">
        <v>14</v>
      </c>
      <c r="H3255" s="23">
        <v>0</v>
      </c>
      <c r="I3255" s="27"/>
      <c r="J3255" s="28">
        <v>0</v>
      </c>
      <c r="K3255" t="str">
        <f>IF((LEN(relatorio_Ananindeua3[[#This Row],[CIF/CPF/CNPJ]])=14),relatorio_Ananindeua3[[#This Row],[CIF/CPF/CNPJ]],relatorio_Ananindeua3[[#This Row],[Coluna2]])</f>
        <v>48882918000138</v>
      </c>
      <c r="L3255" t="str">
        <f t="shared" si="51"/>
        <v>488******38</v>
      </c>
    </row>
    <row r="3256" spans="1:12" x14ac:dyDescent="0.25">
      <c r="A3256" s="23" t="s">
        <v>7995</v>
      </c>
      <c r="B3256" s="23" t="s">
        <v>7996</v>
      </c>
      <c r="C3256" s="23" t="s">
        <v>17</v>
      </c>
      <c r="D3256" s="24">
        <v>45299.895381944443</v>
      </c>
      <c r="E3256" s="25" t="s">
        <v>11</v>
      </c>
      <c r="F3256" s="26" t="s">
        <v>16</v>
      </c>
      <c r="G3256" s="26" t="s">
        <v>14</v>
      </c>
      <c r="H3256" s="23">
        <v>0</v>
      </c>
      <c r="I3256" s="27"/>
      <c r="J3256" s="28">
        <v>0</v>
      </c>
      <c r="K3256" t="str">
        <f>IF((LEN(relatorio_Ananindeua3[[#This Row],[CIF/CPF/CNPJ]])=14),relatorio_Ananindeua3[[#This Row],[CIF/CPF/CNPJ]],relatorio_Ananindeua3[[#This Row],[Coluna2]])</f>
        <v>48866762000100</v>
      </c>
      <c r="L3256" t="str">
        <f t="shared" si="51"/>
        <v>488******00</v>
      </c>
    </row>
    <row r="3257" spans="1:12" x14ac:dyDescent="0.25">
      <c r="A3257" s="23" t="s">
        <v>1766</v>
      </c>
      <c r="B3257" s="23" t="s">
        <v>1767</v>
      </c>
      <c r="C3257" s="23" t="s">
        <v>17</v>
      </c>
      <c r="D3257" s="24">
        <v>45299.895856481482</v>
      </c>
      <c r="E3257" s="25" t="s">
        <v>11</v>
      </c>
      <c r="F3257" s="26" t="s">
        <v>16</v>
      </c>
      <c r="G3257" s="26" t="s">
        <v>14</v>
      </c>
      <c r="H3257" s="23">
        <v>0</v>
      </c>
      <c r="I3257" s="27"/>
      <c r="J3257" s="28">
        <v>0</v>
      </c>
      <c r="K3257" t="str">
        <f>IF((LEN(relatorio_Ananindeua3[[#This Row],[CIF/CPF/CNPJ]])=14),relatorio_Ananindeua3[[#This Row],[CIF/CPF/CNPJ]],relatorio_Ananindeua3[[#This Row],[Coluna2]])</f>
        <v>24228812000157</v>
      </c>
      <c r="L3257" t="str">
        <f t="shared" si="51"/>
        <v>242******57</v>
      </c>
    </row>
    <row r="3258" spans="1:12" x14ac:dyDescent="0.25">
      <c r="A3258" s="23" t="s">
        <v>7989</v>
      </c>
      <c r="B3258" s="23" t="s">
        <v>7990</v>
      </c>
      <c r="C3258" s="23" t="s">
        <v>17</v>
      </c>
      <c r="D3258" s="24">
        <v>45299.896840277775</v>
      </c>
      <c r="E3258" s="25" t="s">
        <v>11</v>
      </c>
      <c r="F3258" s="26" t="s">
        <v>16</v>
      </c>
      <c r="G3258" s="26" t="s">
        <v>14</v>
      </c>
      <c r="H3258" s="23">
        <v>0</v>
      </c>
      <c r="I3258" s="27"/>
      <c r="J3258" s="28">
        <v>0</v>
      </c>
      <c r="K3258" t="str">
        <f>IF((LEN(relatorio_Ananindeua3[[#This Row],[CIF/CPF/CNPJ]])=14),relatorio_Ananindeua3[[#This Row],[CIF/CPF/CNPJ]],relatorio_Ananindeua3[[#This Row],[Coluna2]])</f>
        <v>48855578000156</v>
      </c>
      <c r="L3258" t="str">
        <f t="shared" si="51"/>
        <v>488******56</v>
      </c>
    </row>
    <row r="3259" spans="1:12" x14ac:dyDescent="0.25">
      <c r="A3259" s="23" t="s">
        <v>7985</v>
      </c>
      <c r="B3259" s="23" t="s">
        <v>7986</v>
      </c>
      <c r="C3259" s="23" t="s">
        <v>17</v>
      </c>
      <c r="D3259" s="24">
        <v>45299.897129629629</v>
      </c>
      <c r="E3259" s="25" t="s">
        <v>11</v>
      </c>
      <c r="F3259" s="26" t="s">
        <v>16</v>
      </c>
      <c r="G3259" s="26" t="s">
        <v>14</v>
      </c>
      <c r="H3259" s="23">
        <v>0</v>
      </c>
      <c r="I3259" s="27"/>
      <c r="J3259" s="28">
        <v>0</v>
      </c>
      <c r="K3259" t="str">
        <f>IF((LEN(relatorio_Ananindeua3[[#This Row],[CIF/CPF/CNPJ]])=14),relatorio_Ananindeua3[[#This Row],[CIF/CPF/CNPJ]],relatorio_Ananindeua3[[#This Row],[Coluna2]])</f>
        <v>48848465000123</v>
      </c>
      <c r="L3259" t="str">
        <f t="shared" si="51"/>
        <v>488******23</v>
      </c>
    </row>
    <row r="3260" spans="1:12" x14ac:dyDescent="0.25">
      <c r="A3260" s="23" t="s">
        <v>7983</v>
      </c>
      <c r="B3260" s="23" t="s">
        <v>7984</v>
      </c>
      <c r="C3260" s="23" t="s">
        <v>17</v>
      </c>
      <c r="D3260" s="24">
        <v>45299.897337962961</v>
      </c>
      <c r="E3260" s="25" t="s">
        <v>11</v>
      </c>
      <c r="F3260" s="26" t="s">
        <v>16</v>
      </c>
      <c r="G3260" s="26" t="s">
        <v>14</v>
      </c>
      <c r="H3260" s="23">
        <v>0</v>
      </c>
      <c r="I3260" s="27"/>
      <c r="J3260" s="28">
        <v>0</v>
      </c>
      <c r="K3260" t="str">
        <f>IF((LEN(relatorio_Ananindeua3[[#This Row],[CIF/CPF/CNPJ]])=14),relatorio_Ananindeua3[[#This Row],[CIF/CPF/CNPJ]],relatorio_Ananindeua3[[#This Row],[Coluna2]])</f>
        <v>48838287000150</v>
      </c>
      <c r="L3260" t="str">
        <f t="shared" si="51"/>
        <v>488******50</v>
      </c>
    </row>
    <row r="3261" spans="1:12" x14ac:dyDescent="0.25">
      <c r="A3261" s="23" t="s">
        <v>7979</v>
      </c>
      <c r="B3261" s="23" t="s">
        <v>7980</v>
      </c>
      <c r="C3261" s="23" t="s">
        <v>17</v>
      </c>
      <c r="D3261" s="24">
        <v>45299.897372685184</v>
      </c>
      <c r="E3261" s="25" t="s">
        <v>11</v>
      </c>
      <c r="F3261" s="26" t="s">
        <v>16</v>
      </c>
      <c r="G3261" s="26" t="s">
        <v>14</v>
      </c>
      <c r="H3261" s="23">
        <v>0</v>
      </c>
      <c r="I3261" s="27"/>
      <c r="J3261" s="28">
        <v>0</v>
      </c>
      <c r="K3261" t="str">
        <f>IF((LEN(relatorio_Ananindeua3[[#This Row],[CIF/CPF/CNPJ]])=14),relatorio_Ananindeua3[[#This Row],[CIF/CPF/CNPJ]],relatorio_Ananindeua3[[#This Row],[Coluna2]])</f>
        <v>48821013000158</v>
      </c>
      <c r="L3261" t="str">
        <f t="shared" si="51"/>
        <v>488******58</v>
      </c>
    </row>
    <row r="3262" spans="1:12" x14ac:dyDescent="0.25">
      <c r="A3262" s="23" t="s">
        <v>7981</v>
      </c>
      <c r="B3262" s="23" t="s">
        <v>7982</v>
      </c>
      <c r="C3262" s="23" t="s">
        <v>17</v>
      </c>
      <c r="D3262" s="24">
        <v>45299.897372685184</v>
      </c>
      <c r="E3262" s="25" t="s">
        <v>11</v>
      </c>
      <c r="F3262" s="26" t="s">
        <v>16</v>
      </c>
      <c r="G3262" s="26" t="s">
        <v>14</v>
      </c>
      <c r="H3262" s="23">
        <v>0</v>
      </c>
      <c r="I3262" s="27"/>
      <c r="J3262" s="28">
        <v>0</v>
      </c>
      <c r="K3262" t="str">
        <f>IF((LEN(relatorio_Ananindeua3[[#This Row],[CIF/CPF/CNPJ]])=14),relatorio_Ananindeua3[[#This Row],[CIF/CPF/CNPJ]],relatorio_Ananindeua3[[#This Row],[Coluna2]])</f>
        <v>48836140000120</v>
      </c>
      <c r="L3262" t="str">
        <f t="shared" si="51"/>
        <v>488******20</v>
      </c>
    </row>
    <row r="3263" spans="1:12" x14ac:dyDescent="0.25">
      <c r="A3263" s="23" t="s">
        <v>7921</v>
      </c>
      <c r="B3263" s="23" t="s">
        <v>7922</v>
      </c>
      <c r="C3263" s="23" t="s">
        <v>17</v>
      </c>
      <c r="D3263" s="24">
        <v>45299.89738425926</v>
      </c>
      <c r="E3263" s="25" t="s">
        <v>11</v>
      </c>
      <c r="F3263" s="26" t="s">
        <v>16</v>
      </c>
      <c r="G3263" s="26" t="s">
        <v>14</v>
      </c>
      <c r="H3263" s="23">
        <v>0</v>
      </c>
      <c r="I3263" s="27"/>
      <c r="J3263" s="28">
        <v>0</v>
      </c>
      <c r="K3263" t="str">
        <f>IF((LEN(relatorio_Ananindeua3[[#This Row],[CIF/CPF/CNPJ]])=14),relatorio_Ananindeua3[[#This Row],[CIF/CPF/CNPJ]],relatorio_Ananindeua3[[#This Row],[Coluna2]])</f>
        <v>48732915000118</v>
      </c>
      <c r="L3263" t="str">
        <f t="shared" si="51"/>
        <v>487******18</v>
      </c>
    </row>
    <row r="3264" spans="1:12" x14ac:dyDescent="0.25">
      <c r="A3264" s="23" t="s">
        <v>7975</v>
      </c>
      <c r="B3264" s="23" t="s">
        <v>7976</v>
      </c>
      <c r="C3264" s="23" t="s">
        <v>17</v>
      </c>
      <c r="D3264" s="24">
        <v>45299.897488425922</v>
      </c>
      <c r="E3264" s="25" t="s">
        <v>11</v>
      </c>
      <c r="F3264" s="26" t="s">
        <v>16</v>
      </c>
      <c r="G3264" s="26" t="s">
        <v>14</v>
      </c>
      <c r="H3264" s="23">
        <v>0</v>
      </c>
      <c r="I3264" s="27"/>
      <c r="J3264" s="28">
        <v>0</v>
      </c>
      <c r="K3264" t="str">
        <f>IF((LEN(relatorio_Ananindeua3[[#This Row],[CIF/CPF/CNPJ]])=14),relatorio_Ananindeua3[[#This Row],[CIF/CPF/CNPJ]],relatorio_Ananindeua3[[#This Row],[Coluna2]])</f>
        <v>48812102000138</v>
      </c>
      <c r="L3264" t="str">
        <f t="shared" si="51"/>
        <v>488******38</v>
      </c>
    </row>
    <row r="3265" spans="1:12" x14ac:dyDescent="0.25">
      <c r="A3265" s="23" t="s">
        <v>7973</v>
      </c>
      <c r="B3265" s="23" t="s">
        <v>7974</v>
      </c>
      <c r="C3265" s="23" t="s">
        <v>17</v>
      </c>
      <c r="D3265" s="24">
        <v>45299.897499999999</v>
      </c>
      <c r="E3265" s="25" t="s">
        <v>11</v>
      </c>
      <c r="F3265" s="26" t="s">
        <v>16</v>
      </c>
      <c r="G3265" s="26" t="s">
        <v>14</v>
      </c>
      <c r="H3265" s="23">
        <v>0</v>
      </c>
      <c r="I3265" s="27"/>
      <c r="J3265" s="28">
        <v>0</v>
      </c>
      <c r="K3265" t="str">
        <f>IF((LEN(relatorio_Ananindeua3[[#This Row],[CIF/CPF/CNPJ]])=14),relatorio_Ananindeua3[[#This Row],[CIF/CPF/CNPJ]],relatorio_Ananindeua3[[#This Row],[Coluna2]])</f>
        <v>48798834000110</v>
      </c>
      <c r="L3265" t="str">
        <f t="shared" si="51"/>
        <v>487******10</v>
      </c>
    </row>
    <row r="3266" spans="1:12" x14ac:dyDescent="0.25">
      <c r="A3266" s="23" t="s">
        <v>3670</v>
      </c>
      <c r="B3266" s="23" t="s">
        <v>3671</v>
      </c>
      <c r="C3266" s="23" t="s">
        <v>17</v>
      </c>
      <c r="D3266" s="24">
        <v>45299.897511574076</v>
      </c>
      <c r="E3266" s="25" t="s">
        <v>11</v>
      </c>
      <c r="F3266" s="26" t="s">
        <v>16</v>
      </c>
      <c r="G3266" s="26" t="s">
        <v>14</v>
      </c>
      <c r="H3266" s="23">
        <v>0</v>
      </c>
      <c r="I3266" s="27"/>
      <c r="J3266" s="28">
        <v>0</v>
      </c>
      <c r="K3266" t="str">
        <f>IF((LEN(relatorio_Ananindeua3[[#This Row],[CIF/CPF/CNPJ]])=14),relatorio_Ananindeua3[[#This Row],[CIF/CPF/CNPJ]],relatorio_Ananindeua3[[#This Row],[Coluna2]])</f>
        <v>34527428000109</v>
      </c>
      <c r="L3266" t="str">
        <f t="shared" si="51"/>
        <v>345******09</v>
      </c>
    </row>
    <row r="3267" spans="1:12" x14ac:dyDescent="0.25">
      <c r="A3267" s="23" t="s">
        <v>6384</v>
      </c>
      <c r="B3267" s="23" t="s">
        <v>6385</v>
      </c>
      <c r="C3267" s="23" t="s">
        <v>17</v>
      </c>
      <c r="D3267" s="24">
        <v>45299.897523148145</v>
      </c>
      <c r="E3267" s="25" t="s">
        <v>11</v>
      </c>
      <c r="F3267" s="26" t="s">
        <v>16</v>
      </c>
      <c r="G3267" s="26" t="s">
        <v>14</v>
      </c>
      <c r="H3267" s="23">
        <v>0</v>
      </c>
      <c r="I3267" s="27"/>
      <c r="J3267" s="28">
        <v>0</v>
      </c>
      <c r="K3267" t="str">
        <f>IF((LEN(relatorio_Ananindeua3[[#This Row],[CIF/CPF/CNPJ]])=14),relatorio_Ananindeua3[[#This Row],[CIF/CPF/CNPJ]],relatorio_Ananindeua3[[#This Row],[Coluna2]])</f>
        <v>44766092000190</v>
      </c>
      <c r="L3267" t="str">
        <f t="shared" si="51"/>
        <v>447******90</v>
      </c>
    </row>
    <row r="3268" spans="1:12" x14ac:dyDescent="0.25">
      <c r="A3268" s="23" t="s">
        <v>7969</v>
      </c>
      <c r="B3268" s="23" t="s">
        <v>7970</v>
      </c>
      <c r="C3268" s="23" t="s">
        <v>17</v>
      </c>
      <c r="D3268" s="24">
        <v>45299.897523148145</v>
      </c>
      <c r="E3268" s="25" t="s">
        <v>11</v>
      </c>
      <c r="F3268" s="26" t="s">
        <v>16</v>
      </c>
      <c r="G3268" s="26" t="s">
        <v>14</v>
      </c>
      <c r="H3268" s="23">
        <v>0</v>
      </c>
      <c r="I3268" s="27"/>
      <c r="J3268" s="28">
        <v>0</v>
      </c>
      <c r="K3268" t="str">
        <f>IF((LEN(relatorio_Ananindeua3[[#This Row],[CIF/CPF/CNPJ]])=14),relatorio_Ananindeua3[[#This Row],[CIF/CPF/CNPJ]],relatorio_Ananindeua3[[#This Row],[Coluna2]])</f>
        <v>48796142000133</v>
      </c>
      <c r="L3268" t="str">
        <f t="shared" si="51"/>
        <v>487******33</v>
      </c>
    </row>
    <row r="3269" spans="1:12" x14ac:dyDescent="0.25">
      <c r="A3269" s="23" t="s">
        <v>7971</v>
      </c>
      <c r="B3269" s="23" t="s">
        <v>7972</v>
      </c>
      <c r="C3269" s="23" t="s">
        <v>17</v>
      </c>
      <c r="D3269" s="24">
        <v>45299.897523148145</v>
      </c>
      <c r="E3269" s="25" t="s">
        <v>11</v>
      </c>
      <c r="F3269" s="26" t="s">
        <v>16</v>
      </c>
      <c r="G3269" s="26" t="s">
        <v>14</v>
      </c>
      <c r="H3269" s="23">
        <v>0</v>
      </c>
      <c r="I3269" s="27"/>
      <c r="J3269" s="28">
        <v>0</v>
      </c>
      <c r="K3269" t="str">
        <f>IF((LEN(relatorio_Ananindeua3[[#This Row],[CIF/CPF/CNPJ]])=14),relatorio_Ananindeua3[[#This Row],[CIF/CPF/CNPJ]],relatorio_Ananindeua3[[#This Row],[Coluna2]])</f>
        <v>48796736000144</v>
      </c>
      <c r="L3269" t="str">
        <f t="shared" si="51"/>
        <v>487******44</v>
      </c>
    </row>
    <row r="3270" spans="1:12" x14ac:dyDescent="0.25">
      <c r="A3270" s="23" t="s">
        <v>122</v>
      </c>
      <c r="B3270" s="23" t="s">
        <v>123</v>
      </c>
      <c r="C3270" s="23" t="s">
        <v>17</v>
      </c>
      <c r="D3270" s="24">
        <v>45299.897534722222</v>
      </c>
      <c r="E3270" s="25" t="s">
        <v>11</v>
      </c>
      <c r="F3270" s="26" t="s">
        <v>16</v>
      </c>
      <c r="G3270" s="26" t="s">
        <v>14</v>
      </c>
      <c r="H3270" s="23">
        <v>0</v>
      </c>
      <c r="I3270" s="27"/>
      <c r="J3270" s="28">
        <v>0</v>
      </c>
      <c r="K3270" t="str">
        <f>IF((LEN(relatorio_Ananindeua3[[#This Row],[CIF/CPF/CNPJ]])=14),relatorio_Ananindeua3[[#This Row],[CIF/CPF/CNPJ]],relatorio_Ananindeua3[[#This Row],[Coluna2]])</f>
        <v>11638250000178</v>
      </c>
      <c r="L3270" t="str">
        <f t="shared" si="51"/>
        <v>116******78</v>
      </c>
    </row>
    <row r="3271" spans="1:12" x14ac:dyDescent="0.25">
      <c r="A3271" s="23" t="s">
        <v>7955</v>
      </c>
      <c r="B3271" s="23" t="s">
        <v>7956</v>
      </c>
      <c r="C3271" s="23" t="s">
        <v>17</v>
      </c>
      <c r="D3271" s="24">
        <v>45299.897534722222</v>
      </c>
      <c r="E3271" s="25" t="s">
        <v>11</v>
      </c>
      <c r="F3271" s="26" t="s">
        <v>16</v>
      </c>
      <c r="G3271" s="26" t="s">
        <v>14</v>
      </c>
      <c r="H3271" s="23">
        <v>0</v>
      </c>
      <c r="I3271" s="27"/>
      <c r="J3271" s="28">
        <v>0</v>
      </c>
      <c r="K3271" t="str">
        <f>IF((LEN(relatorio_Ananindeua3[[#This Row],[CIF/CPF/CNPJ]])=14),relatorio_Ananindeua3[[#This Row],[CIF/CPF/CNPJ]],relatorio_Ananindeua3[[#This Row],[Coluna2]])</f>
        <v>48778292000114</v>
      </c>
      <c r="L3271" t="str">
        <f t="shared" si="51"/>
        <v>487******14</v>
      </c>
    </row>
    <row r="3272" spans="1:12" x14ac:dyDescent="0.25">
      <c r="A3272" s="23" t="s">
        <v>7963</v>
      </c>
      <c r="B3272" s="23" t="s">
        <v>7964</v>
      </c>
      <c r="C3272" s="23" t="s">
        <v>17</v>
      </c>
      <c r="D3272" s="24">
        <v>45299.897534722222</v>
      </c>
      <c r="E3272" s="25" t="s">
        <v>11</v>
      </c>
      <c r="F3272" s="26" t="s">
        <v>16</v>
      </c>
      <c r="G3272" s="26" t="s">
        <v>14</v>
      </c>
      <c r="H3272" s="23">
        <v>0</v>
      </c>
      <c r="I3272" s="27"/>
      <c r="J3272" s="28">
        <v>0</v>
      </c>
      <c r="K3272" t="str">
        <f>IF((LEN(relatorio_Ananindeua3[[#This Row],[CIF/CPF/CNPJ]])=14),relatorio_Ananindeua3[[#This Row],[CIF/CPF/CNPJ]],relatorio_Ananindeua3[[#This Row],[Coluna2]])</f>
        <v>48791051000105</v>
      </c>
      <c r="L3272" t="str">
        <f t="shared" si="51"/>
        <v>487******05</v>
      </c>
    </row>
    <row r="3273" spans="1:12" x14ac:dyDescent="0.25">
      <c r="A3273" s="23" t="s">
        <v>4388</v>
      </c>
      <c r="B3273" s="23" t="s">
        <v>4389</v>
      </c>
      <c r="C3273" s="23" t="s">
        <v>17</v>
      </c>
      <c r="D3273" s="24">
        <v>45299.897546296299</v>
      </c>
      <c r="E3273" s="25" t="s">
        <v>11</v>
      </c>
      <c r="F3273" s="26" t="s">
        <v>16</v>
      </c>
      <c r="G3273" s="26" t="s">
        <v>14</v>
      </c>
      <c r="H3273" s="23">
        <v>0</v>
      </c>
      <c r="I3273" s="27"/>
      <c r="J3273" s="28">
        <v>0</v>
      </c>
      <c r="K3273" t="str">
        <f>IF((LEN(relatorio_Ananindeua3[[#This Row],[CIF/CPF/CNPJ]])=14),relatorio_Ananindeua3[[#This Row],[CIF/CPF/CNPJ]],relatorio_Ananindeua3[[#This Row],[Coluna2]])</f>
        <v>37341824000135</v>
      </c>
      <c r="L3273" t="str">
        <f t="shared" si="51"/>
        <v>373******35</v>
      </c>
    </row>
    <row r="3274" spans="1:12" x14ac:dyDescent="0.25">
      <c r="A3274" s="23" t="s">
        <v>7953</v>
      </c>
      <c r="B3274" s="23" t="s">
        <v>7954</v>
      </c>
      <c r="C3274" s="23" t="s">
        <v>17</v>
      </c>
      <c r="D3274" s="24">
        <v>45299.897546296299</v>
      </c>
      <c r="E3274" s="25" t="s">
        <v>11</v>
      </c>
      <c r="F3274" s="26" t="s">
        <v>16</v>
      </c>
      <c r="G3274" s="26" t="s">
        <v>14</v>
      </c>
      <c r="H3274" s="23">
        <v>0</v>
      </c>
      <c r="I3274" s="27"/>
      <c r="J3274" s="28">
        <v>0</v>
      </c>
      <c r="K3274" t="str">
        <f>IF((LEN(relatorio_Ananindeua3[[#This Row],[CIF/CPF/CNPJ]])=14),relatorio_Ananindeua3[[#This Row],[CIF/CPF/CNPJ]],relatorio_Ananindeua3[[#This Row],[Coluna2]])</f>
        <v>48777129000137</v>
      </c>
      <c r="L3274" t="str">
        <f t="shared" si="51"/>
        <v>487******37</v>
      </c>
    </row>
    <row r="3275" spans="1:12" x14ac:dyDescent="0.25">
      <c r="A3275" s="23" t="s">
        <v>5140</v>
      </c>
      <c r="B3275" s="23" t="s">
        <v>5141</v>
      </c>
      <c r="C3275" s="23" t="s">
        <v>17</v>
      </c>
      <c r="D3275" s="24">
        <v>45299.897557870368</v>
      </c>
      <c r="E3275" s="25" t="s">
        <v>11</v>
      </c>
      <c r="F3275" s="26" t="s">
        <v>16</v>
      </c>
      <c r="G3275" s="26" t="s">
        <v>14</v>
      </c>
      <c r="H3275" s="23">
        <v>0</v>
      </c>
      <c r="I3275" s="27"/>
      <c r="J3275" s="28">
        <v>0</v>
      </c>
      <c r="K3275" t="str">
        <f>IF((LEN(relatorio_Ananindeua3[[#This Row],[CIF/CPF/CNPJ]])=14),relatorio_Ananindeua3[[#This Row],[CIF/CPF/CNPJ]],relatorio_Ananindeua3[[#This Row],[Coluna2]])</f>
        <v>40748734000178</v>
      </c>
      <c r="L3275" t="str">
        <f t="shared" si="51"/>
        <v>407******78</v>
      </c>
    </row>
    <row r="3276" spans="1:12" x14ac:dyDescent="0.25">
      <c r="A3276" s="23" t="s">
        <v>7332</v>
      </c>
      <c r="B3276" s="23" t="s">
        <v>7333</v>
      </c>
      <c r="C3276" s="23" t="s">
        <v>17</v>
      </c>
      <c r="D3276" s="24">
        <v>45299.897557870368</v>
      </c>
      <c r="E3276" s="25" t="s">
        <v>11</v>
      </c>
      <c r="F3276" s="26" t="s">
        <v>16</v>
      </c>
      <c r="G3276" s="26" t="s">
        <v>14</v>
      </c>
      <c r="H3276" s="23">
        <v>0</v>
      </c>
      <c r="I3276" s="27"/>
      <c r="J3276" s="28">
        <v>0</v>
      </c>
      <c r="K3276" t="str">
        <f>IF((LEN(relatorio_Ananindeua3[[#This Row],[CIF/CPF/CNPJ]])=14),relatorio_Ananindeua3[[#This Row],[CIF/CPF/CNPJ]],relatorio_Ananindeua3[[#This Row],[Coluna2]])</f>
        <v>47344186000160</v>
      </c>
      <c r="L3276" t="str">
        <f t="shared" si="51"/>
        <v>473******60</v>
      </c>
    </row>
    <row r="3277" spans="1:12" x14ac:dyDescent="0.25">
      <c r="A3277" s="23" t="s">
        <v>7957</v>
      </c>
      <c r="B3277" s="23" t="s">
        <v>7958</v>
      </c>
      <c r="C3277" s="23" t="s">
        <v>17</v>
      </c>
      <c r="D3277" s="24">
        <v>45299.897557870368</v>
      </c>
      <c r="E3277" s="25" t="s">
        <v>11</v>
      </c>
      <c r="F3277" s="26" t="s">
        <v>16</v>
      </c>
      <c r="G3277" s="26" t="s">
        <v>14</v>
      </c>
      <c r="H3277" s="23">
        <v>0</v>
      </c>
      <c r="I3277" s="27"/>
      <c r="J3277" s="28">
        <v>0</v>
      </c>
      <c r="K3277" t="str">
        <f>IF((LEN(relatorio_Ananindeua3[[#This Row],[CIF/CPF/CNPJ]])=14),relatorio_Ananindeua3[[#This Row],[CIF/CPF/CNPJ]],relatorio_Ananindeua3[[#This Row],[Coluna2]])</f>
        <v>48778828000100</v>
      </c>
      <c r="L3277" t="str">
        <f t="shared" si="51"/>
        <v>487******00</v>
      </c>
    </row>
    <row r="3278" spans="1:12" x14ac:dyDescent="0.25">
      <c r="A3278" s="23" t="s">
        <v>927</v>
      </c>
      <c r="B3278" s="23" t="s">
        <v>928</v>
      </c>
      <c r="C3278" s="23" t="s">
        <v>17</v>
      </c>
      <c r="D3278" s="24">
        <v>45299.897569444445</v>
      </c>
      <c r="E3278" s="25" t="s">
        <v>11</v>
      </c>
      <c r="F3278" s="26" t="s">
        <v>16</v>
      </c>
      <c r="G3278" s="26" t="s">
        <v>14</v>
      </c>
      <c r="H3278" s="23">
        <v>0</v>
      </c>
      <c r="I3278" s="27"/>
      <c r="J3278" s="28">
        <v>0</v>
      </c>
      <c r="K3278" t="str">
        <f>IF((LEN(relatorio_Ananindeua3[[#This Row],[CIF/CPF/CNPJ]])=14),relatorio_Ananindeua3[[#This Row],[CIF/CPF/CNPJ]],relatorio_Ananindeua3[[#This Row],[Coluna2]])</f>
        <v>17262699000160</v>
      </c>
      <c r="L3278" t="str">
        <f t="shared" si="51"/>
        <v>172******60</v>
      </c>
    </row>
    <row r="3279" spans="1:12" x14ac:dyDescent="0.25">
      <c r="A3279" s="23" t="s">
        <v>5899</v>
      </c>
      <c r="B3279" s="23" t="s">
        <v>5900</v>
      </c>
      <c r="C3279" s="23" t="s">
        <v>17</v>
      </c>
      <c r="D3279" s="24">
        <v>45299.897581018522</v>
      </c>
      <c r="E3279" s="25" t="s">
        <v>11</v>
      </c>
      <c r="F3279" s="26" t="s">
        <v>16</v>
      </c>
      <c r="G3279" s="26" t="s">
        <v>14</v>
      </c>
      <c r="H3279" s="23">
        <v>0</v>
      </c>
      <c r="I3279" s="27"/>
      <c r="J3279" s="28">
        <v>0</v>
      </c>
      <c r="K3279" t="str">
        <f>IF((LEN(relatorio_Ananindeua3[[#This Row],[CIF/CPF/CNPJ]])=14),relatorio_Ananindeua3[[#This Row],[CIF/CPF/CNPJ]],relatorio_Ananindeua3[[#This Row],[Coluna2]])</f>
        <v>43302138000158</v>
      </c>
      <c r="L3279" t="str">
        <f t="shared" si="51"/>
        <v>433******58</v>
      </c>
    </row>
    <row r="3280" spans="1:12" x14ac:dyDescent="0.25">
      <c r="A3280" s="23" t="s">
        <v>7704</v>
      </c>
      <c r="B3280" s="23" t="s">
        <v>7705</v>
      </c>
      <c r="C3280" s="23" t="s">
        <v>17</v>
      </c>
      <c r="D3280" s="24">
        <v>45299.897581018522</v>
      </c>
      <c r="E3280" s="25" t="s">
        <v>11</v>
      </c>
      <c r="F3280" s="26" t="s">
        <v>16</v>
      </c>
      <c r="G3280" s="26" t="s">
        <v>14</v>
      </c>
      <c r="H3280" s="23">
        <v>0</v>
      </c>
      <c r="I3280" s="27"/>
      <c r="J3280" s="28">
        <v>0</v>
      </c>
      <c r="K3280" t="str">
        <f>IF((LEN(relatorio_Ananindeua3[[#This Row],[CIF/CPF/CNPJ]])=14),relatorio_Ananindeua3[[#This Row],[CIF/CPF/CNPJ]],relatorio_Ananindeua3[[#This Row],[Coluna2]])</f>
        <v>48272724000110</v>
      </c>
      <c r="L3280" t="str">
        <f t="shared" si="51"/>
        <v>482******10</v>
      </c>
    </row>
    <row r="3281" spans="1:12" x14ac:dyDescent="0.25">
      <c r="A3281" s="23" t="s">
        <v>7949</v>
      </c>
      <c r="B3281" s="23" t="s">
        <v>7950</v>
      </c>
      <c r="C3281" s="23" t="s">
        <v>17</v>
      </c>
      <c r="D3281" s="24">
        <v>45299.897592592592</v>
      </c>
      <c r="E3281" s="25" t="s">
        <v>11</v>
      </c>
      <c r="F3281" s="26" t="s">
        <v>16</v>
      </c>
      <c r="G3281" s="26" t="s">
        <v>14</v>
      </c>
      <c r="H3281" s="23">
        <v>0</v>
      </c>
      <c r="I3281" s="27"/>
      <c r="J3281" s="28">
        <v>0</v>
      </c>
      <c r="K3281" t="str">
        <f>IF((LEN(relatorio_Ananindeua3[[#This Row],[CIF/CPF/CNPJ]])=14),relatorio_Ananindeua3[[#This Row],[CIF/CPF/CNPJ]],relatorio_Ananindeua3[[#This Row],[Coluna2]])</f>
        <v>48774362000166</v>
      </c>
      <c r="L3281" t="str">
        <f t="shared" si="51"/>
        <v>487******66</v>
      </c>
    </row>
    <row r="3282" spans="1:12" x14ac:dyDescent="0.25">
      <c r="A3282" s="23" t="s">
        <v>7943</v>
      </c>
      <c r="B3282" s="23" t="s">
        <v>7944</v>
      </c>
      <c r="C3282" s="23" t="s">
        <v>17</v>
      </c>
      <c r="D3282" s="24">
        <v>45299.897604166668</v>
      </c>
      <c r="E3282" s="25" t="s">
        <v>11</v>
      </c>
      <c r="F3282" s="26" t="s">
        <v>16</v>
      </c>
      <c r="G3282" s="26" t="s">
        <v>14</v>
      </c>
      <c r="H3282" s="23">
        <v>0</v>
      </c>
      <c r="I3282" s="27"/>
      <c r="J3282" s="28">
        <v>0</v>
      </c>
      <c r="K3282" t="str">
        <f>IF((LEN(relatorio_Ananindeua3[[#This Row],[CIF/CPF/CNPJ]])=14),relatorio_Ananindeua3[[#This Row],[CIF/CPF/CNPJ]],relatorio_Ananindeua3[[#This Row],[Coluna2]])</f>
        <v>48771204000152</v>
      </c>
      <c r="L3282" t="str">
        <f t="shared" ref="L3282:L3345" si="52">_xlfn.CONCAT(LEFT(A3282,3),REPT("*",6),RIGHT(A3282,2))</f>
        <v>487******52</v>
      </c>
    </row>
    <row r="3283" spans="1:12" x14ac:dyDescent="0.25">
      <c r="A3283" s="23" t="s">
        <v>7945</v>
      </c>
      <c r="B3283" s="23" t="s">
        <v>7946</v>
      </c>
      <c r="C3283" s="23" t="s">
        <v>17</v>
      </c>
      <c r="D3283" s="24">
        <v>45299.897604166668</v>
      </c>
      <c r="E3283" s="25" t="s">
        <v>11</v>
      </c>
      <c r="F3283" s="26" t="s">
        <v>16</v>
      </c>
      <c r="G3283" s="26" t="s">
        <v>14</v>
      </c>
      <c r="H3283" s="23">
        <v>0</v>
      </c>
      <c r="I3283" s="27"/>
      <c r="J3283" s="28">
        <v>0</v>
      </c>
      <c r="K3283" t="str">
        <f>IF((LEN(relatorio_Ananindeua3[[#This Row],[CIF/CPF/CNPJ]])=14),relatorio_Ananindeua3[[#This Row],[CIF/CPF/CNPJ]],relatorio_Ananindeua3[[#This Row],[Coluna2]])</f>
        <v>48771571000156</v>
      </c>
      <c r="L3283" t="str">
        <f t="shared" si="52"/>
        <v>487******56</v>
      </c>
    </row>
    <row r="3284" spans="1:12" x14ac:dyDescent="0.25">
      <c r="A3284" s="23" t="s">
        <v>7935</v>
      </c>
      <c r="B3284" s="23" t="s">
        <v>7936</v>
      </c>
      <c r="C3284" s="23" t="s">
        <v>17</v>
      </c>
      <c r="D3284" s="24">
        <v>45299.897638888891</v>
      </c>
      <c r="E3284" s="25" t="s">
        <v>11</v>
      </c>
      <c r="F3284" s="26" t="s">
        <v>16</v>
      </c>
      <c r="G3284" s="26" t="s">
        <v>14</v>
      </c>
      <c r="H3284" s="23">
        <v>0</v>
      </c>
      <c r="I3284" s="27"/>
      <c r="J3284" s="28">
        <v>0</v>
      </c>
      <c r="K3284" t="str">
        <f>IF((LEN(relatorio_Ananindeua3[[#This Row],[CIF/CPF/CNPJ]])=14),relatorio_Ananindeua3[[#This Row],[CIF/CPF/CNPJ]],relatorio_Ananindeua3[[#This Row],[Coluna2]])</f>
        <v>48752506000183</v>
      </c>
      <c r="L3284" t="str">
        <f t="shared" si="52"/>
        <v>487******83</v>
      </c>
    </row>
    <row r="3285" spans="1:12" x14ac:dyDescent="0.25">
      <c r="A3285" s="23" t="s">
        <v>5046</v>
      </c>
      <c r="B3285" s="23" t="s">
        <v>5047</v>
      </c>
      <c r="C3285" s="23" t="s">
        <v>17</v>
      </c>
      <c r="D3285" s="24">
        <v>45299.897650462961</v>
      </c>
      <c r="E3285" s="25" t="s">
        <v>11</v>
      </c>
      <c r="F3285" s="26" t="s">
        <v>16</v>
      </c>
      <c r="G3285" s="26" t="s">
        <v>14</v>
      </c>
      <c r="H3285" s="23">
        <v>0</v>
      </c>
      <c r="I3285" s="27"/>
      <c r="J3285" s="28">
        <v>0</v>
      </c>
      <c r="K3285" t="str">
        <f>IF((LEN(relatorio_Ananindeua3[[#This Row],[CIF/CPF/CNPJ]])=14),relatorio_Ananindeua3[[#This Row],[CIF/CPF/CNPJ]],relatorio_Ananindeua3[[#This Row],[Coluna2]])</f>
        <v>40449321000192</v>
      </c>
      <c r="L3285" t="str">
        <f t="shared" si="52"/>
        <v>404******92</v>
      </c>
    </row>
    <row r="3286" spans="1:12" x14ac:dyDescent="0.25">
      <c r="A3286" s="23" t="s">
        <v>7929</v>
      </c>
      <c r="B3286" s="23" t="s">
        <v>7930</v>
      </c>
      <c r="C3286" s="23" t="s">
        <v>17</v>
      </c>
      <c r="D3286" s="24">
        <v>45299.897662037038</v>
      </c>
      <c r="E3286" s="25" t="s">
        <v>11</v>
      </c>
      <c r="F3286" s="26" t="s">
        <v>16</v>
      </c>
      <c r="G3286" s="26" t="s">
        <v>14</v>
      </c>
      <c r="H3286" s="23">
        <v>0</v>
      </c>
      <c r="I3286" s="27"/>
      <c r="J3286" s="28">
        <v>0</v>
      </c>
      <c r="K3286" t="str">
        <f>IF((LEN(relatorio_Ananindeua3[[#This Row],[CIF/CPF/CNPJ]])=14),relatorio_Ananindeua3[[#This Row],[CIF/CPF/CNPJ]],relatorio_Ananindeua3[[#This Row],[Coluna2]])</f>
        <v>48748567000177</v>
      </c>
      <c r="L3286" t="str">
        <f t="shared" si="52"/>
        <v>487******77</v>
      </c>
    </row>
    <row r="3287" spans="1:12" x14ac:dyDescent="0.25">
      <c r="A3287" s="23" t="s">
        <v>7939</v>
      </c>
      <c r="B3287" s="23" t="s">
        <v>7940</v>
      </c>
      <c r="C3287" s="23" t="s">
        <v>17</v>
      </c>
      <c r="D3287" s="24">
        <v>45299.897662037038</v>
      </c>
      <c r="E3287" s="25" t="s">
        <v>11</v>
      </c>
      <c r="F3287" s="26" t="s">
        <v>16</v>
      </c>
      <c r="G3287" s="26" t="s">
        <v>14</v>
      </c>
      <c r="H3287" s="23">
        <v>0</v>
      </c>
      <c r="I3287" s="27"/>
      <c r="J3287" s="28">
        <v>0</v>
      </c>
      <c r="K3287" t="str">
        <f>IF((LEN(relatorio_Ananindeua3[[#This Row],[CIF/CPF/CNPJ]])=14),relatorio_Ananindeua3[[#This Row],[CIF/CPF/CNPJ]],relatorio_Ananindeua3[[#This Row],[Coluna2]])</f>
        <v>48760737000139</v>
      </c>
      <c r="L3287" t="str">
        <f t="shared" si="52"/>
        <v>487******39</v>
      </c>
    </row>
    <row r="3288" spans="1:12" x14ac:dyDescent="0.25">
      <c r="A3288" s="23" t="s">
        <v>3957</v>
      </c>
      <c r="B3288" s="23" t="s">
        <v>3958</v>
      </c>
      <c r="C3288" s="23" t="s">
        <v>17</v>
      </c>
      <c r="D3288" s="24">
        <v>45299.897685185184</v>
      </c>
      <c r="E3288" s="25" t="s">
        <v>11</v>
      </c>
      <c r="F3288" s="26" t="s">
        <v>16</v>
      </c>
      <c r="G3288" s="26" t="s">
        <v>14</v>
      </c>
      <c r="H3288" s="23">
        <v>0</v>
      </c>
      <c r="I3288" s="27"/>
      <c r="J3288" s="28">
        <v>0</v>
      </c>
      <c r="K3288" t="str">
        <f>IF((LEN(relatorio_Ananindeua3[[#This Row],[CIF/CPF/CNPJ]])=14),relatorio_Ananindeua3[[#This Row],[CIF/CPF/CNPJ]],relatorio_Ananindeua3[[#This Row],[Coluna2]])</f>
        <v>35531349000134</v>
      </c>
      <c r="L3288" t="str">
        <f t="shared" si="52"/>
        <v>355******34</v>
      </c>
    </row>
    <row r="3289" spans="1:12" x14ac:dyDescent="0.25">
      <c r="A3289" s="23" t="s">
        <v>4878</v>
      </c>
      <c r="B3289" s="23" t="s">
        <v>4879</v>
      </c>
      <c r="C3289" s="23" t="s">
        <v>17</v>
      </c>
      <c r="D3289" s="24">
        <v>45299.897777777776</v>
      </c>
      <c r="E3289" s="25" t="s">
        <v>11</v>
      </c>
      <c r="F3289" s="26" t="s">
        <v>16</v>
      </c>
      <c r="G3289" s="26" t="s">
        <v>14</v>
      </c>
      <c r="H3289" s="23">
        <v>0</v>
      </c>
      <c r="I3289" s="27"/>
      <c r="J3289" s="28">
        <v>0</v>
      </c>
      <c r="K3289" t="str">
        <f>IF((LEN(relatorio_Ananindeua3[[#This Row],[CIF/CPF/CNPJ]])=14),relatorio_Ananindeua3[[#This Row],[CIF/CPF/CNPJ]],relatorio_Ananindeua3[[#This Row],[Coluna2]])</f>
        <v>39850653000103</v>
      </c>
      <c r="L3289" t="str">
        <f t="shared" si="52"/>
        <v>398******03</v>
      </c>
    </row>
    <row r="3290" spans="1:12" x14ac:dyDescent="0.25">
      <c r="A3290" s="23" t="s">
        <v>3838</v>
      </c>
      <c r="B3290" s="23" t="s">
        <v>3839</v>
      </c>
      <c r="C3290" s="23" t="s">
        <v>17</v>
      </c>
      <c r="D3290" s="24">
        <v>45299.897835648146</v>
      </c>
      <c r="E3290" s="25" t="s">
        <v>11</v>
      </c>
      <c r="F3290" s="26" t="s">
        <v>16</v>
      </c>
      <c r="G3290" s="26" t="s">
        <v>14</v>
      </c>
      <c r="H3290" s="23">
        <v>0</v>
      </c>
      <c r="I3290" s="27"/>
      <c r="J3290" s="28">
        <v>0</v>
      </c>
      <c r="K3290" t="str">
        <f>IF((LEN(relatorio_Ananindeua3[[#This Row],[CIF/CPF/CNPJ]])=14),relatorio_Ananindeua3[[#This Row],[CIF/CPF/CNPJ]],relatorio_Ananindeua3[[#This Row],[Coluna2]])</f>
        <v>35091417000191</v>
      </c>
      <c r="L3290" t="str">
        <f t="shared" si="52"/>
        <v>350******91</v>
      </c>
    </row>
    <row r="3291" spans="1:12" x14ac:dyDescent="0.25">
      <c r="A3291" s="23" t="s">
        <v>7915</v>
      </c>
      <c r="B3291" s="23" t="s">
        <v>7916</v>
      </c>
      <c r="C3291" s="23" t="s">
        <v>17</v>
      </c>
      <c r="D3291" s="24">
        <v>45299.897835648146</v>
      </c>
      <c r="E3291" s="25" t="s">
        <v>11</v>
      </c>
      <c r="F3291" s="26" t="s">
        <v>16</v>
      </c>
      <c r="G3291" s="26" t="s">
        <v>14</v>
      </c>
      <c r="H3291" s="23">
        <v>0</v>
      </c>
      <c r="I3291" s="27"/>
      <c r="J3291" s="28">
        <v>0</v>
      </c>
      <c r="K3291" t="str">
        <f>IF((LEN(relatorio_Ananindeua3[[#This Row],[CIF/CPF/CNPJ]])=14),relatorio_Ananindeua3[[#This Row],[CIF/CPF/CNPJ]],relatorio_Ananindeua3[[#This Row],[Coluna2]])</f>
        <v>48711894000154</v>
      </c>
      <c r="L3291" t="str">
        <f t="shared" si="52"/>
        <v>487******54</v>
      </c>
    </row>
    <row r="3292" spans="1:12" x14ac:dyDescent="0.25">
      <c r="A3292" s="23" t="s">
        <v>6141</v>
      </c>
      <c r="B3292" s="23" t="s">
        <v>6142</v>
      </c>
      <c r="C3292" s="23" t="s">
        <v>17</v>
      </c>
      <c r="D3292" s="24">
        <v>45299.897905092592</v>
      </c>
      <c r="E3292" s="25" t="s">
        <v>11</v>
      </c>
      <c r="F3292" s="26" t="s">
        <v>16</v>
      </c>
      <c r="G3292" s="26" t="s">
        <v>14</v>
      </c>
      <c r="H3292" s="23">
        <v>0</v>
      </c>
      <c r="I3292" s="27"/>
      <c r="J3292" s="28">
        <v>0</v>
      </c>
      <c r="K3292" t="str">
        <f>IF((LEN(relatorio_Ananindeua3[[#This Row],[CIF/CPF/CNPJ]])=14),relatorio_Ananindeua3[[#This Row],[CIF/CPF/CNPJ]],relatorio_Ananindeua3[[#This Row],[Coluna2]])</f>
        <v>44022304000125</v>
      </c>
      <c r="L3292" t="str">
        <f t="shared" si="52"/>
        <v>440******25</v>
      </c>
    </row>
    <row r="3293" spans="1:12" x14ac:dyDescent="0.25">
      <c r="A3293" s="23" t="s">
        <v>7436</v>
      </c>
      <c r="B3293" s="23" t="s">
        <v>7437</v>
      </c>
      <c r="C3293" s="23" t="s">
        <v>17</v>
      </c>
      <c r="D3293" s="24">
        <v>45299.897974537038</v>
      </c>
      <c r="E3293" s="25" t="s">
        <v>11</v>
      </c>
      <c r="F3293" s="26" t="s">
        <v>16</v>
      </c>
      <c r="G3293" s="26" t="s">
        <v>14</v>
      </c>
      <c r="H3293" s="23">
        <v>0</v>
      </c>
      <c r="I3293" s="27"/>
      <c r="J3293" s="28">
        <v>0</v>
      </c>
      <c r="K3293" t="str">
        <f>IF((LEN(relatorio_Ananindeua3[[#This Row],[CIF/CPF/CNPJ]])=14),relatorio_Ananindeua3[[#This Row],[CIF/CPF/CNPJ]],relatorio_Ananindeua3[[#This Row],[Coluna2]])</f>
        <v>47675675000102</v>
      </c>
      <c r="L3293" t="str">
        <f t="shared" si="52"/>
        <v>476******02</v>
      </c>
    </row>
    <row r="3294" spans="1:12" x14ac:dyDescent="0.25">
      <c r="A3294" s="23" t="s">
        <v>7903</v>
      </c>
      <c r="B3294" s="23" t="s">
        <v>7904</v>
      </c>
      <c r="C3294" s="23" t="s">
        <v>17</v>
      </c>
      <c r="D3294" s="24">
        <v>45299.898009259261</v>
      </c>
      <c r="E3294" s="25" t="s">
        <v>11</v>
      </c>
      <c r="F3294" s="26" t="s">
        <v>16</v>
      </c>
      <c r="G3294" s="26" t="s">
        <v>14</v>
      </c>
      <c r="H3294" s="23">
        <v>0</v>
      </c>
      <c r="I3294" s="27"/>
      <c r="J3294" s="28">
        <v>0</v>
      </c>
      <c r="K3294" t="str">
        <f>IF((LEN(relatorio_Ananindeua3[[#This Row],[CIF/CPF/CNPJ]])=14),relatorio_Ananindeua3[[#This Row],[CIF/CPF/CNPJ]],relatorio_Ananindeua3[[#This Row],[Coluna2]])</f>
        <v>48682353000145</v>
      </c>
      <c r="L3294" t="str">
        <f t="shared" si="52"/>
        <v>486******45</v>
      </c>
    </row>
    <row r="3295" spans="1:12" x14ac:dyDescent="0.25">
      <c r="A3295" s="23" t="s">
        <v>4575</v>
      </c>
      <c r="B3295" s="23" t="s">
        <v>4576</v>
      </c>
      <c r="C3295" s="23" t="s">
        <v>17</v>
      </c>
      <c r="D3295" s="24">
        <v>45299.898020833331</v>
      </c>
      <c r="E3295" s="25" t="s">
        <v>11</v>
      </c>
      <c r="F3295" s="26" t="s">
        <v>16</v>
      </c>
      <c r="G3295" s="26" t="s">
        <v>14</v>
      </c>
      <c r="H3295" s="23">
        <v>0</v>
      </c>
      <c r="I3295" s="27"/>
      <c r="J3295" s="28">
        <v>0</v>
      </c>
      <c r="K3295" t="str">
        <f>IF((LEN(relatorio_Ananindeua3[[#This Row],[CIF/CPF/CNPJ]])=14),relatorio_Ananindeua3[[#This Row],[CIF/CPF/CNPJ]],relatorio_Ananindeua3[[#This Row],[Coluna2]])</f>
        <v>38069921000183</v>
      </c>
      <c r="L3295" t="str">
        <f t="shared" si="52"/>
        <v>380******83</v>
      </c>
    </row>
    <row r="3296" spans="1:12" x14ac:dyDescent="0.25">
      <c r="A3296" s="23" t="s">
        <v>6285</v>
      </c>
      <c r="B3296" s="23" t="s">
        <v>6286</v>
      </c>
      <c r="C3296" s="23" t="s">
        <v>17</v>
      </c>
      <c r="D3296" s="24">
        <v>45299.898020833331</v>
      </c>
      <c r="E3296" s="25" t="s">
        <v>11</v>
      </c>
      <c r="F3296" s="26" t="s">
        <v>16</v>
      </c>
      <c r="G3296" s="26" t="s">
        <v>14</v>
      </c>
      <c r="H3296" s="23">
        <v>0</v>
      </c>
      <c r="I3296" s="27"/>
      <c r="J3296" s="28">
        <v>0</v>
      </c>
      <c r="K3296" t="str">
        <f>IF((LEN(relatorio_Ananindeua3[[#This Row],[CIF/CPF/CNPJ]])=14),relatorio_Ananindeua3[[#This Row],[CIF/CPF/CNPJ]],relatorio_Ananindeua3[[#This Row],[Coluna2]])</f>
        <v>44513719000100</v>
      </c>
      <c r="L3296" t="str">
        <f t="shared" si="52"/>
        <v>445******00</v>
      </c>
    </row>
    <row r="3297" spans="1:12" x14ac:dyDescent="0.25">
      <c r="A3297" s="23" t="s">
        <v>7891</v>
      </c>
      <c r="B3297" s="23" t="s">
        <v>7892</v>
      </c>
      <c r="C3297" s="23" t="s">
        <v>17</v>
      </c>
      <c r="D3297" s="24">
        <v>45299.898055555554</v>
      </c>
      <c r="E3297" s="25" t="s">
        <v>11</v>
      </c>
      <c r="F3297" s="26" t="s">
        <v>16</v>
      </c>
      <c r="G3297" s="26" t="s">
        <v>14</v>
      </c>
      <c r="H3297" s="23">
        <v>0</v>
      </c>
      <c r="I3297" s="27"/>
      <c r="J3297" s="28">
        <v>0</v>
      </c>
      <c r="K3297" t="str">
        <f>IF((LEN(relatorio_Ananindeua3[[#This Row],[CIF/CPF/CNPJ]])=14),relatorio_Ananindeua3[[#This Row],[CIF/CPF/CNPJ]],relatorio_Ananindeua3[[#This Row],[Coluna2]])</f>
        <v>48665594000186</v>
      </c>
      <c r="L3297" t="str">
        <f t="shared" si="52"/>
        <v>486******86</v>
      </c>
    </row>
    <row r="3298" spans="1:12" x14ac:dyDescent="0.25">
      <c r="A3298" s="23" t="s">
        <v>7660</v>
      </c>
      <c r="B3298" s="23" t="s">
        <v>7661</v>
      </c>
      <c r="C3298" s="23" t="s">
        <v>17</v>
      </c>
      <c r="D3298" s="24">
        <v>45299.89806712963</v>
      </c>
      <c r="E3298" s="25" t="s">
        <v>11</v>
      </c>
      <c r="F3298" s="26" t="s">
        <v>16</v>
      </c>
      <c r="G3298" s="26" t="s">
        <v>14</v>
      </c>
      <c r="H3298" s="23">
        <v>0</v>
      </c>
      <c r="I3298" s="27"/>
      <c r="J3298" s="28">
        <v>0</v>
      </c>
      <c r="K3298" t="str">
        <f>IF((LEN(relatorio_Ananindeua3[[#This Row],[CIF/CPF/CNPJ]])=14),relatorio_Ananindeua3[[#This Row],[CIF/CPF/CNPJ]],relatorio_Ananindeua3[[#This Row],[Coluna2]])</f>
        <v>48150094000101</v>
      </c>
      <c r="L3298" t="str">
        <f t="shared" si="52"/>
        <v>481******01</v>
      </c>
    </row>
    <row r="3299" spans="1:12" x14ac:dyDescent="0.25">
      <c r="A3299" s="23" t="s">
        <v>4251</v>
      </c>
      <c r="B3299" s="23" t="s">
        <v>4252</v>
      </c>
      <c r="C3299" s="23" t="s">
        <v>17</v>
      </c>
      <c r="D3299" s="24">
        <v>45299.898078703707</v>
      </c>
      <c r="E3299" s="25" t="s">
        <v>11</v>
      </c>
      <c r="F3299" s="26" t="s">
        <v>16</v>
      </c>
      <c r="G3299" s="26" t="s">
        <v>14</v>
      </c>
      <c r="H3299" s="23">
        <v>0</v>
      </c>
      <c r="I3299" s="27"/>
      <c r="J3299" s="28">
        <v>0</v>
      </c>
      <c r="K3299" t="str">
        <f>IF((LEN(relatorio_Ananindeua3[[#This Row],[CIF/CPF/CNPJ]])=14),relatorio_Ananindeua3[[#This Row],[CIF/CPF/CNPJ]],relatorio_Ananindeua3[[#This Row],[Coluna2]])</f>
        <v>36774939000150</v>
      </c>
      <c r="L3299" t="str">
        <f t="shared" si="52"/>
        <v>367******50</v>
      </c>
    </row>
    <row r="3300" spans="1:12" x14ac:dyDescent="0.25">
      <c r="A3300" s="23" t="s">
        <v>4382</v>
      </c>
      <c r="B3300" s="23" t="s">
        <v>4383</v>
      </c>
      <c r="C3300" s="23" t="s">
        <v>17</v>
      </c>
      <c r="D3300" s="24">
        <v>45299.898090277777</v>
      </c>
      <c r="E3300" s="25" t="s">
        <v>11</v>
      </c>
      <c r="F3300" s="26" t="s">
        <v>16</v>
      </c>
      <c r="G3300" s="26" t="s">
        <v>14</v>
      </c>
      <c r="H3300" s="23">
        <v>0</v>
      </c>
      <c r="I3300" s="27"/>
      <c r="J3300" s="28">
        <v>0</v>
      </c>
      <c r="K3300" t="str">
        <f>IF((LEN(relatorio_Ananindeua3[[#This Row],[CIF/CPF/CNPJ]])=14),relatorio_Ananindeua3[[#This Row],[CIF/CPF/CNPJ]],relatorio_Ananindeua3[[#This Row],[Coluna2]])</f>
        <v>37335835000102</v>
      </c>
      <c r="L3300" t="str">
        <f t="shared" si="52"/>
        <v>373******02</v>
      </c>
    </row>
    <row r="3301" spans="1:12" x14ac:dyDescent="0.25">
      <c r="A3301" s="23" t="s">
        <v>7885</v>
      </c>
      <c r="B3301" s="23" t="s">
        <v>7886</v>
      </c>
      <c r="C3301" s="23" t="s">
        <v>17</v>
      </c>
      <c r="D3301" s="24">
        <v>45299.898101851853</v>
      </c>
      <c r="E3301" s="25" t="s">
        <v>11</v>
      </c>
      <c r="F3301" s="26" t="s">
        <v>16</v>
      </c>
      <c r="G3301" s="26" t="s">
        <v>14</v>
      </c>
      <c r="H3301" s="23">
        <v>0</v>
      </c>
      <c r="I3301" s="27"/>
      <c r="J3301" s="28">
        <v>0</v>
      </c>
      <c r="K3301" t="str">
        <f>IF((LEN(relatorio_Ananindeua3[[#This Row],[CIF/CPF/CNPJ]])=14),relatorio_Ananindeua3[[#This Row],[CIF/CPF/CNPJ]],relatorio_Ananindeua3[[#This Row],[Coluna2]])</f>
        <v>48627364000122</v>
      </c>
      <c r="L3301" t="str">
        <f t="shared" si="52"/>
        <v>486******22</v>
      </c>
    </row>
    <row r="3302" spans="1:12" x14ac:dyDescent="0.25">
      <c r="A3302" s="23" t="s">
        <v>7889</v>
      </c>
      <c r="B3302" s="23" t="s">
        <v>7890</v>
      </c>
      <c r="C3302" s="23" t="s">
        <v>17</v>
      </c>
      <c r="D3302" s="24">
        <v>45299.898101851853</v>
      </c>
      <c r="E3302" s="25" t="s">
        <v>11</v>
      </c>
      <c r="F3302" s="26" t="s">
        <v>16</v>
      </c>
      <c r="G3302" s="26" t="s">
        <v>14</v>
      </c>
      <c r="H3302" s="23">
        <v>0</v>
      </c>
      <c r="I3302" s="27"/>
      <c r="J3302" s="28">
        <v>0</v>
      </c>
      <c r="K3302" t="str">
        <f>IF((LEN(relatorio_Ananindeua3[[#This Row],[CIF/CPF/CNPJ]])=14),relatorio_Ananindeua3[[#This Row],[CIF/CPF/CNPJ]],relatorio_Ananindeua3[[#This Row],[Coluna2]])</f>
        <v>48647427000102</v>
      </c>
      <c r="L3302" t="str">
        <f t="shared" si="52"/>
        <v>486******02</v>
      </c>
    </row>
    <row r="3303" spans="1:12" x14ac:dyDescent="0.25">
      <c r="A3303" s="23" t="s">
        <v>7875</v>
      </c>
      <c r="B3303" s="23" t="s">
        <v>7876</v>
      </c>
      <c r="C3303" s="23" t="s">
        <v>17</v>
      </c>
      <c r="D3303" s="24">
        <v>45299.898113425923</v>
      </c>
      <c r="E3303" s="25" t="s">
        <v>11</v>
      </c>
      <c r="F3303" s="26" t="s">
        <v>16</v>
      </c>
      <c r="G3303" s="26" t="s">
        <v>14</v>
      </c>
      <c r="H3303" s="23">
        <v>0</v>
      </c>
      <c r="I3303" s="27"/>
      <c r="J3303" s="28">
        <v>0</v>
      </c>
      <c r="K3303" t="str">
        <f>IF((LEN(relatorio_Ananindeua3[[#This Row],[CIF/CPF/CNPJ]])=14),relatorio_Ananindeua3[[#This Row],[CIF/CPF/CNPJ]],relatorio_Ananindeua3[[#This Row],[Coluna2]])</f>
        <v>48612183000122</v>
      </c>
      <c r="L3303" t="str">
        <f t="shared" si="52"/>
        <v>486******22</v>
      </c>
    </row>
    <row r="3304" spans="1:12" x14ac:dyDescent="0.25">
      <c r="A3304" s="23" t="s">
        <v>7883</v>
      </c>
      <c r="B3304" s="23" t="s">
        <v>7884</v>
      </c>
      <c r="C3304" s="23" t="s">
        <v>17</v>
      </c>
      <c r="D3304" s="24">
        <v>45299.898113425923</v>
      </c>
      <c r="E3304" s="25" t="s">
        <v>11</v>
      </c>
      <c r="F3304" s="26" t="s">
        <v>16</v>
      </c>
      <c r="G3304" s="26" t="s">
        <v>14</v>
      </c>
      <c r="H3304" s="23">
        <v>0</v>
      </c>
      <c r="I3304" s="27"/>
      <c r="J3304" s="28">
        <v>0</v>
      </c>
      <c r="K3304" t="str">
        <f>IF((LEN(relatorio_Ananindeua3[[#This Row],[CIF/CPF/CNPJ]])=14),relatorio_Ananindeua3[[#This Row],[CIF/CPF/CNPJ]],relatorio_Ananindeua3[[#This Row],[Coluna2]])</f>
        <v>48623338000126</v>
      </c>
      <c r="L3304" t="str">
        <f t="shared" si="52"/>
        <v>486******26</v>
      </c>
    </row>
    <row r="3305" spans="1:12" x14ac:dyDescent="0.25">
      <c r="A3305" s="23" t="s">
        <v>7877</v>
      </c>
      <c r="B3305" s="23" t="s">
        <v>7878</v>
      </c>
      <c r="C3305" s="23" t="s">
        <v>17</v>
      </c>
      <c r="D3305" s="24">
        <v>45299.898125</v>
      </c>
      <c r="E3305" s="25" t="s">
        <v>11</v>
      </c>
      <c r="F3305" s="26" t="s">
        <v>16</v>
      </c>
      <c r="G3305" s="26" t="s">
        <v>14</v>
      </c>
      <c r="H3305" s="23">
        <v>0</v>
      </c>
      <c r="I3305" s="27"/>
      <c r="J3305" s="28">
        <v>0</v>
      </c>
      <c r="K3305" t="str">
        <f>IF((LEN(relatorio_Ananindeua3[[#This Row],[CIF/CPF/CNPJ]])=14),relatorio_Ananindeua3[[#This Row],[CIF/CPF/CNPJ]],relatorio_Ananindeua3[[#This Row],[Coluna2]])</f>
        <v>48614301000131</v>
      </c>
      <c r="L3305" t="str">
        <f t="shared" si="52"/>
        <v>486******31</v>
      </c>
    </row>
    <row r="3306" spans="1:12" x14ac:dyDescent="0.25">
      <c r="A3306" s="23" t="s">
        <v>7887</v>
      </c>
      <c r="B3306" s="23" t="s">
        <v>7888</v>
      </c>
      <c r="C3306" s="23" t="s">
        <v>17</v>
      </c>
      <c r="D3306" s="24">
        <v>45299.898125</v>
      </c>
      <c r="E3306" s="25" t="s">
        <v>11</v>
      </c>
      <c r="F3306" s="26" t="s">
        <v>16</v>
      </c>
      <c r="G3306" s="26" t="s">
        <v>14</v>
      </c>
      <c r="H3306" s="23">
        <v>0</v>
      </c>
      <c r="I3306" s="27"/>
      <c r="J3306" s="28">
        <v>0</v>
      </c>
      <c r="K3306" t="str">
        <f>IF((LEN(relatorio_Ananindeua3[[#This Row],[CIF/CPF/CNPJ]])=14),relatorio_Ananindeua3[[#This Row],[CIF/CPF/CNPJ]],relatorio_Ananindeua3[[#This Row],[Coluna2]])</f>
        <v>48637586000126</v>
      </c>
      <c r="L3306" t="str">
        <f t="shared" si="52"/>
        <v>486******26</v>
      </c>
    </row>
    <row r="3307" spans="1:12" x14ac:dyDescent="0.25">
      <c r="A3307" s="23" t="s">
        <v>7871</v>
      </c>
      <c r="B3307" s="23" t="s">
        <v>7872</v>
      </c>
      <c r="C3307" s="23" t="s">
        <v>17</v>
      </c>
      <c r="D3307" s="24">
        <v>45299.898136574076</v>
      </c>
      <c r="E3307" s="25" t="s">
        <v>11</v>
      </c>
      <c r="F3307" s="26" t="s">
        <v>16</v>
      </c>
      <c r="G3307" s="26" t="s">
        <v>14</v>
      </c>
      <c r="H3307" s="23">
        <v>0</v>
      </c>
      <c r="I3307" s="27"/>
      <c r="J3307" s="28">
        <v>0</v>
      </c>
      <c r="K3307" t="str">
        <f>IF((LEN(relatorio_Ananindeua3[[#This Row],[CIF/CPF/CNPJ]])=14),relatorio_Ananindeua3[[#This Row],[CIF/CPF/CNPJ]],relatorio_Ananindeua3[[#This Row],[Coluna2]])</f>
        <v>48605032000147</v>
      </c>
      <c r="L3307" t="str">
        <f t="shared" si="52"/>
        <v>486******47</v>
      </c>
    </row>
    <row r="3308" spans="1:12" x14ac:dyDescent="0.25">
      <c r="A3308" s="23" t="s">
        <v>7879</v>
      </c>
      <c r="B3308" s="23" t="s">
        <v>7880</v>
      </c>
      <c r="C3308" s="23" t="s">
        <v>17</v>
      </c>
      <c r="D3308" s="24">
        <v>45299.898136574076</v>
      </c>
      <c r="E3308" s="25" t="s">
        <v>11</v>
      </c>
      <c r="F3308" s="26" t="s">
        <v>16</v>
      </c>
      <c r="G3308" s="26" t="s">
        <v>14</v>
      </c>
      <c r="H3308" s="23">
        <v>0</v>
      </c>
      <c r="I3308" s="27"/>
      <c r="J3308" s="28">
        <v>0</v>
      </c>
      <c r="K3308" t="str">
        <f>IF((LEN(relatorio_Ananindeua3[[#This Row],[CIF/CPF/CNPJ]])=14),relatorio_Ananindeua3[[#This Row],[CIF/CPF/CNPJ]],relatorio_Ananindeua3[[#This Row],[Coluna2]])</f>
        <v>48614951000187</v>
      </c>
      <c r="L3308" t="str">
        <f t="shared" si="52"/>
        <v>486******87</v>
      </c>
    </row>
    <row r="3309" spans="1:12" x14ac:dyDescent="0.25">
      <c r="A3309" s="23" t="s">
        <v>895</v>
      </c>
      <c r="B3309" s="23" t="s">
        <v>896</v>
      </c>
      <c r="C3309" s="23" t="s">
        <v>17</v>
      </c>
      <c r="D3309" s="24">
        <v>45299.898148148146</v>
      </c>
      <c r="E3309" s="25" t="s">
        <v>11</v>
      </c>
      <c r="F3309" s="26" t="s">
        <v>16</v>
      </c>
      <c r="G3309" s="26" t="s">
        <v>14</v>
      </c>
      <c r="H3309" s="23">
        <v>0</v>
      </c>
      <c r="I3309" s="27"/>
      <c r="J3309" s="28">
        <v>0</v>
      </c>
      <c r="K3309" t="str">
        <f>IF((LEN(relatorio_Ananindeua3[[#This Row],[CIF/CPF/CNPJ]])=14),relatorio_Ananindeua3[[#This Row],[CIF/CPF/CNPJ]],relatorio_Ananindeua3[[#This Row],[Coluna2]])</f>
        <v>16986346000140</v>
      </c>
      <c r="L3309" t="str">
        <f t="shared" si="52"/>
        <v>169******40</v>
      </c>
    </row>
    <row r="3310" spans="1:12" x14ac:dyDescent="0.25">
      <c r="A3310" s="23" t="s">
        <v>7863</v>
      </c>
      <c r="B3310" s="23" t="s">
        <v>7864</v>
      </c>
      <c r="C3310" s="23" t="s">
        <v>17</v>
      </c>
      <c r="D3310" s="24">
        <v>45299.8981712963</v>
      </c>
      <c r="E3310" s="25" t="s">
        <v>11</v>
      </c>
      <c r="F3310" s="26" t="s">
        <v>16</v>
      </c>
      <c r="G3310" s="26" t="s">
        <v>14</v>
      </c>
      <c r="H3310" s="23">
        <v>0</v>
      </c>
      <c r="I3310" s="27"/>
      <c r="J3310" s="28">
        <v>0</v>
      </c>
      <c r="K3310" t="str">
        <f>IF((LEN(relatorio_Ananindeua3[[#This Row],[CIF/CPF/CNPJ]])=14),relatorio_Ananindeua3[[#This Row],[CIF/CPF/CNPJ]],relatorio_Ananindeua3[[#This Row],[Coluna2]])</f>
        <v>48588841000198</v>
      </c>
      <c r="L3310" t="str">
        <f t="shared" si="52"/>
        <v>485******98</v>
      </c>
    </row>
    <row r="3311" spans="1:12" x14ac:dyDescent="0.25">
      <c r="A3311" s="23" t="s">
        <v>2646</v>
      </c>
      <c r="B3311" s="23" t="s">
        <v>2647</v>
      </c>
      <c r="C3311" s="23" t="s">
        <v>17</v>
      </c>
      <c r="D3311" s="24">
        <v>45299.898182870369</v>
      </c>
      <c r="E3311" s="25" t="s">
        <v>11</v>
      </c>
      <c r="F3311" s="26" t="s">
        <v>16</v>
      </c>
      <c r="G3311" s="26" t="s">
        <v>14</v>
      </c>
      <c r="H3311" s="23">
        <v>0</v>
      </c>
      <c r="I3311" s="27"/>
      <c r="J3311" s="28">
        <v>0</v>
      </c>
      <c r="K3311" t="str">
        <f>IF((LEN(relatorio_Ananindeua3[[#This Row],[CIF/CPF/CNPJ]])=14),relatorio_Ananindeua3[[#This Row],[CIF/CPF/CNPJ]],relatorio_Ananindeua3[[#This Row],[Coluna2]])</f>
        <v>29784456000171</v>
      </c>
      <c r="L3311" t="str">
        <f t="shared" si="52"/>
        <v>297******71</v>
      </c>
    </row>
    <row r="3312" spans="1:12" x14ac:dyDescent="0.25">
      <c r="A3312" s="23" t="s">
        <v>5412</v>
      </c>
      <c r="B3312" s="23" t="s">
        <v>5413</v>
      </c>
      <c r="C3312" s="23" t="s">
        <v>17</v>
      </c>
      <c r="D3312" s="24">
        <v>45299.898182870369</v>
      </c>
      <c r="E3312" s="25" t="s">
        <v>11</v>
      </c>
      <c r="F3312" s="26" t="s">
        <v>16</v>
      </c>
      <c r="G3312" s="26" t="s">
        <v>14</v>
      </c>
      <c r="H3312" s="23">
        <v>0</v>
      </c>
      <c r="I3312" s="27"/>
      <c r="J3312" s="28">
        <v>0</v>
      </c>
      <c r="K3312" t="str">
        <f>IF((LEN(relatorio_Ananindeua3[[#This Row],[CIF/CPF/CNPJ]])=14),relatorio_Ananindeua3[[#This Row],[CIF/CPF/CNPJ]],relatorio_Ananindeua3[[#This Row],[Coluna2]])</f>
        <v>41636873000172</v>
      </c>
      <c r="L3312" t="str">
        <f t="shared" si="52"/>
        <v>416******72</v>
      </c>
    </row>
    <row r="3313" spans="1:12" x14ac:dyDescent="0.25">
      <c r="A3313" s="23" t="s">
        <v>7855</v>
      </c>
      <c r="B3313" s="23" t="s">
        <v>7856</v>
      </c>
      <c r="C3313" s="23" t="s">
        <v>17</v>
      </c>
      <c r="D3313" s="24">
        <v>45299.898182870369</v>
      </c>
      <c r="E3313" s="25" t="s">
        <v>11</v>
      </c>
      <c r="F3313" s="26" t="s">
        <v>16</v>
      </c>
      <c r="G3313" s="26" t="s">
        <v>14</v>
      </c>
      <c r="H3313" s="23">
        <v>0</v>
      </c>
      <c r="I3313" s="27"/>
      <c r="J3313" s="28">
        <v>0</v>
      </c>
      <c r="K3313" t="str">
        <f>IF((LEN(relatorio_Ananindeua3[[#This Row],[CIF/CPF/CNPJ]])=14),relatorio_Ananindeua3[[#This Row],[CIF/CPF/CNPJ]],relatorio_Ananindeua3[[#This Row],[Coluna2]])</f>
        <v>48576986000179</v>
      </c>
      <c r="L3313" t="str">
        <f t="shared" si="52"/>
        <v>485******79</v>
      </c>
    </row>
    <row r="3314" spans="1:12" x14ac:dyDescent="0.25">
      <c r="A3314" s="23" t="s">
        <v>7845</v>
      </c>
      <c r="B3314" s="23" t="s">
        <v>7846</v>
      </c>
      <c r="C3314" s="23" t="s">
        <v>17</v>
      </c>
      <c r="D3314" s="24">
        <v>45299.898229166669</v>
      </c>
      <c r="E3314" s="25" t="s">
        <v>11</v>
      </c>
      <c r="F3314" s="26" t="s">
        <v>16</v>
      </c>
      <c r="G3314" s="26" t="s">
        <v>14</v>
      </c>
      <c r="H3314" s="23">
        <v>0</v>
      </c>
      <c r="I3314" s="27"/>
      <c r="J3314" s="28">
        <v>0</v>
      </c>
      <c r="K3314" t="str">
        <f>IF((LEN(relatorio_Ananindeua3[[#This Row],[CIF/CPF/CNPJ]])=14),relatorio_Ananindeua3[[#This Row],[CIF/CPF/CNPJ]],relatorio_Ananindeua3[[#This Row],[Coluna2]])</f>
        <v>48557337000120</v>
      </c>
      <c r="L3314" t="str">
        <f t="shared" si="52"/>
        <v>485******20</v>
      </c>
    </row>
    <row r="3315" spans="1:12" x14ac:dyDescent="0.25">
      <c r="A3315" s="23" t="s">
        <v>7851</v>
      </c>
      <c r="B3315" s="23" t="s">
        <v>7852</v>
      </c>
      <c r="C3315" s="23" t="s">
        <v>17</v>
      </c>
      <c r="D3315" s="24">
        <v>45299.898263888892</v>
      </c>
      <c r="E3315" s="25" t="s">
        <v>11</v>
      </c>
      <c r="F3315" s="26" t="s">
        <v>16</v>
      </c>
      <c r="G3315" s="26" t="s">
        <v>14</v>
      </c>
      <c r="H3315" s="23">
        <v>0</v>
      </c>
      <c r="I3315" s="27"/>
      <c r="J3315" s="28">
        <v>0</v>
      </c>
      <c r="K3315" t="str">
        <f>IF((LEN(relatorio_Ananindeua3[[#This Row],[CIF/CPF/CNPJ]])=14),relatorio_Ananindeua3[[#This Row],[CIF/CPF/CNPJ]],relatorio_Ananindeua3[[#This Row],[Coluna2]])</f>
        <v>48568732000109</v>
      </c>
      <c r="L3315" t="str">
        <f t="shared" si="52"/>
        <v>485******09</v>
      </c>
    </row>
    <row r="3316" spans="1:12" x14ac:dyDescent="0.25">
      <c r="A3316" s="23" t="s">
        <v>7853</v>
      </c>
      <c r="B3316" s="23" t="s">
        <v>7854</v>
      </c>
      <c r="C3316" s="23" t="s">
        <v>17</v>
      </c>
      <c r="D3316" s="24">
        <v>45299.898263888892</v>
      </c>
      <c r="E3316" s="25" t="s">
        <v>11</v>
      </c>
      <c r="F3316" s="26" t="s">
        <v>16</v>
      </c>
      <c r="G3316" s="26" t="s">
        <v>14</v>
      </c>
      <c r="H3316" s="23">
        <v>0</v>
      </c>
      <c r="I3316" s="27"/>
      <c r="J3316" s="28">
        <v>0</v>
      </c>
      <c r="K3316" t="str">
        <f>IF((LEN(relatorio_Ananindeua3[[#This Row],[CIF/CPF/CNPJ]])=14),relatorio_Ananindeua3[[#This Row],[CIF/CPF/CNPJ]],relatorio_Ananindeua3[[#This Row],[Coluna2]])</f>
        <v>48570826000112</v>
      </c>
      <c r="L3316" t="str">
        <f t="shared" si="52"/>
        <v>485******12</v>
      </c>
    </row>
    <row r="3317" spans="1:12" x14ac:dyDescent="0.25">
      <c r="A3317" s="23" t="s">
        <v>7833</v>
      </c>
      <c r="B3317" s="23" t="s">
        <v>7834</v>
      </c>
      <c r="C3317" s="23" t="s">
        <v>17</v>
      </c>
      <c r="D3317" s="24">
        <v>45299.898356481484</v>
      </c>
      <c r="E3317" s="25" t="s">
        <v>11</v>
      </c>
      <c r="F3317" s="26" t="s">
        <v>16</v>
      </c>
      <c r="G3317" s="26" t="s">
        <v>14</v>
      </c>
      <c r="H3317" s="23">
        <v>0</v>
      </c>
      <c r="I3317" s="27"/>
      <c r="J3317" s="28">
        <v>0</v>
      </c>
      <c r="K3317" t="str">
        <f>IF((LEN(relatorio_Ananindeua3[[#This Row],[CIF/CPF/CNPJ]])=14),relatorio_Ananindeua3[[#This Row],[CIF/CPF/CNPJ]],relatorio_Ananindeua3[[#This Row],[Coluna2]])</f>
        <v>48527247000197</v>
      </c>
      <c r="L3317" t="str">
        <f t="shared" si="52"/>
        <v>485******97</v>
      </c>
    </row>
    <row r="3318" spans="1:12" x14ac:dyDescent="0.25">
      <c r="A3318" s="23" t="s">
        <v>7839</v>
      </c>
      <c r="B3318" s="23" t="s">
        <v>7840</v>
      </c>
      <c r="C3318" s="23" t="s">
        <v>17</v>
      </c>
      <c r="D3318" s="24">
        <v>45299.898356481484</v>
      </c>
      <c r="E3318" s="25" t="s">
        <v>11</v>
      </c>
      <c r="F3318" s="26" t="s">
        <v>16</v>
      </c>
      <c r="G3318" s="26" t="s">
        <v>14</v>
      </c>
      <c r="H3318" s="23">
        <v>0</v>
      </c>
      <c r="I3318" s="27"/>
      <c r="J3318" s="28">
        <v>0</v>
      </c>
      <c r="K3318" t="str">
        <f>IF((LEN(relatorio_Ananindeua3[[#This Row],[CIF/CPF/CNPJ]])=14),relatorio_Ananindeua3[[#This Row],[CIF/CPF/CNPJ]],relatorio_Ananindeua3[[#This Row],[Coluna2]])</f>
        <v>48538415000140</v>
      </c>
      <c r="L3318" t="str">
        <f t="shared" si="52"/>
        <v>485******40</v>
      </c>
    </row>
    <row r="3319" spans="1:12" x14ac:dyDescent="0.25">
      <c r="A3319" s="23" t="s">
        <v>7831</v>
      </c>
      <c r="B3319" s="23" t="s">
        <v>7832</v>
      </c>
      <c r="C3319" s="23" t="s">
        <v>17</v>
      </c>
      <c r="D3319" s="24">
        <v>45299.8983912037</v>
      </c>
      <c r="E3319" s="25" t="s">
        <v>11</v>
      </c>
      <c r="F3319" s="26" t="s">
        <v>16</v>
      </c>
      <c r="G3319" s="26" t="s">
        <v>14</v>
      </c>
      <c r="H3319" s="23">
        <v>0</v>
      </c>
      <c r="I3319" s="27"/>
      <c r="J3319" s="28">
        <v>0</v>
      </c>
      <c r="K3319" t="str">
        <f>IF((LEN(relatorio_Ananindeua3[[#This Row],[CIF/CPF/CNPJ]])=14),relatorio_Ananindeua3[[#This Row],[CIF/CPF/CNPJ]],relatorio_Ananindeua3[[#This Row],[Coluna2]])</f>
        <v>48525401000191</v>
      </c>
      <c r="L3319" t="str">
        <f t="shared" si="52"/>
        <v>485******91</v>
      </c>
    </row>
    <row r="3320" spans="1:12" x14ac:dyDescent="0.25">
      <c r="A3320" s="23" t="s">
        <v>7835</v>
      </c>
      <c r="B3320" s="23" t="s">
        <v>7836</v>
      </c>
      <c r="C3320" s="23" t="s">
        <v>17</v>
      </c>
      <c r="D3320" s="24">
        <v>45299.8983912037</v>
      </c>
      <c r="E3320" s="25" t="s">
        <v>11</v>
      </c>
      <c r="F3320" s="26" t="s">
        <v>16</v>
      </c>
      <c r="G3320" s="26" t="s">
        <v>14</v>
      </c>
      <c r="H3320" s="23">
        <v>0</v>
      </c>
      <c r="I3320" s="27"/>
      <c r="J3320" s="28">
        <v>0</v>
      </c>
      <c r="K3320" t="str">
        <f>IF((LEN(relatorio_Ananindeua3[[#This Row],[CIF/CPF/CNPJ]])=14),relatorio_Ananindeua3[[#This Row],[CIF/CPF/CNPJ]],relatorio_Ananindeua3[[#This Row],[Coluna2]])</f>
        <v>48532137000113</v>
      </c>
      <c r="L3320" t="str">
        <f t="shared" si="52"/>
        <v>485******13</v>
      </c>
    </row>
    <row r="3321" spans="1:12" x14ac:dyDescent="0.25">
      <c r="A3321" s="23" t="s">
        <v>7829</v>
      </c>
      <c r="B3321" s="23" t="s">
        <v>7830</v>
      </c>
      <c r="C3321" s="23" t="s">
        <v>17</v>
      </c>
      <c r="D3321" s="24">
        <v>45299.898402777777</v>
      </c>
      <c r="E3321" s="25" t="s">
        <v>11</v>
      </c>
      <c r="F3321" s="26" t="s">
        <v>16</v>
      </c>
      <c r="G3321" s="26" t="s">
        <v>14</v>
      </c>
      <c r="H3321" s="23">
        <v>0</v>
      </c>
      <c r="I3321" s="27"/>
      <c r="J3321" s="28">
        <v>0</v>
      </c>
      <c r="K3321" t="str">
        <f>IF((LEN(relatorio_Ananindeua3[[#This Row],[CIF/CPF/CNPJ]])=14),relatorio_Ananindeua3[[#This Row],[CIF/CPF/CNPJ]],relatorio_Ananindeua3[[#This Row],[Coluna2]])</f>
        <v>48523562000146</v>
      </c>
      <c r="L3321" t="str">
        <f t="shared" si="52"/>
        <v>485******46</v>
      </c>
    </row>
    <row r="3322" spans="1:12" x14ac:dyDescent="0.25">
      <c r="A3322" s="23" t="s">
        <v>1411</v>
      </c>
      <c r="B3322" s="23" t="s">
        <v>1412</v>
      </c>
      <c r="C3322" s="23" t="s">
        <v>17</v>
      </c>
      <c r="D3322" s="24">
        <v>45299.898414351854</v>
      </c>
      <c r="E3322" s="25" t="s">
        <v>11</v>
      </c>
      <c r="F3322" s="26" t="s">
        <v>16</v>
      </c>
      <c r="G3322" s="26" t="s">
        <v>14</v>
      </c>
      <c r="H3322" s="23">
        <v>0</v>
      </c>
      <c r="I3322" s="27"/>
      <c r="J3322" s="28">
        <v>0</v>
      </c>
      <c r="K3322" t="str">
        <f>IF((LEN(relatorio_Ananindeua3[[#This Row],[CIF/CPF/CNPJ]])=14),relatorio_Ananindeua3[[#This Row],[CIF/CPF/CNPJ]],relatorio_Ananindeua3[[#This Row],[Coluna2]])</f>
        <v>21328795000131</v>
      </c>
      <c r="L3322" t="str">
        <f t="shared" si="52"/>
        <v>213******31</v>
      </c>
    </row>
    <row r="3323" spans="1:12" x14ac:dyDescent="0.25">
      <c r="A3323" s="23" t="s">
        <v>2324</v>
      </c>
      <c r="B3323" s="23" t="s">
        <v>2325</v>
      </c>
      <c r="C3323" s="23" t="s">
        <v>17</v>
      </c>
      <c r="D3323" s="24">
        <v>45299.898414351854</v>
      </c>
      <c r="E3323" s="25" t="s">
        <v>11</v>
      </c>
      <c r="F3323" s="26" t="s">
        <v>16</v>
      </c>
      <c r="G3323" s="26" t="s">
        <v>14</v>
      </c>
      <c r="H3323" s="23">
        <v>0</v>
      </c>
      <c r="I3323" s="27"/>
      <c r="J3323" s="28">
        <v>0</v>
      </c>
      <c r="K3323" t="str">
        <f>IF((LEN(relatorio_Ananindeua3[[#This Row],[CIF/CPF/CNPJ]])=14),relatorio_Ananindeua3[[#This Row],[CIF/CPF/CNPJ]],relatorio_Ananindeua3[[#This Row],[Coluna2]])</f>
        <v>28244045000120</v>
      </c>
      <c r="L3323" t="str">
        <f t="shared" si="52"/>
        <v>282******20</v>
      </c>
    </row>
    <row r="3324" spans="1:12" x14ac:dyDescent="0.25">
      <c r="A3324" s="23" t="s">
        <v>5689</v>
      </c>
      <c r="B3324" s="23" t="s">
        <v>5690</v>
      </c>
      <c r="C3324" s="23" t="s">
        <v>17</v>
      </c>
      <c r="D3324" s="24">
        <v>45299.898414351854</v>
      </c>
      <c r="E3324" s="25" t="s">
        <v>11</v>
      </c>
      <c r="F3324" s="26" t="s">
        <v>16</v>
      </c>
      <c r="G3324" s="26" t="s">
        <v>14</v>
      </c>
      <c r="H3324" s="23">
        <v>0</v>
      </c>
      <c r="I3324" s="27"/>
      <c r="J3324" s="28">
        <v>0</v>
      </c>
      <c r="K3324" t="str">
        <f>IF((LEN(relatorio_Ananindeua3[[#This Row],[CIF/CPF/CNPJ]])=14),relatorio_Ananindeua3[[#This Row],[CIF/CPF/CNPJ]],relatorio_Ananindeua3[[#This Row],[Coluna2]])</f>
        <v>42518786000183</v>
      </c>
      <c r="L3324" t="str">
        <f t="shared" si="52"/>
        <v>425******83</v>
      </c>
    </row>
    <row r="3325" spans="1:12" x14ac:dyDescent="0.25">
      <c r="A3325" s="23" t="s">
        <v>6828</v>
      </c>
      <c r="B3325" s="23" t="s">
        <v>6829</v>
      </c>
      <c r="C3325" s="23" t="s">
        <v>17</v>
      </c>
      <c r="D3325" s="24">
        <v>45299.898414351854</v>
      </c>
      <c r="E3325" s="25" t="s">
        <v>11</v>
      </c>
      <c r="F3325" s="26" t="s">
        <v>16</v>
      </c>
      <c r="G3325" s="26" t="s">
        <v>14</v>
      </c>
      <c r="H3325" s="23">
        <v>0</v>
      </c>
      <c r="I3325" s="27"/>
      <c r="J3325" s="28">
        <v>0</v>
      </c>
      <c r="K3325" t="str">
        <f>IF((LEN(relatorio_Ananindeua3[[#This Row],[CIF/CPF/CNPJ]])=14),relatorio_Ananindeua3[[#This Row],[CIF/CPF/CNPJ]],relatorio_Ananindeua3[[#This Row],[Coluna2]])</f>
        <v>45998092000189</v>
      </c>
      <c r="L3325" t="str">
        <f t="shared" si="52"/>
        <v>459******89</v>
      </c>
    </row>
    <row r="3326" spans="1:12" x14ac:dyDescent="0.25">
      <c r="A3326" s="23" t="s">
        <v>7823</v>
      </c>
      <c r="B3326" s="23" t="s">
        <v>7824</v>
      </c>
      <c r="C3326" s="23" t="s">
        <v>17</v>
      </c>
      <c r="D3326" s="24">
        <v>45299.898425925923</v>
      </c>
      <c r="E3326" s="25" t="s">
        <v>11</v>
      </c>
      <c r="F3326" s="26" t="s">
        <v>16</v>
      </c>
      <c r="G3326" s="26" t="s">
        <v>14</v>
      </c>
      <c r="H3326" s="23">
        <v>0</v>
      </c>
      <c r="I3326" s="27"/>
      <c r="J3326" s="28">
        <v>0</v>
      </c>
      <c r="K3326" t="str">
        <f>IF((LEN(relatorio_Ananindeua3[[#This Row],[CIF/CPF/CNPJ]])=14),relatorio_Ananindeua3[[#This Row],[CIF/CPF/CNPJ]],relatorio_Ananindeua3[[#This Row],[Coluna2]])</f>
        <v>48498054000155</v>
      </c>
      <c r="L3326" t="str">
        <f t="shared" si="52"/>
        <v>484******55</v>
      </c>
    </row>
    <row r="3327" spans="1:12" x14ac:dyDescent="0.25">
      <c r="A3327" s="23" t="s">
        <v>7817</v>
      </c>
      <c r="B3327" s="23" t="s">
        <v>7818</v>
      </c>
      <c r="C3327" s="23" t="s">
        <v>17</v>
      </c>
      <c r="D3327" s="24">
        <v>45299.8984375</v>
      </c>
      <c r="E3327" s="25" t="s">
        <v>11</v>
      </c>
      <c r="F3327" s="26" t="s">
        <v>16</v>
      </c>
      <c r="G3327" s="26" t="s">
        <v>14</v>
      </c>
      <c r="H3327" s="23">
        <v>0</v>
      </c>
      <c r="I3327" s="27"/>
      <c r="J3327" s="28">
        <v>0</v>
      </c>
      <c r="K3327" t="str">
        <f>IF((LEN(relatorio_Ananindeua3[[#This Row],[CIF/CPF/CNPJ]])=14),relatorio_Ananindeua3[[#This Row],[CIF/CPF/CNPJ]],relatorio_Ananindeua3[[#This Row],[Coluna2]])</f>
        <v>48493756000146</v>
      </c>
      <c r="L3327" t="str">
        <f t="shared" si="52"/>
        <v>484******46</v>
      </c>
    </row>
    <row r="3328" spans="1:12" x14ac:dyDescent="0.25">
      <c r="A3328" s="23" t="s">
        <v>7040</v>
      </c>
      <c r="B3328" s="23" t="s">
        <v>7041</v>
      </c>
      <c r="C3328" s="23" t="s">
        <v>17</v>
      </c>
      <c r="D3328" s="24">
        <v>45299.898460648146</v>
      </c>
      <c r="E3328" s="25" t="s">
        <v>11</v>
      </c>
      <c r="F3328" s="26" t="s">
        <v>16</v>
      </c>
      <c r="G3328" s="26" t="s">
        <v>14</v>
      </c>
      <c r="H3328" s="23">
        <v>0</v>
      </c>
      <c r="I3328" s="27"/>
      <c r="J3328" s="28">
        <v>0</v>
      </c>
      <c r="K3328" t="str">
        <f>IF((LEN(relatorio_Ananindeua3[[#This Row],[CIF/CPF/CNPJ]])=14),relatorio_Ananindeua3[[#This Row],[CIF/CPF/CNPJ]],relatorio_Ananindeua3[[#This Row],[Coluna2]])</f>
        <v>46503674000100</v>
      </c>
      <c r="L3328" t="str">
        <f t="shared" si="52"/>
        <v>465******00</v>
      </c>
    </row>
    <row r="3329" spans="1:12" x14ac:dyDescent="0.25">
      <c r="A3329" s="23" t="s">
        <v>7744</v>
      </c>
      <c r="B3329" s="23" t="s">
        <v>7745</v>
      </c>
      <c r="C3329" s="23" t="s">
        <v>17</v>
      </c>
      <c r="D3329" s="24">
        <v>45299.898518518516</v>
      </c>
      <c r="E3329" s="25" t="s">
        <v>11</v>
      </c>
      <c r="F3329" s="26" t="s">
        <v>16</v>
      </c>
      <c r="G3329" s="26" t="s">
        <v>14</v>
      </c>
      <c r="H3329" s="23">
        <v>0</v>
      </c>
      <c r="I3329" s="27"/>
      <c r="J3329" s="28">
        <v>0</v>
      </c>
      <c r="K3329" t="str">
        <f>IF((LEN(relatorio_Ananindeua3[[#This Row],[CIF/CPF/CNPJ]])=14),relatorio_Ananindeua3[[#This Row],[CIF/CPF/CNPJ]],relatorio_Ananindeua3[[#This Row],[Coluna2]])</f>
        <v>48345754000100</v>
      </c>
      <c r="L3329" t="str">
        <f t="shared" si="52"/>
        <v>483******00</v>
      </c>
    </row>
    <row r="3330" spans="1:12" x14ac:dyDescent="0.25">
      <c r="A3330" s="23" t="s">
        <v>7795</v>
      </c>
      <c r="B3330" s="23" t="s">
        <v>7796</v>
      </c>
      <c r="C3330" s="23" t="s">
        <v>17</v>
      </c>
      <c r="D3330" s="24">
        <v>45299.898518518516</v>
      </c>
      <c r="E3330" s="25" t="s">
        <v>11</v>
      </c>
      <c r="F3330" s="26" t="s">
        <v>16</v>
      </c>
      <c r="G3330" s="26" t="s">
        <v>14</v>
      </c>
      <c r="H3330" s="23">
        <v>0</v>
      </c>
      <c r="I3330" s="27"/>
      <c r="J3330" s="28">
        <v>0</v>
      </c>
      <c r="K3330" t="str">
        <f>IF((LEN(relatorio_Ananindeua3[[#This Row],[CIF/CPF/CNPJ]])=14),relatorio_Ananindeua3[[#This Row],[CIF/CPF/CNPJ]],relatorio_Ananindeua3[[#This Row],[Coluna2]])</f>
        <v>48455536000128</v>
      </c>
      <c r="L3330" t="str">
        <f t="shared" si="52"/>
        <v>484******28</v>
      </c>
    </row>
    <row r="3331" spans="1:12" x14ac:dyDescent="0.25">
      <c r="A3331" s="23" t="s">
        <v>7793</v>
      </c>
      <c r="B3331" s="23" t="s">
        <v>7794</v>
      </c>
      <c r="C3331" s="23" t="s">
        <v>17</v>
      </c>
      <c r="D3331" s="24">
        <v>45299.898530092592</v>
      </c>
      <c r="E3331" s="25" t="s">
        <v>11</v>
      </c>
      <c r="F3331" s="26" t="s">
        <v>16</v>
      </c>
      <c r="G3331" s="26" t="s">
        <v>14</v>
      </c>
      <c r="H3331" s="23">
        <v>0</v>
      </c>
      <c r="I3331" s="27"/>
      <c r="J3331" s="28">
        <v>0</v>
      </c>
      <c r="K3331" t="str">
        <f>IF((LEN(relatorio_Ananindeua3[[#This Row],[CIF/CPF/CNPJ]])=14),relatorio_Ananindeua3[[#This Row],[CIF/CPF/CNPJ]],relatorio_Ananindeua3[[#This Row],[Coluna2]])</f>
        <v>48449156000180</v>
      </c>
      <c r="L3331" t="str">
        <f t="shared" si="52"/>
        <v>484******80</v>
      </c>
    </row>
    <row r="3332" spans="1:12" x14ac:dyDescent="0.25">
      <c r="A3332" s="23" t="s">
        <v>7773</v>
      </c>
      <c r="B3332" s="23" t="s">
        <v>7774</v>
      </c>
      <c r="C3332" s="23" t="s">
        <v>17</v>
      </c>
      <c r="D3332" s="24">
        <v>45299.898576388892</v>
      </c>
      <c r="E3332" s="25" t="s">
        <v>11</v>
      </c>
      <c r="F3332" s="26" t="s">
        <v>16</v>
      </c>
      <c r="G3332" s="26" t="s">
        <v>14</v>
      </c>
      <c r="H3332" s="23">
        <v>0</v>
      </c>
      <c r="I3332" s="27"/>
      <c r="J3332" s="28">
        <v>0</v>
      </c>
      <c r="K3332" t="str">
        <f>IF((LEN(relatorio_Ananindeua3[[#This Row],[CIF/CPF/CNPJ]])=14),relatorio_Ananindeua3[[#This Row],[CIF/CPF/CNPJ]],relatorio_Ananindeua3[[#This Row],[Coluna2]])</f>
        <v>48416878000139</v>
      </c>
      <c r="L3332" t="str">
        <f t="shared" si="52"/>
        <v>484******39</v>
      </c>
    </row>
    <row r="3333" spans="1:12" x14ac:dyDescent="0.25">
      <c r="A3333" s="23" t="s">
        <v>7779</v>
      </c>
      <c r="B3333" s="23" t="s">
        <v>7780</v>
      </c>
      <c r="C3333" s="23" t="s">
        <v>17</v>
      </c>
      <c r="D3333" s="24">
        <v>45299.898587962962</v>
      </c>
      <c r="E3333" s="25" t="s">
        <v>11</v>
      </c>
      <c r="F3333" s="26" t="s">
        <v>16</v>
      </c>
      <c r="G3333" s="26" t="s">
        <v>14</v>
      </c>
      <c r="H3333" s="23">
        <v>0</v>
      </c>
      <c r="I3333" s="27"/>
      <c r="J3333" s="28">
        <v>0</v>
      </c>
      <c r="K3333" t="str">
        <f>IF((LEN(relatorio_Ananindeua3[[#This Row],[CIF/CPF/CNPJ]])=14),relatorio_Ananindeua3[[#This Row],[CIF/CPF/CNPJ]],relatorio_Ananindeua3[[#This Row],[Coluna2]])</f>
        <v>48429040000180</v>
      </c>
      <c r="L3333" t="str">
        <f t="shared" si="52"/>
        <v>484******80</v>
      </c>
    </row>
    <row r="3334" spans="1:12" x14ac:dyDescent="0.25">
      <c r="A3334" s="23" t="s">
        <v>966</v>
      </c>
      <c r="B3334" s="23" t="s">
        <v>967</v>
      </c>
      <c r="C3334" s="23" t="s">
        <v>17</v>
      </c>
      <c r="D3334" s="24">
        <v>45299.898622685185</v>
      </c>
      <c r="E3334" s="25" t="s">
        <v>11</v>
      </c>
      <c r="F3334" s="26" t="s">
        <v>16</v>
      </c>
      <c r="G3334" s="26" t="s">
        <v>14</v>
      </c>
      <c r="H3334" s="23">
        <v>0</v>
      </c>
      <c r="I3334" s="27"/>
      <c r="J3334" s="28">
        <v>0</v>
      </c>
      <c r="K3334" t="str">
        <f>IF((LEN(relatorio_Ananindeua3[[#This Row],[CIF/CPF/CNPJ]])=14),relatorio_Ananindeua3[[#This Row],[CIF/CPF/CNPJ]],relatorio_Ananindeua3[[#This Row],[Coluna2]])</f>
        <v>17486963000140</v>
      </c>
      <c r="L3334" t="str">
        <f t="shared" si="52"/>
        <v>174******40</v>
      </c>
    </row>
    <row r="3335" spans="1:12" x14ac:dyDescent="0.25">
      <c r="A3335" s="23" t="s">
        <v>7771</v>
      </c>
      <c r="B3335" s="23" t="s">
        <v>7772</v>
      </c>
      <c r="C3335" s="23" t="s">
        <v>17</v>
      </c>
      <c r="D3335" s="24">
        <v>45299.898634259262</v>
      </c>
      <c r="E3335" s="25" t="s">
        <v>11</v>
      </c>
      <c r="F3335" s="26" t="s">
        <v>16</v>
      </c>
      <c r="G3335" s="26" t="s">
        <v>14</v>
      </c>
      <c r="H3335" s="23">
        <v>0</v>
      </c>
      <c r="I3335" s="27"/>
      <c r="J3335" s="28">
        <v>0</v>
      </c>
      <c r="K3335" t="str">
        <f>IF((LEN(relatorio_Ananindeua3[[#This Row],[CIF/CPF/CNPJ]])=14),relatorio_Ananindeua3[[#This Row],[CIF/CPF/CNPJ]],relatorio_Ananindeua3[[#This Row],[Coluna2]])</f>
        <v>48402868000144</v>
      </c>
      <c r="L3335" t="str">
        <f t="shared" si="52"/>
        <v>484******44</v>
      </c>
    </row>
    <row r="3336" spans="1:12" x14ac:dyDescent="0.25">
      <c r="A3336" s="23" t="s">
        <v>7758</v>
      </c>
      <c r="B3336" s="23" t="s">
        <v>7759</v>
      </c>
      <c r="C3336" s="23" t="s">
        <v>17</v>
      </c>
      <c r="D3336" s="24">
        <v>45299.898645833331</v>
      </c>
      <c r="E3336" s="25" t="s">
        <v>11</v>
      </c>
      <c r="F3336" s="26" t="s">
        <v>16</v>
      </c>
      <c r="G3336" s="26" t="s">
        <v>14</v>
      </c>
      <c r="H3336" s="23">
        <v>0</v>
      </c>
      <c r="I3336" s="27"/>
      <c r="J3336" s="28">
        <v>0</v>
      </c>
      <c r="K3336" t="str">
        <f>IF((LEN(relatorio_Ananindeua3[[#This Row],[CIF/CPF/CNPJ]])=14),relatorio_Ananindeua3[[#This Row],[CIF/CPF/CNPJ]],relatorio_Ananindeua3[[#This Row],[Coluna2]])</f>
        <v>48387681000119</v>
      </c>
      <c r="L3336" t="str">
        <f t="shared" si="52"/>
        <v>483******19</v>
      </c>
    </row>
    <row r="3337" spans="1:12" x14ac:dyDescent="0.25">
      <c r="A3337" s="23" t="s">
        <v>7766</v>
      </c>
      <c r="B3337" s="23" t="s">
        <v>7767</v>
      </c>
      <c r="C3337" s="23" t="s">
        <v>17</v>
      </c>
      <c r="D3337" s="24">
        <v>45299.898668981485</v>
      </c>
      <c r="E3337" s="25" t="s">
        <v>11</v>
      </c>
      <c r="F3337" s="26" t="s">
        <v>16</v>
      </c>
      <c r="G3337" s="26" t="s">
        <v>14</v>
      </c>
      <c r="H3337" s="23">
        <v>0</v>
      </c>
      <c r="I3337" s="27"/>
      <c r="J3337" s="28">
        <v>0</v>
      </c>
      <c r="K3337" t="str">
        <f>IF((LEN(relatorio_Ananindeua3[[#This Row],[CIF/CPF/CNPJ]])=14),relatorio_Ananindeua3[[#This Row],[CIF/CPF/CNPJ]],relatorio_Ananindeua3[[#This Row],[Coluna2]])</f>
        <v>48395246000136</v>
      </c>
      <c r="L3337" t="str">
        <f t="shared" si="52"/>
        <v>483******36</v>
      </c>
    </row>
    <row r="3338" spans="1:12" x14ac:dyDescent="0.25">
      <c r="A3338" s="23" t="s">
        <v>7756</v>
      </c>
      <c r="B3338" s="23" t="s">
        <v>7757</v>
      </c>
      <c r="C3338" s="23" t="s">
        <v>17</v>
      </c>
      <c r="D3338" s="24">
        <v>45299.898680555554</v>
      </c>
      <c r="E3338" s="25" t="s">
        <v>11</v>
      </c>
      <c r="F3338" s="26" t="s">
        <v>16</v>
      </c>
      <c r="G3338" s="26" t="s">
        <v>14</v>
      </c>
      <c r="H3338" s="23">
        <v>0</v>
      </c>
      <c r="I3338" s="27"/>
      <c r="J3338" s="28">
        <v>0</v>
      </c>
      <c r="K3338" t="str">
        <f>IF((LEN(relatorio_Ananindeua3[[#This Row],[CIF/CPF/CNPJ]])=14),relatorio_Ananindeua3[[#This Row],[CIF/CPF/CNPJ]],relatorio_Ananindeua3[[#This Row],[Coluna2]])</f>
        <v>48385012000108</v>
      </c>
      <c r="L3338" t="str">
        <f t="shared" si="52"/>
        <v>483******08</v>
      </c>
    </row>
    <row r="3339" spans="1:12" x14ac:dyDescent="0.25">
      <c r="A3339" s="23" t="s">
        <v>6854</v>
      </c>
      <c r="B3339" s="23" t="s">
        <v>6855</v>
      </c>
      <c r="C3339" s="23" t="s">
        <v>17</v>
      </c>
      <c r="D3339" s="24">
        <v>45299.8987037037</v>
      </c>
      <c r="E3339" s="25" t="s">
        <v>11</v>
      </c>
      <c r="F3339" s="26" t="s">
        <v>16</v>
      </c>
      <c r="G3339" s="26" t="s">
        <v>14</v>
      </c>
      <c r="H3339" s="23">
        <v>0</v>
      </c>
      <c r="I3339" s="27"/>
      <c r="J3339" s="28">
        <v>0</v>
      </c>
      <c r="K3339" t="str">
        <f>IF((LEN(relatorio_Ananindeua3[[#This Row],[CIF/CPF/CNPJ]])=14),relatorio_Ananindeua3[[#This Row],[CIF/CPF/CNPJ]],relatorio_Ananindeua3[[#This Row],[Coluna2]])</f>
        <v>46100561000163</v>
      </c>
      <c r="L3339" t="str">
        <f t="shared" si="52"/>
        <v>461******63</v>
      </c>
    </row>
    <row r="3340" spans="1:12" x14ac:dyDescent="0.25">
      <c r="A3340" s="23" t="s">
        <v>7750</v>
      </c>
      <c r="B3340" s="23" t="s">
        <v>7751</v>
      </c>
      <c r="C3340" s="23" t="s">
        <v>17</v>
      </c>
      <c r="D3340" s="24">
        <v>45299.8987037037</v>
      </c>
      <c r="E3340" s="25" t="s">
        <v>11</v>
      </c>
      <c r="F3340" s="26" t="s">
        <v>16</v>
      </c>
      <c r="G3340" s="26" t="s">
        <v>14</v>
      </c>
      <c r="H3340" s="23">
        <v>0</v>
      </c>
      <c r="I3340" s="27"/>
      <c r="J3340" s="28">
        <v>0</v>
      </c>
      <c r="K3340" t="str">
        <f>IF((LEN(relatorio_Ananindeua3[[#This Row],[CIF/CPF/CNPJ]])=14),relatorio_Ananindeua3[[#This Row],[CIF/CPF/CNPJ]],relatorio_Ananindeua3[[#This Row],[Coluna2]])</f>
        <v>48354067000150</v>
      </c>
      <c r="L3340" t="str">
        <f t="shared" si="52"/>
        <v>483******50</v>
      </c>
    </row>
    <row r="3341" spans="1:12" x14ac:dyDescent="0.25">
      <c r="A3341" s="23" t="s">
        <v>7752</v>
      </c>
      <c r="B3341" s="23" t="s">
        <v>7753</v>
      </c>
      <c r="C3341" s="23" t="s">
        <v>17</v>
      </c>
      <c r="D3341" s="24">
        <v>45299.8987037037</v>
      </c>
      <c r="E3341" s="25" t="s">
        <v>11</v>
      </c>
      <c r="F3341" s="26" t="s">
        <v>16</v>
      </c>
      <c r="G3341" s="26" t="s">
        <v>14</v>
      </c>
      <c r="H3341" s="23">
        <v>0</v>
      </c>
      <c r="I3341" s="27"/>
      <c r="J3341" s="28">
        <v>0</v>
      </c>
      <c r="K3341" t="str">
        <f>IF((LEN(relatorio_Ananindeua3[[#This Row],[CIF/CPF/CNPJ]])=14),relatorio_Ananindeua3[[#This Row],[CIF/CPF/CNPJ]],relatorio_Ananindeua3[[#This Row],[Coluna2]])</f>
        <v>48366904000161</v>
      </c>
      <c r="L3341" t="str">
        <f t="shared" si="52"/>
        <v>483******61</v>
      </c>
    </row>
    <row r="3342" spans="1:12" x14ac:dyDescent="0.25">
      <c r="A3342" s="23" t="s">
        <v>7746</v>
      </c>
      <c r="B3342" s="23" t="s">
        <v>7747</v>
      </c>
      <c r="C3342" s="23" t="s">
        <v>17</v>
      </c>
      <c r="D3342" s="24">
        <v>45299.89875</v>
      </c>
      <c r="E3342" s="25" t="s">
        <v>11</v>
      </c>
      <c r="F3342" s="26" t="s">
        <v>16</v>
      </c>
      <c r="G3342" s="26" t="s">
        <v>14</v>
      </c>
      <c r="H3342" s="23">
        <v>0</v>
      </c>
      <c r="I3342" s="27"/>
      <c r="J3342" s="28">
        <v>0</v>
      </c>
      <c r="K3342" t="str">
        <f>IF((LEN(relatorio_Ananindeua3[[#This Row],[CIF/CPF/CNPJ]])=14),relatorio_Ananindeua3[[#This Row],[CIF/CPF/CNPJ]],relatorio_Ananindeua3[[#This Row],[Coluna2]])</f>
        <v>48348724000157</v>
      </c>
      <c r="L3342" t="str">
        <f t="shared" si="52"/>
        <v>483******57</v>
      </c>
    </row>
    <row r="3343" spans="1:12" x14ac:dyDescent="0.25">
      <c r="A3343" s="23" t="s">
        <v>7742</v>
      </c>
      <c r="B3343" s="23" t="s">
        <v>7743</v>
      </c>
      <c r="C3343" s="23" t="s">
        <v>17</v>
      </c>
      <c r="D3343" s="24">
        <v>45299.898773148147</v>
      </c>
      <c r="E3343" s="25" t="s">
        <v>11</v>
      </c>
      <c r="F3343" s="26" t="s">
        <v>16</v>
      </c>
      <c r="G3343" s="26" t="s">
        <v>14</v>
      </c>
      <c r="H3343" s="23">
        <v>0</v>
      </c>
      <c r="I3343" s="27"/>
      <c r="J3343" s="28">
        <v>0</v>
      </c>
      <c r="K3343" t="str">
        <f>IF((LEN(relatorio_Ananindeua3[[#This Row],[CIF/CPF/CNPJ]])=14),relatorio_Ananindeua3[[#This Row],[CIF/CPF/CNPJ]],relatorio_Ananindeua3[[#This Row],[Coluna2]])</f>
        <v>48344652000170</v>
      </c>
      <c r="L3343" t="str">
        <f t="shared" si="52"/>
        <v>483******70</v>
      </c>
    </row>
    <row r="3344" spans="1:12" x14ac:dyDescent="0.25">
      <c r="A3344" s="23" t="s">
        <v>7734</v>
      </c>
      <c r="B3344" s="23" t="s">
        <v>7735</v>
      </c>
      <c r="C3344" s="23" t="s">
        <v>17</v>
      </c>
      <c r="D3344" s="24">
        <v>45299.898842592593</v>
      </c>
      <c r="E3344" s="25" t="s">
        <v>11</v>
      </c>
      <c r="F3344" s="26" t="s">
        <v>16</v>
      </c>
      <c r="G3344" s="26" t="s">
        <v>14</v>
      </c>
      <c r="H3344" s="23">
        <v>0</v>
      </c>
      <c r="I3344" s="27"/>
      <c r="J3344" s="28">
        <v>0</v>
      </c>
      <c r="K3344" t="str">
        <f>IF((LEN(relatorio_Ananindeua3[[#This Row],[CIF/CPF/CNPJ]])=14),relatorio_Ananindeua3[[#This Row],[CIF/CPF/CNPJ]],relatorio_Ananindeua3[[#This Row],[Coluna2]])</f>
        <v>48325247000104</v>
      </c>
      <c r="L3344" t="str">
        <f t="shared" si="52"/>
        <v>483******04</v>
      </c>
    </row>
    <row r="3345" spans="1:12" x14ac:dyDescent="0.25">
      <c r="A3345" s="23" t="s">
        <v>7732</v>
      </c>
      <c r="B3345" s="23" t="s">
        <v>7733</v>
      </c>
      <c r="C3345" s="23" t="s">
        <v>17</v>
      </c>
      <c r="D3345" s="24">
        <v>45299.898854166669</v>
      </c>
      <c r="E3345" s="25" t="s">
        <v>11</v>
      </c>
      <c r="F3345" s="26" t="s">
        <v>16</v>
      </c>
      <c r="G3345" s="26" t="s">
        <v>14</v>
      </c>
      <c r="H3345" s="23">
        <v>0</v>
      </c>
      <c r="I3345" s="27"/>
      <c r="J3345" s="28">
        <v>0</v>
      </c>
      <c r="K3345" t="str">
        <f>IF((LEN(relatorio_Ananindeua3[[#This Row],[CIF/CPF/CNPJ]])=14),relatorio_Ananindeua3[[#This Row],[CIF/CPF/CNPJ]],relatorio_Ananindeua3[[#This Row],[Coluna2]])</f>
        <v>48325241000137</v>
      </c>
      <c r="L3345" t="str">
        <f t="shared" si="52"/>
        <v>483******37</v>
      </c>
    </row>
    <row r="3346" spans="1:12" x14ac:dyDescent="0.25">
      <c r="A3346" s="23" t="s">
        <v>2084</v>
      </c>
      <c r="B3346" s="23" t="s">
        <v>2085</v>
      </c>
      <c r="C3346" s="23" t="s">
        <v>17</v>
      </c>
      <c r="D3346" s="24">
        <v>45299.898888888885</v>
      </c>
      <c r="E3346" s="25" t="s">
        <v>11</v>
      </c>
      <c r="F3346" s="26" t="s">
        <v>16</v>
      </c>
      <c r="G3346" s="26" t="s">
        <v>14</v>
      </c>
      <c r="H3346" s="23">
        <v>0</v>
      </c>
      <c r="I3346" s="27"/>
      <c r="J3346" s="28">
        <v>0</v>
      </c>
      <c r="K3346" t="str">
        <f>IF((LEN(relatorio_Ananindeua3[[#This Row],[CIF/CPF/CNPJ]])=14),relatorio_Ananindeua3[[#This Row],[CIF/CPF/CNPJ]],relatorio_Ananindeua3[[#This Row],[Coluna2]])</f>
        <v>26925494000109</v>
      </c>
      <c r="L3346" t="str">
        <f t="shared" ref="L3346:L3409" si="53">_xlfn.CONCAT(LEFT(A3346,3),REPT("*",6),RIGHT(A3346,2))</f>
        <v>269******09</v>
      </c>
    </row>
    <row r="3347" spans="1:12" x14ac:dyDescent="0.25">
      <c r="A3347" s="23" t="s">
        <v>2730</v>
      </c>
      <c r="B3347" s="23" t="s">
        <v>2731</v>
      </c>
      <c r="C3347" s="23" t="s">
        <v>17</v>
      </c>
      <c r="D3347" s="24">
        <v>45299.898888888885</v>
      </c>
      <c r="E3347" s="25" t="s">
        <v>11</v>
      </c>
      <c r="F3347" s="26" t="s">
        <v>16</v>
      </c>
      <c r="G3347" s="26" t="s">
        <v>14</v>
      </c>
      <c r="H3347" s="23">
        <v>0</v>
      </c>
      <c r="I3347" s="27"/>
      <c r="J3347" s="28">
        <v>0</v>
      </c>
      <c r="K3347" t="str">
        <f>IF((LEN(relatorio_Ananindeua3[[#This Row],[CIF/CPF/CNPJ]])=14),relatorio_Ananindeua3[[#This Row],[CIF/CPF/CNPJ]],relatorio_Ananindeua3[[#This Row],[Coluna2]])</f>
        <v>30106699000130</v>
      </c>
      <c r="L3347" t="str">
        <f t="shared" si="53"/>
        <v>301******30</v>
      </c>
    </row>
    <row r="3348" spans="1:12" x14ac:dyDescent="0.25">
      <c r="A3348" s="23" t="s">
        <v>2728</v>
      </c>
      <c r="B3348" s="23" t="s">
        <v>2729</v>
      </c>
      <c r="C3348" s="23" t="s">
        <v>17</v>
      </c>
      <c r="D3348" s="24">
        <v>45299.898900462962</v>
      </c>
      <c r="E3348" s="25" t="s">
        <v>11</v>
      </c>
      <c r="F3348" s="26" t="s">
        <v>16</v>
      </c>
      <c r="G3348" s="26" t="s">
        <v>14</v>
      </c>
      <c r="H3348" s="23">
        <v>0</v>
      </c>
      <c r="I3348" s="27"/>
      <c r="J3348" s="28">
        <v>0</v>
      </c>
      <c r="K3348" t="str">
        <f>IF((LEN(relatorio_Ananindeua3[[#This Row],[CIF/CPF/CNPJ]])=14),relatorio_Ananindeua3[[#This Row],[CIF/CPF/CNPJ]],relatorio_Ananindeua3[[#This Row],[Coluna2]])</f>
        <v>30092702000103</v>
      </c>
      <c r="L3348" t="str">
        <f t="shared" si="53"/>
        <v>300******03</v>
      </c>
    </row>
    <row r="3349" spans="1:12" x14ac:dyDescent="0.25">
      <c r="A3349" s="23" t="s">
        <v>2734</v>
      </c>
      <c r="B3349" s="23" t="s">
        <v>2735</v>
      </c>
      <c r="C3349" s="23" t="s">
        <v>17</v>
      </c>
      <c r="D3349" s="24">
        <v>45299.898912037039</v>
      </c>
      <c r="E3349" s="25" t="s">
        <v>11</v>
      </c>
      <c r="F3349" s="26" t="s">
        <v>16</v>
      </c>
      <c r="G3349" s="26" t="s">
        <v>14</v>
      </c>
      <c r="H3349" s="23">
        <v>0</v>
      </c>
      <c r="I3349" s="27"/>
      <c r="J3349" s="28">
        <v>0</v>
      </c>
      <c r="K3349" t="str">
        <f>IF((LEN(relatorio_Ananindeua3[[#This Row],[CIF/CPF/CNPJ]])=14),relatorio_Ananindeua3[[#This Row],[CIF/CPF/CNPJ]],relatorio_Ananindeua3[[#This Row],[Coluna2]])</f>
        <v>30109028000122</v>
      </c>
      <c r="L3349" t="str">
        <f t="shared" si="53"/>
        <v>301******22</v>
      </c>
    </row>
    <row r="3350" spans="1:12" x14ac:dyDescent="0.25">
      <c r="A3350" s="23" t="s">
        <v>6842</v>
      </c>
      <c r="B3350" s="23" t="s">
        <v>6843</v>
      </c>
      <c r="C3350" s="23" t="s">
        <v>17</v>
      </c>
      <c r="D3350" s="24">
        <v>45299.898923611108</v>
      </c>
      <c r="E3350" s="25" t="s">
        <v>11</v>
      </c>
      <c r="F3350" s="26" t="s">
        <v>16</v>
      </c>
      <c r="G3350" s="26" t="s">
        <v>14</v>
      </c>
      <c r="H3350" s="23">
        <v>0</v>
      </c>
      <c r="I3350" s="27"/>
      <c r="J3350" s="28">
        <v>0</v>
      </c>
      <c r="K3350" t="str">
        <f>IF((LEN(relatorio_Ananindeua3[[#This Row],[CIF/CPF/CNPJ]])=14),relatorio_Ananindeua3[[#This Row],[CIF/CPF/CNPJ]],relatorio_Ananindeua3[[#This Row],[Coluna2]])</f>
        <v>46048889000188</v>
      </c>
      <c r="L3350" t="str">
        <f t="shared" si="53"/>
        <v>460******88</v>
      </c>
    </row>
    <row r="3351" spans="1:12" x14ac:dyDescent="0.25">
      <c r="A3351" s="23" t="s">
        <v>2544</v>
      </c>
      <c r="B3351" s="23" t="s">
        <v>2545</v>
      </c>
      <c r="C3351" s="23" t="s">
        <v>17</v>
      </c>
      <c r="D3351" s="24">
        <v>45299.898935185185</v>
      </c>
      <c r="E3351" s="25" t="s">
        <v>11</v>
      </c>
      <c r="F3351" s="26" t="s">
        <v>16</v>
      </c>
      <c r="G3351" s="26" t="s">
        <v>14</v>
      </c>
      <c r="H3351" s="23">
        <v>0</v>
      </c>
      <c r="I3351" s="27"/>
      <c r="J3351" s="28">
        <v>0</v>
      </c>
      <c r="K3351" t="str">
        <f>IF((LEN(relatorio_Ananindeua3[[#This Row],[CIF/CPF/CNPJ]])=14),relatorio_Ananindeua3[[#This Row],[CIF/CPF/CNPJ]],relatorio_Ananindeua3[[#This Row],[Coluna2]])</f>
        <v>29277708000176</v>
      </c>
      <c r="L3351" t="str">
        <f t="shared" si="53"/>
        <v>292******76</v>
      </c>
    </row>
    <row r="3352" spans="1:12" x14ac:dyDescent="0.25">
      <c r="A3352" s="23" t="s">
        <v>2600</v>
      </c>
      <c r="B3352" s="23" t="s">
        <v>2601</v>
      </c>
      <c r="C3352" s="23" t="s">
        <v>17</v>
      </c>
      <c r="D3352" s="24">
        <v>45299.898935185185</v>
      </c>
      <c r="E3352" s="25" t="s">
        <v>11</v>
      </c>
      <c r="F3352" s="26" t="s">
        <v>16</v>
      </c>
      <c r="G3352" s="26" t="s">
        <v>14</v>
      </c>
      <c r="H3352" s="23">
        <v>0</v>
      </c>
      <c r="I3352" s="27"/>
      <c r="J3352" s="28">
        <v>0</v>
      </c>
      <c r="K3352" t="str">
        <f>IF((LEN(relatorio_Ananindeua3[[#This Row],[CIF/CPF/CNPJ]])=14),relatorio_Ananindeua3[[#This Row],[CIF/CPF/CNPJ]],relatorio_Ananindeua3[[#This Row],[Coluna2]])</f>
        <v>29562152000160</v>
      </c>
      <c r="L3352" t="str">
        <f t="shared" si="53"/>
        <v>295******60</v>
      </c>
    </row>
    <row r="3353" spans="1:12" x14ac:dyDescent="0.25">
      <c r="A3353" s="23" t="s">
        <v>7716</v>
      </c>
      <c r="B3353" s="23" t="s">
        <v>7717</v>
      </c>
      <c r="C3353" s="23" t="s">
        <v>17</v>
      </c>
      <c r="D3353" s="24">
        <v>45299.898958333331</v>
      </c>
      <c r="E3353" s="25" t="s">
        <v>11</v>
      </c>
      <c r="F3353" s="26" t="s">
        <v>16</v>
      </c>
      <c r="G3353" s="26" t="s">
        <v>14</v>
      </c>
      <c r="H3353" s="23">
        <v>0</v>
      </c>
      <c r="I3353" s="27"/>
      <c r="J3353" s="28">
        <v>0</v>
      </c>
      <c r="K3353" t="str">
        <f>IF((LEN(relatorio_Ananindeua3[[#This Row],[CIF/CPF/CNPJ]])=14),relatorio_Ananindeua3[[#This Row],[CIF/CPF/CNPJ]],relatorio_Ananindeua3[[#This Row],[Coluna2]])</f>
        <v>48284494000100</v>
      </c>
      <c r="L3353" t="str">
        <f t="shared" si="53"/>
        <v>482******00</v>
      </c>
    </row>
    <row r="3354" spans="1:12" x14ac:dyDescent="0.25">
      <c r="A3354" s="23" t="s">
        <v>4434</v>
      </c>
      <c r="B3354" s="23" t="s">
        <v>4435</v>
      </c>
      <c r="C3354" s="23" t="s">
        <v>17</v>
      </c>
      <c r="D3354" s="24">
        <v>45299.898969907408</v>
      </c>
      <c r="E3354" s="25" t="s">
        <v>11</v>
      </c>
      <c r="F3354" s="26" t="s">
        <v>16</v>
      </c>
      <c r="G3354" s="26" t="s">
        <v>14</v>
      </c>
      <c r="H3354" s="23">
        <v>0</v>
      </c>
      <c r="I3354" s="27"/>
      <c r="J3354" s="28">
        <v>0</v>
      </c>
      <c r="K3354" t="str">
        <f>IF((LEN(relatorio_Ananindeua3[[#This Row],[CIF/CPF/CNPJ]])=14),relatorio_Ananindeua3[[#This Row],[CIF/CPF/CNPJ]],relatorio_Ananindeua3[[#This Row],[Coluna2]])</f>
        <v>37491554000149</v>
      </c>
      <c r="L3354" t="str">
        <f t="shared" si="53"/>
        <v>374******49</v>
      </c>
    </row>
    <row r="3355" spans="1:12" x14ac:dyDescent="0.25">
      <c r="A3355" s="23" t="s">
        <v>7710</v>
      </c>
      <c r="B3355" s="23" t="s">
        <v>7711</v>
      </c>
      <c r="C3355" s="23" t="s">
        <v>17</v>
      </c>
      <c r="D3355" s="24">
        <v>45299.898969907408</v>
      </c>
      <c r="E3355" s="25" t="s">
        <v>11</v>
      </c>
      <c r="F3355" s="26" t="s">
        <v>16</v>
      </c>
      <c r="G3355" s="26" t="s">
        <v>14</v>
      </c>
      <c r="H3355" s="23">
        <v>0</v>
      </c>
      <c r="I3355" s="27"/>
      <c r="J3355" s="28">
        <v>0</v>
      </c>
      <c r="K3355" t="str">
        <f>IF((LEN(relatorio_Ananindeua3[[#This Row],[CIF/CPF/CNPJ]])=14),relatorio_Ananindeua3[[#This Row],[CIF/CPF/CNPJ]],relatorio_Ananindeua3[[#This Row],[Coluna2]])</f>
        <v>48276986000153</v>
      </c>
      <c r="L3355" t="str">
        <f t="shared" si="53"/>
        <v>482******53</v>
      </c>
    </row>
    <row r="3356" spans="1:12" x14ac:dyDescent="0.25">
      <c r="A3356" s="23" t="s">
        <v>7714</v>
      </c>
      <c r="B3356" s="23" t="s">
        <v>7715</v>
      </c>
      <c r="C3356" s="23" t="s">
        <v>17</v>
      </c>
      <c r="D3356" s="24">
        <v>45299.898981481485</v>
      </c>
      <c r="E3356" s="25" t="s">
        <v>11</v>
      </c>
      <c r="F3356" s="26" t="s">
        <v>16</v>
      </c>
      <c r="G3356" s="26" t="s">
        <v>14</v>
      </c>
      <c r="H3356" s="23">
        <v>0</v>
      </c>
      <c r="I3356" s="27"/>
      <c r="J3356" s="28">
        <v>0</v>
      </c>
      <c r="K3356" t="str">
        <f>IF((LEN(relatorio_Ananindeua3[[#This Row],[CIF/CPF/CNPJ]])=14),relatorio_Ananindeua3[[#This Row],[CIF/CPF/CNPJ]],relatorio_Ananindeua3[[#This Row],[Coluna2]])</f>
        <v>48278607000164</v>
      </c>
      <c r="L3356" t="str">
        <f t="shared" si="53"/>
        <v>482******64</v>
      </c>
    </row>
    <row r="3357" spans="1:12" x14ac:dyDescent="0.25">
      <c r="A3357" s="23" t="s">
        <v>7720</v>
      </c>
      <c r="B3357" s="23" t="s">
        <v>7721</v>
      </c>
      <c r="C3357" s="23" t="s">
        <v>17</v>
      </c>
      <c r="D3357" s="24">
        <v>45299.898993055554</v>
      </c>
      <c r="E3357" s="25" t="s">
        <v>11</v>
      </c>
      <c r="F3357" s="26" t="s">
        <v>16</v>
      </c>
      <c r="G3357" s="26" t="s">
        <v>14</v>
      </c>
      <c r="H3357" s="23">
        <v>0</v>
      </c>
      <c r="I3357" s="27"/>
      <c r="J3357" s="28">
        <v>0</v>
      </c>
      <c r="K3357" t="str">
        <f>IF((LEN(relatorio_Ananindeua3[[#This Row],[CIF/CPF/CNPJ]])=14),relatorio_Ananindeua3[[#This Row],[CIF/CPF/CNPJ]],relatorio_Ananindeua3[[#This Row],[Coluna2]])</f>
        <v>48290988000105</v>
      </c>
      <c r="L3357" t="str">
        <f t="shared" si="53"/>
        <v>482******05</v>
      </c>
    </row>
    <row r="3358" spans="1:12" x14ac:dyDescent="0.25">
      <c r="A3358" s="23" t="s">
        <v>2396</v>
      </c>
      <c r="B3358" s="23" t="s">
        <v>2397</v>
      </c>
      <c r="C3358" s="23" t="s">
        <v>17</v>
      </c>
      <c r="D3358" s="24">
        <v>45299.899004629631</v>
      </c>
      <c r="E3358" s="25" t="s">
        <v>11</v>
      </c>
      <c r="F3358" s="26" t="s">
        <v>16</v>
      </c>
      <c r="G3358" s="26" t="s">
        <v>14</v>
      </c>
      <c r="H3358" s="23">
        <v>0</v>
      </c>
      <c r="I3358" s="27"/>
      <c r="J3358" s="28">
        <v>0</v>
      </c>
      <c r="K3358" t="str">
        <f>IF((LEN(relatorio_Ananindeua3[[#This Row],[CIF/CPF/CNPJ]])=14),relatorio_Ananindeua3[[#This Row],[CIF/CPF/CNPJ]],relatorio_Ananindeua3[[#This Row],[Coluna2]])</f>
        <v>28629075000155</v>
      </c>
      <c r="L3358" t="str">
        <f t="shared" si="53"/>
        <v>286******55</v>
      </c>
    </row>
    <row r="3359" spans="1:12" x14ac:dyDescent="0.25">
      <c r="A3359" s="23" t="s">
        <v>1748</v>
      </c>
      <c r="B3359" s="23" t="s">
        <v>1749</v>
      </c>
      <c r="C3359" s="23" t="s">
        <v>17</v>
      </c>
      <c r="D3359" s="24">
        <v>45299.899027777778</v>
      </c>
      <c r="E3359" s="25" t="s">
        <v>11</v>
      </c>
      <c r="F3359" s="26" t="s">
        <v>16</v>
      </c>
      <c r="G3359" s="26" t="s">
        <v>14</v>
      </c>
      <c r="H3359" s="23">
        <v>0</v>
      </c>
      <c r="I3359" s="27"/>
      <c r="J3359" s="28">
        <v>0</v>
      </c>
      <c r="K3359" t="str">
        <f>IF((LEN(relatorio_Ananindeua3[[#This Row],[CIF/CPF/CNPJ]])=14),relatorio_Ananindeua3[[#This Row],[CIF/CPF/CNPJ]],relatorio_Ananindeua3[[#This Row],[Coluna2]])</f>
        <v>24103711000150</v>
      </c>
      <c r="L3359" t="str">
        <f t="shared" si="53"/>
        <v>241******50</v>
      </c>
    </row>
    <row r="3360" spans="1:12" x14ac:dyDescent="0.25">
      <c r="A3360" s="23" t="s">
        <v>1990</v>
      </c>
      <c r="B3360" s="23" t="s">
        <v>1991</v>
      </c>
      <c r="C3360" s="23" t="s">
        <v>17</v>
      </c>
      <c r="D3360" s="24">
        <v>45299.899027777778</v>
      </c>
      <c r="E3360" s="25" t="s">
        <v>11</v>
      </c>
      <c r="F3360" s="26" t="s">
        <v>16</v>
      </c>
      <c r="G3360" s="26" t="s">
        <v>14</v>
      </c>
      <c r="H3360" s="23">
        <v>0</v>
      </c>
      <c r="I3360" s="27"/>
      <c r="J3360" s="28">
        <v>0</v>
      </c>
      <c r="K3360" t="str">
        <f>IF((LEN(relatorio_Ananindeua3[[#This Row],[CIF/CPF/CNPJ]])=14),relatorio_Ananindeua3[[#This Row],[CIF/CPF/CNPJ]],relatorio_Ananindeua3[[#This Row],[Coluna2]])</f>
        <v>26283857000150</v>
      </c>
      <c r="L3360" t="str">
        <f t="shared" si="53"/>
        <v>262******50</v>
      </c>
    </row>
    <row r="3361" spans="1:12" x14ac:dyDescent="0.25">
      <c r="A3361" s="23" t="s">
        <v>7700</v>
      </c>
      <c r="B3361" s="23" t="s">
        <v>7701</v>
      </c>
      <c r="C3361" s="23" t="s">
        <v>17</v>
      </c>
      <c r="D3361" s="24">
        <v>45299.899027777778</v>
      </c>
      <c r="E3361" s="25" t="s">
        <v>11</v>
      </c>
      <c r="F3361" s="26" t="s">
        <v>16</v>
      </c>
      <c r="G3361" s="26" t="s">
        <v>14</v>
      </c>
      <c r="H3361" s="23">
        <v>0</v>
      </c>
      <c r="I3361" s="27"/>
      <c r="J3361" s="28">
        <v>0</v>
      </c>
      <c r="K3361" t="str">
        <f>IF((LEN(relatorio_Ananindeua3[[#This Row],[CIF/CPF/CNPJ]])=14),relatorio_Ananindeua3[[#This Row],[CIF/CPF/CNPJ]],relatorio_Ananindeua3[[#This Row],[Coluna2]])</f>
        <v>48262437000120</v>
      </c>
      <c r="L3361" t="str">
        <f t="shared" si="53"/>
        <v>482******20</v>
      </c>
    </row>
    <row r="3362" spans="1:12" x14ac:dyDescent="0.25">
      <c r="A3362" s="23" t="s">
        <v>7694</v>
      </c>
      <c r="B3362" s="23" t="s">
        <v>7695</v>
      </c>
      <c r="C3362" s="23" t="s">
        <v>17</v>
      </c>
      <c r="D3362" s="24">
        <v>45299.899074074077</v>
      </c>
      <c r="E3362" s="25" t="s">
        <v>11</v>
      </c>
      <c r="F3362" s="26" t="s">
        <v>16</v>
      </c>
      <c r="G3362" s="26" t="s">
        <v>14</v>
      </c>
      <c r="H3362" s="23">
        <v>0</v>
      </c>
      <c r="I3362" s="27"/>
      <c r="J3362" s="28">
        <v>0</v>
      </c>
      <c r="K3362" t="str">
        <f>IF((LEN(relatorio_Ananindeua3[[#This Row],[CIF/CPF/CNPJ]])=14),relatorio_Ananindeua3[[#This Row],[CIF/CPF/CNPJ]],relatorio_Ananindeua3[[#This Row],[Coluna2]])</f>
        <v>48246817000170</v>
      </c>
      <c r="L3362" t="str">
        <f t="shared" si="53"/>
        <v>482******70</v>
      </c>
    </row>
    <row r="3363" spans="1:12" x14ac:dyDescent="0.25">
      <c r="A3363" s="23" t="s">
        <v>7610</v>
      </c>
      <c r="B3363" s="23" t="s">
        <v>7611</v>
      </c>
      <c r="C3363" s="23" t="s">
        <v>17</v>
      </c>
      <c r="D3363" s="24">
        <v>45299.899143518516</v>
      </c>
      <c r="E3363" s="25" t="s">
        <v>11</v>
      </c>
      <c r="F3363" s="26" t="s">
        <v>16</v>
      </c>
      <c r="G3363" s="26" t="s">
        <v>14</v>
      </c>
      <c r="H3363" s="23">
        <v>0</v>
      </c>
      <c r="I3363" s="27"/>
      <c r="J3363" s="28">
        <v>0</v>
      </c>
      <c r="K3363" t="str">
        <f>IF((LEN(relatorio_Ananindeua3[[#This Row],[CIF/CPF/CNPJ]])=14),relatorio_Ananindeua3[[#This Row],[CIF/CPF/CNPJ]],relatorio_Ananindeua3[[#This Row],[Coluna2]])</f>
        <v>48060516000158</v>
      </c>
      <c r="L3363" t="str">
        <f t="shared" si="53"/>
        <v>480******58</v>
      </c>
    </row>
    <row r="3364" spans="1:12" x14ac:dyDescent="0.25">
      <c r="A3364" s="23" t="s">
        <v>899</v>
      </c>
      <c r="B3364" s="23" t="s">
        <v>900</v>
      </c>
      <c r="C3364" s="23" t="s">
        <v>17</v>
      </c>
      <c r="D3364" s="24">
        <v>45299.899155092593</v>
      </c>
      <c r="E3364" s="25" t="s">
        <v>11</v>
      </c>
      <c r="F3364" s="26" t="s">
        <v>16</v>
      </c>
      <c r="G3364" s="26" t="s">
        <v>14</v>
      </c>
      <c r="H3364" s="23">
        <v>0</v>
      </c>
      <c r="I3364" s="27"/>
      <c r="J3364" s="28">
        <v>0</v>
      </c>
      <c r="K3364" t="str">
        <f>IF((LEN(relatorio_Ananindeua3[[#This Row],[CIF/CPF/CNPJ]])=14),relatorio_Ananindeua3[[#This Row],[CIF/CPF/CNPJ]],relatorio_Ananindeua3[[#This Row],[Coluna2]])</f>
        <v>17034127000124</v>
      </c>
      <c r="L3364" t="str">
        <f t="shared" si="53"/>
        <v>170******24</v>
      </c>
    </row>
    <row r="3365" spans="1:12" x14ac:dyDescent="0.25">
      <c r="A3365" s="23" t="s">
        <v>7676</v>
      </c>
      <c r="B3365" s="23" t="s">
        <v>7677</v>
      </c>
      <c r="C3365" s="23" t="s">
        <v>17</v>
      </c>
      <c r="D3365" s="24">
        <v>45299.899178240739</v>
      </c>
      <c r="E3365" s="25" t="s">
        <v>11</v>
      </c>
      <c r="F3365" s="26" t="s">
        <v>16</v>
      </c>
      <c r="G3365" s="26" t="s">
        <v>14</v>
      </c>
      <c r="H3365" s="23">
        <v>0</v>
      </c>
      <c r="I3365" s="27"/>
      <c r="J3365" s="28">
        <v>0</v>
      </c>
      <c r="K3365" t="str">
        <f>IF((LEN(relatorio_Ananindeua3[[#This Row],[CIF/CPF/CNPJ]])=14),relatorio_Ananindeua3[[#This Row],[CIF/CPF/CNPJ]],relatorio_Ananindeua3[[#This Row],[Coluna2]])</f>
        <v>48182137000130</v>
      </c>
      <c r="L3365" t="str">
        <f t="shared" si="53"/>
        <v>481******30</v>
      </c>
    </row>
    <row r="3366" spans="1:12" x14ac:dyDescent="0.25">
      <c r="A3366" s="23" t="s">
        <v>7682</v>
      </c>
      <c r="B3366" s="23" t="s">
        <v>7683</v>
      </c>
      <c r="C3366" s="23" t="s">
        <v>17</v>
      </c>
      <c r="D3366" s="24">
        <v>45299.899178240739</v>
      </c>
      <c r="E3366" s="25" t="s">
        <v>11</v>
      </c>
      <c r="F3366" s="26" t="s">
        <v>16</v>
      </c>
      <c r="G3366" s="26" t="s">
        <v>14</v>
      </c>
      <c r="H3366" s="23">
        <v>0</v>
      </c>
      <c r="I3366" s="27"/>
      <c r="J3366" s="28">
        <v>0</v>
      </c>
      <c r="K3366" t="str">
        <f>IF((LEN(relatorio_Ananindeua3[[#This Row],[CIF/CPF/CNPJ]])=14),relatorio_Ananindeua3[[#This Row],[CIF/CPF/CNPJ]],relatorio_Ananindeua3[[#This Row],[Coluna2]])</f>
        <v>48184186000102</v>
      </c>
      <c r="L3366" t="str">
        <f t="shared" si="53"/>
        <v>481******02</v>
      </c>
    </row>
    <row r="3367" spans="1:12" x14ac:dyDescent="0.25">
      <c r="A3367" s="23" t="s">
        <v>7680</v>
      </c>
      <c r="B3367" s="23" t="s">
        <v>7681</v>
      </c>
      <c r="C3367" s="23" t="s">
        <v>17</v>
      </c>
      <c r="D3367" s="24">
        <v>45299.899201388886</v>
      </c>
      <c r="E3367" s="25" t="s">
        <v>11</v>
      </c>
      <c r="F3367" s="26" t="s">
        <v>16</v>
      </c>
      <c r="G3367" s="26" t="s">
        <v>14</v>
      </c>
      <c r="H3367" s="23">
        <v>0</v>
      </c>
      <c r="I3367" s="27"/>
      <c r="J3367" s="28">
        <v>0</v>
      </c>
      <c r="K3367" t="str">
        <f>IF((LEN(relatorio_Ananindeua3[[#This Row],[CIF/CPF/CNPJ]])=14),relatorio_Ananindeua3[[#This Row],[CIF/CPF/CNPJ]],relatorio_Ananindeua3[[#This Row],[Coluna2]])</f>
        <v>48183352000156</v>
      </c>
      <c r="L3367" t="str">
        <f t="shared" si="53"/>
        <v>481******56</v>
      </c>
    </row>
    <row r="3368" spans="1:12" x14ac:dyDescent="0.25">
      <c r="A3368" s="23" t="s">
        <v>7686</v>
      </c>
      <c r="B3368" s="23" t="s">
        <v>7687</v>
      </c>
      <c r="C3368" s="23" t="s">
        <v>17</v>
      </c>
      <c r="D3368" s="24">
        <v>45299.899201388886</v>
      </c>
      <c r="E3368" s="25" t="s">
        <v>11</v>
      </c>
      <c r="F3368" s="26" t="s">
        <v>16</v>
      </c>
      <c r="G3368" s="26" t="s">
        <v>14</v>
      </c>
      <c r="H3368" s="23">
        <v>0</v>
      </c>
      <c r="I3368" s="27"/>
      <c r="J3368" s="28">
        <v>0</v>
      </c>
      <c r="K3368" t="str">
        <f>IF((LEN(relatorio_Ananindeua3[[#This Row],[CIF/CPF/CNPJ]])=14),relatorio_Ananindeua3[[#This Row],[CIF/CPF/CNPJ]],relatorio_Ananindeua3[[#This Row],[Coluna2]])</f>
        <v>48187814000103</v>
      </c>
      <c r="L3368" t="str">
        <f t="shared" si="53"/>
        <v>481******03</v>
      </c>
    </row>
    <row r="3369" spans="1:12" x14ac:dyDescent="0.25">
      <c r="A3369" s="23" t="s">
        <v>7678</v>
      </c>
      <c r="B3369" s="23" t="s">
        <v>7679</v>
      </c>
      <c r="C3369" s="23" t="s">
        <v>17</v>
      </c>
      <c r="D3369" s="24">
        <v>45299.899212962962</v>
      </c>
      <c r="E3369" s="25" t="s">
        <v>11</v>
      </c>
      <c r="F3369" s="26" t="s">
        <v>16</v>
      </c>
      <c r="G3369" s="26" t="s">
        <v>14</v>
      </c>
      <c r="H3369" s="23">
        <v>0</v>
      </c>
      <c r="I3369" s="27"/>
      <c r="J3369" s="28">
        <v>0</v>
      </c>
      <c r="K3369" t="str">
        <f>IF((LEN(relatorio_Ananindeua3[[#This Row],[CIF/CPF/CNPJ]])=14),relatorio_Ananindeua3[[#This Row],[CIF/CPF/CNPJ]],relatorio_Ananindeua3[[#This Row],[Coluna2]])</f>
        <v>48182905000156</v>
      </c>
      <c r="L3369" t="str">
        <f t="shared" si="53"/>
        <v>481******56</v>
      </c>
    </row>
    <row r="3370" spans="1:12" x14ac:dyDescent="0.25">
      <c r="A3370" s="23" t="s">
        <v>5758</v>
      </c>
      <c r="B3370" s="23" t="s">
        <v>5759</v>
      </c>
      <c r="C3370" s="23" t="s">
        <v>17</v>
      </c>
      <c r="D3370" s="24">
        <v>45299.899224537039</v>
      </c>
      <c r="E3370" s="25" t="s">
        <v>11</v>
      </c>
      <c r="F3370" s="26" t="s">
        <v>16</v>
      </c>
      <c r="G3370" s="26" t="s">
        <v>14</v>
      </c>
      <c r="H3370" s="23">
        <v>0</v>
      </c>
      <c r="I3370" s="27"/>
      <c r="J3370" s="28">
        <v>0</v>
      </c>
      <c r="K3370" t="str">
        <f>IF((LEN(relatorio_Ananindeua3[[#This Row],[CIF/CPF/CNPJ]])=14),relatorio_Ananindeua3[[#This Row],[CIF/CPF/CNPJ]],relatorio_Ananindeua3[[#This Row],[Coluna2]])</f>
        <v>42764103000178</v>
      </c>
      <c r="L3370" t="str">
        <f t="shared" si="53"/>
        <v>427******78</v>
      </c>
    </row>
    <row r="3371" spans="1:12" x14ac:dyDescent="0.25">
      <c r="A3371" s="23" t="s">
        <v>7304</v>
      </c>
      <c r="B3371" s="23" t="s">
        <v>7305</v>
      </c>
      <c r="C3371" s="23" t="s">
        <v>17</v>
      </c>
      <c r="D3371" s="24">
        <v>45299.899282407408</v>
      </c>
      <c r="E3371" s="25" t="s">
        <v>11</v>
      </c>
      <c r="F3371" s="26" t="s">
        <v>16</v>
      </c>
      <c r="G3371" s="26" t="s">
        <v>14</v>
      </c>
      <c r="H3371" s="23">
        <v>0</v>
      </c>
      <c r="I3371" s="27"/>
      <c r="J3371" s="28">
        <v>0</v>
      </c>
      <c r="K3371" t="str">
        <f>IF((LEN(relatorio_Ananindeua3[[#This Row],[CIF/CPF/CNPJ]])=14),relatorio_Ananindeua3[[#This Row],[CIF/CPF/CNPJ]],relatorio_Ananindeua3[[#This Row],[Coluna2]])</f>
        <v>47244059000199</v>
      </c>
      <c r="L3371" t="str">
        <f t="shared" si="53"/>
        <v>472******99</v>
      </c>
    </row>
    <row r="3372" spans="1:12" x14ac:dyDescent="0.25">
      <c r="A3372" s="23" t="s">
        <v>7642</v>
      </c>
      <c r="B3372" s="23" t="s">
        <v>7643</v>
      </c>
      <c r="C3372" s="23" t="s">
        <v>17</v>
      </c>
      <c r="D3372" s="24">
        <v>45299.899375000001</v>
      </c>
      <c r="E3372" s="25" t="s">
        <v>11</v>
      </c>
      <c r="F3372" s="26" t="s">
        <v>16</v>
      </c>
      <c r="G3372" s="26" t="s">
        <v>14</v>
      </c>
      <c r="H3372" s="23">
        <v>0</v>
      </c>
      <c r="I3372" s="27"/>
      <c r="J3372" s="28">
        <v>0</v>
      </c>
      <c r="K3372" t="str">
        <f>IF((LEN(relatorio_Ananindeua3[[#This Row],[CIF/CPF/CNPJ]])=14),relatorio_Ananindeua3[[#This Row],[CIF/CPF/CNPJ]],relatorio_Ananindeua3[[#This Row],[Coluna2]])</f>
        <v>48119109000179</v>
      </c>
      <c r="L3372" t="str">
        <f t="shared" si="53"/>
        <v>481******79</v>
      </c>
    </row>
    <row r="3373" spans="1:12" x14ac:dyDescent="0.25">
      <c r="A3373" s="23" t="s">
        <v>7654</v>
      </c>
      <c r="B3373" s="23" t="s">
        <v>7655</v>
      </c>
      <c r="C3373" s="23" t="s">
        <v>17</v>
      </c>
      <c r="D3373" s="24">
        <v>45299.899375000001</v>
      </c>
      <c r="E3373" s="25" t="s">
        <v>11</v>
      </c>
      <c r="F3373" s="26" t="s">
        <v>16</v>
      </c>
      <c r="G3373" s="26" t="s">
        <v>14</v>
      </c>
      <c r="H3373" s="23">
        <v>0</v>
      </c>
      <c r="I3373" s="27"/>
      <c r="J3373" s="28">
        <v>0</v>
      </c>
      <c r="K3373" t="str">
        <f>IF((LEN(relatorio_Ananindeua3[[#This Row],[CIF/CPF/CNPJ]])=14),relatorio_Ananindeua3[[#This Row],[CIF/CPF/CNPJ]],relatorio_Ananindeua3[[#This Row],[Coluna2]])</f>
        <v>48135494000148</v>
      </c>
      <c r="L3373" t="str">
        <f t="shared" si="53"/>
        <v>481******48</v>
      </c>
    </row>
    <row r="3374" spans="1:12" x14ac:dyDescent="0.25">
      <c r="A3374" s="23" t="s">
        <v>1034</v>
      </c>
      <c r="B3374" s="23" t="s">
        <v>1035</v>
      </c>
      <c r="C3374" s="23" t="s">
        <v>17</v>
      </c>
      <c r="D3374" s="24">
        <v>45299.899386574078</v>
      </c>
      <c r="E3374" s="25" t="s">
        <v>11</v>
      </c>
      <c r="F3374" s="26" t="s">
        <v>16</v>
      </c>
      <c r="G3374" s="26" t="s">
        <v>14</v>
      </c>
      <c r="H3374" s="23">
        <v>0</v>
      </c>
      <c r="I3374" s="27"/>
      <c r="J3374" s="28">
        <v>0</v>
      </c>
      <c r="K3374" t="str">
        <f>IF((LEN(relatorio_Ananindeua3[[#This Row],[CIF/CPF/CNPJ]])=14),relatorio_Ananindeua3[[#This Row],[CIF/CPF/CNPJ]],relatorio_Ananindeua3[[#This Row],[Coluna2]])</f>
        <v>18023049000125</v>
      </c>
      <c r="L3374" t="str">
        <f t="shared" si="53"/>
        <v>180******25</v>
      </c>
    </row>
    <row r="3375" spans="1:12" x14ac:dyDescent="0.25">
      <c r="A3375" s="23" t="s">
        <v>7644</v>
      </c>
      <c r="B3375" s="23" t="s">
        <v>7645</v>
      </c>
      <c r="C3375" s="23" t="s">
        <v>17</v>
      </c>
      <c r="D3375" s="24">
        <v>45299.899386574078</v>
      </c>
      <c r="E3375" s="25" t="s">
        <v>11</v>
      </c>
      <c r="F3375" s="26" t="s">
        <v>16</v>
      </c>
      <c r="G3375" s="26" t="s">
        <v>14</v>
      </c>
      <c r="H3375" s="23">
        <v>0</v>
      </c>
      <c r="I3375" s="27"/>
      <c r="J3375" s="28">
        <v>0</v>
      </c>
      <c r="K3375" t="str">
        <f>IF((LEN(relatorio_Ananindeua3[[#This Row],[CIF/CPF/CNPJ]])=14),relatorio_Ananindeua3[[#This Row],[CIF/CPF/CNPJ]],relatorio_Ananindeua3[[#This Row],[Coluna2]])</f>
        <v>48124993000130</v>
      </c>
      <c r="L3375" t="str">
        <f t="shared" si="53"/>
        <v>481******30</v>
      </c>
    </row>
    <row r="3376" spans="1:12" x14ac:dyDescent="0.25">
      <c r="A3376" s="23" t="s">
        <v>7646</v>
      </c>
      <c r="B3376" s="23" t="s">
        <v>7647</v>
      </c>
      <c r="C3376" s="23" t="s">
        <v>17</v>
      </c>
      <c r="D3376" s="24">
        <v>45299.899444444447</v>
      </c>
      <c r="E3376" s="25" t="s">
        <v>11</v>
      </c>
      <c r="F3376" s="26" t="s">
        <v>16</v>
      </c>
      <c r="G3376" s="26" t="s">
        <v>14</v>
      </c>
      <c r="H3376" s="23">
        <v>0</v>
      </c>
      <c r="I3376" s="27"/>
      <c r="J3376" s="28">
        <v>0</v>
      </c>
      <c r="K3376" t="str">
        <f>IF((LEN(relatorio_Ananindeua3[[#This Row],[CIF/CPF/CNPJ]])=14),relatorio_Ananindeua3[[#This Row],[CIF/CPF/CNPJ]],relatorio_Ananindeua3[[#This Row],[Coluna2]])</f>
        <v>48125531000137</v>
      </c>
      <c r="L3376" t="str">
        <f t="shared" si="53"/>
        <v>481******37</v>
      </c>
    </row>
    <row r="3377" spans="1:12" x14ac:dyDescent="0.25">
      <c r="A3377" s="23" t="s">
        <v>7630</v>
      </c>
      <c r="B3377" s="23" t="s">
        <v>7631</v>
      </c>
      <c r="C3377" s="23" t="s">
        <v>17</v>
      </c>
      <c r="D3377" s="24">
        <v>45299.899456018517</v>
      </c>
      <c r="E3377" s="25" t="s">
        <v>11</v>
      </c>
      <c r="F3377" s="26" t="s">
        <v>16</v>
      </c>
      <c r="G3377" s="26" t="s">
        <v>14</v>
      </c>
      <c r="H3377" s="23">
        <v>0</v>
      </c>
      <c r="I3377" s="27"/>
      <c r="J3377" s="28">
        <v>0</v>
      </c>
      <c r="K3377" t="str">
        <f>IF((LEN(relatorio_Ananindeua3[[#This Row],[CIF/CPF/CNPJ]])=14),relatorio_Ananindeua3[[#This Row],[CIF/CPF/CNPJ]],relatorio_Ananindeua3[[#This Row],[Coluna2]])</f>
        <v>48091869000115</v>
      </c>
      <c r="L3377" t="str">
        <f t="shared" si="53"/>
        <v>480******15</v>
      </c>
    </row>
    <row r="3378" spans="1:12" x14ac:dyDescent="0.25">
      <c r="A3378" s="23" t="s">
        <v>6830</v>
      </c>
      <c r="B3378" s="23" t="s">
        <v>6831</v>
      </c>
      <c r="C3378" s="23" t="s">
        <v>17</v>
      </c>
      <c r="D3378" s="24">
        <v>45299.899467592593</v>
      </c>
      <c r="E3378" s="25" t="s">
        <v>11</v>
      </c>
      <c r="F3378" s="26" t="s">
        <v>16</v>
      </c>
      <c r="G3378" s="26" t="s">
        <v>14</v>
      </c>
      <c r="H3378" s="23">
        <v>0</v>
      </c>
      <c r="I3378" s="27"/>
      <c r="J3378" s="28">
        <v>0</v>
      </c>
      <c r="K3378" t="str">
        <f>IF((LEN(relatorio_Ananindeua3[[#This Row],[CIF/CPF/CNPJ]])=14),relatorio_Ananindeua3[[#This Row],[CIF/CPF/CNPJ]],relatorio_Ananindeua3[[#This Row],[Coluna2]])</f>
        <v>46011884000180</v>
      </c>
      <c r="L3378" t="str">
        <f t="shared" si="53"/>
        <v>460******80</v>
      </c>
    </row>
    <row r="3379" spans="1:12" x14ac:dyDescent="0.25">
      <c r="A3379" s="23" t="s">
        <v>7628</v>
      </c>
      <c r="B3379" s="23" t="s">
        <v>7629</v>
      </c>
      <c r="C3379" s="23" t="s">
        <v>17</v>
      </c>
      <c r="D3379" s="24">
        <v>45299.89947916667</v>
      </c>
      <c r="E3379" s="25" t="s">
        <v>11</v>
      </c>
      <c r="F3379" s="26" t="s">
        <v>16</v>
      </c>
      <c r="G3379" s="26" t="s">
        <v>14</v>
      </c>
      <c r="H3379" s="23">
        <v>0</v>
      </c>
      <c r="I3379" s="27"/>
      <c r="J3379" s="28">
        <v>0</v>
      </c>
      <c r="K3379" t="str">
        <f>IF((LEN(relatorio_Ananindeua3[[#This Row],[CIF/CPF/CNPJ]])=14),relatorio_Ananindeua3[[#This Row],[CIF/CPF/CNPJ]],relatorio_Ananindeua3[[#This Row],[Coluna2]])</f>
        <v>48087855000128</v>
      </c>
      <c r="L3379" t="str">
        <f t="shared" si="53"/>
        <v>480******28</v>
      </c>
    </row>
    <row r="3380" spans="1:12" x14ac:dyDescent="0.25">
      <c r="A3380" s="23" t="s">
        <v>7624</v>
      </c>
      <c r="B3380" s="23" t="s">
        <v>7625</v>
      </c>
      <c r="C3380" s="23" t="s">
        <v>17</v>
      </c>
      <c r="D3380" s="24">
        <v>45299.899502314816</v>
      </c>
      <c r="E3380" s="25" t="s">
        <v>11</v>
      </c>
      <c r="F3380" s="26" t="s">
        <v>16</v>
      </c>
      <c r="G3380" s="26" t="s">
        <v>14</v>
      </c>
      <c r="H3380" s="23">
        <v>0</v>
      </c>
      <c r="I3380" s="27"/>
      <c r="J3380" s="28">
        <v>0</v>
      </c>
      <c r="K3380" t="str">
        <f>IF((LEN(relatorio_Ananindeua3[[#This Row],[CIF/CPF/CNPJ]])=14),relatorio_Ananindeua3[[#This Row],[CIF/CPF/CNPJ]],relatorio_Ananindeua3[[#This Row],[Coluna2]])</f>
        <v>48079251000130</v>
      </c>
      <c r="L3380" t="str">
        <f t="shared" si="53"/>
        <v>480******30</v>
      </c>
    </row>
    <row r="3381" spans="1:12" x14ac:dyDescent="0.25">
      <c r="A3381" s="23" t="s">
        <v>7636</v>
      </c>
      <c r="B3381" s="23" t="s">
        <v>7637</v>
      </c>
      <c r="C3381" s="23" t="s">
        <v>17</v>
      </c>
      <c r="D3381" s="24">
        <v>45299.899525462963</v>
      </c>
      <c r="E3381" s="25" t="s">
        <v>11</v>
      </c>
      <c r="F3381" s="26" t="s">
        <v>16</v>
      </c>
      <c r="G3381" s="26" t="s">
        <v>14</v>
      </c>
      <c r="H3381" s="23">
        <v>0</v>
      </c>
      <c r="I3381" s="27"/>
      <c r="J3381" s="28">
        <v>0</v>
      </c>
      <c r="K3381" t="str">
        <f>IF((LEN(relatorio_Ananindeua3[[#This Row],[CIF/CPF/CNPJ]])=14),relatorio_Ananindeua3[[#This Row],[CIF/CPF/CNPJ]],relatorio_Ananindeua3[[#This Row],[Coluna2]])</f>
        <v>48109707000167</v>
      </c>
      <c r="L3381" t="str">
        <f t="shared" si="53"/>
        <v>481******67</v>
      </c>
    </row>
    <row r="3382" spans="1:12" x14ac:dyDescent="0.25">
      <c r="A3382" s="23" t="s">
        <v>7620</v>
      </c>
      <c r="B3382" s="23" t="s">
        <v>7621</v>
      </c>
      <c r="C3382" s="23" t="s">
        <v>17</v>
      </c>
      <c r="D3382" s="24">
        <v>45299.899560185186</v>
      </c>
      <c r="E3382" s="25" t="s">
        <v>11</v>
      </c>
      <c r="F3382" s="26" t="s">
        <v>16</v>
      </c>
      <c r="G3382" s="26" t="s">
        <v>14</v>
      </c>
      <c r="H3382" s="23">
        <v>0</v>
      </c>
      <c r="I3382" s="27"/>
      <c r="J3382" s="28">
        <v>0</v>
      </c>
      <c r="K3382" t="str">
        <f>IF((LEN(relatorio_Ananindeua3[[#This Row],[CIF/CPF/CNPJ]])=14),relatorio_Ananindeua3[[#This Row],[CIF/CPF/CNPJ]],relatorio_Ananindeua3[[#This Row],[Coluna2]])</f>
        <v>48075713000140</v>
      </c>
      <c r="L3382" t="str">
        <f t="shared" si="53"/>
        <v>480******40</v>
      </c>
    </row>
    <row r="3383" spans="1:12" x14ac:dyDescent="0.25">
      <c r="A3383" s="23" t="s">
        <v>7480</v>
      </c>
      <c r="B3383" s="23" t="s">
        <v>7481</v>
      </c>
      <c r="C3383" s="23" t="s">
        <v>17</v>
      </c>
      <c r="D3383" s="24">
        <v>45299.899571759262</v>
      </c>
      <c r="E3383" s="25" t="s">
        <v>11</v>
      </c>
      <c r="F3383" s="26" t="s">
        <v>16</v>
      </c>
      <c r="G3383" s="26" t="s">
        <v>14</v>
      </c>
      <c r="H3383" s="23">
        <v>0</v>
      </c>
      <c r="I3383" s="27"/>
      <c r="J3383" s="28">
        <v>0</v>
      </c>
      <c r="K3383" t="str">
        <f>IF((LEN(relatorio_Ananindeua3[[#This Row],[CIF/CPF/CNPJ]])=14),relatorio_Ananindeua3[[#This Row],[CIF/CPF/CNPJ]],relatorio_Ananindeua3[[#This Row],[Coluna2]])</f>
        <v>47760198000175</v>
      </c>
      <c r="L3383" t="str">
        <f t="shared" si="53"/>
        <v>477******75</v>
      </c>
    </row>
    <row r="3384" spans="1:12" x14ac:dyDescent="0.25">
      <c r="A3384" s="23" t="s">
        <v>7616</v>
      </c>
      <c r="B3384" s="23" t="s">
        <v>7617</v>
      </c>
      <c r="C3384" s="23" t="s">
        <v>17</v>
      </c>
      <c r="D3384" s="24">
        <v>45299.899571759262</v>
      </c>
      <c r="E3384" s="25" t="s">
        <v>11</v>
      </c>
      <c r="F3384" s="26" t="s">
        <v>16</v>
      </c>
      <c r="G3384" s="26" t="s">
        <v>14</v>
      </c>
      <c r="H3384" s="23">
        <v>0</v>
      </c>
      <c r="I3384" s="27"/>
      <c r="J3384" s="28">
        <v>0</v>
      </c>
      <c r="K3384" t="str">
        <f>IF((LEN(relatorio_Ananindeua3[[#This Row],[CIF/CPF/CNPJ]])=14),relatorio_Ananindeua3[[#This Row],[CIF/CPF/CNPJ]],relatorio_Ananindeua3[[#This Row],[Coluna2]])</f>
        <v>48065936000127</v>
      </c>
      <c r="L3384" t="str">
        <f t="shared" si="53"/>
        <v>480******27</v>
      </c>
    </row>
    <row r="3385" spans="1:12" x14ac:dyDescent="0.25">
      <c r="A3385" s="23" t="s">
        <v>7612</v>
      </c>
      <c r="B3385" s="23" t="s">
        <v>7613</v>
      </c>
      <c r="C3385" s="23" t="s">
        <v>17</v>
      </c>
      <c r="D3385" s="24">
        <v>45299.899583333332</v>
      </c>
      <c r="E3385" s="25" t="s">
        <v>11</v>
      </c>
      <c r="F3385" s="26" t="s">
        <v>16</v>
      </c>
      <c r="G3385" s="26" t="s">
        <v>14</v>
      </c>
      <c r="H3385" s="23">
        <v>0</v>
      </c>
      <c r="I3385" s="27"/>
      <c r="J3385" s="28">
        <v>0</v>
      </c>
      <c r="K3385" t="str">
        <f>IF((LEN(relatorio_Ananindeua3[[#This Row],[CIF/CPF/CNPJ]])=14),relatorio_Ananindeua3[[#This Row],[CIF/CPF/CNPJ]],relatorio_Ananindeua3[[#This Row],[Coluna2]])</f>
        <v>48061111000134</v>
      </c>
      <c r="L3385" t="str">
        <f t="shared" si="53"/>
        <v>480******34</v>
      </c>
    </row>
    <row r="3386" spans="1:12" x14ac:dyDescent="0.25">
      <c r="A3386" s="23" t="s">
        <v>4535</v>
      </c>
      <c r="B3386" s="23" t="s">
        <v>4536</v>
      </c>
      <c r="C3386" s="23" t="s">
        <v>17</v>
      </c>
      <c r="D3386" s="24">
        <v>45299.899606481478</v>
      </c>
      <c r="E3386" s="25" t="s">
        <v>11</v>
      </c>
      <c r="F3386" s="26" t="s">
        <v>16</v>
      </c>
      <c r="G3386" s="26" t="s">
        <v>14</v>
      </c>
      <c r="H3386" s="23">
        <v>0</v>
      </c>
      <c r="I3386" s="27"/>
      <c r="J3386" s="28">
        <v>0</v>
      </c>
      <c r="K3386" t="str">
        <f>IF((LEN(relatorio_Ananindeua3[[#This Row],[CIF/CPF/CNPJ]])=14),relatorio_Ananindeua3[[#This Row],[CIF/CPF/CNPJ]],relatorio_Ananindeua3[[#This Row],[Coluna2]])</f>
        <v>37924741000179</v>
      </c>
      <c r="L3386" t="str">
        <f t="shared" si="53"/>
        <v>379******79</v>
      </c>
    </row>
    <row r="3387" spans="1:12" x14ac:dyDescent="0.25">
      <c r="A3387" s="23" t="s">
        <v>4098</v>
      </c>
      <c r="B3387" s="23" t="s">
        <v>4099</v>
      </c>
      <c r="C3387" s="23" t="s">
        <v>17</v>
      </c>
      <c r="D3387" s="24">
        <v>45299.899641203701</v>
      </c>
      <c r="E3387" s="25" t="s">
        <v>11</v>
      </c>
      <c r="F3387" s="26" t="s">
        <v>16</v>
      </c>
      <c r="G3387" s="26" t="s">
        <v>14</v>
      </c>
      <c r="H3387" s="23">
        <v>0</v>
      </c>
      <c r="I3387" s="27"/>
      <c r="J3387" s="28">
        <v>0</v>
      </c>
      <c r="K3387" t="str">
        <f>IF((LEN(relatorio_Ananindeua3[[#This Row],[CIF/CPF/CNPJ]])=14),relatorio_Ananindeua3[[#This Row],[CIF/CPF/CNPJ]],relatorio_Ananindeua3[[#This Row],[Coluna2]])</f>
        <v>36149909000153</v>
      </c>
      <c r="L3387" t="str">
        <f t="shared" si="53"/>
        <v>361******53</v>
      </c>
    </row>
    <row r="3388" spans="1:12" x14ac:dyDescent="0.25">
      <c r="A3388" s="23" t="s">
        <v>7600</v>
      </c>
      <c r="B3388" s="23" t="s">
        <v>7601</v>
      </c>
      <c r="C3388" s="23" t="s">
        <v>17</v>
      </c>
      <c r="D3388" s="24">
        <v>45299.899699074071</v>
      </c>
      <c r="E3388" s="25" t="s">
        <v>11</v>
      </c>
      <c r="F3388" s="26" t="s">
        <v>16</v>
      </c>
      <c r="G3388" s="26" t="s">
        <v>14</v>
      </c>
      <c r="H3388" s="23">
        <v>0</v>
      </c>
      <c r="I3388" s="27"/>
      <c r="J3388" s="28">
        <v>0</v>
      </c>
      <c r="K3388" t="str">
        <f>IF((LEN(relatorio_Ananindeua3[[#This Row],[CIF/CPF/CNPJ]])=14),relatorio_Ananindeua3[[#This Row],[CIF/CPF/CNPJ]],relatorio_Ananindeua3[[#This Row],[Coluna2]])</f>
        <v>48036405000106</v>
      </c>
      <c r="L3388" t="str">
        <f t="shared" si="53"/>
        <v>480******06</v>
      </c>
    </row>
    <row r="3389" spans="1:12" x14ac:dyDescent="0.25">
      <c r="A3389" s="23" t="s">
        <v>7590</v>
      </c>
      <c r="B3389" s="23" t="s">
        <v>7591</v>
      </c>
      <c r="C3389" s="23" t="s">
        <v>17</v>
      </c>
      <c r="D3389" s="24">
        <v>45299.899710648147</v>
      </c>
      <c r="E3389" s="25" t="s">
        <v>11</v>
      </c>
      <c r="F3389" s="26" t="s">
        <v>16</v>
      </c>
      <c r="G3389" s="26" t="s">
        <v>14</v>
      </c>
      <c r="H3389" s="23">
        <v>0</v>
      </c>
      <c r="I3389" s="27"/>
      <c r="J3389" s="28">
        <v>0</v>
      </c>
      <c r="K3389" t="str">
        <f>IF((LEN(relatorio_Ananindeua3[[#This Row],[CIF/CPF/CNPJ]])=14),relatorio_Ananindeua3[[#This Row],[CIF/CPF/CNPJ]],relatorio_Ananindeua3[[#This Row],[Coluna2]])</f>
        <v>48017086000191</v>
      </c>
      <c r="L3389" t="str">
        <f t="shared" si="53"/>
        <v>480******91</v>
      </c>
    </row>
    <row r="3390" spans="1:12" x14ac:dyDescent="0.25">
      <c r="A3390" s="23" t="s">
        <v>6015</v>
      </c>
      <c r="B3390" s="23" t="s">
        <v>6016</v>
      </c>
      <c r="C3390" s="23" t="s">
        <v>17</v>
      </c>
      <c r="D3390" s="24">
        <v>45299.899791666663</v>
      </c>
      <c r="E3390" s="25" t="s">
        <v>11</v>
      </c>
      <c r="F3390" s="26" t="s">
        <v>16</v>
      </c>
      <c r="G3390" s="26" t="s">
        <v>14</v>
      </c>
      <c r="H3390" s="23">
        <v>0</v>
      </c>
      <c r="I3390" s="27"/>
      <c r="J3390" s="28">
        <v>0</v>
      </c>
      <c r="K3390" t="str">
        <f>IF((LEN(relatorio_Ananindeua3[[#This Row],[CIF/CPF/CNPJ]])=14),relatorio_Ananindeua3[[#This Row],[CIF/CPF/CNPJ]],relatorio_Ananindeua3[[#This Row],[Coluna2]])</f>
        <v>43615666000167</v>
      </c>
      <c r="L3390" t="str">
        <f t="shared" si="53"/>
        <v>436******67</v>
      </c>
    </row>
    <row r="3391" spans="1:12" x14ac:dyDescent="0.25">
      <c r="A3391" s="23" t="s">
        <v>7596</v>
      </c>
      <c r="B3391" s="23" t="s">
        <v>7597</v>
      </c>
      <c r="C3391" s="23" t="s">
        <v>17</v>
      </c>
      <c r="D3391" s="24">
        <v>45299.89980324074</v>
      </c>
      <c r="E3391" s="25" t="s">
        <v>11</v>
      </c>
      <c r="F3391" s="26" t="s">
        <v>16</v>
      </c>
      <c r="G3391" s="26" t="s">
        <v>14</v>
      </c>
      <c r="H3391" s="23">
        <v>0</v>
      </c>
      <c r="I3391" s="27"/>
      <c r="J3391" s="28">
        <v>0</v>
      </c>
      <c r="K3391" t="str">
        <f>IF((LEN(relatorio_Ananindeua3[[#This Row],[CIF/CPF/CNPJ]])=14),relatorio_Ananindeua3[[#This Row],[CIF/CPF/CNPJ]],relatorio_Ananindeua3[[#This Row],[Coluna2]])</f>
        <v>48023732000123</v>
      </c>
      <c r="L3391" t="str">
        <f t="shared" si="53"/>
        <v>480******23</v>
      </c>
    </row>
    <row r="3392" spans="1:12" x14ac:dyDescent="0.25">
      <c r="A3392" s="23" t="s">
        <v>7578</v>
      </c>
      <c r="B3392" s="23" t="s">
        <v>7579</v>
      </c>
      <c r="C3392" s="23" t="s">
        <v>17</v>
      </c>
      <c r="D3392" s="24">
        <v>45299.899895833332</v>
      </c>
      <c r="E3392" s="25" t="s">
        <v>11</v>
      </c>
      <c r="F3392" s="26" t="s">
        <v>16</v>
      </c>
      <c r="G3392" s="26" t="s">
        <v>14</v>
      </c>
      <c r="H3392" s="23">
        <v>0</v>
      </c>
      <c r="I3392" s="27"/>
      <c r="J3392" s="28">
        <v>0</v>
      </c>
      <c r="K3392" t="str">
        <f>IF((LEN(relatorio_Ananindeua3[[#This Row],[CIF/CPF/CNPJ]])=14),relatorio_Ananindeua3[[#This Row],[CIF/CPF/CNPJ]],relatorio_Ananindeua3[[#This Row],[Coluna2]])</f>
        <v>47990737000162</v>
      </c>
      <c r="L3392" t="str">
        <f t="shared" si="53"/>
        <v>479******62</v>
      </c>
    </row>
    <row r="3393" spans="1:12" x14ac:dyDescent="0.25">
      <c r="A3393" s="23" t="s">
        <v>7576</v>
      </c>
      <c r="B3393" s="23" t="s">
        <v>7577</v>
      </c>
      <c r="C3393" s="23" t="s">
        <v>17</v>
      </c>
      <c r="D3393" s="24">
        <v>45299.899918981479</v>
      </c>
      <c r="E3393" s="25" t="s">
        <v>11</v>
      </c>
      <c r="F3393" s="26" t="s">
        <v>16</v>
      </c>
      <c r="G3393" s="26" t="s">
        <v>14</v>
      </c>
      <c r="H3393" s="23">
        <v>0</v>
      </c>
      <c r="I3393" s="27"/>
      <c r="J3393" s="28">
        <v>0</v>
      </c>
      <c r="K3393" t="str">
        <f>IF((LEN(relatorio_Ananindeua3[[#This Row],[CIF/CPF/CNPJ]])=14),relatorio_Ananindeua3[[#This Row],[CIF/CPF/CNPJ]],relatorio_Ananindeua3[[#This Row],[Coluna2]])</f>
        <v>47987593000195</v>
      </c>
      <c r="L3393" t="str">
        <f t="shared" si="53"/>
        <v>479******95</v>
      </c>
    </row>
    <row r="3394" spans="1:12" x14ac:dyDescent="0.25">
      <c r="A3394" s="23" t="s">
        <v>7560</v>
      </c>
      <c r="B3394" s="23" t="s">
        <v>7561</v>
      </c>
      <c r="C3394" s="23" t="s">
        <v>17</v>
      </c>
      <c r="D3394" s="24">
        <v>45299.899965277778</v>
      </c>
      <c r="E3394" s="25" t="s">
        <v>11</v>
      </c>
      <c r="F3394" s="26" t="s">
        <v>16</v>
      </c>
      <c r="G3394" s="26" t="s">
        <v>14</v>
      </c>
      <c r="H3394" s="23">
        <v>0</v>
      </c>
      <c r="I3394" s="27"/>
      <c r="J3394" s="28">
        <v>0</v>
      </c>
      <c r="K3394" t="str">
        <f>IF((LEN(relatorio_Ananindeua3[[#This Row],[CIF/CPF/CNPJ]])=14),relatorio_Ananindeua3[[#This Row],[CIF/CPF/CNPJ]],relatorio_Ananindeua3[[#This Row],[Coluna2]])</f>
        <v>47942201000171</v>
      </c>
      <c r="L3394" t="str">
        <f t="shared" si="53"/>
        <v>479******71</v>
      </c>
    </row>
    <row r="3395" spans="1:12" x14ac:dyDescent="0.25">
      <c r="A3395" s="23" t="s">
        <v>7562</v>
      </c>
      <c r="B3395" s="23" t="s">
        <v>7563</v>
      </c>
      <c r="C3395" s="23" t="s">
        <v>17</v>
      </c>
      <c r="D3395" s="24">
        <v>45299.899976851855</v>
      </c>
      <c r="E3395" s="25" t="s">
        <v>11</v>
      </c>
      <c r="F3395" s="26" t="s">
        <v>16</v>
      </c>
      <c r="G3395" s="26" t="s">
        <v>14</v>
      </c>
      <c r="H3395" s="23">
        <v>0</v>
      </c>
      <c r="I3395" s="27"/>
      <c r="J3395" s="28">
        <v>0</v>
      </c>
      <c r="K3395" t="str">
        <f>IF((LEN(relatorio_Ananindeua3[[#This Row],[CIF/CPF/CNPJ]])=14),relatorio_Ananindeua3[[#This Row],[CIF/CPF/CNPJ]],relatorio_Ananindeua3[[#This Row],[Coluna2]])</f>
        <v>47948262000146</v>
      </c>
      <c r="L3395" t="str">
        <f t="shared" si="53"/>
        <v>479******46</v>
      </c>
    </row>
    <row r="3396" spans="1:12" x14ac:dyDescent="0.25">
      <c r="A3396" s="23" t="s">
        <v>7554</v>
      </c>
      <c r="B3396" s="23" t="s">
        <v>7555</v>
      </c>
      <c r="C3396" s="23" t="s">
        <v>17</v>
      </c>
      <c r="D3396" s="24">
        <v>45299.9</v>
      </c>
      <c r="E3396" s="25" t="s">
        <v>11</v>
      </c>
      <c r="F3396" s="26" t="s">
        <v>16</v>
      </c>
      <c r="G3396" s="26" t="s">
        <v>14</v>
      </c>
      <c r="H3396" s="23">
        <v>0</v>
      </c>
      <c r="I3396" s="27"/>
      <c r="J3396" s="28">
        <v>0</v>
      </c>
      <c r="K3396" t="str">
        <f>IF((LEN(relatorio_Ananindeua3[[#This Row],[CIF/CPF/CNPJ]])=14),relatorio_Ananindeua3[[#This Row],[CIF/CPF/CNPJ]],relatorio_Ananindeua3[[#This Row],[Coluna2]])</f>
        <v>47937758000114</v>
      </c>
      <c r="L3396" t="str">
        <f t="shared" si="53"/>
        <v>479******14</v>
      </c>
    </row>
    <row r="3397" spans="1:12" x14ac:dyDescent="0.25">
      <c r="A3397" s="23" t="s">
        <v>7428</v>
      </c>
      <c r="B3397" s="23" t="s">
        <v>7429</v>
      </c>
      <c r="C3397" s="23" t="s">
        <v>17</v>
      </c>
      <c r="D3397" s="24">
        <v>45299.900011574071</v>
      </c>
      <c r="E3397" s="25" t="s">
        <v>11</v>
      </c>
      <c r="F3397" s="26" t="s">
        <v>16</v>
      </c>
      <c r="G3397" s="26" t="s">
        <v>14</v>
      </c>
      <c r="H3397" s="23">
        <v>0</v>
      </c>
      <c r="I3397" s="27"/>
      <c r="J3397" s="28">
        <v>0</v>
      </c>
      <c r="K3397" t="str">
        <f>IF((LEN(relatorio_Ananindeua3[[#This Row],[CIF/CPF/CNPJ]])=14),relatorio_Ananindeua3[[#This Row],[CIF/CPF/CNPJ]],relatorio_Ananindeua3[[#This Row],[Coluna2]])</f>
        <v>47641977000151</v>
      </c>
      <c r="L3397" t="str">
        <f t="shared" si="53"/>
        <v>476******51</v>
      </c>
    </row>
    <row r="3398" spans="1:12" x14ac:dyDescent="0.25">
      <c r="A3398" s="23" t="s">
        <v>7486</v>
      </c>
      <c r="B3398" s="23" t="s">
        <v>7487</v>
      </c>
      <c r="C3398" s="23" t="s">
        <v>17</v>
      </c>
      <c r="D3398" s="24">
        <v>45299.900046296294</v>
      </c>
      <c r="E3398" s="25" t="s">
        <v>11</v>
      </c>
      <c r="F3398" s="26" t="s">
        <v>16</v>
      </c>
      <c r="G3398" s="26" t="s">
        <v>14</v>
      </c>
      <c r="H3398" s="23">
        <v>0</v>
      </c>
      <c r="I3398" s="27"/>
      <c r="J3398" s="28">
        <v>0</v>
      </c>
      <c r="K3398" t="str">
        <f>IF((LEN(relatorio_Ananindeua3[[#This Row],[CIF/CPF/CNPJ]])=14),relatorio_Ananindeua3[[#This Row],[CIF/CPF/CNPJ]],relatorio_Ananindeua3[[#This Row],[Coluna2]])</f>
        <v>47763007000129</v>
      </c>
      <c r="L3398" t="str">
        <f t="shared" si="53"/>
        <v>477******29</v>
      </c>
    </row>
    <row r="3399" spans="1:12" x14ac:dyDescent="0.25">
      <c r="A3399" s="23" t="s">
        <v>6189</v>
      </c>
      <c r="B3399" s="23" t="s">
        <v>6190</v>
      </c>
      <c r="C3399" s="23" t="s">
        <v>17</v>
      </c>
      <c r="D3399" s="24">
        <v>45299.900057870371</v>
      </c>
      <c r="E3399" s="25" t="s">
        <v>11</v>
      </c>
      <c r="F3399" s="26" t="s">
        <v>16</v>
      </c>
      <c r="G3399" s="26" t="s">
        <v>14</v>
      </c>
      <c r="H3399" s="23">
        <v>0</v>
      </c>
      <c r="I3399" s="27"/>
      <c r="J3399" s="28">
        <v>0</v>
      </c>
      <c r="K3399" t="str">
        <f>IF((LEN(relatorio_Ananindeua3[[#This Row],[CIF/CPF/CNPJ]])=14),relatorio_Ananindeua3[[#This Row],[CIF/CPF/CNPJ]],relatorio_Ananindeua3[[#This Row],[Coluna2]])</f>
        <v>44207846000172</v>
      </c>
      <c r="L3399" t="str">
        <f t="shared" si="53"/>
        <v>442******72</v>
      </c>
    </row>
    <row r="3400" spans="1:12" x14ac:dyDescent="0.25">
      <c r="A3400" s="23" t="s">
        <v>7546</v>
      </c>
      <c r="B3400" s="23" t="s">
        <v>7547</v>
      </c>
      <c r="C3400" s="23" t="s">
        <v>17</v>
      </c>
      <c r="D3400" s="24">
        <v>45299.900057870371</v>
      </c>
      <c r="E3400" s="25" t="s">
        <v>11</v>
      </c>
      <c r="F3400" s="26" t="s">
        <v>16</v>
      </c>
      <c r="G3400" s="26" t="s">
        <v>14</v>
      </c>
      <c r="H3400" s="23">
        <v>0</v>
      </c>
      <c r="I3400" s="27"/>
      <c r="J3400" s="28">
        <v>0</v>
      </c>
      <c r="K3400" t="str">
        <f>IF((LEN(relatorio_Ananindeua3[[#This Row],[CIF/CPF/CNPJ]])=14),relatorio_Ananindeua3[[#This Row],[CIF/CPF/CNPJ]],relatorio_Ananindeua3[[#This Row],[Coluna2]])</f>
        <v>47930442000109</v>
      </c>
      <c r="L3400" t="str">
        <f t="shared" si="53"/>
        <v>479******09</v>
      </c>
    </row>
    <row r="3401" spans="1:12" x14ac:dyDescent="0.25">
      <c r="A3401" s="23" t="s">
        <v>7542</v>
      </c>
      <c r="B3401" s="23" t="s">
        <v>7543</v>
      </c>
      <c r="C3401" s="23" t="s">
        <v>17</v>
      </c>
      <c r="D3401" s="24">
        <v>45299.900069444448</v>
      </c>
      <c r="E3401" s="25" t="s">
        <v>11</v>
      </c>
      <c r="F3401" s="26" t="s">
        <v>16</v>
      </c>
      <c r="G3401" s="26" t="s">
        <v>14</v>
      </c>
      <c r="H3401" s="23">
        <v>0</v>
      </c>
      <c r="I3401" s="27"/>
      <c r="J3401" s="28">
        <v>0</v>
      </c>
      <c r="K3401" t="str">
        <f>IF((LEN(relatorio_Ananindeua3[[#This Row],[CIF/CPF/CNPJ]])=14),relatorio_Ananindeua3[[#This Row],[CIF/CPF/CNPJ]],relatorio_Ananindeua3[[#This Row],[Coluna2]])</f>
        <v>47920476000104</v>
      </c>
      <c r="L3401" t="str">
        <f t="shared" si="53"/>
        <v>479******04</v>
      </c>
    </row>
    <row r="3402" spans="1:12" x14ac:dyDescent="0.25">
      <c r="A3402" s="23" t="s">
        <v>7552</v>
      </c>
      <c r="B3402" s="23" t="s">
        <v>7553</v>
      </c>
      <c r="C3402" s="23" t="s">
        <v>17</v>
      </c>
      <c r="D3402" s="24">
        <v>45299.900069444448</v>
      </c>
      <c r="E3402" s="25" t="s">
        <v>11</v>
      </c>
      <c r="F3402" s="26" t="s">
        <v>16</v>
      </c>
      <c r="G3402" s="26" t="s">
        <v>14</v>
      </c>
      <c r="H3402" s="23">
        <v>0</v>
      </c>
      <c r="I3402" s="27"/>
      <c r="J3402" s="28">
        <v>0</v>
      </c>
      <c r="K3402" t="str">
        <f>IF((LEN(relatorio_Ananindeua3[[#This Row],[CIF/CPF/CNPJ]])=14),relatorio_Ananindeua3[[#This Row],[CIF/CPF/CNPJ]],relatorio_Ananindeua3[[#This Row],[Coluna2]])</f>
        <v>47936685000146</v>
      </c>
      <c r="L3402" t="str">
        <f t="shared" si="53"/>
        <v>479******46</v>
      </c>
    </row>
    <row r="3403" spans="1:12" x14ac:dyDescent="0.25">
      <c r="A3403" s="23" t="s">
        <v>7538</v>
      </c>
      <c r="B3403" s="23" t="s">
        <v>7539</v>
      </c>
      <c r="C3403" s="23" t="s">
        <v>17</v>
      </c>
      <c r="D3403" s="24">
        <v>45299.900081018517</v>
      </c>
      <c r="E3403" s="25" t="s">
        <v>11</v>
      </c>
      <c r="F3403" s="26" t="s">
        <v>16</v>
      </c>
      <c r="G3403" s="26" t="s">
        <v>14</v>
      </c>
      <c r="H3403" s="23">
        <v>0</v>
      </c>
      <c r="I3403" s="27"/>
      <c r="J3403" s="28">
        <v>0</v>
      </c>
      <c r="K3403" t="str">
        <f>IF((LEN(relatorio_Ananindeua3[[#This Row],[CIF/CPF/CNPJ]])=14),relatorio_Ananindeua3[[#This Row],[CIF/CPF/CNPJ]],relatorio_Ananindeua3[[#This Row],[Coluna2]])</f>
        <v>47916958000190</v>
      </c>
      <c r="L3403" t="str">
        <f t="shared" si="53"/>
        <v>479******90</v>
      </c>
    </row>
    <row r="3404" spans="1:12" x14ac:dyDescent="0.25">
      <c r="A3404" s="23" t="s">
        <v>6878</v>
      </c>
      <c r="B3404" s="23" t="s">
        <v>6879</v>
      </c>
      <c r="C3404" s="23" t="s">
        <v>17</v>
      </c>
      <c r="D3404" s="24">
        <v>45299.90011574074</v>
      </c>
      <c r="E3404" s="25" t="s">
        <v>11</v>
      </c>
      <c r="F3404" s="26" t="s">
        <v>16</v>
      </c>
      <c r="G3404" s="26" t="s">
        <v>14</v>
      </c>
      <c r="H3404" s="23">
        <v>0</v>
      </c>
      <c r="I3404" s="27"/>
      <c r="J3404" s="28">
        <v>0</v>
      </c>
      <c r="K3404" t="str">
        <f>IF((LEN(relatorio_Ananindeua3[[#This Row],[CIF/CPF/CNPJ]])=14),relatorio_Ananindeua3[[#This Row],[CIF/CPF/CNPJ]],relatorio_Ananindeua3[[#This Row],[Coluna2]])</f>
        <v>46152115000100</v>
      </c>
      <c r="L3404" t="str">
        <f t="shared" si="53"/>
        <v>461******00</v>
      </c>
    </row>
    <row r="3405" spans="1:12" x14ac:dyDescent="0.25">
      <c r="A3405" s="23" t="s">
        <v>5376</v>
      </c>
      <c r="B3405" s="23" t="s">
        <v>5377</v>
      </c>
      <c r="C3405" s="23" t="s">
        <v>17</v>
      </c>
      <c r="D3405" s="24">
        <v>45299.90016203704</v>
      </c>
      <c r="E3405" s="25" t="s">
        <v>11</v>
      </c>
      <c r="F3405" s="26" t="s">
        <v>16</v>
      </c>
      <c r="G3405" s="26" t="s">
        <v>14</v>
      </c>
      <c r="H3405" s="23">
        <v>0</v>
      </c>
      <c r="I3405" s="27"/>
      <c r="J3405" s="28">
        <v>0</v>
      </c>
      <c r="K3405" t="str">
        <f>IF((LEN(relatorio_Ananindeua3[[#This Row],[CIF/CPF/CNPJ]])=14),relatorio_Ananindeua3[[#This Row],[CIF/CPF/CNPJ]],relatorio_Ananindeua3[[#This Row],[Coluna2]])</f>
        <v>41535112000124</v>
      </c>
      <c r="L3405" t="str">
        <f t="shared" si="53"/>
        <v>415******24</v>
      </c>
    </row>
    <row r="3406" spans="1:12" x14ac:dyDescent="0.25">
      <c r="A3406" s="23" t="s">
        <v>7524</v>
      </c>
      <c r="B3406" s="23" t="s">
        <v>7525</v>
      </c>
      <c r="C3406" s="23" t="s">
        <v>17</v>
      </c>
      <c r="D3406" s="24">
        <v>45299.900173611109</v>
      </c>
      <c r="E3406" s="25" t="s">
        <v>11</v>
      </c>
      <c r="F3406" s="26" t="s">
        <v>16</v>
      </c>
      <c r="G3406" s="26" t="s">
        <v>14</v>
      </c>
      <c r="H3406" s="23">
        <v>0</v>
      </c>
      <c r="I3406" s="27"/>
      <c r="J3406" s="28">
        <v>0</v>
      </c>
      <c r="K3406" t="str">
        <f>IF((LEN(relatorio_Ananindeua3[[#This Row],[CIF/CPF/CNPJ]])=14),relatorio_Ananindeua3[[#This Row],[CIF/CPF/CNPJ]],relatorio_Ananindeua3[[#This Row],[Coluna2]])</f>
        <v>47867709000152</v>
      </c>
      <c r="L3406" t="str">
        <f t="shared" si="53"/>
        <v>478******52</v>
      </c>
    </row>
    <row r="3407" spans="1:12" x14ac:dyDescent="0.25">
      <c r="A3407" s="23" t="s">
        <v>5947</v>
      </c>
      <c r="B3407" s="23" t="s">
        <v>5948</v>
      </c>
      <c r="C3407" s="23" t="s">
        <v>17</v>
      </c>
      <c r="D3407" s="24">
        <v>45299.900185185186</v>
      </c>
      <c r="E3407" s="25" t="s">
        <v>11</v>
      </c>
      <c r="F3407" s="26" t="s">
        <v>16</v>
      </c>
      <c r="G3407" s="26" t="s">
        <v>14</v>
      </c>
      <c r="H3407" s="23">
        <v>0</v>
      </c>
      <c r="I3407" s="27"/>
      <c r="J3407" s="28">
        <v>0</v>
      </c>
      <c r="K3407" t="str">
        <f>IF((LEN(relatorio_Ananindeua3[[#This Row],[CIF/CPF/CNPJ]])=14),relatorio_Ananindeua3[[#This Row],[CIF/CPF/CNPJ]],relatorio_Ananindeua3[[#This Row],[Coluna2]])</f>
        <v>43414527000175</v>
      </c>
      <c r="L3407" t="str">
        <f t="shared" si="53"/>
        <v>434******75</v>
      </c>
    </row>
    <row r="3408" spans="1:12" x14ac:dyDescent="0.25">
      <c r="A3408" s="23" t="s">
        <v>5392</v>
      </c>
      <c r="B3408" s="23" t="s">
        <v>5393</v>
      </c>
      <c r="C3408" s="23" t="s">
        <v>17</v>
      </c>
      <c r="D3408" s="24">
        <v>45299.900196759256</v>
      </c>
      <c r="E3408" s="25" t="s">
        <v>11</v>
      </c>
      <c r="F3408" s="26" t="s">
        <v>16</v>
      </c>
      <c r="G3408" s="26" t="s">
        <v>14</v>
      </c>
      <c r="H3408" s="23">
        <v>0</v>
      </c>
      <c r="I3408" s="27"/>
      <c r="J3408" s="28">
        <v>0</v>
      </c>
      <c r="K3408" t="str">
        <f>IF((LEN(relatorio_Ananindeua3[[#This Row],[CIF/CPF/CNPJ]])=14),relatorio_Ananindeua3[[#This Row],[CIF/CPF/CNPJ]],relatorio_Ananindeua3[[#This Row],[Coluna2]])</f>
        <v>41593552000138</v>
      </c>
      <c r="L3408" t="str">
        <f t="shared" si="53"/>
        <v>415******38</v>
      </c>
    </row>
    <row r="3409" spans="1:12" x14ac:dyDescent="0.25">
      <c r="A3409" s="23" t="s">
        <v>6577</v>
      </c>
      <c r="B3409" s="23" t="s">
        <v>6578</v>
      </c>
      <c r="C3409" s="23" t="s">
        <v>17</v>
      </c>
      <c r="D3409" s="24">
        <v>45299.900196759256</v>
      </c>
      <c r="E3409" s="25" t="s">
        <v>11</v>
      </c>
      <c r="F3409" s="26" t="s">
        <v>16</v>
      </c>
      <c r="G3409" s="26" t="s">
        <v>14</v>
      </c>
      <c r="H3409" s="23">
        <v>0</v>
      </c>
      <c r="I3409" s="27"/>
      <c r="J3409" s="28">
        <v>0</v>
      </c>
      <c r="K3409" t="str">
        <f>IF((LEN(relatorio_Ananindeua3[[#This Row],[CIF/CPF/CNPJ]])=14),relatorio_Ananindeua3[[#This Row],[CIF/CPF/CNPJ]],relatorio_Ananindeua3[[#This Row],[Coluna2]])</f>
        <v>45356514000112</v>
      </c>
      <c r="L3409" t="str">
        <f t="shared" si="53"/>
        <v>453******12</v>
      </c>
    </row>
    <row r="3410" spans="1:12" x14ac:dyDescent="0.25">
      <c r="A3410" s="23" t="s">
        <v>6719</v>
      </c>
      <c r="B3410" s="23" t="s">
        <v>6720</v>
      </c>
      <c r="C3410" s="23" t="s">
        <v>17</v>
      </c>
      <c r="D3410" s="24">
        <v>45299.900196759256</v>
      </c>
      <c r="E3410" s="25" t="s">
        <v>11</v>
      </c>
      <c r="F3410" s="26" t="s">
        <v>16</v>
      </c>
      <c r="G3410" s="26" t="s">
        <v>14</v>
      </c>
      <c r="H3410" s="23">
        <v>0</v>
      </c>
      <c r="I3410" s="27"/>
      <c r="J3410" s="28">
        <v>0</v>
      </c>
      <c r="K3410" t="str">
        <f>IF((LEN(relatorio_Ananindeua3[[#This Row],[CIF/CPF/CNPJ]])=14),relatorio_Ananindeua3[[#This Row],[CIF/CPF/CNPJ]],relatorio_Ananindeua3[[#This Row],[Coluna2]])</f>
        <v>45684655000164</v>
      </c>
      <c r="L3410" t="str">
        <f t="shared" ref="L3410:L3473" si="54">_xlfn.CONCAT(LEFT(A3410,3),REPT("*",6),RIGHT(A3410,2))</f>
        <v>456******64</v>
      </c>
    </row>
    <row r="3411" spans="1:12" x14ac:dyDescent="0.25">
      <c r="A3411" s="23" t="s">
        <v>7522</v>
      </c>
      <c r="B3411" s="23" t="s">
        <v>7523</v>
      </c>
      <c r="C3411" s="23" t="s">
        <v>17</v>
      </c>
      <c r="D3411" s="24">
        <v>45299.900208333333</v>
      </c>
      <c r="E3411" s="25" t="s">
        <v>11</v>
      </c>
      <c r="F3411" s="26" t="s">
        <v>16</v>
      </c>
      <c r="G3411" s="26" t="s">
        <v>14</v>
      </c>
      <c r="H3411" s="23">
        <v>0</v>
      </c>
      <c r="I3411" s="27"/>
      <c r="J3411" s="28">
        <v>0</v>
      </c>
      <c r="K3411" t="str">
        <f>IF((LEN(relatorio_Ananindeua3[[#This Row],[CIF/CPF/CNPJ]])=14),relatorio_Ananindeua3[[#This Row],[CIF/CPF/CNPJ]],relatorio_Ananindeua3[[#This Row],[Coluna2]])</f>
        <v>47866040000184</v>
      </c>
      <c r="L3411" t="str">
        <f t="shared" si="54"/>
        <v>478******84</v>
      </c>
    </row>
    <row r="3412" spans="1:12" x14ac:dyDescent="0.25">
      <c r="A3412" s="23" t="s">
        <v>2124</v>
      </c>
      <c r="B3412" s="23" t="s">
        <v>2125</v>
      </c>
      <c r="C3412" s="23" t="s">
        <v>17</v>
      </c>
      <c r="D3412" s="24">
        <v>45299.900231481479</v>
      </c>
      <c r="E3412" s="25" t="s">
        <v>11</v>
      </c>
      <c r="F3412" s="26" t="s">
        <v>16</v>
      </c>
      <c r="G3412" s="26" t="s">
        <v>14</v>
      </c>
      <c r="H3412" s="23">
        <v>0</v>
      </c>
      <c r="I3412" s="27"/>
      <c r="J3412" s="28">
        <v>0</v>
      </c>
      <c r="K3412" t="str">
        <f>IF((LEN(relatorio_Ananindeua3[[#This Row],[CIF/CPF/CNPJ]])=14),relatorio_Ananindeua3[[#This Row],[CIF/CPF/CNPJ]],relatorio_Ananindeua3[[#This Row],[Coluna2]])</f>
        <v>27179805000109</v>
      </c>
      <c r="L3412" t="str">
        <f t="shared" si="54"/>
        <v>271******09</v>
      </c>
    </row>
    <row r="3413" spans="1:12" x14ac:dyDescent="0.25">
      <c r="A3413" s="23" t="s">
        <v>4964</v>
      </c>
      <c r="B3413" s="23" t="s">
        <v>4965</v>
      </c>
      <c r="C3413" s="23" t="s">
        <v>17</v>
      </c>
      <c r="D3413" s="24">
        <v>45299.900231481479</v>
      </c>
      <c r="E3413" s="25" t="s">
        <v>11</v>
      </c>
      <c r="F3413" s="26" t="s">
        <v>16</v>
      </c>
      <c r="G3413" s="26" t="s">
        <v>14</v>
      </c>
      <c r="H3413" s="23">
        <v>0</v>
      </c>
      <c r="I3413" s="27"/>
      <c r="J3413" s="28">
        <v>0</v>
      </c>
      <c r="K3413" t="str">
        <f>IF((LEN(relatorio_Ananindeua3[[#This Row],[CIF/CPF/CNPJ]])=14),relatorio_Ananindeua3[[#This Row],[CIF/CPF/CNPJ]],relatorio_Ananindeua3[[#This Row],[Coluna2]])</f>
        <v>40212575000192</v>
      </c>
      <c r="L3413" t="str">
        <f t="shared" si="54"/>
        <v>402******92</v>
      </c>
    </row>
    <row r="3414" spans="1:12" x14ac:dyDescent="0.25">
      <c r="A3414" s="23" t="s">
        <v>5036</v>
      </c>
      <c r="B3414" s="23" t="s">
        <v>5037</v>
      </c>
      <c r="C3414" s="23" t="s">
        <v>17</v>
      </c>
      <c r="D3414" s="24">
        <v>45299.900231481479</v>
      </c>
      <c r="E3414" s="25" t="s">
        <v>11</v>
      </c>
      <c r="F3414" s="26" t="s">
        <v>16</v>
      </c>
      <c r="G3414" s="26" t="s">
        <v>14</v>
      </c>
      <c r="H3414" s="23">
        <v>0</v>
      </c>
      <c r="I3414" s="27"/>
      <c r="J3414" s="28">
        <v>0</v>
      </c>
      <c r="K3414" t="str">
        <f>IF((LEN(relatorio_Ananindeua3[[#This Row],[CIF/CPF/CNPJ]])=14),relatorio_Ananindeua3[[#This Row],[CIF/CPF/CNPJ]],relatorio_Ananindeua3[[#This Row],[Coluna2]])</f>
        <v>40429016000139</v>
      </c>
      <c r="L3414" t="str">
        <f t="shared" si="54"/>
        <v>404******39</v>
      </c>
    </row>
    <row r="3415" spans="1:12" x14ac:dyDescent="0.25">
      <c r="A3415" s="23" t="s">
        <v>2686</v>
      </c>
      <c r="B3415" s="23" t="s">
        <v>2687</v>
      </c>
      <c r="C3415" s="23" t="s">
        <v>17</v>
      </c>
      <c r="D3415" s="24">
        <v>45299.900243055556</v>
      </c>
      <c r="E3415" s="25" t="s">
        <v>11</v>
      </c>
      <c r="F3415" s="26" t="s">
        <v>16</v>
      </c>
      <c r="G3415" s="26" t="s">
        <v>14</v>
      </c>
      <c r="H3415" s="23">
        <v>0</v>
      </c>
      <c r="I3415" s="27"/>
      <c r="J3415" s="28">
        <v>0</v>
      </c>
      <c r="K3415" t="str">
        <f>IF((LEN(relatorio_Ananindeua3[[#This Row],[CIF/CPF/CNPJ]])=14),relatorio_Ananindeua3[[#This Row],[CIF/CPF/CNPJ]],relatorio_Ananindeua3[[#This Row],[Coluna2]])</f>
        <v>29919125000100</v>
      </c>
      <c r="L3415" t="str">
        <f t="shared" si="54"/>
        <v>299******00</v>
      </c>
    </row>
    <row r="3416" spans="1:12" x14ac:dyDescent="0.25">
      <c r="A3416" s="23" t="s">
        <v>4533</v>
      </c>
      <c r="B3416" s="23" t="s">
        <v>4534</v>
      </c>
      <c r="C3416" s="23" t="s">
        <v>17</v>
      </c>
      <c r="D3416" s="24">
        <v>45299.900254629632</v>
      </c>
      <c r="E3416" s="25" t="s">
        <v>11</v>
      </c>
      <c r="F3416" s="26" t="s">
        <v>16</v>
      </c>
      <c r="G3416" s="26" t="s">
        <v>14</v>
      </c>
      <c r="H3416" s="23">
        <v>0</v>
      </c>
      <c r="I3416" s="27"/>
      <c r="J3416" s="28">
        <v>0</v>
      </c>
      <c r="K3416" t="str">
        <f>IF((LEN(relatorio_Ananindeua3[[#This Row],[CIF/CPF/CNPJ]])=14),relatorio_Ananindeua3[[#This Row],[CIF/CPF/CNPJ]],relatorio_Ananindeua3[[#This Row],[Coluna2]])</f>
        <v>37920831000191</v>
      </c>
      <c r="L3416" t="str">
        <f t="shared" si="54"/>
        <v>379******91</v>
      </c>
    </row>
    <row r="3417" spans="1:12" x14ac:dyDescent="0.25">
      <c r="A3417" s="23" t="s">
        <v>7508</v>
      </c>
      <c r="B3417" s="23" t="s">
        <v>7509</v>
      </c>
      <c r="C3417" s="23" t="s">
        <v>17</v>
      </c>
      <c r="D3417" s="24">
        <v>45299.900277777779</v>
      </c>
      <c r="E3417" s="25" t="s">
        <v>11</v>
      </c>
      <c r="F3417" s="26" t="s">
        <v>16</v>
      </c>
      <c r="G3417" s="26" t="s">
        <v>14</v>
      </c>
      <c r="H3417" s="23">
        <v>0</v>
      </c>
      <c r="I3417" s="27"/>
      <c r="J3417" s="28">
        <v>0</v>
      </c>
      <c r="K3417" t="str">
        <f>IF((LEN(relatorio_Ananindeua3[[#This Row],[CIF/CPF/CNPJ]])=14),relatorio_Ananindeua3[[#This Row],[CIF/CPF/CNPJ]],relatorio_Ananindeua3[[#This Row],[Coluna2]])</f>
        <v>47830176000134</v>
      </c>
      <c r="L3417" t="str">
        <f t="shared" si="54"/>
        <v>478******34</v>
      </c>
    </row>
    <row r="3418" spans="1:12" x14ac:dyDescent="0.25">
      <c r="A3418" s="23" t="s">
        <v>7514</v>
      </c>
      <c r="B3418" s="23" t="s">
        <v>7515</v>
      </c>
      <c r="C3418" s="23" t="s">
        <v>17</v>
      </c>
      <c r="D3418" s="24">
        <v>45299.900277777779</v>
      </c>
      <c r="E3418" s="25" t="s">
        <v>11</v>
      </c>
      <c r="F3418" s="26" t="s">
        <v>16</v>
      </c>
      <c r="G3418" s="26" t="s">
        <v>14</v>
      </c>
      <c r="H3418" s="23">
        <v>0</v>
      </c>
      <c r="I3418" s="27"/>
      <c r="J3418" s="28">
        <v>0</v>
      </c>
      <c r="K3418" t="str">
        <f>IF((LEN(relatorio_Ananindeua3[[#This Row],[CIF/CPF/CNPJ]])=14),relatorio_Ananindeua3[[#This Row],[CIF/CPF/CNPJ]],relatorio_Ananindeua3[[#This Row],[Coluna2]])</f>
        <v>47841055000198</v>
      </c>
      <c r="L3418" t="str">
        <f t="shared" si="54"/>
        <v>478******98</v>
      </c>
    </row>
    <row r="3419" spans="1:12" x14ac:dyDescent="0.25">
      <c r="A3419" s="23" t="s">
        <v>4239</v>
      </c>
      <c r="B3419" s="23" t="s">
        <v>4240</v>
      </c>
      <c r="C3419" s="23" t="s">
        <v>17</v>
      </c>
      <c r="D3419" s="24">
        <v>45299.900289351855</v>
      </c>
      <c r="E3419" s="25" t="s">
        <v>11</v>
      </c>
      <c r="F3419" s="26" t="s">
        <v>16</v>
      </c>
      <c r="G3419" s="26" t="s">
        <v>14</v>
      </c>
      <c r="H3419" s="23">
        <v>0</v>
      </c>
      <c r="I3419" s="27"/>
      <c r="J3419" s="28">
        <v>0</v>
      </c>
      <c r="K3419" t="str">
        <f>IF((LEN(relatorio_Ananindeua3[[#This Row],[CIF/CPF/CNPJ]])=14),relatorio_Ananindeua3[[#This Row],[CIF/CPF/CNPJ]],relatorio_Ananindeua3[[#This Row],[Coluna2]])</f>
        <v>36743269000105</v>
      </c>
      <c r="L3419" t="str">
        <f t="shared" si="54"/>
        <v>367******05</v>
      </c>
    </row>
    <row r="3420" spans="1:12" x14ac:dyDescent="0.25">
      <c r="A3420" s="23" t="s">
        <v>7516</v>
      </c>
      <c r="B3420" s="23" t="s">
        <v>7517</v>
      </c>
      <c r="C3420" s="23" t="s">
        <v>17</v>
      </c>
      <c r="D3420" s="24">
        <v>45299.900289351855</v>
      </c>
      <c r="E3420" s="25" t="s">
        <v>11</v>
      </c>
      <c r="F3420" s="26" t="s">
        <v>16</v>
      </c>
      <c r="G3420" s="26" t="s">
        <v>14</v>
      </c>
      <c r="H3420" s="23">
        <v>0</v>
      </c>
      <c r="I3420" s="27"/>
      <c r="J3420" s="28">
        <v>0</v>
      </c>
      <c r="K3420" t="str">
        <f>IF((LEN(relatorio_Ananindeua3[[#This Row],[CIF/CPF/CNPJ]])=14),relatorio_Ananindeua3[[#This Row],[CIF/CPF/CNPJ]],relatorio_Ananindeua3[[#This Row],[Coluna2]])</f>
        <v>47849436000113</v>
      </c>
      <c r="L3420" t="str">
        <f t="shared" si="54"/>
        <v>478******13</v>
      </c>
    </row>
    <row r="3421" spans="1:12" x14ac:dyDescent="0.25">
      <c r="A3421" s="23" t="s">
        <v>1656</v>
      </c>
      <c r="B3421" s="23" t="s">
        <v>1657</v>
      </c>
      <c r="C3421" s="23" t="s">
        <v>17</v>
      </c>
      <c r="D3421" s="24">
        <v>45299.900347222225</v>
      </c>
      <c r="E3421" s="25" t="s">
        <v>11</v>
      </c>
      <c r="F3421" s="26" t="s">
        <v>16</v>
      </c>
      <c r="G3421" s="26" t="s">
        <v>14</v>
      </c>
      <c r="H3421" s="23">
        <v>0</v>
      </c>
      <c r="I3421" s="27"/>
      <c r="J3421" s="28">
        <v>0</v>
      </c>
      <c r="K3421" t="str">
        <f>IF((LEN(relatorio_Ananindeua3[[#This Row],[CIF/CPF/CNPJ]])=14),relatorio_Ananindeua3[[#This Row],[CIF/CPF/CNPJ]],relatorio_Ananindeua3[[#This Row],[Coluna2]])</f>
        <v>23477864000102</v>
      </c>
      <c r="L3421" t="str">
        <f t="shared" si="54"/>
        <v>234******02</v>
      </c>
    </row>
    <row r="3422" spans="1:12" x14ac:dyDescent="0.25">
      <c r="A3422" s="23" t="s">
        <v>3047</v>
      </c>
      <c r="B3422" s="23" t="s">
        <v>3048</v>
      </c>
      <c r="C3422" s="23" t="s">
        <v>17</v>
      </c>
      <c r="D3422" s="24">
        <v>45299.900347222225</v>
      </c>
      <c r="E3422" s="25" t="s">
        <v>11</v>
      </c>
      <c r="F3422" s="26" t="s">
        <v>16</v>
      </c>
      <c r="G3422" s="26" t="s">
        <v>14</v>
      </c>
      <c r="H3422" s="23">
        <v>0</v>
      </c>
      <c r="I3422" s="27"/>
      <c r="J3422" s="28">
        <v>0</v>
      </c>
      <c r="K3422" t="str">
        <f>IF((LEN(relatorio_Ananindeua3[[#This Row],[CIF/CPF/CNPJ]])=14),relatorio_Ananindeua3[[#This Row],[CIF/CPF/CNPJ]],relatorio_Ananindeua3[[#This Row],[Coluna2]])</f>
        <v>31704020000177</v>
      </c>
      <c r="L3422" t="str">
        <f t="shared" si="54"/>
        <v>317******77</v>
      </c>
    </row>
    <row r="3423" spans="1:12" x14ac:dyDescent="0.25">
      <c r="A3423" s="23" t="s">
        <v>7512</v>
      </c>
      <c r="B3423" s="23" t="s">
        <v>7513</v>
      </c>
      <c r="C3423" s="23" t="s">
        <v>17</v>
      </c>
      <c r="D3423" s="24">
        <v>45299.900347222225</v>
      </c>
      <c r="E3423" s="25" t="s">
        <v>11</v>
      </c>
      <c r="F3423" s="26" t="s">
        <v>16</v>
      </c>
      <c r="G3423" s="26" t="s">
        <v>14</v>
      </c>
      <c r="H3423" s="23">
        <v>0</v>
      </c>
      <c r="I3423" s="27"/>
      <c r="J3423" s="28">
        <v>0</v>
      </c>
      <c r="K3423" t="str">
        <f>IF((LEN(relatorio_Ananindeua3[[#This Row],[CIF/CPF/CNPJ]])=14),relatorio_Ananindeua3[[#This Row],[CIF/CPF/CNPJ]],relatorio_Ananindeua3[[#This Row],[Coluna2]])</f>
        <v>47831259000148</v>
      </c>
      <c r="L3423" t="str">
        <f t="shared" si="54"/>
        <v>478******48</v>
      </c>
    </row>
    <row r="3424" spans="1:12" x14ac:dyDescent="0.25">
      <c r="A3424" s="23" t="s">
        <v>6273</v>
      </c>
      <c r="B3424" s="23" t="s">
        <v>6274</v>
      </c>
      <c r="C3424" s="23" t="s">
        <v>17</v>
      </c>
      <c r="D3424" s="24">
        <v>45299.900358796294</v>
      </c>
      <c r="E3424" s="25" t="s">
        <v>11</v>
      </c>
      <c r="F3424" s="26" t="s">
        <v>16</v>
      </c>
      <c r="G3424" s="26" t="s">
        <v>14</v>
      </c>
      <c r="H3424" s="23">
        <v>0</v>
      </c>
      <c r="I3424" s="27"/>
      <c r="J3424" s="28">
        <v>0</v>
      </c>
      <c r="K3424" t="str">
        <f>IF((LEN(relatorio_Ananindeua3[[#This Row],[CIF/CPF/CNPJ]])=14),relatorio_Ananindeua3[[#This Row],[CIF/CPF/CNPJ]],relatorio_Ananindeua3[[#This Row],[Coluna2]])</f>
        <v>44452768000171</v>
      </c>
      <c r="L3424" t="str">
        <f t="shared" si="54"/>
        <v>444******71</v>
      </c>
    </row>
    <row r="3425" spans="1:12" x14ac:dyDescent="0.25">
      <c r="A3425" s="23" t="s">
        <v>7496</v>
      </c>
      <c r="B3425" s="23" t="s">
        <v>7497</v>
      </c>
      <c r="C3425" s="23" t="s">
        <v>17</v>
      </c>
      <c r="D3425" s="24">
        <v>45299.900381944448</v>
      </c>
      <c r="E3425" s="25" t="s">
        <v>11</v>
      </c>
      <c r="F3425" s="26" t="s">
        <v>16</v>
      </c>
      <c r="G3425" s="26" t="s">
        <v>14</v>
      </c>
      <c r="H3425" s="23">
        <v>0</v>
      </c>
      <c r="I3425" s="27"/>
      <c r="J3425" s="28">
        <v>0</v>
      </c>
      <c r="K3425" t="str">
        <f>IF((LEN(relatorio_Ananindeua3[[#This Row],[CIF/CPF/CNPJ]])=14),relatorio_Ananindeua3[[#This Row],[CIF/CPF/CNPJ]],relatorio_Ananindeua3[[#This Row],[Coluna2]])</f>
        <v>47797159000142</v>
      </c>
      <c r="L3425" t="str">
        <f t="shared" si="54"/>
        <v>477******42</v>
      </c>
    </row>
    <row r="3426" spans="1:12" x14ac:dyDescent="0.25">
      <c r="A3426" s="23" t="s">
        <v>7506</v>
      </c>
      <c r="B3426" s="23" t="s">
        <v>7507</v>
      </c>
      <c r="C3426" s="23" t="s">
        <v>17</v>
      </c>
      <c r="D3426" s="24">
        <v>45299.900393518517</v>
      </c>
      <c r="E3426" s="25" t="s">
        <v>11</v>
      </c>
      <c r="F3426" s="26" t="s">
        <v>16</v>
      </c>
      <c r="G3426" s="26" t="s">
        <v>14</v>
      </c>
      <c r="H3426" s="23">
        <v>0</v>
      </c>
      <c r="I3426" s="27"/>
      <c r="J3426" s="28">
        <v>0</v>
      </c>
      <c r="K3426" t="str">
        <f>IF((LEN(relatorio_Ananindeua3[[#This Row],[CIF/CPF/CNPJ]])=14),relatorio_Ananindeua3[[#This Row],[CIF/CPF/CNPJ]],relatorio_Ananindeua3[[#This Row],[Coluna2]])</f>
        <v>47828040000190</v>
      </c>
      <c r="L3426" t="str">
        <f t="shared" si="54"/>
        <v>478******90</v>
      </c>
    </row>
    <row r="3427" spans="1:12" x14ac:dyDescent="0.25">
      <c r="A3427" s="23" t="s">
        <v>7494</v>
      </c>
      <c r="B3427" s="23" t="s">
        <v>7495</v>
      </c>
      <c r="C3427" s="23" t="s">
        <v>17</v>
      </c>
      <c r="D3427" s="24">
        <v>45299.900405092594</v>
      </c>
      <c r="E3427" s="25" t="s">
        <v>11</v>
      </c>
      <c r="F3427" s="26" t="s">
        <v>16</v>
      </c>
      <c r="G3427" s="26" t="s">
        <v>14</v>
      </c>
      <c r="H3427" s="23">
        <v>0</v>
      </c>
      <c r="I3427" s="27"/>
      <c r="J3427" s="28">
        <v>0</v>
      </c>
      <c r="K3427" t="str">
        <f>IF((LEN(relatorio_Ananindeua3[[#This Row],[CIF/CPF/CNPJ]])=14),relatorio_Ananindeua3[[#This Row],[CIF/CPF/CNPJ]],relatorio_Ananindeua3[[#This Row],[Coluna2]])</f>
        <v>47796654000137</v>
      </c>
      <c r="L3427" t="str">
        <f t="shared" si="54"/>
        <v>477******37</v>
      </c>
    </row>
    <row r="3428" spans="1:12" x14ac:dyDescent="0.25">
      <c r="A3428" s="23" t="s">
        <v>453</v>
      </c>
      <c r="B3428" s="23" t="s">
        <v>454</v>
      </c>
      <c r="C3428" s="23" t="s">
        <v>17</v>
      </c>
      <c r="D3428" s="24">
        <v>45299.90042824074</v>
      </c>
      <c r="E3428" s="25" t="s">
        <v>11</v>
      </c>
      <c r="F3428" s="26" t="s">
        <v>16</v>
      </c>
      <c r="G3428" s="26" t="s">
        <v>14</v>
      </c>
      <c r="H3428" s="23">
        <v>0</v>
      </c>
      <c r="I3428" s="27"/>
      <c r="J3428" s="28">
        <v>0</v>
      </c>
      <c r="K3428" t="str">
        <f>IF((LEN(relatorio_Ananindeua3[[#This Row],[CIF/CPF/CNPJ]])=14),relatorio_Ananindeua3[[#This Row],[CIF/CPF/CNPJ]],relatorio_Ananindeua3[[#This Row],[Coluna2]])</f>
        <v>13303960000172</v>
      </c>
      <c r="L3428" t="str">
        <f t="shared" si="54"/>
        <v>133******72</v>
      </c>
    </row>
    <row r="3429" spans="1:12" x14ac:dyDescent="0.25">
      <c r="A3429" s="23" t="s">
        <v>1562</v>
      </c>
      <c r="B3429" s="23" t="s">
        <v>1563</v>
      </c>
      <c r="C3429" s="23" t="s">
        <v>17</v>
      </c>
      <c r="D3429" s="24">
        <v>45299.90042824074</v>
      </c>
      <c r="E3429" s="25" t="s">
        <v>11</v>
      </c>
      <c r="F3429" s="26" t="s">
        <v>16</v>
      </c>
      <c r="G3429" s="26" t="s">
        <v>14</v>
      </c>
      <c r="H3429" s="23">
        <v>0</v>
      </c>
      <c r="I3429" s="27"/>
      <c r="J3429" s="28">
        <v>0</v>
      </c>
      <c r="K3429" t="str">
        <f>IF((LEN(relatorio_Ananindeua3[[#This Row],[CIF/CPF/CNPJ]])=14),relatorio_Ananindeua3[[#This Row],[CIF/CPF/CNPJ]],relatorio_Ananindeua3[[#This Row],[Coluna2]])</f>
        <v>22701732000141</v>
      </c>
      <c r="L3429" t="str">
        <f t="shared" si="54"/>
        <v>227******41</v>
      </c>
    </row>
    <row r="3430" spans="1:12" x14ac:dyDescent="0.25">
      <c r="A3430" s="23" t="s">
        <v>6213</v>
      </c>
      <c r="B3430" s="23" t="s">
        <v>6214</v>
      </c>
      <c r="C3430" s="23" t="s">
        <v>17</v>
      </c>
      <c r="D3430" s="24">
        <v>45299.90042824074</v>
      </c>
      <c r="E3430" s="25" t="s">
        <v>11</v>
      </c>
      <c r="F3430" s="26" t="s">
        <v>16</v>
      </c>
      <c r="G3430" s="26" t="s">
        <v>14</v>
      </c>
      <c r="H3430" s="23">
        <v>0</v>
      </c>
      <c r="I3430" s="27"/>
      <c r="J3430" s="28">
        <v>0</v>
      </c>
      <c r="K3430" t="str">
        <f>IF((LEN(relatorio_Ananindeua3[[#This Row],[CIF/CPF/CNPJ]])=14),relatorio_Ananindeua3[[#This Row],[CIF/CPF/CNPJ]],relatorio_Ananindeua3[[#This Row],[Coluna2]])</f>
        <v>44271908000105</v>
      </c>
      <c r="L3430" t="str">
        <f t="shared" si="54"/>
        <v>442******05</v>
      </c>
    </row>
    <row r="3431" spans="1:12" x14ac:dyDescent="0.25">
      <c r="A3431" s="23" t="s">
        <v>7500</v>
      </c>
      <c r="B3431" s="23" t="s">
        <v>7501</v>
      </c>
      <c r="C3431" s="23" t="s">
        <v>17</v>
      </c>
      <c r="D3431" s="24">
        <v>45299.90042824074</v>
      </c>
      <c r="E3431" s="25" t="s">
        <v>11</v>
      </c>
      <c r="F3431" s="26" t="s">
        <v>16</v>
      </c>
      <c r="G3431" s="26" t="s">
        <v>14</v>
      </c>
      <c r="H3431" s="23">
        <v>0</v>
      </c>
      <c r="I3431" s="27"/>
      <c r="J3431" s="28">
        <v>0</v>
      </c>
      <c r="K3431" t="str">
        <f>IF((LEN(relatorio_Ananindeua3[[#This Row],[CIF/CPF/CNPJ]])=14),relatorio_Ananindeua3[[#This Row],[CIF/CPF/CNPJ]],relatorio_Ananindeua3[[#This Row],[Coluna2]])</f>
        <v>47812369000162</v>
      </c>
      <c r="L3431" t="str">
        <f t="shared" si="54"/>
        <v>478******62</v>
      </c>
    </row>
    <row r="3432" spans="1:12" x14ac:dyDescent="0.25">
      <c r="A3432" s="23" t="s">
        <v>7492</v>
      </c>
      <c r="B3432" s="23" t="s">
        <v>7493</v>
      </c>
      <c r="C3432" s="23" t="s">
        <v>17</v>
      </c>
      <c r="D3432" s="24">
        <v>45299.900451388887</v>
      </c>
      <c r="E3432" s="25" t="s">
        <v>11</v>
      </c>
      <c r="F3432" s="26" t="s">
        <v>16</v>
      </c>
      <c r="G3432" s="26" t="s">
        <v>14</v>
      </c>
      <c r="H3432" s="23">
        <v>0</v>
      </c>
      <c r="I3432" s="27"/>
      <c r="J3432" s="28">
        <v>0</v>
      </c>
      <c r="K3432" t="str">
        <f>IF((LEN(relatorio_Ananindeua3[[#This Row],[CIF/CPF/CNPJ]])=14),relatorio_Ananindeua3[[#This Row],[CIF/CPF/CNPJ]],relatorio_Ananindeua3[[#This Row],[Coluna2]])</f>
        <v>47787497000101</v>
      </c>
      <c r="L3432" t="str">
        <f t="shared" si="54"/>
        <v>477******01</v>
      </c>
    </row>
    <row r="3433" spans="1:12" x14ac:dyDescent="0.25">
      <c r="A3433" s="23" t="s">
        <v>7484</v>
      </c>
      <c r="B3433" s="23" t="s">
        <v>7485</v>
      </c>
      <c r="C3433" s="23" t="s">
        <v>17</v>
      </c>
      <c r="D3433" s="24">
        <v>45299.90053240741</v>
      </c>
      <c r="E3433" s="25" t="s">
        <v>11</v>
      </c>
      <c r="F3433" s="26" t="s">
        <v>16</v>
      </c>
      <c r="G3433" s="26" t="s">
        <v>14</v>
      </c>
      <c r="H3433" s="23">
        <v>0</v>
      </c>
      <c r="I3433" s="27"/>
      <c r="J3433" s="28">
        <v>0</v>
      </c>
      <c r="K3433" t="str">
        <f>IF((LEN(relatorio_Ananindeua3[[#This Row],[CIF/CPF/CNPJ]])=14),relatorio_Ananindeua3[[#This Row],[CIF/CPF/CNPJ]],relatorio_Ananindeua3[[#This Row],[Coluna2]])</f>
        <v>47762577000102</v>
      </c>
      <c r="L3433" t="str">
        <f t="shared" si="54"/>
        <v>477******02</v>
      </c>
    </row>
    <row r="3434" spans="1:12" x14ac:dyDescent="0.25">
      <c r="A3434" s="23" t="s">
        <v>5226</v>
      </c>
      <c r="B3434" s="23" t="s">
        <v>5227</v>
      </c>
      <c r="C3434" s="23" t="s">
        <v>17</v>
      </c>
      <c r="D3434" s="24">
        <v>45299.900578703702</v>
      </c>
      <c r="E3434" s="25" t="s">
        <v>11</v>
      </c>
      <c r="F3434" s="26" t="s">
        <v>16</v>
      </c>
      <c r="G3434" s="26" t="s">
        <v>14</v>
      </c>
      <c r="H3434" s="23">
        <v>0</v>
      </c>
      <c r="I3434" s="27"/>
      <c r="J3434" s="28">
        <v>0</v>
      </c>
      <c r="K3434" t="str">
        <f>IF((LEN(relatorio_Ananindeua3[[#This Row],[CIF/CPF/CNPJ]])=14),relatorio_Ananindeua3[[#This Row],[CIF/CPF/CNPJ]],relatorio_Ananindeua3[[#This Row],[Coluna2]])</f>
        <v>41054674000156</v>
      </c>
      <c r="L3434" t="str">
        <f t="shared" si="54"/>
        <v>410******56</v>
      </c>
    </row>
    <row r="3435" spans="1:12" x14ac:dyDescent="0.25">
      <c r="A3435" s="23" t="s">
        <v>7464</v>
      </c>
      <c r="B3435" s="23" t="s">
        <v>7465</v>
      </c>
      <c r="C3435" s="23" t="s">
        <v>17</v>
      </c>
      <c r="D3435" s="24">
        <v>45299.900578703702</v>
      </c>
      <c r="E3435" s="25" t="s">
        <v>11</v>
      </c>
      <c r="F3435" s="26" t="s">
        <v>16</v>
      </c>
      <c r="G3435" s="26" t="s">
        <v>14</v>
      </c>
      <c r="H3435" s="23">
        <v>0</v>
      </c>
      <c r="I3435" s="27"/>
      <c r="J3435" s="28">
        <v>0</v>
      </c>
      <c r="K3435" t="str">
        <f>IF((LEN(relatorio_Ananindeua3[[#This Row],[CIF/CPF/CNPJ]])=14),relatorio_Ananindeua3[[#This Row],[CIF/CPF/CNPJ]],relatorio_Ananindeua3[[#This Row],[Coluna2]])</f>
        <v>47740368000150</v>
      </c>
      <c r="L3435" t="str">
        <f t="shared" si="54"/>
        <v>477******50</v>
      </c>
    </row>
    <row r="3436" spans="1:12" x14ac:dyDescent="0.25">
      <c r="A3436" s="23" t="s">
        <v>4591</v>
      </c>
      <c r="B3436" s="23" t="s">
        <v>4592</v>
      </c>
      <c r="C3436" s="23" t="s">
        <v>17</v>
      </c>
      <c r="D3436" s="24">
        <v>45299.900590277779</v>
      </c>
      <c r="E3436" s="25" t="s">
        <v>11</v>
      </c>
      <c r="F3436" s="26" t="s">
        <v>16</v>
      </c>
      <c r="G3436" s="26" t="s">
        <v>14</v>
      </c>
      <c r="H3436" s="23">
        <v>0</v>
      </c>
      <c r="I3436" s="27"/>
      <c r="J3436" s="28">
        <v>0</v>
      </c>
      <c r="K3436" t="str">
        <f>IF((LEN(relatorio_Ananindeua3[[#This Row],[CIF/CPF/CNPJ]])=14),relatorio_Ananindeua3[[#This Row],[CIF/CPF/CNPJ]],relatorio_Ananindeua3[[#This Row],[Coluna2]])</f>
        <v>38123095000103</v>
      </c>
      <c r="L3436" t="str">
        <f t="shared" si="54"/>
        <v>381******03</v>
      </c>
    </row>
    <row r="3437" spans="1:12" x14ac:dyDescent="0.25">
      <c r="A3437" s="23" t="s">
        <v>7438</v>
      </c>
      <c r="B3437" s="23" t="s">
        <v>7439</v>
      </c>
      <c r="C3437" s="23" t="s">
        <v>17</v>
      </c>
      <c r="D3437" s="24">
        <v>45299.900590277779</v>
      </c>
      <c r="E3437" s="25" t="s">
        <v>11</v>
      </c>
      <c r="F3437" s="26" t="s">
        <v>16</v>
      </c>
      <c r="G3437" s="26" t="s">
        <v>14</v>
      </c>
      <c r="H3437" s="23">
        <v>0</v>
      </c>
      <c r="I3437" s="27"/>
      <c r="J3437" s="28">
        <v>0</v>
      </c>
      <c r="K3437" t="str">
        <f>IF((LEN(relatorio_Ananindeua3[[#This Row],[CIF/CPF/CNPJ]])=14),relatorio_Ananindeua3[[#This Row],[CIF/CPF/CNPJ]],relatorio_Ananindeua3[[#This Row],[Coluna2]])</f>
        <v>47682640000192</v>
      </c>
      <c r="L3437" t="str">
        <f t="shared" si="54"/>
        <v>476******92</v>
      </c>
    </row>
    <row r="3438" spans="1:12" x14ac:dyDescent="0.25">
      <c r="A3438" s="23" t="s">
        <v>7460</v>
      </c>
      <c r="B3438" s="23" t="s">
        <v>7461</v>
      </c>
      <c r="C3438" s="23" t="s">
        <v>17</v>
      </c>
      <c r="D3438" s="24">
        <v>45299.900590277779</v>
      </c>
      <c r="E3438" s="25" t="s">
        <v>11</v>
      </c>
      <c r="F3438" s="26" t="s">
        <v>16</v>
      </c>
      <c r="G3438" s="26" t="s">
        <v>14</v>
      </c>
      <c r="H3438" s="23">
        <v>0</v>
      </c>
      <c r="I3438" s="27"/>
      <c r="J3438" s="28">
        <v>0</v>
      </c>
      <c r="K3438" t="str">
        <f>IF((LEN(relatorio_Ananindeua3[[#This Row],[CIF/CPF/CNPJ]])=14),relatorio_Ananindeua3[[#This Row],[CIF/CPF/CNPJ]],relatorio_Ananindeua3[[#This Row],[Coluna2]])</f>
        <v>47727924000158</v>
      </c>
      <c r="L3438" t="str">
        <f t="shared" si="54"/>
        <v>477******58</v>
      </c>
    </row>
    <row r="3439" spans="1:12" x14ac:dyDescent="0.25">
      <c r="A3439" s="23" t="s">
        <v>5512</v>
      </c>
      <c r="B3439" s="23" t="s">
        <v>5513</v>
      </c>
      <c r="C3439" s="23" t="s">
        <v>17</v>
      </c>
      <c r="D3439" s="24">
        <v>45299.900601851848</v>
      </c>
      <c r="E3439" s="25" t="s">
        <v>11</v>
      </c>
      <c r="F3439" s="26" t="s">
        <v>16</v>
      </c>
      <c r="G3439" s="26" t="s">
        <v>14</v>
      </c>
      <c r="H3439" s="23">
        <v>0</v>
      </c>
      <c r="I3439" s="27"/>
      <c r="J3439" s="28">
        <v>0</v>
      </c>
      <c r="K3439" t="str">
        <f>IF((LEN(relatorio_Ananindeua3[[#This Row],[CIF/CPF/CNPJ]])=14),relatorio_Ananindeua3[[#This Row],[CIF/CPF/CNPJ]],relatorio_Ananindeua3[[#This Row],[Coluna2]])</f>
        <v>41962117000133</v>
      </c>
      <c r="L3439" t="str">
        <f t="shared" si="54"/>
        <v>419******33</v>
      </c>
    </row>
    <row r="3440" spans="1:12" x14ac:dyDescent="0.25">
      <c r="A3440" s="23" t="s">
        <v>5124</v>
      </c>
      <c r="B3440" s="23" t="s">
        <v>5125</v>
      </c>
      <c r="C3440" s="23" t="s">
        <v>17</v>
      </c>
      <c r="D3440" s="24">
        <v>45299.900613425925</v>
      </c>
      <c r="E3440" s="25" t="s">
        <v>11</v>
      </c>
      <c r="F3440" s="26" t="s">
        <v>16</v>
      </c>
      <c r="G3440" s="26" t="s">
        <v>14</v>
      </c>
      <c r="H3440" s="23">
        <v>0</v>
      </c>
      <c r="I3440" s="27"/>
      <c r="J3440" s="28">
        <v>0</v>
      </c>
      <c r="K3440" t="str">
        <f>IF((LEN(relatorio_Ananindeua3[[#This Row],[CIF/CPF/CNPJ]])=14),relatorio_Ananindeua3[[#This Row],[CIF/CPF/CNPJ]],relatorio_Ananindeua3[[#This Row],[Coluna2]])</f>
        <v>40685033000137</v>
      </c>
      <c r="L3440" t="str">
        <f t="shared" si="54"/>
        <v>406******37</v>
      </c>
    </row>
    <row r="3441" spans="1:12" x14ac:dyDescent="0.25">
      <c r="A3441" s="23" t="s">
        <v>7446</v>
      </c>
      <c r="B3441" s="23" t="s">
        <v>7447</v>
      </c>
      <c r="C3441" s="23" t="s">
        <v>17</v>
      </c>
      <c r="D3441" s="24">
        <v>45299.900671296295</v>
      </c>
      <c r="E3441" s="25" t="s">
        <v>11</v>
      </c>
      <c r="F3441" s="26" t="s">
        <v>16</v>
      </c>
      <c r="G3441" s="26" t="s">
        <v>14</v>
      </c>
      <c r="H3441" s="23">
        <v>0</v>
      </c>
      <c r="I3441" s="27"/>
      <c r="J3441" s="28">
        <v>0</v>
      </c>
      <c r="K3441" t="str">
        <f>IF((LEN(relatorio_Ananindeua3[[#This Row],[CIF/CPF/CNPJ]])=14),relatorio_Ananindeua3[[#This Row],[CIF/CPF/CNPJ]],relatorio_Ananindeua3[[#This Row],[Coluna2]])</f>
        <v>47692668000100</v>
      </c>
      <c r="L3441" t="str">
        <f t="shared" si="54"/>
        <v>476******00</v>
      </c>
    </row>
    <row r="3442" spans="1:12" x14ac:dyDescent="0.25">
      <c r="A3442" s="23" t="s">
        <v>7440</v>
      </c>
      <c r="B3442" s="23" t="s">
        <v>7441</v>
      </c>
      <c r="C3442" s="23" t="s">
        <v>17</v>
      </c>
      <c r="D3442" s="24">
        <v>45299.900682870371</v>
      </c>
      <c r="E3442" s="25" t="s">
        <v>11</v>
      </c>
      <c r="F3442" s="26" t="s">
        <v>16</v>
      </c>
      <c r="G3442" s="26" t="s">
        <v>14</v>
      </c>
      <c r="H3442" s="23">
        <v>0</v>
      </c>
      <c r="I3442" s="27"/>
      <c r="J3442" s="28">
        <v>0</v>
      </c>
      <c r="K3442" t="str">
        <f>IF((LEN(relatorio_Ananindeua3[[#This Row],[CIF/CPF/CNPJ]])=14),relatorio_Ananindeua3[[#This Row],[CIF/CPF/CNPJ]],relatorio_Ananindeua3[[#This Row],[Coluna2]])</f>
        <v>47683924000101</v>
      </c>
      <c r="L3442" t="str">
        <f t="shared" si="54"/>
        <v>476******01</v>
      </c>
    </row>
    <row r="3443" spans="1:12" x14ac:dyDescent="0.25">
      <c r="A3443" s="23" t="s">
        <v>4763</v>
      </c>
      <c r="B3443" s="23" t="s">
        <v>4764</v>
      </c>
      <c r="C3443" s="23" t="s">
        <v>17</v>
      </c>
      <c r="D3443" s="24">
        <v>45299.900694444441</v>
      </c>
      <c r="E3443" s="25" t="s">
        <v>11</v>
      </c>
      <c r="F3443" s="26" t="s">
        <v>16</v>
      </c>
      <c r="G3443" s="26" t="s">
        <v>14</v>
      </c>
      <c r="H3443" s="23">
        <v>0</v>
      </c>
      <c r="I3443" s="27"/>
      <c r="J3443" s="28">
        <v>0</v>
      </c>
      <c r="K3443" t="str">
        <f>IF((LEN(relatorio_Ananindeua3[[#This Row],[CIF/CPF/CNPJ]])=14),relatorio_Ananindeua3[[#This Row],[CIF/CPF/CNPJ]],relatorio_Ananindeua3[[#This Row],[Coluna2]])</f>
        <v>39384439000109</v>
      </c>
      <c r="L3443" t="str">
        <f t="shared" si="54"/>
        <v>393******09</v>
      </c>
    </row>
    <row r="3444" spans="1:12" x14ac:dyDescent="0.25">
      <c r="A3444" s="23" t="s">
        <v>7444</v>
      </c>
      <c r="B3444" s="23" t="s">
        <v>7445</v>
      </c>
      <c r="C3444" s="23" t="s">
        <v>17</v>
      </c>
      <c r="D3444" s="24">
        <v>45299.900694444441</v>
      </c>
      <c r="E3444" s="25" t="s">
        <v>11</v>
      </c>
      <c r="F3444" s="26" t="s">
        <v>16</v>
      </c>
      <c r="G3444" s="26" t="s">
        <v>14</v>
      </c>
      <c r="H3444" s="23">
        <v>0</v>
      </c>
      <c r="I3444" s="27"/>
      <c r="J3444" s="28">
        <v>0</v>
      </c>
      <c r="K3444" t="str">
        <f>IF((LEN(relatorio_Ananindeua3[[#This Row],[CIF/CPF/CNPJ]])=14),relatorio_Ananindeua3[[#This Row],[CIF/CPF/CNPJ]],relatorio_Ananindeua3[[#This Row],[Coluna2]])</f>
        <v>47691457000153</v>
      </c>
      <c r="L3444" t="str">
        <f t="shared" si="54"/>
        <v>476******53</v>
      </c>
    </row>
    <row r="3445" spans="1:12" x14ac:dyDescent="0.25">
      <c r="A3445" s="23" t="s">
        <v>7434</v>
      </c>
      <c r="B3445" s="23" t="s">
        <v>7435</v>
      </c>
      <c r="C3445" s="23" t="s">
        <v>17</v>
      </c>
      <c r="D3445" s="24">
        <v>45299.900706018518</v>
      </c>
      <c r="E3445" s="25" t="s">
        <v>11</v>
      </c>
      <c r="F3445" s="26" t="s">
        <v>16</v>
      </c>
      <c r="G3445" s="26" t="s">
        <v>14</v>
      </c>
      <c r="H3445" s="23">
        <v>0</v>
      </c>
      <c r="I3445" s="27"/>
      <c r="J3445" s="28">
        <v>0</v>
      </c>
      <c r="K3445" t="str">
        <f>IF((LEN(relatorio_Ananindeua3[[#This Row],[CIF/CPF/CNPJ]])=14),relatorio_Ananindeua3[[#This Row],[CIF/CPF/CNPJ]],relatorio_Ananindeua3[[#This Row],[Coluna2]])</f>
        <v>47655746000105</v>
      </c>
      <c r="L3445" t="str">
        <f t="shared" si="54"/>
        <v>476******05</v>
      </c>
    </row>
    <row r="3446" spans="1:12" x14ac:dyDescent="0.25">
      <c r="A3446" s="23" t="s">
        <v>2142</v>
      </c>
      <c r="B3446" s="23" t="s">
        <v>2143</v>
      </c>
      <c r="C3446" s="23" t="s">
        <v>17</v>
      </c>
      <c r="D3446" s="24">
        <v>45299.900740740741</v>
      </c>
      <c r="E3446" s="25" t="s">
        <v>11</v>
      </c>
      <c r="F3446" s="26" t="s">
        <v>16</v>
      </c>
      <c r="G3446" s="26" t="s">
        <v>14</v>
      </c>
      <c r="H3446" s="23">
        <v>0</v>
      </c>
      <c r="I3446" s="27"/>
      <c r="J3446" s="28">
        <v>0</v>
      </c>
      <c r="K3446" t="str">
        <f>IF((LEN(relatorio_Ananindeua3[[#This Row],[CIF/CPF/CNPJ]])=14),relatorio_Ananindeua3[[#This Row],[CIF/CPF/CNPJ]],relatorio_Ananindeua3[[#This Row],[Coluna2]])</f>
        <v>27311568000180</v>
      </c>
      <c r="L3446" t="str">
        <f t="shared" si="54"/>
        <v>273******80</v>
      </c>
    </row>
    <row r="3447" spans="1:12" x14ac:dyDescent="0.25">
      <c r="A3447" s="23" t="s">
        <v>5352</v>
      </c>
      <c r="B3447" s="23" t="s">
        <v>5353</v>
      </c>
      <c r="C3447" s="23" t="s">
        <v>17</v>
      </c>
      <c r="D3447" s="24">
        <v>45299.900775462964</v>
      </c>
      <c r="E3447" s="25" t="s">
        <v>11</v>
      </c>
      <c r="F3447" s="26" t="s">
        <v>16</v>
      </c>
      <c r="G3447" s="26" t="s">
        <v>14</v>
      </c>
      <c r="H3447" s="23">
        <v>0</v>
      </c>
      <c r="I3447" s="27"/>
      <c r="J3447" s="28">
        <v>0</v>
      </c>
      <c r="K3447" t="str">
        <f>IF((LEN(relatorio_Ananindeua3[[#This Row],[CIF/CPF/CNPJ]])=14),relatorio_Ananindeua3[[#This Row],[CIF/CPF/CNPJ]],relatorio_Ananindeua3[[#This Row],[Coluna2]])</f>
        <v>41438782000122</v>
      </c>
      <c r="L3447" t="str">
        <f t="shared" si="54"/>
        <v>414******22</v>
      </c>
    </row>
    <row r="3448" spans="1:12" x14ac:dyDescent="0.25">
      <c r="A3448" s="23" t="s">
        <v>285</v>
      </c>
      <c r="B3448" s="23" t="s">
        <v>286</v>
      </c>
      <c r="C3448" s="23" t="s">
        <v>17</v>
      </c>
      <c r="D3448" s="24">
        <v>45299.90079861111</v>
      </c>
      <c r="E3448" s="25" t="s">
        <v>11</v>
      </c>
      <c r="F3448" s="26" t="s">
        <v>16</v>
      </c>
      <c r="G3448" s="26" t="s">
        <v>14</v>
      </c>
      <c r="H3448" s="23">
        <v>0</v>
      </c>
      <c r="I3448" s="27"/>
      <c r="J3448" s="28">
        <v>0</v>
      </c>
      <c r="K3448" t="str">
        <f>IF((LEN(relatorio_Ananindeua3[[#This Row],[CIF/CPF/CNPJ]])=14),relatorio_Ananindeua3[[#This Row],[CIF/CPF/CNPJ]],relatorio_Ananindeua3[[#This Row],[Coluna2]])</f>
        <v>12659428000120</v>
      </c>
      <c r="L3448" t="str">
        <f t="shared" si="54"/>
        <v>126******20</v>
      </c>
    </row>
    <row r="3449" spans="1:12" x14ac:dyDescent="0.25">
      <c r="A3449" s="23" t="s">
        <v>7432</v>
      </c>
      <c r="B3449" s="23" t="s">
        <v>7433</v>
      </c>
      <c r="C3449" s="23" t="s">
        <v>17</v>
      </c>
      <c r="D3449" s="24">
        <v>45299.90079861111</v>
      </c>
      <c r="E3449" s="25" t="s">
        <v>11</v>
      </c>
      <c r="F3449" s="26" t="s">
        <v>16</v>
      </c>
      <c r="G3449" s="26" t="s">
        <v>14</v>
      </c>
      <c r="H3449" s="23">
        <v>0</v>
      </c>
      <c r="I3449" s="27"/>
      <c r="J3449" s="28">
        <v>0</v>
      </c>
      <c r="K3449" t="str">
        <f>IF((LEN(relatorio_Ananindeua3[[#This Row],[CIF/CPF/CNPJ]])=14),relatorio_Ananindeua3[[#This Row],[CIF/CPF/CNPJ]],relatorio_Ananindeua3[[#This Row],[Coluna2]])</f>
        <v>47647897000103</v>
      </c>
      <c r="L3449" t="str">
        <f t="shared" si="54"/>
        <v>476******03</v>
      </c>
    </row>
    <row r="3450" spans="1:12" x14ac:dyDescent="0.25">
      <c r="A3450" s="23" t="s">
        <v>7426</v>
      </c>
      <c r="B3450" s="23" t="s">
        <v>7427</v>
      </c>
      <c r="C3450" s="23" t="s">
        <v>17</v>
      </c>
      <c r="D3450" s="24">
        <v>45299.900810185187</v>
      </c>
      <c r="E3450" s="25" t="s">
        <v>11</v>
      </c>
      <c r="F3450" s="26" t="s">
        <v>16</v>
      </c>
      <c r="G3450" s="26" t="s">
        <v>14</v>
      </c>
      <c r="H3450" s="23">
        <v>0</v>
      </c>
      <c r="I3450" s="27"/>
      <c r="J3450" s="28">
        <v>0</v>
      </c>
      <c r="K3450" t="str">
        <f>IF((LEN(relatorio_Ananindeua3[[#This Row],[CIF/CPF/CNPJ]])=14),relatorio_Ananindeua3[[#This Row],[CIF/CPF/CNPJ]],relatorio_Ananindeua3[[#This Row],[Coluna2]])</f>
        <v>47639016000102</v>
      </c>
      <c r="L3450" t="str">
        <f t="shared" si="54"/>
        <v>476******02</v>
      </c>
    </row>
    <row r="3451" spans="1:12" x14ac:dyDescent="0.25">
      <c r="A3451" s="23" t="s">
        <v>5422</v>
      </c>
      <c r="B3451" s="23" t="s">
        <v>5423</v>
      </c>
      <c r="C3451" s="23" t="s">
        <v>17</v>
      </c>
      <c r="D3451" s="24">
        <v>45299.900821759256</v>
      </c>
      <c r="E3451" s="25" t="s">
        <v>11</v>
      </c>
      <c r="F3451" s="26" t="s">
        <v>16</v>
      </c>
      <c r="G3451" s="26" t="s">
        <v>14</v>
      </c>
      <c r="H3451" s="23">
        <v>0</v>
      </c>
      <c r="I3451" s="27"/>
      <c r="J3451" s="28">
        <v>0</v>
      </c>
      <c r="K3451" t="str">
        <f>IF((LEN(relatorio_Ananindeua3[[#This Row],[CIF/CPF/CNPJ]])=14),relatorio_Ananindeua3[[#This Row],[CIF/CPF/CNPJ]],relatorio_Ananindeua3[[#This Row],[Coluna2]])</f>
        <v>41701679000123</v>
      </c>
      <c r="L3451" t="str">
        <f t="shared" si="54"/>
        <v>417******23</v>
      </c>
    </row>
    <row r="3452" spans="1:12" x14ac:dyDescent="0.25">
      <c r="A3452" s="23" t="s">
        <v>7422</v>
      </c>
      <c r="B3452" s="23" t="s">
        <v>7423</v>
      </c>
      <c r="C3452" s="23" t="s">
        <v>17</v>
      </c>
      <c r="D3452" s="24">
        <v>45299.900821759256</v>
      </c>
      <c r="E3452" s="25" t="s">
        <v>11</v>
      </c>
      <c r="F3452" s="26" t="s">
        <v>16</v>
      </c>
      <c r="G3452" s="26" t="s">
        <v>14</v>
      </c>
      <c r="H3452" s="23">
        <v>0</v>
      </c>
      <c r="I3452" s="27"/>
      <c r="J3452" s="28">
        <v>0</v>
      </c>
      <c r="K3452" t="str">
        <f>IF((LEN(relatorio_Ananindeua3[[#This Row],[CIF/CPF/CNPJ]])=14),relatorio_Ananindeua3[[#This Row],[CIF/CPF/CNPJ]],relatorio_Ananindeua3[[#This Row],[Coluna2]])</f>
        <v>47633764000188</v>
      </c>
      <c r="L3452" t="str">
        <f t="shared" si="54"/>
        <v>476******88</v>
      </c>
    </row>
    <row r="3453" spans="1:12" x14ac:dyDescent="0.25">
      <c r="A3453" s="23" t="s">
        <v>7078</v>
      </c>
      <c r="B3453" s="23" t="s">
        <v>7079</v>
      </c>
      <c r="C3453" s="23" t="s">
        <v>17</v>
      </c>
      <c r="D3453" s="24">
        <v>45299.900833333333</v>
      </c>
      <c r="E3453" s="25" t="s">
        <v>11</v>
      </c>
      <c r="F3453" s="26" t="s">
        <v>16</v>
      </c>
      <c r="G3453" s="26" t="s">
        <v>14</v>
      </c>
      <c r="H3453" s="23">
        <v>0</v>
      </c>
      <c r="I3453" s="27"/>
      <c r="J3453" s="28">
        <v>0</v>
      </c>
      <c r="K3453" t="str">
        <f>IF((LEN(relatorio_Ananindeua3[[#This Row],[CIF/CPF/CNPJ]])=14),relatorio_Ananindeua3[[#This Row],[CIF/CPF/CNPJ]],relatorio_Ananindeua3[[#This Row],[Coluna2]])</f>
        <v>46575614000100</v>
      </c>
      <c r="L3453" t="str">
        <f t="shared" si="54"/>
        <v>465******00</v>
      </c>
    </row>
    <row r="3454" spans="1:12" x14ac:dyDescent="0.25">
      <c r="A3454" s="23" t="s">
        <v>7416</v>
      </c>
      <c r="B3454" s="23" t="s">
        <v>7417</v>
      </c>
      <c r="C3454" s="23" t="s">
        <v>17</v>
      </c>
      <c r="D3454" s="24">
        <v>45299.900925925926</v>
      </c>
      <c r="E3454" s="25" t="s">
        <v>11</v>
      </c>
      <c r="F3454" s="26" t="s">
        <v>16</v>
      </c>
      <c r="G3454" s="26" t="s">
        <v>14</v>
      </c>
      <c r="H3454" s="23">
        <v>0</v>
      </c>
      <c r="I3454" s="27"/>
      <c r="J3454" s="28">
        <v>0</v>
      </c>
      <c r="K3454" t="str">
        <f>IF((LEN(relatorio_Ananindeua3[[#This Row],[CIF/CPF/CNPJ]])=14),relatorio_Ananindeua3[[#This Row],[CIF/CPF/CNPJ]],relatorio_Ananindeua3[[#This Row],[Coluna2]])</f>
        <v>47602968000151</v>
      </c>
      <c r="L3454" t="str">
        <f t="shared" si="54"/>
        <v>476******51</v>
      </c>
    </row>
    <row r="3455" spans="1:12" x14ac:dyDescent="0.25">
      <c r="A3455" s="23" t="s">
        <v>7086</v>
      </c>
      <c r="B3455" s="23" t="s">
        <v>7087</v>
      </c>
      <c r="C3455" s="23" t="s">
        <v>17</v>
      </c>
      <c r="D3455" s="24">
        <v>45299.900937500002</v>
      </c>
      <c r="E3455" s="25" t="s">
        <v>11</v>
      </c>
      <c r="F3455" s="26" t="s">
        <v>16</v>
      </c>
      <c r="G3455" s="26" t="s">
        <v>14</v>
      </c>
      <c r="H3455" s="23">
        <v>0</v>
      </c>
      <c r="I3455" s="27"/>
      <c r="J3455" s="28">
        <v>0</v>
      </c>
      <c r="K3455" t="str">
        <f>IF((LEN(relatorio_Ananindeua3[[#This Row],[CIF/CPF/CNPJ]])=14),relatorio_Ananindeua3[[#This Row],[CIF/CPF/CNPJ]],relatorio_Ananindeua3[[#This Row],[Coluna2]])</f>
        <v>46590082000172</v>
      </c>
      <c r="L3455" t="str">
        <f t="shared" si="54"/>
        <v>465******72</v>
      </c>
    </row>
    <row r="3456" spans="1:12" x14ac:dyDescent="0.25">
      <c r="A3456" s="23" t="s">
        <v>7300</v>
      </c>
      <c r="B3456" s="23" t="s">
        <v>7301</v>
      </c>
      <c r="C3456" s="23" t="s">
        <v>17</v>
      </c>
      <c r="D3456" s="24">
        <v>45299.900937500002</v>
      </c>
      <c r="E3456" s="25" t="s">
        <v>11</v>
      </c>
      <c r="F3456" s="26" t="s">
        <v>16</v>
      </c>
      <c r="G3456" s="26" t="s">
        <v>14</v>
      </c>
      <c r="H3456" s="23">
        <v>0</v>
      </c>
      <c r="I3456" s="27"/>
      <c r="J3456" s="28">
        <v>0</v>
      </c>
      <c r="K3456" t="str">
        <f>IF((LEN(relatorio_Ananindeua3[[#This Row],[CIF/CPF/CNPJ]])=14),relatorio_Ananindeua3[[#This Row],[CIF/CPF/CNPJ]],relatorio_Ananindeua3[[#This Row],[Coluna2]])</f>
        <v>47206746000110</v>
      </c>
      <c r="L3456" t="str">
        <f t="shared" si="54"/>
        <v>472******10</v>
      </c>
    </row>
    <row r="3457" spans="1:12" x14ac:dyDescent="0.25">
      <c r="A3457" s="23" t="s">
        <v>7418</v>
      </c>
      <c r="B3457" s="23" t="s">
        <v>7419</v>
      </c>
      <c r="C3457" s="23" t="s">
        <v>17</v>
      </c>
      <c r="D3457" s="24">
        <v>45299.900937500002</v>
      </c>
      <c r="E3457" s="25" t="s">
        <v>11</v>
      </c>
      <c r="F3457" s="26" t="s">
        <v>16</v>
      </c>
      <c r="G3457" s="26" t="s">
        <v>14</v>
      </c>
      <c r="H3457" s="23">
        <v>0</v>
      </c>
      <c r="I3457" s="27"/>
      <c r="J3457" s="28">
        <v>0</v>
      </c>
      <c r="K3457" t="str">
        <f>IF((LEN(relatorio_Ananindeua3[[#This Row],[CIF/CPF/CNPJ]])=14),relatorio_Ananindeua3[[#This Row],[CIF/CPF/CNPJ]],relatorio_Ananindeua3[[#This Row],[Coluna2]])</f>
        <v>47612935000192</v>
      </c>
      <c r="L3457" t="str">
        <f t="shared" si="54"/>
        <v>476******92</v>
      </c>
    </row>
    <row r="3458" spans="1:12" x14ac:dyDescent="0.25">
      <c r="A3458" s="23" t="s">
        <v>7392</v>
      </c>
      <c r="B3458" s="23" t="s">
        <v>7393</v>
      </c>
      <c r="C3458" s="23" t="s">
        <v>17</v>
      </c>
      <c r="D3458" s="24">
        <v>45299.900972222225</v>
      </c>
      <c r="E3458" s="25" t="s">
        <v>11</v>
      </c>
      <c r="F3458" s="26" t="s">
        <v>16</v>
      </c>
      <c r="G3458" s="26" t="s">
        <v>14</v>
      </c>
      <c r="H3458" s="23">
        <v>0</v>
      </c>
      <c r="I3458" s="27"/>
      <c r="J3458" s="28">
        <v>0</v>
      </c>
      <c r="K3458" t="str">
        <f>IF((LEN(relatorio_Ananindeua3[[#This Row],[CIF/CPF/CNPJ]])=14),relatorio_Ananindeua3[[#This Row],[CIF/CPF/CNPJ]],relatorio_Ananindeua3[[#This Row],[Coluna2]])</f>
        <v>47502949000153</v>
      </c>
      <c r="L3458" t="str">
        <f t="shared" si="54"/>
        <v>475******53</v>
      </c>
    </row>
    <row r="3459" spans="1:12" x14ac:dyDescent="0.25">
      <c r="A3459" s="23" t="s">
        <v>6331</v>
      </c>
      <c r="B3459" s="23" t="s">
        <v>6332</v>
      </c>
      <c r="C3459" s="23" t="s">
        <v>17</v>
      </c>
      <c r="D3459" s="24">
        <v>45299.901006944441</v>
      </c>
      <c r="E3459" s="25" t="s">
        <v>11</v>
      </c>
      <c r="F3459" s="26" t="s">
        <v>16</v>
      </c>
      <c r="G3459" s="26" t="s">
        <v>14</v>
      </c>
      <c r="H3459" s="23">
        <v>0</v>
      </c>
      <c r="I3459" s="27"/>
      <c r="J3459" s="28">
        <v>0</v>
      </c>
      <c r="K3459" t="str">
        <f>IF((LEN(relatorio_Ananindeua3[[#This Row],[CIF/CPF/CNPJ]])=14),relatorio_Ananindeua3[[#This Row],[CIF/CPF/CNPJ]],relatorio_Ananindeua3[[#This Row],[Coluna2]])</f>
        <v>44675888000138</v>
      </c>
      <c r="L3459" t="str">
        <f t="shared" si="54"/>
        <v>446******38</v>
      </c>
    </row>
    <row r="3460" spans="1:12" x14ac:dyDescent="0.25">
      <c r="A3460" s="23" t="s">
        <v>7251</v>
      </c>
      <c r="B3460" s="23" t="s">
        <v>7252</v>
      </c>
      <c r="C3460" s="23" t="s">
        <v>17</v>
      </c>
      <c r="D3460" s="24">
        <v>45299.901006944441</v>
      </c>
      <c r="E3460" s="25" t="s">
        <v>11</v>
      </c>
      <c r="F3460" s="26" t="s">
        <v>16</v>
      </c>
      <c r="G3460" s="26" t="s">
        <v>14</v>
      </c>
      <c r="H3460" s="23">
        <v>0</v>
      </c>
      <c r="I3460" s="27"/>
      <c r="J3460" s="28">
        <v>0</v>
      </c>
      <c r="K3460" t="str">
        <f>IF((LEN(relatorio_Ananindeua3[[#This Row],[CIF/CPF/CNPJ]])=14),relatorio_Ananindeua3[[#This Row],[CIF/CPF/CNPJ]],relatorio_Ananindeua3[[#This Row],[Coluna2]])</f>
        <v>47062150000193</v>
      </c>
      <c r="L3460" t="str">
        <f t="shared" si="54"/>
        <v>470******93</v>
      </c>
    </row>
    <row r="3461" spans="1:12" x14ac:dyDescent="0.25">
      <c r="A3461" s="23" t="s">
        <v>7398</v>
      </c>
      <c r="B3461" s="23" t="s">
        <v>7399</v>
      </c>
      <c r="C3461" s="23" t="s">
        <v>17</v>
      </c>
      <c r="D3461" s="24">
        <v>45299.901030092595</v>
      </c>
      <c r="E3461" s="25" t="s">
        <v>11</v>
      </c>
      <c r="F3461" s="26" t="s">
        <v>16</v>
      </c>
      <c r="G3461" s="26" t="s">
        <v>14</v>
      </c>
      <c r="H3461" s="23">
        <v>0</v>
      </c>
      <c r="I3461" s="27"/>
      <c r="J3461" s="28">
        <v>0</v>
      </c>
      <c r="K3461" t="str">
        <f>IF((LEN(relatorio_Ananindeua3[[#This Row],[CIF/CPF/CNPJ]])=14),relatorio_Ananindeua3[[#This Row],[CIF/CPF/CNPJ]],relatorio_Ananindeua3[[#This Row],[Coluna2]])</f>
        <v>47519770000109</v>
      </c>
      <c r="L3461" t="str">
        <f t="shared" si="54"/>
        <v>475******09</v>
      </c>
    </row>
    <row r="3462" spans="1:12" x14ac:dyDescent="0.25">
      <c r="A3462" s="23" t="s">
        <v>7396</v>
      </c>
      <c r="B3462" s="23" t="s">
        <v>7397</v>
      </c>
      <c r="C3462" s="23" t="s">
        <v>17</v>
      </c>
      <c r="D3462" s="24">
        <v>45299.901053240741</v>
      </c>
      <c r="E3462" s="25" t="s">
        <v>11</v>
      </c>
      <c r="F3462" s="26" t="s">
        <v>16</v>
      </c>
      <c r="G3462" s="26" t="s">
        <v>14</v>
      </c>
      <c r="H3462" s="23">
        <v>0</v>
      </c>
      <c r="I3462" s="27"/>
      <c r="J3462" s="28">
        <v>0</v>
      </c>
      <c r="K3462" t="str">
        <f>IF((LEN(relatorio_Ananindeua3[[#This Row],[CIF/CPF/CNPJ]])=14),relatorio_Ananindeua3[[#This Row],[CIF/CPF/CNPJ]],relatorio_Ananindeua3[[#This Row],[Coluna2]])</f>
        <v>47518680000101</v>
      </c>
      <c r="L3462" t="str">
        <f t="shared" si="54"/>
        <v>475******01</v>
      </c>
    </row>
    <row r="3463" spans="1:12" x14ac:dyDescent="0.25">
      <c r="A3463" s="23" t="s">
        <v>7380</v>
      </c>
      <c r="B3463" s="23" t="s">
        <v>7381</v>
      </c>
      <c r="C3463" s="23" t="s">
        <v>17</v>
      </c>
      <c r="D3463" s="24">
        <v>45299.901122685187</v>
      </c>
      <c r="E3463" s="25" t="s">
        <v>11</v>
      </c>
      <c r="F3463" s="26" t="s">
        <v>16</v>
      </c>
      <c r="G3463" s="26" t="s">
        <v>14</v>
      </c>
      <c r="H3463" s="23">
        <v>0</v>
      </c>
      <c r="I3463" s="27"/>
      <c r="J3463" s="28">
        <v>0</v>
      </c>
      <c r="K3463" t="str">
        <f>IF((LEN(relatorio_Ananindeua3[[#This Row],[CIF/CPF/CNPJ]])=14),relatorio_Ananindeua3[[#This Row],[CIF/CPF/CNPJ]],relatorio_Ananindeua3[[#This Row],[Coluna2]])</f>
        <v>47479330000175</v>
      </c>
      <c r="L3463" t="str">
        <f t="shared" si="54"/>
        <v>474******75</v>
      </c>
    </row>
    <row r="3464" spans="1:12" x14ac:dyDescent="0.25">
      <c r="A3464" s="23" t="s">
        <v>7384</v>
      </c>
      <c r="B3464" s="23" t="s">
        <v>7385</v>
      </c>
      <c r="C3464" s="23" t="s">
        <v>17</v>
      </c>
      <c r="D3464" s="24">
        <v>45299.901122685187</v>
      </c>
      <c r="E3464" s="25" t="s">
        <v>11</v>
      </c>
      <c r="F3464" s="26" t="s">
        <v>16</v>
      </c>
      <c r="G3464" s="26" t="s">
        <v>14</v>
      </c>
      <c r="H3464" s="23">
        <v>0</v>
      </c>
      <c r="I3464" s="27"/>
      <c r="J3464" s="28">
        <v>0</v>
      </c>
      <c r="K3464" t="str">
        <f>IF((LEN(relatorio_Ananindeua3[[#This Row],[CIF/CPF/CNPJ]])=14),relatorio_Ananindeua3[[#This Row],[CIF/CPF/CNPJ]],relatorio_Ananindeua3[[#This Row],[Coluna2]])</f>
        <v>47482683000124</v>
      </c>
      <c r="L3464" t="str">
        <f t="shared" si="54"/>
        <v>474******24</v>
      </c>
    </row>
    <row r="3465" spans="1:12" x14ac:dyDescent="0.25">
      <c r="A3465" s="23" t="s">
        <v>7382</v>
      </c>
      <c r="B3465" s="23" t="s">
        <v>7383</v>
      </c>
      <c r="C3465" s="23" t="s">
        <v>17</v>
      </c>
      <c r="D3465" s="24">
        <v>45299.90115740741</v>
      </c>
      <c r="E3465" s="25" t="s">
        <v>11</v>
      </c>
      <c r="F3465" s="26" t="s">
        <v>16</v>
      </c>
      <c r="G3465" s="26" t="s">
        <v>14</v>
      </c>
      <c r="H3465" s="23">
        <v>0</v>
      </c>
      <c r="I3465" s="27"/>
      <c r="J3465" s="28">
        <v>0</v>
      </c>
      <c r="K3465" t="str">
        <f>IF((LEN(relatorio_Ananindeua3[[#This Row],[CIF/CPF/CNPJ]])=14),relatorio_Ananindeua3[[#This Row],[CIF/CPF/CNPJ]],relatorio_Ananindeua3[[#This Row],[Coluna2]])</f>
        <v>47481324000152</v>
      </c>
      <c r="L3465" t="str">
        <f t="shared" si="54"/>
        <v>474******52</v>
      </c>
    </row>
    <row r="3466" spans="1:12" x14ac:dyDescent="0.25">
      <c r="A3466" s="23" t="s">
        <v>7388</v>
      </c>
      <c r="B3466" s="23" t="s">
        <v>7389</v>
      </c>
      <c r="C3466" s="23" t="s">
        <v>17</v>
      </c>
      <c r="D3466" s="24">
        <v>45299.901192129626</v>
      </c>
      <c r="E3466" s="25" t="s">
        <v>11</v>
      </c>
      <c r="F3466" s="26" t="s">
        <v>16</v>
      </c>
      <c r="G3466" s="26" t="s">
        <v>14</v>
      </c>
      <c r="H3466" s="23">
        <v>0</v>
      </c>
      <c r="I3466" s="27"/>
      <c r="J3466" s="28">
        <v>0</v>
      </c>
      <c r="K3466" t="str">
        <f>IF((LEN(relatorio_Ananindeua3[[#This Row],[CIF/CPF/CNPJ]])=14),relatorio_Ananindeua3[[#This Row],[CIF/CPF/CNPJ]],relatorio_Ananindeua3[[#This Row],[Coluna2]])</f>
        <v>47492329000180</v>
      </c>
      <c r="L3466" t="str">
        <f t="shared" si="54"/>
        <v>474******80</v>
      </c>
    </row>
    <row r="3467" spans="1:12" x14ac:dyDescent="0.25">
      <c r="A3467" s="23" t="s">
        <v>7376</v>
      </c>
      <c r="B3467" s="23" t="s">
        <v>7377</v>
      </c>
      <c r="C3467" s="23" t="s">
        <v>17</v>
      </c>
      <c r="D3467" s="24">
        <v>45299.90121527778</v>
      </c>
      <c r="E3467" s="25" t="s">
        <v>11</v>
      </c>
      <c r="F3467" s="26" t="s">
        <v>16</v>
      </c>
      <c r="G3467" s="26" t="s">
        <v>14</v>
      </c>
      <c r="H3467" s="23">
        <v>0</v>
      </c>
      <c r="I3467" s="27"/>
      <c r="J3467" s="28">
        <v>0</v>
      </c>
      <c r="K3467" t="str">
        <f>IF((LEN(relatorio_Ananindeua3[[#This Row],[CIF/CPF/CNPJ]])=14),relatorio_Ananindeua3[[#This Row],[CIF/CPF/CNPJ]],relatorio_Ananindeua3[[#This Row],[Coluna2]])</f>
        <v>47459462000135</v>
      </c>
      <c r="L3467" t="str">
        <f t="shared" si="54"/>
        <v>474******35</v>
      </c>
    </row>
    <row r="3468" spans="1:12" x14ac:dyDescent="0.25">
      <c r="A3468" s="23" t="s">
        <v>7016</v>
      </c>
      <c r="B3468" s="23" t="s">
        <v>7017</v>
      </c>
      <c r="C3468" s="23" t="s">
        <v>17</v>
      </c>
      <c r="D3468" s="24">
        <v>45299.901226851849</v>
      </c>
      <c r="E3468" s="25" t="s">
        <v>11</v>
      </c>
      <c r="F3468" s="26" t="s">
        <v>16</v>
      </c>
      <c r="G3468" s="26" t="s">
        <v>14</v>
      </c>
      <c r="H3468" s="23">
        <v>0</v>
      </c>
      <c r="I3468" s="27"/>
      <c r="J3468" s="28">
        <v>0</v>
      </c>
      <c r="K3468" t="str">
        <f>IF((LEN(relatorio_Ananindeua3[[#This Row],[CIF/CPF/CNPJ]])=14),relatorio_Ananindeua3[[#This Row],[CIF/CPF/CNPJ]],relatorio_Ananindeua3[[#This Row],[Coluna2]])</f>
        <v>46453224000150</v>
      </c>
      <c r="L3468" t="str">
        <f t="shared" si="54"/>
        <v>464******50</v>
      </c>
    </row>
    <row r="3469" spans="1:12" x14ac:dyDescent="0.25">
      <c r="A3469" s="23" t="s">
        <v>7370</v>
      </c>
      <c r="B3469" s="23" t="s">
        <v>7371</v>
      </c>
      <c r="C3469" s="23" t="s">
        <v>17</v>
      </c>
      <c r="D3469" s="24">
        <v>45299.901261574072</v>
      </c>
      <c r="E3469" s="25" t="s">
        <v>11</v>
      </c>
      <c r="F3469" s="26" t="s">
        <v>16</v>
      </c>
      <c r="G3469" s="26" t="s">
        <v>14</v>
      </c>
      <c r="H3469" s="23">
        <v>0</v>
      </c>
      <c r="I3469" s="27"/>
      <c r="J3469" s="28">
        <v>0</v>
      </c>
      <c r="K3469" t="str">
        <f>IF((LEN(relatorio_Ananindeua3[[#This Row],[CIF/CPF/CNPJ]])=14),relatorio_Ananindeua3[[#This Row],[CIF/CPF/CNPJ]],relatorio_Ananindeua3[[#This Row],[Coluna2]])</f>
        <v>47446188000160</v>
      </c>
      <c r="L3469" t="str">
        <f t="shared" si="54"/>
        <v>474******60</v>
      </c>
    </row>
    <row r="3470" spans="1:12" x14ac:dyDescent="0.25">
      <c r="A3470" s="23" t="s">
        <v>7372</v>
      </c>
      <c r="B3470" s="23" t="s">
        <v>7373</v>
      </c>
      <c r="C3470" s="23" t="s">
        <v>17</v>
      </c>
      <c r="D3470" s="24">
        <v>45299.901261574072</v>
      </c>
      <c r="E3470" s="25" t="s">
        <v>11</v>
      </c>
      <c r="F3470" s="26" t="s">
        <v>16</v>
      </c>
      <c r="G3470" s="26" t="s">
        <v>14</v>
      </c>
      <c r="H3470" s="23">
        <v>0</v>
      </c>
      <c r="I3470" s="27"/>
      <c r="J3470" s="28">
        <v>0</v>
      </c>
      <c r="K3470" t="str">
        <f>IF((LEN(relatorio_Ananindeua3[[#This Row],[CIF/CPF/CNPJ]])=14),relatorio_Ananindeua3[[#This Row],[CIF/CPF/CNPJ]],relatorio_Ananindeua3[[#This Row],[Coluna2]])</f>
        <v>47448879000100</v>
      </c>
      <c r="L3470" t="str">
        <f t="shared" si="54"/>
        <v>474******00</v>
      </c>
    </row>
    <row r="3471" spans="1:12" x14ac:dyDescent="0.25">
      <c r="A3471" s="23" t="s">
        <v>7374</v>
      </c>
      <c r="B3471" s="23" t="s">
        <v>7375</v>
      </c>
      <c r="C3471" s="23" t="s">
        <v>17</v>
      </c>
      <c r="D3471" s="24">
        <v>45299.901261574072</v>
      </c>
      <c r="E3471" s="25" t="s">
        <v>11</v>
      </c>
      <c r="F3471" s="26" t="s">
        <v>16</v>
      </c>
      <c r="G3471" s="26" t="s">
        <v>14</v>
      </c>
      <c r="H3471" s="23">
        <v>0</v>
      </c>
      <c r="I3471" s="27"/>
      <c r="J3471" s="28">
        <v>0</v>
      </c>
      <c r="K3471" t="str">
        <f>IF((LEN(relatorio_Ananindeua3[[#This Row],[CIF/CPF/CNPJ]])=14),relatorio_Ananindeua3[[#This Row],[CIF/CPF/CNPJ]],relatorio_Ananindeua3[[#This Row],[Coluna2]])</f>
        <v>47454063000181</v>
      </c>
      <c r="L3471" t="str">
        <f t="shared" si="54"/>
        <v>474******81</v>
      </c>
    </row>
    <row r="3472" spans="1:12" x14ac:dyDescent="0.25">
      <c r="A3472" s="23" t="s">
        <v>7366</v>
      </c>
      <c r="B3472" s="23" t="s">
        <v>7367</v>
      </c>
      <c r="C3472" s="23" t="s">
        <v>17</v>
      </c>
      <c r="D3472" s="24">
        <v>45299.901273148149</v>
      </c>
      <c r="E3472" s="25" t="s">
        <v>11</v>
      </c>
      <c r="F3472" s="26" t="s">
        <v>16</v>
      </c>
      <c r="G3472" s="26" t="s">
        <v>14</v>
      </c>
      <c r="H3472" s="23">
        <v>0</v>
      </c>
      <c r="I3472" s="27"/>
      <c r="J3472" s="28">
        <v>0</v>
      </c>
      <c r="K3472" t="str">
        <f>IF((LEN(relatorio_Ananindeua3[[#This Row],[CIF/CPF/CNPJ]])=14),relatorio_Ananindeua3[[#This Row],[CIF/CPF/CNPJ]],relatorio_Ananindeua3[[#This Row],[Coluna2]])</f>
        <v>47430051000117</v>
      </c>
      <c r="L3472" t="str">
        <f t="shared" si="54"/>
        <v>474******17</v>
      </c>
    </row>
    <row r="3473" spans="1:12" x14ac:dyDescent="0.25">
      <c r="A3473" s="23" t="s">
        <v>7112</v>
      </c>
      <c r="B3473" s="23" t="s">
        <v>7113</v>
      </c>
      <c r="C3473" s="23" t="s">
        <v>17</v>
      </c>
      <c r="D3473" s="24">
        <v>45299.901296296295</v>
      </c>
      <c r="E3473" s="25" t="s">
        <v>11</v>
      </c>
      <c r="F3473" s="26" t="s">
        <v>16</v>
      </c>
      <c r="G3473" s="26" t="s">
        <v>14</v>
      </c>
      <c r="H3473" s="23">
        <v>0</v>
      </c>
      <c r="I3473" s="27"/>
      <c r="J3473" s="28">
        <v>0</v>
      </c>
      <c r="K3473" t="str">
        <f>IF((LEN(relatorio_Ananindeua3[[#This Row],[CIF/CPF/CNPJ]])=14),relatorio_Ananindeua3[[#This Row],[CIF/CPF/CNPJ]],relatorio_Ananindeua3[[#This Row],[Coluna2]])</f>
        <v>46673626000160</v>
      </c>
      <c r="L3473" t="str">
        <f t="shared" si="54"/>
        <v>466******60</v>
      </c>
    </row>
    <row r="3474" spans="1:12" x14ac:dyDescent="0.25">
      <c r="A3474" s="23" t="s">
        <v>7358</v>
      </c>
      <c r="B3474" s="23" t="s">
        <v>7359</v>
      </c>
      <c r="C3474" s="23" t="s">
        <v>17</v>
      </c>
      <c r="D3474" s="24">
        <v>45299.901331018518</v>
      </c>
      <c r="E3474" s="25" t="s">
        <v>11</v>
      </c>
      <c r="F3474" s="26" t="s">
        <v>16</v>
      </c>
      <c r="G3474" s="26" t="s">
        <v>14</v>
      </c>
      <c r="H3474" s="23">
        <v>0</v>
      </c>
      <c r="I3474" s="27"/>
      <c r="J3474" s="28">
        <v>0</v>
      </c>
      <c r="K3474" t="str">
        <f>IF((LEN(relatorio_Ananindeua3[[#This Row],[CIF/CPF/CNPJ]])=14),relatorio_Ananindeua3[[#This Row],[CIF/CPF/CNPJ]],relatorio_Ananindeua3[[#This Row],[Coluna2]])</f>
        <v>47411211000180</v>
      </c>
      <c r="L3474" t="str">
        <f t="shared" ref="L3474:L3537" si="55">_xlfn.CONCAT(LEFT(A3474,3),REPT("*",6),RIGHT(A3474,2))</f>
        <v>474******80</v>
      </c>
    </row>
    <row r="3475" spans="1:12" x14ac:dyDescent="0.25">
      <c r="A3475" s="23" t="s">
        <v>1646</v>
      </c>
      <c r="B3475" s="23" t="s">
        <v>1647</v>
      </c>
      <c r="C3475" s="23" t="s">
        <v>17</v>
      </c>
      <c r="D3475" s="24">
        <v>45299.901342592595</v>
      </c>
      <c r="E3475" s="25" t="s">
        <v>11</v>
      </c>
      <c r="F3475" s="26" t="s">
        <v>16</v>
      </c>
      <c r="G3475" s="26" t="s">
        <v>14</v>
      </c>
      <c r="H3475" s="23">
        <v>0</v>
      </c>
      <c r="I3475" s="27"/>
      <c r="J3475" s="28">
        <v>0</v>
      </c>
      <c r="K3475" t="str">
        <f>IF((LEN(relatorio_Ananindeua3[[#This Row],[CIF/CPF/CNPJ]])=14),relatorio_Ananindeua3[[#This Row],[CIF/CPF/CNPJ]],relatorio_Ananindeua3[[#This Row],[Coluna2]])</f>
        <v>23388592000166</v>
      </c>
      <c r="L3475" t="str">
        <f t="shared" si="55"/>
        <v>233******66</v>
      </c>
    </row>
    <row r="3476" spans="1:12" x14ac:dyDescent="0.25">
      <c r="A3476" s="23" t="s">
        <v>7297</v>
      </c>
      <c r="B3476" s="23" t="s">
        <v>7298</v>
      </c>
      <c r="C3476" s="23" t="s">
        <v>17</v>
      </c>
      <c r="D3476" s="24">
        <v>45299.901342592595</v>
      </c>
      <c r="E3476" s="25" t="s">
        <v>11</v>
      </c>
      <c r="F3476" s="26" t="s">
        <v>16</v>
      </c>
      <c r="G3476" s="26" t="s">
        <v>14</v>
      </c>
      <c r="H3476" s="23">
        <v>0</v>
      </c>
      <c r="I3476" s="27"/>
      <c r="J3476" s="28">
        <v>0</v>
      </c>
      <c r="K3476" t="str">
        <f>IF((LEN(relatorio_Ananindeua3[[#This Row],[CIF/CPF/CNPJ]])=14),relatorio_Ananindeua3[[#This Row],[CIF/CPF/CNPJ]],relatorio_Ananindeua3[[#This Row],[Coluna2]])</f>
        <v>47177011000105</v>
      </c>
      <c r="L3476" t="str">
        <f t="shared" si="55"/>
        <v>471******05</v>
      </c>
    </row>
    <row r="3477" spans="1:12" x14ac:dyDescent="0.25">
      <c r="A3477" s="23" t="s">
        <v>4675</v>
      </c>
      <c r="B3477" s="23" t="s">
        <v>4676</v>
      </c>
      <c r="C3477" s="23" t="s">
        <v>17</v>
      </c>
      <c r="D3477" s="24">
        <v>45299.901377314818</v>
      </c>
      <c r="E3477" s="25" t="s">
        <v>11</v>
      </c>
      <c r="F3477" s="26" t="s">
        <v>16</v>
      </c>
      <c r="G3477" s="26" t="s">
        <v>14</v>
      </c>
      <c r="H3477" s="23">
        <v>0</v>
      </c>
      <c r="I3477" s="27"/>
      <c r="J3477" s="28">
        <v>0</v>
      </c>
      <c r="K3477" t="str">
        <f>IF((LEN(relatorio_Ananindeua3[[#This Row],[CIF/CPF/CNPJ]])=14),relatorio_Ananindeua3[[#This Row],[CIF/CPF/CNPJ]],relatorio_Ananindeua3[[#This Row],[Coluna2]])</f>
        <v>38474283000186</v>
      </c>
      <c r="L3477" t="str">
        <f t="shared" si="55"/>
        <v>384******86</v>
      </c>
    </row>
    <row r="3478" spans="1:12" x14ac:dyDescent="0.25">
      <c r="A3478" s="23" t="s">
        <v>6803</v>
      </c>
      <c r="B3478" s="23" t="s">
        <v>6804</v>
      </c>
      <c r="C3478" s="23" t="s">
        <v>17</v>
      </c>
      <c r="D3478" s="24">
        <v>45299.901400462964</v>
      </c>
      <c r="E3478" s="25" t="s">
        <v>11</v>
      </c>
      <c r="F3478" s="26" t="s">
        <v>16</v>
      </c>
      <c r="G3478" s="26" t="s">
        <v>14</v>
      </c>
      <c r="H3478" s="23">
        <v>0</v>
      </c>
      <c r="I3478" s="27"/>
      <c r="J3478" s="28">
        <v>0</v>
      </c>
      <c r="K3478" t="str">
        <f>IF((LEN(relatorio_Ananindeua3[[#This Row],[CIF/CPF/CNPJ]])=14),relatorio_Ananindeua3[[#This Row],[CIF/CPF/CNPJ]],relatorio_Ananindeua3[[#This Row],[Coluna2]])</f>
        <v>45928224000104</v>
      </c>
      <c r="L3478" t="str">
        <f t="shared" si="55"/>
        <v>459******04</v>
      </c>
    </row>
    <row r="3479" spans="1:12" x14ac:dyDescent="0.25">
      <c r="A3479" s="23" t="s">
        <v>5056</v>
      </c>
      <c r="B3479" s="23" t="s">
        <v>5057</v>
      </c>
      <c r="C3479" s="23" t="s">
        <v>17</v>
      </c>
      <c r="D3479" s="24">
        <v>45299.901412037034</v>
      </c>
      <c r="E3479" s="25" t="s">
        <v>11</v>
      </c>
      <c r="F3479" s="26" t="s">
        <v>16</v>
      </c>
      <c r="G3479" s="26" t="s">
        <v>14</v>
      </c>
      <c r="H3479" s="23">
        <v>0</v>
      </c>
      <c r="I3479" s="27"/>
      <c r="J3479" s="28">
        <v>0</v>
      </c>
      <c r="K3479" t="str">
        <f>IF((LEN(relatorio_Ananindeua3[[#This Row],[CIF/CPF/CNPJ]])=14),relatorio_Ananindeua3[[#This Row],[CIF/CPF/CNPJ]],relatorio_Ananindeua3[[#This Row],[Coluna2]])</f>
        <v>40485272000143</v>
      </c>
      <c r="L3479" t="str">
        <f t="shared" si="55"/>
        <v>404******43</v>
      </c>
    </row>
    <row r="3480" spans="1:12" x14ac:dyDescent="0.25">
      <c r="A3480" s="23" t="s">
        <v>7338</v>
      </c>
      <c r="B3480" s="23" t="s">
        <v>7339</v>
      </c>
      <c r="C3480" s="23" t="s">
        <v>17</v>
      </c>
      <c r="D3480" s="24">
        <v>45299.901412037034</v>
      </c>
      <c r="E3480" s="25" t="s">
        <v>11</v>
      </c>
      <c r="F3480" s="26" t="s">
        <v>16</v>
      </c>
      <c r="G3480" s="26" t="s">
        <v>14</v>
      </c>
      <c r="H3480" s="23">
        <v>0</v>
      </c>
      <c r="I3480" s="27"/>
      <c r="J3480" s="28">
        <v>0</v>
      </c>
      <c r="K3480" t="str">
        <f>IF((LEN(relatorio_Ananindeua3[[#This Row],[CIF/CPF/CNPJ]])=14),relatorio_Ananindeua3[[#This Row],[CIF/CPF/CNPJ]],relatorio_Ananindeua3[[#This Row],[Coluna2]])</f>
        <v>47364027000127</v>
      </c>
      <c r="L3480" t="str">
        <f t="shared" si="55"/>
        <v>473******27</v>
      </c>
    </row>
    <row r="3481" spans="1:12" x14ac:dyDescent="0.25">
      <c r="A3481" s="23" t="s">
        <v>7340</v>
      </c>
      <c r="B3481" s="23" t="s">
        <v>7341</v>
      </c>
      <c r="C3481" s="23" t="s">
        <v>17</v>
      </c>
      <c r="D3481" s="24">
        <v>45299.901435185187</v>
      </c>
      <c r="E3481" s="25" t="s">
        <v>11</v>
      </c>
      <c r="F3481" s="26" t="s">
        <v>16</v>
      </c>
      <c r="G3481" s="26" t="s">
        <v>14</v>
      </c>
      <c r="H3481" s="23">
        <v>0</v>
      </c>
      <c r="I3481" s="27"/>
      <c r="J3481" s="28">
        <v>0</v>
      </c>
      <c r="K3481" t="str">
        <f>IF((LEN(relatorio_Ananindeua3[[#This Row],[CIF/CPF/CNPJ]])=14),relatorio_Ananindeua3[[#This Row],[CIF/CPF/CNPJ]],relatorio_Ananindeua3[[#This Row],[Coluna2]])</f>
        <v>47365029000130</v>
      </c>
      <c r="L3481" t="str">
        <f t="shared" si="55"/>
        <v>473******30</v>
      </c>
    </row>
    <row r="3482" spans="1:12" x14ac:dyDescent="0.25">
      <c r="A3482" s="23" t="s">
        <v>7342</v>
      </c>
      <c r="B3482" s="23" t="s">
        <v>7343</v>
      </c>
      <c r="C3482" s="23" t="s">
        <v>17</v>
      </c>
      <c r="D3482" s="24">
        <v>45299.90148148148</v>
      </c>
      <c r="E3482" s="25" t="s">
        <v>11</v>
      </c>
      <c r="F3482" s="26" t="s">
        <v>16</v>
      </c>
      <c r="G3482" s="26" t="s">
        <v>14</v>
      </c>
      <c r="H3482" s="23">
        <v>0</v>
      </c>
      <c r="I3482" s="27"/>
      <c r="J3482" s="28">
        <v>0</v>
      </c>
      <c r="K3482" t="str">
        <f>IF((LEN(relatorio_Ananindeua3[[#This Row],[CIF/CPF/CNPJ]])=14),relatorio_Ananindeua3[[#This Row],[CIF/CPF/CNPJ]],relatorio_Ananindeua3[[#This Row],[Coluna2]])</f>
        <v>47369953000195</v>
      </c>
      <c r="L3482" t="str">
        <f t="shared" si="55"/>
        <v>473******95</v>
      </c>
    </row>
    <row r="3483" spans="1:12" x14ac:dyDescent="0.25">
      <c r="A3483" s="23" t="s">
        <v>7318</v>
      </c>
      <c r="B3483" s="23" t="s">
        <v>7319</v>
      </c>
      <c r="C3483" s="23" t="s">
        <v>17</v>
      </c>
      <c r="D3483" s="24">
        <v>45299.901504629626</v>
      </c>
      <c r="E3483" s="25" t="s">
        <v>11</v>
      </c>
      <c r="F3483" s="26" t="s">
        <v>16</v>
      </c>
      <c r="G3483" s="26" t="s">
        <v>14</v>
      </c>
      <c r="H3483" s="23">
        <v>0</v>
      </c>
      <c r="I3483" s="27"/>
      <c r="J3483" s="28">
        <v>0</v>
      </c>
      <c r="K3483" t="str">
        <f>IF((LEN(relatorio_Ananindeua3[[#This Row],[CIF/CPF/CNPJ]])=14),relatorio_Ananindeua3[[#This Row],[CIF/CPF/CNPJ]],relatorio_Ananindeua3[[#This Row],[Coluna2]])</f>
        <v>47301060000108</v>
      </c>
      <c r="L3483" t="str">
        <f t="shared" si="55"/>
        <v>473******08</v>
      </c>
    </row>
    <row r="3484" spans="1:12" x14ac:dyDescent="0.25">
      <c r="A3484" s="23" t="s">
        <v>7336</v>
      </c>
      <c r="B3484" s="23" t="s">
        <v>7337</v>
      </c>
      <c r="C3484" s="23" t="s">
        <v>17</v>
      </c>
      <c r="D3484" s="24">
        <v>45299.901504629626</v>
      </c>
      <c r="E3484" s="25" t="s">
        <v>11</v>
      </c>
      <c r="F3484" s="26" t="s">
        <v>16</v>
      </c>
      <c r="G3484" s="26" t="s">
        <v>14</v>
      </c>
      <c r="H3484" s="23">
        <v>0</v>
      </c>
      <c r="I3484" s="27"/>
      <c r="J3484" s="28">
        <v>0</v>
      </c>
      <c r="K3484" t="str">
        <f>IF((LEN(relatorio_Ananindeua3[[#This Row],[CIF/CPF/CNPJ]])=14),relatorio_Ananindeua3[[#This Row],[CIF/CPF/CNPJ]],relatorio_Ananindeua3[[#This Row],[Coluna2]])</f>
        <v>47352857000134</v>
      </c>
      <c r="L3484" t="str">
        <f t="shared" si="55"/>
        <v>473******34</v>
      </c>
    </row>
    <row r="3485" spans="1:12" x14ac:dyDescent="0.25">
      <c r="A3485" s="23" t="s">
        <v>7316</v>
      </c>
      <c r="B3485" s="23" t="s">
        <v>7317</v>
      </c>
      <c r="C3485" s="23" t="s">
        <v>17</v>
      </c>
      <c r="D3485" s="24">
        <v>45299.901550925926</v>
      </c>
      <c r="E3485" s="25" t="s">
        <v>11</v>
      </c>
      <c r="F3485" s="26" t="s">
        <v>16</v>
      </c>
      <c r="G3485" s="26" t="s">
        <v>14</v>
      </c>
      <c r="H3485" s="23">
        <v>0</v>
      </c>
      <c r="I3485" s="27"/>
      <c r="J3485" s="28">
        <v>0</v>
      </c>
      <c r="K3485" t="str">
        <f>IF((LEN(relatorio_Ananindeua3[[#This Row],[CIF/CPF/CNPJ]])=14),relatorio_Ananindeua3[[#This Row],[CIF/CPF/CNPJ]],relatorio_Ananindeua3[[#This Row],[Coluna2]])</f>
        <v>47287864000108</v>
      </c>
      <c r="L3485" t="str">
        <f t="shared" si="55"/>
        <v>472******08</v>
      </c>
    </row>
    <row r="3486" spans="1:12" x14ac:dyDescent="0.25">
      <c r="A3486" s="23" t="s">
        <v>6703</v>
      </c>
      <c r="B3486" s="23" t="s">
        <v>6704</v>
      </c>
      <c r="C3486" s="23" t="s">
        <v>17</v>
      </c>
      <c r="D3486" s="24">
        <v>45299.901574074072</v>
      </c>
      <c r="E3486" s="25" t="s">
        <v>11</v>
      </c>
      <c r="F3486" s="26" t="s">
        <v>16</v>
      </c>
      <c r="G3486" s="26" t="s">
        <v>14</v>
      </c>
      <c r="H3486" s="23">
        <v>0</v>
      </c>
      <c r="I3486" s="27"/>
      <c r="J3486" s="28">
        <v>0</v>
      </c>
      <c r="K3486" t="str">
        <f>IF((LEN(relatorio_Ananindeua3[[#This Row],[CIF/CPF/CNPJ]])=14),relatorio_Ananindeua3[[#This Row],[CIF/CPF/CNPJ]],relatorio_Ananindeua3[[#This Row],[Coluna2]])</f>
        <v>45661313000129</v>
      </c>
      <c r="L3486" t="str">
        <f t="shared" si="55"/>
        <v>456******29</v>
      </c>
    </row>
    <row r="3487" spans="1:12" x14ac:dyDescent="0.25">
      <c r="A3487" s="23" t="s">
        <v>7314</v>
      </c>
      <c r="B3487" s="23" t="s">
        <v>7315</v>
      </c>
      <c r="C3487" s="23" t="s">
        <v>17</v>
      </c>
      <c r="D3487" s="24">
        <v>45299.901585648149</v>
      </c>
      <c r="E3487" s="25" t="s">
        <v>11</v>
      </c>
      <c r="F3487" s="26" t="s">
        <v>16</v>
      </c>
      <c r="G3487" s="26" t="s">
        <v>14</v>
      </c>
      <c r="H3487" s="23">
        <v>0</v>
      </c>
      <c r="I3487" s="27"/>
      <c r="J3487" s="28">
        <v>0</v>
      </c>
      <c r="K3487" t="str">
        <f>IF((LEN(relatorio_Ananindeua3[[#This Row],[CIF/CPF/CNPJ]])=14),relatorio_Ananindeua3[[#This Row],[CIF/CPF/CNPJ]],relatorio_Ananindeua3[[#This Row],[Coluna2]])</f>
        <v>47276162000110</v>
      </c>
      <c r="L3487" t="str">
        <f t="shared" si="55"/>
        <v>472******10</v>
      </c>
    </row>
    <row r="3488" spans="1:12" x14ac:dyDescent="0.25">
      <c r="A3488" s="23" t="s">
        <v>7265</v>
      </c>
      <c r="B3488" s="23" t="s">
        <v>7266</v>
      </c>
      <c r="C3488" s="23" t="s">
        <v>17</v>
      </c>
      <c r="D3488" s="24">
        <v>45299.901655092595</v>
      </c>
      <c r="E3488" s="25" t="s">
        <v>11</v>
      </c>
      <c r="F3488" s="26" t="s">
        <v>16</v>
      </c>
      <c r="G3488" s="26" t="s">
        <v>14</v>
      </c>
      <c r="H3488" s="23">
        <v>0</v>
      </c>
      <c r="I3488" s="27"/>
      <c r="J3488" s="28">
        <v>0</v>
      </c>
      <c r="K3488" t="str">
        <f>IF((LEN(relatorio_Ananindeua3[[#This Row],[CIF/CPF/CNPJ]])=14),relatorio_Ananindeua3[[#This Row],[CIF/CPF/CNPJ]],relatorio_Ananindeua3[[#This Row],[Coluna2]])</f>
        <v>47088626000165</v>
      </c>
      <c r="L3488" t="str">
        <f t="shared" si="55"/>
        <v>470******65</v>
      </c>
    </row>
    <row r="3489" spans="1:12" x14ac:dyDescent="0.25">
      <c r="A3489" s="23" t="s">
        <v>7291</v>
      </c>
      <c r="B3489" s="23" t="s">
        <v>7292</v>
      </c>
      <c r="C3489" s="23" t="s">
        <v>17</v>
      </c>
      <c r="D3489" s="24">
        <v>45299.90179398148</v>
      </c>
      <c r="E3489" s="25" t="s">
        <v>11</v>
      </c>
      <c r="F3489" s="26" t="s">
        <v>16</v>
      </c>
      <c r="G3489" s="26" t="s">
        <v>14</v>
      </c>
      <c r="H3489" s="23">
        <v>0</v>
      </c>
      <c r="I3489" s="27"/>
      <c r="J3489" s="28">
        <v>0</v>
      </c>
      <c r="K3489" t="str">
        <f>IF((LEN(relatorio_Ananindeua3[[#This Row],[CIF/CPF/CNPJ]])=14),relatorio_Ananindeua3[[#This Row],[CIF/CPF/CNPJ]],relatorio_Ananindeua3[[#This Row],[Coluna2]])</f>
        <v>47143132000136</v>
      </c>
      <c r="L3489" t="str">
        <f t="shared" si="55"/>
        <v>471******36</v>
      </c>
    </row>
    <row r="3490" spans="1:12" x14ac:dyDescent="0.25">
      <c r="A3490" s="23" t="s">
        <v>5949</v>
      </c>
      <c r="B3490" s="23" t="s">
        <v>5950</v>
      </c>
      <c r="C3490" s="23" t="s">
        <v>17</v>
      </c>
      <c r="D3490" s="24">
        <v>45299.901817129627</v>
      </c>
      <c r="E3490" s="25" t="s">
        <v>11</v>
      </c>
      <c r="F3490" s="26" t="s">
        <v>16</v>
      </c>
      <c r="G3490" s="26" t="s">
        <v>14</v>
      </c>
      <c r="H3490" s="23">
        <v>0</v>
      </c>
      <c r="I3490" s="27"/>
      <c r="J3490" s="28">
        <v>0</v>
      </c>
      <c r="K3490" t="str">
        <f>IF((LEN(relatorio_Ananindeua3[[#This Row],[CIF/CPF/CNPJ]])=14),relatorio_Ananindeua3[[#This Row],[CIF/CPF/CNPJ]],relatorio_Ananindeua3[[#This Row],[Coluna2]])</f>
        <v>43429610000118</v>
      </c>
      <c r="L3490" t="str">
        <f t="shared" si="55"/>
        <v>434******18</v>
      </c>
    </row>
    <row r="3491" spans="1:12" x14ac:dyDescent="0.25">
      <c r="A3491" s="23" t="s">
        <v>7289</v>
      </c>
      <c r="B3491" s="23" t="s">
        <v>7290</v>
      </c>
      <c r="C3491" s="23" t="s">
        <v>17</v>
      </c>
      <c r="D3491" s="24">
        <v>45299.901875000003</v>
      </c>
      <c r="E3491" s="25" t="s">
        <v>11</v>
      </c>
      <c r="F3491" s="26" t="s">
        <v>16</v>
      </c>
      <c r="G3491" s="26" t="s">
        <v>14</v>
      </c>
      <c r="H3491" s="23">
        <v>0</v>
      </c>
      <c r="I3491" s="27"/>
      <c r="J3491" s="28">
        <v>0</v>
      </c>
      <c r="K3491" t="str">
        <f>IF((LEN(relatorio_Ananindeua3[[#This Row],[CIF/CPF/CNPJ]])=14),relatorio_Ananindeua3[[#This Row],[CIF/CPF/CNPJ]],relatorio_Ananindeua3[[#This Row],[Coluna2]])</f>
        <v>47141424000130</v>
      </c>
      <c r="L3491" t="str">
        <f t="shared" si="55"/>
        <v>471******30</v>
      </c>
    </row>
    <row r="3492" spans="1:12" x14ac:dyDescent="0.25">
      <c r="A3492" s="23" t="s">
        <v>4471</v>
      </c>
      <c r="B3492" s="23" t="s">
        <v>4472</v>
      </c>
      <c r="C3492" s="23" t="s">
        <v>17</v>
      </c>
      <c r="D3492" s="24">
        <v>45299.901898148149</v>
      </c>
      <c r="E3492" s="25" t="s">
        <v>11</v>
      </c>
      <c r="F3492" s="26" t="s">
        <v>16</v>
      </c>
      <c r="G3492" s="26" t="s">
        <v>14</v>
      </c>
      <c r="H3492" s="23">
        <v>0</v>
      </c>
      <c r="I3492" s="27"/>
      <c r="J3492" s="28">
        <v>0</v>
      </c>
      <c r="K3492" t="str">
        <f>IF((LEN(relatorio_Ananindeua3[[#This Row],[CIF/CPF/CNPJ]])=14),relatorio_Ananindeua3[[#This Row],[CIF/CPF/CNPJ]],relatorio_Ananindeua3[[#This Row],[Coluna2]])</f>
        <v>37614069000115</v>
      </c>
      <c r="L3492" t="str">
        <f t="shared" si="55"/>
        <v>376******15</v>
      </c>
    </row>
    <row r="3493" spans="1:12" x14ac:dyDescent="0.25">
      <c r="A3493" s="23" t="s">
        <v>1498</v>
      </c>
      <c r="B3493" s="23" t="s">
        <v>1499</v>
      </c>
      <c r="C3493" s="23" t="s">
        <v>17</v>
      </c>
      <c r="D3493" s="24">
        <v>45299.901944444442</v>
      </c>
      <c r="E3493" s="25" t="s">
        <v>11</v>
      </c>
      <c r="F3493" s="26" t="s">
        <v>16</v>
      </c>
      <c r="G3493" s="26" t="s">
        <v>14</v>
      </c>
      <c r="H3493" s="23">
        <v>0</v>
      </c>
      <c r="I3493" s="27"/>
      <c r="J3493" s="28">
        <v>0</v>
      </c>
      <c r="K3493" t="str">
        <f>IF((LEN(relatorio_Ananindeua3[[#This Row],[CIF/CPF/CNPJ]])=14),relatorio_Ananindeua3[[#This Row],[CIF/CPF/CNPJ]],relatorio_Ananindeua3[[#This Row],[Coluna2]])</f>
        <v>22161984000125</v>
      </c>
      <c r="L3493" t="str">
        <f t="shared" si="55"/>
        <v>221******25</v>
      </c>
    </row>
    <row r="3494" spans="1:12" x14ac:dyDescent="0.25">
      <c r="A3494" s="23" t="s">
        <v>5927</v>
      </c>
      <c r="B3494" s="23" t="s">
        <v>5928</v>
      </c>
      <c r="C3494" s="23" t="s">
        <v>17</v>
      </c>
      <c r="D3494" s="24">
        <v>45299.901944444442</v>
      </c>
      <c r="E3494" s="25" t="s">
        <v>11</v>
      </c>
      <c r="F3494" s="26" t="s">
        <v>16</v>
      </c>
      <c r="G3494" s="26" t="s">
        <v>14</v>
      </c>
      <c r="H3494" s="23">
        <v>0</v>
      </c>
      <c r="I3494" s="27"/>
      <c r="J3494" s="28">
        <v>0</v>
      </c>
      <c r="K3494" t="str">
        <f>IF((LEN(relatorio_Ananindeua3[[#This Row],[CIF/CPF/CNPJ]])=14),relatorio_Ananindeua3[[#This Row],[CIF/CPF/CNPJ]],relatorio_Ananindeua3[[#This Row],[Coluna2]])</f>
        <v>43372916000185</v>
      </c>
      <c r="L3494" t="str">
        <f t="shared" si="55"/>
        <v>433******85</v>
      </c>
    </row>
    <row r="3495" spans="1:12" x14ac:dyDescent="0.25">
      <c r="A3495" s="23" t="s">
        <v>7277</v>
      </c>
      <c r="B3495" s="23" t="s">
        <v>7278</v>
      </c>
      <c r="C3495" s="23" t="s">
        <v>17</v>
      </c>
      <c r="D3495" s="24">
        <v>45299.901979166665</v>
      </c>
      <c r="E3495" s="25" t="s">
        <v>11</v>
      </c>
      <c r="F3495" s="26" t="s">
        <v>16</v>
      </c>
      <c r="G3495" s="26" t="s">
        <v>14</v>
      </c>
      <c r="H3495" s="23">
        <v>0</v>
      </c>
      <c r="I3495" s="27"/>
      <c r="J3495" s="28">
        <v>0</v>
      </c>
      <c r="K3495" t="str">
        <f>IF((LEN(relatorio_Ananindeua3[[#This Row],[CIF/CPF/CNPJ]])=14),relatorio_Ananindeua3[[#This Row],[CIF/CPF/CNPJ]],relatorio_Ananindeua3[[#This Row],[Coluna2]])</f>
        <v>47111974000106</v>
      </c>
      <c r="L3495" t="str">
        <f t="shared" si="55"/>
        <v>471******06</v>
      </c>
    </row>
    <row r="3496" spans="1:12" x14ac:dyDescent="0.25">
      <c r="A3496" s="23" t="s">
        <v>7271</v>
      </c>
      <c r="B3496" s="23" t="s">
        <v>7272</v>
      </c>
      <c r="C3496" s="23" t="s">
        <v>17</v>
      </c>
      <c r="D3496" s="24">
        <v>45299.901990740742</v>
      </c>
      <c r="E3496" s="25" t="s">
        <v>11</v>
      </c>
      <c r="F3496" s="26" t="s">
        <v>16</v>
      </c>
      <c r="G3496" s="26" t="s">
        <v>14</v>
      </c>
      <c r="H3496" s="23">
        <v>0</v>
      </c>
      <c r="I3496" s="27"/>
      <c r="J3496" s="28">
        <v>0</v>
      </c>
      <c r="K3496" t="str">
        <f>IF((LEN(relatorio_Ananindeua3[[#This Row],[CIF/CPF/CNPJ]])=14),relatorio_Ananindeua3[[#This Row],[CIF/CPF/CNPJ]],relatorio_Ananindeua3[[#This Row],[Coluna2]])</f>
        <v>47107996000100</v>
      </c>
      <c r="L3496" t="str">
        <f t="shared" si="55"/>
        <v>471******00</v>
      </c>
    </row>
    <row r="3497" spans="1:12" x14ac:dyDescent="0.25">
      <c r="A3497" s="23" t="s">
        <v>7275</v>
      </c>
      <c r="B3497" s="23" t="s">
        <v>7276</v>
      </c>
      <c r="C3497" s="23" t="s">
        <v>17</v>
      </c>
      <c r="D3497" s="24">
        <v>45299.902025462965</v>
      </c>
      <c r="E3497" s="25" t="s">
        <v>11</v>
      </c>
      <c r="F3497" s="26" t="s">
        <v>16</v>
      </c>
      <c r="G3497" s="26" t="s">
        <v>14</v>
      </c>
      <c r="H3497" s="23">
        <v>0</v>
      </c>
      <c r="I3497" s="27"/>
      <c r="J3497" s="28">
        <v>0</v>
      </c>
      <c r="K3497" t="str">
        <f>IF((LEN(relatorio_Ananindeua3[[#This Row],[CIF/CPF/CNPJ]])=14),relatorio_Ananindeua3[[#This Row],[CIF/CPF/CNPJ]],relatorio_Ananindeua3[[#This Row],[Coluna2]])</f>
        <v>47109638000129</v>
      </c>
      <c r="L3497" t="str">
        <f t="shared" si="55"/>
        <v>471******29</v>
      </c>
    </row>
    <row r="3498" spans="1:12" x14ac:dyDescent="0.25">
      <c r="A3498" s="23" t="s">
        <v>7263</v>
      </c>
      <c r="B3498" s="23" t="s">
        <v>7264</v>
      </c>
      <c r="C3498" s="23" t="s">
        <v>17</v>
      </c>
      <c r="D3498" s="24">
        <v>45299.902037037034</v>
      </c>
      <c r="E3498" s="25" t="s">
        <v>11</v>
      </c>
      <c r="F3498" s="26" t="s">
        <v>16</v>
      </c>
      <c r="G3498" s="26" t="s">
        <v>14</v>
      </c>
      <c r="H3498" s="23">
        <v>0</v>
      </c>
      <c r="I3498" s="27"/>
      <c r="J3498" s="28">
        <v>0</v>
      </c>
      <c r="K3498" t="str">
        <f>IF((LEN(relatorio_Ananindeua3[[#This Row],[CIF/CPF/CNPJ]])=14),relatorio_Ananindeua3[[#This Row],[CIF/CPF/CNPJ]],relatorio_Ananindeua3[[#This Row],[Coluna2]])</f>
        <v>47087049000197</v>
      </c>
      <c r="L3498" t="str">
        <f t="shared" si="55"/>
        <v>470******97</v>
      </c>
    </row>
    <row r="3499" spans="1:12" x14ac:dyDescent="0.25">
      <c r="A3499" s="23" t="s">
        <v>7267</v>
      </c>
      <c r="B3499" s="23" t="s">
        <v>7268</v>
      </c>
      <c r="C3499" s="23" t="s">
        <v>17</v>
      </c>
      <c r="D3499" s="24">
        <v>45299.902037037034</v>
      </c>
      <c r="E3499" s="25" t="s">
        <v>11</v>
      </c>
      <c r="F3499" s="26" t="s">
        <v>16</v>
      </c>
      <c r="G3499" s="26" t="s">
        <v>14</v>
      </c>
      <c r="H3499" s="23">
        <v>0</v>
      </c>
      <c r="I3499" s="27"/>
      <c r="J3499" s="28">
        <v>0</v>
      </c>
      <c r="K3499" t="str">
        <f>IF((LEN(relatorio_Ananindeua3[[#This Row],[CIF/CPF/CNPJ]])=14),relatorio_Ananindeua3[[#This Row],[CIF/CPF/CNPJ]],relatorio_Ananindeua3[[#This Row],[Coluna2]])</f>
        <v>47089553000126</v>
      </c>
      <c r="L3499" t="str">
        <f t="shared" si="55"/>
        <v>470******26</v>
      </c>
    </row>
    <row r="3500" spans="1:12" x14ac:dyDescent="0.25">
      <c r="A3500" s="23" t="s">
        <v>7269</v>
      </c>
      <c r="B3500" s="23" t="s">
        <v>7270</v>
      </c>
      <c r="C3500" s="23" t="s">
        <v>17</v>
      </c>
      <c r="D3500" s="24">
        <v>45299.902037037034</v>
      </c>
      <c r="E3500" s="25" t="s">
        <v>11</v>
      </c>
      <c r="F3500" s="26" t="s">
        <v>16</v>
      </c>
      <c r="G3500" s="26" t="s">
        <v>14</v>
      </c>
      <c r="H3500" s="23">
        <v>0</v>
      </c>
      <c r="I3500" s="27"/>
      <c r="J3500" s="28">
        <v>0</v>
      </c>
      <c r="K3500" t="str">
        <f>IF((LEN(relatorio_Ananindeua3[[#This Row],[CIF/CPF/CNPJ]])=14),relatorio_Ananindeua3[[#This Row],[CIF/CPF/CNPJ]],relatorio_Ananindeua3[[#This Row],[Coluna2]])</f>
        <v>47090274000182</v>
      </c>
      <c r="L3500" t="str">
        <f t="shared" si="55"/>
        <v>470******82</v>
      </c>
    </row>
    <row r="3501" spans="1:12" x14ac:dyDescent="0.25">
      <c r="A3501" s="23" t="s">
        <v>4747</v>
      </c>
      <c r="B3501" s="23" t="s">
        <v>4748</v>
      </c>
      <c r="C3501" s="23" t="s">
        <v>17</v>
      </c>
      <c r="D3501" s="24">
        <v>45299.902048611111</v>
      </c>
      <c r="E3501" s="25" t="s">
        <v>11</v>
      </c>
      <c r="F3501" s="26" t="s">
        <v>16</v>
      </c>
      <c r="G3501" s="26" t="s">
        <v>14</v>
      </c>
      <c r="H3501" s="23">
        <v>0</v>
      </c>
      <c r="I3501" s="27"/>
      <c r="J3501" s="28">
        <v>0</v>
      </c>
      <c r="K3501" t="str">
        <f>IF((LEN(relatorio_Ananindeua3[[#This Row],[CIF/CPF/CNPJ]])=14),relatorio_Ananindeua3[[#This Row],[CIF/CPF/CNPJ]],relatorio_Ananindeua3[[#This Row],[Coluna2]])</f>
        <v>39341312000102</v>
      </c>
      <c r="L3501" t="str">
        <f t="shared" si="55"/>
        <v>393******02</v>
      </c>
    </row>
    <row r="3502" spans="1:12" x14ac:dyDescent="0.25">
      <c r="A3502" s="23" t="s">
        <v>7247</v>
      </c>
      <c r="B3502" s="23" t="s">
        <v>7248</v>
      </c>
      <c r="C3502" s="23" t="s">
        <v>17</v>
      </c>
      <c r="D3502" s="24">
        <v>45299.902141203704</v>
      </c>
      <c r="E3502" s="25" t="s">
        <v>11</v>
      </c>
      <c r="F3502" s="26" t="s">
        <v>16</v>
      </c>
      <c r="G3502" s="26" t="s">
        <v>14</v>
      </c>
      <c r="H3502" s="23">
        <v>0</v>
      </c>
      <c r="I3502" s="27"/>
      <c r="J3502" s="28">
        <v>0</v>
      </c>
      <c r="K3502" t="str">
        <f>IF((LEN(relatorio_Ananindeua3[[#This Row],[CIF/CPF/CNPJ]])=14),relatorio_Ananindeua3[[#This Row],[CIF/CPF/CNPJ]],relatorio_Ananindeua3[[#This Row],[Coluna2]])</f>
        <v>47048946000191</v>
      </c>
      <c r="L3502" t="str">
        <f t="shared" si="55"/>
        <v>470******91</v>
      </c>
    </row>
    <row r="3503" spans="1:12" x14ac:dyDescent="0.25">
      <c r="A3503" s="23" t="s">
        <v>7253</v>
      </c>
      <c r="B3503" s="23" t="s">
        <v>7254</v>
      </c>
      <c r="C3503" s="23" t="s">
        <v>17</v>
      </c>
      <c r="D3503" s="24">
        <v>45299.90216435185</v>
      </c>
      <c r="E3503" s="25" t="s">
        <v>11</v>
      </c>
      <c r="F3503" s="26" t="s">
        <v>16</v>
      </c>
      <c r="G3503" s="26" t="s">
        <v>14</v>
      </c>
      <c r="H3503" s="23">
        <v>0</v>
      </c>
      <c r="I3503" s="27"/>
      <c r="J3503" s="28">
        <v>0</v>
      </c>
      <c r="K3503" t="str">
        <f>IF((LEN(relatorio_Ananindeua3[[#This Row],[CIF/CPF/CNPJ]])=14),relatorio_Ananindeua3[[#This Row],[CIF/CPF/CNPJ]],relatorio_Ananindeua3[[#This Row],[Coluna2]])</f>
        <v>47065808000110</v>
      </c>
      <c r="L3503" t="str">
        <f t="shared" si="55"/>
        <v>470******10</v>
      </c>
    </row>
    <row r="3504" spans="1:12" x14ac:dyDescent="0.25">
      <c r="A3504" s="23" t="s">
        <v>2342</v>
      </c>
      <c r="B3504" s="23" t="s">
        <v>2343</v>
      </c>
      <c r="C3504" s="23" t="s">
        <v>17</v>
      </c>
      <c r="D3504" s="24">
        <v>45299.902187500003</v>
      </c>
      <c r="E3504" s="25" t="s">
        <v>11</v>
      </c>
      <c r="F3504" s="26" t="s">
        <v>16</v>
      </c>
      <c r="G3504" s="26" t="s">
        <v>14</v>
      </c>
      <c r="H3504" s="23">
        <v>0</v>
      </c>
      <c r="I3504" s="27"/>
      <c r="J3504" s="28">
        <v>0</v>
      </c>
      <c r="K3504" t="str">
        <f>IF((LEN(relatorio_Ananindeua3[[#This Row],[CIF/CPF/CNPJ]])=14),relatorio_Ananindeua3[[#This Row],[CIF/CPF/CNPJ]],relatorio_Ananindeua3[[#This Row],[Coluna2]])</f>
        <v>28345350000109</v>
      </c>
      <c r="L3504" t="str">
        <f t="shared" si="55"/>
        <v>283******09</v>
      </c>
    </row>
    <row r="3505" spans="1:12" x14ac:dyDescent="0.25">
      <c r="A3505" s="23" t="s">
        <v>729</v>
      </c>
      <c r="B3505" s="23" t="s">
        <v>730</v>
      </c>
      <c r="C3505" s="23" t="s">
        <v>17</v>
      </c>
      <c r="D3505" s="24">
        <v>45299.902222222219</v>
      </c>
      <c r="E3505" s="25" t="s">
        <v>11</v>
      </c>
      <c r="F3505" s="26" t="s">
        <v>16</v>
      </c>
      <c r="G3505" s="26" t="s">
        <v>14</v>
      </c>
      <c r="H3505" s="23">
        <v>0</v>
      </c>
      <c r="I3505" s="27"/>
      <c r="J3505" s="28">
        <v>0</v>
      </c>
      <c r="K3505" t="str">
        <f>IF((LEN(relatorio_Ananindeua3[[#This Row],[CIF/CPF/CNPJ]])=14),relatorio_Ananindeua3[[#This Row],[CIF/CPF/CNPJ]],relatorio_Ananindeua3[[#This Row],[Coluna2]])</f>
        <v>15309699000143</v>
      </c>
      <c r="L3505" t="str">
        <f t="shared" si="55"/>
        <v>153******43</v>
      </c>
    </row>
    <row r="3506" spans="1:12" x14ac:dyDescent="0.25">
      <c r="A3506" s="23" t="s">
        <v>7217</v>
      </c>
      <c r="B3506" s="23" t="s">
        <v>7218</v>
      </c>
      <c r="C3506" s="23" t="s">
        <v>17</v>
      </c>
      <c r="D3506" s="24">
        <v>45299.902222222219</v>
      </c>
      <c r="E3506" s="25" t="s">
        <v>11</v>
      </c>
      <c r="F3506" s="26" t="s">
        <v>16</v>
      </c>
      <c r="G3506" s="26" t="s">
        <v>14</v>
      </c>
      <c r="H3506" s="23">
        <v>0</v>
      </c>
      <c r="I3506" s="27"/>
      <c r="J3506" s="28">
        <v>0</v>
      </c>
      <c r="K3506" t="str">
        <f>IF((LEN(relatorio_Ananindeua3[[#This Row],[CIF/CPF/CNPJ]])=14),relatorio_Ananindeua3[[#This Row],[CIF/CPF/CNPJ]],relatorio_Ananindeua3[[#This Row],[Coluna2]])</f>
        <v>46950935000130</v>
      </c>
      <c r="L3506" t="str">
        <f t="shared" si="55"/>
        <v>469******30</v>
      </c>
    </row>
    <row r="3507" spans="1:12" x14ac:dyDescent="0.25">
      <c r="A3507" s="23" t="s">
        <v>7243</v>
      </c>
      <c r="B3507" s="23" t="s">
        <v>7244</v>
      </c>
      <c r="C3507" s="23" t="s">
        <v>17</v>
      </c>
      <c r="D3507" s="24">
        <v>45299.902222222219</v>
      </c>
      <c r="E3507" s="25" t="s">
        <v>11</v>
      </c>
      <c r="F3507" s="26" t="s">
        <v>16</v>
      </c>
      <c r="G3507" s="26" t="s">
        <v>14</v>
      </c>
      <c r="H3507" s="23">
        <v>0</v>
      </c>
      <c r="I3507" s="27"/>
      <c r="J3507" s="28">
        <v>0</v>
      </c>
      <c r="K3507" t="str">
        <f>IF((LEN(relatorio_Ananindeua3[[#This Row],[CIF/CPF/CNPJ]])=14),relatorio_Ananindeua3[[#This Row],[CIF/CPF/CNPJ]],relatorio_Ananindeua3[[#This Row],[Coluna2]])</f>
        <v>47034115000160</v>
      </c>
      <c r="L3507" t="str">
        <f t="shared" si="55"/>
        <v>470******60</v>
      </c>
    </row>
    <row r="3508" spans="1:12" x14ac:dyDescent="0.25">
      <c r="A3508" s="23" t="s">
        <v>6747</v>
      </c>
      <c r="B3508" s="23" t="s">
        <v>6748</v>
      </c>
      <c r="C3508" s="23" t="s">
        <v>17</v>
      </c>
      <c r="D3508" s="24">
        <v>45299.902280092596</v>
      </c>
      <c r="E3508" s="25" t="s">
        <v>11</v>
      </c>
      <c r="F3508" s="26" t="s">
        <v>16</v>
      </c>
      <c r="G3508" s="26" t="s">
        <v>14</v>
      </c>
      <c r="H3508" s="23">
        <v>0</v>
      </c>
      <c r="I3508" s="27"/>
      <c r="J3508" s="28">
        <v>0</v>
      </c>
      <c r="K3508" t="str">
        <f>IF((LEN(relatorio_Ananindeua3[[#This Row],[CIF/CPF/CNPJ]])=14),relatorio_Ananindeua3[[#This Row],[CIF/CPF/CNPJ]],relatorio_Ananindeua3[[#This Row],[Coluna2]])</f>
        <v>45760783000140</v>
      </c>
      <c r="L3508" t="str">
        <f t="shared" si="55"/>
        <v>457******40</v>
      </c>
    </row>
    <row r="3509" spans="1:12" x14ac:dyDescent="0.25">
      <c r="A3509" s="23" t="s">
        <v>5812</v>
      </c>
      <c r="B3509" s="23" t="s">
        <v>5813</v>
      </c>
      <c r="C3509" s="23" t="s">
        <v>17</v>
      </c>
      <c r="D3509" s="24">
        <v>45299.902349537035</v>
      </c>
      <c r="E3509" s="25" t="s">
        <v>11</v>
      </c>
      <c r="F3509" s="26" t="s">
        <v>16</v>
      </c>
      <c r="G3509" s="26" t="s">
        <v>14</v>
      </c>
      <c r="H3509" s="23">
        <v>0</v>
      </c>
      <c r="I3509" s="27"/>
      <c r="J3509" s="28">
        <v>0</v>
      </c>
      <c r="K3509" t="str">
        <f>IF((LEN(relatorio_Ananindeua3[[#This Row],[CIF/CPF/CNPJ]])=14),relatorio_Ananindeua3[[#This Row],[CIF/CPF/CNPJ]],relatorio_Ananindeua3[[#This Row],[Coluna2]])</f>
        <v>42987440000124</v>
      </c>
      <c r="L3509" t="str">
        <f t="shared" si="55"/>
        <v>429******24</v>
      </c>
    </row>
    <row r="3510" spans="1:12" x14ac:dyDescent="0.25">
      <c r="A3510" s="23" t="s">
        <v>7229</v>
      </c>
      <c r="B3510" s="23" t="s">
        <v>7230</v>
      </c>
      <c r="C3510" s="23" t="s">
        <v>17</v>
      </c>
      <c r="D3510" s="24">
        <v>45299.902349537035</v>
      </c>
      <c r="E3510" s="25" t="s">
        <v>11</v>
      </c>
      <c r="F3510" s="26" t="s">
        <v>16</v>
      </c>
      <c r="G3510" s="26" t="s">
        <v>14</v>
      </c>
      <c r="H3510" s="23">
        <v>0</v>
      </c>
      <c r="I3510" s="27"/>
      <c r="J3510" s="28">
        <v>0</v>
      </c>
      <c r="K3510" t="str">
        <f>IF((LEN(relatorio_Ananindeua3[[#This Row],[CIF/CPF/CNPJ]])=14),relatorio_Ananindeua3[[#This Row],[CIF/CPF/CNPJ]],relatorio_Ananindeua3[[#This Row],[Coluna2]])</f>
        <v>46992373000197</v>
      </c>
      <c r="L3510" t="str">
        <f t="shared" si="55"/>
        <v>469******97</v>
      </c>
    </row>
    <row r="3511" spans="1:12" x14ac:dyDescent="0.25">
      <c r="A3511" s="23" t="s">
        <v>7233</v>
      </c>
      <c r="B3511" s="23" t="s">
        <v>7234</v>
      </c>
      <c r="C3511" s="23" t="s">
        <v>17</v>
      </c>
      <c r="D3511" s="24">
        <v>45299.902349537035</v>
      </c>
      <c r="E3511" s="25" t="s">
        <v>11</v>
      </c>
      <c r="F3511" s="26" t="s">
        <v>16</v>
      </c>
      <c r="G3511" s="26" t="s">
        <v>14</v>
      </c>
      <c r="H3511" s="23">
        <v>0</v>
      </c>
      <c r="I3511" s="27"/>
      <c r="J3511" s="28">
        <v>0</v>
      </c>
      <c r="K3511" t="str">
        <f>IF((LEN(relatorio_Ananindeua3[[#This Row],[CIF/CPF/CNPJ]])=14),relatorio_Ananindeua3[[#This Row],[CIF/CPF/CNPJ]],relatorio_Ananindeua3[[#This Row],[Coluna2]])</f>
        <v>46995044000108</v>
      </c>
      <c r="L3511" t="str">
        <f t="shared" si="55"/>
        <v>469******08</v>
      </c>
    </row>
    <row r="3512" spans="1:12" x14ac:dyDescent="0.25">
      <c r="A3512" s="23" t="s">
        <v>7227</v>
      </c>
      <c r="B3512" s="23" t="s">
        <v>7228</v>
      </c>
      <c r="C3512" s="23" t="s">
        <v>17</v>
      </c>
      <c r="D3512" s="24">
        <v>45299.902361111112</v>
      </c>
      <c r="E3512" s="25" t="s">
        <v>11</v>
      </c>
      <c r="F3512" s="26" t="s">
        <v>16</v>
      </c>
      <c r="G3512" s="26" t="s">
        <v>14</v>
      </c>
      <c r="H3512" s="23">
        <v>0</v>
      </c>
      <c r="I3512" s="27"/>
      <c r="J3512" s="28">
        <v>0</v>
      </c>
      <c r="K3512" t="str">
        <f>IF((LEN(relatorio_Ananindeua3[[#This Row],[CIF/CPF/CNPJ]])=14),relatorio_Ananindeua3[[#This Row],[CIF/CPF/CNPJ]],relatorio_Ananindeua3[[#This Row],[Coluna2]])</f>
        <v>46984507000128</v>
      </c>
      <c r="L3512" t="str">
        <f t="shared" si="55"/>
        <v>469******28</v>
      </c>
    </row>
    <row r="3513" spans="1:12" x14ac:dyDescent="0.25">
      <c r="A3513" s="23" t="s">
        <v>7235</v>
      </c>
      <c r="B3513" s="23" t="s">
        <v>7236</v>
      </c>
      <c r="C3513" s="23" t="s">
        <v>17</v>
      </c>
      <c r="D3513" s="24">
        <v>45299.902361111112</v>
      </c>
      <c r="E3513" s="25" t="s">
        <v>11</v>
      </c>
      <c r="F3513" s="26" t="s">
        <v>16</v>
      </c>
      <c r="G3513" s="26" t="s">
        <v>14</v>
      </c>
      <c r="H3513" s="23">
        <v>0</v>
      </c>
      <c r="I3513" s="27"/>
      <c r="J3513" s="28">
        <v>0</v>
      </c>
      <c r="K3513" t="str">
        <f>IF((LEN(relatorio_Ananindeua3[[#This Row],[CIF/CPF/CNPJ]])=14),relatorio_Ananindeua3[[#This Row],[CIF/CPF/CNPJ]],relatorio_Ananindeua3[[#This Row],[Coluna2]])</f>
        <v>46996190000140</v>
      </c>
      <c r="L3513" t="str">
        <f t="shared" si="55"/>
        <v>469******40</v>
      </c>
    </row>
    <row r="3514" spans="1:12" x14ac:dyDescent="0.25">
      <c r="A3514" s="23" t="s">
        <v>2120</v>
      </c>
      <c r="B3514" s="23" t="s">
        <v>2121</v>
      </c>
      <c r="C3514" s="23" t="s">
        <v>17</v>
      </c>
      <c r="D3514" s="24">
        <v>45299.902384259258</v>
      </c>
      <c r="E3514" s="25" t="s">
        <v>11</v>
      </c>
      <c r="F3514" s="26" t="s">
        <v>16</v>
      </c>
      <c r="G3514" s="26" t="s">
        <v>14</v>
      </c>
      <c r="H3514" s="23">
        <v>0</v>
      </c>
      <c r="I3514" s="27"/>
      <c r="J3514" s="28">
        <v>0</v>
      </c>
      <c r="K3514" t="str">
        <f>IF((LEN(relatorio_Ananindeua3[[#This Row],[CIF/CPF/CNPJ]])=14),relatorio_Ananindeua3[[#This Row],[CIF/CPF/CNPJ]],relatorio_Ananindeua3[[#This Row],[Coluna2]])</f>
        <v>27153250000118</v>
      </c>
      <c r="L3514" t="str">
        <f t="shared" si="55"/>
        <v>271******18</v>
      </c>
    </row>
    <row r="3515" spans="1:12" x14ac:dyDescent="0.25">
      <c r="A3515" s="23" t="s">
        <v>4852</v>
      </c>
      <c r="B3515" s="23" t="s">
        <v>4853</v>
      </c>
      <c r="C3515" s="23" t="s">
        <v>17</v>
      </c>
      <c r="D3515" s="24">
        <v>45299.902442129627</v>
      </c>
      <c r="E3515" s="25" t="s">
        <v>11</v>
      </c>
      <c r="F3515" s="26" t="s">
        <v>16</v>
      </c>
      <c r="G3515" s="26" t="s">
        <v>14</v>
      </c>
      <c r="H3515" s="23">
        <v>0</v>
      </c>
      <c r="I3515" s="27"/>
      <c r="J3515" s="28">
        <v>0</v>
      </c>
      <c r="K3515" t="str">
        <f>IF((LEN(relatorio_Ananindeua3[[#This Row],[CIF/CPF/CNPJ]])=14),relatorio_Ananindeua3[[#This Row],[CIF/CPF/CNPJ]],relatorio_Ananindeua3[[#This Row],[Coluna2]])</f>
        <v>39790923000120</v>
      </c>
      <c r="L3515" t="str">
        <f t="shared" si="55"/>
        <v>397******20</v>
      </c>
    </row>
    <row r="3516" spans="1:12" x14ac:dyDescent="0.25">
      <c r="A3516" s="23" t="s">
        <v>7219</v>
      </c>
      <c r="B3516" s="23" t="s">
        <v>7220</v>
      </c>
      <c r="C3516" s="23" t="s">
        <v>17</v>
      </c>
      <c r="D3516" s="24">
        <v>45299.902442129627</v>
      </c>
      <c r="E3516" s="25" t="s">
        <v>11</v>
      </c>
      <c r="F3516" s="26" t="s">
        <v>16</v>
      </c>
      <c r="G3516" s="26" t="s">
        <v>14</v>
      </c>
      <c r="H3516" s="23">
        <v>0</v>
      </c>
      <c r="I3516" s="27"/>
      <c r="J3516" s="28">
        <v>0</v>
      </c>
      <c r="K3516" t="str">
        <f>IF((LEN(relatorio_Ananindeua3[[#This Row],[CIF/CPF/CNPJ]])=14),relatorio_Ananindeua3[[#This Row],[CIF/CPF/CNPJ]],relatorio_Ananindeua3[[#This Row],[Coluna2]])</f>
        <v>46952918000131</v>
      </c>
      <c r="L3516" t="str">
        <f t="shared" si="55"/>
        <v>469******31</v>
      </c>
    </row>
    <row r="3517" spans="1:12" x14ac:dyDescent="0.25">
      <c r="A3517" s="23" t="s">
        <v>4455</v>
      </c>
      <c r="B3517" s="23" t="s">
        <v>4456</v>
      </c>
      <c r="C3517" s="23" t="s">
        <v>17</v>
      </c>
      <c r="D3517" s="24">
        <v>45299.902453703704</v>
      </c>
      <c r="E3517" s="25" t="s">
        <v>11</v>
      </c>
      <c r="F3517" s="26" t="s">
        <v>16</v>
      </c>
      <c r="G3517" s="26" t="s">
        <v>14</v>
      </c>
      <c r="H3517" s="23">
        <v>0</v>
      </c>
      <c r="I3517" s="27"/>
      <c r="J3517" s="28">
        <v>0</v>
      </c>
      <c r="K3517" t="str">
        <f>IF((LEN(relatorio_Ananindeua3[[#This Row],[CIF/CPF/CNPJ]])=14),relatorio_Ananindeua3[[#This Row],[CIF/CPF/CNPJ]],relatorio_Ananindeua3[[#This Row],[Coluna2]])</f>
        <v>37567629000128</v>
      </c>
      <c r="L3517" t="str">
        <f t="shared" si="55"/>
        <v>375******28</v>
      </c>
    </row>
    <row r="3518" spans="1:12" x14ac:dyDescent="0.25">
      <c r="A3518" s="23" t="s">
        <v>4571</v>
      </c>
      <c r="B3518" s="23" t="s">
        <v>4572</v>
      </c>
      <c r="C3518" s="23" t="s">
        <v>17</v>
      </c>
      <c r="D3518" s="24">
        <v>45299.902453703704</v>
      </c>
      <c r="E3518" s="25" t="s">
        <v>11</v>
      </c>
      <c r="F3518" s="26" t="s">
        <v>16</v>
      </c>
      <c r="G3518" s="26" t="s">
        <v>14</v>
      </c>
      <c r="H3518" s="23">
        <v>0</v>
      </c>
      <c r="I3518" s="27"/>
      <c r="J3518" s="28">
        <v>0</v>
      </c>
      <c r="K3518" t="str">
        <f>IF((LEN(relatorio_Ananindeua3[[#This Row],[CIF/CPF/CNPJ]])=14),relatorio_Ananindeua3[[#This Row],[CIF/CPF/CNPJ]],relatorio_Ananindeua3[[#This Row],[Coluna2]])</f>
        <v>38055937000137</v>
      </c>
      <c r="L3518" t="str">
        <f t="shared" si="55"/>
        <v>380******37</v>
      </c>
    </row>
    <row r="3519" spans="1:12" x14ac:dyDescent="0.25">
      <c r="A3519" s="23" t="s">
        <v>7211</v>
      </c>
      <c r="B3519" s="23" t="s">
        <v>7212</v>
      </c>
      <c r="C3519" s="23" t="s">
        <v>17</v>
      </c>
      <c r="D3519" s="24">
        <v>45299.902465277781</v>
      </c>
      <c r="E3519" s="25" t="s">
        <v>11</v>
      </c>
      <c r="F3519" s="26" t="s">
        <v>16</v>
      </c>
      <c r="G3519" s="26" t="s">
        <v>14</v>
      </c>
      <c r="H3519" s="23">
        <v>0</v>
      </c>
      <c r="I3519" s="27"/>
      <c r="J3519" s="28">
        <v>0</v>
      </c>
      <c r="K3519" t="str">
        <f>IF((LEN(relatorio_Ananindeua3[[#This Row],[CIF/CPF/CNPJ]])=14),relatorio_Ananindeua3[[#This Row],[CIF/CPF/CNPJ]],relatorio_Ananindeua3[[#This Row],[Coluna2]])</f>
        <v>46934348000157</v>
      </c>
      <c r="L3519" t="str">
        <f t="shared" si="55"/>
        <v>469******57</v>
      </c>
    </row>
    <row r="3520" spans="1:12" x14ac:dyDescent="0.25">
      <c r="A3520" s="23" t="s">
        <v>7213</v>
      </c>
      <c r="B3520" s="23" t="s">
        <v>7214</v>
      </c>
      <c r="C3520" s="23" t="s">
        <v>17</v>
      </c>
      <c r="D3520" s="24">
        <v>45299.902465277781</v>
      </c>
      <c r="E3520" s="25" t="s">
        <v>11</v>
      </c>
      <c r="F3520" s="26" t="s">
        <v>16</v>
      </c>
      <c r="G3520" s="26" t="s">
        <v>14</v>
      </c>
      <c r="H3520" s="23">
        <v>0</v>
      </c>
      <c r="I3520" s="27"/>
      <c r="J3520" s="28">
        <v>0</v>
      </c>
      <c r="K3520" t="str">
        <f>IF((LEN(relatorio_Ananindeua3[[#This Row],[CIF/CPF/CNPJ]])=14),relatorio_Ananindeua3[[#This Row],[CIF/CPF/CNPJ]],relatorio_Ananindeua3[[#This Row],[Coluna2]])</f>
        <v>46945539000114</v>
      </c>
      <c r="L3520" t="str">
        <f t="shared" si="55"/>
        <v>469******14</v>
      </c>
    </row>
    <row r="3521" spans="1:12" x14ac:dyDescent="0.25">
      <c r="A3521" s="23" t="s">
        <v>5372</v>
      </c>
      <c r="B3521" s="23" t="s">
        <v>5373</v>
      </c>
      <c r="C3521" s="23" t="s">
        <v>17</v>
      </c>
      <c r="D3521" s="24">
        <v>45299.902488425927</v>
      </c>
      <c r="E3521" s="25" t="s">
        <v>11</v>
      </c>
      <c r="F3521" s="26" t="s">
        <v>16</v>
      </c>
      <c r="G3521" s="26" t="s">
        <v>14</v>
      </c>
      <c r="H3521" s="23">
        <v>0</v>
      </c>
      <c r="I3521" s="27"/>
      <c r="J3521" s="28">
        <v>0</v>
      </c>
      <c r="K3521" t="str">
        <f>IF((LEN(relatorio_Ananindeua3[[#This Row],[CIF/CPF/CNPJ]])=14),relatorio_Ananindeua3[[#This Row],[CIF/CPF/CNPJ]],relatorio_Ananindeua3[[#This Row],[Coluna2]])</f>
        <v>41495640000105</v>
      </c>
      <c r="L3521" t="str">
        <f t="shared" si="55"/>
        <v>414******05</v>
      </c>
    </row>
    <row r="3522" spans="1:12" x14ac:dyDescent="0.25">
      <c r="A3522" s="23" t="s">
        <v>772</v>
      </c>
      <c r="B3522" s="23" t="s">
        <v>773</v>
      </c>
      <c r="C3522" s="23" t="s">
        <v>17</v>
      </c>
      <c r="D3522" s="24">
        <v>45299.902499999997</v>
      </c>
      <c r="E3522" s="25" t="s">
        <v>11</v>
      </c>
      <c r="F3522" s="26" t="s">
        <v>16</v>
      </c>
      <c r="G3522" s="26" t="s">
        <v>14</v>
      </c>
      <c r="H3522" s="23">
        <v>0</v>
      </c>
      <c r="I3522" s="27"/>
      <c r="J3522" s="28">
        <v>0</v>
      </c>
      <c r="K3522" t="str">
        <f>IF((LEN(relatorio_Ananindeua3[[#This Row],[CIF/CPF/CNPJ]])=14),relatorio_Ananindeua3[[#This Row],[CIF/CPF/CNPJ]],relatorio_Ananindeua3[[#This Row],[Coluna2]])</f>
        <v>15584833000114</v>
      </c>
      <c r="L3522" t="str">
        <f t="shared" si="55"/>
        <v>155******14</v>
      </c>
    </row>
    <row r="3523" spans="1:12" x14ac:dyDescent="0.25">
      <c r="A3523" s="23" t="s">
        <v>7205</v>
      </c>
      <c r="B3523" s="23" t="s">
        <v>7206</v>
      </c>
      <c r="C3523" s="23" t="s">
        <v>17</v>
      </c>
      <c r="D3523" s="24">
        <v>45299.90252314815</v>
      </c>
      <c r="E3523" s="25" t="s">
        <v>11</v>
      </c>
      <c r="F3523" s="26" t="s">
        <v>16</v>
      </c>
      <c r="G3523" s="26" t="s">
        <v>14</v>
      </c>
      <c r="H3523" s="23">
        <v>0</v>
      </c>
      <c r="I3523" s="27"/>
      <c r="J3523" s="28">
        <v>0</v>
      </c>
      <c r="K3523" t="str">
        <f>IF((LEN(relatorio_Ananindeua3[[#This Row],[CIF/CPF/CNPJ]])=14),relatorio_Ananindeua3[[#This Row],[CIF/CPF/CNPJ]],relatorio_Ananindeua3[[#This Row],[Coluna2]])</f>
        <v>46928801000112</v>
      </c>
      <c r="L3523" t="str">
        <f t="shared" si="55"/>
        <v>469******12</v>
      </c>
    </row>
    <row r="3524" spans="1:12" x14ac:dyDescent="0.25">
      <c r="A3524" s="23" t="s">
        <v>4898</v>
      </c>
      <c r="B3524" s="23" t="s">
        <v>4899</v>
      </c>
      <c r="C3524" s="23" t="s">
        <v>17</v>
      </c>
      <c r="D3524" s="24">
        <v>45299.902546296296</v>
      </c>
      <c r="E3524" s="25" t="s">
        <v>11</v>
      </c>
      <c r="F3524" s="26" t="s">
        <v>16</v>
      </c>
      <c r="G3524" s="26" t="s">
        <v>14</v>
      </c>
      <c r="H3524" s="23">
        <v>0</v>
      </c>
      <c r="I3524" s="27"/>
      <c r="J3524" s="28">
        <v>0</v>
      </c>
      <c r="K3524" t="str">
        <f>IF((LEN(relatorio_Ananindeua3[[#This Row],[CIF/CPF/CNPJ]])=14),relatorio_Ananindeua3[[#This Row],[CIF/CPF/CNPJ]],relatorio_Ananindeua3[[#This Row],[Coluna2]])</f>
        <v>39924108000106</v>
      </c>
      <c r="L3524" t="str">
        <f t="shared" si="55"/>
        <v>399******06</v>
      </c>
    </row>
    <row r="3525" spans="1:12" x14ac:dyDescent="0.25">
      <c r="A3525" s="23" t="s">
        <v>7203</v>
      </c>
      <c r="B3525" s="23" t="s">
        <v>7204</v>
      </c>
      <c r="C3525" s="23" t="s">
        <v>17</v>
      </c>
      <c r="D3525" s="24">
        <v>45299.902546296296</v>
      </c>
      <c r="E3525" s="25" t="s">
        <v>11</v>
      </c>
      <c r="F3525" s="26" t="s">
        <v>16</v>
      </c>
      <c r="G3525" s="26" t="s">
        <v>14</v>
      </c>
      <c r="H3525" s="23">
        <v>0</v>
      </c>
      <c r="I3525" s="27"/>
      <c r="J3525" s="28">
        <v>0</v>
      </c>
      <c r="K3525" t="str">
        <f>IF((LEN(relatorio_Ananindeua3[[#This Row],[CIF/CPF/CNPJ]])=14),relatorio_Ananindeua3[[#This Row],[CIF/CPF/CNPJ]],relatorio_Ananindeua3[[#This Row],[Coluna2]])</f>
        <v>46922315000197</v>
      </c>
      <c r="L3525" t="str">
        <f t="shared" si="55"/>
        <v>469******97</v>
      </c>
    </row>
    <row r="3526" spans="1:12" x14ac:dyDescent="0.25">
      <c r="A3526" s="23" t="s">
        <v>7193</v>
      </c>
      <c r="B3526" s="23" t="s">
        <v>7194</v>
      </c>
      <c r="C3526" s="23" t="s">
        <v>17</v>
      </c>
      <c r="D3526" s="24">
        <v>45299.902650462966</v>
      </c>
      <c r="E3526" s="25" t="s">
        <v>11</v>
      </c>
      <c r="F3526" s="26" t="s">
        <v>16</v>
      </c>
      <c r="G3526" s="26" t="s">
        <v>14</v>
      </c>
      <c r="H3526" s="23">
        <v>0</v>
      </c>
      <c r="I3526" s="27"/>
      <c r="J3526" s="28">
        <v>0</v>
      </c>
      <c r="K3526" t="str">
        <f>IF((LEN(relatorio_Ananindeua3[[#This Row],[CIF/CPF/CNPJ]])=14),relatorio_Ananindeua3[[#This Row],[CIF/CPF/CNPJ]],relatorio_Ananindeua3[[#This Row],[Coluna2]])</f>
        <v>46914121000140</v>
      </c>
      <c r="L3526" t="str">
        <f t="shared" si="55"/>
        <v>469******40</v>
      </c>
    </row>
    <row r="3527" spans="1:12" x14ac:dyDescent="0.25">
      <c r="A3527" s="23" t="s">
        <v>7191</v>
      </c>
      <c r="B3527" s="23" t="s">
        <v>7192</v>
      </c>
      <c r="C3527" s="23" t="s">
        <v>17</v>
      </c>
      <c r="D3527" s="24">
        <v>45299.902673611112</v>
      </c>
      <c r="E3527" s="25" t="s">
        <v>11</v>
      </c>
      <c r="F3527" s="26" t="s">
        <v>16</v>
      </c>
      <c r="G3527" s="26" t="s">
        <v>14</v>
      </c>
      <c r="H3527" s="23">
        <v>0</v>
      </c>
      <c r="I3527" s="27"/>
      <c r="J3527" s="28">
        <v>0</v>
      </c>
      <c r="K3527" t="str">
        <f>IF((LEN(relatorio_Ananindeua3[[#This Row],[CIF/CPF/CNPJ]])=14),relatorio_Ananindeua3[[#This Row],[CIF/CPF/CNPJ]],relatorio_Ananindeua3[[#This Row],[Coluna2]])</f>
        <v>46890633000113</v>
      </c>
      <c r="L3527" t="str">
        <f t="shared" si="55"/>
        <v>468******13</v>
      </c>
    </row>
    <row r="3528" spans="1:12" x14ac:dyDescent="0.25">
      <c r="A3528" s="23" t="s">
        <v>5460</v>
      </c>
      <c r="B3528" s="23" t="s">
        <v>5461</v>
      </c>
      <c r="C3528" s="23" t="s">
        <v>17</v>
      </c>
      <c r="D3528" s="24">
        <v>45299.902696759258</v>
      </c>
      <c r="E3528" s="25" t="s">
        <v>11</v>
      </c>
      <c r="F3528" s="26" t="s">
        <v>16</v>
      </c>
      <c r="G3528" s="26" t="s">
        <v>14</v>
      </c>
      <c r="H3528" s="23">
        <v>0</v>
      </c>
      <c r="I3528" s="27"/>
      <c r="J3528" s="28">
        <v>0</v>
      </c>
      <c r="K3528" t="str">
        <f>IF((LEN(relatorio_Ananindeua3[[#This Row],[CIF/CPF/CNPJ]])=14),relatorio_Ananindeua3[[#This Row],[CIF/CPF/CNPJ]],relatorio_Ananindeua3[[#This Row],[Coluna2]])</f>
        <v>41853940000100</v>
      </c>
      <c r="L3528" t="str">
        <f t="shared" si="55"/>
        <v>418******00</v>
      </c>
    </row>
    <row r="3529" spans="1:12" x14ac:dyDescent="0.25">
      <c r="A3529" s="23" t="s">
        <v>7189</v>
      </c>
      <c r="B3529" s="23" t="s">
        <v>7190</v>
      </c>
      <c r="C3529" s="23" t="s">
        <v>17</v>
      </c>
      <c r="D3529" s="24">
        <v>45299.902696759258</v>
      </c>
      <c r="E3529" s="25" t="s">
        <v>11</v>
      </c>
      <c r="F3529" s="26" t="s">
        <v>16</v>
      </c>
      <c r="G3529" s="26" t="s">
        <v>14</v>
      </c>
      <c r="H3529" s="23">
        <v>0</v>
      </c>
      <c r="I3529" s="27"/>
      <c r="J3529" s="28">
        <v>0</v>
      </c>
      <c r="K3529" t="str">
        <f>IF((LEN(relatorio_Ananindeua3[[#This Row],[CIF/CPF/CNPJ]])=14),relatorio_Ananindeua3[[#This Row],[CIF/CPF/CNPJ]],relatorio_Ananindeua3[[#This Row],[Coluna2]])</f>
        <v>46886828000190</v>
      </c>
      <c r="L3529" t="str">
        <f t="shared" si="55"/>
        <v>468******90</v>
      </c>
    </row>
    <row r="3530" spans="1:12" x14ac:dyDescent="0.25">
      <c r="A3530" s="23" t="s">
        <v>7179</v>
      </c>
      <c r="B3530" s="23" t="s">
        <v>7180</v>
      </c>
      <c r="C3530" s="23" t="s">
        <v>17</v>
      </c>
      <c r="D3530" s="24">
        <v>45299.902766203704</v>
      </c>
      <c r="E3530" s="25" t="s">
        <v>11</v>
      </c>
      <c r="F3530" s="26" t="s">
        <v>16</v>
      </c>
      <c r="G3530" s="26" t="s">
        <v>14</v>
      </c>
      <c r="H3530" s="23">
        <v>0</v>
      </c>
      <c r="I3530" s="27"/>
      <c r="J3530" s="28">
        <v>0</v>
      </c>
      <c r="K3530" t="str">
        <f>IF((LEN(relatorio_Ananindeua3[[#This Row],[CIF/CPF/CNPJ]])=14),relatorio_Ananindeua3[[#This Row],[CIF/CPF/CNPJ]],relatorio_Ananindeua3[[#This Row],[Coluna2]])</f>
        <v>46865753000160</v>
      </c>
      <c r="L3530" t="str">
        <f t="shared" si="55"/>
        <v>468******60</v>
      </c>
    </row>
    <row r="3531" spans="1:12" x14ac:dyDescent="0.25">
      <c r="A3531" s="23" t="s">
        <v>7177</v>
      </c>
      <c r="B3531" s="23" t="s">
        <v>7178</v>
      </c>
      <c r="C3531" s="23" t="s">
        <v>17</v>
      </c>
      <c r="D3531" s="24">
        <v>45299.902824074074</v>
      </c>
      <c r="E3531" s="25" t="s">
        <v>11</v>
      </c>
      <c r="F3531" s="26" t="s">
        <v>16</v>
      </c>
      <c r="G3531" s="26" t="s">
        <v>14</v>
      </c>
      <c r="H3531" s="23">
        <v>0</v>
      </c>
      <c r="I3531" s="27"/>
      <c r="J3531" s="28">
        <v>0</v>
      </c>
      <c r="K3531" t="str">
        <f>IF((LEN(relatorio_Ananindeua3[[#This Row],[CIF/CPF/CNPJ]])=14),relatorio_Ananindeua3[[#This Row],[CIF/CPF/CNPJ]],relatorio_Ananindeua3[[#This Row],[Coluna2]])</f>
        <v>46864399000150</v>
      </c>
      <c r="L3531" t="str">
        <f t="shared" si="55"/>
        <v>468******50</v>
      </c>
    </row>
    <row r="3532" spans="1:12" x14ac:dyDescent="0.25">
      <c r="A3532" s="23" t="s">
        <v>7169</v>
      </c>
      <c r="B3532" s="23" t="s">
        <v>7170</v>
      </c>
      <c r="C3532" s="23" t="s">
        <v>17</v>
      </c>
      <c r="D3532" s="24">
        <v>45299.90283564815</v>
      </c>
      <c r="E3532" s="25" t="s">
        <v>11</v>
      </c>
      <c r="F3532" s="26" t="s">
        <v>16</v>
      </c>
      <c r="G3532" s="26" t="s">
        <v>14</v>
      </c>
      <c r="H3532" s="23">
        <v>0</v>
      </c>
      <c r="I3532" s="27"/>
      <c r="J3532" s="28">
        <v>0</v>
      </c>
      <c r="K3532" t="str">
        <f>IF((LEN(relatorio_Ananindeua3[[#This Row],[CIF/CPF/CNPJ]])=14),relatorio_Ananindeua3[[#This Row],[CIF/CPF/CNPJ]],relatorio_Ananindeua3[[#This Row],[Coluna2]])</f>
        <v>46845022000153</v>
      </c>
      <c r="L3532" t="str">
        <f t="shared" si="55"/>
        <v>468******53</v>
      </c>
    </row>
    <row r="3533" spans="1:12" x14ac:dyDescent="0.25">
      <c r="A3533" s="23" t="s">
        <v>7175</v>
      </c>
      <c r="B3533" s="23" t="s">
        <v>7176</v>
      </c>
      <c r="C3533" s="23" t="s">
        <v>17</v>
      </c>
      <c r="D3533" s="24">
        <v>45299.90284722222</v>
      </c>
      <c r="E3533" s="25" t="s">
        <v>11</v>
      </c>
      <c r="F3533" s="26" t="s">
        <v>16</v>
      </c>
      <c r="G3533" s="26" t="s">
        <v>14</v>
      </c>
      <c r="H3533" s="23">
        <v>0</v>
      </c>
      <c r="I3533" s="27"/>
      <c r="J3533" s="28">
        <v>0</v>
      </c>
      <c r="K3533" t="str">
        <f>IF((LEN(relatorio_Ananindeua3[[#This Row],[CIF/CPF/CNPJ]])=14),relatorio_Ananindeua3[[#This Row],[CIF/CPF/CNPJ]],relatorio_Ananindeua3[[#This Row],[Coluna2]])</f>
        <v>46858230000197</v>
      </c>
      <c r="L3533" t="str">
        <f t="shared" si="55"/>
        <v>468******97</v>
      </c>
    </row>
    <row r="3534" spans="1:12" x14ac:dyDescent="0.25">
      <c r="A3534" s="23" t="s">
        <v>7024</v>
      </c>
      <c r="B3534" s="23" t="s">
        <v>7025</v>
      </c>
      <c r="C3534" s="23" t="s">
        <v>17</v>
      </c>
      <c r="D3534" s="24">
        <v>45299.902858796297</v>
      </c>
      <c r="E3534" s="25" t="s">
        <v>11</v>
      </c>
      <c r="F3534" s="26" t="s">
        <v>16</v>
      </c>
      <c r="G3534" s="26" t="s">
        <v>14</v>
      </c>
      <c r="H3534" s="23">
        <v>0</v>
      </c>
      <c r="I3534" s="27"/>
      <c r="J3534" s="28">
        <v>0</v>
      </c>
      <c r="K3534" t="str">
        <f>IF((LEN(relatorio_Ananindeua3[[#This Row],[CIF/CPF/CNPJ]])=14),relatorio_Ananindeua3[[#This Row],[CIF/CPF/CNPJ]],relatorio_Ananindeua3[[#This Row],[Coluna2]])</f>
        <v>46471119000143</v>
      </c>
      <c r="L3534" t="str">
        <f t="shared" si="55"/>
        <v>464******43</v>
      </c>
    </row>
    <row r="3535" spans="1:12" x14ac:dyDescent="0.25">
      <c r="A3535" s="23" t="s">
        <v>4924</v>
      </c>
      <c r="B3535" s="23" t="s">
        <v>4925</v>
      </c>
      <c r="C3535" s="23" t="s">
        <v>17</v>
      </c>
      <c r="D3535" s="24">
        <v>45299.90289351852</v>
      </c>
      <c r="E3535" s="25" t="s">
        <v>11</v>
      </c>
      <c r="F3535" s="26" t="s">
        <v>16</v>
      </c>
      <c r="G3535" s="26" t="s">
        <v>14</v>
      </c>
      <c r="H3535" s="23">
        <v>0</v>
      </c>
      <c r="I3535" s="27"/>
      <c r="J3535" s="28">
        <v>0</v>
      </c>
      <c r="K3535" t="str">
        <f>IF((LEN(relatorio_Ananindeua3[[#This Row],[CIF/CPF/CNPJ]])=14),relatorio_Ananindeua3[[#This Row],[CIF/CPF/CNPJ]],relatorio_Ananindeua3[[#This Row],[Coluna2]])</f>
        <v>39998288000170</v>
      </c>
      <c r="L3535" t="str">
        <f t="shared" si="55"/>
        <v>399******70</v>
      </c>
    </row>
    <row r="3536" spans="1:12" x14ac:dyDescent="0.25">
      <c r="A3536" s="23" t="s">
        <v>7167</v>
      </c>
      <c r="B3536" s="23" t="s">
        <v>7168</v>
      </c>
      <c r="C3536" s="23" t="s">
        <v>17</v>
      </c>
      <c r="D3536" s="24">
        <v>45299.902905092589</v>
      </c>
      <c r="E3536" s="25" t="s">
        <v>11</v>
      </c>
      <c r="F3536" s="26" t="s">
        <v>16</v>
      </c>
      <c r="G3536" s="26" t="s">
        <v>14</v>
      </c>
      <c r="H3536" s="23">
        <v>0</v>
      </c>
      <c r="I3536" s="27"/>
      <c r="J3536" s="28">
        <v>0</v>
      </c>
      <c r="K3536" t="str">
        <f>IF((LEN(relatorio_Ananindeua3[[#This Row],[CIF/CPF/CNPJ]])=14),relatorio_Ananindeua3[[#This Row],[CIF/CPF/CNPJ]],relatorio_Ananindeua3[[#This Row],[Coluna2]])</f>
        <v>46837504000161</v>
      </c>
      <c r="L3536" t="str">
        <f t="shared" si="55"/>
        <v>468******61</v>
      </c>
    </row>
    <row r="3537" spans="1:12" x14ac:dyDescent="0.25">
      <c r="A3537" s="23" t="s">
        <v>7158</v>
      </c>
      <c r="B3537" s="23" t="s">
        <v>7159</v>
      </c>
      <c r="C3537" s="23" t="s">
        <v>17</v>
      </c>
      <c r="D3537" s="24">
        <v>45299.903020833335</v>
      </c>
      <c r="E3537" s="25" t="s">
        <v>11</v>
      </c>
      <c r="F3537" s="26" t="s">
        <v>16</v>
      </c>
      <c r="G3537" s="26" t="s">
        <v>14</v>
      </c>
      <c r="H3537" s="23">
        <v>0</v>
      </c>
      <c r="I3537" s="27"/>
      <c r="J3537" s="28">
        <v>0</v>
      </c>
      <c r="K3537" t="str">
        <f>IF((LEN(relatorio_Ananindeua3[[#This Row],[CIF/CPF/CNPJ]])=14),relatorio_Ananindeua3[[#This Row],[CIF/CPF/CNPJ]],relatorio_Ananindeua3[[#This Row],[Coluna2]])</f>
        <v>46820042000170</v>
      </c>
      <c r="L3537" t="str">
        <f t="shared" si="55"/>
        <v>468******70</v>
      </c>
    </row>
    <row r="3538" spans="1:12" x14ac:dyDescent="0.25">
      <c r="A3538" s="23" t="s">
        <v>7162</v>
      </c>
      <c r="B3538" s="23" t="s">
        <v>7163</v>
      </c>
      <c r="C3538" s="23" t="s">
        <v>17</v>
      </c>
      <c r="D3538" s="24">
        <v>45299.903020833335</v>
      </c>
      <c r="E3538" s="25" t="s">
        <v>11</v>
      </c>
      <c r="F3538" s="26" t="s">
        <v>16</v>
      </c>
      <c r="G3538" s="26" t="s">
        <v>14</v>
      </c>
      <c r="H3538" s="23">
        <v>0</v>
      </c>
      <c r="I3538" s="27"/>
      <c r="J3538" s="28">
        <v>0</v>
      </c>
      <c r="K3538" t="str">
        <f>IF((LEN(relatorio_Ananindeua3[[#This Row],[CIF/CPF/CNPJ]])=14),relatorio_Ananindeua3[[#This Row],[CIF/CPF/CNPJ]],relatorio_Ananindeua3[[#This Row],[Coluna2]])</f>
        <v>46822307000179</v>
      </c>
      <c r="L3538" t="str">
        <f t="shared" ref="L3538:L3601" si="56">_xlfn.CONCAT(LEFT(A3538,3),REPT("*",6),RIGHT(A3538,2))</f>
        <v>468******79</v>
      </c>
    </row>
    <row r="3539" spans="1:12" x14ac:dyDescent="0.25">
      <c r="A3539" s="23" t="s">
        <v>7164</v>
      </c>
      <c r="B3539" s="23" t="s">
        <v>7165</v>
      </c>
      <c r="C3539" s="23" t="s">
        <v>17</v>
      </c>
      <c r="D3539" s="24">
        <v>45299.903020833335</v>
      </c>
      <c r="E3539" s="25" t="s">
        <v>11</v>
      </c>
      <c r="F3539" s="26" t="s">
        <v>16</v>
      </c>
      <c r="G3539" s="26" t="s">
        <v>14</v>
      </c>
      <c r="H3539" s="23">
        <v>0</v>
      </c>
      <c r="I3539" s="27"/>
      <c r="J3539" s="28">
        <v>0</v>
      </c>
      <c r="K3539" t="str">
        <f>IF((LEN(relatorio_Ananindeua3[[#This Row],[CIF/CPF/CNPJ]])=14),relatorio_Ananindeua3[[#This Row],[CIF/CPF/CNPJ]],relatorio_Ananindeua3[[#This Row],[Coluna2]])</f>
        <v>46822410000119</v>
      </c>
      <c r="L3539" t="str">
        <f t="shared" si="56"/>
        <v>468******19</v>
      </c>
    </row>
    <row r="3540" spans="1:12" x14ac:dyDescent="0.25">
      <c r="A3540" s="23" t="s">
        <v>889</v>
      </c>
      <c r="B3540" s="23" t="s">
        <v>890</v>
      </c>
      <c r="C3540" s="23" t="s">
        <v>17</v>
      </c>
      <c r="D3540" s="24">
        <v>45299.903032407405</v>
      </c>
      <c r="E3540" s="25" t="s">
        <v>11</v>
      </c>
      <c r="F3540" s="26" t="s">
        <v>16</v>
      </c>
      <c r="G3540" s="26" t="s">
        <v>14</v>
      </c>
      <c r="H3540" s="23">
        <v>0</v>
      </c>
      <c r="I3540" s="27"/>
      <c r="J3540" s="28">
        <v>0</v>
      </c>
      <c r="K3540" t="str">
        <f>IF((LEN(relatorio_Ananindeua3[[#This Row],[CIF/CPF/CNPJ]])=14),relatorio_Ananindeua3[[#This Row],[CIF/CPF/CNPJ]],relatorio_Ananindeua3[[#This Row],[Coluna2]])</f>
        <v>16936309000128</v>
      </c>
      <c r="L3540" t="str">
        <f t="shared" si="56"/>
        <v>169******28</v>
      </c>
    </row>
    <row r="3541" spans="1:12" x14ac:dyDescent="0.25">
      <c r="A3541" s="23" t="s">
        <v>7152</v>
      </c>
      <c r="B3541" s="23" t="s">
        <v>7153</v>
      </c>
      <c r="C3541" s="23" t="s">
        <v>17</v>
      </c>
      <c r="D3541" s="24">
        <v>45299.903032407405</v>
      </c>
      <c r="E3541" s="25" t="s">
        <v>11</v>
      </c>
      <c r="F3541" s="26" t="s">
        <v>16</v>
      </c>
      <c r="G3541" s="26" t="s">
        <v>14</v>
      </c>
      <c r="H3541" s="23">
        <v>0</v>
      </c>
      <c r="I3541" s="27"/>
      <c r="J3541" s="28">
        <v>0</v>
      </c>
      <c r="K3541" t="str">
        <f>IF((LEN(relatorio_Ananindeua3[[#This Row],[CIF/CPF/CNPJ]])=14),relatorio_Ananindeua3[[#This Row],[CIF/CPF/CNPJ]],relatorio_Ananindeua3[[#This Row],[Coluna2]])</f>
        <v>46804294000105</v>
      </c>
      <c r="L3541" t="str">
        <f t="shared" si="56"/>
        <v>468******05</v>
      </c>
    </row>
    <row r="3542" spans="1:12" x14ac:dyDescent="0.25">
      <c r="A3542" s="23" t="s">
        <v>1239</v>
      </c>
      <c r="B3542" s="23" t="s">
        <v>1240</v>
      </c>
      <c r="C3542" s="23" t="s">
        <v>17</v>
      </c>
      <c r="D3542" s="24">
        <v>45299.903055555558</v>
      </c>
      <c r="E3542" s="25" t="s">
        <v>11</v>
      </c>
      <c r="F3542" s="26" t="s">
        <v>16</v>
      </c>
      <c r="G3542" s="26" t="s">
        <v>14</v>
      </c>
      <c r="H3542" s="23">
        <v>0</v>
      </c>
      <c r="I3542" s="27"/>
      <c r="J3542" s="28">
        <v>0</v>
      </c>
      <c r="K3542" t="str">
        <f>IF((LEN(relatorio_Ananindeua3[[#This Row],[CIF/CPF/CNPJ]])=14),relatorio_Ananindeua3[[#This Row],[CIF/CPF/CNPJ]],relatorio_Ananindeua3[[#This Row],[Coluna2]])</f>
        <v>19724112000113</v>
      </c>
      <c r="L3542" t="str">
        <f t="shared" si="56"/>
        <v>197******13</v>
      </c>
    </row>
    <row r="3543" spans="1:12" x14ac:dyDescent="0.25">
      <c r="A3543" s="23" t="s">
        <v>7150</v>
      </c>
      <c r="B3543" s="23" t="s">
        <v>7151</v>
      </c>
      <c r="C3543" s="23" t="s">
        <v>17</v>
      </c>
      <c r="D3543" s="24">
        <v>45299.903090277781</v>
      </c>
      <c r="E3543" s="25" t="s">
        <v>11</v>
      </c>
      <c r="F3543" s="26" t="s">
        <v>16</v>
      </c>
      <c r="G3543" s="26" t="s">
        <v>14</v>
      </c>
      <c r="H3543" s="23">
        <v>0</v>
      </c>
      <c r="I3543" s="27"/>
      <c r="J3543" s="28">
        <v>0</v>
      </c>
      <c r="K3543" t="str">
        <f>IF((LEN(relatorio_Ananindeua3[[#This Row],[CIF/CPF/CNPJ]])=14),relatorio_Ananindeua3[[#This Row],[CIF/CPF/CNPJ]],relatorio_Ananindeua3[[#This Row],[Coluna2]])</f>
        <v>46789539000172</v>
      </c>
      <c r="L3543" t="str">
        <f t="shared" si="56"/>
        <v>467******72</v>
      </c>
    </row>
    <row r="3544" spans="1:12" x14ac:dyDescent="0.25">
      <c r="A3544" s="23" t="s">
        <v>7130</v>
      </c>
      <c r="B3544" s="23" t="s">
        <v>7131</v>
      </c>
      <c r="C3544" s="23" t="s">
        <v>17</v>
      </c>
      <c r="D3544" s="24">
        <v>45299.903182870374</v>
      </c>
      <c r="E3544" s="25" t="s">
        <v>11</v>
      </c>
      <c r="F3544" s="26" t="s">
        <v>16</v>
      </c>
      <c r="G3544" s="26" t="s">
        <v>14</v>
      </c>
      <c r="H3544" s="23">
        <v>0</v>
      </c>
      <c r="I3544" s="27"/>
      <c r="J3544" s="28">
        <v>0</v>
      </c>
      <c r="K3544" t="str">
        <f>IF((LEN(relatorio_Ananindeua3[[#This Row],[CIF/CPF/CNPJ]])=14),relatorio_Ananindeua3[[#This Row],[CIF/CPF/CNPJ]],relatorio_Ananindeua3[[#This Row],[Coluna2]])</f>
        <v>46734801000181</v>
      </c>
      <c r="L3544" t="str">
        <f t="shared" si="56"/>
        <v>467******81</v>
      </c>
    </row>
    <row r="3545" spans="1:12" x14ac:dyDescent="0.25">
      <c r="A3545" s="23" t="s">
        <v>7132</v>
      </c>
      <c r="B3545" s="23" t="s">
        <v>7133</v>
      </c>
      <c r="C3545" s="23" t="s">
        <v>17</v>
      </c>
      <c r="D3545" s="24">
        <v>45299.903217592589</v>
      </c>
      <c r="E3545" s="25" t="s">
        <v>11</v>
      </c>
      <c r="F3545" s="26" t="s">
        <v>16</v>
      </c>
      <c r="G3545" s="26" t="s">
        <v>14</v>
      </c>
      <c r="H3545" s="23">
        <v>0</v>
      </c>
      <c r="I3545" s="27"/>
      <c r="J3545" s="28">
        <v>0</v>
      </c>
      <c r="K3545" t="str">
        <f>IF((LEN(relatorio_Ananindeua3[[#This Row],[CIF/CPF/CNPJ]])=14),relatorio_Ananindeua3[[#This Row],[CIF/CPF/CNPJ]],relatorio_Ananindeua3[[#This Row],[Coluna2]])</f>
        <v>46735392000138</v>
      </c>
      <c r="L3545" t="str">
        <f t="shared" si="56"/>
        <v>467******38</v>
      </c>
    </row>
    <row r="3546" spans="1:12" x14ac:dyDescent="0.25">
      <c r="A3546" s="23" t="s">
        <v>7126</v>
      </c>
      <c r="B3546" s="23" t="s">
        <v>7127</v>
      </c>
      <c r="C3546" s="23" t="s">
        <v>17</v>
      </c>
      <c r="D3546" s="24">
        <v>45299.903240740743</v>
      </c>
      <c r="E3546" s="25" t="s">
        <v>11</v>
      </c>
      <c r="F3546" s="26" t="s">
        <v>16</v>
      </c>
      <c r="G3546" s="26" t="s">
        <v>14</v>
      </c>
      <c r="H3546" s="23">
        <v>0</v>
      </c>
      <c r="I3546" s="27"/>
      <c r="J3546" s="28">
        <v>0</v>
      </c>
      <c r="K3546" t="str">
        <f>IF((LEN(relatorio_Ananindeua3[[#This Row],[CIF/CPF/CNPJ]])=14),relatorio_Ananindeua3[[#This Row],[CIF/CPF/CNPJ]],relatorio_Ananindeua3[[#This Row],[Coluna2]])</f>
        <v>46711245000128</v>
      </c>
      <c r="L3546" t="str">
        <f t="shared" si="56"/>
        <v>467******28</v>
      </c>
    </row>
    <row r="3547" spans="1:12" x14ac:dyDescent="0.25">
      <c r="A3547" s="23" t="s">
        <v>5228</v>
      </c>
      <c r="B3547" s="23" t="s">
        <v>5229</v>
      </c>
      <c r="C3547" s="23" t="s">
        <v>17</v>
      </c>
      <c r="D3547" s="24">
        <v>45299.903275462966</v>
      </c>
      <c r="E3547" s="25" t="s">
        <v>11</v>
      </c>
      <c r="F3547" s="26" t="s">
        <v>16</v>
      </c>
      <c r="G3547" s="26" t="s">
        <v>14</v>
      </c>
      <c r="H3547" s="23">
        <v>0</v>
      </c>
      <c r="I3547" s="27"/>
      <c r="J3547" s="28">
        <v>0</v>
      </c>
      <c r="K3547" t="str">
        <f>IF((LEN(relatorio_Ananindeua3[[#This Row],[CIF/CPF/CNPJ]])=14),relatorio_Ananindeua3[[#This Row],[CIF/CPF/CNPJ]],relatorio_Ananindeua3[[#This Row],[Coluna2]])</f>
        <v>41056364000170</v>
      </c>
      <c r="L3547" t="str">
        <f t="shared" si="56"/>
        <v>410******70</v>
      </c>
    </row>
    <row r="3548" spans="1:12" x14ac:dyDescent="0.25">
      <c r="A3548" s="23" t="s">
        <v>7124</v>
      </c>
      <c r="B3548" s="23" t="s">
        <v>7125</v>
      </c>
      <c r="C3548" s="23" t="s">
        <v>17</v>
      </c>
      <c r="D3548" s="24">
        <v>45299.903310185182</v>
      </c>
      <c r="E3548" s="25" t="s">
        <v>11</v>
      </c>
      <c r="F3548" s="26" t="s">
        <v>16</v>
      </c>
      <c r="G3548" s="26" t="s">
        <v>14</v>
      </c>
      <c r="H3548" s="23">
        <v>0</v>
      </c>
      <c r="I3548" s="27"/>
      <c r="J3548" s="28">
        <v>0</v>
      </c>
      <c r="K3548" t="str">
        <f>IF((LEN(relatorio_Ananindeua3[[#This Row],[CIF/CPF/CNPJ]])=14),relatorio_Ananindeua3[[#This Row],[CIF/CPF/CNPJ]],relatorio_Ananindeua3[[#This Row],[Coluna2]])</f>
        <v>46697458000142</v>
      </c>
      <c r="L3548" t="str">
        <f t="shared" si="56"/>
        <v>466******42</v>
      </c>
    </row>
    <row r="3549" spans="1:12" x14ac:dyDescent="0.25">
      <c r="A3549" s="23" t="s">
        <v>6625</v>
      </c>
      <c r="B3549" s="23" t="s">
        <v>6626</v>
      </c>
      <c r="C3549" s="23" t="s">
        <v>17</v>
      </c>
      <c r="D3549" s="24">
        <v>45299.903333333335</v>
      </c>
      <c r="E3549" s="25" t="s">
        <v>11</v>
      </c>
      <c r="F3549" s="26" t="s">
        <v>16</v>
      </c>
      <c r="G3549" s="26" t="s">
        <v>14</v>
      </c>
      <c r="H3549" s="23">
        <v>0</v>
      </c>
      <c r="I3549" s="27"/>
      <c r="J3549" s="28">
        <v>0</v>
      </c>
      <c r="K3549" t="str">
        <f>IF((LEN(relatorio_Ananindeua3[[#This Row],[CIF/CPF/CNPJ]])=14),relatorio_Ananindeua3[[#This Row],[CIF/CPF/CNPJ]],relatorio_Ananindeua3[[#This Row],[Coluna2]])</f>
        <v>45455386000164</v>
      </c>
      <c r="L3549" t="str">
        <f t="shared" si="56"/>
        <v>454******64</v>
      </c>
    </row>
    <row r="3550" spans="1:12" x14ac:dyDescent="0.25">
      <c r="A3550" s="23" t="s">
        <v>5803</v>
      </c>
      <c r="B3550" s="23" t="s">
        <v>5804</v>
      </c>
      <c r="C3550" s="23" t="s">
        <v>17</v>
      </c>
      <c r="D3550" s="24">
        <v>45299.903344907405</v>
      </c>
      <c r="E3550" s="25" t="s">
        <v>11</v>
      </c>
      <c r="F3550" s="26" t="s">
        <v>16</v>
      </c>
      <c r="G3550" s="26" t="s">
        <v>14</v>
      </c>
      <c r="H3550" s="23">
        <v>0</v>
      </c>
      <c r="I3550" s="27"/>
      <c r="J3550" s="28">
        <v>0</v>
      </c>
      <c r="K3550" t="str">
        <f>IF((LEN(relatorio_Ananindeua3[[#This Row],[CIF/CPF/CNPJ]])=14),relatorio_Ananindeua3[[#This Row],[CIF/CPF/CNPJ]],relatorio_Ananindeua3[[#This Row],[Coluna2]])</f>
        <v>42962483000155</v>
      </c>
      <c r="L3550" t="str">
        <f t="shared" si="56"/>
        <v>429******55</v>
      </c>
    </row>
    <row r="3551" spans="1:12" x14ac:dyDescent="0.25">
      <c r="A3551" s="23" t="s">
        <v>4029</v>
      </c>
      <c r="B3551" s="23" t="s">
        <v>4030</v>
      </c>
      <c r="C3551" s="23" t="s">
        <v>17</v>
      </c>
      <c r="D3551" s="24">
        <v>45299.903356481482</v>
      </c>
      <c r="E3551" s="25" t="s">
        <v>11</v>
      </c>
      <c r="F3551" s="26" t="s">
        <v>16</v>
      </c>
      <c r="G3551" s="26" t="s">
        <v>14</v>
      </c>
      <c r="H3551" s="23">
        <v>0</v>
      </c>
      <c r="I3551" s="27"/>
      <c r="J3551" s="28">
        <v>0</v>
      </c>
      <c r="K3551" t="str">
        <f>IF((LEN(relatorio_Ananindeua3[[#This Row],[CIF/CPF/CNPJ]])=14),relatorio_Ananindeua3[[#This Row],[CIF/CPF/CNPJ]],relatorio_Ananindeua3[[#This Row],[Coluna2]])</f>
        <v>35874490000130</v>
      </c>
      <c r="L3551" t="str">
        <f t="shared" si="56"/>
        <v>358******30</v>
      </c>
    </row>
    <row r="3552" spans="1:12" x14ac:dyDescent="0.25">
      <c r="A3552" s="23" t="s">
        <v>7110</v>
      </c>
      <c r="B3552" s="23" t="s">
        <v>7111</v>
      </c>
      <c r="C3552" s="23" t="s">
        <v>17</v>
      </c>
      <c r="D3552" s="24">
        <v>45299.903356481482</v>
      </c>
      <c r="E3552" s="25" t="s">
        <v>11</v>
      </c>
      <c r="F3552" s="26" t="s">
        <v>16</v>
      </c>
      <c r="G3552" s="26" t="s">
        <v>14</v>
      </c>
      <c r="H3552" s="23">
        <v>0</v>
      </c>
      <c r="I3552" s="27"/>
      <c r="J3552" s="28">
        <v>0</v>
      </c>
      <c r="K3552" t="str">
        <f>IF((LEN(relatorio_Ananindeua3[[#This Row],[CIF/CPF/CNPJ]])=14),relatorio_Ananindeua3[[#This Row],[CIF/CPF/CNPJ]],relatorio_Ananindeua3[[#This Row],[Coluna2]])</f>
        <v>46673123000194</v>
      </c>
      <c r="L3552" t="str">
        <f t="shared" si="56"/>
        <v>466******94</v>
      </c>
    </row>
    <row r="3553" spans="1:12" x14ac:dyDescent="0.25">
      <c r="A3553" s="23" t="s">
        <v>7118</v>
      </c>
      <c r="B3553" s="23" t="s">
        <v>7119</v>
      </c>
      <c r="C3553" s="23" t="s">
        <v>17</v>
      </c>
      <c r="D3553" s="24">
        <v>45299.903356481482</v>
      </c>
      <c r="E3553" s="25" t="s">
        <v>11</v>
      </c>
      <c r="F3553" s="26" t="s">
        <v>16</v>
      </c>
      <c r="G3553" s="26" t="s">
        <v>14</v>
      </c>
      <c r="H3553" s="23">
        <v>0</v>
      </c>
      <c r="I3553" s="27"/>
      <c r="J3553" s="28">
        <v>0</v>
      </c>
      <c r="K3553" t="str">
        <f>IF((LEN(relatorio_Ananindeua3[[#This Row],[CIF/CPF/CNPJ]])=14),relatorio_Ananindeua3[[#This Row],[CIF/CPF/CNPJ]],relatorio_Ananindeua3[[#This Row],[Coluna2]])</f>
        <v>46686514000143</v>
      </c>
      <c r="L3553" t="str">
        <f t="shared" si="56"/>
        <v>466******43</v>
      </c>
    </row>
    <row r="3554" spans="1:12" x14ac:dyDescent="0.25">
      <c r="A3554" s="23" t="s">
        <v>5911</v>
      </c>
      <c r="B3554" s="23" t="s">
        <v>5912</v>
      </c>
      <c r="C3554" s="23" t="s">
        <v>17</v>
      </c>
      <c r="D3554" s="24">
        <v>45299.903414351851</v>
      </c>
      <c r="E3554" s="25" t="s">
        <v>11</v>
      </c>
      <c r="F3554" s="26" t="s">
        <v>16</v>
      </c>
      <c r="G3554" s="26" t="s">
        <v>14</v>
      </c>
      <c r="H3554" s="23">
        <v>0</v>
      </c>
      <c r="I3554" s="27"/>
      <c r="J3554" s="28">
        <v>0</v>
      </c>
      <c r="K3554" t="str">
        <f>IF((LEN(relatorio_Ananindeua3[[#This Row],[CIF/CPF/CNPJ]])=14),relatorio_Ananindeua3[[#This Row],[CIF/CPF/CNPJ]],relatorio_Ananindeua3[[#This Row],[Coluna2]])</f>
        <v>43335400000160</v>
      </c>
      <c r="L3554" t="str">
        <f t="shared" si="56"/>
        <v>433******60</v>
      </c>
    </row>
    <row r="3555" spans="1:12" x14ac:dyDescent="0.25">
      <c r="A3555" s="23" t="s">
        <v>7104</v>
      </c>
      <c r="B3555" s="23" t="s">
        <v>7105</v>
      </c>
      <c r="C3555" s="23" t="s">
        <v>17</v>
      </c>
      <c r="D3555" s="24">
        <v>45299.90347222222</v>
      </c>
      <c r="E3555" s="25" t="s">
        <v>11</v>
      </c>
      <c r="F3555" s="26" t="s">
        <v>16</v>
      </c>
      <c r="G3555" s="26" t="s">
        <v>14</v>
      </c>
      <c r="H3555" s="23">
        <v>0</v>
      </c>
      <c r="I3555" s="27"/>
      <c r="J3555" s="28">
        <v>0</v>
      </c>
      <c r="K3555" t="str">
        <f>IF((LEN(relatorio_Ananindeua3[[#This Row],[CIF/CPF/CNPJ]])=14),relatorio_Ananindeua3[[#This Row],[CIF/CPF/CNPJ]],relatorio_Ananindeua3[[#This Row],[Coluna2]])</f>
        <v>46650322000187</v>
      </c>
      <c r="L3555" t="str">
        <f t="shared" si="56"/>
        <v>466******87</v>
      </c>
    </row>
    <row r="3556" spans="1:12" x14ac:dyDescent="0.25">
      <c r="A3556" s="23" t="s">
        <v>7098</v>
      </c>
      <c r="B3556" s="23" t="s">
        <v>7099</v>
      </c>
      <c r="C3556" s="23" t="s">
        <v>17</v>
      </c>
      <c r="D3556" s="24">
        <v>45299.90351851852</v>
      </c>
      <c r="E3556" s="25" t="s">
        <v>11</v>
      </c>
      <c r="F3556" s="26" t="s">
        <v>16</v>
      </c>
      <c r="G3556" s="26" t="s">
        <v>14</v>
      </c>
      <c r="H3556" s="23">
        <v>0</v>
      </c>
      <c r="I3556" s="27"/>
      <c r="J3556" s="28">
        <v>0</v>
      </c>
      <c r="K3556" t="str">
        <f>IF((LEN(relatorio_Ananindeua3[[#This Row],[CIF/CPF/CNPJ]])=14),relatorio_Ananindeua3[[#This Row],[CIF/CPF/CNPJ]],relatorio_Ananindeua3[[#This Row],[Coluna2]])</f>
        <v>46631170000175</v>
      </c>
      <c r="L3556" t="str">
        <f t="shared" si="56"/>
        <v>466******75</v>
      </c>
    </row>
    <row r="3557" spans="1:12" x14ac:dyDescent="0.25">
      <c r="A3557" s="23" t="s">
        <v>3468</v>
      </c>
      <c r="B3557" s="23" t="s">
        <v>3469</v>
      </c>
      <c r="C3557" s="23" t="s">
        <v>17</v>
      </c>
      <c r="D3557" s="24">
        <v>45299.903553240743</v>
      </c>
      <c r="E3557" s="25" t="s">
        <v>11</v>
      </c>
      <c r="F3557" s="26" t="s">
        <v>16</v>
      </c>
      <c r="G3557" s="26" t="s">
        <v>14</v>
      </c>
      <c r="H3557" s="23">
        <v>0</v>
      </c>
      <c r="I3557" s="27"/>
      <c r="J3557" s="28">
        <v>0</v>
      </c>
      <c r="K3557" t="str">
        <f>IF((LEN(relatorio_Ananindeua3[[#This Row],[CIF/CPF/CNPJ]])=14),relatorio_Ananindeua3[[#This Row],[CIF/CPF/CNPJ]],relatorio_Ananindeua3[[#This Row],[Coluna2]])</f>
        <v>33761694000139</v>
      </c>
      <c r="L3557" t="str">
        <f t="shared" si="56"/>
        <v>337******39</v>
      </c>
    </row>
    <row r="3558" spans="1:12" x14ac:dyDescent="0.25">
      <c r="A3558" s="23" t="s">
        <v>7094</v>
      </c>
      <c r="B3558" s="23" t="s">
        <v>7095</v>
      </c>
      <c r="C3558" s="23" t="s">
        <v>17</v>
      </c>
      <c r="D3558" s="24">
        <v>45299.903564814813</v>
      </c>
      <c r="E3558" s="25" t="s">
        <v>11</v>
      </c>
      <c r="F3558" s="26" t="s">
        <v>16</v>
      </c>
      <c r="G3558" s="26" t="s">
        <v>14</v>
      </c>
      <c r="H3558" s="23">
        <v>0</v>
      </c>
      <c r="I3558" s="27"/>
      <c r="J3558" s="28">
        <v>0</v>
      </c>
      <c r="K3558" t="str">
        <f>IF((LEN(relatorio_Ananindeua3[[#This Row],[CIF/CPF/CNPJ]])=14),relatorio_Ananindeua3[[#This Row],[CIF/CPF/CNPJ]],relatorio_Ananindeua3[[#This Row],[Coluna2]])</f>
        <v>46624917000168</v>
      </c>
      <c r="L3558" t="str">
        <f t="shared" si="56"/>
        <v>466******68</v>
      </c>
    </row>
    <row r="3559" spans="1:12" x14ac:dyDescent="0.25">
      <c r="A3559" s="23" t="s">
        <v>5508</v>
      </c>
      <c r="B3559" s="23" t="s">
        <v>5509</v>
      </c>
      <c r="C3559" s="23" t="s">
        <v>17</v>
      </c>
      <c r="D3559" s="24">
        <v>45299.903599537036</v>
      </c>
      <c r="E3559" s="25" t="s">
        <v>11</v>
      </c>
      <c r="F3559" s="26" t="s">
        <v>16</v>
      </c>
      <c r="G3559" s="26" t="s">
        <v>14</v>
      </c>
      <c r="H3559" s="23">
        <v>0</v>
      </c>
      <c r="I3559" s="27"/>
      <c r="J3559" s="28">
        <v>0</v>
      </c>
      <c r="K3559" t="str">
        <f>IF((LEN(relatorio_Ananindeua3[[#This Row],[CIF/CPF/CNPJ]])=14),relatorio_Ananindeua3[[#This Row],[CIF/CPF/CNPJ]],relatorio_Ananindeua3[[#This Row],[Coluna2]])</f>
        <v>41956760000154</v>
      </c>
      <c r="L3559" t="str">
        <f t="shared" si="56"/>
        <v>419******54</v>
      </c>
    </row>
    <row r="3560" spans="1:12" x14ac:dyDescent="0.25">
      <c r="A3560" s="23" t="s">
        <v>7092</v>
      </c>
      <c r="B3560" s="23" t="s">
        <v>7093</v>
      </c>
      <c r="C3560" s="23" t="s">
        <v>17</v>
      </c>
      <c r="D3560" s="24">
        <v>45299.903611111113</v>
      </c>
      <c r="E3560" s="25" t="s">
        <v>11</v>
      </c>
      <c r="F3560" s="26" t="s">
        <v>16</v>
      </c>
      <c r="G3560" s="26" t="s">
        <v>14</v>
      </c>
      <c r="H3560" s="23">
        <v>0</v>
      </c>
      <c r="I3560" s="27"/>
      <c r="J3560" s="28">
        <v>0</v>
      </c>
      <c r="K3560" t="str">
        <f>IF((LEN(relatorio_Ananindeua3[[#This Row],[CIF/CPF/CNPJ]])=14),relatorio_Ananindeua3[[#This Row],[CIF/CPF/CNPJ]],relatorio_Ananindeua3[[#This Row],[Coluna2]])</f>
        <v>46610682000155</v>
      </c>
      <c r="L3560" t="str">
        <f t="shared" si="56"/>
        <v>466******55</v>
      </c>
    </row>
    <row r="3561" spans="1:12" x14ac:dyDescent="0.25">
      <c r="A3561" s="23" t="s">
        <v>7090</v>
      </c>
      <c r="B3561" s="23" t="s">
        <v>7091</v>
      </c>
      <c r="C3561" s="23" t="s">
        <v>17</v>
      </c>
      <c r="D3561" s="24">
        <v>45299.903634259259</v>
      </c>
      <c r="E3561" s="25" t="s">
        <v>11</v>
      </c>
      <c r="F3561" s="26" t="s">
        <v>16</v>
      </c>
      <c r="G3561" s="26" t="s">
        <v>14</v>
      </c>
      <c r="H3561" s="23">
        <v>0</v>
      </c>
      <c r="I3561" s="27"/>
      <c r="J3561" s="28">
        <v>0</v>
      </c>
      <c r="K3561" t="str">
        <f>IF((LEN(relatorio_Ananindeua3[[#This Row],[CIF/CPF/CNPJ]])=14),relatorio_Ananindeua3[[#This Row],[CIF/CPF/CNPJ]],relatorio_Ananindeua3[[#This Row],[Coluna2]])</f>
        <v>46598912000108</v>
      </c>
      <c r="L3561" t="str">
        <f t="shared" si="56"/>
        <v>465******08</v>
      </c>
    </row>
    <row r="3562" spans="1:12" x14ac:dyDescent="0.25">
      <c r="A3562" s="23" t="s">
        <v>7080</v>
      </c>
      <c r="B3562" s="23" t="s">
        <v>7081</v>
      </c>
      <c r="C3562" s="23" t="s">
        <v>17</v>
      </c>
      <c r="D3562" s="24">
        <v>45299.903703703705</v>
      </c>
      <c r="E3562" s="25" t="s">
        <v>11</v>
      </c>
      <c r="F3562" s="26" t="s">
        <v>16</v>
      </c>
      <c r="G3562" s="26" t="s">
        <v>14</v>
      </c>
      <c r="H3562" s="23">
        <v>0</v>
      </c>
      <c r="I3562" s="27"/>
      <c r="J3562" s="28">
        <v>0</v>
      </c>
      <c r="K3562" t="str">
        <f>IF((LEN(relatorio_Ananindeua3[[#This Row],[CIF/CPF/CNPJ]])=14),relatorio_Ananindeua3[[#This Row],[CIF/CPF/CNPJ]],relatorio_Ananindeua3[[#This Row],[Coluna2]])</f>
        <v>46576216000109</v>
      </c>
      <c r="L3562" t="str">
        <f t="shared" si="56"/>
        <v>465******09</v>
      </c>
    </row>
    <row r="3563" spans="1:12" x14ac:dyDescent="0.25">
      <c r="A3563" s="23" t="s">
        <v>7064</v>
      </c>
      <c r="B3563" s="23" t="s">
        <v>7065</v>
      </c>
      <c r="C3563" s="23" t="s">
        <v>17</v>
      </c>
      <c r="D3563" s="24">
        <v>45299.903715277775</v>
      </c>
      <c r="E3563" s="25" t="s">
        <v>11</v>
      </c>
      <c r="F3563" s="26" t="s">
        <v>16</v>
      </c>
      <c r="G3563" s="26" t="s">
        <v>14</v>
      </c>
      <c r="H3563" s="23">
        <v>0</v>
      </c>
      <c r="I3563" s="27"/>
      <c r="J3563" s="28">
        <v>0</v>
      </c>
      <c r="K3563" t="str">
        <f>IF((LEN(relatorio_Ananindeua3[[#This Row],[CIF/CPF/CNPJ]])=14),relatorio_Ananindeua3[[#This Row],[CIF/CPF/CNPJ]],relatorio_Ananindeua3[[#This Row],[Coluna2]])</f>
        <v>46558098000106</v>
      </c>
      <c r="L3563" t="str">
        <f t="shared" si="56"/>
        <v>465******06</v>
      </c>
    </row>
    <row r="3564" spans="1:12" x14ac:dyDescent="0.25">
      <c r="A3564" s="23" t="s">
        <v>7070</v>
      </c>
      <c r="B3564" s="23" t="s">
        <v>7071</v>
      </c>
      <c r="C3564" s="23" t="s">
        <v>17</v>
      </c>
      <c r="D3564" s="24">
        <v>45299.903715277775</v>
      </c>
      <c r="E3564" s="25" t="s">
        <v>11</v>
      </c>
      <c r="F3564" s="26" t="s">
        <v>16</v>
      </c>
      <c r="G3564" s="26" t="s">
        <v>14</v>
      </c>
      <c r="H3564" s="23">
        <v>0</v>
      </c>
      <c r="I3564" s="27"/>
      <c r="J3564" s="28">
        <v>0</v>
      </c>
      <c r="K3564" t="str">
        <f>IF((LEN(relatorio_Ananindeua3[[#This Row],[CIF/CPF/CNPJ]])=14),relatorio_Ananindeua3[[#This Row],[CIF/CPF/CNPJ]],relatorio_Ananindeua3[[#This Row],[Coluna2]])</f>
        <v>46564008000181</v>
      </c>
      <c r="L3564" t="str">
        <f t="shared" si="56"/>
        <v>465******81</v>
      </c>
    </row>
    <row r="3565" spans="1:12" x14ac:dyDescent="0.25">
      <c r="A3565" s="23" t="s">
        <v>7072</v>
      </c>
      <c r="B3565" s="23" t="s">
        <v>7073</v>
      </c>
      <c r="C3565" s="23" t="s">
        <v>17</v>
      </c>
      <c r="D3565" s="24">
        <v>45299.903715277775</v>
      </c>
      <c r="E3565" s="25" t="s">
        <v>11</v>
      </c>
      <c r="F3565" s="26" t="s">
        <v>16</v>
      </c>
      <c r="G3565" s="26" t="s">
        <v>14</v>
      </c>
      <c r="H3565" s="23">
        <v>0</v>
      </c>
      <c r="I3565" s="27"/>
      <c r="J3565" s="28">
        <v>0</v>
      </c>
      <c r="K3565" t="str">
        <f>IF((LEN(relatorio_Ananindeua3[[#This Row],[CIF/CPF/CNPJ]])=14),relatorio_Ananindeua3[[#This Row],[CIF/CPF/CNPJ]],relatorio_Ananindeua3[[#This Row],[Coluna2]])</f>
        <v>46564132000147</v>
      </c>
      <c r="L3565" t="str">
        <f t="shared" si="56"/>
        <v>465******47</v>
      </c>
    </row>
    <row r="3566" spans="1:12" x14ac:dyDescent="0.25">
      <c r="A3566" s="23" t="s">
        <v>1221</v>
      </c>
      <c r="B3566" s="23" t="s">
        <v>1222</v>
      </c>
      <c r="C3566" s="23" t="s">
        <v>17</v>
      </c>
      <c r="D3566" s="24">
        <v>45299.903738425928</v>
      </c>
      <c r="E3566" s="25" t="s">
        <v>11</v>
      </c>
      <c r="F3566" s="26" t="s">
        <v>16</v>
      </c>
      <c r="G3566" s="26" t="s">
        <v>14</v>
      </c>
      <c r="H3566" s="23">
        <v>0</v>
      </c>
      <c r="I3566" s="27"/>
      <c r="J3566" s="28">
        <v>0</v>
      </c>
      <c r="K3566" t="str">
        <f>IF((LEN(relatorio_Ananindeua3[[#This Row],[CIF/CPF/CNPJ]])=14),relatorio_Ananindeua3[[#This Row],[CIF/CPF/CNPJ]],relatorio_Ananindeua3[[#This Row],[Coluna2]])</f>
        <v>19609655000190</v>
      </c>
      <c r="L3566" t="str">
        <f t="shared" si="56"/>
        <v>196******90</v>
      </c>
    </row>
    <row r="3567" spans="1:12" x14ac:dyDescent="0.25">
      <c r="A3567" s="23" t="s">
        <v>6081</v>
      </c>
      <c r="B3567" s="23" t="s">
        <v>6082</v>
      </c>
      <c r="C3567" s="23" t="s">
        <v>17</v>
      </c>
      <c r="D3567" s="24">
        <v>45299.903738425928</v>
      </c>
      <c r="E3567" s="25" t="s">
        <v>11</v>
      </c>
      <c r="F3567" s="26" t="s">
        <v>16</v>
      </c>
      <c r="G3567" s="26" t="s">
        <v>14</v>
      </c>
      <c r="H3567" s="23">
        <v>0</v>
      </c>
      <c r="I3567" s="27"/>
      <c r="J3567" s="28">
        <v>0</v>
      </c>
      <c r="K3567" t="str">
        <f>IF((LEN(relatorio_Ananindeua3[[#This Row],[CIF/CPF/CNPJ]])=14),relatorio_Ananindeua3[[#This Row],[CIF/CPF/CNPJ]],relatorio_Ananindeua3[[#This Row],[Coluna2]])</f>
        <v>43809381000167</v>
      </c>
      <c r="L3567" t="str">
        <f t="shared" si="56"/>
        <v>438******67</v>
      </c>
    </row>
    <row r="3568" spans="1:12" x14ac:dyDescent="0.25">
      <c r="A3568" s="23" t="s">
        <v>1594</v>
      </c>
      <c r="B3568" s="23" t="s">
        <v>1595</v>
      </c>
      <c r="C3568" s="23" t="s">
        <v>17</v>
      </c>
      <c r="D3568" s="24">
        <v>45299.903749999998</v>
      </c>
      <c r="E3568" s="25" t="s">
        <v>11</v>
      </c>
      <c r="F3568" s="26" t="s">
        <v>16</v>
      </c>
      <c r="G3568" s="26" t="s">
        <v>14</v>
      </c>
      <c r="H3568" s="23">
        <v>0</v>
      </c>
      <c r="I3568" s="27"/>
      <c r="J3568" s="28">
        <v>0</v>
      </c>
      <c r="K3568" t="str">
        <f>IF((LEN(relatorio_Ananindeua3[[#This Row],[CIF/CPF/CNPJ]])=14),relatorio_Ananindeua3[[#This Row],[CIF/CPF/CNPJ]],relatorio_Ananindeua3[[#This Row],[Coluna2]])</f>
        <v>22947034000120</v>
      </c>
      <c r="L3568" t="str">
        <f t="shared" si="56"/>
        <v>229******20</v>
      </c>
    </row>
    <row r="3569" spans="1:12" x14ac:dyDescent="0.25">
      <c r="A3569" s="23" t="s">
        <v>1694</v>
      </c>
      <c r="B3569" s="23" t="s">
        <v>1695</v>
      </c>
      <c r="C3569" s="23" t="s">
        <v>17</v>
      </c>
      <c r="D3569" s="24">
        <v>45299.903761574074</v>
      </c>
      <c r="E3569" s="25" t="s">
        <v>11</v>
      </c>
      <c r="F3569" s="26" t="s">
        <v>16</v>
      </c>
      <c r="G3569" s="26" t="s">
        <v>14</v>
      </c>
      <c r="H3569" s="23">
        <v>0</v>
      </c>
      <c r="I3569" s="27"/>
      <c r="J3569" s="28">
        <v>0</v>
      </c>
      <c r="K3569" t="str">
        <f>IF((LEN(relatorio_Ananindeua3[[#This Row],[CIF/CPF/CNPJ]])=14),relatorio_Ananindeua3[[#This Row],[CIF/CPF/CNPJ]],relatorio_Ananindeua3[[#This Row],[Coluna2]])</f>
        <v>23746018000132</v>
      </c>
      <c r="L3569" t="str">
        <f t="shared" si="56"/>
        <v>237******32</v>
      </c>
    </row>
    <row r="3570" spans="1:12" x14ac:dyDescent="0.25">
      <c r="A3570" s="23" t="s">
        <v>7052</v>
      </c>
      <c r="B3570" s="23" t="s">
        <v>7053</v>
      </c>
      <c r="C3570" s="23" t="s">
        <v>17</v>
      </c>
      <c r="D3570" s="24">
        <v>45299.903761574074</v>
      </c>
      <c r="E3570" s="25" t="s">
        <v>11</v>
      </c>
      <c r="F3570" s="26" t="s">
        <v>16</v>
      </c>
      <c r="G3570" s="26" t="s">
        <v>14</v>
      </c>
      <c r="H3570" s="23">
        <v>0</v>
      </c>
      <c r="I3570" s="27"/>
      <c r="J3570" s="28">
        <v>0</v>
      </c>
      <c r="K3570" t="str">
        <f>IF((LEN(relatorio_Ananindeua3[[#This Row],[CIF/CPF/CNPJ]])=14),relatorio_Ananindeua3[[#This Row],[CIF/CPF/CNPJ]],relatorio_Ananindeua3[[#This Row],[Coluna2]])</f>
        <v>46527029000127</v>
      </c>
      <c r="L3570" t="str">
        <f t="shared" si="56"/>
        <v>465******27</v>
      </c>
    </row>
    <row r="3571" spans="1:12" x14ac:dyDescent="0.25">
      <c r="A3571" s="23" t="s">
        <v>7054</v>
      </c>
      <c r="B3571" s="23" t="s">
        <v>7055</v>
      </c>
      <c r="C3571" s="23" t="s">
        <v>17</v>
      </c>
      <c r="D3571" s="24">
        <v>45299.903761574074</v>
      </c>
      <c r="E3571" s="25" t="s">
        <v>11</v>
      </c>
      <c r="F3571" s="26" t="s">
        <v>16</v>
      </c>
      <c r="G3571" s="26" t="s">
        <v>14</v>
      </c>
      <c r="H3571" s="23">
        <v>0</v>
      </c>
      <c r="I3571" s="27"/>
      <c r="J3571" s="28">
        <v>0</v>
      </c>
      <c r="K3571" t="str">
        <f>IF((LEN(relatorio_Ananindeua3[[#This Row],[CIF/CPF/CNPJ]])=14),relatorio_Ananindeua3[[#This Row],[CIF/CPF/CNPJ]],relatorio_Ananindeua3[[#This Row],[Coluna2]])</f>
        <v>46529635000181</v>
      </c>
      <c r="L3571" t="str">
        <f t="shared" si="56"/>
        <v>465******81</v>
      </c>
    </row>
    <row r="3572" spans="1:12" x14ac:dyDescent="0.25">
      <c r="A3572" s="23" t="s">
        <v>7048</v>
      </c>
      <c r="B3572" s="23" t="s">
        <v>7049</v>
      </c>
      <c r="C3572" s="23" t="s">
        <v>17</v>
      </c>
      <c r="D3572" s="24">
        <v>45299.903807870367</v>
      </c>
      <c r="E3572" s="25" t="s">
        <v>11</v>
      </c>
      <c r="F3572" s="26" t="s">
        <v>16</v>
      </c>
      <c r="G3572" s="26" t="s">
        <v>14</v>
      </c>
      <c r="H3572" s="23">
        <v>0</v>
      </c>
      <c r="I3572" s="27"/>
      <c r="J3572" s="28">
        <v>0</v>
      </c>
      <c r="K3572" t="str">
        <f>IF((LEN(relatorio_Ananindeua3[[#This Row],[CIF/CPF/CNPJ]])=14),relatorio_Ananindeua3[[#This Row],[CIF/CPF/CNPJ]],relatorio_Ananindeua3[[#This Row],[Coluna2]])</f>
        <v>46525175000113</v>
      </c>
      <c r="L3572" t="str">
        <f t="shared" si="56"/>
        <v>465******13</v>
      </c>
    </row>
    <row r="3573" spans="1:12" x14ac:dyDescent="0.25">
      <c r="A3573" s="23" t="s">
        <v>4521</v>
      </c>
      <c r="B3573" s="23" t="s">
        <v>4522</v>
      </c>
      <c r="C3573" s="23" t="s">
        <v>17</v>
      </c>
      <c r="D3573" s="24">
        <v>45299.903831018521</v>
      </c>
      <c r="E3573" s="25" t="s">
        <v>11</v>
      </c>
      <c r="F3573" s="26" t="s">
        <v>16</v>
      </c>
      <c r="G3573" s="26" t="s">
        <v>14</v>
      </c>
      <c r="H3573" s="23">
        <v>0</v>
      </c>
      <c r="I3573" s="27"/>
      <c r="J3573" s="28">
        <v>0</v>
      </c>
      <c r="K3573" t="str">
        <f>IF((LEN(relatorio_Ananindeua3[[#This Row],[CIF/CPF/CNPJ]])=14),relatorio_Ananindeua3[[#This Row],[CIF/CPF/CNPJ]],relatorio_Ananindeua3[[#This Row],[Coluna2]])</f>
        <v>37888151000138</v>
      </c>
      <c r="L3573" t="str">
        <f t="shared" si="56"/>
        <v>378******38</v>
      </c>
    </row>
    <row r="3574" spans="1:12" x14ac:dyDescent="0.25">
      <c r="A3574" s="23" t="s">
        <v>7036</v>
      </c>
      <c r="B3574" s="23" t="s">
        <v>7037</v>
      </c>
      <c r="C3574" s="23" t="s">
        <v>17</v>
      </c>
      <c r="D3574" s="24">
        <v>45299.90384259259</v>
      </c>
      <c r="E3574" s="25" t="s">
        <v>11</v>
      </c>
      <c r="F3574" s="26" t="s">
        <v>16</v>
      </c>
      <c r="G3574" s="26" t="s">
        <v>14</v>
      </c>
      <c r="H3574" s="23">
        <v>0</v>
      </c>
      <c r="I3574" s="27"/>
      <c r="J3574" s="28">
        <v>0</v>
      </c>
      <c r="K3574" t="str">
        <f>IF((LEN(relatorio_Ananindeua3[[#This Row],[CIF/CPF/CNPJ]])=14),relatorio_Ananindeua3[[#This Row],[CIF/CPF/CNPJ]],relatorio_Ananindeua3[[#This Row],[Coluna2]])</f>
        <v>46490707000124</v>
      </c>
      <c r="L3574" t="str">
        <f t="shared" si="56"/>
        <v>464******24</v>
      </c>
    </row>
    <row r="3575" spans="1:12" x14ac:dyDescent="0.25">
      <c r="A3575" s="23" t="s">
        <v>7028</v>
      </c>
      <c r="B3575" s="23" t="s">
        <v>7029</v>
      </c>
      <c r="C3575" s="23" t="s">
        <v>17</v>
      </c>
      <c r="D3575" s="24">
        <v>45299.903854166667</v>
      </c>
      <c r="E3575" s="25" t="s">
        <v>11</v>
      </c>
      <c r="F3575" s="26" t="s">
        <v>16</v>
      </c>
      <c r="G3575" s="26" t="s">
        <v>14</v>
      </c>
      <c r="H3575" s="23">
        <v>0</v>
      </c>
      <c r="I3575" s="27"/>
      <c r="J3575" s="28">
        <v>0</v>
      </c>
      <c r="K3575" t="str">
        <f>IF((LEN(relatorio_Ananindeua3[[#This Row],[CIF/CPF/CNPJ]])=14),relatorio_Ananindeua3[[#This Row],[CIF/CPF/CNPJ]],relatorio_Ananindeua3[[#This Row],[Coluna2]])</f>
        <v>46475106000142</v>
      </c>
      <c r="L3575" t="str">
        <f t="shared" si="56"/>
        <v>464******42</v>
      </c>
    </row>
    <row r="3576" spans="1:12" x14ac:dyDescent="0.25">
      <c r="A3576" s="23" t="s">
        <v>7032</v>
      </c>
      <c r="B3576" s="23" t="s">
        <v>7033</v>
      </c>
      <c r="C3576" s="23" t="s">
        <v>17</v>
      </c>
      <c r="D3576" s="24">
        <v>45299.903854166667</v>
      </c>
      <c r="E3576" s="25" t="s">
        <v>11</v>
      </c>
      <c r="F3576" s="26" t="s">
        <v>16</v>
      </c>
      <c r="G3576" s="26" t="s">
        <v>14</v>
      </c>
      <c r="H3576" s="23">
        <v>0</v>
      </c>
      <c r="I3576" s="27"/>
      <c r="J3576" s="28">
        <v>0</v>
      </c>
      <c r="K3576" t="str">
        <f>IF((LEN(relatorio_Ananindeua3[[#This Row],[CIF/CPF/CNPJ]])=14),relatorio_Ananindeua3[[#This Row],[CIF/CPF/CNPJ]],relatorio_Ananindeua3[[#This Row],[Coluna2]])</f>
        <v>46482872000134</v>
      </c>
      <c r="L3576" t="str">
        <f t="shared" si="56"/>
        <v>464******34</v>
      </c>
    </row>
    <row r="3577" spans="1:12" x14ac:dyDescent="0.25">
      <c r="A3577" s="23" t="s">
        <v>7034</v>
      </c>
      <c r="B3577" s="23" t="s">
        <v>7035</v>
      </c>
      <c r="C3577" s="23" t="s">
        <v>17</v>
      </c>
      <c r="D3577" s="24">
        <v>45299.903854166667</v>
      </c>
      <c r="E3577" s="25" t="s">
        <v>11</v>
      </c>
      <c r="F3577" s="26" t="s">
        <v>16</v>
      </c>
      <c r="G3577" s="26" t="s">
        <v>14</v>
      </c>
      <c r="H3577" s="23">
        <v>0</v>
      </c>
      <c r="I3577" s="27"/>
      <c r="J3577" s="28">
        <v>0</v>
      </c>
      <c r="K3577" t="str">
        <f>IF((LEN(relatorio_Ananindeua3[[#This Row],[CIF/CPF/CNPJ]])=14),relatorio_Ananindeua3[[#This Row],[CIF/CPF/CNPJ]],relatorio_Ananindeua3[[#This Row],[Coluna2]])</f>
        <v>46484783000127</v>
      </c>
      <c r="L3577" t="str">
        <f t="shared" si="56"/>
        <v>464******27</v>
      </c>
    </row>
    <row r="3578" spans="1:12" x14ac:dyDescent="0.25">
      <c r="A3578" s="23" t="s">
        <v>7020</v>
      </c>
      <c r="B3578" s="23" t="s">
        <v>7021</v>
      </c>
      <c r="C3578" s="23" t="s">
        <v>17</v>
      </c>
      <c r="D3578" s="24">
        <v>45299.903900462959</v>
      </c>
      <c r="E3578" s="25" t="s">
        <v>11</v>
      </c>
      <c r="F3578" s="26" t="s">
        <v>16</v>
      </c>
      <c r="G3578" s="26" t="s">
        <v>14</v>
      </c>
      <c r="H3578" s="23">
        <v>0</v>
      </c>
      <c r="I3578" s="27"/>
      <c r="J3578" s="28">
        <v>0</v>
      </c>
      <c r="K3578" t="str">
        <f>IF((LEN(relatorio_Ananindeua3[[#This Row],[CIF/CPF/CNPJ]])=14),relatorio_Ananindeua3[[#This Row],[CIF/CPF/CNPJ]],relatorio_Ananindeua3[[#This Row],[Coluna2]])</f>
        <v>46465971000108</v>
      </c>
      <c r="L3578" t="str">
        <f t="shared" si="56"/>
        <v>464******08</v>
      </c>
    </row>
    <row r="3579" spans="1:12" x14ac:dyDescent="0.25">
      <c r="A3579" s="23" t="s">
        <v>7004</v>
      </c>
      <c r="B3579" s="23" t="s">
        <v>7005</v>
      </c>
      <c r="C3579" s="23" t="s">
        <v>17</v>
      </c>
      <c r="D3579" s="24">
        <v>45299.903923611113</v>
      </c>
      <c r="E3579" s="25" t="s">
        <v>11</v>
      </c>
      <c r="F3579" s="26" t="s">
        <v>16</v>
      </c>
      <c r="G3579" s="26" t="s">
        <v>14</v>
      </c>
      <c r="H3579" s="23">
        <v>0</v>
      </c>
      <c r="I3579" s="27"/>
      <c r="J3579" s="28">
        <v>0</v>
      </c>
      <c r="K3579" t="str">
        <f>IF((LEN(relatorio_Ananindeua3[[#This Row],[CIF/CPF/CNPJ]])=14),relatorio_Ananindeua3[[#This Row],[CIF/CPF/CNPJ]],relatorio_Ananindeua3[[#This Row],[Coluna2]])</f>
        <v>46440199000170</v>
      </c>
      <c r="L3579" t="str">
        <f t="shared" si="56"/>
        <v>464******70</v>
      </c>
    </row>
    <row r="3580" spans="1:12" x14ac:dyDescent="0.25">
      <c r="A3580" s="23" t="s">
        <v>5110</v>
      </c>
      <c r="B3580" s="23" t="s">
        <v>5111</v>
      </c>
      <c r="C3580" s="23" t="s">
        <v>17</v>
      </c>
      <c r="D3580" s="24">
        <v>45299.903981481482</v>
      </c>
      <c r="E3580" s="25" t="s">
        <v>11</v>
      </c>
      <c r="F3580" s="26" t="s">
        <v>16</v>
      </c>
      <c r="G3580" s="26" t="s">
        <v>14</v>
      </c>
      <c r="H3580" s="23">
        <v>0</v>
      </c>
      <c r="I3580" s="27"/>
      <c r="J3580" s="28">
        <v>0</v>
      </c>
      <c r="K3580" t="str">
        <f>IF((LEN(relatorio_Ananindeua3[[#This Row],[CIF/CPF/CNPJ]])=14),relatorio_Ananindeua3[[#This Row],[CIF/CPF/CNPJ]],relatorio_Ananindeua3[[#This Row],[Coluna2]])</f>
        <v>40645055000173</v>
      </c>
      <c r="L3580" t="str">
        <f t="shared" si="56"/>
        <v>406******73</v>
      </c>
    </row>
    <row r="3581" spans="1:12" x14ac:dyDescent="0.25">
      <c r="A3581" s="23" t="s">
        <v>6984</v>
      </c>
      <c r="B3581" s="23" t="s">
        <v>6985</v>
      </c>
      <c r="C3581" s="23" t="s">
        <v>17</v>
      </c>
      <c r="D3581" s="24">
        <v>45299.904027777775</v>
      </c>
      <c r="E3581" s="25" t="s">
        <v>11</v>
      </c>
      <c r="F3581" s="26" t="s">
        <v>16</v>
      </c>
      <c r="G3581" s="26" t="s">
        <v>14</v>
      </c>
      <c r="H3581" s="23">
        <v>0</v>
      </c>
      <c r="I3581" s="27"/>
      <c r="J3581" s="28">
        <v>0</v>
      </c>
      <c r="K3581" t="str">
        <f>IF((LEN(relatorio_Ananindeua3[[#This Row],[CIF/CPF/CNPJ]])=14),relatorio_Ananindeua3[[#This Row],[CIF/CPF/CNPJ]],relatorio_Ananindeua3[[#This Row],[Coluna2]])</f>
        <v>46400234000127</v>
      </c>
      <c r="L3581" t="str">
        <f t="shared" si="56"/>
        <v>464******27</v>
      </c>
    </row>
    <row r="3582" spans="1:12" x14ac:dyDescent="0.25">
      <c r="A3582" s="23" t="s">
        <v>6986</v>
      </c>
      <c r="B3582" s="23" t="s">
        <v>6987</v>
      </c>
      <c r="C3582" s="23" t="s">
        <v>17</v>
      </c>
      <c r="D3582" s="24">
        <v>45299.904027777775</v>
      </c>
      <c r="E3582" s="25" t="s">
        <v>11</v>
      </c>
      <c r="F3582" s="26" t="s">
        <v>16</v>
      </c>
      <c r="G3582" s="26" t="s">
        <v>14</v>
      </c>
      <c r="H3582" s="23">
        <v>0</v>
      </c>
      <c r="I3582" s="27"/>
      <c r="J3582" s="28">
        <v>0</v>
      </c>
      <c r="K3582" t="str">
        <f>IF((LEN(relatorio_Ananindeua3[[#This Row],[CIF/CPF/CNPJ]])=14),relatorio_Ananindeua3[[#This Row],[CIF/CPF/CNPJ]],relatorio_Ananindeua3[[#This Row],[Coluna2]])</f>
        <v>46400981000165</v>
      </c>
      <c r="L3582" t="str">
        <f t="shared" si="56"/>
        <v>464******65</v>
      </c>
    </row>
    <row r="3583" spans="1:12" x14ac:dyDescent="0.25">
      <c r="A3583" s="23" t="s">
        <v>6998</v>
      </c>
      <c r="B3583" s="23" t="s">
        <v>6999</v>
      </c>
      <c r="C3583" s="23" t="s">
        <v>17</v>
      </c>
      <c r="D3583" s="24">
        <v>45299.904027777775</v>
      </c>
      <c r="E3583" s="25" t="s">
        <v>11</v>
      </c>
      <c r="F3583" s="26" t="s">
        <v>16</v>
      </c>
      <c r="G3583" s="26" t="s">
        <v>14</v>
      </c>
      <c r="H3583" s="23">
        <v>0</v>
      </c>
      <c r="I3583" s="27"/>
      <c r="J3583" s="28">
        <v>0</v>
      </c>
      <c r="K3583" t="str">
        <f>IF((LEN(relatorio_Ananindeua3[[#This Row],[CIF/CPF/CNPJ]])=14),relatorio_Ananindeua3[[#This Row],[CIF/CPF/CNPJ]],relatorio_Ananindeua3[[#This Row],[Coluna2]])</f>
        <v>46421760000173</v>
      </c>
      <c r="L3583" t="str">
        <f t="shared" si="56"/>
        <v>464******73</v>
      </c>
    </row>
    <row r="3584" spans="1:12" x14ac:dyDescent="0.25">
      <c r="A3584" s="23" t="s">
        <v>6924</v>
      </c>
      <c r="B3584" s="23" t="s">
        <v>6925</v>
      </c>
      <c r="C3584" s="23" t="s">
        <v>17</v>
      </c>
      <c r="D3584" s="24">
        <v>45299.904074074075</v>
      </c>
      <c r="E3584" s="25" t="s">
        <v>11</v>
      </c>
      <c r="F3584" s="26" t="s">
        <v>16</v>
      </c>
      <c r="G3584" s="26" t="s">
        <v>14</v>
      </c>
      <c r="H3584" s="23">
        <v>0</v>
      </c>
      <c r="I3584" s="27"/>
      <c r="J3584" s="28">
        <v>0</v>
      </c>
      <c r="K3584" t="str">
        <f>IF((LEN(relatorio_Ananindeua3[[#This Row],[CIF/CPF/CNPJ]])=14),relatorio_Ananindeua3[[#This Row],[CIF/CPF/CNPJ]],relatorio_Ananindeua3[[#This Row],[Coluna2]])</f>
        <v>46264113000103</v>
      </c>
      <c r="L3584" t="str">
        <f t="shared" si="56"/>
        <v>462******03</v>
      </c>
    </row>
    <row r="3585" spans="1:12" x14ac:dyDescent="0.25">
      <c r="A3585" s="23" t="s">
        <v>6982</v>
      </c>
      <c r="B3585" s="23" t="s">
        <v>6983</v>
      </c>
      <c r="C3585" s="23" t="s">
        <v>17</v>
      </c>
      <c r="D3585" s="24">
        <v>45299.904074074075</v>
      </c>
      <c r="E3585" s="25" t="s">
        <v>11</v>
      </c>
      <c r="F3585" s="26" t="s">
        <v>16</v>
      </c>
      <c r="G3585" s="26" t="s">
        <v>14</v>
      </c>
      <c r="H3585" s="23">
        <v>0</v>
      </c>
      <c r="I3585" s="27"/>
      <c r="J3585" s="28">
        <v>0</v>
      </c>
      <c r="K3585" t="str">
        <f>IF((LEN(relatorio_Ananindeua3[[#This Row],[CIF/CPF/CNPJ]])=14),relatorio_Ananindeua3[[#This Row],[CIF/CPF/CNPJ]],relatorio_Ananindeua3[[#This Row],[Coluna2]])</f>
        <v>46389475000112</v>
      </c>
      <c r="L3585" t="str">
        <f t="shared" si="56"/>
        <v>463******12</v>
      </c>
    </row>
    <row r="3586" spans="1:12" x14ac:dyDescent="0.25">
      <c r="A3586" s="23" t="s">
        <v>449</v>
      </c>
      <c r="B3586" s="23" t="s">
        <v>450</v>
      </c>
      <c r="C3586" s="23" t="s">
        <v>17</v>
      </c>
      <c r="D3586" s="24">
        <v>45299.904085648152</v>
      </c>
      <c r="E3586" s="25" t="s">
        <v>11</v>
      </c>
      <c r="F3586" s="26" t="s">
        <v>16</v>
      </c>
      <c r="G3586" s="26" t="s">
        <v>14</v>
      </c>
      <c r="H3586" s="23">
        <v>0</v>
      </c>
      <c r="I3586" s="27"/>
      <c r="J3586" s="28">
        <v>0</v>
      </c>
      <c r="K3586" t="str">
        <f>IF((LEN(relatorio_Ananindeua3[[#This Row],[CIF/CPF/CNPJ]])=14),relatorio_Ananindeua3[[#This Row],[CIF/CPF/CNPJ]],relatorio_Ananindeua3[[#This Row],[Coluna2]])</f>
        <v>13271852000165</v>
      </c>
      <c r="L3586" t="str">
        <f t="shared" si="56"/>
        <v>132******65</v>
      </c>
    </row>
    <row r="3587" spans="1:12" x14ac:dyDescent="0.25">
      <c r="A3587" s="23" t="s">
        <v>6155</v>
      </c>
      <c r="B3587" s="23" t="s">
        <v>6156</v>
      </c>
      <c r="C3587" s="23" t="s">
        <v>17</v>
      </c>
      <c r="D3587" s="24">
        <v>45299.904097222221</v>
      </c>
      <c r="E3587" s="25" t="s">
        <v>11</v>
      </c>
      <c r="F3587" s="26" t="s">
        <v>16</v>
      </c>
      <c r="G3587" s="26" t="s">
        <v>14</v>
      </c>
      <c r="H3587" s="23">
        <v>0</v>
      </c>
      <c r="I3587" s="27"/>
      <c r="J3587" s="28">
        <v>0</v>
      </c>
      <c r="K3587" t="str">
        <f>IF((LEN(relatorio_Ananindeua3[[#This Row],[CIF/CPF/CNPJ]])=14),relatorio_Ananindeua3[[#This Row],[CIF/CPF/CNPJ]],relatorio_Ananindeua3[[#This Row],[Coluna2]])</f>
        <v>44064013000108</v>
      </c>
      <c r="L3587" t="str">
        <f t="shared" si="56"/>
        <v>440******08</v>
      </c>
    </row>
    <row r="3588" spans="1:12" x14ac:dyDescent="0.25">
      <c r="A3588" s="23" t="s">
        <v>6976</v>
      </c>
      <c r="B3588" s="23" t="s">
        <v>6977</v>
      </c>
      <c r="C3588" s="23" t="s">
        <v>17</v>
      </c>
      <c r="D3588" s="24">
        <v>45299.904131944444</v>
      </c>
      <c r="E3588" s="25" t="s">
        <v>11</v>
      </c>
      <c r="F3588" s="26" t="s">
        <v>16</v>
      </c>
      <c r="G3588" s="26" t="s">
        <v>14</v>
      </c>
      <c r="H3588" s="23">
        <v>0</v>
      </c>
      <c r="I3588" s="27"/>
      <c r="J3588" s="28">
        <v>0</v>
      </c>
      <c r="K3588" t="str">
        <f>IF((LEN(relatorio_Ananindeua3[[#This Row],[CIF/CPF/CNPJ]])=14),relatorio_Ananindeua3[[#This Row],[CIF/CPF/CNPJ]],relatorio_Ananindeua3[[#This Row],[Coluna2]])</f>
        <v>46360776000113</v>
      </c>
      <c r="L3588" t="str">
        <f t="shared" si="56"/>
        <v>463******13</v>
      </c>
    </row>
    <row r="3589" spans="1:12" x14ac:dyDescent="0.25">
      <c r="A3589" s="23" t="s">
        <v>6952</v>
      </c>
      <c r="B3589" s="23" t="s">
        <v>6953</v>
      </c>
      <c r="C3589" s="23" t="s">
        <v>17</v>
      </c>
      <c r="D3589" s="24">
        <v>45299.90415509259</v>
      </c>
      <c r="E3589" s="25" t="s">
        <v>11</v>
      </c>
      <c r="F3589" s="26" t="s">
        <v>16</v>
      </c>
      <c r="G3589" s="26" t="s">
        <v>14</v>
      </c>
      <c r="H3589" s="23">
        <v>0</v>
      </c>
      <c r="I3589" s="27"/>
      <c r="J3589" s="28">
        <v>0</v>
      </c>
      <c r="K3589" t="str">
        <f>IF((LEN(relatorio_Ananindeua3[[#This Row],[CIF/CPF/CNPJ]])=14),relatorio_Ananindeua3[[#This Row],[CIF/CPF/CNPJ]],relatorio_Ananindeua3[[#This Row],[Coluna2]])</f>
        <v>46327849000175</v>
      </c>
      <c r="L3589" t="str">
        <f t="shared" si="56"/>
        <v>463******75</v>
      </c>
    </row>
    <row r="3590" spans="1:12" x14ac:dyDescent="0.25">
      <c r="A3590" s="23" t="s">
        <v>2762</v>
      </c>
      <c r="B3590" s="23" t="s">
        <v>2763</v>
      </c>
      <c r="C3590" s="23" t="s">
        <v>17</v>
      </c>
      <c r="D3590" s="24">
        <v>45299.904189814813</v>
      </c>
      <c r="E3590" s="25" t="s">
        <v>11</v>
      </c>
      <c r="F3590" s="26" t="s">
        <v>16</v>
      </c>
      <c r="G3590" s="26" t="s">
        <v>14</v>
      </c>
      <c r="H3590" s="23">
        <v>0</v>
      </c>
      <c r="I3590" s="27"/>
      <c r="J3590" s="28">
        <v>0</v>
      </c>
      <c r="K3590" t="str">
        <f>IF((LEN(relatorio_Ananindeua3[[#This Row],[CIF/CPF/CNPJ]])=14),relatorio_Ananindeua3[[#This Row],[CIF/CPF/CNPJ]],relatorio_Ananindeua3[[#This Row],[Coluna2]])</f>
        <v>30291531000141</v>
      </c>
      <c r="L3590" t="str">
        <f t="shared" si="56"/>
        <v>302******41</v>
      </c>
    </row>
    <row r="3591" spans="1:12" x14ac:dyDescent="0.25">
      <c r="A3591" s="23" t="s">
        <v>6938</v>
      </c>
      <c r="B3591" s="23" t="s">
        <v>6939</v>
      </c>
      <c r="C3591" s="23" t="s">
        <v>17</v>
      </c>
      <c r="D3591" s="24">
        <v>45299.904270833336</v>
      </c>
      <c r="E3591" s="25" t="s">
        <v>11</v>
      </c>
      <c r="F3591" s="26" t="s">
        <v>16</v>
      </c>
      <c r="G3591" s="26" t="s">
        <v>14</v>
      </c>
      <c r="H3591" s="23">
        <v>0</v>
      </c>
      <c r="I3591" s="27"/>
      <c r="J3591" s="28">
        <v>0</v>
      </c>
      <c r="K3591" t="str">
        <f>IF((LEN(relatorio_Ananindeua3[[#This Row],[CIF/CPF/CNPJ]])=14),relatorio_Ananindeua3[[#This Row],[CIF/CPF/CNPJ]],relatorio_Ananindeua3[[#This Row],[Coluna2]])</f>
        <v>46301162000160</v>
      </c>
      <c r="L3591" t="str">
        <f t="shared" si="56"/>
        <v>463******60</v>
      </c>
    </row>
    <row r="3592" spans="1:12" x14ac:dyDescent="0.25">
      <c r="A3592" s="23" t="s">
        <v>6930</v>
      </c>
      <c r="B3592" s="23" t="s">
        <v>6931</v>
      </c>
      <c r="C3592" s="23" t="s">
        <v>17</v>
      </c>
      <c r="D3592" s="24">
        <v>45299.904293981483</v>
      </c>
      <c r="E3592" s="25" t="s">
        <v>11</v>
      </c>
      <c r="F3592" s="26" t="s">
        <v>16</v>
      </c>
      <c r="G3592" s="26" t="s">
        <v>14</v>
      </c>
      <c r="H3592" s="23">
        <v>0</v>
      </c>
      <c r="I3592" s="27"/>
      <c r="J3592" s="28">
        <v>0</v>
      </c>
      <c r="K3592" t="str">
        <f>IF((LEN(relatorio_Ananindeua3[[#This Row],[CIF/CPF/CNPJ]])=14),relatorio_Ananindeua3[[#This Row],[CIF/CPF/CNPJ]],relatorio_Ananindeua3[[#This Row],[Coluna2]])</f>
        <v>46284712000180</v>
      </c>
      <c r="L3592" t="str">
        <f t="shared" si="56"/>
        <v>462******80</v>
      </c>
    </row>
    <row r="3593" spans="1:12" x14ac:dyDescent="0.25">
      <c r="A3593" s="23" t="s">
        <v>1736</v>
      </c>
      <c r="B3593" s="23" t="s">
        <v>1737</v>
      </c>
      <c r="C3593" s="23" t="s">
        <v>17</v>
      </c>
      <c r="D3593" s="24">
        <v>45299.904305555552</v>
      </c>
      <c r="E3593" s="25" t="s">
        <v>11</v>
      </c>
      <c r="F3593" s="26" t="s">
        <v>16</v>
      </c>
      <c r="G3593" s="26" t="s">
        <v>14</v>
      </c>
      <c r="H3593" s="23">
        <v>0</v>
      </c>
      <c r="I3593" s="27"/>
      <c r="J3593" s="28">
        <v>0</v>
      </c>
      <c r="K3593" t="str">
        <f>IF((LEN(relatorio_Ananindeua3[[#This Row],[CIF/CPF/CNPJ]])=14),relatorio_Ananindeua3[[#This Row],[CIF/CPF/CNPJ]],relatorio_Ananindeua3[[#This Row],[Coluna2]])</f>
        <v>24035283000175</v>
      </c>
      <c r="L3593" t="str">
        <f t="shared" si="56"/>
        <v>240******75</v>
      </c>
    </row>
    <row r="3594" spans="1:12" x14ac:dyDescent="0.25">
      <c r="A3594" s="23" t="s">
        <v>6922</v>
      </c>
      <c r="B3594" s="23" t="s">
        <v>6923</v>
      </c>
      <c r="C3594" s="23" t="s">
        <v>17</v>
      </c>
      <c r="D3594" s="24">
        <v>45299.904386574075</v>
      </c>
      <c r="E3594" s="25" t="s">
        <v>11</v>
      </c>
      <c r="F3594" s="26" t="s">
        <v>16</v>
      </c>
      <c r="G3594" s="26" t="s">
        <v>14</v>
      </c>
      <c r="H3594" s="23">
        <v>0</v>
      </c>
      <c r="I3594" s="27"/>
      <c r="J3594" s="28">
        <v>0</v>
      </c>
      <c r="K3594" t="str">
        <f>IF((LEN(relatorio_Ananindeua3[[#This Row],[CIF/CPF/CNPJ]])=14),relatorio_Ananindeua3[[#This Row],[CIF/CPF/CNPJ]],relatorio_Ananindeua3[[#This Row],[Coluna2]])</f>
        <v>46250382000102</v>
      </c>
      <c r="L3594" t="str">
        <f t="shared" si="56"/>
        <v>462******02</v>
      </c>
    </row>
    <row r="3595" spans="1:12" x14ac:dyDescent="0.25">
      <c r="A3595" s="23" t="s">
        <v>6918</v>
      </c>
      <c r="B3595" s="23" t="s">
        <v>6919</v>
      </c>
      <c r="C3595" s="23" t="s">
        <v>17</v>
      </c>
      <c r="D3595" s="24">
        <v>45299.904398148145</v>
      </c>
      <c r="E3595" s="25" t="s">
        <v>11</v>
      </c>
      <c r="F3595" s="26" t="s">
        <v>16</v>
      </c>
      <c r="G3595" s="26" t="s">
        <v>14</v>
      </c>
      <c r="H3595" s="23">
        <v>0</v>
      </c>
      <c r="I3595" s="27"/>
      <c r="J3595" s="28">
        <v>0</v>
      </c>
      <c r="K3595" t="str">
        <f>IF((LEN(relatorio_Ananindeua3[[#This Row],[CIF/CPF/CNPJ]])=14),relatorio_Ananindeua3[[#This Row],[CIF/CPF/CNPJ]],relatorio_Ananindeua3[[#This Row],[Coluna2]])</f>
        <v>46236085000102</v>
      </c>
      <c r="L3595" t="str">
        <f t="shared" si="56"/>
        <v>462******02</v>
      </c>
    </row>
    <row r="3596" spans="1:12" x14ac:dyDescent="0.25">
      <c r="A3596" s="23" t="s">
        <v>6041</v>
      </c>
      <c r="B3596" s="23" t="s">
        <v>6042</v>
      </c>
      <c r="C3596" s="23" t="s">
        <v>17</v>
      </c>
      <c r="D3596" s="24">
        <v>45299.904548611114</v>
      </c>
      <c r="E3596" s="25" t="s">
        <v>11</v>
      </c>
      <c r="F3596" s="26" t="s">
        <v>16</v>
      </c>
      <c r="G3596" s="26" t="s">
        <v>14</v>
      </c>
      <c r="H3596" s="23">
        <v>0</v>
      </c>
      <c r="I3596" s="27"/>
      <c r="J3596" s="28">
        <v>0</v>
      </c>
      <c r="K3596" t="str">
        <f>IF((LEN(relatorio_Ananindeua3[[#This Row],[CIF/CPF/CNPJ]])=14),relatorio_Ananindeua3[[#This Row],[CIF/CPF/CNPJ]],relatorio_Ananindeua3[[#This Row],[Coluna2]])</f>
        <v>43718712000153</v>
      </c>
      <c r="L3596" t="str">
        <f t="shared" si="56"/>
        <v>437******53</v>
      </c>
    </row>
    <row r="3597" spans="1:12" x14ac:dyDescent="0.25">
      <c r="A3597" s="23" t="s">
        <v>6896</v>
      </c>
      <c r="B3597" s="23" t="s">
        <v>6897</v>
      </c>
      <c r="C3597" s="23" t="s">
        <v>17</v>
      </c>
      <c r="D3597" s="24">
        <v>45299.904560185183</v>
      </c>
      <c r="E3597" s="25" t="s">
        <v>11</v>
      </c>
      <c r="F3597" s="26" t="s">
        <v>16</v>
      </c>
      <c r="G3597" s="26" t="s">
        <v>14</v>
      </c>
      <c r="H3597" s="23">
        <v>0</v>
      </c>
      <c r="I3597" s="27"/>
      <c r="J3597" s="28">
        <v>0</v>
      </c>
      <c r="K3597" t="str">
        <f>IF((LEN(relatorio_Ananindeua3[[#This Row],[CIF/CPF/CNPJ]])=14),relatorio_Ananindeua3[[#This Row],[CIF/CPF/CNPJ]],relatorio_Ananindeua3[[#This Row],[Coluna2]])</f>
        <v>46184361000136</v>
      </c>
      <c r="L3597" t="str">
        <f t="shared" si="56"/>
        <v>461******36</v>
      </c>
    </row>
    <row r="3598" spans="1:12" x14ac:dyDescent="0.25">
      <c r="A3598" s="23" t="s">
        <v>4315</v>
      </c>
      <c r="B3598" s="23" t="s">
        <v>4316</v>
      </c>
      <c r="C3598" s="23" t="s">
        <v>17</v>
      </c>
      <c r="D3598" s="24">
        <v>45299.904583333337</v>
      </c>
      <c r="E3598" s="25" t="s">
        <v>11</v>
      </c>
      <c r="F3598" s="26" t="s">
        <v>16</v>
      </c>
      <c r="G3598" s="26" t="s">
        <v>14</v>
      </c>
      <c r="H3598" s="23">
        <v>0</v>
      </c>
      <c r="I3598" s="27"/>
      <c r="J3598" s="28">
        <v>0</v>
      </c>
      <c r="K3598" t="str">
        <f>IF((LEN(relatorio_Ananindeua3[[#This Row],[CIF/CPF/CNPJ]])=14),relatorio_Ananindeua3[[#This Row],[CIF/CPF/CNPJ]],relatorio_Ananindeua3[[#This Row],[Coluna2]])</f>
        <v>36951030000120</v>
      </c>
      <c r="L3598" t="str">
        <f t="shared" si="56"/>
        <v>369******20</v>
      </c>
    </row>
    <row r="3599" spans="1:12" x14ac:dyDescent="0.25">
      <c r="A3599" s="23" t="s">
        <v>6884</v>
      </c>
      <c r="B3599" s="23" t="s">
        <v>6885</v>
      </c>
      <c r="C3599" s="23" t="s">
        <v>17</v>
      </c>
      <c r="D3599" s="24">
        <v>45299.904652777775</v>
      </c>
      <c r="E3599" s="25" t="s">
        <v>11</v>
      </c>
      <c r="F3599" s="26" t="s">
        <v>16</v>
      </c>
      <c r="G3599" s="26" t="s">
        <v>14</v>
      </c>
      <c r="H3599" s="23">
        <v>0</v>
      </c>
      <c r="I3599" s="27"/>
      <c r="J3599" s="28">
        <v>0</v>
      </c>
      <c r="K3599" t="str">
        <f>IF((LEN(relatorio_Ananindeua3[[#This Row],[CIF/CPF/CNPJ]])=14),relatorio_Ananindeua3[[#This Row],[CIF/CPF/CNPJ]],relatorio_Ananindeua3[[#This Row],[Coluna2]])</f>
        <v>46165873000155</v>
      </c>
      <c r="L3599" t="str">
        <f t="shared" si="56"/>
        <v>461******55</v>
      </c>
    </row>
    <row r="3600" spans="1:12" x14ac:dyDescent="0.25">
      <c r="A3600" s="23" t="s">
        <v>6099</v>
      </c>
      <c r="B3600" s="23" t="s">
        <v>6100</v>
      </c>
      <c r="C3600" s="23" t="s">
        <v>17</v>
      </c>
      <c r="D3600" s="24">
        <v>45299.904675925929</v>
      </c>
      <c r="E3600" s="25" t="s">
        <v>11</v>
      </c>
      <c r="F3600" s="26" t="s">
        <v>16</v>
      </c>
      <c r="G3600" s="26" t="s">
        <v>14</v>
      </c>
      <c r="H3600" s="23">
        <v>0</v>
      </c>
      <c r="I3600" s="27"/>
      <c r="J3600" s="28">
        <v>0</v>
      </c>
      <c r="K3600" t="str">
        <f>IF((LEN(relatorio_Ananindeua3[[#This Row],[CIF/CPF/CNPJ]])=14),relatorio_Ananindeua3[[#This Row],[CIF/CPF/CNPJ]],relatorio_Ananindeua3[[#This Row],[Coluna2]])</f>
        <v>43861676000182</v>
      </c>
      <c r="L3600" t="str">
        <f t="shared" si="56"/>
        <v>438******82</v>
      </c>
    </row>
    <row r="3601" spans="1:12" x14ac:dyDescent="0.25">
      <c r="A3601" s="23" t="s">
        <v>6882</v>
      </c>
      <c r="B3601" s="23" t="s">
        <v>6883</v>
      </c>
      <c r="C3601" s="23" t="s">
        <v>17</v>
      </c>
      <c r="D3601" s="24">
        <v>45299.904675925929</v>
      </c>
      <c r="E3601" s="25" t="s">
        <v>11</v>
      </c>
      <c r="F3601" s="26" t="s">
        <v>16</v>
      </c>
      <c r="G3601" s="26" t="s">
        <v>14</v>
      </c>
      <c r="H3601" s="23">
        <v>0</v>
      </c>
      <c r="I3601" s="27"/>
      <c r="J3601" s="28">
        <v>0</v>
      </c>
      <c r="K3601" t="str">
        <f>IF((LEN(relatorio_Ananindeua3[[#This Row],[CIF/CPF/CNPJ]])=14),relatorio_Ananindeua3[[#This Row],[CIF/CPF/CNPJ]],relatorio_Ananindeua3[[#This Row],[Coluna2]])</f>
        <v>46159228000120</v>
      </c>
      <c r="L3601" t="str">
        <f t="shared" si="56"/>
        <v>461******20</v>
      </c>
    </row>
    <row r="3602" spans="1:12" x14ac:dyDescent="0.25">
      <c r="A3602" s="23" t="s">
        <v>6890</v>
      </c>
      <c r="B3602" s="23" t="s">
        <v>6891</v>
      </c>
      <c r="C3602" s="23" t="s">
        <v>17</v>
      </c>
      <c r="D3602" s="24">
        <v>45299.904675925929</v>
      </c>
      <c r="E3602" s="25" t="s">
        <v>11</v>
      </c>
      <c r="F3602" s="26" t="s">
        <v>16</v>
      </c>
      <c r="G3602" s="26" t="s">
        <v>14</v>
      </c>
      <c r="H3602" s="23">
        <v>0</v>
      </c>
      <c r="I3602" s="27"/>
      <c r="J3602" s="28">
        <v>0</v>
      </c>
      <c r="K3602" t="str">
        <f>IF((LEN(relatorio_Ananindeua3[[#This Row],[CIF/CPF/CNPJ]])=14),relatorio_Ananindeua3[[#This Row],[CIF/CPF/CNPJ]],relatorio_Ananindeua3[[#This Row],[Coluna2]])</f>
        <v>46170854000117</v>
      </c>
      <c r="L3602" t="str">
        <f t="shared" ref="L3602:L3665" si="57">_xlfn.CONCAT(LEFT(A3602,3),REPT("*",6),RIGHT(A3602,2))</f>
        <v>461******17</v>
      </c>
    </row>
    <row r="3603" spans="1:12" x14ac:dyDescent="0.25">
      <c r="A3603" s="23" t="s">
        <v>4345</v>
      </c>
      <c r="B3603" s="23" t="s">
        <v>4346</v>
      </c>
      <c r="C3603" s="23" t="s">
        <v>17</v>
      </c>
      <c r="D3603" s="24">
        <v>45299.904699074075</v>
      </c>
      <c r="E3603" s="25" t="s">
        <v>11</v>
      </c>
      <c r="F3603" s="26" t="s">
        <v>16</v>
      </c>
      <c r="G3603" s="26" t="s">
        <v>14</v>
      </c>
      <c r="H3603" s="23">
        <v>0</v>
      </c>
      <c r="I3603" s="27"/>
      <c r="J3603" s="28">
        <v>0</v>
      </c>
      <c r="K3603" t="str">
        <f>IF((LEN(relatorio_Ananindeua3[[#This Row],[CIF/CPF/CNPJ]])=14),relatorio_Ananindeua3[[#This Row],[CIF/CPF/CNPJ]],relatorio_Ananindeua3[[#This Row],[Coluna2]])</f>
        <v>37129991000117</v>
      </c>
      <c r="L3603" t="str">
        <f t="shared" si="57"/>
        <v>371******17</v>
      </c>
    </row>
    <row r="3604" spans="1:12" x14ac:dyDescent="0.25">
      <c r="A3604" s="23" t="s">
        <v>6866</v>
      </c>
      <c r="B3604" s="23" t="s">
        <v>6867</v>
      </c>
      <c r="C3604" s="23" t="s">
        <v>17</v>
      </c>
      <c r="D3604" s="24">
        <v>45299.904780092591</v>
      </c>
      <c r="E3604" s="25" t="s">
        <v>11</v>
      </c>
      <c r="F3604" s="26" t="s">
        <v>16</v>
      </c>
      <c r="G3604" s="26" t="s">
        <v>14</v>
      </c>
      <c r="H3604" s="23">
        <v>0</v>
      </c>
      <c r="I3604" s="27"/>
      <c r="J3604" s="28">
        <v>0</v>
      </c>
      <c r="K3604" t="str">
        <f>IF((LEN(relatorio_Ananindeua3[[#This Row],[CIF/CPF/CNPJ]])=14),relatorio_Ananindeua3[[#This Row],[CIF/CPF/CNPJ]],relatorio_Ananindeua3[[#This Row],[Coluna2]])</f>
        <v>46118529000105</v>
      </c>
      <c r="L3604" t="str">
        <f t="shared" si="57"/>
        <v>461******05</v>
      </c>
    </row>
    <row r="3605" spans="1:12" x14ac:dyDescent="0.25">
      <c r="A3605" s="23" t="s">
        <v>1859</v>
      </c>
      <c r="B3605" s="23" t="s">
        <v>1860</v>
      </c>
      <c r="C3605" s="23" t="s">
        <v>17</v>
      </c>
      <c r="D3605" s="24">
        <v>45299.904791666668</v>
      </c>
      <c r="E3605" s="25" t="s">
        <v>11</v>
      </c>
      <c r="F3605" s="26" t="s">
        <v>16</v>
      </c>
      <c r="G3605" s="26" t="s">
        <v>14</v>
      </c>
      <c r="H3605" s="23">
        <v>0</v>
      </c>
      <c r="I3605" s="27"/>
      <c r="J3605" s="28">
        <v>0</v>
      </c>
      <c r="K3605" t="str">
        <f>IF((LEN(relatorio_Ananindeua3[[#This Row],[CIF/CPF/CNPJ]])=14),relatorio_Ananindeua3[[#This Row],[CIF/CPF/CNPJ]],relatorio_Ananindeua3[[#This Row],[Coluna2]])</f>
        <v>24836208000103</v>
      </c>
      <c r="L3605" t="str">
        <f t="shared" si="57"/>
        <v>248******03</v>
      </c>
    </row>
    <row r="3606" spans="1:12" x14ac:dyDescent="0.25">
      <c r="A3606" s="23" t="s">
        <v>6848</v>
      </c>
      <c r="B3606" s="23" t="s">
        <v>6849</v>
      </c>
      <c r="C3606" s="23" t="s">
        <v>17</v>
      </c>
      <c r="D3606" s="24">
        <v>45299.904803240737</v>
      </c>
      <c r="E3606" s="25" t="s">
        <v>11</v>
      </c>
      <c r="F3606" s="26" t="s">
        <v>16</v>
      </c>
      <c r="G3606" s="26" t="s">
        <v>14</v>
      </c>
      <c r="H3606" s="23">
        <v>0</v>
      </c>
      <c r="I3606" s="27"/>
      <c r="J3606" s="28">
        <v>0</v>
      </c>
      <c r="K3606" t="str">
        <f>IF((LEN(relatorio_Ananindeua3[[#This Row],[CIF/CPF/CNPJ]])=14),relatorio_Ananindeua3[[#This Row],[CIF/CPF/CNPJ]],relatorio_Ananindeua3[[#This Row],[Coluna2]])</f>
        <v>46079633000138</v>
      </c>
      <c r="L3606" t="str">
        <f t="shared" si="57"/>
        <v>460******38</v>
      </c>
    </row>
    <row r="3607" spans="1:12" x14ac:dyDescent="0.25">
      <c r="A3607" s="23" t="s">
        <v>6844</v>
      </c>
      <c r="B3607" s="23" t="s">
        <v>6845</v>
      </c>
      <c r="C3607" s="23" t="s">
        <v>17</v>
      </c>
      <c r="D3607" s="24">
        <v>45299.90488425926</v>
      </c>
      <c r="E3607" s="25" t="s">
        <v>11</v>
      </c>
      <c r="F3607" s="26" t="s">
        <v>16</v>
      </c>
      <c r="G3607" s="26" t="s">
        <v>14</v>
      </c>
      <c r="H3607" s="23">
        <v>0</v>
      </c>
      <c r="I3607" s="27"/>
      <c r="J3607" s="28">
        <v>0</v>
      </c>
      <c r="K3607" t="str">
        <f>IF((LEN(relatorio_Ananindeua3[[#This Row],[CIF/CPF/CNPJ]])=14),relatorio_Ananindeua3[[#This Row],[CIF/CPF/CNPJ]],relatorio_Ananindeua3[[#This Row],[Coluna2]])</f>
        <v>46067494000122</v>
      </c>
      <c r="L3607" t="str">
        <f t="shared" si="57"/>
        <v>460******22</v>
      </c>
    </row>
    <row r="3608" spans="1:12" x14ac:dyDescent="0.25">
      <c r="A3608" s="23" t="s">
        <v>2490</v>
      </c>
      <c r="B3608" s="23" t="s">
        <v>2491</v>
      </c>
      <c r="C3608" s="23" t="s">
        <v>17</v>
      </c>
      <c r="D3608" s="24">
        <v>45299.904907407406</v>
      </c>
      <c r="E3608" s="25" t="s">
        <v>11</v>
      </c>
      <c r="F3608" s="26" t="s">
        <v>16</v>
      </c>
      <c r="G3608" s="26" t="s">
        <v>14</v>
      </c>
      <c r="H3608" s="23">
        <v>0</v>
      </c>
      <c r="I3608" s="27"/>
      <c r="J3608" s="28">
        <v>0</v>
      </c>
      <c r="K3608" t="str">
        <f>IF((LEN(relatorio_Ananindeua3[[#This Row],[CIF/CPF/CNPJ]])=14),relatorio_Ananindeua3[[#This Row],[CIF/CPF/CNPJ]],relatorio_Ananindeua3[[#This Row],[Coluna2]])</f>
        <v>29006456000140</v>
      </c>
      <c r="L3608" t="str">
        <f t="shared" si="57"/>
        <v>290******40</v>
      </c>
    </row>
    <row r="3609" spans="1:12" x14ac:dyDescent="0.25">
      <c r="A3609" s="23" t="s">
        <v>6840</v>
      </c>
      <c r="B3609" s="23" t="s">
        <v>6841</v>
      </c>
      <c r="C3609" s="23" t="s">
        <v>17</v>
      </c>
      <c r="D3609" s="24">
        <v>45299.904918981483</v>
      </c>
      <c r="E3609" s="25" t="s">
        <v>11</v>
      </c>
      <c r="F3609" s="26" t="s">
        <v>16</v>
      </c>
      <c r="G3609" s="26" t="s">
        <v>14</v>
      </c>
      <c r="H3609" s="23">
        <v>0</v>
      </c>
      <c r="I3609" s="27"/>
      <c r="J3609" s="28">
        <v>0</v>
      </c>
      <c r="K3609" t="str">
        <f>IF((LEN(relatorio_Ananindeua3[[#This Row],[CIF/CPF/CNPJ]])=14),relatorio_Ananindeua3[[#This Row],[CIF/CPF/CNPJ]],relatorio_Ananindeua3[[#This Row],[Coluna2]])</f>
        <v>46045672000114</v>
      </c>
      <c r="L3609" t="str">
        <f t="shared" si="57"/>
        <v>460******14</v>
      </c>
    </row>
    <row r="3610" spans="1:12" x14ac:dyDescent="0.25">
      <c r="A3610" s="23" t="s">
        <v>6838</v>
      </c>
      <c r="B3610" s="23" t="s">
        <v>6839</v>
      </c>
      <c r="C3610" s="23" t="s">
        <v>17</v>
      </c>
      <c r="D3610" s="24">
        <v>45299.904930555553</v>
      </c>
      <c r="E3610" s="25" t="s">
        <v>11</v>
      </c>
      <c r="F3610" s="26" t="s">
        <v>16</v>
      </c>
      <c r="G3610" s="26" t="s">
        <v>14</v>
      </c>
      <c r="H3610" s="23">
        <v>0</v>
      </c>
      <c r="I3610" s="27"/>
      <c r="J3610" s="28">
        <v>0</v>
      </c>
      <c r="K3610" t="str">
        <f>IF((LEN(relatorio_Ananindeua3[[#This Row],[CIF/CPF/CNPJ]])=14),relatorio_Ananindeua3[[#This Row],[CIF/CPF/CNPJ]],relatorio_Ananindeua3[[#This Row],[Coluna2]])</f>
        <v>46038335000108</v>
      </c>
      <c r="L3610" t="str">
        <f t="shared" si="57"/>
        <v>460******08</v>
      </c>
    </row>
    <row r="3611" spans="1:12" x14ac:dyDescent="0.25">
      <c r="A3611" s="23" t="s">
        <v>6832</v>
      </c>
      <c r="B3611" s="23" t="s">
        <v>6833</v>
      </c>
      <c r="C3611" s="23" t="s">
        <v>17</v>
      </c>
      <c r="D3611" s="24">
        <v>45299.904942129629</v>
      </c>
      <c r="E3611" s="25" t="s">
        <v>11</v>
      </c>
      <c r="F3611" s="26" t="s">
        <v>16</v>
      </c>
      <c r="G3611" s="26" t="s">
        <v>14</v>
      </c>
      <c r="H3611" s="23">
        <v>0</v>
      </c>
      <c r="I3611" s="27"/>
      <c r="J3611" s="28">
        <v>0</v>
      </c>
      <c r="K3611" t="str">
        <f>IF((LEN(relatorio_Ananindeua3[[#This Row],[CIF/CPF/CNPJ]])=14),relatorio_Ananindeua3[[#This Row],[CIF/CPF/CNPJ]],relatorio_Ananindeua3[[#This Row],[Coluna2]])</f>
        <v>46021296000128</v>
      </c>
      <c r="L3611" t="str">
        <f t="shared" si="57"/>
        <v>460******28</v>
      </c>
    </row>
    <row r="3612" spans="1:12" x14ac:dyDescent="0.25">
      <c r="A3612" s="23" t="s">
        <v>723</v>
      </c>
      <c r="B3612" s="23" t="s">
        <v>724</v>
      </c>
      <c r="C3612" s="23" t="s">
        <v>17</v>
      </c>
      <c r="D3612" s="24">
        <v>45299.904953703706</v>
      </c>
      <c r="E3612" s="25" t="s">
        <v>11</v>
      </c>
      <c r="F3612" s="26" t="s">
        <v>16</v>
      </c>
      <c r="G3612" s="26" t="s">
        <v>14</v>
      </c>
      <c r="H3612" s="23">
        <v>0</v>
      </c>
      <c r="I3612" s="27"/>
      <c r="J3612" s="28">
        <v>0</v>
      </c>
      <c r="K3612" t="str">
        <f>IF((LEN(relatorio_Ananindeua3[[#This Row],[CIF/CPF/CNPJ]])=14),relatorio_Ananindeua3[[#This Row],[CIF/CPF/CNPJ]],relatorio_Ananindeua3[[#This Row],[Coluna2]])</f>
        <v>15298248000158</v>
      </c>
      <c r="L3612" t="str">
        <f t="shared" si="57"/>
        <v>152******58</v>
      </c>
    </row>
    <row r="3613" spans="1:12" x14ac:dyDescent="0.25">
      <c r="A3613" s="23" t="s">
        <v>3826</v>
      </c>
      <c r="B3613" s="23" t="s">
        <v>3827</v>
      </c>
      <c r="C3613" s="23" t="s">
        <v>17</v>
      </c>
      <c r="D3613" s="24">
        <v>45299.904965277776</v>
      </c>
      <c r="E3613" s="25" t="s">
        <v>11</v>
      </c>
      <c r="F3613" s="26" t="s">
        <v>16</v>
      </c>
      <c r="G3613" s="26" t="s">
        <v>14</v>
      </c>
      <c r="H3613" s="23">
        <v>0</v>
      </c>
      <c r="I3613" s="27"/>
      <c r="J3613" s="28">
        <v>0</v>
      </c>
      <c r="K3613" t="str">
        <f>IF((LEN(relatorio_Ananindeua3[[#This Row],[CIF/CPF/CNPJ]])=14),relatorio_Ananindeua3[[#This Row],[CIF/CPF/CNPJ]],relatorio_Ananindeua3[[#This Row],[Coluna2]])</f>
        <v>35023877000182</v>
      </c>
      <c r="L3613" t="str">
        <f t="shared" si="57"/>
        <v>350******82</v>
      </c>
    </row>
    <row r="3614" spans="1:12" x14ac:dyDescent="0.25">
      <c r="A3614" s="23" t="s">
        <v>3676</v>
      </c>
      <c r="B3614" s="23" t="s">
        <v>3677</v>
      </c>
      <c r="C3614" s="23" t="s">
        <v>17</v>
      </c>
      <c r="D3614" s="24">
        <v>45299.904999999999</v>
      </c>
      <c r="E3614" s="25" t="s">
        <v>11</v>
      </c>
      <c r="F3614" s="26" t="s">
        <v>16</v>
      </c>
      <c r="G3614" s="26" t="s">
        <v>14</v>
      </c>
      <c r="H3614" s="23">
        <v>0</v>
      </c>
      <c r="I3614" s="27"/>
      <c r="J3614" s="28">
        <v>0</v>
      </c>
      <c r="K3614" t="str">
        <f>IF((LEN(relatorio_Ananindeua3[[#This Row],[CIF/CPF/CNPJ]])=14),relatorio_Ananindeua3[[#This Row],[CIF/CPF/CNPJ]],relatorio_Ananindeua3[[#This Row],[Coluna2]])</f>
        <v>34533401000129</v>
      </c>
      <c r="L3614" t="str">
        <f t="shared" si="57"/>
        <v>345******29</v>
      </c>
    </row>
    <row r="3615" spans="1:12" x14ac:dyDescent="0.25">
      <c r="A3615" s="23" t="s">
        <v>6067</v>
      </c>
      <c r="B3615" s="23" t="s">
        <v>6068</v>
      </c>
      <c r="C3615" s="23" t="s">
        <v>17</v>
      </c>
      <c r="D3615" s="24">
        <v>45299.905034722222</v>
      </c>
      <c r="E3615" s="25" t="s">
        <v>11</v>
      </c>
      <c r="F3615" s="26" t="s">
        <v>16</v>
      </c>
      <c r="G3615" s="26" t="s">
        <v>14</v>
      </c>
      <c r="H3615" s="23">
        <v>0</v>
      </c>
      <c r="I3615" s="27"/>
      <c r="J3615" s="28">
        <v>0</v>
      </c>
      <c r="K3615" t="str">
        <f>IF((LEN(relatorio_Ananindeua3[[#This Row],[CIF/CPF/CNPJ]])=14),relatorio_Ananindeua3[[#This Row],[CIF/CPF/CNPJ]],relatorio_Ananindeua3[[#This Row],[Coluna2]])</f>
        <v>43762943000164</v>
      </c>
      <c r="L3615" t="str">
        <f t="shared" si="57"/>
        <v>437******64</v>
      </c>
    </row>
    <row r="3616" spans="1:12" x14ac:dyDescent="0.25">
      <c r="A3616" s="23" t="s">
        <v>6818</v>
      </c>
      <c r="B3616" s="23" t="s">
        <v>6819</v>
      </c>
      <c r="C3616" s="23" t="s">
        <v>17</v>
      </c>
      <c r="D3616" s="24">
        <v>45299.905115740738</v>
      </c>
      <c r="E3616" s="25" t="s">
        <v>11</v>
      </c>
      <c r="F3616" s="26" t="s">
        <v>16</v>
      </c>
      <c r="G3616" s="26" t="s">
        <v>14</v>
      </c>
      <c r="H3616" s="23">
        <v>0</v>
      </c>
      <c r="I3616" s="27"/>
      <c r="J3616" s="28">
        <v>0</v>
      </c>
      <c r="K3616" t="str">
        <f>IF((LEN(relatorio_Ananindeua3[[#This Row],[CIF/CPF/CNPJ]])=14),relatorio_Ananindeua3[[#This Row],[CIF/CPF/CNPJ]],relatorio_Ananindeua3[[#This Row],[Coluna2]])</f>
        <v>45977173000100</v>
      </c>
      <c r="L3616" t="str">
        <f t="shared" si="57"/>
        <v>459******00</v>
      </c>
    </row>
    <row r="3617" spans="1:12" x14ac:dyDescent="0.25">
      <c r="A3617" s="23" t="s">
        <v>6814</v>
      </c>
      <c r="B3617" s="23" t="s">
        <v>6815</v>
      </c>
      <c r="C3617" s="23" t="s">
        <v>17</v>
      </c>
      <c r="D3617" s="24">
        <v>45299.905138888891</v>
      </c>
      <c r="E3617" s="25" t="s">
        <v>11</v>
      </c>
      <c r="F3617" s="26" t="s">
        <v>16</v>
      </c>
      <c r="G3617" s="26" t="s">
        <v>14</v>
      </c>
      <c r="H3617" s="23">
        <v>0</v>
      </c>
      <c r="I3617" s="27"/>
      <c r="J3617" s="28">
        <v>0</v>
      </c>
      <c r="K3617" t="str">
        <f>IF((LEN(relatorio_Ananindeua3[[#This Row],[CIF/CPF/CNPJ]])=14),relatorio_Ananindeua3[[#This Row],[CIF/CPF/CNPJ]],relatorio_Ananindeua3[[#This Row],[Coluna2]])</f>
        <v>45976282000103</v>
      </c>
      <c r="L3617" t="str">
        <f t="shared" si="57"/>
        <v>459******03</v>
      </c>
    </row>
    <row r="3618" spans="1:12" x14ac:dyDescent="0.25">
      <c r="A3618" s="23" t="s">
        <v>6816</v>
      </c>
      <c r="B3618" s="23" t="s">
        <v>6817</v>
      </c>
      <c r="C3618" s="23" t="s">
        <v>17</v>
      </c>
      <c r="D3618" s="24">
        <v>45299.905138888891</v>
      </c>
      <c r="E3618" s="25" t="s">
        <v>11</v>
      </c>
      <c r="F3618" s="26" t="s">
        <v>16</v>
      </c>
      <c r="G3618" s="26" t="s">
        <v>14</v>
      </c>
      <c r="H3618" s="23">
        <v>0</v>
      </c>
      <c r="I3618" s="27"/>
      <c r="J3618" s="28">
        <v>0</v>
      </c>
      <c r="K3618" t="str">
        <f>IF((LEN(relatorio_Ananindeua3[[#This Row],[CIF/CPF/CNPJ]])=14),relatorio_Ananindeua3[[#This Row],[CIF/CPF/CNPJ]],relatorio_Ananindeua3[[#This Row],[Coluna2]])</f>
        <v>45976434000160</v>
      </c>
      <c r="L3618" t="str">
        <f t="shared" si="57"/>
        <v>459******60</v>
      </c>
    </row>
    <row r="3619" spans="1:12" x14ac:dyDescent="0.25">
      <c r="A3619" s="23" t="s">
        <v>6541</v>
      </c>
      <c r="B3619" s="23" t="s">
        <v>6542</v>
      </c>
      <c r="C3619" s="23" t="s">
        <v>17</v>
      </c>
      <c r="D3619" s="24">
        <v>45299.905150462961</v>
      </c>
      <c r="E3619" s="25" t="s">
        <v>11</v>
      </c>
      <c r="F3619" s="26" t="s">
        <v>16</v>
      </c>
      <c r="G3619" s="26" t="s">
        <v>14</v>
      </c>
      <c r="H3619" s="23">
        <v>0</v>
      </c>
      <c r="I3619" s="27"/>
      <c r="J3619" s="28">
        <v>0</v>
      </c>
      <c r="K3619" t="str">
        <f>IF((LEN(relatorio_Ananindeua3[[#This Row],[CIF/CPF/CNPJ]])=14),relatorio_Ananindeua3[[#This Row],[CIF/CPF/CNPJ]],relatorio_Ananindeua3[[#This Row],[Coluna2]])</f>
        <v>45245128000153</v>
      </c>
      <c r="L3619" t="str">
        <f t="shared" si="57"/>
        <v>452******53</v>
      </c>
    </row>
    <row r="3620" spans="1:12" x14ac:dyDescent="0.25">
      <c r="A3620" s="23" t="s">
        <v>6799</v>
      </c>
      <c r="B3620" s="23" t="s">
        <v>6800</v>
      </c>
      <c r="C3620" s="23" t="s">
        <v>17</v>
      </c>
      <c r="D3620" s="24">
        <v>45299.905231481483</v>
      </c>
      <c r="E3620" s="25" t="s">
        <v>11</v>
      </c>
      <c r="F3620" s="26" t="s">
        <v>16</v>
      </c>
      <c r="G3620" s="26" t="s">
        <v>14</v>
      </c>
      <c r="H3620" s="23">
        <v>0</v>
      </c>
      <c r="I3620" s="27"/>
      <c r="J3620" s="28">
        <v>0</v>
      </c>
      <c r="K3620" t="str">
        <f>IF((LEN(relatorio_Ananindeua3[[#This Row],[CIF/CPF/CNPJ]])=14),relatorio_Ananindeua3[[#This Row],[CIF/CPF/CNPJ]],relatorio_Ananindeua3[[#This Row],[Coluna2]])</f>
        <v>45923157000127</v>
      </c>
      <c r="L3620" t="str">
        <f t="shared" si="57"/>
        <v>459******27</v>
      </c>
    </row>
    <row r="3621" spans="1:12" x14ac:dyDescent="0.25">
      <c r="A3621" s="23" t="s">
        <v>4341</v>
      </c>
      <c r="B3621" s="23" t="s">
        <v>4342</v>
      </c>
      <c r="C3621" s="23" t="s">
        <v>17</v>
      </c>
      <c r="D3621" s="24">
        <v>45299.90525462963</v>
      </c>
      <c r="E3621" s="25" t="s">
        <v>11</v>
      </c>
      <c r="F3621" s="26" t="s">
        <v>16</v>
      </c>
      <c r="G3621" s="26" t="s">
        <v>14</v>
      </c>
      <c r="H3621" s="23">
        <v>0</v>
      </c>
      <c r="I3621" s="27"/>
      <c r="J3621" s="28">
        <v>0</v>
      </c>
      <c r="K3621" t="str">
        <f>IF((LEN(relatorio_Ananindeua3[[#This Row],[CIF/CPF/CNPJ]])=14),relatorio_Ananindeua3[[#This Row],[CIF/CPF/CNPJ]],relatorio_Ananindeua3[[#This Row],[Coluna2]])</f>
        <v>37123313000147</v>
      </c>
      <c r="L3621" t="str">
        <f t="shared" si="57"/>
        <v>371******47</v>
      </c>
    </row>
    <row r="3622" spans="1:12" x14ac:dyDescent="0.25">
      <c r="A3622" s="23" t="s">
        <v>4327</v>
      </c>
      <c r="B3622" s="23" t="s">
        <v>4328</v>
      </c>
      <c r="C3622" s="23" t="s">
        <v>17</v>
      </c>
      <c r="D3622" s="24">
        <v>45299.905289351853</v>
      </c>
      <c r="E3622" s="25" t="s">
        <v>11</v>
      </c>
      <c r="F3622" s="26" t="s">
        <v>16</v>
      </c>
      <c r="G3622" s="26" t="s">
        <v>14</v>
      </c>
      <c r="H3622" s="23">
        <v>0</v>
      </c>
      <c r="I3622" s="27"/>
      <c r="J3622" s="28">
        <v>0</v>
      </c>
      <c r="K3622" t="str">
        <f>IF((LEN(relatorio_Ananindeua3[[#This Row],[CIF/CPF/CNPJ]])=14),relatorio_Ananindeua3[[#This Row],[CIF/CPF/CNPJ]],relatorio_Ananindeua3[[#This Row],[Coluna2]])</f>
        <v>37048434000171</v>
      </c>
      <c r="L3622" t="str">
        <f t="shared" si="57"/>
        <v>370******71</v>
      </c>
    </row>
    <row r="3623" spans="1:12" x14ac:dyDescent="0.25">
      <c r="A3623" s="23" t="s">
        <v>6801</v>
      </c>
      <c r="B3623" s="23" t="s">
        <v>6802</v>
      </c>
      <c r="C3623" s="23" t="s">
        <v>17</v>
      </c>
      <c r="D3623" s="24">
        <v>45299.905300925922</v>
      </c>
      <c r="E3623" s="25" t="s">
        <v>11</v>
      </c>
      <c r="F3623" s="26" t="s">
        <v>16</v>
      </c>
      <c r="G3623" s="26" t="s">
        <v>14</v>
      </c>
      <c r="H3623" s="23">
        <v>0</v>
      </c>
      <c r="I3623" s="27"/>
      <c r="J3623" s="28">
        <v>0</v>
      </c>
      <c r="K3623" t="str">
        <f>IF((LEN(relatorio_Ananindeua3[[#This Row],[CIF/CPF/CNPJ]])=14),relatorio_Ananindeua3[[#This Row],[CIF/CPF/CNPJ]],relatorio_Ananindeua3[[#This Row],[Coluna2]])</f>
        <v>45924780000102</v>
      </c>
      <c r="L3623" t="str">
        <f t="shared" si="57"/>
        <v>459******02</v>
      </c>
    </row>
    <row r="3624" spans="1:12" x14ac:dyDescent="0.25">
      <c r="A3624" s="23" t="s">
        <v>4392</v>
      </c>
      <c r="B3624" s="23" t="s">
        <v>4393</v>
      </c>
      <c r="C3624" s="23" t="s">
        <v>17</v>
      </c>
      <c r="D3624" s="24">
        <v>45299.905312499999</v>
      </c>
      <c r="E3624" s="25" t="s">
        <v>11</v>
      </c>
      <c r="F3624" s="26" t="s">
        <v>16</v>
      </c>
      <c r="G3624" s="26" t="s">
        <v>14</v>
      </c>
      <c r="H3624" s="23">
        <v>0</v>
      </c>
      <c r="I3624" s="27"/>
      <c r="J3624" s="28">
        <v>0</v>
      </c>
      <c r="K3624" t="str">
        <f>IF((LEN(relatorio_Ananindeua3[[#This Row],[CIF/CPF/CNPJ]])=14),relatorio_Ananindeua3[[#This Row],[CIF/CPF/CNPJ]],relatorio_Ananindeua3[[#This Row],[Coluna2]])</f>
        <v>37345746000147</v>
      </c>
      <c r="L3624" t="str">
        <f t="shared" si="57"/>
        <v>373******47</v>
      </c>
    </row>
    <row r="3625" spans="1:12" x14ac:dyDescent="0.25">
      <c r="A3625" s="23" t="s">
        <v>5841</v>
      </c>
      <c r="B3625" s="23" t="s">
        <v>5842</v>
      </c>
      <c r="C3625" s="23" t="s">
        <v>17</v>
      </c>
      <c r="D3625" s="24">
        <v>45299.905335648145</v>
      </c>
      <c r="E3625" s="25" t="s">
        <v>11</v>
      </c>
      <c r="F3625" s="26" t="s">
        <v>16</v>
      </c>
      <c r="G3625" s="26" t="s">
        <v>14</v>
      </c>
      <c r="H3625" s="23">
        <v>0</v>
      </c>
      <c r="I3625" s="27"/>
      <c r="J3625" s="28">
        <v>0</v>
      </c>
      <c r="K3625" t="str">
        <f>IF((LEN(relatorio_Ananindeua3[[#This Row],[CIF/CPF/CNPJ]])=14),relatorio_Ananindeua3[[#This Row],[CIF/CPF/CNPJ]],relatorio_Ananindeua3[[#This Row],[Coluna2]])</f>
        <v>43129003000132</v>
      </c>
      <c r="L3625" t="str">
        <f t="shared" si="57"/>
        <v>431******32</v>
      </c>
    </row>
    <row r="3626" spans="1:12" x14ac:dyDescent="0.25">
      <c r="A3626" s="23" t="s">
        <v>6791</v>
      </c>
      <c r="B3626" s="23" t="s">
        <v>6792</v>
      </c>
      <c r="C3626" s="23" t="s">
        <v>17</v>
      </c>
      <c r="D3626" s="24">
        <v>45299.905347222222</v>
      </c>
      <c r="E3626" s="25" t="s">
        <v>11</v>
      </c>
      <c r="F3626" s="26" t="s">
        <v>16</v>
      </c>
      <c r="G3626" s="26" t="s">
        <v>14</v>
      </c>
      <c r="H3626" s="23">
        <v>0</v>
      </c>
      <c r="I3626" s="27"/>
      <c r="J3626" s="28">
        <v>0</v>
      </c>
      <c r="K3626" t="str">
        <f>IF((LEN(relatorio_Ananindeua3[[#This Row],[CIF/CPF/CNPJ]])=14),relatorio_Ananindeua3[[#This Row],[CIF/CPF/CNPJ]],relatorio_Ananindeua3[[#This Row],[Coluna2]])</f>
        <v>45895403000184</v>
      </c>
      <c r="L3626" t="str">
        <f t="shared" si="57"/>
        <v>458******84</v>
      </c>
    </row>
    <row r="3627" spans="1:12" x14ac:dyDescent="0.25">
      <c r="A3627" s="23" t="s">
        <v>6795</v>
      </c>
      <c r="B3627" s="23" t="s">
        <v>6796</v>
      </c>
      <c r="C3627" s="23" t="s">
        <v>17</v>
      </c>
      <c r="D3627" s="24">
        <v>45299.905347222222</v>
      </c>
      <c r="E3627" s="25" t="s">
        <v>11</v>
      </c>
      <c r="F3627" s="26" t="s">
        <v>16</v>
      </c>
      <c r="G3627" s="26" t="s">
        <v>14</v>
      </c>
      <c r="H3627" s="23">
        <v>0</v>
      </c>
      <c r="I3627" s="27"/>
      <c r="J3627" s="28">
        <v>0</v>
      </c>
      <c r="K3627" t="str">
        <f>IF((LEN(relatorio_Ananindeua3[[#This Row],[CIF/CPF/CNPJ]])=14),relatorio_Ananindeua3[[#This Row],[CIF/CPF/CNPJ]],relatorio_Ananindeua3[[#This Row],[Coluna2]])</f>
        <v>45912861000184</v>
      </c>
      <c r="L3627" t="str">
        <f t="shared" si="57"/>
        <v>459******84</v>
      </c>
    </row>
    <row r="3628" spans="1:12" x14ac:dyDescent="0.25">
      <c r="A3628" s="23" t="s">
        <v>6089</v>
      </c>
      <c r="B3628" s="23" t="s">
        <v>6090</v>
      </c>
      <c r="C3628" s="23" t="s">
        <v>17</v>
      </c>
      <c r="D3628" s="24">
        <v>45299.907048611109</v>
      </c>
      <c r="E3628" s="25" t="s">
        <v>11</v>
      </c>
      <c r="F3628" s="26" t="s">
        <v>16</v>
      </c>
      <c r="G3628" s="26" t="s">
        <v>14</v>
      </c>
      <c r="H3628" s="23">
        <v>0</v>
      </c>
      <c r="I3628" s="27"/>
      <c r="J3628" s="28">
        <v>0</v>
      </c>
      <c r="K3628" t="str">
        <f>IF((LEN(relatorio_Ananindeua3[[#This Row],[CIF/CPF/CNPJ]])=14),relatorio_Ananindeua3[[#This Row],[CIF/CPF/CNPJ]],relatorio_Ananindeua3[[#This Row],[Coluna2]])</f>
        <v>43832667000163</v>
      </c>
      <c r="L3628" t="str">
        <f t="shared" si="57"/>
        <v>438******63</v>
      </c>
    </row>
    <row r="3629" spans="1:12" x14ac:dyDescent="0.25">
      <c r="A3629" s="23" t="s">
        <v>6783</v>
      </c>
      <c r="B3629" s="23" t="s">
        <v>6784</v>
      </c>
      <c r="C3629" s="23" t="s">
        <v>17</v>
      </c>
      <c r="D3629" s="24">
        <v>45299.907048611109</v>
      </c>
      <c r="E3629" s="25" t="s">
        <v>11</v>
      </c>
      <c r="F3629" s="26" t="s">
        <v>16</v>
      </c>
      <c r="G3629" s="26" t="s">
        <v>14</v>
      </c>
      <c r="H3629" s="23">
        <v>0</v>
      </c>
      <c r="I3629" s="27"/>
      <c r="J3629" s="28">
        <v>0</v>
      </c>
      <c r="K3629" t="str">
        <f>IF((LEN(relatorio_Ananindeua3[[#This Row],[CIF/CPF/CNPJ]])=14),relatorio_Ananindeua3[[#This Row],[CIF/CPF/CNPJ]],relatorio_Ananindeua3[[#This Row],[Coluna2]])</f>
        <v>45883481000169</v>
      </c>
      <c r="L3629" t="str">
        <f t="shared" si="57"/>
        <v>458******69</v>
      </c>
    </row>
    <row r="3630" spans="1:12" x14ac:dyDescent="0.25">
      <c r="A3630" s="23" t="s">
        <v>6785</v>
      </c>
      <c r="B3630" s="23" t="s">
        <v>6786</v>
      </c>
      <c r="C3630" s="23" t="s">
        <v>17</v>
      </c>
      <c r="D3630" s="24">
        <v>45299.907048611109</v>
      </c>
      <c r="E3630" s="25" t="s">
        <v>11</v>
      </c>
      <c r="F3630" s="26" t="s">
        <v>16</v>
      </c>
      <c r="G3630" s="26" t="s">
        <v>14</v>
      </c>
      <c r="H3630" s="23">
        <v>0</v>
      </c>
      <c r="I3630" s="27"/>
      <c r="J3630" s="28">
        <v>0</v>
      </c>
      <c r="K3630" t="str">
        <f>IF((LEN(relatorio_Ananindeua3[[#This Row],[CIF/CPF/CNPJ]])=14),relatorio_Ananindeua3[[#This Row],[CIF/CPF/CNPJ]],relatorio_Ananindeua3[[#This Row],[Coluna2]])</f>
        <v>45885517000143</v>
      </c>
      <c r="L3630" t="str">
        <f t="shared" si="57"/>
        <v>458******43</v>
      </c>
    </row>
    <row r="3631" spans="1:12" x14ac:dyDescent="0.25">
      <c r="A3631" s="23" t="s">
        <v>2758</v>
      </c>
      <c r="B3631" s="23" t="s">
        <v>2759</v>
      </c>
      <c r="C3631" s="23" t="s">
        <v>17</v>
      </c>
      <c r="D3631" s="24">
        <v>45299.907060185185</v>
      </c>
      <c r="E3631" s="25" t="s">
        <v>11</v>
      </c>
      <c r="F3631" s="26" t="s">
        <v>16</v>
      </c>
      <c r="G3631" s="26" t="s">
        <v>14</v>
      </c>
      <c r="H3631" s="23">
        <v>0</v>
      </c>
      <c r="I3631" s="27"/>
      <c r="J3631" s="28">
        <v>0</v>
      </c>
      <c r="K3631" t="str">
        <f>IF((LEN(relatorio_Ananindeua3[[#This Row],[CIF/CPF/CNPJ]])=14),relatorio_Ananindeua3[[#This Row],[CIF/CPF/CNPJ]],relatorio_Ananindeua3[[#This Row],[Coluna2]])</f>
        <v>30248073000168</v>
      </c>
      <c r="L3631" t="str">
        <f t="shared" si="57"/>
        <v>302******68</v>
      </c>
    </row>
    <row r="3632" spans="1:12" x14ac:dyDescent="0.25">
      <c r="A3632" s="23" t="s">
        <v>6777</v>
      </c>
      <c r="B3632" s="23" t="s">
        <v>6778</v>
      </c>
      <c r="C3632" s="23" t="s">
        <v>17</v>
      </c>
      <c r="D3632" s="24">
        <v>45299.907094907408</v>
      </c>
      <c r="E3632" s="25" t="s">
        <v>11</v>
      </c>
      <c r="F3632" s="26" t="s">
        <v>16</v>
      </c>
      <c r="G3632" s="26" t="s">
        <v>14</v>
      </c>
      <c r="H3632" s="23">
        <v>0</v>
      </c>
      <c r="I3632" s="27"/>
      <c r="J3632" s="28">
        <v>0</v>
      </c>
      <c r="K3632" t="str">
        <f>IF((LEN(relatorio_Ananindeua3[[#This Row],[CIF/CPF/CNPJ]])=14),relatorio_Ananindeua3[[#This Row],[CIF/CPF/CNPJ]],relatorio_Ananindeua3[[#This Row],[Coluna2]])</f>
        <v>45858358000198</v>
      </c>
      <c r="L3632" t="str">
        <f t="shared" si="57"/>
        <v>458******98</v>
      </c>
    </row>
    <row r="3633" spans="1:12" x14ac:dyDescent="0.25">
      <c r="A3633" s="23" t="s">
        <v>6241</v>
      </c>
      <c r="B3633" s="23" t="s">
        <v>6242</v>
      </c>
      <c r="C3633" s="23" t="s">
        <v>17</v>
      </c>
      <c r="D3633" s="24">
        <v>45299.907106481478</v>
      </c>
      <c r="E3633" s="25" t="s">
        <v>11</v>
      </c>
      <c r="F3633" s="26" t="s">
        <v>16</v>
      </c>
      <c r="G3633" s="26" t="s">
        <v>14</v>
      </c>
      <c r="H3633" s="23">
        <v>0</v>
      </c>
      <c r="I3633" s="27"/>
      <c r="J3633" s="28">
        <v>0</v>
      </c>
      <c r="K3633" t="str">
        <f>IF((LEN(relatorio_Ananindeua3[[#This Row],[CIF/CPF/CNPJ]])=14),relatorio_Ananindeua3[[#This Row],[CIF/CPF/CNPJ]],relatorio_Ananindeua3[[#This Row],[Coluna2]])</f>
        <v>44337094000164</v>
      </c>
      <c r="L3633" t="str">
        <f t="shared" si="57"/>
        <v>443******64</v>
      </c>
    </row>
    <row r="3634" spans="1:12" x14ac:dyDescent="0.25">
      <c r="A3634" s="23" t="s">
        <v>6775</v>
      </c>
      <c r="B3634" s="23" t="s">
        <v>6776</v>
      </c>
      <c r="C3634" s="23" t="s">
        <v>17</v>
      </c>
      <c r="D3634" s="24">
        <v>45299.907118055555</v>
      </c>
      <c r="E3634" s="25" t="s">
        <v>11</v>
      </c>
      <c r="F3634" s="26" t="s">
        <v>16</v>
      </c>
      <c r="G3634" s="26" t="s">
        <v>14</v>
      </c>
      <c r="H3634" s="23">
        <v>0</v>
      </c>
      <c r="I3634" s="27"/>
      <c r="J3634" s="28">
        <v>0</v>
      </c>
      <c r="K3634" t="str">
        <f>IF((LEN(relatorio_Ananindeua3[[#This Row],[CIF/CPF/CNPJ]])=14),relatorio_Ananindeua3[[#This Row],[CIF/CPF/CNPJ]],relatorio_Ananindeua3[[#This Row],[Coluna2]])</f>
        <v>45846129000153</v>
      </c>
      <c r="L3634" t="str">
        <f t="shared" si="57"/>
        <v>458******53</v>
      </c>
    </row>
    <row r="3635" spans="1:12" x14ac:dyDescent="0.25">
      <c r="A3635" s="23" t="s">
        <v>6773</v>
      </c>
      <c r="B3635" s="23" t="s">
        <v>6774</v>
      </c>
      <c r="C3635" s="23" t="s">
        <v>17</v>
      </c>
      <c r="D3635" s="24">
        <v>45299.907152777778</v>
      </c>
      <c r="E3635" s="25" t="s">
        <v>11</v>
      </c>
      <c r="F3635" s="26" t="s">
        <v>16</v>
      </c>
      <c r="G3635" s="26" t="s">
        <v>14</v>
      </c>
      <c r="H3635" s="23">
        <v>0</v>
      </c>
      <c r="I3635" s="27"/>
      <c r="J3635" s="28">
        <v>0</v>
      </c>
      <c r="K3635" t="str">
        <f>IF((LEN(relatorio_Ananindeua3[[#This Row],[CIF/CPF/CNPJ]])=14),relatorio_Ananindeua3[[#This Row],[CIF/CPF/CNPJ]],relatorio_Ananindeua3[[#This Row],[Coluna2]])</f>
        <v>45837793000136</v>
      </c>
      <c r="L3635" t="str">
        <f t="shared" si="57"/>
        <v>458******36</v>
      </c>
    </row>
    <row r="3636" spans="1:12" x14ac:dyDescent="0.25">
      <c r="A3636" s="23" t="s">
        <v>4565</v>
      </c>
      <c r="B3636" s="23" t="s">
        <v>4566</v>
      </c>
      <c r="C3636" s="23" t="s">
        <v>17</v>
      </c>
      <c r="D3636" s="24">
        <v>45299.907175925924</v>
      </c>
      <c r="E3636" s="25" t="s">
        <v>11</v>
      </c>
      <c r="F3636" s="26" t="s">
        <v>16</v>
      </c>
      <c r="G3636" s="26" t="s">
        <v>14</v>
      </c>
      <c r="H3636" s="23">
        <v>0</v>
      </c>
      <c r="I3636" s="27"/>
      <c r="J3636" s="28">
        <v>0</v>
      </c>
      <c r="K3636" t="str">
        <f>IF((LEN(relatorio_Ananindeua3[[#This Row],[CIF/CPF/CNPJ]])=14),relatorio_Ananindeua3[[#This Row],[CIF/CPF/CNPJ]],relatorio_Ananindeua3[[#This Row],[Coluna2]])</f>
        <v>38043315000199</v>
      </c>
      <c r="L3636" t="str">
        <f t="shared" si="57"/>
        <v>380******99</v>
      </c>
    </row>
    <row r="3637" spans="1:12" x14ac:dyDescent="0.25">
      <c r="A3637" s="23" t="s">
        <v>6771</v>
      </c>
      <c r="B3637" s="23" t="s">
        <v>6772</v>
      </c>
      <c r="C3637" s="23" t="s">
        <v>17</v>
      </c>
      <c r="D3637" s="24">
        <v>45299.907210648147</v>
      </c>
      <c r="E3637" s="25" t="s">
        <v>11</v>
      </c>
      <c r="F3637" s="26" t="s">
        <v>16</v>
      </c>
      <c r="G3637" s="26" t="s">
        <v>14</v>
      </c>
      <c r="H3637" s="23">
        <v>0</v>
      </c>
      <c r="I3637" s="27"/>
      <c r="J3637" s="28">
        <v>0</v>
      </c>
      <c r="K3637" t="str">
        <f>IF((LEN(relatorio_Ananindeua3[[#This Row],[CIF/CPF/CNPJ]])=14),relatorio_Ananindeua3[[#This Row],[CIF/CPF/CNPJ]],relatorio_Ananindeua3[[#This Row],[Coluna2]])</f>
        <v>45833954000113</v>
      </c>
      <c r="L3637" t="str">
        <f t="shared" si="57"/>
        <v>458******13</v>
      </c>
    </row>
    <row r="3638" spans="1:12" x14ac:dyDescent="0.25">
      <c r="A3638" s="23" t="s">
        <v>6765</v>
      </c>
      <c r="B3638" s="23" t="s">
        <v>6766</v>
      </c>
      <c r="C3638" s="23" t="s">
        <v>17</v>
      </c>
      <c r="D3638" s="24">
        <v>45299.90724537037</v>
      </c>
      <c r="E3638" s="25" t="s">
        <v>11</v>
      </c>
      <c r="F3638" s="26" t="s">
        <v>16</v>
      </c>
      <c r="G3638" s="26" t="s">
        <v>14</v>
      </c>
      <c r="H3638" s="23">
        <v>0</v>
      </c>
      <c r="I3638" s="27"/>
      <c r="J3638" s="28">
        <v>0</v>
      </c>
      <c r="K3638" t="str">
        <f>IF((LEN(relatorio_Ananindeua3[[#This Row],[CIF/CPF/CNPJ]])=14),relatorio_Ananindeua3[[#This Row],[CIF/CPF/CNPJ]],relatorio_Ananindeua3[[#This Row],[Coluna2]])</f>
        <v>45804329000143</v>
      </c>
      <c r="L3638" t="str">
        <f t="shared" si="57"/>
        <v>458******43</v>
      </c>
    </row>
    <row r="3639" spans="1:12" x14ac:dyDescent="0.25">
      <c r="A3639" s="23" t="s">
        <v>3217</v>
      </c>
      <c r="B3639" s="23" t="s">
        <v>3218</v>
      </c>
      <c r="C3639" s="23" t="s">
        <v>17</v>
      </c>
      <c r="D3639" s="24">
        <v>45299.907256944447</v>
      </c>
      <c r="E3639" s="25" t="s">
        <v>11</v>
      </c>
      <c r="F3639" s="26" t="s">
        <v>16</v>
      </c>
      <c r="G3639" s="26" t="s">
        <v>14</v>
      </c>
      <c r="H3639" s="23">
        <v>0</v>
      </c>
      <c r="I3639" s="27"/>
      <c r="J3639" s="28">
        <v>0</v>
      </c>
      <c r="K3639" t="str">
        <f>IF((LEN(relatorio_Ananindeua3[[#This Row],[CIF/CPF/CNPJ]])=14),relatorio_Ananindeua3[[#This Row],[CIF/CPF/CNPJ]],relatorio_Ananindeua3[[#This Row],[Coluna2]])</f>
        <v>32652005000195</v>
      </c>
      <c r="L3639" t="str">
        <f t="shared" si="57"/>
        <v>326******95</v>
      </c>
    </row>
    <row r="3640" spans="1:12" x14ac:dyDescent="0.25">
      <c r="A3640" s="23" t="s">
        <v>6619</v>
      </c>
      <c r="B3640" s="23" t="s">
        <v>6620</v>
      </c>
      <c r="C3640" s="23" t="s">
        <v>17</v>
      </c>
      <c r="D3640" s="24">
        <v>45299.907280092593</v>
      </c>
      <c r="E3640" s="25" t="s">
        <v>11</v>
      </c>
      <c r="F3640" s="26" t="s">
        <v>16</v>
      </c>
      <c r="G3640" s="26" t="s">
        <v>14</v>
      </c>
      <c r="H3640" s="23">
        <v>0</v>
      </c>
      <c r="I3640" s="27"/>
      <c r="J3640" s="28">
        <v>0</v>
      </c>
      <c r="K3640" t="str">
        <f>IF((LEN(relatorio_Ananindeua3[[#This Row],[CIF/CPF/CNPJ]])=14),relatorio_Ananindeua3[[#This Row],[CIF/CPF/CNPJ]],relatorio_Ananindeua3[[#This Row],[Coluna2]])</f>
        <v>45441744000180</v>
      </c>
      <c r="L3640" t="str">
        <f t="shared" si="57"/>
        <v>454******80</v>
      </c>
    </row>
    <row r="3641" spans="1:12" x14ac:dyDescent="0.25">
      <c r="A3641" s="23" t="s">
        <v>5176</v>
      </c>
      <c r="B3641" s="23" t="s">
        <v>5177</v>
      </c>
      <c r="C3641" s="23" t="s">
        <v>17</v>
      </c>
      <c r="D3641" s="24">
        <v>45299.907326388886</v>
      </c>
      <c r="E3641" s="25" t="s">
        <v>11</v>
      </c>
      <c r="F3641" s="26" t="s">
        <v>16</v>
      </c>
      <c r="G3641" s="26" t="s">
        <v>14</v>
      </c>
      <c r="H3641" s="23">
        <v>0</v>
      </c>
      <c r="I3641" s="27"/>
      <c r="J3641" s="28">
        <v>0</v>
      </c>
      <c r="K3641" t="str">
        <f>IF((LEN(relatorio_Ananindeua3[[#This Row],[CIF/CPF/CNPJ]])=14),relatorio_Ananindeua3[[#This Row],[CIF/CPF/CNPJ]],relatorio_Ananindeua3[[#This Row],[Coluna2]])</f>
        <v>40884062000128</v>
      </c>
      <c r="L3641" t="str">
        <f t="shared" si="57"/>
        <v>408******28</v>
      </c>
    </row>
    <row r="3642" spans="1:12" x14ac:dyDescent="0.25">
      <c r="A3642" s="23" t="s">
        <v>909</v>
      </c>
      <c r="B3642" s="23" t="s">
        <v>910</v>
      </c>
      <c r="C3642" s="23" t="s">
        <v>17</v>
      </c>
      <c r="D3642" s="24">
        <v>45299.907349537039</v>
      </c>
      <c r="E3642" s="25" t="s">
        <v>11</v>
      </c>
      <c r="F3642" s="26" t="s">
        <v>16</v>
      </c>
      <c r="G3642" s="26" t="s">
        <v>14</v>
      </c>
      <c r="H3642" s="23">
        <v>0</v>
      </c>
      <c r="I3642" s="27"/>
      <c r="J3642" s="28">
        <v>0</v>
      </c>
      <c r="K3642" t="str">
        <f>IF((LEN(relatorio_Ananindeua3[[#This Row],[CIF/CPF/CNPJ]])=14),relatorio_Ananindeua3[[#This Row],[CIF/CPF/CNPJ]],relatorio_Ananindeua3[[#This Row],[Coluna2]])</f>
        <v>17145618000142</v>
      </c>
      <c r="L3642" t="str">
        <f t="shared" si="57"/>
        <v>171******42</v>
      </c>
    </row>
    <row r="3643" spans="1:12" x14ac:dyDescent="0.25">
      <c r="A3643" s="23" t="s">
        <v>4517</v>
      </c>
      <c r="B3643" s="23" t="s">
        <v>4518</v>
      </c>
      <c r="C3643" s="23" t="s">
        <v>17</v>
      </c>
      <c r="D3643" s="24">
        <v>45299.907372685186</v>
      </c>
      <c r="E3643" s="25" t="s">
        <v>11</v>
      </c>
      <c r="F3643" s="26" t="s">
        <v>16</v>
      </c>
      <c r="G3643" s="26" t="s">
        <v>14</v>
      </c>
      <c r="H3643" s="23">
        <v>0</v>
      </c>
      <c r="I3643" s="27"/>
      <c r="J3643" s="28">
        <v>0</v>
      </c>
      <c r="K3643" t="str">
        <f>IF((LEN(relatorio_Ananindeua3[[#This Row],[CIF/CPF/CNPJ]])=14),relatorio_Ananindeua3[[#This Row],[CIF/CPF/CNPJ]],relatorio_Ananindeua3[[#This Row],[Coluna2]])</f>
        <v>37881835000108</v>
      </c>
      <c r="L3643" t="str">
        <f t="shared" si="57"/>
        <v>378******08</v>
      </c>
    </row>
    <row r="3644" spans="1:12" x14ac:dyDescent="0.25">
      <c r="A3644" s="23" t="s">
        <v>6749</v>
      </c>
      <c r="B3644" s="23" t="s">
        <v>6750</v>
      </c>
      <c r="C3644" s="23" t="s">
        <v>17</v>
      </c>
      <c r="D3644" s="24">
        <v>45299.907372685186</v>
      </c>
      <c r="E3644" s="25" t="s">
        <v>11</v>
      </c>
      <c r="F3644" s="26" t="s">
        <v>16</v>
      </c>
      <c r="G3644" s="26" t="s">
        <v>14</v>
      </c>
      <c r="H3644" s="23">
        <v>0</v>
      </c>
      <c r="I3644" s="27"/>
      <c r="J3644" s="28">
        <v>0</v>
      </c>
      <c r="K3644" t="str">
        <f>IF((LEN(relatorio_Ananindeua3[[#This Row],[CIF/CPF/CNPJ]])=14),relatorio_Ananindeua3[[#This Row],[CIF/CPF/CNPJ]],relatorio_Ananindeua3[[#This Row],[Coluna2]])</f>
        <v>45765558000104</v>
      </c>
      <c r="L3644" t="str">
        <f t="shared" si="57"/>
        <v>457******04</v>
      </c>
    </row>
    <row r="3645" spans="1:12" x14ac:dyDescent="0.25">
      <c r="A3645" s="23" t="s">
        <v>567</v>
      </c>
      <c r="B3645" s="23" t="s">
        <v>568</v>
      </c>
      <c r="C3645" s="23" t="s">
        <v>17</v>
      </c>
      <c r="D3645" s="24">
        <v>45299.907384259262</v>
      </c>
      <c r="E3645" s="25" t="s">
        <v>11</v>
      </c>
      <c r="F3645" s="26" t="s">
        <v>16</v>
      </c>
      <c r="G3645" s="26" t="s">
        <v>14</v>
      </c>
      <c r="H3645" s="23">
        <v>0</v>
      </c>
      <c r="I3645" s="27"/>
      <c r="J3645" s="28">
        <v>0</v>
      </c>
      <c r="K3645" t="str">
        <f>IF((LEN(relatorio_Ananindeua3[[#This Row],[CIF/CPF/CNPJ]])=14),relatorio_Ananindeua3[[#This Row],[CIF/CPF/CNPJ]],relatorio_Ananindeua3[[#This Row],[Coluna2]])</f>
        <v>13990672000133</v>
      </c>
      <c r="L3645" t="str">
        <f t="shared" si="57"/>
        <v>139******33</v>
      </c>
    </row>
    <row r="3646" spans="1:12" x14ac:dyDescent="0.25">
      <c r="A3646" s="23" t="s">
        <v>5338</v>
      </c>
      <c r="B3646" s="23" t="s">
        <v>5339</v>
      </c>
      <c r="C3646" s="23" t="s">
        <v>17</v>
      </c>
      <c r="D3646" s="24">
        <v>45299.907384259262</v>
      </c>
      <c r="E3646" s="25" t="s">
        <v>11</v>
      </c>
      <c r="F3646" s="26" t="s">
        <v>16</v>
      </c>
      <c r="G3646" s="26" t="s">
        <v>14</v>
      </c>
      <c r="H3646" s="23">
        <v>0</v>
      </c>
      <c r="I3646" s="27"/>
      <c r="J3646" s="28">
        <v>0</v>
      </c>
      <c r="K3646" t="str">
        <f>IF((LEN(relatorio_Ananindeua3[[#This Row],[CIF/CPF/CNPJ]])=14),relatorio_Ananindeua3[[#This Row],[CIF/CPF/CNPJ]],relatorio_Ananindeua3[[#This Row],[Coluna2]])</f>
        <v>41392378000165</v>
      </c>
      <c r="L3646" t="str">
        <f t="shared" si="57"/>
        <v>413******65</v>
      </c>
    </row>
    <row r="3647" spans="1:12" x14ac:dyDescent="0.25">
      <c r="A3647" s="23" t="s">
        <v>6737</v>
      </c>
      <c r="B3647" s="23" t="s">
        <v>6738</v>
      </c>
      <c r="C3647" s="23" t="s">
        <v>17</v>
      </c>
      <c r="D3647" s="24">
        <v>45299.907395833332</v>
      </c>
      <c r="E3647" s="25" t="s">
        <v>11</v>
      </c>
      <c r="F3647" s="26" t="s">
        <v>16</v>
      </c>
      <c r="G3647" s="26" t="s">
        <v>14</v>
      </c>
      <c r="H3647" s="23">
        <v>0</v>
      </c>
      <c r="I3647" s="27"/>
      <c r="J3647" s="28">
        <v>0</v>
      </c>
      <c r="K3647" t="str">
        <f>IF((LEN(relatorio_Ananindeua3[[#This Row],[CIF/CPF/CNPJ]])=14),relatorio_Ananindeua3[[#This Row],[CIF/CPF/CNPJ]],relatorio_Ananindeua3[[#This Row],[Coluna2]])</f>
        <v>45745404000142</v>
      </c>
      <c r="L3647" t="str">
        <f t="shared" si="57"/>
        <v>457******42</v>
      </c>
    </row>
    <row r="3648" spans="1:12" x14ac:dyDescent="0.25">
      <c r="A3648" s="23" t="s">
        <v>6743</v>
      </c>
      <c r="B3648" s="23" t="s">
        <v>6744</v>
      </c>
      <c r="C3648" s="23" t="s">
        <v>17</v>
      </c>
      <c r="D3648" s="24">
        <v>45299.907407407409</v>
      </c>
      <c r="E3648" s="25" t="s">
        <v>11</v>
      </c>
      <c r="F3648" s="26" t="s">
        <v>16</v>
      </c>
      <c r="G3648" s="26" t="s">
        <v>14</v>
      </c>
      <c r="H3648" s="23">
        <v>0</v>
      </c>
      <c r="I3648" s="27"/>
      <c r="J3648" s="28">
        <v>0</v>
      </c>
      <c r="K3648" t="str">
        <f>IF((LEN(relatorio_Ananindeua3[[#This Row],[CIF/CPF/CNPJ]])=14),relatorio_Ananindeua3[[#This Row],[CIF/CPF/CNPJ]],relatorio_Ananindeua3[[#This Row],[Coluna2]])</f>
        <v>45749745000196</v>
      </c>
      <c r="L3648" t="str">
        <f t="shared" si="57"/>
        <v>457******96</v>
      </c>
    </row>
    <row r="3649" spans="1:12" x14ac:dyDescent="0.25">
      <c r="A3649" s="23" t="s">
        <v>6394</v>
      </c>
      <c r="B3649" s="23" t="s">
        <v>6395</v>
      </c>
      <c r="C3649" s="23" t="s">
        <v>17</v>
      </c>
      <c r="D3649" s="24">
        <v>45299.907418981478</v>
      </c>
      <c r="E3649" s="25" t="s">
        <v>11</v>
      </c>
      <c r="F3649" s="26" t="s">
        <v>16</v>
      </c>
      <c r="G3649" s="26" t="s">
        <v>14</v>
      </c>
      <c r="H3649" s="23">
        <v>0</v>
      </c>
      <c r="I3649" s="27"/>
      <c r="J3649" s="28">
        <v>0</v>
      </c>
      <c r="K3649" t="str">
        <f>IF((LEN(relatorio_Ananindeua3[[#This Row],[CIF/CPF/CNPJ]])=14),relatorio_Ananindeua3[[#This Row],[CIF/CPF/CNPJ]],relatorio_Ananindeua3[[#This Row],[Coluna2]])</f>
        <v>44783770000123</v>
      </c>
      <c r="L3649" t="str">
        <f t="shared" si="57"/>
        <v>447******23</v>
      </c>
    </row>
    <row r="3650" spans="1:12" x14ac:dyDescent="0.25">
      <c r="A3650" s="23" t="s">
        <v>4235</v>
      </c>
      <c r="B3650" s="23" t="s">
        <v>4236</v>
      </c>
      <c r="C3650" s="23" t="s">
        <v>17</v>
      </c>
      <c r="D3650" s="24">
        <v>45299.907430555555</v>
      </c>
      <c r="E3650" s="25" t="s">
        <v>11</v>
      </c>
      <c r="F3650" s="26" t="s">
        <v>16</v>
      </c>
      <c r="G3650" s="26" t="s">
        <v>14</v>
      </c>
      <c r="H3650" s="23">
        <v>0</v>
      </c>
      <c r="I3650" s="27"/>
      <c r="J3650" s="28">
        <v>0</v>
      </c>
      <c r="K3650" t="str">
        <f>IF((LEN(relatorio_Ananindeua3[[#This Row],[CIF/CPF/CNPJ]])=14),relatorio_Ananindeua3[[#This Row],[CIF/CPF/CNPJ]],relatorio_Ananindeua3[[#This Row],[Coluna2]])</f>
        <v>36726520000123</v>
      </c>
      <c r="L3650" t="str">
        <f t="shared" si="57"/>
        <v>367******23</v>
      </c>
    </row>
    <row r="3651" spans="1:12" x14ac:dyDescent="0.25">
      <c r="A3651" s="23" t="s">
        <v>5060</v>
      </c>
      <c r="B3651" s="23" t="s">
        <v>5061</v>
      </c>
      <c r="C3651" s="23" t="s">
        <v>17</v>
      </c>
      <c r="D3651" s="24">
        <v>45299.907430555555</v>
      </c>
      <c r="E3651" s="25" t="s">
        <v>11</v>
      </c>
      <c r="F3651" s="26" t="s">
        <v>16</v>
      </c>
      <c r="G3651" s="26" t="s">
        <v>14</v>
      </c>
      <c r="H3651" s="23">
        <v>0</v>
      </c>
      <c r="I3651" s="27"/>
      <c r="J3651" s="28">
        <v>0</v>
      </c>
      <c r="K3651" t="str">
        <f>IF((LEN(relatorio_Ananindeua3[[#This Row],[CIF/CPF/CNPJ]])=14),relatorio_Ananindeua3[[#This Row],[CIF/CPF/CNPJ]],relatorio_Ananindeua3[[#This Row],[Coluna2]])</f>
        <v>40498122000174</v>
      </c>
      <c r="L3651" t="str">
        <f t="shared" si="57"/>
        <v>404******74</v>
      </c>
    </row>
    <row r="3652" spans="1:12" x14ac:dyDescent="0.25">
      <c r="A3652" s="23" t="s">
        <v>6721</v>
      </c>
      <c r="B3652" s="23" t="s">
        <v>6722</v>
      </c>
      <c r="C3652" s="23" t="s">
        <v>17</v>
      </c>
      <c r="D3652" s="24">
        <v>45299.907442129632</v>
      </c>
      <c r="E3652" s="25" t="s">
        <v>11</v>
      </c>
      <c r="F3652" s="26" t="s">
        <v>16</v>
      </c>
      <c r="G3652" s="26" t="s">
        <v>14</v>
      </c>
      <c r="H3652" s="23">
        <v>0</v>
      </c>
      <c r="I3652" s="27"/>
      <c r="J3652" s="28">
        <v>0</v>
      </c>
      <c r="K3652" t="str">
        <f>IF((LEN(relatorio_Ananindeua3[[#This Row],[CIF/CPF/CNPJ]])=14),relatorio_Ananindeua3[[#This Row],[CIF/CPF/CNPJ]],relatorio_Ananindeua3[[#This Row],[Coluna2]])</f>
        <v>45688813000154</v>
      </c>
      <c r="L3652" t="str">
        <f t="shared" si="57"/>
        <v>456******54</v>
      </c>
    </row>
    <row r="3653" spans="1:12" x14ac:dyDescent="0.25">
      <c r="A3653" s="23" t="s">
        <v>6709</v>
      </c>
      <c r="B3653" s="23" t="s">
        <v>6710</v>
      </c>
      <c r="C3653" s="23" t="s">
        <v>17</v>
      </c>
      <c r="D3653" s="24">
        <v>45299.907488425924</v>
      </c>
      <c r="E3653" s="25" t="s">
        <v>11</v>
      </c>
      <c r="F3653" s="26" t="s">
        <v>16</v>
      </c>
      <c r="G3653" s="26" t="s">
        <v>14</v>
      </c>
      <c r="H3653" s="23">
        <v>0</v>
      </c>
      <c r="I3653" s="27"/>
      <c r="J3653" s="28">
        <v>0</v>
      </c>
      <c r="K3653" t="str">
        <f>IF((LEN(relatorio_Ananindeua3[[#This Row],[CIF/CPF/CNPJ]])=14),relatorio_Ananindeua3[[#This Row],[CIF/CPF/CNPJ]],relatorio_Ananindeua3[[#This Row],[Coluna2]])</f>
        <v>45670141000150</v>
      </c>
      <c r="L3653" t="str">
        <f t="shared" si="57"/>
        <v>456******50</v>
      </c>
    </row>
    <row r="3654" spans="1:12" x14ac:dyDescent="0.25">
      <c r="A3654" s="23" t="s">
        <v>6073</v>
      </c>
      <c r="B3654" s="23" t="s">
        <v>6074</v>
      </c>
      <c r="C3654" s="23" t="s">
        <v>17</v>
      </c>
      <c r="D3654" s="24">
        <v>45299.907557870371</v>
      </c>
      <c r="E3654" s="25" t="s">
        <v>11</v>
      </c>
      <c r="F3654" s="26" t="s">
        <v>16</v>
      </c>
      <c r="G3654" s="26" t="s">
        <v>14</v>
      </c>
      <c r="H3654" s="23">
        <v>0</v>
      </c>
      <c r="I3654" s="27"/>
      <c r="J3654" s="28">
        <v>0</v>
      </c>
      <c r="K3654" t="str">
        <f>IF((LEN(relatorio_Ananindeua3[[#This Row],[CIF/CPF/CNPJ]])=14),relatorio_Ananindeua3[[#This Row],[CIF/CPF/CNPJ]],relatorio_Ananindeua3[[#This Row],[Coluna2]])</f>
        <v>43781503000154</v>
      </c>
      <c r="L3654" t="str">
        <f t="shared" si="57"/>
        <v>437******54</v>
      </c>
    </row>
    <row r="3655" spans="1:12" x14ac:dyDescent="0.25">
      <c r="A3655" s="23" t="s">
        <v>6697</v>
      </c>
      <c r="B3655" s="23" t="s">
        <v>6698</v>
      </c>
      <c r="C3655" s="23" t="s">
        <v>17</v>
      </c>
      <c r="D3655" s="24">
        <v>45299.907569444447</v>
      </c>
      <c r="E3655" s="25" t="s">
        <v>11</v>
      </c>
      <c r="F3655" s="26" t="s">
        <v>16</v>
      </c>
      <c r="G3655" s="26" t="s">
        <v>14</v>
      </c>
      <c r="H3655" s="23">
        <v>0</v>
      </c>
      <c r="I3655" s="27"/>
      <c r="J3655" s="28">
        <v>0</v>
      </c>
      <c r="K3655" t="str">
        <f>IF((LEN(relatorio_Ananindeua3[[#This Row],[CIF/CPF/CNPJ]])=14),relatorio_Ananindeua3[[#This Row],[CIF/CPF/CNPJ]],relatorio_Ananindeua3[[#This Row],[Coluna2]])</f>
        <v>45646847000186</v>
      </c>
      <c r="L3655" t="str">
        <f t="shared" si="57"/>
        <v>456******86</v>
      </c>
    </row>
    <row r="3656" spans="1:12" x14ac:dyDescent="0.25">
      <c r="A3656" s="23" t="s">
        <v>6691</v>
      </c>
      <c r="B3656" s="23" t="s">
        <v>6692</v>
      </c>
      <c r="C3656" s="23" t="s">
        <v>17</v>
      </c>
      <c r="D3656" s="24">
        <v>45299.907650462963</v>
      </c>
      <c r="E3656" s="25" t="s">
        <v>11</v>
      </c>
      <c r="F3656" s="26" t="s">
        <v>16</v>
      </c>
      <c r="G3656" s="26" t="s">
        <v>14</v>
      </c>
      <c r="H3656" s="23">
        <v>0</v>
      </c>
      <c r="I3656" s="27"/>
      <c r="J3656" s="28">
        <v>0</v>
      </c>
      <c r="K3656" t="str">
        <f>IF((LEN(relatorio_Ananindeua3[[#This Row],[CIF/CPF/CNPJ]])=14),relatorio_Ananindeua3[[#This Row],[CIF/CPF/CNPJ]],relatorio_Ananindeua3[[#This Row],[Coluna2]])</f>
        <v>45626783000151</v>
      </c>
      <c r="L3656" t="str">
        <f t="shared" si="57"/>
        <v>456******51</v>
      </c>
    </row>
    <row r="3657" spans="1:12" x14ac:dyDescent="0.25">
      <c r="A3657" s="23" t="s">
        <v>1596</v>
      </c>
      <c r="B3657" s="23" t="s">
        <v>1597</v>
      </c>
      <c r="C3657" s="23" t="s">
        <v>17</v>
      </c>
      <c r="D3657" s="24">
        <v>45299.907673611109</v>
      </c>
      <c r="E3657" s="25" t="s">
        <v>11</v>
      </c>
      <c r="F3657" s="26" t="s">
        <v>16</v>
      </c>
      <c r="G3657" s="26" t="s">
        <v>14</v>
      </c>
      <c r="H3657" s="23">
        <v>0</v>
      </c>
      <c r="I3657" s="27"/>
      <c r="J3657" s="28">
        <v>0</v>
      </c>
      <c r="K3657" t="str">
        <f>IF((LEN(relatorio_Ananindeua3[[#This Row],[CIF/CPF/CNPJ]])=14),relatorio_Ananindeua3[[#This Row],[CIF/CPF/CNPJ]],relatorio_Ananindeua3[[#This Row],[Coluna2]])</f>
        <v>22966836000188</v>
      </c>
      <c r="L3657" t="str">
        <f t="shared" si="57"/>
        <v>229******88</v>
      </c>
    </row>
    <row r="3658" spans="1:12" x14ac:dyDescent="0.25">
      <c r="A3658" s="23" t="s">
        <v>6689</v>
      </c>
      <c r="B3658" s="23" t="s">
        <v>6690</v>
      </c>
      <c r="C3658" s="23" t="s">
        <v>17</v>
      </c>
      <c r="D3658" s="24">
        <v>45299.907673611109</v>
      </c>
      <c r="E3658" s="25" t="s">
        <v>11</v>
      </c>
      <c r="F3658" s="26" t="s">
        <v>16</v>
      </c>
      <c r="G3658" s="26" t="s">
        <v>14</v>
      </c>
      <c r="H3658" s="23">
        <v>0</v>
      </c>
      <c r="I3658" s="27"/>
      <c r="J3658" s="28">
        <v>0</v>
      </c>
      <c r="K3658" t="str">
        <f>IF((LEN(relatorio_Ananindeua3[[#This Row],[CIF/CPF/CNPJ]])=14),relatorio_Ananindeua3[[#This Row],[CIF/CPF/CNPJ]],relatorio_Ananindeua3[[#This Row],[Coluna2]])</f>
        <v>45621771000134</v>
      </c>
      <c r="L3658" t="str">
        <f t="shared" si="57"/>
        <v>456******34</v>
      </c>
    </row>
    <row r="3659" spans="1:12" x14ac:dyDescent="0.25">
      <c r="A3659" s="23" t="s">
        <v>6049</v>
      </c>
      <c r="B3659" s="23" t="s">
        <v>6050</v>
      </c>
      <c r="C3659" s="23" t="s">
        <v>17</v>
      </c>
      <c r="D3659" s="24">
        <v>45299.907696759263</v>
      </c>
      <c r="E3659" s="25" t="s">
        <v>11</v>
      </c>
      <c r="F3659" s="26" t="s">
        <v>16</v>
      </c>
      <c r="G3659" s="26" t="s">
        <v>14</v>
      </c>
      <c r="H3659" s="23">
        <v>0</v>
      </c>
      <c r="I3659" s="27"/>
      <c r="J3659" s="28">
        <v>0</v>
      </c>
      <c r="K3659" t="str">
        <f>IF((LEN(relatorio_Ananindeua3[[#This Row],[CIF/CPF/CNPJ]])=14),relatorio_Ananindeua3[[#This Row],[CIF/CPF/CNPJ]],relatorio_Ananindeua3[[#This Row],[Coluna2]])</f>
        <v>43743220000118</v>
      </c>
      <c r="L3659" t="str">
        <f t="shared" si="57"/>
        <v>437******18</v>
      </c>
    </row>
    <row r="3660" spans="1:12" x14ac:dyDescent="0.25">
      <c r="A3660" s="23" t="s">
        <v>4948</v>
      </c>
      <c r="B3660" s="23" t="s">
        <v>4949</v>
      </c>
      <c r="C3660" s="23" t="s">
        <v>17</v>
      </c>
      <c r="D3660" s="24">
        <v>45299.907743055555</v>
      </c>
      <c r="E3660" s="25" t="s">
        <v>11</v>
      </c>
      <c r="F3660" s="26" t="s">
        <v>16</v>
      </c>
      <c r="G3660" s="26" t="s">
        <v>14</v>
      </c>
      <c r="H3660" s="23">
        <v>0</v>
      </c>
      <c r="I3660" s="27"/>
      <c r="J3660" s="28">
        <v>0</v>
      </c>
      <c r="K3660" t="str">
        <f>IF((LEN(relatorio_Ananindeua3[[#This Row],[CIF/CPF/CNPJ]])=14),relatorio_Ananindeua3[[#This Row],[CIF/CPF/CNPJ]],relatorio_Ananindeua3[[#This Row],[Coluna2]])</f>
        <v>40156212000187</v>
      </c>
      <c r="L3660" t="str">
        <f t="shared" si="57"/>
        <v>401******87</v>
      </c>
    </row>
    <row r="3661" spans="1:12" x14ac:dyDescent="0.25">
      <c r="A3661" s="23" t="s">
        <v>6677</v>
      </c>
      <c r="B3661" s="23" t="s">
        <v>6678</v>
      </c>
      <c r="C3661" s="23" t="s">
        <v>17</v>
      </c>
      <c r="D3661" s="24">
        <v>45299.907743055555</v>
      </c>
      <c r="E3661" s="25" t="s">
        <v>11</v>
      </c>
      <c r="F3661" s="26" t="s">
        <v>16</v>
      </c>
      <c r="G3661" s="26" t="s">
        <v>14</v>
      </c>
      <c r="H3661" s="23">
        <v>0</v>
      </c>
      <c r="I3661" s="27"/>
      <c r="J3661" s="28">
        <v>0</v>
      </c>
      <c r="K3661" t="str">
        <f>IF((LEN(relatorio_Ananindeua3[[#This Row],[CIF/CPF/CNPJ]])=14),relatorio_Ananindeua3[[#This Row],[CIF/CPF/CNPJ]],relatorio_Ananindeua3[[#This Row],[Coluna2]])</f>
        <v>45590891000111</v>
      </c>
      <c r="L3661" t="str">
        <f t="shared" si="57"/>
        <v>455******11</v>
      </c>
    </row>
    <row r="3662" spans="1:12" x14ac:dyDescent="0.25">
      <c r="A3662" s="23" t="s">
        <v>6675</v>
      </c>
      <c r="B3662" s="23" t="s">
        <v>6676</v>
      </c>
      <c r="C3662" s="23" t="s">
        <v>17</v>
      </c>
      <c r="D3662" s="24">
        <v>45299.907754629632</v>
      </c>
      <c r="E3662" s="25" t="s">
        <v>11</v>
      </c>
      <c r="F3662" s="26" t="s">
        <v>16</v>
      </c>
      <c r="G3662" s="26" t="s">
        <v>14</v>
      </c>
      <c r="H3662" s="23">
        <v>0</v>
      </c>
      <c r="I3662" s="27"/>
      <c r="J3662" s="28">
        <v>0</v>
      </c>
      <c r="K3662" t="str">
        <f>IF((LEN(relatorio_Ananindeua3[[#This Row],[CIF/CPF/CNPJ]])=14),relatorio_Ananindeua3[[#This Row],[CIF/CPF/CNPJ]],relatorio_Ananindeua3[[#This Row],[Coluna2]])</f>
        <v>45585804000138</v>
      </c>
      <c r="L3662" t="str">
        <f t="shared" si="57"/>
        <v>455******38</v>
      </c>
    </row>
    <row r="3663" spans="1:12" x14ac:dyDescent="0.25">
      <c r="A3663" s="23" t="s">
        <v>6663</v>
      </c>
      <c r="B3663" s="23" t="s">
        <v>6664</v>
      </c>
      <c r="C3663" s="23" t="s">
        <v>17</v>
      </c>
      <c r="D3663" s="24">
        <v>45299.907766203702</v>
      </c>
      <c r="E3663" s="25" t="s">
        <v>11</v>
      </c>
      <c r="F3663" s="26" t="s">
        <v>16</v>
      </c>
      <c r="G3663" s="26" t="s">
        <v>14</v>
      </c>
      <c r="H3663" s="23">
        <v>0</v>
      </c>
      <c r="I3663" s="27"/>
      <c r="J3663" s="28">
        <v>0</v>
      </c>
      <c r="K3663" t="str">
        <f>IF((LEN(relatorio_Ananindeua3[[#This Row],[CIF/CPF/CNPJ]])=14),relatorio_Ananindeua3[[#This Row],[CIF/CPF/CNPJ]],relatorio_Ananindeua3[[#This Row],[Coluna2]])</f>
        <v>45560930000138</v>
      </c>
      <c r="L3663" t="str">
        <f t="shared" si="57"/>
        <v>455******38</v>
      </c>
    </row>
    <row r="3664" spans="1:12" x14ac:dyDescent="0.25">
      <c r="A3664" s="23" t="s">
        <v>6673</v>
      </c>
      <c r="B3664" s="23" t="s">
        <v>6674</v>
      </c>
      <c r="C3664" s="23" t="s">
        <v>17</v>
      </c>
      <c r="D3664" s="24">
        <v>45299.907766203702</v>
      </c>
      <c r="E3664" s="25" t="s">
        <v>11</v>
      </c>
      <c r="F3664" s="26" t="s">
        <v>16</v>
      </c>
      <c r="G3664" s="26" t="s">
        <v>14</v>
      </c>
      <c r="H3664" s="23">
        <v>0</v>
      </c>
      <c r="I3664" s="27"/>
      <c r="J3664" s="28">
        <v>0</v>
      </c>
      <c r="K3664" t="str">
        <f>IF((LEN(relatorio_Ananindeua3[[#This Row],[CIF/CPF/CNPJ]])=14),relatorio_Ananindeua3[[#This Row],[CIF/CPF/CNPJ]],relatorio_Ananindeua3[[#This Row],[Coluna2]])</f>
        <v>45584691000156</v>
      </c>
      <c r="L3664" t="str">
        <f t="shared" si="57"/>
        <v>455******56</v>
      </c>
    </row>
    <row r="3665" spans="1:12" x14ac:dyDescent="0.25">
      <c r="A3665" s="23" t="s">
        <v>6665</v>
      </c>
      <c r="B3665" s="23" t="s">
        <v>6666</v>
      </c>
      <c r="C3665" s="23" t="s">
        <v>17</v>
      </c>
      <c r="D3665" s="24">
        <v>45299.907789351855</v>
      </c>
      <c r="E3665" s="25" t="s">
        <v>11</v>
      </c>
      <c r="F3665" s="26" t="s">
        <v>16</v>
      </c>
      <c r="G3665" s="26" t="s">
        <v>14</v>
      </c>
      <c r="H3665" s="23">
        <v>0</v>
      </c>
      <c r="I3665" s="27"/>
      <c r="J3665" s="28">
        <v>0</v>
      </c>
      <c r="K3665" t="str">
        <f>IF((LEN(relatorio_Ananindeua3[[#This Row],[CIF/CPF/CNPJ]])=14),relatorio_Ananindeua3[[#This Row],[CIF/CPF/CNPJ]],relatorio_Ananindeua3[[#This Row],[Coluna2]])</f>
        <v>45566307000192</v>
      </c>
      <c r="L3665" t="str">
        <f t="shared" si="57"/>
        <v>455******92</v>
      </c>
    </row>
    <row r="3666" spans="1:12" x14ac:dyDescent="0.25">
      <c r="A3666" s="23" t="s">
        <v>6657</v>
      </c>
      <c r="B3666" s="23" t="s">
        <v>6658</v>
      </c>
      <c r="C3666" s="23" t="s">
        <v>17</v>
      </c>
      <c r="D3666" s="24">
        <v>45299.907858796294</v>
      </c>
      <c r="E3666" s="25" t="s">
        <v>11</v>
      </c>
      <c r="F3666" s="26" t="s">
        <v>16</v>
      </c>
      <c r="G3666" s="26" t="s">
        <v>14</v>
      </c>
      <c r="H3666" s="23">
        <v>0</v>
      </c>
      <c r="I3666" s="27"/>
      <c r="J3666" s="28">
        <v>0</v>
      </c>
      <c r="K3666" t="str">
        <f>IF((LEN(relatorio_Ananindeua3[[#This Row],[CIF/CPF/CNPJ]])=14),relatorio_Ananindeua3[[#This Row],[CIF/CPF/CNPJ]],relatorio_Ananindeua3[[#This Row],[Coluna2]])</f>
        <v>45533174000158</v>
      </c>
      <c r="L3666" t="str">
        <f t="shared" ref="L3666:L3729" si="58">_xlfn.CONCAT(LEFT(A3666,3),REPT("*",6),RIGHT(A3666,2))</f>
        <v>455******58</v>
      </c>
    </row>
    <row r="3667" spans="1:12" x14ac:dyDescent="0.25">
      <c r="A3667" s="23" t="s">
        <v>6567</v>
      </c>
      <c r="B3667" s="23" t="s">
        <v>6568</v>
      </c>
      <c r="C3667" s="23" t="s">
        <v>17</v>
      </c>
      <c r="D3667" s="24">
        <v>45299.907939814817</v>
      </c>
      <c r="E3667" s="25" t="s">
        <v>11</v>
      </c>
      <c r="F3667" s="26" t="s">
        <v>16</v>
      </c>
      <c r="G3667" s="26" t="s">
        <v>14</v>
      </c>
      <c r="H3667" s="23">
        <v>0</v>
      </c>
      <c r="I3667" s="27"/>
      <c r="J3667" s="28">
        <v>0</v>
      </c>
      <c r="K3667" t="str">
        <f>IF((LEN(relatorio_Ananindeua3[[#This Row],[CIF/CPF/CNPJ]])=14),relatorio_Ananindeua3[[#This Row],[CIF/CPF/CNPJ]],relatorio_Ananindeua3[[#This Row],[Coluna2]])</f>
        <v>45332861000105</v>
      </c>
      <c r="L3667" t="str">
        <f t="shared" si="58"/>
        <v>453******05</v>
      </c>
    </row>
    <row r="3668" spans="1:12" x14ac:dyDescent="0.25">
      <c r="A3668" s="23" t="s">
        <v>1786</v>
      </c>
      <c r="B3668" s="23" t="s">
        <v>1787</v>
      </c>
      <c r="C3668" s="23" t="s">
        <v>17</v>
      </c>
      <c r="D3668" s="24">
        <v>45299.908020833333</v>
      </c>
      <c r="E3668" s="25" t="s">
        <v>11</v>
      </c>
      <c r="F3668" s="26" t="s">
        <v>16</v>
      </c>
      <c r="G3668" s="26" t="s">
        <v>14</v>
      </c>
      <c r="H3668" s="23">
        <v>0</v>
      </c>
      <c r="I3668" s="27"/>
      <c r="J3668" s="28">
        <v>0</v>
      </c>
      <c r="K3668" t="str">
        <f>IF((LEN(relatorio_Ananindeua3[[#This Row],[CIF/CPF/CNPJ]])=14),relatorio_Ananindeua3[[#This Row],[CIF/CPF/CNPJ]],relatorio_Ananindeua3[[#This Row],[Coluna2]])</f>
        <v>24384706000162</v>
      </c>
      <c r="L3668" t="str">
        <f t="shared" si="58"/>
        <v>243******62</v>
      </c>
    </row>
    <row r="3669" spans="1:12" x14ac:dyDescent="0.25">
      <c r="A3669" s="23" t="s">
        <v>6633</v>
      </c>
      <c r="B3669" s="23" t="s">
        <v>6634</v>
      </c>
      <c r="C3669" s="23" t="s">
        <v>17</v>
      </c>
      <c r="D3669" s="24">
        <v>45299.908020833333</v>
      </c>
      <c r="E3669" s="25" t="s">
        <v>11</v>
      </c>
      <c r="F3669" s="26" t="s">
        <v>16</v>
      </c>
      <c r="G3669" s="26" t="s">
        <v>14</v>
      </c>
      <c r="H3669" s="23">
        <v>0</v>
      </c>
      <c r="I3669" s="27"/>
      <c r="J3669" s="28">
        <v>0</v>
      </c>
      <c r="K3669" t="str">
        <f>IF((LEN(relatorio_Ananindeua3[[#This Row],[CIF/CPF/CNPJ]])=14),relatorio_Ananindeua3[[#This Row],[CIF/CPF/CNPJ]],relatorio_Ananindeua3[[#This Row],[Coluna2]])</f>
        <v>45472102000148</v>
      </c>
      <c r="L3669" t="str">
        <f t="shared" si="58"/>
        <v>454******48</v>
      </c>
    </row>
    <row r="3670" spans="1:12" x14ac:dyDescent="0.25">
      <c r="A3670" s="23" t="s">
        <v>6627</v>
      </c>
      <c r="B3670" s="23" t="s">
        <v>6628</v>
      </c>
      <c r="C3670" s="23" t="s">
        <v>17</v>
      </c>
      <c r="D3670" s="24">
        <v>45299.908032407409</v>
      </c>
      <c r="E3670" s="25" t="s">
        <v>11</v>
      </c>
      <c r="F3670" s="26" t="s">
        <v>16</v>
      </c>
      <c r="G3670" s="26" t="s">
        <v>14</v>
      </c>
      <c r="H3670" s="23">
        <v>0</v>
      </c>
      <c r="I3670" s="27"/>
      <c r="J3670" s="28">
        <v>0</v>
      </c>
      <c r="K3670" t="str">
        <f>IF((LEN(relatorio_Ananindeua3[[#This Row],[CIF/CPF/CNPJ]])=14),relatorio_Ananindeua3[[#This Row],[CIF/CPF/CNPJ]],relatorio_Ananindeua3[[#This Row],[Coluna2]])</f>
        <v>45460031000163</v>
      </c>
      <c r="L3670" t="str">
        <f t="shared" si="58"/>
        <v>454******63</v>
      </c>
    </row>
    <row r="3671" spans="1:12" x14ac:dyDescent="0.25">
      <c r="A3671" s="23" t="s">
        <v>6631</v>
      </c>
      <c r="B3671" s="23" t="s">
        <v>6632</v>
      </c>
      <c r="C3671" s="23" t="s">
        <v>17</v>
      </c>
      <c r="D3671" s="24">
        <v>45299.908032407409</v>
      </c>
      <c r="E3671" s="25" t="s">
        <v>11</v>
      </c>
      <c r="F3671" s="26" t="s">
        <v>16</v>
      </c>
      <c r="G3671" s="26" t="s">
        <v>14</v>
      </c>
      <c r="H3671" s="23">
        <v>0</v>
      </c>
      <c r="I3671" s="27"/>
      <c r="J3671" s="28">
        <v>0</v>
      </c>
      <c r="K3671" t="str">
        <f>IF((LEN(relatorio_Ananindeua3[[#This Row],[CIF/CPF/CNPJ]])=14),relatorio_Ananindeua3[[#This Row],[CIF/CPF/CNPJ]],relatorio_Ananindeua3[[#This Row],[Coluna2]])</f>
        <v>45467572000113</v>
      </c>
      <c r="L3671" t="str">
        <f t="shared" si="58"/>
        <v>454******13</v>
      </c>
    </row>
    <row r="3672" spans="1:12" x14ac:dyDescent="0.25">
      <c r="A3672" s="23" t="s">
        <v>6617</v>
      </c>
      <c r="B3672" s="23" t="s">
        <v>6618</v>
      </c>
      <c r="C3672" s="23" t="s">
        <v>17</v>
      </c>
      <c r="D3672" s="24">
        <v>45299.908067129632</v>
      </c>
      <c r="E3672" s="25" t="s">
        <v>11</v>
      </c>
      <c r="F3672" s="26" t="s">
        <v>16</v>
      </c>
      <c r="G3672" s="26" t="s">
        <v>14</v>
      </c>
      <c r="H3672" s="23">
        <v>0</v>
      </c>
      <c r="I3672" s="27"/>
      <c r="J3672" s="28">
        <v>0</v>
      </c>
      <c r="K3672" t="str">
        <f>IF((LEN(relatorio_Ananindeua3[[#This Row],[CIF/CPF/CNPJ]])=14),relatorio_Ananindeua3[[#This Row],[CIF/CPF/CNPJ]],relatorio_Ananindeua3[[#This Row],[Coluna2]])</f>
        <v>45438609000185</v>
      </c>
      <c r="L3672" t="str">
        <f t="shared" si="58"/>
        <v>454******85</v>
      </c>
    </row>
    <row r="3673" spans="1:12" x14ac:dyDescent="0.25">
      <c r="A3673" s="23" t="s">
        <v>6601</v>
      </c>
      <c r="B3673" s="23" t="s">
        <v>6602</v>
      </c>
      <c r="C3673" s="23" t="s">
        <v>17</v>
      </c>
      <c r="D3673" s="24">
        <v>45299.908101851855</v>
      </c>
      <c r="E3673" s="25" t="s">
        <v>11</v>
      </c>
      <c r="F3673" s="26" t="s">
        <v>16</v>
      </c>
      <c r="G3673" s="26" t="s">
        <v>14</v>
      </c>
      <c r="H3673" s="23">
        <v>0</v>
      </c>
      <c r="I3673" s="27"/>
      <c r="J3673" s="28">
        <v>0</v>
      </c>
      <c r="K3673" t="str">
        <f>IF((LEN(relatorio_Ananindeua3[[#This Row],[CIF/CPF/CNPJ]])=14),relatorio_Ananindeua3[[#This Row],[CIF/CPF/CNPJ]],relatorio_Ananindeua3[[#This Row],[Coluna2]])</f>
        <v>45403426000124</v>
      </c>
      <c r="L3673" t="str">
        <f t="shared" si="58"/>
        <v>454******24</v>
      </c>
    </row>
    <row r="3674" spans="1:12" x14ac:dyDescent="0.25">
      <c r="A3674" s="23" t="s">
        <v>913</v>
      </c>
      <c r="B3674" s="23" t="s">
        <v>914</v>
      </c>
      <c r="C3674" s="23" t="s">
        <v>17</v>
      </c>
      <c r="D3674" s="24">
        <v>45299.908113425925</v>
      </c>
      <c r="E3674" s="25" t="s">
        <v>11</v>
      </c>
      <c r="F3674" s="26" t="s">
        <v>16</v>
      </c>
      <c r="G3674" s="26" t="s">
        <v>14</v>
      </c>
      <c r="H3674" s="23">
        <v>0</v>
      </c>
      <c r="I3674" s="27"/>
      <c r="J3674" s="28">
        <v>0</v>
      </c>
      <c r="K3674" t="str">
        <f>IF((LEN(relatorio_Ananindeua3[[#This Row],[CIF/CPF/CNPJ]])=14),relatorio_Ananindeua3[[#This Row],[CIF/CPF/CNPJ]],relatorio_Ananindeua3[[#This Row],[Coluna2]])</f>
        <v>17194920000190</v>
      </c>
      <c r="L3674" t="str">
        <f t="shared" si="58"/>
        <v>171******90</v>
      </c>
    </row>
    <row r="3675" spans="1:12" x14ac:dyDescent="0.25">
      <c r="A3675" s="23" t="s">
        <v>6593</v>
      </c>
      <c r="B3675" s="23" t="s">
        <v>6594</v>
      </c>
      <c r="C3675" s="23" t="s">
        <v>17</v>
      </c>
      <c r="D3675" s="24">
        <v>45299.908171296294</v>
      </c>
      <c r="E3675" s="25" t="s">
        <v>11</v>
      </c>
      <c r="F3675" s="26" t="s">
        <v>16</v>
      </c>
      <c r="G3675" s="26" t="s">
        <v>14</v>
      </c>
      <c r="H3675" s="23">
        <v>0</v>
      </c>
      <c r="I3675" s="27"/>
      <c r="J3675" s="28">
        <v>0</v>
      </c>
      <c r="K3675" t="str">
        <f>IF((LEN(relatorio_Ananindeua3[[#This Row],[CIF/CPF/CNPJ]])=14),relatorio_Ananindeua3[[#This Row],[CIF/CPF/CNPJ]],relatorio_Ananindeua3[[#This Row],[Coluna2]])</f>
        <v>45389537000123</v>
      </c>
      <c r="L3675" t="str">
        <f t="shared" si="58"/>
        <v>453******23</v>
      </c>
    </row>
    <row r="3676" spans="1:12" x14ac:dyDescent="0.25">
      <c r="A3676" s="23" t="s">
        <v>6029</v>
      </c>
      <c r="B3676" s="23" t="s">
        <v>6030</v>
      </c>
      <c r="C3676" s="23" t="s">
        <v>17</v>
      </c>
      <c r="D3676" s="24">
        <v>45299.908252314817</v>
      </c>
      <c r="E3676" s="25" t="s">
        <v>11</v>
      </c>
      <c r="F3676" s="26" t="s">
        <v>16</v>
      </c>
      <c r="G3676" s="26" t="s">
        <v>14</v>
      </c>
      <c r="H3676" s="23">
        <v>0</v>
      </c>
      <c r="I3676" s="27"/>
      <c r="J3676" s="28">
        <v>0</v>
      </c>
      <c r="K3676" t="str">
        <f>IF((LEN(relatorio_Ananindeua3[[#This Row],[CIF/CPF/CNPJ]])=14),relatorio_Ananindeua3[[#This Row],[CIF/CPF/CNPJ]],relatorio_Ananindeua3[[#This Row],[Coluna2]])</f>
        <v>43682935000108</v>
      </c>
      <c r="L3676" t="str">
        <f t="shared" si="58"/>
        <v>436******08</v>
      </c>
    </row>
    <row r="3677" spans="1:12" x14ac:dyDescent="0.25">
      <c r="A3677" s="23" t="s">
        <v>6571</v>
      </c>
      <c r="B3677" s="23" t="s">
        <v>6572</v>
      </c>
      <c r="C3677" s="23" t="s">
        <v>17</v>
      </c>
      <c r="D3677" s="24">
        <v>45299.908252314817</v>
      </c>
      <c r="E3677" s="25" t="s">
        <v>11</v>
      </c>
      <c r="F3677" s="26" t="s">
        <v>16</v>
      </c>
      <c r="G3677" s="26" t="s">
        <v>14</v>
      </c>
      <c r="H3677" s="23">
        <v>0</v>
      </c>
      <c r="I3677" s="27"/>
      <c r="J3677" s="28">
        <v>0</v>
      </c>
      <c r="K3677" t="str">
        <f>IF((LEN(relatorio_Ananindeua3[[#This Row],[CIF/CPF/CNPJ]])=14),relatorio_Ananindeua3[[#This Row],[CIF/CPF/CNPJ]],relatorio_Ananindeua3[[#This Row],[Coluna2]])</f>
        <v>45343335000140</v>
      </c>
      <c r="L3677" t="str">
        <f t="shared" si="58"/>
        <v>453******40</v>
      </c>
    </row>
    <row r="3678" spans="1:12" x14ac:dyDescent="0.25">
      <c r="A3678" s="23" t="s">
        <v>6573</v>
      </c>
      <c r="B3678" s="23" t="s">
        <v>6574</v>
      </c>
      <c r="C3678" s="23" t="s">
        <v>17</v>
      </c>
      <c r="D3678" s="24">
        <v>45299.908252314817</v>
      </c>
      <c r="E3678" s="25" t="s">
        <v>11</v>
      </c>
      <c r="F3678" s="26" t="s">
        <v>16</v>
      </c>
      <c r="G3678" s="26" t="s">
        <v>14</v>
      </c>
      <c r="H3678" s="23">
        <v>0</v>
      </c>
      <c r="I3678" s="27"/>
      <c r="J3678" s="28">
        <v>0</v>
      </c>
      <c r="K3678" t="str">
        <f>IF((LEN(relatorio_Ananindeua3[[#This Row],[CIF/CPF/CNPJ]])=14),relatorio_Ananindeua3[[#This Row],[CIF/CPF/CNPJ]],relatorio_Ananindeua3[[#This Row],[Coluna2]])</f>
        <v>45350564000192</v>
      </c>
      <c r="L3678" t="str">
        <f t="shared" si="58"/>
        <v>453******92</v>
      </c>
    </row>
    <row r="3679" spans="1:12" x14ac:dyDescent="0.25">
      <c r="A3679" s="23" t="s">
        <v>6575</v>
      </c>
      <c r="B3679" s="23" t="s">
        <v>6576</v>
      </c>
      <c r="C3679" s="23" t="s">
        <v>17</v>
      </c>
      <c r="D3679" s="24">
        <v>45299.908252314817</v>
      </c>
      <c r="E3679" s="25" t="s">
        <v>11</v>
      </c>
      <c r="F3679" s="26" t="s">
        <v>16</v>
      </c>
      <c r="G3679" s="26" t="s">
        <v>14</v>
      </c>
      <c r="H3679" s="23">
        <v>0</v>
      </c>
      <c r="I3679" s="27"/>
      <c r="J3679" s="28">
        <v>0</v>
      </c>
      <c r="K3679" t="str">
        <f>IF((LEN(relatorio_Ananindeua3[[#This Row],[CIF/CPF/CNPJ]])=14),relatorio_Ananindeua3[[#This Row],[CIF/CPF/CNPJ]],relatorio_Ananindeua3[[#This Row],[Coluna2]])</f>
        <v>45351900000111</v>
      </c>
      <c r="L3679" t="str">
        <f t="shared" si="58"/>
        <v>453******11</v>
      </c>
    </row>
    <row r="3680" spans="1:12" x14ac:dyDescent="0.25">
      <c r="A3680" s="23" t="s">
        <v>6555</v>
      </c>
      <c r="B3680" s="23" t="s">
        <v>6556</v>
      </c>
      <c r="C3680" s="23" t="s">
        <v>17</v>
      </c>
      <c r="D3680" s="24">
        <v>45299.90828703704</v>
      </c>
      <c r="E3680" s="25" t="s">
        <v>11</v>
      </c>
      <c r="F3680" s="26" t="s">
        <v>16</v>
      </c>
      <c r="G3680" s="26" t="s">
        <v>14</v>
      </c>
      <c r="H3680" s="23">
        <v>0</v>
      </c>
      <c r="I3680" s="27"/>
      <c r="J3680" s="28">
        <v>0</v>
      </c>
      <c r="K3680" t="str">
        <f>IF((LEN(relatorio_Ananindeua3[[#This Row],[CIF/CPF/CNPJ]])=14),relatorio_Ananindeua3[[#This Row],[CIF/CPF/CNPJ]],relatorio_Ananindeua3[[#This Row],[Coluna2]])</f>
        <v>45291828000184</v>
      </c>
      <c r="L3680" t="str">
        <f t="shared" si="58"/>
        <v>452******84</v>
      </c>
    </row>
    <row r="3681" spans="1:12" x14ac:dyDescent="0.25">
      <c r="A3681" s="23" t="s">
        <v>4932</v>
      </c>
      <c r="B3681" s="23" t="s">
        <v>4933</v>
      </c>
      <c r="C3681" s="23" t="s">
        <v>17</v>
      </c>
      <c r="D3681" s="24">
        <v>45299.908310185187</v>
      </c>
      <c r="E3681" s="25" t="s">
        <v>11</v>
      </c>
      <c r="F3681" s="26" t="s">
        <v>16</v>
      </c>
      <c r="G3681" s="26" t="s">
        <v>14</v>
      </c>
      <c r="H3681" s="23">
        <v>0</v>
      </c>
      <c r="I3681" s="27"/>
      <c r="J3681" s="28">
        <v>0</v>
      </c>
      <c r="K3681" t="str">
        <f>IF((LEN(relatorio_Ananindeua3[[#This Row],[CIF/CPF/CNPJ]])=14),relatorio_Ananindeua3[[#This Row],[CIF/CPF/CNPJ]],relatorio_Ananindeua3[[#This Row],[Coluna2]])</f>
        <v>40054112000140</v>
      </c>
      <c r="L3681" t="str">
        <f t="shared" si="58"/>
        <v>400******40</v>
      </c>
    </row>
    <row r="3682" spans="1:12" x14ac:dyDescent="0.25">
      <c r="A3682" s="23" t="s">
        <v>6557</v>
      </c>
      <c r="B3682" s="23" t="s">
        <v>6558</v>
      </c>
      <c r="C3682" s="23" t="s">
        <v>17</v>
      </c>
      <c r="D3682" s="24">
        <v>45299.908310185187</v>
      </c>
      <c r="E3682" s="25" t="s">
        <v>11</v>
      </c>
      <c r="F3682" s="26" t="s">
        <v>16</v>
      </c>
      <c r="G3682" s="26" t="s">
        <v>14</v>
      </c>
      <c r="H3682" s="23">
        <v>0</v>
      </c>
      <c r="I3682" s="27"/>
      <c r="J3682" s="28">
        <v>0</v>
      </c>
      <c r="K3682" t="str">
        <f>IF((LEN(relatorio_Ananindeua3[[#This Row],[CIF/CPF/CNPJ]])=14),relatorio_Ananindeua3[[#This Row],[CIF/CPF/CNPJ]],relatorio_Ananindeua3[[#This Row],[Coluna2]])</f>
        <v>45295061000161</v>
      </c>
      <c r="L3682" t="str">
        <f t="shared" si="58"/>
        <v>452******61</v>
      </c>
    </row>
    <row r="3683" spans="1:12" x14ac:dyDescent="0.25">
      <c r="A3683" s="23" t="s">
        <v>6378</v>
      </c>
      <c r="B3683" s="23" t="s">
        <v>6379</v>
      </c>
      <c r="C3683" s="23" t="s">
        <v>17</v>
      </c>
      <c r="D3683" s="24">
        <v>45299.90834490741</v>
      </c>
      <c r="E3683" s="25" t="s">
        <v>11</v>
      </c>
      <c r="F3683" s="26" t="s">
        <v>16</v>
      </c>
      <c r="G3683" s="26" t="s">
        <v>14</v>
      </c>
      <c r="H3683" s="23">
        <v>0</v>
      </c>
      <c r="I3683" s="27"/>
      <c r="J3683" s="28">
        <v>0</v>
      </c>
      <c r="K3683" t="str">
        <f>IF((LEN(relatorio_Ananindeua3[[#This Row],[CIF/CPF/CNPJ]])=14),relatorio_Ananindeua3[[#This Row],[CIF/CPF/CNPJ]],relatorio_Ananindeua3[[#This Row],[Coluna2]])</f>
        <v>44756333000110</v>
      </c>
      <c r="L3683" t="str">
        <f t="shared" si="58"/>
        <v>447******10</v>
      </c>
    </row>
    <row r="3684" spans="1:12" x14ac:dyDescent="0.25">
      <c r="A3684" s="23" t="s">
        <v>1006</v>
      </c>
      <c r="B3684" s="23" t="s">
        <v>1007</v>
      </c>
      <c r="C3684" s="23" t="s">
        <v>17</v>
      </c>
      <c r="D3684" s="24">
        <v>45299.908391203702</v>
      </c>
      <c r="E3684" s="25" t="s">
        <v>11</v>
      </c>
      <c r="F3684" s="26" t="s">
        <v>16</v>
      </c>
      <c r="G3684" s="26" t="s">
        <v>14</v>
      </c>
      <c r="H3684" s="23">
        <v>0</v>
      </c>
      <c r="I3684" s="27"/>
      <c r="J3684" s="28">
        <v>0</v>
      </c>
      <c r="K3684" t="str">
        <f>IF((LEN(relatorio_Ananindeua3[[#This Row],[CIF/CPF/CNPJ]])=14),relatorio_Ananindeua3[[#This Row],[CIF/CPF/CNPJ]],relatorio_Ananindeua3[[#This Row],[Coluna2]])</f>
        <v>17723437000156</v>
      </c>
      <c r="L3684" t="str">
        <f t="shared" si="58"/>
        <v>177******56</v>
      </c>
    </row>
    <row r="3685" spans="1:12" x14ac:dyDescent="0.25">
      <c r="A3685" s="23" t="s">
        <v>1245</v>
      </c>
      <c r="B3685" s="23" t="s">
        <v>1246</v>
      </c>
      <c r="C3685" s="23" t="s">
        <v>17</v>
      </c>
      <c r="D3685" s="24">
        <v>45299.908460648148</v>
      </c>
      <c r="E3685" s="25" t="s">
        <v>11</v>
      </c>
      <c r="F3685" s="26" t="s">
        <v>16</v>
      </c>
      <c r="G3685" s="26" t="s">
        <v>14</v>
      </c>
      <c r="H3685" s="23">
        <v>0</v>
      </c>
      <c r="I3685" s="27"/>
      <c r="J3685" s="28">
        <v>0</v>
      </c>
      <c r="K3685" t="str">
        <f>IF((LEN(relatorio_Ananindeua3[[#This Row],[CIF/CPF/CNPJ]])=14),relatorio_Ananindeua3[[#This Row],[CIF/CPF/CNPJ]],relatorio_Ananindeua3[[#This Row],[Coluna2]])</f>
        <v>19801152000111</v>
      </c>
      <c r="L3685" t="str">
        <f t="shared" si="58"/>
        <v>198******11</v>
      </c>
    </row>
    <row r="3686" spans="1:12" x14ac:dyDescent="0.25">
      <c r="A3686" s="23" t="s">
        <v>6235</v>
      </c>
      <c r="B3686" s="23" t="s">
        <v>6236</v>
      </c>
      <c r="C3686" s="23" t="s">
        <v>17</v>
      </c>
      <c r="D3686" s="24">
        <v>45299.908495370371</v>
      </c>
      <c r="E3686" s="25" t="s">
        <v>11</v>
      </c>
      <c r="F3686" s="26" t="s">
        <v>16</v>
      </c>
      <c r="G3686" s="26" t="s">
        <v>14</v>
      </c>
      <c r="H3686" s="23">
        <v>0</v>
      </c>
      <c r="I3686" s="27"/>
      <c r="J3686" s="28">
        <v>0</v>
      </c>
      <c r="K3686" t="str">
        <f>IF((LEN(relatorio_Ananindeua3[[#This Row],[CIF/CPF/CNPJ]])=14),relatorio_Ananindeua3[[#This Row],[CIF/CPF/CNPJ]],relatorio_Ananindeua3[[#This Row],[Coluna2]])</f>
        <v>44320624000161</v>
      </c>
      <c r="L3686" t="str">
        <f t="shared" si="58"/>
        <v>443******61</v>
      </c>
    </row>
    <row r="3687" spans="1:12" x14ac:dyDescent="0.25">
      <c r="A3687" s="23" t="s">
        <v>6533</v>
      </c>
      <c r="B3687" s="23" t="s">
        <v>6534</v>
      </c>
      <c r="C3687" s="23" t="s">
        <v>17</v>
      </c>
      <c r="D3687" s="24">
        <v>45299.908518518518</v>
      </c>
      <c r="E3687" s="25" t="s">
        <v>11</v>
      </c>
      <c r="F3687" s="26" t="s">
        <v>16</v>
      </c>
      <c r="G3687" s="26" t="s">
        <v>14</v>
      </c>
      <c r="H3687" s="23">
        <v>0</v>
      </c>
      <c r="I3687" s="27"/>
      <c r="J3687" s="28">
        <v>0</v>
      </c>
      <c r="K3687" t="str">
        <f>IF((LEN(relatorio_Ananindeua3[[#This Row],[CIF/CPF/CNPJ]])=14),relatorio_Ananindeua3[[#This Row],[CIF/CPF/CNPJ]],relatorio_Ananindeua3[[#This Row],[Coluna2]])</f>
        <v>45208355000109</v>
      </c>
      <c r="L3687" t="str">
        <f t="shared" si="58"/>
        <v>452******09</v>
      </c>
    </row>
    <row r="3688" spans="1:12" x14ac:dyDescent="0.25">
      <c r="A3688" s="23" t="s">
        <v>5592</v>
      </c>
      <c r="B3688" s="23" t="s">
        <v>5593</v>
      </c>
      <c r="C3688" s="23" t="s">
        <v>17</v>
      </c>
      <c r="D3688" s="24">
        <v>45299.908553240741</v>
      </c>
      <c r="E3688" s="25" t="s">
        <v>11</v>
      </c>
      <c r="F3688" s="26" t="s">
        <v>16</v>
      </c>
      <c r="G3688" s="26" t="s">
        <v>14</v>
      </c>
      <c r="H3688" s="23">
        <v>0</v>
      </c>
      <c r="I3688" s="27"/>
      <c r="J3688" s="28">
        <v>0</v>
      </c>
      <c r="K3688" t="str">
        <f>IF((LEN(relatorio_Ananindeua3[[#This Row],[CIF/CPF/CNPJ]])=14),relatorio_Ananindeua3[[#This Row],[CIF/CPF/CNPJ]],relatorio_Ananindeua3[[#This Row],[Coluna2]])</f>
        <v>42191565000143</v>
      </c>
      <c r="L3688" t="str">
        <f t="shared" si="58"/>
        <v>421******43</v>
      </c>
    </row>
    <row r="3689" spans="1:12" x14ac:dyDescent="0.25">
      <c r="A3689" s="23" t="s">
        <v>6521</v>
      </c>
      <c r="B3689" s="23" t="s">
        <v>6522</v>
      </c>
      <c r="C3689" s="23" t="s">
        <v>17</v>
      </c>
      <c r="D3689" s="24">
        <v>45299.908553240741</v>
      </c>
      <c r="E3689" s="25" t="s">
        <v>11</v>
      </c>
      <c r="F3689" s="26" t="s">
        <v>16</v>
      </c>
      <c r="G3689" s="26" t="s">
        <v>14</v>
      </c>
      <c r="H3689" s="23">
        <v>0</v>
      </c>
      <c r="I3689" s="27"/>
      <c r="J3689" s="28">
        <v>0</v>
      </c>
      <c r="K3689" t="str">
        <f>IF((LEN(relatorio_Ananindeua3[[#This Row],[CIF/CPF/CNPJ]])=14),relatorio_Ananindeua3[[#This Row],[CIF/CPF/CNPJ]],relatorio_Ananindeua3[[#This Row],[Coluna2]])</f>
        <v>45184960000197</v>
      </c>
      <c r="L3689" t="str">
        <f t="shared" si="58"/>
        <v>451******97</v>
      </c>
    </row>
    <row r="3690" spans="1:12" x14ac:dyDescent="0.25">
      <c r="A3690" s="23" t="s">
        <v>545</v>
      </c>
      <c r="B3690" s="23" t="s">
        <v>546</v>
      </c>
      <c r="C3690" s="23" t="s">
        <v>17</v>
      </c>
      <c r="D3690" s="24">
        <v>45299.908726851849</v>
      </c>
      <c r="E3690" s="25" t="s">
        <v>11</v>
      </c>
      <c r="F3690" s="26" t="s">
        <v>16</v>
      </c>
      <c r="G3690" s="26" t="s">
        <v>14</v>
      </c>
      <c r="H3690" s="23">
        <v>0</v>
      </c>
      <c r="I3690" s="27"/>
      <c r="J3690" s="28">
        <v>0</v>
      </c>
      <c r="K3690" t="str">
        <f>IF((LEN(relatorio_Ananindeua3[[#This Row],[CIF/CPF/CNPJ]])=14),relatorio_Ananindeua3[[#This Row],[CIF/CPF/CNPJ]],relatorio_Ananindeua3[[#This Row],[Coluna2]])</f>
        <v>13872350000190</v>
      </c>
      <c r="L3690" t="str">
        <f t="shared" si="58"/>
        <v>138******90</v>
      </c>
    </row>
    <row r="3691" spans="1:12" x14ac:dyDescent="0.25">
      <c r="A3691" s="23" t="s">
        <v>1281</v>
      </c>
      <c r="B3691" s="23" t="s">
        <v>1282</v>
      </c>
      <c r="C3691" s="23" t="s">
        <v>17</v>
      </c>
      <c r="D3691" s="24">
        <v>45299.908726851849</v>
      </c>
      <c r="E3691" s="25" t="s">
        <v>11</v>
      </c>
      <c r="F3691" s="26" t="s">
        <v>16</v>
      </c>
      <c r="G3691" s="26" t="s">
        <v>14</v>
      </c>
      <c r="H3691" s="23">
        <v>0</v>
      </c>
      <c r="I3691" s="27"/>
      <c r="J3691" s="28">
        <v>0</v>
      </c>
      <c r="K3691" t="str">
        <f>IF((LEN(relatorio_Ananindeua3[[#This Row],[CIF/CPF/CNPJ]])=14),relatorio_Ananindeua3[[#This Row],[CIF/CPF/CNPJ]],relatorio_Ananindeua3[[#This Row],[Coluna2]])</f>
        <v>20001264000177</v>
      </c>
      <c r="L3691" t="str">
        <f t="shared" si="58"/>
        <v>200******77</v>
      </c>
    </row>
    <row r="3692" spans="1:12" x14ac:dyDescent="0.25">
      <c r="A3692" s="23" t="s">
        <v>5793</v>
      </c>
      <c r="B3692" s="23" t="s">
        <v>5794</v>
      </c>
      <c r="C3692" s="23" t="s">
        <v>17</v>
      </c>
      <c r="D3692" s="24">
        <v>45299.908726851849</v>
      </c>
      <c r="E3692" s="25" t="s">
        <v>11</v>
      </c>
      <c r="F3692" s="26" t="s">
        <v>16</v>
      </c>
      <c r="G3692" s="26" t="s">
        <v>14</v>
      </c>
      <c r="H3692" s="23">
        <v>0</v>
      </c>
      <c r="I3692" s="27"/>
      <c r="J3692" s="28">
        <v>0</v>
      </c>
      <c r="K3692" t="str">
        <f>IF((LEN(relatorio_Ananindeua3[[#This Row],[CIF/CPF/CNPJ]])=14),relatorio_Ananindeua3[[#This Row],[CIF/CPF/CNPJ]],relatorio_Ananindeua3[[#This Row],[Coluna2]])</f>
        <v>42918940000104</v>
      </c>
      <c r="L3692" t="str">
        <f t="shared" si="58"/>
        <v>429******04</v>
      </c>
    </row>
    <row r="3693" spans="1:12" x14ac:dyDescent="0.25">
      <c r="A3693" s="23" t="s">
        <v>6505</v>
      </c>
      <c r="B3693" s="23" t="s">
        <v>6506</v>
      </c>
      <c r="C3693" s="23" t="s">
        <v>17</v>
      </c>
      <c r="D3693" s="24">
        <v>45299.908726851849</v>
      </c>
      <c r="E3693" s="25" t="s">
        <v>11</v>
      </c>
      <c r="F3693" s="26" t="s">
        <v>16</v>
      </c>
      <c r="G3693" s="26" t="s">
        <v>14</v>
      </c>
      <c r="H3693" s="23">
        <v>0</v>
      </c>
      <c r="I3693" s="27"/>
      <c r="J3693" s="28">
        <v>0</v>
      </c>
      <c r="K3693" t="str">
        <f>IF((LEN(relatorio_Ananindeua3[[#This Row],[CIF/CPF/CNPJ]])=14),relatorio_Ananindeua3[[#This Row],[CIF/CPF/CNPJ]],relatorio_Ananindeua3[[#This Row],[Coluna2]])</f>
        <v>45144392000109</v>
      </c>
      <c r="L3693" t="str">
        <f t="shared" si="58"/>
        <v>451******09</v>
      </c>
    </row>
    <row r="3694" spans="1:12" x14ac:dyDescent="0.25">
      <c r="A3694" s="23" t="s">
        <v>6499</v>
      </c>
      <c r="B3694" s="23" t="s">
        <v>6500</v>
      </c>
      <c r="C3694" s="23" t="s">
        <v>17</v>
      </c>
      <c r="D3694" s="24">
        <v>45299.908761574072</v>
      </c>
      <c r="E3694" s="25" t="s">
        <v>11</v>
      </c>
      <c r="F3694" s="26" t="s">
        <v>16</v>
      </c>
      <c r="G3694" s="26" t="s">
        <v>14</v>
      </c>
      <c r="H3694" s="23">
        <v>0</v>
      </c>
      <c r="I3694" s="27"/>
      <c r="J3694" s="28">
        <v>0</v>
      </c>
      <c r="K3694" t="str">
        <f>IF((LEN(relatorio_Ananindeua3[[#This Row],[CIF/CPF/CNPJ]])=14),relatorio_Ananindeua3[[#This Row],[CIF/CPF/CNPJ]],relatorio_Ananindeua3[[#This Row],[Coluna2]])</f>
        <v>45112220000145</v>
      </c>
      <c r="L3694" t="str">
        <f t="shared" si="58"/>
        <v>451******45</v>
      </c>
    </row>
    <row r="3695" spans="1:12" x14ac:dyDescent="0.25">
      <c r="A3695" s="23" t="s">
        <v>58</v>
      </c>
      <c r="B3695" s="23" t="s">
        <v>59</v>
      </c>
      <c r="C3695" s="23" t="s">
        <v>17</v>
      </c>
      <c r="D3695" s="24">
        <v>45299.908842592595</v>
      </c>
      <c r="E3695" s="25" t="s">
        <v>11</v>
      </c>
      <c r="F3695" s="26" t="s">
        <v>16</v>
      </c>
      <c r="G3695" s="26" t="s">
        <v>14</v>
      </c>
      <c r="H3695" s="23">
        <v>0</v>
      </c>
      <c r="I3695" s="27"/>
      <c r="J3695" s="28">
        <v>0</v>
      </c>
      <c r="K3695" t="str">
        <f>IF((LEN(relatorio_Ananindeua3[[#This Row],[CIF/CPF/CNPJ]])=14),relatorio_Ananindeua3[[#This Row],[CIF/CPF/CNPJ]],relatorio_Ananindeua3[[#This Row],[Coluna2]])</f>
        <v>04996181000109</v>
      </c>
      <c r="L3695" t="str">
        <f t="shared" si="58"/>
        <v>049******09</v>
      </c>
    </row>
    <row r="3696" spans="1:12" x14ac:dyDescent="0.25">
      <c r="A3696" s="23" t="s">
        <v>766</v>
      </c>
      <c r="B3696" s="23" t="s">
        <v>767</v>
      </c>
      <c r="C3696" s="23" t="s">
        <v>17</v>
      </c>
      <c r="D3696" s="24">
        <v>45299.908946759257</v>
      </c>
      <c r="E3696" s="25" t="s">
        <v>11</v>
      </c>
      <c r="F3696" s="26" t="s">
        <v>16</v>
      </c>
      <c r="G3696" s="26" t="s">
        <v>14</v>
      </c>
      <c r="H3696" s="23">
        <v>0</v>
      </c>
      <c r="I3696" s="27"/>
      <c r="J3696" s="28">
        <v>0</v>
      </c>
      <c r="K3696" t="str">
        <f>IF((LEN(relatorio_Ananindeua3[[#This Row],[CIF/CPF/CNPJ]])=14),relatorio_Ananindeua3[[#This Row],[CIF/CPF/CNPJ]],relatorio_Ananindeua3[[#This Row],[Coluna2]])</f>
        <v>15528525000171</v>
      </c>
      <c r="L3696" t="str">
        <f t="shared" si="58"/>
        <v>155******71</v>
      </c>
    </row>
    <row r="3697" spans="1:12" x14ac:dyDescent="0.25">
      <c r="A3697" s="23" t="s">
        <v>6481</v>
      </c>
      <c r="B3697" s="23" t="s">
        <v>6482</v>
      </c>
      <c r="C3697" s="23" t="s">
        <v>17</v>
      </c>
      <c r="D3697" s="24">
        <v>45299.908958333333</v>
      </c>
      <c r="E3697" s="25" t="s">
        <v>11</v>
      </c>
      <c r="F3697" s="26" t="s">
        <v>16</v>
      </c>
      <c r="G3697" s="26" t="s">
        <v>14</v>
      </c>
      <c r="H3697" s="23">
        <v>0</v>
      </c>
      <c r="I3697" s="27"/>
      <c r="J3697" s="28">
        <v>0</v>
      </c>
      <c r="K3697" t="str">
        <f>IF((LEN(relatorio_Ananindeua3[[#This Row],[CIF/CPF/CNPJ]])=14),relatorio_Ananindeua3[[#This Row],[CIF/CPF/CNPJ]],relatorio_Ananindeua3[[#This Row],[Coluna2]])</f>
        <v>45023139000199</v>
      </c>
      <c r="L3697" t="str">
        <f t="shared" si="58"/>
        <v>450******99</v>
      </c>
    </row>
    <row r="3698" spans="1:12" x14ac:dyDescent="0.25">
      <c r="A3698" s="23" t="s">
        <v>6491</v>
      </c>
      <c r="B3698" s="23" t="s">
        <v>6492</v>
      </c>
      <c r="C3698" s="23" t="s">
        <v>17</v>
      </c>
      <c r="D3698" s="24">
        <v>45299.908958333333</v>
      </c>
      <c r="E3698" s="25" t="s">
        <v>11</v>
      </c>
      <c r="F3698" s="26" t="s">
        <v>16</v>
      </c>
      <c r="G3698" s="26" t="s">
        <v>14</v>
      </c>
      <c r="H3698" s="23">
        <v>0</v>
      </c>
      <c r="I3698" s="27"/>
      <c r="J3698" s="28">
        <v>0</v>
      </c>
      <c r="K3698" t="str">
        <f>IF((LEN(relatorio_Ananindeua3[[#This Row],[CIF/CPF/CNPJ]])=14),relatorio_Ananindeua3[[#This Row],[CIF/CPF/CNPJ]],relatorio_Ananindeua3[[#This Row],[Coluna2]])</f>
        <v>45066286000146</v>
      </c>
      <c r="L3698" t="str">
        <f t="shared" si="58"/>
        <v>450******46</v>
      </c>
    </row>
    <row r="3699" spans="1:12" x14ac:dyDescent="0.25">
      <c r="A3699" s="23" t="s">
        <v>383</v>
      </c>
      <c r="B3699" s="23" t="s">
        <v>384</v>
      </c>
      <c r="C3699" s="23" t="s">
        <v>17</v>
      </c>
      <c r="D3699" s="24">
        <v>45299.90898148148</v>
      </c>
      <c r="E3699" s="25" t="s">
        <v>11</v>
      </c>
      <c r="F3699" s="26" t="s">
        <v>16</v>
      </c>
      <c r="G3699" s="26" t="s">
        <v>14</v>
      </c>
      <c r="H3699" s="23">
        <v>0</v>
      </c>
      <c r="I3699" s="27"/>
      <c r="J3699" s="28">
        <v>0</v>
      </c>
      <c r="K3699" t="str">
        <f>IF((LEN(relatorio_Ananindeua3[[#This Row],[CIF/CPF/CNPJ]])=14),relatorio_Ananindeua3[[#This Row],[CIF/CPF/CNPJ]],relatorio_Ananindeua3[[#This Row],[Coluna2]])</f>
        <v>12909763000139</v>
      </c>
      <c r="L3699" t="str">
        <f t="shared" si="58"/>
        <v>129******39</v>
      </c>
    </row>
    <row r="3700" spans="1:12" x14ac:dyDescent="0.25">
      <c r="A3700" s="23" t="s">
        <v>6483</v>
      </c>
      <c r="B3700" s="23" t="s">
        <v>6484</v>
      </c>
      <c r="C3700" s="23" t="s">
        <v>17</v>
      </c>
      <c r="D3700" s="24">
        <v>45299.90898148148</v>
      </c>
      <c r="E3700" s="25" t="s">
        <v>11</v>
      </c>
      <c r="F3700" s="26" t="s">
        <v>16</v>
      </c>
      <c r="G3700" s="26" t="s">
        <v>14</v>
      </c>
      <c r="H3700" s="23">
        <v>0</v>
      </c>
      <c r="I3700" s="27"/>
      <c r="J3700" s="28">
        <v>0</v>
      </c>
      <c r="K3700" t="str">
        <f>IF((LEN(relatorio_Ananindeua3[[#This Row],[CIF/CPF/CNPJ]])=14),relatorio_Ananindeua3[[#This Row],[CIF/CPF/CNPJ]],relatorio_Ananindeua3[[#This Row],[Coluna2]])</f>
        <v>45024663000184</v>
      </c>
      <c r="L3700" t="str">
        <f t="shared" si="58"/>
        <v>450******84</v>
      </c>
    </row>
    <row r="3701" spans="1:12" x14ac:dyDescent="0.25">
      <c r="A3701" s="23" t="s">
        <v>555</v>
      </c>
      <c r="B3701" s="23" t="s">
        <v>556</v>
      </c>
      <c r="C3701" s="23" t="s">
        <v>17</v>
      </c>
      <c r="D3701" s="24">
        <v>45299.909016203703</v>
      </c>
      <c r="E3701" s="25" t="s">
        <v>11</v>
      </c>
      <c r="F3701" s="26" t="s">
        <v>16</v>
      </c>
      <c r="G3701" s="26" t="s">
        <v>14</v>
      </c>
      <c r="H3701" s="23">
        <v>0</v>
      </c>
      <c r="I3701" s="27"/>
      <c r="J3701" s="28">
        <v>0</v>
      </c>
      <c r="K3701" t="str">
        <f>IF((LEN(relatorio_Ananindeua3[[#This Row],[CIF/CPF/CNPJ]])=14),relatorio_Ananindeua3[[#This Row],[CIF/CPF/CNPJ]],relatorio_Ananindeua3[[#This Row],[Coluna2]])</f>
        <v>13918787000117</v>
      </c>
      <c r="L3701" t="str">
        <f t="shared" si="58"/>
        <v>139******17</v>
      </c>
    </row>
    <row r="3702" spans="1:12" x14ac:dyDescent="0.25">
      <c r="A3702" s="23" t="s">
        <v>6479</v>
      </c>
      <c r="B3702" s="23" t="s">
        <v>6480</v>
      </c>
      <c r="C3702" s="23" t="s">
        <v>17</v>
      </c>
      <c r="D3702" s="24">
        <v>45299.909039351849</v>
      </c>
      <c r="E3702" s="25" t="s">
        <v>11</v>
      </c>
      <c r="F3702" s="26" t="s">
        <v>16</v>
      </c>
      <c r="G3702" s="26" t="s">
        <v>14</v>
      </c>
      <c r="H3702" s="23">
        <v>0</v>
      </c>
      <c r="I3702" s="27"/>
      <c r="J3702" s="28">
        <v>0</v>
      </c>
      <c r="K3702" t="str">
        <f>IF((LEN(relatorio_Ananindeua3[[#This Row],[CIF/CPF/CNPJ]])=14),relatorio_Ananindeua3[[#This Row],[CIF/CPF/CNPJ]],relatorio_Ananindeua3[[#This Row],[Coluna2]])</f>
        <v>45010623000183</v>
      </c>
      <c r="L3702" t="str">
        <f t="shared" si="58"/>
        <v>450******83</v>
      </c>
    </row>
    <row r="3703" spans="1:12" x14ac:dyDescent="0.25">
      <c r="A3703" s="23" t="s">
        <v>5000</v>
      </c>
      <c r="B3703" s="23" t="s">
        <v>5001</v>
      </c>
      <c r="C3703" s="23" t="s">
        <v>17</v>
      </c>
      <c r="D3703" s="24">
        <v>45299.909050925926</v>
      </c>
      <c r="E3703" s="25" t="s">
        <v>11</v>
      </c>
      <c r="F3703" s="26" t="s">
        <v>16</v>
      </c>
      <c r="G3703" s="26" t="s">
        <v>14</v>
      </c>
      <c r="H3703" s="23">
        <v>0</v>
      </c>
      <c r="I3703" s="27"/>
      <c r="J3703" s="28">
        <v>0</v>
      </c>
      <c r="K3703" t="str">
        <f>IF((LEN(relatorio_Ananindeua3[[#This Row],[CIF/CPF/CNPJ]])=14),relatorio_Ananindeua3[[#This Row],[CIF/CPF/CNPJ]],relatorio_Ananindeua3[[#This Row],[Coluna2]])</f>
        <v>40301874000101</v>
      </c>
      <c r="L3703" t="str">
        <f t="shared" si="58"/>
        <v>403******01</v>
      </c>
    </row>
    <row r="3704" spans="1:12" x14ac:dyDescent="0.25">
      <c r="A3704" s="23" t="s">
        <v>6475</v>
      </c>
      <c r="B3704" s="23" t="s">
        <v>6476</v>
      </c>
      <c r="C3704" s="23" t="s">
        <v>17</v>
      </c>
      <c r="D3704" s="24">
        <v>45299.909050925926</v>
      </c>
      <c r="E3704" s="25" t="s">
        <v>11</v>
      </c>
      <c r="F3704" s="26" t="s">
        <v>16</v>
      </c>
      <c r="G3704" s="26" t="s">
        <v>14</v>
      </c>
      <c r="H3704" s="23">
        <v>0</v>
      </c>
      <c r="I3704" s="27"/>
      <c r="J3704" s="28">
        <v>0</v>
      </c>
      <c r="K3704" t="str">
        <f>IF((LEN(relatorio_Ananindeua3[[#This Row],[CIF/CPF/CNPJ]])=14),relatorio_Ananindeua3[[#This Row],[CIF/CPF/CNPJ]],relatorio_Ananindeua3[[#This Row],[Coluna2]])</f>
        <v>45002716000166</v>
      </c>
      <c r="L3704" t="str">
        <f t="shared" si="58"/>
        <v>450******66</v>
      </c>
    </row>
    <row r="3705" spans="1:12" x14ac:dyDescent="0.25">
      <c r="A3705" s="23" t="s">
        <v>4866</v>
      </c>
      <c r="B3705" s="23" t="s">
        <v>4867</v>
      </c>
      <c r="C3705" s="23" t="s">
        <v>17</v>
      </c>
      <c r="D3705" s="24">
        <v>45299.909062500003</v>
      </c>
      <c r="E3705" s="25" t="s">
        <v>11</v>
      </c>
      <c r="F3705" s="26" t="s">
        <v>16</v>
      </c>
      <c r="G3705" s="26" t="s">
        <v>14</v>
      </c>
      <c r="H3705" s="23">
        <v>0</v>
      </c>
      <c r="I3705" s="27"/>
      <c r="J3705" s="28">
        <v>0</v>
      </c>
      <c r="K3705" t="str">
        <f>IF((LEN(relatorio_Ananindeua3[[#This Row],[CIF/CPF/CNPJ]])=14),relatorio_Ananindeua3[[#This Row],[CIF/CPF/CNPJ]],relatorio_Ananindeua3[[#This Row],[Coluna2]])</f>
        <v>39824599000113</v>
      </c>
      <c r="L3705" t="str">
        <f t="shared" si="58"/>
        <v>398******13</v>
      </c>
    </row>
    <row r="3706" spans="1:12" x14ac:dyDescent="0.25">
      <c r="A3706" s="23" t="s">
        <v>5242</v>
      </c>
      <c r="B3706" s="23" t="s">
        <v>5243</v>
      </c>
      <c r="C3706" s="23" t="s">
        <v>17</v>
      </c>
      <c r="D3706" s="24">
        <v>45299.909108796295</v>
      </c>
      <c r="E3706" s="25" t="s">
        <v>11</v>
      </c>
      <c r="F3706" s="26" t="s">
        <v>16</v>
      </c>
      <c r="G3706" s="26" t="s">
        <v>14</v>
      </c>
      <c r="H3706" s="23">
        <v>0</v>
      </c>
      <c r="I3706" s="27"/>
      <c r="J3706" s="28">
        <v>0</v>
      </c>
      <c r="K3706" t="str">
        <f>IF((LEN(relatorio_Ananindeua3[[#This Row],[CIF/CPF/CNPJ]])=14),relatorio_Ananindeua3[[#This Row],[CIF/CPF/CNPJ]],relatorio_Ananindeua3[[#This Row],[Coluna2]])</f>
        <v>41114032000103</v>
      </c>
      <c r="L3706" t="str">
        <f t="shared" si="58"/>
        <v>411******03</v>
      </c>
    </row>
    <row r="3707" spans="1:12" x14ac:dyDescent="0.25">
      <c r="A3707" s="23" t="s">
        <v>1291</v>
      </c>
      <c r="B3707" s="23" t="s">
        <v>1292</v>
      </c>
      <c r="C3707" s="23" t="s">
        <v>17</v>
      </c>
      <c r="D3707" s="24">
        <v>45299.909143518518</v>
      </c>
      <c r="E3707" s="25" t="s">
        <v>11</v>
      </c>
      <c r="F3707" s="26" t="s">
        <v>16</v>
      </c>
      <c r="G3707" s="26" t="s">
        <v>14</v>
      </c>
      <c r="H3707" s="23">
        <v>0</v>
      </c>
      <c r="I3707" s="27"/>
      <c r="J3707" s="28">
        <v>0</v>
      </c>
      <c r="K3707" t="str">
        <f>IF((LEN(relatorio_Ananindeua3[[#This Row],[CIF/CPF/CNPJ]])=14),relatorio_Ananindeua3[[#This Row],[CIF/CPF/CNPJ]],relatorio_Ananindeua3[[#This Row],[Coluna2]])</f>
        <v>20100834000186</v>
      </c>
      <c r="L3707" t="str">
        <f t="shared" si="58"/>
        <v>201******86</v>
      </c>
    </row>
    <row r="3708" spans="1:12" x14ac:dyDescent="0.25">
      <c r="A3708" s="23" t="s">
        <v>6463</v>
      </c>
      <c r="B3708" s="23" t="s">
        <v>6464</v>
      </c>
      <c r="C3708" s="23" t="s">
        <v>17</v>
      </c>
      <c r="D3708" s="24">
        <v>45299.909166666665</v>
      </c>
      <c r="E3708" s="25" t="s">
        <v>11</v>
      </c>
      <c r="F3708" s="26" t="s">
        <v>16</v>
      </c>
      <c r="G3708" s="26" t="s">
        <v>14</v>
      </c>
      <c r="H3708" s="23">
        <v>0</v>
      </c>
      <c r="I3708" s="27"/>
      <c r="J3708" s="28">
        <v>0</v>
      </c>
      <c r="K3708" t="str">
        <f>IF((LEN(relatorio_Ananindeua3[[#This Row],[CIF/CPF/CNPJ]])=14),relatorio_Ananindeua3[[#This Row],[CIF/CPF/CNPJ]],relatorio_Ananindeua3[[#This Row],[Coluna2]])</f>
        <v>44968103000115</v>
      </c>
      <c r="L3708" t="str">
        <f t="shared" si="58"/>
        <v>449******15</v>
      </c>
    </row>
    <row r="3709" spans="1:12" x14ac:dyDescent="0.25">
      <c r="A3709" s="23" t="s">
        <v>827</v>
      </c>
      <c r="B3709" s="23" t="s">
        <v>828</v>
      </c>
      <c r="C3709" s="23" t="s">
        <v>17</v>
      </c>
      <c r="D3709" s="24">
        <v>45299.909212962964</v>
      </c>
      <c r="E3709" s="25" t="s">
        <v>11</v>
      </c>
      <c r="F3709" s="26" t="s">
        <v>16</v>
      </c>
      <c r="G3709" s="26" t="s">
        <v>14</v>
      </c>
      <c r="H3709" s="23">
        <v>0</v>
      </c>
      <c r="I3709" s="27"/>
      <c r="J3709" s="28">
        <v>0</v>
      </c>
      <c r="K3709" t="str">
        <f>IF((LEN(relatorio_Ananindeua3[[#This Row],[CIF/CPF/CNPJ]])=14),relatorio_Ananindeua3[[#This Row],[CIF/CPF/CNPJ]],relatorio_Ananindeua3[[#This Row],[Coluna2]])</f>
        <v>15914636000116</v>
      </c>
      <c r="L3709" t="str">
        <f t="shared" si="58"/>
        <v>159******16</v>
      </c>
    </row>
    <row r="3710" spans="1:12" x14ac:dyDescent="0.25">
      <c r="A3710" s="23" t="s">
        <v>4465</v>
      </c>
      <c r="B3710" s="23" t="s">
        <v>4466</v>
      </c>
      <c r="C3710" s="23" t="s">
        <v>17</v>
      </c>
      <c r="D3710" s="24">
        <v>45299.909212962964</v>
      </c>
      <c r="E3710" s="25" t="s">
        <v>11</v>
      </c>
      <c r="F3710" s="26" t="s">
        <v>16</v>
      </c>
      <c r="G3710" s="26" t="s">
        <v>14</v>
      </c>
      <c r="H3710" s="23">
        <v>0</v>
      </c>
      <c r="I3710" s="27"/>
      <c r="J3710" s="28">
        <v>0</v>
      </c>
      <c r="K3710" t="str">
        <f>IF((LEN(relatorio_Ananindeua3[[#This Row],[CIF/CPF/CNPJ]])=14),relatorio_Ananindeua3[[#This Row],[CIF/CPF/CNPJ]],relatorio_Ananindeua3[[#This Row],[Coluna2]])</f>
        <v>37607487000185</v>
      </c>
      <c r="L3710" t="str">
        <f t="shared" si="58"/>
        <v>376******85</v>
      </c>
    </row>
    <row r="3711" spans="1:12" x14ac:dyDescent="0.25">
      <c r="A3711" s="23" t="s">
        <v>6451</v>
      </c>
      <c r="B3711" s="23" t="s">
        <v>6452</v>
      </c>
      <c r="C3711" s="23" t="s">
        <v>17</v>
      </c>
      <c r="D3711" s="24">
        <v>45299.909212962964</v>
      </c>
      <c r="E3711" s="25" t="s">
        <v>11</v>
      </c>
      <c r="F3711" s="26" t="s">
        <v>16</v>
      </c>
      <c r="G3711" s="26" t="s">
        <v>14</v>
      </c>
      <c r="H3711" s="23">
        <v>0</v>
      </c>
      <c r="I3711" s="27"/>
      <c r="J3711" s="28">
        <v>0</v>
      </c>
      <c r="K3711" t="str">
        <f>IF((LEN(relatorio_Ananindeua3[[#This Row],[CIF/CPF/CNPJ]])=14),relatorio_Ananindeua3[[#This Row],[CIF/CPF/CNPJ]],relatorio_Ananindeua3[[#This Row],[Coluna2]])</f>
        <v>44945968000166</v>
      </c>
      <c r="L3711" t="str">
        <f t="shared" si="58"/>
        <v>449******66</v>
      </c>
    </row>
    <row r="3712" spans="1:12" x14ac:dyDescent="0.25">
      <c r="A3712" s="23" t="s">
        <v>6453</v>
      </c>
      <c r="B3712" s="23" t="s">
        <v>6454</v>
      </c>
      <c r="C3712" s="23" t="s">
        <v>17</v>
      </c>
      <c r="D3712" s="24">
        <v>45299.909212962964</v>
      </c>
      <c r="E3712" s="25" t="s">
        <v>11</v>
      </c>
      <c r="F3712" s="26" t="s">
        <v>16</v>
      </c>
      <c r="G3712" s="26" t="s">
        <v>14</v>
      </c>
      <c r="H3712" s="23">
        <v>0</v>
      </c>
      <c r="I3712" s="27"/>
      <c r="J3712" s="28">
        <v>0</v>
      </c>
      <c r="K3712" t="str">
        <f>IF((LEN(relatorio_Ananindeua3[[#This Row],[CIF/CPF/CNPJ]])=14),relatorio_Ananindeua3[[#This Row],[CIF/CPF/CNPJ]],relatorio_Ananindeua3[[#This Row],[Coluna2]])</f>
        <v>44946708000105</v>
      </c>
      <c r="L3712" t="str">
        <f t="shared" si="58"/>
        <v>449******05</v>
      </c>
    </row>
    <row r="3713" spans="1:12" x14ac:dyDescent="0.25">
      <c r="A3713" s="23" t="s">
        <v>6455</v>
      </c>
      <c r="B3713" s="23" t="s">
        <v>6456</v>
      </c>
      <c r="C3713" s="23" t="s">
        <v>17</v>
      </c>
      <c r="D3713" s="24">
        <v>45299.909317129626</v>
      </c>
      <c r="E3713" s="25" t="s">
        <v>11</v>
      </c>
      <c r="F3713" s="26" t="s">
        <v>16</v>
      </c>
      <c r="G3713" s="26" t="s">
        <v>14</v>
      </c>
      <c r="H3713" s="23">
        <v>0</v>
      </c>
      <c r="I3713" s="27"/>
      <c r="J3713" s="28">
        <v>0</v>
      </c>
      <c r="K3713" t="str">
        <f>IF((LEN(relatorio_Ananindeua3[[#This Row],[CIF/CPF/CNPJ]])=14),relatorio_Ananindeua3[[#This Row],[CIF/CPF/CNPJ]],relatorio_Ananindeua3[[#This Row],[Coluna2]])</f>
        <v>44950406000100</v>
      </c>
      <c r="L3713" t="str">
        <f t="shared" si="58"/>
        <v>449******00</v>
      </c>
    </row>
    <row r="3714" spans="1:12" x14ac:dyDescent="0.25">
      <c r="A3714" s="23" t="s">
        <v>6447</v>
      </c>
      <c r="B3714" s="23" t="s">
        <v>6448</v>
      </c>
      <c r="C3714" s="23" t="s">
        <v>17</v>
      </c>
      <c r="D3714" s="24">
        <v>45299.90934027778</v>
      </c>
      <c r="E3714" s="25" t="s">
        <v>11</v>
      </c>
      <c r="F3714" s="26" t="s">
        <v>16</v>
      </c>
      <c r="G3714" s="26" t="s">
        <v>14</v>
      </c>
      <c r="H3714" s="23">
        <v>0</v>
      </c>
      <c r="I3714" s="27"/>
      <c r="J3714" s="28">
        <v>0</v>
      </c>
      <c r="K3714" t="str">
        <f>IF((LEN(relatorio_Ananindeua3[[#This Row],[CIF/CPF/CNPJ]])=14),relatorio_Ananindeua3[[#This Row],[CIF/CPF/CNPJ]],relatorio_Ananindeua3[[#This Row],[Coluna2]])</f>
        <v>44909490000119</v>
      </c>
      <c r="L3714" t="str">
        <f t="shared" si="58"/>
        <v>449******19</v>
      </c>
    </row>
    <row r="3715" spans="1:12" x14ac:dyDescent="0.25">
      <c r="A3715" s="23" t="s">
        <v>1451</v>
      </c>
      <c r="B3715" s="23" t="s">
        <v>28</v>
      </c>
      <c r="C3715" s="23" t="s">
        <v>17</v>
      </c>
      <c r="D3715" s="24">
        <v>45299.909479166665</v>
      </c>
      <c r="E3715" s="25" t="s">
        <v>11</v>
      </c>
      <c r="F3715" s="26" t="s">
        <v>16</v>
      </c>
      <c r="G3715" s="26" t="s">
        <v>14</v>
      </c>
      <c r="H3715" s="23">
        <v>0</v>
      </c>
      <c r="I3715" s="27"/>
      <c r="J3715" s="28">
        <v>0</v>
      </c>
      <c r="K3715" t="str">
        <f>IF((LEN(relatorio_Ananindeua3[[#This Row],[CIF/CPF/CNPJ]])=14),relatorio_Ananindeua3[[#This Row],[CIF/CPF/CNPJ]],relatorio_Ananindeua3[[#This Row],[Coluna2]])</f>
        <v>21704228000132</v>
      </c>
      <c r="L3715" t="str">
        <f t="shared" si="58"/>
        <v>217******32</v>
      </c>
    </row>
    <row r="3716" spans="1:12" x14ac:dyDescent="0.25">
      <c r="A3716" s="23" t="s">
        <v>6431</v>
      </c>
      <c r="B3716" s="23" t="s">
        <v>6432</v>
      </c>
      <c r="C3716" s="23" t="s">
        <v>17</v>
      </c>
      <c r="D3716" s="24">
        <v>45299.909479166665</v>
      </c>
      <c r="E3716" s="25" t="s">
        <v>11</v>
      </c>
      <c r="F3716" s="26" t="s">
        <v>16</v>
      </c>
      <c r="G3716" s="26" t="s">
        <v>14</v>
      </c>
      <c r="H3716" s="23">
        <v>0</v>
      </c>
      <c r="I3716" s="27"/>
      <c r="J3716" s="28">
        <v>0</v>
      </c>
      <c r="K3716" t="str">
        <f>IF((LEN(relatorio_Ananindeua3[[#This Row],[CIF/CPF/CNPJ]])=14),relatorio_Ananindeua3[[#This Row],[CIF/CPF/CNPJ]],relatorio_Ananindeua3[[#This Row],[Coluna2]])</f>
        <v>44862686000103</v>
      </c>
      <c r="L3716" t="str">
        <f t="shared" si="58"/>
        <v>448******03</v>
      </c>
    </row>
    <row r="3717" spans="1:12" x14ac:dyDescent="0.25">
      <c r="A3717" s="23" t="s">
        <v>1404</v>
      </c>
      <c r="B3717" s="23" t="s">
        <v>1405</v>
      </c>
      <c r="C3717" s="23" t="s">
        <v>17</v>
      </c>
      <c r="D3717" s="24">
        <v>45299.909490740742</v>
      </c>
      <c r="E3717" s="25" t="s">
        <v>11</v>
      </c>
      <c r="F3717" s="26" t="s">
        <v>16</v>
      </c>
      <c r="G3717" s="26" t="s">
        <v>14</v>
      </c>
      <c r="H3717" s="23">
        <v>0</v>
      </c>
      <c r="I3717" s="27"/>
      <c r="J3717" s="28">
        <v>0</v>
      </c>
      <c r="K3717" t="str">
        <f>IF((LEN(relatorio_Ananindeua3[[#This Row],[CIF/CPF/CNPJ]])=14),relatorio_Ananindeua3[[#This Row],[CIF/CPF/CNPJ]],relatorio_Ananindeua3[[#This Row],[Coluna2]])</f>
        <v>21259497000137</v>
      </c>
      <c r="L3717" t="str">
        <f t="shared" si="58"/>
        <v>212******37</v>
      </c>
    </row>
    <row r="3718" spans="1:12" x14ac:dyDescent="0.25">
      <c r="A3718" s="23" t="s">
        <v>5560</v>
      </c>
      <c r="B3718" s="23" t="s">
        <v>5561</v>
      </c>
      <c r="C3718" s="23" t="s">
        <v>17</v>
      </c>
      <c r="D3718" s="24">
        <v>45299.909490740742</v>
      </c>
      <c r="E3718" s="25" t="s">
        <v>11</v>
      </c>
      <c r="F3718" s="26" t="s">
        <v>16</v>
      </c>
      <c r="G3718" s="26" t="s">
        <v>14</v>
      </c>
      <c r="H3718" s="23">
        <v>0</v>
      </c>
      <c r="I3718" s="27"/>
      <c r="J3718" s="28">
        <v>0</v>
      </c>
      <c r="K3718" t="str">
        <f>IF((LEN(relatorio_Ananindeua3[[#This Row],[CIF/CPF/CNPJ]])=14),relatorio_Ananindeua3[[#This Row],[CIF/CPF/CNPJ]],relatorio_Ananindeua3[[#This Row],[Coluna2]])</f>
        <v>42135171000178</v>
      </c>
      <c r="L3718" t="str">
        <f t="shared" si="58"/>
        <v>421******78</v>
      </c>
    </row>
    <row r="3719" spans="1:12" x14ac:dyDescent="0.25">
      <c r="A3719" s="23" t="s">
        <v>790</v>
      </c>
      <c r="B3719" s="23" t="s">
        <v>791</v>
      </c>
      <c r="C3719" s="23" t="s">
        <v>17</v>
      </c>
      <c r="D3719" s="24">
        <v>45299.909513888888</v>
      </c>
      <c r="E3719" s="25" t="s">
        <v>11</v>
      </c>
      <c r="F3719" s="26" t="s">
        <v>16</v>
      </c>
      <c r="G3719" s="26" t="s">
        <v>14</v>
      </c>
      <c r="H3719" s="23">
        <v>0</v>
      </c>
      <c r="I3719" s="27"/>
      <c r="J3719" s="28">
        <v>0</v>
      </c>
      <c r="K3719" t="str">
        <f>IF((LEN(relatorio_Ananindeua3[[#This Row],[CIF/CPF/CNPJ]])=14),relatorio_Ananindeua3[[#This Row],[CIF/CPF/CNPJ]],relatorio_Ananindeua3[[#This Row],[Coluna2]])</f>
        <v>15737834000151</v>
      </c>
      <c r="L3719" t="str">
        <f t="shared" si="58"/>
        <v>157******51</v>
      </c>
    </row>
    <row r="3720" spans="1:12" x14ac:dyDescent="0.25">
      <c r="A3720" s="23" t="s">
        <v>6412</v>
      </c>
      <c r="B3720" s="23" t="s">
        <v>6413</v>
      </c>
      <c r="C3720" s="23" t="s">
        <v>17</v>
      </c>
      <c r="D3720" s="24">
        <v>45299.909513888888</v>
      </c>
      <c r="E3720" s="25" t="s">
        <v>11</v>
      </c>
      <c r="F3720" s="26" t="s">
        <v>16</v>
      </c>
      <c r="G3720" s="26" t="s">
        <v>14</v>
      </c>
      <c r="H3720" s="23">
        <v>0</v>
      </c>
      <c r="I3720" s="27"/>
      <c r="J3720" s="28">
        <v>0</v>
      </c>
      <c r="K3720" t="str">
        <f>IF((LEN(relatorio_Ananindeua3[[#This Row],[CIF/CPF/CNPJ]])=14),relatorio_Ananindeua3[[#This Row],[CIF/CPF/CNPJ]],relatorio_Ananindeua3[[#This Row],[Coluna2]])</f>
        <v>44819315000130</v>
      </c>
      <c r="L3720" t="str">
        <f t="shared" si="58"/>
        <v>448******30</v>
      </c>
    </row>
    <row r="3721" spans="1:12" x14ac:dyDescent="0.25">
      <c r="A3721" s="23" t="s">
        <v>6419</v>
      </c>
      <c r="B3721" s="23" t="s">
        <v>6420</v>
      </c>
      <c r="C3721" s="23" t="s">
        <v>17</v>
      </c>
      <c r="D3721" s="24">
        <v>45299.909513888888</v>
      </c>
      <c r="E3721" s="25" t="s">
        <v>11</v>
      </c>
      <c r="F3721" s="26" t="s">
        <v>16</v>
      </c>
      <c r="G3721" s="26" t="s">
        <v>14</v>
      </c>
      <c r="H3721" s="23">
        <v>0</v>
      </c>
      <c r="I3721" s="27"/>
      <c r="J3721" s="28">
        <v>0</v>
      </c>
      <c r="K3721" t="str">
        <f>IF((LEN(relatorio_Ananindeua3[[#This Row],[CIF/CPF/CNPJ]])=14),relatorio_Ananindeua3[[#This Row],[CIF/CPF/CNPJ]],relatorio_Ananindeua3[[#This Row],[Coluna2]])</f>
        <v>44833493000116</v>
      </c>
      <c r="L3721" t="str">
        <f t="shared" si="58"/>
        <v>448******16</v>
      </c>
    </row>
    <row r="3722" spans="1:12" x14ac:dyDescent="0.25">
      <c r="A3722" s="23" t="s">
        <v>5428</v>
      </c>
      <c r="B3722" s="23" t="s">
        <v>5429</v>
      </c>
      <c r="C3722" s="23" t="s">
        <v>17</v>
      </c>
      <c r="D3722" s="24">
        <v>45299.909537037034</v>
      </c>
      <c r="E3722" s="25" t="s">
        <v>11</v>
      </c>
      <c r="F3722" s="26" t="s">
        <v>16</v>
      </c>
      <c r="G3722" s="26" t="s">
        <v>14</v>
      </c>
      <c r="H3722" s="23">
        <v>0</v>
      </c>
      <c r="I3722" s="27"/>
      <c r="J3722" s="28">
        <v>0</v>
      </c>
      <c r="K3722" t="str">
        <f>IF((LEN(relatorio_Ananindeua3[[#This Row],[CIF/CPF/CNPJ]])=14),relatorio_Ananindeua3[[#This Row],[CIF/CPF/CNPJ]],relatorio_Ananindeua3[[#This Row],[Coluna2]])</f>
        <v>41716212000157</v>
      </c>
      <c r="L3722" t="str">
        <f t="shared" si="58"/>
        <v>417******57</v>
      </c>
    </row>
    <row r="3723" spans="1:12" x14ac:dyDescent="0.25">
      <c r="A3723" s="23" t="s">
        <v>6406</v>
      </c>
      <c r="B3723" s="23" t="s">
        <v>6407</v>
      </c>
      <c r="C3723" s="23" t="s">
        <v>17</v>
      </c>
      <c r="D3723" s="24">
        <v>45299.909548611111</v>
      </c>
      <c r="E3723" s="25" t="s">
        <v>11</v>
      </c>
      <c r="F3723" s="26" t="s">
        <v>16</v>
      </c>
      <c r="G3723" s="26" t="s">
        <v>14</v>
      </c>
      <c r="H3723" s="23">
        <v>0</v>
      </c>
      <c r="I3723" s="27"/>
      <c r="J3723" s="28">
        <v>0</v>
      </c>
      <c r="K3723" t="str">
        <f>IF((LEN(relatorio_Ananindeua3[[#This Row],[CIF/CPF/CNPJ]])=14),relatorio_Ananindeua3[[#This Row],[CIF/CPF/CNPJ]],relatorio_Ananindeua3[[#This Row],[Coluna2]])</f>
        <v>44812366000130</v>
      </c>
      <c r="L3723" t="str">
        <f t="shared" si="58"/>
        <v>448******30</v>
      </c>
    </row>
    <row r="3724" spans="1:12" x14ac:dyDescent="0.25">
      <c r="A3724" s="23" t="s">
        <v>6414</v>
      </c>
      <c r="B3724" s="23" t="s">
        <v>6415</v>
      </c>
      <c r="C3724" s="23" t="s">
        <v>17</v>
      </c>
      <c r="D3724" s="24">
        <v>45299.909548611111</v>
      </c>
      <c r="E3724" s="25" t="s">
        <v>11</v>
      </c>
      <c r="F3724" s="26" t="s">
        <v>16</v>
      </c>
      <c r="G3724" s="26" t="s">
        <v>14</v>
      </c>
      <c r="H3724" s="23">
        <v>0</v>
      </c>
      <c r="I3724" s="27"/>
      <c r="J3724" s="28">
        <v>0</v>
      </c>
      <c r="K3724" t="str">
        <f>IF((LEN(relatorio_Ananindeua3[[#This Row],[CIF/CPF/CNPJ]])=14),relatorio_Ananindeua3[[#This Row],[CIF/CPF/CNPJ]],relatorio_Ananindeua3[[#This Row],[Coluna2]])</f>
        <v>44826189000141</v>
      </c>
      <c r="L3724" t="str">
        <f t="shared" si="58"/>
        <v>448******41</v>
      </c>
    </row>
    <row r="3725" spans="1:12" x14ac:dyDescent="0.25">
      <c r="A3725" s="23" t="s">
        <v>1628</v>
      </c>
      <c r="B3725" s="23" t="s">
        <v>1629</v>
      </c>
      <c r="C3725" s="23" t="s">
        <v>17</v>
      </c>
      <c r="D3725" s="24">
        <v>45299.909560185188</v>
      </c>
      <c r="E3725" s="25" t="s">
        <v>11</v>
      </c>
      <c r="F3725" s="26" t="s">
        <v>16</v>
      </c>
      <c r="G3725" s="26" t="s">
        <v>14</v>
      </c>
      <c r="H3725" s="23">
        <v>0</v>
      </c>
      <c r="I3725" s="27"/>
      <c r="J3725" s="28">
        <v>0</v>
      </c>
      <c r="K3725" t="str">
        <f>IF((LEN(relatorio_Ananindeua3[[#This Row],[CIF/CPF/CNPJ]])=14),relatorio_Ananindeua3[[#This Row],[CIF/CPF/CNPJ]],relatorio_Ananindeua3[[#This Row],[Coluna2]])</f>
        <v>23247785000105</v>
      </c>
      <c r="L3725" t="str">
        <f t="shared" si="58"/>
        <v>232******05</v>
      </c>
    </row>
    <row r="3726" spans="1:12" x14ac:dyDescent="0.25">
      <c r="A3726" s="23" t="s">
        <v>6402</v>
      </c>
      <c r="B3726" s="23" t="s">
        <v>6403</v>
      </c>
      <c r="C3726" s="23" t="s">
        <v>17</v>
      </c>
      <c r="D3726" s="24">
        <v>45299.909560185188</v>
      </c>
      <c r="E3726" s="25" t="s">
        <v>11</v>
      </c>
      <c r="F3726" s="26" t="s">
        <v>16</v>
      </c>
      <c r="G3726" s="26" t="s">
        <v>14</v>
      </c>
      <c r="H3726" s="23">
        <v>0</v>
      </c>
      <c r="I3726" s="27"/>
      <c r="J3726" s="28">
        <v>0</v>
      </c>
      <c r="K3726" t="str">
        <f>IF((LEN(relatorio_Ananindeua3[[#This Row],[CIF/CPF/CNPJ]])=14),relatorio_Ananindeua3[[#This Row],[CIF/CPF/CNPJ]],relatorio_Ananindeua3[[#This Row],[Coluna2]])</f>
        <v>44807677000101</v>
      </c>
      <c r="L3726" t="str">
        <f t="shared" si="58"/>
        <v>448******01</v>
      </c>
    </row>
    <row r="3727" spans="1:12" x14ac:dyDescent="0.25">
      <c r="A3727" s="23" t="s">
        <v>1000</v>
      </c>
      <c r="B3727" s="23" t="s">
        <v>1001</v>
      </c>
      <c r="C3727" s="23" t="s">
        <v>17</v>
      </c>
      <c r="D3727" s="24">
        <v>45299.909583333334</v>
      </c>
      <c r="E3727" s="25" t="s">
        <v>11</v>
      </c>
      <c r="F3727" s="26" t="s">
        <v>16</v>
      </c>
      <c r="G3727" s="26" t="s">
        <v>14</v>
      </c>
      <c r="H3727" s="23">
        <v>0</v>
      </c>
      <c r="I3727" s="27"/>
      <c r="J3727" s="28">
        <v>0</v>
      </c>
      <c r="K3727" t="str">
        <f>IF((LEN(relatorio_Ananindeua3[[#This Row],[CIF/CPF/CNPJ]])=14),relatorio_Ananindeua3[[#This Row],[CIF/CPF/CNPJ]],relatorio_Ananindeua3[[#This Row],[Coluna2]])</f>
        <v>17664903000170</v>
      </c>
      <c r="L3727" t="str">
        <f t="shared" si="58"/>
        <v>176******70</v>
      </c>
    </row>
    <row r="3728" spans="1:12" x14ac:dyDescent="0.25">
      <c r="A3728" s="23" t="s">
        <v>6400</v>
      </c>
      <c r="B3728" s="23" t="s">
        <v>6401</v>
      </c>
      <c r="C3728" s="23" t="s">
        <v>17</v>
      </c>
      <c r="D3728" s="24">
        <v>45299.909583333334</v>
      </c>
      <c r="E3728" s="25" t="s">
        <v>11</v>
      </c>
      <c r="F3728" s="26" t="s">
        <v>16</v>
      </c>
      <c r="G3728" s="26" t="s">
        <v>14</v>
      </c>
      <c r="H3728" s="23">
        <v>0</v>
      </c>
      <c r="I3728" s="27"/>
      <c r="J3728" s="28">
        <v>0</v>
      </c>
      <c r="K3728" t="str">
        <f>IF((LEN(relatorio_Ananindeua3[[#This Row],[CIF/CPF/CNPJ]])=14),relatorio_Ananindeua3[[#This Row],[CIF/CPF/CNPJ]],relatorio_Ananindeua3[[#This Row],[Coluna2]])</f>
        <v>44793425000170</v>
      </c>
      <c r="L3728" t="str">
        <f t="shared" si="58"/>
        <v>447******70</v>
      </c>
    </row>
    <row r="3729" spans="1:12" x14ac:dyDescent="0.25">
      <c r="A3729" s="23" t="s">
        <v>6398</v>
      </c>
      <c r="B3729" s="23" t="s">
        <v>6399</v>
      </c>
      <c r="C3729" s="23" t="s">
        <v>17</v>
      </c>
      <c r="D3729" s="24">
        <v>45299.909618055557</v>
      </c>
      <c r="E3729" s="25" t="s">
        <v>11</v>
      </c>
      <c r="F3729" s="26" t="s">
        <v>16</v>
      </c>
      <c r="G3729" s="26" t="s">
        <v>14</v>
      </c>
      <c r="H3729" s="23">
        <v>0</v>
      </c>
      <c r="I3729" s="27"/>
      <c r="J3729" s="28">
        <v>0</v>
      </c>
      <c r="K3729" t="str">
        <f>IF((LEN(relatorio_Ananindeua3[[#This Row],[CIF/CPF/CNPJ]])=14),relatorio_Ananindeua3[[#This Row],[CIF/CPF/CNPJ]],relatorio_Ananindeua3[[#This Row],[Coluna2]])</f>
        <v>44792228000137</v>
      </c>
      <c r="L3729" t="str">
        <f t="shared" si="58"/>
        <v>447******37</v>
      </c>
    </row>
    <row r="3730" spans="1:12" x14ac:dyDescent="0.25">
      <c r="A3730" s="23" t="s">
        <v>1598</v>
      </c>
      <c r="B3730" s="23" t="s">
        <v>1599</v>
      </c>
      <c r="C3730" s="23" t="s">
        <v>17</v>
      </c>
      <c r="D3730" s="24">
        <v>45299.909629629627</v>
      </c>
      <c r="E3730" s="25" t="s">
        <v>11</v>
      </c>
      <c r="F3730" s="26" t="s">
        <v>16</v>
      </c>
      <c r="G3730" s="26" t="s">
        <v>14</v>
      </c>
      <c r="H3730" s="23">
        <v>0</v>
      </c>
      <c r="I3730" s="27"/>
      <c r="J3730" s="28">
        <v>0</v>
      </c>
      <c r="K3730" t="str">
        <f>IF((LEN(relatorio_Ananindeua3[[#This Row],[CIF/CPF/CNPJ]])=14),relatorio_Ananindeua3[[#This Row],[CIF/CPF/CNPJ]],relatorio_Ananindeua3[[#This Row],[Coluna2]])</f>
        <v>22968473000110</v>
      </c>
      <c r="L3730" t="str">
        <f t="shared" ref="L3730:L3793" si="59">_xlfn.CONCAT(LEFT(A3730,3),REPT("*",6),RIGHT(A3730,2))</f>
        <v>229******10</v>
      </c>
    </row>
    <row r="3731" spans="1:12" x14ac:dyDescent="0.25">
      <c r="A3731" s="23" t="s">
        <v>6408</v>
      </c>
      <c r="B3731" s="23" t="s">
        <v>6409</v>
      </c>
      <c r="C3731" s="23" t="s">
        <v>17</v>
      </c>
      <c r="D3731" s="24">
        <v>45299.909629629627</v>
      </c>
      <c r="E3731" s="25" t="s">
        <v>11</v>
      </c>
      <c r="F3731" s="26" t="s">
        <v>16</v>
      </c>
      <c r="G3731" s="26" t="s">
        <v>14</v>
      </c>
      <c r="H3731" s="23">
        <v>0</v>
      </c>
      <c r="I3731" s="27"/>
      <c r="J3731" s="28">
        <v>0</v>
      </c>
      <c r="K3731" t="str">
        <f>IF((LEN(relatorio_Ananindeua3[[#This Row],[CIF/CPF/CNPJ]])=14),relatorio_Ananindeua3[[#This Row],[CIF/CPF/CNPJ]],relatorio_Ananindeua3[[#This Row],[Coluna2]])</f>
        <v>44818213000109</v>
      </c>
      <c r="L3731" t="str">
        <f t="shared" si="59"/>
        <v>448******09</v>
      </c>
    </row>
    <row r="3732" spans="1:12" x14ac:dyDescent="0.25">
      <c r="A3732" s="23" t="s">
        <v>1115</v>
      </c>
      <c r="B3732" s="23" t="s">
        <v>1116</v>
      </c>
      <c r="C3732" s="23" t="s">
        <v>17</v>
      </c>
      <c r="D3732" s="24">
        <v>45299.909675925926</v>
      </c>
      <c r="E3732" s="25" t="s">
        <v>11</v>
      </c>
      <c r="F3732" s="26" t="s">
        <v>16</v>
      </c>
      <c r="G3732" s="26" t="s">
        <v>14</v>
      </c>
      <c r="H3732" s="23">
        <v>0</v>
      </c>
      <c r="I3732" s="27"/>
      <c r="J3732" s="28">
        <v>0</v>
      </c>
      <c r="K3732" t="str">
        <f>IF((LEN(relatorio_Ananindeua3[[#This Row],[CIF/CPF/CNPJ]])=14),relatorio_Ananindeua3[[#This Row],[CIF/CPF/CNPJ]],relatorio_Ananindeua3[[#This Row],[Coluna2]])</f>
        <v>18598844000141</v>
      </c>
      <c r="L3732" t="str">
        <f t="shared" si="59"/>
        <v>185******41</v>
      </c>
    </row>
    <row r="3733" spans="1:12" x14ac:dyDescent="0.25">
      <c r="A3733" s="23" t="s">
        <v>1640</v>
      </c>
      <c r="B3733" s="23" t="s">
        <v>1641</v>
      </c>
      <c r="C3733" s="23" t="s">
        <v>17</v>
      </c>
      <c r="D3733" s="24">
        <v>45299.909675925926</v>
      </c>
      <c r="E3733" s="25" t="s">
        <v>11</v>
      </c>
      <c r="F3733" s="26" t="s">
        <v>16</v>
      </c>
      <c r="G3733" s="26" t="s">
        <v>14</v>
      </c>
      <c r="H3733" s="23">
        <v>0</v>
      </c>
      <c r="I3733" s="27"/>
      <c r="J3733" s="28">
        <v>0</v>
      </c>
      <c r="K3733" t="str">
        <f>IF((LEN(relatorio_Ananindeua3[[#This Row],[CIF/CPF/CNPJ]])=14),relatorio_Ananindeua3[[#This Row],[CIF/CPF/CNPJ]],relatorio_Ananindeua3[[#This Row],[Coluna2]])</f>
        <v>23375930000125</v>
      </c>
      <c r="L3733" t="str">
        <f t="shared" si="59"/>
        <v>233******25</v>
      </c>
    </row>
    <row r="3734" spans="1:12" x14ac:dyDescent="0.25">
      <c r="A3734" s="23" t="s">
        <v>4976</v>
      </c>
      <c r="B3734" s="23" t="s">
        <v>4977</v>
      </c>
      <c r="C3734" s="23" t="s">
        <v>17</v>
      </c>
      <c r="D3734" s="24">
        <v>45299.909687500003</v>
      </c>
      <c r="E3734" s="25" t="s">
        <v>11</v>
      </c>
      <c r="F3734" s="26" t="s">
        <v>16</v>
      </c>
      <c r="G3734" s="26" t="s">
        <v>14</v>
      </c>
      <c r="H3734" s="23">
        <v>0</v>
      </c>
      <c r="I3734" s="27"/>
      <c r="J3734" s="28">
        <v>0</v>
      </c>
      <c r="K3734" t="str">
        <f>IF((LEN(relatorio_Ananindeua3[[#This Row],[CIF/CPF/CNPJ]])=14),relatorio_Ananindeua3[[#This Row],[CIF/CPF/CNPJ]],relatorio_Ananindeua3[[#This Row],[Coluna2]])</f>
        <v>40241169000158</v>
      </c>
      <c r="L3734" t="str">
        <f t="shared" si="59"/>
        <v>402******58</v>
      </c>
    </row>
    <row r="3735" spans="1:12" x14ac:dyDescent="0.25">
      <c r="A3735" s="23" t="s">
        <v>6368</v>
      </c>
      <c r="B3735" s="23" t="s">
        <v>6369</v>
      </c>
      <c r="C3735" s="23" t="s">
        <v>17</v>
      </c>
      <c r="D3735" s="24">
        <v>45299.909687500003</v>
      </c>
      <c r="E3735" s="25" t="s">
        <v>11</v>
      </c>
      <c r="F3735" s="26" t="s">
        <v>16</v>
      </c>
      <c r="G3735" s="26" t="s">
        <v>14</v>
      </c>
      <c r="H3735" s="23">
        <v>0</v>
      </c>
      <c r="I3735" s="27"/>
      <c r="J3735" s="28">
        <v>0</v>
      </c>
      <c r="K3735" t="str">
        <f>IF((LEN(relatorio_Ananindeua3[[#This Row],[CIF/CPF/CNPJ]])=14),relatorio_Ananindeua3[[#This Row],[CIF/CPF/CNPJ]],relatorio_Ananindeua3[[#This Row],[Coluna2]])</f>
        <v>44745901000188</v>
      </c>
      <c r="L3735" t="str">
        <f t="shared" si="59"/>
        <v>447******88</v>
      </c>
    </row>
    <row r="3736" spans="1:12" x14ac:dyDescent="0.25">
      <c r="A3736" s="23" t="s">
        <v>6372</v>
      </c>
      <c r="B3736" s="23" t="s">
        <v>6373</v>
      </c>
      <c r="C3736" s="23" t="s">
        <v>17</v>
      </c>
      <c r="D3736" s="24">
        <v>45299.909687500003</v>
      </c>
      <c r="E3736" s="25" t="s">
        <v>11</v>
      </c>
      <c r="F3736" s="26" t="s">
        <v>16</v>
      </c>
      <c r="G3736" s="26" t="s">
        <v>14</v>
      </c>
      <c r="H3736" s="23">
        <v>0</v>
      </c>
      <c r="I3736" s="27"/>
      <c r="J3736" s="28">
        <v>0</v>
      </c>
      <c r="K3736" t="str">
        <f>IF((LEN(relatorio_Ananindeua3[[#This Row],[CIF/CPF/CNPJ]])=14),relatorio_Ananindeua3[[#This Row],[CIF/CPF/CNPJ]],relatorio_Ananindeua3[[#This Row],[Coluna2]])</f>
        <v>44748131000127</v>
      </c>
      <c r="L3736" t="str">
        <f t="shared" si="59"/>
        <v>447******27</v>
      </c>
    </row>
    <row r="3737" spans="1:12" x14ac:dyDescent="0.25">
      <c r="A3737" s="23" t="s">
        <v>6376</v>
      </c>
      <c r="B3737" s="23" t="s">
        <v>6377</v>
      </c>
      <c r="C3737" s="23" t="s">
        <v>17</v>
      </c>
      <c r="D3737" s="24">
        <v>45299.909687500003</v>
      </c>
      <c r="E3737" s="25" t="s">
        <v>11</v>
      </c>
      <c r="F3737" s="26" t="s">
        <v>16</v>
      </c>
      <c r="G3737" s="26" t="s">
        <v>14</v>
      </c>
      <c r="H3737" s="23">
        <v>0</v>
      </c>
      <c r="I3737" s="27"/>
      <c r="J3737" s="28">
        <v>0</v>
      </c>
      <c r="K3737" t="str">
        <f>IF((LEN(relatorio_Ananindeua3[[#This Row],[CIF/CPF/CNPJ]])=14),relatorio_Ananindeua3[[#This Row],[CIF/CPF/CNPJ]],relatorio_Ananindeua3[[#This Row],[Coluna2]])</f>
        <v>44750788000129</v>
      </c>
      <c r="L3737" t="str">
        <f t="shared" si="59"/>
        <v>447******29</v>
      </c>
    </row>
    <row r="3738" spans="1:12" x14ac:dyDescent="0.25">
      <c r="A3738" s="23" t="s">
        <v>6386</v>
      </c>
      <c r="B3738" s="23" t="s">
        <v>6387</v>
      </c>
      <c r="C3738" s="23" t="s">
        <v>17</v>
      </c>
      <c r="D3738" s="24">
        <v>45299.909710648149</v>
      </c>
      <c r="E3738" s="25" t="s">
        <v>11</v>
      </c>
      <c r="F3738" s="26" t="s">
        <v>16</v>
      </c>
      <c r="G3738" s="26" t="s">
        <v>14</v>
      </c>
      <c r="H3738" s="23">
        <v>0</v>
      </c>
      <c r="I3738" s="27"/>
      <c r="J3738" s="28">
        <v>0</v>
      </c>
      <c r="K3738" t="str">
        <f>IF((LEN(relatorio_Ananindeua3[[#This Row],[CIF/CPF/CNPJ]])=14),relatorio_Ananindeua3[[#This Row],[CIF/CPF/CNPJ]],relatorio_Ananindeua3[[#This Row],[Coluna2]])</f>
        <v>44769509000179</v>
      </c>
      <c r="L3738" t="str">
        <f t="shared" si="59"/>
        <v>447******79</v>
      </c>
    </row>
    <row r="3739" spans="1:12" x14ac:dyDescent="0.25">
      <c r="A3739" s="23" t="s">
        <v>6366</v>
      </c>
      <c r="B3739" s="23" t="s">
        <v>6367</v>
      </c>
      <c r="C3739" s="23" t="s">
        <v>17</v>
      </c>
      <c r="D3739" s="24">
        <v>45299.909745370373</v>
      </c>
      <c r="E3739" s="25" t="s">
        <v>11</v>
      </c>
      <c r="F3739" s="26" t="s">
        <v>16</v>
      </c>
      <c r="G3739" s="26" t="s">
        <v>14</v>
      </c>
      <c r="H3739" s="23">
        <v>0</v>
      </c>
      <c r="I3739" s="27"/>
      <c r="J3739" s="28">
        <v>0</v>
      </c>
      <c r="K3739" t="str">
        <f>IF((LEN(relatorio_Ananindeua3[[#This Row],[CIF/CPF/CNPJ]])=14),relatorio_Ananindeua3[[#This Row],[CIF/CPF/CNPJ]],relatorio_Ananindeua3[[#This Row],[Coluna2]])</f>
        <v>44735408000187</v>
      </c>
      <c r="L3739" t="str">
        <f t="shared" si="59"/>
        <v>447******87</v>
      </c>
    </row>
    <row r="3740" spans="1:12" x14ac:dyDescent="0.25">
      <c r="A3740" s="23" t="s">
        <v>6359</v>
      </c>
      <c r="B3740" s="23" t="s">
        <v>6360</v>
      </c>
      <c r="C3740" s="23" t="s">
        <v>17</v>
      </c>
      <c r="D3740" s="24">
        <v>45299.909768518519</v>
      </c>
      <c r="E3740" s="25" t="s">
        <v>11</v>
      </c>
      <c r="F3740" s="26" t="s">
        <v>16</v>
      </c>
      <c r="G3740" s="26" t="s">
        <v>14</v>
      </c>
      <c r="H3740" s="23">
        <v>0</v>
      </c>
      <c r="I3740" s="27"/>
      <c r="J3740" s="28">
        <v>0</v>
      </c>
      <c r="K3740" t="str">
        <f>IF((LEN(relatorio_Ananindeua3[[#This Row],[CIF/CPF/CNPJ]])=14),relatorio_Ananindeua3[[#This Row],[CIF/CPF/CNPJ]],relatorio_Ananindeua3[[#This Row],[Coluna2]])</f>
        <v>44726007000160</v>
      </c>
      <c r="L3740" t="str">
        <f t="shared" si="59"/>
        <v>447******60</v>
      </c>
    </row>
    <row r="3741" spans="1:12" x14ac:dyDescent="0.25">
      <c r="A3741" s="23" t="s">
        <v>6343</v>
      </c>
      <c r="B3741" s="23" t="s">
        <v>6344</v>
      </c>
      <c r="C3741" s="23" t="s">
        <v>17</v>
      </c>
      <c r="D3741" s="24">
        <v>45299.909953703704</v>
      </c>
      <c r="E3741" s="25" t="s">
        <v>11</v>
      </c>
      <c r="F3741" s="26" t="s">
        <v>16</v>
      </c>
      <c r="G3741" s="26" t="s">
        <v>14</v>
      </c>
      <c r="H3741" s="23">
        <v>0</v>
      </c>
      <c r="I3741" s="27"/>
      <c r="J3741" s="28">
        <v>0</v>
      </c>
      <c r="K3741" t="str">
        <f>IF((LEN(relatorio_Ananindeua3[[#This Row],[CIF/CPF/CNPJ]])=14),relatorio_Ananindeua3[[#This Row],[CIF/CPF/CNPJ]],relatorio_Ananindeua3[[#This Row],[Coluna2]])</f>
        <v>44692779000129</v>
      </c>
      <c r="L3741" t="str">
        <f t="shared" si="59"/>
        <v>446******29</v>
      </c>
    </row>
    <row r="3742" spans="1:12" x14ac:dyDescent="0.25">
      <c r="A3742" s="23" t="s">
        <v>5182</v>
      </c>
      <c r="B3742" s="23" t="s">
        <v>5183</v>
      </c>
      <c r="C3742" s="23" t="s">
        <v>17</v>
      </c>
      <c r="D3742" s="24">
        <v>45299.90997685185</v>
      </c>
      <c r="E3742" s="25" t="s">
        <v>11</v>
      </c>
      <c r="F3742" s="26" t="s">
        <v>16</v>
      </c>
      <c r="G3742" s="26" t="s">
        <v>14</v>
      </c>
      <c r="H3742" s="23">
        <v>0</v>
      </c>
      <c r="I3742" s="27"/>
      <c r="J3742" s="28">
        <v>0</v>
      </c>
      <c r="K3742" t="str">
        <f>IF((LEN(relatorio_Ananindeua3[[#This Row],[CIF/CPF/CNPJ]])=14),relatorio_Ananindeua3[[#This Row],[CIF/CPF/CNPJ]],relatorio_Ananindeua3[[#This Row],[Coluna2]])</f>
        <v>40907590000155</v>
      </c>
      <c r="L3742" t="str">
        <f t="shared" si="59"/>
        <v>409******55</v>
      </c>
    </row>
    <row r="3743" spans="1:12" x14ac:dyDescent="0.25">
      <c r="A3743" s="23" t="s">
        <v>6335</v>
      </c>
      <c r="B3743" s="23" t="s">
        <v>6336</v>
      </c>
      <c r="C3743" s="23" t="s">
        <v>17</v>
      </c>
      <c r="D3743" s="24">
        <v>45299.90997685185</v>
      </c>
      <c r="E3743" s="25" t="s">
        <v>11</v>
      </c>
      <c r="F3743" s="26" t="s">
        <v>16</v>
      </c>
      <c r="G3743" s="26" t="s">
        <v>14</v>
      </c>
      <c r="H3743" s="23">
        <v>0</v>
      </c>
      <c r="I3743" s="27"/>
      <c r="J3743" s="28">
        <v>0</v>
      </c>
      <c r="K3743" t="str">
        <f>IF((LEN(relatorio_Ananindeua3[[#This Row],[CIF/CPF/CNPJ]])=14),relatorio_Ananindeua3[[#This Row],[CIF/CPF/CNPJ]],relatorio_Ananindeua3[[#This Row],[Coluna2]])</f>
        <v>44682129000100</v>
      </c>
      <c r="L3743" t="str">
        <f t="shared" si="59"/>
        <v>446******00</v>
      </c>
    </row>
    <row r="3744" spans="1:12" x14ac:dyDescent="0.25">
      <c r="A3744" s="23" t="s">
        <v>6327</v>
      </c>
      <c r="B3744" s="23" t="s">
        <v>6328</v>
      </c>
      <c r="C3744" s="23" t="s">
        <v>17</v>
      </c>
      <c r="D3744" s="24">
        <v>45299.91002314815</v>
      </c>
      <c r="E3744" s="25" t="s">
        <v>11</v>
      </c>
      <c r="F3744" s="26" t="s">
        <v>16</v>
      </c>
      <c r="G3744" s="26" t="s">
        <v>14</v>
      </c>
      <c r="H3744" s="23">
        <v>0</v>
      </c>
      <c r="I3744" s="27"/>
      <c r="J3744" s="28">
        <v>0</v>
      </c>
      <c r="K3744" t="str">
        <f>IF((LEN(relatorio_Ananindeua3[[#This Row],[CIF/CPF/CNPJ]])=14),relatorio_Ananindeua3[[#This Row],[CIF/CPF/CNPJ]],relatorio_Ananindeua3[[#This Row],[Coluna2]])</f>
        <v>44670837000113</v>
      </c>
      <c r="L3744" t="str">
        <f t="shared" si="59"/>
        <v>446******13</v>
      </c>
    </row>
    <row r="3745" spans="1:12" x14ac:dyDescent="0.25">
      <c r="A3745" s="23" t="s">
        <v>6333</v>
      </c>
      <c r="B3745" s="23" t="s">
        <v>6334</v>
      </c>
      <c r="C3745" s="23" t="s">
        <v>17</v>
      </c>
      <c r="D3745" s="24">
        <v>45299.91002314815</v>
      </c>
      <c r="E3745" s="25" t="s">
        <v>11</v>
      </c>
      <c r="F3745" s="26" t="s">
        <v>16</v>
      </c>
      <c r="G3745" s="26" t="s">
        <v>14</v>
      </c>
      <c r="H3745" s="23">
        <v>0</v>
      </c>
      <c r="I3745" s="27"/>
      <c r="J3745" s="28">
        <v>0</v>
      </c>
      <c r="K3745" t="str">
        <f>IF((LEN(relatorio_Ananindeua3[[#This Row],[CIF/CPF/CNPJ]])=14),relatorio_Ananindeua3[[#This Row],[CIF/CPF/CNPJ]],relatorio_Ananindeua3[[#This Row],[Coluna2]])</f>
        <v>44676718000178</v>
      </c>
      <c r="L3745" t="str">
        <f t="shared" si="59"/>
        <v>446******78</v>
      </c>
    </row>
    <row r="3746" spans="1:12" x14ac:dyDescent="0.25">
      <c r="A3746" s="23" t="s">
        <v>1464</v>
      </c>
      <c r="B3746" s="23" t="s">
        <v>1465</v>
      </c>
      <c r="C3746" s="23" t="s">
        <v>17</v>
      </c>
      <c r="D3746" s="24">
        <v>45299.910057870373</v>
      </c>
      <c r="E3746" s="25" t="s">
        <v>11</v>
      </c>
      <c r="F3746" s="26" t="s">
        <v>16</v>
      </c>
      <c r="G3746" s="26" t="s">
        <v>14</v>
      </c>
      <c r="H3746" s="23">
        <v>0</v>
      </c>
      <c r="I3746" s="27"/>
      <c r="J3746" s="28">
        <v>0</v>
      </c>
      <c r="K3746" t="str">
        <f>IF((LEN(relatorio_Ananindeua3[[#This Row],[CIF/CPF/CNPJ]])=14),relatorio_Ananindeua3[[#This Row],[CIF/CPF/CNPJ]],relatorio_Ananindeua3[[#This Row],[Coluna2]])</f>
        <v>21809445000197</v>
      </c>
      <c r="L3746" t="str">
        <f t="shared" si="59"/>
        <v>218******97</v>
      </c>
    </row>
    <row r="3747" spans="1:12" x14ac:dyDescent="0.25">
      <c r="A3747" s="23" t="s">
        <v>4329</v>
      </c>
      <c r="B3747" s="23" t="s">
        <v>4330</v>
      </c>
      <c r="C3747" s="23" t="s">
        <v>17</v>
      </c>
      <c r="D3747" s="24">
        <v>45299.910057870373</v>
      </c>
      <c r="E3747" s="25" t="s">
        <v>11</v>
      </c>
      <c r="F3747" s="26" t="s">
        <v>16</v>
      </c>
      <c r="G3747" s="26" t="s">
        <v>14</v>
      </c>
      <c r="H3747" s="23">
        <v>0</v>
      </c>
      <c r="I3747" s="27"/>
      <c r="J3747" s="28">
        <v>0</v>
      </c>
      <c r="K3747" t="str">
        <f>IF((LEN(relatorio_Ananindeua3[[#This Row],[CIF/CPF/CNPJ]])=14),relatorio_Ananindeua3[[#This Row],[CIF/CPF/CNPJ]],relatorio_Ananindeua3[[#This Row],[Coluna2]])</f>
        <v>37062244000109</v>
      </c>
      <c r="L3747" t="str">
        <f t="shared" si="59"/>
        <v>370******09</v>
      </c>
    </row>
    <row r="3748" spans="1:12" x14ac:dyDescent="0.25">
      <c r="A3748" s="23" t="s">
        <v>1452</v>
      </c>
      <c r="B3748" s="23" t="s">
        <v>1453</v>
      </c>
      <c r="C3748" s="23" t="s">
        <v>17</v>
      </c>
      <c r="D3748" s="24">
        <v>45299.910196759258</v>
      </c>
      <c r="E3748" s="25" t="s">
        <v>11</v>
      </c>
      <c r="F3748" s="26" t="s">
        <v>16</v>
      </c>
      <c r="G3748" s="26" t="s">
        <v>14</v>
      </c>
      <c r="H3748" s="23">
        <v>0</v>
      </c>
      <c r="I3748" s="27"/>
      <c r="J3748" s="28">
        <v>0</v>
      </c>
      <c r="K3748" t="str">
        <f>IF((LEN(relatorio_Ananindeua3[[#This Row],[CIF/CPF/CNPJ]])=14),relatorio_Ananindeua3[[#This Row],[CIF/CPF/CNPJ]],relatorio_Ananindeua3[[#This Row],[Coluna2]])</f>
        <v>21705086000128</v>
      </c>
      <c r="L3748" t="str">
        <f t="shared" si="59"/>
        <v>217******28</v>
      </c>
    </row>
    <row r="3749" spans="1:12" x14ac:dyDescent="0.25">
      <c r="A3749" s="23" t="s">
        <v>6311</v>
      </c>
      <c r="B3749" s="23" t="s">
        <v>6312</v>
      </c>
      <c r="C3749" s="23" t="s">
        <v>17</v>
      </c>
      <c r="D3749" s="24">
        <v>45299.910196759258</v>
      </c>
      <c r="E3749" s="25" t="s">
        <v>11</v>
      </c>
      <c r="F3749" s="26" t="s">
        <v>16</v>
      </c>
      <c r="G3749" s="26" t="s">
        <v>14</v>
      </c>
      <c r="H3749" s="23">
        <v>0</v>
      </c>
      <c r="I3749" s="27"/>
      <c r="J3749" s="28">
        <v>0</v>
      </c>
      <c r="K3749" t="str">
        <f>IF((LEN(relatorio_Ananindeua3[[#This Row],[CIF/CPF/CNPJ]])=14),relatorio_Ananindeua3[[#This Row],[CIF/CPF/CNPJ]],relatorio_Ananindeua3[[#This Row],[Coluna2]])</f>
        <v>44613439000165</v>
      </c>
      <c r="L3749" t="str">
        <f t="shared" si="59"/>
        <v>446******65</v>
      </c>
    </row>
    <row r="3750" spans="1:12" x14ac:dyDescent="0.25">
      <c r="A3750" s="23" t="s">
        <v>4463</v>
      </c>
      <c r="B3750" s="23" t="s">
        <v>4464</v>
      </c>
      <c r="C3750" s="23" t="s">
        <v>17</v>
      </c>
      <c r="D3750" s="24">
        <v>45299.910208333335</v>
      </c>
      <c r="E3750" s="25" t="s">
        <v>11</v>
      </c>
      <c r="F3750" s="26" t="s">
        <v>16</v>
      </c>
      <c r="G3750" s="26" t="s">
        <v>14</v>
      </c>
      <c r="H3750" s="23">
        <v>0</v>
      </c>
      <c r="I3750" s="27"/>
      <c r="J3750" s="28">
        <v>0</v>
      </c>
      <c r="K3750" t="str">
        <f>IF((LEN(relatorio_Ananindeua3[[#This Row],[CIF/CPF/CNPJ]])=14),relatorio_Ananindeua3[[#This Row],[CIF/CPF/CNPJ]],relatorio_Ananindeua3[[#This Row],[Coluna2]])</f>
        <v>37586496000137</v>
      </c>
      <c r="L3750" t="str">
        <f t="shared" si="59"/>
        <v>375******37</v>
      </c>
    </row>
    <row r="3751" spans="1:12" x14ac:dyDescent="0.25">
      <c r="A3751" s="23" t="s">
        <v>6295</v>
      </c>
      <c r="B3751" s="23" t="s">
        <v>6296</v>
      </c>
      <c r="C3751" s="23" t="s">
        <v>17</v>
      </c>
      <c r="D3751" s="24">
        <v>45299.910219907404</v>
      </c>
      <c r="E3751" s="25" t="s">
        <v>11</v>
      </c>
      <c r="F3751" s="26" t="s">
        <v>16</v>
      </c>
      <c r="G3751" s="26" t="s">
        <v>14</v>
      </c>
      <c r="H3751" s="23">
        <v>0</v>
      </c>
      <c r="I3751" s="27"/>
      <c r="J3751" s="28">
        <v>0</v>
      </c>
      <c r="K3751" t="str">
        <f>IF((LEN(relatorio_Ananindeua3[[#This Row],[CIF/CPF/CNPJ]])=14),relatorio_Ananindeua3[[#This Row],[CIF/CPF/CNPJ]],relatorio_Ananindeua3[[#This Row],[Coluna2]])</f>
        <v>44565643000158</v>
      </c>
      <c r="L3751" t="str">
        <f t="shared" si="59"/>
        <v>445******58</v>
      </c>
    </row>
    <row r="3752" spans="1:12" x14ac:dyDescent="0.25">
      <c r="A3752" s="23" t="s">
        <v>6297</v>
      </c>
      <c r="B3752" s="23" t="s">
        <v>6298</v>
      </c>
      <c r="C3752" s="23" t="s">
        <v>17</v>
      </c>
      <c r="D3752" s="24">
        <v>45299.910277777781</v>
      </c>
      <c r="E3752" s="25" t="s">
        <v>11</v>
      </c>
      <c r="F3752" s="26" t="s">
        <v>16</v>
      </c>
      <c r="G3752" s="26" t="s">
        <v>14</v>
      </c>
      <c r="H3752" s="23">
        <v>0</v>
      </c>
      <c r="I3752" s="27"/>
      <c r="J3752" s="28">
        <v>0</v>
      </c>
      <c r="K3752" t="str">
        <f>IF((LEN(relatorio_Ananindeua3[[#This Row],[CIF/CPF/CNPJ]])=14),relatorio_Ananindeua3[[#This Row],[CIF/CPF/CNPJ]],relatorio_Ananindeua3[[#This Row],[Coluna2]])</f>
        <v>44570553000155</v>
      </c>
      <c r="L3752" t="str">
        <f t="shared" si="59"/>
        <v>445******55</v>
      </c>
    </row>
    <row r="3753" spans="1:12" x14ac:dyDescent="0.25">
      <c r="A3753" s="23" t="s">
        <v>5106</v>
      </c>
      <c r="B3753" s="23" t="s">
        <v>5107</v>
      </c>
      <c r="C3753" s="23" t="s">
        <v>17</v>
      </c>
      <c r="D3753" s="24">
        <v>45299.91034722222</v>
      </c>
      <c r="E3753" s="25" t="s">
        <v>11</v>
      </c>
      <c r="F3753" s="26" t="s">
        <v>16</v>
      </c>
      <c r="G3753" s="26" t="s">
        <v>14</v>
      </c>
      <c r="H3753" s="23">
        <v>0</v>
      </c>
      <c r="I3753" s="27"/>
      <c r="J3753" s="28">
        <v>0</v>
      </c>
      <c r="K3753" t="str">
        <f>IF((LEN(relatorio_Ananindeua3[[#This Row],[CIF/CPF/CNPJ]])=14),relatorio_Ananindeua3[[#This Row],[CIF/CPF/CNPJ]],relatorio_Ananindeua3[[#This Row],[Coluna2]])</f>
        <v>40643098000110</v>
      </c>
      <c r="L3753" t="str">
        <f t="shared" si="59"/>
        <v>406******10</v>
      </c>
    </row>
    <row r="3754" spans="1:12" x14ac:dyDescent="0.25">
      <c r="A3754" s="23" t="s">
        <v>4108</v>
      </c>
      <c r="B3754" s="23" t="s">
        <v>4109</v>
      </c>
      <c r="C3754" s="23" t="s">
        <v>17</v>
      </c>
      <c r="D3754" s="24">
        <v>45299.910393518519</v>
      </c>
      <c r="E3754" s="25" t="s">
        <v>11</v>
      </c>
      <c r="F3754" s="26" t="s">
        <v>16</v>
      </c>
      <c r="G3754" s="26" t="s">
        <v>14</v>
      </c>
      <c r="H3754" s="23">
        <v>0</v>
      </c>
      <c r="I3754" s="27"/>
      <c r="J3754" s="28">
        <v>0</v>
      </c>
      <c r="K3754" t="str">
        <f>IF((LEN(relatorio_Ananindeua3[[#This Row],[CIF/CPF/CNPJ]])=14),relatorio_Ananindeua3[[#This Row],[CIF/CPF/CNPJ]],relatorio_Ananindeua3[[#This Row],[Coluna2]])</f>
        <v>36201161000190</v>
      </c>
      <c r="L3754" t="str">
        <f t="shared" si="59"/>
        <v>362******90</v>
      </c>
    </row>
    <row r="3755" spans="1:12" x14ac:dyDescent="0.25">
      <c r="A3755" s="23" t="s">
        <v>5574</v>
      </c>
      <c r="B3755" s="23" t="s">
        <v>5575</v>
      </c>
      <c r="C3755" s="23" t="s">
        <v>17</v>
      </c>
      <c r="D3755" s="24">
        <v>45299.910462962966</v>
      </c>
      <c r="E3755" s="25" t="s">
        <v>11</v>
      </c>
      <c r="F3755" s="26" t="s">
        <v>16</v>
      </c>
      <c r="G3755" s="26" t="s">
        <v>14</v>
      </c>
      <c r="H3755" s="23">
        <v>0</v>
      </c>
      <c r="I3755" s="27"/>
      <c r="J3755" s="28">
        <v>0</v>
      </c>
      <c r="K3755" t="str">
        <f>IF((LEN(relatorio_Ananindeua3[[#This Row],[CIF/CPF/CNPJ]])=14),relatorio_Ananindeua3[[#This Row],[CIF/CPF/CNPJ]],relatorio_Ananindeua3[[#This Row],[Coluna2]])</f>
        <v>42167926000116</v>
      </c>
      <c r="L3755" t="str">
        <f t="shared" si="59"/>
        <v>421******16</v>
      </c>
    </row>
    <row r="3756" spans="1:12" x14ac:dyDescent="0.25">
      <c r="A3756" s="23" t="s">
        <v>6277</v>
      </c>
      <c r="B3756" s="23" t="s">
        <v>6278</v>
      </c>
      <c r="C3756" s="23" t="s">
        <v>17</v>
      </c>
      <c r="D3756" s="24">
        <v>45299.910474537035</v>
      </c>
      <c r="E3756" s="25" t="s">
        <v>11</v>
      </c>
      <c r="F3756" s="26" t="s">
        <v>16</v>
      </c>
      <c r="G3756" s="26" t="s">
        <v>14</v>
      </c>
      <c r="H3756" s="23">
        <v>0</v>
      </c>
      <c r="I3756" s="27"/>
      <c r="J3756" s="28">
        <v>0</v>
      </c>
      <c r="K3756" t="str">
        <f>IF((LEN(relatorio_Ananindeua3[[#This Row],[CIF/CPF/CNPJ]])=14),relatorio_Ananindeua3[[#This Row],[CIF/CPF/CNPJ]],relatorio_Ananindeua3[[#This Row],[Coluna2]])</f>
        <v>44487343000106</v>
      </c>
      <c r="L3756" t="str">
        <f t="shared" si="59"/>
        <v>444******06</v>
      </c>
    </row>
    <row r="3757" spans="1:12" x14ac:dyDescent="0.25">
      <c r="A3757" s="23" t="s">
        <v>863</v>
      </c>
      <c r="B3757" s="23" t="s">
        <v>864</v>
      </c>
      <c r="C3757" s="23" t="s">
        <v>17</v>
      </c>
      <c r="D3757" s="24">
        <v>45299.910520833335</v>
      </c>
      <c r="E3757" s="25" t="s">
        <v>11</v>
      </c>
      <c r="F3757" s="26" t="s">
        <v>16</v>
      </c>
      <c r="G3757" s="26" t="s">
        <v>14</v>
      </c>
      <c r="H3757" s="23">
        <v>0</v>
      </c>
      <c r="I3757" s="27"/>
      <c r="J3757" s="28">
        <v>0</v>
      </c>
      <c r="K3757" t="str">
        <f>IF((LEN(relatorio_Ananindeua3[[#This Row],[CIF/CPF/CNPJ]])=14),relatorio_Ananindeua3[[#This Row],[CIF/CPF/CNPJ]],relatorio_Ananindeua3[[#This Row],[Coluna2]])</f>
        <v>16714849000167</v>
      </c>
      <c r="L3757" t="str">
        <f t="shared" si="59"/>
        <v>167******67</v>
      </c>
    </row>
    <row r="3758" spans="1:12" x14ac:dyDescent="0.25">
      <c r="A3758" s="23" t="s">
        <v>6197</v>
      </c>
      <c r="B3758" s="23" t="s">
        <v>6198</v>
      </c>
      <c r="C3758" s="23" t="s">
        <v>17</v>
      </c>
      <c r="D3758" s="24">
        <v>45299.910578703704</v>
      </c>
      <c r="E3758" s="25" t="s">
        <v>11</v>
      </c>
      <c r="F3758" s="26" t="s">
        <v>16</v>
      </c>
      <c r="G3758" s="26" t="s">
        <v>14</v>
      </c>
      <c r="H3758" s="23">
        <v>0</v>
      </c>
      <c r="I3758" s="27"/>
      <c r="J3758" s="28">
        <v>0</v>
      </c>
      <c r="K3758" t="str">
        <f>IF((LEN(relatorio_Ananindeua3[[#This Row],[CIF/CPF/CNPJ]])=14),relatorio_Ananindeua3[[#This Row],[CIF/CPF/CNPJ]],relatorio_Ananindeua3[[#This Row],[Coluna2]])</f>
        <v>44235534000172</v>
      </c>
      <c r="L3758" t="str">
        <f t="shared" si="59"/>
        <v>442******72</v>
      </c>
    </row>
    <row r="3759" spans="1:12" x14ac:dyDescent="0.25">
      <c r="A3759" s="23" t="s">
        <v>6271</v>
      </c>
      <c r="B3759" s="23" t="s">
        <v>6272</v>
      </c>
      <c r="C3759" s="23" t="s">
        <v>17</v>
      </c>
      <c r="D3759" s="24">
        <v>45299.910613425927</v>
      </c>
      <c r="E3759" s="25" t="s">
        <v>11</v>
      </c>
      <c r="F3759" s="26" t="s">
        <v>16</v>
      </c>
      <c r="G3759" s="26" t="s">
        <v>14</v>
      </c>
      <c r="H3759" s="23">
        <v>0</v>
      </c>
      <c r="I3759" s="27"/>
      <c r="J3759" s="28">
        <v>0</v>
      </c>
      <c r="K3759" t="str">
        <f>IF((LEN(relatorio_Ananindeua3[[#This Row],[CIF/CPF/CNPJ]])=14),relatorio_Ananindeua3[[#This Row],[CIF/CPF/CNPJ]],relatorio_Ananindeua3[[#This Row],[Coluna2]])</f>
        <v>44450712000188</v>
      </c>
      <c r="L3759" t="str">
        <f t="shared" si="59"/>
        <v>444******88</v>
      </c>
    </row>
    <row r="3760" spans="1:12" x14ac:dyDescent="0.25">
      <c r="A3760" s="23" t="s">
        <v>5264</v>
      </c>
      <c r="B3760" s="23" t="s">
        <v>5265</v>
      </c>
      <c r="C3760" s="23" t="s">
        <v>17</v>
      </c>
      <c r="D3760" s="24">
        <v>45299.910682870373</v>
      </c>
      <c r="E3760" s="25" t="s">
        <v>11</v>
      </c>
      <c r="F3760" s="26" t="s">
        <v>16</v>
      </c>
      <c r="G3760" s="26" t="s">
        <v>14</v>
      </c>
      <c r="H3760" s="23">
        <v>0</v>
      </c>
      <c r="I3760" s="27"/>
      <c r="J3760" s="28">
        <v>0</v>
      </c>
      <c r="K3760" t="str">
        <f>IF((LEN(relatorio_Ananindeua3[[#This Row],[CIF/CPF/CNPJ]])=14),relatorio_Ananindeua3[[#This Row],[CIF/CPF/CNPJ]],relatorio_Ananindeua3[[#This Row],[Coluna2]])</f>
        <v>41224451000190</v>
      </c>
      <c r="L3760" t="str">
        <f t="shared" si="59"/>
        <v>412******90</v>
      </c>
    </row>
    <row r="3761" spans="1:12" x14ac:dyDescent="0.25">
      <c r="A3761" s="23" t="s">
        <v>6257</v>
      </c>
      <c r="B3761" s="23" t="s">
        <v>6258</v>
      </c>
      <c r="C3761" s="23" t="s">
        <v>17</v>
      </c>
      <c r="D3761" s="24">
        <v>45299.910833333335</v>
      </c>
      <c r="E3761" s="25" t="s">
        <v>11</v>
      </c>
      <c r="F3761" s="26" t="s">
        <v>16</v>
      </c>
      <c r="G3761" s="26" t="s">
        <v>14</v>
      </c>
      <c r="H3761" s="23">
        <v>0</v>
      </c>
      <c r="I3761" s="27"/>
      <c r="J3761" s="28">
        <v>0</v>
      </c>
      <c r="K3761" t="str">
        <f>IF((LEN(relatorio_Ananindeua3[[#This Row],[CIF/CPF/CNPJ]])=14),relatorio_Ananindeua3[[#This Row],[CIF/CPF/CNPJ]],relatorio_Ananindeua3[[#This Row],[Coluna2]])</f>
        <v>44368396000108</v>
      </c>
      <c r="L3761" t="str">
        <f t="shared" si="59"/>
        <v>443******08</v>
      </c>
    </row>
    <row r="3762" spans="1:12" x14ac:dyDescent="0.25">
      <c r="A3762" s="23" t="s">
        <v>6249</v>
      </c>
      <c r="B3762" s="23" t="s">
        <v>6250</v>
      </c>
      <c r="C3762" s="23" t="s">
        <v>17</v>
      </c>
      <c r="D3762" s="24">
        <v>45299.910844907405</v>
      </c>
      <c r="E3762" s="25" t="s">
        <v>11</v>
      </c>
      <c r="F3762" s="26" t="s">
        <v>16</v>
      </c>
      <c r="G3762" s="26" t="s">
        <v>14</v>
      </c>
      <c r="H3762" s="23">
        <v>0</v>
      </c>
      <c r="I3762" s="27"/>
      <c r="J3762" s="28">
        <v>0</v>
      </c>
      <c r="K3762" t="str">
        <f>IF((LEN(relatorio_Ananindeua3[[#This Row],[CIF/CPF/CNPJ]])=14),relatorio_Ananindeua3[[#This Row],[CIF/CPF/CNPJ]],relatorio_Ananindeua3[[#This Row],[Coluna2]])</f>
        <v>44355138000189</v>
      </c>
      <c r="L3762" t="str">
        <f t="shared" si="59"/>
        <v>443******89</v>
      </c>
    </row>
    <row r="3763" spans="1:12" x14ac:dyDescent="0.25">
      <c r="A3763" s="23" t="s">
        <v>6237</v>
      </c>
      <c r="B3763" s="23" t="s">
        <v>6238</v>
      </c>
      <c r="C3763" s="23" t="s">
        <v>17</v>
      </c>
      <c r="D3763" s="24">
        <v>45299.910914351851</v>
      </c>
      <c r="E3763" s="25" t="s">
        <v>11</v>
      </c>
      <c r="F3763" s="26" t="s">
        <v>16</v>
      </c>
      <c r="G3763" s="26" t="s">
        <v>14</v>
      </c>
      <c r="H3763" s="23">
        <v>0</v>
      </c>
      <c r="I3763" s="27"/>
      <c r="J3763" s="28">
        <v>0</v>
      </c>
      <c r="K3763" t="str">
        <f>IF((LEN(relatorio_Ananindeua3[[#This Row],[CIF/CPF/CNPJ]])=14),relatorio_Ananindeua3[[#This Row],[CIF/CPF/CNPJ]],relatorio_Ananindeua3[[#This Row],[Coluna2]])</f>
        <v>44323619000102</v>
      </c>
      <c r="L3763" t="str">
        <f t="shared" si="59"/>
        <v>443******02</v>
      </c>
    </row>
    <row r="3764" spans="1:12" x14ac:dyDescent="0.25">
      <c r="A3764" s="23" t="s">
        <v>6231</v>
      </c>
      <c r="B3764" s="23" t="s">
        <v>6232</v>
      </c>
      <c r="C3764" s="23" t="s">
        <v>17</v>
      </c>
      <c r="D3764" s="24">
        <v>45299.910949074074</v>
      </c>
      <c r="E3764" s="25" t="s">
        <v>11</v>
      </c>
      <c r="F3764" s="26" t="s">
        <v>16</v>
      </c>
      <c r="G3764" s="26" t="s">
        <v>14</v>
      </c>
      <c r="H3764" s="23">
        <v>0</v>
      </c>
      <c r="I3764" s="27"/>
      <c r="J3764" s="28">
        <v>0</v>
      </c>
      <c r="K3764" t="str">
        <f>IF((LEN(relatorio_Ananindeua3[[#This Row],[CIF/CPF/CNPJ]])=14),relatorio_Ananindeua3[[#This Row],[CIF/CPF/CNPJ]],relatorio_Ananindeua3[[#This Row],[Coluna2]])</f>
        <v>44316688000199</v>
      </c>
      <c r="L3764" t="str">
        <f t="shared" si="59"/>
        <v>443******99</v>
      </c>
    </row>
    <row r="3765" spans="1:12" x14ac:dyDescent="0.25">
      <c r="A3765" s="23" t="s">
        <v>4926</v>
      </c>
      <c r="B3765" s="23" t="s">
        <v>4927</v>
      </c>
      <c r="C3765" s="23" t="s">
        <v>17</v>
      </c>
      <c r="D3765" s="24">
        <v>45299.91097222222</v>
      </c>
      <c r="E3765" s="25" t="s">
        <v>11</v>
      </c>
      <c r="F3765" s="26" t="s">
        <v>16</v>
      </c>
      <c r="G3765" s="26" t="s">
        <v>14</v>
      </c>
      <c r="H3765" s="23">
        <v>0</v>
      </c>
      <c r="I3765" s="27"/>
      <c r="J3765" s="28">
        <v>0</v>
      </c>
      <c r="K3765" t="str">
        <f>IF((LEN(relatorio_Ananindeua3[[#This Row],[CIF/CPF/CNPJ]])=14),relatorio_Ananindeua3[[#This Row],[CIF/CPF/CNPJ]],relatorio_Ananindeua3[[#This Row],[Coluna2]])</f>
        <v>40012479000109</v>
      </c>
      <c r="L3765" t="str">
        <f t="shared" si="59"/>
        <v>400******09</v>
      </c>
    </row>
    <row r="3766" spans="1:12" x14ac:dyDescent="0.25">
      <c r="A3766" s="23" t="s">
        <v>6069</v>
      </c>
      <c r="B3766" s="23" t="s">
        <v>6070</v>
      </c>
      <c r="C3766" s="23" t="s">
        <v>17</v>
      </c>
      <c r="D3766" s="24">
        <v>45299.91097222222</v>
      </c>
      <c r="E3766" s="25" t="s">
        <v>11</v>
      </c>
      <c r="F3766" s="26" t="s">
        <v>16</v>
      </c>
      <c r="G3766" s="26" t="s">
        <v>14</v>
      </c>
      <c r="H3766" s="23">
        <v>0</v>
      </c>
      <c r="I3766" s="27"/>
      <c r="J3766" s="28">
        <v>0</v>
      </c>
      <c r="K3766" t="str">
        <f>IF((LEN(relatorio_Ananindeua3[[#This Row],[CIF/CPF/CNPJ]])=14),relatorio_Ananindeua3[[#This Row],[CIF/CPF/CNPJ]],relatorio_Ananindeua3[[#This Row],[Coluna2]])</f>
        <v>43776484000178</v>
      </c>
      <c r="L3766" t="str">
        <f t="shared" si="59"/>
        <v>437******78</v>
      </c>
    </row>
    <row r="3767" spans="1:12" x14ac:dyDescent="0.25">
      <c r="A3767" s="23" t="s">
        <v>6215</v>
      </c>
      <c r="B3767" s="23" t="s">
        <v>6216</v>
      </c>
      <c r="C3767" s="23" t="s">
        <v>17</v>
      </c>
      <c r="D3767" s="24">
        <v>45299.910983796297</v>
      </c>
      <c r="E3767" s="25" t="s">
        <v>11</v>
      </c>
      <c r="F3767" s="26" t="s">
        <v>16</v>
      </c>
      <c r="G3767" s="26" t="s">
        <v>14</v>
      </c>
      <c r="H3767" s="23">
        <v>0</v>
      </c>
      <c r="I3767" s="27"/>
      <c r="J3767" s="28">
        <v>0</v>
      </c>
      <c r="K3767" t="str">
        <f>IF((LEN(relatorio_Ananindeua3[[#This Row],[CIF/CPF/CNPJ]])=14),relatorio_Ananindeua3[[#This Row],[CIF/CPF/CNPJ]],relatorio_Ananindeua3[[#This Row],[Coluna2]])</f>
        <v>44284319000161</v>
      </c>
      <c r="L3767" t="str">
        <f t="shared" si="59"/>
        <v>442******61</v>
      </c>
    </row>
    <row r="3768" spans="1:12" x14ac:dyDescent="0.25">
      <c r="A3768" s="23" t="s">
        <v>6211</v>
      </c>
      <c r="B3768" s="23" t="s">
        <v>6212</v>
      </c>
      <c r="C3768" s="23" t="s">
        <v>17</v>
      </c>
      <c r="D3768" s="24">
        <v>45299.911006944443</v>
      </c>
      <c r="E3768" s="25" t="s">
        <v>11</v>
      </c>
      <c r="F3768" s="26" t="s">
        <v>16</v>
      </c>
      <c r="G3768" s="26" t="s">
        <v>14</v>
      </c>
      <c r="H3768" s="23">
        <v>0</v>
      </c>
      <c r="I3768" s="27"/>
      <c r="J3768" s="28">
        <v>0</v>
      </c>
      <c r="K3768" t="str">
        <f>IF((LEN(relatorio_Ananindeua3[[#This Row],[CIF/CPF/CNPJ]])=14),relatorio_Ananindeua3[[#This Row],[CIF/CPF/CNPJ]],relatorio_Ananindeua3[[#This Row],[Coluna2]])</f>
        <v>44264573000106</v>
      </c>
      <c r="L3768" t="str">
        <f t="shared" si="59"/>
        <v>442******06</v>
      </c>
    </row>
    <row r="3769" spans="1:12" x14ac:dyDescent="0.25">
      <c r="A3769" s="23" t="s">
        <v>6199</v>
      </c>
      <c r="B3769" s="23" t="s">
        <v>6200</v>
      </c>
      <c r="C3769" s="23" t="s">
        <v>17</v>
      </c>
      <c r="D3769" s="24">
        <v>45299.911099537036</v>
      </c>
      <c r="E3769" s="25" t="s">
        <v>11</v>
      </c>
      <c r="F3769" s="26" t="s">
        <v>16</v>
      </c>
      <c r="G3769" s="26" t="s">
        <v>14</v>
      </c>
      <c r="H3769" s="23">
        <v>0</v>
      </c>
      <c r="I3769" s="27"/>
      <c r="J3769" s="28">
        <v>0</v>
      </c>
      <c r="K3769" t="str">
        <f>IF((LEN(relatorio_Ananindeua3[[#This Row],[CIF/CPF/CNPJ]])=14),relatorio_Ananindeua3[[#This Row],[CIF/CPF/CNPJ]],relatorio_Ananindeua3[[#This Row],[Coluna2]])</f>
        <v>44239116000153</v>
      </c>
      <c r="L3769" t="str">
        <f t="shared" si="59"/>
        <v>442******53</v>
      </c>
    </row>
    <row r="3770" spans="1:12" x14ac:dyDescent="0.25">
      <c r="A3770" s="23" t="s">
        <v>988</v>
      </c>
      <c r="B3770" s="23" t="s">
        <v>989</v>
      </c>
      <c r="C3770" s="23" t="s">
        <v>17</v>
      </c>
      <c r="D3770" s="24">
        <v>45299.911157407405</v>
      </c>
      <c r="E3770" s="25" t="s">
        <v>11</v>
      </c>
      <c r="F3770" s="26" t="s">
        <v>16</v>
      </c>
      <c r="G3770" s="26" t="s">
        <v>14</v>
      </c>
      <c r="H3770" s="23">
        <v>0</v>
      </c>
      <c r="I3770" s="27"/>
      <c r="J3770" s="28">
        <v>0</v>
      </c>
      <c r="K3770" t="str">
        <f>IF((LEN(relatorio_Ananindeua3[[#This Row],[CIF/CPF/CNPJ]])=14),relatorio_Ananindeua3[[#This Row],[CIF/CPF/CNPJ]],relatorio_Ananindeua3[[#This Row],[Coluna2]])</f>
        <v>17605507000171</v>
      </c>
      <c r="L3770" t="str">
        <f t="shared" si="59"/>
        <v>176******71</v>
      </c>
    </row>
    <row r="3771" spans="1:12" x14ac:dyDescent="0.25">
      <c r="A3771" s="23" t="s">
        <v>4040</v>
      </c>
      <c r="B3771" s="23" t="s">
        <v>4041</v>
      </c>
      <c r="C3771" s="23" t="s">
        <v>17</v>
      </c>
      <c r="D3771" s="24">
        <v>45299.911157407405</v>
      </c>
      <c r="E3771" s="25" t="s">
        <v>11</v>
      </c>
      <c r="F3771" s="26" t="s">
        <v>16</v>
      </c>
      <c r="G3771" s="26" t="s">
        <v>14</v>
      </c>
      <c r="H3771" s="23">
        <v>0</v>
      </c>
      <c r="I3771" s="27"/>
      <c r="J3771" s="28">
        <v>0</v>
      </c>
      <c r="K3771" t="str">
        <f>IF((LEN(relatorio_Ananindeua3[[#This Row],[CIF/CPF/CNPJ]])=14),relatorio_Ananindeua3[[#This Row],[CIF/CPF/CNPJ]],relatorio_Ananindeua3[[#This Row],[Coluna2]])</f>
        <v>35964210000184</v>
      </c>
      <c r="L3771" t="str">
        <f t="shared" si="59"/>
        <v>359******84</v>
      </c>
    </row>
    <row r="3772" spans="1:12" x14ac:dyDescent="0.25">
      <c r="A3772" s="23" t="s">
        <v>5518</v>
      </c>
      <c r="B3772" s="23" t="s">
        <v>5519</v>
      </c>
      <c r="C3772" s="23" t="s">
        <v>17</v>
      </c>
      <c r="D3772" s="24">
        <v>45299.911157407405</v>
      </c>
      <c r="E3772" s="25" t="s">
        <v>11</v>
      </c>
      <c r="F3772" s="26" t="s">
        <v>16</v>
      </c>
      <c r="G3772" s="26" t="s">
        <v>14</v>
      </c>
      <c r="H3772" s="23">
        <v>0</v>
      </c>
      <c r="I3772" s="27"/>
      <c r="J3772" s="28">
        <v>0</v>
      </c>
      <c r="K3772" t="str">
        <f>IF((LEN(relatorio_Ananindeua3[[#This Row],[CIF/CPF/CNPJ]])=14),relatorio_Ananindeua3[[#This Row],[CIF/CPF/CNPJ]],relatorio_Ananindeua3[[#This Row],[Coluna2]])</f>
        <v>42009618000162</v>
      </c>
      <c r="L3772" t="str">
        <f t="shared" si="59"/>
        <v>420******62</v>
      </c>
    </row>
    <row r="3773" spans="1:12" x14ac:dyDescent="0.25">
      <c r="A3773" s="23" t="s">
        <v>6187</v>
      </c>
      <c r="B3773" s="23" t="s">
        <v>6188</v>
      </c>
      <c r="C3773" s="23" t="s">
        <v>17</v>
      </c>
      <c r="D3773" s="24">
        <v>45299.911157407405</v>
      </c>
      <c r="E3773" s="25" t="s">
        <v>11</v>
      </c>
      <c r="F3773" s="26" t="s">
        <v>16</v>
      </c>
      <c r="G3773" s="26" t="s">
        <v>14</v>
      </c>
      <c r="H3773" s="23">
        <v>0</v>
      </c>
      <c r="I3773" s="27"/>
      <c r="J3773" s="28">
        <v>0</v>
      </c>
      <c r="K3773" t="str">
        <f>IF((LEN(relatorio_Ananindeua3[[#This Row],[CIF/CPF/CNPJ]])=14),relatorio_Ananindeua3[[#This Row],[CIF/CPF/CNPJ]],relatorio_Ananindeua3[[#This Row],[Coluna2]])</f>
        <v>44202843000146</v>
      </c>
      <c r="L3773" t="str">
        <f t="shared" si="59"/>
        <v>442******46</v>
      </c>
    </row>
    <row r="3774" spans="1:12" x14ac:dyDescent="0.25">
      <c r="A3774" s="23" t="s">
        <v>4936</v>
      </c>
      <c r="B3774" s="23" t="s">
        <v>4937</v>
      </c>
      <c r="C3774" s="23" t="s">
        <v>17</v>
      </c>
      <c r="D3774" s="24">
        <v>45299.911168981482</v>
      </c>
      <c r="E3774" s="25" t="s">
        <v>11</v>
      </c>
      <c r="F3774" s="26" t="s">
        <v>16</v>
      </c>
      <c r="G3774" s="26" t="s">
        <v>14</v>
      </c>
      <c r="H3774" s="23">
        <v>0</v>
      </c>
      <c r="I3774" s="27"/>
      <c r="J3774" s="28">
        <v>0</v>
      </c>
      <c r="K3774" t="str">
        <f>IF((LEN(relatorio_Ananindeua3[[#This Row],[CIF/CPF/CNPJ]])=14),relatorio_Ananindeua3[[#This Row],[CIF/CPF/CNPJ]],relatorio_Ananindeua3[[#This Row],[Coluna2]])</f>
        <v>40124212000103</v>
      </c>
      <c r="L3774" t="str">
        <f t="shared" si="59"/>
        <v>401******03</v>
      </c>
    </row>
    <row r="3775" spans="1:12" x14ac:dyDescent="0.25">
      <c r="A3775" s="23" t="s">
        <v>6183</v>
      </c>
      <c r="B3775" s="23" t="s">
        <v>6184</v>
      </c>
      <c r="C3775" s="23" t="s">
        <v>17</v>
      </c>
      <c r="D3775" s="24">
        <v>45299.911168981482</v>
      </c>
      <c r="E3775" s="25" t="s">
        <v>11</v>
      </c>
      <c r="F3775" s="26" t="s">
        <v>16</v>
      </c>
      <c r="G3775" s="26" t="s">
        <v>14</v>
      </c>
      <c r="H3775" s="23">
        <v>0</v>
      </c>
      <c r="I3775" s="27"/>
      <c r="J3775" s="28">
        <v>0</v>
      </c>
      <c r="K3775" t="str">
        <f>IF((LEN(relatorio_Ananindeua3[[#This Row],[CIF/CPF/CNPJ]])=14),relatorio_Ananindeua3[[#This Row],[CIF/CPF/CNPJ]],relatorio_Ananindeua3[[#This Row],[Coluna2]])</f>
        <v>44198933000100</v>
      </c>
      <c r="L3775" t="str">
        <f t="shared" si="59"/>
        <v>441******00</v>
      </c>
    </row>
    <row r="3776" spans="1:12" x14ac:dyDescent="0.25">
      <c r="A3776" s="23" t="s">
        <v>6175</v>
      </c>
      <c r="B3776" s="23" t="s">
        <v>6176</v>
      </c>
      <c r="C3776" s="23" t="s">
        <v>17</v>
      </c>
      <c r="D3776" s="24">
        <v>45299.911192129628</v>
      </c>
      <c r="E3776" s="25" t="s">
        <v>11</v>
      </c>
      <c r="F3776" s="26" t="s">
        <v>16</v>
      </c>
      <c r="G3776" s="26" t="s">
        <v>14</v>
      </c>
      <c r="H3776" s="23">
        <v>0</v>
      </c>
      <c r="I3776" s="27"/>
      <c r="J3776" s="28">
        <v>0</v>
      </c>
      <c r="K3776" t="str">
        <f>IF((LEN(relatorio_Ananindeua3[[#This Row],[CIF/CPF/CNPJ]])=14),relatorio_Ananindeua3[[#This Row],[CIF/CPF/CNPJ]],relatorio_Ananindeua3[[#This Row],[Coluna2]])</f>
        <v>44179994000120</v>
      </c>
      <c r="L3776" t="str">
        <f t="shared" si="59"/>
        <v>441******20</v>
      </c>
    </row>
    <row r="3777" spans="1:12" x14ac:dyDescent="0.25">
      <c r="A3777" s="23" t="s">
        <v>5112</v>
      </c>
      <c r="B3777" s="23" t="s">
        <v>5113</v>
      </c>
      <c r="C3777" s="23" t="s">
        <v>17</v>
      </c>
      <c r="D3777" s="24">
        <v>45299.911203703705</v>
      </c>
      <c r="E3777" s="25" t="s">
        <v>11</v>
      </c>
      <c r="F3777" s="26" t="s">
        <v>16</v>
      </c>
      <c r="G3777" s="26" t="s">
        <v>14</v>
      </c>
      <c r="H3777" s="23">
        <v>0</v>
      </c>
      <c r="I3777" s="27"/>
      <c r="J3777" s="28">
        <v>0</v>
      </c>
      <c r="K3777" t="str">
        <f>IF((LEN(relatorio_Ananindeua3[[#This Row],[CIF/CPF/CNPJ]])=14),relatorio_Ananindeua3[[#This Row],[CIF/CPF/CNPJ]],relatorio_Ananindeua3[[#This Row],[Coluna2]])</f>
        <v>40653633000113</v>
      </c>
      <c r="L3777" t="str">
        <f t="shared" si="59"/>
        <v>406******13</v>
      </c>
    </row>
    <row r="3778" spans="1:12" x14ac:dyDescent="0.25">
      <c r="A3778" s="23" t="s">
        <v>803</v>
      </c>
      <c r="B3778" s="23" t="s">
        <v>804</v>
      </c>
      <c r="C3778" s="23" t="s">
        <v>17</v>
      </c>
      <c r="D3778" s="24">
        <v>45299.911238425928</v>
      </c>
      <c r="E3778" s="25" t="s">
        <v>11</v>
      </c>
      <c r="F3778" s="26" t="s">
        <v>16</v>
      </c>
      <c r="G3778" s="26" t="s">
        <v>14</v>
      </c>
      <c r="H3778" s="23">
        <v>0</v>
      </c>
      <c r="I3778" s="27"/>
      <c r="J3778" s="28">
        <v>0</v>
      </c>
      <c r="K3778" t="str">
        <f>IF((LEN(relatorio_Ananindeua3[[#This Row],[CIF/CPF/CNPJ]])=14),relatorio_Ananindeua3[[#This Row],[CIF/CPF/CNPJ]],relatorio_Ananindeua3[[#This Row],[Coluna2]])</f>
        <v>15827740000173</v>
      </c>
      <c r="L3778" t="str">
        <f t="shared" si="59"/>
        <v>158******73</v>
      </c>
    </row>
    <row r="3779" spans="1:12" x14ac:dyDescent="0.25">
      <c r="A3779" s="23" t="s">
        <v>6171</v>
      </c>
      <c r="B3779" s="23" t="s">
        <v>6172</v>
      </c>
      <c r="C3779" s="23" t="s">
        <v>17</v>
      </c>
      <c r="D3779" s="24">
        <v>45299.91134259259</v>
      </c>
      <c r="E3779" s="25" t="s">
        <v>11</v>
      </c>
      <c r="F3779" s="26" t="s">
        <v>16</v>
      </c>
      <c r="G3779" s="26" t="s">
        <v>14</v>
      </c>
      <c r="H3779" s="23">
        <v>0</v>
      </c>
      <c r="I3779" s="27"/>
      <c r="J3779" s="28">
        <v>0</v>
      </c>
      <c r="K3779" t="str">
        <f>IF((LEN(relatorio_Ananindeua3[[#This Row],[CIF/CPF/CNPJ]])=14),relatorio_Ananindeua3[[#This Row],[CIF/CPF/CNPJ]],relatorio_Ananindeua3[[#This Row],[Coluna2]])</f>
        <v>44161928000123</v>
      </c>
      <c r="L3779" t="str">
        <f t="shared" si="59"/>
        <v>441******23</v>
      </c>
    </row>
    <row r="3780" spans="1:12" x14ac:dyDescent="0.25">
      <c r="A3780" s="23" t="s">
        <v>5298</v>
      </c>
      <c r="B3780" s="23" t="s">
        <v>5299</v>
      </c>
      <c r="C3780" s="23" t="s">
        <v>17</v>
      </c>
      <c r="D3780" s="24">
        <v>45299.911354166667</v>
      </c>
      <c r="E3780" s="25" t="s">
        <v>11</v>
      </c>
      <c r="F3780" s="26" t="s">
        <v>16</v>
      </c>
      <c r="G3780" s="26" t="s">
        <v>14</v>
      </c>
      <c r="H3780" s="23">
        <v>0</v>
      </c>
      <c r="I3780" s="27"/>
      <c r="J3780" s="28">
        <v>0</v>
      </c>
      <c r="K3780" t="str">
        <f>IF((LEN(relatorio_Ananindeua3[[#This Row],[CIF/CPF/CNPJ]])=14),relatorio_Ananindeua3[[#This Row],[CIF/CPF/CNPJ]],relatorio_Ananindeua3[[#This Row],[Coluna2]])</f>
        <v>41301312000112</v>
      </c>
      <c r="L3780" t="str">
        <f t="shared" si="59"/>
        <v>413******12</v>
      </c>
    </row>
    <row r="3781" spans="1:12" x14ac:dyDescent="0.25">
      <c r="A3781" s="23" t="s">
        <v>6167</v>
      </c>
      <c r="B3781" s="23" t="s">
        <v>6168</v>
      </c>
      <c r="C3781" s="23" t="s">
        <v>17</v>
      </c>
      <c r="D3781" s="24">
        <v>45299.91138888889</v>
      </c>
      <c r="E3781" s="25" t="s">
        <v>11</v>
      </c>
      <c r="F3781" s="26" t="s">
        <v>16</v>
      </c>
      <c r="G3781" s="26" t="s">
        <v>14</v>
      </c>
      <c r="H3781" s="23">
        <v>0</v>
      </c>
      <c r="I3781" s="27"/>
      <c r="J3781" s="28">
        <v>0</v>
      </c>
      <c r="K3781" t="str">
        <f>IF((LEN(relatorio_Ananindeua3[[#This Row],[CIF/CPF/CNPJ]])=14),relatorio_Ananindeua3[[#This Row],[CIF/CPF/CNPJ]],relatorio_Ananindeua3[[#This Row],[Coluna2]])</f>
        <v>44144456000109</v>
      </c>
      <c r="L3781" t="str">
        <f t="shared" si="59"/>
        <v>441******09</v>
      </c>
    </row>
    <row r="3782" spans="1:12" x14ac:dyDescent="0.25">
      <c r="A3782" s="23" t="s">
        <v>6157</v>
      </c>
      <c r="B3782" s="23" t="s">
        <v>6158</v>
      </c>
      <c r="C3782" s="23" t="s">
        <v>17</v>
      </c>
      <c r="D3782" s="24">
        <v>45299.911493055559</v>
      </c>
      <c r="E3782" s="25" t="s">
        <v>11</v>
      </c>
      <c r="F3782" s="26" t="s">
        <v>16</v>
      </c>
      <c r="G3782" s="26" t="s">
        <v>14</v>
      </c>
      <c r="H3782" s="23">
        <v>0</v>
      </c>
      <c r="I3782" s="27"/>
      <c r="J3782" s="28">
        <v>0</v>
      </c>
      <c r="K3782" t="str">
        <f>IF((LEN(relatorio_Ananindeua3[[#This Row],[CIF/CPF/CNPJ]])=14),relatorio_Ananindeua3[[#This Row],[CIF/CPF/CNPJ]],relatorio_Ananindeua3[[#This Row],[Coluna2]])</f>
        <v>44065614000127</v>
      </c>
      <c r="L3782" t="str">
        <f t="shared" si="59"/>
        <v>440******27</v>
      </c>
    </row>
    <row r="3783" spans="1:12" x14ac:dyDescent="0.25">
      <c r="A3783" s="23" t="s">
        <v>1815</v>
      </c>
      <c r="B3783" s="23" t="s">
        <v>1816</v>
      </c>
      <c r="C3783" s="23" t="s">
        <v>17</v>
      </c>
      <c r="D3783" s="24">
        <v>45299.911504629628</v>
      </c>
      <c r="E3783" s="25" t="s">
        <v>11</v>
      </c>
      <c r="F3783" s="26" t="s">
        <v>16</v>
      </c>
      <c r="G3783" s="26" t="s">
        <v>14</v>
      </c>
      <c r="H3783" s="23">
        <v>0</v>
      </c>
      <c r="I3783" s="27"/>
      <c r="J3783" s="28">
        <v>0</v>
      </c>
      <c r="K3783" t="str">
        <f>IF((LEN(relatorio_Ananindeua3[[#This Row],[CIF/CPF/CNPJ]])=14),relatorio_Ananindeua3[[#This Row],[CIF/CPF/CNPJ]],relatorio_Ananindeua3[[#This Row],[Coluna2]])</f>
        <v>24620640000162</v>
      </c>
      <c r="L3783" t="str">
        <f t="shared" si="59"/>
        <v>246******62</v>
      </c>
    </row>
    <row r="3784" spans="1:12" x14ac:dyDescent="0.25">
      <c r="A3784" s="23" t="s">
        <v>4199</v>
      </c>
      <c r="B3784" s="23" t="s">
        <v>4200</v>
      </c>
      <c r="C3784" s="23" t="s">
        <v>17</v>
      </c>
      <c r="D3784" s="24">
        <v>45299.911504629628</v>
      </c>
      <c r="E3784" s="25" t="s">
        <v>11</v>
      </c>
      <c r="F3784" s="26" t="s">
        <v>16</v>
      </c>
      <c r="G3784" s="26" t="s">
        <v>14</v>
      </c>
      <c r="H3784" s="23">
        <v>0</v>
      </c>
      <c r="I3784" s="27"/>
      <c r="J3784" s="28">
        <v>0</v>
      </c>
      <c r="K3784" t="str">
        <f>IF((LEN(relatorio_Ananindeua3[[#This Row],[CIF/CPF/CNPJ]])=14),relatorio_Ananindeua3[[#This Row],[CIF/CPF/CNPJ]],relatorio_Ananindeua3[[#This Row],[Coluna2]])</f>
        <v>36630273000167</v>
      </c>
      <c r="L3784" t="str">
        <f t="shared" si="59"/>
        <v>366******67</v>
      </c>
    </row>
    <row r="3785" spans="1:12" x14ac:dyDescent="0.25">
      <c r="A3785" s="23" t="s">
        <v>6147</v>
      </c>
      <c r="B3785" s="23" t="s">
        <v>6148</v>
      </c>
      <c r="C3785" s="23" t="s">
        <v>17</v>
      </c>
      <c r="D3785" s="24">
        <v>45299.911504629628</v>
      </c>
      <c r="E3785" s="25" t="s">
        <v>11</v>
      </c>
      <c r="F3785" s="26" t="s">
        <v>16</v>
      </c>
      <c r="G3785" s="26" t="s">
        <v>14</v>
      </c>
      <c r="H3785" s="23">
        <v>0</v>
      </c>
      <c r="I3785" s="27"/>
      <c r="J3785" s="28">
        <v>0</v>
      </c>
      <c r="K3785" t="str">
        <f>IF((LEN(relatorio_Ananindeua3[[#This Row],[CIF/CPF/CNPJ]])=14),relatorio_Ananindeua3[[#This Row],[CIF/CPF/CNPJ]],relatorio_Ananindeua3[[#This Row],[Coluna2]])</f>
        <v>44052837000150</v>
      </c>
      <c r="L3785" t="str">
        <f t="shared" si="59"/>
        <v>440******50</v>
      </c>
    </row>
    <row r="3786" spans="1:12" x14ac:dyDescent="0.25">
      <c r="A3786" s="23" t="s">
        <v>6151</v>
      </c>
      <c r="B3786" s="23" t="s">
        <v>6152</v>
      </c>
      <c r="C3786" s="23" t="s">
        <v>17</v>
      </c>
      <c r="D3786" s="24">
        <v>45299.911504629628</v>
      </c>
      <c r="E3786" s="25" t="s">
        <v>11</v>
      </c>
      <c r="F3786" s="26" t="s">
        <v>16</v>
      </c>
      <c r="G3786" s="26" t="s">
        <v>14</v>
      </c>
      <c r="H3786" s="23">
        <v>0</v>
      </c>
      <c r="I3786" s="27"/>
      <c r="J3786" s="28">
        <v>0</v>
      </c>
      <c r="K3786" t="str">
        <f>IF((LEN(relatorio_Ananindeua3[[#This Row],[CIF/CPF/CNPJ]])=14),relatorio_Ananindeua3[[#This Row],[CIF/CPF/CNPJ]],relatorio_Ananindeua3[[#This Row],[Coluna2]])</f>
        <v>44061534000101</v>
      </c>
      <c r="L3786" t="str">
        <f t="shared" si="59"/>
        <v>440******01</v>
      </c>
    </row>
    <row r="3787" spans="1:12" x14ac:dyDescent="0.25">
      <c r="A3787" s="23" t="s">
        <v>5821</v>
      </c>
      <c r="B3787" s="23" t="s">
        <v>5822</v>
      </c>
      <c r="C3787" s="23" t="s">
        <v>17</v>
      </c>
      <c r="D3787" s="24">
        <v>45299.911643518521</v>
      </c>
      <c r="E3787" s="25" t="s">
        <v>11</v>
      </c>
      <c r="F3787" s="26" t="s">
        <v>16</v>
      </c>
      <c r="G3787" s="26" t="s">
        <v>14</v>
      </c>
      <c r="H3787" s="23">
        <v>0</v>
      </c>
      <c r="I3787" s="27"/>
      <c r="J3787" s="28">
        <v>0</v>
      </c>
      <c r="K3787" t="str">
        <f>IF((LEN(relatorio_Ananindeua3[[#This Row],[CIF/CPF/CNPJ]])=14),relatorio_Ananindeua3[[#This Row],[CIF/CPF/CNPJ]],relatorio_Ananindeua3[[#This Row],[Coluna2]])</f>
        <v>43026347000116</v>
      </c>
      <c r="L3787" t="str">
        <f t="shared" si="59"/>
        <v>430******16</v>
      </c>
    </row>
    <row r="3788" spans="1:12" x14ac:dyDescent="0.25">
      <c r="A3788" s="23" t="s">
        <v>6131</v>
      </c>
      <c r="B3788" s="23" t="s">
        <v>6132</v>
      </c>
      <c r="C3788" s="23" t="s">
        <v>17</v>
      </c>
      <c r="D3788" s="24">
        <v>45299.911643518521</v>
      </c>
      <c r="E3788" s="25" t="s">
        <v>11</v>
      </c>
      <c r="F3788" s="26" t="s">
        <v>16</v>
      </c>
      <c r="G3788" s="26" t="s">
        <v>14</v>
      </c>
      <c r="H3788" s="23">
        <v>0</v>
      </c>
      <c r="I3788" s="27"/>
      <c r="J3788" s="28">
        <v>0</v>
      </c>
      <c r="K3788" t="str">
        <f>IF((LEN(relatorio_Ananindeua3[[#This Row],[CIF/CPF/CNPJ]])=14),relatorio_Ananindeua3[[#This Row],[CIF/CPF/CNPJ]],relatorio_Ananindeua3[[#This Row],[Coluna2]])</f>
        <v>43964651000104</v>
      </c>
      <c r="L3788" t="str">
        <f t="shared" si="59"/>
        <v>439******04</v>
      </c>
    </row>
    <row r="3789" spans="1:12" x14ac:dyDescent="0.25">
      <c r="A3789" s="23" t="s">
        <v>6123</v>
      </c>
      <c r="B3789" s="23" t="s">
        <v>6124</v>
      </c>
      <c r="C3789" s="23" t="s">
        <v>17</v>
      </c>
      <c r="D3789" s="24">
        <v>45299.911678240744</v>
      </c>
      <c r="E3789" s="25" t="s">
        <v>11</v>
      </c>
      <c r="F3789" s="26" t="s">
        <v>16</v>
      </c>
      <c r="G3789" s="26" t="s">
        <v>14</v>
      </c>
      <c r="H3789" s="23">
        <v>0</v>
      </c>
      <c r="I3789" s="27"/>
      <c r="J3789" s="28">
        <v>0</v>
      </c>
      <c r="K3789" t="str">
        <f>IF((LEN(relatorio_Ananindeua3[[#This Row],[CIF/CPF/CNPJ]])=14),relatorio_Ananindeua3[[#This Row],[CIF/CPF/CNPJ]],relatorio_Ananindeua3[[#This Row],[Coluna2]])</f>
        <v>43919988000108</v>
      </c>
      <c r="L3789" t="str">
        <f t="shared" si="59"/>
        <v>439******08</v>
      </c>
    </row>
    <row r="3790" spans="1:12" x14ac:dyDescent="0.25">
      <c r="A3790" s="23" t="s">
        <v>6113</v>
      </c>
      <c r="B3790" s="23" t="s">
        <v>6114</v>
      </c>
      <c r="C3790" s="23" t="s">
        <v>17</v>
      </c>
      <c r="D3790" s="24">
        <v>45299.911747685182</v>
      </c>
      <c r="E3790" s="25" t="s">
        <v>11</v>
      </c>
      <c r="F3790" s="26" t="s">
        <v>16</v>
      </c>
      <c r="G3790" s="26" t="s">
        <v>14</v>
      </c>
      <c r="H3790" s="23">
        <v>0</v>
      </c>
      <c r="I3790" s="27"/>
      <c r="J3790" s="28">
        <v>0</v>
      </c>
      <c r="K3790" t="str">
        <f>IF((LEN(relatorio_Ananindeua3[[#This Row],[CIF/CPF/CNPJ]])=14),relatorio_Ananindeua3[[#This Row],[CIF/CPF/CNPJ]],relatorio_Ananindeua3[[#This Row],[Coluna2]])</f>
        <v>43902164000117</v>
      </c>
      <c r="L3790" t="str">
        <f t="shared" si="59"/>
        <v>439******17</v>
      </c>
    </row>
    <row r="3791" spans="1:12" x14ac:dyDescent="0.25">
      <c r="A3791" s="23" t="s">
        <v>1920</v>
      </c>
      <c r="B3791" s="23" t="s">
        <v>1921</v>
      </c>
      <c r="C3791" s="23" t="s">
        <v>17</v>
      </c>
      <c r="D3791" s="24">
        <v>45299.911805555559</v>
      </c>
      <c r="E3791" s="25" t="s">
        <v>11</v>
      </c>
      <c r="F3791" s="26" t="s">
        <v>16</v>
      </c>
      <c r="G3791" s="26" t="s">
        <v>14</v>
      </c>
      <c r="H3791" s="23">
        <v>0</v>
      </c>
      <c r="I3791" s="27"/>
      <c r="J3791" s="28">
        <v>0</v>
      </c>
      <c r="K3791" t="str">
        <f>IF((LEN(relatorio_Ananindeua3[[#This Row],[CIF/CPF/CNPJ]])=14),relatorio_Ananindeua3[[#This Row],[CIF/CPF/CNPJ]],relatorio_Ananindeua3[[#This Row],[Coluna2]])</f>
        <v>25256881000137</v>
      </c>
      <c r="L3791" t="str">
        <f t="shared" si="59"/>
        <v>252******37</v>
      </c>
    </row>
    <row r="3792" spans="1:12" x14ac:dyDescent="0.25">
      <c r="A3792" s="23" t="s">
        <v>6093</v>
      </c>
      <c r="B3792" s="23" t="s">
        <v>6094</v>
      </c>
      <c r="C3792" s="23" t="s">
        <v>17</v>
      </c>
      <c r="D3792" s="24">
        <v>45299.911909722221</v>
      </c>
      <c r="E3792" s="25" t="s">
        <v>11</v>
      </c>
      <c r="F3792" s="26" t="s">
        <v>16</v>
      </c>
      <c r="G3792" s="26" t="s">
        <v>14</v>
      </c>
      <c r="H3792" s="23">
        <v>0</v>
      </c>
      <c r="I3792" s="27"/>
      <c r="J3792" s="28">
        <v>0</v>
      </c>
      <c r="K3792" t="str">
        <f>IF((LEN(relatorio_Ananindeua3[[#This Row],[CIF/CPF/CNPJ]])=14),relatorio_Ananindeua3[[#This Row],[CIF/CPF/CNPJ]],relatorio_Ananindeua3[[#This Row],[Coluna2]])</f>
        <v>43846280000166</v>
      </c>
      <c r="L3792" t="str">
        <f t="shared" si="59"/>
        <v>438******66</v>
      </c>
    </row>
    <row r="3793" spans="1:12" x14ac:dyDescent="0.25">
      <c r="A3793" s="23" t="s">
        <v>6085</v>
      </c>
      <c r="B3793" s="23" t="s">
        <v>6086</v>
      </c>
      <c r="C3793" s="23" t="s">
        <v>17</v>
      </c>
      <c r="D3793" s="24">
        <v>45299.91196759259</v>
      </c>
      <c r="E3793" s="25" t="s">
        <v>11</v>
      </c>
      <c r="F3793" s="26" t="s">
        <v>16</v>
      </c>
      <c r="G3793" s="26" t="s">
        <v>14</v>
      </c>
      <c r="H3793" s="23">
        <v>0</v>
      </c>
      <c r="I3793" s="27"/>
      <c r="J3793" s="28">
        <v>0</v>
      </c>
      <c r="K3793" t="str">
        <f>IF((LEN(relatorio_Ananindeua3[[#This Row],[CIF/CPF/CNPJ]])=14),relatorio_Ananindeua3[[#This Row],[CIF/CPF/CNPJ]],relatorio_Ananindeua3[[#This Row],[Coluna2]])</f>
        <v>43821898000171</v>
      </c>
      <c r="L3793" t="str">
        <f t="shared" si="59"/>
        <v>438******71</v>
      </c>
    </row>
    <row r="3794" spans="1:12" x14ac:dyDescent="0.25">
      <c r="A3794" s="23" t="s">
        <v>6079</v>
      </c>
      <c r="B3794" s="23" t="s">
        <v>6080</v>
      </c>
      <c r="C3794" s="23" t="s">
        <v>17</v>
      </c>
      <c r="D3794" s="24">
        <v>45299.911979166667</v>
      </c>
      <c r="E3794" s="25" t="s">
        <v>11</v>
      </c>
      <c r="F3794" s="26" t="s">
        <v>16</v>
      </c>
      <c r="G3794" s="26" t="s">
        <v>14</v>
      </c>
      <c r="H3794" s="23">
        <v>0</v>
      </c>
      <c r="I3794" s="27"/>
      <c r="J3794" s="28">
        <v>0</v>
      </c>
      <c r="K3794" t="str">
        <f>IF((LEN(relatorio_Ananindeua3[[#This Row],[CIF/CPF/CNPJ]])=14),relatorio_Ananindeua3[[#This Row],[CIF/CPF/CNPJ]],relatorio_Ananindeua3[[#This Row],[Coluna2]])</f>
        <v>43789769000143</v>
      </c>
      <c r="L3794" t="str">
        <f t="shared" ref="L3794:L3857" si="60">_xlfn.CONCAT(LEFT(A3794,3),REPT("*",6),RIGHT(A3794,2))</f>
        <v>437******43</v>
      </c>
    </row>
    <row r="3795" spans="1:12" x14ac:dyDescent="0.25">
      <c r="A3795" s="23" t="s">
        <v>5104</v>
      </c>
      <c r="B3795" s="23" t="s">
        <v>5105</v>
      </c>
      <c r="C3795" s="23" t="s">
        <v>17</v>
      </c>
      <c r="D3795" s="24">
        <v>45299.911990740744</v>
      </c>
      <c r="E3795" s="25" t="s">
        <v>11</v>
      </c>
      <c r="F3795" s="26" t="s">
        <v>16</v>
      </c>
      <c r="G3795" s="26" t="s">
        <v>14</v>
      </c>
      <c r="H3795" s="23">
        <v>0</v>
      </c>
      <c r="I3795" s="27"/>
      <c r="J3795" s="28">
        <v>0</v>
      </c>
      <c r="K3795" t="str">
        <f>IF((LEN(relatorio_Ananindeua3[[#This Row],[CIF/CPF/CNPJ]])=14),relatorio_Ananindeua3[[#This Row],[CIF/CPF/CNPJ]],relatorio_Ananindeua3[[#This Row],[Coluna2]])</f>
        <v>40641555000137</v>
      </c>
      <c r="L3795" t="str">
        <f t="shared" si="60"/>
        <v>406******37</v>
      </c>
    </row>
    <row r="3796" spans="1:12" x14ac:dyDescent="0.25">
      <c r="A3796" s="23" t="s">
        <v>6061</v>
      </c>
      <c r="B3796" s="23" t="s">
        <v>6062</v>
      </c>
      <c r="C3796" s="23" t="s">
        <v>17</v>
      </c>
      <c r="D3796" s="24">
        <v>45299.912094907406</v>
      </c>
      <c r="E3796" s="25" t="s">
        <v>11</v>
      </c>
      <c r="F3796" s="26" t="s">
        <v>16</v>
      </c>
      <c r="G3796" s="26" t="s">
        <v>14</v>
      </c>
      <c r="H3796" s="23">
        <v>0</v>
      </c>
      <c r="I3796" s="27"/>
      <c r="J3796" s="28">
        <v>0</v>
      </c>
      <c r="K3796" t="str">
        <f>IF((LEN(relatorio_Ananindeua3[[#This Row],[CIF/CPF/CNPJ]])=14),relatorio_Ananindeua3[[#This Row],[CIF/CPF/CNPJ]],relatorio_Ananindeua3[[#This Row],[Coluna2]])</f>
        <v>43750266000164</v>
      </c>
      <c r="L3796" t="str">
        <f t="shared" si="60"/>
        <v>437******64</v>
      </c>
    </row>
    <row r="3797" spans="1:12" x14ac:dyDescent="0.25">
      <c r="A3797" s="23" t="s">
        <v>6065</v>
      </c>
      <c r="B3797" s="23" t="s">
        <v>6066</v>
      </c>
      <c r="C3797" s="23" t="s">
        <v>17</v>
      </c>
      <c r="D3797" s="24">
        <v>45299.912094907406</v>
      </c>
      <c r="E3797" s="25" t="s">
        <v>11</v>
      </c>
      <c r="F3797" s="26" t="s">
        <v>16</v>
      </c>
      <c r="G3797" s="26" t="s">
        <v>14</v>
      </c>
      <c r="H3797" s="23">
        <v>0</v>
      </c>
      <c r="I3797" s="27"/>
      <c r="J3797" s="28">
        <v>0</v>
      </c>
      <c r="K3797" t="str">
        <f>IF((LEN(relatorio_Ananindeua3[[#This Row],[CIF/CPF/CNPJ]])=14),relatorio_Ananindeua3[[#This Row],[CIF/CPF/CNPJ]],relatorio_Ananindeua3[[#This Row],[Coluna2]])</f>
        <v>43762765000171</v>
      </c>
      <c r="L3797" t="str">
        <f t="shared" si="60"/>
        <v>437******71</v>
      </c>
    </row>
    <row r="3798" spans="1:12" x14ac:dyDescent="0.25">
      <c r="A3798" s="23" t="s">
        <v>5378</v>
      </c>
      <c r="B3798" s="23" t="s">
        <v>5379</v>
      </c>
      <c r="C3798" s="23" t="s">
        <v>17</v>
      </c>
      <c r="D3798" s="24">
        <v>45299.912106481483</v>
      </c>
      <c r="E3798" s="25" t="s">
        <v>11</v>
      </c>
      <c r="F3798" s="26" t="s">
        <v>16</v>
      </c>
      <c r="G3798" s="26" t="s">
        <v>14</v>
      </c>
      <c r="H3798" s="23">
        <v>0</v>
      </c>
      <c r="I3798" s="27"/>
      <c r="J3798" s="28">
        <v>0</v>
      </c>
      <c r="K3798" t="str">
        <f>IF((LEN(relatorio_Ananindeua3[[#This Row],[CIF/CPF/CNPJ]])=14),relatorio_Ananindeua3[[#This Row],[CIF/CPF/CNPJ]],relatorio_Ananindeua3[[#This Row],[Coluna2]])</f>
        <v>41544080000123</v>
      </c>
      <c r="L3798" t="str">
        <f t="shared" si="60"/>
        <v>415******23</v>
      </c>
    </row>
    <row r="3799" spans="1:12" x14ac:dyDescent="0.25">
      <c r="A3799" s="23" t="s">
        <v>6055</v>
      </c>
      <c r="B3799" s="23" t="s">
        <v>6056</v>
      </c>
      <c r="C3799" s="23" t="s">
        <v>17</v>
      </c>
      <c r="D3799" s="24">
        <v>45299.912164351852</v>
      </c>
      <c r="E3799" s="25" t="s">
        <v>11</v>
      </c>
      <c r="F3799" s="26" t="s">
        <v>16</v>
      </c>
      <c r="G3799" s="26" t="s">
        <v>14</v>
      </c>
      <c r="H3799" s="23">
        <v>0</v>
      </c>
      <c r="I3799" s="27"/>
      <c r="J3799" s="28">
        <v>0</v>
      </c>
      <c r="K3799" t="str">
        <f>IF((LEN(relatorio_Ananindeua3[[#This Row],[CIF/CPF/CNPJ]])=14),relatorio_Ananindeua3[[#This Row],[CIF/CPF/CNPJ]],relatorio_Ananindeua3[[#This Row],[Coluna2]])</f>
        <v>43744613000146</v>
      </c>
      <c r="L3799" t="str">
        <f t="shared" si="60"/>
        <v>437******46</v>
      </c>
    </row>
    <row r="3800" spans="1:12" x14ac:dyDescent="0.25">
      <c r="A3800" s="23" t="s">
        <v>2776</v>
      </c>
      <c r="B3800" s="23" t="s">
        <v>2777</v>
      </c>
      <c r="C3800" s="23" t="s">
        <v>17</v>
      </c>
      <c r="D3800" s="24">
        <v>45299.912245370368</v>
      </c>
      <c r="E3800" s="25" t="s">
        <v>11</v>
      </c>
      <c r="F3800" s="26" t="s">
        <v>16</v>
      </c>
      <c r="G3800" s="26" t="s">
        <v>14</v>
      </c>
      <c r="H3800" s="23">
        <v>0</v>
      </c>
      <c r="I3800" s="27"/>
      <c r="J3800" s="28">
        <v>0</v>
      </c>
      <c r="K3800" t="str">
        <f>IF((LEN(relatorio_Ananindeua3[[#This Row],[CIF/CPF/CNPJ]])=14),relatorio_Ananindeua3[[#This Row],[CIF/CPF/CNPJ]],relatorio_Ananindeua3[[#This Row],[Coluna2]])</f>
        <v>30374233000115</v>
      </c>
      <c r="L3800" t="str">
        <f t="shared" si="60"/>
        <v>303******15</v>
      </c>
    </row>
    <row r="3801" spans="1:12" x14ac:dyDescent="0.25">
      <c r="A3801" s="23" t="s">
        <v>4607</v>
      </c>
      <c r="B3801" s="23" t="s">
        <v>4608</v>
      </c>
      <c r="C3801" s="23" t="s">
        <v>17</v>
      </c>
      <c r="D3801" s="24">
        <v>45299.912256944444</v>
      </c>
      <c r="E3801" s="25" t="s">
        <v>11</v>
      </c>
      <c r="F3801" s="26" t="s">
        <v>16</v>
      </c>
      <c r="G3801" s="26" t="s">
        <v>14</v>
      </c>
      <c r="H3801" s="23">
        <v>0</v>
      </c>
      <c r="I3801" s="27"/>
      <c r="J3801" s="28">
        <v>0</v>
      </c>
      <c r="K3801" t="str">
        <f>IF((LEN(relatorio_Ananindeua3[[#This Row],[CIF/CPF/CNPJ]])=14),relatorio_Ananindeua3[[#This Row],[CIF/CPF/CNPJ]],relatorio_Ananindeua3[[#This Row],[Coluna2]])</f>
        <v>38178314000151</v>
      </c>
      <c r="L3801" t="str">
        <f t="shared" si="60"/>
        <v>381******51</v>
      </c>
    </row>
    <row r="3802" spans="1:12" x14ac:dyDescent="0.25">
      <c r="A3802" s="23" t="s">
        <v>4398</v>
      </c>
      <c r="B3802" s="23" t="s">
        <v>4399</v>
      </c>
      <c r="C3802" s="23" t="s">
        <v>17</v>
      </c>
      <c r="D3802" s="24">
        <v>45299.912349537037</v>
      </c>
      <c r="E3802" s="25" t="s">
        <v>11</v>
      </c>
      <c r="F3802" s="26" t="s">
        <v>16</v>
      </c>
      <c r="G3802" s="26" t="s">
        <v>14</v>
      </c>
      <c r="H3802" s="23">
        <v>0</v>
      </c>
      <c r="I3802" s="27"/>
      <c r="J3802" s="28">
        <v>0</v>
      </c>
      <c r="K3802" t="str">
        <f>IF((LEN(relatorio_Ananindeua3[[#This Row],[CIF/CPF/CNPJ]])=14),relatorio_Ananindeua3[[#This Row],[CIF/CPF/CNPJ]],relatorio_Ananindeua3[[#This Row],[Coluna2]])</f>
        <v>37367739000146</v>
      </c>
      <c r="L3802" t="str">
        <f t="shared" si="60"/>
        <v>373******46</v>
      </c>
    </row>
    <row r="3803" spans="1:12" x14ac:dyDescent="0.25">
      <c r="A3803" s="23" t="s">
        <v>6003</v>
      </c>
      <c r="B3803" s="23" t="s">
        <v>6004</v>
      </c>
      <c r="C3803" s="23" t="s">
        <v>17</v>
      </c>
      <c r="D3803" s="24">
        <v>45299.91238425926</v>
      </c>
      <c r="E3803" s="25" t="s">
        <v>11</v>
      </c>
      <c r="F3803" s="26" t="s">
        <v>16</v>
      </c>
      <c r="G3803" s="26" t="s">
        <v>14</v>
      </c>
      <c r="H3803" s="23">
        <v>0</v>
      </c>
      <c r="I3803" s="27"/>
      <c r="J3803" s="28">
        <v>0</v>
      </c>
      <c r="K3803" t="str">
        <f>IF((LEN(relatorio_Ananindeua3[[#This Row],[CIF/CPF/CNPJ]])=14),relatorio_Ananindeua3[[#This Row],[CIF/CPF/CNPJ]],relatorio_Ananindeua3[[#This Row],[Coluna2]])</f>
        <v>43586538000132</v>
      </c>
      <c r="L3803" t="str">
        <f t="shared" si="60"/>
        <v>435******32</v>
      </c>
    </row>
    <row r="3804" spans="1:12" x14ac:dyDescent="0.25">
      <c r="A3804" s="23" t="s">
        <v>6011</v>
      </c>
      <c r="B3804" s="23" t="s">
        <v>6012</v>
      </c>
      <c r="C3804" s="23" t="s">
        <v>17</v>
      </c>
      <c r="D3804" s="24">
        <v>45299.91238425926</v>
      </c>
      <c r="E3804" s="25" t="s">
        <v>11</v>
      </c>
      <c r="F3804" s="26" t="s">
        <v>16</v>
      </c>
      <c r="G3804" s="26" t="s">
        <v>14</v>
      </c>
      <c r="H3804" s="23">
        <v>0</v>
      </c>
      <c r="I3804" s="27"/>
      <c r="J3804" s="28">
        <v>0</v>
      </c>
      <c r="K3804" t="str">
        <f>IF((LEN(relatorio_Ananindeua3[[#This Row],[CIF/CPF/CNPJ]])=14),relatorio_Ananindeua3[[#This Row],[CIF/CPF/CNPJ]],relatorio_Ananindeua3[[#This Row],[Coluna2]])</f>
        <v>43609568000117</v>
      </c>
      <c r="L3804" t="str">
        <f t="shared" si="60"/>
        <v>436******17</v>
      </c>
    </row>
    <row r="3805" spans="1:12" x14ac:dyDescent="0.25">
      <c r="A3805" s="23" t="s">
        <v>5550</v>
      </c>
      <c r="B3805" s="23" t="s">
        <v>5551</v>
      </c>
      <c r="C3805" s="23" t="s">
        <v>17</v>
      </c>
      <c r="D3805" s="24">
        <v>45299.912430555552</v>
      </c>
      <c r="E3805" s="25" t="s">
        <v>11</v>
      </c>
      <c r="F3805" s="26" t="s">
        <v>16</v>
      </c>
      <c r="G3805" s="26" t="s">
        <v>14</v>
      </c>
      <c r="H3805" s="23">
        <v>0</v>
      </c>
      <c r="I3805" s="27"/>
      <c r="J3805" s="28">
        <v>0</v>
      </c>
      <c r="K3805" t="str">
        <f>IF((LEN(relatorio_Ananindeua3[[#This Row],[CIF/CPF/CNPJ]])=14),relatorio_Ananindeua3[[#This Row],[CIF/CPF/CNPJ]],relatorio_Ananindeua3[[#This Row],[Coluna2]])</f>
        <v>42124722000106</v>
      </c>
      <c r="L3805" t="str">
        <f t="shared" si="60"/>
        <v>421******06</v>
      </c>
    </row>
    <row r="3806" spans="1:12" x14ac:dyDescent="0.25">
      <c r="A3806" s="23" t="s">
        <v>1930</v>
      </c>
      <c r="B3806" s="23" t="s">
        <v>1931</v>
      </c>
      <c r="C3806" s="23" t="s">
        <v>17</v>
      </c>
      <c r="D3806" s="24">
        <v>45299.912534722222</v>
      </c>
      <c r="E3806" s="25" t="s">
        <v>11</v>
      </c>
      <c r="F3806" s="26" t="s">
        <v>16</v>
      </c>
      <c r="G3806" s="26" t="s">
        <v>14</v>
      </c>
      <c r="H3806" s="23">
        <v>0</v>
      </c>
      <c r="I3806" s="27"/>
      <c r="J3806" s="28">
        <v>0</v>
      </c>
      <c r="K3806" t="str">
        <f>IF((LEN(relatorio_Ananindeua3[[#This Row],[CIF/CPF/CNPJ]])=14),relatorio_Ananindeua3[[#This Row],[CIF/CPF/CNPJ]],relatorio_Ananindeua3[[#This Row],[Coluna2]])</f>
        <v>25382242000118</v>
      </c>
      <c r="L3806" t="str">
        <f t="shared" si="60"/>
        <v>253******18</v>
      </c>
    </row>
    <row r="3807" spans="1:12" x14ac:dyDescent="0.25">
      <c r="A3807" s="23" t="s">
        <v>5995</v>
      </c>
      <c r="B3807" s="23" t="s">
        <v>5996</v>
      </c>
      <c r="C3807" s="23" t="s">
        <v>17</v>
      </c>
      <c r="D3807" s="24">
        <v>45299.912534722222</v>
      </c>
      <c r="E3807" s="25" t="s">
        <v>11</v>
      </c>
      <c r="F3807" s="26" t="s">
        <v>16</v>
      </c>
      <c r="G3807" s="26" t="s">
        <v>14</v>
      </c>
      <c r="H3807" s="23">
        <v>0</v>
      </c>
      <c r="I3807" s="27"/>
      <c r="J3807" s="28">
        <v>0</v>
      </c>
      <c r="K3807" t="str">
        <f>IF((LEN(relatorio_Ananindeua3[[#This Row],[CIF/CPF/CNPJ]])=14),relatorio_Ananindeua3[[#This Row],[CIF/CPF/CNPJ]],relatorio_Ananindeua3[[#This Row],[Coluna2]])</f>
        <v>43556293000109</v>
      </c>
      <c r="L3807" t="str">
        <f t="shared" si="60"/>
        <v>435******09</v>
      </c>
    </row>
    <row r="3808" spans="1:12" x14ac:dyDescent="0.25">
      <c r="A3808" s="23" t="s">
        <v>3542</v>
      </c>
      <c r="B3808" s="23" t="s">
        <v>3543</v>
      </c>
      <c r="C3808" s="23" t="s">
        <v>17</v>
      </c>
      <c r="D3808" s="24">
        <v>45299.912581018521</v>
      </c>
      <c r="E3808" s="25" t="s">
        <v>11</v>
      </c>
      <c r="F3808" s="26" t="s">
        <v>16</v>
      </c>
      <c r="G3808" s="26" t="s">
        <v>14</v>
      </c>
      <c r="H3808" s="23">
        <v>0</v>
      </c>
      <c r="I3808" s="27"/>
      <c r="J3808" s="28">
        <v>0</v>
      </c>
      <c r="K3808" t="str">
        <f>IF((LEN(relatorio_Ananindeua3[[#This Row],[CIF/CPF/CNPJ]])=14),relatorio_Ananindeua3[[#This Row],[CIF/CPF/CNPJ]],relatorio_Ananindeua3[[#This Row],[Coluna2]])</f>
        <v>33994235000103</v>
      </c>
      <c r="L3808" t="str">
        <f t="shared" si="60"/>
        <v>339******03</v>
      </c>
    </row>
    <row r="3809" spans="1:12" x14ac:dyDescent="0.25">
      <c r="A3809" s="23" t="s">
        <v>5989</v>
      </c>
      <c r="B3809" s="23" t="s">
        <v>5990</v>
      </c>
      <c r="C3809" s="23" t="s">
        <v>17</v>
      </c>
      <c r="D3809" s="24">
        <v>45299.912581018521</v>
      </c>
      <c r="E3809" s="25" t="s">
        <v>11</v>
      </c>
      <c r="F3809" s="26" t="s">
        <v>16</v>
      </c>
      <c r="G3809" s="26" t="s">
        <v>14</v>
      </c>
      <c r="H3809" s="23">
        <v>0</v>
      </c>
      <c r="I3809" s="27"/>
      <c r="J3809" s="28">
        <v>0</v>
      </c>
      <c r="K3809" t="str">
        <f>IF((LEN(relatorio_Ananindeua3[[#This Row],[CIF/CPF/CNPJ]])=14),relatorio_Ananindeua3[[#This Row],[CIF/CPF/CNPJ]],relatorio_Ananindeua3[[#This Row],[Coluna2]])</f>
        <v>43546216000160</v>
      </c>
      <c r="L3809" t="str">
        <f t="shared" si="60"/>
        <v>435******60</v>
      </c>
    </row>
    <row r="3810" spans="1:12" x14ac:dyDescent="0.25">
      <c r="A3810" s="23" t="s">
        <v>5993</v>
      </c>
      <c r="B3810" s="23" t="s">
        <v>5994</v>
      </c>
      <c r="C3810" s="23" t="s">
        <v>17</v>
      </c>
      <c r="D3810" s="24">
        <v>45299.912581018521</v>
      </c>
      <c r="E3810" s="25" t="s">
        <v>11</v>
      </c>
      <c r="F3810" s="26" t="s">
        <v>16</v>
      </c>
      <c r="G3810" s="26" t="s">
        <v>14</v>
      </c>
      <c r="H3810" s="23">
        <v>0</v>
      </c>
      <c r="I3810" s="27"/>
      <c r="J3810" s="28">
        <v>0</v>
      </c>
      <c r="K3810" t="str">
        <f>IF((LEN(relatorio_Ananindeua3[[#This Row],[CIF/CPF/CNPJ]])=14),relatorio_Ananindeua3[[#This Row],[CIF/CPF/CNPJ]],relatorio_Ananindeua3[[#This Row],[Coluna2]])</f>
        <v>43555174000123</v>
      </c>
      <c r="L3810" t="str">
        <f t="shared" si="60"/>
        <v>435******23</v>
      </c>
    </row>
    <row r="3811" spans="1:12" x14ac:dyDescent="0.25">
      <c r="A3811" s="23" t="s">
        <v>5997</v>
      </c>
      <c r="B3811" s="23" t="s">
        <v>5998</v>
      </c>
      <c r="C3811" s="23" t="s">
        <v>17</v>
      </c>
      <c r="D3811" s="24">
        <v>45299.912581018521</v>
      </c>
      <c r="E3811" s="25" t="s">
        <v>11</v>
      </c>
      <c r="F3811" s="26" t="s">
        <v>16</v>
      </c>
      <c r="G3811" s="26" t="s">
        <v>14</v>
      </c>
      <c r="H3811" s="23">
        <v>0</v>
      </c>
      <c r="I3811" s="27"/>
      <c r="J3811" s="28">
        <v>0</v>
      </c>
      <c r="K3811" t="str">
        <f>IF((LEN(relatorio_Ananindeua3[[#This Row],[CIF/CPF/CNPJ]])=14),relatorio_Ananindeua3[[#This Row],[CIF/CPF/CNPJ]],relatorio_Ananindeua3[[#This Row],[Coluna2]])</f>
        <v>43569249000125</v>
      </c>
      <c r="L3811" t="str">
        <f t="shared" si="60"/>
        <v>435******25</v>
      </c>
    </row>
    <row r="3812" spans="1:12" x14ac:dyDescent="0.25">
      <c r="A3812" s="23" t="s">
        <v>5983</v>
      </c>
      <c r="B3812" s="23" t="s">
        <v>5984</v>
      </c>
      <c r="C3812" s="23" t="s">
        <v>17</v>
      </c>
      <c r="D3812" s="24">
        <v>45299.912592592591</v>
      </c>
      <c r="E3812" s="25" t="s">
        <v>11</v>
      </c>
      <c r="F3812" s="26" t="s">
        <v>16</v>
      </c>
      <c r="G3812" s="26" t="s">
        <v>14</v>
      </c>
      <c r="H3812" s="23">
        <v>0</v>
      </c>
      <c r="I3812" s="27"/>
      <c r="J3812" s="28">
        <v>0</v>
      </c>
      <c r="K3812" t="str">
        <f>IF((LEN(relatorio_Ananindeua3[[#This Row],[CIF/CPF/CNPJ]])=14),relatorio_Ananindeua3[[#This Row],[CIF/CPF/CNPJ]],relatorio_Ananindeua3[[#This Row],[Coluna2]])</f>
        <v>43536240000118</v>
      </c>
      <c r="L3812" t="str">
        <f t="shared" si="60"/>
        <v>435******18</v>
      </c>
    </row>
    <row r="3813" spans="1:12" x14ac:dyDescent="0.25">
      <c r="A3813" s="23" t="s">
        <v>1620</v>
      </c>
      <c r="B3813" s="23" t="s">
        <v>1621</v>
      </c>
      <c r="C3813" s="23" t="s">
        <v>17</v>
      </c>
      <c r="D3813" s="24">
        <v>45299.912615740737</v>
      </c>
      <c r="E3813" s="25" t="s">
        <v>11</v>
      </c>
      <c r="F3813" s="26" t="s">
        <v>16</v>
      </c>
      <c r="G3813" s="26" t="s">
        <v>14</v>
      </c>
      <c r="H3813" s="23">
        <v>0</v>
      </c>
      <c r="I3813" s="27"/>
      <c r="J3813" s="28">
        <v>0</v>
      </c>
      <c r="K3813" t="str">
        <f>IF((LEN(relatorio_Ananindeua3[[#This Row],[CIF/CPF/CNPJ]])=14),relatorio_Ananindeua3[[#This Row],[CIF/CPF/CNPJ]],relatorio_Ananindeua3[[#This Row],[Coluna2]])</f>
        <v>23159461000107</v>
      </c>
      <c r="L3813" t="str">
        <f t="shared" si="60"/>
        <v>231******07</v>
      </c>
    </row>
    <row r="3814" spans="1:12" x14ac:dyDescent="0.25">
      <c r="A3814" s="23" t="s">
        <v>935</v>
      </c>
      <c r="B3814" s="23" t="s">
        <v>936</v>
      </c>
      <c r="C3814" s="23" t="s">
        <v>17</v>
      </c>
      <c r="D3814" s="24">
        <v>45299.912638888891</v>
      </c>
      <c r="E3814" s="25" t="s">
        <v>11</v>
      </c>
      <c r="F3814" s="26" t="s">
        <v>16</v>
      </c>
      <c r="G3814" s="26" t="s">
        <v>14</v>
      </c>
      <c r="H3814" s="23">
        <v>0</v>
      </c>
      <c r="I3814" s="27"/>
      <c r="J3814" s="28">
        <v>0</v>
      </c>
      <c r="K3814" t="str">
        <f>IF((LEN(relatorio_Ananindeua3[[#This Row],[CIF/CPF/CNPJ]])=14),relatorio_Ananindeua3[[#This Row],[CIF/CPF/CNPJ]],relatorio_Ananindeua3[[#This Row],[Coluna2]])</f>
        <v>17306454000198</v>
      </c>
      <c r="L3814" t="str">
        <f t="shared" si="60"/>
        <v>173******98</v>
      </c>
    </row>
    <row r="3815" spans="1:12" x14ac:dyDescent="0.25">
      <c r="A3815" s="23" t="s">
        <v>5889</v>
      </c>
      <c r="B3815" s="23" t="s">
        <v>5890</v>
      </c>
      <c r="C3815" s="23" t="s">
        <v>17</v>
      </c>
      <c r="D3815" s="24">
        <v>45299.912638888891</v>
      </c>
      <c r="E3815" s="25" t="s">
        <v>11</v>
      </c>
      <c r="F3815" s="26" t="s">
        <v>16</v>
      </c>
      <c r="G3815" s="26" t="s">
        <v>14</v>
      </c>
      <c r="H3815" s="23">
        <v>0</v>
      </c>
      <c r="I3815" s="27"/>
      <c r="J3815" s="28">
        <v>0</v>
      </c>
      <c r="K3815" t="str">
        <f>IF((LEN(relatorio_Ananindeua3[[#This Row],[CIF/CPF/CNPJ]])=14),relatorio_Ananindeua3[[#This Row],[CIF/CPF/CNPJ]],relatorio_Ananindeua3[[#This Row],[Coluna2]])</f>
        <v>43246764000174</v>
      </c>
      <c r="L3815" t="str">
        <f t="shared" si="60"/>
        <v>432******74</v>
      </c>
    </row>
    <row r="3816" spans="1:12" x14ac:dyDescent="0.25">
      <c r="A3816" s="23" t="s">
        <v>1644</v>
      </c>
      <c r="B3816" s="23" t="s">
        <v>1645</v>
      </c>
      <c r="C3816" s="23" t="s">
        <v>17</v>
      </c>
      <c r="D3816" s="24">
        <v>45299.912685185183</v>
      </c>
      <c r="E3816" s="25" t="s">
        <v>11</v>
      </c>
      <c r="F3816" s="26" t="s">
        <v>16</v>
      </c>
      <c r="G3816" s="26" t="s">
        <v>14</v>
      </c>
      <c r="H3816" s="23">
        <v>0</v>
      </c>
      <c r="I3816" s="27"/>
      <c r="J3816" s="28">
        <v>0</v>
      </c>
      <c r="K3816" t="str">
        <f>IF((LEN(relatorio_Ananindeua3[[#This Row],[CIF/CPF/CNPJ]])=14),relatorio_Ananindeua3[[#This Row],[CIF/CPF/CNPJ]],relatorio_Ananindeua3[[#This Row],[Coluna2]])</f>
        <v>23385106000156</v>
      </c>
      <c r="L3816" t="str">
        <f t="shared" si="60"/>
        <v>233******56</v>
      </c>
    </row>
    <row r="3817" spans="1:12" x14ac:dyDescent="0.25">
      <c r="A3817" s="23" t="s">
        <v>1109</v>
      </c>
      <c r="B3817" s="23" t="s">
        <v>1110</v>
      </c>
      <c r="C3817" s="23" t="s">
        <v>17</v>
      </c>
      <c r="D3817" s="24">
        <v>45299.91269675926</v>
      </c>
      <c r="E3817" s="25" t="s">
        <v>11</v>
      </c>
      <c r="F3817" s="26" t="s">
        <v>16</v>
      </c>
      <c r="G3817" s="26" t="s">
        <v>14</v>
      </c>
      <c r="H3817" s="23">
        <v>0</v>
      </c>
      <c r="I3817" s="27"/>
      <c r="J3817" s="28">
        <v>0</v>
      </c>
      <c r="K3817" t="str">
        <f>IF((LEN(relatorio_Ananindeua3[[#This Row],[CIF/CPF/CNPJ]])=14),relatorio_Ananindeua3[[#This Row],[CIF/CPF/CNPJ]],relatorio_Ananindeua3[[#This Row],[Coluna2]])</f>
        <v>18564499000125</v>
      </c>
      <c r="L3817" t="str">
        <f t="shared" si="60"/>
        <v>185******25</v>
      </c>
    </row>
    <row r="3818" spans="1:12" x14ac:dyDescent="0.25">
      <c r="A3818" s="23" t="s">
        <v>5951</v>
      </c>
      <c r="B3818" s="23" t="s">
        <v>5952</v>
      </c>
      <c r="C3818" s="23" t="s">
        <v>17</v>
      </c>
      <c r="D3818" s="24">
        <v>45299.91269675926</v>
      </c>
      <c r="E3818" s="25" t="s">
        <v>11</v>
      </c>
      <c r="F3818" s="26" t="s">
        <v>16</v>
      </c>
      <c r="G3818" s="26" t="s">
        <v>14</v>
      </c>
      <c r="H3818" s="23">
        <v>0</v>
      </c>
      <c r="I3818" s="27"/>
      <c r="J3818" s="28">
        <v>0</v>
      </c>
      <c r="K3818" t="str">
        <f>IF((LEN(relatorio_Ananindeua3[[#This Row],[CIF/CPF/CNPJ]])=14),relatorio_Ananindeua3[[#This Row],[CIF/CPF/CNPJ]],relatorio_Ananindeua3[[#This Row],[Coluna2]])</f>
        <v>43437165000138</v>
      </c>
      <c r="L3818" t="str">
        <f t="shared" si="60"/>
        <v>434******38</v>
      </c>
    </row>
    <row r="3819" spans="1:12" x14ac:dyDescent="0.25">
      <c r="A3819" s="23" t="s">
        <v>5883</v>
      </c>
      <c r="B3819" s="23" t="s">
        <v>5884</v>
      </c>
      <c r="C3819" s="23" t="s">
        <v>17</v>
      </c>
      <c r="D3819" s="24">
        <v>45299.912777777776</v>
      </c>
      <c r="E3819" s="25" t="s">
        <v>11</v>
      </c>
      <c r="F3819" s="26" t="s">
        <v>16</v>
      </c>
      <c r="G3819" s="26" t="s">
        <v>14</v>
      </c>
      <c r="H3819" s="23">
        <v>0</v>
      </c>
      <c r="I3819" s="27"/>
      <c r="J3819" s="28">
        <v>0</v>
      </c>
      <c r="K3819" t="str">
        <f>IF((LEN(relatorio_Ananindeua3[[#This Row],[CIF/CPF/CNPJ]])=14),relatorio_Ananindeua3[[#This Row],[CIF/CPF/CNPJ]],relatorio_Ananindeua3[[#This Row],[Coluna2]])</f>
        <v>43239214000128</v>
      </c>
      <c r="L3819" t="str">
        <f t="shared" si="60"/>
        <v>432******28</v>
      </c>
    </row>
    <row r="3820" spans="1:12" x14ac:dyDescent="0.25">
      <c r="A3820" s="23" t="s">
        <v>805</v>
      </c>
      <c r="B3820" s="23" t="s">
        <v>806</v>
      </c>
      <c r="C3820" s="23" t="s">
        <v>17</v>
      </c>
      <c r="D3820" s="24">
        <v>45299.912789351853</v>
      </c>
      <c r="E3820" s="25" t="s">
        <v>11</v>
      </c>
      <c r="F3820" s="26" t="s">
        <v>16</v>
      </c>
      <c r="G3820" s="26" t="s">
        <v>14</v>
      </c>
      <c r="H3820" s="23">
        <v>0</v>
      </c>
      <c r="I3820" s="27"/>
      <c r="J3820" s="28">
        <v>0</v>
      </c>
      <c r="K3820" t="str">
        <f>IF((LEN(relatorio_Ananindeua3[[#This Row],[CIF/CPF/CNPJ]])=14),relatorio_Ananindeua3[[#This Row],[CIF/CPF/CNPJ]],relatorio_Ananindeua3[[#This Row],[Coluna2]])</f>
        <v>15839063000103</v>
      </c>
      <c r="L3820" t="str">
        <f t="shared" si="60"/>
        <v>158******03</v>
      </c>
    </row>
    <row r="3821" spans="1:12" x14ac:dyDescent="0.25">
      <c r="A3821" s="23" t="s">
        <v>5921</v>
      </c>
      <c r="B3821" s="23" t="s">
        <v>5922</v>
      </c>
      <c r="C3821" s="23" t="s">
        <v>17</v>
      </c>
      <c r="D3821" s="24">
        <v>45299.912789351853</v>
      </c>
      <c r="E3821" s="25" t="s">
        <v>11</v>
      </c>
      <c r="F3821" s="26" t="s">
        <v>16</v>
      </c>
      <c r="G3821" s="26" t="s">
        <v>14</v>
      </c>
      <c r="H3821" s="23">
        <v>0</v>
      </c>
      <c r="I3821" s="27"/>
      <c r="J3821" s="28">
        <v>0</v>
      </c>
      <c r="K3821" t="str">
        <f>IF((LEN(relatorio_Ananindeua3[[#This Row],[CIF/CPF/CNPJ]])=14),relatorio_Ananindeua3[[#This Row],[CIF/CPF/CNPJ]],relatorio_Ananindeua3[[#This Row],[Coluna2]])</f>
        <v>43361768000101</v>
      </c>
      <c r="L3821" t="str">
        <f t="shared" si="60"/>
        <v>433******01</v>
      </c>
    </row>
    <row r="3822" spans="1:12" x14ac:dyDescent="0.25">
      <c r="A3822" s="23" t="s">
        <v>5919</v>
      </c>
      <c r="B3822" s="23" t="s">
        <v>5920</v>
      </c>
      <c r="C3822" s="23" t="s">
        <v>17</v>
      </c>
      <c r="D3822" s="24">
        <v>45299.912800925929</v>
      </c>
      <c r="E3822" s="25" t="s">
        <v>11</v>
      </c>
      <c r="F3822" s="26" t="s">
        <v>16</v>
      </c>
      <c r="G3822" s="26" t="s">
        <v>14</v>
      </c>
      <c r="H3822" s="23">
        <v>0</v>
      </c>
      <c r="I3822" s="27"/>
      <c r="J3822" s="28">
        <v>0</v>
      </c>
      <c r="K3822" t="str">
        <f>IF((LEN(relatorio_Ananindeua3[[#This Row],[CIF/CPF/CNPJ]])=14),relatorio_Ananindeua3[[#This Row],[CIF/CPF/CNPJ]],relatorio_Ananindeua3[[#This Row],[Coluna2]])</f>
        <v>43359928000170</v>
      </c>
      <c r="L3822" t="str">
        <f t="shared" si="60"/>
        <v>433******70</v>
      </c>
    </row>
    <row r="3823" spans="1:12" x14ac:dyDescent="0.25">
      <c r="A3823" s="23" t="s">
        <v>5913</v>
      </c>
      <c r="B3823" s="23" t="s">
        <v>5914</v>
      </c>
      <c r="C3823" s="23" t="s">
        <v>17</v>
      </c>
      <c r="D3823" s="24">
        <v>45299.912858796299</v>
      </c>
      <c r="E3823" s="25" t="s">
        <v>11</v>
      </c>
      <c r="F3823" s="26" t="s">
        <v>16</v>
      </c>
      <c r="G3823" s="26" t="s">
        <v>14</v>
      </c>
      <c r="H3823" s="23">
        <v>0</v>
      </c>
      <c r="I3823" s="27"/>
      <c r="J3823" s="28">
        <v>0</v>
      </c>
      <c r="K3823" t="str">
        <f>IF((LEN(relatorio_Ananindeua3[[#This Row],[CIF/CPF/CNPJ]])=14),relatorio_Ananindeua3[[#This Row],[CIF/CPF/CNPJ]],relatorio_Ananindeua3[[#This Row],[Coluna2]])</f>
        <v>43349385000100</v>
      </c>
      <c r="L3823" t="str">
        <f t="shared" si="60"/>
        <v>433******00</v>
      </c>
    </row>
    <row r="3824" spans="1:12" x14ac:dyDescent="0.25">
      <c r="A3824" s="23" t="s">
        <v>5935</v>
      </c>
      <c r="B3824" s="23" t="s">
        <v>5936</v>
      </c>
      <c r="C3824" s="23" t="s">
        <v>17</v>
      </c>
      <c r="D3824" s="24">
        <v>45299.912870370368</v>
      </c>
      <c r="E3824" s="25" t="s">
        <v>11</v>
      </c>
      <c r="F3824" s="26" t="s">
        <v>16</v>
      </c>
      <c r="G3824" s="26" t="s">
        <v>14</v>
      </c>
      <c r="H3824" s="23">
        <v>0</v>
      </c>
      <c r="I3824" s="27"/>
      <c r="J3824" s="28">
        <v>0</v>
      </c>
      <c r="K3824" t="str">
        <f>IF((LEN(relatorio_Ananindeua3[[#This Row],[CIF/CPF/CNPJ]])=14),relatorio_Ananindeua3[[#This Row],[CIF/CPF/CNPJ]],relatorio_Ananindeua3[[#This Row],[Coluna2]])</f>
        <v>43379294000117</v>
      </c>
      <c r="L3824" t="str">
        <f t="shared" si="60"/>
        <v>433******17</v>
      </c>
    </row>
    <row r="3825" spans="1:12" x14ac:dyDescent="0.25">
      <c r="A3825" s="23" t="s">
        <v>5897</v>
      </c>
      <c r="B3825" s="23" t="s">
        <v>5898</v>
      </c>
      <c r="C3825" s="23" t="s">
        <v>17</v>
      </c>
      <c r="D3825" s="24">
        <v>45299.912916666668</v>
      </c>
      <c r="E3825" s="25" t="s">
        <v>11</v>
      </c>
      <c r="F3825" s="26" t="s">
        <v>16</v>
      </c>
      <c r="G3825" s="26" t="s">
        <v>14</v>
      </c>
      <c r="H3825" s="23">
        <v>0</v>
      </c>
      <c r="I3825" s="27"/>
      <c r="J3825" s="28">
        <v>0</v>
      </c>
      <c r="K3825" t="str">
        <f>IF((LEN(relatorio_Ananindeua3[[#This Row],[CIF/CPF/CNPJ]])=14),relatorio_Ananindeua3[[#This Row],[CIF/CPF/CNPJ]],relatorio_Ananindeua3[[#This Row],[Coluna2]])</f>
        <v>43299358000170</v>
      </c>
      <c r="L3825" t="str">
        <f t="shared" si="60"/>
        <v>432******70</v>
      </c>
    </row>
    <row r="3826" spans="1:12" x14ac:dyDescent="0.25">
      <c r="A3826" s="23" t="s">
        <v>5901</v>
      </c>
      <c r="B3826" s="23" t="s">
        <v>5902</v>
      </c>
      <c r="C3826" s="23" t="s">
        <v>17</v>
      </c>
      <c r="D3826" s="24">
        <v>45299.912916666668</v>
      </c>
      <c r="E3826" s="25" t="s">
        <v>11</v>
      </c>
      <c r="F3826" s="26" t="s">
        <v>16</v>
      </c>
      <c r="G3826" s="26" t="s">
        <v>14</v>
      </c>
      <c r="H3826" s="23">
        <v>0</v>
      </c>
      <c r="I3826" s="27"/>
      <c r="J3826" s="28">
        <v>0</v>
      </c>
      <c r="K3826" t="str">
        <f>IF((LEN(relatorio_Ananindeua3[[#This Row],[CIF/CPF/CNPJ]])=14),relatorio_Ananindeua3[[#This Row],[CIF/CPF/CNPJ]],relatorio_Ananindeua3[[#This Row],[Coluna2]])</f>
        <v>43310214000177</v>
      </c>
      <c r="L3826" t="str">
        <f t="shared" si="60"/>
        <v>433******77</v>
      </c>
    </row>
    <row r="3827" spans="1:12" x14ac:dyDescent="0.25">
      <c r="A3827" s="23" t="s">
        <v>5905</v>
      </c>
      <c r="B3827" s="23" t="s">
        <v>5906</v>
      </c>
      <c r="C3827" s="23" t="s">
        <v>17</v>
      </c>
      <c r="D3827" s="24">
        <v>45299.912916666668</v>
      </c>
      <c r="E3827" s="25" t="s">
        <v>11</v>
      </c>
      <c r="F3827" s="26" t="s">
        <v>16</v>
      </c>
      <c r="G3827" s="26" t="s">
        <v>14</v>
      </c>
      <c r="H3827" s="23">
        <v>0</v>
      </c>
      <c r="I3827" s="27"/>
      <c r="J3827" s="28">
        <v>0</v>
      </c>
      <c r="K3827" t="str">
        <f>IF((LEN(relatorio_Ananindeua3[[#This Row],[CIF/CPF/CNPJ]])=14),relatorio_Ananindeua3[[#This Row],[CIF/CPF/CNPJ]],relatorio_Ananindeua3[[#This Row],[Coluna2]])</f>
        <v>43317563000110</v>
      </c>
      <c r="L3827" t="str">
        <f t="shared" si="60"/>
        <v>433******10</v>
      </c>
    </row>
    <row r="3828" spans="1:12" x14ac:dyDescent="0.25">
      <c r="A3828" s="23" t="s">
        <v>5578</v>
      </c>
      <c r="B3828" s="23" t="s">
        <v>5579</v>
      </c>
      <c r="C3828" s="23" t="s">
        <v>17</v>
      </c>
      <c r="D3828" s="24">
        <v>45299.912939814814</v>
      </c>
      <c r="E3828" s="25" t="s">
        <v>11</v>
      </c>
      <c r="F3828" s="26" t="s">
        <v>16</v>
      </c>
      <c r="G3828" s="26" t="s">
        <v>14</v>
      </c>
      <c r="H3828" s="23">
        <v>0</v>
      </c>
      <c r="I3828" s="27"/>
      <c r="J3828" s="28">
        <v>0</v>
      </c>
      <c r="K3828" t="str">
        <f>IF((LEN(relatorio_Ananindeua3[[#This Row],[CIF/CPF/CNPJ]])=14),relatorio_Ananindeua3[[#This Row],[CIF/CPF/CNPJ]],relatorio_Ananindeua3[[#This Row],[Coluna2]])</f>
        <v>42173132000165</v>
      </c>
      <c r="L3828" t="str">
        <f t="shared" si="60"/>
        <v>421******65</v>
      </c>
    </row>
    <row r="3829" spans="1:12" x14ac:dyDescent="0.25">
      <c r="A3829" s="23" t="s">
        <v>1368</v>
      </c>
      <c r="B3829" s="23" t="s">
        <v>1369</v>
      </c>
      <c r="C3829" s="23" t="s">
        <v>17</v>
      </c>
      <c r="D3829" s="24">
        <v>45299.912951388891</v>
      </c>
      <c r="E3829" s="25" t="s">
        <v>11</v>
      </c>
      <c r="F3829" s="26" t="s">
        <v>16</v>
      </c>
      <c r="G3829" s="26" t="s">
        <v>14</v>
      </c>
      <c r="H3829" s="23">
        <v>0</v>
      </c>
      <c r="I3829" s="27"/>
      <c r="J3829" s="28">
        <v>0</v>
      </c>
      <c r="K3829" t="str">
        <f>IF((LEN(relatorio_Ananindeua3[[#This Row],[CIF/CPF/CNPJ]])=14),relatorio_Ananindeua3[[#This Row],[CIF/CPF/CNPJ]],relatorio_Ananindeua3[[#This Row],[Coluna2]])</f>
        <v>20945542000144</v>
      </c>
      <c r="L3829" t="str">
        <f t="shared" si="60"/>
        <v>209******44</v>
      </c>
    </row>
    <row r="3830" spans="1:12" x14ac:dyDescent="0.25">
      <c r="A3830" s="23" t="s">
        <v>5887</v>
      </c>
      <c r="B3830" s="23" t="s">
        <v>5888</v>
      </c>
      <c r="C3830" s="23" t="s">
        <v>17</v>
      </c>
      <c r="D3830" s="24">
        <v>45299.913124999999</v>
      </c>
      <c r="E3830" s="25" t="s">
        <v>11</v>
      </c>
      <c r="F3830" s="26" t="s">
        <v>16</v>
      </c>
      <c r="G3830" s="26" t="s">
        <v>14</v>
      </c>
      <c r="H3830" s="23">
        <v>0</v>
      </c>
      <c r="I3830" s="27"/>
      <c r="J3830" s="28">
        <v>0</v>
      </c>
      <c r="K3830" t="str">
        <f>IF((LEN(relatorio_Ananindeua3[[#This Row],[CIF/CPF/CNPJ]])=14),relatorio_Ananindeua3[[#This Row],[CIF/CPF/CNPJ]],relatorio_Ananindeua3[[#This Row],[Coluna2]])</f>
        <v>43243837000174</v>
      </c>
      <c r="L3830" t="str">
        <f t="shared" si="60"/>
        <v>432******74</v>
      </c>
    </row>
    <row r="3831" spans="1:12" x14ac:dyDescent="0.25">
      <c r="A3831" s="23" t="s">
        <v>1835</v>
      </c>
      <c r="B3831" s="23" t="s">
        <v>1836</v>
      </c>
      <c r="C3831" s="23" t="s">
        <v>17</v>
      </c>
      <c r="D3831" s="24">
        <v>45299.913171296299</v>
      </c>
      <c r="E3831" s="25" t="s">
        <v>11</v>
      </c>
      <c r="F3831" s="26" t="s">
        <v>16</v>
      </c>
      <c r="G3831" s="26" t="s">
        <v>14</v>
      </c>
      <c r="H3831" s="23">
        <v>0</v>
      </c>
      <c r="I3831" s="27"/>
      <c r="J3831" s="28">
        <v>0</v>
      </c>
      <c r="K3831" t="str">
        <f>IF((LEN(relatorio_Ananindeua3[[#This Row],[CIF/CPF/CNPJ]])=14),relatorio_Ananindeua3[[#This Row],[CIF/CPF/CNPJ]],relatorio_Ananindeua3[[#This Row],[Coluna2]])</f>
        <v>24711638000107</v>
      </c>
      <c r="L3831" t="str">
        <f t="shared" si="60"/>
        <v>247******07</v>
      </c>
    </row>
    <row r="3832" spans="1:12" x14ac:dyDescent="0.25">
      <c r="A3832" s="23" t="s">
        <v>5867</v>
      </c>
      <c r="B3832" s="23" t="s">
        <v>5868</v>
      </c>
      <c r="C3832" s="23" t="s">
        <v>17</v>
      </c>
      <c r="D3832" s="24">
        <v>45299.913182870368</v>
      </c>
      <c r="E3832" s="25" t="s">
        <v>11</v>
      </c>
      <c r="F3832" s="26" t="s">
        <v>16</v>
      </c>
      <c r="G3832" s="26" t="s">
        <v>14</v>
      </c>
      <c r="H3832" s="23">
        <v>0</v>
      </c>
      <c r="I3832" s="27"/>
      <c r="J3832" s="28">
        <v>0</v>
      </c>
      <c r="K3832" t="str">
        <f>IF((LEN(relatorio_Ananindeua3[[#This Row],[CIF/CPF/CNPJ]])=14),relatorio_Ananindeua3[[#This Row],[CIF/CPF/CNPJ]],relatorio_Ananindeua3[[#This Row],[Coluna2]])</f>
        <v>43208184000192</v>
      </c>
      <c r="L3832" t="str">
        <f t="shared" si="60"/>
        <v>432******92</v>
      </c>
    </row>
    <row r="3833" spans="1:12" x14ac:dyDescent="0.25">
      <c r="A3833" s="23" t="s">
        <v>5855</v>
      </c>
      <c r="B3833" s="23" t="s">
        <v>5856</v>
      </c>
      <c r="C3833" s="23" t="s">
        <v>17</v>
      </c>
      <c r="D3833" s="24">
        <v>45299.913252314815</v>
      </c>
      <c r="E3833" s="25" t="s">
        <v>11</v>
      </c>
      <c r="F3833" s="26" t="s">
        <v>16</v>
      </c>
      <c r="G3833" s="26" t="s">
        <v>14</v>
      </c>
      <c r="H3833" s="23">
        <v>0</v>
      </c>
      <c r="I3833" s="27"/>
      <c r="J3833" s="28">
        <v>0</v>
      </c>
      <c r="K3833" t="str">
        <f>IF((LEN(relatorio_Ananindeua3[[#This Row],[CIF/CPF/CNPJ]])=14),relatorio_Ananindeua3[[#This Row],[CIF/CPF/CNPJ]],relatorio_Ananindeua3[[#This Row],[Coluna2]])</f>
        <v>43165781000187</v>
      </c>
      <c r="L3833" t="str">
        <f t="shared" si="60"/>
        <v>431******87</v>
      </c>
    </row>
    <row r="3834" spans="1:12" x14ac:dyDescent="0.25">
      <c r="A3834" s="23" t="s">
        <v>5843</v>
      </c>
      <c r="B3834" s="23" t="s">
        <v>5844</v>
      </c>
      <c r="C3834" s="23" t="s">
        <v>17</v>
      </c>
      <c r="D3834" s="24">
        <v>45299.913275462961</v>
      </c>
      <c r="E3834" s="25" t="s">
        <v>11</v>
      </c>
      <c r="F3834" s="26" t="s">
        <v>16</v>
      </c>
      <c r="G3834" s="26" t="s">
        <v>14</v>
      </c>
      <c r="H3834" s="23">
        <v>0</v>
      </c>
      <c r="I3834" s="27"/>
      <c r="J3834" s="28">
        <v>0</v>
      </c>
      <c r="K3834" t="str">
        <f>IF((LEN(relatorio_Ananindeua3[[#This Row],[CIF/CPF/CNPJ]])=14),relatorio_Ananindeua3[[#This Row],[CIF/CPF/CNPJ]],relatorio_Ananindeua3[[#This Row],[Coluna2]])</f>
        <v>43141547000110</v>
      </c>
      <c r="L3834" t="str">
        <f t="shared" si="60"/>
        <v>431******10</v>
      </c>
    </row>
    <row r="3835" spans="1:12" x14ac:dyDescent="0.25">
      <c r="A3835" s="23" t="s">
        <v>5845</v>
      </c>
      <c r="B3835" s="23" t="s">
        <v>5846</v>
      </c>
      <c r="C3835" s="23" t="s">
        <v>17</v>
      </c>
      <c r="D3835" s="24">
        <v>45299.913275462961</v>
      </c>
      <c r="E3835" s="25" t="s">
        <v>11</v>
      </c>
      <c r="F3835" s="26" t="s">
        <v>16</v>
      </c>
      <c r="G3835" s="26" t="s">
        <v>14</v>
      </c>
      <c r="H3835" s="23">
        <v>0</v>
      </c>
      <c r="I3835" s="27"/>
      <c r="J3835" s="28">
        <v>0</v>
      </c>
      <c r="K3835" t="str">
        <f>IF((LEN(relatorio_Ananindeua3[[#This Row],[CIF/CPF/CNPJ]])=14),relatorio_Ananindeua3[[#This Row],[CIF/CPF/CNPJ]],relatorio_Ananindeua3[[#This Row],[Coluna2]])</f>
        <v>43144298000116</v>
      </c>
      <c r="L3835" t="str">
        <f t="shared" si="60"/>
        <v>431******16</v>
      </c>
    </row>
    <row r="3836" spans="1:12" x14ac:dyDescent="0.25">
      <c r="A3836" s="23" t="s">
        <v>5839</v>
      </c>
      <c r="B3836" s="23" t="s">
        <v>5840</v>
      </c>
      <c r="C3836" s="23" t="s">
        <v>17</v>
      </c>
      <c r="D3836" s="24">
        <v>45299.91333333333</v>
      </c>
      <c r="E3836" s="25" t="s">
        <v>11</v>
      </c>
      <c r="F3836" s="26" t="s">
        <v>16</v>
      </c>
      <c r="G3836" s="26" t="s">
        <v>14</v>
      </c>
      <c r="H3836" s="23">
        <v>0</v>
      </c>
      <c r="I3836" s="27"/>
      <c r="J3836" s="28">
        <v>0</v>
      </c>
      <c r="K3836" t="str">
        <f>IF((LEN(relatorio_Ananindeua3[[#This Row],[CIF/CPF/CNPJ]])=14),relatorio_Ananindeua3[[#This Row],[CIF/CPF/CNPJ]],relatorio_Ananindeua3[[#This Row],[Coluna2]])</f>
        <v>43124503000181</v>
      </c>
      <c r="L3836" t="str">
        <f t="shared" si="60"/>
        <v>431******81</v>
      </c>
    </row>
    <row r="3837" spans="1:12" x14ac:dyDescent="0.25">
      <c r="A3837" s="23" t="s">
        <v>2076</v>
      </c>
      <c r="B3837" s="23" t="s">
        <v>2077</v>
      </c>
      <c r="C3837" s="23" t="s">
        <v>17</v>
      </c>
      <c r="D3837" s="24">
        <v>45299.913391203707</v>
      </c>
      <c r="E3837" s="25" t="s">
        <v>11</v>
      </c>
      <c r="F3837" s="26" t="s">
        <v>16</v>
      </c>
      <c r="G3837" s="26" t="s">
        <v>14</v>
      </c>
      <c r="H3837" s="23">
        <v>0</v>
      </c>
      <c r="I3837" s="27"/>
      <c r="J3837" s="28">
        <v>0</v>
      </c>
      <c r="K3837" t="str">
        <f>IF((LEN(relatorio_Ananindeua3[[#This Row],[CIF/CPF/CNPJ]])=14),relatorio_Ananindeua3[[#This Row],[CIF/CPF/CNPJ]],relatorio_Ananindeua3[[#This Row],[Coluna2]])</f>
        <v>26866827000176</v>
      </c>
      <c r="L3837" t="str">
        <f t="shared" si="60"/>
        <v>268******76</v>
      </c>
    </row>
    <row r="3838" spans="1:12" x14ac:dyDescent="0.25">
      <c r="A3838" s="23" t="s">
        <v>4573</v>
      </c>
      <c r="B3838" s="23" t="s">
        <v>4574</v>
      </c>
      <c r="C3838" s="23" t="s">
        <v>17</v>
      </c>
      <c r="D3838" s="24">
        <v>45299.913391203707</v>
      </c>
      <c r="E3838" s="25" t="s">
        <v>11</v>
      </c>
      <c r="F3838" s="26" t="s">
        <v>16</v>
      </c>
      <c r="G3838" s="26" t="s">
        <v>14</v>
      </c>
      <c r="H3838" s="23">
        <v>0</v>
      </c>
      <c r="I3838" s="27"/>
      <c r="J3838" s="28">
        <v>0</v>
      </c>
      <c r="K3838" t="str">
        <f>IF((LEN(relatorio_Ananindeua3[[#This Row],[CIF/CPF/CNPJ]])=14),relatorio_Ananindeua3[[#This Row],[CIF/CPF/CNPJ]],relatorio_Ananindeua3[[#This Row],[Coluna2]])</f>
        <v>38058670000131</v>
      </c>
      <c r="L3838" t="str">
        <f t="shared" si="60"/>
        <v>380******31</v>
      </c>
    </row>
    <row r="3839" spans="1:12" x14ac:dyDescent="0.25">
      <c r="A3839" s="23" t="s">
        <v>733</v>
      </c>
      <c r="B3839" s="23" t="s">
        <v>734</v>
      </c>
      <c r="C3839" s="23" t="s">
        <v>17</v>
      </c>
      <c r="D3839" s="24">
        <v>45299.913402777776</v>
      </c>
      <c r="E3839" s="25" t="s">
        <v>11</v>
      </c>
      <c r="F3839" s="26" t="s">
        <v>16</v>
      </c>
      <c r="G3839" s="26" t="s">
        <v>14</v>
      </c>
      <c r="H3839" s="23">
        <v>0</v>
      </c>
      <c r="I3839" s="27"/>
      <c r="J3839" s="28">
        <v>0</v>
      </c>
      <c r="K3839" t="str">
        <f>IF((LEN(relatorio_Ananindeua3[[#This Row],[CIF/CPF/CNPJ]])=14),relatorio_Ananindeua3[[#This Row],[CIF/CPF/CNPJ]],relatorio_Ananindeua3[[#This Row],[Coluna2]])</f>
        <v>15334966000132</v>
      </c>
      <c r="L3839" t="str">
        <f t="shared" si="60"/>
        <v>153******32</v>
      </c>
    </row>
    <row r="3840" spans="1:12" x14ac:dyDescent="0.25">
      <c r="A3840" s="23" t="s">
        <v>5829</v>
      </c>
      <c r="B3840" s="23" t="s">
        <v>5830</v>
      </c>
      <c r="C3840" s="23" t="s">
        <v>17</v>
      </c>
      <c r="D3840" s="24">
        <v>45299.913402777776</v>
      </c>
      <c r="E3840" s="25" t="s">
        <v>11</v>
      </c>
      <c r="F3840" s="26" t="s">
        <v>16</v>
      </c>
      <c r="G3840" s="26" t="s">
        <v>14</v>
      </c>
      <c r="H3840" s="23">
        <v>0</v>
      </c>
      <c r="I3840" s="27"/>
      <c r="J3840" s="28">
        <v>0</v>
      </c>
      <c r="K3840" t="str">
        <f>IF((LEN(relatorio_Ananindeua3[[#This Row],[CIF/CPF/CNPJ]])=14),relatorio_Ananindeua3[[#This Row],[CIF/CPF/CNPJ]],relatorio_Ananindeua3[[#This Row],[Coluna2]])</f>
        <v>43064595000151</v>
      </c>
      <c r="L3840" t="str">
        <f t="shared" si="60"/>
        <v>430******51</v>
      </c>
    </row>
    <row r="3841" spans="1:12" x14ac:dyDescent="0.25">
      <c r="A3841" s="23" t="s">
        <v>5700</v>
      </c>
      <c r="B3841" s="23" t="s">
        <v>5701</v>
      </c>
      <c r="C3841" s="23" t="s">
        <v>17</v>
      </c>
      <c r="D3841" s="24">
        <v>45299.913437499999</v>
      </c>
      <c r="E3841" s="25" t="s">
        <v>11</v>
      </c>
      <c r="F3841" s="26" t="s">
        <v>16</v>
      </c>
      <c r="G3841" s="26" t="s">
        <v>14</v>
      </c>
      <c r="H3841" s="23">
        <v>0</v>
      </c>
      <c r="I3841" s="27"/>
      <c r="J3841" s="28">
        <v>0</v>
      </c>
      <c r="K3841" t="str">
        <f>IF((LEN(relatorio_Ananindeua3[[#This Row],[CIF/CPF/CNPJ]])=14),relatorio_Ananindeua3[[#This Row],[CIF/CPF/CNPJ]],relatorio_Ananindeua3[[#This Row],[Coluna2]])</f>
        <v>42545928000100</v>
      </c>
      <c r="L3841" t="str">
        <f t="shared" si="60"/>
        <v>425******00</v>
      </c>
    </row>
    <row r="3842" spans="1:12" x14ac:dyDescent="0.25">
      <c r="A3842" s="23" t="s">
        <v>5825</v>
      </c>
      <c r="B3842" s="23" t="s">
        <v>5826</v>
      </c>
      <c r="C3842" s="23" t="s">
        <v>17</v>
      </c>
      <c r="D3842" s="24">
        <v>45299.913437499999</v>
      </c>
      <c r="E3842" s="25" t="s">
        <v>11</v>
      </c>
      <c r="F3842" s="26" t="s">
        <v>16</v>
      </c>
      <c r="G3842" s="26" t="s">
        <v>14</v>
      </c>
      <c r="H3842" s="23">
        <v>0</v>
      </c>
      <c r="I3842" s="27"/>
      <c r="J3842" s="28">
        <v>0</v>
      </c>
      <c r="K3842" t="str">
        <f>IF((LEN(relatorio_Ananindeua3[[#This Row],[CIF/CPF/CNPJ]])=14),relatorio_Ananindeua3[[#This Row],[CIF/CPF/CNPJ]],relatorio_Ananindeua3[[#This Row],[Coluna2]])</f>
        <v>43046742000160</v>
      </c>
      <c r="L3842" t="str">
        <f t="shared" si="60"/>
        <v>430******60</v>
      </c>
    </row>
    <row r="3843" spans="1:12" x14ac:dyDescent="0.25">
      <c r="A3843" s="23" t="s">
        <v>5823</v>
      </c>
      <c r="B3843" s="23" t="s">
        <v>5824</v>
      </c>
      <c r="C3843" s="23" t="s">
        <v>17</v>
      </c>
      <c r="D3843" s="24">
        <v>45299.913472222222</v>
      </c>
      <c r="E3843" s="25" t="s">
        <v>11</v>
      </c>
      <c r="F3843" s="26" t="s">
        <v>16</v>
      </c>
      <c r="G3843" s="26" t="s">
        <v>14</v>
      </c>
      <c r="H3843" s="23">
        <v>0</v>
      </c>
      <c r="I3843" s="27"/>
      <c r="J3843" s="28">
        <v>0</v>
      </c>
      <c r="K3843" t="str">
        <f>IF((LEN(relatorio_Ananindeua3[[#This Row],[CIF/CPF/CNPJ]])=14),relatorio_Ananindeua3[[#This Row],[CIF/CPF/CNPJ]],relatorio_Ananindeua3[[#This Row],[Coluna2]])</f>
        <v>43043184000180</v>
      </c>
      <c r="L3843" t="str">
        <f t="shared" si="60"/>
        <v>430******80</v>
      </c>
    </row>
    <row r="3844" spans="1:12" x14ac:dyDescent="0.25">
      <c r="A3844" s="23" t="s">
        <v>501</v>
      </c>
      <c r="B3844" s="23" t="s">
        <v>502</v>
      </c>
      <c r="C3844" s="23" t="s">
        <v>17</v>
      </c>
      <c r="D3844" s="24">
        <v>45299.913483796299</v>
      </c>
      <c r="E3844" s="25" t="s">
        <v>11</v>
      </c>
      <c r="F3844" s="26" t="s">
        <v>16</v>
      </c>
      <c r="G3844" s="26" t="s">
        <v>14</v>
      </c>
      <c r="H3844" s="23">
        <v>0</v>
      </c>
      <c r="I3844" s="27"/>
      <c r="J3844" s="28">
        <v>0</v>
      </c>
      <c r="K3844" t="str">
        <f>IF((LEN(relatorio_Ananindeua3[[#This Row],[CIF/CPF/CNPJ]])=14),relatorio_Ananindeua3[[#This Row],[CIF/CPF/CNPJ]],relatorio_Ananindeua3[[#This Row],[Coluna2]])</f>
        <v>13638329000124</v>
      </c>
      <c r="L3844" t="str">
        <f t="shared" si="60"/>
        <v>136******24</v>
      </c>
    </row>
    <row r="3845" spans="1:12" x14ac:dyDescent="0.25">
      <c r="A3845" s="23" t="s">
        <v>2270</v>
      </c>
      <c r="B3845" s="23" t="s">
        <v>2271</v>
      </c>
      <c r="C3845" s="23" t="s">
        <v>17</v>
      </c>
      <c r="D3845" s="24">
        <v>45299.913483796299</v>
      </c>
      <c r="E3845" s="25" t="s">
        <v>11</v>
      </c>
      <c r="F3845" s="26" t="s">
        <v>16</v>
      </c>
      <c r="G3845" s="26" t="s">
        <v>14</v>
      </c>
      <c r="H3845" s="23">
        <v>0</v>
      </c>
      <c r="I3845" s="27"/>
      <c r="J3845" s="28">
        <v>0</v>
      </c>
      <c r="K3845" t="str">
        <f>IF((LEN(relatorio_Ananindeua3[[#This Row],[CIF/CPF/CNPJ]])=14),relatorio_Ananindeua3[[#This Row],[CIF/CPF/CNPJ]],relatorio_Ananindeua3[[#This Row],[Coluna2]])</f>
        <v>27903534000184</v>
      </c>
      <c r="L3845" t="str">
        <f t="shared" si="60"/>
        <v>279******84</v>
      </c>
    </row>
    <row r="3846" spans="1:12" x14ac:dyDescent="0.25">
      <c r="A3846" s="23" t="s">
        <v>5819</v>
      </c>
      <c r="B3846" s="23" t="s">
        <v>5820</v>
      </c>
      <c r="C3846" s="23" t="s">
        <v>17</v>
      </c>
      <c r="D3846" s="24">
        <v>45299.913530092592</v>
      </c>
      <c r="E3846" s="25" t="s">
        <v>11</v>
      </c>
      <c r="F3846" s="26" t="s">
        <v>16</v>
      </c>
      <c r="G3846" s="26" t="s">
        <v>14</v>
      </c>
      <c r="H3846" s="23">
        <v>0</v>
      </c>
      <c r="I3846" s="27"/>
      <c r="J3846" s="28">
        <v>0</v>
      </c>
      <c r="K3846" t="str">
        <f>IF((LEN(relatorio_Ananindeua3[[#This Row],[CIF/CPF/CNPJ]])=14),relatorio_Ananindeua3[[#This Row],[CIF/CPF/CNPJ]],relatorio_Ananindeua3[[#This Row],[Coluna2]])</f>
        <v>43014052000120</v>
      </c>
      <c r="L3846" t="str">
        <f t="shared" si="60"/>
        <v>430******20</v>
      </c>
    </row>
    <row r="3847" spans="1:12" x14ac:dyDescent="0.25">
      <c r="A3847" s="23" t="s">
        <v>5817</v>
      </c>
      <c r="B3847" s="23" t="s">
        <v>5818</v>
      </c>
      <c r="C3847" s="23" t="s">
        <v>17</v>
      </c>
      <c r="D3847" s="24">
        <v>45299.913541666669</v>
      </c>
      <c r="E3847" s="25" t="s">
        <v>11</v>
      </c>
      <c r="F3847" s="26" t="s">
        <v>16</v>
      </c>
      <c r="G3847" s="26" t="s">
        <v>14</v>
      </c>
      <c r="H3847" s="23">
        <v>0</v>
      </c>
      <c r="I3847" s="27"/>
      <c r="J3847" s="28">
        <v>0</v>
      </c>
      <c r="K3847" t="str">
        <f>IF((LEN(relatorio_Ananindeua3[[#This Row],[CIF/CPF/CNPJ]])=14),relatorio_Ananindeua3[[#This Row],[CIF/CPF/CNPJ]],relatorio_Ananindeua3[[#This Row],[Coluna2]])</f>
        <v>43012026000162</v>
      </c>
      <c r="L3847" t="str">
        <f t="shared" si="60"/>
        <v>430******62</v>
      </c>
    </row>
    <row r="3848" spans="1:12" x14ac:dyDescent="0.25">
      <c r="A3848" s="23" t="s">
        <v>5152</v>
      </c>
      <c r="B3848" s="23" t="s">
        <v>5153</v>
      </c>
      <c r="C3848" s="23" t="s">
        <v>17</v>
      </c>
      <c r="D3848" s="24">
        <v>45299.913587962961</v>
      </c>
      <c r="E3848" s="25" t="s">
        <v>11</v>
      </c>
      <c r="F3848" s="26" t="s">
        <v>16</v>
      </c>
      <c r="G3848" s="26" t="s">
        <v>14</v>
      </c>
      <c r="H3848" s="23">
        <v>0</v>
      </c>
      <c r="I3848" s="27"/>
      <c r="J3848" s="28">
        <v>0</v>
      </c>
      <c r="K3848" t="str">
        <f>IF((LEN(relatorio_Ananindeua3[[#This Row],[CIF/CPF/CNPJ]])=14),relatorio_Ananindeua3[[#This Row],[CIF/CPF/CNPJ]],relatorio_Ananindeua3[[#This Row],[Coluna2]])</f>
        <v>40781109000128</v>
      </c>
      <c r="L3848" t="str">
        <f t="shared" si="60"/>
        <v>407******28</v>
      </c>
    </row>
    <row r="3849" spans="1:12" x14ac:dyDescent="0.25">
      <c r="A3849" s="23" t="s">
        <v>5638</v>
      </c>
      <c r="B3849" s="23" t="s">
        <v>5639</v>
      </c>
      <c r="C3849" s="23" t="s">
        <v>17</v>
      </c>
      <c r="D3849" s="24">
        <v>45299.913784722223</v>
      </c>
      <c r="E3849" s="25" t="s">
        <v>11</v>
      </c>
      <c r="F3849" s="26" t="s">
        <v>16</v>
      </c>
      <c r="G3849" s="26" t="s">
        <v>14</v>
      </c>
      <c r="H3849" s="23">
        <v>0</v>
      </c>
      <c r="I3849" s="27"/>
      <c r="J3849" s="28">
        <v>0</v>
      </c>
      <c r="K3849" t="str">
        <f>IF((LEN(relatorio_Ananindeua3[[#This Row],[CIF/CPF/CNPJ]])=14),relatorio_Ananindeua3[[#This Row],[CIF/CPF/CNPJ]],relatorio_Ananindeua3[[#This Row],[Coluna2]])</f>
        <v>42321515000133</v>
      </c>
      <c r="L3849" t="str">
        <f t="shared" si="60"/>
        <v>423******33</v>
      </c>
    </row>
    <row r="3850" spans="1:12" x14ac:dyDescent="0.25">
      <c r="A3850" s="23" t="s">
        <v>1417</v>
      </c>
      <c r="B3850" s="23" t="s">
        <v>1418</v>
      </c>
      <c r="C3850" s="23" t="s">
        <v>17</v>
      </c>
      <c r="D3850" s="24">
        <v>45299.913807870369</v>
      </c>
      <c r="E3850" s="25" t="s">
        <v>11</v>
      </c>
      <c r="F3850" s="26" t="s">
        <v>16</v>
      </c>
      <c r="G3850" s="26" t="s">
        <v>14</v>
      </c>
      <c r="H3850" s="23">
        <v>0</v>
      </c>
      <c r="I3850" s="27"/>
      <c r="J3850" s="28">
        <v>0</v>
      </c>
      <c r="K3850" t="str">
        <f>IF((LEN(relatorio_Ananindeua3[[#This Row],[CIF/CPF/CNPJ]])=14),relatorio_Ananindeua3[[#This Row],[CIF/CPF/CNPJ]],relatorio_Ananindeua3[[#This Row],[Coluna2]])</f>
        <v>21417863000139</v>
      </c>
      <c r="L3850" t="str">
        <f t="shared" si="60"/>
        <v>214******39</v>
      </c>
    </row>
    <row r="3851" spans="1:12" x14ac:dyDescent="0.25">
      <c r="A3851" s="23" t="s">
        <v>5787</v>
      </c>
      <c r="B3851" s="23" t="s">
        <v>5788</v>
      </c>
      <c r="C3851" s="23" t="s">
        <v>17</v>
      </c>
      <c r="D3851" s="24">
        <v>45299.913807870369</v>
      </c>
      <c r="E3851" s="25" t="s">
        <v>11</v>
      </c>
      <c r="F3851" s="26" t="s">
        <v>16</v>
      </c>
      <c r="G3851" s="26" t="s">
        <v>14</v>
      </c>
      <c r="H3851" s="23">
        <v>0</v>
      </c>
      <c r="I3851" s="27"/>
      <c r="J3851" s="28">
        <v>0</v>
      </c>
      <c r="K3851" t="str">
        <f>IF((LEN(relatorio_Ananindeua3[[#This Row],[CIF/CPF/CNPJ]])=14),relatorio_Ananindeua3[[#This Row],[CIF/CPF/CNPJ]],relatorio_Ananindeua3[[#This Row],[Coluna2]])</f>
        <v>42872161000115</v>
      </c>
      <c r="L3851" t="str">
        <f t="shared" si="60"/>
        <v>428******15</v>
      </c>
    </row>
    <row r="3852" spans="1:12" x14ac:dyDescent="0.25">
      <c r="A3852" s="23" t="s">
        <v>4515</v>
      </c>
      <c r="B3852" s="23" t="s">
        <v>4516</v>
      </c>
      <c r="C3852" s="23" t="s">
        <v>17</v>
      </c>
      <c r="D3852" s="24">
        <v>45299.913854166669</v>
      </c>
      <c r="E3852" s="25" t="s">
        <v>11</v>
      </c>
      <c r="F3852" s="26" t="s">
        <v>16</v>
      </c>
      <c r="G3852" s="26" t="s">
        <v>14</v>
      </c>
      <c r="H3852" s="23">
        <v>0</v>
      </c>
      <c r="I3852" s="27"/>
      <c r="J3852" s="28">
        <v>0</v>
      </c>
      <c r="K3852" t="str">
        <f>IF((LEN(relatorio_Ananindeua3[[#This Row],[CIF/CPF/CNPJ]])=14),relatorio_Ananindeua3[[#This Row],[CIF/CPF/CNPJ]],relatorio_Ananindeua3[[#This Row],[Coluna2]])</f>
        <v>37872128000155</v>
      </c>
      <c r="L3852" t="str">
        <f t="shared" si="60"/>
        <v>378******55</v>
      </c>
    </row>
    <row r="3853" spans="1:12" x14ac:dyDescent="0.25">
      <c r="A3853" s="23" t="s">
        <v>5572</v>
      </c>
      <c r="B3853" s="23" t="s">
        <v>5573</v>
      </c>
      <c r="C3853" s="23" t="s">
        <v>17</v>
      </c>
      <c r="D3853" s="24">
        <v>45299.913854166669</v>
      </c>
      <c r="E3853" s="25" t="s">
        <v>11</v>
      </c>
      <c r="F3853" s="26" t="s">
        <v>16</v>
      </c>
      <c r="G3853" s="26" t="s">
        <v>14</v>
      </c>
      <c r="H3853" s="23">
        <v>0</v>
      </c>
      <c r="I3853" s="27"/>
      <c r="J3853" s="28">
        <v>0</v>
      </c>
      <c r="K3853" t="str">
        <f>IF((LEN(relatorio_Ananindeua3[[#This Row],[CIF/CPF/CNPJ]])=14),relatorio_Ananindeua3[[#This Row],[CIF/CPF/CNPJ]],relatorio_Ananindeua3[[#This Row],[Coluna2]])</f>
        <v>42166803000160</v>
      </c>
      <c r="L3853" t="str">
        <f t="shared" si="60"/>
        <v>421******60</v>
      </c>
    </row>
    <row r="3854" spans="1:12" x14ac:dyDescent="0.25">
      <c r="A3854" s="23" t="s">
        <v>780</v>
      </c>
      <c r="B3854" s="23" t="s">
        <v>781</v>
      </c>
      <c r="C3854" s="23" t="s">
        <v>17</v>
      </c>
      <c r="D3854" s="24">
        <v>45299.913865740738</v>
      </c>
      <c r="E3854" s="25" t="s">
        <v>11</v>
      </c>
      <c r="F3854" s="26" t="s">
        <v>16</v>
      </c>
      <c r="G3854" s="26" t="s">
        <v>14</v>
      </c>
      <c r="H3854" s="23">
        <v>0</v>
      </c>
      <c r="I3854" s="27"/>
      <c r="J3854" s="28">
        <v>0</v>
      </c>
      <c r="K3854" t="str">
        <f>IF((LEN(relatorio_Ananindeua3[[#This Row],[CIF/CPF/CNPJ]])=14),relatorio_Ananindeua3[[#This Row],[CIF/CPF/CNPJ]],relatorio_Ananindeua3[[#This Row],[Coluna2]])</f>
        <v>15655725000195</v>
      </c>
      <c r="L3854" t="str">
        <f t="shared" si="60"/>
        <v>156******95</v>
      </c>
    </row>
    <row r="3855" spans="1:12" x14ac:dyDescent="0.25">
      <c r="A3855" s="23" t="s">
        <v>5768</v>
      </c>
      <c r="B3855" s="23" t="s">
        <v>5769</v>
      </c>
      <c r="C3855" s="23" t="s">
        <v>17</v>
      </c>
      <c r="D3855" s="24">
        <v>45299.913888888892</v>
      </c>
      <c r="E3855" s="25" t="s">
        <v>11</v>
      </c>
      <c r="F3855" s="26" t="s">
        <v>16</v>
      </c>
      <c r="G3855" s="26" t="s">
        <v>14</v>
      </c>
      <c r="H3855" s="23">
        <v>0</v>
      </c>
      <c r="I3855" s="27"/>
      <c r="J3855" s="28">
        <v>0</v>
      </c>
      <c r="K3855" t="str">
        <f>IF((LEN(relatorio_Ananindeua3[[#This Row],[CIF/CPF/CNPJ]])=14),relatorio_Ananindeua3[[#This Row],[CIF/CPF/CNPJ]],relatorio_Ananindeua3[[#This Row],[Coluna2]])</f>
        <v>42785875000196</v>
      </c>
      <c r="L3855" t="str">
        <f t="shared" si="60"/>
        <v>427******96</v>
      </c>
    </row>
    <row r="3856" spans="1:12" x14ac:dyDescent="0.25">
      <c r="A3856" s="23" t="s">
        <v>5762</v>
      </c>
      <c r="B3856" s="23" t="s">
        <v>5763</v>
      </c>
      <c r="C3856" s="23" t="s">
        <v>17</v>
      </c>
      <c r="D3856" s="24">
        <v>45299.913900462961</v>
      </c>
      <c r="E3856" s="25" t="s">
        <v>11</v>
      </c>
      <c r="F3856" s="26" t="s">
        <v>16</v>
      </c>
      <c r="G3856" s="26" t="s">
        <v>14</v>
      </c>
      <c r="H3856" s="23">
        <v>0</v>
      </c>
      <c r="I3856" s="27"/>
      <c r="J3856" s="28">
        <v>0</v>
      </c>
      <c r="K3856" t="str">
        <f>IF((LEN(relatorio_Ananindeua3[[#This Row],[CIF/CPF/CNPJ]])=14),relatorio_Ananindeua3[[#This Row],[CIF/CPF/CNPJ]],relatorio_Ananindeua3[[#This Row],[Coluna2]])</f>
        <v>42775419000165</v>
      </c>
      <c r="L3856" t="str">
        <f t="shared" si="60"/>
        <v>427******65</v>
      </c>
    </row>
    <row r="3857" spans="1:12" x14ac:dyDescent="0.25">
      <c r="A3857" s="23" t="s">
        <v>4112</v>
      </c>
      <c r="B3857" s="23" t="s">
        <v>4113</v>
      </c>
      <c r="C3857" s="23" t="s">
        <v>17</v>
      </c>
      <c r="D3857" s="24">
        <v>45299.913912037038</v>
      </c>
      <c r="E3857" s="25" t="s">
        <v>11</v>
      </c>
      <c r="F3857" s="26" t="s">
        <v>16</v>
      </c>
      <c r="G3857" s="26" t="s">
        <v>14</v>
      </c>
      <c r="H3857" s="23">
        <v>0</v>
      </c>
      <c r="I3857" s="27"/>
      <c r="J3857" s="28">
        <v>0</v>
      </c>
      <c r="K3857" t="str">
        <f>IF((LEN(relatorio_Ananindeua3[[#This Row],[CIF/CPF/CNPJ]])=14),relatorio_Ananindeua3[[#This Row],[CIF/CPF/CNPJ]],relatorio_Ananindeua3[[#This Row],[Coluna2]])</f>
        <v>36227147000166</v>
      </c>
      <c r="L3857" t="str">
        <f t="shared" si="60"/>
        <v>362******66</v>
      </c>
    </row>
    <row r="3858" spans="1:12" x14ac:dyDescent="0.25">
      <c r="A3858" s="23" t="s">
        <v>5760</v>
      </c>
      <c r="B3858" s="23" t="s">
        <v>5761</v>
      </c>
      <c r="C3858" s="23" t="s">
        <v>17</v>
      </c>
      <c r="D3858" s="24">
        <v>45299.913923611108</v>
      </c>
      <c r="E3858" s="25" t="s">
        <v>11</v>
      </c>
      <c r="F3858" s="26" t="s">
        <v>16</v>
      </c>
      <c r="G3858" s="26" t="s">
        <v>14</v>
      </c>
      <c r="H3858" s="23">
        <v>0</v>
      </c>
      <c r="I3858" s="27"/>
      <c r="J3858" s="28">
        <v>0</v>
      </c>
      <c r="K3858" t="str">
        <f>IF((LEN(relatorio_Ananindeua3[[#This Row],[CIF/CPF/CNPJ]])=14),relatorio_Ananindeua3[[#This Row],[CIF/CPF/CNPJ]],relatorio_Ananindeua3[[#This Row],[Coluna2]])</f>
        <v>42769520000103</v>
      </c>
      <c r="L3858" t="str">
        <f t="shared" ref="L3858:L3921" si="61">_xlfn.CONCAT(LEFT(A3858,3),REPT("*",6),RIGHT(A3858,2))</f>
        <v>427******03</v>
      </c>
    </row>
    <row r="3859" spans="1:12" x14ac:dyDescent="0.25">
      <c r="A3859" s="23" t="s">
        <v>5756</v>
      </c>
      <c r="B3859" s="23" t="s">
        <v>5757</v>
      </c>
      <c r="C3859" s="23" t="s">
        <v>17</v>
      </c>
      <c r="D3859" s="24">
        <v>45299.913969907408</v>
      </c>
      <c r="E3859" s="25" t="s">
        <v>11</v>
      </c>
      <c r="F3859" s="26" t="s">
        <v>16</v>
      </c>
      <c r="G3859" s="26" t="s">
        <v>14</v>
      </c>
      <c r="H3859" s="23">
        <v>0</v>
      </c>
      <c r="I3859" s="27"/>
      <c r="J3859" s="28">
        <v>0</v>
      </c>
      <c r="K3859" t="str">
        <f>IF((LEN(relatorio_Ananindeua3[[#This Row],[CIF/CPF/CNPJ]])=14),relatorio_Ananindeua3[[#This Row],[CIF/CPF/CNPJ]],relatorio_Ananindeua3[[#This Row],[Coluna2]])</f>
        <v>42748838000108</v>
      </c>
      <c r="L3859" t="str">
        <f t="shared" si="61"/>
        <v>427******08</v>
      </c>
    </row>
    <row r="3860" spans="1:12" x14ac:dyDescent="0.25">
      <c r="A3860" s="23" t="s">
        <v>5750</v>
      </c>
      <c r="B3860" s="23" t="s">
        <v>5751</v>
      </c>
      <c r="C3860" s="23" t="s">
        <v>17</v>
      </c>
      <c r="D3860" s="24">
        <v>45299.913993055554</v>
      </c>
      <c r="E3860" s="25" t="s">
        <v>11</v>
      </c>
      <c r="F3860" s="26" t="s">
        <v>16</v>
      </c>
      <c r="G3860" s="26" t="s">
        <v>14</v>
      </c>
      <c r="H3860" s="23">
        <v>0</v>
      </c>
      <c r="I3860" s="27"/>
      <c r="J3860" s="28">
        <v>0</v>
      </c>
      <c r="K3860" t="str">
        <f>IF((LEN(relatorio_Ananindeua3[[#This Row],[CIF/CPF/CNPJ]])=14),relatorio_Ananindeua3[[#This Row],[CIF/CPF/CNPJ]],relatorio_Ananindeua3[[#This Row],[Coluna2]])</f>
        <v>42739428000109</v>
      </c>
      <c r="L3860" t="str">
        <f t="shared" si="61"/>
        <v>427******09</v>
      </c>
    </row>
    <row r="3861" spans="1:12" x14ac:dyDescent="0.25">
      <c r="A3861" s="23" t="s">
        <v>786</v>
      </c>
      <c r="B3861" s="23" t="s">
        <v>787</v>
      </c>
      <c r="C3861" s="23" t="s">
        <v>17</v>
      </c>
      <c r="D3861" s="24">
        <v>45299.914027777777</v>
      </c>
      <c r="E3861" s="25" t="s">
        <v>11</v>
      </c>
      <c r="F3861" s="26" t="s">
        <v>16</v>
      </c>
      <c r="G3861" s="26" t="s">
        <v>14</v>
      </c>
      <c r="H3861" s="23">
        <v>0</v>
      </c>
      <c r="I3861" s="27"/>
      <c r="J3861" s="28">
        <v>0</v>
      </c>
      <c r="K3861" t="str">
        <f>IF((LEN(relatorio_Ananindeua3[[#This Row],[CIF/CPF/CNPJ]])=14),relatorio_Ananindeua3[[#This Row],[CIF/CPF/CNPJ]],relatorio_Ananindeua3[[#This Row],[Coluna2]])</f>
        <v>15719733000158</v>
      </c>
      <c r="L3861" t="str">
        <f t="shared" si="61"/>
        <v>157******58</v>
      </c>
    </row>
    <row r="3862" spans="1:12" x14ac:dyDescent="0.25">
      <c r="A3862" s="23" t="s">
        <v>5742</v>
      </c>
      <c r="B3862" s="23" t="s">
        <v>5743</v>
      </c>
      <c r="C3862" s="23" t="s">
        <v>17</v>
      </c>
      <c r="D3862" s="24">
        <v>45299.914027777777</v>
      </c>
      <c r="E3862" s="25" t="s">
        <v>11</v>
      </c>
      <c r="F3862" s="26" t="s">
        <v>16</v>
      </c>
      <c r="G3862" s="26" t="s">
        <v>14</v>
      </c>
      <c r="H3862" s="23">
        <v>0</v>
      </c>
      <c r="I3862" s="27"/>
      <c r="J3862" s="28">
        <v>0</v>
      </c>
      <c r="K3862" t="str">
        <f>IF((LEN(relatorio_Ananindeua3[[#This Row],[CIF/CPF/CNPJ]])=14),relatorio_Ananindeua3[[#This Row],[CIF/CPF/CNPJ]],relatorio_Ananindeua3[[#This Row],[Coluna2]])</f>
        <v>42682255000121</v>
      </c>
      <c r="L3862" t="str">
        <f t="shared" si="61"/>
        <v>426******21</v>
      </c>
    </row>
    <row r="3863" spans="1:12" x14ac:dyDescent="0.25">
      <c r="A3863" s="23" t="s">
        <v>5734</v>
      </c>
      <c r="B3863" s="23" t="s">
        <v>5735</v>
      </c>
      <c r="C3863" s="23" t="s">
        <v>17</v>
      </c>
      <c r="D3863" s="24">
        <v>45299.914074074077</v>
      </c>
      <c r="E3863" s="25" t="s">
        <v>11</v>
      </c>
      <c r="F3863" s="26" t="s">
        <v>16</v>
      </c>
      <c r="G3863" s="26" t="s">
        <v>14</v>
      </c>
      <c r="H3863" s="23">
        <v>0</v>
      </c>
      <c r="I3863" s="27"/>
      <c r="J3863" s="28">
        <v>0</v>
      </c>
      <c r="K3863" t="str">
        <f>IF((LEN(relatorio_Ananindeua3[[#This Row],[CIF/CPF/CNPJ]])=14),relatorio_Ananindeua3[[#This Row],[CIF/CPF/CNPJ]],relatorio_Ananindeua3[[#This Row],[Coluna2]])</f>
        <v>42662348000194</v>
      </c>
      <c r="L3863" t="str">
        <f t="shared" si="61"/>
        <v>426******94</v>
      </c>
    </row>
    <row r="3864" spans="1:12" x14ac:dyDescent="0.25">
      <c r="A3864" s="23" t="s">
        <v>489</v>
      </c>
      <c r="B3864" s="23" t="s">
        <v>490</v>
      </c>
      <c r="C3864" s="23" t="s">
        <v>17</v>
      </c>
      <c r="D3864" s="24">
        <v>45299.914097222223</v>
      </c>
      <c r="E3864" s="25" t="s">
        <v>11</v>
      </c>
      <c r="F3864" s="26" t="s">
        <v>16</v>
      </c>
      <c r="G3864" s="26" t="s">
        <v>14</v>
      </c>
      <c r="H3864" s="23">
        <v>0</v>
      </c>
      <c r="I3864" s="27"/>
      <c r="J3864" s="28">
        <v>0</v>
      </c>
      <c r="K3864" t="str">
        <f>IF((LEN(relatorio_Ananindeua3[[#This Row],[CIF/CPF/CNPJ]])=14),relatorio_Ananindeua3[[#This Row],[CIF/CPF/CNPJ]],relatorio_Ananindeua3[[#This Row],[Coluna2]])</f>
        <v>13563483000184</v>
      </c>
      <c r="L3864" t="str">
        <f t="shared" si="61"/>
        <v>135******84</v>
      </c>
    </row>
    <row r="3865" spans="1:12" x14ac:dyDescent="0.25">
      <c r="A3865" s="23" t="s">
        <v>5722</v>
      </c>
      <c r="B3865" s="23" t="s">
        <v>5723</v>
      </c>
      <c r="C3865" s="23" t="s">
        <v>17</v>
      </c>
      <c r="D3865" s="24">
        <v>45299.914097222223</v>
      </c>
      <c r="E3865" s="25" t="s">
        <v>11</v>
      </c>
      <c r="F3865" s="26" t="s">
        <v>16</v>
      </c>
      <c r="G3865" s="26" t="s">
        <v>14</v>
      </c>
      <c r="H3865" s="23">
        <v>0</v>
      </c>
      <c r="I3865" s="27"/>
      <c r="J3865" s="28">
        <v>0</v>
      </c>
      <c r="K3865" t="str">
        <f>IF((LEN(relatorio_Ananindeua3[[#This Row],[CIF/CPF/CNPJ]])=14),relatorio_Ananindeua3[[#This Row],[CIF/CPF/CNPJ]],relatorio_Ananindeua3[[#This Row],[Coluna2]])</f>
        <v>42624881000161</v>
      </c>
      <c r="L3865" t="str">
        <f t="shared" si="61"/>
        <v>426******61</v>
      </c>
    </row>
    <row r="3866" spans="1:12" x14ac:dyDescent="0.25">
      <c r="A3866" s="23" t="s">
        <v>929</v>
      </c>
      <c r="B3866" s="23" t="s">
        <v>930</v>
      </c>
      <c r="C3866" s="23" t="s">
        <v>17</v>
      </c>
      <c r="D3866" s="24">
        <v>45299.914120370369</v>
      </c>
      <c r="E3866" s="25" t="s">
        <v>11</v>
      </c>
      <c r="F3866" s="26" t="s">
        <v>16</v>
      </c>
      <c r="G3866" s="26" t="s">
        <v>14</v>
      </c>
      <c r="H3866" s="23">
        <v>0</v>
      </c>
      <c r="I3866" s="27"/>
      <c r="J3866" s="28">
        <v>0</v>
      </c>
      <c r="K3866" t="str">
        <f>IF((LEN(relatorio_Ananindeua3[[#This Row],[CIF/CPF/CNPJ]])=14),relatorio_Ananindeua3[[#This Row],[CIF/CPF/CNPJ]],relatorio_Ananindeua3[[#This Row],[Coluna2]])</f>
        <v>17263797000112</v>
      </c>
      <c r="L3866" t="str">
        <f t="shared" si="61"/>
        <v>172******12</v>
      </c>
    </row>
    <row r="3867" spans="1:12" x14ac:dyDescent="0.25">
      <c r="A3867" s="23" t="s">
        <v>5720</v>
      </c>
      <c r="B3867" s="23" t="s">
        <v>5721</v>
      </c>
      <c r="C3867" s="23" t="s">
        <v>17</v>
      </c>
      <c r="D3867" s="24">
        <v>45299.914143518516</v>
      </c>
      <c r="E3867" s="25" t="s">
        <v>11</v>
      </c>
      <c r="F3867" s="26" t="s">
        <v>16</v>
      </c>
      <c r="G3867" s="26" t="s">
        <v>14</v>
      </c>
      <c r="H3867" s="23">
        <v>0</v>
      </c>
      <c r="I3867" s="27"/>
      <c r="J3867" s="28">
        <v>0</v>
      </c>
      <c r="K3867" t="str">
        <f>IF((LEN(relatorio_Ananindeua3[[#This Row],[CIF/CPF/CNPJ]])=14),relatorio_Ananindeua3[[#This Row],[CIF/CPF/CNPJ]],relatorio_Ananindeua3[[#This Row],[Coluna2]])</f>
        <v>42620213000166</v>
      </c>
      <c r="L3867" t="str">
        <f t="shared" si="61"/>
        <v>426******66</v>
      </c>
    </row>
    <row r="3868" spans="1:12" x14ac:dyDescent="0.25">
      <c r="A3868" s="23" t="s">
        <v>5296</v>
      </c>
      <c r="B3868" s="23" t="s">
        <v>5297</v>
      </c>
      <c r="C3868" s="23" t="s">
        <v>17</v>
      </c>
      <c r="D3868" s="24">
        <v>45299.914155092592</v>
      </c>
      <c r="E3868" s="25" t="s">
        <v>11</v>
      </c>
      <c r="F3868" s="26" t="s">
        <v>16</v>
      </c>
      <c r="G3868" s="26" t="s">
        <v>14</v>
      </c>
      <c r="H3868" s="23">
        <v>0</v>
      </c>
      <c r="I3868" s="27"/>
      <c r="J3868" s="28">
        <v>0</v>
      </c>
      <c r="K3868" t="str">
        <f>IF((LEN(relatorio_Ananindeua3[[#This Row],[CIF/CPF/CNPJ]])=14),relatorio_Ananindeua3[[#This Row],[CIF/CPF/CNPJ]],relatorio_Ananindeua3[[#This Row],[Coluna2]])</f>
        <v>41298353000105</v>
      </c>
      <c r="L3868" t="str">
        <f t="shared" si="61"/>
        <v>412******05</v>
      </c>
    </row>
    <row r="3869" spans="1:12" x14ac:dyDescent="0.25">
      <c r="A3869" s="23" t="s">
        <v>5708</v>
      </c>
      <c r="B3869" s="23" t="s">
        <v>5709</v>
      </c>
      <c r="C3869" s="23" t="s">
        <v>17</v>
      </c>
      <c r="D3869" s="24">
        <v>45299.914305555554</v>
      </c>
      <c r="E3869" s="25" t="s">
        <v>11</v>
      </c>
      <c r="F3869" s="26" t="s">
        <v>16</v>
      </c>
      <c r="G3869" s="26" t="s">
        <v>14</v>
      </c>
      <c r="H3869" s="23">
        <v>0</v>
      </c>
      <c r="I3869" s="27"/>
      <c r="J3869" s="28">
        <v>0</v>
      </c>
      <c r="K3869" t="str">
        <f>IF((LEN(relatorio_Ananindeua3[[#This Row],[CIF/CPF/CNPJ]])=14),relatorio_Ananindeua3[[#This Row],[CIF/CPF/CNPJ]],relatorio_Ananindeua3[[#This Row],[Coluna2]])</f>
        <v>42555265000104</v>
      </c>
      <c r="L3869" t="str">
        <f t="shared" si="61"/>
        <v>425******04</v>
      </c>
    </row>
    <row r="3870" spans="1:12" x14ac:dyDescent="0.25">
      <c r="A3870" s="23" t="s">
        <v>5691</v>
      </c>
      <c r="B3870" s="23" t="s">
        <v>5692</v>
      </c>
      <c r="C3870" s="23" t="s">
        <v>17</v>
      </c>
      <c r="D3870" s="24">
        <v>45299.914351851854</v>
      </c>
      <c r="E3870" s="25" t="s">
        <v>11</v>
      </c>
      <c r="F3870" s="26" t="s">
        <v>16</v>
      </c>
      <c r="G3870" s="26" t="s">
        <v>14</v>
      </c>
      <c r="H3870" s="23">
        <v>0</v>
      </c>
      <c r="I3870" s="27"/>
      <c r="J3870" s="28">
        <v>0</v>
      </c>
      <c r="K3870" t="str">
        <f>IF((LEN(relatorio_Ananindeua3[[#This Row],[CIF/CPF/CNPJ]])=14),relatorio_Ananindeua3[[#This Row],[CIF/CPF/CNPJ]],relatorio_Ananindeua3[[#This Row],[Coluna2]])</f>
        <v>42519086000103</v>
      </c>
      <c r="L3870" t="str">
        <f t="shared" si="61"/>
        <v>425******03</v>
      </c>
    </row>
    <row r="3871" spans="1:12" x14ac:dyDescent="0.25">
      <c r="A3871" s="23" t="s">
        <v>5659</v>
      </c>
      <c r="B3871" s="23" t="s">
        <v>5660</v>
      </c>
      <c r="C3871" s="23" t="s">
        <v>17</v>
      </c>
      <c r="D3871" s="24">
        <v>45299.91443287037</v>
      </c>
      <c r="E3871" s="25" t="s">
        <v>11</v>
      </c>
      <c r="F3871" s="26" t="s">
        <v>16</v>
      </c>
      <c r="G3871" s="26" t="s">
        <v>14</v>
      </c>
      <c r="H3871" s="23">
        <v>0</v>
      </c>
      <c r="I3871" s="27"/>
      <c r="J3871" s="28">
        <v>0</v>
      </c>
      <c r="K3871" t="str">
        <f>IF((LEN(relatorio_Ananindeua3[[#This Row],[CIF/CPF/CNPJ]])=14),relatorio_Ananindeua3[[#This Row],[CIF/CPF/CNPJ]],relatorio_Ananindeua3[[#This Row],[Coluna2]])</f>
        <v>42388647000182</v>
      </c>
      <c r="L3871" t="str">
        <f t="shared" si="61"/>
        <v>423******82</v>
      </c>
    </row>
    <row r="3872" spans="1:12" x14ac:dyDescent="0.25">
      <c r="A3872" s="23" t="s">
        <v>5673</v>
      </c>
      <c r="B3872" s="23" t="s">
        <v>5674</v>
      </c>
      <c r="C3872" s="23" t="s">
        <v>17</v>
      </c>
      <c r="D3872" s="24">
        <v>45299.914456018516</v>
      </c>
      <c r="E3872" s="25" t="s">
        <v>11</v>
      </c>
      <c r="F3872" s="26" t="s">
        <v>16</v>
      </c>
      <c r="G3872" s="26" t="s">
        <v>14</v>
      </c>
      <c r="H3872" s="23">
        <v>0</v>
      </c>
      <c r="I3872" s="27"/>
      <c r="J3872" s="28">
        <v>0</v>
      </c>
      <c r="K3872" t="str">
        <f>IF((LEN(relatorio_Ananindeua3[[#This Row],[CIF/CPF/CNPJ]])=14),relatorio_Ananindeua3[[#This Row],[CIF/CPF/CNPJ]],relatorio_Ananindeua3[[#This Row],[Coluna2]])</f>
        <v>42447834000190</v>
      </c>
      <c r="L3872" t="str">
        <f t="shared" si="61"/>
        <v>424******90</v>
      </c>
    </row>
    <row r="3873" spans="1:12" x14ac:dyDescent="0.25">
      <c r="A3873" s="23" t="s">
        <v>5671</v>
      </c>
      <c r="B3873" s="23" t="s">
        <v>5672</v>
      </c>
      <c r="C3873" s="23" t="s">
        <v>17</v>
      </c>
      <c r="D3873" s="24">
        <v>45299.914490740739</v>
      </c>
      <c r="E3873" s="25" t="s">
        <v>11</v>
      </c>
      <c r="F3873" s="26" t="s">
        <v>16</v>
      </c>
      <c r="G3873" s="26" t="s">
        <v>14</v>
      </c>
      <c r="H3873" s="23">
        <v>0</v>
      </c>
      <c r="I3873" s="27"/>
      <c r="J3873" s="28">
        <v>0</v>
      </c>
      <c r="K3873" t="str">
        <f>IF((LEN(relatorio_Ananindeua3[[#This Row],[CIF/CPF/CNPJ]])=14),relatorio_Ananindeua3[[#This Row],[CIF/CPF/CNPJ]],relatorio_Ananindeua3[[#This Row],[Coluna2]])</f>
        <v>42446030000176</v>
      </c>
      <c r="L3873" t="str">
        <f t="shared" si="61"/>
        <v>424******76</v>
      </c>
    </row>
    <row r="3874" spans="1:12" x14ac:dyDescent="0.25">
      <c r="A3874" s="23" t="s">
        <v>5657</v>
      </c>
      <c r="B3874" s="23" t="s">
        <v>5658</v>
      </c>
      <c r="C3874" s="23" t="s">
        <v>17</v>
      </c>
      <c r="D3874" s="24">
        <v>45299.914664351854</v>
      </c>
      <c r="E3874" s="25" t="s">
        <v>11</v>
      </c>
      <c r="F3874" s="26" t="s">
        <v>16</v>
      </c>
      <c r="G3874" s="26" t="s">
        <v>14</v>
      </c>
      <c r="H3874" s="23">
        <v>0</v>
      </c>
      <c r="I3874" s="27"/>
      <c r="J3874" s="28">
        <v>0</v>
      </c>
      <c r="K3874" t="str">
        <f>IF((LEN(relatorio_Ananindeua3[[#This Row],[CIF/CPF/CNPJ]])=14),relatorio_Ananindeua3[[#This Row],[CIF/CPF/CNPJ]],relatorio_Ananindeua3[[#This Row],[Coluna2]])</f>
        <v>42380195000192</v>
      </c>
      <c r="L3874" t="str">
        <f t="shared" si="61"/>
        <v>423******92</v>
      </c>
    </row>
    <row r="3875" spans="1:12" x14ac:dyDescent="0.25">
      <c r="A3875" s="23" t="s">
        <v>5663</v>
      </c>
      <c r="B3875" s="23" t="s">
        <v>5664</v>
      </c>
      <c r="C3875" s="23" t="s">
        <v>17</v>
      </c>
      <c r="D3875" s="24">
        <v>45299.914664351854</v>
      </c>
      <c r="E3875" s="25" t="s">
        <v>11</v>
      </c>
      <c r="F3875" s="26" t="s">
        <v>16</v>
      </c>
      <c r="G3875" s="26" t="s">
        <v>14</v>
      </c>
      <c r="H3875" s="23">
        <v>0</v>
      </c>
      <c r="I3875" s="27"/>
      <c r="J3875" s="28">
        <v>0</v>
      </c>
      <c r="K3875" t="str">
        <f>IF((LEN(relatorio_Ananindeua3[[#This Row],[CIF/CPF/CNPJ]])=14),relatorio_Ananindeua3[[#This Row],[CIF/CPF/CNPJ]],relatorio_Ananindeua3[[#This Row],[Coluna2]])</f>
        <v>42407961000165</v>
      </c>
      <c r="L3875" t="str">
        <f t="shared" si="61"/>
        <v>424******65</v>
      </c>
    </row>
    <row r="3876" spans="1:12" x14ac:dyDescent="0.25">
      <c r="A3876" s="23" t="s">
        <v>5661</v>
      </c>
      <c r="B3876" s="23" t="s">
        <v>5662</v>
      </c>
      <c r="C3876" s="23" t="s">
        <v>17</v>
      </c>
      <c r="D3876" s="24">
        <v>45299.914675925924</v>
      </c>
      <c r="E3876" s="25" t="s">
        <v>11</v>
      </c>
      <c r="F3876" s="26" t="s">
        <v>16</v>
      </c>
      <c r="G3876" s="26" t="s">
        <v>14</v>
      </c>
      <c r="H3876" s="23">
        <v>0</v>
      </c>
      <c r="I3876" s="27"/>
      <c r="J3876" s="28">
        <v>0</v>
      </c>
      <c r="K3876" t="str">
        <f>IF((LEN(relatorio_Ananindeua3[[#This Row],[CIF/CPF/CNPJ]])=14),relatorio_Ananindeua3[[#This Row],[CIF/CPF/CNPJ]],relatorio_Ananindeua3[[#This Row],[Coluna2]])</f>
        <v>42390814000120</v>
      </c>
      <c r="L3876" t="str">
        <f t="shared" si="61"/>
        <v>423******20</v>
      </c>
    </row>
    <row r="3877" spans="1:12" x14ac:dyDescent="0.25">
      <c r="A3877" s="23" t="s">
        <v>5653</v>
      </c>
      <c r="B3877" s="23" t="s">
        <v>5654</v>
      </c>
      <c r="C3877" s="23" t="s">
        <v>17</v>
      </c>
      <c r="D3877" s="24">
        <v>45299.914710648147</v>
      </c>
      <c r="E3877" s="25" t="s">
        <v>11</v>
      </c>
      <c r="F3877" s="26" t="s">
        <v>16</v>
      </c>
      <c r="G3877" s="26" t="s">
        <v>14</v>
      </c>
      <c r="H3877" s="23">
        <v>0</v>
      </c>
      <c r="I3877" s="27"/>
      <c r="J3877" s="28">
        <v>0</v>
      </c>
      <c r="K3877" t="str">
        <f>IF((LEN(relatorio_Ananindeua3[[#This Row],[CIF/CPF/CNPJ]])=14),relatorio_Ananindeua3[[#This Row],[CIF/CPF/CNPJ]],relatorio_Ananindeua3[[#This Row],[Coluna2]])</f>
        <v>42375381000133</v>
      </c>
      <c r="L3877" t="str">
        <f t="shared" si="61"/>
        <v>423******33</v>
      </c>
    </row>
    <row r="3878" spans="1:12" x14ac:dyDescent="0.25">
      <c r="A3878" s="23" t="s">
        <v>5634</v>
      </c>
      <c r="B3878" s="23" t="s">
        <v>5635</v>
      </c>
      <c r="C3878" s="23" t="s">
        <v>17</v>
      </c>
      <c r="D3878" s="24">
        <v>45299.914722222224</v>
      </c>
      <c r="E3878" s="25" t="s">
        <v>11</v>
      </c>
      <c r="F3878" s="26" t="s">
        <v>16</v>
      </c>
      <c r="G3878" s="26" t="s">
        <v>14</v>
      </c>
      <c r="H3878" s="23">
        <v>0</v>
      </c>
      <c r="I3878" s="27"/>
      <c r="J3878" s="28">
        <v>0</v>
      </c>
      <c r="K3878" t="str">
        <f>IF((LEN(relatorio_Ananindeua3[[#This Row],[CIF/CPF/CNPJ]])=14),relatorio_Ananindeua3[[#This Row],[CIF/CPF/CNPJ]],relatorio_Ananindeua3[[#This Row],[Coluna2]])</f>
        <v>42311854000139</v>
      </c>
      <c r="L3878" t="str">
        <f t="shared" si="61"/>
        <v>423******39</v>
      </c>
    </row>
    <row r="3879" spans="1:12" x14ac:dyDescent="0.25">
      <c r="A3879" s="23" t="s">
        <v>5626</v>
      </c>
      <c r="B3879" s="23" t="s">
        <v>5627</v>
      </c>
      <c r="C3879" s="23" t="s">
        <v>17</v>
      </c>
      <c r="D3879" s="24">
        <v>45299.914837962962</v>
      </c>
      <c r="E3879" s="25" t="s">
        <v>11</v>
      </c>
      <c r="F3879" s="26" t="s">
        <v>16</v>
      </c>
      <c r="G3879" s="26" t="s">
        <v>14</v>
      </c>
      <c r="H3879" s="23">
        <v>0</v>
      </c>
      <c r="I3879" s="27"/>
      <c r="J3879" s="28">
        <v>0</v>
      </c>
      <c r="K3879" t="str">
        <f>IF((LEN(relatorio_Ananindeua3[[#This Row],[CIF/CPF/CNPJ]])=14),relatorio_Ananindeua3[[#This Row],[CIF/CPF/CNPJ]],relatorio_Ananindeua3[[#This Row],[Coluna2]])</f>
        <v>42276613000104</v>
      </c>
      <c r="L3879" t="str">
        <f t="shared" si="61"/>
        <v>422******04</v>
      </c>
    </row>
    <row r="3880" spans="1:12" x14ac:dyDescent="0.25">
      <c r="A3880" s="23" t="s">
        <v>4207</v>
      </c>
      <c r="B3880" s="23" t="s">
        <v>4208</v>
      </c>
      <c r="C3880" s="23" t="s">
        <v>17</v>
      </c>
      <c r="D3880" s="24">
        <v>45299.914849537039</v>
      </c>
      <c r="E3880" s="25" t="s">
        <v>11</v>
      </c>
      <c r="F3880" s="26" t="s">
        <v>16</v>
      </c>
      <c r="G3880" s="26" t="s">
        <v>14</v>
      </c>
      <c r="H3880" s="23">
        <v>0</v>
      </c>
      <c r="I3880" s="27"/>
      <c r="J3880" s="28">
        <v>0</v>
      </c>
      <c r="K3880" t="str">
        <f>IF((LEN(relatorio_Ananindeua3[[#This Row],[CIF/CPF/CNPJ]])=14),relatorio_Ananindeua3[[#This Row],[CIF/CPF/CNPJ]],relatorio_Ananindeua3[[#This Row],[Coluna2]])</f>
        <v>36640131000180</v>
      </c>
      <c r="L3880" t="str">
        <f t="shared" si="61"/>
        <v>366******80</v>
      </c>
    </row>
    <row r="3881" spans="1:12" x14ac:dyDescent="0.25">
      <c r="A3881" s="23" t="s">
        <v>4725</v>
      </c>
      <c r="B3881" s="23" t="s">
        <v>4726</v>
      </c>
      <c r="C3881" s="23" t="s">
        <v>17</v>
      </c>
      <c r="D3881" s="24">
        <v>45299.914849537039</v>
      </c>
      <c r="E3881" s="25" t="s">
        <v>11</v>
      </c>
      <c r="F3881" s="26" t="s">
        <v>16</v>
      </c>
      <c r="G3881" s="26" t="s">
        <v>14</v>
      </c>
      <c r="H3881" s="23">
        <v>0</v>
      </c>
      <c r="I3881" s="27"/>
      <c r="J3881" s="28">
        <v>0</v>
      </c>
      <c r="K3881" t="str">
        <f>IF((LEN(relatorio_Ananindeua3[[#This Row],[CIF/CPF/CNPJ]])=14),relatorio_Ananindeua3[[#This Row],[CIF/CPF/CNPJ]],relatorio_Ananindeua3[[#This Row],[Coluna2]])</f>
        <v>39268160000151</v>
      </c>
      <c r="L3881" t="str">
        <f t="shared" si="61"/>
        <v>392******51</v>
      </c>
    </row>
    <row r="3882" spans="1:12" x14ac:dyDescent="0.25">
      <c r="A3882" s="23" t="s">
        <v>5618</v>
      </c>
      <c r="B3882" s="23" t="s">
        <v>5619</v>
      </c>
      <c r="C3882" s="23" t="s">
        <v>17</v>
      </c>
      <c r="D3882" s="24">
        <v>45299.914861111109</v>
      </c>
      <c r="E3882" s="25" t="s">
        <v>11</v>
      </c>
      <c r="F3882" s="26" t="s">
        <v>16</v>
      </c>
      <c r="G3882" s="26" t="s">
        <v>14</v>
      </c>
      <c r="H3882" s="23">
        <v>0</v>
      </c>
      <c r="I3882" s="27"/>
      <c r="J3882" s="28">
        <v>0</v>
      </c>
      <c r="K3882" t="str">
        <f>IF((LEN(relatorio_Ananindeua3[[#This Row],[CIF/CPF/CNPJ]])=14),relatorio_Ananindeua3[[#This Row],[CIF/CPF/CNPJ]],relatorio_Ananindeua3[[#This Row],[Coluna2]])</f>
        <v>42250990000166</v>
      </c>
      <c r="L3882" t="str">
        <f t="shared" si="61"/>
        <v>422******66</v>
      </c>
    </row>
    <row r="3883" spans="1:12" x14ac:dyDescent="0.25">
      <c r="A3883" s="23" t="s">
        <v>4062</v>
      </c>
      <c r="B3883" s="23" t="s">
        <v>4063</v>
      </c>
      <c r="C3883" s="23" t="s">
        <v>17</v>
      </c>
      <c r="D3883" s="24">
        <v>45299.914872685185</v>
      </c>
      <c r="E3883" s="25" t="s">
        <v>11</v>
      </c>
      <c r="F3883" s="26" t="s">
        <v>16</v>
      </c>
      <c r="G3883" s="26" t="s">
        <v>14</v>
      </c>
      <c r="H3883" s="23">
        <v>0</v>
      </c>
      <c r="I3883" s="27"/>
      <c r="J3883" s="28">
        <v>0</v>
      </c>
      <c r="K3883" t="str">
        <f>IF((LEN(relatorio_Ananindeua3[[#This Row],[CIF/CPF/CNPJ]])=14),relatorio_Ananindeua3[[#This Row],[CIF/CPF/CNPJ]],relatorio_Ananindeua3[[#This Row],[Coluna2]])</f>
        <v>36021135000180</v>
      </c>
      <c r="L3883" t="str">
        <f t="shared" si="61"/>
        <v>360******80</v>
      </c>
    </row>
    <row r="3884" spans="1:12" x14ac:dyDescent="0.25">
      <c r="A3884" s="23" t="s">
        <v>5616</v>
      </c>
      <c r="B3884" s="23" t="s">
        <v>5617</v>
      </c>
      <c r="C3884" s="23" t="s">
        <v>17</v>
      </c>
      <c r="D3884" s="24">
        <v>45299.914884259262</v>
      </c>
      <c r="E3884" s="25" t="s">
        <v>11</v>
      </c>
      <c r="F3884" s="26" t="s">
        <v>16</v>
      </c>
      <c r="G3884" s="26" t="s">
        <v>14</v>
      </c>
      <c r="H3884" s="23">
        <v>0</v>
      </c>
      <c r="I3884" s="27"/>
      <c r="J3884" s="28">
        <v>0</v>
      </c>
      <c r="K3884" t="str">
        <f>IF((LEN(relatorio_Ananindeua3[[#This Row],[CIF/CPF/CNPJ]])=14),relatorio_Ananindeua3[[#This Row],[CIF/CPF/CNPJ]],relatorio_Ananindeua3[[#This Row],[Coluna2]])</f>
        <v>42247867000196</v>
      </c>
      <c r="L3884" t="str">
        <f t="shared" si="61"/>
        <v>422******96</v>
      </c>
    </row>
    <row r="3885" spans="1:12" x14ac:dyDescent="0.25">
      <c r="A3885" s="23" t="s">
        <v>5608</v>
      </c>
      <c r="B3885" s="23" t="s">
        <v>5609</v>
      </c>
      <c r="C3885" s="23" t="s">
        <v>17</v>
      </c>
      <c r="D3885" s="24">
        <v>45299.914895833332</v>
      </c>
      <c r="E3885" s="25" t="s">
        <v>11</v>
      </c>
      <c r="F3885" s="26" t="s">
        <v>16</v>
      </c>
      <c r="G3885" s="26" t="s">
        <v>14</v>
      </c>
      <c r="H3885" s="23">
        <v>0</v>
      </c>
      <c r="I3885" s="27"/>
      <c r="J3885" s="28">
        <v>0</v>
      </c>
      <c r="K3885" t="str">
        <f>IF((LEN(relatorio_Ananindeua3[[#This Row],[CIF/CPF/CNPJ]])=14),relatorio_Ananindeua3[[#This Row],[CIF/CPF/CNPJ]],relatorio_Ananindeua3[[#This Row],[Coluna2]])</f>
        <v>42221681000168</v>
      </c>
      <c r="L3885" t="str">
        <f t="shared" si="61"/>
        <v>422******68</v>
      </c>
    </row>
    <row r="3886" spans="1:12" x14ac:dyDescent="0.25">
      <c r="A3886" s="23" t="s">
        <v>5610</v>
      </c>
      <c r="B3886" s="23" t="s">
        <v>5611</v>
      </c>
      <c r="C3886" s="23" t="s">
        <v>17</v>
      </c>
      <c r="D3886" s="24">
        <v>45299.914895833332</v>
      </c>
      <c r="E3886" s="25" t="s">
        <v>11</v>
      </c>
      <c r="F3886" s="26" t="s">
        <v>16</v>
      </c>
      <c r="G3886" s="26" t="s">
        <v>14</v>
      </c>
      <c r="H3886" s="23">
        <v>0</v>
      </c>
      <c r="I3886" s="27"/>
      <c r="J3886" s="28">
        <v>0</v>
      </c>
      <c r="K3886" t="str">
        <f>IF((LEN(relatorio_Ananindeua3[[#This Row],[CIF/CPF/CNPJ]])=14),relatorio_Ananindeua3[[#This Row],[CIF/CPF/CNPJ]],relatorio_Ananindeua3[[#This Row],[Coluna2]])</f>
        <v>42226616000125</v>
      </c>
      <c r="L3886" t="str">
        <f t="shared" si="61"/>
        <v>422******25</v>
      </c>
    </row>
    <row r="3887" spans="1:12" x14ac:dyDescent="0.25">
      <c r="A3887" s="23" t="s">
        <v>5606</v>
      </c>
      <c r="B3887" s="23" t="s">
        <v>5607</v>
      </c>
      <c r="C3887" s="23" t="s">
        <v>17</v>
      </c>
      <c r="D3887" s="24">
        <v>45299.914942129632</v>
      </c>
      <c r="E3887" s="25" t="s">
        <v>11</v>
      </c>
      <c r="F3887" s="26" t="s">
        <v>16</v>
      </c>
      <c r="G3887" s="26" t="s">
        <v>14</v>
      </c>
      <c r="H3887" s="23">
        <v>0</v>
      </c>
      <c r="I3887" s="27"/>
      <c r="J3887" s="28">
        <v>0</v>
      </c>
      <c r="K3887" t="str">
        <f>IF((LEN(relatorio_Ananindeua3[[#This Row],[CIF/CPF/CNPJ]])=14),relatorio_Ananindeua3[[#This Row],[CIF/CPF/CNPJ]],relatorio_Ananindeua3[[#This Row],[Coluna2]])</f>
        <v>42218524000101</v>
      </c>
      <c r="L3887" t="str">
        <f t="shared" si="61"/>
        <v>422******01</v>
      </c>
    </row>
    <row r="3888" spans="1:12" x14ac:dyDescent="0.25">
      <c r="A3888" s="23" t="s">
        <v>5622</v>
      </c>
      <c r="B3888" s="23" t="s">
        <v>5623</v>
      </c>
      <c r="C3888" s="23" t="s">
        <v>17</v>
      </c>
      <c r="D3888" s="24">
        <v>45299.914953703701</v>
      </c>
      <c r="E3888" s="25" t="s">
        <v>11</v>
      </c>
      <c r="F3888" s="26" t="s">
        <v>16</v>
      </c>
      <c r="G3888" s="26" t="s">
        <v>14</v>
      </c>
      <c r="H3888" s="23">
        <v>0</v>
      </c>
      <c r="I3888" s="27"/>
      <c r="J3888" s="28">
        <v>0</v>
      </c>
      <c r="K3888" t="str">
        <f>IF((LEN(relatorio_Ananindeua3[[#This Row],[CIF/CPF/CNPJ]])=14),relatorio_Ananindeua3[[#This Row],[CIF/CPF/CNPJ]],relatorio_Ananindeua3[[#This Row],[Coluna2]])</f>
        <v>42266035000117</v>
      </c>
      <c r="L3888" t="str">
        <f t="shared" si="61"/>
        <v>422******17</v>
      </c>
    </row>
    <row r="3889" spans="1:12" x14ac:dyDescent="0.25">
      <c r="A3889" s="23" t="s">
        <v>5600</v>
      </c>
      <c r="B3889" s="23" t="s">
        <v>5601</v>
      </c>
      <c r="C3889" s="23" t="s">
        <v>17</v>
      </c>
      <c r="D3889" s="24">
        <v>45299.914965277778</v>
      </c>
      <c r="E3889" s="25" t="s">
        <v>11</v>
      </c>
      <c r="F3889" s="26" t="s">
        <v>16</v>
      </c>
      <c r="G3889" s="26" t="s">
        <v>14</v>
      </c>
      <c r="H3889" s="23">
        <v>0</v>
      </c>
      <c r="I3889" s="27"/>
      <c r="J3889" s="28">
        <v>0</v>
      </c>
      <c r="K3889" t="str">
        <f>IF((LEN(relatorio_Ananindeua3[[#This Row],[CIF/CPF/CNPJ]])=14),relatorio_Ananindeua3[[#This Row],[CIF/CPF/CNPJ]],relatorio_Ananindeua3[[#This Row],[Coluna2]])</f>
        <v>42214291000160</v>
      </c>
      <c r="L3889" t="str">
        <f t="shared" si="61"/>
        <v>422******60</v>
      </c>
    </row>
    <row r="3890" spans="1:12" x14ac:dyDescent="0.25">
      <c r="A3890" s="23" t="s">
        <v>5596</v>
      </c>
      <c r="B3890" s="23" t="s">
        <v>5597</v>
      </c>
      <c r="C3890" s="23" t="s">
        <v>17</v>
      </c>
      <c r="D3890" s="24">
        <v>45299.915000000001</v>
      </c>
      <c r="E3890" s="25" t="s">
        <v>11</v>
      </c>
      <c r="F3890" s="26" t="s">
        <v>16</v>
      </c>
      <c r="G3890" s="26" t="s">
        <v>14</v>
      </c>
      <c r="H3890" s="23">
        <v>0</v>
      </c>
      <c r="I3890" s="27"/>
      <c r="J3890" s="28">
        <v>0</v>
      </c>
      <c r="K3890" t="str">
        <f>IF((LEN(relatorio_Ananindeua3[[#This Row],[CIF/CPF/CNPJ]])=14),relatorio_Ananindeua3[[#This Row],[CIF/CPF/CNPJ]],relatorio_Ananindeua3[[#This Row],[Coluna2]])</f>
        <v>42202980000155</v>
      </c>
      <c r="L3890" t="str">
        <f t="shared" si="61"/>
        <v>422******55</v>
      </c>
    </row>
    <row r="3891" spans="1:12" x14ac:dyDescent="0.25">
      <c r="A3891" s="23" t="s">
        <v>5598</v>
      </c>
      <c r="B3891" s="23" t="s">
        <v>5599</v>
      </c>
      <c r="C3891" s="23" t="s">
        <v>17</v>
      </c>
      <c r="D3891" s="24">
        <v>45299.915000000001</v>
      </c>
      <c r="E3891" s="25" t="s">
        <v>11</v>
      </c>
      <c r="F3891" s="26" t="s">
        <v>16</v>
      </c>
      <c r="G3891" s="26" t="s">
        <v>14</v>
      </c>
      <c r="H3891" s="23">
        <v>0</v>
      </c>
      <c r="I3891" s="27"/>
      <c r="J3891" s="28">
        <v>0</v>
      </c>
      <c r="K3891" t="str">
        <f>IF((LEN(relatorio_Ananindeua3[[#This Row],[CIF/CPF/CNPJ]])=14),relatorio_Ananindeua3[[#This Row],[CIF/CPF/CNPJ]],relatorio_Ananindeua3[[#This Row],[Coluna2]])</f>
        <v>42207987000160</v>
      </c>
      <c r="L3891" t="str">
        <f t="shared" si="61"/>
        <v>422******60</v>
      </c>
    </row>
    <row r="3892" spans="1:12" x14ac:dyDescent="0.25">
      <c r="A3892" s="23" t="s">
        <v>5570</v>
      </c>
      <c r="B3892" s="23" t="s">
        <v>5571</v>
      </c>
      <c r="C3892" s="23" t="s">
        <v>17</v>
      </c>
      <c r="D3892" s="24">
        <v>45299.915023148147</v>
      </c>
      <c r="E3892" s="25" t="s">
        <v>11</v>
      </c>
      <c r="F3892" s="26" t="s">
        <v>16</v>
      </c>
      <c r="G3892" s="26" t="s">
        <v>14</v>
      </c>
      <c r="H3892" s="23">
        <v>0</v>
      </c>
      <c r="I3892" s="27"/>
      <c r="J3892" s="28">
        <v>0</v>
      </c>
      <c r="K3892" t="str">
        <f>IF((LEN(relatorio_Ananindeua3[[#This Row],[CIF/CPF/CNPJ]])=14),relatorio_Ananindeua3[[#This Row],[CIF/CPF/CNPJ]],relatorio_Ananindeua3[[#This Row],[Coluna2]])</f>
        <v>42165754000141</v>
      </c>
      <c r="L3892" t="str">
        <f t="shared" si="61"/>
        <v>421******41</v>
      </c>
    </row>
    <row r="3893" spans="1:12" x14ac:dyDescent="0.25">
      <c r="A3893" s="23" t="s">
        <v>5580</v>
      </c>
      <c r="B3893" s="23" t="s">
        <v>5581</v>
      </c>
      <c r="C3893" s="23" t="s">
        <v>17</v>
      </c>
      <c r="D3893" s="24">
        <v>45299.915034722224</v>
      </c>
      <c r="E3893" s="25" t="s">
        <v>11</v>
      </c>
      <c r="F3893" s="26" t="s">
        <v>16</v>
      </c>
      <c r="G3893" s="26" t="s">
        <v>14</v>
      </c>
      <c r="H3893" s="23">
        <v>0</v>
      </c>
      <c r="I3893" s="27"/>
      <c r="J3893" s="28">
        <v>0</v>
      </c>
      <c r="K3893" t="str">
        <f>IF((LEN(relatorio_Ananindeua3[[#This Row],[CIF/CPF/CNPJ]])=14),relatorio_Ananindeua3[[#This Row],[CIF/CPF/CNPJ]],relatorio_Ananindeua3[[#This Row],[Coluna2]])</f>
        <v>42175051000102</v>
      </c>
      <c r="L3893" t="str">
        <f t="shared" si="61"/>
        <v>421******02</v>
      </c>
    </row>
    <row r="3894" spans="1:12" x14ac:dyDescent="0.25">
      <c r="A3894" s="23" t="s">
        <v>5564</v>
      </c>
      <c r="B3894" s="23" t="s">
        <v>5565</v>
      </c>
      <c r="C3894" s="23" t="s">
        <v>17</v>
      </c>
      <c r="D3894" s="24">
        <v>45299.915081018517</v>
      </c>
      <c r="E3894" s="25" t="s">
        <v>11</v>
      </c>
      <c r="F3894" s="26" t="s">
        <v>16</v>
      </c>
      <c r="G3894" s="26" t="s">
        <v>14</v>
      </c>
      <c r="H3894" s="23">
        <v>0</v>
      </c>
      <c r="I3894" s="27"/>
      <c r="J3894" s="28">
        <v>0</v>
      </c>
      <c r="K3894" t="str">
        <f>IF((LEN(relatorio_Ananindeua3[[#This Row],[CIF/CPF/CNPJ]])=14),relatorio_Ananindeua3[[#This Row],[CIF/CPF/CNPJ]],relatorio_Ananindeua3[[#This Row],[Coluna2]])</f>
        <v>42140341000102</v>
      </c>
      <c r="L3894" t="str">
        <f t="shared" si="61"/>
        <v>421******02</v>
      </c>
    </row>
    <row r="3895" spans="1:12" x14ac:dyDescent="0.25">
      <c r="A3895" s="23" t="s">
        <v>4547</v>
      </c>
      <c r="B3895" s="23" t="s">
        <v>4548</v>
      </c>
      <c r="C3895" s="23" t="s">
        <v>17</v>
      </c>
      <c r="D3895" s="24">
        <v>45299.915127314816</v>
      </c>
      <c r="E3895" s="25" t="s">
        <v>11</v>
      </c>
      <c r="F3895" s="26" t="s">
        <v>16</v>
      </c>
      <c r="G3895" s="26" t="s">
        <v>14</v>
      </c>
      <c r="H3895" s="23">
        <v>0</v>
      </c>
      <c r="I3895" s="27"/>
      <c r="J3895" s="28">
        <v>0</v>
      </c>
      <c r="K3895" t="str">
        <f>IF((LEN(relatorio_Ananindeua3[[#This Row],[CIF/CPF/CNPJ]])=14),relatorio_Ananindeua3[[#This Row],[CIF/CPF/CNPJ]],relatorio_Ananindeua3[[#This Row],[Coluna2]])</f>
        <v>37935989000135</v>
      </c>
      <c r="L3895" t="str">
        <f t="shared" si="61"/>
        <v>379******35</v>
      </c>
    </row>
    <row r="3896" spans="1:12" x14ac:dyDescent="0.25">
      <c r="A3896" s="23" t="s">
        <v>5406</v>
      </c>
      <c r="B3896" s="23" t="s">
        <v>5407</v>
      </c>
      <c r="C3896" s="23" t="s">
        <v>17</v>
      </c>
      <c r="D3896" s="24">
        <v>45299.915127314816</v>
      </c>
      <c r="E3896" s="25" t="s">
        <v>11</v>
      </c>
      <c r="F3896" s="26" t="s">
        <v>16</v>
      </c>
      <c r="G3896" s="26" t="s">
        <v>14</v>
      </c>
      <c r="H3896" s="23">
        <v>0</v>
      </c>
      <c r="I3896" s="27"/>
      <c r="J3896" s="28">
        <v>0</v>
      </c>
      <c r="K3896" t="str">
        <f>IF((LEN(relatorio_Ananindeua3[[#This Row],[CIF/CPF/CNPJ]])=14),relatorio_Ananindeua3[[#This Row],[CIF/CPF/CNPJ]],relatorio_Ananindeua3[[#This Row],[Coluna2]])</f>
        <v>41615166000108</v>
      </c>
      <c r="L3896" t="str">
        <f t="shared" si="61"/>
        <v>416******08</v>
      </c>
    </row>
    <row r="3897" spans="1:12" x14ac:dyDescent="0.25">
      <c r="A3897" s="23" t="s">
        <v>5558</v>
      </c>
      <c r="B3897" s="23" t="s">
        <v>5559</v>
      </c>
      <c r="C3897" s="23" t="s">
        <v>17</v>
      </c>
      <c r="D3897" s="24">
        <v>45299.915127314816</v>
      </c>
      <c r="E3897" s="25" t="s">
        <v>11</v>
      </c>
      <c r="F3897" s="26" t="s">
        <v>16</v>
      </c>
      <c r="G3897" s="26" t="s">
        <v>14</v>
      </c>
      <c r="H3897" s="23">
        <v>0</v>
      </c>
      <c r="I3897" s="27"/>
      <c r="J3897" s="28">
        <v>0</v>
      </c>
      <c r="K3897" t="str">
        <f>IF((LEN(relatorio_Ananindeua3[[#This Row],[CIF/CPF/CNPJ]])=14),relatorio_Ananindeua3[[#This Row],[CIF/CPF/CNPJ]],relatorio_Ananindeua3[[#This Row],[Coluna2]])</f>
        <v>42130604000100</v>
      </c>
      <c r="L3897" t="str">
        <f t="shared" si="61"/>
        <v>421******00</v>
      </c>
    </row>
    <row r="3898" spans="1:12" x14ac:dyDescent="0.25">
      <c r="A3898" s="23" t="s">
        <v>5562</v>
      </c>
      <c r="B3898" s="23" t="s">
        <v>5563</v>
      </c>
      <c r="C3898" s="23" t="s">
        <v>17</v>
      </c>
      <c r="D3898" s="24">
        <v>45299.915127314816</v>
      </c>
      <c r="E3898" s="25" t="s">
        <v>11</v>
      </c>
      <c r="F3898" s="26" t="s">
        <v>16</v>
      </c>
      <c r="G3898" s="26" t="s">
        <v>14</v>
      </c>
      <c r="H3898" s="23">
        <v>0</v>
      </c>
      <c r="I3898" s="27"/>
      <c r="J3898" s="28">
        <v>0</v>
      </c>
      <c r="K3898" t="str">
        <f>IF((LEN(relatorio_Ananindeua3[[#This Row],[CIF/CPF/CNPJ]])=14),relatorio_Ananindeua3[[#This Row],[CIF/CPF/CNPJ]],relatorio_Ananindeua3[[#This Row],[Coluna2]])</f>
        <v>42135575000161</v>
      </c>
      <c r="L3898" t="str">
        <f t="shared" si="61"/>
        <v>421******61</v>
      </c>
    </row>
    <row r="3899" spans="1:12" x14ac:dyDescent="0.25">
      <c r="A3899" s="23" t="s">
        <v>4807</v>
      </c>
      <c r="B3899" s="23" t="s">
        <v>4808</v>
      </c>
      <c r="C3899" s="23" t="s">
        <v>17</v>
      </c>
      <c r="D3899" s="24">
        <v>45299.915138888886</v>
      </c>
      <c r="E3899" s="25" t="s">
        <v>11</v>
      </c>
      <c r="F3899" s="26" t="s">
        <v>16</v>
      </c>
      <c r="G3899" s="26" t="s">
        <v>14</v>
      </c>
      <c r="H3899" s="23">
        <v>0</v>
      </c>
      <c r="I3899" s="27"/>
      <c r="J3899" s="28">
        <v>0</v>
      </c>
      <c r="K3899" t="str">
        <f>IF((LEN(relatorio_Ananindeua3[[#This Row],[CIF/CPF/CNPJ]])=14),relatorio_Ananindeua3[[#This Row],[CIF/CPF/CNPJ]],relatorio_Ananindeua3[[#This Row],[Coluna2]])</f>
        <v>39638209000110</v>
      </c>
      <c r="L3899" t="str">
        <f t="shared" si="61"/>
        <v>396******10</v>
      </c>
    </row>
    <row r="3900" spans="1:12" x14ac:dyDescent="0.25">
      <c r="A3900" s="23" t="s">
        <v>5552</v>
      </c>
      <c r="B3900" s="23" t="s">
        <v>5553</v>
      </c>
      <c r="C3900" s="23" t="s">
        <v>17</v>
      </c>
      <c r="D3900" s="24">
        <v>45299.915138888886</v>
      </c>
      <c r="E3900" s="25" t="s">
        <v>11</v>
      </c>
      <c r="F3900" s="26" t="s">
        <v>16</v>
      </c>
      <c r="G3900" s="26" t="s">
        <v>14</v>
      </c>
      <c r="H3900" s="23">
        <v>0</v>
      </c>
      <c r="I3900" s="27"/>
      <c r="J3900" s="28">
        <v>0</v>
      </c>
      <c r="K3900" t="str">
        <f>IF((LEN(relatorio_Ananindeua3[[#This Row],[CIF/CPF/CNPJ]])=14),relatorio_Ananindeua3[[#This Row],[CIF/CPF/CNPJ]],relatorio_Ananindeua3[[#This Row],[Coluna2]])</f>
        <v>42124950000178</v>
      </c>
      <c r="L3900" t="str">
        <f t="shared" si="61"/>
        <v>421******78</v>
      </c>
    </row>
    <row r="3901" spans="1:12" x14ac:dyDescent="0.25">
      <c r="A3901" s="23" t="s">
        <v>5544</v>
      </c>
      <c r="B3901" s="23" t="s">
        <v>5545</v>
      </c>
      <c r="C3901" s="23" t="s">
        <v>17</v>
      </c>
      <c r="D3901" s="24">
        <v>45299.915150462963</v>
      </c>
      <c r="E3901" s="25" t="s">
        <v>11</v>
      </c>
      <c r="F3901" s="26" t="s">
        <v>16</v>
      </c>
      <c r="G3901" s="26" t="s">
        <v>14</v>
      </c>
      <c r="H3901" s="23">
        <v>0</v>
      </c>
      <c r="I3901" s="27"/>
      <c r="J3901" s="28">
        <v>0</v>
      </c>
      <c r="K3901" t="str">
        <f>IF((LEN(relatorio_Ananindeua3[[#This Row],[CIF/CPF/CNPJ]])=14),relatorio_Ananindeua3[[#This Row],[CIF/CPF/CNPJ]],relatorio_Ananindeua3[[#This Row],[Coluna2]])</f>
        <v>42101160000177</v>
      </c>
      <c r="L3901" t="str">
        <f t="shared" si="61"/>
        <v>421******77</v>
      </c>
    </row>
    <row r="3902" spans="1:12" x14ac:dyDescent="0.25">
      <c r="A3902" s="23" t="s">
        <v>5546</v>
      </c>
      <c r="B3902" s="23" t="s">
        <v>5547</v>
      </c>
      <c r="C3902" s="23" t="s">
        <v>17</v>
      </c>
      <c r="D3902" s="24">
        <v>45299.915150462963</v>
      </c>
      <c r="E3902" s="25" t="s">
        <v>11</v>
      </c>
      <c r="F3902" s="26" t="s">
        <v>16</v>
      </c>
      <c r="G3902" s="26" t="s">
        <v>14</v>
      </c>
      <c r="H3902" s="23">
        <v>0</v>
      </c>
      <c r="I3902" s="27"/>
      <c r="J3902" s="28">
        <v>0</v>
      </c>
      <c r="K3902" t="str">
        <f>IF((LEN(relatorio_Ananindeua3[[#This Row],[CIF/CPF/CNPJ]])=14),relatorio_Ananindeua3[[#This Row],[CIF/CPF/CNPJ]],relatorio_Ananindeua3[[#This Row],[Coluna2]])</f>
        <v>42102031000101</v>
      </c>
      <c r="L3902" t="str">
        <f t="shared" si="61"/>
        <v>421******01</v>
      </c>
    </row>
    <row r="3903" spans="1:12" x14ac:dyDescent="0.25">
      <c r="A3903" s="23" t="s">
        <v>813</v>
      </c>
      <c r="B3903" s="23" t="s">
        <v>814</v>
      </c>
      <c r="C3903" s="23" t="s">
        <v>17</v>
      </c>
      <c r="D3903" s="24">
        <v>45299.915208333332</v>
      </c>
      <c r="E3903" s="25" t="s">
        <v>11</v>
      </c>
      <c r="F3903" s="26" t="s">
        <v>16</v>
      </c>
      <c r="G3903" s="26" t="s">
        <v>14</v>
      </c>
      <c r="H3903" s="23">
        <v>0</v>
      </c>
      <c r="I3903" s="27"/>
      <c r="J3903" s="28">
        <v>0</v>
      </c>
      <c r="K3903" t="str">
        <f>IF((LEN(relatorio_Ananindeua3[[#This Row],[CIF/CPF/CNPJ]])=14),relatorio_Ananindeua3[[#This Row],[CIF/CPF/CNPJ]],relatorio_Ananindeua3[[#This Row],[Coluna2]])</f>
        <v>15862721000188</v>
      </c>
      <c r="L3903" t="str">
        <f t="shared" si="61"/>
        <v>158******88</v>
      </c>
    </row>
    <row r="3904" spans="1:12" x14ac:dyDescent="0.25">
      <c r="A3904" s="23" t="s">
        <v>5535</v>
      </c>
      <c r="B3904" s="23" t="s">
        <v>5536</v>
      </c>
      <c r="C3904" s="23" t="s">
        <v>17</v>
      </c>
      <c r="D3904" s="24">
        <v>45299.915219907409</v>
      </c>
      <c r="E3904" s="25" t="s">
        <v>11</v>
      </c>
      <c r="F3904" s="26" t="s">
        <v>16</v>
      </c>
      <c r="G3904" s="26" t="s">
        <v>14</v>
      </c>
      <c r="H3904" s="23">
        <v>0</v>
      </c>
      <c r="I3904" s="27"/>
      <c r="J3904" s="28">
        <v>0</v>
      </c>
      <c r="K3904" t="str">
        <f>IF((LEN(relatorio_Ananindeua3[[#This Row],[CIF/CPF/CNPJ]])=14),relatorio_Ananindeua3[[#This Row],[CIF/CPF/CNPJ]],relatorio_Ananindeua3[[#This Row],[Coluna2]])</f>
        <v>42058179000188</v>
      </c>
      <c r="L3904" t="str">
        <f t="shared" si="61"/>
        <v>420******88</v>
      </c>
    </row>
    <row r="3905" spans="1:12" x14ac:dyDescent="0.25">
      <c r="A3905" s="23" t="s">
        <v>5532</v>
      </c>
      <c r="B3905" s="23" t="s">
        <v>5533</v>
      </c>
      <c r="C3905" s="23" t="s">
        <v>17</v>
      </c>
      <c r="D3905" s="24">
        <v>45299.915277777778</v>
      </c>
      <c r="E3905" s="25" t="s">
        <v>11</v>
      </c>
      <c r="F3905" s="26" t="s">
        <v>16</v>
      </c>
      <c r="G3905" s="26" t="s">
        <v>14</v>
      </c>
      <c r="H3905" s="23">
        <v>0</v>
      </c>
      <c r="I3905" s="27"/>
      <c r="J3905" s="28">
        <v>0</v>
      </c>
      <c r="K3905" t="str">
        <f>IF((LEN(relatorio_Ananindeua3[[#This Row],[CIF/CPF/CNPJ]])=14),relatorio_Ananindeua3[[#This Row],[CIF/CPF/CNPJ]],relatorio_Ananindeua3[[#This Row],[Coluna2]])</f>
        <v>42049678000109</v>
      </c>
      <c r="L3905" t="str">
        <f t="shared" si="61"/>
        <v>420******09</v>
      </c>
    </row>
    <row r="3906" spans="1:12" x14ac:dyDescent="0.25">
      <c r="A3906" s="23" t="s">
        <v>1197</v>
      </c>
      <c r="B3906" s="23" t="s">
        <v>1198</v>
      </c>
      <c r="C3906" s="23" t="s">
        <v>17</v>
      </c>
      <c r="D3906" s="24">
        <v>45299.915289351855</v>
      </c>
      <c r="E3906" s="25" t="s">
        <v>11</v>
      </c>
      <c r="F3906" s="26" t="s">
        <v>16</v>
      </c>
      <c r="G3906" s="26" t="s">
        <v>14</v>
      </c>
      <c r="H3906" s="23">
        <v>0</v>
      </c>
      <c r="I3906" s="27"/>
      <c r="J3906" s="28">
        <v>0</v>
      </c>
      <c r="K3906" t="str">
        <f>IF((LEN(relatorio_Ananindeua3[[#This Row],[CIF/CPF/CNPJ]])=14),relatorio_Ananindeua3[[#This Row],[CIF/CPF/CNPJ]],relatorio_Ananindeua3[[#This Row],[Coluna2]])</f>
        <v>19495490000172</v>
      </c>
      <c r="L3906" t="str">
        <f t="shared" si="61"/>
        <v>194******72</v>
      </c>
    </row>
    <row r="3907" spans="1:12" x14ac:dyDescent="0.25">
      <c r="A3907" s="23" t="s">
        <v>5528</v>
      </c>
      <c r="B3907" s="23" t="s">
        <v>5529</v>
      </c>
      <c r="C3907" s="23" t="s">
        <v>17</v>
      </c>
      <c r="D3907" s="24">
        <v>45299.915289351855</v>
      </c>
      <c r="E3907" s="25" t="s">
        <v>11</v>
      </c>
      <c r="F3907" s="26" t="s">
        <v>16</v>
      </c>
      <c r="G3907" s="26" t="s">
        <v>14</v>
      </c>
      <c r="H3907" s="23">
        <v>0</v>
      </c>
      <c r="I3907" s="27"/>
      <c r="J3907" s="28">
        <v>0</v>
      </c>
      <c r="K3907" t="str">
        <f>IF((LEN(relatorio_Ananindeua3[[#This Row],[CIF/CPF/CNPJ]])=14),relatorio_Ananindeua3[[#This Row],[CIF/CPF/CNPJ]],relatorio_Ananindeua3[[#This Row],[Coluna2]])</f>
        <v>42038959000166</v>
      </c>
      <c r="L3907" t="str">
        <f t="shared" si="61"/>
        <v>420******66</v>
      </c>
    </row>
    <row r="3908" spans="1:12" x14ac:dyDescent="0.25">
      <c r="A3908" s="23" t="s">
        <v>4833</v>
      </c>
      <c r="B3908" s="23" t="s">
        <v>714</v>
      </c>
      <c r="C3908" s="23" t="s">
        <v>17</v>
      </c>
      <c r="D3908" s="24">
        <v>45299.915370370371</v>
      </c>
      <c r="E3908" s="25" t="s">
        <v>11</v>
      </c>
      <c r="F3908" s="26" t="s">
        <v>16</v>
      </c>
      <c r="G3908" s="26" t="s">
        <v>14</v>
      </c>
      <c r="H3908" s="23">
        <v>0</v>
      </c>
      <c r="I3908" s="27"/>
      <c r="J3908" s="28">
        <v>0</v>
      </c>
      <c r="K3908" t="str">
        <f>IF((LEN(relatorio_Ananindeua3[[#This Row],[CIF/CPF/CNPJ]])=14),relatorio_Ananindeua3[[#This Row],[CIF/CPF/CNPJ]],relatorio_Ananindeua3[[#This Row],[Coluna2]])</f>
        <v>39731874000154</v>
      </c>
      <c r="L3908" t="str">
        <f t="shared" si="61"/>
        <v>397******54</v>
      </c>
    </row>
    <row r="3909" spans="1:12" x14ac:dyDescent="0.25">
      <c r="A3909" s="23" t="s">
        <v>5500</v>
      </c>
      <c r="B3909" s="23" t="s">
        <v>5501</v>
      </c>
      <c r="C3909" s="23" t="s">
        <v>17</v>
      </c>
      <c r="D3909" s="24">
        <v>45299.915370370371</v>
      </c>
      <c r="E3909" s="25" t="s">
        <v>11</v>
      </c>
      <c r="F3909" s="26" t="s">
        <v>16</v>
      </c>
      <c r="G3909" s="26" t="s">
        <v>14</v>
      </c>
      <c r="H3909" s="23">
        <v>0</v>
      </c>
      <c r="I3909" s="27"/>
      <c r="J3909" s="28">
        <v>0</v>
      </c>
      <c r="K3909" t="str">
        <f>IF((LEN(relatorio_Ananindeua3[[#This Row],[CIF/CPF/CNPJ]])=14),relatorio_Ananindeua3[[#This Row],[CIF/CPF/CNPJ]],relatorio_Ananindeua3[[#This Row],[Coluna2]])</f>
        <v>41945730000142</v>
      </c>
      <c r="L3909" t="str">
        <f t="shared" si="61"/>
        <v>419******42</v>
      </c>
    </row>
    <row r="3910" spans="1:12" x14ac:dyDescent="0.25">
      <c r="A3910" s="23" t="s">
        <v>5510</v>
      </c>
      <c r="B3910" s="23" t="s">
        <v>5511</v>
      </c>
      <c r="C3910" s="23" t="s">
        <v>17</v>
      </c>
      <c r="D3910" s="24">
        <v>45299.915370370371</v>
      </c>
      <c r="E3910" s="25" t="s">
        <v>11</v>
      </c>
      <c r="F3910" s="26" t="s">
        <v>16</v>
      </c>
      <c r="G3910" s="26" t="s">
        <v>14</v>
      </c>
      <c r="H3910" s="23">
        <v>0</v>
      </c>
      <c r="I3910" s="27"/>
      <c r="J3910" s="28">
        <v>0</v>
      </c>
      <c r="K3910" t="str">
        <f>IF((LEN(relatorio_Ananindeua3[[#This Row],[CIF/CPF/CNPJ]])=14),relatorio_Ananindeua3[[#This Row],[CIF/CPF/CNPJ]],relatorio_Ananindeua3[[#This Row],[Coluna2]])</f>
        <v>41960750000192</v>
      </c>
      <c r="L3910" t="str">
        <f t="shared" si="61"/>
        <v>419******92</v>
      </c>
    </row>
    <row r="3911" spans="1:12" x14ac:dyDescent="0.25">
      <c r="A3911" s="23" t="s">
        <v>5496</v>
      </c>
      <c r="B3911" s="23" t="s">
        <v>5497</v>
      </c>
      <c r="C3911" s="23" t="s">
        <v>17</v>
      </c>
      <c r="D3911" s="24">
        <v>45299.915393518517</v>
      </c>
      <c r="E3911" s="25" t="s">
        <v>11</v>
      </c>
      <c r="F3911" s="26" t="s">
        <v>16</v>
      </c>
      <c r="G3911" s="26" t="s">
        <v>14</v>
      </c>
      <c r="H3911" s="23">
        <v>0</v>
      </c>
      <c r="I3911" s="27"/>
      <c r="J3911" s="28">
        <v>0</v>
      </c>
      <c r="K3911" t="str">
        <f>IF((LEN(relatorio_Ananindeua3[[#This Row],[CIF/CPF/CNPJ]])=14),relatorio_Ananindeua3[[#This Row],[CIF/CPF/CNPJ]],relatorio_Ananindeua3[[#This Row],[Coluna2]])</f>
        <v>41945319000177</v>
      </c>
      <c r="L3911" t="str">
        <f t="shared" si="61"/>
        <v>419******77</v>
      </c>
    </row>
    <row r="3912" spans="1:12" x14ac:dyDescent="0.25">
      <c r="A3912" s="23" t="s">
        <v>5486</v>
      </c>
      <c r="B3912" s="23" t="s">
        <v>5487</v>
      </c>
      <c r="C3912" s="23" t="s">
        <v>17</v>
      </c>
      <c r="D3912" s="24">
        <v>45299.915416666663</v>
      </c>
      <c r="E3912" s="25" t="s">
        <v>11</v>
      </c>
      <c r="F3912" s="26" t="s">
        <v>16</v>
      </c>
      <c r="G3912" s="26" t="s">
        <v>14</v>
      </c>
      <c r="H3912" s="23">
        <v>0</v>
      </c>
      <c r="I3912" s="27"/>
      <c r="J3912" s="28">
        <v>0</v>
      </c>
      <c r="K3912" t="str">
        <f>IF((LEN(relatorio_Ananindeua3[[#This Row],[CIF/CPF/CNPJ]])=14),relatorio_Ananindeua3[[#This Row],[CIF/CPF/CNPJ]],relatorio_Ananindeua3[[#This Row],[Coluna2]])</f>
        <v>41931552000109</v>
      </c>
      <c r="L3912" t="str">
        <f t="shared" si="61"/>
        <v>419******09</v>
      </c>
    </row>
    <row r="3913" spans="1:12" x14ac:dyDescent="0.25">
      <c r="A3913" s="23" t="s">
        <v>5506</v>
      </c>
      <c r="B3913" s="23" t="s">
        <v>5507</v>
      </c>
      <c r="C3913" s="23" t="s">
        <v>17</v>
      </c>
      <c r="D3913" s="24">
        <v>45299.915451388886</v>
      </c>
      <c r="E3913" s="25" t="s">
        <v>11</v>
      </c>
      <c r="F3913" s="26" t="s">
        <v>16</v>
      </c>
      <c r="G3913" s="26" t="s">
        <v>14</v>
      </c>
      <c r="H3913" s="23">
        <v>0</v>
      </c>
      <c r="I3913" s="27"/>
      <c r="J3913" s="28">
        <v>0</v>
      </c>
      <c r="K3913" t="str">
        <f>IF((LEN(relatorio_Ananindeua3[[#This Row],[CIF/CPF/CNPJ]])=14),relatorio_Ananindeua3[[#This Row],[CIF/CPF/CNPJ]],relatorio_Ananindeua3[[#This Row],[Coluna2]])</f>
        <v>41956397000177</v>
      </c>
      <c r="L3913" t="str">
        <f t="shared" si="61"/>
        <v>419******77</v>
      </c>
    </row>
    <row r="3914" spans="1:12" x14ac:dyDescent="0.25">
      <c r="A3914" s="23" t="s">
        <v>5478</v>
      </c>
      <c r="B3914" s="23" t="s">
        <v>5479</v>
      </c>
      <c r="C3914" s="23" t="s">
        <v>17</v>
      </c>
      <c r="D3914" s="24">
        <v>45299.915462962963</v>
      </c>
      <c r="E3914" s="25" t="s">
        <v>11</v>
      </c>
      <c r="F3914" s="26" t="s">
        <v>16</v>
      </c>
      <c r="G3914" s="26" t="s">
        <v>14</v>
      </c>
      <c r="H3914" s="23">
        <v>0</v>
      </c>
      <c r="I3914" s="27"/>
      <c r="J3914" s="28">
        <v>0</v>
      </c>
      <c r="K3914" t="str">
        <f>IF((LEN(relatorio_Ananindeua3[[#This Row],[CIF/CPF/CNPJ]])=14),relatorio_Ananindeua3[[#This Row],[CIF/CPF/CNPJ]],relatorio_Ananindeua3[[#This Row],[Coluna2]])</f>
        <v>41916084000195</v>
      </c>
      <c r="L3914" t="str">
        <f t="shared" si="61"/>
        <v>419******95</v>
      </c>
    </row>
    <row r="3915" spans="1:12" x14ac:dyDescent="0.25">
      <c r="A3915" s="23" t="s">
        <v>5484</v>
      </c>
      <c r="B3915" s="23" t="s">
        <v>5485</v>
      </c>
      <c r="C3915" s="23" t="s">
        <v>17</v>
      </c>
      <c r="D3915" s="24">
        <v>45299.915462962963</v>
      </c>
      <c r="E3915" s="25" t="s">
        <v>11</v>
      </c>
      <c r="F3915" s="26" t="s">
        <v>16</v>
      </c>
      <c r="G3915" s="26" t="s">
        <v>14</v>
      </c>
      <c r="H3915" s="23">
        <v>0</v>
      </c>
      <c r="I3915" s="27"/>
      <c r="J3915" s="28">
        <v>0</v>
      </c>
      <c r="K3915" t="str">
        <f>IF((LEN(relatorio_Ananindeua3[[#This Row],[CIF/CPF/CNPJ]])=14),relatorio_Ananindeua3[[#This Row],[CIF/CPF/CNPJ]],relatorio_Ananindeua3[[#This Row],[Coluna2]])</f>
        <v>41926849000178</v>
      </c>
      <c r="L3915" t="str">
        <f t="shared" si="61"/>
        <v>419******78</v>
      </c>
    </row>
    <row r="3916" spans="1:12" x14ac:dyDescent="0.25">
      <c r="A3916" s="23" t="s">
        <v>5468</v>
      </c>
      <c r="B3916" s="23" t="s">
        <v>5469</v>
      </c>
      <c r="C3916" s="23" t="s">
        <v>17</v>
      </c>
      <c r="D3916" s="24">
        <v>45299.915590277778</v>
      </c>
      <c r="E3916" s="25" t="s">
        <v>11</v>
      </c>
      <c r="F3916" s="26" t="s">
        <v>16</v>
      </c>
      <c r="G3916" s="26" t="s">
        <v>14</v>
      </c>
      <c r="H3916" s="23">
        <v>0</v>
      </c>
      <c r="I3916" s="27"/>
      <c r="J3916" s="28">
        <v>0</v>
      </c>
      <c r="K3916" t="str">
        <f>IF((LEN(relatorio_Ananindeua3[[#This Row],[CIF/CPF/CNPJ]])=14),relatorio_Ananindeua3[[#This Row],[CIF/CPF/CNPJ]],relatorio_Ananindeua3[[#This Row],[Coluna2]])</f>
        <v>41884775000154</v>
      </c>
      <c r="L3916" t="str">
        <f t="shared" si="61"/>
        <v>418******54</v>
      </c>
    </row>
    <row r="3917" spans="1:12" x14ac:dyDescent="0.25">
      <c r="A3917" s="23" t="s">
        <v>5464</v>
      </c>
      <c r="B3917" s="23" t="s">
        <v>5465</v>
      </c>
      <c r="C3917" s="23" t="s">
        <v>17</v>
      </c>
      <c r="D3917" s="24">
        <v>45299.915706018517</v>
      </c>
      <c r="E3917" s="25" t="s">
        <v>11</v>
      </c>
      <c r="F3917" s="26" t="s">
        <v>16</v>
      </c>
      <c r="G3917" s="26" t="s">
        <v>14</v>
      </c>
      <c r="H3917" s="23">
        <v>0</v>
      </c>
      <c r="I3917" s="27"/>
      <c r="J3917" s="28">
        <v>0</v>
      </c>
      <c r="K3917" t="str">
        <f>IF((LEN(relatorio_Ananindeua3[[#This Row],[CIF/CPF/CNPJ]])=14),relatorio_Ananindeua3[[#This Row],[CIF/CPF/CNPJ]],relatorio_Ananindeua3[[#This Row],[Coluna2]])</f>
        <v>41864162000155</v>
      </c>
      <c r="L3917" t="str">
        <f t="shared" si="61"/>
        <v>418******55</v>
      </c>
    </row>
    <row r="3918" spans="1:12" x14ac:dyDescent="0.25">
      <c r="A3918" s="23" t="s">
        <v>5456</v>
      </c>
      <c r="B3918" s="23" t="s">
        <v>5457</v>
      </c>
      <c r="C3918" s="23" t="s">
        <v>17</v>
      </c>
      <c r="D3918" s="24">
        <v>45299.915717592594</v>
      </c>
      <c r="E3918" s="25" t="s">
        <v>11</v>
      </c>
      <c r="F3918" s="26" t="s">
        <v>16</v>
      </c>
      <c r="G3918" s="26" t="s">
        <v>14</v>
      </c>
      <c r="H3918" s="23">
        <v>0</v>
      </c>
      <c r="I3918" s="27"/>
      <c r="J3918" s="28">
        <v>0</v>
      </c>
      <c r="K3918" t="str">
        <f>IF((LEN(relatorio_Ananindeua3[[#This Row],[CIF/CPF/CNPJ]])=14),relatorio_Ananindeua3[[#This Row],[CIF/CPF/CNPJ]],relatorio_Ananindeua3[[#This Row],[Coluna2]])</f>
        <v>41849831000110</v>
      </c>
      <c r="L3918" t="str">
        <f t="shared" si="61"/>
        <v>418******10</v>
      </c>
    </row>
    <row r="3919" spans="1:12" x14ac:dyDescent="0.25">
      <c r="A3919" s="23" t="s">
        <v>5458</v>
      </c>
      <c r="B3919" s="23" t="s">
        <v>5459</v>
      </c>
      <c r="C3919" s="23" t="s">
        <v>17</v>
      </c>
      <c r="D3919" s="24">
        <v>45299.915717592594</v>
      </c>
      <c r="E3919" s="25" t="s">
        <v>11</v>
      </c>
      <c r="F3919" s="26" t="s">
        <v>16</v>
      </c>
      <c r="G3919" s="26" t="s">
        <v>14</v>
      </c>
      <c r="H3919" s="23">
        <v>0</v>
      </c>
      <c r="I3919" s="27"/>
      <c r="J3919" s="28">
        <v>0</v>
      </c>
      <c r="K3919" t="str">
        <f>IF((LEN(relatorio_Ananindeua3[[#This Row],[CIF/CPF/CNPJ]])=14),relatorio_Ananindeua3[[#This Row],[CIF/CPF/CNPJ]],relatorio_Ananindeua3[[#This Row],[Coluna2]])</f>
        <v>41851474000124</v>
      </c>
      <c r="L3919" t="str">
        <f t="shared" si="61"/>
        <v>418******24</v>
      </c>
    </row>
    <row r="3920" spans="1:12" x14ac:dyDescent="0.25">
      <c r="A3920" s="23" t="s">
        <v>5462</v>
      </c>
      <c r="B3920" s="23" t="s">
        <v>5463</v>
      </c>
      <c r="C3920" s="23" t="s">
        <v>17</v>
      </c>
      <c r="D3920" s="24">
        <v>45299.915717592594</v>
      </c>
      <c r="E3920" s="25" t="s">
        <v>11</v>
      </c>
      <c r="F3920" s="26" t="s">
        <v>16</v>
      </c>
      <c r="G3920" s="26" t="s">
        <v>14</v>
      </c>
      <c r="H3920" s="23">
        <v>0</v>
      </c>
      <c r="I3920" s="27"/>
      <c r="J3920" s="28">
        <v>0</v>
      </c>
      <c r="K3920" t="str">
        <f>IF((LEN(relatorio_Ananindeua3[[#This Row],[CIF/CPF/CNPJ]])=14),relatorio_Ananindeua3[[#This Row],[CIF/CPF/CNPJ]],relatorio_Ananindeua3[[#This Row],[Coluna2]])</f>
        <v>41862260000153</v>
      </c>
      <c r="L3920" t="str">
        <f t="shared" si="61"/>
        <v>418******53</v>
      </c>
    </row>
    <row r="3921" spans="1:12" x14ac:dyDescent="0.25">
      <c r="A3921" s="23" t="s">
        <v>5454</v>
      </c>
      <c r="B3921" s="23" t="s">
        <v>5455</v>
      </c>
      <c r="C3921" s="23" t="s">
        <v>17</v>
      </c>
      <c r="D3921" s="24">
        <v>45299.915729166663</v>
      </c>
      <c r="E3921" s="25" t="s">
        <v>11</v>
      </c>
      <c r="F3921" s="26" t="s">
        <v>16</v>
      </c>
      <c r="G3921" s="26" t="s">
        <v>14</v>
      </c>
      <c r="H3921" s="23">
        <v>0</v>
      </c>
      <c r="I3921" s="27"/>
      <c r="J3921" s="28">
        <v>0</v>
      </c>
      <c r="K3921" t="str">
        <f>IF((LEN(relatorio_Ananindeua3[[#This Row],[CIF/CPF/CNPJ]])=14),relatorio_Ananindeua3[[#This Row],[CIF/CPF/CNPJ]],relatorio_Ananindeua3[[#This Row],[Coluna2]])</f>
        <v>41840308000122</v>
      </c>
      <c r="L3921" t="str">
        <f t="shared" si="61"/>
        <v>418******22</v>
      </c>
    </row>
    <row r="3922" spans="1:12" x14ac:dyDescent="0.25">
      <c r="A3922" s="23" t="s">
        <v>5080</v>
      </c>
      <c r="B3922" s="23" t="s">
        <v>5081</v>
      </c>
      <c r="C3922" s="23" t="s">
        <v>17</v>
      </c>
      <c r="D3922" s="24">
        <v>45299.915856481479</v>
      </c>
      <c r="E3922" s="25" t="s">
        <v>11</v>
      </c>
      <c r="F3922" s="26" t="s">
        <v>16</v>
      </c>
      <c r="G3922" s="26" t="s">
        <v>14</v>
      </c>
      <c r="H3922" s="23">
        <v>0</v>
      </c>
      <c r="I3922" s="27"/>
      <c r="J3922" s="28">
        <v>0</v>
      </c>
      <c r="K3922" t="str">
        <f>IF((LEN(relatorio_Ananindeua3[[#This Row],[CIF/CPF/CNPJ]])=14),relatorio_Ananindeua3[[#This Row],[CIF/CPF/CNPJ]],relatorio_Ananindeua3[[#This Row],[Coluna2]])</f>
        <v>40539895000151</v>
      </c>
      <c r="L3922" t="str">
        <f t="shared" ref="L3922:L3985" si="62">_xlfn.CONCAT(LEFT(A3922,3),REPT("*",6),RIGHT(A3922,2))</f>
        <v>405******51</v>
      </c>
    </row>
    <row r="3923" spans="1:12" x14ac:dyDescent="0.25">
      <c r="A3923" s="23" t="s">
        <v>5444</v>
      </c>
      <c r="B3923" s="23" t="s">
        <v>5445</v>
      </c>
      <c r="C3923" s="23" t="s">
        <v>17</v>
      </c>
      <c r="D3923" s="24">
        <v>45299.915856481479</v>
      </c>
      <c r="E3923" s="25" t="s">
        <v>11</v>
      </c>
      <c r="F3923" s="26" t="s">
        <v>16</v>
      </c>
      <c r="G3923" s="26" t="s">
        <v>14</v>
      </c>
      <c r="H3923" s="23">
        <v>0</v>
      </c>
      <c r="I3923" s="27"/>
      <c r="J3923" s="28">
        <v>0</v>
      </c>
      <c r="K3923" t="str">
        <f>IF((LEN(relatorio_Ananindeua3[[#This Row],[CIF/CPF/CNPJ]])=14),relatorio_Ananindeua3[[#This Row],[CIF/CPF/CNPJ]],relatorio_Ananindeua3[[#This Row],[Coluna2]])</f>
        <v>41768708000174</v>
      </c>
      <c r="L3923" t="str">
        <f t="shared" si="62"/>
        <v>417******74</v>
      </c>
    </row>
    <row r="3924" spans="1:12" x14ac:dyDescent="0.25">
      <c r="A3924" s="23" t="s">
        <v>5446</v>
      </c>
      <c r="B3924" s="23" t="s">
        <v>5447</v>
      </c>
      <c r="C3924" s="23" t="s">
        <v>17</v>
      </c>
      <c r="D3924" s="24">
        <v>45299.915856481479</v>
      </c>
      <c r="E3924" s="25" t="s">
        <v>11</v>
      </c>
      <c r="F3924" s="26" t="s">
        <v>16</v>
      </c>
      <c r="G3924" s="26" t="s">
        <v>14</v>
      </c>
      <c r="H3924" s="23">
        <v>0</v>
      </c>
      <c r="I3924" s="27"/>
      <c r="J3924" s="28">
        <v>0</v>
      </c>
      <c r="K3924" t="str">
        <f>IF((LEN(relatorio_Ananindeua3[[#This Row],[CIF/CPF/CNPJ]])=14),relatorio_Ananindeua3[[#This Row],[CIF/CPF/CNPJ]],relatorio_Ananindeua3[[#This Row],[Coluna2]])</f>
        <v>41772194000120</v>
      </c>
      <c r="L3924" t="str">
        <f t="shared" si="62"/>
        <v>417******20</v>
      </c>
    </row>
    <row r="3925" spans="1:12" x14ac:dyDescent="0.25">
      <c r="A3925" s="23" t="s">
        <v>5398</v>
      </c>
      <c r="B3925" s="23" t="s">
        <v>5399</v>
      </c>
      <c r="C3925" s="23" t="s">
        <v>17</v>
      </c>
      <c r="D3925" s="24">
        <v>45299.915868055556</v>
      </c>
      <c r="E3925" s="25" t="s">
        <v>11</v>
      </c>
      <c r="F3925" s="26" t="s">
        <v>16</v>
      </c>
      <c r="G3925" s="26" t="s">
        <v>14</v>
      </c>
      <c r="H3925" s="23">
        <v>0</v>
      </c>
      <c r="I3925" s="27"/>
      <c r="J3925" s="28">
        <v>0</v>
      </c>
      <c r="K3925" t="str">
        <f>IF((LEN(relatorio_Ananindeua3[[#This Row],[CIF/CPF/CNPJ]])=14),relatorio_Ananindeua3[[#This Row],[CIF/CPF/CNPJ]],relatorio_Ananindeua3[[#This Row],[Coluna2]])</f>
        <v>41610883000139</v>
      </c>
      <c r="L3925" t="str">
        <f t="shared" si="62"/>
        <v>416******39</v>
      </c>
    </row>
    <row r="3926" spans="1:12" x14ac:dyDescent="0.25">
      <c r="A3926" s="23" t="s">
        <v>5442</v>
      </c>
      <c r="B3926" s="23" t="s">
        <v>5443</v>
      </c>
      <c r="C3926" s="23" t="s">
        <v>17</v>
      </c>
      <c r="D3926" s="24">
        <v>45299.915868055556</v>
      </c>
      <c r="E3926" s="25" t="s">
        <v>11</v>
      </c>
      <c r="F3926" s="26" t="s">
        <v>16</v>
      </c>
      <c r="G3926" s="26" t="s">
        <v>14</v>
      </c>
      <c r="H3926" s="23">
        <v>0</v>
      </c>
      <c r="I3926" s="27"/>
      <c r="J3926" s="28">
        <v>0</v>
      </c>
      <c r="K3926" t="str">
        <f>IF((LEN(relatorio_Ananindeua3[[#This Row],[CIF/CPF/CNPJ]])=14),relatorio_Ananindeua3[[#This Row],[CIF/CPF/CNPJ]],relatorio_Ananindeua3[[#This Row],[Coluna2]])</f>
        <v>41762392000103</v>
      </c>
      <c r="L3926" t="str">
        <f t="shared" si="62"/>
        <v>417******03</v>
      </c>
    </row>
    <row r="3927" spans="1:12" x14ac:dyDescent="0.25">
      <c r="A3927" s="23" t="s">
        <v>5430</v>
      </c>
      <c r="B3927" s="23" t="s">
        <v>5431</v>
      </c>
      <c r="C3927" s="23" t="s">
        <v>17</v>
      </c>
      <c r="D3927" s="24">
        <v>45299.915925925925</v>
      </c>
      <c r="E3927" s="25" t="s">
        <v>11</v>
      </c>
      <c r="F3927" s="26" t="s">
        <v>16</v>
      </c>
      <c r="G3927" s="26" t="s">
        <v>14</v>
      </c>
      <c r="H3927" s="23">
        <v>0</v>
      </c>
      <c r="I3927" s="27"/>
      <c r="J3927" s="28">
        <v>0</v>
      </c>
      <c r="K3927" t="str">
        <f>IF((LEN(relatorio_Ananindeua3[[#This Row],[CIF/CPF/CNPJ]])=14),relatorio_Ananindeua3[[#This Row],[CIF/CPF/CNPJ]],relatorio_Ananindeua3[[#This Row],[Coluna2]])</f>
        <v>41721030000174</v>
      </c>
      <c r="L3927" t="str">
        <f t="shared" si="62"/>
        <v>417******74</v>
      </c>
    </row>
    <row r="3928" spans="1:12" x14ac:dyDescent="0.25">
      <c r="A3928" s="23" t="s">
        <v>5418</v>
      </c>
      <c r="B3928" s="23" t="s">
        <v>5419</v>
      </c>
      <c r="C3928" s="23" t="s">
        <v>17</v>
      </c>
      <c r="D3928" s="24">
        <v>45299.915995370371</v>
      </c>
      <c r="E3928" s="25" t="s">
        <v>11</v>
      </c>
      <c r="F3928" s="26" t="s">
        <v>16</v>
      </c>
      <c r="G3928" s="26" t="s">
        <v>14</v>
      </c>
      <c r="H3928" s="23">
        <v>0</v>
      </c>
      <c r="I3928" s="27"/>
      <c r="J3928" s="28">
        <v>0</v>
      </c>
      <c r="K3928" t="str">
        <f>IF((LEN(relatorio_Ananindeua3[[#This Row],[CIF/CPF/CNPJ]])=14),relatorio_Ananindeua3[[#This Row],[CIF/CPF/CNPJ]],relatorio_Ananindeua3[[#This Row],[Coluna2]])</f>
        <v>41668239000111</v>
      </c>
      <c r="L3928" t="str">
        <f t="shared" si="62"/>
        <v>416******11</v>
      </c>
    </row>
    <row r="3929" spans="1:12" x14ac:dyDescent="0.25">
      <c r="A3929" s="23" t="s">
        <v>5410</v>
      </c>
      <c r="B3929" s="23" t="s">
        <v>5411</v>
      </c>
      <c r="C3929" s="23" t="s">
        <v>17</v>
      </c>
      <c r="D3929" s="24">
        <v>45299.916087962964</v>
      </c>
      <c r="E3929" s="25" t="s">
        <v>11</v>
      </c>
      <c r="F3929" s="26" t="s">
        <v>16</v>
      </c>
      <c r="G3929" s="26" t="s">
        <v>14</v>
      </c>
      <c r="H3929" s="23">
        <v>0</v>
      </c>
      <c r="I3929" s="27"/>
      <c r="J3929" s="28">
        <v>0</v>
      </c>
      <c r="K3929" t="str">
        <f>IF((LEN(relatorio_Ananindeua3[[#This Row],[CIF/CPF/CNPJ]])=14),relatorio_Ananindeua3[[#This Row],[CIF/CPF/CNPJ]],relatorio_Ananindeua3[[#This Row],[Coluna2]])</f>
        <v>41619178000100</v>
      </c>
      <c r="L3929" t="str">
        <f t="shared" si="62"/>
        <v>416******00</v>
      </c>
    </row>
    <row r="3930" spans="1:12" x14ac:dyDescent="0.25">
      <c r="A3930" s="23" t="s">
        <v>5414</v>
      </c>
      <c r="B3930" s="23" t="s">
        <v>5415</v>
      </c>
      <c r="C3930" s="23" t="s">
        <v>17</v>
      </c>
      <c r="D3930" s="24">
        <v>45299.916087962964</v>
      </c>
      <c r="E3930" s="25" t="s">
        <v>11</v>
      </c>
      <c r="F3930" s="26" t="s">
        <v>16</v>
      </c>
      <c r="G3930" s="26" t="s">
        <v>14</v>
      </c>
      <c r="H3930" s="23">
        <v>0</v>
      </c>
      <c r="I3930" s="27"/>
      <c r="J3930" s="28">
        <v>0</v>
      </c>
      <c r="K3930" t="str">
        <f>IF((LEN(relatorio_Ananindeua3[[#This Row],[CIF/CPF/CNPJ]])=14),relatorio_Ananindeua3[[#This Row],[CIF/CPF/CNPJ]],relatorio_Ananindeua3[[#This Row],[Coluna2]])</f>
        <v>41650408000196</v>
      </c>
      <c r="L3930" t="str">
        <f t="shared" si="62"/>
        <v>416******96</v>
      </c>
    </row>
    <row r="3931" spans="1:12" x14ac:dyDescent="0.25">
      <c r="A3931" s="23" t="s">
        <v>5402</v>
      </c>
      <c r="B3931" s="23" t="s">
        <v>5403</v>
      </c>
      <c r="C3931" s="23" t="s">
        <v>17</v>
      </c>
      <c r="D3931" s="24">
        <v>45299.916145833333</v>
      </c>
      <c r="E3931" s="25" t="s">
        <v>11</v>
      </c>
      <c r="F3931" s="26" t="s">
        <v>16</v>
      </c>
      <c r="G3931" s="26" t="s">
        <v>14</v>
      </c>
      <c r="H3931" s="23">
        <v>0</v>
      </c>
      <c r="I3931" s="27"/>
      <c r="J3931" s="28">
        <v>0</v>
      </c>
      <c r="K3931" t="str">
        <f>IF((LEN(relatorio_Ananindeua3[[#This Row],[CIF/CPF/CNPJ]])=14),relatorio_Ananindeua3[[#This Row],[CIF/CPF/CNPJ]],relatorio_Ananindeua3[[#This Row],[Coluna2]])</f>
        <v>41613651000134</v>
      </c>
      <c r="L3931" t="str">
        <f t="shared" si="62"/>
        <v>416******34</v>
      </c>
    </row>
    <row r="3932" spans="1:12" x14ac:dyDescent="0.25">
      <c r="A3932" s="23" t="s">
        <v>4581</v>
      </c>
      <c r="B3932" s="23" t="s">
        <v>4582</v>
      </c>
      <c r="C3932" s="23" t="s">
        <v>17</v>
      </c>
      <c r="D3932" s="24">
        <v>45299.916203703702</v>
      </c>
      <c r="E3932" s="25" t="s">
        <v>11</v>
      </c>
      <c r="F3932" s="26" t="s">
        <v>16</v>
      </c>
      <c r="G3932" s="26" t="s">
        <v>14</v>
      </c>
      <c r="H3932" s="23">
        <v>0</v>
      </c>
      <c r="I3932" s="27"/>
      <c r="J3932" s="28">
        <v>0</v>
      </c>
      <c r="K3932" t="str">
        <f>IF((LEN(relatorio_Ananindeua3[[#This Row],[CIF/CPF/CNPJ]])=14),relatorio_Ananindeua3[[#This Row],[CIF/CPF/CNPJ]],relatorio_Ananindeua3[[#This Row],[Coluna2]])</f>
        <v>38091220000140</v>
      </c>
      <c r="L3932" t="str">
        <f t="shared" si="62"/>
        <v>380******40</v>
      </c>
    </row>
    <row r="3933" spans="1:12" x14ac:dyDescent="0.25">
      <c r="A3933" s="23" t="s">
        <v>4323</v>
      </c>
      <c r="B3933" s="23" t="s">
        <v>4324</v>
      </c>
      <c r="C3933" s="23" t="s">
        <v>17</v>
      </c>
      <c r="D3933" s="24">
        <v>45299.916261574072</v>
      </c>
      <c r="E3933" s="25" t="s">
        <v>11</v>
      </c>
      <c r="F3933" s="26" t="s">
        <v>16</v>
      </c>
      <c r="G3933" s="26" t="s">
        <v>14</v>
      </c>
      <c r="H3933" s="23">
        <v>0</v>
      </c>
      <c r="I3933" s="27"/>
      <c r="J3933" s="28">
        <v>0</v>
      </c>
      <c r="K3933" t="str">
        <f>IF((LEN(relatorio_Ananindeua3[[#This Row],[CIF/CPF/CNPJ]])=14),relatorio_Ananindeua3[[#This Row],[CIF/CPF/CNPJ]],relatorio_Ananindeua3[[#This Row],[Coluna2]])</f>
        <v>36983943000129</v>
      </c>
      <c r="L3933" t="str">
        <f t="shared" si="62"/>
        <v>369******29</v>
      </c>
    </row>
    <row r="3934" spans="1:12" x14ac:dyDescent="0.25">
      <c r="A3934" s="23" t="s">
        <v>5384</v>
      </c>
      <c r="B3934" s="23" t="s">
        <v>5385</v>
      </c>
      <c r="C3934" s="23" t="s">
        <v>17</v>
      </c>
      <c r="D3934" s="24">
        <v>45299.916261574072</v>
      </c>
      <c r="E3934" s="25" t="s">
        <v>11</v>
      </c>
      <c r="F3934" s="26" t="s">
        <v>16</v>
      </c>
      <c r="G3934" s="26" t="s">
        <v>14</v>
      </c>
      <c r="H3934" s="23">
        <v>0</v>
      </c>
      <c r="I3934" s="27"/>
      <c r="J3934" s="28">
        <v>0</v>
      </c>
      <c r="K3934" t="str">
        <f>IF((LEN(relatorio_Ananindeua3[[#This Row],[CIF/CPF/CNPJ]])=14),relatorio_Ananindeua3[[#This Row],[CIF/CPF/CNPJ]],relatorio_Ananindeua3[[#This Row],[Coluna2]])</f>
        <v>41573039000185</v>
      </c>
      <c r="L3934" t="str">
        <f t="shared" si="62"/>
        <v>415******85</v>
      </c>
    </row>
    <row r="3935" spans="1:12" x14ac:dyDescent="0.25">
      <c r="A3935" s="23" t="s">
        <v>5364</v>
      </c>
      <c r="B3935" s="23" t="s">
        <v>5365</v>
      </c>
      <c r="C3935" s="23" t="s">
        <v>17</v>
      </c>
      <c r="D3935" s="24">
        <v>45299.916296296295</v>
      </c>
      <c r="E3935" s="25" t="s">
        <v>11</v>
      </c>
      <c r="F3935" s="26" t="s">
        <v>16</v>
      </c>
      <c r="G3935" s="26" t="s">
        <v>14</v>
      </c>
      <c r="H3935" s="23">
        <v>0</v>
      </c>
      <c r="I3935" s="27"/>
      <c r="J3935" s="28">
        <v>0</v>
      </c>
      <c r="K3935" t="str">
        <f>IF((LEN(relatorio_Ananindeua3[[#This Row],[CIF/CPF/CNPJ]])=14),relatorio_Ananindeua3[[#This Row],[CIF/CPF/CNPJ]],relatorio_Ananindeua3[[#This Row],[Coluna2]])</f>
        <v>41481387000122</v>
      </c>
      <c r="L3935" t="str">
        <f t="shared" si="62"/>
        <v>414******22</v>
      </c>
    </row>
    <row r="3936" spans="1:12" x14ac:dyDescent="0.25">
      <c r="A3936" s="23" t="s">
        <v>5368</v>
      </c>
      <c r="B3936" s="23" t="s">
        <v>5369</v>
      </c>
      <c r="C3936" s="23" t="s">
        <v>17</v>
      </c>
      <c r="D3936" s="24">
        <v>45299.916296296295</v>
      </c>
      <c r="E3936" s="25" t="s">
        <v>11</v>
      </c>
      <c r="F3936" s="26" t="s">
        <v>16</v>
      </c>
      <c r="G3936" s="26" t="s">
        <v>14</v>
      </c>
      <c r="H3936" s="23">
        <v>0</v>
      </c>
      <c r="I3936" s="27"/>
      <c r="J3936" s="28">
        <v>0</v>
      </c>
      <c r="K3936" t="str">
        <f>IF((LEN(relatorio_Ananindeua3[[#This Row],[CIF/CPF/CNPJ]])=14),relatorio_Ananindeua3[[#This Row],[CIF/CPF/CNPJ]],relatorio_Ananindeua3[[#This Row],[Coluna2]])</f>
        <v>41492114000183</v>
      </c>
      <c r="L3936" t="str">
        <f t="shared" si="62"/>
        <v>414******83</v>
      </c>
    </row>
    <row r="3937" spans="1:12" x14ac:dyDescent="0.25">
      <c r="A3937" s="23" t="s">
        <v>5370</v>
      </c>
      <c r="B3937" s="23" t="s">
        <v>5371</v>
      </c>
      <c r="C3937" s="23" t="s">
        <v>17</v>
      </c>
      <c r="D3937" s="24">
        <v>45299.916296296295</v>
      </c>
      <c r="E3937" s="25" t="s">
        <v>11</v>
      </c>
      <c r="F3937" s="26" t="s">
        <v>16</v>
      </c>
      <c r="G3937" s="26" t="s">
        <v>14</v>
      </c>
      <c r="H3937" s="23">
        <v>0</v>
      </c>
      <c r="I3937" s="27"/>
      <c r="J3937" s="28">
        <v>0</v>
      </c>
      <c r="K3937" t="str">
        <f>IF((LEN(relatorio_Ananindeua3[[#This Row],[CIF/CPF/CNPJ]])=14),relatorio_Ananindeua3[[#This Row],[CIF/CPF/CNPJ]],relatorio_Ananindeua3[[#This Row],[Coluna2]])</f>
        <v>41492486000100</v>
      </c>
      <c r="L3937" t="str">
        <f t="shared" si="62"/>
        <v>414******00</v>
      </c>
    </row>
    <row r="3938" spans="1:12" x14ac:dyDescent="0.25">
      <c r="A3938" s="23" t="s">
        <v>5366</v>
      </c>
      <c r="B3938" s="23" t="s">
        <v>5367</v>
      </c>
      <c r="C3938" s="23" t="s">
        <v>17</v>
      </c>
      <c r="D3938" s="24">
        <v>45299.916307870371</v>
      </c>
      <c r="E3938" s="25" t="s">
        <v>11</v>
      </c>
      <c r="F3938" s="26" t="s">
        <v>16</v>
      </c>
      <c r="G3938" s="26" t="s">
        <v>14</v>
      </c>
      <c r="H3938" s="23">
        <v>0</v>
      </c>
      <c r="I3938" s="27"/>
      <c r="J3938" s="28">
        <v>0</v>
      </c>
      <c r="K3938" t="str">
        <f>IF((LEN(relatorio_Ananindeua3[[#This Row],[CIF/CPF/CNPJ]])=14),relatorio_Ananindeua3[[#This Row],[CIF/CPF/CNPJ]],relatorio_Ananindeua3[[#This Row],[Coluna2]])</f>
        <v>41482008000119</v>
      </c>
      <c r="L3938" t="str">
        <f t="shared" si="62"/>
        <v>414******19</v>
      </c>
    </row>
    <row r="3939" spans="1:12" x14ac:dyDescent="0.25">
      <c r="A3939" s="23" t="s">
        <v>5362</v>
      </c>
      <c r="B3939" s="23" t="s">
        <v>5363</v>
      </c>
      <c r="C3939" s="23" t="s">
        <v>17</v>
      </c>
      <c r="D3939" s="24">
        <v>45299.916365740741</v>
      </c>
      <c r="E3939" s="25" t="s">
        <v>11</v>
      </c>
      <c r="F3939" s="26" t="s">
        <v>16</v>
      </c>
      <c r="G3939" s="26" t="s">
        <v>14</v>
      </c>
      <c r="H3939" s="23">
        <v>0</v>
      </c>
      <c r="I3939" s="27"/>
      <c r="J3939" s="28">
        <v>0</v>
      </c>
      <c r="K3939" t="str">
        <f>IF((LEN(relatorio_Ananindeua3[[#This Row],[CIF/CPF/CNPJ]])=14),relatorio_Ananindeua3[[#This Row],[CIF/CPF/CNPJ]],relatorio_Ananindeua3[[#This Row],[Coluna2]])</f>
        <v>41478406000161</v>
      </c>
      <c r="L3939" t="str">
        <f t="shared" si="62"/>
        <v>414******61</v>
      </c>
    </row>
    <row r="3940" spans="1:12" x14ac:dyDescent="0.25">
      <c r="A3940" s="23" t="s">
        <v>5354</v>
      </c>
      <c r="B3940" s="23" t="s">
        <v>5355</v>
      </c>
      <c r="C3940" s="23" t="s">
        <v>17</v>
      </c>
      <c r="D3940" s="24">
        <v>45299.916388888887</v>
      </c>
      <c r="E3940" s="25" t="s">
        <v>11</v>
      </c>
      <c r="F3940" s="26" t="s">
        <v>16</v>
      </c>
      <c r="G3940" s="26" t="s">
        <v>14</v>
      </c>
      <c r="H3940" s="23">
        <v>0</v>
      </c>
      <c r="I3940" s="27"/>
      <c r="J3940" s="28">
        <v>0</v>
      </c>
      <c r="K3940" t="str">
        <f>IF((LEN(relatorio_Ananindeua3[[#This Row],[CIF/CPF/CNPJ]])=14),relatorio_Ananindeua3[[#This Row],[CIF/CPF/CNPJ]],relatorio_Ananindeua3[[#This Row],[Coluna2]])</f>
        <v>41451822000176</v>
      </c>
      <c r="L3940" t="str">
        <f t="shared" si="62"/>
        <v>414******76</v>
      </c>
    </row>
    <row r="3941" spans="1:12" x14ac:dyDescent="0.25">
      <c r="A3941" s="23" t="s">
        <v>4635</v>
      </c>
      <c r="B3941" s="23" t="s">
        <v>4636</v>
      </c>
      <c r="C3941" s="23" t="s">
        <v>17</v>
      </c>
      <c r="D3941" s="24">
        <v>45299.916412037041</v>
      </c>
      <c r="E3941" s="25" t="s">
        <v>11</v>
      </c>
      <c r="F3941" s="26" t="s">
        <v>16</v>
      </c>
      <c r="G3941" s="26" t="s">
        <v>14</v>
      </c>
      <c r="H3941" s="23">
        <v>0</v>
      </c>
      <c r="I3941" s="27"/>
      <c r="J3941" s="28">
        <v>0</v>
      </c>
      <c r="K3941" t="str">
        <f>IF((LEN(relatorio_Ananindeua3[[#This Row],[CIF/CPF/CNPJ]])=14),relatorio_Ananindeua3[[#This Row],[CIF/CPF/CNPJ]],relatorio_Ananindeua3[[#This Row],[Coluna2]])</f>
        <v>38311271000130</v>
      </c>
      <c r="L3941" t="str">
        <f t="shared" si="62"/>
        <v>383******30</v>
      </c>
    </row>
    <row r="3942" spans="1:12" x14ac:dyDescent="0.25">
      <c r="A3942" s="23" t="s">
        <v>1074</v>
      </c>
      <c r="B3942" s="23" t="s">
        <v>1075</v>
      </c>
      <c r="C3942" s="23" t="s">
        <v>17</v>
      </c>
      <c r="D3942" s="24">
        <v>45299.916435185187</v>
      </c>
      <c r="E3942" s="25" t="s">
        <v>11</v>
      </c>
      <c r="F3942" s="26" t="s">
        <v>16</v>
      </c>
      <c r="G3942" s="26" t="s">
        <v>14</v>
      </c>
      <c r="H3942" s="23">
        <v>0</v>
      </c>
      <c r="I3942" s="27"/>
      <c r="J3942" s="28">
        <v>0</v>
      </c>
      <c r="K3942" t="str">
        <f>IF((LEN(relatorio_Ananindeua3[[#This Row],[CIF/CPF/CNPJ]])=14),relatorio_Ananindeua3[[#This Row],[CIF/CPF/CNPJ]],relatorio_Ananindeua3[[#This Row],[Coluna2]])</f>
        <v>18289103000189</v>
      </c>
      <c r="L3942" t="str">
        <f t="shared" si="62"/>
        <v>182******89</v>
      </c>
    </row>
    <row r="3943" spans="1:12" x14ac:dyDescent="0.25">
      <c r="A3943" s="23" t="s">
        <v>4769</v>
      </c>
      <c r="B3943" s="23" t="s">
        <v>4770</v>
      </c>
      <c r="C3943" s="23" t="s">
        <v>17</v>
      </c>
      <c r="D3943" s="24">
        <v>45299.916458333333</v>
      </c>
      <c r="E3943" s="25" t="s">
        <v>11</v>
      </c>
      <c r="F3943" s="26" t="s">
        <v>16</v>
      </c>
      <c r="G3943" s="26" t="s">
        <v>14</v>
      </c>
      <c r="H3943" s="23">
        <v>0</v>
      </c>
      <c r="I3943" s="27"/>
      <c r="J3943" s="28">
        <v>0</v>
      </c>
      <c r="K3943" t="str">
        <f>IF((LEN(relatorio_Ananindeua3[[#This Row],[CIF/CPF/CNPJ]])=14),relatorio_Ananindeua3[[#This Row],[CIF/CPF/CNPJ]],relatorio_Ananindeua3[[#This Row],[Coluna2]])</f>
        <v>39463793000110</v>
      </c>
      <c r="L3943" t="str">
        <f t="shared" si="62"/>
        <v>394******10</v>
      </c>
    </row>
    <row r="3944" spans="1:12" x14ac:dyDescent="0.25">
      <c r="A3944" s="23" t="s">
        <v>2030</v>
      </c>
      <c r="B3944" s="23" t="s">
        <v>2031</v>
      </c>
      <c r="C3944" s="23" t="s">
        <v>17</v>
      </c>
      <c r="D3944" s="24">
        <v>45299.916481481479</v>
      </c>
      <c r="E3944" s="25" t="s">
        <v>11</v>
      </c>
      <c r="F3944" s="26" t="s">
        <v>16</v>
      </c>
      <c r="G3944" s="26" t="s">
        <v>14</v>
      </c>
      <c r="H3944" s="23">
        <v>0</v>
      </c>
      <c r="I3944" s="27"/>
      <c r="J3944" s="28">
        <v>0</v>
      </c>
      <c r="K3944" t="str">
        <f>IF((LEN(relatorio_Ananindeua3[[#This Row],[CIF/CPF/CNPJ]])=14),relatorio_Ananindeua3[[#This Row],[CIF/CPF/CNPJ]],relatorio_Ananindeua3[[#This Row],[Coluna2]])</f>
        <v>26630209000122</v>
      </c>
      <c r="L3944" t="str">
        <f t="shared" si="62"/>
        <v>266******22</v>
      </c>
    </row>
    <row r="3945" spans="1:12" x14ac:dyDescent="0.25">
      <c r="A3945" s="23" t="s">
        <v>4669</v>
      </c>
      <c r="B3945" s="23" t="s">
        <v>4670</v>
      </c>
      <c r="C3945" s="23" t="s">
        <v>17</v>
      </c>
      <c r="D3945" s="24">
        <v>45299.916481481479</v>
      </c>
      <c r="E3945" s="25" t="s">
        <v>11</v>
      </c>
      <c r="F3945" s="26" t="s">
        <v>16</v>
      </c>
      <c r="G3945" s="26" t="s">
        <v>14</v>
      </c>
      <c r="H3945" s="23">
        <v>0</v>
      </c>
      <c r="I3945" s="27"/>
      <c r="J3945" s="28">
        <v>0</v>
      </c>
      <c r="K3945" t="str">
        <f>IF((LEN(relatorio_Ananindeua3[[#This Row],[CIF/CPF/CNPJ]])=14),relatorio_Ananindeua3[[#This Row],[CIF/CPF/CNPJ]],relatorio_Ananindeua3[[#This Row],[Coluna2]])</f>
        <v>38458312000116</v>
      </c>
      <c r="L3945" t="str">
        <f t="shared" si="62"/>
        <v>384******16</v>
      </c>
    </row>
    <row r="3946" spans="1:12" x14ac:dyDescent="0.25">
      <c r="A3946" s="23" t="s">
        <v>5342</v>
      </c>
      <c r="B3946" s="23" t="s">
        <v>5343</v>
      </c>
      <c r="C3946" s="23" t="s">
        <v>17</v>
      </c>
      <c r="D3946" s="24">
        <v>45299.916493055556</v>
      </c>
      <c r="E3946" s="25" t="s">
        <v>11</v>
      </c>
      <c r="F3946" s="26" t="s">
        <v>16</v>
      </c>
      <c r="G3946" s="26" t="s">
        <v>14</v>
      </c>
      <c r="H3946" s="23">
        <v>0</v>
      </c>
      <c r="I3946" s="27"/>
      <c r="J3946" s="28">
        <v>0</v>
      </c>
      <c r="K3946" t="str">
        <f>IF((LEN(relatorio_Ananindeua3[[#This Row],[CIF/CPF/CNPJ]])=14),relatorio_Ananindeua3[[#This Row],[CIF/CPF/CNPJ]],relatorio_Ananindeua3[[#This Row],[Coluna2]])</f>
        <v>41397060000177</v>
      </c>
      <c r="L3946" t="str">
        <f t="shared" si="62"/>
        <v>413******77</v>
      </c>
    </row>
    <row r="3947" spans="1:12" x14ac:dyDescent="0.25">
      <c r="A3947" s="23" t="s">
        <v>823</v>
      </c>
      <c r="B3947" s="23" t="s">
        <v>824</v>
      </c>
      <c r="C3947" s="23" t="s">
        <v>17</v>
      </c>
      <c r="D3947" s="24">
        <v>45299.916504629633</v>
      </c>
      <c r="E3947" s="25" t="s">
        <v>11</v>
      </c>
      <c r="F3947" s="26" t="s">
        <v>16</v>
      </c>
      <c r="G3947" s="26" t="s">
        <v>14</v>
      </c>
      <c r="H3947" s="23">
        <v>0</v>
      </c>
      <c r="I3947" s="27"/>
      <c r="J3947" s="28">
        <v>0</v>
      </c>
      <c r="K3947" t="str">
        <f>IF((LEN(relatorio_Ananindeua3[[#This Row],[CIF/CPF/CNPJ]])=14),relatorio_Ananindeua3[[#This Row],[CIF/CPF/CNPJ]],relatorio_Ananindeua3[[#This Row],[Coluna2]])</f>
        <v>15873601000186</v>
      </c>
      <c r="L3947" t="str">
        <f t="shared" si="62"/>
        <v>158******86</v>
      </c>
    </row>
    <row r="3948" spans="1:12" x14ac:dyDescent="0.25">
      <c r="A3948" s="23" t="s">
        <v>575</v>
      </c>
      <c r="B3948" s="23" t="s">
        <v>576</v>
      </c>
      <c r="C3948" s="23" t="s">
        <v>17</v>
      </c>
      <c r="D3948" s="24">
        <v>45299.916550925926</v>
      </c>
      <c r="E3948" s="25" t="s">
        <v>11</v>
      </c>
      <c r="F3948" s="26" t="s">
        <v>16</v>
      </c>
      <c r="G3948" s="26" t="s">
        <v>14</v>
      </c>
      <c r="H3948" s="23">
        <v>0</v>
      </c>
      <c r="I3948" s="27"/>
      <c r="J3948" s="28">
        <v>0</v>
      </c>
      <c r="K3948" t="str">
        <f>IF((LEN(relatorio_Ananindeua3[[#This Row],[CIF/CPF/CNPJ]])=14),relatorio_Ananindeua3[[#This Row],[CIF/CPF/CNPJ]],relatorio_Ananindeua3[[#This Row],[Coluna2]])</f>
        <v>14095077000105</v>
      </c>
      <c r="L3948" t="str">
        <f t="shared" si="62"/>
        <v>140******05</v>
      </c>
    </row>
    <row r="3949" spans="1:12" x14ac:dyDescent="0.25">
      <c r="A3949" s="23" t="s">
        <v>4139</v>
      </c>
      <c r="B3949" s="23" t="s">
        <v>4140</v>
      </c>
      <c r="C3949" s="23" t="s">
        <v>17</v>
      </c>
      <c r="D3949" s="24">
        <v>45299.916550925926</v>
      </c>
      <c r="E3949" s="25" t="s">
        <v>11</v>
      </c>
      <c r="F3949" s="26" t="s">
        <v>16</v>
      </c>
      <c r="G3949" s="26" t="s">
        <v>14</v>
      </c>
      <c r="H3949" s="23">
        <v>0</v>
      </c>
      <c r="I3949" s="27"/>
      <c r="J3949" s="28">
        <v>0</v>
      </c>
      <c r="K3949" t="str">
        <f>IF((LEN(relatorio_Ananindeua3[[#This Row],[CIF/CPF/CNPJ]])=14),relatorio_Ananindeua3[[#This Row],[CIF/CPF/CNPJ]],relatorio_Ananindeua3[[#This Row],[Coluna2]])</f>
        <v>36343255000102</v>
      </c>
      <c r="L3949" t="str">
        <f t="shared" si="62"/>
        <v>363******02</v>
      </c>
    </row>
    <row r="3950" spans="1:12" x14ac:dyDescent="0.25">
      <c r="A3950" s="23" t="s">
        <v>5340</v>
      </c>
      <c r="B3950" s="23" t="s">
        <v>5341</v>
      </c>
      <c r="C3950" s="23" t="s">
        <v>17</v>
      </c>
      <c r="D3950" s="24">
        <v>45299.916550925926</v>
      </c>
      <c r="E3950" s="25" t="s">
        <v>11</v>
      </c>
      <c r="F3950" s="26" t="s">
        <v>16</v>
      </c>
      <c r="G3950" s="26" t="s">
        <v>14</v>
      </c>
      <c r="H3950" s="23">
        <v>0</v>
      </c>
      <c r="I3950" s="27"/>
      <c r="J3950" s="28">
        <v>0</v>
      </c>
      <c r="K3950" t="str">
        <f>IF((LEN(relatorio_Ananindeua3[[#This Row],[CIF/CPF/CNPJ]])=14),relatorio_Ananindeua3[[#This Row],[CIF/CPF/CNPJ]],relatorio_Ananindeua3[[#This Row],[Coluna2]])</f>
        <v>41395109000152</v>
      </c>
      <c r="L3950" t="str">
        <f t="shared" si="62"/>
        <v>413******52</v>
      </c>
    </row>
    <row r="3951" spans="1:12" x14ac:dyDescent="0.25">
      <c r="A3951" s="23" t="s">
        <v>5332</v>
      </c>
      <c r="B3951" s="23" t="s">
        <v>5333</v>
      </c>
      <c r="C3951" s="23" t="s">
        <v>17</v>
      </c>
      <c r="D3951" s="24">
        <v>45299.916562500002</v>
      </c>
      <c r="E3951" s="25" t="s">
        <v>11</v>
      </c>
      <c r="F3951" s="26" t="s">
        <v>16</v>
      </c>
      <c r="G3951" s="26" t="s">
        <v>14</v>
      </c>
      <c r="H3951" s="23">
        <v>0</v>
      </c>
      <c r="I3951" s="27"/>
      <c r="J3951" s="28">
        <v>0</v>
      </c>
      <c r="K3951" t="str">
        <f>IF((LEN(relatorio_Ananindeua3[[#This Row],[CIF/CPF/CNPJ]])=14),relatorio_Ananindeua3[[#This Row],[CIF/CPF/CNPJ]],relatorio_Ananindeua3[[#This Row],[Coluna2]])</f>
        <v>41387646000150</v>
      </c>
      <c r="L3951" t="str">
        <f t="shared" si="62"/>
        <v>413******50</v>
      </c>
    </row>
    <row r="3952" spans="1:12" x14ac:dyDescent="0.25">
      <c r="A3952" s="23" t="s">
        <v>1782</v>
      </c>
      <c r="B3952" s="23" t="s">
        <v>1783</v>
      </c>
      <c r="C3952" s="23" t="s">
        <v>17</v>
      </c>
      <c r="D3952" s="24">
        <v>45299.916585648149</v>
      </c>
      <c r="E3952" s="25" t="s">
        <v>11</v>
      </c>
      <c r="F3952" s="26" t="s">
        <v>16</v>
      </c>
      <c r="G3952" s="26" t="s">
        <v>14</v>
      </c>
      <c r="H3952" s="23">
        <v>0</v>
      </c>
      <c r="I3952" s="27"/>
      <c r="J3952" s="28">
        <v>0</v>
      </c>
      <c r="K3952" t="str">
        <f>IF((LEN(relatorio_Ananindeua3[[#This Row],[CIF/CPF/CNPJ]])=14),relatorio_Ananindeua3[[#This Row],[CIF/CPF/CNPJ]],relatorio_Ananindeua3[[#This Row],[Coluna2]])</f>
        <v>24360691000100</v>
      </c>
      <c r="L3952" t="str">
        <f t="shared" si="62"/>
        <v>243******00</v>
      </c>
    </row>
    <row r="3953" spans="1:12" x14ac:dyDescent="0.25">
      <c r="A3953" s="23" t="s">
        <v>5314</v>
      </c>
      <c r="B3953" s="23" t="s">
        <v>5315</v>
      </c>
      <c r="C3953" s="23" t="s">
        <v>17</v>
      </c>
      <c r="D3953" s="24">
        <v>45299.916585648149</v>
      </c>
      <c r="E3953" s="25" t="s">
        <v>11</v>
      </c>
      <c r="F3953" s="26" t="s">
        <v>16</v>
      </c>
      <c r="G3953" s="26" t="s">
        <v>14</v>
      </c>
      <c r="H3953" s="23">
        <v>0</v>
      </c>
      <c r="I3953" s="27"/>
      <c r="J3953" s="28">
        <v>0</v>
      </c>
      <c r="K3953" t="str">
        <f>IF((LEN(relatorio_Ananindeua3[[#This Row],[CIF/CPF/CNPJ]])=14),relatorio_Ananindeua3[[#This Row],[CIF/CPF/CNPJ]],relatorio_Ananindeua3[[#This Row],[Coluna2]])</f>
        <v>41353704000125</v>
      </c>
      <c r="L3953" t="str">
        <f t="shared" si="62"/>
        <v>413******25</v>
      </c>
    </row>
    <row r="3954" spans="1:12" x14ac:dyDescent="0.25">
      <c r="A3954" s="23" t="s">
        <v>5320</v>
      </c>
      <c r="B3954" s="23" t="s">
        <v>5321</v>
      </c>
      <c r="C3954" s="23" t="s">
        <v>17</v>
      </c>
      <c r="D3954" s="24">
        <v>45299.916585648149</v>
      </c>
      <c r="E3954" s="25" t="s">
        <v>11</v>
      </c>
      <c r="F3954" s="26" t="s">
        <v>16</v>
      </c>
      <c r="G3954" s="26" t="s">
        <v>14</v>
      </c>
      <c r="H3954" s="23">
        <v>0</v>
      </c>
      <c r="I3954" s="27"/>
      <c r="J3954" s="28">
        <v>0</v>
      </c>
      <c r="K3954" t="str">
        <f>IF((LEN(relatorio_Ananindeua3[[#This Row],[CIF/CPF/CNPJ]])=14),relatorio_Ananindeua3[[#This Row],[CIF/CPF/CNPJ]],relatorio_Ananindeua3[[#This Row],[Coluna2]])</f>
        <v>41360812000125</v>
      </c>
      <c r="L3954" t="str">
        <f t="shared" si="62"/>
        <v>413******25</v>
      </c>
    </row>
    <row r="3955" spans="1:12" x14ac:dyDescent="0.25">
      <c r="A3955" s="23" t="s">
        <v>5308</v>
      </c>
      <c r="B3955" s="23" t="s">
        <v>5309</v>
      </c>
      <c r="C3955" s="23" t="s">
        <v>17</v>
      </c>
      <c r="D3955" s="24">
        <v>45299.916689814818</v>
      </c>
      <c r="E3955" s="25" t="s">
        <v>11</v>
      </c>
      <c r="F3955" s="26" t="s">
        <v>16</v>
      </c>
      <c r="G3955" s="26" t="s">
        <v>14</v>
      </c>
      <c r="H3955" s="23">
        <v>0</v>
      </c>
      <c r="I3955" s="27"/>
      <c r="J3955" s="28">
        <v>0</v>
      </c>
      <c r="K3955" t="str">
        <f>IF((LEN(relatorio_Ananindeua3[[#This Row],[CIF/CPF/CNPJ]])=14),relatorio_Ananindeua3[[#This Row],[CIF/CPF/CNPJ]],relatorio_Ananindeua3[[#This Row],[Coluna2]])</f>
        <v>41326219000162</v>
      </c>
      <c r="L3955" t="str">
        <f t="shared" si="62"/>
        <v>413******62</v>
      </c>
    </row>
    <row r="3956" spans="1:12" x14ac:dyDescent="0.25">
      <c r="A3956" s="23" t="s">
        <v>5306</v>
      </c>
      <c r="B3956" s="23" t="s">
        <v>5307</v>
      </c>
      <c r="C3956" s="23" t="s">
        <v>17</v>
      </c>
      <c r="D3956" s="24">
        <v>45299.916724537034</v>
      </c>
      <c r="E3956" s="25" t="s">
        <v>11</v>
      </c>
      <c r="F3956" s="26" t="s">
        <v>16</v>
      </c>
      <c r="G3956" s="26" t="s">
        <v>14</v>
      </c>
      <c r="H3956" s="23">
        <v>0</v>
      </c>
      <c r="I3956" s="27"/>
      <c r="J3956" s="28">
        <v>0</v>
      </c>
      <c r="K3956" t="str">
        <f>IF((LEN(relatorio_Ananindeua3[[#This Row],[CIF/CPF/CNPJ]])=14),relatorio_Ananindeua3[[#This Row],[CIF/CPF/CNPJ]],relatorio_Ananindeua3[[#This Row],[Coluna2]])</f>
        <v>41321859000180</v>
      </c>
      <c r="L3956" t="str">
        <f t="shared" si="62"/>
        <v>413******80</v>
      </c>
    </row>
    <row r="3957" spans="1:12" x14ac:dyDescent="0.25">
      <c r="A3957" s="23" t="s">
        <v>5280</v>
      </c>
      <c r="B3957" s="23" t="s">
        <v>5281</v>
      </c>
      <c r="C3957" s="23" t="s">
        <v>17</v>
      </c>
      <c r="D3957" s="24">
        <v>45299.916759259257</v>
      </c>
      <c r="E3957" s="25" t="s">
        <v>11</v>
      </c>
      <c r="F3957" s="26" t="s">
        <v>16</v>
      </c>
      <c r="G3957" s="26" t="s">
        <v>14</v>
      </c>
      <c r="H3957" s="23">
        <v>0</v>
      </c>
      <c r="I3957" s="27"/>
      <c r="J3957" s="28">
        <v>0</v>
      </c>
      <c r="K3957" t="str">
        <f>IF((LEN(relatorio_Ananindeua3[[#This Row],[CIF/CPF/CNPJ]])=14),relatorio_Ananindeua3[[#This Row],[CIF/CPF/CNPJ]],relatorio_Ananindeua3[[#This Row],[Coluna2]])</f>
        <v>41270453000115</v>
      </c>
      <c r="L3957" t="str">
        <f t="shared" si="62"/>
        <v>412******15</v>
      </c>
    </row>
    <row r="3958" spans="1:12" x14ac:dyDescent="0.25">
      <c r="A3958" s="23" t="s">
        <v>5294</v>
      </c>
      <c r="B3958" s="23" t="s">
        <v>5295</v>
      </c>
      <c r="C3958" s="23" t="s">
        <v>17</v>
      </c>
      <c r="D3958" s="24">
        <v>45299.91678240741</v>
      </c>
      <c r="E3958" s="25" t="s">
        <v>11</v>
      </c>
      <c r="F3958" s="26" t="s">
        <v>16</v>
      </c>
      <c r="G3958" s="26" t="s">
        <v>14</v>
      </c>
      <c r="H3958" s="23">
        <v>0</v>
      </c>
      <c r="I3958" s="27"/>
      <c r="J3958" s="28">
        <v>0</v>
      </c>
      <c r="K3958" t="str">
        <f>IF((LEN(relatorio_Ananindeua3[[#This Row],[CIF/CPF/CNPJ]])=14),relatorio_Ananindeua3[[#This Row],[CIF/CPF/CNPJ]],relatorio_Ananindeua3[[#This Row],[Coluna2]])</f>
        <v>41292969000160</v>
      </c>
      <c r="L3958" t="str">
        <f t="shared" si="62"/>
        <v>412******60</v>
      </c>
    </row>
    <row r="3959" spans="1:12" x14ac:dyDescent="0.25">
      <c r="A3959" s="23" t="s">
        <v>5282</v>
      </c>
      <c r="B3959" s="23" t="s">
        <v>5283</v>
      </c>
      <c r="C3959" s="23" t="s">
        <v>17</v>
      </c>
      <c r="D3959" s="24">
        <v>45299.916817129626</v>
      </c>
      <c r="E3959" s="25" t="s">
        <v>11</v>
      </c>
      <c r="F3959" s="26" t="s">
        <v>16</v>
      </c>
      <c r="G3959" s="26" t="s">
        <v>14</v>
      </c>
      <c r="H3959" s="23">
        <v>0</v>
      </c>
      <c r="I3959" s="27"/>
      <c r="J3959" s="28">
        <v>0</v>
      </c>
      <c r="K3959" t="str">
        <f>IF((LEN(relatorio_Ananindeua3[[#This Row],[CIF/CPF/CNPJ]])=14),relatorio_Ananindeua3[[#This Row],[CIF/CPF/CNPJ]],relatorio_Ananindeua3[[#This Row],[Coluna2]])</f>
        <v>41286472000130</v>
      </c>
      <c r="L3959" t="str">
        <f t="shared" si="62"/>
        <v>412******30</v>
      </c>
    </row>
    <row r="3960" spans="1:12" x14ac:dyDescent="0.25">
      <c r="A3960" s="23" t="s">
        <v>5288</v>
      </c>
      <c r="B3960" s="23" t="s">
        <v>5289</v>
      </c>
      <c r="C3960" s="23" t="s">
        <v>17</v>
      </c>
      <c r="D3960" s="24">
        <v>45299.916817129626</v>
      </c>
      <c r="E3960" s="25" t="s">
        <v>11</v>
      </c>
      <c r="F3960" s="26" t="s">
        <v>16</v>
      </c>
      <c r="G3960" s="26" t="s">
        <v>14</v>
      </c>
      <c r="H3960" s="23">
        <v>0</v>
      </c>
      <c r="I3960" s="27"/>
      <c r="J3960" s="28">
        <v>0</v>
      </c>
      <c r="K3960" t="str">
        <f>IF((LEN(relatorio_Ananindeua3[[#This Row],[CIF/CPF/CNPJ]])=14),relatorio_Ananindeua3[[#This Row],[CIF/CPF/CNPJ]],relatorio_Ananindeua3[[#This Row],[Coluna2]])</f>
        <v>41288971000166</v>
      </c>
      <c r="L3960" t="str">
        <f t="shared" si="62"/>
        <v>412******66</v>
      </c>
    </row>
    <row r="3961" spans="1:12" x14ac:dyDescent="0.25">
      <c r="A3961" s="23" t="s">
        <v>5276</v>
      </c>
      <c r="B3961" s="23" t="s">
        <v>5277</v>
      </c>
      <c r="C3961" s="23" t="s">
        <v>17</v>
      </c>
      <c r="D3961" s="24">
        <v>45299.916828703703</v>
      </c>
      <c r="E3961" s="25" t="s">
        <v>11</v>
      </c>
      <c r="F3961" s="26" t="s">
        <v>16</v>
      </c>
      <c r="G3961" s="26" t="s">
        <v>14</v>
      </c>
      <c r="H3961" s="23">
        <v>0</v>
      </c>
      <c r="I3961" s="27"/>
      <c r="J3961" s="28">
        <v>0</v>
      </c>
      <c r="K3961" t="str">
        <f>IF((LEN(relatorio_Ananindeua3[[#This Row],[CIF/CPF/CNPJ]])=14),relatorio_Ananindeua3[[#This Row],[CIF/CPF/CNPJ]],relatorio_Ananindeua3[[#This Row],[Coluna2]])</f>
        <v>41257949000159</v>
      </c>
      <c r="L3961" t="str">
        <f t="shared" si="62"/>
        <v>412******59</v>
      </c>
    </row>
    <row r="3962" spans="1:12" x14ac:dyDescent="0.25">
      <c r="A3962" s="23" t="s">
        <v>5268</v>
      </c>
      <c r="B3962" s="23" t="s">
        <v>5269</v>
      </c>
      <c r="C3962" s="23" t="s">
        <v>17</v>
      </c>
      <c r="D3962" s="24">
        <v>45299.91684027778</v>
      </c>
      <c r="E3962" s="25" t="s">
        <v>11</v>
      </c>
      <c r="F3962" s="26" t="s">
        <v>16</v>
      </c>
      <c r="G3962" s="26" t="s">
        <v>14</v>
      </c>
      <c r="H3962" s="23">
        <v>0</v>
      </c>
      <c r="I3962" s="27"/>
      <c r="J3962" s="28">
        <v>0</v>
      </c>
      <c r="K3962" t="str">
        <f>IF((LEN(relatorio_Ananindeua3[[#This Row],[CIF/CPF/CNPJ]])=14),relatorio_Ananindeua3[[#This Row],[CIF/CPF/CNPJ]],relatorio_Ananindeua3[[#This Row],[Coluna2]])</f>
        <v>41236610000176</v>
      </c>
      <c r="L3962" t="str">
        <f t="shared" si="62"/>
        <v>412******76</v>
      </c>
    </row>
    <row r="3963" spans="1:12" x14ac:dyDescent="0.25">
      <c r="A3963" s="23" t="s">
        <v>5278</v>
      </c>
      <c r="B3963" s="23" t="s">
        <v>5279</v>
      </c>
      <c r="C3963" s="23" t="s">
        <v>17</v>
      </c>
      <c r="D3963" s="24">
        <v>45299.91684027778</v>
      </c>
      <c r="E3963" s="25" t="s">
        <v>11</v>
      </c>
      <c r="F3963" s="26" t="s">
        <v>16</v>
      </c>
      <c r="G3963" s="26" t="s">
        <v>14</v>
      </c>
      <c r="H3963" s="23">
        <v>0</v>
      </c>
      <c r="I3963" s="27"/>
      <c r="J3963" s="28">
        <v>0</v>
      </c>
      <c r="K3963" t="str">
        <f>IF((LEN(relatorio_Ananindeua3[[#This Row],[CIF/CPF/CNPJ]])=14),relatorio_Ananindeua3[[#This Row],[CIF/CPF/CNPJ]],relatorio_Ananindeua3[[#This Row],[Coluna2]])</f>
        <v>41258415000147</v>
      </c>
      <c r="L3963" t="str">
        <f t="shared" si="62"/>
        <v>412******47</v>
      </c>
    </row>
    <row r="3964" spans="1:12" x14ac:dyDescent="0.25">
      <c r="A3964" s="23" t="s">
        <v>5270</v>
      </c>
      <c r="B3964" s="23" t="s">
        <v>5271</v>
      </c>
      <c r="C3964" s="23" t="s">
        <v>17</v>
      </c>
      <c r="D3964" s="24">
        <v>45299.916851851849</v>
      </c>
      <c r="E3964" s="25" t="s">
        <v>11</v>
      </c>
      <c r="F3964" s="26" t="s">
        <v>16</v>
      </c>
      <c r="G3964" s="26" t="s">
        <v>14</v>
      </c>
      <c r="H3964" s="23">
        <v>0</v>
      </c>
      <c r="I3964" s="27"/>
      <c r="J3964" s="28">
        <v>0</v>
      </c>
      <c r="K3964" t="str">
        <f>IF((LEN(relatorio_Ananindeua3[[#This Row],[CIF/CPF/CNPJ]])=14),relatorio_Ananindeua3[[#This Row],[CIF/CPF/CNPJ]],relatorio_Ananindeua3[[#This Row],[Coluna2]])</f>
        <v>41241269000147</v>
      </c>
      <c r="L3964" t="str">
        <f t="shared" si="62"/>
        <v>412******47</v>
      </c>
    </row>
    <row r="3965" spans="1:12" x14ac:dyDescent="0.25">
      <c r="A3965" s="23" t="s">
        <v>5258</v>
      </c>
      <c r="B3965" s="23" t="s">
        <v>5259</v>
      </c>
      <c r="C3965" s="23" t="s">
        <v>17</v>
      </c>
      <c r="D3965" s="24">
        <v>45299.916932870372</v>
      </c>
      <c r="E3965" s="25" t="s">
        <v>11</v>
      </c>
      <c r="F3965" s="26" t="s">
        <v>16</v>
      </c>
      <c r="G3965" s="26" t="s">
        <v>14</v>
      </c>
      <c r="H3965" s="23">
        <v>0</v>
      </c>
      <c r="I3965" s="27"/>
      <c r="J3965" s="28">
        <v>0</v>
      </c>
      <c r="K3965" t="str">
        <f>IF((LEN(relatorio_Ananindeua3[[#This Row],[CIF/CPF/CNPJ]])=14),relatorio_Ananindeua3[[#This Row],[CIF/CPF/CNPJ]],relatorio_Ananindeua3[[#This Row],[Coluna2]])</f>
        <v>41207053000165</v>
      </c>
      <c r="L3965" t="str">
        <f t="shared" si="62"/>
        <v>412******65</v>
      </c>
    </row>
    <row r="3966" spans="1:12" x14ac:dyDescent="0.25">
      <c r="A3966" s="23" t="s">
        <v>5062</v>
      </c>
      <c r="B3966" s="23" t="s">
        <v>5063</v>
      </c>
      <c r="C3966" s="23" t="s">
        <v>17</v>
      </c>
      <c r="D3966" s="24">
        <v>45299.917002314818</v>
      </c>
      <c r="E3966" s="25" t="s">
        <v>11</v>
      </c>
      <c r="F3966" s="26" t="s">
        <v>16</v>
      </c>
      <c r="G3966" s="26" t="s">
        <v>14</v>
      </c>
      <c r="H3966" s="23">
        <v>0</v>
      </c>
      <c r="I3966" s="27"/>
      <c r="J3966" s="28">
        <v>0</v>
      </c>
      <c r="K3966" t="str">
        <f>IF((LEN(relatorio_Ananindeua3[[#This Row],[CIF/CPF/CNPJ]])=14),relatorio_Ananindeua3[[#This Row],[CIF/CPF/CNPJ]],relatorio_Ananindeua3[[#This Row],[Coluna2]])</f>
        <v>40501349000121</v>
      </c>
      <c r="L3966" t="str">
        <f t="shared" si="62"/>
        <v>405******21</v>
      </c>
    </row>
    <row r="3967" spans="1:12" x14ac:dyDescent="0.25">
      <c r="A3967" s="23" t="s">
        <v>5254</v>
      </c>
      <c r="B3967" s="23" t="s">
        <v>5255</v>
      </c>
      <c r="C3967" s="23" t="s">
        <v>17</v>
      </c>
      <c r="D3967" s="24">
        <v>45299.917002314818</v>
      </c>
      <c r="E3967" s="25" t="s">
        <v>11</v>
      </c>
      <c r="F3967" s="26" t="s">
        <v>16</v>
      </c>
      <c r="G3967" s="26" t="s">
        <v>14</v>
      </c>
      <c r="H3967" s="23">
        <v>0</v>
      </c>
      <c r="I3967" s="27"/>
      <c r="J3967" s="28">
        <v>0</v>
      </c>
      <c r="K3967" t="str">
        <f>IF((LEN(relatorio_Ananindeua3[[#This Row],[CIF/CPF/CNPJ]])=14),relatorio_Ananindeua3[[#This Row],[CIF/CPF/CNPJ]],relatorio_Ananindeua3[[#This Row],[Coluna2]])</f>
        <v>41196626000100</v>
      </c>
      <c r="L3967" t="str">
        <f t="shared" si="62"/>
        <v>411******00</v>
      </c>
    </row>
    <row r="3968" spans="1:12" x14ac:dyDescent="0.25">
      <c r="A3968" s="23" t="s">
        <v>5250</v>
      </c>
      <c r="B3968" s="23" t="s">
        <v>5251</v>
      </c>
      <c r="C3968" s="23" t="s">
        <v>17</v>
      </c>
      <c r="D3968" s="24">
        <v>45299.917037037034</v>
      </c>
      <c r="E3968" s="25" t="s">
        <v>11</v>
      </c>
      <c r="F3968" s="26" t="s">
        <v>16</v>
      </c>
      <c r="G3968" s="26" t="s">
        <v>14</v>
      </c>
      <c r="H3968" s="23">
        <v>0</v>
      </c>
      <c r="I3968" s="27"/>
      <c r="J3968" s="28">
        <v>0</v>
      </c>
      <c r="K3968" t="str">
        <f>IF((LEN(relatorio_Ananindeua3[[#This Row],[CIF/CPF/CNPJ]])=14),relatorio_Ananindeua3[[#This Row],[CIF/CPF/CNPJ]],relatorio_Ananindeua3[[#This Row],[Coluna2]])</f>
        <v>41149380000108</v>
      </c>
      <c r="L3968" t="str">
        <f t="shared" si="62"/>
        <v>411******08</v>
      </c>
    </row>
    <row r="3969" spans="1:12" x14ac:dyDescent="0.25">
      <c r="A3969" s="23" t="s">
        <v>5252</v>
      </c>
      <c r="B3969" s="23" t="s">
        <v>5253</v>
      </c>
      <c r="C3969" s="23" t="s">
        <v>17</v>
      </c>
      <c r="D3969" s="24">
        <v>45299.917037037034</v>
      </c>
      <c r="E3969" s="25" t="s">
        <v>11</v>
      </c>
      <c r="F3969" s="26" t="s">
        <v>16</v>
      </c>
      <c r="G3969" s="26" t="s">
        <v>14</v>
      </c>
      <c r="H3969" s="23">
        <v>0</v>
      </c>
      <c r="I3969" s="27"/>
      <c r="J3969" s="28">
        <v>0</v>
      </c>
      <c r="K3969" t="str">
        <f>IF((LEN(relatorio_Ananindeua3[[#This Row],[CIF/CPF/CNPJ]])=14),relatorio_Ananindeua3[[#This Row],[CIF/CPF/CNPJ]],relatorio_Ananindeua3[[#This Row],[Coluna2]])</f>
        <v>41181110000184</v>
      </c>
      <c r="L3969" t="str">
        <f t="shared" si="62"/>
        <v>411******84</v>
      </c>
    </row>
    <row r="3970" spans="1:12" x14ac:dyDescent="0.25">
      <c r="A3970" s="23" t="s">
        <v>2146</v>
      </c>
      <c r="B3970" s="23" t="s">
        <v>2147</v>
      </c>
      <c r="C3970" s="23" t="s">
        <v>17</v>
      </c>
      <c r="D3970" s="24">
        <v>45299.917118055557</v>
      </c>
      <c r="E3970" s="25" t="s">
        <v>11</v>
      </c>
      <c r="F3970" s="26" t="s">
        <v>16</v>
      </c>
      <c r="G3970" s="26" t="s">
        <v>14</v>
      </c>
      <c r="H3970" s="23">
        <v>0</v>
      </c>
      <c r="I3970" s="27"/>
      <c r="J3970" s="28">
        <v>0</v>
      </c>
      <c r="K3970" t="str">
        <f>IF((LEN(relatorio_Ananindeua3[[#This Row],[CIF/CPF/CNPJ]])=14),relatorio_Ananindeua3[[#This Row],[CIF/CPF/CNPJ]],relatorio_Ananindeua3[[#This Row],[Coluna2]])</f>
        <v>27342866000137</v>
      </c>
      <c r="L3970" t="str">
        <f t="shared" si="62"/>
        <v>273******37</v>
      </c>
    </row>
    <row r="3971" spans="1:12" x14ac:dyDescent="0.25">
      <c r="A3971" s="23" t="s">
        <v>5244</v>
      </c>
      <c r="B3971" s="23" t="s">
        <v>5245</v>
      </c>
      <c r="C3971" s="23" t="s">
        <v>17</v>
      </c>
      <c r="D3971" s="24">
        <v>45299.917118055557</v>
      </c>
      <c r="E3971" s="25" t="s">
        <v>11</v>
      </c>
      <c r="F3971" s="26" t="s">
        <v>16</v>
      </c>
      <c r="G3971" s="26" t="s">
        <v>14</v>
      </c>
      <c r="H3971" s="23">
        <v>0</v>
      </c>
      <c r="I3971" s="27"/>
      <c r="J3971" s="28">
        <v>0</v>
      </c>
      <c r="K3971" t="str">
        <f>IF((LEN(relatorio_Ananindeua3[[#This Row],[CIF/CPF/CNPJ]])=14),relatorio_Ananindeua3[[#This Row],[CIF/CPF/CNPJ]],relatorio_Ananindeua3[[#This Row],[Coluna2]])</f>
        <v>41114735000123</v>
      </c>
      <c r="L3971" t="str">
        <f t="shared" si="62"/>
        <v>411******23</v>
      </c>
    </row>
    <row r="3972" spans="1:12" x14ac:dyDescent="0.25">
      <c r="A3972" s="23" t="s">
        <v>5218</v>
      </c>
      <c r="B3972" s="23" t="s">
        <v>5219</v>
      </c>
      <c r="C3972" s="23" t="s">
        <v>17</v>
      </c>
      <c r="D3972" s="24">
        <v>45299.917164351849</v>
      </c>
      <c r="E3972" s="25" t="s">
        <v>11</v>
      </c>
      <c r="F3972" s="26" t="s">
        <v>16</v>
      </c>
      <c r="G3972" s="26" t="s">
        <v>14</v>
      </c>
      <c r="H3972" s="23">
        <v>0</v>
      </c>
      <c r="I3972" s="27"/>
      <c r="J3972" s="28">
        <v>0</v>
      </c>
      <c r="K3972" t="str">
        <f>IF((LEN(relatorio_Ananindeua3[[#This Row],[CIF/CPF/CNPJ]])=14),relatorio_Ananindeua3[[#This Row],[CIF/CPF/CNPJ]],relatorio_Ananindeua3[[#This Row],[Coluna2]])</f>
        <v>41038992000123</v>
      </c>
      <c r="L3972" t="str">
        <f t="shared" si="62"/>
        <v>410******23</v>
      </c>
    </row>
    <row r="3973" spans="1:12" x14ac:dyDescent="0.25">
      <c r="A3973" s="23" t="s">
        <v>5206</v>
      </c>
      <c r="B3973" s="23" t="s">
        <v>5207</v>
      </c>
      <c r="C3973" s="23" t="s">
        <v>17</v>
      </c>
      <c r="D3973" s="24">
        <v>45299.917199074072</v>
      </c>
      <c r="E3973" s="25" t="s">
        <v>11</v>
      </c>
      <c r="F3973" s="26" t="s">
        <v>16</v>
      </c>
      <c r="G3973" s="26" t="s">
        <v>14</v>
      </c>
      <c r="H3973" s="23">
        <v>0</v>
      </c>
      <c r="I3973" s="27"/>
      <c r="J3973" s="28">
        <v>0</v>
      </c>
      <c r="K3973" t="str">
        <f>IF((LEN(relatorio_Ananindeua3[[#This Row],[CIF/CPF/CNPJ]])=14),relatorio_Ananindeua3[[#This Row],[CIF/CPF/CNPJ]],relatorio_Ananindeua3[[#This Row],[Coluna2]])</f>
        <v>41007195000189</v>
      </c>
      <c r="L3973" t="str">
        <f t="shared" si="62"/>
        <v>410******89</v>
      </c>
    </row>
    <row r="3974" spans="1:12" x14ac:dyDescent="0.25">
      <c r="A3974" s="23" t="s">
        <v>5212</v>
      </c>
      <c r="B3974" s="23" t="s">
        <v>5213</v>
      </c>
      <c r="C3974" s="23" t="s">
        <v>17</v>
      </c>
      <c r="D3974" s="24">
        <v>45299.917199074072</v>
      </c>
      <c r="E3974" s="25" t="s">
        <v>11</v>
      </c>
      <c r="F3974" s="26" t="s">
        <v>16</v>
      </c>
      <c r="G3974" s="26" t="s">
        <v>14</v>
      </c>
      <c r="H3974" s="23">
        <v>0</v>
      </c>
      <c r="I3974" s="27"/>
      <c r="J3974" s="28">
        <v>0</v>
      </c>
      <c r="K3974" t="str">
        <f>IF((LEN(relatorio_Ananindeua3[[#This Row],[CIF/CPF/CNPJ]])=14),relatorio_Ananindeua3[[#This Row],[CIF/CPF/CNPJ]],relatorio_Ananindeua3[[#This Row],[Coluna2]])</f>
        <v>41023124000170</v>
      </c>
      <c r="L3974" t="str">
        <f t="shared" si="62"/>
        <v>410******70</v>
      </c>
    </row>
    <row r="3975" spans="1:12" x14ac:dyDescent="0.25">
      <c r="A3975" s="23" t="s">
        <v>5198</v>
      </c>
      <c r="B3975" s="23" t="s">
        <v>5199</v>
      </c>
      <c r="C3975" s="23" t="s">
        <v>17</v>
      </c>
      <c r="D3975" s="24">
        <v>45299.917256944442</v>
      </c>
      <c r="E3975" s="25" t="s">
        <v>11</v>
      </c>
      <c r="F3975" s="26" t="s">
        <v>16</v>
      </c>
      <c r="G3975" s="26" t="s">
        <v>14</v>
      </c>
      <c r="H3975" s="23">
        <v>0</v>
      </c>
      <c r="I3975" s="27"/>
      <c r="J3975" s="28">
        <v>0</v>
      </c>
      <c r="K3975" t="str">
        <f>IF((LEN(relatorio_Ananindeua3[[#This Row],[CIF/CPF/CNPJ]])=14),relatorio_Ananindeua3[[#This Row],[CIF/CPF/CNPJ]],relatorio_Ananindeua3[[#This Row],[Coluna2]])</f>
        <v>40972703000104</v>
      </c>
      <c r="L3975" t="str">
        <f t="shared" si="62"/>
        <v>409******04</v>
      </c>
    </row>
    <row r="3976" spans="1:12" x14ac:dyDescent="0.25">
      <c r="A3976" s="23" t="s">
        <v>5194</v>
      </c>
      <c r="B3976" s="23" t="s">
        <v>5195</v>
      </c>
      <c r="C3976" s="23" t="s">
        <v>17</v>
      </c>
      <c r="D3976" s="24">
        <v>45299.917268518519</v>
      </c>
      <c r="E3976" s="25" t="s">
        <v>11</v>
      </c>
      <c r="F3976" s="26" t="s">
        <v>16</v>
      </c>
      <c r="G3976" s="26" t="s">
        <v>14</v>
      </c>
      <c r="H3976" s="23">
        <v>0</v>
      </c>
      <c r="I3976" s="27"/>
      <c r="J3976" s="28">
        <v>0</v>
      </c>
      <c r="K3976" t="str">
        <f>IF((LEN(relatorio_Ananindeua3[[#This Row],[CIF/CPF/CNPJ]])=14),relatorio_Ananindeua3[[#This Row],[CIF/CPF/CNPJ]],relatorio_Ananindeua3[[#This Row],[Coluna2]])</f>
        <v>40955868000160</v>
      </c>
      <c r="L3976" t="str">
        <f t="shared" si="62"/>
        <v>409******60</v>
      </c>
    </row>
    <row r="3977" spans="1:12" x14ac:dyDescent="0.25">
      <c r="A3977" s="23" t="s">
        <v>5192</v>
      </c>
      <c r="B3977" s="23" t="s">
        <v>5193</v>
      </c>
      <c r="C3977" s="23" t="s">
        <v>17</v>
      </c>
      <c r="D3977" s="24">
        <v>45299.917280092595</v>
      </c>
      <c r="E3977" s="25" t="s">
        <v>11</v>
      </c>
      <c r="F3977" s="26" t="s">
        <v>16</v>
      </c>
      <c r="G3977" s="26" t="s">
        <v>14</v>
      </c>
      <c r="H3977" s="23">
        <v>0</v>
      </c>
      <c r="I3977" s="27"/>
      <c r="J3977" s="28">
        <v>0</v>
      </c>
      <c r="K3977" t="str">
        <f>IF((LEN(relatorio_Ananindeua3[[#This Row],[CIF/CPF/CNPJ]])=14),relatorio_Ananindeua3[[#This Row],[CIF/CPF/CNPJ]],relatorio_Ananindeua3[[#This Row],[Coluna2]])</f>
        <v>40939732000166</v>
      </c>
      <c r="L3977" t="str">
        <f t="shared" si="62"/>
        <v>409******66</v>
      </c>
    </row>
    <row r="3978" spans="1:12" x14ac:dyDescent="0.25">
      <c r="A3978" s="23" t="s">
        <v>5188</v>
      </c>
      <c r="B3978" s="23" t="s">
        <v>5189</v>
      </c>
      <c r="C3978" s="23" t="s">
        <v>17</v>
      </c>
      <c r="D3978" s="24">
        <v>45299.917291666665</v>
      </c>
      <c r="E3978" s="25" t="s">
        <v>11</v>
      </c>
      <c r="F3978" s="26" t="s">
        <v>16</v>
      </c>
      <c r="G3978" s="26" t="s">
        <v>14</v>
      </c>
      <c r="H3978" s="23">
        <v>0</v>
      </c>
      <c r="I3978" s="27"/>
      <c r="J3978" s="28">
        <v>0</v>
      </c>
      <c r="K3978" t="str">
        <f>IF((LEN(relatorio_Ananindeua3[[#This Row],[CIF/CPF/CNPJ]])=14),relatorio_Ananindeua3[[#This Row],[CIF/CPF/CNPJ]],relatorio_Ananindeua3[[#This Row],[Coluna2]])</f>
        <v>40936681000119</v>
      </c>
      <c r="L3978" t="str">
        <f t="shared" si="62"/>
        <v>409******19</v>
      </c>
    </row>
    <row r="3979" spans="1:12" x14ac:dyDescent="0.25">
      <c r="A3979" s="23" t="s">
        <v>5190</v>
      </c>
      <c r="B3979" s="23" t="s">
        <v>5191</v>
      </c>
      <c r="C3979" s="23" t="s">
        <v>17</v>
      </c>
      <c r="D3979" s="24">
        <v>45299.917326388888</v>
      </c>
      <c r="E3979" s="25" t="s">
        <v>11</v>
      </c>
      <c r="F3979" s="26" t="s">
        <v>16</v>
      </c>
      <c r="G3979" s="26" t="s">
        <v>14</v>
      </c>
      <c r="H3979" s="23">
        <v>0</v>
      </c>
      <c r="I3979" s="27"/>
      <c r="J3979" s="28">
        <v>0</v>
      </c>
      <c r="K3979" t="str">
        <f>IF((LEN(relatorio_Ananindeua3[[#This Row],[CIF/CPF/CNPJ]])=14),relatorio_Ananindeua3[[#This Row],[CIF/CPF/CNPJ]],relatorio_Ananindeua3[[#This Row],[Coluna2]])</f>
        <v>40937866000148</v>
      </c>
      <c r="L3979" t="str">
        <f t="shared" si="62"/>
        <v>409******48</v>
      </c>
    </row>
    <row r="3980" spans="1:12" x14ac:dyDescent="0.25">
      <c r="A3980" s="23" t="s">
        <v>5180</v>
      </c>
      <c r="B3980" s="23" t="s">
        <v>5181</v>
      </c>
      <c r="C3980" s="23" t="s">
        <v>17</v>
      </c>
      <c r="D3980" s="24">
        <v>45299.917337962965</v>
      </c>
      <c r="E3980" s="25" t="s">
        <v>11</v>
      </c>
      <c r="F3980" s="26" t="s">
        <v>16</v>
      </c>
      <c r="G3980" s="26" t="s">
        <v>14</v>
      </c>
      <c r="H3980" s="23">
        <v>0</v>
      </c>
      <c r="I3980" s="27"/>
      <c r="J3980" s="28">
        <v>0</v>
      </c>
      <c r="K3980" t="str">
        <f>IF((LEN(relatorio_Ananindeua3[[#This Row],[CIF/CPF/CNPJ]])=14),relatorio_Ananindeua3[[#This Row],[CIF/CPF/CNPJ]],relatorio_Ananindeua3[[#This Row],[Coluna2]])</f>
        <v>40895713000185</v>
      </c>
      <c r="L3980" t="str">
        <f t="shared" si="62"/>
        <v>408******85</v>
      </c>
    </row>
    <row r="3981" spans="1:12" x14ac:dyDescent="0.25">
      <c r="A3981" s="23" t="s">
        <v>5166</v>
      </c>
      <c r="B3981" s="23" t="s">
        <v>5167</v>
      </c>
      <c r="C3981" s="23" t="s">
        <v>17</v>
      </c>
      <c r="D3981" s="24">
        <v>45299.91747685185</v>
      </c>
      <c r="E3981" s="25" t="s">
        <v>11</v>
      </c>
      <c r="F3981" s="26" t="s">
        <v>16</v>
      </c>
      <c r="G3981" s="26" t="s">
        <v>14</v>
      </c>
      <c r="H3981" s="23">
        <v>0</v>
      </c>
      <c r="I3981" s="27"/>
      <c r="J3981" s="28">
        <v>0</v>
      </c>
      <c r="K3981" t="str">
        <f>IF((LEN(relatorio_Ananindeua3[[#This Row],[CIF/CPF/CNPJ]])=14),relatorio_Ananindeua3[[#This Row],[CIF/CPF/CNPJ]],relatorio_Ananindeua3[[#This Row],[Coluna2]])</f>
        <v>40840206000144</v>
      </c>
      <c r="L3981" t="str">
        <f t="shared" si="62"/>
        <v>408******44</v>
      </c>
    </row>
    <row r="3982" spans="1:12" x14ac:dyDescent="0.25">
      <c r="A3982" s="23" t="s">
        <v>5170</v>
      </c>
      <c r="B3982" s="23" t="s">
        <v>5171</v>
      </c>
      <c r="C3982" s="23" t="s">
        <v>17</v>
      </c>
      <c r="D3982" s="24">
        <v>45299.91747685185</v>
      </c>
      <c r="E3982" s="25" t="s">
        <v>11</v>
      </c>
      <c r="F3982" s="26" t="s">
        <v>16</v>
      </c>
      <c r="G3982" s="26" t="s">
        <v>14</v>
      </c>
      <c r="H3982" s="23">
        <v>0</v>
      </c>
      <c r="I3982" s="27"/>
      <c r="J3982" s="28">
        <v>0</v>
      </c>
      <c r="K3982" t="str">
        <f>IF((LEN(relatorio_Ananindeua3[[#This Row],[CIF/CPF/CNPJ]])=14),relatorio_Ananindeua3[[#This Row],[CIF/CPF/CNPJ]],relatorio_Ananindeua3[[#This Row],[Coluna2]])</f>
        <v>40844668000130</v>
      </c>
      <c r="L3982" t="str">
        <f t="shared" si="62"/>
        <v>408******30</v>
      </c>
    </row>
    <row r="3983" spans="1:12" x14ac:dyDescent="0.25">
      <c r="A3983" s="23" t="s">
        <v>3548</v>
      </c>
      <c r="B3983" s="23" t="s">
        <v>3549</v>
      </c>
      <c r="C3983" s="23" t="s">
        <v>17</v>
      </c>
      <c r="D3983" s="24">
        <v>45299.917719907404</v>
      </c>
      <c r="E3983" s="25" t="s">
        <v>11</v>
      </c>
      <c r="F3983" s="26" t="s">
        <v>16</v>
      </c>
      <c r="G3983" s="26" t="s">
        <v>14</v>
      </c>
      <c r="H3983" s="23">
        <v>0</v>
      </c>
      <c r="I3983" s="27"/>
      <c r="J3983" s="28">
        <v>0</v>
      </c>
      <c r="K3983" t="str">
        <f>IF((LEN(relatorio_Ananindeua3[[#This Row],[CIF/CPF/CNPJ]])=14),relatorio_Ananindeua3[[#This Row],[CIF/CPF/CNPJ]],relatorio_Ananindeua3[[#This Row],[Coluna2]])</f>
        <v>33997755000161</v>
      </c>
      <c r="L3983" t="str">
        <f t="shared" si="62"/>
        <v>339******61</v>
      </c>
    </row>
    <row r="3984" spans="1:12" x14ac:dyDescent="0.25">
      <c r="A3984" s="23" t="s">
        <v>678</v>
      </c>
      <c r="B3984" s="23" t="s">
        <v>679</v>
      </c>
      <c r="C3984" s="23" t="s">
        <v>17</v>
      </c>
      <c r="D3984" s="24">
        <v>45299.917743055557</v>
      </c>
      <c r="E3984" s="25" t="s">
        <v>11</v>
      </c>
      <c r="F3984" s="26" t="s">
        <v>16</v>
      </c>
      <c r="G3984" s="26" t="s">
        <v>14</v>
      </c>
      <c r="H3984" s="23">
        <v>0</v>
      </c>
      <c r="I3984" s="27"/>
      <c r="J3984" s="28">
        <v>0</v>
      </c>
      <c r="K3984" t="str">
        <f>IF((LEN(relatorio_Ananindeua3[[#This Row],[CIF/CPF/CNPJ]])=14),relatorio_Ananindeua3[[#This Row],[CIF/CPF/CNPJ]],relatorio_Ananindeua3[[#This Row],[Coluna2]])</f>
        <v>14959390000136</v>
      </c>
      <c r="L3984" t="str">
        <f t="shared" si="62"/>
        <v>149******36</v>
      </c>
    </row>
    <row r="3985" spans="1:12" x14ac:dyDescent="0.25">
      <c r="A3985" s="23" t="s">
        <v>1297</v>
      </c>
      <c r="B3985" s="23" t="s">
        <v>1298</v>
      </c>
      <c r="C3985" s="23" t="s">
        <v>17</v>
      </c>
      <c r="D3985" s="24">
        <v>45299.917743055557</v>
      </c>
      <c r="E3985" s="25" t="s">
        <v>11</v>
      </c>
      <c r="F3985" s="26" t="s">
        <v>16</v>
      </c>
      <c r="G3985" s="26" t="s">
        <v>14</v>
      </c>
      <c r="H3985" s="23">
        <v>0</v>
      </c>
      <c r="I3985" s="27"/>
      <c r="J3985" s="28">
        <v>0</v>
      </c>
      <c r="K3985" t="str">
        <f>IF((LEN(relatorio_Ananindeua3[[#This Row],[CIF/CPF/CNPJ]])=14),relatorio_Ananindeua3[[#This Row],[CIF/CPF/CNPJ]],relatorio_Ananindeua3[[#This Row],[Coluna2]])</f>
        <v>20137421000176</v>
      </c>
      <c r="L3985" t="str">
        <f t="shared" si="62"/>
        <v>201******76</v>
      </c>
    </row>
    <row r="3986" spans="1:12" x14ac:dyDescent="0.25">
      <c r="A3986" s="23" t="s">
        <v>5126</v>
      </c>
      <c r="B3986" s="23" t="s">
        <v>5127</v>
      </c>
      <c r="C3986" s="23" t="s">
        <v>17</v>
      </c>
      <c r="D3986" s="24">
        <v>45299.917766203704</v>
      </c>
      <c r="E3986" s="25" t="s">
        <v>11</v>
      </c>
      <c r="F3986" s="26" t="s">
        <v>16</v>
      </c>
      <c r="G3986" s="26" t="s">
        <v>14</v>
      </c>
      <c r="H3986" s="23">
        <v>0</v>
      </c>
      <c r="I3986" s="27"/>
      <c r="J3986" s="28">
        <v>0</v>
      </c>
      <c r="K3986" t="str">
        <f>IF((LEN(relatorio_Ananindeua3[[#This Row],[CIF/CPF/CNPJ]])=14),relatorio_Ananindeua3[[#This Row],[CIF/CPF/CNPJ]],relatorio_Ananindeua3[[#This Row],[Coluna2]])</f>
        <v>40689829000168</v>
      </c>
      <c r="L3986" t="str">
        <f t="shared" ref="L3986:L4049" si="63">_xlfn.CONCAT(LEFT(A3986,3),REPT("*",6),RIGHT(A3986,2))</f>
        <v>406******68</v>
      </c>
    </row>
    <row r="3987" spans="1:12" x14ac:dyDescent="0.25">
      <c r="A3987" s="23" t="s">
        <v>5128</v>
      </c>
      <c r="B3987" s="23" t="s">
        <v>5129</v>
      </c>
      <c r="C3987" s="23" t="s">
        <v>17</v>
      </c>
      <c r="D3987" s="24">
        <v>45299.91777777778</v>
      </c>
      <c r="E3987" s="25" t="s">
        <v>11</v>
      </c>
      <c r="F3987" s="26" t="s">
        <v>16</v>
      </c>
      <c r="G3987" s="26" t="s">
        <v>14</v>
      </c>
      <c r="H3987" s="23">
        <v>0</v>
      </c>
      <c r="I3987" s="27"/>
      <c r="J3987" s="28">
        <v>0</v>
      </c>
      <c r="K3987" t="str">
        <f>IF((LEN(relatorio_Ananindeua3[[#This Row],[CIF/CPF/CNPJ]])=14),relatorio_Ananindeua3[[#This Row],[CIF/CPF/CNPJ]],relatorio_Ananindeua3[[#This Row],[Coluna2]])</f>
        <v>40699049000107</v>
      </c>
      <c r="L3987" t="str">
        <f t="shared" si="63"/>
        <v>406******07</v>
      </c>
    </row>
    <row r="3988" spans="1:12" x14ac:dyDescent="0.25">
      <c r="A3988" s="23" t="s">
        <v>1839</v>
      </c>
      <c r="B3988" s="23" t="s">
        <v>1840</v>
      </c>
      <c r="C3988" s="23" t="s">
        <v>17</v>
      </c>
      <c r="D3988" s="24">
        <v>45299.91778935185</v>
      </c>
      <c r="E3988" s="25" t="s">
        <v>11</v>
      </c>
      <c r="F3988" s="26" t="s">
        <v>16</v>
      </c>
      <c r="G3988" s="26" t="s">
        <v>14</v>
      </c>
      <c r="H3988" s="23">
        <v>0</v>
      </c>
      <c r="I3988" s="27"/>
      <c r="J3988" s="28">
        <v>0</v>
      </c>
      <c r="K3988" t="str">
        <f>IF((LEN(relatorio_Ananindeua3[[#This Row],[CIF/CPF/CNPJ]])=14),relatorio_Ananindeua3[[#This Row],[CIF/CPF/CNPJ]],relatorio_Ananindeua3[[#This Row],[Coluna2]])</f>
        <v>24747542000190</v>
      </c>
      <c r="L3988" t="str">
        <f t="shared" si="63"/>
        <v>247******90</v>
      </c>
    </row>
    <row r="3989" spans="1:12" x14ac:dyDescent="0.25">
      <c r="A3989" s="23" t="s">
        <v>1962</v>
      </c>
      <c r="B3989" s="23" t="s">
        <v>1963</v>
      </c>
      <c r="C3989" s="23" t="s">
        <v>17</v>
      </c>
      <c r="D3989" s="24">
        <v>45299.91778935185</v>
      </c>
      <c r="E3989" s="25" t="s">
        <v>11</v>
      </c>
      <c r="F3989" s="26" t="s">
        <v>16</v>
      </c>
      <c r="G3989" s="26" t="s">
        <v>14</v>
      </c>
      <c r="H3989" s="23">
        <v>0</v>
      </c>
      <c r="I3989" s="27"/>
      <c r="J3989" s="28">
        <v>0</v>
      </c>
      <c r="K3989" t="str">
        <f>IF((LEN(relatorio_Ananindeua3[[#This Row],[CIF/CPF/CNPJ]])=14),relatorio_Ananindeua3[[#This Row],[CIF/CPF/CNPJ]],relatorio_Ananindeua3[[#This Row],[Coluna2]])</f>
        <v>26177607000135</v>
      </c>
      <c r="L3989" t="str">
        <f t="shared" si="63"/>
        <v>261******35</v>
      </c>
    </row>
    <row r="3990" spans="1:12" x14ac:dyDescent="0.25">
      <c r="A3990" s="23" t="s">
        <v>5132</v>
      </c>
      <c r="B3990" s="23" t="s">
        <v>5133</v>
      </c>
      <c r="C3990" s="23" t="s">
        <v>17</v>
      </c>
      <c r="D3990" s="24">
        <v>45299.91778935185</v>
      </c>
      <c r="E3990" s="25" t="s">
        <v>11</v>
      </c>
      <c r="F3990" s="26" t="s">
        <v>16</v>
      </c>
      <c r="G3990" s="26" t="s">
        <v>14</v>
      </c>
      <c r="H3990" s="23">
        <v>0</v>
      </c>
      <c r="I3990" s="27"/>
      <c r="J3990" s="28">
        <v>0</v>
      </c>
      <c r="K3990" t="str">
        <f>IF((LEN(relatorio_Ananindeua3[[#This Row],[CIF/CPF/CNPJ]])=14),relatorio_Ananindeua3[[#This Row],[CIF/CPF/CNPJ]],relatorio_Ananindeua3[[#This Row],[Coluna2]])</f>
        <v>40710203000196</v>
      </c>
      <c r="L3990" t="str">
        <f t="shared" si="63"/>
        <v>407******96</v>
      </c>
    </row>
    <row r="3991" spans="1:12" x14ac:dyDescent="0.25">
      <c r="A3991" s="23" t="s">
        <v>5114</v>
      </c>
      <c r="B3991" s="23" t="s">
        <v>5115</v>
      </c>
      <c r="C3991" s="23" t="s">
        <v>17</v>
      </c>
      <c r="D3991" s="24">
        <v>45299.917800925927</v>
      </c>
      <c r="E3991" s="25" t="s">
        <v>11</v>
      </c>
      <c r="F3991" s="26" t="s">
        <v>16</v>
      </c>
      <c r="G3991" s="26" t="s">
        <v>14</v>
      </c>
      <c r="H3991" s="23">
        <v>0</v>
      </c>
      <c r="I3991" s="27"/>
      <c r="J3991" s="28">
        <v>0</v>
      </c>
      <c r="K3991" t="str">
        <f>IF((LEN(relatorio_Ananindeua3[[#This Row],[CIF/CPF/CNPJ]])=14),relatorio_Ananindeua3[[#This Row],[CIF/CPF/CNPJ]],relatorio_Ananindeua3[[#This Row],[Coluna2]])</f>
        <v>40654828000188</v>
      </c>
      <c r="L3991" t="str">
        <f t="shared" si="63"/>
        <v>406******88</v>
      </c>
    </row>
    <row r="3992" spans="1:12" x14ac:dyDescent="0.25">
      <c r="A3992" s="23" t="s">
        <v>5120</v>
      </c>
      <c r="B3992" s="23" t="s">
        <v>5121</v>
      </c>
      <c r="C3992" s="23" t="s">
        <v>17</v>
      </c>
      <c r="D3992" s="24">
        <v>45299.917812500003</v>
      </c>
      <c r="E3992" s="25" t="s">
        <v>11</v>
      </c>
      <c r="F3992" s="26" t="s">
        <v>16</v>
      </c>
      <c r="G3992" s="26" t="s">
        <v>14</v>
      </c>
      <c r="H3992" s="23">
        <v>0</v>
      </c>
      <c r="I3992" s="27"/>
      <c r="J3992" s="28">
        <v>0</v>
      </c>
      <c r="K3992" t="str">
        <f>IF((LEN(relatorio_Ananindeua3[[#This Row],[CIF/CPF/CNPJ]])=14),relatorio_Ananindeua3[[#This Row],[CIF/CPF/CNPJ]],relatorio_Ananindeua3[[#This Row],[Coluna2]])</f>
        <v>40683845000143</v>
      </c>
      <c r="L3992" t="str">
        <f t="shared" si="63"/>
        <v>406******43</v>
      </c>
    </row>
    <row r="3993" spans="1:12" x14ac:dyDescent="0.25">
      <c r="A3993" s="23" t="s">
        <v>547</v>
      </c>
      <c r="B3993" s="23" t="s">
        <v>548</v>
      </c>
      <c r="C3993" s="23" t="s">
        <v>17</v>
      </c>
      <c r="D3993" s="24">
        <v>45299.917847222219</v>
      </c>
      <c r="E3993" s="25" t="s">
        <v>11</v>
      </c>
      <c r="F3993" s="26" t="s">
        <v>16</v>
      </c>
      <c r="G3993" s="26" t="s">
        <v>14</v>
      </c>
      <c r="H3993" s="23">
        <v>0</v>
      </c>
      <c r="I3993" s="27"/>
      <c r="J3993" s="28">
        <v>0</v>
      </c>
      <c r="K3993" t="str">
        <f>IF((LEN(relatorio_Ananindeua3[[#This Row],[CIF/CPF/CNPJ]])=14),relatorio_Ananindeua3[[#This Row],[CIF/CPF/CNPJ]],relatorio_Ananindeua3[[#This Row],[Coluna2]])</f>
        <v>13887073000199</v>
      </c>
      <c r="L3993" t="str">
        <f t="shared" si="63"/>
        <v>138******99</v>
      </c>
    </row>
    <row r="3994" spans="1:12" x14ac:dyDescent="0.25">
      <c r="A3994" s="23" t="s">
        <v>267</v>
      </c>
      <c r="B3994" s="23" t="s">
        <v>268</v>
      </c>
      <c r="C3994" s="23" t="s">
        <v>17</v>
      </c>
      <c r="D3994" s="24">
        <v>45299.917893518519</v>
      </c>
      <c r="E3994" s="25" t="s">
        <v>11</v>
      </c>
      <c r="F3994" s="26" t="s">
        <v>16</v>
      </c>
      <c r="G3994" s="26" t="s">
        <v>14</v>
      </c>
      <c r="H3994" s="23">
        <v>0</v>
      </c>
      <c r="I3994" s="27"/>
      <c r="J3994" s="28">
        <v>0</v>
      </c>
      <c r="K3994" t="str">
        <f>IF((LEN(relatorio_Ananindeua3[[#This Row],[CIF/CPF/CNPJ]])=14),relatorio_Ananindeua3[[#This Row],[CIF/CPF/CNPJ]],relatorio_Ananindeua3[[#This Row],[Coluna2]])</f>
        <v>12562082000147</v>
      </c>
      <c r="L3994" t="str">
        <f t="shared" si="63"/>
        <v>125******47</v>
      </c>
    </row>
    <row r="3995" spans="1:12" x14ac:dyDescent="0.25">
      <c r="A3995" s="23" t="s">
        <v>5040</v>
      </c>
      <c r="B3995" s="23" t="s">
        <v>5041</v>
      </c>
      <c r="C3995" s="23" t="s">
        <v>17</v>
      </c>
      <c r="D3995" s="24">
        <v>45299.91810185185</v>
      </c>
      <c r="E3995" s="25" t="s">
        <v>11</v>
      </c>
      <c r="F3995" s="26" t="s">
        <v>16</v>
      </c>
      <c r="G3995" s="26" t="s">
        <v>14</v>
      </c>
      <c r="H3995" s="23">
        <v>0</v>
      </c>
      <c r="I3995" s="27"/>
      <c r="J3995" s="28">
        <v>0</v>
      </c>
      <c r="K3995" t="str">
        <f>IF((LEN(relatorio_Ananindeua3[[#This Row],[CIF/CPF/CNPJ]])=14),relatorio_Ananindeua3[[#This Row],[CIF/CPF/CNPJ]],relatorio_Ananindeua3[[#This Row],[Coluna2]])</f>
        <v>40440317000163</v>
      </c>
      <c r="L3995" t="str">
        <f t="shared" si="63"/>
        <v>404******63</v>
      </c>
    </row>
    <row r="3996" spans="1:12" x14ac:dyDescent="0.25">
      <c r="A3996" s="23" t="s">
        <v>5072</v>
      </c>
      <c r="B3996" s="23" t="s">
        <v>5073</v>
      </c>
      <c r="C3996" s="23" t="s">
        <v>17</v>
      </c>
      <c r="D3996" s="24">
        <v>45299.918124999997</v>
      </c>
      <c r="E3996" s="25" t="s">
        <v>11</v>
      </c>
      <c r="F3996" s="26" t="s">
        <v>16</v>
      </c>
      <c r="G3996" s="26" t="s">
        <v>14</v>
      </c>
      <c r="H3996" s="23">
        <v>0</v>
      </c>
      <c r="I3996" s="27"/>
      <c r="J3996" s="28">
        <v>0</v>
      </c>
      <c r="K3996" t="str">
        <f>IF((LEN(relatorio_Ananindeua3[[#This Row],[CIF/CPF/CNPJ]])=14),relatorio_Ananindeua3[[#This Row],[CIF/CPF/CNPJ]],relatorio_Ananindeua3[[#This Row],[Coluna2]])</f>
        <v>40520948000192</v>
      </c>
      <c r="L3996" t="str">
        <f t="shared" si="63"/>
        <v>405******92</v>
      </c>
    </row>
    <row r="3997" spans="1:12" x14ac:dyDescent="0.25">
      <c r="A3997" s="23" t="s">
        <v>585</v>
      </c>
      <c r="B3997" s="23" t="s">
        <v>586</v>
      </c>
      <c r="C3997" s="23" t="s">
        <v>17</v>
      </c>
      <c r="D3997" s="24">
        <v>45299.91814814815</v>
      </c>
      <c r="E3997" s="25" t="s">
        <v>11</v>
      </c>
      <c r="F3997" s="26" t="s">
        <v>16</v>
      </c>
      <c r="G3997" s="26" t="s">
        <v>14</v>
      </c>
      <c r="H3997" s="23">
        <v>0</v>
      </c>
      <c r="I3997" s="27"/>
      <c r="J3997" s="28">
        <v>0</v>
      </c>
      <c r="K3997" t="str">
        <f>IF((LEN(relatorio_Ananindeua3[[#This Row],[CIF/CPF/CNPJ]])=14),relatorio_Ananindeua3[[#This Row],[CIF/CPF/CNPJ]],relatorio_Ananindeua3[[#This Row],[Coluna2]])</f>
        <v>14220801000177</v>
      </c>
      <c r="L3997" t="str">
        <f t="shared" si="63"/>
        <v>142******77</v>
      </c>
    </row>
    <row r="3998" spans="1:12" x14ac:dyDescent="0.25">
      <c r="A3998" s="23" t="s">
        <v>690</v>
      </c>
      <c r="B3998" s="23" t="s">
        <v>691</v>
      </c>
      <c r="C3998" s="23" t="s">
        <v>17</v>
      </c>
      <c r="D3998" s="24">
        <v>45299.918171296296</v>
      </c>
      <c r="E3998" s="25" t="s">
        <v>11</v>
      </c>
      <c r="F3998" s="26" t="s">
        <v>16</v>
      </c>
      <c r="G3998" s="26" t="s">
        <v>14</v>
      </c>
      <c r="H3998" s="23">
        <v>0</v>
      </c>
      <c r="I3998" s="27"/>
      <c r="J3998" s="28">
        <v>0</v>
      </c>
      <c r="K3998" t="str">
        <f>IF((LEN(relatorio_Ananindeua3[[#This Row],[CIF/CPF/CNPJ]])=14),relatorio_Ananindeua3[[#This Row],[CIF/CPF/CNPJ]],relatorio_Ananindeua3[[#This Row],[Coluna2]])</f>
        <v>15059222000157</v>
      </c>
      <c r="L3998" t="str">
        <f t="shared" si="63"/>
        <v>150******57</v>
      </c>
    </row>
    <row r="3999" spans="1:12" x14ac:dyDescent="0.25">
      <c r="A3999" s="23" t="s">
        <v>5034</v>
      </c>
      <c r="B3999" s="23" t="s">
        <v>5035</v>
      </c>
      <c r="C3999" s="23" t="s">
        <v>17</v>
      </c>
      <c r="D3999" s="24">
        <v>45299.918263888889</v>
      </c>
      <c r="E3999" s="25" t="s">
        <v>11</v>
      </c>
      <c r="F3999" s="26" t="s">
        <v>16</v>
      </c>
      <c r="G3999" s="26" t="s">
        <v>14</v>
      </c>
      <c r="H3999" s="23">
        <v>0</v>
      </c>
      <c r="I3999" s="27"/>
      <c r="J3999" s="28">
        <v>0</v>
      </c>
      <c r="K3999" t="str">
        <f>IF((LEN(relatorio_Ananindeua3[[#This Row],[CIF/CPF/CNPJ]])=14),relatorio_Ananindeua3[[#This Row],[CIF/CPF/CNPJ]],relatorio_Ananindeua3[[#This Row],[Coluna2]])</f>
        <v>40424610000137</v>
      </c>
      <c r="L3999" t="str">
        <f t="shared" si="63"/>
        <v>404******37</v>
      </c>
    </row>
    <row r="4000" spans="1:12" x14ac:dyDescent="0.25">
      <c r="A4000" s="23" t="s">
        <v>5012</v>
      </c>
      <c r="B4000" s="23" t="s">
        <v>5013</v>
      </c>
      <c r="C4000" s="23" t="s">
        <v>17</v>
      </c>
      <c r="D4000" s="24">
        <v>45299.918414351851</v>
      </c>
      <c r="E4000" s="25" t="s">
        <v>11</v>
      </c>
      <c r="F4000" s="26" t="s">
        <v>16</v>
      </c>
      <c r="G4000" s="26" t="s">
        <v>14</v>
      </c>
      <c r="H4000" s="23">
        <v>0</v>
      </c>
      <c r="I4000" s="27"/>
      <c r="J4000" s="28">
        <v>0</v>
      </c>
      <c r="K4000" t="str">
        <f>IF((LEN(relatorio_Ananindeua3[[#This Row],[CIF/CPF/CNPJ]])=14),relatorio_Ananindeua3[[#This Row],[CIF/CPF/CNPJ]],relatorio_Ananindeua3[[#This Row],[Coluna2]])</f>
        <v>40335760000174</v>
      </c>
      <c r="L4000" t="str">
        <f t="shared" si="63"/>
        <v>403******74</v>
      </c>
    </row>
    <row r="4001" spans="1:12" x14ac:dyDescent="0.25">
      <c r="A4001" s="23" t="s">
        <v>5028</v>
      </c>
      <c r="B4001" s="23" t="s">
        <v>5029</v>
      </c>
      <c r="C4001" s="23" t="s">
        <v>17</v>
      </c>
      <c r="D4001" s="24">
        <v>45299.918414351851</v>
      </c>
      <c r="E4001" s="25" t="s">
        <v>11</v>
      </c>
      <c r="F4001" s="26" t="s">
        <v>16</v>
      </c>
      <c r="G4001" s="26" t="s">
        <v>14</v>
      </c>
      <c r="H4001" s="23">
        <v>0</v>
      </c>
      <c r="I4001" s="27"/>
      <c r="J4001" s="28">
        <v>0</v>
      </c>
      <c r="K4001" t="str">
        <f>IF((LEN(relatorio_Ananindeua3[[#This Row],[CIF/CPF/CNPJ]])=14),relatorio_Ananindeua3[[#This Row],[CIF/CPF/CNPJ]],relatorio_Ananindeua3[[#This Row],[Coluna2]])</f>
        <v>40401030000124</v>
      </c>
      <c r="L4001" t="str">
        <f t="shared" si="63"/>
        <v>404******24</v>
      </c>
    </row>
    <row r="4002" spans="1:12" x14ac:dyDescent="0.25">
      <c r="A4002" s="23" t="s">
        <v>5006</v>
      </c>
      <c r="B4002" s="23" t="s">
        <v>5007</v>
      </c>
      <c r="C4002" s="23" t="s">
        <v>17</v>
      </c>
      <c r="D4002" s="24">
        <v>45299.91847222222</v>
      </c>
      <c r="E4002" s="25" t="s">
        <v>11</v>
      </c>
      <c r="F4002" s="26" t="s">
        <v>16</v>
      </c>
      <c r="G4002" s="26" t="s">
        <v>14</v>
      </c>
      <c r="H4002" s="23">
        <v>0</v>
      </c>
      <c r="I4002" s="27"/>
      <c r="J4002" s="28">
        <v>0</v>
      </c>
      <c r="K4002" t="str">
        <f>IF((LEN(relatorio_Ananindeua3[[#This Row],[CIF/CPF/CNPJ]])=14),relatorio_Ananindeua3[[#This Row],[CIF/CPF/CNPJ]],relatorio_Ananindeua3[[#This Row],[Coluna2]])</f>
        <v>40322592000182</v>
      </c>
      <c r="L4002" t="str">
        <f t="shared" si="63"/>
        <v>403******82</v>
      </c>
    </row>
    <row r="4003" spans="1:12" x14ac:dyDescent="0.25">
      <c r="A4003" s="23" t="s">
        <v>4998</v>
      </c>
      <c r="B4003" s="23" t="s">
        <v>4999</v>
      </c>
      <c r="C4003" s="23" t="s">
        <v>17</v>
      </c>
      <c r="D4003" s="24">
        <v>45299.918483796297</v>
      </c>
      <c r="E4003" s="25" t="s">
        <v>11</v>
      </c>
      <c r="F4003" s="26" t="s">
        <v>16</v>
      </c>
      <c r="G4003" s="26" t="s">
        <v>14</v>
      </c>
      <c r="H4003" s="23">
        <v>0</v>
      </c>
      <c r="I4003" s="27"/>
      <c r="J4003" s="28">
        <v>0</v>
      </c>
      <c r="K4003" t="str">
        <f>IF((LEN(relatorio_Ananindeua3[[#This Row],[CIF/CPF/CNPJ]])=14),relatorio_Ananindeua3[[#This Row],[CIF/CPF/CNPJ]],relatorio_Ananindeua3[[#This Row],[Coluna2]])</f>
        <v>40300650000177</v>
      </c>
      <c r="L4003" t="str">
        <f t="shared" si="63"/>
        <v>403******77</v>
      </c>
    </row>
    <row r="4004" spans="1:12" x14ac:dyDescent="0.25">
      <c r="A4004" s="23" t="s">
        <v>1064</v>
      </c>
      <c r="B4004" s="23" t="s">
        <v>1065</v>
      </c>
      <c r="C4004" s="23" t="s">
        <v>17</v>
      </c>
      <c r="D4004" s="24">
        <v>45299.918495370373</v>
      </c>
      <c r="E4004" s="25" t="s">
        <v>11</v>
      </c>
      <c r="F4004" s="26" t="s">
        <v>16</v>
      </c>
      <c r="G4004" s="26" t="s">
        <v>14</v>
      </c>
      <c r="H4004" s="23">
        <v>0</v>
      </c>
      <c r="I4004" s="27"/>
      <c r="J4004" s="28">
        <v>0</v>
      </c>
      <c r="K4004" t="str">
        <f>IF((LEN(relatorio_Ananindeua3[[#This Row],[CIF/CPF/CNPJ]])=14),relatorio_Ananindeua3[[#This Row],[CIF/CPF/CNPJ]],relatorio_Ananindeua3[[#This Row],[Coluna2]])</f>
        <v>18204508000177</v>
      </c>
      <c r="L4004" t="str">
        <f t="shared" si="63"/>
        <v>182******77</v>
      </c>
    </row>
    <row r="4005" spans="1:12" x14ac:dyDescent="0.25">
      <c r="A4005" s="23" t="s">
        <v>4994</v>
      </c>
      <c r="B4005" s="23" t="s">
        <v>4995</v>
      </c>
      <c r="C4005" s="23" t="s">
        <v>17</v>
      </c>
      <c r="D4005" s="24">
        <v>45299.918495370373</v>
      </c>
      <c r="E4005" s="25" t="s">
        <v>11</v>
      </c>
      <c r="F4005" s="26" t="s">
        <v>16</v>
      </c>
      <c r="G4005" s="26" t="s">
        <v>14</v>
      </c>
      <c r="H4005" s="23">
        <v>0</v>
      </c>
      <c r="I4005" s="27"/>
      <c r="J4005" s="28">
        <v>0</v>
      </c>
      <c r="K4005" t="str">
        <f>IF((LEN(relatorio_Ananindeua3[[#This Row],[CIF/CPF/CNPJ]])=14),relatorio_Ananindeua3[[#This Row],[CIF/CPF/CNPJ]],relatorio_Ananindeua3[[#This Row],[Coluna2]])</f>
        <v>40289154000160</v>
      </c>
      <c r="L4005" t="str">
        <f t="shared" si="63"/>
        <v>402******60</v>
      </c>
    </row>
    <row r="4006" spans="1:12" x14ac:dyDescent="0.25">
      <c r="A4006" s="23" t="s">
        <v>4992</v>
      </c>
      <c r="B4006" s="23" t="s">
        <v>4993</v>
      </c>
      <c r="C4006" s="23" t="s">
        <v>17</v>
      </c>
      <c r="D4006" s="24">
        <v>45299.91851851852</v>
      </c>
      <c r="E4006" s="25" t="s">
        <v>11</v>
      </c>
      <c r="F4006" s="26" t="s">
        <v>16</v>
      </c>
      <c r="G4006" s="26" t="s">
        <v>14</v>
      </c>
      <c r="H4006" s="23">
        <v>0</v>
      </c>
      <c r="I4006" s="27"/>
      <c r="J4006" s="28">
        <v>0</v>
      </c>
      <c r="K4006" t="str">
        <f>IF((LEN(relatorio_Ananindeua3[[#This Row],[CIF/CPF/CNPJ]])=14),relatorio_Ananindeua3[[#This Row],[CIF/CPF/CNPJ]],relatorio_Ananindeua3[[#This Row],[Coluna2]])</f>
        <v>40274213000126</v>
      </c>
      <c r="L4006" t="str">
        <f t="shared" si="63"/>
        <v>402******26</v>
      </c>
    </row>
    <row r="4007" spans="1:12" x14ac:dyDescent="0.25">
      <c r="A4007" s="23" t="s">
        <v>4980</v>
      </c>
      <c r="B4007" s="23" t="s">
        <v>4981</v>
      </c>
      <c r="C4007" s="23" t="s">
        <v>17</v>
      </c>
      <c r="D4007" s="24">
        <v>45299.918564814812</v>
      </c>
      <c r="E4007" s="25" t="s">
        <v>11</v>
      </c>
      <c r="F4007" s="26" t="s">
        <v>16</v>
      </c>
      <c r="G4007" s="26" t="s">
        <v>14</v>
      </c>
      <c r="H4007" s="23">
        <v>0</v>
      </c>
      <c r="I4007" s="27"/>
      <c r="J4007" s="28">
        <v>0</v>
      </c>
      <c r="K4007" t="str">
        <f>IF((LEN(relatorio_Ananindeua3[[#This Row],[CIF/CPF/CNPJ]])=14),relatorio_Ananindeua3[[#This Row],[CIF/CPF/CNPJ]],relatorio_Ananindeua3[[#This Row],[Coluna2]])</f>
        <v>40248292000109</v>
      </c>
      <c r="L4007" t="str">
        <f t="shared" si="63"/>
        <v>402******09</v>
      </c>
    </row>
    <row r="4008" spans="1:12" x14ac:dyDescent="0.25">
      <c r="A4008" s="23" t="s">
        <v>4982</v>
      </c>
      <c r="B4008" s="23" t="s">
        <v>4983</v>
      </c>
      <c r="C4008" s="23" t="s">
        <v>17</v>
      </c>
      <c r="D4008" s="24">
        <v>45299.918564814812</v>
      </c>
      <c r="E4008" s="25" t="s">
        <v>11</v>
      </c>
      <c r="F4008" s="26" t="s">
        <v>16</v>
      </c>
      <c r="G4008" s="26" t="s">
        <v>14</v>
      </c>
      <c r="H4008" s="23">
        <v>0</v>
      </c>
      <c r="I4008" s="27"/>
      <c r="J4008" s="28">
        <v>0</v>
      </c>
      <c r="K4008" t="str">
        <f>IF((LEN(relatorio_Ananindeua3[[#This Row],[CIF/CPF/CNPJ]])=14),relatorio_Ananindeua3[[#This Row],[CIF/CPF/CNPJ]],relatorio_Ananindeua3[[#This Row],[Coluna2]])</f>
        <v>40252572000182</v>
      </c>
      <c r="L4008" t="str">
        <f t="shared" si="63"/>
        <v>402******82</v>
      </c>
    </row>
    <row r="4009" spans="1:12" x14ac:dyDescent="0.25">
      <c r="A4009" s="23" t="s">
        <v>4970</v>
      </c>
      <c r="B4009" s="23" t="s">
        <v>4971</v>
      </c>
      <c r="C4009" s="23" t="s">
        <v>17</v>
      </c>
      <c r="D4009" s="24">
        <v>45299.918645833335</v>
      </c>
      <c r="E4009" s="25" t="s">
        <v>11</v>
      </c>
      <c r="F4009" s="26" t="s">
        <v>16</v>
      </c>
      <c r="G4009" s="26" t="s">
        <v>14</v>
      </c>
      <c r="H4009" s="23">
        <v>0</v>
      </c>
      <c r="I4009" s="27"/>
      <c r="J4009" s="28">
        <v>0</v>
      </c>
      <c r="K4009" t="str">
        <f>IF((LEN(relatorio_Ananindeua3[[#This Row],[CIF/CPF/CNPJ]])=14),relatorio_Ananindeua3[[#This Row],[CIF/CPF/CNPJ]],relatorio_Ananindeua3[[#This Row],[Coluna2]])</f>
        <v>40231497000173</v>
      </c>
      <c r="L4009" t="str">
        <f t="shared" si="63"/>
        <v>402******73</v>
      </c>
    </row>
    <row r="4010" spans="1:12" x14ac:dyDescent="0.25">
      <c r="A4010" s="23" t="s">
        <v>4173</v>
      </c>
      <c r="B4010" s="23" t="s">
        <v>4174</v>
      </c>
      <c r="C4010" s="23" t="s">
        <v>17</v>
      </c>
      <c r="D4010" s="24">
        <v>45299.918877314813</v>
      </c>
      <c r="E4010" s="25" t="s">
        <v>11</v>
      </c>
      <c r="F4010" s="26" t="s">
        <v>16</v>
      </c>
      <c r="G4010" s="26" t="s">
        <v>14</v>
      </c>
      <c r="H4010" s="23">
        <v>0</v>
      </c>
      <c r="I4010" s="27"/>
      <c r="J4010" s="28">
        <v>0</v>
      </c>
      <c r="K4010" t="str">
        <f>IF((LEN(relatorio_Ananindeua3[[#This Row],[CIF/CPF/CNPJ]])=14),relatorio_Ananindeua3[[#This Row],[CIF/CPF/CNPJ]],relatorio_Ananindeua3[[#This Row],[Coluna2]])</f>
        <v>36471455000132</v>
      </c>
      <c r="L4010" t="str">
        <f t="shared" si="63"/>
        <v>364******32</v>
      </c>
    </row>
    <row r="4011" spans="1:12" x14ac:dyDescent="0.25">
      <c r="A4011" s="23" t="s">
        <v>4930</v>
      </c>
      <c r="B4011" s="23" t="s">
        <v>4931</v>
      </c>
      <c r="C4011" s="23" t="s">
        <v>17</v>
      </c>
      <c r="D4011" s="24">
        <v>45299.919224537036</v>
      </c>
      <c r="E4011" s="25" t="s">
        <v>11</v>
      </c>
      <c r="F4011" s="26" t="s">
        <v>16</v>
      </c>
      <c r="G4011" s="26" t="s">
        <v>14</v>
      </c>
      <c r="H4011" s="23">
        <v>0</v>
      </c>
      <c r="I4011" s="27"/>
      <c r="J4011" s="28">
        <v>0</v>
      </c>
      <c r="K4011" t="str">
        <f>IF((LEN(relatorio_Ananindeua3[[#This Row],[CIF/CPF/CNPJ]])=14),relatorio_Ananindeua3[[#This Row],[CIF/CPF/CNPJ]],relatorio_Ananindeua3[[#This Row],[Coluna2]])</f>
        <v>40024886000128</v>
      </c>
      <c r="L4011" t="str">
        <f t="shared" si="63"/>
        <v>400******28</v>
      </c>
    </row>
    <row r="4012" spans="1:12" x14ac:dyDescent="0.25">
      <c r="A4012" s="23" t="s">
        <v>4928</v>
      </c>
      <c r="B4012" s="23" t="s">
        <v>4929</v>
      </c>
      <c r="C4012" s="23" t="s">
        <v>17</v>
      </c>
      <c r="D4012" s="24">
        <v>45299.919236111113</v>
      </c>
      <c r="E4012" s="25" t="s">
        <v>11</v>
      </c>
      <c r="F4012" s="26" t="s">
        <v>16</v>
      </c>
      <c r="G4012" s="26" t="s">
        <v>14</v>
      </c>
      <c r="H4012" s="23">
        <v>0</v>
      </c>
      <c r="I4012" s="27"/>
      <c r="J4012" s="28">
        <v>0</v>
      </c>
      <c r="K4012" t="str">
        <f>IF((LEN(relatorio_Ananindeua3[[#This Row],[CIF/CPF/CNPJ]])=14),relatorio_Ananindeua3[[#This Row],[CIF/CPF/CNPJ]],relatorio_Ananindeua3[[#This Row],[Coluna2]])</f>
        <v>40020726000100</v>
      </c>
      <c r="L4012" t="str">
        <f t="shared" si="63"/>
        <v>400******00</v>
      </c>
    </row>
    <row r="4013" spans="1:12" x14ac:dyDescent="0.25">
      <c r="A4013" s="23" t="s">
        <v>4918</v>
      </c>
      <c r="B4013" s="23" t="s">
        <v>4919</v>
      </c>
      <c r="C4013" s="23" t="s">
        <v>17</v>
      </c>
      <c r="D4013" s="24">
        <v>45299.919270833336</v>
      </c>
      <c r="E4013" s="25" t="s">
        <v>11</v>
      </c>
      <c r="F4013" s="26" t="s">
        <v>16</v>
      </c>
      <c r="G4013" s="26" t="s">
        <v>14</v>
      </c>
      <c r="H4013" s="23">
        <v>0</v>
      </c>
      <c r="I4013" s="27"/>
      <c r="J4013" s="28">
        <v>0</v>
      </c>
      <c r="K4013" t="str">
        <f>IF((LEN(relatorio_Ananindeua3[[#This Row],[CIF/CPF/CNPJ]])=14),relatorio_Ananindeua3[[#This Row],[CIF/CPF/CNPJ]],relatorio_Ananindeua3[[#This Row],[Coluna2]])</f>
        <v>39970631000179</v>
      </c>
      <c r="L4013" t="str">
        <f t="shared" si="63"/>
        <v>399******79</v>
      </c>
    </row>
    <row r="4014" spans="1:12" x14ac:dyDescent="0.25">
      <c r="A4014" s="23" t="s">
        <v>4920</v>
      </c>
      <c r="B4014" s="23" t="s">
        <v>4921</v>
      </c>
      <c r="C4014" s="23" t="s">
        <v>17</v>
      </c>
      <c r="D4014" s="24">
        <v>45299.919293981482</v>
      </c>
      <c r="E4014" s="25" t="s">
        <v>11</v>
      </c>
      <c r="F4014" s="26" t="s">
        <v>16</v>
      </c>
      <c r="G4014" s="26" t="s">
        <v>14</v>
      </c>
      <c r="H4014" s="23">
        <v>0</v>
      </c>
      <c r="I4014" s="27"/>
      <c r="J4014" s="28">
        <v>0</v>
      </c>
      <c r="K4014" t="str">
        <f>IF((LEN(relatorio_Ananindeua3[[#This Row],[CIF/CPF/CNPJ]])=14),relatorio_Ananindeua3[[#This Row],[CIF/CPF/CNPJ]],relatorio_Ananindeua3[[#This Row],[Coluna2]])</f>
        <v>39980136000140</v>
      </c>
      <c r="L4014" t="str">
        <f t="shared" si="63"/>
        <v>399******40</v>
      </c>
    </row>
    <row r="4015" spans="1:12" x14ac:dyDescent="0.25">
      <c r="A4015" s="23" t="s">
        <v>4910</v>
      </c>
      <c r="B4015" s="23" t="s">
        <v>4911</v>
      </c>
      <c r="C4015" s="23" t="s">
        <v>17</v>
      </c>
      <c r="D4015" s="24">
        <v>45299.919317129628</v>
      </c>
      <c r="E4015" s="25" t="s">
        <v>11</v>
      </c>
      <c r="F4015" s="26" t="s">
        <v>16</v>
      </c>
      <c r="G4015" s="26" t="s">
        <v>14</v>
      </c>
      <c r="H4015" s="23">
        <v>0</v>
      </c>
      <c r="I4015" s="27"/>
      <c r="J4015" s="28">
        <v>0</v>
      </c>
      <c r="K4015" t="str">
        <f>IF((LEN(relatorio_Ananindeua3[[#This Row],[CIF/CPF/CNPJ]])=14),relatorio_Ananindeua3[[#This Row],[CIF/CPF/CNPJ]],relatorio_Ananindeua3[[#This Row],[Coluna2]])</f>
        <v>39958010000170</v>
      </c>
      <c r="L4015" t="str">
        <f t="shared" si="63"/>
        <v>399******70</v>
      </c>
    </row>
    <row r="4016" spans="1:12" x14ac:dyDescent="0.25">
      <c r="A4016" s="23" t="s">
        <v>4906</v>
      </c>
      <c r="B4016" s="23" t="s">
        <v>4907</v>
      </c>
      <c r="C4016" s="23" t="s">
        <v>17</v>
      </c>
      <c r="D4016" s="24">
        <v>45299.919328703705</v>
      </c>
      <c r="E4016" s="25" t="s">
        <v>11</v>
      </c>
      <c r="F4016" s="26" t="s">
        <v>16</v>
      </c>
      <c r="G4016" s="26" t="s">
        <v>14</v>
      </c>
      <c r="H4016" s="23">
        <v>0</v>
      </c>
      <c r="I4016" s="27"/>
      <c r="J4016" s="28">
        <v>0</v>
      </c>
      <c r="K4016" t="str">
        <f>IF((LEN(relatorio_Ananindeua3[[#This Row],[CIF/CPF/CNPJ]])=14),relatorio_Ananindeua3[[#This Row],[CIF/CPF/CNPJ]],relatorio_Ananindeua3[[#This Row],[Coluna2]])</f>
        <v>39948322000100</v>
      </c>
      <c r="L4016" t="str">
        <f t="shared" si="63"/>
        <v>399******00</v>
      </c>
    </row>
    <row r="4017" spans="1:12" x14ac:dyDescent="0.25">
      <c r="A4017" s="23" t="s">
        <v>4892</v>
      </c>
      <c r="B4017" s="23" t="s">
        <v>4893</v>
      </c>
      <c r="C4017" s="23" t="s">
        <v>17</v>
      </c>
      <c r="D4017" s="24">
        <v>45299.919479166667</v>
      </c>
      <c r="E4017" s="25" t="s">
        <v>11</v>
      </c>
      <c r="F4017" s="26" t="s">
        <v>16</v>
      </c>
      <c r="G4017" s="26" t="s">
        <v>14</v>
      </c>
      <c r="H4017" s="23">
        <v>0</v>
      </c>
      <c r="I4017" s="27"/>
      <c r="J4017" s="28">
        <v>0</v>
      </c>
      <c r="K4017" t="str">
        <f>IF((LEN(relatorio_Ananindeua3[[#This Row],[CIF/CPF/CNPJ]])=14),relatorio_Ananindeua3[[#This Row],[CIF/CPF/CNPJ]],relatorio_Ananindeua3[[#This Row],[Coluna2]])</f>
        <v>39890178000190</v>
      </c>
      <c r="L4017" t="str">
        <f t="shared" si="63"/>
        <v>398******90</v>
      </c>
    </row>
    <row r="4018" spans="1:12" x14ac:dyDescent="0.25">
      <c r="A4018" s="23" t="s">
        <v>676</v>
      </c>
      <c r="B4018" s="23" t="s">
        <v>677</v>
      </c>
      <c r="C4018" s="23" t="s">
        <v>17</v>
      </c>
      <c r="D4018" s="24">
        <v>45299.919525462959</v>
      </c>
      <c r="E4018" s="25" t="s">
        <v>11</v>
      </c>
      <c r="F4018" s="26" t="s">
        <v>16</v>
      </c>
      <c r="G4018" s="26" t="s">
        <v>14</v>
      </c>
      <c r="H4018" s="23">
        <v>0</v>
      </c>
      <c r="I4018" s="27"/>
      <c r="J4018" s="28">
        <v>0</v>
      </c>
      <c r="K4018" t="str">
        <f>IF((LEN(relatorio_Ananindeua3[[#This Row],[CIF/CPF/CNPJ]])=14),relatorio_Ananindeua3[[#This Row],[CIF/CPF/CNPJ]],relatorio_Ananindeua3[[#This Row],[Coluna2]])</f>
        <v>14937507000180</v>
      </c>
      <c r="L4018" t="str">
        <f t="shared" si="63"/>
        <v>149******80</v>
      </c>
    </row>
    <row r="4019" spans="1:12" x14ac:dyDescent="0.25">
      <c r="A4019" s="23" t="s">
        <v>4842</v>
      </c>
      <c r="B4019" s="23" t="s">
        <v>4843</v>
      </c>
      <c r="C4019" s="23" t="s">
        <v>17</v>
      </c>
      <c r="D4019" s="24">
        <v>45299.919560185182</v>
      </c>
      <c r="E4019" s="25" t="s">
        <v>11</v>
      </c>
      <c r="F4019" s="26" t="s">
        <v>16</v>
      </c>
      <c r="G4019" s="26" t="s">
        <v>14</v>
      </c>
      <c r="H4019" s="23">
        <v>0</v>
      </c>
      <c r="I4019" s="27"/>
      <c r="J4019" s="28">
        <v>0</v>
      </c>
      <c r="K4019" t="str">
        <f>IF((LEN(relatorio_Ananindeua3[[#This Row],[CIF/CPF/CNPJ]])=14),relatorio_Ananindeua3[[#This Row],[CIF/CPF/CNPJ]],relatorio_Ananindeua3[[#This Row],[Coluna2]])</f>
        <v>39755703000165</v>
      </c>
      <c r="L4019" t="str">
        <f t="shared" si="63"/>
        <v>397******65</v>
      </c>
    </row>
    <row r="4020" spans="1:12" x14ac:dyDescent="0.25">
      <c r="A4020" s="23" t="s">
        <v>4872</v>
      </c>
      <c r="B4020" s="23" t="s">
        <v>4873</v>
      </c>
      <c r="C4020" s="23" t="s">
        <v>17</v>
      </c>
      <c r="D4020" s="24">
        <v>45299.919560185182</v>
      </c>
      <c r="E4020" s="25" t="s">
        <v>11</v>
      </c>
      <c r="F4020" s="26" t="s">
        <v>16</v>
      </c>
      <c r="G4020" s="26" t="s">
        <v>14</v>
      </c>
      <c r="H4020" s="23">
        <v>0</v>
      </c>
      <c r="I4020" s="27"/>
      <c r="J4020" s="28">
        <v>0</v>
      </c>
      <c r="K4020" t="str">
        <f>IF((LEN(relatorio_Ananindeua3[[#This Row],[CIF/CPF/CNPJ]])=14),relatorio_Ananindeua3[[#This Row],[CIF/CPF/CNPJ]],relatorio_Ananindeua3[[#This Row],[Coluna2]])</f>
        <v>39840164000162</v>
      </c>
      <c r="L4020" t="str">
        <f t="shared" si="63"/>
        <v>398******62</v>
      </c>
    </row>
    <row r="4021" spans="1:12" x14ac:dyDescent="0.25">
      <c r="A4021" s="23" t="s">
        <v>4884</v>
      </c>
      <c r="B4021" s="23" t="s">
        <v>4885</v>
      </c>
      <c r="C4021" s="23" t="s">
        <v>17</v>
      </c>
      <c r="D4021" s="24">
        <v>45299.919560185182</v>
      </c>
      <c r="E4021" s="25" t="s">
        <v>11</v>
      </c>
      <c r="F4021" s="26" t="s">
        <v>16</v>
      </c>
      <c r="G4021" s="26" t="s">
        <v>14</v>
      </c>
      <c r="H4021" s="23">
        <v>0</v>
      </c>
      <c r="I4021" s="27"/>
      <c r="J4021" s="28">
        <v>0</v>
      </c>
      <c r="K4021" t="str">
        <f>IF((LEN(relatorio_Ananindeua3[[#This Row],[CIF/CPF/CNPJ]])=14),relatorio_Ananindeua3[[#This Row],[CIF/CPF/CNPJ]],relatorio_Ananindeua3[[#This Row],[Coluna2]])</f>
        <v>39856642000122</v>
      </c>
      <c r="L4021" t="str">
        <f t="shared" si="63"/>
        <v>398******22</v>
      </c>
    </row>
    <row r="4022" spans="1:12" x14ac:dyDescent="0.25">
      <c r="A4022" s="23" t="s">
        <v>4860</v>
      </c>
      <c r="B4022" s="23" t="s">
        <v>4861</v>
      </c>
      <c r="C4022" s="23" t="s">
        <v>17</v>
      </c>
      <c r="D4022" s="24">
        <v>45299.919606481482</v>
      </c>
      <c r="E4022" s="25" t="s">
        <v>11</v>
      </c>
      <c r="F4022" s="26" t="s">
        <v>16</v>
      </c>
      <c r="G4022" s="26" t="s">
        <v>14</v>
      </c>
      <c r="H4022" s="23">
        <v>0</v>
      </c>
      <c r="I4022" s="27"/>
      <c r="J4022" s="28">
        <v>0</v>
      </c>
      <c r="K4022" t="str">
        <f>IF((LEN(relatorio_Ananindeua3[[#This Row],[CIF/CPF/CNPJ]])=14),relatorio_Ananindeua3[[#This Row],[CIF/CPF/CNPJ]],relatorio_Ananindeua3[[#This Row],[Coluna2]])</f>
        <v>39815962000134</v>
      </c>
      <c r="L4022" t="str">
        <f t="shared" si="63"/>
        <v>398******34</v>
      </c>
    </row>
    <row r="4023" spans="1:12" x14ac:dyDescent="0.25">
      <c r="A4023" s="23" t="s">
        <v>4864</v>
      </c>
      <c r="B4023" s="23" t="s">
        <v>4865</v>
      </c>
      <c r="C4023" s="23" t="s">
        <v>17</v>
      </c>
      <c r="D4023" s="24">
        <v>45299.919606481482</v>
      </c>
      <c r="E4023" s="25" t="s">
        <v>11</v>
      </c>
      <c r="F4023" s="26" t="s">
        <v>16</v>
      </c>
      <c r="G4023" s="26" t="s">
        <v>14</v>
      </c>
      <c r="H4023" s="23">
        <v>0</v>
      </c>
      <c r="I4023" s="27"/>
      <c r="J4023" s="28">
        <v>0</v>
      </c>
      <c r="K4023" t="str">
        <f>IF((LEN(relatorio_Ananindeua3[[#This Row],[CIF/CPF/CNPJ]])=14),relatorio_Ananindeua3[[#This Row],[CIF/CPF/CNPJ]],relatorio_Ananindeua3[[#This Row],[Coluna2]])</f>
        <v>39819656000176</v>
      </c>
      <c r="L4023" t="str">
        <f t="shared" si="63"/>
        <v>398******76</v>
      </c>
    </row>
    <row r="4024" spans="1:12" x14ac:dyDescent="0.25">
      <c r="A4024" s="23" t="s">
        <v>4856</v>
      </c>
      <c r="B4024" s="23" t="s">
        <v>4857</v>
      </c>
      <c r="C4024" s="23" t="s">
        <v>17</v>
      </c>
      <c r="D4024" s="24">
        <v>45299.919618055559</v>
      </c>
      <c r="E4024" s="25" t="s">
        <v>11</v>
      </c>
      <c r="F4024" s="26" t="s">
        <v>16</v>
      </c>
      <c r="G4024" s="26" t="s">
        <v>14</v>
      </c>
      <c r="H4024" s="23">
        <v>0</v>
      </c>
      <c r="I4024" s="27"/>
      <c r="J4024" s="28">
        <v>0</v>
      </c>
      <c r="K4024" t="str">
        <f>IF((LEN(relatorio_Ananindeua3[[#This Row],[CIF/CPF/CNPJ]])=14),relatorio_Ananindeua3[[#This Row],[CIF/CPF/CNPJ]],relatorio_Ananindeua3[[#This Row],[Coluna2]])</f>
        <v>39801787000126</v>
      </c>
      <c r="L4024" t="str">
        <f t="shared" si="63"/>
        <v>398******26</v>
      </c>
    </row>
    <row r="4025" spans="1:12" x14ac:dyDescent="0.25">
      <c r="A4025" s="23" t="s">
        <v>4854</v>
      </c>
      <c r="B4025" s="23" t="s">
        <v>4855</v>
      </c>
      <c r="C4025" s="23" t="s">
        <v>17</v>
      </c>
      <c r="D4025" s="24">
        <v>45299.919675925928</v>
      </c>
      <c r="E4025" s="25" t="s">
        <v>11</v>
      </c>
      <c r="F4025" s="26" t="s">
        <v>16</v>
      </c>
      <c r="G4025" s="26" t="s">
        <v>14</v>
      </c>
      <c r="H4025" s="23">
        <v>0</v>
      </c>
      <c r="I4025" s="27"/>
      <c r="J4025" s="28">
        <v>0</v>
      </c>
      <c r="K4025" t="str">
        <f>IF((LEN(relatorio_Ananindeua3[[#This Row],[CIF/CPF/CNPJ]])=14),relatorio_Ananindeua3[[#This Row],[CIF/CPF/CNPJ]],relatorio_Ananindeua3[[#This Row],[Coluna2]])</f>
        <v>39796054000140</v>
      </c>
      <c r="L4025" t="str">
        <f t="shared" si="63"/>
        <v>397******40</v>
      </c>
    </row>
    <row r="4026" spans="1:12" x14ac:dyDescent="0.25">
      <c r="A4026" s="23" t="s">
        <v>4844</v>
      </c>
      <c r="B4026" s="23" t="s">
        <v>4845</v>
      </c>
      <c r="C4026" s="23" t="s">
        <v>17</v>
      </c>
      <c r="D4026" s="24">
        <v>45299.919687499998</v>
      </c>
      <c r="E4026" s="25" t="s">
        <v>11</v>
      </c>
      <c r="F4026" s="26" t="s">
        <v>16</v>
      </c>
      <c r="G4026" s="26" t="s">
        <v>14</v>
      </c>
      <c r="H4026" s="23">
        <v>0</v>
      </c>
      <c r="I4026" s="27"/>
      <c r="J4026" s="28">
        <v>0</v>
      </c>
      <c r="K4026" t="str">
        <f>IF((LEN(relatorio_Ananindeua3[[#This Row],[CIF/CPF/CNPJ]])=14),relatorio_Ananindeua3[[#This Row],[CIF/CPF/CNPJ]],relatorio_Ananindeua3[[#This Row],[Coluna2]])</f>
        <v>39772761000105</v>
      </c>
      <c r="L4026" t="str">
        <f t="shared" si="63"/>
        <v>397******05</v>
      </c>
    </row>
    <row r="4027" spans="1:12" x14ac:dyDescent="0.25">
      <c r="A4027" s="23" t="s">
        <v>4838</v>
      </c>
      <c r="B4027" s="23" t="s">
        <v>4839</v>
      </c>
      <c r="C4027" s="23" t="s">
        <v>17</v>
      </c>
      <c r="D4027" s="24">
        <v>45299.919722222221</v>
      </c>
      <c r="E4027" s="25" t="s">
        <v>11</v>
      </c>
      <c r="F4027" s="26" t="s">
        <v>16</v>
      </c>
      <c r="G4027" s="26" t="s">
        <v>14</v>
      </c>
      <c r="H4027" s="23">
        <v>0</v>
      </c>
      <c r="I4027" s="27"/>
      <c r="J4027" s="28">
        <v>0</v>
      </c>
      <c r="K4027" t="str">
        <f>IF((LEN(relatorio_Ananindeua3[[#This Row],[CIF/CPF/CNPJ]])=14),relatorio_Ananindeua3[[#This Row],[CIF/CPF/CNPJ]],relatorio_Ananindeua3[[#This Row],[Coluna2]])</f>
        <v>39738524000110</v>
      </c>
      <c r="L4027" t="str">
        <f t="shared" si="63"/>
        <v>397******10</v>
      </c>
    </row>
    <row r="4028" spans="1:12" x14ac:dyDescent="0.25">
      <c r="A4028" s="23" t="s">
        <v>4815</v>
      </c>
      <c r="B4028" s="23" t="s">
        <v>4816</v>
      </c>
      <c r="C4028" s="23" t="s">
        <v>17</v>
      </c>
      <c r="D4028" s="24">
        <v>45299.91983796296</v>
      </c>
      <c r="E4028" s="25" t="s">
        <v>11</v>
      </c>
      <c r="F4028" s="26" t="s">
        <v>16</v>
      </c>
      <c r="G4028" s="26" t="s">
        <v>14</v>
      </c>
      <c r="H4028" s="23">
        <v>0</v>
      </c>
      <c r="I4028" s="27"/>
      <c r="J4028" s="28">
        <v>0</v>
      </c>
      <c r="K4028" t="str">
        <f>IF((LEN(relatorio_Ananindeua3[[#This Row],[CIF/CPF/CNPJ]])=14),relatorio_Ananindeua3[[#This Row],[CIF/CPF/CNPJ]],relatorio_Ananindeua3[[#This Row],[Coluna2]])</f>
        <v>39674402000107</v>
      </c>
      <c r="L4028" t="str">
        <f t="shared" si="63"/>
        <v>396******07</v>
      </c>
    </row>
    <row r="4029" spans="1:12" x14ac:dyDescent="0.25">
      <c r="A4029" s="23" t="s">
        <v>4797</v>
      </c>
      <c r="B4029" s="23" t="s">
        <v>4798</v>
      </c>
      <c r="C4029" s="23" t="s">
        <v>17</v>
      </c>
      <c r="D4029" s="24">
        <v>45299.919988425929</v>
      </c>
      <c r="E4029" s="25" t="s">
        <v>11</v>
      </c>
      <c r="F4029" s="26" t="s">
        <v>16</v>
      </c>
      <c r="G4029" s="26" t="s">
        <v>14</v>
      </c>
      <c r="H4029" s="23">
        <v>0</v>
      </c>
      <c r="I4029" s="27"/>
      <c r="J4029" s="28">
        <v>0</v>
      </c>
      <c r="K4029" t="str">
        <f>IF((LEN(relatorio_Ananindeua3[[#This Row],[CIF/CPF/CNPJ]])=14),relatorio_Ananindeua3[[#This Row],[CIF/CPF/CNPJ]],relatorio_Ananindeua3[[#This Row],[Coluna2]])</f>
        <v>39578038000181</v>
      </c>
      <c r="L4029" t="str">
        <f t="shared" si="63"/>
        <v>395******81</v>
      </c>
    </row>
    <row r="4030" spans="1:12" x14ac:dyDescent="0.25">
      <c r="A4030" s="23" t="s">
        <v>4799</v>
      </c>
      <c r="B4030" s="23" t="s">
        <v>4800</v>
      </c>
      <c r="C4030" s="23" t="s">
        <v>17</v>
      </c>
      <c r="D4030" s="24">
        <v>45299.919988425929</v>
      </c>
      <c r="E4030" s="25" t="s">
        <v>11</v>
      </c>
      <c r="F4030" s="26" t="s">
        <v>16</v>
      </c>
      <c r="G4030" s="26" t="s">
        <v>14</v>
      </c>
      <c r="H4030" s="23">
        <v>0</v>
      </c>
      <c r="I4030" s="27"/>
      <c r="J4030" s="28">
        <v>0</v>
      </c>
      <c r="K4030" t="str">
        <f>IF((LEN(relatorio_Ananindeua3[[#This Row],[CIF/CPF/CNPJ]])=14),relatorio_Ananindeua3[[#This Row],[CIF/CPF/CNPJ]],relatorio_Ananindeua3[[#This Row],[Coluna2]])</f>
        <v>39589584000118</v>
      </c>
      <c r="L4030" t="str">
        <f t="shared" si="63"/>
        <v>395******18</v>
      </c>
    </row>
    <row r="4031" spans="1:12" x14ac:dyDescent="0.25">
      <c r="A4031" s="23" t="s">
        <v>4787</v>
      </c>
      <c r="B4031" s="23" t="s">
        <v>4788</v>
      </c>
      <c r="C4031" s="23" t="s">
        <v>17</v>
      </c>
      <c r="D4031" s="24">
        <v>45299.92019675926</v>
      </c>
      <c r="E4031" s="25" t="s">
        <v>11</v>
      </c>
      <c r="F4031" s="26" t="s">
        <v>16</v>
      </c>
      <c r="G4031" s="26" t="s">
        <v>14</v>
      </c>
      <c r="H4031" s="23">
        <v>0</v>
      </c>
      <c r="I4031" s="27"/>
      <c r="J4031" s="28">
        <v>0</v>
      </c>
      <c r="K4031" t="str">
        <f>IF((LEN(relatorio_Ananindeua3[[#This Row],[CIF/CPF/CNPJ]])=14),relatorio_Ananindeua3[[#This Row],[CIF/CPF/CNPJ]],relatorio_Ananindeua3[[#This Row],[Coluna2]])</f>
        <v>39505485000100</v>
      </c>
      <c r="L4031" t="str">
        <f t="shared" si="63"/>
        <v>395******00</v>
      </c>
    </row>
    <row r="4032" spans="1:12" x14ac:dyDescent="0.25">
      <c r="A4032" s="23" t="s">
        <v>4781</v>
      </c>
      <c r="B4032" s="23" t="s">
        <v>4782</v>
      </c>
      <c r="C4032" s="23" t="s">
        <v>17</v>
      </c>
      <c r="D4032" s="24">
        <v>45299.920231481483</v>
      </c>
      <c r="E4032" s="25" t="s">
        <v>11</v>
      </c>
      <c r="F4032" s="26" t="s">
        <v>16</v>
      </c>
      <c r="G4032" s="26" t="s">
        <v>14</v>
      </c>
      <c r="H4032" s="23">
        <v>0</v>
      </c>
      <c r="I4032" s="27"/>
      <c r="J4032" s="28">
        <v>0</v>
      </c>
      <c r="K4032" t="str">
        <f>IF((LEN(relatorio_Ananindeua3[[#This Row],[CIF/CPF/CNPJ]])=14),relatorio_Ananindeua3[[#This Row],[CIF/CPF/CNPJ]],relatorio_Ananindeua3[[#This Row],[Coluna2]])</f>
        <v>39497887000100</v>
      </c>
      <c r="L4032" t="str">
        <f t="shared" si="63"/>
        <v>394******00</v>
      </c>
    </row>
    <row r="4033" spans="1:12" x14ac:dyDescent="0.25">
      <c r="A4033" s="23" t="s">
        <v>1165</v>
      </c>
      <c r="B4033" s="23" t="s">
        <v>1166</v>
      </c>
      <c r="C4033" s="23" t="s">
        <v>17</v>
      </c>
      <c r="D4033" s="24">
        <v>45299.920243055552</v>
      </c>
      <c r="E4033" s="25" t="s">
        <v>11</v>
      </c>
      <c r="F4033" s="26" t="s">
        <v>16</v>
      </c>
      <c r="G4033" s="26" t="s">
        <v>14</v>
      </c>
      <c r="H4033" s="23">
        <v>0</v>
      </c>
      <c r="I4033" s="27"/>
      <c r="J4033" s="28">
        <v>0</v>
      </c>
      <c r="K4033" t="str">
        <f>IF((LEN(relatorio_Ananindeua3[[#This Row],[CIF/CPF/CNPJ]])=14),relatorio_Ananindeua3[[#This Row],[CIF/CPF/CNPJ]],relatorio_Ananindeua3[[#This Row],[Coluna2]])</f>
        <v>19252192000151</v>
      </c>
      <c r="L4033" t="str">
        <f t="shared" si="63"/>
        <v>192******51</v>
      </c>
    </row>
    <row r="4034" spans="1:12" x14ac:dyDescent="0.25">
      <c r="A4034" s="23" t="s">
        <v>4783</v>
      </c>
      <c r="B4034" s="23" t="s">
        <v>4784</v>
      </c>
      <c r="C4034" s="23" t="s">
        <v>17</v>
      </c>
      <c r="D4034" s="24">
        <v>45299.920254629629</v>
      </c>
      <c r="E4034" s="25" t="s">
        <v>11</v>
      </c>
      <c r="F4034" s="26" t="s">
        <v>16</v>
      </c>
      <c r="G4034" s="26" t="s">
        <v>14</v>
      </c>
      <c r="H4034" s="23">
        <v>0</v>
      </c>
      <c r="I4034" s="27"/>
      <c r="J4034" s="28">
        <v>0</v>
      </c>
      <c r="K4034" t="str">
        <f>IF((LEN(relatorio_Ananindeua3[[#This Row],[CIF/CPF/CNPJ]])=14),relatorio_Ananindeua3[[#This Row],[CIF/CPF/CNPJ]],relatorio_Ananindeua3[[#This Row],[Coluna2]])</f>
        <v>39498429000196</v>
      </c>
      <c r="L4034" t="str">
        <f t="shared" si="63"/>
        <v>394******96</v>
      </c>
    </row>
    <row r="4035" spans="1:12" x14ac:dyDescent="0.25">
      <c r="A4035" s="23" t="s">
        <v>4737</v>
      </c>
      <c r="B4035" s="23" t="s">
        <v>4738</v>
      </c>
      <c r="C4035" s="23" t="s">
        <v>17</v>
      </c>
      <c r="D4035" s="24">
        <v>45299.920567129629</v>
      </c>
      <c r="E4035" s="25" t="s">
        <v>11</v>
      </c>
      <c r="F4035" s="26" t="s">
        <v>16</v>
      </c>
      <c r="G4035" s="26" t="s">
        <v>14</v>
      </c>
      <c r="H4035" s="23">
        <v>0</v>
      </c>
      <c r="I4035" s="27"/>
      <c r="J4035" s="28">
        <v>0</v>
      </c>
      <c r="K4035" t="str">
        <f>IF((LEN(relatorio_Ananindeua3[[#This Row],[CIF/CPF/CNPJ]])=14),relatorio_Ananindeua3[[#This Row],[CIF/CPF/CNPJ]],relatorio_Ananindeua3[[#This Row],[Coluna2]])</f>
        <v>39318667000172</v>
      </c>
      <c r="L4035" t="str">
        <f t="shared" si="63"/>
        <v>393******72</v>
      </c>
    </row>
    <row r="4036" spans="1:12" x14ac:dyDescent="0.25">
      <c r="A4036" s="23" t="s">
        <v>4721</v>
      </c>
      <c r="B4036" s="23" t="s">
        <v>4722</v>
      </c>
      <c r="C4036" s="23" t="s">
        <v>17</v>
      </c>
      <c r="D4036" s="24">
        <v>45299.920694444445</v>
      </c>
      <c r="E4036" s="25" t="s">
        <v>11</v>
      </c>
      <c r="F4036" s="26" t="s">
        <v>16</v>
      </c>
      <c r="G4036" s="26" t="s">
        <v>14</v>
      </c>
      <c r="H4036" s="23">
        <v>0</v>
      </c>
      <c r="I4036" s="27"/>
      <c r="J4036" s="28">
        <v>0</v>
      </c>
      <c r="K4036" t="str">
        <f>IF((LEN(relatorio_Ananindeua3[[#This Row],[CIF/CPF/CNPJ]])=14),relatorio_Ananindeua3[[#This Row],[CIF/CPF/CNPJ]],relatorio_Ananindeua3[[#This Row],[Coluna2]])</f>
        <v>39246880000116</v>
      </c>
      <c r="L4036" t="str">
        <f t="shared" si="63"/>
        <v>392******16</v>
      </c>
    </row>
    <row r="4037" spans="1:12" x14ac:dyDescent="0.25">
      <c r="A4037" s="23" t="s">
        <v>4713</v>
      </c>
      <c r="B4037" s="23" t="s">
        <v>4714</v>
      </c>
      <c r="C4037" s="23" t="s">
        <v>17</v>
      </c>
      <c r="D4037" s="24">
        <v>45299.920729166668</v>
      </c>
      <c r="E4037" s="25" t="s">
        <v>11</v>
      </c>
      <c r="F4037" s="26" t="s">
        <v>16</v>
      </c>
      <c r="G4037" s="26" t="s">
        <v>14</v>
      </c>
      <c r="H4037" s="23">
        <v>0</v>
      </c>
      <c r="I4037" s="27"/>
      <c r="J4037" s="28">
        <v>0</v>
      </c>
      <c r="K4037" t="str">
        <f>IF((LEN(relatorio_Ananindeua3[[#This Row],[CIF/CPF/CNPJ]])=14),relatorio_Ananindeua3[[#This Row],[CIF/CPF/CNPJ]],relatorio_Ananindeua3[[#This Row],[Coluna2]])</f>
        <v>39144651000190</v>
      </c>
      <c r="L4037" t="str">
        <f t="shared" si="63"/>
        <v>391******90</v>
      </c>
    </row>
    <row r="4038" spans="1:12" x14ac:dyDescent="0.25">
      <c r="A4038" s="23" t="s">
        <v>4426</v>
      </c>
      <c r="B4038" s="23" t="s">
        <v>4427</v>
      </c>
      <c r="C4038" s="23" t="s">
        <v>17</v>
      </c>
      <c r="D4038" s="24">
        <v>45299.920798611114</v>
      </c>
      <c r="E4038" s="25" t="s">
        <v>11</v>
      </c>
      <c r="F4038" s="26" t="s">
        <v>16</v>
      </c>
      <c r="G4038" s="26" t="s">
        <v>14</v>
      </c>
      <c r="H4038" s="23">
        <v>0</v>
      </c>
      <c r="I4038" s="27"/>
      <c r="J4038" s="28">
        <v>0</v>
      </c>
      <c r="K4038" t="str">
        <f>IF((LEN(relatorio_Ananindeua3[[#This Row],[CIF/CPF/CNPJ]])=14),relatorio_Ananindeua3[[#This Row],[CIF/CPF/CNPJ]],relatorio_Ananindeua3[[#This Row],[Coluna2]])</f>
        <v>37457903000106</v>
      </c>
      <c r="L4038" t="str">
        <f t="shared" si="63"/>
        <v>374******06</v>
      </c>
    </row>
    <row r="4039" spans="1:12" x14ac:dyDescent="0.25">
      <c r="A4039" s="23" t="s">
        <v>4705</v>
      </c>
      <c r="B4039" s="23" t="s">
        <v>4706</v>
      </c>
      <c r="C4039" s="23" t="s">
        <v>17</v>
      </c>
      <c r="D4039" s="24">
        <v>45299.92083333333</v>
      </c>
      <c r="E4039" s="25" t="s">
        <v>11</v>
      </c>
      <c r="F4039" s="26" t="s">
        <v>16</v>
      </c>
      <c r="G4039" s="26" t="s">
        <v>14</v>
      </c>
      <c r="H4039" s="23">
        <v>0</v>
      </c>
      <c r="I4039" s="27"/>
      <c r="J4039" s="28">
        <v>0</v>
      </c>
      <c r="K4039" t="str">
        <f>IF((LEN(relatorio_Ananindeua3[[#This Row],[CIF/CPF/CNPJ]])=14),relatorio_Ananindeua3[[#This Row],[CIF/CPF/CNPJ]],relatorio_Ananindeua3[[#This Row],[Coluna2]])</f>
        <v>38798743000121</v>
      </c>
      <c r="L4039" t="str">
        <f t="shared" si="63"/>
        <v>387******21</v>
      </c>
    </row>
    <row r="4040" spans="1:12" x14ac:dyDescent="0.25">
      <c r="A4040" s="23" t="s">
        <v>4711</v>
      </c>
      <c r="B4040" s="23" t="s">
        <v>4712</v>
      </c>
      <c r="C4040" s="23" t="s">
        <v>17</v>
      </c>
      <c r="D4040" s="24">
        <v>45299.92083333333</v>
      </c>
      <c r="E4040" s="25" t="s">
        <v>11</v>
      </c>
      <c r="F4040" s="26" t="s">
        <v>16</v>
      </c>
      <c r="G4040" s="26" t="s">
        <v>14</v>
      </c>
      <c r="H4040" s="23">
        <v>0</v>
      </c>
      <c r="I4040" s="27"/>
      <c r="J4040" s="28">
        <v>0</v>
      </c>
      <c r="K4040" t="str">
        <f>IF((LEN(relatorio_Ananindeua3[[#This Row],[CIF/CPF/CNPJ]])=14),relatorio_Ananindeua3[[#This Row],[CIF/CPF/CNPJ]],relatorio_Ananindeua3[[#This Row],[Coluna2]])</f>
        <v>38823219000163</v>
      </c>
      <c r="L4040" t="str">
        <f t="shared" si="63"/>
        <v>388******63</v>
      </c>
    </row>
    <row r="4041" spans="1:12" x14ac:dyDescent="0.25">
      <c r="A4041" s="23" t="s">
        <v>4695</v>
      </c>
      <c r="B4041" s="23" t="s">
        <v>4696</v>
      </c>
      <c r="C4041" s="23" t="s">
        <v>17</v>
      </c>
      <c r="D4041" s="24">
        <v>45299.920844907407</v>
      </c>
      <c r="E4041" s="25" t="s">
        <v>11</v>
      </c>
      <c r="F4041" s="26" t="s">
        <v>16</v>
      </c>
      <c r="G4041" s="26" t="s">
        <v>14</v>
      </c>
      <c r="H4041" s="23">
        <v>0</v>
      </c>
      <c r="I4041" s="27"/>
      <c r="J4041" s="28">
        <v>0</v>
      </c>
      <c r="K4041" t="str">
        <f>IF((LEN(relatorio_Ananindeua3[[#This Row],[CIF/CPF/CNPJ]])=14),relatorio_Ananindeua3[[#This Row],[CIF/CPF/CNPJ]],relatorio_Ananindeua3[[#This Row],[Coluna2]])</f>
        <v>38636636000105</v>
      </c>
      <c r="L4041" t="str">
        <f t="shared" si="63"/>
        <v>386******05</v>
      </c>
    </row>
    <row r="4042" spans="1:12" x14ac:dyDescent="0.25">
      <c r="A4042" s="23" t="s">
        <v>4697</v>
      </c>
      <c r="B4042" s="23" t="s">
        <v>4698</v>
      </c>
      <c r="C4042" s="23" t="s">
        <v>17</v>
      </c>
      <c r="D4042" s="24">
        <v>45299.920844907407</v>
      </c>
      <c r="E4042" s="25" t="s">
        <v>11</v>
      </c>
      <c r="F4042" s="26" t="s">
        <v>16</v>
      </c>
      <c r="G4042" s="26" t="s">
        <v>14</v>
      </c>
      <c r="H4042" s="23">
        <v>0</v>
      </c>
      <c r="I4042" s="27"/>
      <c r="J4042" s="28">
        <v>0</v>
      </c>
      <c r="K4042" t="str">
        <f>IF((LEN(relatorio_Ananindeua3[[#This Row],[CIF/CPF/CNPJ]])=14),relatorio_Ananindeua3[[#This Row],[CIF/CPF/CNPJ]],relatorio_Ananindeua3[[#This Row],[Coluna2]])</f>
        <v>38648955000122</v>
      </c>
      <c r="L4042" t="str">
        <f t="shared" si="63"/>
        <v>386******22</v>
      </c>
    </row>
    <row r="4043" spans="1:12" x14ac:dyDescent="0.25">
      <c r="A4043" s="23" t="s">
        <v>1141</v>
      </c>
      <c r="B4043" s="23" t="s">
        <v>1142</v>
      </c>
      <c r="C4043" s="23" t="s">
        <v>17</v>
      </c>
      <c r="D4043" s="24">
        <v>45299.920937499999</v>
      </c>
      <c r="E4043" s="25" t="s">
        <v>11</v>
      </c>
      <c r="F4043" s="26" t="s">
        <v>16</v>
      </c>
      <c r="G4043" s="26" t="s">
        <v>14</v>
      </c>
      <c r="H4043" s="23">
        <v>0</v>
      </c>
      <c r="I4043" s="27"/>
      <c r="J4043" s="28">
        <v>0</v>
      </c>
      <c r="K4043" t="str">
        <f>IF((LEN(relatorio_Ananindeua3[[#This Row],[CIF/CPF/CNPJ]])=14),relatorio_Ananindeua3[[#This Row],[CIF/CPF/CNPJ]],relatorio_Ananindeua3[[#This Row],[Coluna2]])</f>
        <v>18953500000103</v>
      </c>
      <c r="L4043" t="str">
        <f t="shared" si="63"/>
        <v>189******03</v>
      </c>
    </row>
    <row r="4044" spans="1:12" x14ac:dyDescent="0.25">
      <c r="A4044" s="23" t="s">
        <v>2416</v>
      </c>
      <c r="B4044" s="23" t="s">
        <v>2417</v>
      </c>
      <c r="C4044" s="23" t="s">
        <v>17</v>
      </c>
      <c r="D4044" s="24">
        <v>45299.920937499999</v>
      </c>
      <c r="E4044" s="25" t="s">
        <v>11</v>
      </c>
      <c r="F4044" s="26" t="s">
        <v>16</v>
      </c>
      <c r="G4044" s="26" t="s">
        <v>14</v>
      </c>
      <c r="H4044" s="23">
        <v>0</v>
      </c>
      <c r="I4044" s="27"/>
      <c r="J4044" s="28">
        <v>0</v>
      </c>
      <c r="K4044" t="str">
        <f>IF((LEN(relatorio_Ananindeua3[[#This Row],[CIF/CPF/CNPJ]])=14),relatorio_Ananindeua3[[#This Row],[CIF/CPF/CNPJ]],relatorio_Ananindeua3[[#This Row],[Coluna2]])</f>
        <v>28718407000178</v>
      </c>
      <c r="L4044" t="str">
        <f t="shared" si="63"/>
        <v>287******78</v>
      </c>
    </row>
    <row r="4045" spans="1:12" x14ac:dyDescent="0.25">
      <c r="A4045" s="23" t="s">
        <v>1301</v>
      </c>
      <c r="B4045" s="23" t="s">
        <v>1302</v>
      </c>
      <c r="C4045" s="23" t="s">
        <v>17</v>
      </c>
      <c r="D4045" s="24">
        <v>45299.920949074076</v>
      </c>
      <c r="E4045" s="25" t="s">
        <v>11</v>
      </c>
      <c r="F4045" s="26" t="s">
        <v>16</v>
      </c>
      <c r="G4045" s="26" t="s">
        <v>14</v>
      </c>
      <c r="H4045" s="23">
        <v>0</v>
      </c>
      <c r="I4045" s="27"/>
      <c r="J4045" s="28">
        <v>0</v>
      </c>
      <c r="K4045" t="str">
        <f>IF((LEN(relatorio_Ananindeua3[[#This Row],[CIF/CPF/CNPJ]])=14),relatorio_Ananindeua3[[#This Row],[CIF/CPF/CNPJ]],relatorio_Ananindeua3[[#This Row],[Coluna2]])</f>
        <v>20154469000192</v>
      </c>
      <c r="L4045" t="str">
        <f t="shared" si="63"/>
        <v>201******92</v>
      </c>
    </row>
    <row r="4046" spans="1:12" x14ac:dyDescent="0.25">
      <c r="A4046" s="23" t="s">
        <v>4689</v>
      </c>
      <c r="B4046" s="23" t="s">
        <v>4690</v>
      </c>
      <c r="C4046" s="23" t="s">
        <v>17</v>
      </c>
      <c r="D4046" s="24">
        <v>45299.920949074076</v>
      </c>
      <c r="E4046" s="25" t="s">
        <v>11</v>
      </c>
      <c r="F4046" s="26" t="s">
        <v>16</v>
      </c>
      <c r="G4046" s="26" t="s">
        <v>14</v>
      </c>
      <c r="H4046" s="23">
        <v>0</v>
      </c>
      <c r="I4046" s="27"/>
      <c r="J4046" s="28">
        <v>0</v>
      </c>
      <c r="K4046" t="str">
        <f>IF((LEN(relatorio_Ananindeua3[[#This Row],[CIF/CPF/CNPJ]])=14),relatorio_Ananindeua3[[#This Row],[CIF/CPF/CNPJ]],relatorio_Ananindeua3[[#This Row],[Coluna2]])</f>
        <v>38562045000122</v>
      </c>
      <c r="L4046" t="str">
        <f t="shared" si="63"/>
        <v>385******22</v>
      </c>
    </row>
    <row r="4047" spans="1:12" x14ac:dyDescent="0.25">
      <c r="A4047" s="23" t="s">
        <v>4685</v>
      </c>
      <c r="B4047" s="23" t="s">
        <v>4686</v>
      </c>
      <c r="C4047" s="23" t="s">
        <v>17</v>
      </c>
      <c r="D4047" s="24">
        <v>45299.921018518522</v>
      </c>
      <c r="E4047" s="25" t="s">
        <v>11</v>
      </c>
      <c r="F4047" s="26" t="s">
        <v>16</v>
      </c>
      <c r="G4047" s="26" t="s">
        <v>14</v>
      </c>
      <c r="H4047" s="23">
        <v>0</v>
      </c>
      <c r="I4047" s="27"/>
      <c r="J4047" s="28">
        <v>0</v>
      </c>
      <c r="K4047" t="str">
        <f>IF((LEN(relatorio_Ananindeua3[[#This Row],[CIF/CPF/CNPJ]])=14),relatorio_Ananindeua3[[#This Row],[CIF/CPF/CNPJ]],relatorio_Ananindeua3[[#This Row],[Coluna2]])</f>
        <v>38530990000142</v>
      </c>
      <c r="L4047" t="str">
        <f t="shared" si="63"/>
        <v>385******42</v>
      </c>
    </row>
    <row r="4048" spans="1:12" x14ac:dyDescent="0.25">
      <c r="A4048" s="23" t="s">
        <v>4671</v>
      </c>
      <c r="B4048" s="23" t="s">
        <v>4672</v>
      </c>
      <c r="C4048" s="23" t="s">
        <v>17</v>
      </c>
      <c r="D4048" s="24">
        <v>45299.921053240738</v>
      </c>
      <c r="E4048" s="25" t="s">
        <v>11</v>
      </c>
      <c r="F4048" s="26" t="s">
        <v>16</v>
      </c>
      <c r="G4048" s="26" t="s">
        <v>14</v>
      </c>
      <c r="H4048" s="23">
        <v>0</v>
      </c>
      <c r="I4048" s="27"/>
      <c r="J4048" s="28">
        <v>0</v>
      </c>
      <c r="K4048" t="str">
        <f>IF((LEN(relatorio_Ananindeua3[[#This Row],[CIF/CPF/CNPJ]])=14),relatorio_Ananindeua3[[#This Row],[CIF/CPF/CNPJ]],relatorio_Ananindeua3[[#This Row],[Coluna2]])</f>
        <v>38460786000100</v>
      </c>
      <c r="L4048" t="str">
        <f t="shared" si="63"/>
        <v>384******00</v>
      </c>
    </row>
    <row r="4049" spans="1:12" x14ac:dyDescent="0.25">
      <c r="A4049" s="23" t="s">
        <v>4649</v>
      </c>
      <c r="B4049" s="23" t="s">
        <v>4650</v>
      </c>
      <c r="C4049" s="23" t="s">
        <v>17</v>
      </c>
      <c r="D4049" s="24">
        <v>45299.921064814815</v>
      </c>
      <c r="E4049" s="25" t="s">
        <v>11</v>
      </c>
      <c r="F4049" s="26" t="s">
        <v>16</v>
      </c>
      <c r="G4049" s="26" t="s">
        <v>14</v>
      </c>
      <c r="H4049" s="23">
        <v>0</v>
      </c>
      <c r="I4049" s="27"/>
      <c r="J4049" s="28">
        <v>0</v>
      </c>
      <c r="K4049" t="str">
        <f>IF((LEN(relatorio_Ananindeua3[[#This Row],[CIF/CPF/CNPJ]])=14),relatorio_Ananindeua3[[#This Row],[CIF/CPF/CNPJ]],relatorio_Ananindeua3[[#This Row],[Coluna2]])</f>
        <v>38392966000194</v>
      </c>
      <c r="L4049" t="str">
        <f t="shared" si="63"/>
        <v>383******94</v>
      </c>
    </row>
    <row r="4050" spans="1:12" x14ac:dyDescent="0.25">
      <c r="A4050" s="23" t="s">
        <v>4661</v>
      </c>
      <c r="B4050" s="23" t="s">
        <v>4662</v>
      </c>
      <c r="C4050" s="23" t="s">
        <v>17</v>
      </c>
      <c r="D4050" s="24">
        <v>45299.921064814815</v>
      </c>
      <c r="E4050" s="25" t="s">
        <v>11</v>
      </c>
      <c r="F4050" s="26" t="s">
        <v>16</v>
      </c>
      <c r="G4050" s="26" t="s">
        <v>14</v>
      </c>
      <c r="H4050" s="23">
        <v>0</v>
      </c>
      <c r="I4050" s="27"/>
      <c r="J4050" s="28">
        <v>0</v>
      </c>
      <c r="K4050" t="str">
        <f>IF((LEN(relatorio_Ananindeua3[[#This Row],[CIF/CPF/CNPJ]])=14),relatorio_Ananindeua3[[#This Row],[CIF/CPF/CNPJ]],relatorio_Ananindeua3[[#This Row],[Coluna2]])</f>
        <v>38415464000131</v>
      </c>
      <c r="L4050" t="str">
        <f t="shared" ref="L4050:L4113" si="64">_xlfn.CONCAT(LEFT(A4050,3),REPT("*",6),RIGHT(A4050,2))</f>
        <v>384******31</v>
      </c>
    </row>
    <row r="4051" spans="1:12" x14ac:dyDescent="0.25">
      <c r="A4051" s="23" t="s">
        <v>4647</v>
      </c>
      <c r="B4051" s="23" t="s">
        <v>4648</v>
      </c>
      <c r="C4051" s="23" t="s">
        <v>17</v>
      </c>
      <c r="D4051" s="24">
        <v>45299.921076388891</v>
      </c>
      <c r="E4051" s="25" t="s">
        <v>11</v>
      </c>
      <c r="F4051" s="26" t="s">
        <v>16</v>
      </c>
      <c r="G4051" s="26" t="s">
        <v>14</v>
      </c>
      <c r="H4051" s="23">
        <v>0</v>
      </c>
      <c r="I4051" s="27"/>
      <c r="J4051" s="28">
        <v>0</v>
      </c>
      <c r="K4051" t="str">
        <f>IF((LEN(relatorio_Ananindeua3[[#This Row],[CIF/CPF/CNPJ]])=14),relatorio_Ananindeua3[[#This Row],[CIF/CPF/CNPJ]],relatorio_Ananindeua3[[#This Row],[Coluna2]])</f>
        <v>38390403000167</v>
      </c>
      <c r="L4051" t="str">
        <f t="shared" si="64"/>
        <v>383******67</v>
      </c>
    </row>
    <row r="4052" spans="1:12" x14ac:dyDescent="0.25">
      <c r="A4052" s="23" t="s">
        <v>4655</v>
      </c>
      <c r="B4052" s="23" t="s">
        <v>4656</v>
      </c>
      <c r="C4052" s="23" t="s">
        <v>17</v>
      </c>
      <c r="D4052" s="24">
        <v>45299.921076388891</v>
      </c>
      <c r="E4052" s="25" t="s">
        <v>11</v>
      </c>
      <c r="F4052" s="26" t="s">
        <v>16</v>
      </c>
      <c r="G4052" s="26" t="s">
        <v>14</v>
      </c>
      <c r="H4052" s="23">
        <v>0</v>
      </c>
      <c r="I4052" s="27"/>
      <c r="J4052" s="28">
        <v>0</v>
      </c>
      <c r="K4052" t="str">
        <f>IF((LEN(relatorio_Ananindeua3[[#This Row],[CIF/CPF/CNPJ]])=14),relatorio_Ananindeua3[[#This Row],[CIF/CPF/CNPJ]],relatorio_Ananindeua3[[#This Row],[Coluna2]])</f>
        <v>38397503000115</v>
      </c>
      <c r="L4052" t="str">
        <f t="shared" si="64"/>
        <v>383******15</v>
      </c>
    </row>
    <row r="4053" spans="1:12" x14ac:dyDescent="0.25">
      <c r="A4053" s="23" t="s">
        <v>4639</v>
      </c>
      <c r="B4053" s="23" t="s">
        <v>4640</v>
      </c>
      <c r="C4053" s="23" t="s">
        <v>17</v>
      </c>
      <c r="D4053" s="24">
        <v>45299.921157407407</v>
      </c>
      <c r="E4053" s="25" t="s">
        <v>11</v>
      </c>
      <c r="F4053" s="26" t="s">
        <v>16</v>
      </c>
      <c r="G4053" s="26" t="s">
        <v>14</v>
      </c>
      <c r="H4053" s="23">
        <v>0</v>
      </c>
      <c r="I4053" s="27"/>
      <c r="J4053" s="28">
        <v>0</v>
      </c>
      <c r="K4053" t="str">
        <f>IF((LEN(relatorio_Ananindeua3[[#This Row],[CIF/CPF/CNPJ]])=14),relatorio_Ananindeua3[[#This Row],[CIF/CPF/CNPJ]],relatorio_Ananindeua3[[#This Row],[Coluna2]])</f>
        <v>38343277000190</v>
      </c>
      <c r="L4053" t="str">
        <f t="shared" si="64"/>
        <v>383******90</v>
      </c>
    </row>
    <row r="4054" spans="1:12" x14ac:dyDescent="0.25">
      <c r="A4054" s="23" t="s">
        <v>4637</v>
      </c>
      <c r="B4054" s="23" t="s">
        <v>4638</v>
      </c>
      <c r="C4054" s="23" t="s">
        <v>17</v>
      </c>
      <c r="D4054" s="24">
        <v>45299.921203703707</v>
      </c>
      <c r="E4054" s="25" t="s">
        <v>11</v>
      </c>
      <c r="F4054" s="26" t="s">
        <v>16</v>
      </c>
      <c r="G4054" s="26" t="s">
        <v>14</v>
      </c>
      <c r="H4054" s="23">
        <v>0</v>
      </c>
      <c r="I4054" s="27"/>
      <c r="J4054" s="28">
        <v>0</v>
      </c>
      <c r="K4054" t="str">
        <f>IF((LEN(relatorio_Ananindeua3[[#This Row],[CIF/CPF/CNPJ]])=14),relatorio_Ananindeua3[[#This Row],[CIF/CPF/CNPJ]],relatorio_Ananindeua3[[#This Row],[Coluna2]])</f>
        <v>38330140000109</v>
      </c>
      <c r="L4054" t="str">
        <f t="shared" si="64"/>
        <v>383******09</v>
      </c>
    </row>
    <row r="4055" spans="1:12" x14ac:dyDescent="0.25">
      <c r="A4055" s="23" t="s">
        <v>4633</v>
      </c>
      <c r="B4055" s="23" t="s">
        <v>4634</v>
      </c>
      <c r="C4055" s="23" t="s">
        <v>17</v>
      </c>
      <c r="D4055" s="24">
        <v>45299.921238425923</v>
      </c>
      <c r="E4055" s="25" t="s">
        <v>11</v>
      </c>
      <c r="F4055" s="26" t="s">
        <v>16</v>
      </c>
      <c r="G4055" s="26" t="s">
        <v>14</v>
      </c>
      <c r="H4055" s="23">
        <v>0</v>
      </c>
      <c r="I4055" s="27"/>
      <c r="J4055" s="28">
        <v>0</v>
      </c>
      <c r="K4055" t="str">
        <f>IF((LEN(relatorio_Ananindeua3[[#This Row],[CIF/CPF/CNPJ]])=14),relatorio_Ananindeua3[[#This Row],[CIF/CPF/CNPJ]],relatorio_Ananindeua3[[#This Row],[Coluna2]])</f>
        <v>38310807000101</v>
      </c>
      <c r="L4055" t="str">
        <f t="shared" si="64"/>
        <v>383******01</v>
      </c>
    </row>
    <row r="4056" spans="1:12" x14ac:dyDescent="0.25">
      <c r="A4056" s="23" t="s">
        <v>4627</v>
      </c>
      <c r="B4056" s="23" t="s">
        <v>4628</v>
      </c>
      <c r="C4056" s="23" t="s">
        <v>17</v>
      </c>
      <c r="D4056" s="24">
        <v>45299.921296296299</v>
      </c>
      <c r="E4056" s="25" t="s">
        <v>11</v>
      </c>
      <c r="F4056" s="26" t="s">
        <v>16</v>
      </c>
      <c r="G4056" s="26" t="s">
        <v>14</v>
      </c>
      <c r="H4056" s="23">
        <v>0</v>
      </c>
      <c r="I4056" s="27"/>
      <c r="J4056" s="28">
        <v>0</v>
      </c>
      <c r="K4056" t="str">
        <f>IF((LEN(relatorio_Ananindeua3[[#This Row],[CIF/CPF/CNPJ]])=14),relatorio_Ananindeua3[[#This Row],[CIF/CPF/CNPJ]],relatorio_Ananindeua3[[#This Row],[Coluna2]])</f>
        <v>38270605000175</v>
      </c>
      <c r="L4056" t="str">
        <f t="shared" si="64"/>
        <v>382******75</v>
      </c>
    </row>
    <row r="4057" spans="1:12" x14ac:dyDescent="0.25">
      <c r="A4057" s="23" t="s">
        <v>4621</v>
      </c>
      <c r="B4057" s="23" t="s">
        <v>4622</v>
      </c>
      <c r="C4057" s="23" t="s">
        <v>17</v>
      </c>
      <c r="D4057" s="24">
        <v>45299.921342592592</v>
      </c>
      <c r="E4057" s="25" t="s">
        <v>11</v>
      </c>
      <c r="F4057" s="26" t="s">
        <v>16</v>
      </c>
      <c r="G4057" s="26" t="s">
        <v>14</v>
      </c>
      <c r="H4057" s="23">
        <v>0</v>
      </c>
      <c r="I4057" s="27"/>
      <c r="J4057" s="28">
        <v>0</v>
      </c>
      <c r="K4057" t="str">
        <f>IF((LEN(relatorio_Ananindeua3[[#This Row],[CIF/CPF/CNPJ]])=14),relatorio_Ananindeua3[[#This Row],[CIF/CPF/CNPJ]],relatorio_Ananindeua3[[#This Row],[Coluna2]])</f>
        <v>38229512000105</v>
      </c>
      <c r="L4057" t="str">
        <f t="shared" si="64"/>
        <v>382******05</v>
      </c>
    </row>
    <row r="4058" spans="1:12" x14ac:dyDescent="0.25">
      <c r="A4058" s="23" t="s">
        <v>844</v>
      </c>
      <c r="B4058" s="23" t="s">
        <v>845</v>
      </c>
      <c r="C4058" s="23" t="s">
        <v>17</v>
      </c>
      <c r="D4058" s="24">
        <v>45299.921377314815</v>
      </c>
      <c r="E4058" s="25" t="s">
        <v>11</v>
      </c>
      <c r="F4058" s="26" t="s">
        <v>16</v>
      </c>
      <c r="G4058" s="26" t="s">
        <v>14</v>
      </c>
      <c r="H4058" s="23">
        <v>0</v>
      </c>
      <c r="I4058" s="27"/>
      <c r="J4058" s="28">
        <v>0</v>
      </c>
      <c r="K4058" t="str">
        <f>IF((LEN(relatorio_Ananindeua3[[#This Row],[CIF/CPF/CNPJ]])=14),relatorio_Ananindeua3[[#This Row],[CIF/CPF/CNPJ]],relatorio_Ananindeua3[[#This Row],[Coluna2]])</f>
        <v>16530358000166</v>
      </c>
      <c r="L4058" t="str">
        <f t="shared" si="64"/>
        <v>165******66</v>
      </c>
    </row>
    <row r="4059" spans="1:12" x14ac:dyDescent="0.25">
      <c r="A4059" s="23" t="s">
        <v>4617</v>
      </c>
      <c r="B4059" s="23" t="s">
        <v>4618</v>
      </c>
      <c r="C4059" s="23" t="s">
        <v>17</v>
      </c>
      <c r="D4059" s="24">
        <v>45299.921597222223</v>
      </c>
      <c r="E4059" s="25" t="s">
        <v>11</v>
      </c>
      <c r="F4059" s="26" t="s">
        <v>16</v>
      </c>
      <c r="G4059" s="26" t="s">
        <v>14</v>
      </c>
      <c r="H4059" s="23">
        <v>0</v>
      </c>
      <c r="I4059" s="27"/>
      <c r="J4059" s="28">
        <v>0</v>
      </c>
      <c r="K4059" t="str">
        <f>IF((LEN(relatorio_Ananindeua3[[#This Row],[CIF/CPF/CNPJ]])=14),relatorio_Ananindeua3[[#This Row],[CIF/CPF/CNPJ]],relatorio_Ananindeua3[[#This Row],[Coluna2]])</f>
        <v>38212710000158</v>
      </c>
      <c r="L4059" t="str">
        <f t="shared" si="64"/>
        <v>382******58</v>
      </c>
    </row>
    <row r="4060" spans="1:12" x14ac:dyDescent="0.25">
      <c r="A4060" s="23" t="s">
        <v>4597</v>
      </c>
      <c r="B4060" s="23" t="s">
        <v>4598</v>
      </c>
      <c r="C4060" s="23" t="s">
        <v>17</v>
      </c>
      <c r="D4060" s="24">
        <v>45299.921643518515</v>
      </c>
      <c r="E4060" s="25" t="s">
        <v>11</v>
      </c>
      <c r="F4060" s="26" t="s">
        <v>16</v>
      </c>
      <c r="G4060" s="26" t="s">
        <v>14</v>
      </c>
      <c r="H4060" s="23">
        <v>0</v>
      </c>
      <c r="I4060" s="27"/>
      <c r="J4060" s="28">
        <v>0</v>
      </c>
      <c r="K4060" t="str">
        <f>IF((LEN(relatorio_Ananindeua3[[#This Row],[CIF/CPF/CNPJ]])=14),relatorio_Ananindeua3[[#This Row],[CIF/CPF/CNPJ]],relatorio_Ananindeua3[[#This Row],[Coluna2]])</f>
        <v>38140185000102</v>
      </c>
      <c r="L4060" t="str">
        <f t="shared" si="64"/>
        <v>381******02</v>
      </c>
    </row>
    <row r="4061" spans="1:12" x14ac:dyDescent="0.25">
      <c r="A4061" s="23" t="s">
        <v>4593</v>
      </c>
      <c r="B4061" s="23" t="s">
        <v>4594</v>
      </c>
      <c r="C4061" s="23" t="s">
        <v>17</v>
      </c>
      <c r="D4061" s="24">
        <v>45299.921655092592</v>
      </c>
      <c r="E4061" s="25" t="s">
        <v>11</v>
      </c>
      <c r="F4061" s="26" t="s">
        <v>16</v>
      </c>
      <c r="G4061" s="26" t="s">
        <v>14</v>
      </c>
      <c r="H4061" s="23">
        <v>0</v>
      </c>
      <c r="I4061" s="27"/>
      <c r="J4061" s="28">
        <v>0</v>
      </c>
      <c r="K4061" t="str">
        <f>IF((LEN(relatorio_Ananindeua3[[#This Row],[CIF/CPF/CNPJ]])=14),relatorio_Ananindeua3[[#This Row],[CIF/CPF/CNPJ]],relatorio_Ananindeua3[[#This Row],[Coluna2]])</f>
        <v>38126293000120</v>
      </c>
      <c r="L4061" t="str">
        <f t="shared" si="64"/>
        <v>381******20</v>
      </c>
    </row>
    <row r="4062" spans="1:12" x14ac:dyDescent="0.25">
      <c r="A4062" s="23" t="s">
        <v>4589</v>
      </c>
      <c r="B4062" s="23" t="s">
        <v>4590</v>
      </c>
      <c r="C4062" s="23" t="s">
        <v>17</v>
      </c>
      <c r="D4062" s="24">
        <v>45299.921712962961</v>
      </c>
      <c r="E4062" s="25" t="s">
        <v>11</v>
      </c>
      <c r="F4062" s="26" t="s">
        <v>16</v>
      </c>
      <c r="G4062" s="26" t="s">
        <v>14</v>
      </c>
      <c r="H4062" s="23">
        <v>0</v>
      </c>
      <c r="I4062" s="27"/>
      <c r="J4062" s="28">
        <v>0</v>
      </c>
      <c r="K4062" t="str">
        <f>IF((LEN(relatorio_Ananindeua3[[#This Row],[CIF/CPF/CNPJ]])=14),relatorio_Ananindeua3[[#This Row],[CIF/CPF/CNPJ]],relatorio_Ananindeua3[[#This Row],[Coluna2]])</f>
        <v>38115110000171</v>
      </c>
      <c r="L4062" t="str">
        <f t="shared" si="64"/>
        <v>381******71</v>
      </c>
    </row>
    <row r="4063" spans="1:12" x14ac:dyDescent="0.25">
      <c r="A4063" s="23" t="s">
        <v>4585</v>
      </c>
      <c r="B4063" s="23" t="s">
        <v>4586</v>
      </c>
      <c r="C4063" s="23" t="s">
        <v>17</v>
      </c>
      <c r="D4063" s="24">
        <v>45299.921736111108</v>
      </c>
      <c r="E4063" s="25" t="s">
        <v>11</v>
      </c>
      <c r="F4063" s="26" t="s">
        <v>16</v>
      </c>
      <c r="G4063" s="26" t="s">
        <v>14</v>
      </c>
      <c r="H4063" s="23">
        <v>0</v>
      </c>
      <c r="I4063" s="27"/>
      <c r="J4063" s="28">
        <v>0</v>
      </c>
      <c r="K4063" t="str">
        <f>IF((LEN(relatorio_Ananindeua3[[#This Row],[CIF/CPF/CNPJ]])=14),relatorio_Ananindeua3[[#This Row],[CIF/CPF/CNPJ]],relatorio_Ananindeua3[[#This Row],[Coluna2]])</f>
        <v>38107028000103</v>
      </c>
      <c r="L4063" t="str">
        <f t="shared" si="64"/>
        <v>381******03</v>
      </c>
    </row>
    <row r="4064" spans="1:12" x14ac:dyDescent="0.25">
      <c r="A4064" s="23" t="s">
        <v>871</v>
      </c>
      <c r="B4064" s="23" t="s">
        <v>872</v>
      </c>
      <c r="C4064" s="23" t="s">
        <v>17</v>
      </c>
      <c r="D4064" s="24">
        <v>45299.921782407408</v>
      </c>
      <c r="E4064" s="25" t="s">
        <v>11</v>
      </c>
      <c r="F4064" s="26" t="s">
        <v>16</v>
      </c>
      <c r="G4064" s="26" t="s">
        <v>14</v>
      </c>
      <c r="H4064" s="23">
        <v>0</v>
      </c>
      <c r="I4064" s="27"/>
      <c r="J4064" s="28">
        <v>0</v>
      </c>
      <c r="K4064" t="str">
        <f>IF((LEN(relatorio_Ananindeua3[[#This Row],[CIF/CPF/CNPJ]])=14),relatorio_Ananindeua3[[#This Row],[CIF/CPF/CNPJ]],relatorio_Ananindeua3[[#This Row],[Coluna2]])</f>
        <v>16809229000101</v>
      </c>
      <c r="L4064" t="str">
        <f t="shared" si="64"/>
        <v>168******01</v>
      </c>
    </row>
    <row r="4065" spans="1:12" x14ac:dyDescent="0.25">
      <c r="A4065" s="23" t="s">
        <v>1279</v>
      </c>
      <c r="B4065" s="23" t="s">
        <v>1280</v>
      </c>
      <c r="C4065" s="23" t="s">
        <v>17</v>
      </c>
      <c r="D4065" s="24">
        <v>45299.921817129631</v>
      </c>
      <c r="E4065" s="25" t="s">
        <v>11</v>
      </c>
      <c r="F4065" s="26" t="s">
        <v>16</v>
      </c>
      <c r="G4065" s="26" t="s">
        <v>14</v>
      </c>
      <c r="H4065" s="23">
        <v>0</v>
      </c>
      <c r="I4065" s="27"/>
      <c r="J4065" s="28">
        <v>0</v>
      </c>
      <c r="K4065" t="str">
        <f>IF((LEN(relatorio_Ananindeua3[[#This Row],[CIF/CPF/CNPJ]])=14),relatorio_Ananindeua3[[#This Row],[CIF/CPF/CNPJ]],relatorio_Ananindeua3[[#This Row],[Coluna2]])</f>
        <v>19997759000119</v>
      </c>
      <c r="L4065" t="str">
        <f t="shared" si="64"/>
        <v>199******19</v>
      </c>
    </row>
    <row r="4066" spans="1:12" x14ac:dyDescent="0.25">
      <c r="A4066" s="23" t="s">
        <v>4569</v>
      </c>
      <c r="B4066" s="23" t="s">
        <v>4570</v>
      </c>
      <c r="C4066" s="23" t="s">
        <v>17</v>
      </c>
      <c r="D4066" s="24">
        <v>45299.921840277777</v>
      </c>
      <c r="E4066" s="25" t="s">
        <v>11</v>
      </c>
      <c r="F4066" s="26" t="s">
        <v>16</v>
      </c>
      <c r="G4066" s="26" t="s">
        <v>14</v>
      </c>
      <c r="H4066" s="23">
        <v>0</v>
      </c>
      <c r="I4066" s="27"/>
      <c r="J4066" s="28">
        <v>0</v>
      </c>
      <c r="K4066" t="str">
        <f>IF((LEN(relatorio_Ananindeua3[[#This Row],[CIF/CPF/CNPJ]])=14),relatorio_Ananindeua3[[#This Row],[CIF/CPF/CNPJ]],relatorio_Ananindeua3[[#This Row],[Coluna2]])</f>
        <v>38052014000121</v>
      </c>
      <c r="L4066" t="str">
        <f t="shared" si="64"/>
        <v>380******21</v>
      </c>
    </row>
    <row r="4067" spans="1:12" x14ac:dyDescent="0.25">
      <c r="A4067" s="23" t="s">
        <v>4557</v>
      </c>
      <c r="B4067" s="23" t="s">
        <v>4558</v>
      </c>
      <c r="C4067" s="23" t="s">
        <v>17</v>
      </c>
      <c r="D4067" s="24">
        <v>45299.922094907408</v>
      </c>
      <c r="E4067" s="25" t="s">
        <v>11</v>
      </c>
      <c r="F4067" s="26" t="s">
        <v>16</v>
      </c>
      <c r="G4067" s="26" t="s">
        <v>14</v>
      </c>
      <c r="H4067" s="23">
        <v>0</v>
      </c>
      <c r="I4067" s="27"/>
      <c r="J4067" s="28">
        <v>0</v>
      </c>
      <c r="K4067" t="str">
        <f>IF((LEN(relatorio_Ananindeua3[[#This Row],[CIF/CPF/CNPJ]])=14),relatorio_Ananindeua3[[#This Row],[CIF/CPF/CNPJ]],relatorio_Ananindeua3[[#This Row],[Coluna2]])</f>
        <v>37965966000173</v>
      </c>
      <c r="L4067" t="str">
        <f t="shared" si="64"/>
        <v>379******73</v>
      </c>
    </row>
    <row r="4068" spans="1:12" x14ac:dyDescent="0.25">
      <c r="A4068" s="23" t="s">
        <v>4555</v>
      </c>
      <c r="B4068" s="23" t="s">
        <v>4556</v>
      </c>
      <c r="C4068" s="23" t="s">
        <v>17</v>
      </c>
      <c r="D4068" s="24">
        <v>45299.922129629631</v>
      </c>
      <c r="E4068" s="25" t="s">
        <v>11</v>
      </c>
      <c r="F4068" s="26" t="s">
        <v>16</v>
      </c>
      <c r="G4068" s="26" t="s">
        <v>14</v>
      </c>
      <c r="H4068" s="23">
        <v>0</v>
      </c>
      <c r="I4068" s="27"/>
      <c r="J4068" s="28">
        <v>0</v>
      </c>
      <c r="K4068" t="str">
        <f>IF((LEN(relatorio_Ananindeua3[[#This Row],[CIF/CPF/CNPJ]])=14),relatorio_Ananindeua3[[#This Row],[CIF/CPF/CNPJ]],relatorio_Ananindeua3[[#This Row],[Coluna2]])</f>
        <v>37958226000100</v>
      </c>
      <c r="L4068" t="str">
        <f t="shared" si="64"/>
        <v>379******00</v>
      </c>
    </row>
    <row r="4069" spans="1:12" x14ac:dyDescent="0.25">
      <c r="A4069" s="23" t="s">
        <v>4553</v>
      </c>
      <c r="B4069" s="23" t="s">
        <v>4554</v>
      </c>
      <c r="C4069" s="23" t="s">
        <v>17</v>
      </c>
      <c r="D4069" s="24">
        <v>45299.9221412037</v>
      </c>
      <c r="E4069" s="25" t="s">
        <v>11</v>
      </c>
      <c r="F4069" s="26" t="s">
        <v>16</v>
      </c>
      <c r="G4069" s="26" t="s">
        <v>14</v>
      </c>
      <c r="H4069" s="23">
        <v>0</v>
      </c>
      <c r="I4069" s="27"/>
      <c r="J4069" s="28">
        <v>0</v>
      </c>
      <c r="K4069" t="str">
        <f>IF((LEN(relatorio_Ananindeua3[[#This Row],[CIF/CPF/CNPJ]])=14),relatorio_Ananindeua3[[#This Row],[CIF/CPF/CNPJ]],relatorio_Ananindeua3[[#This Row],[Coluna2]])</f>
        <v>37953393000168</v>
      </c>
      <c r="L4069" t="str">
        <f t="shared" si="64"/>
        <v>379******68</v>
      </c>
    </row>
    <row r="4070" spans="1:12" x14ac:dyDescent="0.25">
      <c r="A4070" s="23" t="s">
        <v>4406</v>
      </c>
      <c r="B4070" s="23" t="s">
        <v>4407</v>
      </c>
      <c r="C4070" s="23" t="s">
        <v>17</v>
      </c>
      <c r="D4070" s="24">
        <v>45299.922222222223</v>
      </c>
      <c r="E4070" s="25" t="s">
        <v>11</v>
      </c>
      <c r="F4070" s="26" t="s">
        <v>16</v>
      </c>
      <c r="G4070" s="26" t="s">
        <v>14</v>
      </c>
      <c r="H4070" s="23">
        <v>0</v>
      </c>
      <c r="I4070" s="27"/>
      <c r="J4070" s="28">
        <v>0</v>
      </c>
      <c r="K4070" t="str">
        <f>IF((LEN(relatorio_Ananindeua3[[#This Row],[CIF/CPF/CNPJ]])=14),relatorio_Ananindeua3[[#This Row],[CIF/CPF/CNPJ]],relatorio_Ananindeua3[[#This Row],[Coluna2]])</f>
        <v>37384829000145</v>
      </c>
      <c r="L4070" t="str">
        <f t="shared" si="64"/>
        <v>373******45</v>
      </c>
    </row>
    <row r="4071" spans="1:12" x14ac:dyDescent="0.25">
      <c r="A4071" s="23" t="s">
        <v>4545</v>
      </c>
      <c r="B4071" s="23" t="s">
        <v>4546</v>
      </c>
      <c r="C4071" s="23" t="s">
        <v>17</v>
      </c>
      <c r="D4071" s="24">
        <v>45299.922222222223</v>
      </c>
      <c r="E4071" s="25" t="s">
        <v>11</v>
      </c>
      <c r="F4071" s="26" t="s">
        <v>16</v>
      </c>
      <c r="G4071" s="26" t="s">
        <v>14</v>
      </c>
      <c r="H4071" s="23">
        <v>0</v>
      </c>
      <c r="I4071" s="27"/>
      <c r="J4071" s="28">
        <v>0</v>
      </c>
      <c r="K4071" t="str">
        <f>IF((LEN(relatorio_Ananindeua3[[#This Row],[CIF/CPF/CNPJ]])=14),relatorio_Ananindeua3[[#This Row],[CIF/CPF/CNPJ]],relatorio_Ananindeua3[[#This Row],[Coluna2]])</f>
        <v>37935307000194</v>
      </c>
      <c r="L4071" t="str">
        <f t="shared" si="64"/>
        <v>379******94</v>
      </c>
    </row>
    <row r="4072" spans="1:12" x14ac:dyDescent="0.25">
      <c r="A4072" s="23" t="s">
        <v>4513</v>
      </c>
      <c r="B4072" s="23" t="s">
        <v>4514</v>
      </c>
      <c r="C4072" s="23" t="s">
        <v>17</v>
      </c>
      <c r="D4072" s="24">
        <v>45299.922361111108</v>
      </c>
      <c r="E4072" s="25" t="s">
        <v>11</v>
      </c>
      <c r="F4072" s="26" t="s">
        <v>16</v>
      </c>
      <c r="G4072" s="26" t="s">
        <v>14</v>
      </c>
      <c r="H4072" s="23">
        <v>0</v>
      </c>
      <c r="I4072" s="27"/>
      <c r="J4072" s="28">
        <v>0</v>
      </c>
      <c r="K4072" t="str">
        <f>IF((LEN(relatorio_Ananindeua3[[#This Row],[CIF/CPF/CNPJ]])=14),relatorio_Ananindeua3[[#This Row],[CIF/CPF/CNPJ]],relatorio_Ananindeua3[[#This Row],[Coluna2]])</f>
        <v>37858959000172</v>
      </c>
      <c r="L4072" t="str">
        <f t="shared" si="64"/>
        <v>378******72</v>
      </c>
    </row>
    <row r="4073" spans="1:12" x14ac:dyDescent="0.25">
      <c r="A4073" s="23" t="s">
        <v>4511</v>
      </c>
      <c r="B4073" s="23" t="s">
        <v>4512</v>
      </c>
      <c r="C4073" s="23" t="s">
        <v>17</v>
      </c>
      <c r="D4073" s="24">
        <v>45299.922430555554</v>
      </c>
      <c r="E4073" s="25" t="s">
        <v>11</v>
      </c>
      <c r="F4073" s="26" t="s">
        <v>16</v>
      </c>
      <c r="G4073" s="26" t="s">
        <v>14</v>
      </c>
      <c r="H4073" s="23">
        <v>0</v>
      </c>
      <c r="I4073" s="27"/>
      <c r="J4073" s="28">
        <v>0</v>
      </c>
      <c r="K4073" t="str">
        <f>IF((LEN(relatorio_Ananindeua3[[#This Row],[CIF/CPF/CNPJ]])=14),relatorio_Ananindeua3[[#This Row],[CIF/CPF/CNPJ]],relatorio_Ananindeua3[[#This Row],[Coluna2]])</f>
        <v>37840138000109</v>
      </c>
      <c r="L4073" t="str">
        <f t="shared" si="64"/>
        <v>378******09</v>
      </c>
    </row>
    <row r="4074" spans="1:12" x14ac:dyDescent="0.25">
      <c r="A4074" s="23" t="s">
        <v>1722</v>
      </c>
      <c r="B4074" s="23" t="s">
        <v>1723</v>
      </c>
      <c r="C4074" s="23" t="s">
        <v>17</v>
      </c>
      <c r="D4074" s="24">
        <v>45299.922534722224</v>
      </c>
      <c r="E4074" s="25" t="s">
        <v>11</v>
      </c>
      <c r="F4074" s="26" t="s">
        <v>16</v>
      </c>
      <c r="G4074" s="26" t="s">
        <v>14</v>
      </c>
      <c r="H4074" s="23">
        <v>0</v>
      </c>
      <c r="I4074" s="27"/>
      <c r="J4074" s="28">
        <v>0</v>
      </c>
      <c r="K4074" t="str">
        <f>IF((LEN(relatorio_Ananindeua3[[#This Row],[CIF/CPF/CNPJ]])=14),relatorio_Ananindeua3[[#This Row],[CIF/CPF/CNPJ]],relatorio_Ananindeua3[[#This Row],[Coluna2]])</f>
        <v>23954511000148</v>
      </c>
      <c r="L4074" t="str">
        <f t="shared" si="64"/>
        <v>239******48</v>
      </c>
    </row>
    <row r="4075" spans="1:12" x14ac:dyDescent="0.25">
      <c r="A4075" s="23" t="s">
        <v>4499</v>
      </c>
      <c r="B4075" s="23" t="s">
        <v>4500</v>
      </c>
      <c r="C4075" s="23" t="s">
        <v>17</v>
      </c>
      <c r="D4075" s="24">
        <v>45299.922569444447</v>
      </c>
      <c r="E4075" s="25" t="s">
        <v>11</v>
      </c>
      <c r="F4075" s="26" t="s">
        <v>16</v>
      </c>
      <c r="G4075" s="26" t="s">
        <v>14</v>
      </c>
      <c r="H4075" s="23">
        <v>0</v>
      </c>
      <c r="I4075" s="27"/>
      <c r="J4075" s="28">
        <v>0</v>
      </c>
      <c r="K4075" t="str">
        <f>IF((LEN(relatorio_Ananindeua3[[#This Row],[CIF/CPF/CNPJ]])=14),relatorio_Ananindeua3[[#This Row],[CIF/CPF/CNPJ]],relatorio_Ananindeua3[[#This Row],[Coluna2]])</f>
        <v>37742918000116</v>
      </c>
      <c r="L4075" t="str">
        <f t="shared" si="64"/>
        <v>377******16</v>
      </c>
    </row>
    <row r="4076" spans="1:12" x14ac:dyDescent="0.25">
      <c r="A4076" s="23" t="s">
        <v>964</v>
      </c>
      <c r="B4076" s="23" t="s">
        <v>965</v>
      </c>
      <c r="C4076" s="23" t="s">
        <v>17</v>
      </c>
      <c r="D4076" s="24">
        <v>45299.922592592593</v>
      </c>
      <c r="E4076" s="25" t="s">
        <v>11</v>
      </c>
      <c r="F4076" s="26" t="s">
        <v>16</v>
      </c>
      <c r="G4076" s="26" t="s">
        <v>14</v>
      </c>
      <c r="H4076" s="23">
        <v>0</v>
      </c>
      <c r="I4076" s="27"/>
      <c r="J4076" s="28">
        <v>0</v>
      </c>
      <c r="K4076" t="str">
        <f>IF((LEN(relatorio_Ananindeua3[[#This Row],[CIF/CPF/CNPJ]])=14),relatorio_Ananindeua3[[#This Row],[CIF/CPF/CNPJ]],relatorio_Ananindeua3[[#This Row],[Coluna2]])</f>
        <v>17481570000143</v>
      </c>
      <c r="L4076" t="str">
        <f t="shared" si="64"/>
        <v>174******43</v>
      </c>
    </row>
    <row r="4077" spans="1:12" x14ac:dyDescent="0.25">
      <c r="A4077" s="23" t="s">
        <v>4481</v>
      </c>
      <c r="B4077" s="23" t="s">
        <v>4482</v>
      </c>
      <c r="C4077" s="23" t="s">
        <v>17</v>
      </c>
      <c r="D4077" s="24">
        <v>45299.922592592593</v>
      </c>
      <c r="E4077" s="25" t="s">
        <v>11</v>
      </c>
      <c r="F4077" s="26" t="s">
        <v>16</v>
      </c>
      <c r="G4077" s="26" t="s">
        <v>14</v>
      </c>
      <c r="H4077" s="23">
        <v>0</v>
      </c>
      <c r="I4077" s="27"/>
      <c r="J4077" s="28">
        <v>0</v>
      </c>
      <c r="K4077" t="str">
        <f>IF((LEN(relatorio_Ananindeua3[[#This Row],[CIF/CPF/CNPJ]])=14),relatorio_Ananindeua3[[#This Row],[CIF/CPF/CNPJ]],relatorio_Ananindeua3[[#This Row],[Coluna2]])</f>
        <v>37663265000180</v>
      </c>
      <c r="L4077" t="str">
        <f t="shared" si="64"/>
        <v>376******80</v>
      </c>
    </row>
    <row r="4078" spans="1:12" x14ac:dyDescent="0.25">
      <c r="A4078" s="23" t="s">
        <v>4485</v>
      </c>
      <c r="B4078" s="23" t="s">
        <v>4486</v>
      </c>
      <c r="C4078" s="23" t="s">
        <v>17</v>
      </c>
      <c r="D4078" s="24">
        <v>45299.922592592593</v>
      </c>
      <c r="E4078" s="25" t="s">
        <v>11</v>
      </c>
      <c r="F4078" s="26" t="s">
        <v>16</v>
      </c>
      <c r="G4078" s="26" t="s">
        <v>14</v>
      </c>
      <c r="H4078" s="23">
        <v>0</v>
      </c>
      <c r="I4078" s="27"/>
      <c r="J4078" s="28">
        <v>0</v>
      </c>
      <c r="K4078" t="str">
        <f>IF((LEN(relatorio_Ananindeua3[[#This Row],[CIF/CPF/CNPJ]])=14),relatorio_Ananindeua3[[#This Row],[CIF/CPF/CNPJ]],relatorio_Ananindeua3[[#This Row],[Coluna2]])</f>
        <v>37704980000113</v>
      </c>
      <c r="L4078" t="str">
        <f t="shared" si="64"/>
        <v>377******13</v>
      </c>
    </row>
    <row r="4079" spans="1:12" x14ac:dyDescent="0.25">
      <c r="A4079" s="23" t="s">
        <v>4473</v>
      </c>
      <c r="B4079" s="23" t="s">
        <v>4474</v>
      </c>
      <c r="C4079" s="23" t="s">
        <v>17</v>
      </c>
      <c r="D4079" s="24">
        <v>45299.922627314816</v>
      </c>
      <c r="E4079" s="25" t="s">
        <v>11</v>
      </c>
      <c r="F4079" s="26" t="s">
        <v>16</v>
      </c>
      <c r="G4079" s="26" t="s">
        <v>14</v>
      </c>
      <c r="H4079" s="23">
        <v>0</v>
      </c>
      <c r="I4079" s="27"/>
      <c r="J4079" s="28">
        <v>0</v>
      </c>
      <c r="K4079" t="str">
        <f>IF((LEN(relatorio_Ananindeua3[[#This Row],[CIF/CPF/CNPJ]])=14),relatorio_Ananindeua3[[#This Row],[CIF/CPF/CNPJ]],relatorio_Ananindeua3[[#This Row],[Coluna2]])</f>
        <v>37627785000137</v>
      </c>
      <c r="L4079" t="str">
        <f t="shared" si="64"/>
        <v>376******37</v>
      </c>
    </row>
    <row r="4080" spans="1:12" x14ac:dyDescent="0.25">
      <c r="A4080" s="23" t="s">
        <v>4467</v>
      </c>
      <c r="B4080" s="23" t="s">
        <v>4468</v>
      </c>
      <c r="C4080" s="23" t="s">
        <v>17</v>
      </c>
      <c r="D4080" s="24">
        <v>45299.922743055555</v>
      </c>
      <c r="E4080" s="25" t="s">
        <v>11</v>
      </c>
      <c r="F4080" s="26" t="s">
        <v>16</v>
      </c>
      <c r="G4080" s="26" t="s">
        <v>14</v>
      </c>
      <c r="H4080" s="23">
        <v>0</v>
      </c>
      <c r="I4080" s="27"/>
      <c r="J4080" s="28">
        <v>0</v>
      </c>
      <c r="K4080" t="str">
        <f>IF((LEN(relatorio_Ananindeua3[[#This Row],[CIF/CPF/CNPJ]])=14),relatorio_Ananindeua3[[#This Row],[CIF/CPF/CNPJ]],relatorio_Ananindeua3[[#This Row],[Coluna2]])</f>
        <v>37608117000162</v>
      </c>
      <c r="L4080" t="str">
        <f t="shared" si="64"/>
        <v>376******62</v>
      </c>
    </row>
    <row r="4081" spans="1:12" x14ac:dyDescent="0.25">
      <c r="A4081" s="23" t="s">
        <v>4459</v>
      </c>
      <c r="B4081" s="23" t="s">
        <v>4460</v>
      </c>
      <c r="C4081" s="23" t="s">
        <v>17</v>
      </c>
      <c r="D4081" s="24">
        <v>45299.922789351855</v>
      </c>
      <c r="E4081" s="25" t="s">
        <v>11</v>
      </c>
      <c r="F4081" s="26" t="s">
        <v>16</v>
      </c>
      <c r="G4081" s="26" t="s">
        <v>14</v>
      </c>
      <c r="H4081" s="23">
        <v>0</v>
      </c>
      <c r="I4081" s="27"/>
      <c r="J4081" s="28">
        <v>0</v>
      </c>
      <c r="K4081" t="str">
        <f>IF((LEN(relatorio_Ananindeua3[[#This Row],[CIF/CPF/CNPJ]])=14),relatorio_Ananindeua3[[#This Row],[CIF/CPF/CNPJ]],relatorio_Ananindeua3[[#This Row],[Coluna2]])</f>
        <v>37572135000131</v>
      </c>
      <c r="L4081" t="str">
        <f t="shared" si="64"/>
        <v>375******31</v>
      </c>
    </row>
    <row r="4082" spans="1:12" x14ac:dyDescent="0.25">
      <c r="A4082" s="23" t="s">
        <v>1827</v>
      </c>
      <c r="B4082" s="23" t="s">
        <v>1828</v>
      </c>
      <c r="C4082" s="23" t="s">
        <v>17</v>
      </c>
      <c r="D4082" s="24">
        <v>45299.922800925924</v>
      </c>
      <c r="E4082" s="25" t="s">
        <v>11</v>
      </c>
      <c r="F4082" s="26" t="s">
        <v>16</v>
      </c>
      <c r="G4082" s="26" t="s">
        <v>14</v>
      </c>
      <c r="H4082" s="23">
        <v>0</v>
      </c>
      <c r="I4082" s="27"/>
      <c r="J4082" s="28">
        <v>0</v>
      </c>
      <c r="K4082" t="str">
        <f>IF((LEN(relatorio_Ananindeua3[[#This Row],[CIF/CPF/CNPJ]])=14),relatorio_Ananindeua3[[#This Row],[CIF/CPF/CNPJ]],relatorio_Ananindeua3[[#This Row],[Coluna2]])</f>
        <v>24677515000199</v>
      </c>
      <c r="L4082" t="str">
        <f t="shared" si="64"/>
        <v>246******99</v>
      </c>
    </row>
    <row r="4083" spans="1:12" x14ac:dyDescent="0.25">
      <c r="A4083" s="23" t="s">
        <v>4457</v>
      </c>
      <c r="B4083" s="23" t="s">
        <v>4458</v>
      </c>
      <c r="C4083" s="23" t="s">
        <v>17</v>
      </c>
      <c r="D4083" s="24">
        <v>45299.922800925924</v>
      </c>
      <c r="E4083" s="25" t="s">
        <v>11</v>
      </c>
      <c r="F4083" s="26" t="s">
        <v>16</v>
      </c>
      <c r="G4083" s="26" t="s">
        <v>14</v>
      </c>
      <c r="H4083" s="23">
        <v>0</v>
      </c>
      <c r="I4083" s="27"/>
      <c r="J4083" s="28">
        <v>0</v>
      </c>
      <c r="K4083" t="str">
        <f>IF((LEN(relatorio_Ananindeua3[[#This Row],[CIF/CPF/CNPJ]])=14),relatorio_Ananindeua3[[#This Row],[CIF/CPF/CNPJ]],relatorio_Ananindeua3[[#This Row],[Coluna2]])</f>
        <v>37568476000133</v>
      </c>
      <c r="L4083" t="str">
        <f t="shared" si="64"/>
        <v>375******33</v>
      </c>
    </row>
    <row r="4084" spans="1:12" x14ac:dyDescent="0.25">
      <c r="A4084" s="23" t="s">
        <v>4449</v>
      </c>
      <c r="B4084" s="23" t="s">
        <v>4450</v>
      </c>
      <c r="C4084" s="23" t="s">
        <v>17</v>
      </c>
      <c r="D4084" s="24">
        <v>45299.922812500001</v>
      </c>
      <c r="E4084" s="25" t="s">
        <v>11</v>
      </c>
      <c r="F4084" s="26" t="s">
        <v>16</v>
      </c>
      <c r="G4084" s="26" t="s">
        <v>14</v>
      </c>
      <c r="H4084" s="23">
        <v>0</v>
      </c>
      <c r="I4084" s="27"/>
      <c r="J4084" s="28">
        <v>0</v>
      </c>
      <c r="K4084" t="str">
        <f>IF((LEN(relatorio_Ananindeua3[[#This Row],[CIF/CPF/CNPJ]])=14),relatorio_Ananindeua3[[#This Row],[CIF/CPF/CNPJ]],relatorio_Ananindeua3[[#This Row],[Coluna2]])</f>
        <v>37550660000156</v>
      </c>
      <c r="L4084" t="str">
        <f t="shared" si="64"/>
        <v>375******56</v>
      </c>
    </row>
    <row r="4085" spans="1:12" x14ac:dyDescent="0.25">
      <c r="A4085" s="23" t="s">
        <v>4443</v>
      </c>
      <c r="B4085" s="23" t="s">
        <v>4444</v>
      </c>
      <c r="C4085" s="23" t="s">
        <v>17</v>
      </c>
      <c r="D4085" s="24">
        <v>45299.922835648147</v>
      </c>
      <c r="E4085" s="25" t="s">
        <v>11</v>
      </c>
      <c r="F4085" s="26" t="s">
        <v>16</v>
      </c>
      <c r="G4085" s="26" t="s">
        <v>14</v>
      </c>
      <c r="H4085" s="23">
        <v>0</v>
      </c>
      <c r="I4085" s="27"/>
      <c r="J4085" s="28">
        <v>0</v>
      </c>
      <c r="K4085" t="str">
        <f>IF((LEN(relatorio_Ananindeua3[[#This Row],[CIF/CPF/CNPJ]])=14),relatorio_Ananindeua3[[#This Row],[CIF/CPF/CNPJ]],relatorio_Ananindeua3[[#This Row],[Coluna2]])</f>
        <v>37531853000160</v>
      </c>
      <c r="L4085" t="str">
        <f t="shared" si="64"/>
        <v>375******60</v>
      </c>
    </row>
    <row r="4086" spans="1:12" x14ac:dyDescent="0.25">
      <c r="A4086" s="23" t="s">
        <v>1223</v>
      </c>
      <c r="B4086" s="23" t="s">
        <v>1224</v>
      </c>
      <c r="C4086" s="23" t="s">
        <v>17</v>
      </c>
      <c r="D4086" s="24">
        <v>45299.922847222224</v>
      </c>
      <c r="E4086" s="25" t="s">
        <v>11</v>
      </c>
      <c r="F4086" s="26" t="s">
        <v>16</v>
      </c>
      <c r="G4086" s="26" t="s">
        <v>14</v>
      </c>
      <c r="H4086" s="23">
        <v>0</v>
      </c>
      <c r="I4086" s="27"/>
      <c r="J4086" s="28">
        <v>0</v>
      </c>
      <c r="K4086" t="str">
        <f>IF((LEN(relatorio_Ananindeua3[[#This Row],[CIF/CPF/CNPJ]])=14),relatorio_Ananindeua3[[#This Row],[CIF/CPF/CNPJ]],relatorio_Ananindeua3[[#This Row],[Coluna2]])</f>
        <v>19619465000153</v>
      </c>
      <c r="L4086" t="str">
        <f t="shared" si="64"/>
        <v>196******53</v>
      </c>
    </row>
    <row r="4087" spans="1:12" x14ac:dyDescent="0.25">
      <c r="A4087" s="23" t="s">
        <v>4436</v>
      </c>
      <c r="B4087" s="23" t="s">
        <v>4437</v>
      </c>
      <c r="C4087" s="23" t="s">
        <v>17</v>
      </c>
      <c r="D4087" s="24">
        <v>45299.922858796293</v>
      </c>
      <c r="E4087" s="25" t="s">
        <v>11</v>
      </c>
      <c r="F4087" s="26" t="s">
        <v>16</v>
      </c>
      <c r="G4087" s="26" t="s">
        <v>14</v>
      </c>
      <c r="H4087" s="23">
        <v>0</v>
      </c>
      <c r="I4087" s="27"/>
      <c r="J4087" s="28">
        <v>0</v>
      </c>
      <c r="K4087" t="str">
        <f>IF((LEN(relatorio_Ananindeua3[[#This Row],[CIF/CPF/CNPJ]])=14),relatorio_Ananindeua3[[#This Row],[CIF/CPF/CNPJ]],relatorio_Ananindeua3[[#This Row],[Coluna2]])</f>
        <v>37501902000111</v>
      </c>
      <c r="L4087" t="str">
        <f t="shared" si="64"/>
        <v>375******11</v>
      </c>
    </row>
    <row r="4088" spans="1:12" x14ac:dyDescent="0.25">
      <c r="A4088" s="23" t="s">
        <v>1370</v>
      </c>
      <c r="B4088" s="23" t="s">
        <v>1371</v>
      </c>
      <c r="C4088" s="23" t="s">
        <v>17</v>
      </c>
      <c r="D4088" s="24">
        <v>45299.92287037037</v>
      </c>
      <c r="E4088" s="25" t="s">
        <v>11</v>
      </c>
      <c r="F4088" s="26" t="s">
        <v>16</v>
      </c>
      <c r="G4088" s="26" t="s">
        <v>14</v>
      </c>
      <c r="H4088" s="23">
        <v>0</v>
      </c>
      <c r="I4088" s="27"/>
      <c r="J4088" s="28">
        <v>0</v>
      </c>
      <c r="K4088" t="str">
        <f>IF((LEN(relatorio_Ananindeua3[[#This Row],[CIF/CPF/CNPJ]])=14),relatorio_Ananindeua3[[#This Row],[CIF/CPF/CNPJ]],relatorio_Ananindeua3[[#This Row],[Coluna2]])</f>
        <v>20988357000137</v>
      </c>
      <c r="L4088" t="str">
        <f t="shared" si="64"/>
        <v>209******37</v>
      </c>
    </row>
    <row r="4089" spans="1:12" x14ac:dyDescent="0.25">
      <c r="A4089" s="23" t="s">
        <v>4432</v>
      </c>
      <c r="B4089" s="23" t="s">
        <v>4433</v>
      </c>
      <c r="C4089" s="23" t="s">
        <v>17</v>
      </c>
      <c r="D4089" s="24">
        <v>45299.922881944447</v>
      </c>
      <c r="E4089" s="25" t="s">
        <v>11</v>
      </c>
      <c r="F4089" s="26" t="s">
        <v>16</v>
      </c>
      <c r="G4089" s="26" t="s">
        <v>14</v>
      </c>
      <c r="H4089" s="23">
        <v>0</v>
      </c>
      <c r="I4089" s="27"/>
      <c r="J4089" s="28">
        <v>0</v>
      </c>
      <c r="K4089" t="str">
        <f>IF((LEN(relatorio_Ananindeua3[[#This Row],[CIF/CPF/CNPJ]])=14),relatorio_Ananindeua3[[#This Row],[CIF/CPF/CNPJ]],relatorio_Ananindeua3[[#This Row],[Coluna2]])</f>
        <v>37490917000121</v>
      </c>
      <c r="L4089" t="str">
        <f t="shared" si="64"/>
        <v>374******21</v>
      </c>
    </row>
    <row r="4090" spans="1:12" x14ac:dyDescent="0.25">
      <c r="A4090" s="23" t="s">
        <v>4424</v>
      </c>
      <c r="B4090" s="23" t="s">
        <v>4425</v>
      </c>
      <c r="C4090" s="23" t="s">
        <v>17</v>
      </c>
      <c r="D4090" s="24">
        <v>45299.922962962963</v>
      </c>
      <c r="E4090" s="25" t="s">
        <v>11</v>
      </c>
      <c r="F4090" s="26" t="s">
        <v>16</v>
      </c>
      <c r="G4090" s="26" t="s">
        <v>14</v>
      </c>
      <c r="H4090" s="23">
        <v>0</v>
      </c>
      <c r="I4090" s="27"/>
      <c r="J4090" s="28">
        <v>0</v>
      </c>
      <c r="K4090" t="str">
        <f>IF((LEN(relatorio_Ananindeua3[[#This Row],[CIF/CPF/CNPJ]])=14),relatorio_Ananindeua3[[#This Row],[CIF/CPF/CNPJ]],relatorio_Ananindeua3[[#This Row],[Coluna2]])</f>
        <v>37456457000115</v>
      </c>
      <c r="L4090" t="str">
        <f t="shared" si="64"/>
        <v>374******15</v>
      </c>
    </row>
    <row r="4091" spans="1:12" x14ac:dyDescent="0.25">
      <c r="A4091" s="23" t="s">
        <v>4428</v>
      </c>
      <c r="B4091" s="23" t="s">
        <v>4429</v>
      </c>
      <c r="C4091" s="23" t="s">
        <v>17</v>
      </c>
      <c r="D4091" s="24">
        <v>45299.922986111109</v>
      </c>
      <c r="E4091" s="25" t="s">
        <v>11</v>
      </c>
      <c r="F4091" s="26" t="s">
        <v>16</v>
      </c>
      <c r="G4091" s="26" t="s">
        <v>14</v>
      </c>
      <c r="H4091" s="23">
        <v>0</v>
      </c>
      <c r="I4091" s="27"/>
      <c r="J4091" s="28">
        <v>0</v>
      </c>
      <c r="K4091" t="str">
        <f>IF((LEN(relatorio_Ananindeua3[[#This Row],[CIF/CPF/CNPJ]])=14),relatorio_Ananindeua3[[#This Row],[CIF/CPF/CNPJ]],relatorio_Ananindeua3[[#This Row],[Coluna2]])</f>
        <v>37460590000145</v>
      </c>
      <c r="L4091" t="str">
        <f t="shared" si="64"/>
        <v>374******45</v>
      </c>
    </row>
    <row r="4092" spans="1:12" x14ac:dyDescent="0.25">
      <c r="A4092" s="23" t="s">
        <v>4227</v>
      </c>
      <c r="B4092" s="23" t="s">
        <v>4228</v>
      </c>
      <c r="C4092" s="23" t="s">
        <v>17</v>
      </c>
      <c r="D4092" s="24">
        <v>45299.922997685186</v>
      </c>
      <c r="E4092" s="25" t="s">
        <v>11</v>
      </c>
      <c r="F4092" s="26" t="s">
        <v>16</v>
      </c>
      <c r="G4092" s="26" t="s">
        <v>14</v>
      </c>
      <c r="H4092" s="23">
        <v>0</v>
      </c>
      <c r="I4092" s="27"/>
      <c r="J4092" s="28">
        <v>0</v>
      </c>
      <c r="K4092" t="str">
        <f>IF((LEN(relatorio_Ananindeua3[[#This Row],[CIF/CPF/CNPJ]])=14),relatorio_Ananindeua3[[#This Row],[CIF/CPF/CNPJ]],relatorio_Ananindeua3[[#This Row],[Coluna2]])</f>
        <v>36695472000153</v>
      </c>
      <c r="L4092" t="str">
        <f t="shared" si="64"/>
        <v>366******53</v>
      </c>
    </row>
    <row r="4093" spans="1:12" x14ac:dyDescent="0.25">
      <c r="A4093" s="23" t="s">
        <v>4129</v>
      </c>
      <c r="B4093" s="23" t="s">
        <v>4130</v>
      </c>
      <c r="C4093" s="23" t="s">
        <v>17</v>
      </c>
      <c r="D4093" s="24">
        <v>45299.923125000001</v>
      </c>
      <c r="E4093" s="25" t="s">
        <v>11</v>
      </c>
      <c r="F4093" s="26" t="s">
        <v>16</v>
      </c>
      <c r="G4093" s="26" t="s">
        <v>14</v>
      </c>
      <c r="H4093" s="23">
        <v>0</v>
      </c>
      <c r="I4093" s="27"/>
      <c r="J4093" s="28">
        <v>0</v>
      </c>
      <c r="K4093" t="str">
        <f>IF((LEN(relatorio_Ananindeua3[[#This Row],[CIF/CPF/CNPJ]])=14),relatorio_Ananindeua3[[#This Row],[CIF/CPF/CNPJ]],relatorio_Ananindeua3[[#This Row],[Coluna2]])</f>
        <v>36292396000135</v>
      </c>
      <c r="L4093" t="str">
        <f t="shared" si="64"/>
        <v>362******35</v>
      </c>
    </row>
    <row r="4094" spans="1:12" x14ac:dyDescent="0.25">
      <c r="A4094" s="23" t="s">
        <v>4374</v>
      </c>
      <c r="B4094" s="23" t="s">
        <v>4375</v>
      </c>
      <c r="C4094" s="23" t="s">
        <v>17</v>
      </c>
      <c r="D4094" s="24">
        <v>45299.923182870371</v>
      </c>
      <c r="E4094" s="25" t="s">
        <v>11</v>
      </c>
      <c r="F4094" s="26" t="s">
        <v>16</v>
      </c>
      <c r="G4094" s="26" t="s">
        <v>14</v>
      </c>
      <c r="H4094" s="23">
        <v>0</v>
      </c>
      <c r="I4094" s="27"/>
      <c r="J4094" s="28">
        <v>0</v>
      </c>
      <c r="K4094" t="str">
        <f>IF((LEN(relatorio_Ananindeua3[[#This Row],[CIF/CPF/CNPJ]])=14),relatorio_Ananindeua3[[#This Row],[CIF/CPF/CNPJ]],relatorio_Ananindeua3[[#This Row],[Coluna2]])</f>
        <v>37327142000178</v>
      </c>
      <c r="L4094" t="str">
        <f t="shared" si="64"/>
        <v>373******78</v>
      </c>
    </row>
    <row r="4095" spans="1:12" x14ac:dyDescent="0.25">
      <c r="A4095" s="23" t="s">
        <v>4376</v>
      </c>
      <c r="B4095" s="23" t="s">
        <v>4377</v>
      </c>
      <c r="C4095" s="23" t="s">
        <v>17</v>
      </c>
      <c r="D4095" s="24">
        <v>45299.923182870371</v>
      </c>
      <c r="E4095" s="25" t="s">
        <v>11</v>
      </c>
      <c r="F4095" s="26" t="s">
        <v>16</v>
      </c>
      <c r="G4095" s="26" t="s">
        <v>14</v>
      </c>
      <c r="H4095" s="23">
        <v>0</v>
      </c>
      <c r="I4095" s="27"/>
      <c r="J4095" s="28">
        <v>0</v>
      </c>
      <c r="K4095" t="str">
        <f>IF((LEN(relatorio_Ananindeua3[[#This Row],[CIF/CPF/CNPJ]])=14),relatorio_Ananindeua3[[#This Row],[CIF/CPF/CNPJ]],relatorio_Ananindeua3[[#This Row],[Coluna2]])</f>
        <v>37329882000143</v>
      </c>
      <c r="L4095" t="str">
        <f t="shared" si="64"/>
        <v>373******43</v>
      </c>
    </row>
    <row r="4096" spans="1:12" x14ac:dyDescent="0.25">
      <c r="A4096" s="23" t="s">
        <v>4366</v>
      </c>
      <c r="B4096" s="23" t="s">
        <v>4367</v>
      </c>
      <c r="C4096" s="23" t="s">
        <v>17</v>
      </c>
      <c r="D4096" s="24">
        <v>45299.923217592594</v>
      </c>
      <c r="E4096" s="25" t="s">
        <v>11</v>
      </c>
      <c r="F4096" s="26" t="s">
        <v>16</v>
      </c>
      <c r="G4096" s="26" t="s">
        <v>14</v>
      </c>
      <c r="H4096" s="23">
        <v>0</v>
      </c>
      <c r="I4096" s="27"/>
      <c r="J4096" s="28">
        <v>0</v>
      </c>
      <c r="K4096" t="str">
        <f>IF((LEN(relatorio_Ananindeua3[[#This Row],[CIF/CPF/CNPJ]])=14),relatorio_Ananindeua3[[#This Row],[CIF/CPF/CNPJ]],relatorio_Ananindeua3[[#This Row],[Coluna2]])</f>
        <v>37302868000156</v>
      </c>
      <c r="L4096" t="str">
        <f t="shared" si="64"/>
        <v>373******56</v>
      </c>
    </row>
    <row r="4097" spans="1:12" x14ac:dyDescent="0.25">
      <c r="A4097" s="23" t="s">
        <v>4364</v>
      </c>
      <c r="B4097" s="23" t="s">
        <v>4365</v>
      </c>
      <c r="C4097" s="23" t="s">
        <v>17</v>
      </c>
      <c r="D4097" s="24">
        <v>45299.923229166663</v>
      </c>
      <c r="E4097" s="25" t="s">
        <v>11</v>
      </c>
      <c r="F4097" s="26" t="s">
        <v>16</v>
      </c>
      <c r="G4097" s="26" t="s">
        <v>14</v>
      </c>
      <c r="H4097" s="23">
        <v>0</v>
      </c>
      <c r="I4097" s="27"/>
      <c r="J4097" s="28">
        <v>0</v>
      </c>
      <c r="K4097" t="str">
        <f>IF((LEN(relatorio_Ananindeua3[[#This Row],[CIF/CPF/CNPJ]])=14),relatorio_Ananindeua3[[#This Row],[CIF/CPF/CNPJ]],relatorio_Ananindeua3[[#This Row],[Coluna2]])</f>
        <v>37291629000148</v>
      </c>
      <c r="L4097" t="str">
        <f t="shared" si="64"/>
        <v>372******48</v>
      </c>
    </row>
    <row r="4098" spans="1:12" x14ac:dyDescent="0.25">
      <c r="A4098" s="23" t="s">
        <v>1831</v>
      </c>
      <c r="B4098" s="23" t="s">
        <v>1832</v>
      </c>
      <c r="C4098" s="23" t="s">
        <v>17</v>
      </c>
      <c r="D4098" s="24">
        <v>45299.92328703704</v>
      </c>
      <c r="E4098" s="25" t="s">
        <v>11</v>
      </c>
      <c r="F4098" s="26" t="s">
        <v>16</v>
      </c>
      <c r="G4098" s="26" t="s">
        <v>14</v>
      </c>
      <c r="H4098" s="23">
        <v>0</v>
      </c>
      <c r="I4098" s="27"/>
      <c r="J4098" s="28">
        <v>0</v>
      </c>
      <c r="K4098" t="str">
        <f>IF((LEN(relatorio_Ananindeua3[[#This Row],[CIF/CPF/CNPJ]])=14),relatorio_Ananindeua3[[#This Row],[CIF/CPF/CNPJ]],relatorio_Ananindeua3[[#This Row],[Coluna2]])</f>
        <v>24696895000109</v>
      </c>
      <c r="L4098" t="str">
        <f t="shared" si="64"/>
        <v>246******09</v>
      </c>
    </row>
    <row r="4099" spans="1:12" x14ac:dyDescent="0.25">
      <c r="A4099" s="23" t="s">
        <v>1026</v>
      </c>
      <c r="B4099" s="23" t="s">
        <v>1027</v>
      </c>
      <c r="C4099" s="23" t="s">
        <v>17</v>
      </c>
      <c r="D4099" s="24">
        <v>45299.923402777778</v>
      </c>
      <c r="E4099" s="25" t="s">
        <v>11</v>
      </c>
      <c r="F4099" s="26" t="s">
        <v>16</v>
      </c>
      <c r="G4099" s="26" t="s">
        <v>14</v>
      </c>
      <c r="H4099" s="23">
        <v>0</v>
      </c>
      <c r="I4099" s="27"/>
      <c r="J4099" s="28">
        <v>0</v>
      </c>
      <c r="K4099" t="str">
        <f>IF((LEN(relatorio_Ananindeua3[[#This Row],[CIF/CPF/CNPJ]])=14),relatorio_Ananindeua3[[#This Row],[CIF/CPF/CNPJ]],relatorio_Ananindeua3[[#This Row],[Coluna2]])</f>
        <v>17877091000140</v>
      </c>
      <c r="L4099" t="str">
        <f t="shared" si="64"/>
        <v>178******40</v>
      </c>
    </row>
    <row r="4100" spans="1:12" x14ac:dyDescent="0.25">
      <c r="A4100" s="23" t="s">
        <v>1903</v>
      </c>
      <c r="B4100" s="23" t="s">
        <v>1904</v>
      </c>
      <c r="C4100" s="23" t="s">
        <v>17</v>
      </c>
      <c r="D4100" s="24">
        <v>45299.92355324074</v>
      </c>
      <c r="E4100" s="25" t="s">
        <v>11</v>
      </c>
      <c r="F4100" s="26" t="s">
        <v>16</v>
      </c>
      <c r="G4100" s="26" t="s">
        <v>14</v>
      </c>
      <c r="H4100" s="23">
        <v>0</v>
      </c>
      <c r="I4100" s="27"/>
      <c r="J4100" s="28">
        <v>0</v>
      </c>
      <c r="K4100" t="str">
        <f>IF((LEN(relatorio_Ananindeua3[[#This Row],[CIF/CPF/CNPJ]])=14),relatorio_Ananindeua3[[#This Row],[CIF/CPF/CNPJ]],relatorio_Ananindeua3[[#This Row],[Coluna2]])</f>
        <v>25150797000134</v>
      </c>
      <c r="L4100" t="str">
        <f t="shared" si="64"/>
        <v>251******34</v>
      </c>
    </row>
    <row r="4101" spans="1:12" x14ac:dyDescent="0.25">
      <c r="A4101" s="23" t="s">
        <v>4321</v>
      </c>
      <c r="B4101" s="23" t="s">
        <v>4322</v>
      </c>
      <c r="C4101" s="23" t="s">
        <v>17</v>
      </c>
      <c r="D4101" s="24">
        <v>45299.92355324074</v>
      </c>
      <c r="E4101" s="25" t="s">
        <v>11</v>
      </c>
      <c r="F4101" s="26" t="s">
        <v>16</v>
      </c>
      <c r="G4101" s="26" t="s">
        <v>14</v>
      </c>
      <c r="H4101" s="23">
        <v>0</v>
      </c>
      <c r="I4101" s="27"/>
      <c r="J4101" s="28">
        <v>0</v>
      </c>
      <c r="K4101" t="str">
        <f>IF((LEN(relatorio_Ananindeua3[[#This Row],[CIF/CPF/CNPJ]])=14),relatorio_Ananindeua3[[#This Row],[CIF/CPF/CNPJ]],relatorio_Ananindeua3[[#This Row],[Coluna2]])</f>
        <v>36962847000102</v>
      </c>
      <c r="L4101" t="str">
        <f t="shared" si="64"/>
        <v>369******02</v>
      </c>
    </row>
    <row r="4102" spans="1:12" x14ac:dyDescent="0.25">
      <c r="A4102" s="23" t="s">
        <v>4331</v>
      </c>
      <c r="B4102" s="23" t="s">
        <v>4332</v>
      </c>
      <c r="C4102" s="23" t="s">
        <v>17</v>
      </c>
      <c r="D4102" s="24">
        <v>45299.92355324074</v>
      </c>
      <c r="E4102" s="25" t="s">
        <v>11</v>
      </c>
      <c r="F4102" s="26" t="s">
        <v>16</v>
      </c>
      <c r="G4102" s="26" t="s">
        <v>14</v>
      </c>
      <c r="H4102" s="23">
        <v>0</v>
      </c>
      <c r="I4102" s="27"/>
      <c r="J4102" s="28">
        <v>0</v>
      </c>
      <c r="K4102" t="str">
        <f>IF((LEN(relatorio_Ananindeua3[[#This Row],[CIF/CPF/CNPJ]])=14),relatorio_Ananindeua3[[#This Row],[CIF/CPF/CNPJ]],relatorio_Ananindeua3[[#This Row],[Coluna2]])</f>
        <v>37086001000100</v>
      </c>
      <c r="L4102" t="str">
        <f t="shared" si="64"/>
        <v>370******00</v>
      </c>
    </row>
    <row r="4103" spans="1:12" x14ac:dyDescent="0.25">
      <c r="A4103" s="23" t="s">
        <v>2002</v>
      </c>
      <c r="B4103" s="23" t="s">
        <v>2003</v>
      </c>
      <c r="C4103" s="23" t="s">
        <v>17</v>
      </c>
      <c r="D4103" s="24">
        <v>45299.923587962963</v>
      </c>
      <c r="E4103" s="25" t="s">
        <v>11</v>
      </c>
      <c r="F4103" s="26" t="s">
        <v>16</v>
      </c>
      <c r="G4103" s="26" t="s">
        <v>14</v>
      </c>
      <c r="H4103" s="23">
        <v>0</v>
      </c>
      <c r="I4103" s="27"/>
      <c r="J4103" s="28">
        <v>0</v>
      </c>
      <c r="K4103" t="str">
        <f>IF((LEN(relatorio_Ananindeua3[[#This Row],[CIF/CPF/CNPJ]])=14),relatorio_Ananindeua3[[#This Row],[CIF/CPF/CNPJ]],relatorio_Ananindeua3[[#This Row],[Coluna2]])</f>
        <v>26373827000134</v>
      </c>
      <c r="L4103" t="str">
        <f t="shared" si="64"/>
        <v>263******34</v>
      </c>
    </row>
    <row r="4104" spans="1:12" x14ac:dyDescent="0.25">
      <c r="A4104" s="23" t="s">
        <v>4289</v>
      </c>
      <c r="B4104" s="23" t="s">
        <v>4290</v>
      </c>
      <c r="C4104" s="23" t="s">
        <v>17</v>
      </c>
      <c r="D4104" s="24">
        <v>45299.92359953704</v>
      </c>
      <c r="E4104" s="25" t="s">
        <v>11</v>
      </c>
      <c r="F4104" s="26" t="s">
        <v>16</v>
      </c>
      <c r="G4104" s="26" t="s">
        <v>14</v>
      </c>
      <c r="H4104" s="23">
        <v>0</v>
      </c>
      <c r="I4104" s="27"/>
      <c r="J4104" s="28">
        <v>0</v>
      </c>
      <c r="K4104" t="str">
        <f>IF((LEN(relatorio_Ananindeua3[[#This Row],[CIF/CPF/CNPJ]])=14),relatorio_Ananindeua3[[#This Row],[CIF/CPF/CNPJ]],relatorio_Ananindeua3[[#This Row],[Coluna2]])</f>
        <v>36880506000180</v>
      </c>
      <c r="L4104" t="str">
        <f t="shared" si="64"/>
        <v>368******80</v>
      </c>
    </row>
    <row r="4105" spans="1:12" x14ac:dyDescent="0.25">
      <c r="A4105" s="23" t="s">
        <v>4293</v>
      </c>
      <c r="B4105" s="23" t="s">
        <v>4294</v>
      </c>
      <c r="C4105" s="23" t="s">
        <v>17</v>
      </c>
      <c r="D4105" s="24">
        <v>45299.92359953704</v>
      </c>
      <c r="E4105" s="25" t="s">
        <v>11</v>
      </c>
      <c r="F4105" s="26" t="s">
        <v>16</v>
      </c>
      <c r="G4105" s="26" t="s">
        <v>14</v>
      </c>
      <c r="H4105" s="23">
        <v>0</v>
      </c>
      <c r="I4105" s="27"/>
      <c r="J4105" s="28">
        <v>0</v>
      </c>
      <c r="K4105" t="str">
        <f>IF((LEN(relatorio_Ananindeua3[[#This Row],[CIF/CPF/CNPJ]])=14),relatorio_Ananindeua3[[#This Row],[CIF/CPF/CNPJ]],relatorio_Ananindeua3[[#This Row],[Coluna2]])</f>
        <v>36886573000101</v>
      </c>
      <c r="L4105" t="str">
        <f t="shared" si="64"/>
        <v>368******01</v>
      </c>
    </row>
    <row r="4106" spans="1:12" x14ac:dyDescent="0.25">
      <c r="A4106" s="23" t="s">
        <v>4317</v>
      </c>
      <c r="B4106" s="23" t="s">
        <v>4318</v>
      </c>
      <c r="C4106" s="23" t="s">
        <v>17</v>
      </c>
      <c r="D4106" s="24">
        <v>45299.923622685186</v>
      </c>
      <c r="E4106" s="25" t="s">
        <v>11</v>
      </c>
      <c r="F4106" s="26" t="s">
        <v>16</v>
      </c>
      <c r="G4106" s="26" t="s">
        <v>14</v>
      </c>
      <c r="H4106" s="23">
        <v>0</v>
      </c>
      <c r="I4106" s="27"/>
      <c r="J4106" s="28">
        <v>0</v>
      </c>
      <c r="K4106" t="str">
        <f>IF((LEN(relatorio_Ananindeua3[[#This Row],[CIF/CPF/CNPJ]])=14),relatorio_Ananindeua3[[#This Row],[CIF/CPF/CNPJ]],relatorio_Ananindeua3[[#This Row],[Coluna2]])</f>
        <v>36952022000107</v>
      </c>
      <c r="L4106" t="str">
        <f t="shared" si="64"/>
        <v>369******07</v>
      </c>
    </row>
    <row r="4107" spans="1:12" x14ac:dyDescent="0.25">
      <c r="A4107" s="23" t="s">
        <v>821</v>
      </c>
      <c r="B4107" s="23" t="s">
        <v>822</v>
      </c>
      <c r="C4107" s="23" t="s">
        <v>17</v>
      </c>
      <c r="D4107" s="24">
        <v>45299.923634259256</v>
      </c>
      <c r="E4107" s="25" t="s">
        <v>11</v>
      </c>
      <c r="F4107" s="26" t="s">
        <v>16</v>
      </c>
      <c r="G4107" s="26" t="s">
        <v>14</v>
      </c>
      <c r="H4107" s="23">
        <v>0</v>
      </c>
      <c r="I4107" s="27"/>
      <c r="J4107" s="28">
        <v>0</v>
      </c>
      <c r="K4107" t="str">
        <f>IF((LEN(relatorio_Ananindeua3[[#This Row],[CIF/CPF/CNPJ]])=14),relatorio_Ananindeua3[[#This Row],[CIF/CPF/CNPJ]],relatorio_Ananindeua3[[#This Row],[Coluna2]])</f>
        <v>15872652000193</v>
      </c>
      <c r="L4107" t="str">
        <f t="shared" si="64"/>
        <v>158******93</v>
      </c>
    </row>
    <row r="4108" spans="1:12" x14ac:dyDescent="0.25">
      <c r="A4108" s="23" t="s">
        <v>3850</v>
      </c>
      <c r="B4108" s="23" t="s">
        <v>3851</v>
      </c>
      <c r="C4108" s="23" t="s">
        <v>17</v>
      </c>
      <c r="D4108" s="24">
        <v>45299.923645833333</v>
      </c>
      <c r="E4108" s="25" t="s">
        <v>11</v>
      </c>
      <c r="F4108" s="26" t="s">
        <v>16</v>
      </c>
      <c r="G4108" s="26" t="s">
        <v>14</v>
      </c>
      <c r="H4108" s="23">
        <v>0</v>
      </c>
      <c r="I4108" s="27"/>
      <c r="J4108" s="28">
        <v>0</v>
      </c>
      <c r="K4108" t="str">
        <f>IF((LEN(relatorio_Ananindeua3[[#This Row],[CIF/CPF/CNPJ]])=14),relatorio_Ananindeua3[[#This Row],[CIF/CPF/CNPJ]],relatorio_Ananindeua3[[#This Row],[Coluna2]])</f>
        <v>35124158000158</v>
      </c>
      <c r="L4108" t="str">
        <f t="shared" si="64"/>
        <v>351******58</v>
      </c>
    </row>
    <row r="4109" spans="1:12" x14ac:dyDescent="0.25">
      <c r="A4109" s="23" t="s">
        <v>4273</v>
      </c>
      <c r="B4109" s="23" t="s">
        <v>4274</v>
      </c>
      <c r="C4109" s="23" t="s">
        <v>17</v>
      </c>
      <c r="D4109" s="24">
        <v>45299.923645833333</v>
      </c>
      <c r="E4109" s="25" t="s">
        <v>11</v>
      </c>
      <c r="F4109" s="26" t="s">
        <v>16</v>
      </c>
      <c r="G4109" s="26" t="s">
        <v>14</v>
      </c>
      <c r="H4109" s="23">
        <v>0</v>
      </c>
      <c r="I4109" s="27"/>
      <c r="J4109" s="28">
        <v>0</v>
      </c>
      <c r="K4109" t="str">
        <f>IF((LEN(relatorio_Ananindeua3[[#This Row],[CIF/CPF/CNPJ]])=14),relatorio_Ananindeua3[[#This Row],[CIF/CPF/CNPJ]],relatorio_Ananindeua3[[#This Row],[Coluna2]])</f>
        <v>36835720000114</v>
      </c>
      <c r="L4109" t="str">
        <f t="shared" si="64"/>
        <v>368******14</v>
      </c>
    </row>
    <row r="4110" spans="1:12" x14ac:dyDescent="0.25">
      <c r="A4110" s="23" t="s">
        <v>4249</v>
      </c>
      <c r="B4110" s="23" t="s">
        <v>4250</v>
      </c>
      <c r="C4110" s="23" t="s">
        <v>17</v>
      </c>
      <c r="D4110" s="24">
        <v>45299.923657407409</v>
      </c>
      <c r="E4110" s="25" t="s">
        <v>11</v>
      </c>
      <c r="F4110" s="26" t="s">
        <v>16</v>
      </c>
      <c r="G4110" s="26" t="s">
        <v>14</v>
      </c>
      <c r="H4110" s="23">
        <v>0</v>
      </c>
      <c r="I4110" s="27"/>
      <c r="J4110" s="28">
        <v>0</v>
      </c>
      <c r="K4110" t="str">
        <f>IF((LEN(relatorio_Ananindeua3[[#This Row],[CIF/CPF/CNPJ]])=14),relatorio_Ananindeua3[[#This Row],[CIF/CPF/CNPJ]],relatorio_Ananindeua3[[#This Row],[Coluna2]])</f>
        <v>36770990000194</v>
      </c>
      <c r="L4110" t="str">
        <f t="shared" si="64"/>
        <v>367******94</v>
      </c>
    </row>
    <row r="4111" spans="1:12" x14ac:dyDescent="0.25">
      <c r="A4111" s="23" t="s">
        <v>4219</v>
      </c>
      <c r="B4111" s="23" t="s">
        <v>4220</v>
      </c>
      <c r="C4111" s="23" t="s">
        <v>17</v>
      </c>
      <c r="D4111" s="24">
        <v>45299.923680555556</v>
      </c>
      <c r="E4111" s="25" t="s">
        <v>11</v>
      </c>
      <c r="F4111" s="26" t="s">
        <v>16</v>
      </c>
      <c r="G4111" s="26" t="s">
        <v>14</v>
      </c>
      <c r="H4111" s="23">
        <v>0</v>
      </c>
      <c r="I4111" s="27"/>
      <c r="J4111" s="28">
        <v>0</v>
      </c>
      <c r="K4111" t="str">
        <f>IF((LEN(relatorio_Ananindeua3[[#This Row],[CIF/CPF/CNPJ]])=14),relatorio_Ananindeua3[[#This Row],[CIF/CPF/CNPJ]],relatorio_Ananindeua3[[#This Row],[Coluna2]])</f>
        <v>36674872000182</v>
      </c>
      <c r="L4111" t="str">
        <f t="shared" si="64"/>
        <v>366******82</v>
      </c>
    </row>
    <row r="4112" spans="1:12" x14ac:dyDescent="0.25">
      <c r="A4112" s="23" t="s">
        <v>4131</v>
      </c>
      <c r="B4112" s="23" t="s">
        <v>4132</v>
      </c>
      <c r="C4112" s="23" t="s">
        <v>17</v>
      </c>
      <c r="D4112" s="24">
        <v>45299.923692129632</v>
      </c>
      <c r="E4112" s="25" t="s">
        <v>11</v>
      </c>
      <c r="F4112" s="26" t="s">
        <v>16</v>
      </c>
      <c r="G4112" s="26" t="s">
        <v>14</v>
      </c>
      <c r="H4112" s="23">
        <v>0</v>
      </c>
      <c r="I4112" s="27"/>
      <c r="J4112" s="28">
        <v>0</v>
      </c>
      <c r="K4112" t="str">
        <f>IF((LEN(relatorio_Ananindeua3[[#This Row],[CIF/CPF/CNPJ]])=14),relatorio_Ananindeua3[[#This Row],[CIF/CPF/CNPJ]],relatorio_Ananindeua3[[#This Row],[Coluna2]])</f>
        <v>36302296000142</v>
      </c>
      <c r="L4112" t="str">
        <f t="shared" si="64"/>
        <v>363******42</v>
      </c>
    </row>
    <row r="4113" spans="1:12" x14ac:dyDescent="0.25">
      <c r="A4113" s="23" t="s">
        <v>4303</v>
      </c>
      <c r="B4113" s="23" t="s">
        <v>4304</v>
      </c>
      <c r="C4113" s="23" t="s">
        <v>17</v>
      </c>
      <c r="D4113" s="24">
        <v>45299.923831018517</v>
      </c>
      <c r="E4113" s="25" t="s">
        <v>11</v>
      </c>
      <c r="F4113" s="26" t="s">
        <v>16</v>
      </c>
      <c r="G4113" s="26" t="s">
        <v>14</v>
      </c>
      <c r="H4113" s="23">
        <v>0</v>
      </c>
      <c r="I4113" s="27"/>
      <c r="J4113" s="28">
        <v>0</v>
      </c>
      <c r="K4113" t="str">
        <f>IF((LEN(relatorio_Ananindeua3[[#This Row],[CIF/CPF/CNPJ]])=14),relatorio_Ananindeua3[[#This Row],[CIF/CPF/CNPJ]],relatorio_Ananindeua3[[#This Row],[Coluna2]])</f>
        <v>36919498000138</v>
      </c>
      <c r="L4113" t="str">
        <f t="shared" si="64"/>
        <v>369******38</v>
      </c>
    </row>
    <row r="4114" spans="1:12" x14ac:dyDescent="0.25">
      <c r="A4114" s="23" t="s">
        <v>4223</v>
      </c>
      <c r="B4114" s="23" t="s">
        <v>4224</v>
      </c>
      <c r="C4114" s="23" t="s">
        <v>17</v>
      </c>
      <c r="D4114" s="24">
        <v>45299.924201388887</v>
      </c>
      <c r="E4114" s="25" t="s">
        <v>11</v>
      </c>
      <c r="F4114" s="26" t="s">
        <v>16</v>
      </c>
      <c r="G4114" s="26" t="s">
        <v>14</v>
      </c>
      <c r="H4114" s="23">
        <v>0</v>
      </c>
      <c r="I4114" s="27"/>
      <c r="J4114" s="28">
        <v>0</v>
      </c>
      <c r="K4114" t="str">
        <f>IF((LEN(relatorio_Ananindeua3[[#This Row],[CIF/CPF/CNPJ]])=14),relatorio_Ananindeua3[[#This Row],[CIF/CPF/CNPJ]],relatorio_Ananindeua3[[#This Row],[Coluna2]])</f>
        <v>36675837000188</v>
      </c>
      <c r="L4114" t="str">
        <f t="shared" ref="L4114:L4177" si="65">_xlfn.CONCAT(LEFT(A4114,3),REPT("*",6),RIGHT(A4114,2))</f>
        <v>366******88</v>
      </c>
    </row>
    <row r="4115" spans="1:12" x14ac:dyDescent="0.25">
      <c r="A4115" s="23" t="s">
        <v>4165</v>
      </c>
      <c r="B4115" s="23" t="s">
        <v>4166</v>
      </c>
      <c r="C4115" s="23" t="s">
        <v>17</v>
      </c>
      <c r="D4115" s="24">
        <v>45299.92428240741</v>
      </c>
      <c r="E4115" s="25" t="s">
        <v>11</v>
      </c>
      <c r="F4115" s="26" t="s">
        <v>16</v>
      </c>
      <c r="G4115" s="26" t="s">
        <v>14</v>
      </c>
      <c r="H4115" s="23">
        <v>0</v>
      </c>
      <c r="I4115" s="27"/>
      <c r="J4115" s="28">
        <v>0</v>
      </c>
      <c r="K4115" t="str">
        <f>IF((LEN(relatorio_Ananindeua3[[#This Row],[CIF/CPF/CNPJ]])=14),relatorio_Ananindeua3[[#This Row],[CIF/CPF/CNPJ]],relatorio_Ananindeua3[[#This Row],[Coluna2]])</f>
        <v>36449339000117</v>
      </c>
      <c r="L4115" t="str">
        <f t="shared" si="65"/>
        <v>364******17</v>
      </c>
    </row>
    <row r="4116" spans="1:12" x14ac:dyDescent="0.25">
      <c r="A4116" s="23" t="s">
        <v>4175</v>
      </c>
      <c r="B4116" s="23" t="s">
        <v>4176</v>
      </c>
      <c r="C4116" s="23" t="s">
        <v>17</v>
      </c>
      <c r="D4116" s="24">
        <v>45299.92428240741</v>
      </c>
      <c r="E4116" s="25" t="s">
        <v>11</v>
      </c>
      <c r="F4116" s="26" t="s">
        <v>16</v>
      </c>
      <c r="G4116" s="26" t="s">
        <v>14</v>
      </c>
      <c r="H4116" s="23">
        <v>0</v>
      </c>
      <c r="I4116" s="27"/>
      <c r="J4116" s="28">
        <v>0</v>
      </c>
      <c r="K4116" t="str">
        <f>IF((LEN(relatorio_Ananindeua3[[#This Row],[CIF/CPF/CNPJ]])=14),relatorio_Ananindeua3[[#This Row],[CIF/CPF/CNPJ]],relatorio_Ananindeua3[[#This Row],[Coluna2]])</f>
        <v>36478296000106</v>
      </c>
      <c r="L4116" t="str">
        <f t="shared" si="65"/>
        <v>364******06</v>
      </c>
    </row>
    <row r="4117" spans="1:12" x14ac:dyDescent="0.25">
      <c r="A4117" s="23" t="s">
        <v>4179</v>
      </c>
      <c r="B4117" s="23" t="s">
        <v>4180</v>
      </c>
      <c r="C4117" s="23" t="s">
        <v>17</v>
      </c>
      <c r="D4117" s="24">
        <v>45299.92428240741</v>
      </c>
      <c r="E4117" s="25" t="s">
        <v>11</v>
      </c>
      <c r="F4117" s="26" t="s">
        <v>16</v>
      </c>
      <c r="G4117" s="26" t="s">
        <v>14</v>
      </c>
      <c r="H4117" s="23">
        <v>0</v>
      </c>
      <c r="I4117" s="27"/>
      <c r="J4117" s="28">
        <v>0</v>
      </c>
      <c r="K4117" t="str">
        <f>IF((LEN(relatorio_Ananindeua3[[#This Row],[CIF/CPF/CNPJ]])=14),relatorio_Ananindeua3[[#This Row],[CIF/CPF/CNPJ]],relatorio_Ananindeua3[[#This Row],[Coluna2]])</f>
        <v>36506493000183</v>
      </c>
      <c r="L4117" t="str">
        <f t="shared" si="65"/>
        <v>365******83</v>
      </c>
    </row>
    <row r="4118" spans="1:12" x14ac:dyDescent="0.25">
      <c r="A4118" s="23" t="s">
        <v>1342</v>
      </c>
      <c r="B4118" s="23" t="s">
        <v>1343</v>
      </c>
      <c r="C4118" s="23" t="s">
        <v>17</v>
      </c>
      <c r="D4118" s="24">
        <v>45299.924293981479</v>
      </c>
      <c r="E4118" s="25" t="s">
        <v>11</v>
      </c>
      <c r="F4118" s="26" t="s">
        <v>16</v>
      </c>
      <c r="G4118" s="26" t="s">
        <v>14</v>
      </c>
      <c r="H4118" s="23">
        <v>0</v>
      </c>
      <c r="I4118" s="27"/>
      <c r="J4118" s="28">
        <v>0</v>
      </c>
      <c r="K4118" t="str">
        <f>IF((LEN(relatorio_Ananindeua3[[#This Row],[CIF/CPF/CNPJ]])=14),relatorio_Ananindeua3[[#This Row],[CIF/CPF/CNPJ]],relatorio_Ananindeua3[[#This Row],[Coluna2]])</f>
        <v>20500629000108</v>
      </c>
      <c r="L4118" t="str">
        <f t="shared" si="65"/>
        <v>205******08</v>
      </c>
    </row>
    <row r="4119" spans="1:12" x14ac:dyDescent="0.25">
      <c r="A4119" s="23" t="s">
        <v>4169</v>
      </c>
      <c r="B4119" s="23" t="s">
        <v>4170</v>
      </c>
      <c r="C4119" s="23" t="s">
        <v>17</v>
      </c>
      <c r="D4119" s="24">
        <v>45299.924293981479</v>
      </c>
      <c r="E4119" s="25" t="s">
        <v>11</v>
      </c>
      <c r="F4119" s="26" t="s">
        <v>16</v>
      </c>
      <c r="G4119" s="26" t="s">
        <v>14</v>
      </c>
      <c r="H4119" s="23">
        <v>0</v>
      </c>
      <c r="I4119" s="27"/>
      <c r="J4119" s="28">
        <v>0</v>
      </c>
      <c r="K4119" t="str">
        <f>IF((LEN(relatorio_Ananindeua3[[#This Row],[CIF/CPF/CNPJ]])=14),relatorio_Ananindeua3[[#This Row],[CIF/CPF/CNPJ]],relatorio_Ananindeua3[[#This Row],[Coluna2]])</f>
        <v>36465101000185</v>
      </c>
      <c r="L4119" t="str">
        <f t="shared" si="65"/>
        <v>364******85</v>
      </c>
    </row>
    <row r="4120" spans="1:12" x14ac:dyDescent="0.25">
      <c r="A4120" s="23" t="s">
        <v>4171</v>
      </c>
      <c r="B4120" s="23" t="s">
        <v>4172</v>
      </c>
      <c r="C4120" s="23" t="s">
        <v>17</v>
      </c>
      <c r="D4120" s="24">
        <v>45299.924293981479</v>
      </c>
      <c r="E4120" s="25" t="s">
        <v>11</v>
      </c>
      <c r="F4120" s="26" t="s">
        <v>16</v>
      </c>
      <c r="G4120" s="26" t="s">
        <v>14</v>
      </c>
      <c r="H4120" s="23">
        <v>0</v>
      </c>
      <c r="I4120" s="27"/>
      <c r="J4120" s="28">
        <v>0</v>
      </c>
      <c r="K4120" t="str">
        <f>IF((LEN(relatorio_Ananindeua3[[#This Row],[CIF/CPF/CNPJ]])=14),relatorio_Ananindeua3[[#This Row],[CIF/CPF/CNPJ]],relatorio_Ananindeua3[[#This Row],[Coluna2]])</f>
        <v>36469037000100</v>
      </c>
      <c r="L4120" t="str">
        <f t="shared" si="65"/>
        <v>364******00</v>
      </c>
    </row>
    <row r="4121" spans="1:12" x14ac:dyDescent="0.25">
      <c r="A4121" s="23" t="s">
        <v>4066</v>
      </c>
      <c r="B4121" s="23" t="s">
        <v>4067</v>
      </c>
      <c r="C4121" s="23" t="s">
        <v>17</v>
      </c>
      <c r="D4121" s="24">
        <v>45299.924305555556</v>
      </c>
      <c r="E4121" s="25" t="s">
        <v>11</v>
      </c>
      <c r="F4121" s="26" t="s">
        <v>16</v>
      </c>
      <c r="G4121" s="26" t="s">
        <v>14</v>
      </c>
      <c r="H4121" s="23">
        <v>0</v>
      </c>
      <c r="I4121" s="27"/>
      <c r="J4121" s="28">
        <v>0</v>
      </c>
      <c r="K4121" t="str">
        <f>IF((LEN(relatorio_Ananindeua3[[#This Row],[CIF/CPF/CNPJ]])=14),relatorio_Ananindeua3[[#This Row],[CIF/CPF/CNPJ]],relatorio_Ananindeua3[[#This Row],[Coluna2]])</f>
        <v>36029919000155</v>
      </c>
      <c r="L4121" t="str">
        <f t="shared" si="65"/>
        <v>360******55</v>
      </c>
    </row>
    <row r="4122" spans="1:12" x14ac:dyDescent="0.25">
      <c r="A4122" s="23" t="s">
        <v>4106</v>
      </c>
      <c r="B4122" s="23" t="s">
        <v>4107</v>
      </c>
      <c r="C4122" s="23" t="s">
        <v>17</v>
      </c>
      <c r="D4122" s="24">
        <v>45299.924305555556</v>
      </c>
      <c r="E4122" s="25" t="s">
        <v>11</v>
      </c>
      <c r="F4122" s="26" t="s">
        <v>16</v>
      </c>
      <c r="G4122" s="26" t="s">
        <v>14</v>
      </c>
      <c r="H4122" s="23">
        <v>0</v>
      </c>
      <c r="I4122" s="27"/>
      <c r="J4122" s="28">
        <v>0</v>
      </c>
      <c r="K4122" t="str">
        <f>IF((LEN(relatorio_Ananindeua3[[#This Row],[CIF/CPF/CNPJ]])=14),relatorio_Ananindeua3[[#This Row],[CIF/CPF/CNPJ]],relatorio_Ananindeua3[[#This Row],[Coluna2]])</f>
        <v>36200974000166</v>
      </c>
      <c r="L4122" t="str">
        <f t="shared" si="65"/>
        <v>362******66</v>
      </c>
    </row>
    <row r="4123" spans="1:12" x14ac:dyDescent="0.25">
      <c r="A4123" s="23" t="s">
        <v>4163</v>
      </c>
      <c r="B4123" s="23" t="s">
        <v>4164</v>
      </c>
      <c r="C4123" s="23" t="s">
        <v>17</v>
      </c>
      <c r="D4123" s="24">
        <v>45299.924305555556</v>
      </c>
      <c r="E4123" s="25" t="s">
        <v>11</v>
      </c>
      <c r="F4123" s="26" t="s">
        <v>16</v>
      </c>
      <c r="G4123" s="26" t="s">
        <v>14</v>
      </c>
      <c r="H4123" s="23">
        <v>0</v>
      </c>
      <c r="I4123" s="27"/>
      <c r="J4123" s="28">
        <v>0</v>
      </c>
      <c r="K4123" t="str">
        <f>IF((LEN(relatorio_Ananindeua3[[#This Row],[CIF/CPF/CNPJ]])=14),relatorio_Ananindeua3[[#This Row],[CIF/CPF/CNPJ]],relatorio_Ananindeua3[[#This Row],[Coluna2]])</f>
        <v>36423764000137</v>
      </c>
      <c r="L4123" t="str">
        <f t="shared" si="65"/>
        <v>364******37</v>
      </c>
    </row>
    <row r="4124" spans="1:12" x14ac:dyDescent="0.25">
      <c r="A4124" s="23" t="s">
        <v>4102</v>
      </c>
      <c r="B4124" s="23" t="s">
        <v>4103</v>
      </c>
      <c r="C4124" s="23" t="s">
        <v>17</v>
      </c>
      <c r="D4124" s="24">
        <v>45299.924317129633</v>
      </c>
      <c r="E4124" s="25" t="s">
        <v>11</v>
      </c>
      <c r="F4124" s="26" t="s">
        <v>16</v>
      </c>
      <c r="G4124" s="26" t="s">
        <v>14</v>
      </c>
      <c r="H4124" s="23">
        <v>0</v>
      </c>
      <c r="I4124" s="27"/>
      <c r="J4124" s="28">
        <v>0</v>
      </c>
      <c r="K4124" t="str">
        <f>IF((LEN(relatorio_Ananindeua3[[#This Row],[CIF/CPF/CNPJ]])=14),relatorio_Ananindeua3[[#This Row],[CIF/CPF/CNPJ]],relatorio_Ananindeua3[[#This Row],[Coluna2]])</f>
        <v>36184762000132</v>
      </c>
      <c r="L4124" t="str">
        <f t="shared" si="65"/>
        <v>361******32</v>
      </c>
    </row>
    <row r="4125" spans="1:12" x14ac:dyDescent="0.25">
      <c r="A4125" s="23" t="s">
        <v>4123</v>
      </c>
      <c r="B4125" s="23" t="s">
        <v>4124</v>
      </c>
      <c r="C4125" s="23" t="s">
        <v>17</v>
      </c>
      <c r="D4125" s="24">
        <v>45299.924317129633</v>
      </c>
      <c r="E4125" s="25" t="s">
        <v>11</v>
      </c>
      <c r="F4125" s="26" t="s">
        <v>16</v>
      </c>
      <c r="G4125" s="26" t="s">
        <v>14</v>
      </c>
      <c r="H4125" s="23">
        <v>0</v>
      </c>
      <c r="I4125" s="27"/>
      <c r="J4125" s="28">
        <v>0</v>
      </c>
      <c r="K4125" t="str">
        <f>IF((LEN(relatorio_Ananindeua3[[#This Row],[CIF/CPF/CNPJ]])=14),relatorio_Ananindeua3[[#This Row],[CIF/CPF/CNPJ]],relatorio_Ananindeua3[[#This Row],[Coluna2]])</f>
        <v>36275528000110</v>
      </c>
      <c r="L4125" t="str">
        <f t="shared" si="65"/>
        <v>362******10</v>
      </c>
    </row>
    <row r="4126" spans="1:12" x14ac:dyDescent="0.25">
      <c r="A4126" s="23" t="s">
        <v>4072</v>
      </c>
      <c r="B4126" s="23" t="s">
        <v>4073</v>
      </c>
      <c r="C4126" s="23" t="s">
        <v>17</v>
      </c>
      <c r="D4126" s="24">
        <v>45299.924340277779</v>
      </c>
      <c r="E4126" s="25" t="s">
        <v>11</v>
      </c>
      <c r="F4126" s="26" t="s">
        <v>16</v>
      </c>
      <c r="G4126" s="26" t="s">
        <v>14</v>
      </c>
      <c r="H4126" s="23">
        <v>0</v>
      </c>
      <c r="I4126" s="27"/>
      <c r="J4126" s="28">
        <v>0</v>
      </c>
      <c r="K4126" t="str">
        <f>IF((LEN(relatorio_Ananindeua3[[#This Row],[CIF/CPF/CNPJ]])=14),relatorio_Ananindeua3[[#This Row],[CIF/CPF/CNPJ]],relatorio_Ananindeua3[[#This Row],[Coluna2]])</f>
        <v>36056352000106</v>
      </c>
      <c r="L4126" t="str">
        <f t="shared" si="65"/>
        <v>360******06</v>
      </c>
    </row>
    <row r="4127" spans="1:12" x14ac:dyDescent="0.25">
      <c r="A4127" s="23" t="s">
        <v>4058</v>
      </c>
      <c r="B4127" s="23" t="s">
        <v>4059</v>
      </c>
      <c r="C4127" s="23" t="s">
        <v>17</v>
      </c>
      <c r="D4127" s="24">
        <v>45299.924537037034</v>
      </c>
      <c r="E4127" s="25" t="s">
        <v>11</v>
      </c>
      <c r="F4127" s="26" t="s">
        <v>16</v>
      </c>
      <c r="G4127" s="26" t="s">
        <v>14</v>
      </c>
      <c r="H4127" s="23">
        <v>0</v>
      </c>
      <c r="I4127" s="27"/>
      <c r="J4127" s="28">
        <v>0</v>
      </c>
      <c r="K4127" t="str">
        <f>IF((LEN(relatorio_Ananindeua3[[#This Row],[CIF/CPF/CNPJ]])=14),relatorio_Ananindeua3[[#This Row],[CIF/CPF/CNPJ]],relatorio_Ananindeua3[[#This Row],[Coluna2]])</f>
        <v>36019234000128</v>
      </c>
      <c r="L4127" t="str">
        <f t="shared" si="65"/>
        <v>360******28</v>
      </c>
    </row>
    <row r="4128" spans="1:12" x14ac:dyDescent="0.25">
      <c r="A4128" s="23" t="s">
        <v>4151</v>
      </c>
      <c r="B4128" s="23" t="s">
        <v>4152</v>
      </c>
      <c r="C4128" s="23" t="s">
        <v>17</v>
      </c>
      <c r="D4128" s="24">
        <v>45299.924537037034</v>
      </c>
      <c r="E4128" s="25" t="s">
        <v>11</v>
      </c>
      <c r="F4128" s="26" t="s">
        <v>16</v>
      </c>
      <c r="G4128" s="26" t="s">
        <v>14</v>
      </c>
      <c r="H4128" s="23">
        <v>0</v>
      </c>
      <c r="I4128" s="27"/>
      <c r="J4128" s="28">
        <v>0</v>
      </c>
      <c r="K4128" t="str">
        <f>IF((LEN(relatorio_Ananindeua3[[#This Row],[CIF/CPF/CNPJ]])=14),relatorio_Ananindeua3[[#This Row],[CIF/CPF/CNPJ]],relatorio_Ananindeua3[[#This Row],[Coluna2]])</f>
        <v>36375107000161</v>
      </c>
      <c r="L4128" t="str">
        <f t="shared" si="65"/>
        <v>363******61</v>
      </c>
    </row>
    <row r="4129" spans="1:12" x14ac:dyDescent="0.25">
      <c r="A4129" s="23" t="s">
        <v>4048</v>
      </c>
      <c r="B4129" s="23" t="s">
        <v>4049</v>
      </c>
      <c r="C4129" s="23" t="s">
        <v>17</v>
      </c>
      <c r="D4129" s="24">
        <v>45299.92460648148</v>
      </c>
      <c r="E4129" s="25" t="s">
        <v>11</v>
      </c>
      <c r="F4129" s="26" t="s">
        <v>16</v>
      </c>
      <c r="G4129" s="26" t="s">
        <v>14</v>
      </c>
      <c r="H4129" s="23">
        <v>0</v>
      </c>
      <c r="I4129" s="27"/>
      <c r="J4129" s="28">
        <v>0</v>
      </c>
      <c r="K4129" t="str">
        <f>IF((LEN(relatorio_Ananindeua3[[#This Row],[CIF/CPF/CNPJ]])=14),relatorio_Ananindeua3[[#This Row],[CIF/CPF/CNPJ]],relatorio_Ananindeua3[[#This Row],[Coluna2]])</f>
        <v>36001677000191</v>
      </c>
      <c r="L4129" t="str">
        <f t="shared" si="65"/>
        <v>360******91</v>
      </c>
    </row>
    <row r="4130" spans="1:12" x14ac:dyDescent="0.25">
      <c r="A4130" s="23" t="s">
        <v>4044</v>
      </c>
      <c r="B4130" s="23" t="s">
        <v>4045</v>
      </c>
      <c r="C4130" s="23" t="s">
        <v>17</v>
      </c>
      <c r="D4130" s="24">
        <v>45299.924664351849</v>
      </c>
      <c r="E4130" s="25" t="s">
        <v>11</v>
      </c>
      <c r="F4130" s="26" t="s">
        <v>16</v>
      </c>
      <c r="G4130" s="26" t="s">
        <v>14</v>
      </c>
      <c r="H4130" s="23">
        <v>0</v>
      </c>
      <c r="I4130" s="27"/>
      <c r="J4130" s="28">
        <v>0</v>
      </c>
      <c r="K4130" t="str">
        <f>IF((LEN(relatorio_Ananindeua3[[#This Row],[CIF/CPF/CNPJ]])=14),relatorio_Ananindeua3[[#This Row],[CIF/CPF/CNPJ]],relatorio_Ananindeua3[[#This Row],[Coluna2]])</f>
        <v>35978160000194</v>
      </c>
      <c r="L4130" t="str">
        <f t="shared" si="65"/>
        <v>359******94</v>
      </c>
    </row>
    <row r="4131" spans="1:12" x14ac:dyDescent="0.25">
      <c r="A4131" s="23" t="s">
        <v>1462</v>
      </c>
      <c r="B4131" s="23" t="s">
        <v>1463</v>
      </c>
      <c r="C4131" s="23" t="s">
        <v>17</v>
      </c>
      <c r="D4131" s="24">
        <v>45299.924756944441</v>
      </c>
      <c r="E4131" s="25" t="s">
        <v>11</v>
      </c>
      <c r="F4131" s="26" t="s">
        <v>16</v>
      </c>
      <c r="G4131" s="26" t="s">
        <v>14</v>
      </c>
      <c r="H4131" s="23">
        <v>0</v>
      </c>
      <c r="I4131" s="27"/>
      <c r="J4131" s="28">
        <v>0</v>
      </c>
      <c r="K4131" t="str">
        <f>IF((LEN(relatorio_Ananindeua3[[#This Row],[CIF/CPF/CNPJ]])=14),relatorio_Ananindeua3[[#This Row],[CIF/CPF/CNPJ]],relatorio_Ananindeua3[[#This Row],[Coluna2]])</f>
        <v>21799574000141</v>
      </c>
      <c r="L4131" t="str">
        <f t="shared" si="65"/>
        <v>217******41</v>
      </c>
    </row>
    <row r="4132" spans="1:12" x14ac:dyDescent="0.25">
      <c r="A4132" s="23" t="s">
        <v>4084</v>
      </c>
      <c r="B4132" s="23" t="s">
        <v>4085</v>
      </c>
      <c r="C4132" s="23" t="s">
        <v>17</v>
      </c>
      <c r="D4132" s="24">
        <v>45299.927847222221</v>
      </c>
      <c r="E4132" s="25" t="s">
        <v>11</v>
      </c>
      <c r="F4132" s="26" t="s">
        <v>16</v>
      </c>
      <c r="G4132" s="26" t="s">
        <v>14</v>
      </c>
      <c r="H4132" s="23">
        <v>0</v>
      </c>
      <c r="I4132" s="27"/>
      <c r="J4132" s="28">
        <v>0</v>
      </c>
      <c r="K4132" t="str">
        <f>IF((LEN(relatorio_Ananindeua3[[#This Row],[CIF/CPF/CNPJ]])=14),relatorio_Ananindeua3[[#This Row],[CIF/CPF/CNPJ]],relatorio_Ananindeua3[[#This Row],[Coluna2]])</f>
        <v>36099524000129</v>
      </c>
      <c r="L4132" t="str">
        <f t="shared" si="65"/>
        <v>360******29</v>
      </c>
    </row>
    <row r="4133" spans="1:12" x14ac:dyDescent="0.25">
      <c r="A4133" s="23" t="s">
        <v>4031</v>
      </c>
      <c r="B4133" s="23" t="s">
        <v>4032</v>
      </c>
      <c r="C4133" s="23" t="s">
        <v>17</v>
      </c>
      <c r="D4133" s="24">
        <v>45299.928136574075</v>
      </c>
      <c r="E4133" s="25" t="s">
        <v>11</v>
      </c>
      <c r="F4133" s="26" t="s">
        <v>16</v>
      </c>
      <c r="G4133" s="26" t="s">
        <v>14</v>
      </c>
      <c r="H4133" s="23">
        <v>0</v>
      </c>
      <c r="I4133" s="27"/>
      <c r="J4133" s="28">
        <v>0</v>
      </c>
      <c r="K4133" t="str">
        <f>IF((LEN(relatorio_Ananindeua3[[#This Row],[CIF/CPF/CNPJ]])=14),relatorio_Ananindeua3[[#This Row],[CIF/CPF/CNPJ]],relatorio_Ananindeua3[[#This Row],[Coluna2]])</f>
        <v>35889656000191</v>
      </c>
      <c r="L4133" t="str">
        <f t="shared" si="65"/>
        <v>358******91</v>
      </c>
    </row>
    <row r="4134" spans="1:12" x14ac:dyDescent="0.25">
      <c r="A4134" s="23" t="s">
        <v>4027</v>
      </c>
      <c r="B4134" s="23" t="s">
        <v>4028</v>
      </c>
      <c r="C4134" s="23" t="s">
        <v>17</v>
      </c>
      <c r="D4134" s="24">
        <v>45299.928159722222</v>
      </c>
      <c r="E4134" s="25" t="s">
        <v>11</v>
      </c>
      <c r="F4134" s="26" t="s">
        <v>16</v>
      </c>
      <c r="G4134" s="26" t="s">
        <v>14</v>
      </c>
      <c r="H4134" s="23">
        <v>0</v>
      </c>
      <c r="I4134" s="27"/>
      <c r="J4134" s="28">
        <v>0</v>
      </c>
      <c r="K4134" t="str">
        <f>IF((LEN(relatorio_Ananindeua3[[#This Row],[CIF/CPF/CNPJ]])=14),relatorio_Ananindeua3[[#This Row],[CIF/CPF/CNPJ]],relatorio_Ananindeua3[[#This Row],[Coluna2]])</f>
        <v>35869225000163</v>
      </c>
      <c r="L4134" t="str">
        <f t="shared" si="65"/>
        <v>358******63</v>
      </c>
    </row>
    <row r="4135" spans="1:12" x14ac:dyDescent="0.25">
      <c r="A4135" s="23" t="s">
        <v>4025</v>
      </c>
      <c r="B4135" s="23" t="s">
        <v>4026</v>
      </c>
      <c r="C4135" s="23" t="s">
        <v>17</v>
      </c>
      <c r="D4135" s="24">
        <v>45299.928171296298</v>
      </c>
      <c r="E4135" s="25" t="s">
        <v>11</v>
      </c>
      <c r="F4135" s="26" t="s">
        <v>16</v>
      </c>
      <c r="G4135" s="26" t="s">
        <v>14</v>
      </c>
      <c r="H4135" s="23">
        <v>0</v>
      </c>
      <c r="I4135" s="27"/>
      <c r="J4135" s="28">
        <v>0</v>
      </c>
      <c r="K4135" t="str">
        <f>IF((LEN(relatorio_Ananindeua3[[#This Row],[CIF/CPF/CNPJ]])=14),relatorio_Ananindeua3[[#This Row],[CIF/CPF/CNPJ]],relatorio_Ananindeua3[[#This Row],[Coluna2]])</f>
        <v>35868571000127</v>
      </c>
      <c r="L4135" t="str">
        <f t="shared" si="65"/>
        <v>358******27</v>
      </c>
    </row>
    <row r="4136" spans="1:12" x14ac:dyDescent="0.25">
      <c r="A4136" s="23" t="s">
        <v>4017</v>
      </c>
      <c r="B4136" s="23" t="s">
        <v>4018</v>
      </c>
      <c r="C4136" s="23" t="s">
        <v>17</v>
      </c>
      <c r="D4136" s="24">
        <v>45299.928194444445</v>
      </c>
      <c r="E4136" s="25" t="s">
        <v>11</v>
      </c>
      <c r="F4136" s="26" t="s">
        <v>16</v>
      </c>
      <c r="G4136" s="26" t="s">
        <v>14</v>
      </c>
      <c r="H4136" s="23">
        <v>0</v>
      </c>
      <c r="I4136" s="27"/>
      <c r="J4136" s="28">
        <v>0</v>
      </c>
      <c r="K4136" t="str">
        <f>IF((LEN(relatorio_Ananindeua3[[#This Row],[CIF/CPF/CNPJ]])=14),relatorio_Ananindeua3[[#This Row],[CIF/CPF/CNPJ]],relatorio_Ananindeua3[[#This Row],[Coluna2]])</f>
        <v>35852164000121</v>
      </c>
      <c r="L4136" t="str">
        <f t="shared" si="65"/>
        <v>358******21</v>
      </c>
    </row>
    <row r="4137" spans="1:12" x14ac:dyDescent="0.25">
      <c r="A4137" s="23" t="s">
        <v>4019</v>
      </c>
      <c r="B4137" s="23" t="s">
        <v>4020</v>
      </c>
      <c r="C4137" s="23" t="s">
        <v>17</v>
      </c>
      <c r="D4137" s="24">
        <v>45299.928194444445</v>
      </c>
      <c r="E4137" s="25" t="s">
        <v>11</v>
      </c>
      <c r="F4137" s="26" t="s">
        <v>16</v>
      </c>
      <c r="G4137" s="26" t="s">
        <v>14</v>
      </c>
      <c r="H4137" s="23">
        <v>0</v>
      </c>
      <c r="I4137" s="27"/>
      <c r="J4137" s="28">
        <v>0</v>
      </c>
      <c r="K4137" t="str">
        <f>IF((LEN(relatorio_Ananindeua3[[#This Row],[CIF/CPF/CNPJ]])=14),relatorio_Ananindeua3[[#This Row],[CIF/CPF/CNPJ]],relatorio_Ananindeua3[[#This Row],[Coluna2]])</f>
        <v>35853041000105</v>
      </c>
      <c r="L4137" t="str">
        <f t="shared" si="65"/>
        <v>358******05</v>
      </c>
    </row>
    <row r="4138" spans="1:12" x14ac:dyDescent="0.25">
      <c r="A4138" s="23" t="s">
        <v>2923</v>
      </c>
      <c r="B4138" s="23" t="s">
        <v>2924</v>
      </c>
      <c r="C4138" s="23" t="s">
        <v>17</v>
      </c>
      <c r="D4138" s="24">
        <v>45299.92827546296</v>
      </c>
      <c r="E4138" s="25" t="s">
        <v>11</v>
      </c>
      <c r="F4138" s="26" t="s">
        <v>16</v>
      </c>
      <c r="G4138" s="26" t="s">
        <v>14</v>
      </c>
      <c r="H4138" s="23">
        <v>0</v>
      </c>
      <c r="I4138" s="27"/>
      <c r="J4138" s="28">
        <v>0</v>
      </c>
      <c r="K4138" t="str">
        <f>IF((LEN(relatorio_Ananindeua3[[#This Row],[CIF/CPF/CNPJ]])=14),relatorio_Ananindeua3[[#This Row],[CIF/CPF/CNPJ]],relatorio_Ananindeua3[[#This Row],[Coluna2]])</f>
        <v>30930745000110</v>
      </c>
      <c r="L4138" t="str">
        <f t="shared" si="65"/>
        <v>309******10</v>
      </c>
    </row>
    <row r="4139" spans="1:12" x14ac:dyDescent="0.25">
      <c r="A4139" s="23" t="s">
        <v>3961</v>
      </c>
      <c r="B4139" s="23" t="s">
        <v>3962</v>
      </c>
      <c r="C4139" s="23" t="s">
        <v>17</v>
      </c>
      <c r="D4139" s="24">
        <v>45299.928310185183</v>
      </c>
      <c r="E4139" s="25" t="s">
        <v>11</v>
      </c>
      <c r="F4139" s="26" t="s">
        <v>16</v>
      </c>
      <c r="G4139" s="26" t="s">
        <v>14</v>
      </c>
      <c r="H4139" s="23">
        <v>0</v>
      </c>
      <c r="I4139" s="27"/>
      <c r="J4139" s="28">
        <v>0</v>
      </c>
      <c r="K4139" t="str">
        <f>IF((LEN(relatorio_Ananindeua3[[#This Row],[CIF/CPF/CNPJ]])=14),relatorio_Ananindeua3[[#This Row],[CIF/CPF/CNPJ]],relatorio_Ananindeua3[[#This Row],[Coluna2]])</f>
        <v>35545898000168</v>
      </c>
      <c r="L4139" t="str">
        <f t="shared" si="65"/>
        <v>355******68</v>
      </c>
    </row>
    <row r="4140" spans="1:12" x14ac:dyDescent="0.25">
      <c r="A4140" s="23" t="s">
        <v>4011</v>
      </c>
      <c r="B4140" s="23" t="s">
        <v>4012</v>
      </c>
      <c r="C4140" s="23" t="s">
        <v>17</v>
      </c>
      <c r="D4140" s="24">
        <v>45299.928310185183</v>
      </c>
      <c r="E4140" s="25" t="s">
        <v>11</v>
      </c>
      <c r="F4140" s="26" t="s">
        <v>16</v>
      </c>
      <c r="G4140" s="26" t="s">
        <v>14</v>
      </c>
      <c r="H4140" s="23">
        <v>0</v>
      </c>
      <c r="I4140" s="27"/>
      <c r="J4140" s="28">
        <v>0</v>
      </c>
      <c r="K4140" t="str">
        <f>IF((LEN(relatorio_Ananindeua3[[#This Row],[CIF/CPF/CNPJ]])=14),relatorio_Ananindeua3[[#This Row],[CIF/CPF/CNPJ]],relatorio_Ananindeua3[[#This Row],[Coluna2]])</f>
        <v>35812909000129</v>
      </c>
      <c r="L4140" t="str">
        <f t="shared" si="65"/>
        <v>358******29</v>
      </c>
    </row>
    <row r="4141" spans="1:12" x14ac:dyDescent="0.25">
      <c r="A4141" s="23" t="s">
        <v>3364</v>
      </c>
      <c r="B4141" s="23" t="s">
        <v>3365</v>
      </c>
      <c r="C4141" s="23" t="s">
        <v>17</v>
      </c>
      <c r="D4141" s="24">
        <v>45299.92832175926</v>
      </c>
      <c r="E4141" s="25" t="s">
        <v>11</v>
      </c>
      <c r="F4141" s="26" t="s">
        <v>16</v>
      </c>
      <c r="G4141" s="26" t="s">
        <v>14</v>
      </c>
      <c r="H4141" s="23">
        <v>0</v>
      </c>
      <c r="I4141" s="27"/>
      <c r="J4141" s="28">
        <v>0</v>
      </c>
      <c r="K4141" t="str">
        <f>IF((LEN(relatorio_Ananindeua3[[#This Row],[CIF/CPF/CNPJ]])=14),relatorio_Ananindeua3[[#This Row],[CIF/CPF/CNPJ]],relatorio_Ananindeua3[[#This Row],[Coluna2]])</f>
        <v>33292132000193</v>
      </c>
      <c r="L4141" t="str">
        <f t="shared" si="65"/>
        <v>332******93</v>
      </c>
    </row>
    <row r="4142" spans="1:12" x14ac:dyDescent="0.25">
      <c r="A4142" s="23" t="s">
        <v>3933</v>
      </c>
      <c r="B4142" s="23" t="s">
        <v>3934</v>
      </c>
      <c r="C4142" s="23" t="s">
        <v>17</v>
      </c>
      <c r="D4142" s="24">
        <v>45299.928368055553</v>
      </c>
      <c r="E4142" s="25" t="s">
        <v>11</v>
      </c>
      <c r="F4142" s="26" t="s">
        <v>16</v>
      </c>
      <c r="G4142" s="26" t="s">
        <v>14</v>
      </c>
      <c r="H4142" s="23">
        <v>0</v>
      </c>
      <c r="I4142" s="27"/>
      <c r="J4142" s="28">
        <v>0</v>
      </c>
      <c r="K4142" t="str">
        <f>IF((LEN(relatorio_Ananindeua3[[#This Row],[CIF/CPF/CNPJ]])=14),relatorio_Ananindeua3[[#This Row],[CIF/CPF/CNPJ]],relatorio_Ananindeua3[[#This Row],[Coluna2]])</f>
        <v>35467056000135</v>
      </c>
      <c r="L4142" t="str">
        <f t="shared" si="65"/>
        <v>354******35</v>
      </c>
    </row>
    <row r="4143" spans="1:12" x14ac:dyDescent="0.25">
      <c r="A4143" s="23" t="s">
        <v>4005</v>
      </c>
      <c r="B4143" s="23" t="s">
        <v>4006</v>
      </c>
      <c r="C4143" s="23" t="s">
        <v>17</v>
      </c>
      <c r="D4143" s="24">
        <v>45299.928425925929</v>
      </c>
      <c r="E4143" s="25" t="s">
        <v>11</v>
      </c>
      <c r="F4143" s="26" t="s">
        <v>16</v>
      </c>
      <c r="G4143" s="26" t="s">
        <v>14</v>
      </c>
      <c r="H4143" s="23">
        <v>0</v>
      </c>
      <c r="I4143" s="27"/>
      <c r="J4143" s="28">
        <v>0</v>
      </c>
      <c r="K4143" t="str">
        <f>IF((LEN(relatorio_Ananindeua3[[#This Row],[CIF/CPF/CNPJ]])=14),relatorio_Ananindeua3[[#This Row],[CIF/CPF/CNPJ]],relatorio_Ananindeua3[[#This Row],[Coluna2]])</f>
        <v>35770670000171</v>
      </c>
      <c r="L4143" t="str">
        <f t="shared" si="65"/>
        <v>357******71</v>
      </c>
    </row>
    <row r="4144" spans="1:12" x14ac:dyDescent="0.25">
      <c r="A4144" s="23" t="s">
        <v>3965</v>
      </c>
      <c r="B4144" s="23" t="s">
        <v>3966</v>
      </c>
      <c r="C4144" s="23" t="s">
        <v>17</v>
      </c>
      <c r="D4144" s="24">
        <v>45299.928437499999</v>
      </c>
      <c r="E4144" s="25" t="s">
        <v>11</v>
      </c>
      <c r="F4144" s="26" t="s">
        <v>16</v>
      </c>
      <c r="G4144" s="26" t="s">
        <v>14</v>
      </c>
      <c r="H4144" s="23">
        <v>0</v>
      </c>
      <c r="I4144" s="27"/>
      <c r="J4144" s="28">
        <v>0</v>
      </c>
      <c r="K4144" t="str">
        <f>IF((LEN(relatorio_Ananindeua3[[#This Row],[CIF/CPF/CNPJ]])=14),relatorio_Ananindeua3[[#This Row],[CIF/CPF/CNPJ]],relatorio_Ananindeua3[[#This Row],[Coluna2]])</f>
        <v>35562857000180</v>
      </c>
      <c r="L4144" t="str">
        <f t="shared" si="65"/>
        <v>355******80</v>
      </c>
    </row>
    <row r="4145" spans="1:12" x14ac:dyDescent="0.25">
      <c r="A4145" s="23" t="s">
        <v>2340</v>
      </c>
      <c r="B4145" s="23" t="s">
        <v>2341</v>
      </c>
      <c r="C4145" s="23" t="s">
        <v>17</v>
      </c>
      <c r="D4145" s="24">
        <v>45299.928506944445</v>
      </c>
      <c r="E4145" s="25" t="s">
        <v>11</v>
      </c>
      <c r="F4145" s="26" t="s">
        <v>16</v>
      </c>
      <c r="G4145" s="26" t="s">
        <v>14</v>
      </c>
      <c r="H4145" s="23">
        <v>0</v>
      </c>
      <c r="I4145" s="27"/>
      <c r="J4145" s="28">
        <v>0</v>
      </c>
      <c r="K4145" t="str">
        <f>IF((LEN(relatorio_Ananindeua3[[#This Row],[CIF/CPF/CNPJ]])=14),relatorio_Ananindeua3[[#This Row],[CIF/CPF/CNPJ]],relatorio_Ananindeua3[[#This Row],[Coluna2]])</f>
        <v>28343966000140</v>
      </c>
      <c r="L4145" t="str">
        <f t="shared" si="65"/>
        <v>283******40</v>
      </c>
    </row>
    <row r="4146" spans="1:12" x14ac:dyDescent="0.25">
      <c r="A4146" s="23" t="s">
        <v>4001</v>
      </c>
      <c r="B4146" s="23" t="s">
        <v>4002</v>
      </c>
      <c r="C4146" s="23" t="s">
        <v>17</v>
      </c>
      <c r="D4146" s="24">
        <v>45299.928506944445</v>
      </c>
      <c r="E4146" s="25" t="s">
        <v>11</v>
      </c>
      <c r="F4146" s="26" t="s">
        <v>16</v>
      </c>
      <c r="G4146" s="26" t="s">
        <v>14</v>
      </c>
      <c r="H4146" s="23">
        <v>0</v>
      </c>
      <c r="I4146" s="27"/>
      <c r="J4146" s="28">
        <v>0</v>
      </c>
      <c r="K4146" t="str">
        <f>IF((LEN(relatorio_Ananindeua3[[#This Row],[CIF/CPF/CNPJ]])=14),relatorio_Ananindeua3[[#This Row],[CIF/CPF/CNPJ]],relatorio_Ananindeua3[[#This Row],[Coluna2]])</f>
        <v>35733761000137</v>
      </c>
      <c r="L4146" t="str">
        <f t="shared" si="65"/>
        <v>357******37</v>
      </c>
    </row>
    <row r="4147" spans="1:12" x14ac:dyDescent="0.25">
      <c r="A4147" s="23" t="s">
        <v>1823</v>
      </c>
      <c r="B4147" s="23" t="s">
        <v>1824</v>
      </c>
      <c r="C4147" s="23" t="s">
        <v>17</v>
      </c>
      <c r="D4147" s="24">
        <v>45299.928553240738</v>
      </c>
      <c r="E4147" s="25" t="s">
        <v>11</v>
      </c>
      <c r="F4147" s="26" t="s">
        <v>16</v>
      </c>
      <c r="G4147" s="26" t="s">
        <v>14</v>
      </c>
      <c r="H4147" s="23">
        <v>0</v>
      </c>
      <c r="I4147" s="27"/>
      <c r="J4147" s="28">
        <v>0</v>
      </c>
      <c r="K4147" t="str">
        <f>IF((LEN(relatorio_Ananindeua3[[#This Row],[CIF/CPF/CNPJ]])=14),relatorio_Ananindeua3[[#This Row],[CIF/CPF/CNPJ]],relatorio_Ananindeua3[[#This Row],[Coluna2]])</f>
        <v>24673688000139</v>
      </c>
      <c r="L4147" t="str">
        <f t="shared" si="65"/>
        <v>246******39</v>
      </c>
    </row>
    <row r="4148" spans="1:12" x14ac:dyDescent="0.25">
      <c r="A4148" s="23" t="s">
        <v>3995</v>
      </c>
      <c r="B4148" s="23" t="s">
        <v>3996</v>
      </c>
      <c r="C4148" s="23" t="s">
        <v>17</v>
      </c>
      <c r="D4148" s="24">
        <v>45299.928553240738</v>
      </c>
      <c r="E4148" s="25" t="s">
        <v>11</v>
      </c>
      <c r="F4148" s="26" t="s">
        <v>16</v>
      </c>
      <c r="G4148" s="26" t="s">
        <v>14</v>
      </c>
      <c r="H4148" s="23">
        <v>0</v>
      </c>
      <c r="I4148" s="27"/>
      <c r="J4148" s="28">
        <v>0</v>
      </c>
      <c r="K4148" t="str">
        <f>IF((LEN(relatorio_Ananindeua3[[#This Row],[CIF/CPF/CNPJ]])=14),relatorio_Ananindeua3[[#This Row],[CIF/CPF/CNPJ]],relatorio_Ananindeua3[[#This Row],[Coluna2]])</f>
        <v>35711236000110</v>
      </c>
      <c r="L4148" t="str">
        <f t="shared" si="65"/>
        <v>357******10</v>
      </c>
    </row>
    <row r="4149" spans="1:12" x14ac:dyDescent="0.25">
      <c r="A4149" s="23" t="s">
        <v>3997</v>
      </c>
      <c r="B4149" s="23" t="s">
        <v>3998</v>
      </c>
      <c r="C4149" s="23" t="s">
        <v>17</v>
      </c>
      <c r="D4149" s="24">
        <v>45299.928553240738</v>
      </c>
      <c r="E4149" s="25" t="s">
        <v>11</v>
      </c>
      <c r="F4149" s="26" t="s">
        <v>16</v>
      </c>
      <c r="G4149" s="26" t="s">
        <v>14</v>
      </c>
      <c r="H4149" s="23">
        <v>0</v>
      </c>
      <c r="I4149" s="27"/>
      <c r="J4149" s="28">
        <v>0</v>
      </c>
      <c r="K4149" t="str">
        <f>IF((LEN(relatorio_Ananindeua3[[#This Row],[CIF/CPF/CNPJ]])=14),relatorio_Ananindeua3[[#This Row],[CIF/CPF/CNPJ]],relatorio_Ananindeua3[[#This Row],[Coluna2]])</f>
        <v>35721410000106</v>
      </c>
      <c r="L4149" t="str">
        <f t="shared" si="65"/>
        <v>357******06</v>
      </c>
    </row>
    <row r="4150" spans="1:12" x14ac:dyDescent="0.25">
      <c r="A4150" s="23" t="s">
        <v>2072</v>
      </c>
      <c r="B4150" s="23" t="s">
        <v>2073</v>
      </c>
      <c r="C4150" s="23" t="s">
        <v>17</v>
      </c>
      <c r="D4150" s="24">
        <v>45299.928576388891</v>
      </c>
      <c r="E4150" s="25" t="s">
        <v>11</v>
      </c>
      <c r="F4150" s="26" t="s">
        <v>16</v>
      </c>
      <c r="G4150" s="26" t="s">
        <v>14</v>
      </c>
      <c r="H4150" s="23">
        <v>0</v>
      </c>
      <c r="I4150" s="27"/>
      <c r="J4150" s="28">
        <v>0</v>
      </c>
      <c r="K4150" t="str">
        <f>IF((LEN(relatorio_Ananindeua3[[#This Row],[CIF/CPF/CNPJ]])=14),relatorio_Ananindeua3[[#This Row],[CIF/CPF/CNPJ]],relatorio_Ananindeua3[[#This Row],[Coluna2]])</f>
        <v>26860910000138</v>
      </c>
      <c r="L4150" t="str">
        <f t="shared" si="65"/>
        <v>268******38</v>
      </c>
    </row>
    <row r="4151" spans="1:12" x14ac:dyDescent="0.25">
      <c r="A4151" s="23" t="s">
        <v>3909</v>
      </c>
      <c r="B4151" s="23" t="s">
        <v>3910</v>
      </c>
      <c r="C4151" s="23" t="s">
        <v>17</v>
      </c>
      <c r="D4151" s="24">
        <v>45299.928587962961</v>
      </c>
      <c r="E4151" s="25" t="s">
        <v>11</v>
      </c>
      <c r="F4151" s="26" t="s">
        <v>16</v>
      </c>
      <c r="G4151" s="26" t="s">
        <v>14</v>
      </c>
      <c r="H4151" s="23">
        <v>0</v>
      </c>
      <c r="I4151" s="27"/>
      <c r="J4151" s="28">
        <v>0</v>
      </c>
      <c r="K4151" t="str">
        <f>IF((LEN(relatorio_Ananindeua3[[#This Row],[CIF/CPF/CNPJ]])=14),relatorio_Ananindeua3[[#This Row],[CIF/CPF/CNPJ]],relatorio_Ananindeua3[[#This Row],[Coluna2]])</f>
        <v>35381028000109</v>
      </c>
      <c r="L4151" t="str">
        <f t="shared" si="65"/>
        <v>353******09</v>
      </c>
    </row>
    <row r="4152" spans="1:12" x14ac:dyDescent="0.25">
      <c r="A4152" s="23" t="s">
        <v>3989</v>
      </c>
      <c r="B4152" s="23" t="s">
        <v>3990</v>
      </c>
      <c r="C4152" s="23" t="s">
        <v>17</v>
      </c>
      <c r="D4152" s="24">
        <v>45299.928587962961</v>
      </c>
      <c r="E4152" s="25" t="s">
        <v>11</v>
      </c>
      <c r="F4152" s="26" t="s">
        <v>16</v>
      </c>
      <c r="G4152" s="26" t="s">
        <v>14</v>
      </c>
      <c r="H4152" s="23">
        <v>0</v>
      </c>
      <c r="I4152" s="27"/>
      <c r="J4152" s="28">
        <v>0</v>
      </c>
      <c r="K4152" t="str">
        <f>IF((LEN(relatorio_Ananindeua3[[#This Row],[CIF/CPF/CNPJ]])=14),relatorio_Ananindeua3[[#This Row],[CIF/CPF/CNPJ]],relatorio_Ananindeua3[[#This Row],[Coluna2]])</f>
        <v>35695015000104</v>
      </c>
      <c r="L4152" t="str">
        <f t="shared" si="65"/>
        <v>356******04</v>
      </c>
    </row>
    <row r="4153" spans="1:12" x14ac:dyDescent="0.25">
      <c r="A4153" s="23" t="s">
        <v>1716</v>
      </c>
      <c r="B4153" s="23" t="s">
        <v>1717</v>
      </c>
      <c r="C4153" s="23" t="s">
        <v>17</v>
      </c>
      <c r="D4153" s="24">
        <v>45299.928599537037</v>
      </c>
      <c r="E4153" s="25" t="s">
        <v>11</v>
      </c>
      <c r="F4153" s="26" t="s">
        <v>16</v>
      </c>
      <c r="G4153" s="26" t="s">
        <v>14</v>
      </c>
      <c r="H4153" s="23">
        <v>0</v>
      </c>
      <c r="I4153" s="27"/>
      <c r="J4153" s="28">
        <v>0</v>
      </c>
      <c r="K4153" t="str">
        <f>IF((LEN(relatorio_Ananindeua3[[#This Row],[CIF/CPF/CNPJ]])=14),relatorio_Ananindeua3[[#This Row],[CIF/CPF/CNPJ]],relatorio_Ananindeua3[[#This Row],[Coluna2]])</f>
        <v>23920367000129</v>
      </c>
      <c r="L4153" t="str">
        <f t="shared" si="65"/>
        <v>239******29</v>
      </c>
    </row>
    <row r="4154" spans="1:12" x14ac:dyDescent="0.25">
      <c r="A4154" s="23" t="s">
        <v>3987</v>
      </c>
      <c r="B4154" s="23" t="s">
        <v>3988</v>
      </c>
      <c r="C4154" s="23" t="s">
        <v>17</v>
      </c>
      <c r="D4154" s="24">
        <v>45299.928599537037</v>
      </c>
      <c r="E4154" s="25" t="s">
        <v>11</v>
      </c>
      <c r="F4154" s="26" t="s">
        <v>16</v>
      </c>
      <c r="G4154" s="26" t="s">
        <v>14</v>
      </c>
      <c r="H4154" s="23">
        <v>0</v>
      </c>
      <c r="I4154" s="27"/>
      <c r="J4154" s="28">
        <v>0</v>
      </c>
      <c r="K4154" t="str">
        <f>IF((LEN(relatorio_Ananindeua3[[#This Row],[CIF/CPF/CNPJ]])=14),relatorio_Ananindeua3[[#This Row],[CIF/CPF/CNPJ]],relatorio_Ananindeua3[[#This Row],[Coluna2]])</f>
        <v>35683975000146</v>
      </c>
      <c r="L4154" t="str">
        <f t="shared" si="65"/>
        <v>356******46</v>
      </c>
    </row>
    <row r="4155" spans="1:12" x14ac:dyDescent="0.25">
      <c r="A4155" s="23" t="s">
        <v>3985</v>
      </c>
      <c r="B4155" s="23" t="s">
        <v>3986</v>
      </c>
      <c r="C4155" s="23" t="s">
        <v>17</v>
      </c>
      <c r="D4155" s="24">
        <v>45299.928611111114</v>
      </c>
      <c r="E4155" s="25" t="s">
        <v>11</v>
      </c>
      <c r="F4155" s="26" t="s">
        <v>16</v>
      </c>
      <c r="G4155" s="26" t="s">
        <v>14</v>
      </c>
      <c r="H4155" s="23">
        <v>0</v>
      </c>
      <c r="I4155" s="27"/>
      <c r="J4155" s="28">
        <v>0</v>
      </c>
      <c r="K4155" t="str">
        <f>IF((LEN(relatorio_Ananindeua3[[#This Row],[CIF/CPF/CNPJ]])=14),relatorio_Ananindeua3[[#This Row],[CIF/CPF/CNPJ]],relatorio_Ananindeua3[[#This Row],[Coluna2]])</f>
        <v>35676669000182</v>
      </c>
      <c r="L4155" t="str">
        <f t="shared" si="65"/>
        <v>356******82</v>
      </c>
    </row>
    <row r="4156" spans="1:12" x14ac:dyDescent="0.25">
      <c r="A4156" s="23" t="s">
        <v>738</v>
      </c>
      <c r="B4156" s="23" t="s">
        <v>739</v>
      </c>
      <c r="C4156" s="23" t="s">
        <v>17</v>
      </c>
      <c r="D4156" s="24">
        <v>45299.928657407407</v>
      </c>
      <c r="E4156" s="25" t="s">
        <v>11</v>
      </c>
      <c r="F4156" s="26" t="s">
        <v>16</v>
      </c>
      <c r="G4156" s="26" t="s">
        <v>14</v>
      </c>
      <c r="H4156" s="23">
        <v>0</v>
      </c>
      <c r="I4156" s="27"/>
      <c r="J4156" s="28">
        <v>0</v>
      </c>
      <c r="K4156" t="str">
        <f>IF((LEN(relatorio_Ananindeua3[[#This Row],[CIF/CPF/CNPJ]])=14),relatorio_Ananindeua3[[#This Row],[CIF/CPF/CNPJ]],relatorio_Ananindeua3[[#This Row],[Coluna2]])</f>
        <v>15392233000154</v>
      </c>
      <c r="L4156" t="str">
        <f t="shared" si="65"/>
        <v>153******54</v>
      </c>
    </row>
    <row r="4157" spans="1:12" x14ac:dyDescent="0.25">
      <c r="A4157" s="23" t="s">
        <v>1794</v>
      </c>
      <c r="B4157" s="23" t="s">
        <v>1795</v>
      </c>
      <c r="C4157" s="23" t="s">
        <v>17</v>
      </c>
      <c r="D4157" s="24">
        <v>45299.928668981483</v>
      </c>
      <c r="E4157" s="25" t="s">
        <v>11</v>
      </c>
      <c r="F4157" s="26" t="s">
        <v>16</v>
      </c>
      <c r="G4157" s="26" t="s">
        <v>14</v>
      </c>
      <c r="H4157" s="23">
        <v>0</v>
      </c>
      <c r="I4157" s="27"/>
      <c r="J4157" s="28">
        <v>0</v>
      </c>
      <c r="K4157" t="str">
        <f>IF((LEN(relatorio_Ananindeua3[[#This Row],[CIF/CPF/CNPJ]])=14),relatorio_Ananindeua3[[#This Row],[CIF/CPF/CNPJ]],relatorio_Ananindeua3[[#This Row],[Coluna2]])</f>
        <v>24497882000100</v>
      </c>
      <c r="L4157" t="str">
        <f t="shared" si="65"/>
        <v>244******00</v>
      </c>
    </row>
    <row r="4158" spans="1:12" x14ac:dyDescent="0.25">
      <c r="A4158" s="23" t="s">
        <v>1964</v>
      </c>
      <c r="B4158" s="23" t="s">
        <v>1965</v>
      </c>
      <c r="C4158" s="23" t="s">
        <v>17</v>
      </c>
      <c r="D4158" s="24">
        <v>45299.928668981483</v>
      </c>
      <c r="E4158" s="25" t="s">
        <v>11</v>
      </c>
      <c r="F4158" s="26" t="s">
        <v>16</v>
      </c>
      <c r="G4158" s="26" t="s">
        <v>14</v>
      </c>
      <c r="H4158" s="23">
        <v>0</v>
      </c>
      <c r="I4158" s="27"/>
      <c r="J4158" s="28">
        <v>0</v>
      </c>
      <c r="K4158" t="str">
        <f>IF((LEN(relatorio_Ananindeua3[[#This Row],[CIF/CPF/CNPJ]])=14),relatorio_Ananindeua3[[#This Row],[CIF/CPF/CNPJ]],relatorio_Ananindeua3[[#This Row],[Coluna2]])</f>
        <v>26178990000146</v>
      </c>
      <c r="L4158" t="str">
        <f t="shared" si="65"/>
        <v>261******46</v>
      </c>
    </row>
    <row r="4159" spans="1:12" x14ac:dyDescent="0.25">
      <c r="A4159" s="23" t="s">
        <v>1271</v>
      </c>
      <c r="B4159" s="23" t="s">
        <v>1272</v>
      </c>
      <c r="C4159" s="23" t="s">
        <v>17</v>
      </c>
      <c r="D4159" s="24">
        <v>45299.928680555553</v>
      </c>
      <c r="E4159" s="25" t="s">
        <v>11</v>
      </c>
      <c r="F4159" s="26" t="s">
        <v>16</v>
      </c>
      <c r="G4159" s="26" t="s">
        <v>14</v>
      </c>
      <c r="H4159" s="23">
        <v>0</v>
      </c>
      <c r="I4159" s="27"/>
      <c r="J4159" s="28">
        <v>0</v>
      </c>
      <c r="K4159" t="str">
        <f>IF((LEN(relatorio_Ananindeua3[[#This Row],[CIF/CPF/CNPJ]])=14),relatorio_Ananindeua3[[#This Row],[CIF/CPF/CNPJ]],relatorio_Ananindeua3[[#This Row],[Coluna2]])</f>
        <v>19976357000138</v>
      </c>
      <c r="L4159" t="str">
        <f t="shared" si="65"/>
        <v>199******38</v>
      </c>
    </row>
    <row r="4160" spans="1:12" x14ac:dyDescent="0.25">
      <c r="A4160" s="23" t="s">
        <v>2364</v>
      </c>
      <c r="B4160" s="23" t="s">
        <v>2365</v>
      </c>
      <c r="C4160" s="23" t="s">
        <v>17</v>
      </c>
      <c r="D4160" s="24">
        <v>45299.92869212963</v>
      </c>
      <c r="E4160" s="25" t="s">
        <v>11</v>
      </c>
      <c r="F4160" s="26" t="s">
        <v>16</v>
      </c>
      <c r="G4160" s="26" t="s">
        <v>14</v>
      </c>
      <c r="H4160" s="23">
        <v>0</v>
      </c>
      <c r="I4160" s="27"/>
      <c r="J4160" s="28">
        <v>0</v>
      </c>
      <c r="K4160" t="str">
        <f>IF((LEN(relatorio_Ananindeua3[[#This Row],[CIF/CPF/CNPJ]])=14),relatorio_Ananindeua3[[#This Row],[CIF/CPF/CNPJ]],relatorio_Ananindeua3[[#This Row],[Coluna2]])</f>
        <v>28508412000156</v>
      </c>
      <c r="L4160" t="str">
        <f t="shared" si="65"/>
        <v>285******56</v>
      </c>
    </row>
    <row r="4161" spans="1:12" x14ac:dyDescent="0.25">
      <c r="A4161" s="23" t="s">
        <v>3977</v>
      </c>
      <c r="B4161" s="23" t="s">
        <v>3978</v>
      </c>
      <c r="C4161" s="23" t="s">
        <v>17</v>
      </c>
      <c r="D4161" s="24">
        <v>45299.92869212963</v>
      </c>
      <c r="E4161" s="25" t="s">
        <v>11</v>
      </c>
      <c r="F4161" s="26" t="s">
        <v>16</v>
      </c>
      <c r="G4161" s="26" t="s">
        <v>14</v>
      </c>
      <c r="H4161" s="23">
        <v>0</v>
      </c>
      <c r="I4161" s="27"/>
      <c r="J4161" s="28">
        <v>0</v>
      </c>
      <c r="K4161" t="str">
        <f>IF((LEN(relatorio_Ananindeua3[[#This Row],[CIF/CPF/CNPJ]])=14),relatorio_Ananindeua3[[#This Row],[CIF/CPF/CNPJ]],relatorio_Ananindeua3[[#This Row],[Coluna2]])</f>
        <v>35619952000172</v>
      </c>
      <c r="L4161" t="str">
        <f t="shared" si="65"/>
        <v>356******72</v>
      </c>
    </row>
    <row r="4162" spans="1:12" x14ac:dyDescent="0.25">
      <c r="A4162" s="23" t="s">
        <v>620</v>
      </c>
      <c r="B4162" s="23" t="s">
        <v>621</v>
      </c>
      <c r="C4162" s="23" t="s">
        <v>17</v>
      </c>
      <c r="D4162" s="24">
        <v>45299.928703703707</v>
      </c>
      <c r="E4162" s="25" t="s">
        <v>11</v>
      </c>
      <c r="F4162" s="26" t="s">
        <v>16</v>
      </c>
      <c r="G4162" s="26" t="s">
        <v>14</v>
      </c>
      <c r="H4162" s="23">
        <v>0</v>
      </c>
      <c r="I4162" s="27"/>
      <c r="J4162" s="28">
        <v>0</v>
      </c>
      <c r="K4162" t="str">
        <f>IF((LEN(relatorio_Ananindeua3[[#This Row],[CIF/CPF/CNPJ]])=14),relatorio_Ananindeua3[[#This Row],[CIF/CPF/CNPJ]],relatorio_Ananindeua3[[#This Row],[Coluna2]])</f>
        <v>14425922000155</v>
      </c>
      <c r="L4162" t="str">
        <f t="shared" si="65"/>
        <v>144******55</v>
      </c>
    </row>
    <row r="4163" spans="1:12" x14ac:dyDescent="0.25">
      <c r="A4163" s="23" t="s">
        <v>2068</v>
      </c>
      <c r="B4163" s="23" t="s">
        <v>2069</v>
      </c>
      <c r="C4163" s="23" t="s">
        <v>17</v>
      </c>
      <c r="D4163" s="24">
        <v>45299.928726851853</v>
      </c>
      <c r="E4163" s="25" t="s">
        <v>11</v>
      </c>
      <c r="F4163" s="26" t="s">
        <v>16</v>
      </c>
      <c r="G4163" s="26" t="s">
        <v>14</v>
      </c>
      <c r="H4163" s="23">
        <v>0</v>
      </c>
      <c r="I4163" s="27"/>
      <c r="J4163" s="28">
        <v>0</v>
      </c>
      <c r="K4163" t="str">
        <f>IF((LEN(relatorio_Ananindeua3[[#This Row],[CIF/CPF/CNPJ]])=14),relatorio_Ananindeua3[[#This Row],[CIF/CPF/CNPJ]],relatorio_Ananindeua3[[#This Row],[Coluna2]])</f>
        <v>26846740000137</v>
      </c>
      <c r="L4163" t="str">
        <f t="shared" si="65"/>
        <v>268******37</v>
      </c>
    </row>
    <row r="4164" spans="1:12" x14ac:dyDescent="0.25">
      <c r="A4164" s="23" t="s">
        <v>3502</v>
      </c>
      <c r="B4164" s="23" t="s">
        <v>3503</v>
      </c>
      <c r="C4164" s="23" t="s">
        <v>17</v>
      </c>
      <c r="D4164" s="24">
        <v>45299.928773148145</v>
      </c>
      <c r="E4164" s="25" t="s">
        <v>11</v>
      </c>
      <c r="F4164" s="26" t="s">
        <v>16</v>
      </c>
      <c r="G4164" s="26" t="s">
        <v>14</v>
      </c>
      <c r="H4164" s="23">
        <v>0</v>
      </c>
      <c r="I4164" s="27"/>
      <c r="J4164" s="28">
        <v>0</v>
      </c>
      <c r="K4164" t="str">
        <f>IF((LEN(relatorio_Ananindeua3[[#This Row],[CIF/CPF/CNPJ]])=14),relatorio_Ananindeua3[[#This Row],[CIF/CPF/CNPJ]],relatorio_Ananindeua3[[#This Row],[Coluna2]])</f>
        <v>33895581000126</v>
      </c>
      <c r="L4164" t="str">
        <f t="shared" si="65"/>
        <v>338******26</v>
      </c>
    </row>
    <row r="4165" spans="1:12" x14ac:dyDescent="0.25">
      <c r="A4165" s="23" t="s">
        <v>3971</v>
      </c>
      <c r="B4165" s="23" t="s">
        <v>3972</v>
      </c>
      <c r="C4165" s="23" t="s">
        <v>17</v>
      </c>
      <c r="D4165" s="24">
        <v>45299.928807870368</v>
      </c>
      <c r="E4165" s="25" t="s">
        <v>11</v>
      </c>
      <c r="F4165" s="26" t="s">
        <v>16</v>
      </c>
      <c r="G4165" s="26" t="s">
        <v>14</v>
      </c>
      <c r="H4165" s="23">
        <v>0</v>
      </c>
      <c r="I4165" s="27"/>
      <c r="J4165" s="28">
        <v>0</v>
      </c>
      <c r="K4165" t="str">
        <f>IF((LEN(relatorio_Ananindeua3[[#This Row],[CIF/CPF/CNPJ]])=14),relatorio_Ananindeua3[[#This Row],[CIF/CPF/CNPJ]],relatorio_Ananindeua3[[#This Row],[Coluna2]])</f>
        <v>35584839000107</v>
      </c>
      <c r="L4165" t="str">
        <f t="shared" si="65"/>
        <v>355******07</v>
      </c>
    </row>
    <row r="4166" spans="1:12" x14ac:dyDescent="0.25">
      <c r="A4166" s="23" t="s">
        <v>3634</v>
      </c>
      <c r="B4166" s="23" t="s">
        <v>3635</v>
      </c>
      <c r="C4166" s="23" t="s">
        <v>17</v>
      </c>
      <c r="D4166" s="24">
        <v>45299.928831018522</v>
      </c>
      <c r="E4166" s="25" t="s">
        <v>11</v>
      </c>
      <c r="F4166" s="26" t="s">
        <v>16</v>
      </c>
      <c r="G4166" s="26" t="s">
        <v>14</v>
      </c>
      <c r="H4166" s="23">
        <v>0</v>
      </c>
      <c r="I4166" s="27"/>
      <c r="J4166" s="28">
        <v>0</v>
      </c>
      <c r="K4166" t="str">
        <f>IF((LEN(relatorio_Ananindeua3[[#This Row],[CIF/CPF/CNPJ]])=14),relatorio_Ananindeua3[[#This Row],[CIF/CPF/CNPJ]],relatorio_Ananindeua3[[#This Row],[Coluna2]])</f>
        <v>34383861000118</v>
      </c>
      <c r="L4166" t="str">
        <f t="shared" si="65"/>
        <v>343******18</v>
      </c>
    </row>
    <row r="4167" spans="1:12" x14ac:dyDescent="0.25">
      <c r="A4167" s="23" t="s">
        <v>379</v>
      </c>
      <c r="B4167" s="23" t="s">
        <v>380</v>
      </c>
      <c r="C4167" s="23" t="s">
        <v>17</v>
      </c>
      <c r="D4167" s="24">
        <v>45299.928842592592</v>
      </c>
      <c r="E4167" s="25" t="s">
        <v>11</v>
      </c>
      <c r="F4167" s="26" t="s">
        <v>16</v>
      </c>
      <c r="G4167" s="26" t="s">
        <v>14</v>
      </c>
      <c r="H4167" s="23">
        <v>0</v>
      </c>
      <c r="I4167" s="27"/>
      <c r="J4167" s="28">
        <v>0</v>
      </c>
      <c r="K4167" t="str">
        <f>IF((LEN(relatorio_Ananindeua3[[#This Row],[CIF/CPF/CNPJ]])=14),relatorio_Ananindeua3[[#This Row],[CIF/CPF/CNPJ]],relatorio_Ananindeua3[[#This Row],[Coluna2]])</f>
        <v>12899292000125</v>
      </c>
      <c r="L4167" t="str">
        <f t="shared" si="65"/>
        <v>128******25</v>
      </c>
    </row>
    <row r="4168" spans="1:12" x14ac:dyDescent="0.25">
      <c r="A4168" s="23" t="s">
        <v>1578</v>
      </c>
      <c r="B4168" s="23" t="s">
        <v>1579</v>
      </c>
      <c r="C4168" s="23" t="s">
        <v>17</v>
      </c>
      <c r="D4168" s="24">
        <v>45299.928865740738</v>
      </c>
      <c r="E4168" s="25" t="s">
        <v>11</v>
      </c>
      <c r="F4168" s="26" t="s">
        <v>16</v>
      </c>
      <c r="G4168" s="26" t="s">
        <v>14</v>
      </c>
      <c r="H4168" s="23">
        <v>0</v>
      </c>
      <c r="I4168" s="27"/>
      <c r="J4168" s="28">
        <v>0</v>
      </c>
      <c r="K4168" t="str">
        <f>IF((LEN(relatorio_Ananindeua3[[#This Row],[CIF/CPF/CNPJ]])=14),relatorio_Ananindeua3[[#This Row],[CIF/CPF/CNPJ]],relatorio_Ananindeua3[[#This Row],[Coluna2]])</f>
        <v>22801075000104</v>
      </c>
      <c r="L4168" t="str">
        <f t="shared" si="65"/>
        <v>228******04</v>
      </c>
    </row>
    <row r="4169" spans="1:12" x14ac:dyDescent="0.25">
      <c r="A4169" s="23" t="s">
        <v>3728</v>
      </c>
      <c r="B4169" s="23" t="s">
        <v>3729</v>
      </c>
      <c r="C4169" s="23" t="s">
        <v>17</v>
      </c>
      <c r="D4169" s="24">
        <v>45299.928900462961</v>
      </c>
      <c r="E4169" s="25" t="s">
        <v>11</v>
      </c>
      <c r="F4169" s="26" t="s">
        <v>16</v>
      </c>
      <c r="G4169" s="26" t="s">
        <v>14</v>
      </c>
      <c r="H4169" s="23">
        <v>0</v>
      </c>
      <c r="I4169" s="27"/>
      <c r="J4169" s="28">
        <v>0</v>
      </c>
      <c r="K4169" t="str">
        <f>IF((LEN(relatorio_Ananindeua3[[#This Row],[CIF/CPF/CNPJ]])=14),relatorio_Ananindeua3[[#This Row],[CIF/CPF/CNPJ]],relatorio_Ananindeua3[[#This Row],[Coluna2]])</f>
        <v>34696189000110</v>
      </c>
      <c r="L4169" t="str">
        <f t="shared" si="65"/>
        <v>346******10</v>
      </c>
    </row>
    <row r="4170" spans="1:12" x14ac:dyDescent="0.25">
      <c r="A4170" s="23" t="s">
        <v>2494</v>
      </c>
      <c r="B4170" s="23" t="s">
        <v>2495</v>
      </c>
      <c r="C4170" s="23" t="s">
        <v>17</v>
      </c>
      <c r="D4170" s="24">
        <v>45299.928923611114</v>
      </c>
      <c r="E4170" s="25" t="s">
        <v>11</v>
      </c>
      <c r="F4170" s="26" t="s">
        <v>16</v>
      </c>
      <c r="G4170" s="26" t="s">
        <v>14</v>
      </c>
      <c r="H4170" s="23">
        <v>0</v>
      </c>
      <c r="I4170" s="27"/>
      <c r="J4170" s="28">
        <v>0</v>
      </c>
      <c r="K4170" t="str">
        <f>IF((LEN(relatorio_Ananindeua3[[#This Row],[CIF/CPF/CNPJ]])=14),relatorio_Ananindeua3[[#This Row],[CIF/CPF/CNPJ]],relatorio_Ananindeua3[[#This Row],[Coluna2]])</f>
        <v>29026393000194</v>
      </c>
      <c r="L4170" t="str">
        <f t="shared" si="65"/>
        <v>290******94</v>
      </c>
    </row>
    <row r="4171" spans="1:12" x14ac:dyDescent="0.25">
      <c r="A4171" s="23" t="s">
        <v>2626</v>
      </c>
      <c r="B4171" s="23" t="s">
        <v>2627</v>
      </c>
      <c r="C4171" s="23" t="s">
        <v>17</v>
      </c>
      <c r="D4171" s="24">
        <v>45299.928923611114</v>
      </c>
      <c r="E4171" s="25" t="s">
        <v>11</v>
      </c>
      <c r="F4171" s="26" t="s">
        <v>16</v>
      </c>
      <c r="G4171" s="26" t="s">
        <v>14</v>
      </c>
      <c r="H4171" s="23">
        <v>0</v>
      </c>
      <c r="I4171" s="27"/>
      <c r="J4171" s="28">
        <v>0</v>
      </c>
      <c r="K4171" t="str">
        <f>IF((LEN(relatorio_Ananindeua3[[#This Row],[CIF/CPF/CNPJ]])=14),relatorio_Ananindeua3[[#This Row],[CIF/CPF/CNPJ]],relatorio_Ananindeua3[[#This Row],[Coluna2]])</f>
        <v>29671122000191</v>
      </c>
      <c r="L4171" t="str">
        <f t="shared" si="65"/>
        <v>296******91</v>
      </c>
    </row>
    <row r="4172" spans="1:12" x14ac:dyDescent="0.25">
      <c r="A4172" s="23" t="s">
        <v>259</v>
      </c>
      <c r="B4172" s="23" t="s">
        <v>260</v>
      </c>
      <c r="C4172" s="23" t="s">
        <v>17</v>
      </c>
      <c r="D4172" s="24">
        <v>45299.928935185184</v>
      </c>
      <c r="E4172" s="25" t="s">
        <v>11</v>
      </c>
      <c r="F4172" s="26" t="s">
        <v>16</v>
      </c>
      <c r="G4172" s="26" t="s">
        <v>14</v>
      </c>
      <c r="H4172" s="23">
        <v>0</v>
      </c>
      <c r="I4172" s="27"/>
      <c r="J4172" s="28">
        <v>0</v>
      </c>
      <c r="K4172" t="str">
        <f>IF((LEN(relatorio_Ananindeua3[[#This Row],[CIF/CPF/CNPJ]])=14),relatorio_Ananindeua3[[#This Row],[CIF/CPF/CNPJ]],relatorio_Ananindeua3[[#This Row],[Coluna2]])</f>
        <v>12510555000162</v>
      </c>
      <c r="L4172" t="str">
        <f t="shared" si="65"/>
        <v>125******62</v>
      </c>
    </row>
    <row r="4173" spans="1:12" x14ac:dyDescent="0.25">
      <c r="A4173" s="23" t="s">
        <v>3848</v>
      </c>
      <c r="B4173" s="23" t="s">
        <v>3849</v>
      </c>
      <c r="C4173" s="23" t="s">
        <v>17</v>
      </c>
      <c r="D4173" s="24">
        <v>45299.928981481484</v>
      </c>
      <c r="E4173" s="25" t="s">
        <v>11</v>
      </c>
      <c r="F4173" s="26" t="s">
        <v>16</v>
      </c>
      <c r="G4173" s="26" t="s">
        <v>14</v>
      </c>
      <c r="H4173" s="23">
        <v>0</v>
      </c>
      <c r="I4173" s="27"/>
      <c r="J4173" s="28">
        <v>0</v>
      </c>
      <c r="K4173" t="str">
        <f>IF((LEN(relatorio_Ananindeua3[[#This Row],[CIF/CPF/CNPJ]])=14),relatorio_Ananindeua3[[#This Row],[CIF/CPF/CNPJ]],relatorio_Ananindeua3[[#This Row],[Coluna2]])</f>
        <v>35119449000158</v>
      </c>
      <c r="L4173" t="str">
        <f t="shared" si="65"/>
        <v>351******58</v>
      </c>
    </row>
    <row r="4174" spans="1:12" x14ac:dyDescent="0.25">
      <c r="A4174" s="23" t="s">
        <v>3808</v>
      </c>
      <c r="B4174" s="23" t="s">
        <v>3809</v>
      </c>
      <c r="C4174" s="23" t="s">
        <v>17</v>
      </c>
      <c r="D4174" s="24">
        <v>45299.928993055553</v>
      </c>
      <c r="E4174" s="25" t="s">
        <v>11</v>
      </c>
      <c r="F4174" s="26" t="s">
        <v>16</v>
      </c>
      <c r="G4174" s="26" t="s">
        <v>14</v>
      </c>
      <c r="H4174" s="23">
        <v>0</v>
      </c>
      <c r="I4174" s="27"/>
      <c r="J4174" s="28">
        <v>0</v>
      </c>
      <c r="K4174" t="str">
        <f>IF((LEN(relatorio_Ananindeua3[[#This Row],[CIF/CPF/CNPJ]])=14),relatorio_Ananindeua3[[#This Row],[CIF/CPF/CNPJ]],relatorio_Ananindeua3[[#This Row],[Coluna2]])</f>
        <v>34970786000191</v>
      </c>
      <c r="L4174" t="str">
        <f t="shared" si="65"/>
        <v>349******91</v>
      </c>
    </row>
    <row r="4175" spans="1:12" x14ac:dyDescent="0.25">
      <c r="A4175" s="23" t="s">
        <v>3949</v>
      </c>
      <c r="B4175" s="23" t="s">
        <v>3950</v>
      </c>
      <c r="C4175" s="23" t="s">
        <v>17</v>
      </c>
      <c r="D4175" s="24">
        <v>45299.928993055553</v>
      </c>
      <c r="E4175" s="25" t="s">
        <v>11</v>
      </c>
      <c r="F4175" s="26" t="s">
        <v>16</v>
      </c>
      <c r="G4175" s="26" t="s">
        <v>14</v>
      </c>
      <c r="H4175" s="23">
        <v>0</v>
      </c>
      <c r="I4175" s="27"/>
      <c r="J4175" s="28">
        <v>0</v>
      </c>
      <c r="K4175" t="str">
        <f>IF((LEN(relatorio_Ananindeua3[[#This Row],[CIF/CPF/CNPJ]])=14),relatorio_Ananindeua3[[#This Row],[CIF/CPF/CNPJ]],relatorio_Ananindeua3[[#This Row],[Coluna2]])</f>
        <v>35512850000153</v>
      </c>
      <c r="L4175" t="str">
        <f t="shared" si="65"/>
        <v>355******53</v>
      </c>
    </row>
    <row r="4176" spans="1:12" x14ac:dyDescent="0.25">
      <c r="A4176" s="23" t="s">
        <v>3953</v>
      </c>
      <c r="B4176" s="23" t="s">
        <v>3954</v>
      </c>
      <c r="C4176" s="23" t="s">
        <v>17</v>
      </c>
      <c r="D4176" s="24">
        <v>45299.928993055553</v>
      </c>
      <c r="E4176" s="25" t="s">
        <v>11</v>
      </c>
      <c r="F4176" s="26" t="s">
        <v>16</v>
      </c>
      <c r="G4176" s="26" t="s">
        <v>14</v>
      </c>
      <c r="H4176" s="23">
        <v>0</v>
      </c>
      <c r="I4176" s="27"/>
      <c r="J4176" s="28">
        <v>0</v>
      </c>
      <c r="K4176" t="str">
        <f>IF((LEN(relatorio_Ananindeua3[[#This Row],[CIF/CPF/CNPJ]])=14),relatorio_Ananindeua3[[#This Row],[CIF/CPF/CNPJ]],relatorio_Ananindeua3[[#This Row],[Coluna2]])</f>
        <v>35516836000128</v>
      </c>
      <c r="L4176" t="str">
        <f t="shared" si="65"/>
        <v>355******28</v>
      </c>
    </row>
    <row r="4177" spans="1:12" x14ac:dyDescent="0.25">
      <c r="A4177" s="23" t="s">
        <v>3941</v>
      </c>
      <c r="B4177" s="23" t="s">
        <v>3942</v>
      </c>
      <c r="C4177" s="23" t="s">
        <v>17</v>
      </c>
      <c r="D4177" s="24">
        <v>45299.92900462963</v>
      </c>
      <c r="E4177" s="25" t="s">
        <v>11</v>
      </c>
      <c r="F4177" s="26" t="s">
        <v>16</v>
      </c>
      <c r="G4177" s="26" t="s">
        <v>14</v>
      </c>
      <c r="H4177" s="23">
        <v>0</v>
      </c>
      <c r="I4177" s="27"/>
      <c r="J4177" s="28">
        <v>0</v>
      </c>
      <c r="K4177" t="str">
        <f>IF((LEN(relatorio_Ananindeua3[[#This Row],[CIF/CPF/CNPJ]])=14),relatorio_Ananindeua3[[#This Row],[CIF/CPF/CNPJ]],relatorio_Ananindeua3[[#This Row],[Coluna2]])</f>
        <v>35487337000150</v>
      </c>
      <c r="L4177" t="str">
        <f t="shared" si="65"/>
        <v>354******50</v>
      </c>
    </row>
    <row r="4178" spans="1:12" x14ac:dyDescent="0.25">
      <c r="A4178" s="23" t="s">
        <v>3021</v>
      </c>
      <c r="B4178" s="23" t="s">
        <v>3022</v>
      </c>
      <c r="C4178" s="23" t="s">
        <v>17</v>
      </c>
      <c r="D4178" s="24">
        <v>45299.929050925923</v>
      </c>
      <c r="E4178" s="25" t="s">
        <v>11</v>
      </c>
      <c r="F4178" s="26" t="s">
        <v>16</v>
      </c>
      <c r="G4178" s="26" t="s">
        <v>14</v>
      </c>
      <c r="H4178" s="23">
        <v>0</v>
      </c>
      <c r="I4178" s="27"/>
      <c r="J4178" s="28">
        <v>0</v>
      </c>
      <c r="K4178" t="str">
        <f>IF((LEN(relatorio_Ananindeua3[[#This Row],[CIF/CPF/CNPJ]])=14),relatorio_Ananindeua3[[#This Row],[CIF/CPF/CNPJ]],relatorio_Ananindeua3[[#This Row],[Coluna2]])</f>
        <v>31556084000178</v>
      </c>
      <c r="L4178" t="str">
        <f t="shared" ref="L4178:L4241" si="66">_xlfn.CONCAT(LEFT(A4178,3),REPT("*",6),RIGHT(A4178,2))</f>
        <v>315******78</v>
      </c>
    </row>
    <row r="4179" spans="1:12" x14ac:dyDescent="0.25">
      <c r="A4179" s="23" t="s">
        <v>3939</v>
      </c>
      <c r="B4179" s="23" t="s">
        <v>3940</v>
      </c>
      <c r="C4179" s="23" t="s">
        <v>17</v>
      </c>
      <c r="D4179" s="24">
        <v>45299.929062499999</v>
      </c>
      <c r="E4179" s="25" t="s">
        <v>11</v>
      </c>
      <c r="F4179" s="26" t="s">
        <v>16</v>
      </c>
      <c r="G4179" s="26" t="s">
        <v>14</v>
      </c>
      <c r="H4179" s="23">
        <v>0</v>
      </c>
      <c r="I4179" s="27"/>
      <c r="J4179" s="28">
        <v>0</v>
      </c>
      <c r="K4179" t="str">
        <f>IF((LEN(relatorio_Ananindeua3[[#This Row],[CIF/CPF/CNPJ]])=14),relatorio_Ananindeua3[[#This Row],[CIF/CPF/CNPJ]],relatorio_Ananindeua3[[#This Row],[Coluna2]])</f>
        <v>35482364000130</v>
      </c>
      <c r="L4179" t="str">
        <f t="shared" si="66"/>
        <v>354******30</v>
      </c>
    </row>
    <row r="4180" spans="1:12" x14ac:dyDescent="0.25">
      <c r="A4180" s="23" t="s">
        <v>3111</v>
      </c>
      <c r="B4180" s="23" t="s">
        <v>3112</v>
      </c>
      <c r="C4180" s="23" t="s">
        <v>17</v>
      </c>
      <c r="D4180" s="24">
        <v>45299.929085648146</v>
      </c>
      <c r="E4180" s="25" t="s">
        <v>11</v>
      </c>
      <c r="F4180" s="26" t="s">
        <v>16</v>
      </c>
      <c r="G4180" s="26" t="s">
        <v>14</v>
      </c>
      <c r="H4180" s="23">
        <v>0</v>
      </c>
      <c r="I4180" s="27"/>
      <c r="J4180" s="28">
        <v>0</v>
      </c>
      <c r="K4180" t="str">
        <f>IF((LEN(relatorio_Ananindeua3[[#This Row],[CIF/CPF/CNPJ]])=14),relatorio_Ananindeua3[[#This Row],[CIF/CPF/CNPJ]],relatorio_Ananindeua3[[#This Row],[Coluna2]])</f>
        <v>32030135000196</v>
      </c>
      <c r="L4180" t="str">
        <f t="shared" si="66"/>
        <v>320******96</v>
      </c>
    </row>
    <row r="4181" spans="1:12" x14ac:dyDescent="0.25">
      <c r="A4181" s="23" t="s">
        <v>1950</v>
      </c>
      <c r="B4181" s="23" t="s">
        <v>1951</v>
      </c>
      <c r="C4181" s="23" t="s">
        <v>17</v>
      </c>
      <c r="D4181" s="24">
        <v>45299.929108796299</v>
      </c>
      <c r="E4181" s="25" t="s">
        <v>11</v>
      </c>
      <c r="F4181" s="26" t="s">
        <v>16</v>
      </c>
      <c r="G4181" s="26" t="s">
        <v>14</v>
      </c>
      <c r="H4181" s="23">
        <v>0</v>
      </c>
      <c r="I4181" s="27"/>
      <c r="J4181" s="28">
        <v>0</v>
      </c>
      <c r="K4181" t="str">
        <f>IF((LEN(relatorio_Ananindeua3[[#This Row],[CIF/CPF/CNPJ]])=14),relatorio_Ananindeua3[[#This Row],[CIF/CPF/CNPJ]],relatorio_Ananindeua3[[#This Row],[Coluna2]])</f>
        <v>26100756000104</v>
      </c>
      <c r="L4181" t="str">
        <f t="shared" si="66"/>
        <v>261******04</v>
      </c>
    </row>
    <row r="4182" spans="1:12" x14ac:dyDescent="0.25">
      <c r="A4182" s="23" t="s">
        <v>3935</v>
      </c>
      <c r="B4182" s="23" t="s">
        <v>3936</v>
      </c>
      <c r="C4182" s="23" t="s">
        <v>17</v>
      </c>
      <c r="D4182" s="24">
        <v>45299.929108796299</v>
      </c>
      <c r="E4182" s="25" t="s">
        <v>11</v>
      </c>
      <c r="F4182" s="26" t="s">
        <v>16</v>
      </c>
      <c r="G4182" s="26" t="s">
        <v>14</v>
      </c>
      <c r="H4182" s="23">
        <v>0</v>
      </c>
      <c r="I4182" s="27"/>
      <c r="J4182" s="28">
        <v>0</v>
      </c>
      <c r="K4182" t="str">
        <f>IF((LEN(relatorio_Ananindeua3[[#This Row],[CIF/CPF/CNPJ]])=14),relatorio_Ananindeua3[[#This Row],[CIF/CPF/CNPJ]],relatorio_Ananindeua3[[#This Row],[Coluna2]])</f>
        <v>35471253000128</v>
      </c>
      <c r="L4182" t="str">
        <f t="shared" si="66"/>
        <v>354******28</v>
      </c>
    </row>
    <row r="4183" spans="1:12" x14ac:dyDescent="0.25">
      <c r="A4183" s="23" t="s">
        <v>1770</v>
      </c>
      <c r="B4183" s="23" t="s">
        <v>1771</v>
      </c>
      <c r="C4183" s="23" t="s">
        <v>17</v>
      </c>
      <c r="D4183" s="24">
        <v>45299.929120370369</v>
      </c>
      <c r="E4183" s="25" t="s">
        <v>11</v>
      </c>
      <c r="F4183" s="26" t="s">
        <v>16</v>
      </c>
      <c r="G4183" s="26" t="s">
        <v>14</v>
      </c>
      <c r="H4183" s="23">
        <v>0</v>
      </c>
      <c r="I4183" s="27"/>
      <c r="J4183" s="28">
        <v>0</v>
      </c>
      <c r="K4183" t="str">
        <f>IF((LEN(relatorio_Ananindeua3[[#This Row],[CIF/CPF/CNPJ]])=14),relatorio_Ananindeua3[[#This Row],[CIF/CPF/CNPJ]],relatorio_Ananindeua3[[#This Row],[Coluna2]])</f>
        <v>24236199000110</v>
      </c>
      <c r="L4183" t="str">
        <f t="shared" si="66"/>
        <v>242******10</v>
      </c>
    </row>
    <row r="4184" spans="1:12" x14ac:dyDescent="0.25">
      <c r="A4184" s="23" t="s">
        <v>3698</v>
      </c>
      <c r="B4184" s="23" t="s">
        <v>3699</v>
      </c>
      <c r="C4184" s="23" t="s">
        <v>17</v>
      </c>
      <c r="D4184" s="24">
        <v>45299.929120370369</v>
      </c>
      <c r="E4184" s="25" t="s">
        <v>11</v>
      </c>
      <c r="F4184" s="26" t="s">
        <v>16</v>
      </c>
      <c r="G4184" s="26" t="s">
        <v>14</v>
      </c>
      <c r="H4184" s="23">
        <v>0</v>
      </c>
      <c r="I4184" s="27"/>
      <c r="J4184" s="28">
        <v>0</v>
      </c>
      <c r="K4184" t="str">
        <f>IF((LEN(relatorio_Ananindeua3[[#This Row],[CIF/CPF/CNPJ]])=14),relatorio_Ananindeua3[[#This Row],[CIF/CPF/CNPJ]],relatorio_Ananindeua3[[#This Row],[Coluna2]])</f>
        <v>34619108000189</v>
      </c>
      <c r="L4184" t="str">
        <f t="shared" si="66"/>
        <v>346******89</v>
      </c>
    </row>
    <row r="4185" spans="1:12" x14ac:dyDescent="0.25">
      <c r="A4185" s="23" t="s">
        <v>3925</v>
      </c>
      <c r="B4185" s="23" t="s">
        <v>3926</v>
      </c>
      <c r="C4185" s="23" t="s">
        <v>17</v>
      </c>
      <c r="D4185" s="24">
        <v>45299.929143518515</v>
      </c>
      <c r="E4185" s="25" t="s">
        <v>11</v>
      </c>
      <c r="F4185" s="26" t="s">
        <v>16</v>
      </c>
      <c r="G4185" s="26" t="s">
        <v>14</v>
      </c>
      <c r="H4185" s="23">
        <v>0</v>
      </c>
      <c r="I4185" s="27"/>
      <c r="J4185" s="28">
        <v>0</v>
      </c>
      <c r="K4185" t="str">
        <f>IF((LEN(relatorio_Ananindeua3[[#This Row],[CIF/CPF/CNPJ]])=14),relatorio_Ananindeua3[[#This Row],[CIF/CPF/CNPJ]],relatorio_Ananindeua3[[#This Row],[Coluna2]])</f>
        <v>35431367000144</v>
      </c>
      <c r="L4185" t="str">
        <f t="shared" si="66"/>
        <v>354******44</v>
      </c>
    </row>
    <row r="4186" spans="1:12" x14ac:dyDescent="0.25">
      <c r="A4186" s="23" t="s">
        <v>3929</v>
      </c>
      <c r="B4186" s="23" t="s">
        <v>3930</v>
      </c>
      <c r="C4186" s="23" t="s">
        <v>17</v>
      </c>
      <c r="D4186" s="24">
        <v>45299.929155092592</v>
      </c>
      <c r="E4186" s="25" t="s">
        <v>11</v>
      </c>
      <c r="F4186" s="26" t="s">
        <v>16</v>
      </c>
      <c r="G4186" s="26" t="s">
        <v>14</v>
      </c>
      <c r="H4186" s="23">
        <v>0</v>
      </c>
      <c r="I4186" s="27"/>
      <c r="J4186" s="28">
        <v>0</v>
      </c>
      <c r="K4186" t="str">
        <f>IF((LEN(relatorio_Ananindeua3[[#This Row],[CIF/CPF/CNPJ]])=14),relatorio_Ananindeua3[[#This Row],[CIF/CPF/CNPJ]],relatorio_Ananindeua3[[#This Row],[Coluna2]])</f>
        <v>35455398000135</v>
      </c>
      <c r="L4186" t="str">
        <f t="shared" si="66"/>
        <v>354******35</v>
      </c>
    </row>
    <row r="4187" spans="1:12" x14ac:dyDescent="0.25">
      <c r="A4187" s="23" t="s">
        <v>1247</v>
      </c>
      <c r="B4187" s="23" t="s">
        <v>1248</v>
      </c>
      <c r="C4187" s="23" t="s">
        <v>17</v>
      </c>
      <c r="D4187" s="24">
        <v>45299.929166666669</v>
      </c>
      <c r="E4187" s="25" t="s">
        <v>11</v>
      </c>
      <c r="F4187" s="26" t="s">
        <v>16</v>
      </c>
      <c r="G4187" s="26" t="s">
        <v>14</v>
      </c>
      <c r="H4187" s="23">
        <v>0</v>
      </c>
      <c r="I4187" s="27"/>
      <c r="J4187" s="28">
        <v>0</v>
      </c>
      <c r="K4187" t="str">
        <f>IF((LEN(relatorio_Ananindeua3[[#This Row],[CIF/CPF/CNPJ]])=14),relatorio_Ananindeua3[[#This Row],[CIF/CPF/CNPJ]],relatorio_Ananindeua3[[#This Row],[Coluna2]])</f>
        <v>19819243000184</v>
      </c>
      <c r="L4187" t="str">
        <f t="shared" si="66"/>
        <v>198******84</v>
      </c>
    </row>
    <row r="4188" spans="1:12" x14ac:dyDescent="0.25">
      <c r="A4188" s="23" t="s">
        <v>3252</v>
      </c>
      <c r="B4188" s="23" t="s">
        <v>3253</v>
      </c>
      <c r="C4188" s="23" t="s">
        <v>17</v>
      </c>
      <c r="D4188" s="24">
        <v>45299.929224537038</v>
      </c>
      <c r="E4188" s="25" t="s">
        <v>11</v>
      </c>
      <c r="F4188" s="26" t="s">
        <v>16</v>
      </c>
      <c r="G4188" s="26" t="s">
        <v>14</v>
      </c>
      <c r="H4188" s="23">
        <v>0</v>
      </c>
      <c r="I4188" s="27"/>
      <c r="J4188" s="28">
        <v>0</v>
      </c>
      <c r="K4188" t="str">
        <f>IF((LEN(relatorio_Ananindeua3[[#This Row],[CIF/CPF/CNPJ]])=14),relatorio_Ananindeua3[[#This Row],[CIF/CPF/CNPJ]],relatorio_Ananindeua3[[#This Row],[Coluna2]])</f>
        <v>32802566000123</v>
      </c>
      <c r="L4188" t="str">
        <f t="shared" si="66"/>
        <v>328******23</v>
      </c>
    </row>
    <row r="4189" spans="1:12" x14ac:dyDescent="0.25">
      <c r="A4189" s="23" t="s">
        <v>3917</v>
      </c>
      <c r="B4189" s="23" t="s">
        <v>3918</v>
      </c>
      <c r="C4189" s="23" t="s">
        <v>17</v>
      </c>
      <c r="D4189" s="24">
        <v>45299.929224537038</v>
      </c>
      <c r="E4189" s="25" t="s">
        <v>11</v>
      </c>
      <c r="F4189" s="26" t="s">
        <v>16</v>
      </c>
      <c r="G4189" s="26" t="s">
        <v>14</v>
      </c>
      <c r="H4189" s="23">
        <v>0</v>
      </c>
      <c r="I4189" s="27"/>
      <c r="J4189" s="28">
        <v>0</v>
      </c>
      <c r="K4189" t="str">
        <f>IF((LEN(relatorio_Ananindeua3[[#This Row],[CIF/CPF/CNPJ]])=14),relatorio_Ananindeua3[[#This Row],[CIF/CPF/CNPJ]],relatorio_Ananindeua3[[#This Row],[Coluna2]])</f>
        <v>35406752000131</v>
      </c>
      <c r="L4189" t="str">
        <f t="shared" si="66"/>
        <v>354******31</v>
      </c>
    </row>
    <row r="4190" spans="1:12" x14ac:dyDescent="0.25">
      <c r="A4190" s="23" t="s">
        <v>2624</v>
      </c>
      <c r="B4190" s="23" t="s">
        <v>2625</v>
      </c>
      <c r="C4190" s="23" t="s">
        <v>17</v>
      </c>
      <c r="D4190" s="24">
        <v>45299.929270833331</v>
      </c>
      <c r="E4190" s="25" t="s">
        <v>11</v>
      </c>
      <c r="F4190" s="26" t="s">
        <v>16</v>
      </c>
      <c r="G4190" s="26" t="s">
        <v>14</v>
      </c>
      <c r="H4190" s="23">
        <v>0</v>
      </c>
      <c r="I4190" s="27"/>
      <c r="J4190" s="28">
        <v>0</v>
      </c>
      <c r="K4190" t="str">
        <f>IF((LEN(relatorio_Ananindeua3[[#This Row],[CIF/CPF/CNPJ]])=14),relatorio_Ananindeua3[[#This Row],[CIF/CPF/CNPJ]],relatorio_Ananindeua3[[#This Row],[Coluna2]])</f>
        <v>29671016000108</v>
      </c>
      <c r="L4190" t="str">
        <f t="shared" si="66"/>
        <v>296******08</v>
      </c>
    </row>
    <row r="4191" spans="1:12" x14ac:dyDescent="0.25">
      <c r="A4191" s="23" t="s">
        <v>3919</v>
      </c>
      <c r="B4191" s="23" t="s">
        <v>3920</v>
      </c>
      <c r="C4191" s="23" t="s">
        <v>17</v>
      </c>
      <c r="D4191" s="24">
        <v>45299.929282407407</v>
      </c>
      <c r="E4191" s="25" t="s">
        <v>11</v>
      </c>
      <c r="F4191" s="26" t="s">
        <v>16</v>
      </c>
      <c r="G4191" s="26" t="s">
        <v>14</v>
      </c>
      <c r="H4191" s="23">
        <v>0</v>
      </c>
      <c r="I4191" s="27"/>
      <c r="J4191" s="28">
        <v>0</v>
      </c>
      <c r="K4191" t="str">
        <f>IF((LEN(relatorio_Ananindeua3[[#This Row],[CIF/CPF/CNPJ]])=14),relatorio_Ananindeua3[[#This Row],[CIF/CPF/CNPJ]],relatorio_Ananindeua3[[#This Row],[Coluna2]])</f>
        <v>35421883000198</v>
      </c>
      <c r="L4191" t="str">
        <f t="shared" si="66"/>
        <v>354******98</v>
      </c>
    </row>
    <row r="4192" spans="1:12" x14ac:dyDescent="0.25">
      <c r="A4192" s="23" t="s">
        <v>1790</v>
      </c>
      <c r="B4192" s="23" t="s">
        <v>1791</v>
      </c>
      <c r="C4192" s="23" t="s">
        <v>17</v>
      </c>
      <c r="D4192" s="24">
        <v>45299.929293981484</v>
      </c>
      <c r="E4192" s="25" t="s">
        <v>11</v>
      </c>
      <c r="F4192" s="26" t="s">
        <v>16</v>
      </c>
      <c r="G4192" s="26" t="s">
        <v>14</v>
      </c>
      <c r="H4192" s="23">
        <v>0</v>
      </c>
      <c r="I4192" s="27"/>
      <c r="J4192" s="28">
        <v>0</v>
      </c>
      <c r="K4192" t="str">
        <f>IF((LEN(relatorio_Ananindeua3[[#This Row],[CIF/CPF/CNPJ]])=14),relatorio_Ananindeua3[[#This Row],[CIF/CPF/CNPJ]],relatorio_Ananindeua3[[#This Row],[Coluna2]])</f>
        <v>24464658000112</v>
      </c>
      <c r="L4192" t="str">
        <f t="shared" si="66"/>
        <v>244******12</v>
      </c>
    </row>
    <row r="4193" spans="1:12" x14ac:dyDescent="0.25">
      <c r="A4193" s="23" t="s">
        <v>3896</v>
      </c>
      <c r="B4193" s="23" t="s">
        <v>3897</v>
      </c>
      <c r="C4193" s="23" t="s">
        <v>17</v>
      </c>
      <c r="D4193" s="24">
        <v>45299.929363425923</v>
      </c>
      <c r="E4193" s="25" t="s">
        <v>11</v>
      </c>
      <c r="F4193" s="26" t="s">
        <v>16</v>
      </c>
      <c r="G4193" s="26" t="s">
        <v>14</v>
      </c>
      <c r="H4193" s="23">
        <v>0</v>
      </c>
      <c r="I4193" s="27"/>
      <c r="J4193" s="28">
        <v>0</v>
      </c>
      <c r="K4193" t="str">
        <f>IF((LEN(relatorio_Ananindeua3[[#This Row],[CIF/CPF/CNPJ]])=14),relatorio_Ananindeua3[[#This Row],[CIF/CPF/CNPJ]],relatorio_Ananindeua3[[#This Row],[Coluna2]])</f>
        <v>35326127000180</v>
      </c>
      <c r="L4193" t="str">
        <f t="shared" si="66"/>
        <v>353******80</v>
      </c>
    </row>
    <row r="4194" spans="1:12" x14ac:dyDescent="0.25">
      <c r="A4194" s="23" t="s">
        <v>2504</v>
      </c>
      <c r="B4194" s="23" t="s">
        <v>2505</v>
      </c>
      <c r="C4194" s="23" t="s">
        <v>17</v>
      </c>
      <c r="D4194" s="24">
        <v>45299.9294212963</v>
      </c>
      <c r="E4194" s="25" t="s">
        <v>11</v>
      </c>
      <c r="F4194" s="26" t="s">
        <v>16</v>
      </c>
      <c r="G4194" s="26" t="s">
        <v>14</v>
      </c>
      <c r="H4194" s="23">
        <v>0</v>
      </c>
      <c r="I4194" s="27"/>
      <c r="J4194" s="28">
        <v>0</v>
      </c>
      <c r="K4194" t="str">
        <f>IF((LEN(relatorio_Ananindeua3[[#This Row],[CIF/CPF/CNPJ]])=14),relatorio_Ananindeua3[[#This Row],[CIF/CPF/CNPJ]],relatorio_Ananindeua3[[#This Row],[Coluna2]])</f>
        <v>29106086000113</v>
      </c>
      <c r="L4194" t="str">
        <f t="shared" si="66"/>
        <v>291******13</v>
      </c>
    </row>
    <row r="4195" spans="1:12" x14ac:dyDescent="0.25">
      <c r="A4195" s="23" t="s">
        <v>1313</v>
      </c>
      <c r="B4195" s="23" t="s">
        <v>1314</v>
      </c>
      <c r="C4195" s="23" t="s">
        <v>17</v>
      </c>
      <c r="D4195" s="24">
        <v>45299.929444444446</v>
      </c>
      <c r="E4195" s="25" t="s">
        <v>11</v>
      </c>
      <c r="F4195" s="26" t="s">
        <v>16</v>
      </c>
      <c r="G4195" s="26" t="s">
        <v>14</v>
      </c>
      <c r="H4195" s="23">
        <v>0</v>
      </c>
      <c r="I4195" s="27"/>
      <c r="J4195" s="28">
        <v>0</v>
      </c>
      <c r="K4195" t="str">
        <f>IF((LEN(relatorio_Ananindeua3[[#This Row],[CIF/CPF/CNPJ]])=14),relatorio_Ananindeua3[[#This Row],[CIF/CPF/CNPJ]],relatorio_Ananindeua3[[#This Row],[Coluna2]])</f>
        <v>20207169000124</v>
      </c>
      <c r="L4195" t="str">
        <f t="shared" si="66"/>
        <v>202******24</v>
      </c>
    </row>
    <row r="4196" spans="1:12" x14ac:dyDescent="0.25">
      <c r="A4196" s="23" t="s">
        <v>1837</v>
      </c>
      <c r="B4196" s="23" t="s">
        <v>1838</v>
      </c>
      <c r="C4196" s="23" t="s">
        <v>17</v>
      </c>
      <c r="D4196" s="24">
        <v>45299.929467592592</v>
      </c>
      <c r="E4196" s="25" t="s">
        <v>11</v>
      </c>
      <c r="F4196" s="26" t="s">
        <v>16</v>
      </c>
      <c r="G4196" s="26" t="s">
        <v>14</v>
      </c>
      <c r="H4196" s="23">
        <v>0</v>
      </c>
      <c r="I4196" s="27"/>
      <c r="J4196" s="28">
        <v>0</v>
      </c>
      <c r="K4196" t="str">
        <f>IF((LEN(relatorio_Ananindeua3[[#This Row],[CIF/CPF/CNPJ]])=14),relatorio_Ananindeua3[[#This Row],[CIF/CPF/CNPJ]],relatorio_Ananindeua3[[#This Row],[Coluna2]])</f>
        <v>24736383000129</v>
      </c>
      <c r="L4196" t="str">
        <f t="shared" si="66"/>
        <v>247******29</v>
      </c>
    </row>
    <row r="4197" spans="1:12" x14ac:dyDescent="0.25">
      <c r="A4197" s="23" t="s">
        <v>305</v>
      </c>
      <c r="B4197" s="23" t="s">
        <v>306</v>
      </c>
      <c r="C4197" s="23" t="s">
        <v>17</v>
      </c>
      <c r="D4197" s="24">
        <v>45299.929479166669</v>
      </c>
      <c r="E4197" s="25" t="s">
        <v>11</v>
      </c>
      <c r="F4197" s="26" t="s">
        <v>16</v>
      </c>
      <c r="G4197" s="26" t="s">
        <v>14</v>
      </c>
      <c r="H4197" s="23">
        <v>0</v>
      </c>
      <c r="I4197" s="27"/>
      <c r="J4197" s="28">
        <v>0</v>
      </c>
      <c r="K4197" t="str">
        <f>IF((LEN(relatorio_Ananindeua3[[#This Row],[CIF/CPF/CNPJ]])=14),relatorio_Ananindeua3[[#This Row],[CIF/CPF/CNPJ]],relatorio_Ananindeua3[[#This Row],[Coluna2]])</f>
        <v>12705985000130</v>
      </c>
      <c r="L4197" t="str">
        <f t="shared" si="66"/>
        <v>127******30</v>
      </c>
    </row>
    <row r="4198" spans="1:12" x14ac:dyDescent="0.25">
      <c r="A4198" s="23" t="s">
        <v>2975</v>
      </c>
      <c r="B4198" s="23" t="s">
        <v>2976</v>
      </c>
      <c r="C4198" s="23" t="s">
        <v>17</v>
      </c>
      <c r="D4198" s="24">
        <v>45299.929479166669</v>
      </c>
      <c r="E4198" s="25" t="s">
        <v>11</v>
      </c>
      <c r="F4198" s="26" t="s">
        <v>16</v>
      </c>
      <c r="G4198" s="26" t="s">
        <v>14</v>
      </c>
      <c r="H4198" s="23">
        <v>0</v>
      </c>
      <c r="I4198" s="27"/>
      <c r="J4198" s="28">
        <v>0</v>
      </c>
      <c r="K4198" t="str">
        <f>IF((LEN(relatorio_Ananindeua3[[#This Row],[CIF/CPF/CNPJ]])=14),relatorio_Ananindeua3[[#This Row],[CIF/CPF/CNPJ]],relatorio_Ananindeua3[[#This Row],[Coluna2]])</f>
        <v>31285311000178</v>
      </c>
      <c r="L4198" t="str">
        <f t="shared" si="66"/>
        <v>312******78</v>
      </c>
    </row>
    <row r="4199" spans="1:12" x14ac:dyDescent="0.25">
      <c r="A4199" s="23" t="s">
        <v>2042</v>
      </c>
      <c r="B4199" s="23" t="s">
        <v>2043</v>
      </c>
      <c r="C4199" s="23" t="s">
        <v>17</v>
      </c>
      <c r="D4199" s="24">
        <v>45299.929513888892</v>
      </c>
      <c r="E4199" s="25" t="s">
        <v>11</v>
      </c>
      <c r="F4199" s="26" t="s">
        <v>16</v>
      </c>
      <c r="G4199" s="26" t="s">
        <v>14</v>
      </c>
      <c r="H4199" s="23">
        <v>0</v>
      </c>
      <c r="I4199" s="27"/>
      <c r="J4199" s="28">
        <v>0</v>
      </c>
      <c r="K4199" t="str">
        <f>IF((LEN(relatorio_Ananindeua3[[#This Row],[CIF/CPF/CNPJ]])=14),relatorio_Ananindeua3[[#This Row],[CIF/CPF/CNPJ]],relatorio_Ananindeua3[[#This Row],[Coluna2]])</f>
        <v>26723196000136</v>
      </c>
      <c r="L4199" t="str">
        <f t="shared" si="66"/>
        <v>267******36</v>
      </c>
    </row>
    <row r="4200" spans="1:12" x14ac:dyDescent="0.25">
      <c r="A4200" s="23" t="s">
        <v>3872</v>
      </c>
      <c r="B4200" s="23" t="s">
        <v>3873</v>
      </c>
      <c r="C4200" s="23" t="s">
        <v>17</v>
      </c>
      <c r="D4200" s="24">
        <v>45299.929513888892</v>
      </c>
      <c r="E4200" s="25" t="s">
        <v>11</v>
      </c>
      <c r="F4200" s="26" t="s">
        <v>16</v>
      </c>
      <c r="G4200" s="26" t="s">
        <v>14</v>
      </c>
      <c r="H4200" s="23">
        <v>0</v>
      </c>
      <c r="I4200" s="27"/>
      <c r="J4200" s="28">
        <v>0</v>
      </c>
      <c r="K4200" t="str">
        <f>IF((LEN(relatorio_Ananindeua3[[#This Row],[CIF/CPF/CNPJ]])=14),relatorio_Ananindeua3[[#This Row],[CIF/CPF/CNPJ]],relatorio_Ananindeua3[[#This Row],[Coluna2]])</f>
        <v>35178880000175</v>
      </c>
      <c r="L4200" t="str">
        <f t="shared" si="66"/>
        <v>351******75</v>
      </c>
    </row>
    <row r="4201" spans="1:12" x14ac:dyDescent="0.25">
      <c r="A4201" s="23" t="s">
        <v>3884</v>
      </c>
      <c r="B4201" s="23" t="s">
        <v>3885</v>
      </c>
      <c r="C4201" s="23" t="s">
        <v>17</v>
      </c>
      <c r="D4201" s="24">
        <v>45299.929513888892</v>
      </c>
      <c r="E4201" s="25" t="s">
        <v>11</v>
      </c>
      <c r="F4201" s="26" t="s">
        <v>16</v>
      </c>
      <c r="G4201" s="26" t="s">
        <v>14</v>
      </c>
      <c r="H4201" s="23">
        <v>0</v>
      </c>
      <c r="I4201" s="27"/>
      <c r="J4201" s="28">
        <v>0</v>
      </c>
      <c r="K4201" t="str">
        <f>IF((LEN(relatorio_Ananindeua3[[#This Row],[CIF/CPF/CNPJ]])=14),relatorio_Ananindeua3[[#This Row],[CIF/CPF/CNPJ]],relatorio_Ananindeua3[[#This Row],[Coluna2]])</f>
        <v>35265577000100</v>
      </c>
      <c r="L4201" t="str">
        <f t="shared" si="66"/>
        <v>352******00</v>
      </c>
    </row>
    <row r="4202" spans="1:12" x14ac:dyDescent="0.25">
      <c r="A4202" s="23" t="s">
        <v>120</v>
      </c>
      <c r="B4202" s="23" t="s">
        <v>121</v>
      </c>
      <c r="C4202" s="23" t="s">
        <v>17</v>
      </c>
      <c r="D4202" s="24">
        <v>45299.929525462961</v>
      </c>
      <c r="E4202" s="25" t="s">
        <v>11</v>
      </c>
      <c r="F4202" s="26" t="s">
        <v>16</v>
      </c>
      <c r="G4202" s="26" t="s">
        <v>14</v>
      </c>
      <c r="H4202" s="23">
        <v>0</v>
      </c>
      <c r="I4202" s="27"/>
      <c r="J4202" s="28">
        <v>0</v>
      </c>
      <c r="K4202" t="str">
        <f>IF((LEN(relatorio_Ananindeua3[[#This Row],[CIF/CPF/CNPJ]])=14),relatorio_Ananindeua3[[#This Row],[CIF/CPF/CNPJ]],relatorio_Ananindeua3[[#This Row],[Coluna2]])</f>
        <v>11631457000110</v>
      </c>
      <c r="L4202" t="str">
        <f t="shared" si="66"/>
        <v>116******10</v>
      </c>
    </row>
    <row r="4203" spans="1:12" x14ac:dyDescent="0.25">
      <c r="A4203" s="23" t="s">
        <v>1513</v>
      </c>
      <c r="B4203" s="23" t="s">
        <v>1514</v>
      </c>
      <c r="C4203" s="23" t="s">
        <v>17</v>
      </c>
      <c r="D4203" s="24">
        <v>45299.929525462961</v>
      </c>
      <c r="E4203" s="25" t="s">
        <v>11</v>
      </c>
      <c r="F4203" s="26" t="s">
        <v>16</v>
      </c>
      <c r="G4203" s="26" t="s">
        <v>14</v>
      </c>
      <c r="H4203" s="23">
        <v>0</v>
      </c>
      <c r="I4203" s="27"/>
      <c r="J4203" s="28">
        <v>0</v>
      </c>
      <c r="K4203" t="str">
        <f>IF((LEN(relatorio_Ananindeua3[[#This Row],[CIF/CPF/CNPJ]])=14),relatorio_Ananindeua3[[#This Row],[CIF/CPF/CNPJ]],relatorio_Ananindeua3[[#This Row],[Coluna2]])</f>
        <v>22320341000187</v>
      </c>
      <c r="L4203" t="str">
        <f t="shared" si="66"/>
        <v>223******87</v>
      </c>
    </row>
    <row r="4204" spans="1:12" x14ac:dyDescent="0.25">
      <c r="A4204" s="23" t="s">
        <v>100</v>
      </c>
      <c r="B4204" s="23" t="s">
        <v>101</v>
      </c>
      <c r="C4204" s="23" t="s">
        <v>17</v>
      </c>
      <c r="D4204" s="24">
        <v>45299.929537037038</v>
      </c>
      <c r="E4204" s="25" t="s">
        <v>11</v>
      </c>
      <c r="F4204" s="26" t="s">
        <v>16</v>
      </c>
      <c r="G4204" s="26" t="s">
        <v>14</v>
      </c>
      <c r="H4204" s="23">
        <v>0</v>
      </c>
      <c r="I4204" s="27"/>
      <c r="J4204" s="28">
        <v>0</v>
      </c>
      <c r="K4204" t="str">
        <f>IF((LEN(relatorio_Ananindeua3[[#This Row],[CIF/CPF/CNPJ]])=14),relatorio_Ananindeua3[[#This Row],[CIF/CPF/CNPJ]],relatorio_Ananindeua3[[#This Row],[Coluna2]])</f>
        <v>11542745000107</v>
      </c>
      <c r="L4204" t="str">
        <f t="shared" si="66"/>
        <v>115******07</v>
      </c>
    </row>
    <row r="4205" spans="1:12" x14ac:dyDescent="0.25">
      <c r="A4205" s="23" t="s">
        <v>905</v>
      </c>
      <c r="B4205" s="23" t="s">
        <v>906</v>
      </c>
      <c r="C4205" s="23" t="s">
        <v>17</v>
      </c>
      <c r="D4205" s="24">
        <v>45299.929537037038</v>
      </c>
      <c r="E4205" s="25" t="s">
        <v>11</v>
      </c>
      <c r="F4205" s="26" t="s">
        <v>16</v>
      </c>
      <c r="G4205" s="26" t="s">
        <v>14</v>
      </c>
      <c r="H4205" s="23">
        <v>0</v>
      </c>
      <c r="I4205" s="27"/>
      <c r="J4205" s="28">
        <v>0</v>
      </c>
      <c r="K4205" t="str">
        <f>IF((LEN(relatorio_Ananindeua3[[#This Row],[CIF/CPF/CNPJ]])=14),relatorio_Ananindeua3[[#This Row],[CIF/CPF/CNPJ]],relatorio_Ananindeua3[[#This Row],[Coluna2]])</f>
        <v>17105753000164</v>
      </c>
      <c r="L4205" t="str">
        <f t="shared" si="66"/>
        <v>171******64</v>
      </c>
    </row>
    <row r="4206" spans="1:12" x14ac:dyDescent="0.25">
      <c r="A4206" s="23" t="s">
        <v>1913</v>
      </c>
      <c r="B4206" s="23" t="s">
        <v>1914</v>
      </c>
      <c r="C4206" s="23" t="s">
        <v>17</v>
      </c>
      <c r="D4206" s="24">
        <v>45299.929537037038</v>
      </c>
      <c r="E4206" s="25" t="s">
        <v>11</v>
      </c>
      <c r="F4206" s="26" t="s">
        <v>16</v>
      </c>
      <c r="G4206" s="26" t="s">
        <v>14</v>
      </c>
      <c r="H4206" s="23">
        <v>0</v>
      </c>
      <c r="I4206" s="27"/>
      <c r="J4206" s="28">
        <v>0</v>
      </c>
      <c r="K4206" t="str">
        <f>IF((LEN(relatorio_Ananindeua3[[#This Row],[CIF/CPF/CNPJ]])=14),relatorio_Ananindeua3[[#This Row],[CIF/CPF/CNPJ]],relatorio_Ananindeua3[[#This Row],[Coluna2]])</f>
        <v>25224732000196</v>
      </c>
      <c r="L4206" t="str">
        <f t="shared" si="66"/>
        <v>252******96</v>
      </c>
    </row>
    <row r="4207" spans="1:12" x14ac:dyDescent="0.25">
      <c r="A4207" s="23" t="s">
        <v>2442</v>
      </c>
      <c r="B4207" s="23" t="s">
        <v>2443</v>
      </c>
      <c r="C4207" s="23" t="s">
        <v>17</v>
      </c>
      <c r="D4207" s="24">
        <v>45299.929537037038</v>
      </c>
      <c r="E4207" s="25" t="s">
        <v>11</v>
      </c>
      <c r="F4207" s="26" t="s">
        <v>16</v>
      </c>
      <c r="G4207" s="26" t="s">
        <v>14</v>
      </c>
      <c r="H4207" s="23">
        <v>0</v>
      </c>
      <c r="I4207" s="27"/>
      <c r="J4207" s="28">
        <v>0</v>
      </c>
      <c r="K4207" t="str">
        <f>IF((LEN(relatorio_Ananindeua3[[#This Row],[CIF/CPF/CNPJ]])=14),relatorio_Ananindeua3[[#This Row],[CIF/CPF/CNPJ]],relatorio_Ananindeua3[[#This Row],[Coluna2]])</f>
        <v>28817487000119</v>
      </c>
      <c r="L4207" t="str">
        <f t="shared" si="66"/>
        <v>288******19</v>
      </c>
    </row>
    <row r="4208" spans="1:12" x14ac:dyDescent="0.25">
      <c r="A4208" s="23" t="s">
        <v>3890</v>
      </c>
      <c r="B4208" s="23" t="s">
        <v>3891</v>
      </c>
      <c r="C4208" s="23" t="s">
        <v>17</v>
      </c>
      <c r="D4208" s="24">
        <v>45299.929537037038</v>
      </c>
      <c r="E4208" s="25" t="s">
        <v>11</v>
      </c>
      <c r="F4208" s="26" t="s">
        <v>16</v>
      </c>
      <c r="G4208" s="26" t="s">
        <v>14</v>
      </c>
      <c r="H4208" s="23">
        <v>0</v>
      </c>
      <c r="I4208" s="27"/>
      <c r="J4208" s="28">
        <v>0</v>
      </c>
      <c r="K4208" t="str">
        <f>IF((LEN(relatorio_Ananindeua3[[#This Row],[CIF/CPF/CNPJ]])=14),relatorio_Ananindeua3[[#This Row],[CIF/CPF/CNPJ]],relatorio_Ananindeua3[[#This Row],[Coluna2]])</f>
        <v>35303596000183</v>
      </c>
      <c r="L4208" t="str">
        <f t="shared" si="66"/>
        <v>353******83</v>
      </c>
    </row>
    <row r="4209" spans="1:12" x14ac:dyDescent="0.25">
      <c r="A4209" s="23" t="s">
        <v>2614</v>
      </c>
      <c r="B4209" s="23" t="s">
        <v>2615</v>
      </c>
      <c r="C4209" s="23" t="s">
        <v>17</v>
      </c>
      <c r="D4209" s="24">
        <v>45299.929548611108</v>
      </c>
      <c r="E4209" s="25" t="s">
        <v>11</v>
      </c>
      <c r="F4209" s="26" t="s">
        <v>16</v>
      </c>
      <c r="G4209" s="26" t="s">
        <v>14</v>
      </c>
      <c r="H4209" s="23">
        <v>0</v>
      </c>
      <c r="I4209" s="27"/>
      <c r="J4209" s="28">
        <v>0</v>
      </c>
      <c r="K4209" t="str">
        <f>IF((LEN(relatorio_Ananindeua3[[#This Row],[CIF/CPF/CNPJ]])=14),relatorio_Ananindeua3[[#This Row],[CIF/CPF/CNPJ]],relatorio_Ananindeua3[[#This Row],[Coluna2]])</f>
        <v>29627649000119</v>
      </c>
      <c r="L4209" t="str">
        <f t="shared" si="66"/>
        <v>296******19</v>
      </c>
    </row>
    <row r="4210" spans="1:12" x14ac:dyDescent="0.25">
      <c r="A4210" s="23" t="s">
        <v>3398</v>
      </c>
      <c r="B4210" s="23" t="s">
        <v>3399</v>
      </c>
      <c r="C4210" s="23" t="s">
        <v>17</v>
      </c>
      <c r="D4210" s="24">
        <v>45299.929548611108</v>
      </c>
      <c r="E4210" s="25" t="s">
        <v>11</v>
      </c>
      <c r="F4210" s="26" t="s">
        <v>16</v>
      </c>
      <c r="G4210" s="26" t="s">
        <v>14</v>
      </c>
      <c r="H4210" s="23">
        <v>0</v>
      </c>
      <c r="I4210" s="27"/>
      <c r="J4210" s="28">
        <v>0</v>
      </c>
      <c r="K4210" t="str">
        <f>IF((LEN(relatorio_Ananindeua3[[#This Row],[CIF/CPF/CNPJ]])=14),relatorio_Ananindeua3[[#This Row],[CIF/CPF/CNPJ]],relatorio_Ananindeua3[[#This Row],[Coluna2]])</f>
        <v>33428979000152</v>
      </c>
      <c r="L4210" t="str">
        <f t="shared" si="66"/>
        <v>334******52</v>
      </c>
    </row>
    <row r="4211" spans="1:12" x14ac:dyDescent="0.25">
      <c r="A4211" s="23" t="s">
        <v>3822</v>
      </c>
      <c r="B4211" s="23" t="s">
        <v>3823</v>
      </c>
      <c r="C4211" s="23" t="s">
        <v>17</v>
      </c>
      <c r="D4211" s="24">
        <v>45299.929548611108</v>
      </c>
      <c r="E4211" s="25" t="s">
        <v>11</v>
      </c>
      <c r="F4211" s="26" t="s">
        <v>16</v>
      </c>
      <c r="G4211" s="26" t="s">
        <v>14</v>
      </c>
      <c r="H4211" s="23">
        <v>0</v>
      </c>
      <c r="I4211" s="27"/>
      <c r="J4211" s="28">
        <v>0</v>
      </c>
      <c r="K4211" t="str">
        <f>IF((LEN(relatorio_Ananindeua3[[#This Row],[CIF/CPF/CNPJ]])=14),relatorio_Ananindeua3[[#This Row],[CIF/CPF/CNPJ]],relatorio_Ananindeua3[[#This Row],[Coluna2]])</f>
        <v>35012469000125</v>
      </c>
      <c r="L4211" t="str">
        <f t="shared" si="66"/>
        <v>350******25</v>
      </c>
    </row>
    <row r="4212" spans="1:12" x14ac:dyDescent="0.25">
      <c r="A4212" s="23" t="s">
        <v>3880</v>
      </c>
      <c r="B4212" s="23" t="s">
        <v>3881</v>
      </c>
      <c r="C4212" s="23" t="s">
        <v>17</v>
      </c>
      <c r="D4212" s="24">
        <v>45299.929548611108</v>
      </c>
      <c r="E4212" s="25" t="s">
        <v>11</v>
      </c>
      <c r="F4212" s="26" t="s">
        <v>16</v>
      </c>
      <c r="G4212" s="26" t="s">
        <v>14</v>
      </c>
      <c r="H4212" s="23">
        <v>0</v>
      </c>
      <c r="I4212" s="27"/>
      <c r="J4212" s="28">
        <v>0</v>
      </c>
      <c r="K4212" t="str">
        <f>IF((LEN(relatorio_Ananindeua3[[#This Row],[CIF/CPF/CNPJ]])=14),relatorio_Ananindeua3[[#This Row],[CIF/CPF/CNPJ]],relatorio_Ananindeua3[[#This Row],[Coluna2]])</f>
        <v>35219685000146</v>
      </c>
      <c r="L4212" t="str">
        <f t="shared" si="66"/>
        <v>352******46</v>
      </c>
    </row>
    <row r="4213" spans="1:12" x14ac:dyDescent="0.25">
      <c r="A4213" s="23" t="s">
        <v>3556</v>
      </c>
      <c r="B4213" s="23" t="s">
        <v>3557</v>
      </c>
      <c r="C4213" s="23" t="s">
        <v>17</v>
      </c>
      <c r="D4213" s="24">
        <v>45299.929560185185</v>
      </c>
      <c r="E4213" s="25" t="s">
        <v>11</v>
      </c>
      <c r="F4213" s="26" t="s">
        <v>16</v>
      </c>
      <c r="G4213" s="26" t="s">
        <v>14</v>
      </c>
      <c r="H4213" s="23">
        <v>0</v>
      </c>
      <c r="I4213" s="27"/>
      <c r="J4213" s="28">
        <v>0</v>
      </c>
      <c r="K4213" t="str">
        <f>IF((LEN(relatorio_Ananindeua3[[#This Row],[CIF/CPF/CNPJ]])=14),relatorio_Ananindeua3[[#This Row],[CIF/CPF/CNPJ]],relatorio_Ananindeua3[[#This Row],[Coluna2]])</f>
        <v>34028439000144</v>
      </c>
      <c r="L4213" t="str">
        <f t="shared" si="66"/>
        <v>340******44</v>
      </c>
    </row>
    <row r="4214" spans="1:12" x14ac:dyDescent="0.25">
      <c r="A4214" s="23" t="s">
        <v>3696</v>
      </c>
      <c r="B4214" s="23" t="s">
        <v>3697</v>
      </c>
      <c r="C4214" s="23" t="s">
        <v>17</v>
      </c>
      <c r="D4214" s="24">
        <v>45299.929560185185</v>
      </c>
      <c r="E4214" s="25" t="s">
        <v>11</v>
      </c>
      <c r="F4214" s="26" t="s">
        <v>16</v>
      </c>
      <c r="G4214" s="26" t="s">
        <v>14</v>
      </c>
      <c r="H4214" s="23">
        <v>0</v>
      </c>
      <c r="I4214" s="27"/>
      <c r="J4214" s="28">
        <v>0</v>
      </c>
      <c r="K4214" t="str">
        <f>IF((LEN(relatorio_Ananindeua3[[#This Row],[CIF/CPF/CNPJ]])=14),relatorio_Ananindeua3[[#This Row],[CIF/CPF/CNPJ]],relatorio_Ananindeua3[[#This Row],[Coluna2]])</f>
        <v>34616782000100</v>
      </c>
      <c r="L4214" t="str">
        <f t="shared" si="66"/>
        <v>346******00</v>
      </c>
    </row>
    <row r="4215" spans="1:12" x14ac:dyDescent="0.25">
      <c r="A4215" s="23" t="s">
        <v>3027</v>
      </c>
      <c r="B4215" s="23" t="s">
        <v>3028</v>
      </c>
      <c r="C4215" s="23" t="s">
        <v>17</v>
      </c>
      <c r="D4215" s="24">
        <v>45299.929803240739</v>
      </c>
      <c r="E4215" s="25" t="s">
        <v>11</v>
      </c>
      <c r="F4215" s="26" t="s">
        <v>16</v>
      </c>
      <c r="G4215" s="26" t="s">
        <v>14</v>
      </c>
      <c r="H4215" s="23">
        <v>0</v>
      </c>
      <c r="I4215" s="27"/>
      <c r="J4215" s="28">
        <v>0</v>
      </c>
      <c r="K4215" t="str">
        <f>IF((LEN(relatorio_Ananindeua3[[#This Row],[CIF/CPF/CNPJ]])=14),relatorio_Ananindeua3[[#This Row],[CIF/CPF/CNPJ]],relatorio_Ananindeua3[[#This Row],[Coluna2]])</f>
        <v>31580739000143</v>
      </c>
      <c r="L4215" t="str">
        <f t="shared" si="66"/>
        <v>315******43</v>
      </c>
    </row>
    <row r="4216" spans="1:12" x14ac:dyDescent="0.25">
      <c r="A4216" s="23" t="s">
        <v>2963</v>
      </c>
      <c r="B4216" s="23" t="s">
        <v>2964</v>
      </c>
      <c r="C4216" s="23" t="s">
        <v>17</v>
      </c>
      <c r="D4216" s="24">
        <v>45299.929814814815</v>
      </c>
      <c r="E4216" s="25" t="s">
        <v>11</v>
      </c>
      <c r="F4216" s="26" t="s">
        <v>16</v>
      </c>
      <c r="G4216" s="26" t="s">
        <v>14</v>
      </c>
      <c r="H4216" s="23">
        <v>0</v>
      </c>
      <c r="I4216" s="27"/>
      <c r="J4216" s="28">
        <v>0</v>
      </c>
      <c r="K4216" t="str">
        <f>IF((LEN(relatorio_Ananindeua3[[#This Row],[CIF/CPF/CNPJ]])=14),relatorio_Ananindeua3[[#This Row],[CIF/CPF/CNPJ]],relatorio_Ananindeua3[[#This Row],[Coluna2]])</f>
        <v>31168394000115</v>
      </c>
      <c r="L4216" t="str">
        <f t="shared" si="66"/>
        <v>311******15</v>
      </c>
    </row>
    <row r="4217" spans="1:12" x14ac:dyDescent="0.25">
      <c r="A4217" s="23" t="s">
        <v>3864</v>
      </c>
      <c r="B4217" s="23" t="s">
        <v>3865</v>
      </c>
      <c r="C4217" s="23" t="s">
        <v>17</v>
      </c>
      <c r="D4217" s="24">
        <v>45299.929814814815</v>
      </c>
      <c r="E4217" s="25" t="s">
        <v>11</v>
      </c>
      <c r="F4217" s="26" t="s">
        <v>16</v>
      </c>
      <c r="G4217" s="26" t="s">
        <v>14</v>
      </c>
      <c r="H4217" s="23">
        <v>0</v>
      </c>
      <c r="I4217" s="27"/>
      <c r="J4217" s="28">
        <v>0</v>
      </c>
      <c r="K4217" t="str">
        <f>IF((LEN(relatorio_Ananindeua3[[#This Row],[CIF/CPF/CNPJ]])=14),relatorio_Ananindeua3[[#This Row],[CIF/CPF/CNPJ]],relatorio_Ananindeua3[[#This Row],[Coluna2]])</f>
        <v>35148772000150</v>
      </c>
      <c r="L4217" t="str">
        <f t="shared" si="66"/>
        <v>351******50</v>
      </c>
    </row>
    <row r="4218" spans="1:12" x14ac:dyDescent="0.25">
      <c r="A4218" s="23" t="s">
        <v>3836</v>
      </c>
      <c r="B4218" s="23" t="s">
        <v>3837</v>
      </c>
      <c r="C4218" s="23" t="s">
        <v>17</v>
      </c>
      <c r="D4218" s="24">
        <v>45299.929895833331</v>
      </c>
      <c r="E4218" s="25" t="s">
        <v>11</v>
      </c>
      <c r="F4218" s="26" t="s">
        <v>16</v>
      </c>
      <c r="G4218" s="26" t="s">
        <v>14</v>
      </c>
      <c r="H4218" s="23">
        <v>0</v>
      </c>
      <c r="I4218" s="27"/>
      <c r="J4218" s="28">
        <v>0</v>
      </c>
      <c r="K4218" t="str">
        <f>IF((LEN(relatorio_Ananindeua3[[#This Row],[CIF/CPF/CNPJ]])=14),relatorio_Ananindeua3[[#This Row],[CIF/CPF/CNPJ]],relatorio_Ananindeua3[[#This Row],[Coluna2]])</f>
        <v>35077371000156</v>
      </c>
      <c r="L4218" t="str">
        <f t="shared" si="66"/>
        <v>350******56</v>
      </c>
    </row>
    <row r="4219" spans="1:12" x14ac:dyDescent="0.25">
      <c r="A4219" s="23" t="s">
        <v>2748</v>
      </c>
      <c r="B4219" s="23" t="s">
        <v>2749</v>
      </c>
      <c r="C4219" s="23" t="s">
        <v>17</v>
      </c>
      <c r="D4219" s="24">
        <v>45299.9299537037</v>
      </c>
      <c r="E4219" s="25" t="s">
        <v>11</v>
      </c>
      <c r="F4219" s="26" t="s">
        <v>16</v>
      </c>
      <c r="G4219" s="26" t="s">
        <v>14</v>
      </c>
      <c r="H4219" s="23">
        <v>0</v>
      </c>
      <c r="I4219" s="27"/>
      <c r="J4219" s="28">
        <v>0</v>
      </c>
      <c r="K4219" t="str">
        <f>IF((LEN(relatorio_Ananindeua3[[#This Row],[CIF/CPF/CNPJ]])=14),relatorio_Ananindeua3[[#This Row],[CIF/CPF/CNPJ]],relatorio_Ananindeua3[[#This Row],[Coluna2]])</f>
        <v>30188469000167</v>
      </c>
      <c r="L4219" t="str">
        <f t="shared" si="66"/>
        <v>301******67</v>
      </c>
    </row>
    <row r="4220" spans="1:12" x14ac:dyDescent="0.25">
      <c r="A4220" s="23" t="s">
        <v>3097</v>
      </c>
      <c r="B4220" s="23" t="s">
        <v>3098</v>
      </c>
      <c r="C4220" s="23" t="s">
        <v>17</v>
      </c>
      <c r="D4220" s="24">
        <v>45299.929976851854</v>
      </c>
      <c r="E4220" s="25" t="s">
        <v>11</v>
      </c>
      <c r="F4220" s="26" t="s">
        <v>16</v>
      </c>
      <c r="G4220" s="26" t="s">
        <v>14</v>
      </c>
      <c r="H4220" s="23">
        <v>0</v>
      </c>
      <c r="I4220" s="27"/>
      <c r="J4220" s="28">
        <v>0</v>
      </c>
      <c r="K4220" t="str">
        <f>IF((LEN(relatorio_Ananindeua3[[#This Row],[CIF/CPF/CNPJ]])=14),relatorio_Ananindeua3[[#This Row],[CIF/CPF/CNPJ]],relatorio_Ananindeua3[[#This Row],[Coluna2]])</f>
        <v>31935048000115</v>
      </c>
      <c r="L4220" t="str">
        <f t="shared" si="66"/>
        <v>319******15</v>
      </c>
    </row>
    <row r="4221" spans="1:12" x14ac:dyDescent="0.25">
      <c r="A4221" s="23" t="s">
        <v>3536</v>
      </c>
      <c r="B4221" s="23" t="s">
        <v>3537</v>
      </c>
      <c r="C4221" s="23" t="s">
        <v>17</v>
      </c>
      <c r="D4221" s="24">
        <v>45299.930034722223</v>
      </c>
      <c r="E4221" s="25" t="s">
        <v>11</v>
      </c>
      <c r="F4221" s="26" t="s">
        <v>16</v>
      </c>
      <c r="G4221" s="26" t="s">
        <v>14</v>
      </c>
      <c r="H4221" s="23">
        <v>0</v>
      </c>
      <c r="I4221" s="27"/>
      <c r="J4221" s="28">
        <v>0</v>
      </c>
      <c r="K4221" t="str">
        <f>IF((LEN(relatorio_Ananindeua3[[#This Row],[CIF/CPF/CNPJ]])=14),relatorio_Ananindeua3[[#This Row],[CIF/CPF/CNPJ]],relatorio_Ananindeua3[[#This Row],[Coluna2]])</f>
        <v>33987619000190</v>
      </c>
      <c r="L4221" t="str">
        <f t="shared" si="66"/>
        <v>339******90</v>
      </c>
    </row>
    <row r="4222" spans="1:12" x14ac:dyDescent="0.25">
      <c r="A4222" s="23" t="s">
        <v>3606</v>
      </c>
      <c r="B4222" s="23" t="s">
        <v>3607</v>
      </c>
      <c r="C4222" s="23" t="s">
        <v>17</v>
      </c>
      <c r="D4222" s="24">
        <v>45299.930034722223</v>
      </c>
      <c r="E4222" s="25" t="s">
        <v>11</v>
      </c>
      <c r="F4222" s="26" t="s">
        <v>16</v>
      </c>
      <c r="G4222" s="26" t="s">
        <v>14</v>
      </c>
      <c r="H4222" s="23">
        <v>0</v>
      </c>
      <c r="I4222" s="27"/>
      <c r="J4222" s="28">
        <v>0</v>
      </c>
      <c r="K4222" t="str">
        <f>IF((LEN(relatorio_Ananindeua3[[#This Row],[CIF/CPF/CNPJ]])=14),relatorio_Ananindeua3[[#This Row],[CIF/CPF/CNPJ]],relatorio_Ananindeua3[[#This Row],[Coluna2]])</f>
        <v>34229017000137</v>
      </c>
      <c r="L4222" t="str">
        <f t="shared" si="66"/>
        <v>342******37</v>
      </c>
    </row>
    <row r="4223" spans="1:12" x14ac:dyDescent="0.25">
      <c r="A4223" s="23" t="s">
        <v>1163</v>
      </c>
      <c r="B4223" s="23" t="s">
        <v>1164</v>
      </c>
      <c r="C4223" s="23" t="s">
        <v>17</v>
      </c>
      <c r="D4223" s="24">
        <v>45299.930046296293</v>
      </c>
      <c r="E4223" s="25" t="s">
        <v>11</v>
      </c>
      <c r="F4223" s="26" t="s">
        <v>16</v>
      </c>
      <c r="G4223" s="26" t="s">
        <v>14</v>
      </c>
      <c r="H4223" s="23">
        <v>0</v>
      </c>
      <c r="I4223" s="27"/>
      <c r="J4223" s="28">
        <v>0</v>
      </c>
      <c r="K4223" t="str">
        <f>IF((LEN(relatorio_Ananindeua3[[#This Row],[CIF/CPF/CNPJ]])=14),relatorio_Ananindeua3[[#This Row],[CIF/CPF/CNPJ]],relatorio_Ananindeua3[[#This Row],[Coluna2]])</f>
        <v>19150401000156</v>
      </c>
      <c r="L4223" t="str">
        <f t="shared" si="66"/>
        <v>191******56</v>
      </c>
    </row>
    <row r="4224" spans="1:12" x14ac:dyDescent="0.25">
      <c r="A4224" s="23" t="s">
        <v>3183</v>
      </c>
      <c r="B4224" s="23" t="s">
        <v>3184</v>
      </c>
      <c r="C4224" s="23" t="s">
        <v>17</v>
      </c>
      <c r="D4224" s="24">
        <v>45299.930046296293</v>
      </c>
      <c r="E4224" s="25" t="s">
        <v>11</v>
      </c>
      <c r="F4224" s="26" t="s">
        <v>16</v>
      </c>
      <c r="G4224" s="26" t="s">
        <v>14</v>
      </c>
      <c r="H4224" s="23">
        <v>0</v>
      </c>
      <c r="I4224" s="27"/>
      <c r="J4224" s="28">
        <v>0</v>
      </c>
      <c r="K4224" t="str">
        <f>IF((LEN(relatorio_Ananindeua3[[#This Row],[CIF/CPF/CNPJ]])=14),relatorio_Ananindeua3[[#This Row],[CIF/CPF/CNPJ]],relatorio_Ananindeua3[[#This Row],[Coluna2]])</f>
        <v>32459022000100</v>
      </c>
      <c r="L4224" t="str">
        <f t="shared" si="66"/>
        <v>324******00</v>
      </c>
    </row>
    <row r="4225" spans="1:12" x14ac:dyDescent="0.25">
      <c r="A4225" s="23" t="s">
        <v>3810</v>
      </c>
      <c r="B4225" s="23" t="s">
        <v>3811</v>
      </c>
      <c r="C4225" s="23" t="s">
        <v>17</v>
      </c>
      <c r="D4225" s="24">
        <v>45299.930046296293</v>
      </c>
      <c r="E4225" s="25" t="s">
        <v>11</v>
      </c>
      <c r="F4225" s="26" t="s">
        <v>16</v>
      </c>
      <c r="G4225" s="26" t="s">
        <v>14</v>
      </c>
      <c r="H4225" s="23">
        <v>0</v>
      </c>
      <c r="I4225" s="27"/>
      <c r="J4225" s="28">
        <v>0</v>
      </c>
      <c r="K4225" t="str">
        <f>IF((LEN(relatorio_Ananindeua3[[#This Row],[CIF/CPF/CNPJ]])=14),relatorio_Ananindeua3[[#This Row],[CIF/CPF/CNPJ]],relatorio_Ananindeua3[[#This Row],[Coluna2]])</f>
        <v>34971836000155</v>
      </c>
      <c r="L4225" t="str">
        <f t="shared" si="66"/>
        <v>349******55</v>
      </c>
    </row>
    <row r="4226" spans="1:12" x14ac:dyDescent="0.25">
      <c r="A4226" s="23" t="s">
        <v>3812</v>
      </c>
      <c r="B4226" s="23" t="s">
        <v>3813</v>
      </c>
      <c r="C4226" s="23" t="s">
        <v>17</v>
      </c>
      <c r="D4226" s="24">
        <v>45299.930046296293</v>
      </c>
      <c r="E4226" s="25" t="s">
        <v>11</v>
      </c>
      <c r="F4226" s="26" t="s">
        <v>16</v>
      </c>
      <c r="G4226" s="26" t="s">
        <v>14</v>
      </c>
      <c r="H4226" s="23">
        <v>0</v>
      </c>
      <c r="I4226" s="27"/>
      <c r="J4226" s="28">
        <v>0</v>
      </c>
      <c r="K4226" t="str">
        <f>IF((LEN(relatorio_Ananindeua3[[#This Row],[CIF/CPF/CNPJ]])=14),relatorio_Ananindeua3[[#This Row],[CIF/CPF/CNPJ]],relatorio_Ananindeua3[[#This Row],[Coluna2]])</f>
        <v>34982042000197</v>
      </c>
      <c r="L4226" t="str">
        <f t="shared" si="66"/>
        <v>349******97</v>
      </c>
    </row>
    <row r="4227" spans="1:12" x14ac:dyDescent="0.25">
      <c r="A4227" s="23" t="s">
        <v>3824</v>
      </c>
      <c r="B4227" s="23" t="s">
        <v>3825</v>
      </c>
      <c r="C4227" s="23" t="s">
        <v>17</v>
      </c>
      <c r="D4227" s="24">
        <v>45299.930046296293</v>
      </c>
      <c r="E4227" s="25" t="s">
        <v>11</v>
      </c>
      <c r="F4227" s="26" t="s">
        <v>16</v>
      </c>
      <c r="G4227" s="26" t="s">
        <v>14</v>
      </c>
      <c r="H4227" s="23">
        <v>0</v>
      </c>
      <c r="I4227" s="27"/>
      <c r="J4227" s="28">
        <v>0</v>
      </c>
      <c r="K4227" t="str">
        <f>IF((LEN(relatorio_Ananindeua3[[#This Row],[CIF/CPF/CNPJ]])=14),relatorio_Ananindeua3[[#This Row],[CIF/CPF/CNPJ]],relatorio_Ananindeua3[[#This Row],[Coluna2]])</f>
        <v>35023136000100</v>
      </c>
      <c r="L4227" t="str">
        <f t="shared" si="66"/>
        <v>350******00</v>
      </c>
    </row>
    <row r="4228" spans="1:12" x14ac:dyDescent="0.25">
      <c r="A4228" s="23" t="s">
        <v>2452</v>
      </c>
      <c r="B4228" s="23" t="s">
        <v>2453</v>
      </c>
      <c r="C4228" s="23" t="s">
        <v>17</v>
      </c>
      <c r="D4228" s="24">
        <v>45299.93005787037</v>
      </c>
      <c r="E4228" s="25" t="s">
        <v>11</v>
      </c>
      <c r="F4228" s="26" t="s">
        <v>16</v>
      </c>
      <c r="G4228" s="26" t="s">
        <v>14</v>
      </c>
      <c r="H4228" s="23">
        <v>0</v>
      </c>
      <c r="I4228" s="27"/>
      <c r="J4228" s="28">
        <v>0</v>
      </c>
      <c r="K4228" t="str">
        <f>IF((LEN(relatorio_Ananindeua3[[#This Row],[CIF/CPF/CNPJ]])=14),relatorio_Ananindeua3[[#This Row],[CIF/CPF/CNPJ]],relatorio_Ananindeua3[[#This Row],[Coluna2]])</f>
        <v>28852860000172</v>
      </c>
      <c r="L4228" t="str">
        <f t="shared" si="66"/>
        <v>288******72</v>
      </c>
    </row>
    <row r="4229" spans="1:12" x14ac:dyDescent="0.25">
      <c r="A4229" s="23" t="s">
        <v>3802</v>
      </c>
      <c r="B4229" s="23" t="s">
        <v>3803</v>
      </c>
      <c r="C4229" s="23" t="s">
        <v>17</v>
      </c>
      <c r="D4229" s="24">
        <v>45299.930069444446</v>
      </c>
      <c r="E4229" s="25" t="s">
        <v>11</v>
      </c>
      <c r="F4229" s="26" t="s">
        <v>16</v>
      </c>
      <c r="G4229" s="26" t="s">
        <v>14</v>
      </c>
      <c r="H4229" s="23">
        <v>0</v>
      </c>
      <c r="I4229" s="27"/>
      <c r="J4229" s="28">
        <v>0</v>
      </c>
      <c r="K4229" t="str">
        <f>IF((LEN(relatorio_Ananindeua3[[#This Row],[CIF/CPF/CNPJ]])=14),relatorio_Ananindeua3[[#This Row],[CIF/CPF/CNPJ]],relatorio_Ananindeua3[[#This Row],[Coluna2]])</f>
        <v>34955902000101</v>
      </c>
      <c r="L4229" t="str">
        <f t="shared" si="66"/>
        <v>349******01</v>
      </c>
    </row>
    <row r="4230" spans="1:12" x14ac:dyDescent="0.25">
      <c r="A4230" s="23" t="s">
        <v>3806</v>
      </c>
      <c r="B4230" s="23" t="s">
        <v>3807</v>
      </c>
      <c r="C4230" s="23" t="s">
        <v>17</v>
      </c>
      <c r="D4230" s="24">
        <v>45299.930081018516</v>
      </c>
      <c r="E4230" s="25" t="s">
        <v>11</v>
      </c>
      <c r="F4230" s="26" t="s">
        <v>16</v>
      </c>
      <c r="G4230" s="26" t="s">
        <v>14</v>
      </c>
      <c r="H4230" s="23">
        <v>0</v>
      </c>
      <c r="I4230" s="27"/>
      <c r="J4230" s="28">
        <v>0</v>
      </c>
      <c r="K4230" t="str">
        <f>IF((LEN(relatorio_Ananindeua3[[#This Row],[CIF/CPF/CNPJ]])=14),relatorio_Ananindeua3[[#This Row],[CIF/CPF/CNPJ]],relatorio_Ananindeua3[[#This Row],[Coluna2]])</f>
        <v>34966207000137</v>
      </c>
      <c r="L4230" t="str">
        <f t="shared" si="66"/>
        <v>349******37</v>
      </c>
    </row>
    <row r="4231" spans="1:12" x14ac:dyDescent="0.25">
      <c r="A4231" s="23" t="s">
        <v>3816</v>
      </c>
      <c r="B4231" s="23" t="s">
        <v>3817</v>
      </c>
      <c r="C4231" s="23" t="s">
        <v>17</v>
      </c>
      <c r="D4231" s="24">
        <v>45299.930081018516</v>
      </c>
      <c r="E4231" s="25" t="s">
        <v>11</v>
      </c>
      <c r="F4231" s="26" t="s">
        <v>16</v>
      </c>
      <c r="G4231" s="26" t="s">
        <v>14</v>
      </c>
      <c r="H4231" s="23">
        <v>0</v>
      </c>
      <c r="I4231" s="27"/>
      <c r="J4231" s="28">
        <v>0</v>
      </c>
      <c r="K4231" t="str">
        <f>IF((LEN(relatorio_Ananindeua3[[#This Row],[CIF/CPF/CNPJ]])=14),relatorio_Ananindeua3[[#This Row],[CIF/CPF/CNPJ]],relatorio_Ananindeua3[[#This Row],[Coluna2]])</f>
        <v>34982854000132</v>
      </c>
      <c r="L4231" t="str">
        <f t="shared" si="66"/>
        <v>349******32</v>
      </c>
    </row>
    <row r="4232" spans="1:12" x14ac:dyDescent="0.25">
      <c r="A4232" s="23" t="s">
        <v>1738</v>
      </c>
      <c r="B4232" s="23" t="s">
        <v>1739</v>
      </c>
      <c r="C4232" s="23" t="s">
        <v>17</v>
      </c>
      <c r="D4232" s="24">
        <v>45299.930219907408</v>
      </c>
      <c r="E4232" s="25" t="s">
        <v>11</v>
      </c>
      <c r="F4232" s="26" t="s">
        <v>16</v>
      </c>
      <c r="G4232" s="26" t="s">
        <v>14</v>
      </c>
      <c r="H4232" s="23">
        <v>0</v>
      </c>
      <c r="I4232" s="27"/>
      <c r="J4232" s="28">
        <v>0</v>
      </c>
      <c r="K4232" t="str">
        <f>IF((LEN(relatorio_Ananindeua3[[#This Row],[CIF/CPF/CNPJ]])=14),relatorio_Ananindeua3[[#This Row],[CIF/CPF/CNPJ]],relatorio_Ananindeua3[[#This Row],[Coluna2]])</f>
        <v>24056280000118</v>
      </c>
      <c r="L4232" t="str">
        <f t="shared" si="66"/>
        <v>240******18</v>
      </c>
    </row>
    <row r="4233" spans="1:12" x14ac:dyDescent="0.25">
      <c r="A4233" s="23" t="s">
        <v>3782</v>
      </c>
      <c r="B4233" s="23" t="s">
        <v>3783</v>
      </c>
      <c r="C4233" s="23" t="s">
        <v>17</v>
      </c>
      <c r="D4233" s="24">
        <v>45299.930219907408</v>
      </c>
      <c r="E4233" s="25" t="s">
        <v>11</v>
      </c>
      <c r="F4233" s="26" t="s">
        <v>16</v>
      </c>
      <c r="G4233" s="26" t="s">
        <v>14</v>
      </c>
      <c r="H4233" s="23">
        <v>0</v>
      </c>
      <c r="I4233" s="27"/>
      <c r="J4233" s="28">
        <v>0</v>
      </c>
      <c r="K4233" t="str">
        <f>IF((LEN(relatorio_Ananindeua3[[#This Row],[CIF/CPF/CNPJ]])=14),relatorio_Ananindeua3[[#This Row],[CIF/CPF/CNPJ]],relatorio_Ananindeua3[[#This Row],[Coluna2]])</f>
        <v>34858979000155</v>
      </c>
      <c r="L4233" t="str">
        <f t="shared" si="66"/>
        <v>348******55</v>
      </c>
    </row>
    <row r="4234" spans="1:12" x14ac:dyDescent="0.25">
      <c r="A4234" s="23" t="s">
        <v>881</v>
      </c>
      <c r="B4234" s="23" t="s">
        <v>882</v>
      </c>
      <c r="C4234" s="23" t="s">
        <v>17</v>
      </c>
      <c r="D4234" s="24">
        <v>45299.930243055554</v>
      </c>
      <c r="E4234" s="25" t="s">
        <v>11</v>
      </c>
      <c r="F4234" s="26" t="s">
        <v>16</v>
      </c>
      <c r="G4234" s="26" t="s">
        <v>14</v>
      </c>
      <c r="H4234" s="23">
        <v>0</v>
      </c>
      <c r="I4234" s="27"/>
      <c r="J4234" s="28">
        <v>0</v>
      </c>
      <c r="K4234" t="str">
        <f>IF((LEN(relatorio_Ananindeua3[[#This Row],[CIF/CPF/CNPJ]])=14),relatorio_Ananindeua3[[#This Row],[CIF/CPF/CNPJ]],relatorio_Ananindeua3[[#This Row],[Coluna2]])</f>
        <v>16843693000114</v>
      </c>
      <c r="L4234" t="str">
        <f t="shared" si="66"/>
        <v>168******14</v>
      </c>
    </row>
    <row r="4235" spans="1:12" x14ac:dyDescent="0.25">
      <c r="A4235" s="23" t="s">
        <v>3774</v>
      </c>
      <c r="B4235" s="23" t="s">
        <v>3775</v>
      </c>
      <c r="C4235" s="23" t="s">
        <v>17</v>
      </c>
      <c r="D4235" s="24">
        <v>45299.930243055554</v>
      </c>
      <c r="E4235" s="25" t="s">
        <v>11</v>
      </c>
      <c r="F4235" s="26" t="s">
        <v>16</v>
      </c>
      <c r="G4235" s="26" t="s">
        <v>14</v>
      </c>
      <c r="H4235" s="23">
        <v>0</v>
      </c>
      <c r="I4235" s="27"/>
      <c r="J4235" s="28">
        <v>0</v>
      </c>
      <c r="K4235" t="str">
        <f>IF((LEN(relatorio_Ananindeua3[[#This Row],[CIF/CPF/CNPJ]])=14),relatorio_Ananindeua3[[#This Row],[CIF/CPF/CNPJ]],relatorio_Ananindeua3[[#This Row],[Coluna2]])</f>
        <v>34841230000103</v>
      </c>
      <c r="L4235" t="str">
        <f t="shared" si="66"/>
        <v>348******03</v>
      </c>
    </row>
    <row r="4236" spans="1:12" x14ac:dyDescent="0.25">
      <c r="A4236" s="23" t="s">
        <v>3776</v>
      </c>
      <c r="B4236" s="23" t="s">
        <v>3777</v>
      </c>
      <c r="C4236" s="23" t="s">
        <v>17</v>
      </c>
      <c r="D4236" s="24">
        <v>45299.930243055554</v>
      </c>
      <c r="E4236" s="25" t="s">
        <v>11</v>
      </c>
      <c r="F4236" s="26" t="s">
        <v>16</v>
      </c>
      <c r="G4236" s="26" t="s">
        <v>14</v>
      </c>
      <c r="H4236" s="23">
        <v>0</v>
      </c>
      <c r="I4236" s="27"/>
      <c r="J4236" s="28">
        <v>0</v>
      </c>
      <c r="K4236" t="str">
        <f>IF((LEN(relatorio_Ananindeua3[[#This Row],[CIF/CPF/CNPJ]])=14),relatorio_Ananindeua3[[#This Row],[CIF/CPF/CNPJ]],relatorio_Ananindeua3[[#This Row],[Coluna2]])</f>
        <v>34841640000146</v>
      </c>
      <c r="L4236" t="str">
        <f t="shared" si="66"/>
        <v>348******46</v>
      </c>
    </row>
    <row r="4237" spans="1:12" x14ac:dyDescent="0.25">
      <c r="A4237" s="23" t="s">
        <v>3780</v>
      </c>
      <c r="B4237" s="23" t="s">
        <v>3781</v>
      </c>
      <c r="C4237" s="23" t="s">
        <v>17</v>
      </c>
      <c r="D4237" s="24">
        <v>45299.930243055554</v>
      </c>
      <c r="E4237" s="25" t="s">
        <v>11</v>
      </c>
      <c r="F4237" s="26" t="s">
        <v>16</v>
      </c>
      <c r="G4237" s="26" t="s">
        <v>14</v>
      </c>
      <c r="H4237" s="23">
        <v>0</v>
      </c>
      <c r="I4237" s="27"/>
      <c r="J4237" s="28">
        <v>0</v>
      </c>
      <c r="K4237" t="str">
        <f>IF((LEN(relatorio_Ananindeua3[[#This Row],[CIF/CPF/CNPJ]])=14),relatorio_Ananindeua3[[#This Row],[CIF/CPF/CNPJ]],relatorio_Ananindeua3[[#This Row],[Coluna2]])</f>
        <v>34847650000199</v>
      </c>
      <c r="L4237" t="str">
        <f t="shared" si="66"/>
        <v>348******99</v>
      </c>
    </row>
    <row r="4238" spans="1:12" x14ac:dyDescent="0.25">
      <c r="A4238" s="23" t="s">
        <v>3758</v>
      </c>
      <c r="B4238" s="23" t="s">
        <v>3759</v>
      </c>
      <c r="C4238" s="23" t="s">
        <v>17</v>
      </c>
      <c r="D4238" s="24">
        <v>45299.930335648147</v>
      </c>
      <c r="E4238" s="25" t="s">
        <v>11</v>
      </c>
      <c r="F4238" s="26" t="s">
        <v>16</v>
      </c>
      <c r="G4238" s="26" t="s">
        <v>14</v>
      </c>
      <c r="H4238" s="23">
        <v>0</v>
      </c>
      <c r="I4238" s="27"/>
      <c r="J4238" s="28">
        <v>0</v>
      </c>
      <c r="K4238" t="str">
        <f>IF((LEN(relatorio_Ananindeua3[[#This Row],[CIF/CPF/CNPJ]])=14),relatorio_Ananindeua3[[#This Row],[CIF/CPF/CNPJ]],relatorio_Ananindeua3[[#This Row],[Coluna2]])</f>
        <v>34798261000110</v>
      </c>
      <c r="L4238" t="str">
        <f t="shared" si="66"/>
        <v>347******10</v>
      </c>
    </row>
    <row r="4239" spans="1:12" x14ac:dyDescent="0.25">
      <c r="A4239" s="23" t="s">
        <v>3760</v>
      </c>
      <c r="B4239" s="23" t="s">
        <v>3761</v>
      </c>
      <c r="C4239" s="23" t="s">
        <v>17</v>
      </c>
      <c r="D4239" s="24">
        <v>45299.930335648147</v>
      </c>
      <c r="E4239" s="25" t="s">
        <v>11</v>
      </c>
      <c r="F4239" s="26" t="s">
        <v>16</v>
      </c>
      <c r="G4239" s="26" t="s">
        <v>14</v>
      </c>
      <c r="H4239" s="23">
        <v>0</v>
      </c>
      <c r="I4239" s="27"/>
      <c r="J4239" s="28">
        <v>0</v>
      </c>
      <c r="K4239" t="str">
        <f>IF((LEN(relatorio_Ananindeua3[[#This Row],[CIF/CPF/CNPJ]])=14),relatorio_Ananindeua3[[#This Row],[CIF/CPF/CNPJ]],relatorio_Ananindeua3[[#This Row],[Coluna2]])</f>
        <v>34802699000125</v>
      </c>
      <c r="L4239" t="str">
        <f t="shared" si="66"/>
        <v>348******25</v>
      </c>
    </row>
    <row r="4240" spans="1:12" x14ac:dyDescent="0.25">
      <c r="A4240" s="23" t="s">
        <v>3740</v>
      </c>
      <c r="B4240" s="23" t="s">
        <v>3741</v>
      </c>
      <c r="C4240" s="23" t="s">
        <v>17</v>
      </c>
      <c r="D4240" s="24">
        <v>45299.930439814816</v>
      </c>
      <c r="E4240" s="25" t="s">
        <v>11</v>
      </c>
      <c r="F4240" s="26" t="s">
        <v>16</v>
      </c>
      <c r="G4240" s="26" t="s">
        <v>14</v>
      </c>
      <c r="H4240" s="23">
        <v>0</v>
      </c>
      <c r="I4240" s="27"/>
      <c r="J4240" s="28">
        <v>0</v>
      </c>
      <c r="K4240" t="str">
        <f>IF((LEN(relatorio_Ananindeua3[[#This Row],[CIF/CPF/CNPJ]])=14),relatorio_Ananindeua3[[#This Row],[CIF/CPF/CNPJ]],relatorio_Ananindeua3[[#This Row],[Coluna2]])</f>
        <v>34737566000112</v>
      </c>
      <c r="L4240" t="str">
        <f t="shared" si="66"/>
        <v>347******12</v>
      </c>
    </row>
    <row r="4241" spans="1:12" x14ac:dyDescent="0.25">
      <c r="A4241" s="23" t="s">
        <v>3756</v>
      </c>
      <c r="B4241" s="23" t="s">
        <v>3757</v>
      </c>
      <c r="C4241" s="23" t="s">
        <v>17</v>
      </c>
      <c r="D4241" s="24">
        <v>45299.930439814816</v>
      </c>
      <c r="E4241" s="25" t="s">
        <v>11</v>
      </c>
      <c r="F4241" s="26" t="s">
        <v>16</v>
      </c>
      <c r="G4241" s="26" t="s">
        <v>14</v>
      </c>
      <c r="H4241" s="23">
        <v>0</v>
      </c>
      <c r="I4241" s="27"/>
      <c r="J4241" s="28">
        <v>0</v>
      </c>
      <c r="K4241" t="str">
        <f>IF((LEN(relatorio_Ananindeua3[[#This Row],[CIF/CPF/CNPJ]])=14),relatorio_Ananindeua3[[#This Row],[CIF/CPF/CNPJ]],relatorio_Ananindeua3[[#This Row],[Coluna2]])</f>
        <v>34769985000136</v>
      </c>
      <c r="L4241" t="str">
        <f t="shared" si="66"/>
        <v>347******36</v>
      </c>
    </row>
    <row r="4242" spans="1:12" x14ac:dyDescent="0.25">
      <c r="A4242" s="23" t="s">
        <v>3750</v>
      </c>
      <c r="B4242" s="23" t="s">
        <v>3751</v>
      </c>
      <c r="C4242" s="23" t="s">
        <v>17</v>
      </c>
      <c r="D4242" s="24">
        <v>45299.930451388886</v>
      </c>
      <c r="E4242" s="25" t="s">
        <v>11</v>
      </c>
      <c r="F4242" s="26" t="s">
        <v>16</v>
      </c>
      <c r="G4242" s="26" t="s">
        <v>14</v>
      </c>
      <c r="H4242" s="23">
        <v>0</v>
      </c>
      <c r="I4242" s="27"/>
      <c r="J4242" s="28">
        <v>0</v>
      </c>
      <c r="K4242" t="str">
        <f>IF((LEN(relatorio_Ananindeua3[[#This Row],[CIF/CPF/CNPJ]])=14),relatorio_Ananindeua3[[#This Row],[CIF/CPF/CNPJ]],relatorio_Ananindeua3[[#This Row],[Coluna2]])</f>
        <v>34761358000159</v>
      </c>
      <c r="L4242" t="str">
        <f t="shared" ref="L4242:L4305" si="67">_xlfn.CONCAT(LEFT(A4242,3),REPT("*",6),RIGHT(A4242,2))</f>
        <v>347******59</v>
      </c>
    </row>
    <row r="4243" spans="1:12" x14ac:dyDescent="0.25">
      <c r="A4243" s="23" t="s">
        <v>3752</v>
      </c>
      <c r="B4243" s="23" t="s">
        <v>3753</v>
      </c>
      <c r="C4243" s="23" t="s">
        <v>17</v>
      </c>
      <c r="D4243" s="24">
        <v>45299.930462962962</v>
      </c>
      <c r="E4243" s="25" t="s">
        <v>11</v>
      </c>
      <c r="F4243" s="26" t="s">
        <v>16</v>
      </c>
      <c r="G4243" s="26" t="s">
        <v>14</v>
      </c>
      <c r="H4243" s="23">
        <v>0</v>
      </c>
      <c r="I4243" s="27"/>
      <c r="J4243" s="28">
        <v>0</v>
      </c>
      <c r="K4243" t="str">
        <f>IF((LEN(relatorio_Ananindeua3[[#This Row],[CIF/CPF/CNPJ]])=14),relatorio_Ananindeua3[[#This Row],[CIF/CPF/CNPJ]],relatorio_Ananindeua3[[#This Row],[Coluna2]])</f>
        <v>34766482000107</v>
      </c>
      <c r="L4243" t="str">
        <f t="shared" si="67"/>
        <v>347******07</v>
      </c>
    </row>
    <row r="4244" spans="1:12" x14ac:dyDescent="0.25">
      <c r="A4244" s="23" t="s">
        <v>3754</v>
      </c>
      <c r="B4244" s="23" t="s">
        <v>3755</v>
      </c>
      <c r="C4244" s="23" t="s">
        <v>17</v>
      </c>
      <c r="D4244" s="24">
        <v>45299.930462962962</v>
      </c>
      <c r="E4244" s="25" t="s">
        <v>11</v>
      </c>
      <c r="F4244" s="26" t="s">
        <v>16</v>
      </c>
      <c r="G4244" s="26" t="s">
        <v>14</v>
      </c>
      <c r="H4244" s="23">
        <v>0</v>
      </c>
      <c r="I4244" s="27"/>
      <c r="J4244" s="28">
        <v>0</v>
      </c>
      <c r="K4244" t="str">
        <f>IF((LEN(relatorio_Ananindeua3[[#This Row],[CIF/CPF/CNPJ]])=14),relatorio_Ananindeua3[[#This Row],[CIF/CPF/CNPJ]],relatorio_Ananindeua3[[#This Row],[Coluna2]])</f>
        <v>34766669000100</v>
      </c>
      <c r="L4244" t="str">
        <f t="shared" si="67"/>
        <v>347******00</v>
      </c>
    </row>
    <row r="4245" spans="1:12" x14ac:dyDescent="0.25">
      <c r="A4245" s="23" t="s">
        <v>3738</v>
      </c>
      <c r="B4245" s="23" t="s">
        <v>3739</v>
      </c>
      <c r="C4245" s="23" t="s">
        <v>17</v>
      </c>
      <c r="D4245" s="24">
        <v>45299.930474537039</v>
      </c>
      <c r="E4245" s="25" t="s">
        <v>11</v>
      </c>
      <c r="F4245" s="26" t="s">
        <v>16</v>
      </c>
      <c r="G4245" s="26" t="s">
        <v>14</v>
      </c>
      <c r="H4245" s="23">
        <v>0</v>
      </c>
      <c r="I4245" s="27"/>
      <c r="J4245" s="28">
        <v>0</v>
      </c>
      <c r="K4245" t="str">
        <f>IF((LEN(relatorio_Ananindeua3[[#This Row],[CIF/CPF/CNPJ]])=14),relatorio_Ananindeua3[[#This Row],[CIF/CPF/CNPJ]],relatorio_Ananindeua3[[#This Row],[Coluna2]])</f>
        <v>34730158000139</v>
      </c>
      <c r="L4245" t="str">
        <f t="shared" si="67"/>
        <v>347******39</v>
      </c>
    </row>
    <row r="4246" spans="1:12" x14ac:dyDescent="0.25">
      <c r="A4246" s="23" t="s">
        <v>3734</v>
      </c>
      <c r="B4246" s="23" t="s">
        <v>3735</v>
      </c>
      <c r="C4246" s="23" t="s">
        <v>17</v>
      </c>
      <c r="D4246" s="24">
        <v>45299.930497685185</v>
      </c>
      <c r="E4246" s="25" t="s">
        <v>11</v>
      </c>
      <c r="F4246" s="26" t="s">
        <v>16</v>
      </c>
      <c r="G4246" s="26" t="s">
        <v>14</v>
      </c>
      <c r="H4246" s="23">
        <v>0</v>
      </c>
      <c r="I4246" s="27"/>
      <c r="J4246" s="28">
        <v>0</v>
      </c>
      <c r="K4246" t="str">
        <f>IF((LEN(relatorio_Ananindeua3[[#This Row],[CIF/CPF/CNPJ]])=14),relatorio_Ananindeua3[[#This Row],[CIF/CPF/CNPJ]],relatorio_Ananindeua3[[#This Row],[Coluna2]])</f>
        <v>34724495000113</v>
      </c>
      <c r="L4246" t="str">
        <f t="shared" si="67"/>
        <v>347******13</v>
      </c>
    </row>
    <row r="4247" spans="1:12" x14ac:dyDescent="0.25">
      <c r="A4247" s="23" t="s">
        <v>3506</v>
      </c>
      <c r="B4247" s="23" t="s">
        <v>3507</v>
      </c>
      <c r="C4247" s="23" t="s">
        <v>17</v>
      </c>
      <c r="D4247" s="24">
        <v>45299.930578703701</v>
      </c>
      <c r="E4247" s="25" t="s">
        <v>11</v>
      </c>
      <c r="F4247" s="26" t="s">
        <v>16</v>
      </c>
      <c r="G4247" s="26" t="s">
        <v>14</v>
      </c>
      <c r="H4247" s="23">
        <v>0</v>
      </c>
      <c r="I4247" s="27"/>
      <c r="J4247" s="28">
        <v>0</v>
      </c>
      <c r="K4247" t="str">
        <f>IF((LEN(relatorio_Ananindeua3[[#This Row],[CIF/CPF/CNPJ]])=14),relatorio_Ananindeua3[[#This Row],[CIF/CPF/CNPJ]],relatorio_Ananindeua3[[#This Row],[Coluna2]])</f>
        <v>33906703000132</v>
      </c>
      <c r="L4247" t="str">
        <f t="shared" si="67"/>
        <v>339******32</v>
      </c>
    </row>
    <row r="4248" spans="1:12" x14ac:dyDescent="0.25">
      <c r="A4248" s="23" t="s">
        <v>3732</v>
      </c>
      <c r="B4248" s="23" t="s">
        <v>3733</v>
      </c>
      <c r="C4248" s="23" t="s">
        <v>17</v>
      </c>
      <c r="D4248" s="24">
        <v>45299.930590277778</v>
      </c>
      <c r="E4248" s="25" t="s">
        <v>11</v>
      </c>
      <c r="F4248" s="26" t="s">
        <v>16</v>
      </c>
      <c r="G4248" s="26" t="s">
        <v>14</v>
      </c>
      <c r="H4248" s="23">
        <v>0</v>
      </c>
      <c r="I4248" s="27"/>
      <c r="J4248" s="28">
        <v>0</v>
      </c>
      <c r="K4248" t="str">
        <f>IF((LEN(relatorio_Ananindeua3[[#This Row],[CIF/CPF/CNPJ]])=14),relatorio_Ananindeua3[[#This Row],[CIF/CPF/CNPJ]],relatorio_Ananindeua3[[#This Row],[Coluna2]])</f>
        <v>34722529000130</v>
      </c>
      <c r="L4248" t="str">
        <f t="shared" si="67"/>
        <v>347******30</v>
      </c>
    </row>
    <row r="4249" spans="1:12" x14ac:dyDescent="0.25">
      <c r="A4249" s="23" t="s">
        <v>2064</v>
      </c>
      <c r="B4249" s="23" t="s">
        <v>2065</v>
      </c>
      <c r="C4249" s="23" t="s">
        <v>17</v>
      </c>
      <c r="D4249" s="24">
        <v>45299.930625000001</v>
      </c>
      <c r="E4249" s="25" t="s">
        <v>11</v>
      </c>
      <c r="F4249" s="26" t="s">
        <v>16</v>
      </c>
      <c r="G4249" s="26" t="s">
        <v>14</v>
      </c>
      <c r="H4249" s="23">
        <v>0</v>
      </c>
      <c r="I4249" s="27"/>
      <c r="J4249" s="28">
        <v>0</v>
      </c>
      <c r="K4249" t="str">
        <f>IF((LEN(relatorio_Ananindeua3[[#This Row],[CIF/CPF/CNPJ]])=14),relatorio_Ananindeua3[[#This Row],[CIF/CPF/CNPJ]],relatorio_Ananindeua3[[#This Row],[Coluna2]])</f>
        <v>26831661000152</v>
      </c>
      <c r="L4249" t="str">
        <f t="shared" si="67"/>
        <v>268******52</v>
      </c>
    </row>
    <row r="4250" spans="1:12" x14ac:dyDescent="0.25">
      <c r="A4250" s="23" t="s">
        <v>3452</v>
      </c>
      <c r="B4250" s="23" t="s">
        <v>3453</v>
      </c>
      <c r="C4250" s="23" t="s">
        <v>17</v>
      </c>
      <c r="D4250" s="24">
        <v>45299.930625000001</v>
      </c>
      <c r="E4250" s="25" t="s">
        <v>11</v>
      </c>
      <c r="F4250" s="26" t="s">
        <v>16</v>
      </c>
      <c r="G4250" s="26" t="s">
        <v>14</v>
      </c>
      <c r="H4250" s="23">
        <v>0</v>
      </c>
      <c r="I4250" s="27"/>
      <c r="J4250" s="28">
        <v>0</v>
      </c>
      <c r="K4250" t="str">
        <f>IF((LEN(relatorio_Ananindeua3[[#This Row],[CIF/CPF/CNPJ]])=14),relatorio_Ananindeua3[[#This Row],[CIF/CPF/CNPJ]],relatorio_Ananindeua3[[#This Row],[Coluna2]])</f>
        <v>33716367000165</v>
      </c>
      <c r="L4250" t="str">
        <f t="shared" si="67"/>
        <v>337******65</v>
      </c>
    </row>
    <row r="4251" spans="1:12" x14ac:dyDescent="0.25">
      <c r="A4251" s="23" t="s">
        <v>3730</v>
      </c>
      <c r="B4251" s="23" t="s">
        <v>3731</v>
      </c>
      <c r="C4251" s="23" t="s">
        <v>17</v>
      </c>
      <c r="D4251" s="24">
        <v>45299.930625000001</v>
      </c>
      <c r="E4251" s="25" t="s">
        <v>11</v>
      </c>
      <c r="F4251" s="26" t="s">
        <v>16</v>
      </c>
      <c r="G4251" s="26" t="s">
        <v>14</v>
      </c>
      <c r="H4251" s="23">
        <v>0</v>
      </c>
      <c r="I4251" s="27"/>
      <c r="J4251" s="28">
        <v>0</v>
      </c>
      <c r="K4251" t="str">
        <f>IF((LEN(relatorio_Ananindeua3[[#This Row],[CIF/CPF/CNPJ]])=14),relatorio_Ananindeua3[[#This Row],[CIF/CPF/CNPJ]],relatorio_Ananindeua3[[#This Row],[Coluna2]])</f>
        <v>34706690000110</v>
      </c>
      <c r="L4251" t="str">
        <f t="shared" si="67"/>
        <v>347******10</v>
      </c>
    </row>
    <row r="4252" spans="1:12" x14ac:dyDescent="0.25">
      <c r="A4252" s="23" t="s">
        <v>2438</v>
      </c>
      <c r="B4252" s="23" t="s">
        <v>2439</v>
      </c>
      <c r="C4252" s="23" t="s">
        <v>17</v>
      </c>
      <c r="D4252" s="24">
        <v>45299.930648148147</v>
      </c>
      <c r="E4252" s="25" t="s">
        <v>11</v>
      </c>
      <c r="F4252" s="26" t="s">
        <v>16</v>
      </c>
      <c r="G4252" s="26" t="s">
        <v>14</v>
      </c>
      <c r="H4252" s="23">
        <v>0</v>
      </c>
      <c r="I4252" s="27"/>
      <c r="J4252" s="28">
        <v>0</v>
      </c>
      <c r="K4252" t="str">
        <f>IF((LEN(relatorio_Ananindeua3[[#This Row],[CIF/CPF/CNPJ]])=14),relatorio_Ananindeua3[[#This Row],[CIF/CPF/CNPJ]],relatorio_Ananindeua3[[#This Row],[Coluna2]])</f>
        <v>28795295000159</v>
      </c>
      <c r="L4252" t="str">
        <f t="shared" si="67"/>
        <v>287******59</v>
      </c>
    </row>
    <row r="4253" spans="1:12" x14ac:dyDescent="0.25">
      <c r="A4253" s="23" t="s">
        <v>3724</v>
      </c>
      <c r="B4253" s="23" t="s">
        <v>3725</v>
      </c>
      <c r="C4253" s="23" t="s">
        <v>17</v>
      </c>
      <c r="D4253" s="24">
        <v>45299.930648148147</v>
      </c>
      <c r="E4253" s="25" t="s">
        <v>11</v>
      </c>
      <c r="F4253" s="26" t="s">
        <v>16</v>
      </c>
      <c r="G4253" s="26" t="s">
        <v>14</v>
      </c>
      <c r="H4253" s="23">
        <v>0</v>
      </c>
      <c r="I4253" s="27"/>
      <c r="J4253" s="28">
        <v>0</v>
      </c>
      <c r="K4253" t="str">
        <f>IF((LEN(relatorio_Ananindeua3[[#This Row],[CIF/CPF/CNPJ]])=14),relatorio_Ananindeua3[[#This Row],[CIF/CPF/CNPJ]],relatorio_Ananindeua3[[#This Row],[Coluna2]])</f>
        <v>34680735000125</v>
      </c>
      <c r="L4253" t="str">
        <f t="shared" si="67"/>
        <v>346******25</v>
      </c>
    </row>
    <row r="4254" spans="1:12" x14ac:dyDescent="0.25">
      <c r="A4254" s="23" t="s">
        <v>3720</v>
      </c>
      <c r="B4254" s="23" t="s">
        <v>3721</v>
      </c>
      <c r="C4254" s="23" t="s">
        <v>17</v>
      </c>
      <c r="D4254" s="24">
        <v>45299.93068287037</v>
      </c>
      <c r="E4254" s="25" t="s">
        <v>11</v>
      </c>
      <c r="F4254" s="26" t="s">
        <v>16</v>
      </c>
      <c r="G4254" s="26" t="s">
        <v>14</v>
      </c>
      <c r="H4254" s="23">
        <v>0</v>
      </c>
      <c r="I4254" s="27"/>
      <c r="J4254" s="28">
        <v>0</v>
      </c>
      <c r="K4254" t="str">
        <f>IF((LEN(relatorio_Ananindeua3[[#This Row],[CIF/CPF/CNPJ]])=14),relatorio_Ananindeua3[[#This Row],[CIF/CPF/CNPJ]],relatorio_Ananindeua3[[#This Row],[Coluna2]])</f>
        <v>34669414000120</v>
      </c>
      <c r="L4254" t="str">
        <f t="shared" si="67"/>
        <v>346******20</v>
      </c>
    </row>
    <row r="4255" spans="1:12" x14ac:dyDescent="0.25">
      <c r="A4255" s="23" t="s">
        <v>3682</v>
      </c>
      <c r="B4255" s="23" t="s">
        <v>3683</v>
      </c>
      <c r="C4255" s="23" t="s">
        <v>17</v>
      </c>
      <c r="D4255" s="24">
        <v>45299.930752314816</v>
      </c>
      <c r="E4255" s="25" t="s">
        <v>11</v>
      </c>
      <c r="F4255" s="26" t="s">
        <v>16</v>
      </c>
      <c r="G4255" s="26" t="s">
        <v>14</v>
      </c>
      <c r="H4255" s="23">
        <v>0</v>
      </c>
      <c r="I4255" s="27"/>
      <c r="J4255" s="28">
        <v>0</v>
      </c>
      <c r="K4255" t="str">
        <f>IF((LEN(relatorio_Ananindeua3[[#This Row],[CIF/CPF/CNPJ]])=14),relatorio_Ananindeua3[[#This Row],[CIF/CPF/CNPJ]],relatorio_Ananindeua3[[#This Row],[Coluna2]])</f>
        <v>34556856000160</v>
      </c>
      <c r="L4255" t="str">
        <f t="shared" si="67"/>
        <v>345******60</v>
      </c>
    </row>
    <row r="4256" spans="1:12" x14ac:dyDescent="0.25">
      <c r="A4256" s="23" t="s">
        <v>3700</v>
      </c>
      <c r="B4256" s="23" t="s">
        <v>3701</v>
      </c>
      <c r="C4256" s="23" t="s">
        <v>17</v>
      </c>
      <c r="D4256" s="24">
        <v>45299.930752314816</v>
      </c>
      <c r="E4256" s="25" t="s">
        <v>11</v>
      </c>
      <c r="F4256" s="26" t="s">
        <v>16</v>
      </c>
      <c r="G4256" s="26" t="s">
        <v>14</v>
      </c>
      <c r="H4256" s="23">
        <v>0</v>
      </c>
      <c r="I4256" s="27"/>
      <c r="J4256" s="28">
        <v>0</v>
      </c>
      <c r="K4256" t="str">
        <f>IF((LEN(relatorio_Ananindeua3[[#This Row],[CIF/CPF/CNPJ]])=14),relatorio_Ananindeua3[[#This Row],[CIF/CPF/CNPJ]],relatorio_Ananindeua3[[#This Row],[Coluna2]])</f>
        <v>34621475000117</v>
      </c>
      <c r="L4256" t="str">
        <f t="shared" si="67"/>
        <v>346******17</v>
      </c>
    </row>
    <row r="4257" spans="1:12" x14ac:dyDescent="0.25">
      <c r="A4257" s="23" t="s">
        <v>3702</v>
      </c>
      <c r="B4257" s="23" t="s">
        <v>3703</v>
      </c>
      <c r="C4257" s="23" t="s">
        <v>17</v>
      </c>
      <c r="D4257" s="24">
        <v>45299.930752314816</v>
      </c>
      <c r="E4257" s="25" t="s">
        <v>11</v>
      </c>
      <c r="F4257" s="26" t="s">
        <v>16</v>
      </c>
      <c r="G4257" s="26" t="s">
        <v>14</v>
      </c>
      <c r="H4257" s="23">
        <v>0</v>
      </c>
      <c r="I4257" s="27"/>
      <c r="J4257" s="28">
        <v>0</v>
      </c>
      <c r="K4257" t="str">
        <f>IF((LEN(relatorio_Ananindeua3[[#This Row],[CIF/CPF/CNPJ]])=14),relatorio_Ananindeua3[[#This Row],[CIF/CPF/CNPJ]],relatorio_Ananindeua3[[#This Row],[Coluna2]])</f>
        <v>34624291000100</v>
      </c>
      <c r="L4257" t="str">
        <f t="shared" si="67"/>
        <v>346******00</v>
      </c>
    </row>
    <row r="4258" spans="1:12" x14ac:dyDescent="0.25">
      <c r="A4258" s="23" t="s">
        <v>3706</v>
      </c>
      <c r="B4258" s="23" t="s">
        <v>3707</v>
      </c>
      <c r="C4258" s="23" t="s">
        <v>17</v>
      </c>
      <c r="D4258" s="24">
        <v>45299.930752314816</v>
      </c>
      <c r="E4258" s="25" t="s">
        <v>11</v>
      </c>
      <c r="F4258" s="26" t="s">
        <v>16</v>
      </c>
      <c r="G4258" s="26" t="s">
        <v>14</v>
      </c>
      <c r="H4258" s="23">
        <v>0</v>
      </c>
      <c r="I4258" s="27"/>
      <c r="J4258" s="28">
        <v>0</v>
      </c>
      <c r="K4258" t="str">
        <f>IF((LEN(relatorio_Ananindeua3[[#This Row],[CIF/CPF/CNPJ]])=14),relatorio_Ananindeua3[[#This Row],[CIF/CPF/CNPJ]],relatorio_Ananindeua3[[#This Row],[Coluna2]])</f>
        <v>34630571000121</v>
      </c>
      <c r="L4258" t="str">
        <f t="shared" si="67"/>
        <v>346******21</v>
      </c>
    </row>
    <row r="4259" spans="1:12" x14ac:dyDescent="0.25">
      <c r="A4259" s="23" t="s">
        <v>1486</v>
      </c>
      <c r="B4259" s="23" t="s">
        <v>1487</v>
      </c>
      <c r="C4259" s="23" t="s">
        <v>17</v>
      </c>
      <c r="D4259" s="24">
        <v>45299.930763888886</v>
      </c>
      <c r="E4259" s="25" t="s">
        <v>11</v>
      </c>
      <c r="F4259" s="26" t="s">
        <v>16</v>
      </c>
      <c r="G4259" s="26" t="s">
        <v>14</v>
      </c>
      <c r="H4259" s="23">
        <v>0</v>
      </c>
      <c r="I4259" s="27"/>
      <c r="J4259" s="28">
        <v>0</v>
      </c>
      <c r="K4259" t="str">
        <f>IF((LEN(relatorio_Ananindeua3[[#This Row],[CIF/CPF/CNPJ]])=14),relatorio_Ananindeua3[[#This Row],[CIF/CPF/CNPJ]],relatorio_Ananindeua3[[#This Row],[Coluna2]])</f>
        <v>22025567000155</v>
      </c>
      <c r="L4259" t="str">
        <f t="shared" si="67"/>
        <v>220******55</v>
      </c>
    </row>
    <row r="4260" spans="1:12" x14ac:dyDescent="0.25">
      <c r="A4260" s="23" t="s">
        <v>3692</v>
      </c>
      <c r="B4260" s="23" t="s">
        <v>3693</v>
      </c>
      <c r="C4260" s="23" t="s">
        <v>17</v>
      </c>
      <c r="D4260" s="24">
        <v>45299.930763888886</v>
      </c>
      <c r="E4260" s="25" t="s">
        <v>11</v>
      </c>
      <c r="F4260" s="26" t="s">
        <v>16</v>
      </c>
      <c r="G4260" s="26" t="s">
        <v>14</v>
      </c>
      <c r="H4260" s="23">
        <v>0</v>
      </c>
      <c r="I4260" s="27"/>
      <c r="J4260" s="28">
        <v>0</v>
      </c>
      <c r="K4260" t="str">
        <f>IF((LEN(relatorio_Ananindeua3[[#This Row],[CIF/CPF/CNPJ]])=14),relatorio_Ananindeua3[[#This Row],[CIF/CPF/CNPJ]],relatorio_Ananindeua3[[#This Row],[Coluna2]])</f>
        <v>34587362000142</v>
      </c>
      <c r="L4260" t="str">
        <f t="shared" si="67"/>
        <v>345******42</v>
      </c>
    </row>
    <row r="4261" spans="1:12" x14ac:dyDescent="0.25">
      <c r="A4261" s="23" t="s">
        <v>834</v>
      </c>
      <c r="B4261" s="23" t="s">
        <v>835</v>
      </c>
      <c r="C4261" s="23" t="s">
        <v>17</v>
      </c>
      <c r="D4261" s="24">
        <v>45299.930775462963</v>
      </c>
      <c r="E4261" s="25" t="s">
        <v>11</v>
      </c>
      <c r="F4261" s="26" t="s">
        <v>16</v>
      </c>
      <c r="G4261" s="26" t="s">
        <v>14</v>
      </c>
      <c r="H4261" s="23">
        <v>0</v>
      </c>
      <c r="I4261" s="27"/>
      <c r="J4261" s="28">
        <v>0</v>
      </c>
      <c r="K4261" t="str">
        <f>IF((LEN(relatorio_Ananindeua3[[#This Row],[CIF/CPF/CNPJ]])=14),relatorio_Ananindeua3[[#This Row],[CIF/CPF/CNPJ]],relatorio_Ananindeua3[[#This Row],[Coluna2]])</f>
        <v>16099123000161</v>
      </c>
      <c r="L4261" t="str">
        <f t="shared" si="67"/>
        <v>160******61</v>
      </c>
    </row>
    <row r="4262" spans="1:12" x14ac:dyDescent="0.25">
      <c r="A4262" s="23" t="s">
        <v>3686</v>
      </c>
      <c r="B4262" s="23" t="s">
        <v>3687</v>
      </c>
      <c r="C4262" s="23" t="s">
        <v>17</v>
      </c>
      <c r="D4262" s="24">
        <v>45299.930821759262</v>
      </c>
      <c r="E4262" s="25" t="s">
        <v>11</v>
      </c>
      <c r="F4262" s="26" t="s">
        <v>16</v>
      </c>
      <c r="G4262" s="26" t="s">
        <v>14</v>
      </c>
      <c r="H4262" s="23">
        <v>0</v>
      </c>
      <c r="I4262" s="27"/>
      <c r="J4262" s="28">
        <v>0</v>
      </c>
      <c r="K4262" t="str">
        <f>IF((LEN(relatorio_Ananindeua3[[#This Row],[CIF/CPF/CNPJ]])=14),relatorio_Ananindeua3[[#This Row],[CIF/CPF/CNPJ]],relatorio_Ananindeua3[[#This Row],[Coluna2]])</f>
        <v>34569402000123</v>
      </c>
      <c r="L4262" t="str">
        <f t="shared" si="67"/>
        <v>345******23</v>
      </c>
    </row>
    <row r="4263" spans="1:12" x14ac:dyDescent="0.25">
      <c r="A4263" s="23" t="s">
        <v>3678</v>
      </c>
      <c r="B4263" s="23" t="s">
        <v>3679</v>
      </c>
      <c r="C4263" s="23" t="s">
        <v>17</v>
      </c>
      <c r="D4263" s="24">
        <v>45299.930844907409</v>
      </c>
      <c r="E4263" s="25" t="s">
        <v>11</v>
      </c>
      <c r="F4263" s="26" t="s">
        <v>16</v>
      </c>
      <c r="G4263" s="26" t="s">
        <v>14</v>
      </c>
      <c r="H4263" s="23">
        <v>0</v>
      </c>
      <c r="I4263" s="27"/>
      <c r="J4263" s="28">
        <v>0</v>
      </c>
      <c r="K4263" t="str">
        <f>IF((LEN(relatorio_Ananindeua3[[#This Row],[CIF/CPF/CNPJ]])=14),relatorio_Ananindeua3[[#This Row],[CIF/CPF/CNPJ]],relatorio_Ananindeua3[[#This Row],[Coluna2]])</f>
        <v>34541733000155</v>
      </c>
      <c r="L4263" t="str">
        <f t="shared" si="67"/>
        <v>345******55</v>
      </c>
    </row>
    <row r="4264" spans="1:12" x14ac:dyDescent="0.25">
      <c r="A4264" s="23" t="s">
        <v>3664</v>
      </c>
      <c r="B4264" s="23" t="s">
        <v>3665</v>
      </c>
      <c r="C4264" s="23" t="s">
        <v>17</v>
      </c>
      <c r="D4264" s="24">
        <v>45299.930856481478</v>
      </c>
      <c r="E4264" s="25" t="s">
        <v>11</v>
      </c>
      <c r="F4264" s="26" t="s">
        <v>16</v>
      </c>
      <c r="G4264" s="26" t="s">
        <v>14</v>
      </c>
      <c r="H4264" s="23">
        <v>0</v>
      </c>
      <c r="I4264" s="27"/>
      <c r="J4264" s="28">
        <v>0</v>
      </c>
      <c r="K4264" t="str">
        <f>IF((LEN(relatorio_Ananindeua3[[#This Row],[CIF/CPF/CNPJ]])=14),relatorio_Ananindeua3[[#This Row],[CIF/CPF/CNPJ]],relatorio_Ananindeua3[[#This Row],[Coluna2]])</f>
        <v>34502170000196</v>
      </c>
      <c r="L4264" t="str">
        <f t="shared" si="67"/>
        <v>345******96</v>
      </c>
    </row>
    <row r="4265" spans="1:12" x14ac:dyDescent="0.25">
      <c r="A4265" s="23" t="s">
        <v>3680</v>
      </c>
      <c r="B4265" s="23" t="s">
        <v>3681</v>
      </c>
      <c r="C4265" s="23" t="s">
        <v>17</v>
      </c>
      <c r="D4265" s="24">
        <v>45299.930868055555</v>
      </c>
      <c r="E4265" s="25" t="s">
        <v>11</v>
      </c>
      <c r="F4265" s="26" t="s">
        <v>16</v>
      </c>
      <c r="G4265" s="26" t="s">
        <v>14</v>
      </c>
      <c r="H4265" s="23">
        <v>0</v>
      </c>
      <c r="I4265" s="27"/>
      <c r="J4265" s="28">
        <v>0</v>
      </c>
      <c r="K4265" t="str">
        <f>IF((LEN(relatorio_Ananindeua3[[#This Row],[CIF/CPF/CNPJ]])=14),relatorio_Ananindeua3[[#This Row],[CIF/CPF/CNPJ]],relatorio_Ananindeua3[[#This Row],[Coluna2]])</f>
        <v>34543410000109</v>
      </c>
      <c r="L4265" t="str">
        <f t="shared" si="67"/>
        <v>345******09</v>
      </c>
    </row>
    <row r="4266" spans="1:12" x14ac:dyDescent="0.25">
      <c r="A4266" s="23" t="s">
        <v>1227</v>
      </c>
      <c r="B4266" s="23" t="s">
        <v>1228</v>
      </c>
      <c r="C4266" s="23" t="s">
        <v>17</v>
      </c>
      <c r="D4266" s="24">
        <v>45299.930902777778</v>
      </c>
      <c r="E4266" s="25" t="s">
        <v>11</v>
      </c>
      <c r="F4266" s="26" t="s">
        <v>16</v>
      </c>
      <c r="G4266" s="26" t="s">
        <v>14</v>
      </c>
      <c r="H4266" s="23">
        <v>0</v>
      </c>
      <c r="I4266" s="27"/>
      <c r="J4266" s="28">
        <v>0</v>
      </c>
      <c r="K4266" t="str">
        <f>IF((LEN(relatorio_Ananindeua3[[#This Row],[CIF/CPF/CNPJ]])=14),relatorio_Ananindeua3[[#This Row],[CIF/CPF/CNPJ]],relatorio_Ananindeua3[[#This Row],[Coluna2]])</f>
        <v>19646351000100</v>
      </c>
      <c r="L4266" t="str">
        <f t="shared" si="67"/>
        <v>196******00</v>
      </c>
    </row>
    <row r="4267" spans="1:12" x14ac:dyDescent="0.25">
      <c r="A4267" s="23" t="s">
        <v>3656</v>
      </c>
      <c r="B4267" s="23" t="s">
        <v>3657</v>
      </c>
      <c r="C4267" s="23" t="s">
        <v>17</v>
      </c>
      <c r="D4267" s="24">
        <v>45299.930914351855</v>
      </c>
      <c r="E4267" s="25" t="s">
        <v>11</v>
      </c>
      <c r="F4267" s="26" t="s">
        <v>16</v>
      </c>
      <c r="G4267" s="26" t="s">
        <v>14</v>
      </c>
      <c r="H4267" s="23">
        <v>0</v>
      </c>
      <c r="I4267" s="27"/>
      <c r="J4267" s="28">
        <v>0</v>
      </c>
      <c r="K4267" t="str">
        <f>IF((LEN(relatorio_Ananindeua3[[#This Row],[CIF/CPF/CNPJ]])=14),relatorio_Ananindeua3[[#This Row],[CIF/CPF/CNPJ]],relatorio_Ananindeua3[[#This Row],[Coluna2]])</f>
        <v>34455925000149</v>
      </c>
      <c r="L4267" t="str">
        <f t="shared" si="67"/>
        <v>344******49</v>
      </c>
    </row>
    <row r="4268" spans="1:12" x14ac:dyDescent="0.25">
      <c r="A4268" s="23" t="s">
        <v>3658</v>
      </c>
      <c r="B4268" s="23" t="s">
        <v>3659</v>
      </c>
      <c r="C4268" s="23" t="s">
        <v>17</v>
      </c>
      <c r="D4268" s="24">
        <v>45299.930914351855</v>
      </c>
      <c r="E4268" s="25" t="s">
        <v>11</v>
      </c>
      <c r="F4268" s="26" t="s">
        <v>16</v>
      </c>
      <c r="G4268" s="26" t="s">
        <v>14</v>
      </c>
      <c r="H4268" s="23">
        <v>0</v>
      </c>
      <c r="I4268" s="27"/>
      <c r="J4268" s="28">
        <v>0</v>
      </c>
      <c r="K4268" t="str">
        <f>IF((LEN(relatorio_Ananindeua3[[#This Row],[CIF/CPF/CNPJ]])=14),relatorio_Ananindeua3[[#This Row],[CIF/CPF/CNPJ]],relatorio_Ananindeua3[[#This Row],[Coluna2]])</f>
        <v>34463447000119</v>
      </c>
      <c r="L4268" t="str">
        <f t="shared" si="67"/>
        <v>344******19</v>
      </c>
    </row>
    <row r="4269" spans="1:12" x14ac:dyDescent="0.25">
      <c r="A4269" s="23" t="s">
        <v>3660</v>
      </c>
      <c r="B4269" s="23" t="s">
        <v>3661</v>
      </c>
      <c r="C4269" s="23" t="s">
        <v>17</v>
      </c>
      <c r="D4269" s="24">
        <v>45299.930914351855</v>
      </c>
      <c r="E4269" s="25" t="s">
        <v>11</v>
      </c>
      <c r="F4269" s="26" t="s">
        <v>16</v>
      </c>
      <c r="G4269" s="26" t="s">
        <v>14</v>
      </c>
      <c r="H4269" s="23">
        <v>0</v>
      </c>
      <c r="I4269" s="27"/>
      <c r="J4269" s="28">
        <v>0</v>
      </c>
      <c r="K4269" t="str">
        <f>IF((LEN(relatorio_Ananindeua3[[#This Row],[CIF/CPF/CNPJ]])=14),relatorio_Ananindeua3[[#This Row],[CIF/CPF/CNPJ]],relatorio_Ananindeua3[[#This Row],[Coluna2]])</f>
        <v>34475523000106</v>
      </c>
      <c r="L4269" t="str">
        <f t="shared" si="67"/>
        <v>344******06</v>
      </c>
    </row>
    <row r="4270" spans="1:12" x14ac:dyDescent="0.25">
      <c r="A4270" s="23" t="s">
        <v>2178</v>
      </c>
      <c r="B4270" s="23" t="s">
        <v>2179</v>
      </c>
      <c r="C4270" s="23" t="s">
        <v>17</v>
      </c>
      <c r="D4270" s="24">
        <v>45299.930925925924</v>
      </c>
      <c r="E4270" s="25" t="s">
        <v>11</v>
      </c>
      <c r="F4270" s="26" t="s">
        <v>16</v>
      </c>
      <c r="G4270" s="26" t="s">
        <v>14</v>
      </c>
      <c r="H4270" s="23">
        <v>0</v>
      </c>
      <c r="I4270" s="27"/>
      <c r="J4270" s="28">
        <v>0</v>
      </c>
      <c r="K4270" t="str">
        <f>IF((LEN(relatorio_Ananindeua3[[#This Row],[CIF/CPF/CNPJ]])=14),relatorio_Ananindeua3[[#This Row],[CIF/CPF/CNPJ]],relatorio_Ananindeua3[[#This Row],[Coluna2]])</f>
        <v>27497442000141</v>
      </c>
      <c r="L4270" t="str">
        <f t="shared" si="67"/>
        <v>274******41</v>
      </c>
    </row>
    <row r="4271" spans="1:12" x14ac:dyDescent="0.25">
      <c r="A4271" s="23" t="s">
        <v>3646</v>
      </c>
      <c r="B4271" s="23" t="s">
        <v>3647</v>
      </c>
      <c r="C4271" s="23" t="s">
        <v>17</v>
      </c>
      <c r="D4271" s="24">
        <v>45299.930983796294</v>
      </c>
      <c r="E4271" s="25" t="s">
        <v>11</v>
      </c>
      <c r="F4271" s="26" t="s">
        <v>16</v>
      </c>
      <c r="G4271" s="26" t="s">
        <v>14</v>
      </c>
      <c r="H4271" s="23">
        <v>0</v>
      </c>
      <c r="I4271" s="27"/>
      <c r="J4271" s="28">
        <v>0</v>
      </c>
      <c r="K4271" t="str">
        <f>IF((LEN(relatorio_Ananindeua3[[#This Row],[CIF/CPF/CNPJ]])=14),relatorio_Ananindeua3[[#This Row],[CIF/CPF/CNPJ]],relatorio_Ananindeua3[[#This Row],[Coluna2]])</f>
        <v>34426416000198</v>
      </c>
      <c r="L4271" t="str">
        <f t="shared" si="67"/>
        <v>344******98</v>
      </c>
    </row>
    <row r="4272" spans="1:12" x14ac:dyDescent="0.25">
      <c r="A4272" s="23" t="s">
        <v>3644</v>
      </c>
      <c r="B4272" s="23" t="s">
        <v>3645</v>
      </c>
      <c r="C4272" s="23" t="s">
        <v>17</v>
      </c>
      <c r="D4272" s="24">
        <v>45299.931018518517</v>
      </c>
      <c r="E4272" s="25" t="s">
        <v>11</v>
      </c>
      <c r="F4272" s="26" t="s">
        <v>16</v>
      </c>
      <c r="G4272" s="26" t="s">
        <v>14</v>
      </c>
      <c r="H4272" s="23">
        <v>0</v>
      </c>
      <c r="I4272" s="27"/>
      <c r="J4272" s="28">
        <v>0</v>
      </c>
      <c r="K4272" t="str">
        <f>IF((LEN(relatorio_Ananindeua3[[#This Row],[CIF/CPF/CNPJ]])=14),relatorio_Ananindeua3[[#This Row],[CIF/CPF/CNPJ]],relatorio_Ananindeua3[[#This Row],[Coluna2]])</f>
        <v>34419216000108</v>
      </c>
      <c r="L4272" t="str">
        <f t="shared" si="67"/>
        <v>344******08</v>
      </c>
    </row>
    <row r="4273" spans="1:12" x14ac:dyDescent="0.25">
      <c r="A4273" s="23" t="s">
        <v>3642</v>
      </c>
      <c r="B4273" s="23" t="s">
        <v>3643</v>
      </c>
      <c r="C4273" s="23" t="s">
        <v>17</v>
      </c>
      <c r="D4273" s="24">
        <v>45299.931064814817</v>
      </c>
      <c r="E4273" s="25" t="s">
        <v>11</v>
      </c>
      <c r="F4273" s="26" t="s">
        <v>16</v>
      </c>
      <c r="G4273" s="26" t="s">
        <v>14</v>
      </c>
      <c r="H4273" s="23">
        <v>0</v>
      </c>
      <c r="I4273" s="27"/>
      <c r="J4273" s="28">
        <v>0</v>
      </c>
      <c r="K4273" t="str">
        <f>IF((LEN(relatorio_Ananindeua3[[#This Row],[CIF/CPF/CNPJ]])=14),relatorio_Ananindeua3[[#This Row],[CIF/CPF/CNPJ]],relatorio_Ananindeua3[[#This Row],[Coluna2]])</f>
        <v>34411549000190</v>
      </c>
      <c r="L4273" t="str">
        <f t="shared" si="67"/>
        <v>344******90</v>
      </c>
    </row>
    <row r="4274" spans="1:12" x14ac:dyDescent="0.25">
      <c r="A4274" s="23" t="s">
        <v>3638</v>
      </c>
      <c r="B4274" s="23" t="s">
        <v>3639</v>
      </c>
      <c r="C4274" s="23" t="s">
        <v>17</v>
      </c>
      <c r="D4274" s="24">
        <v>45299.931087962963</v>
      </c>
      <c r="E4274" s="25" t="s">
        <v>11</v>
      </c>
      <c r="F4274" s="26" t="s">
        <v>16</v>
      </c>
      <c r="G4274" s="26" t="s">
        <v>14</v>
      </c>
      <c r="H4274" s="23">
        <v>0</v>
      </c>
      <c r="I4274" s="27"/>
      <c r="J4274" s="28">
        <v>0</v>
      </c>
      <c r="K4274" t="str">
        <f>IF((LEN(relatorio_Ananindeua3[[#This Row],[CIF/CPF/CNPJ]])=14),relatorio_Ananindeua3[[#This Row],[CIF/CPF/CNPJ]],relatorio_Ananindeua3[[#This Row],[Coluna2]])</f>
        <v>34394983000100</v>
      </c>
      <c r="L4274" t="str">
        <f t="shared" si="67"/>
        <v>343******00</v>
      </c>
    </row>
    <row r="4275" spans="1:12" x14ac:dyDescent="0.25">
      <c r="A4275" s="23" t="s">
        <v>525</v>
      </c>
      <c r="B4275" s="23" t="s">
        <v>526</v>
      </c>
      <c r="C4275" s="23" t="s">
        <v>17</v>
      </c>
      <c r="D4275" s="24">
        <v>45299.93109953704</v>
      </c>
      <c r="E4275" s="25" t="s">
        <v>11</v>
      </c>
      <c r="F4275" s="26" t="s">
        <v>16</v>
      </c>
      <c r="G4275" s="26" t="s">
        <v>14</v>
      </c>
      <c r="H4275" s="23">
        <v>0</v>
      </c>
      <c r="I4275" s="27"/>
      <c r="J4275" s="28">
        <v>0</v>
      </c>
      <c r="K4275" t="str">
        <f>IF((LEN(relatorio_Ananindeua3[[#This Row],[CIF/CPF/CNPJ]])=14),relatorio_Ananindeua3[[#This Row],[CIF/CPF/CNPJ]],relatorio_Ananindeua3[[#This Row],[Coluna2]])</f>
        <v>13777950000179</v>
      </c>
      <c r="L4275" t="str">
        <f t="shared" si="67"/>
        <v>137******79</v>
      </c>
    </row>
    <row r="4276" spans="1:12" x14ac:dyDescent="0.25">
      <c r="A4276" s="23" t="s">
        <v>2514</v>
      </c>
      <c r="B4276" s="23" t="s">
        <v>2515</v>
      </c>
      <c r="C4276" s="23" t="s">
        <v>17</v>
      </c>
      <c r="D4276" s="24">
        <v>45299.931111111109</v>
      </c>
      <c r="E4276" s="25" t="s">
        <v>11</v>
      </c>
      <c r="F4276" s="26" t="s">
        <v>16</v>
      </c>
      <c r="G4276" s="26" t="s">
        <v>14</v>
      </c>
      <c r="H4276" s="23">
        <v>0</v>
      </c>
      <c r="I4276" s="27"/>
      <c r="J4276" s="28">
        <v>0</v>
      </c>
      <c r="K4276" t="str">
        <f>IF((LEN(relatorio_Ananindeua3[[#This Row],[CIF/CPF/CNPJ]])=14),relatorio_Ananindeua3[[#This Row],[CIF/CPF/CNPJ]],relatorio_Ananindeua3[[#This Row],[Coluna2]])</f>
        <v>29144155000183</v>
      </c>
      <c r="L4276" t="str">
        <f t="shared" si="67"/>
        <v>291******83</v>
      </c>
    </row>
    <row r="4277" spans="1:12" x14ac:dyDescent="0.25">
      <c r="A4277" s="23" t="s">
        <v>3630</v>
      </c>
      <c r="B4277" s="23" t="s">
        <v>3631</v>
      </c>
      <c r="C4277" s="23" t="s">
        <v>17</v>
      </c>
      <c r="D4277" s="24">
        <v>45299.931145833332</v>
      </c>
      <c r="E4277" s="25" t="s">
        <v>11</v>
      </c>
      <c r="F4277" s="26" t="s">
        <v>16</v>
      </c>
      <c r="G4277" s="26" t="s">
        <v>14</v>
      </c>
      <c r="H4277" s="23">
        <v>0</v>
      </c>
      <c r="I4277" s="27"/>
      <c r="J4277" s="28">
        <v>0</v>
      </c>
      <c r="K4277" t="str">
        <f>IF((LEN(relatorio_Ananindeua3[[#This Row],[CIF/CPF/CNPJ]])=14),relatorio_Ananindeua3[[#This Row],[CIF/CPF/CNPJ]],relatorio_Ananindeua3[[#This Row],[Coluna2]])</f>
        <v>34343231000110</v>
      </c>
      <c r="L4277" t="str">
        <f t="shared" si="67"/>
        <v>343******10</v>
      </c>
    </row>
    <row r="4278" spans="1:12" x14ac:dyDescent="0.25">
      <c r="A4278" s="23" t="s">
        <v>3622</v>
      </c>
      <c r="B4278" s="23" t="s">
        <v>3623</v>
      </c>
      <c r="C4278" s="23" t="s">
        <v>17</v>
      </c>
      <c r="D4278" s="24">
        <v>45299.931250000001</v>
      </c>
      <c r="E4278" s="25" t="s">
        <v>11</v>
      </c>
      <c r="F4278" s="26" t="s">
        <v>16</v>
      </c>
      <c r="G4278" s="26" t="s">
        <v>14</v>
      </c>
      <c r="H4278" s="23">
        <v>0</v>
      </c>
      <c r="I4278" s="27"/>
      <c r="J4278" s="28">
        <v>0</v>
      </c>
      <c r="K4278" t="str">
        <f>IF((LEN(relatorio_Ananindeua3[[#This Row],[CIF/CPF/CNPJ]])=14),relatorio_Ananindeua3[[#This Row],[CIF/CPF/CNPJ]],relatorio_Ananindeua3[[#This Row],[Coluna2]])</f>
        <v>34302035000105</v>
      </c>
      <c r="L4278" t="str">
        <f t="shared" si="67"/>
        <v>343******05</v>
      </c>
    </row>
    <row r="4279" spans="1:12" x14ac:dyDescent="0.25">
      <c r="A4279" s="23" t="s">
        <v>3616</v>
      </c>
      <c r="B4279" s="23" t="s">
        <v>3617</v>
      </c>
      <c r="C4279" s="23" t="s">
        <v>17</v>
      </c>
      <c r="D4279" s="24">
        <v>45299.931261574071</v>
      </c>
      <c r="E4279" s="25" t="s">
        <v>11</v>
      </c>
      <c r="F4279" s="26" t="s">
        <v>16</v>
      </c>
      <c r="G4279" s="26" t="s">
        <v>14</v>
      </c>
      <c r="H4279" s="23">
        <v>0</v>
      </c>
      <c r="I4279" s="27"/>
      <c r="J4279" s="28">
        <v>0</v>
      </c>
      <c r="K4279" t="str">
        <f>IF((LEN(relatorio_Ananindeua3[[#This Row],[CIF/CPF/CNPJ]])=14),relatorio_Ananindeua3[[#This Row],[CIF/CPF/CNPJ]],relatorio_Ananindeua3[[#This Row],[Coluna2]])</f>
        <v>34278402000174</v>
      </c>
      <c r="L4279" t="str">
        <f t="shared" si="67"/>
        <v>342******74</v>
      </c>
    </row>
    <row r="4280" spans="1:12" x14ac:dyDescent="0.25">
      <c r="A4280" s="23" t="s">
        <v>3618</v>
      </c>
      <c r="B4280" s="23" t="s">
        <v>3619</v>
      </c>
      <c r="C4280" s="23" t="s">
        <v>17</v>
      </c>
      <c r="D4280" s="24">
        <v>45299.931261574071</v>
      </c>
      <c r="E4280" s="25" t="s">
        <v>11</v>
      </c>
      <c r="F4280" s="26" t="s">
        <v>16</v>
      </c>
      <c r="G4280" s="26" t="s">
        <v>14</v>
      </c>
      <c r="H4280" s="23">
        <v>0</v>
      </c>
      <c r="I4280" s="27"/>
      <c r="J4280" s="28">
        <v>0</v>
      </c>
      <c r="K4280" t="str">
        <f>IF((LEN(relatorio_Ananindeua3[[#This Row],[CIF/CPF/CNPJ]])=14),relatorio_Ananindeua3[[#This Row],[CIF/CPF/CNPJ]],relatorio_Ananindeua3[[#This Row],[Coluna2]])</f>
        <v>34294448000187</v>
      </c>
      <c r="L4280" t="str">
        <f t="shared" si="67"/>
        <v>342******87</v>
      </c>
    </row>
    <row r="4281" spans="1:12" x14ac:dyDescent="0.25">
      <c r="A4281" s="23" t="s">
        <v>3612</v>
      </c>
      <c r="B4281" s="23" t="s">
        <v>3613</v>
      </c>
      <c r="C4281" s="23" t="s">
        <v>17</v>
      </c>
      <c r="D4281" s="24">
        <v>45299.931273148148</v>
      </c>
      <c r="E4281" s="25" t="s">
        <v>11</v>
      </c>
      <c r="F4281" s="26" t="s">
        <v>16</v>
      </c>
      <c r="G4281" s="26" t="s">
        <v>14</v>
      </c>
      <c r="H4281" s="23">
        <v>0</v>
      </c>
      <c r="I4281" s="27"/>
      <c r="J4281" s="28">
        <v>0</v>
      </c>
      <c r="K4281" t="str">
        <f>IF((LEN(relatorio_Ananindeua3[[#This Row],[CIF/CPF/CNPJ]])=14),relatorio_Ananindeua3[[#This Row],[CIF/CPF/CNPJ]],relatorio_Ananindeua3[[#This Row],[Coluna2]])</f>
        <v>34275384000177</v>
      </c>
      <c r="L4281" t="str">
        <f t="shared" si="67"/>
        <v>342******77</v>
      </c>
    </row>
    <row r="4282" spans="1:12" x14ac:dyDescent="0.25">
      <c r="A4282" s="23" t="s">
        <v>3610</v>
      </c>
      <c r="B4282" s="23" t="s">
        <v>3611</v>
      </c>
      <c r="C4282" s="23" t="s">
        <v>17</v>
      </c>
      <c r="D4282" s="24">
        <v>45299.931284722225</v>
      </c>
      <c r="E4282" s="25" t="s">
        <v>11</v>
      </c>
      <c r="F4282" s="26" t="s">
        <v>16</v>
      </c>
      <c r="G4282" s="26" t="s">
        <v>14</v>
      </c>
      <c r="H4282" s="23">
        <v>0</v>
      </c>
      <c r="I4282" s="27"/>
      <c r="J4282" s="28">
        <v>0</v>
      </c>
      <c r="K4282" t="str">
        <f>IF((LEN(relatorio_Ananindeua3[[#This Row],[CIF/CPF/CNPJ]])=14),relatorio_Ananindeua3[[#This Row],[CIF/CPF/CNPJ]],relatorio_Ananindeua3[[#This Row],[Coluna2]])</f>
        <v>34244874000106</v>
      </c>
      <c r="L4282" t="str">
        <f t="shared" si="67"/>
        <v>342******06</v>
      </c>
    </row>
    <row r="4283" spans="1:12" x14ac:dyDescent="0.25">
      <c r="A4283" s="23" t="s">
        <v>1944</v>
      </c>
      <c r="B4283" s="23" t="s">
        <v>1945</v>
      </c>
      <c r="C4283" s="23" t="s">
        <v>17</v>
      </c>
      <c r="D4283" s="24">
        <v>45299.931296296294</v>
      </c>
      <c r="E4283" s="25" t="s">
        <v>11</v>
      </c>
      <c r="F4283" s="26" t="s">
        <v>16</v>
      </c>
      <c r="G4283" s="26" t="s">
        <v>14</v>
      </c>
      <c r="H4283" s="23">
        <v>0</v>
      </c>
      <c r="I4283" s="27"/>
      <c r="J4283" s="28">
        <v>0</v>
      </c>
      <c r="K4283" t="str">
        <f>IF((LEN(relatorio_Ananindeua3[[#This Row],[CIF/CPF/CNPJ]])=14),relatorio_Ananindeua3[[#This Row],[CIF/CPF/CNPJ]],relatorio_Ananindeua3[[#This Row],[Coluna2]])</f>
        <v>26048906000170</v>
      </c>
      <c r="L4283" t="str">
        <f t="shared" si="67"/>
        <v>260******70</v>
      </c>
    </row>
    <row r="4284" spans="1:12" x14ac:dyDescent="0.25">
      <c r="A4284" s="23" t="s">
        <v>3604</v>
      </c>
      <c r="B4284" s="23" t="s">
        <v>3605</v>
      </c>
      <c r="C4284" s="23" t="s">
        <v>17</v>
      </c>
      <c r="D4284" s="24">
        <v>45299.931307870371</v>
      </c>
      <c r="E4284" s="25" t="s">
        <v>11</v>
      </c>
      <c r="F4284" s="26" t="s">
        <v>16</v>
      </c>
      <c r="G4284" s="26" t="s">
        <v>14</v>
      </c>
      <c r="H4284" s="23">
        <v>0</v>
      </c>
      <c r="I4284" s="27"/>
      <c r="J4284" s="28">
        <v>0</v>
      </c>
      <c r="K4284" t="str">
        <f>IF((LEN(relatorio_Ananindeua3[[#This Row],[CIF/CPF/CNPJ]])=14),relatorio_Ananindeua3[[#This Row],[CIF/CPF/CNPJ]],relatorio_Ananindeua3[[#This Row],[Coluna2]])</f>
        <v>34225695000121</v>
      </c>
      <c r="L4284" t="str">
        <f t="shared" si="67"/>
        <v>342******21</v>
      </c>
    </row>
    <row r="4285" spans="1:12" x14ac:dyDescent="0.25">
      <c r="A4285" s="23" t="s">
        <v>3540</v>
      </c>
      <c r="B4285" s="23" t="s">
        <v>3541</v>
      </c>
      <c r="C4285" s="23" t="s">
        <v>17</v>
      </c>
      <c r="D4285" s="24">
        <v>45299.931377314817</v>
      </c>
      <c r="E4285" s="25" t="s">
        <v>11</v>
      </c>
      <c r="F4285" s="26" t="s">
        <v>16</v>
      </c>
      <c r="G4285" s="26" t="s">
        <v>14</v>
      </c>
      <c r="H4285" s="23">
        <v>0</v>
      </c>
      <c r="I4285" s="27"/>
      <c r="J4285" s="28">
        <v>0</v>
      </c>
      <c r="K4285" t="str">
        <f>IF((LEN(relatorio_Ananindeua3[[#This Row],[CIF/CPF/CNPJ]])=14),relatorio_Ananindeua3[[#This Row],[CIF/CPF/CNPJ]],relatorio_Ananindeua3[[#This Row],[Coluna2]])</f>
        <v>33991296000109</v>
      </c>
      <c r="L4285" t="str">
        <f t="shared" si="67"/>
        <v>339******09</v>
      </c>
    </row>
    <row r="4286" spans="1:12" x14ac:dyDescent="0.25">
      <c r="A4286" s="23" t="s">
        <v>3594</v>
      </c>
      <c r="B4286" s="23" t="s">
        <v>3595</v>
      </c>
      <c r="C4286" s="23" t="s">
        <v>17</v>
      </c>
      <c r="D4286" s="24">
        <v>45299.931400462963</v>
      </c>
      <c r="E4286" s="25" t="s">
        <v>11</v>
      </c>
      <c r="F4286" s="26" t="s">
        <v>16</v>
      </c>
      <c r="G4286" s="26" t="s">
        <v>14</v>
      </c>
      <c r="H4286" s="23">
        <v>0</v>
      </c>
      <c r="I4286" s="27"/>
      <c r="J4286" s="28">
        <v>0</v>
      </c>
      <c r="K4286" t="str">
        <f>IF((LEN(relatorio_Ananindeua3[[#This Row],[CIF/CPF/CNPJ]])=14),relatorio_Ananindeua3[[#This Row],[CIF/CPF/CNPJ]],relatorio_Ananindeua3[[#This Row],[Coluna2]])</f>
        <v>34191487000159</v>
      </c>
      <c r="L4286" t="str">
        <f t="shared" si="67"/>
        <v>341******59</v>
      </c>
    </row>
    <row r="4287" spans="1:12" x14ac:dyDescent="0.25">
      <c r="A4287" s="23" t="s">
        <v>3590</v>
      </c>
      <c r="B4287" s="23" t="s">
        <v>3591</v>
      </c>
      <c r="C4287" s="23" t="s">
        <v>17</v>
      </c>
      <c r="D4287" s="24">
        <v>45299.931423611109</v>
      </c>
      <c r="E4287" s="25" t="s">
        <v>11</v>
      </c>
      <c r="F4287" s="26" t="s">
        <v>16</v>
      </c>
      <c r="G4287" s="26" t="s">
        <v>14</v>
      </c>
      <c r="H4287" s="23">
        <v>0</v>
      </c>
      <c r="I4287" s="27"/>
      <c r="J4287" s="28">
        <v>0</v>
      </c>
      <c r="K4287" t="str">
        <f>IF((LEN(relatorio_Ananindeua3[[#This Row],[CIF/CPF/CNPJ]])=14),relatorio_Ananindeua3[[#This Row],[CIF/CPF/CNPJ]],relatorio_Ananindeua3[[#This Row],[Coluna2]])</f>
        <v>34159415000124</v>
      </c>
      <c r="L4287" t="str">
        <f t="shared" si="67"/>
        <v>341******24</v>
      </c>
    </row>
    <row r="4288" spans="1:12" x14ac:dyDescent="0.25">
      <c r="A4288" s="23" t="s">
        <v>3586</v>
      </c>
      <c r="B4288" s="23" t="s">
        <v>3587</v>
      </c>
      <c r="C4288" s="23" t="s">
        <v>17</v>
      </c>
      <c r="D4288" s="24">
        <v>45299.931458333333</v>
      </c>
      <c r="E4288" s="25" t="s">
        <v>11</v>
      </c>
      <c r="F4288" s="26" t="s">
        <v>16</v>
      </c>
      <c r="G4288" s="26" t="s">
        <v>14</v>
      </c>
      <c r="H4288" s="23">
        <v>0</v>
      </c>
      <c r="I4288" s="27"/>
      <c r="J4288" s="28">
        <v>0</v>
      </c>
      <c r="K4288" t="str">
        <f>IF((LEN(relatorio_Ananindeua3[[#This Row],[CIF/CPF/CNPJ]])=14),relatorio_Ananindeua3[[#This Row],[CIF/CPF/CNPJ]],relatorio_Ananindeua3[[#This Row],[Coluna2]])</f>
        <v>34139996000132</v>
      </c>
      <c r="L4288" t="str">
        <f t="shared" si="67"/>
        <v>341******32</v>
      </c>
    </row>
    <row r="4289" spans="1:12" x14ac:dyDescent="0.25">
      <c r="A4289" s="23" t="s">
        <v>3570</v>
      </c>
      <c r="B4289" s="23" t="s">
        <v>3571</v>
      </c>
      <c r="C4289" s="23" t="s">
        <v>17</v>
      </c>
      <c r="D4289" s="24">
        <v>45299.931539351855</v>
      </c>
      <c r="E4289" s="25" t="s">
        <v>11</v>
      </c>
      <c r="F4289" s="26" t="s">
        <v>16</v>
      </c>
      <c r="G4289" s="26" t="s">
        <v>14</v>
      </c>
      <c r="H4289" s="23">
        <v>0</v>
      </c>
      <c r="I4289" s="27"/>
      <c r="J4289" s="28">
        <v>0</v>
      </c>
      <c r="K4289" t="str">
        <f>IF((LEN(relatorio_Ananindeua3[[#This Row],[CIF/CPF/CNPJ]])=14),relatorio_Ananindeua3[[#This Row],[CIF/CPF/CNPJ]],relatorio_Ananindeua3[[#This Row],[Coluna2]])</f>
        <v>34096094000166</v>
      </c>
      <c r="L4289" t="str">
        <f t="shared" si="67"/>
        <v>340******66</v>
      </c>
    </row>
    <row r="4290" spans="1:12" x14ac:dyDescent="0.25">
      <c r="A4290" s="23" t="s">
        <v>3572</v>
      </c>
      <c r="B4290" s="23" t="s">
        <v>3573</v>
      </c>
      <c r="C4290" s="23" t="s">
        <v>17</v>
      </c>
      <c r="D4290" s="24">
        <v>45299.931539351855</v>
      </c>
      <c r="E4290" s="25" t="s">
        <v>11</v>
      </c>
      <c r="F4290" s="26" t="s">
        <v>16</v>
      </c>
      <c r="G4290" s="26" t="s">
        <v>14</v>
      </c>
      <c r="H4290" s="23">
        <v>0</v>
      </c>
      <c r="I4290" s="27"/>
      <c r="J4290" s="28">
        <v>0</v>
      </c>
      <c r="K4290" t="str">
        <f>IF((LEN(relatorio_Ananindeua3[[#This Row],[CIF/CPF/CNPJ]])=14),relatorio_Ananindeua3[[#This Row],[CIF/CPF/CNPJ]],relatorio_Ananindeua3[[#This Row],[Coluna2]])</f>
        <v>34100293000109</v>
      </c>
      <c r="L4290" t="str">
        <f t="shared" si="67"/>
        <v>341******09</v>
      </c>
    </row>
    <row r="4291" spans="1:12" x14ac:dyDescent="0.25">
      <c r="A4291" s="23" t="s">
        <v>3578</v>
      </c>
      <c r="B4291" s="23" t="s">
        <v>3579</v>
      </c>
      <c r="C4291" s="23" t="s">
        <v>17</v>
      </c>
      <c r="D4291" s="24">
        <v>45299.931539351855</v>
      </c>
      <c r="E4291" s="25" t="s">
        <v>11</v>
      </c>
      <c r="F4291" s="26" t="s">
        <v>16</v>
      </c>
      <c r="G4291" s="26" t="s">
        <v>14</v>
      </c>
      <c r="H4291" s="23">
        <v>0</v>
      </c>
      <c r="I4291" s="27"/>
      <c r="J4291" s="28">
        <v>0</v>
      </c>
      <c r="K4291" t="str">
        <f>IF((LEN(relatorio_Ananindeua3[[#This Row],[CIF/CPF/CNPJ]])=14),relatorio_Ananindeua3[[#This Row],[CIF/CPF/CNPJ]],relatorio_Ananindeua3[[#This Row],[Coluna2]])</f>
        <v>34111079000140</v>
      </c>
      <c r="L4291" t="str">
        <f t="shared" si="67"/>
        <v>341******40</v>
      </c>
    </row>
    <row r="4292" spans="1:12" x14ac:dyDescent="0.25">
      <c r="A4292" s="23" t="s">
        <v>3566</v>
      </c>
      <c r="B4292" s="23" t="s">
        <v>3567</v>
      </c>
      <c r="C4292" s="23" t="s">
        <v>17</v>
      </c>
      <c r="D4292" s="24">
        <v>45299.931550925925</v>
      </c>
      <c r="E4292" s="25" t="s">
        <v>11</v>
      </c>
      <c r="F4292" s="26" t="s">
        <v>16</v>
      </c>
      <c r="G4292" s="26" t="s">
        <v>14</v>
      </c>
      <c r="H4292" s="23">
        <v>0</v>
      </c>
      <c r="I4292" s="27"/>
      <c r="J4292" s="28">
        <v>0</v>
      </c>
      <c r="K4292" t="str">
        <f>IF((LEN(relatorio_Ananindeua3[[#This Row],[CIF/CPF/CNPJ]])=14),relatorio_Ananindeua3[[#This Row],[CIF/CPF/CNPJ]],relatorio_Ananindeua3[[#This Row],[Coluna2]])</f>
        <v>34085030000160</v>
      </c>
      <c r="L4292" t="str">
        <f t="shared" si="67"/>
        <v>340******60</v>
      </c>
    </row>
    <row r="4293" spans="1:12" x14ac:dyDescent="0.25">
      <c r="A4293" s="23" t="s">
        <v>3560</v>
      </c>
      <c r="B4293" s="23" t="s">
        <v>3561</v>
      </c>
      <c r="C4293" s="23" t="s">
        <v>17</v>
      </c>
      <c r="D4293" s="24">
        <v>45299.931574074071</v>
      </c>
      <c r="E4293" s="25" t="s">
        <v>11</v>
      </c>
      <c r="F4293" s="26" t="s">
        <v>16</v>
      </c>
      <c r="G4293" s="26" t="s">
        <v>14</v>
      </c>
      <c r="H4293" s="23">
        <v>0</v>
      </c>
      <c r="I4293" s="27"/>
      <c r="J4293" s="28">
        <v>0</v>
      </c>
      <c r="K4293" t="str">
        <f>IF((LEN(relatorio_Ananindeua3[[#This Row],[CIF/CPF/CNPJ]])=14),relatorio_Ananindeua3[[#This Row],[CIF/CPF/CNPJ]],relatorio_Ananindeua3[[#This Row],[Coluna2]])</f>
        <v>34065239000161</v>
      </c>
      <c r="L4293" t="str">
        <f t="shared" si="67"/>
        <v>340******61</v>
      </c>
    </row>
    <row r="4294" spans="1:12" x14ac:dyDescent="0.25">
      <c r="A4294" s="23" t="s">
        <v>1855</v>
      </c>
      <c r="B4294" s="23" t="s">
        <v>1856</v>
      </c>
      <c r="C4294" s="23" t="s">
        <v>17</v>
      </c>
      <c r="D4294" s="24">
        <v>45299.931689814817</v>
      </c>
      <c r="E4294" s="25" t="s">
        <v>11</v>
      </c>
      <c r="F4294" s="26" t="s">
        <v>16</v>
      </c>
      <c r="G4294" s="26" t="s">
        <v>14</v>
      </c>
      <c r="H4294" s="23">
        <v>0</v>
      </c>
      <c r="I4294" s="27"/>
      <c r="J4294" s="28">
        <v>0</v>
      </c>
      <c r="K4294" t="str">
        <f>IF((LEN(relatorio_Ananindeua3[[#This Row],[CIF/CPF/CNPJ]])=14),relatorio_Ananindeua3[[#This Row],[CIF/CPF/CNPJ]],relatorio_Ananindeua3[[#This Row],[Coluna2]])</f>
        <v>24813970000174</v>
      </c>
      <c r="L4294" t="str">
        <f t="shared" si="67"/>
        <v>248******74</v>
      </c>
    </row>
    <row r="4295" spans="1:12" x14ac:dyDescent="0.25">
      <c r="A4295" s="23" t="s">
        <v>3554</v>
      </c>
      <c r="B4295" s="23" t="s">
        <v>3555</v>
      </c>
      <c r="C4295" s="23" t="s">
        <v>17</v>
      </c>
      <c r="D4295" s="24">
        <v>45299.931689814817</v>
      </c>
      <c r="E4295" s="25" t="s">
        <v>11</v>
      </c>
      <c r="F4295" s="26" t="s">
        <v>16</v>
      </c>
      <c r="G4295" s="26" t="s">
        <v>14</v>
      </c>
      <c r="H4295" s="23">
        <v>0</v>
      </c>
      <c r="I4295" s="27"/>
      <c r="J4295" s="28">
        <v>0</v>
      </c>
      <c r="K4295" t="str">
        <f>IF((LEN(relatorio_Ananindeua3[[#This Row],[CIF/CPF/CNPJ]])=14),relatorio_Ananindeua3[[#This Row],[CIF/CPF/CNPJ]],relatorio_Ananindeua3[[#This Row],[Coluna2]])</f>
        <v>34024768000117</v>
      </c>
      <c r="L4295" t="str">
        <f t="shared" si="67"/>
        <v>340******17</v>
      </c>
    </row>
    <row r="4296" spans="1:12" x14ac:dyDescent="0.25">
      <c r="A4296" s="23" t="s">
        <v>2482</v>
      </c>
      <c r="B4296" s="23" t="s">
        <v>2483</v>
      </c>
      <c r="C4296" s="23" t="s">
        <v>17</v>
      </c>
      <c r="D4296" s="24">
        <v>45299.931712962964</v>
      </c>
      <c r="E4296" s="25" t="s">
        <v>11</v>
      </c>
      <c r="F4296" s="26" t="s">
        <v>16</v>
      </c>
      <c r="G4296" s="26" t="s">
        <v>14</v>
      </c>
      <c r="H4296" s="23">
        <v>0</v>
      </c>
      <c r="I4296" s="27"/>
      <c r="J4296" s="28">
        <v>0</v>
      </c>
      <c r="K4296" t="str">
        <f>IF((LEN(relatorio_Ananindeua3[[#This Row],[CIF/CPF/CNPJ]])=14),relatorio_Ananindeua3[[#This Row],[CIF/CPF/CNPJ]],relatorio_Ananindeua3[[#This Row],[Coluna2]])</f>
        <v>29001218000142</v>
      </c>
      <c r="L4296" t="str">
        <f t="shared" si="67"/>
        <v>290******42</v>
      </c>
    </row>
    <row r="4297" spans="1:12" x14ac:dyDescent="0.25">
      <c r="A4297" s="23" t="s">
        <v>2945</v>
      </c>
      <c r="B4297" s="23" t="s">
        <v>2946</v>
      </c>
      <c r="C4297" s="23" t="s">
        <v>17</v>
      </c>
      <c r="D4297" s="24">
        <v>45299.931712962964</v>
      </c>
      <c r="E4297" s="25" t="s">
        <v>11</v>
      </c>
      <c r="F4297" s="26" t="s">
        <v>16</v>
      </c>
      <c r="G4297" s="26" t="s">
        <v>14</v>
      </c>
      <c r="H4297" s="23">
        <v>0</v>
      </c>
      <c r="I4297" s="27"/>
      <c r="J4297" s="28">
        <v>0</v>
      </c>
      <c r="K4297" t="str">
        <f>IF((LEN(relatorio_Ananindeua3[[#This Row],[CIF/CPF/CNPJ]])=14),relatorio_Ananindeua3[[#This Row],[CIF/CPF/CNPJ]],relatorio_Ananindeua3[[#This Row],[Coluna2]])</f>
        <v>31077572000100</v>
      </c>
      <c r="L4297" t="str">
        <f t="shared" si="67"/>
        <v>310******00</v>
      </c>
    </row>
    <row r="4298" spans="1:12" x14ac:dyDescent="0.25">
      <c r="A4298" s="23" t="s">
        <v>3420</v>
      </c>
      <c r="B4298" s="23" t="s">
        <v>3421</v>
      </c>
      <c r="C4298" s="23" t="s">
        <v>17</v>
      </c>
      <c r="D4298" s="24">
        <v>45299.93172453704</v>
      </c>
      <c r="E4298" s="25" t="s">
        <v>11</v>
      </c>
      <c r="F4298" s="26" t="s">
        <v>16</v>
      </c>
      <c r="G4298" s="26" t="s">
        <v>14</v>
      </c>
      <c r="H4298" s="23">
        <v>0</v>
      </c>
      <c r="I4298" s="27"/>
      <c r="J4298" s="28">
        <v>0</v>
      </c>
      <c r="K4298" t="str">
        <f>IF((LEN(relatorio_Ananindeua3[[#This Row],[CIF/CPF/CNPJ]])=14),relatorio_Ananindeua3[[#This Row],[CIF/CPF/CNPJ]],relatorio_Ananindeua3[[#This Row],[Coluna2]])</f>
        <v>33568256000159</v>
      </c>
      <c r="L4298" t="str">
        <f t="shared" si="67"/>
        <v>335******59</v>
      </c>
    </row>
    <row r="4299" spans="1:12" x14ac:dyDescent="0.25">
      <c r="A4299" s="23" t="s">
        <v>1050</v>
      </c>
      <c r="B4299" s="23" t="s">
        <v>1051</v>
      </c>
      <c r="C4299" s="23" t="s">
        <v>17</v>
      </c>
      <c r="D4299" s="24">
        <v>45299.93173611111</v>
      </c>
      <c r="E4299" s="25" t="s">
        <v>11</v>
      </c>
      <c r="F4299" s="26" t="s">
        <v>16</v>
      </c>
      <c r="G4299" s="26" t="s">
        <v>14</v>
      </c>
      <c r="H4299" s="23">
        <v>0</v>
      </c>
      <c r="I4299" s="27"/>
      <c r="J4299" s="28">
        <v>0</v>
      </c>
      <c r="K4299" t="str">
        <f>IF((LEN(relatorio_Ananindeua3[[#This Row],[CIF/CPF/CNPJ]])=14),relatorio_Ananindeua3[[#This Row],[CIF/CPF/CNPJ]],relatorio_Ananindeua3[[#This Row],[Coluna2]])</f>
        <v>18098997000120</v>
      </c>
      <c r="L4299" t="str">
        <f t="shared" si="67"/>
        <v>180******20</v>
      </c>
    </row>
    <row r="4300" spans="1:12" x14ac:dyDescent="0.25">
      <c r="A4300" s="23" t="s">
        <v>3550</v>
      </c>
      <c r="B4300" s="23" t="s">
        <v>3551</v>
      </c>
      <c r="C4300" s="23" t="s">
        <v>17</v>
      </c>
      <c r="D4300" s="24">
        <v>45299.93173611111</v>
      </c>
      <c r="E4300" s="25" t="s">
        <v>11</v>
      </c>
      <c r="F4300" s="26" t="s">
        <v>16</v>
      </c>
      <c r="G4300" s="26" t="s">
        <v>14</v>
      </c>
      <c r="H4300" s="23">
        <v>0</v>
      </c>
      <c r="I4300" s="27"/>
      <c r="J4300" s="28">
        <v>0</v>
      </c>
      <c r="K4300" t="str">
        <f>IF((LEN(relatorio_Ananindeua3[[#This Row],[CIF/CPF/CNPJ]])=14),relatorio_Ananindeua3[[#This Row],[CIF/CPF/CNPJ]],relatorio_Ananindeua3[[#This Row],[Coluna2]])</f>
        <v>34002927000182</v>
      </c>
      <c r="L4300" t="str">
        <f t="shared" si="67"/>
        <v>340******82</v>
      </c>
    </row>
    <row r="4301" spans="1:12" x14ac:dyDescent="0.25">
      <c r="A4301" s="23" t="s">
        <v>3546</v>
      </c>
      <c r="B4301" s="23" t="s">
        <v>3547</v>
      </c>
      <c r="C4301" s="23" t="s">
        <v>17</v>
      </c>
      <c r="D4301" s="24">
        <v>45299.931747685187</v>
      </c>
      <c r="E4301" s="25" t="s">
        <v>11</v>
      </c>
      <c r="F4301" s="26" t="s">
        <v>16</v>
      </c>
      <c r="G4301" s="26" t="s">
        <v>14</v>
      </c>
      <c r="H4301" s="23">
        <v>0</v>
      </c>
      <c r="I4301" s="27"/>
      <c r="J4301" s="28">
        <v>0</v>
      </c>
      <c r="K4301" t="str">
        <f>IF((LEN(relatorio_Ananindeua3[[#This Row],[CIF/CPF/CNPJ]])=14),relatorio_Ananindeua3[[#This Row],[CIF/CPF/CNPJ]],relatorio_Ananindeua3[[#This Row],[Coluna2]])</f>
        <v>33997676000150</v>
      </c>
      <c r="L4301" t="str">
        <f t="shared" si="67"/>
        <v>339******50</v>
      </c>
    </row>
    <row r="4302" spans="1:12" x14ac:dyDescent="0.25">
      <c r="A4302" s="23" t="s">
        <v>3538</v>
      </c>
      <c r="B4302" s="23" t="s">
        <v>3539</v>
      </c>
      <c r="C4302" s="23" t="s">
        <v>17</v>
      </c>
      <c r="D4302" s="24">
        <v>45299.931793981479</v>
      </c>
      <c r="E4302" s="25" t="s">
        <v>11</v>
      </c>
      <c r="F4302" s="26" t="s">
        <v>16</v>
      </c>
      <c r="G4302" s="26" t="s">
        <v>14</v>
      </c>
      <c r="H4302" s="23">
        <v>0</v>
      </c>
      <c r="I4302" s="27"/>
      <c r="J4302" s="28">
        <v>0</v>
      </c>
      <c r="K4302" t="str">
        <f>IF((LEN(relatorio_Ananindeua3[[#This Row],[CIF/CPF/CNPJ]])=14),relatorio_Ananindeua3[[#This Row],[CIF/CPF/CNPJ]],relatorio_Ananindeua3[[#This Row],[Coluna2]])</f>
        <v>33989181000180</v>
      </c>
      <c r="L4302" t="str">
        <f t="shared" si="67"/>
        <v>339******80</v>
      </c>
    </row>
    <row r="4303" spans="1:12" x14ac:dyDescent="0.25">
      <c r="A4303" s="23" t="s">
        <v>768</v>
      </c>
      <c r="B4303" s="23" t="s">
        <v>769</v>
      </c>
      <c r="C4303" s="23" t="s">
        <v>17</v>
      </c>
      <c r="D4303" s="24">
        <v>45299.931805555556</v>
      </c>
      <c r="E4303" s="25" t="s">
        <v>11</v>
      </c>
      <c r="F4303" s="26" t="s">
        <v>16</v>
      </c>
      <c r="G4303" s="26" t="s">
        <v>14</v>
      </c>
      <c r="H4303" s="23">
        <v>0</v>
      </c>
      <c r="I4303" s="27"/>
      <c r="J4303" s="28">
        <v>0</v>
      </c>
      <c r="K4303" t="str">
        <f>IF((LEN(relatorio_Ananindeua3[[#This Row],[CIF/CPF/CNPJ]])=14),relatorio_Ananindeua3[[#This Row],[CIF/CPF/CNPJ]],relatorio_Ananindeua3[[#This Row],[Coluna2]])</f>
        <v>15539357000110</v>
      </c>
      <c r="L4303" t="str">
        <f t="shared" si="67"/>
        <v>155******10</v>
      </c>
    </row>
    <row r="4304" spans="1:12" x14ac:dyDescent="0.25">
      <c r="A4304" s="23" t="s">
        <v>3528</v>
      </c>
      <c r="B4304" s="23" t="s">
        <v>3529</v>
      </c>
      <c r="C4304" s="23" t="s">
        <v>17</v>
      </c>
      <c r="D4304" s="24">
        <v>45299.931805555556</v>
      </c>
      <c r="E4304" s="25" t="s">
        <v>11</v>
      </c>
      <c r="F4304" s="26" t="s">
        <v>16</v>
      </c>
      <c r="G4304" s="26" t="s">
        <v>14</v>
      </c>
      <c r="H4304" s="23">
        <v>0</v>
      </c>
      <c r="I4304" s="27"/>
      <c r="J4304" s="28">
        <v>0</v>
      </c>
      <c r="K4304" t="str">
        <f>IF((LEN(relatorio_Ananindeua3[[#This Row],[CIF/CPF/CNPJ]])=14),relatorio_Ananindeua3[[#This Row],[CIF/CPF/CNPJ]],relatorio_Ananindeua3[[#This Row],[Coluna2]])</f>
        <v>33982256000109</v>
      </c>
      <c r="L4304" t="str">
        <f t="shared" si="67"/>
        <v>339******09</v>
      </c>
    </row>
    <row r="4305" spans="1:12" x14ac:dyDescent="0.25">
      <c r="A4305" s="23" t="s">
        <v>885</v>
      </c>
      <c r="B4305" s="23" t="s">
        <v>886</v>
      </c>
      <c r="C4305" s="23" t="s">
        <v>17</v>
      </c>
      <c r="D4305" s="24">
        <v>45299.931817129633</v>
      </c>
      <c r="E4305" s="25" t="s">
        <v>11</v>
      </c>
      <c r="F4305" s="26" t="s">
        <v>16</v>
      </c>
      <c r="G4305" s="26" t="s">
        <v>14</v>
      </c>
      <c r="H4305" s="23">
        <v>0</v>
      </c>
      <c r="I4305" s="27"/>
      <c r="J4305" s="28">
        <v>0</v>
      </c>
      <c r="K4305" t="str">
        <f>IF((LEN(relatorio_Ananindeua3[[#This Row],[CIF/CPF/CNPJ]])=14),relatorio_Ananindeua3[[#This Row],[CIF/CPF/CNPJ]],relatorio_Ananindeua3[[#This Row],[Coluna2]])</f>
        <v>16910053000180</v>
      </c>
      <c r="L4305" t="str">
        <f t="shared" si="67"/>
        <v>169******80</v>
      </c>
    </row>
    <row r="4306" spans="1:12" x14ac:dyDescent="0.25">
      <c r="A4306" s="23" t="s">
        <v>3524</v>
      </c>
      <c r="B4306" s="23" t="s">
        <v>3525</v>
      </c>
      <c r="C4306" s="23" t="s">
        <v>17</v>
      </c>
      <c r="D4306" s="24">
        <v>45299.931817129633</v>
      </c>
      <c r="E4306" s="25" t="s">
        <v>11</v>
      </c>
      <c r="F4306" s="26" t="s">
        <v>16</v>
      </c>
      <c r="G4306" s="26" t="s">
        <v>14</v>
      </c>
      <c r="H4306" s="23">
        <v>0</v>
      </c>
      <c r="I4306" s="27"/>
      <c r="J4306" s="28">
        <v>0</v>
      </c>
      <c r="K4306" t="str">
        <f>IF((LEN(relatorio_Ananindeua3[[#This Row],[CIF/CPF/CNPJ]])=14),relatorio_Ananindeua3[[#This Row],[CIF/CPF/CNPJ]],relatorio_Ananindeua3[[#This Row],[Coluna2]])</f>
        <v>33957318000114</v>
      </c>
      <c r="L4306" t="str">
        <f t="shared" ref="L4306:L4369" si="68">_xlfn.CONCAT(LEFT(A4306,3),REPT("*",6),RIGHT(A4306,2))</f>
        <v>339******14</v>
      </c>
    </row>
    <row r="4307" spans="1:12" x14ac:dyDescent="0.25">
      <c r="A4307" s="23" t="s">
        <v>3520</v>
      </c>
      <c r="B4307" s="23" t="s">
        <v>3521</v>
      </c>
      <c r="C4307" s="23" t="s">
        <v>17</v>
      </c>
      <c r="D4307" s="24">
        <v>45299.931828703702</v>
      </c>
      <c r="E4307" s="25" t="s">
        <v>11</v>
      </c>
      <c r="F4307" s="26" t="s">
        <v>16</v>
      </c>
      <c r="G4307" s="26" t="s">
        <v>14</v>
      </c>
      <c r="H4307" s="23">
        <v>0</v>
      </c>
      <c r="I4307" s="27"/>
      <c r="J4307" s="28">
        <v>0</v>
      </c>
      <c r="K4307" t="str">
        <f>IF((LEN(relatorio_Ananindeua3[[#This Row],[CIF/CPF/CNPJ]])=14),relatorio_Ananindeua3[[#This Row],[CIF/CPF/CNPJ]],relatorio_Ananindeua3[[#This Row],[Coluna2]])</f>
        <v>33938858000150</v>
      </c>
      <c r="L4307" t="str">
        <f t="shared" si="68"/>
        <v>339******50</v>
      </c>
    </row>
    <row r="4308" spans="1:12" x14ac:dyDescent="0.25">
      <c r="A4308" s="23" t="s">
        <v>3522</v>
      </c>
      <c r="B4308" s="23" t="s">
        <v>3523</v>
      </c>
      <c r="C4308" s="23" t="s">
        <v>17</v>
      </c>
      <c r="D4308" s="24">
        <v>45299.931828703702</v>
      </c>
      <c r="E4308" s="25" t="s">
        <v>11</v>
      </c>
      <c r="F4308" s="26" t="s">
        <v>16</v>
      </c>
      <c r="G4308" s="26" t="s">
        <v>14</v>
      </c>
      <c r="H4308" s="23">
        <v>0</v>
      </c>
      <c r="I4308" s="27"/>
      <c r="J4308" s="28">
        <v>0</v>
      </c>
      <c r="K4308" t="str">
        <f>IF((LEN(relatorio_Ananindeua3[[#This Row],[CIF/CPF/CNPJ]])=14),relatorio_Ananindeua3[[#This Row],[CIF/CPF/CNPJ]],relatorio_Ananindeua3[[#This Row],[Coluna2]])</f>
        <v>33953954000178</v>
      </c>
      <c r="L4308" t="str">
        <f t="shared" si="68"/>
        <v>339******78</v>
      </c>
    </row>
    <row r="4309" spans="1:12" x14ac:dyDescent="0.25">
      <c r="A4309" s="23" t="s">
        <v>2915</v>
      </c>
      <c r="B4309" s="23" t="s">
        <v>2916</v>
      </c>
      <c r="C4309" s="23" t="s">
        <v>17</v>
      </c>
      <c r="D4309" s="24">
        <v>45299.931840277779</v>
      </c>
      <c r="E4309" s="25" t="s">
        <v>11</v>
      </c>
      <c r="F4309" s="26" t="s">
        <v>16</v>
      </c>
      <c r="G4309" s="26" t="s">
        <v>14</v>
      </c>
      <c r="H4309" s="23">
        <v>0</v>
      </c>
      <c r="I4309" s="27"/>
      <c r="J4309" s="28">
        <v>0</v>
      </c>
      <c r="K4309" t="str">
        <f>IF((LEN(relatorio_Ananindeua3[[#This Row],[CIF/CPF/CNPJ]])=14),relatorio_Ananindeua3[[#This Row],[CIF/CPF/CNPJ]],relatorio_Ananindeua3[[#This Row],[Coluna2]])</f>
        <v>30913819000100</v>
      </c>
      <c r="L4309" t="str">
        <f t="shared" si="68"/>
        <v>309******00</v>
      </c>
    </row>
    <row r="4310" spans="1:12" x14ac:dyDescent="0.25">
      <c r="A4310" s="23" t="s">
        <v>3161</v>
      </c>
      <c r="B4310" s="23" t="s">
        <v>3162</v>
      </c>
      <c r="C4310" s="23" t="s">
        <v>17</v>
      </c>
      <c r="D4310" s="24">
        <v>45299.931851851848</v>
      </c>
      <c r="E4310" s="25" t="s">
        <v>11</v>
      </c>
      <c r="F4310" s="26" t="s">
        <v>16</v>
      </c>
      <c r="G4310" s="26" t="s">
        <v>14</v>
      </c>
      <c r="H4310" s="23">
        <v>0</v>
      </c>
      <c r="I4310" s="27"/>
      <c r="J4310" s="28">
        <v>0</v>
      </c>
      <c r="K4310" t="str">
        <f>IF((LEN(relatorio_Ananindeua3[[#This Row],[CIF/CPF/CNPJ]])=14),relatorio_Ananindeua3[[#This Row],[CIF/CPF/CNPJ]],relatorio_Ananindeua3[[#This Row],[Coluna2]])</f>
        <v>32301630000192</v>
      </c>
      <c r="L4310" t="str">
        <f t="shared" si="68"/>
        <v>323******92</v>
      </c>
    </row>
    <row r="4311" spans="1:12" x14ac:dyDescent="0.25">
      <c r="A4311" s="23" t="s">
        <v>3504</v>
      </c>
      <c r="B4311" s="23" t="s">
        <v>3505</v>
      </c>
      <c r="C4311" s="23" t="s">
        <v>17</v>
      </c>
      <c r="D4311" s="24">
        <v>45299.931851851848</v>
      </c>
      <c r="E4311" s="25" t="s">
        <v>11</v>
      </c>
      <c r="F4311" s="26" t="s">
        <v>16</v>
      </c>
      <c r="G4311" s="26" t="s">
        <v>14</v>
      </c>
      <c r="H4311" s="23">
        <v>0</v>
      </c>
      <c r="I4311" s="27"/>
      <c r="J4311" s="28">
        <v>0</v>
      </c>
      <c r="K4311" t="str">
        <f>IF((LEN(relatorio_Ananindeua3[[#This Row],[CIF/CPF/CNPJ]])=14),relatorio_Ananindeua3[[#This Row],[CIF/CPF/CNPJ]],relatorio_Ananindeua3[[#This Row],[Coluna2]])</f>
        <v>33904520000188</v>
      </c>
      <c r="L4311" t="str">
        <f t="shared" si="68"/>
        <v>339******88</v>
      </c>
    </row>
    <row r="4312" spans="1:12" x14ac:dyDescent="0.25">
      <c r="A4312" s="23" t="s">
        <v>3508</v>
      </c>
      <c r="B4312" s="23" t="s">
        <v>3509</v>
      </c>
      <c r="C4312" s="23" t="s">
        <v>17</v>
      </c>
      <c r="D4312" s="24">
        <v>45299.931851851848</v>
      </c>
      <c r="E4312" s="25" t="s">
        <v>11</v>
      </c>
      <c r="F4312" s="26" t="s">
        <v>16</v>
      </c>
      <c r="G4312" s="26" t="s">
        <v>14</v>
      </c>
      <c r="H4312" s="23">
        <v>0</v>
      </c>
      <c r="I4312" s="27"/>
      <c r="J4312" s="28">
        <v>0</v>
      </c>
      <c r="K4312" t="str">
        <f>IF((LEN(relatorio_Ananindeua3[[#This Row],[CIF/CPF/CNPJ]])=14),relatorio_Ananindeua3[[#This Row],[CIF/CPF/CNPJ]],relatorio_Ananindeua3[[#This Row],[Coluna2]])</f>
        <v>33907121000170</v>
      </c>
      <c r="L4312" t="str">
        <f t="shared" si="68"/>
        <v>339******70</v>
      </c>
    </row>
    <row r="4313" spans="1:12" x14ac:dyDescent="0.25">
      <c r="A4313" s="23" t="s">
        <v>3510</v>
      </c>
      <c r="B4313" s="23" t="s">
        <v>3511</v>
      </c>
      <c r="C4313" s="23" t="s">
        <v>17</v>
      </c>
      <c r="D4313" s="24">
        <v>45299.931851851848</v>
      </c>
      <c r="E4313" s="25" t="s">
        <v>11</v>
      </c>
      <c r="F4313" s="26" t="s">
        <v>16</v>
      </c>
      <c r="G4313" s="26" t="s">
        <v>14</v>
      </c>
      <c r="H4313" s="23">
        <v>0</v>
      </c>
      <c r="I4313" s="27"/>
      <c r="J4313" s="28">
        <v>0</v>
      </c>
      <c r="K4313" t="str">
        <f>IF((LEN(relatorio_Ananindeua3[[#This Row],[CIF/CPF/CNPJ]])=14),relatorio_Ananindeua3[[#This Row],[CIF/CPF/CNPJ]],relatorio_Ananindeua3[[#This Row],[Coluna2]])</f>
        <v>33914156000137</v>
      </c>
      <c r="L4313" t="str">
        <f t="shared" si="68"/>
        <v>339******37</v>
      </c>
    </row>
    <row r="4314" spans="1:12" x14ac:dyDescent="0.25">
      <c r="A4314" s="23" t="s">
        <v>3498</v>
      </c>
      <c r="B4314" s="23" t="s">
        <v>3499</v>
      </c>
      <c r="C4314" s="23" t="s">
        <v>17</v>
      </c>
      <c r="D4314" s="24">
        <v>45299.931863425925</v>
      </c>
      <c r="E4314" s="25" t="s">
        <v>11</v>
      </c>
      <c r="F4314" s="26" t="s">
        <v>16</v>
      </c>
      <c r="G4314" s="26" t="s">
        <v>14</v>
      </c>
      <c r="H4314" s="23">
        <v>0</v>
      </c>
      <c r="I4314" s="27"/>
      <c r="J4314" s="28">
        <v>0</v>
      </c>
      <c r="K4314" t="str">
        <f>IF((LEN(relatorio_Ananindeua3[[#This Row],[CIF/CPF/CNPJ]])=14),relatorio_Ananindeua3[[#This Row],[CIF/CPF/CNPJ]],relatorio_Ananindeua3[[#This Row],[Coluna2]])</f>
        <v>33881397000127</v>
      </c>
      <c r="L4314" t="str">
        <f t="shared" si="68"/>
        <v>338******27</v>
      </c>
    </row>
    <row r="4315" spans="1:12" x14ac:dyDescent="0.25">
      <c r="A4315" s="23" t="s">
        <v>3512</v>
      </c>
      <c r="B4315" s="23" t="s">
        <v>3513</v>
      </c>
      <c r="C4315" s="23" t="s">
        <v>17</v>
      </c>
      <c r="D4315" s="24">
        <v>45299.931863425925</v>
      </c>
      <c r="E4315" s="25" t="s">
        <v>11</v>
      </c>
      <c r="F4315" s="26" t="s">
        <v>16</v>
      </c>
      <c r="G4315" s="26" t="s">
        <v>14</v>
      </c>
      <c r="H4315" s="23">
        <v>0</v>
      </c>
      <c r="I4315" s="27"/>
      <c r="J4315" s="28">
        <v>0</v>
      </c>
      <c r="K4315" t="str">
        <f>IF((LEN(relatorio_Ananindeua3[[#This Row],[CIF/CPF/CNPJ]])=14),relatorio_Ananindeua3[[#This Row],[CIF/CPF/CNPJ]],relatorio_Ananindeua3[[#This Row],[Coluna2]])</f>
        <v>33919158000119</v>
      </c>
      <c r="L4315" t="str">
        <f t="shared" si="68"/>
        <v>339******19</v>
      </c>
    </row>
    <row r="4316" spans="1:12" x14ac:dyDescent="0.25">
      <c r="A4316" s="23" t="s">
        <v>3356</v>
      </c>
      <c r="B4316" s="23" t="s">
        <v>3357</v>
      </c>
      <c r="C4316" s="23" t="s">
        <v>17</v>
      </c>
      <c r="D4316" s="24">
        <v>45299.931898148148</v>
      </c>
      <c r="E4316" s="25" t="s">
        <v>11</v>
      </c>
      <c r="F4316" s="26" t="s">
        <v>16</v>
      </c>
      <c r="G4316" s="26" t="s">
        <v>14</v>
      </c>
      <c r="H4316" s="23">
        <v>0</v>
      </c>
      <c r="I4316" s="27"/>
      <c r="J4316" s="28">
        <v>0</v>
      </c>
      <c r="K4316" t="str">
        <f>IF((LEN(relatorio_Ananindeua3[[#This Row],[CIF/CPF/CNPJ]])=14),relatorio_Ananindeua3[[#This Row],[CIF/CPF/CNPJ]],relatorio_Ananindeua3[[#This Row],[Coluna2]])</f>
        <v>33256718000100</v>
      </c>
      <c r="L4316" t="str">
        <f t="shared" si="68"/>
        <v>332******00</v>
      </c>
    </row>
    <row r="4317" spans="1:12" x14ac:dyDescent="0.25">
      <c r="A4317" s="23" t="s">
        <v>3254</v>
      </c>
      <c r="B4317" s="23" t="s">
        <v>3255</v>
      </c>
      <c r="C4317" s="23" t="s">
        <v>17</v>
      </c>
      <c r="D4317" s="24">
        <v>45299.931909722225</v>
      </c>
      <c r="E4317" s="25" t="s">
        <v>11</v>
      </c>
      <c r="F4317" s="26" t="s">
        <v>16</v>
      </c>
      <c r="G4317" s="26" t="s">
        <v>14</v>
      </c>
      <c r="H4317" s="23">
        <v>0</v>
      </c>
      <c r="I4317" s="27"/>
      <c r="J4317" s="28">
        <v>0</v>
      </c>
      <c r="K4317" t="str">
        <f>IF((LEN(relatorio_Ananindeua3[[#This Row],[CIF/CPF/CNPJ]])=14),relatorio_Ananindeua3[[#This Row],[CIF/CPF/CNPJ]],relatorio_Ananindeua3[[#This Row],[Coluna2]])</f>
        <v>32808170000193</v>
      </c>
      <c r="L4317" t="str">
        <f t="shared" si="68"/>
        <v>328******93</v>
      </c>
    </row>
    <row r="4318" spans="1:12" x14ac:dyDescent="0.25">
      <c r="A4318" s="23" t="s">
        <v>3494</v>
      </c>
      <c r="B4318" s="23" t="s">
        <v>3495</v>
      </c>
      <c r="C4318" s="23" t="s">
        <v>17</v>
      </c>
      <c r="D4318" s="24">
        <v>45299.931944444441</v>
      </c>
      <c r="E4318" s="25" t="s">
        <v>11</v>
      </c>
      <c r="F4318" s="26" t="s">
        <v>16</v>
      </c>
      <c r="G4318" s="26" t="s">
        <v>14</v>
      </c>
      <c r="H4318" s="23">
        <v>0</v>
      </c>
      <c r="I4318" s="27"/>
      <c r="J4318" s="28">
        <v>0</v>
      </c>
      <c r="K4318" t="str">
        <f>IF((LEN(relatorio_Ananindeua3[[#This Row],[CIF/CPF/CNPJ]])=14),relatorio_Ananindeua3[[#This Row],[CIF/CPF/CNPJ]],relatorio_Ananindeua3[[#This Row],[Coluna2]])</f>
        <v>33870584000105</v>
      </c>
      <c r="L4318" t="str">
        <f t="shared" si="68"/>
        <v>338******05</v>
      </c>
    </row>
    <row r="4319" spans="1:12" x14ac:dyDescent="0.25">
      <c r="A4319" s="23" t="s">
        <v>3490</v>
      </c>
      <c r="B4319" s="23" t="s">
        <v>3491</v>
      </c>
      <c r="C4319" s="23" t="s">
        <v>17</v>
      </c>
      <c r="D4319" s="24">
        <v>45299.931979166664</v>
      </c>
      <c r="E4319" s="25" t="s">
        <v>11</v>
      </c>
      <c r="F4319" s="26" t="s">
        <v>16</v>
      </c>
      <c r="G4319" s="26" t="s">
        <v>14</v>
      </c>
      <c r="H4319" s="23">
        <v>0</v>
      </c>
      <c r="I4319" s="27"/>
      <c r="J4319" s="28">
        <v>0</v>
      </c>
      <c r="K4319" t="str">
        <f>IF((LEN(relatorio_Ananindeua3[[#This Row],[CIF/CPF/CNPJ]])=14),relatorio_Ananindeua3[[#This Row],[CIF/CPF/CNPJ]],relatorio_Ananindeua3[[#This Row],[Coluna2]])</f>
        <v>33868900000104</v>
      </c>
      <c r="L4319" t="str">
        <f t="shared" si="68"/>
        <v>338******04</v>
      </c>
    </row>
    <row r="4320" spans="1:12" x14ac:dyDescent="0.25">
      <c r="A4320" s="23" t="s">
        <v>3484</v>
      </c>
      <c r="B4320" s="23" t="s">
        <v>3485</v>
      </c>
      <c r="C4320" s="23" t="s">
        <v>17</v>
      </c>
      <c r="D4320" s="24">
        <v>45299.93204861111</v>
      </c>
      <c r="E4320" s="25" t="s">
        <v>11</v>
      </c>
      <c r="F4320" s="26" t="s">
        <v>16</v>
      </c>
      <c r="G4320" s="26" t="s">
        <v>14</v>
      </c>
      <c r="H4320" s="23">
        <v>0</v>
      </c>
      <c r="I4320" s="27"/>
      <c r="J4320" s="28">
        <v>0</v>
      </c>
      <c r="K4320" t="str">
        <f>IF((LEN(relatorio_Ananindeua3[[#This Row],[CIF/CPF/CNPJ]])=14),relatorio_Ananindeua3[[#This Row],[CIF/CPF/CNPJ]],relatorio_Ananindeua3[[#This Row],[Coluna2]])</f>
        <v>33861280000181</v>
      </c>
      <c r="L4320" t="str">
        <f t="shared" si="68"/>
        <v>338******81</v>
      </c>
    </row>
    <row r="4321" spans="1:12" x14ac:dyDescent="0.25">
      <c r="A4321" s="23" t="s">
        <v>2658</v>
      </c>
      <c r="B4321" s="23" t="s">
        <v>2659</v>
      </c>
      <c r="C4321" s="23" t="s">
        <v>17</v>
      </c>
      <c r="D4321" s="24">
        <v>45299.932060185187</v>
      </c>
      <c r="E4321" s="25" t="s">
        <v>11</v>
      </c>
      <c r="F4321" s="26" t="s">
        <v>16</v>
      </c>
      <c r="G4321" s="26" t="s">
        <v>14</v>
      </c>
      <c r="H4321" s="23">
        <v>0</v>
      </c>
      <c r="I4321" s="27"/>
      <c r="J4321" s="28">
        <v>0</v>
      </c>
      <c r="K4321" t="str">
        <f>IF((LEN(relatorio_Ananindeua3[[#This Row],[CIF/CPF/CNPJ]])=14),relatorio_Ananindeua3[[#This Row],[CIF/CPF/CNPJ]],relatorio_Ananindeua3[[#This Row],[Coluna2]])</f>
        <v>29829924000187</v>
      </c>
      <c r="L4321" t="str">
        <f t="shared" si="68"/>
        <v>298******87</v>
      </c>
    </row>
    <row r="4322" spans="1:12" x14ac:dyDescent="0.25">
      <c r="A4322" s="23" t="s">
        <v>3496</v>
      </c>
      <c r="B4322" s="23" t="s">
        <v>3497</v>
      </c>
      <c r="C4322" s="23" t="s">
        <v>17</v>
      </c>
      <c r="D4322" s="24">
        <v>45299.932071759256</v>
      </c>
      <c r="E4322" s="25" t="s">
        <v>11</v>
      </c>
      <c r="F4322" s="26" t="s">
        <v>16</v>
      </c>
      <c r="G4322" s="26" t="s">
        <v>14</v>
      </c>
      <c r="H4322" s="23">
        <v>0</v>
      </c>
      <c r="I4322" s="27"/>
      <c r="J4322" s="28">
        <v>0</v>
      </c>
      <c r="K4322" t="str">
        <f>IF((LEN(relatorio_Ananindeua3[[#This Row],[CIF/CPF/CNPJ]])=14),relatorio_Ananindeua3[[#This Row],[CIF/CPF/CNPJ]],relatorio_Ananindeua3[[#This Row],[Coluna2]])</f>
        <v>33875926000180</v>
      </c>
      <c r="L4322" t="str">
        <f t="shared" si="68"/>
        <v>338******80</v>
      </c>
    </row>
    <row r="4323" spans="1:12" x14ac:dyDescent="0.25">
      <c r="A4323" s="23" t="s">
        <v>1076</v>
      </c>
      <c r="B4323" s="23" t="s">
        <v>1077</v>
      </c>
      <c r="C4323" s="23" t="s">
        <v>17</v>
      </c>
      <c r="D4323" s="24">
        <v>45299.93209490741</v>
      </c>
      <c r="E4323" s="25" t="s">
        <v>11</v>
      </c>
      <c r="F4323" s="26" t="s">
        <v>16</v>
      </c>
      <c r="G4323" s="26" t="s">
        <v>14</v>
      </c>
      <c r="H4323" s="23">
        <v>0</v>
      </c>
      <c r="I4323" s="27"/>
      <c r="J4323" s="28">
        <v>0</v>
      </c>
      <c r="K4323" t="str">
        <f>IF((LEN(relatorio_Ananindeua3[[#This Row],[CIF/CPF/CNPJ]])=14),relatorio_Ananindeua3[[#This Row],[CIF/CPF/CNPJ]],relatorio_Ananindeua3[[#This Row],[Coluna2]])</f>
        <v>18322192000118</v>
      </c>
      <c r="L4323" t="str">
        <f t="shared" si="68"/>
        <v>183******18</v>
      </c>
    </row>
    <row r="4324" spans="1:12" x14ac:dyDescent="0.25">
      <c r="A4324" s="23" t="s">
        <v>3211</v>
      </c>
      <c r="B4324" s="23" t="s">
        <v>3212</v>
      </c>
      <c r="C4324" s="23" t="s">
        <v>17</v>
      </c>
      <c r="D4324" s="24">
        <v>45299.93209490741</v>
      </c>
      <c r="E4324" s="25" t="s">
        <v>11</v>
      </c>
      <c r="F4324" s="26" t="s">
        <v>16</v>
      </c>
      <c r="G4324" s="26" t="s">
        <v>14</v>
      </c>
      <c r="H4324" s="23">
        <v>0</v>
      </c>
      <c r="I4324" s="27"/>
      <c r="J4324" s="28">
        <v>0</v>
      </c>
      <c r="K4324" t="str">
        <f>IF((LEN(relatorio_Ananindeua3[[#This Row],[CIF/CPF/CNPJ]])=14),relatorio_Ananindeua3[[#This Row],[CIF/CPF/CNPJ]],relatorio_Ananindeua3[[#This Row],[Coluna2]])</f>
        <v>32611602000171</v>
      </c>
      <c r="L4324" t="str">
        <f t="shared" si="68"/>
        <v>326******71</v>
      </c>
    </row>
    <row r="4325" spans="1:12" x14ac:dyDescent="0.25">
      <c r="A4325" s="23" t="s">
        <v>3476</v>
      </c>
      <c r="B4325" s="23" t="s">
        <v>3477</v>
      </c>
      <c r="C4325" s="23" t="s">
        <v>17</v>
      </c>
      <c r="D4325" s="24">
        <v>45299.93209490741</v>
      </c>
      <c r="E4325" s="25" t="s">
        <v>11</v>
      </c>
      <c r="F4325" s="26" t="s">
        <v>16</v>
      </c>
      <c r="G4325" s="26" t="s">
        <v>14</v>
      </c>
      <c r="H4325" s="23">
        <v>0</v>
      </c>
      <c r="I4325" s="27"/>
      <c r="J4325" s="28">
        <v>0</v>
      </c>
      <c r="K4325" t="str">
        <f>IF((LEN(relatorio_Ananindeua3[[#This Row],[CIF/CPF/CNPJ]])=14),relatorio_Ananindeua3[[#This Row],[CIF/CPF/CNPJ]],relatorio_Ananindeua3[[#This Row],[Coluna2]])</f>
        <v>33821504000121</v>
      </c>
      <c r="L4325" t="str">
        <f t="shared" si="68"/>
        <v>338******21</v>
      </c>
    </row>
    <row r="4326" spans="1:12" x14ac:dyDescent="0.25">
      <c r="A4326" s="23" t="s">
        <v>3478</v>
      </c>
      <c r="B4326" s="23" t="s">
        <v>3479</v>
      </c>
      <c r="C4326" s="23" t="s">
        <v>17</v>
      </c>
      <c r="D4326" s="24">
        <v>45299.93209490741</v>
      </c>
      <c r="E4326" s="25" t="s">
        <v>11</v>
      </c>
      <c r="F4326" s="26" t="s">
        <v>16</v>
      </c>
      <c r="G4326" s="26" t="s">
        <v>14</v>
      </c>
      <c r="H4326" s="23">
        <v>0</v>
      </c>
      <c r="I4326" s="27"/>
      <c r="J4326" s="28">
        <v>0</v>
      </c>
      <c r="K4326" t="str">
        <f>IF((LEN(relatorio_Ananindeua3[[#This Row],[CIF/CPF/CNPJ]])=14),relatorio_Ananindeua3[[#This Row],[CIF/CPF/CNPJ]],relatorio_Ananindeua3[[#This Row],[Coluna2]])</f>
        <v>33840987000101</v>
      </c>
      <c r="L4326" t="str">
        <f t="shared" si="68"/>
        <v>338******01</v>
      </c>
    </row>
    <row r="4327" spans="1:12" x14ac:dyDescent="0.25">
      <c r="A4327" s="23" t="s">
        <v>2386</v>
      </c>
      <c r="B4327" s="23" t="s">
        <v>2387</v>
      </c>
      <c r="C4327" s="23" t="s">
        <v>17</v>
      </c>
      <c r="D4327" s="24">
        <v>45299.932129629633</v>
      </c>
      <c r="E4327" s="25" t="s">
        <v>11</v>
      </c>
      <c r="F4327" s="26" t="s">
        <v>16</v>
      </c>
      <c r="G4327" s="26" t="s">
        <v>14</v>
      </c>
      <c r="H4327" s="23">
        <v>0</v>
      </c>
      <c r="I4327" s="27"/>
      <c r="J4327" s="28">
        <v>0</v>
      </c>
      <c r="K4327" t="str">
        <f>IF((LEN(relatorio_Ananindeua3[[#This Row],[CIF/CPF/CNPJ]])=14),relatorio_Ananindeua3[[#This Row],[CIF/CPF/CNPJ]],relatorio_Ananindeua3[[#This Row],[Coluna2]])</f>
        <v>28605906000159</v>
      </c>
      <c r="L4327" t="str">
        <f t="shared" si="68"/>
        <v>286******59</v>
      </c>
    </row>
    <row r="4328" spans="1:12" x14ac:dyDescent="0.25">
      <c r="A4328" s="23" t="s">
        <v>283</v>
      </c>
      <c r="B4328" s="23" t="s">
        <v>284</v>
      </c>
      <c r="C4328" s="23" t="s">
        <v>17</v>
      </c>
      <c r="D4328" s="24">
        <v>45299.932268518518</v>
      </c>
      <c r="E4328" s="25" t="s">
        <v>11</v>
      </c>
      <c r="F4328" s="26" t="s">
        <v>16</v>
      </c>
      <c r="G4328" s="26" t="s">
        <v>14</v>
      </c>
      <c r="H4328" s="23">
        <v>0</v>
      </c>
      <c r="I4328" s="27"/>
      <c r="J4328" s="28">
        <v>0</v>
      </c>
      <c r="K4328" t="str">
        <f>IF((LEN(relatorio_Ananindeua3[[#This Row],[CIF/CPF/CNPJ]])=14),relatorio_Ananindeua3[[#This Row],[CIF/CPF/CNPJ]],relatorio_Ananindeua3[[#This Row],[Coluna2]])</f>
        <v>12655372000135</v>
      </c>
      <c r="L4328" t="str">
        <f t="shared" si="68"/>
        <v>126******35</v>
      </c>
    </row>
    <row r="4329" spans="1:12" x14ac:dyDescent="0.25">
      <c r="A4329" s="23" t="s">
        <v>3470</v>
      </c>
      <c r="B4329" s="23" t="s">
        <v>3471</v>
      </c>
      <c r="C4329" s="23" t="s">
        <v>17</v>
      </c>
      <c r="D4329" s="24">
        <v>45299.932268518518</v>
      </c>
      <c r="E4329" s="25" t="s">
        <v>11</v>
      </c>
      <c r="F4329" s="26" t="s">
        <v>16</v>
      </c>
      <c r="G4329" s="26" t="s">
        <v>14</v>
      </c>
      <c r="H4329" s="23">
        <v>0</v>
      </c>
      <c r="I4329" s="27"/>
      <c r="J4329" s="28">
        <v>0</v>
      </c>
      <c r="K4329" t="str">
        <f>IF((LEN(relatorio_Ananindeua3[[#This Row],[CIF/CPF/CNPJ]])=14),relatorio_Ananindeua3[[#This Row],[CIF/CPF/CNPJ]],relatorio_Ananindeua3[[#This Row],[Coluna2]])</f>
        <v>33763096000107</v>
      </c>
      <c r="L4329" t="str">
        <f t="shared" si="68"/>
        <v>337******07</v>
      </c>
    </row>
    <row r="4330" spans="1:12" x14ac:dyDescent="0.25">
      <c r="A4330" s="23" t="s">
        <v>3460</v>
      </c>
      <c r="B4330" s="23" t="s">
        <v>3461</v>
      </c>
      <c r="C4330" s="23" t="s">
        <v>17</v>
      </c>
      <c r="D4330" s="24">
        <v>45299.932280092595</v>
      </c>
      <c r="E4330" s="25" t="s">
        <v>11</v>
      </c>
      <c r="F4330" s="26" t="s">
        <v>16</v>
      </c>
      <c r="G4330" s="26" t="s">
        <v>14</v>
      </c>
      <c r="H4330" s="23">
        <v>0</v>
      </c>
      <c r="I4330" s="27"/>
      <c r="J4330" s="28">
        <v>0</v>
      </c>
      <c r="K4330" t="str">
        <f>IF((LEN(relatorio_Ananindeua3[[#This Row],[CIF/CPF/CNPJ]])=14),relatorio_Ananindeua3[[#This Row],[CIF/CPF/CNPJ]],relatorio_Ananindeua3[[#This Row],[Coluna2]])</f>
        <v>33739972000151</v>
      </c>
      <c r="L4330" t="str">
        <f t="shared" si="68"/>
        <v>337******51</v>
      </c>
    </row>
    <row r="4331" spans="1:12" x14ac:dyDescent="0.25">
      <c r="A4331" s="23" t="s">
        <v>3472</v>
      </c>
      <c r="B4331" s="23" t="s">
        <v>3473</v>
      </c>
      <c r="C4331" s="23" t="s">
        <v>17</v>
      </c>
      <c r="D4331" s="24">
        <v>45299.932291666664</v>
      </c>
      <c r="E4331" s="25" t="s">
        <v>11</v>
      </c>
      <c r="F4331" s="26" t="s">
        <v>16</v>
      </c>
      <c r="G4331" s="26" t="s">
        <v>14</v>
      </c>
      <c r="H4331" s="23">
        <v>0</v>
      </c>
      <c r="I4331" s="27"/>
      <c r="J4331" s="28">
        <v>0</v>
      </c>
      <c r="K4331" t="str">
        <f>IF((LEN(relatorio_Ananindeua3[[#This Row],[CIF/CPF/CNPJ]])=14),relatorio_Ananindeua3[[#This Row],[CIF/CPF/CNPJ]],relatorio_Ananindeua3[[#This Row],[Coluna2]])</f>
        <v>33772285000138</v>
      </c>
      <c r="L4331" t="str">
        <f t="shared" si="68"/>
        <v>337******38</v>
      </c>
    </row>
    <row r="4332" spans="1:12" x14ac:dyDescent="0.25">
      <c r="A4332" s="23" t="s">
        <v>3430</v>
      </c>
      <c r="B4332" s="23" t="s">
        <v>3431</v>
      </c>
      <c r="C4332" s="23" t="s">
        <v>17</v>
      </c>
      <c r="D4332" s="24">
        <v>45299.932395833333</v>
      </c>
      <c r="E4332" s="25" t="s">
        <v>11</v>
      </c>
      <c r="F4332" s="26" t="s">
        <v>16</v>
      </c>
      <c r="G4332" s="26" t="s">
        <v>14</v>
      </c>
      <c r="H4332" s="23">
        <v>0</v>
      </c>
      <c r="I4332" s="27"/>
      <c r="J4332" s="28">
        <v>0</v>
      </c>
      <c r="K4332" t="str">
        <f>IF((LEN(relatorio_Ananindeua3[[#This Row],[CIF/CPF/CNPJ]])=14),relatorio_Ananindeua3[[#This Row],[CIF/CPF/CNPJ]],relatorio_Ananindeua3[[#This Row],[Coluna2]])</f>
        <v>33610094000170</v>
      </c>
      <c r="L4332" t="str">
        <f t="shared" si="68"/>
        <v>336******70</v>
      </c>
    </row>
    <row r="4333" spans="1:12" x14ac:dyDescent="0.25">
      <c r="A4333" s="23" t="s">
        <v>1523</v>
      </c>
      <c r="B4333" s="23" t="s">
        <v>1524</v>
      </c>
      <c r="C4333" s="23" t="s">
        <v>17</v>
      </c>
      <c r="D4333" s="24">
        <v>45299.93240740741</v>
      </c>
      <c r="E4333" s="25" t="s">
        <v>11</v>
      </c>
      <c r="F4333" s="26" t="s">
        <v>16</v>
      </c>
      <c r="G4333" s="26" t="s">
        <v>14</v>
      </c>
      <c r="H4333" s="23">
        <v>0</v>
      </c>
      <c r="I4333" s="27"/>
      <c r="J4333" s="28">
        <v>0</v>
      </c>
      <c r="K4333" t="str">
        <f>IF((LEN(relatorio_Ananindeua3[[#This Row],[CIF/CPF/CNPJ]])=14),relatorio_Ananindeua3[[#This Row],[CIF/CPF/CNPJ]],relatorio_Ananindeua3[[#This Row],[Coluna2]])</f>
        <v>22367904000192</v>
      </c>
      <c r="L4333" t="str">
        <f t="shared" si="68"/>
        <v>223******92</v>
      </c>
    </row>
    <row r="4334" spans="1:12" x14ac:dyDescent="0.25">
      <c r="A4334" s="23" t="s">
        <v>405</v>
      </c>
      <c r="B4334" s="23" t="s">
        <v>406</v>
      </c>
      <c r="C4334" s="23" t="s">
        <v>17</v>
      </c>
      <c r="D4334" s="24">
        <v>45299.932453703703</v>
      </c>
      <c r="E4334" s="25" t="s">
        <v>11</v>
      </c>
      <c r="F4334" s="26" t="s">
        <v>16</v>
      </c>
      <c r="G4334" s="26" t="s">
        <v>14</v>
      </c>
      <c r="H4334" s="23">
        <v>0</v>
      </c>
      <c r="I4334" s="27"/>
      <c r="J4334" s="28">
        <v>0</v>
      </c>
      <c r="K4334" t="str">
        <f>IF((LEN(relatorio_Ananindeua3[[#This Row],[CIF/CPF/CNPJ]])=14),relatorio_Ananindeua3[[#This Row],[CIF/CPF/CNPJ]],relatorio_Ananindeua3[[#This Row],[Coluna2]])</f>
        <v>12992880000109</v>
      </c>
      <c r="L4334" t="str">
        <f t="shared" si="68"/>
        <v>129******09</v>
      </c>
    </row>
    <row r="4335" spans="1:12" x14ac:dyDescent="0.25">
      <c r="A4335" s="23" t="s">
        <v>2424</v>
      </c>
      <c r="B4335" s="23" t="s">
        <v>2425</v>
      </c>
      <c r="C4335" s="23" t="s">
        <v>17</v>
      </c>
      <c r="D4335" s="24">
        <v>45299.932476851849</v>
      </c>
      <c r="E4335" s="25" t="s">
        <v>11</v>
      </c>
      <c r="F4335" s="26" t="s">
        <v>16</v>
      </c>
      <c r="G4335" s="26" t="s">
        <v>14</v>
      </c>
      <c r="H4335" s="23">
        <v>0</v>
      </c>
      <c r="I4335" s="27"/>
      <c r="J4335" s="28">
        <v>0</v>
      </c>
      <c r="K4335" t="str">
        <f>IF((LEN(relatorio_Ananindeua3[[#This Row],[CIF/CPF/CNPJ]])=14),relatorio_Ananindeua3[[#This Row],[CIF/CPF/CNPJ]],relatorio_Ananindeua3[[#This Row],[Coluna2]])</f>
        <v>28735060000171</v>
      </c>
      <c r="L4335" t="str">
        <f t="shared" si="68"/>
        <v>287******71</v>
      </c>
    </row>
    <row r="4336" spans="1:12" x14ac:dyDescent="0.25">
      <c r="A4336" s="23" t="s">
        <v>3438</v>
      </c>
      <c r="B4336" s="23" t="s">
        <v>3439</v>
      </c>
      <c r="C4336" s="23" t="s">
        <v>17</v>
      </c>
      <c r="D4336" s="24">
        <v>45299.932500000003</v>
      </c>
      <c r="E4336" s="25" t="s">
        <v>11</v>
      </c>
      <c r="F4336" s="26" t="s">
        <v>16</v>
      </c>
      <c r="G4336" s="26" t="s">
        <v>14</v>
      </c>
      <c r="H4336" s="23">
        <v>0</v>
      </c>
      <c r="I4336" s="27"/>
      <c r="J4336" s="28">
        <v>0</v>
      </c>
      <c r="K4336" t="str">
        <f>IF((LEN(relatorio_Ananindeua3[[#This Row],[CIF/CPF/CNPJ]])=14),relatorio_Ananindeua3[[#This Row],[CIF/CPF/CNPJ]],relatorio_Ananindeua3[[#This Row],[Coluna2]])</f>
        <v>33653481000193</v>
      </c>
      <c r="L4336" t="str">
        <f t="shared" si="68"/>
        <v>336******93</v>
      </c>
    </row>
    <row r="4337" spans="1:12" x14ac:dyDescent="0.25">
      <c r="A4337" s="23" t="s">
        <v>3432</v>
      </c>
      <c r="B4337" s="23" t="s">
        <v>3433</v>
      </c>
      <c r="C4337" s="23" t="s">
        <v>17</v>
      </c>
      <c r="D4337" s="24">
        <v>45299.932557870372</v>
      </c>
      <c r="E4337" s="25" t="s">
        <v>11</v>
      </c>
      <c r="F4337" s="26" t="s">
        <v>16</v>
      </c>
      <c r="G4337" s="26" t="s">
        <v>14</v>
      </c>
      <c r="H4337" s="23">
        <v>0</v>
      </c>
      <c r="I4337" s="27"/>
      <c r="J4337" s="28">
        <v>0</v>
      </c>
      <c r="K4337" t="str">
        <f>IF((LEN(relatorio_Ananindeua3[[#This Row],[CIF/CPF/CNPJ]])=14),relatorio_Ananindeua3[[#This Row],[CIF/CPF/CNPJ]],relatorio_Ananindeua3[[#This Row],[Coluna2]])</f>
        <v>33617198000106</v>
      </c>
      <c r="L4337" t="str">
        <f t="shared" si="68"/>
        <v>336******06</v>
      </c>
    </row>
    <row r="4338" spans="1:12" x14ac:dyDescent="0.25">
      <c r="A4338" s="23" t="s">
        <v>638</v>
      </c>
      <c r="B4338" s="23" t="s">
        <v>639</v>
      </c>
      <c r="C4338" s="23" t="s">
        <v>17</v>
      </c>
      <c r="D4338" s="24">
        <v>45299.932569444441</v>
      </c>
      <c r="E4338" s="25" t="s">
        <v>11</v>
      </c>
      <c r="F4338" s="26" t="s">
        <v>16</v>
      </c>
      <c r="G4338" s="26" t="s">
        <v>14</v>
      </c>
      <c r="H4338" s="23">
        <v>0</v>
      </c>
      <c r="I4338" s="27"/>
      <c r="J4338" s="28">
        <v>0</v>
      </c>
      <c r="K4338" t="str">
        <f>IF((LEN(relatorio_Ananindeua3[[#This Row],[CIF/CPF/CNPJ]])=14),relatorio_Ananindeua3[[#This Row],[CIF/CPF/CNPJ]],relatorio_Ananindeua3[[#This Row],[Coluna2]])</f>
        <v>14550435000114</v>
      </c>
      <c r="L4338" t="str">
        <f t="shared" si="68"/>
        <v>145******14</v>
      </c>
    </row>
    <row r="4339" spans="1:12" x14ac:dyDescent="0.25">
      <c r="A4339" s="23" t="s">
        <v>3238</v>
      </c>
      <c r="B4339" s="23" t="s">
        <v>3239</v>
      </c>
      <c r="C4339" s="23" t="s">
        <v>17</v>
      </c>
      <c r="D4339" s="24">
        <v>45299.932638888888</v>
      </c>
      <c r="E4339" s="25" t="s">
        <v>11</v>
      </c>
      <c r="F4339" s="26" t="s">
        <v>16</v>
      </c>
      <c r="G4339" s="26" t="s">
        <v>14</v>
      </c>
      <c r="H4339" s="23">
        <v>0</v>
      </c>
      <c r="I4339" s="27"/>
      <c r="J4339" s="28">
        <v>0</v>
      </c>
      <c r="K4339" t="str">
        <f>IF((LEN(relatorio_Ananindeua3[[#This Row],[CIF/CPF/CNPJ]])=14),relatorio_Ananindeua3[[#This Row],[CIF/CPF/CNPJ]],relatorio_Ananindeua3[[#This Row],[Coluna2]])</f>
        <v>32745740000143</v>
      </c>
      <c r="L4339" t="str">
        <f t="shared" si="68"/>
        <v>327******43</v>
      </c>
    </row>
    <row r="4340" spans="1:12" x14ac:dyDescent="0.25">
      <c r="A4340" s="23" t="s">
        <v>535</v>
      </c>
      <c r="B4340" s="23" t="s">
        <v>536</v>
      </c>
      <c r="C4340" s="23" t="s">
        <v>17</v>
      </c>
      <c r="D4340" s="24">
        <v>45299.932650462964</v>
      </c>
      <c r="E4340" s="25" t="s">
        <v>11</v>
      </c>
      <c r="F4340" s="26" t="s">
        <v>16</v>
      </c>
      <c r="G4340" s="26" t="s">
        <v>14</v>
      </c>
      <c r="H4340" s="23">
        <v>0</v>
      </c>
      <c r="I4340" s="27"/>
      <c r="J4340" s="28">
        <v>0</v>
      </c>
      <c r="K4340" t="str">
        <f>IF((LEN(relatorio_Ananindeua3[[#This Row],[CIF/CPF/CNPJ]])=14),relatorio_Ananindeua3[[#This Row],[CIF/CPF/CNPJ]],relatorio_Ananindeua3[[#This Row],[Coluna2]])</f>
        <v>13843698000159</v>
      </c>
      <c r="L4340" t="str">
        <f t="shared" si="68"/>
        <v>138******59</v>
      </c>
    </row>
    <row r="4341" spans="1:12" x14ac:dyDescent="0.25">
      <c r="A4341" s="23" t="s">
        <v>3422</v>
      </c>
      <c r="B4341" s="23" t="s">
        <v>3423</v>
      </c>
      <c r="C4341" s="23" t="s">
        <v>17</v>
      </c>
      <c r="D4341" s="24">
        <v>45299.932685185187</v>
      </c>
      <c r="E4341" s="25" t="s">
        <v>11</v>
      </c>
      <c r="F4341" s="26" t="s">
        <v>16</v>
      </c>
      <c r="G4341" s="26" t="s">
        <v>14</v>
      </c>
      <c r="H4341" s="23">
        <v>0</v>
      </c>
      <c r="I4341" s="27"/>
      <c r="J4341" s="28">
        <v>0</v>
      </c>
      <c r="K4341" t="str">
        <f>IF((LEN(relatorio_Ananindeua3[[#This Row],[CIF/CPF/CNPJ]])=14),relatorio_Ananindeua3[[#This Row],[CIF/CPF/CNPJ]],relatorio_Ananindeua3[[#This Row],[Coluna2]])</f>
        <v>33572269000100</v>
      </c>
      <c r="L4341" t="str">
        <f t="shared" si="68"/>
        <v>335******00</v>
      </c>
    </row>
    <row r="4342" spans="1:12" x14ac:dyDescent="0.25">
      <c r="A4342" s="23" t="s">
        <v>903</v>
      </c>
      <c r="B4342" s="23" t="s">
        <v>904</v>
      </c>
      <c r="C4342" s="23" t="s">
        <v>17</v>
      </c>
      <c r="D4342" s="24">
        <v>45299.932696759257</v>
      </c>
      <c r="E4342" s="25" t="s">
        <v>11</v>
      </c>
      <c r="F4342" s="26" t="s">
        <v>16</v>
      </c>
      <c r="G4342" s="26" t="s">
        <v>14</v>
      </c>
      <c r="H4342" s="23">
        <v>0</v>
      </c>
      <c r="I4342" s="27"/>
      <c r="J4342" s="28">
        <v>0</v>
      </c>
      <c r="K4342" t="str">
        <f>IF((LEN(relatorio_Ananindeua3[[#This Row],[CIF/CPF/CNPJ]])=14),relatorio_Ananindeua3[[#This Row],[CIF/CPF/CNPJ]],relatorio_Ananindeua3[[#This Row],[Coluna2]])</f>
        <v>17092531000154</v>
      </c>
      <c r="L4342" t="str">
        <f t="shared" si="68"/>
        <v>170******54</v>
      </c>
    </row>
    <row r="4343" spans="1:12" x14ac:dyDescent="0.25">
      <c r="A4343" s="23" t="s">
        <v>3414</v>
      </c>
      <c r="B4343" s="23" t="s">
        <v>3415</v>
      </c>
      <c r="C4343" s="23" t="s">
        <v>17</v>
      </c>
      <c r="D4343" s="24">
        <v>45299.932696759257</v>
      </c>
      <c r="E4343" s="25" t="s">
        <v>11</v>
      </c>
      <c r="F4343" s="26" t="s">
        <v>16</v>
      </c>
      <c r="G4343" s="26" t="s">
        <v>14</v>
      </c>
      <c r="H4343" s="23">
        <v>0</v>
      </c>
      <c r="I4343" s="27"/>
      <c r="J4343" s="28">
        <v>0</v>
      </c>
      <c r="K4343" t="str">
        <f>IF((LEN(relatorio_Ananindeua3[[#This Row],[CIF/CPF/CNPJ]])=14),relatorio_Ananindeua3[[#This Row],[CIF/CPF/CNPJ]],relatorio_Ananindeua3[[#This Row],[Coluna2]])</f>
        <v>33544717000153</v>
      </c>
      <c r="L4343" t="str">
        <f t="shared" si="68"/>
        <v>335******53</v>
      </c>
    </row>
    <row r="4344" spans="1:12" x14ac:dyDescent="0.25">
      <c r="A4344" s="23" t="s">
        <v>3418</v>
      </c>
      <c r="B4344" s="23" t="s">
        <v>3419</v>
      </c>
      <c r="C4344" s="23" t="s">
        <v>17</v>
      </c>
      <c r="D4344" s="24">
        <v>45299.932696759257</v>
      </c>
      <c r="E4344" s="25" t="s">
        <v>11</v>
      </c>
      <c r="F4344" s="26" t="s">
        <v>16</v>
      </c>
      <c r="G4344" s="26" t="s">
        <v>14</v>
      </c>
      <c r="H4344" s="23">
        <v>0</v>
      </c>
      <c r="I4344" s="27"/>
      <c r="J4344" s="28">
        <v>0</v>
      </c>
      <c r="K4344" t="str">
        <f>IF((LEN(relatorio_Ananindeua3[[#This Row],[CIF/CPF/CNPJ]])=14),relatorio_Ananindeua3[[#This Row],[CIF/CPF/CNPJ]],relatorio_Ananindeua3[[#This Row],[Coluna2]])</f>
        <v>33554396000178</v>
      </c>
      <c r="L4344" t="str">
        <f t="shared" si="68"/>
        <v>335******78</v>
      </c>
    </row>
    <row r="4345" spans="1:12" x14ac:dyDescent="0.25">
      <c r="A4345" s="23" t="s">
        <v>1470</v>
      </c>
      <c r="B4345" s="23" t="s">
        <v>1471</v>
      </c>
      <c r="C4345" s="23" t="s">
        <v>17</v>
      </c>
      <c r="D4345" s="24">
        <v>45299.93273148148</v>
      </c>
      <c r="E4345" s="25" t="s">
        <v>11</v>
      </c>
      <c r="F4345" s="26" t="s">
        <v>16</v>
      </c>
      <c r="G4345" s="26" t="s">
        <v>14</v>
      </c>
      <c r="H4345" s="23">
        <v>0</v>
      </c>
      <c r="I4345" s="27"/>
      <c r="J4345" s="28">
        <v>0</v>
      </c>
      <c r="K4345" t="str">
        <f>IF((LEN(relatorio_Ananindeua3[[#This Row],[CIF/CPF/CNPJ]])=14),relatorio_Ananindeua3[[#This Row],[CIF/CPF/CNPJ]],relatorio_Ananindeua3[[#This Row],[Coluna2]])</f>
        <v>21834881000116</v>
      </c>
      <c r="L4345" t="str">
        <f t="shared" si="68"/>
        <v>218******16</v>
      </c>
    </row>
    <row r="4346" spans="1:12" x14ac:dyDescent="0.25">
      <c r="A4346" s="23" t="s">
        <v>3408</v>
      </c>
      <c r="B4346" s="23" t="s">
        <v>3409</v>
      </c>
      <c r="C4346" s="23" t="s">
        <v>17</v>
      </c>
      <c r="D4346" s="24">
        <v>45299.932812500003</v>
      </c>
      <c r="E4346" s="25" t="s">
        <v>11</v>
      </c>
      <c r="F4346" s="26" t="s">
        <v>16</v>
      </c>
      <c r="G4346" s="26" t="s">
        <v>14</v>
      </c>
      <c r="H4346" s="23">
        <v>0</v>
      </c>
      <c r="I4346" s="27"/>
      <c r="J4346" s="28">
        <v>0</v>
      </c>
      <c r="K4346" t="str">
        <f>IF((LEN(relatorio_Ananindeua3[[#This Row],[CIF/CPF/CNPJ]])=14),relatorio_Ananindeua3[[#This Row],[CIF/CPF/CNPJ]],relatorio_Ananindeua3[[#This Row],[Coluna2]])</f>
        <v>33500204000140</v>
      </c>
      <c r="L4346" t="str">
        <f t="shared" si="68"/>
        <v>335******40</v>
      </c>
    </row>
    <row r="4347" spans="1:12" x14ac:dyDescent="0.25">
      <c r="A4347" s="23" t="s">
        <v>3394</v>
      </c>
      <c r="B4347" s="23" t="s">
        <v>3395</v>
      </c>
      <c r="C4347" s="23" t="s">
        <v>17</v>
      </c>
      <c r="D4347" s="24">
        <v>45299.932835648149</v>
      </c>
      <c r="E4347" s="25" t="s">
        <v>11</v>
      </c>
      <c r="F4347" s="26" t="s">
        <v>16</v>
      </c>
      <c r="G4347" s="26" t="s">
        <v>14</v>
      </c>
      <c r="H4347" s="23">
        <v>0</v>
      </c>
      <c r="I4347" s="27"/>
      <c r="J4347" s="28">
        <v>0</v>
      </c>
      <c r="K4347" t="str">
        <f>IF((LEN(relatorio_Ananindeua3[[#This Row],[CIF/CPF/CNPJ]])=14),relatorio_Ananindeua3[[#This Row],[CIF/CPF/CNPJ]],relatorio_Ananindeua3[[#This Row],[Coluna2]])</f>
        <v>33424159000192</v>
      </c>
      <c r="L4347" t="str">
        <f t="shared" si="68"/>
        <v>334******92</v>
      </c>
    </row>
    <row r="4348" spans="1:12" x14ac:dyDescent="0.25">
      <c r="A4348" s="23" t="s">
        <v>1558</v>
      </c>
      <c r="B4348" s="23" t="s">
        <v>1559</v>
      </c>
      <c r="C4348" s="23" t="s">
        <v>17</v>
      </c>
      <c r="D4348" s="24">
        <v>45299.932974537034</v>
      </c>
      <c r="E4348" s="25" t="s">
        <v>11</v>
      </c>
      <c r="F4348" s="26" t="s">
        <v>16</v>
      </c>
      <c r="G4348" s="26" t="s">
        <v>14</v>
      </c>
      <c r="H4348" s="23">
        <v>0</v>
      </c>
      <c r="I4348" s="27"/>
      <c r="J4348" s="28">
        <v>0</v>
      </c>
      <c r="K4348" t="str">
        <f>IF((LEN(relatorio_Ananindeua3[[#This Row],[CIF/CPF/CNPJ]])=14),relatorio_Ananindeua3[[#This Row],[CIF/CPF/CNPJ]],relatorio_Ananindeua3[[#This Row],[Coluna2]])</f>
        <v>22660882000154</v>
      </c>
      <c r="L4348" t="str">
        <f t="shared" si="68"/>
        <v>226******54</v>
      </c>
    </row>
    <row r="4349" spans="1:12" x14ac:dyDescent="0.25">
      <c r="A4349" s="23" t="s">
        <v>3390</v>
      </c>
      <c r="B4349" s="23" t="s">
        <v>3391</v>
      </c>
      <c r="C4349" s="23" t="s">
        <v>17</v>
      </c>
      <c r="D4349" s="24">
        <v>45299.932974537034</v>
      </c>
      <c r="E4349" s="25" t="s">
        <v>11</v>
      </c>
      <c r="F4349" s="26" t="s">
        <v>16</v>
      </c>
      <c r="G4349" s="26" t="s">
        <v>14</v>
      </c>
      <c r="H4349" s="23">
        <v>0</v>
      </c>
      <c r="I4349" s="27"/>
      <c r="J4349" s="28">
        <v>0</v>
      </c>
      <c r="K4349" t="str">
        <f>IF((LEN(relatorio_Ananindeua3[[#This Row],[CIF/CPF/CNPJ]])=14),relatorio_Ananindeua3[[#This Row],[CIF/CPF/CNPJ]],relatorio_Ananindeua3[[#This Row],[Coluna2]])</f>
        <v>33412536000173</v>
      </c>
      <c r="L4349" t="str">
        <f t="shared" si="68"/>
        <v>334******73</v>
      </c>
    </row>
    <row r="4350" spans="1:12" x14ac:dyDescent="0.25">
      <c r="A4350" s="23" t="s">
        <v>3392</v>
      </c>
      <c r="B4350" s="23" t="s">
        <v>3393</v>
      </c>
      <c r="C4350" s="23" t="s">
        <v>17</v>
      </c>
      <c r="D4350" s="24">
        <v>45299.932974537034</v>
      </c>
      <c r="E4350" s="25" t="s">
        <v>11</v>
      </c>
      <c r="F4350" s="26" t="s">
        <v>16</v>
      </c>
      <c r="G4350" s="26" t="s">
        <v>14</v>
      </c>
      <c r="H4350" s="23">
        <v>0</v>
      </c>
      <c r="I4350" s="27"/>
      <c r="J4350" s="28">
        <v>0</v>
      </c>
      <c r="K4350" t="str">
        <f>IF((LEN(relatorio_Ananindeua3[[#This Row],[CIF/CPF/CNPJ]])=14),relatorio_Ananindeua3[[#This Row],[CIF/CPF/CNPJ]],relatorio_Ananindeua3[[#This Row],[Coluna2]])</f>
        <v>33413582000197</v>
      </c>
      <c r="L4350" t="str">
        <f t="shared" si="68"/>
        <v>334******97</v>
      </c>
    </row>
    <row r="4351" spans="1:12" x14ac:dyDescent="0.25">
      <c r="A4351" s="23" t="s">
        <v>3694</v>
      </c>
      <c r="B4351" s="23" t="s">
        <v>3695</v>
      </c>
      <c r="C4351" s="23" t="s">
        <v>17</v>
      </c>
      <c r="D4351" s="24">
        <v>45299.932997685188</v>
      </c>
      <c r="E4351" s="25" t="s">
        <v>11</v>
      </c>
      <c r="F4351" s="26" t="s">
        <v>16</v>
      </c>
      <c r="G4351" s="26" t="s">
        <v>14</v>
      </c>
      <c r="H4351" s="23">
        <v>0</v>
      </c>
      <c r="I4351" s="27"/>
      <c r="J4351" s="28">
        <v>0</v>
      </c>
      <c r="K4351" t="str">
        <f>IF((LEN(relatorio_Ananindeua3[[#This Row],[CIF/CPF/CNPJ]])=14),relatorio_Ananindeua3[[#This Row],[CIF/CPF/CNPJ]],relatorio_Ananindeua3[[#This Row],[Coluna2]])</f>
        <v>34589223000158</v>
      </c>
      <c r="L4351" t="str">
        <f t="shared" si="68"/>
        <v>345******58</v>
      </c>
    </row>
    <row r="4352" spans="1:12" x14ac:dyDescent="0.25">
      <c r="A4352" s="23" t="s">
        <v>3388</v>
      </c>
      <c r="B4352" s="23" t="s">
        <v>3389</v>
      </c>
      <c r="C4352" s="23" t="s">
        <v>17</v>
      </c>
      <c r="D4352" s="24">
        <v>45299.933032407411</v>
      </c>
      <c r="E4352" s="25" t="s">
        <v>11</v>
      </c>
      <c r="F4352" s="26" t="s">
        <v>16</v>
      </c>
      <c r="G4352" s="26" t="s">
        <v>14</v>
      </c>
      <c r="H4352" s="23">
        <v>0</v>
      </c>
      <c r="I4352" s="27"/>
      <c r="J4352" s="28">
        <v>0</v>
      </c>
      <c r="K4352" t="str">
        <f>IF((LEN(relatorio_Ananindeua3[[#This Row],[CIF/CPF/CNPJ]])=14),relatorio_Ananindeua3[[#This Row],[CIF/CPF/CNPJ]],relatorio_Ananindeua3[[#This Row],[Coluna2]])</f>
        <v>33406837000194</v>
      </c>
      <c r="L4352" t="str">
        <f t="shared" si="68"/>
        <v>334******94</v>
      </c>
    </row>
    <row r="4353" spans="1:12" x14ac:dyDescent="0.25">
      <c r="A4353" s="23" t="s">
        <v>2366</v>
      </c>
      <c r="B4353" s="23" t="s">
        <v>2367</v>
      </c>
      <c r="C4353" s="23" t="s">
        <v>17</v>
      </c>
      <c r="D4353" s="24">
        <v>45299.93304398148</v>
      </c>
      <c r="E4353" s="25" t="s">
        <v>11</v>
      </c>
      <c r="F4353" s="26" t="s">
        <v>16</v>
      </c>
      <c r="G4353" s="26" t="s">
        <v>14</v>
      </c>
      <c r="H4353" s="23">
        <v>0</v>
      </c>
      <c r="I4353" s="27"/>
      <c r="J4353" s="28">
        <v>0</v>
      </c>
      <c r="K4353" t="str">
        <f>IF((LEN(relatorio_Ananindeua3[[#This Row],[CIF/CPF/CNPJ]])=14),relatorio_Ananindeua3[[#This Row],[CIF/CPF/CNPJ]],relatorio_Ananindeua3[[#This Row],[Coluna2]])</f>
        <v>28511139000119</v>
      </c>
      <c r="L4353" t="str">
        <f t="shared" si="68"/>
        <v>285******19</v>
      </c>
    </row>
    <row r="4354" spans="1:12" x14ac:dyDescent="0.25">
      <c r="A4354" s="23" t="s">
        <v>3384</v>
      </c>
      <c r="B4354" s="23" t="s">
        <v>3385</v>
      </c>
      <c r="C4354" s="23" t="s">
        <v>17</v>
      </c>
      <c r="D4354" s="24">
        <v>45299.93304398148</v>
      </c>
      <c r="E4354" s="25" t="s">
        <v>11</v>
      </c>
      <c r="F4354" s="26" t="s">
        <v>16</v>
      </c>
      <c r="G4354" s="26" t="s">
        <v>14</v>
      </c>
      <c r="H4354" s="23">
        <v>0</v>
      </c>
      <c r="I4354" s="27"/>
      <c r="J4354" s="28">
        <v>0</v>
      </c>
      <c r="K4354" t="str">
        <f>IF((LEN(relatorio_Ananindeua3[[#This Row],[CIF/CPF/CNPJ]])=14),relatorio_Ananindeua3[[#This Row],[CIF/CPF/CNPJ]],relatorio_Ananindeua3[[#This Row],[Coluna2]])</f>
        <v>33383842000129</v>
      </c>
      <c r="L4354" t="str">
        <f t="shared" si="68"/>
        <v>333******29</v>
      </c>
    </row>
    <row r="4355" spans="1:12" x14ac:dyDescent="0.25">
      <c r="A4355" s="23" t="s">
        <v>3380</v>
      </c>
      <c r="B4355" s="23" t="s">
        <v>3381</v>
      </c>
      <c r="C4355" s="23" t="s">
        <v>17</v>
      </c>
      <c r="D4355" s="24">
        <v>45299.933055555557</v>
      </c>
      <c r="E4355" s="25" t="s">
        <v>11</v>
      </c>
      <c r="F4355" s="26" t="s">
        <v>16</v>
      </c>
      <c r="G4355" s="26" t="s">
        <v>14</v>
      </c>
      <c r="H4355" s="23">
        <v>0</v>
      </c>
      <c r="I4355" s="27"/>
      <c r="J4355" s="28">
        <v>0</v>
      </c>
      <c r="K4355" t="str">
        <f>IF((LEN(relatorio_Ananindeua3[[#This Row],[CIF/CPF/CNPJ]])=14),relatorio_Ananindeua3[[#This Row],[CIF/CPF/CNPJ]],relatorio_Ananindeua3[[#This Row],[Coluna2]])</f>
        <v>33371986000165</v>
      </c>
      <c r="L4355" t="str">
        <f t="shared" si="68"/>
        <v>333******65</v>
      </c>
    </row>
    <row r="4356" spans="1:12" x14ac:dyDescent="0.25">
      <c r="A4356" s="23" t="s">
        <v>3382</v>
      </c>
      <c r="B4356" s="23" t="s">
        <v>3383</v>
      </c>
      <c r="C4356" s="23" t="s">
        <v>17</v>
      </c>
      <c r="D4356" s="24">
        <v>45299.933055555557</v>
      </c>
      <c r="E4356" s="25" t="s">
        <v>11</v>
      </c>
      <c r="F4356" s="26" t="s">
        <v>16</v>
      </c>
      <c r="G4356" s="26" t="s">
        <v>14</v>
      </c>
      <c r="H4356" s="23">
        <v>0</v>
      </c>
      <c r="I4356" s="27"/>
      <c r="J4356" s="28">
        <v>0</v>
      </c>
      <c r="K4356" t="str">
        <f>IF((LEN(relatorio_Ananindeua3[[#This Row],[CIF/CPF/CNPJ]])=14),relatorio_Ananindeua3[[#This Row],[CIF/CPF/CNPJ]],relatorio_Ananindeua3[[#This Row],[Coluna2]])</f>
        <v>33381097000189</v>
      </c>
      <c r="L4356" t="str">
        <f t="shared" si="68"/>
        <v>333******89</v>
      </c>
    </row>
    <row r="4357" spans="1:12" x14ac:dyDescent="0.25">
      <c r="A4357" s="23" t="s">
        <v>3378</v>
      </c>
      <c r="B4357" s="23" t="s">
        <v>3379</v>
      </c>
      <c r="C4357" s="23" t="s">
        <v>17</v>
      </c>
      <c r="D4357" s="24">
        <v>45299.933136574073</v>
      </c>
      <c r="E4357" s="25" t="s">
        <v>11</v>
      </c>
      <c r="F4357" s="26" t="s">
        <v>16</v>
      </c>
      <c r="G4357" s="26" t="s">
        <v>14</v>
      </c>
      <c r="H4357" s="23">
        <v>0</v>
      </c>
      <c r="I4357" s="27"/>
      <c r="J4357" s="28">
        <v>0</v>
      </c>
      <c r="K4357" t="str">
        <f>IF((LEN(relatorio_Ananindeua3[[#This Row],[CIF/CPF/CNPJ]])=14),relatorio_Ananindeua3[[#This Row],[CIF/CPF/CNPJ]],relatorio_Ananindeua3[[#This Row],[Coluna2]])</f>
        <v>33348984000155</v>
      </c>
      <c r="L4357" t="str">
        <f t="shared" si="68"/>
        <v>333******55</v>
      </c>
    </row>
    <row r="4358" spans="1:12" x14ac:dyDescent="0.25">
      <c r="A4358" s="23" t="s">
        <v>3358</v>
      </c>
      <c r="B4358" s="23" t="s">
        <v>3359</v>
      </c>
      <c r="C4358" s="23" t="s">
        <v>17</v>
      </c>
      <c r="D4358" s="24">
        <v>45299.933206018519</v>
      </c>
      <c r="E4358" s="25" t="s">
        <v>11</v>
      </c>
      <c r="F4358" s="26" t="s">
        <v>16</v>
      </c>
      <c r="G4358" s="26" t="s">
        <v>14</v>
      </c>
      <c r="H4358" s="23">
        <v>0</v>
      </c>
      <c r="I4358" s="27"/>
      <c r="J4358" s="28">
        <v>0</v>
      </c>
      <c r="K4358" t="str">
        <f>IF((LEN(relatorio_Ananindeua3[[#This Row],[CIF/CPF/CNPJ]])=14),relatorio_Ananindeua3[[#This Row],[CIF/CPF/CNPJ]],relatorio_Ananindeua3[[#This Row],[Coluna2]])</f>
        <v>33288017000145</v>
      </c>
      <c r="L4358" t="str">
        <f t="shared" si="68"/>
        <v>332******45</v>
      </c>
    </row>
    <row r="4359" spans="1:12" x14ac:dyDescent="0.25">
      <c r="A4359" s="23" t="s">
        <v>3360</v>
      </c>
      <c r="B4359" s="23" t="s">
        <v>3361</v>
      </c>
      <c r="C4359" s="23" t="s">
        <v>17</v>
      </c>
      <c r="D4359" s="24">
        <v>45299.933206018519</v>
      </c>
      <c r="E4359" s="25" t="s">
        <v>11</v>
      </c>
      <c r="F4359" s="26" t="s">
        <v>16</v>
      </c>
      <c r="G4359" s="26" t="s">
        <v>14</v>
      </c>
      <c r="H4359" s="23">
        <v>0</v>
      </c>
      <c r="I4359" s="27"/>
      <c r="J4359" s="28">
        <v>0</v>
      </c>
      <c r="K4359" t="str">
        <f>IF((LEN(relatorio_Ananindeua3[[#This Row],[CIF/CPF/CNPJ]])=14),relatorio_Ananindeua3[[#This Row],[CIF/CPF/CNPJ]],relatorio_Ananindeua3[[#This Row],[Coluna2]])</f>
        <v>33288934000120</v>
      </c>
      <c r="L4359" t="str">
        <f t="shared" si="68"/>
        <v>332******20</v>
      </c>
    </row>
    <row r="4360" spans="1:12" x14ac:dyDescent="0.25">
      <c r="A4360" s="23" t="s">
        <v>3366</v>
      </c>
      <c r="B4360" s="23" t="s">
        <v>3367</v>
      </c>
      <c r="C4360" s="23" t="s">
        <v>17</v>
      </c>
      <c r="D4360" s="24">
        <v>45299.933206018519</v>
      </c>
      <c r="E4360" s="25" t="s">
        <v>11</v>
      </c>
      <c r="F4360" s="26" t="s">
        <v>16</v>
      </c>
      <c r="G4360" s="26" t="s">
        <v>14</v>
      </c>
      <c r="H4360" s="23">
        <v>0</v>
      </c>
      <c r="I4360" s="27"/>
      <c r="J4360" s="28">
        <v>0</v>
      </c>
      <c r="K4360" t="str">
        <f>IF((LEN(relatorio_Ananindeua3[[#This Row],[CIF/CPF/CNPJ]])=14),relatorio_Ananindeua3[[#This Row],[CIF/CPF/CNPJ]],relatorio_Ananindeua3[[#This Row],[Coluna2]])</f>
        <v>33295527000140</v>
      </c>
      <c r="L4360" t="str">
        <f t="shared" si="68"/>
        <v>332******40</v>
      </c>
    </row>
    <row r="4361" spans="1:12" x14ac:dyDescent="0.25">
      <c r="A4361" s="23" t="s">
        <v>3368</v>
      </c>
      <c r="B4361" s="23" t="s">
        <v>3369</v>
      </c>
      <c r="C4361" s="23" t="s">
        <v>17</v>
      </c>
      <c r="D4361" s="24">
        <v>45299.933206018519</v>
      </c>
      <c r="E4361" s="25" t="s">
        <v>11</v>
      </c>
      <c r="F4361" s="26" t="s">
        <v>16</v>
      </c>
      <c r="G4361" s="26" t="s">
        <v>14</v>
      </c>
      <c r="H4361" s="23">
        <v>0</v>
      </c>
      <c r="I4361" s="27"/>
      <c r="J4361" s="28">
        <v>0</v>
      </c>
      <c r="K4361" t="str">
        <f>IF((LEN(relatorio_Ananindeua3[[#This Row],[CIF/CPF/CNPJ]])=14),relatorio_Ananindeua3[[#This Row],[CIF/CPF/CNPJ]],relatorio_Ananindeua3[[#This Row],[Coluna2]])</f>
        <v>33307384000149</v>
      </c>
      <c r="L4361" t="str">
        <f t="shared" si="68"/>
        <v>333******49</v>
      </c>
    </row>
    <row r="4362" spans="1:12" x14ac:dyDescent="0.25">
      <c r="A4362" s="23" t="s">
        <v>1922</v>
      </c>
      <c r="B4362" s="23" t="s">
        <v>1923</v>
      </c>
      <c r="C4362" s="23" t="s">
        <v>17</v>
      </c>
      <c r="D4362" s="24">
        <v>45299.933229166665</v>
      </c>
      <c r="E4362" s="25" t="s">
        <v>11</v>
      </c>
      <c r="F4362" s="26" t="s">
        <v>16</v>
      </c>
      <c r="G4362" s="26" t="s">
        <v>14</v>
      </c>
      <c r="H4362" s="23">
        <v>0</v>
      </c>
      <c r="I4362" s="27"/>
      <c r="J4362" s="28">
        <v>0</v>
      </c>
      <c r="K4362" t="str">
        <f>IF((LEN(relatorio_Ananindeua3[[#This Row],[CIF/CPF/CNPJ]])=14),relatorio_Ananindeua3[[#This Row],[CIF/CPF/CNPJ]],relatorio_Ananindeua3[[#This Row],[Coluna2]])</f>
        <v>25272928000156</v>
      </c>
      <c r="L4362" t="str">
        <f t="shared" si="68"/>
        <v>252******56</v>
      </c>
    </row>
    <row r="4363" spans="1:12" x14ac:dyDescent="0.25">
      <c r="A4363" s="23" t="s">
        <v>3376</v>
      </c>
      <c r="B4363" s="23" t="s">
        <v>3377</v>
      </c>
      <c r="C4363" s="23" t="s">
        <v>17</v>
      </c>
      <c r="D4363" s="24">
        <v>45299.933229166665</v>
      </c>
      <c r="E4363" s="25" t="s">
        <v>11</v>
      </c>
      <c r="F4363" s="26" t="s">
        <v>16</v>
      </c>
      <c r="G4363" s="26" t="s">
        <v>14</v>
      </c>
      <c r="H4363" s="23">
        <v>0</v>
      </c>
      <c r="I4363" s="27"/>
      <c r="J4363" s="28">
        <v>0</v>
      </c>
      <c r="K4363" t="str">
        <f>IF((LEN(relatorio_Ananindeua3[[#This Row],[CIF/CPF/CNPJ]])=14),relatorio_Ananindeua3[[#This Row],[CIF/CPF/CNPJ]],relatorio_Ananindeua3[[#This Row],[Coluna2]])</f>
        <v>33329240000193</v>
      </c>
      <c r="L4363" t="str">
        <f t="shared" si="68"/>
        <v>333******93</v>
      </c>
    </row>
    <row r="4364" spans="1:12" x14ac:dyDescent="0.25">
      <c r="A4364" s="23" t="s">
        <v>1191</v>
      </c>
      <c r="B4364" s="23" t="s">
        <v>1192</v>
      </c>
      <c r="C4364" s="23" t="s">
        <v>17</v>
      </c>
      <c r="D4364" s="24">
        <v>45299.933252314811</v>
      </c>
      <c r="E4364" s="25" t="s">
        <v>11</v>
      </c>
      <c r="F4364" s="26" t="s">
        <v>16</v>
      </c>
      <c r="G4364" s="26" t="s">
        <v>14</v>
      </c>
      <c r="H4364" s="23">
        <v>0</v>
      </c>
      <c r="I4364" s="27"/>
      <c r="J4364" s="28">
        <v>0</v>
      </c>
      <c r="K4364" t="str">
        <f>IF((LEN(relatorio_Ananindeua3[[#This Row],[CIF/CPF/CNPJ]])=14),relatorio_Ananindeua3[[#This Row],[CIF/CPF/CNPJ]],relatorio_Ananindeua3[[#This Row],[Coluna2]])</f>
        <v>19438343000160</v>
      </c>
      <c r="L4364" t="str">
        <f t="shared" si="68"/>
        <v>194******60</v>
      </c>
    </row>
    <row r="4365" spans="1:12" x14ac:dyDescent="0.25">
      <c r="A4365" s="23" t="s">
        <v>2206</v>
      </c>
      <c r="B4365" s="23" t="s">
        <v>2207</v>
      </c>
      <c r="C4365" s="23" t="s">
        <v>17</v>
      </c>
      <c r="D4365" s="24">
        <v>45299.933321759258</v>
      </c>
      <c r="E4365" s="25" t="s">
        <v>11</v>
      </c>
      <c r="F4365" s="26" t="s">
        <v>16</v>
      </c>
      <c r="G4365" s="26" t="s">
        <v>14</v>
      </c>
      <c r="H4365" s="23">
        <v>0</v>
      </c>
      <c r="I4365" s="27"/>
      <c r="J4365" s="28">
        <v>0</v>
      </c>
      <c r="K4365" t="str">
        <f>IF((LEN(relatorio_Ananindeua3[[#This Row],[CIF/CPF/CNPJ]])=14),relatorio_Ananindeua3[[#This Row],[CIF/CPF/CNPJ]],relatorio_Ananindeua3[[#This Row],[Coluna2]])</f>
        <v>27632000000160</v>
      </c>
      <c r="L4365" t="str">
        <f t="shared" si="68"/>
        <v>276******60</v>
      </c>
    </row>
    <row r="4366" spans="1:12" x14ac:dyDescent="0.25">
      <c r="A4366" s="23" t="s">
        <v>3334</v>
      </c>
      <c r="B4366" s="23" t="s">
        <v>3335</v>
      </c>
      <c r="C4366" s="23" t="s">
        <v>17</v>
      </c>
      <c r="D4366" s="24">
        <v>45299.933449074073</v>
      </c>
      <c r="E4366" s="25" t="s">
        <v>11</v>
      </c>
      <c r="F4366" s="26" t="s">
        <v>16</v>
      </c>
      <c r="G4366" s="26" t="s">
        <v>14</v>
      </c>
      <c r="H4366" s="23">
        <v>0</v>
      </c>
      <c r="I4366" s="27"/>
      <c r="J4366" s="28">
        <v>0</v>
      </c>
      <c r="K4366" t="str">
        <f>IF((LEN(relatorio_Ananindeua3[[#This Row],[CIF/CPF/CNPJ]])=14),relatorio_Ananindeua3[[#This Row],[CIF/CPF/CNPJ]],relatorio_Ananindeua3[[#This Row],[Coluna2]])</f>
        <v>33121185000141</v>
      </c>
      <c r="L4366" t="str">
        <f t="shared" si="68"/>
        <v>331******41</v>
      </c>
    </row>
    <row r="4367" spans="1:12" x14ac:dyDescent="0.25">
      <c r="A4367" s="23" t="s">
        <v>3352</v>
      </c>
      <c r="B4367" s="23" t="s">
        <v>3353</v>
      </c>
      <c r="C4367" s="23" t="s">
        <v>17</v>
      </c>
      <c r="D4367" s="24">
        <v>45299.933449074073</v>
      </c>
      <c r="E4367" s="25" t="s">
        <v>11</v>
      </c>
      <c r="F4367" s="26" t="s">
        <v>16</v>
      </c>
      <c r="G4367" s="26" t="s">
        <v>14</v>
      </c>
      <c r="H4367" s="23">
        <v>0</v>
      </c>
      <c r="I4367" s="27"/>
      <c r="J4367" s="28">
        <v>0</v>
      </c>
      <c r="K4367" t="str">
        <f>IF((LEN(relatorio_Ananindeua3[[#This Row],[CIF/CPF/CNPJ]])=14),relatorio_Ananindeua3[[#This Row],[CIF/CPF/CNPJ]],relatorio_Ananindeua3[[#This Row],[Coluna2]])</f>
        <v>33195962000100</v>
      </c>
      <c r="L4367" t="str">
        <f t="shared" si="68"/>
        <v>331******00</v>
      </c>
    </row>
    <row r="4368" spans="1:12" x14ac:dyDescent="0.25">
      <c r="A4368" s="23" t="s">
        <v>1022</v>
      </c>
      <c r="B4368" s="23" t="s">
        <v>1023</v>
      </c>
      <c r="C4368" s="23" t="s">
        <v>17</v>
      </c>
      <c r="D4368" s="24">
        <v>45299.93346064815</v>
      </c>
      <c r="E4368" s="25" t="s">
        <v>11</v>
      </c>
      <c r="F4368" s="26" t="s">
        <v>16</v>
      </c>
      <c r="G4368" s="26" t="s">
        <v>14</v>
      </c>
      <c r="H4368" s="23">
        <v>0</v>
      </c>
      <c r="I4368" s="27"/>
      <c r="J4368" s="28">
        <v>0</v>
      </c>
      <c r="K4368" t="str">
        <f>IF((LEN(relatorio_Ananindeua3[[#This Row],[CIF/CPF/CNPJ]])=14),relatorio_Ananindeua3[[#This Row],[CIF/CPF/CNPJ]],relatorio_Ananindeua3[[#This Row],[Coluna2]])</f>
        <v>17843685000130</v>
      </c>
      <c r="L4368" t="str">
        <f t="shared" si="68"/>
        <v>178******30</v>
      </c>
    </row>
    <row r="4369" spans="1:12" x14ac:dyDescent="0.25">
      <c r="A4369" s="23" t="s">
        <v>3342</v>
      </c>
      <c r="B4369" s="23" t="s">
        <v>3343</v>
      </c>
      <c r="C4369" s="23" t="s">
        <v>17</v>
      </c>
      <c r="D4369" s="24">
        <v>45299.933472222219</v>
      </c>
      <c r="E4369" s="25" t="s">
        <v>11</v>
      </c>
      <c r="F4369" s="26" t="s">
        <v>16</v>
      </c>
      <c r="G4369" s="26" t="s">
        <v>14</v>
      </c>
      <c r="H4369" s="23">
        <v>0</v>
      </c>
      <c r="I4369" s="27"/>
      <c r="J4369" s="28">
        <v>0</v>
      </c>
      <c r="K4369" t="str">
        <f>IF((LEN(relatorio_Ananindeua3[[#This Row],[CIF/CPF/CNPJ]])=14),relatorio_Ananindeua3[[#This Row],[CIF/CPF/CNPJ]],relatorio_Ananindeua3[[#This Row],[Coluna2]])</f>
        <v>33158853000105</v>
      </c>
      <c r="L4369" t="str">
        <f t="shared" si="68"/>
        <v>331******05</v>
      </c>
    </row>
    <row r="4370" spans="1:12" x14ac:dyDescent="0.25">
      <c r="A4370" s="23" t="s">
        <v>3344</v>
      </c>
      <c r="B4370" s="23" t="s">
        <v>3345</v>
      </c>
      <c r="C4370" s="23" t="s">
        <v>17</v>
      </c>
      <c r="D4370" s="24">
        <v>45299.933472222219</v>
      </c>
      <c r="E4370" s="25" t="s">
        <v>11</v>
      </c>
      <c r="F4370" s="26" t="s">
        <v>16</v>
      </c>
      <c r="G4370" s="26" t="s">
        <v>14</v>
      </c>
      <c r="H4370" s="23">
        <v>0</v>
      </c>
      <c r="I4370" s="27"/>
      <c r="J4370" s="28">
        <v>0</v>
      </c>
      <c r="K4370" t="str">
        <f>IF((LEN(relatorio_Ananindeua3[[#This Row],[CIF/CPF/CNPJ]])=14),relatorio_Ananindeua3[[#This Row],[CIF/CPF/CNPJ]],relatorio_Ananindeua3[[#This Row],[Coluna2]])</f>
        <v>33166873000128</v>
      </c>
      <c r="L4370" t="str">
        <f t="shared" ref="L4370:L4433" si="69">_xlfn.CONCAT(LEFT(A4370,3),REPT("*",6),RIGHT(A4370,2))</f>
        <v>331******28</v>
      </c>
    </row>
    <row r="4371" spans="1:12" x14ac:dyDescent="0.25">
      <c r="A4371" s="23" t="s">
        <v>3346</v>
      </c>
      <c r="B4371" s="23" t="s">
        <v>3347</v>
      </c>
      <c r="C4371" s="23" t="s">
        <v>17</v>
      </c>
      <c r="D4371" s="24">
        <v>45299.933472222219</v>
      </c>
      <c r="E4371" s="25" t="s">
        <v>11</v>
      </c>
      <c r="F4371" s="26" t="s">
        <v>16</v>
      </c>
      <c r="G4371" s="26" t="s">
        <v>14</v>
      </c>
      <c r="H4371" s="23">
        <v>0</v>
      </c>
      <c r="I4371" s="27"/>
      <c r="J4371" s="28">
        <v>0</v>
      </c>
      <c r="K4371" t="str">
        <f>IF((LEN(relatorio_Ananindeua3[[#This Row],[CIF/CPF/CNPJ]])=14),relatorio_Ananindeua3[[#This Row],[CIF/CPF/CNPJ]],relatorio_Ananindeua3[[#This Row],[Coluna2]])</f>
        <v>33168407000181</v>
      </c>
      <c r="L4371" t="str">
        <f t="shared" si="69"/>
        <v>331******81</v>
      </c>
    </row>
    <row r="4372" spans="1:12" x14ac:dyDescent="0.25">
      <c r="A4372" s="23" t="s">
        <v>13492</v>
      </c>
      <c r="B4372" s="23" t="s">
        <v>13493</v>
      </c>
      <c r="C4372" s="23" t="s">
        <v>17</v>
      </c>
      <c r="D4372" s="24">
        <v>45299.933541666665</v>
      </c>
      <c r="E4372" s="25" t="s">
        <v>11</v>
      </c>
      <c r="F4372" s="26" t="s">
        <v>16</v>
      </c>
      <c r="G4372" s="26" t="s">
        <v>14</v>
      </c>
      <c r="H4372" s="23">
        <v>0</v>
      </c>
      <c r="I4372" s="27"/>
      <c r="J4372" s="28">
        <v>0</v>
      </c>
      <c r="K4372" t="str">
        <f>IF((LEN(relatorio_Ananindeua3[[#This Row],[CIF/CPF/CNPJ]])=14),relatorio_Ananindeua3[[#This Row],[CIF/CPF/CNPJ]],relatorio_Ananindeua3[[#This Row],[Coluna2]])</f>
        <v>97528799000125</v>
      </c>
      <c r="L4372" t="str">
        <f t="shared" si="69"/>
        <v>975******25</v>
      </c>
    </row>
    <row r="4373" spans="1:12" x14ac:dyDescent="0.25">
      <c r="A4373" s="23" t="s">
        <v>3322</v>
      </c>
      <c r="B4373" s="23" t="s">
        <v>3323</v>
      </c>
      <c r="C4373" s="23" t="s">
        <v>17</v>
      </c>
      <c r="D4373" s="24">
        <v>45299.933611111112</v>
      </c>
      <c r="E4373" s="25" t="s">
        <v>11</v>
      </c>
      <c r="F4373" s="26" t="s">
        <v>16</v>
      </c>
      <c r="G4373" s="26" t="s">
        <v>14</v>
      </c>
      <c r="H4373" s="23">
        <v>0</v>
      </c>
      <c r="I4373" s="27"/>
      <c r="J4373" s="28">
        <v>0</v>
      </c>
      <c r="K4373" t="str">
        <f>IF((LEN(relatorio_Ananindeua3[[#This Row],[CIF/CPF/CNPJ]])=14),relatorio_Ananindeua3[[#This Row],[CIF/CPF/CNPJ]],relatorio_Ananindeua3[[#This Row],[Coluna2]])</f>
        <v>33070854000101</v>
      </c>
      <c r="L4373" t="str">
        <f t="shared" si="69"/>
        <v>330******01</v>
      </c>
    </row>
    <row r="4374" spans="1:12" x14ac:dyDescent="0.25">
      <c r="A4374" s="23" t="s">
        <v>3318</v>
      </c>
      <c r="B4374" s="23" t="s">
        <v>3319</v>
      </c>
      <c r="C4374" s="23" t="s">
        <v>17</v>
      </c>
      <c r="D4374" s="24">
        <v>45299.933715277781</v>
      </c>
      <c r="E4374" s="25" t="s">
        <v>11</v>
      </c>
      <c r="F4374" s="26" t="s">
        <v>16</v>
      </c>
      <c r="G4374" s="26" t="s">
        <v>14</v>
      </c>
      <c r="H4374" s="23">
        <v>0</v>
      </c>
      <c r="I4374" s="27"/>
      <c r="J4374" s="28">
        <v>0</v>
      </c>
      <c r="K4374" t="str">
        <f>IF((LEN(relatorio_Ananindeua3[[#This Row],[CIF/CPF/CNPJ]])=14),relatorio_Ananindeua3[[#This Row],[CIF/CPF/CNPJ]],relatorio_Ananindeua3[[#This Row],[Coluna2]])</f>
        <v>33050656000178</v>
      </c>
      <c r="L4374" t="str">
        <f t="shared" si="69"/>
        <v>330******78</v>
      </c>
    </row>
    <row r="4375" spans="1:12" x14ac:dyDescent="0.25">
      <c r="A4375" s="23" t="s">
        <v>941</v>
      </c>
      <c r="B4375" s="23" t="s">
        <v>942</v>
      </c>
      <c r="C4375" s="23" t="s">
        <v>17</v>
      </c>
      <c r="D4375" s="24">
        <v>45299.933738425927</v>
      </c>
      <c r="E4375" s="25" t="s">
        <v>11</v>
      </c>
      <c r="F4375" s="26" t="s">
        <v>16</v>
      </c>
      <c r="G4375" s="26" t="s">
        <v>14</v>
      </c>
      <c r="H4375" s="23">
        <v>0</v>
      </c>
      <c r="I4375" s="27"/>
      <c r="J4375" s="28">
        <v>0</v>
      </c>
      <c r="K4375" t="str">
        <f>IF((LEN(relatorio_Ananindeua3[[#This Row],[CIF/CPF/CNPJ]])=14),relatorio_Ananindeua3[[#This Row],[CIF/CPF/CNPJ]],relatorio_Ananindeua3[[#This Row],[Coluna2]])</f>
        <v>17342238000106</v>
      </c>
      <c r="L4375" t="str">
        <f t="shared" si="69"/>
        <v>173******06</v>
      </c>
    </row>
    <row r="4376" spans="1:12" x14ac:dyDescent="0.25">
      <c r="A4376" s="23" t="s">
        <v>3310</v>
      </c>
      <c r="B4376" s="23" t="s">
        <v>3311</v>
      </c>
      <c r="C4376" s="23" t="s">
        <v>17</v>
      </c>
      <c r="D4376" s="24">
        <v>45299.933738425927</v>
      </c>
      <c r="E4376" s="25" t="s">
        <v>11</v>
      </c>
      <c r="F4376" s="26" t="s">
        <v>16</v>
      </c>
      <c r="G4376" s="26" t="s">
        <v>14</v>
      </c>
      <c r="H4376" s="23">
        <v>0</v>
      </c>
      <c r="I4376" s="27"/>
      <c r="J4376" s="28">
        <v>0</v>
      </c>
      <c r="K4376" t="str">
        <f>IF((LEN(relatorio_Ananindeua3[[#This Row],[CIF/CPF/CNPJ]])=14),relatorio_Ananindeua3[[#This Row],[CIF/CPF/CNPJ]],relatorio_Ananindeua3[[#This Row],[Coluna2]])</f>
        <v>33009601000114</v>
      </c>
      <c r="L4376" t="str">
        <f t="shared" si="69"/>
        <v>330******14</v>
      </c>
    </row>
    <row r="4377" spans="1:12" x14ac:dyDescent="0.25">
      <c r="A4377" s="23" t="s">
        <v>3312</v>
      </c>
      <c r="B4377" s="23" t="s">
        <v>3313</v>
      </c>
      <c r="C4377" s="23" t="s">
        <v>17</v>
      </c>
      <c r="D4377" s="24">
        <v>45299.933738425927</v>
      </c>
      <c r="E4377" s="25" t="s">
        <v>11</v>
      </c>
      <c r="F4377" s="26" t="s">
        <v>16</v>
      </c>
      <c r="G4377" s="26" t="s">
        <v>14</v>
      </c>
      <c r="H4377" s="23">
        <v>0</v>
      </c>
      <c r="I4377" s="27"/>
      <c r="J4377" s="28">
        <v>0</v>
      </c>
      <c r="K4377" t="str">
        <f>IF((LEN(relatorio_Ananindeua3[[#This Row],[CIF/CPF/CNPJ]])=14),relatorio_Ananindeua3[[#This Row],[CIF/CPF/CNPJ]],relatorio_Ananindeua3[[#This Row],[Coluna2]])</f>
        <v>33018760000185</v>
      </c>
      <c r="L4377" t="str">
        <f t="shared" si="69"/>
        <v>330******85</v>
      </c>
    </row>
    <row r="4378" spans="1:12" x14ac:dyDescent="0.25">
      <c r="A4378" s="23" t="s">
        <v>3314</v>
      </c>
      <c r="B4378" s="23" t="s">
        <v>3315</v>
      </c>
      <c r="C4378" s="23" t="s">
        <v>17</v>
      </c>
      <c r="D4378" s="24">
        <v>45299.933738425927</v>
      </c>
      <c r="E4378" s="25" t="s">
        <v>11</v>
      </c>
      <c r="F4378" s="26" t="s">
        <v>16</v>
      </c>
      <c r="G4378" s="26" t="s">
        <v>14</v>
      </c>
      <c r="H4378" s="23">
        <v>0</v>
      </c>
      <c r="I4378" s="27"/>
      <c r="J4378" s="28">
        <v>0</v>
      </c>
      <c r="K4378" t="str">
        <f>IF((LEN(relatorio_Ananindeua3[[#This Row],[CIF/CPF/CNPJ]])=14),relatorio_Ananindeua3[[#This Row],[CIF/CPF/CNPJ]],relatorio_Ananindeua3[[#This Row],[Coluna2]])</f>
        <v>33023749000103</v>
      </c>
      <c r="L4378" t="str">
        <f t="shared" si="69"/>
        <v>330******03</v>
      </c>
    </row>
    <row r="4379" spans="1:12" x14ac:dyDescent="0.25">
      <c r="A4379" s="23" t="s">
        <v>3316</v>
      </c>
      <c r="B4379" s="23" t="s">
        <v>3317</v>
      </c>
      <c r="C4379" s="23" t="s">
        <v>17</v>
      </c>
      <c r="D4379" s="24">
        <v>45299.933749999997</v>
      </c>
      <c r="E4379" s="25" t="s">
        <v>11</v>
      </c>
      <c r="F4379" s="26" t="s">
        <v>16</v>
      </c>
      <c r="G4379" s="26" t="s">
        <v>14</v>
      </c>
      <c r="H4379" s="23">
        <v>0</v>
      </c>
      <c r="I4379" s="27"/>
      <c r="J4379" s="28">
        <v>0</v>
      </c>
      <c r="K4379" t="str">
        <f>IF((LEN(relatorio_Ananindeua3[[#This Row],[CIF/CPF/CNPJ]])=14),relatorio_Ananindeua3[[#This Row],[CIF/CPF/CNPJ]],relatorio_Ananindeua3[[#This Row],[Coluna2]])</f>
        <v>33035918000125</v>
      </c>
      <c r="L4379" t="str">
        <f t="shared" si="69"/>
        <v>330******25</v>
      </c>
    </row>
    <row r="4380" spans="1:12" x14ac:dyDescent="0.25">
      <c r="A4380" s="23" t="s">
        <v>3294</v>
      </c>
      <c r="B4380" s="23" t="s">
        <v>3295</v>
      </c>
      <c r="C4380" s="23" t="s">
        <v>17</v>
      </c>
      <c r="D4380" s="24">
        <v>45299.933807870373</v>
      </c>
      <c r="E4380" s="25" t="s">
        <v>11</v>
      </c>
      <c r="F4380" s="26" t="s">
        <v>16</v>
      </c>
      <c r="G4380" s="26" t="s">
        <v>14</v>
      </c>
      <c r="H4380" s="23">
        <v>0</v>
      </c>
      <c r="I4380" s="27"/>
      <c r="J4380" s="28">
        <v>0</v>
      </c>
      <c r="K4380" t="str">
        <f>IF((LEN(relatorio_Ananindeua3[[#This Row],[CIF/CPF/CNPJ]])=14),relatorio_Ananindeua3[[#This Row],[CIF/CPF/CNPJ]],relatorio_Ananindeua3[[#This Row],[Coluna2]])</f>
        <v>32948238000130</v>
      </c>
      <c r="L4380" t="str">
        <f t="shared" si="69"/>
        <v>329******30</v>
      </c>
    </row>
    <row r="4381" spans="1:12" x14ac:dyDescent="0.25">
      <c r="A4381" s="23" t="s">
        <v>3234</v>
      </c>
      <c r="B4381" s="23" t="s">
        <v>3235</v>
      </c>
      <c r="C4381" s="23" t="s">
        <v>17</v>
      </c>
      <c r="D4381" s="24">
        <v>45299.933842592596</v>
      </c>
      <c r="E4381" s="25" t="s">
        <v>11</v>
      </c>
      <c r="F4381" s="26" t="s">
        <v>16</v>
      </c>
      <c r="G4381" s="26" t="s">
        <v>14</v>
      </c>
      <c r="H4381" s="23">
        <v>0</v>
      </c>
      <c r="I4381" s="27"/>
      <c r="J4381" s="28">
        <v>0</v>
      </c>
      <c r="K4381" t="str">
        <f>IF((LEN(relatorio_Ananindeua3[[#This Row],[CIF/CPF/CNPJ]])=14),relatorio_Ananindeua3[[#This Row],[CIF/CPF/CNPJ]],relatorio_Ananindeua3[[#This Row],[Coluna2]])</f>
        <v>32735842000188</v>
      </c>
      <c r="L4381" t="str">
        <f t="shared" si="69"/>
        <v>327******88</v>
      </c>
    </row>
    <row r="4382" spans="1:12" x14ac:dyDescent="0.25">
      <c r="A4382" s="23" t="s">
        <v>3292</v>
      </c>
      <c r="B4382" s="23" t="s">
        <v>3293</v>
      </c>
      <c r="C4382" s="23" t="s">
        <v>17</v>
      </c>
      <c r="D4382" s="24">
        <v>45299.933912037035</v>
      </c>
      <c r="E4382" s="25" t="s">
        <v>11</v>
      </c>
      <c r="F4382" s="26" t="s">
        <v>16</v>
      </c>
      <c r="G4382" s="26" t="s">
        <v>14</v>
      </c>
      <c r="H4382" s="23">
        <v>0</v>
      </c>
      <c r="I4382" s="27"/>
      <c r="J4382" s="28">
        <v>0</v>
      </c>
      <c r="K4382" t="str">
        <f>IF((LEN(relatorio_Ananindeua3[[#This Row],[CIF/CPF/CNPJ]])=14),relatorio_Ananindeua3[[#This Row],[CIF/CPF/CNPJ]],relatorio_Ananindeua3[[#This Row],[Coluna2]])</f>
        <v>32947620000129</v>
      </c>
      <c r="L4382" t="str">
        <f t="shared" si="69"/>
        <v>329******29</v>
      </c>
    </row>
    <row r="4383" spans="1:12" x14ac:dyDescent="0.25">
      <c r="A4383" s="23" t="s">
        <v>3302</v>
      </c>
      <c r="B4383" s="23" t="s">
        <v>3303</v>
      </c>
      <c r="C4383" s="23" t="s">
        <v>17</v>
      </c>
      <c r="D4383" s="24">
        <v>45299.933912037035</v>
      </c>
      <c r="E4383" s="25" t="s">
        <v>11</v>
      </c>
      <c r="F4383" s="26" t="s">
        <v>16</v>
      </c>
      <c r="G4383" s="26" t="s">
        <v>14</v>
      </c>
      <c r="H4383" s="23">
        <v>0</v>
      </c>
      <c r="I4383" s="27"/>
      <c r="J4383" s="28">
        <v>0</v>
      </c>
      <c r="K4383" t="str">
        <f>IF((LEN(relatorio_Ananindeua3[[#This Row],[CIF/CPF/CNPJ]])=14),relatorio_Ananindeua3[[#This Row],[CIF/CPF/CNPJ]],relatorio_Ananindeua3[[#This Row],[Coluna2]])</f>
        <v>32955365000166</v>
      </c>
      <c r="L4383" t="str">
        <f t="shared" si="69"/>
        <v>329******66</v>
      </c>
    </row>
    <row r="4384" spans="1:12" x14ac:dyDescent="0.25">
      <c r="A4384" s="23" t="s">
        <v>3304</v>
      </c>
      <c r="B4384" s="23" t="s">
        <v>3305</v>
      </c>
      <c r="C4384" s="23" t="s">
        <v>17</v>
      </c>
      <c r="D4384" s="24">
        <v>45299.933912037035</v>
      </c>
      <c r="E4384" s="25" t="s">
        <v>11</v>
      </c>
      <c r="F4384" s="26" t="s">
        <v>16</v>
      </c>
      <c r="G4384" s="26" t="s">
        <v>14</v>
      </c>
      <c r="H4384" s="23">
        <v>0</v>
      </c>
      <c r="I4384" s="27"/>
      <c r="J4384" s="28">
        <v>0</v>
      </c>
      <c r="K4384" t="str">
        <f>IF((LEN(relatorio_Ananindeua3[[#This Row],[CIF/CPF/CNPJ]])=14),relatorio_Ananindeua3[[#This Row],[CIF/CPF/CNPJ]],relatorio_Ananindeua3[[#This Row],[Coluna2]])</f>
        <v>32956780000134</v>
      </c>
      <c r="L4384" t="str">
        <f t="shared" si="69"/>
        <v>329******34</v>
      </c>
    </row>
    <row r="4385" spans="1:12" x14ac:dyDescent="0.25">
      <c r="A4385" s="23" t="s">
        <v>3288</v>
      </c>
      <c r="B4385" s="23" t="s">
        <v>3289</v>
      </c>
      <c r="C4385" s="23" t="s">
        <v>17</v>
      </c>
      <c r="D4385" s="24">
        <v>45299.934039351851</v>
      </c>
      <c r="E4385" s="25" t="s">
        <v>11</v>
      </c>
      <c r="F4385" s="26" t="s">
        <v>16</v>
      </c>
      <c r="G4385" s="26" t="s">
        <v>14</v>
      </c>
      <c r="H4385" s="23">
        <v>0</v>
      </c>
      <c r="I4385" s="27"/>
      <c r="J4385" s="28">
        <v>0</v>
      </c>
      <c r="K4385" t="str">
        <f>IF((LEN(relatorio_Ananindeua3[[#This Row],[CIF/CPF/CNPJ]])=14),relatorio_Ananindeua3[[#This Row],[CIF/CPF/CNPJ]],relatorio_Ananindeua3[[#This Row],[Coluna2]])</f>
        <v>32934819000112</v>
      </c>
      <c r="L4385" t="str">
        <f t="shared" si="69"/>
        <v>329******12</v>
      </c>
    </row>
    <row r="4386" spans="1:12" x14ac:dyDescent="0.25">
      <c r="A4386" s="23" t="s">
        <v>235</v>
      </c>
      <c r="B4386" s="23" t="s">
        <v>236</v>
      </c>
      <c r="C4386" s="23" t="s">
        <v>17</v>
      </c>
      <c r="D4386" s="24">
        <v>45299.934062499997</v>
      </c>
      <c r="E4386" s="25" t="s">
        <v>11</v>
      </c>
      <c r="F4386" s="26" t="s">
        <v>16</v>
      </c>
      <c r="G4386" s="26" t="s">
        <v>14</v>
      </c>
      <c r="H4386" s="23">
        <v>0</v>
      </c>
      <c r="I4386" s="27"/>
      <c r="J4386" s="28">
        <v>0</v>
      </c>
      <c r="K4386" t="str">
        <f>IF((LEN(relatorio_Ananindeua3[[#This Row],[CIF/CPF/CNPJ]])=14),relatorio_Ananindeua3[[#This Row],[CIF/CPF/CNPJ]],relatorio_Ananindeua3[[#This Row],[Coluna2]])</f>
        <v>12441833000177</v>
      </c>
      <c r="L4386" t="str">
        <f t="shared" si="69"/>
        <v>124******77</v>
      </c>
    </row>
    <row r="4387" spans="1:12" x14ac:dyDescent="0.25">
      <c r="A4387" s="23" t="s">
        <v>1776</v>
      </c>
      <c r="B4387" s="23" t="s">
        <v>1777</v>
      </c>
      <c r="C4387" s="23" t="s">
        <v>17</v>
      </c>
      <c r="D4387" s="24">
        <v>45299.934062499997</v>
      </c>
      <c r="E4387" s="25" t="s">
        <v>11</v>
      </c>
      <c r="F4387" s="26" t="s">
        <v>16</v>
      </c>
      <c r="G4387" s="26" t="s">
        <v>14</v>
      </c>
      <c r="H4387" s="23">
        <v>0</v>
      </c>
      <c r="I4387" s="27"/>
      <c r="J4387" s="28">
        <v>0</v>
      </c>
      <c r="K4387" t="str">
        <f>IF((LEN(relatorio_Ananindeua3[[#This Row],[CIF/CPF/CNPJ]])=14),relatorio_Ananindeua3[[#This Row],[CIF/CPF/CNPJ]],relatorio_Ananindeua3[[#This Row],[Coluna2]])</f>
        <v>24297453000190</v>
      </c>
      <c r="L4387" t="str">
        <f t="shared" si="69"/>
        <v>242******90</v>
      </c>
    </row>
    <row r="4388" spans="1:12" x14ac:dyDescent="0.25">
      <c r="A4388" s="23" t="s">
        <v>2604</v>
      </c>
      <c r="B4388" s="23" t="s">
        <v>2605</v>
      </c>
      <c r="C4388" s="23" t="s">
        <v>17</v>
      </c>
      <c r="D4388" s="24">
        <v>45299.934062499997</v>
      </c>
      <c r="E4388" s="25" t="s">
        <v>11</v>
      </c>
      <c r="F4388" s="26" t="s">
        <v>16</v>
      </c>
      <c r="G4388" s="26" t="s">
        <v>14</v>
      </c>
      <c r="H4388" s="23">
        <v>0</v>
      </c>
      <c r="I4388" s="27"/>
      <c r="J4388" s="28">
        <v>0</v>
      </c>
      <c r="K4388" t="str">
        <f>IF((LEN(relatorio_Ananindeua3[[#This Row],[CIF/CPF/CNPJ]])=14),relatorio_Ananindeua3[[#This Row],[CIF/CPF/CNPJ]],relatorio_Ananindeua3[[#This Row],[Coluna2]])</f>
        <v>29579260000145</v>
      </c>
      <c r="L4388" t="str">
        <f t="shared" si="69"/>
        <v>295******45</v>
      </c>
    </row>
    <row r="4389" spans="1:12" x14ac:dyDescent="0.25">
      <c r="A4389" s="23" t="s">
        <v>3284</v>
      </c>
      <c r="B4389" s="23" t="s">
        <v>3285</v>
      </c>
      <c r="C4389" s="23" t="s">
        <v>17</v>
      </c>
      <c r="D4389" s="24">
        <v>45299.93408564815</v>
      </c>
      <c r="E4389" s="25" t="s">
        <v>11</v>
      </c>
      <c r="F4389" s="26" t="s">
        <v>16</v>
      </c>
      <c r="G4389" s="26" t="s">
        <v>14</v>
      </c>
      <c r="H4389" s="23">
        <v>0</v>
      </c>
      <c r="I4389" s="27"/>
      <c r="J4389" s="28">
        <v>0</v>
      </c>
      <c r="K4389" t="str">
        <f>IF((LEN(relatorio_Ananindeua3[[#This Row],[CIF/CPF/CNPJ]])=14),relatorio_Ananindeua3[[#This Row],[CIF/CPF/CNPJ]],relatorio_Ananindeua3[[#This Row],[Coluna2]])</f>
        <v>32888628000161</v>
      </c>
      <c r="L4389" t="str">
        <f t="shared" si="69"/>
        <v>328******61</v>
      </c>
    </row>
    <row r="4390" spans="1:12" x14ac:dyDescent="0.25">
      <c r="A4390" s="23" t="s">
        <v>3278</v>
      </c>
      <c r="B4390" s="23" t="s">
        <v>3279</v>
      </c>
      <c r="C4390" s="23" t="s">
        <v>17</v>
      </c>
      <c r="D4390" s="24">
        <v>45299.93409722222</v>
      </c>
      <c r="E4390" s="25" t="s">
        <v>11</v>
      </c>
      <c r="F4390" s="26" t="s">
        <v>16</v>
      </c>
      <c r="G4390" s="26" t="s">
        <v>14</v>
      </c>
      <c r="H4390" s="23">
        <v>0</v>
      </c>
      <c r="I4390" s="27"/>
      <c r="J4390" s="28">
        <v>0</v>
      </c>
      <c r="K4390" t="str">
        <f>IF((LEN(relatorio_Ananindeua3[[#This Row],[CIF/CPF/CNPJ]])=14),relatorio_Ananindeua3[[#This Row],[CIF/CPF/CNPJ]],relatorio_Ananindeua3[[#This Row],[Coluna2]])</f>
        <v>32880039000137</v>
      </c>
      <c r="L4390" t="str">
        <f t="shared" si="69"/>
        <v>328******37</v>
      </c>
    </row>
    <row r="4391" spans="1:12" x14ac:dyDescent="0.25">
      <c r="A4391" s="23" t="s">
        <v>1664</v>
      </c>
      <c r="B4391" s="23" t="s">
        <v>1665</v>
      </c>
      <c r="C4391" s="23" t="s">
        <v>17</v>
      </c>
      <c r="D4391" s="24">
        <v>45299.934120370373</v>
      </c>
      <c r="E4391" s="25" t="s">
        <v>11</v>
      </c>
      <c r="F4391" s="26" t="s">
        <v>16</v>
      </c>
      <c r="G4391" s="26" t="s">
        <v>14</v>
      </c>
      <c r="H4391" s="23">
        <v>0</v>
      </c>
      <c r="I4391" s="27"/>
      <c r="J4391" s="28">
        <v>0</v>
      </c>
      <c r="K4391" t="str">
        <f>IF((LEN(relatorio_Ananindeua3[[#This Row],[CIF/CPF/CNPJ]])=14),relatorio_Ananindeua3[[#This Row],[CIF/CPF/CNPJ]],relatorio_Ananindeua3[[#This Row],[Coluna2]])</f>
        <v>23573882000180</v>
      </c>
      <c r="L4391" t="str">
        <f t="shared" si="69"/>
        <v>235******80</v>
      </c>
    </row>
    <row r="4392" spans="1:12" x14ac:dyDescent="0.25">
      <c r="A4392" s="23" t="s">
        <v>1668</v>
      </c>
      <c r="B4392" s="23" t="s">
        <v>1669</v>
      </c>
      <c r="C4392" s="23" t="s">
        <v>17</v>
      </c>
      <c r="D4392" s="24">
        <v>45299.93414351852</v>
      </c>
      <c r="E4392" s="25" t="s">
        <v>11</v>
      </c>
      <c r="F4392" s="26" t="s">
        <v>16</v>
      </c>
      <c r="G4392" s="26" t="s">
        <v>14</v>
      </c>
      <c r="H4392" s="23">
        <v>0</v>
      </c>
      <c r="I4392" s="27"/>
      <c r="J4392" s="28">
        <v>0</v>
      </c>
      <c r="K4392" t="str">
        <f>IF((LEN(relatorio_Ananindeua3[[#This Row],[CIF/CPF/CNPJ]])=14),relatorio_Ananindeua3[[#This Row],[CIF/CPF/CNPJ]],relatorio_Ananindeua3[[#This Row],[Coluna2]])</f>
        <v>23580122000108</v>
      </c>
      <c r="L4392" t="str">
        <f t="shared" si="69"/>
        <v>235******08</v>
      </c>
    </row>
    <row r="4393" spans="1:12" x14ac:dyDescent="0.25">
      <c r="A4393" s="23" t="s">
        <v>1778</v>
      </c>
      <c r="B4393" s="23" t="s">
        <v>1779</v>
      </c>
      <c r="C4393" s="23" t="s">
        <v>17</v>
      </c>
      <c r="D4393" s="24">
        <v>45299.93414351852</v>
      </c>
      <c r="E4393" s="25" t="s">
        <v>11</v>
      </c>
      <c r="F4393" s="26" t="s">
        <v>16</v>
      </c>
      <c r="G4393" s="26" t="s">
        <v>14</v>
      </c>
      <c r="H4393" s="23">
        <v>0</v>
      </c>
      <c r="I4393" s="27"/>
      <c r="J4393" s="28">
        <v>0</v>
      </c>
      <c r="K4393" t="str">
        <f>IF((LEN(relatorio_Ananindeua3[[#This Row],[CIF/CPF/CNPJ]])=14),relatorio_Ananindeua3[[#This Row],[CIF/CPF/CNPJ]],relatorio_Ananindeua3[[#This Row],[Coluna2]])</f>
        <v>24306547000188</v>
      </c>
      <c r="L4393" t="str">
        <f t="shared" si="69"/>
        <v>243******88</v>
      </c>
    </row>
    <row r="4394" spans="1:12" x14ac:dyDescent="0.25">
      <c r="A4394" s="23" t="s">
        <v>3248</v>
      </c>
      <c r="B4394" s="23" t="s">
        <v>3249</v>
      </c>
      <c r="C4394" s="23" t="s">
        <v>17</v>
      </c>
      <c r="D4394" s="24">
        <v>45299.93414351852</v>
      </c>
      <c r="E4394" s="25" t="s">
        <v>11</v>
      </c>
      <c r="F4394" s="26" t="s">
        <v>16</v>
      </c>
      <c r="G4394" s="26" t="s">
        <v>14</v>
      </c>
      <c r="H4394" s="23">
        <v>0</v>
      </c>
      <c r="I4394" s="27"/>
      <c r="J4394" s="28">
        <v>0</v>
      </c>
      <c r="K4394" t="str">
        <f>IF((LEN(relatorio_Ananindeua3[[#This Row],[CIF/CPF/CNPJ]])=14),relatorio_Ananindeua3[[#This Row],[CIF/CPF/CNPJ]],relatorio_Ananindeua3[[#This Row],[Coluna2]])</f>
        <v>32792242000151</v>
      </c>
      <c r="L4394" t="str">
        <f t="shared" si="69"/>
        <v>327******51</v>
      </c>
    </row>
    <row r="4395" spans="1:12" x14ac:dyDescent="0.25">
      <c r="A4395" s="23" t="s">
        <v>3266</v>
      </c>
      <c r="B4395" s="23" t="s">
        <v>3267</v>
      </c>
      <c r="C4395" s="23" t="s">
        <v>17</v>
      </c>
      <c r="D4395" s="24">
        <v>45299.934155092589</v>
      </c>
      <c r="E4395" s="25" t="s">
        <v>11</v>
      </c>
      <c r="F4395" s="26" t="s">
        <v>16</v>
      </c>
      <c r="G4395" s="26" t="s">
        <v>14</v>
      </c>
      <c r="H4395" s="23">
        <v>0</v>
      </c>
      <c r="I4395" s="27"/>
      <c r="J4395" s="28">
        <v>0</v>
      </c>
      <c r="K4395" t="str">
        <f>IF((LEN(relatorio_Ananindeua3[[#This Row],[CIF/CPF/CNPJ]])=14),relatorio_Ananindeua3[[#This Row],[CIF/CPF/CNPJ]],relatorio_Ananindeua3[[#This Row],[Coluna2]])</f>
        <v>32838996000103</v>
      </c>
      <c r="L4395" t="str">
        <f t="shared" si="69"/>
        <v>328******03</v>
      </c>
    </row>
    <row r="4396" spans="1:12" x14ac:dyDescent="0.25">
      <c r="A4396" s="23" t="s">
        <v>3268</v>
      </c>
      <c r="B4396" s="23" t="s">
        <v>3269</v>
      </c>
      <c r="C4396" s="23" t="s">
        <v>17</v>
      </c>
      <c r="D4396" s="24">
        <v>45299.934155092589</v>
      </c>
      <c r="E4396" s="25" t="s">
        <v>11</v>
      </c>
      <c r="F4396" s="26" t="s">
        <v>16</v>
      </c>
      <c r="G4396" s="26" t="s">
        <v>14</v>
      </c>
      <c r="H4396" s="23">
        <v>0</v>
      </c>
      <c r="I4396" s="27"/>
      <c r="J4396" s="28">
        <v>0</v>
      </c>
      <c r="K4396" t="str">
        <f>IF((LEN(relatorio_Ananindeua3[[#This Row],[CIF/CPF/CNPJ]])=14),relatorio_Ananindeua3[[#This Row],[CIF/CPF/CNPJ]],relatorio_Ananindeua3[[#This Row],[Coluna2]])</f>
        <v>32839097000117</v>
      </c>
      <c r="L4396" t="str">
        <f t="shared" si="69"/>
        <v>328******17</v>
      </c>
    </row>
    <row r="4397" spans="1:12" x14ac:dyDescent="0.25">
      <c r="A4397" s="23" t="s">
        <v>3270</v>
      </c>
      <c r="B4397" s="23" t="s">
        <v>3271</v>
      </c>
      <c r="C4397" s="23" t="s">
        <v>17</v>
      </c>
      <c r="D4397" s="24">
        <v>45299.934155092589</v>
      </c>
      <c r="E4397" s="25" t="s">
        <v>11</v>
      </c>
      <c r="F4397" s="26" t="s">
        <v>16</v>
      </c>
      <c r="G4397" s="26" t="s">
        <v>14</v>
      </c>
      <c r="H4397" s="23">
        <v>0</v>
      </c>
      <c r="I4397" s="27"/>
      <c r="J4397" s="28">
        <v>0</v>
      </c>
      <c r="K4397" t="str">
        <f>IF((LEN(relatorio_Ananindeua3[[#This Row],[CIF/CPF/CNPJ]])=14),relatorio_Ananindeua3[[#This Row],[CIF/CPF/CNPJ]],relatorio_Ananindeua3[[#This Row],[Coluna2]])</f>
        <v>32839412000106</v>
      </c>
      <c r="L4397" t="str">
        <f t="shared" si="69"/>
        <v>328******06</v>
      </c>
    </row>
    <row r="4398" spans="1:12" x14ac:dyDescent="0.25">
      <c r="A4398" s="23" t="s">
        <v>1861</v>
      </c>
      <c r="B4398" s="23" t="s">
        <v>1862</v>
      </c>
      <c r="C4398" s="23" t="s">
        <v>17</v>
      </c>
      <c r="D4398" s="24">
        <v>45299.934236111112</v>
      </c>
      <c r="E4398" s="25" t="s">
        <v>11</v>
      </c>
      <c r="F4398" s="26" t="s">
        <v>16</v>
      </c>
      <c r="G4398" s="26" t="s">
        <v>14</v>
      </c>
      <c r="H4398" s="23">
        <v>0</v>
      </c>
      <c r="I4398" s="27"/>
      <c r="J4398" s="28">
        <v>0</v>
      </c>
      <c r="K4398" t="str">
        <f>IF((LEN(relatorio_Ananindeua3[[#This Row],[CIF/CPF/CNPJ]])=14),relatorio_Ananindeua3[[#This Row],[CIF/CPF/CNPJ]],relatorio_Ananindeua3[[#This Row],[Coluna2]])</f>
        <v>24850152000141</v>
      </c>
      <c r="L4398" t="str">
        <f t="shared" si="69"/>
        <v>248******41</v>
      </c>
    </row>
    <row r="4399" spans="1:12" x14ac:dyDescent="0.25">
      <c r="A4399" s="23" t="s">
        <v>3242</v>
      </c>
      <c r="B4399" s="23" t="s">
        <v>3243</v>
      </c>
      <c r="C4399" s="23" t="s">
        <v>17</v>
      </c>
      <c r="D4399" s="24">
        <v>45299.934270833335</v>
      </c>
      <c r="E4399" s="25" t="s">
        <v>11</v>
      </c>
      <c r="F4399" s="26" t="s">
        <v>16</v>
      </c>
      <c r="G4399" s="26" t="s">
        <v>14</v>
      </c>
      <c r="H4399" s="23">
        <v>0</v>
      </c>
      <c r="I4399" s="27"/>
      <c r="J4399" s="28">
        <v>0</v>
      </c>
      <c r="K4399" t="str">
        <f>IF((LEN(relatorio_Ananindeua3[[#This Row],[CIF/CPF/CNPJ]])=14),relatorio_Ananindeua3[[#This Row],[CIF/CPF/CNPJ]],relatorio_Ananindeua3[[#This Row],[Coluna2]])</f>
        <v>32769749000194</v>
      </c>
      <c r="L4399" t="str">
        <f t="shared" si="69"/>
        <v>327******94</v>
      </c>
    </row>
    <row r="4400" spans="1:12" x14ac:dyDescent="0.25">
      <c r="A4400" s="23" t="s">
        <v>3244</v>
      </c>
      <c r="B4400" s="23" t="s">
        <v>3245</v>
      </c>
      <c r="C4400" s="23" t="s">
        <v>17</v>
      </c>
      <c r="D4400" s="24">
        <v>45299.934270833335</v>
      </c>
      <c r="E4400" s="25" t="s">
        <v>11</v>
      </c>
      <c r="F4400" s="26" t="s">
        <v>16</v>
      </c>
      <c r="G4400" s="26" t="s">
        <v>14</v>
      </c>
      <c r="H4400" s="23">
        <v>0</v>
      </c>
      <c r="I4400" s="27"/>
      <c r="J4400" s="28">
        <v>0</v>
      </c>
      <c r="K4400" t="str">
        <f>IF((LEN(relatorio_Ananindeua3[[#This Row],[CIF/CPF/CNPJ]])=14),relatorio_Ananindeua3[[#This Row],[CIF/CPF/CNPJ]],relatorio_Ananindeua3[[#This Row],[Coluna2]])</f>
        <v>32784347000169</v>
      </c>
      <c r="L4400" t="str">
        <f t="shared" si="69"/>
        <v>327******69</v>
      </c>
    </row>
    <row r="4401" spans="1:12" x14ac:dyDescent="0.25">
      <c r="A4401" s="23" t="s">
        <v>3246</v>
      </c>
      <c r="B4401" s="23" t="s">
        <v>3247</v>
      </c>
      <c r="C4401" s="23" t="s">
        <v>17</v>
      </c>
      <c r="D4401" s="24">
        <v>45299.934270833335</v>
      </c>
      <c r="E4401" s="25" t="s">
        <v>11</v>
      </c>
      <c r="F4401" s="26" t="s">
        <v>16</v>
      </c>
      <c r="G4401" s="26" t="s">
        <v>14</v>
      </c>
      <c r="H4401" s="23">
        <v>0</v>
      </c>
      <c r="I4401" s="27"/>
      <c r="J4401" s="28">
        <v>0</v>
      </c>
      <c r="K4401" t="str">
        <f>IF((LEN(relatorio_Ananindeua3[[#This Row],[CIF/CPF/CNPJ]])=14),relatorio_Ananindeua3[[#This Row],[CIF/CPF/CNPJ]],relatorio_Ananindeua3[[#This Row],[Coluna2]])</f>
        <v>32790203000115</v>
      </c>
      <c r="L4401" t="str">
        <f t="shared" si="69"/>
        <v>327******15</v>
      </c>
    </row>
    <row r="4402" spans="1:12" x14ac:dyDescent="0.25">
      <c r="A4402" s="23" t="s">
        <v>3240</v>
      </c>
      <c r="B4402" s="23" t="s">
        <v>3241</v>
      </c>
      <c r="C4402" s="23" t="s">
        <v>17</v>
      </c>
      <c r="D4402" s="24">
        <v>45299.934293981481</v>
      </c>
      <c r="E4402" s="25" t="s">
        <v>11</v>
      </c>
      <c r="F4402" s="26" t="s">
        <v>16</v>
      </c>
      <c r="G4402" s="26" t="s">
        <v>14</v>
      </c>
      <c r="H4402" s="23">
        <v>0</v>
      </c>
      <c r="I4402" s="27"/>
      <c r="J4402" s="28">
        <v>0</v>
      </c>
      <c r="K4402" t="str">
        <f>IF((LEN(relatorio_Ananindeua3[[#This Row],[CIF/CPF/CNPJ]])=14),relatorio_Ananindeua3[[#This Row],[CIF/CPF/CNPJ]],relatorio_Ananindeua3[[#This Row],[Coluna2]])</f>
        <v>32760819000143</v>
      </c>
      <c r="L4402" t="str">
        <f t="shared" si="69"/>
        <v>327******43</v>
      </c>
    </row>
    <row r="4403" spans="1:12" x14ac:dyDescent="0.25">
      <c r="A4403" s="23" t="s">
        <v>3231</v>
      </c>
      <c r="B4403" s="23" t="s">
        <v>3232</v>
      </c>
      <c r="C4403" s="23" t="s">
        <v>17</v>
      </c>
      <c r="D4403" s="24">
        <v>45299.934328703705</v>
      </c>
      <c r="E4403" s="25" t="s">
        <v>11</v>
      </c>
      <c r="F4403" s="26" t="s">
        <v>16</v>
      </c>
      <c r="G4403" s="26" t="s">
        <v>14</v>
      </c>
      <c r="H4403" s="23">
        <v>0</v>
      </c>
      <c r="I4403" s="27"/>
      <c r="J4403" s="28">
        <v>0</v>
      </c>
      <c r="K4403" t="str">
        <f>IF((LEN(relatorio_Ananindeua3[[#This Row],[CIF/CPF/CNPJ]])=14),relatorio_Ananindeua3[[#This Row],[CIF/CPF/CNPJ]],relatorio_Ananindeua3[[#This Row],[Coluna2]])</f>
        <v>32717304000160</v>
      </c>
      <c r="L4403" t="str">
        <f t="shared" si="69"/>
        <v>327******60</v>
      </c>
    </row>
    <row r="4404" spans="1:12" x14ac:dyDescent="0.25">
      <c r="A4404" s="23" t="s">
        <v>1534</v>
      </c>
      <c r="B4404" s="23" t="s">
        <v>1535</v>
      </c>
      <c r="C4404" s="23" t="s">
        <v>17</v>
      </c>
      <c r="D4404" s="24">
        <v>45299.934444444443</v>
      </c>
      <c r="E4404" s="25" t="s">
        <v>11</v>
      </c>
      <c r="F4404" s="26" t="s">
        <v>16</v>
      </c>
      <c r="G4404" s="26" t="s">
        <v>14</v>
      </c>
      <c r="H4404" s="23">
        <v>0</v>
      </c>
      <c r="I4404" s="27"/>
      <c r="J4404" s="28">
        <v>0</v>
      </c>
      <c r="K4404" t="str">
        <f>IF((LEN(relatorio_Ananindeua3[[#This Row],[CIF/CPF/CNPJ]])=14),relatorio_Ananindeua3[[#This Row],[CIF/CPF/CNPJ]],relatorio_Ananindeua3[[#This Row],[Coluna2]])</f>
        <v>22507699000113</v>
      </c>
      <c r="L4404" t="str">
        <f t="shared" si="69"/>
        <v>225******13</v>
      </c>
    </row>
    <row r="4405" spans="1:12" x14ac:dyDescent="0.25">
      <c r="A4405" s="23" t="s">
        <v>3207</v>
      </c>
      <c r="B4405" s="23" t="s">
        <v>3208</v>
      </c>
      <c r="C4405" s="23" t="s">
        <v>17</v>
      </c>
      <c r="D4405" s="24">
        <v>45299.934444444443</v>
      </c>
      <c r="E4405" s="25" t="s">
        <v>11</v>
      </c>
      <c r="F4405" s="26" t="s">
        <v>16</v>
      </c>
      <c r="G4405" s="26" t="s">
        <v>14</v>
      </c>
      <c r="H4405" s="23">
        <v>0</v>
      </c>
      <c r="I4405" s="27"/>
      <c r="J4405" s="28">
        <v>0</v>
      </c>
      <c r="K4405" t="str">
        <f>IF((LEN(relatorio_Ananindeua3[[#This Row],[CIF/CPF/CNPJ]])=14),relatorio_Ananindeua3[[#This Row],[CIF/CPF/CNPJ]],relatorio_Ananindeua3[[#This Row],[Coluna2]])</f>
        <v>32608976000138</v>
      </c>
      <c r="L4405" t="str">
        <f t="shared" si="69"/>
        <v>326******38</v>
      </c>
    </row>
    <row r="4406" spans="1:12" x14ac:dyDescent="0.25">
      <c r="A4406" s="23" t="s">
        <v>3219</v>
      </c>
      <c r="B4406" s="23" t="s">
        <v>3220</v>
      </c>
      <c r="C4406" s="23" t="s">
        <v>17</v>
      </c>
      <c r="D4406" s="24">
        <v>45299.934444444443</v>
      </c>
      <c r="E4406" s="25" t="s">
        <v>11</v>
      </c>
      <c r="F4406" s="26" t="s">
        <v>16</v>
      </c>
      <c r="G4406" s="26" t="s">
        <v>14</v>
      </c>
      <c r="H4406" s="23">
        <v>0</v>
      </c>
      <c r="I4406" s="27"/>
      <c r="J4406" s="28">
        <v>0</v>
      </c>
      <c r="K4406" t="str">
        <f>IF((LEN(relatorio_Ananindeua3[[#This Row],[CIF/CPF/CNPJ]])=14),relatorio_Ananindeua3[[#This Row],[CIF/CPF/CNPJ]],relatorio_Ananindeua3[[#This Row],[Coluna2]])</f>
        <v>32662235000135</v>
      </c>
      <c r="L4406" t="str">
        <f t="shared" si="69"/>
        <v>326******35</v>
      </c>
    </row>
    <row r="4407" spans="1:12" x14ac:dyDescent="0.25">
      <c r="A4407" s="23" t="s">
        <v>1419</v>
      </c>
      <c r="B4407" s="23" t="s">
        <v>1420</v>
      </c>
      <c r="C4407" s="23" t="s">
        <v>17</v>
      </c>
      <c r="D4407" s="24">
        <v>45299.93445601852</v>
      </c>
      <c r="E4407" s="25" t="s">
        <v>11</v>
      </c>
      <c r="F4407" s="26" t="s">
        <v>16</v>
      </c>
      <c r="G4407" s="26" t="s">
        <v>14</v>
      </c>
      <c r="H4407" s="23">
        <v>0</v>
      </c>
      <c r="I4407" s="27"/>
      <c r="J4407" s="28">
        <v>0</v>
      </c>
      <c r="K4407" t="str">
        <f>IF((LEN(relatorio_Ananindeua3[[#This Row],[CIF/CPF/CNPJ]])=14),relatorio_Ananindeua3[[#This Row],[CIF/CPF/CNPJ]],relatorio_Ananindeua3[[#This Row],[Coluna2]])</f>
        <v>21439210000150</v>
      </c>
      <c r="L4407" t="str">
        <f t="shared" si="69"/>
        <v>214******50</v>
      </c>
    </row>
    <row r="4408" spans="1:12" x14ac:dyDescent="0.25">
      <c r="A4408" s="23" t="s">
        <v>825</v>
      </c>
      <c r="B4408" s="23" t="s">
        <v>826</v>
      </c>
      <c r="C4408" s="23" t="s">
        <v>17</v>
      </c>
      <c r="D4408" s="24">
        <v>45299.934560185182</v>
      </c>
      <c r="E4408" s="25" t="s">
        <v>11</v>
      </c>
      <c r="F4408" s="26" t="s">
        <v>16</v>
      </c>
      <c r="G4408" s="26" t="s">
        <v>14</v>
      </c>
      <c r="H4408" s="23">
        <v>0</v>
      </c>
      <c r="I4408" s="27"/>
      <c r="J4408" s="28">
        <v>0</v>
      </c>
      <c r="K4408" t="str">
        <f>IF((LEN(relatorio_Ananindeua3[[#This Row],[CIF/CPF/CNPJ]])=14),relatorio_Ananindeua3[[#This Row],[CIF/CPF/CNPJ]],relatorio_Ananindeua3[[#This Row],[Coluna2]])</f>
        <v>15874302000166</v>
      </c>
      <c r="L4408" t="str">
        <f t="shared" si="69"/>
        <v>158******66</v>
      </c>
    </row>
    <row r="4409" spans="1:12" x14ac:dyDescent="0.25">
      <c r="A4409" s="23" t="s">
        <v>3179</v>
      </c>
      <c r="B4409" s="23" t="s">
        <v>3180</v>
      </c>
      <c r="C4409" s="23" t="s">
        <v>17</v>
      </c>
      <c r="D4409" s="24">
        <v>45299.934560185182</v>
      </c>
      <c r="E4409" s="25" t="s">
        <v>11</v>
      </c>
      <c r="F4409" s="26" t="s">
        <v>16</v>
      </c>
      <c r="G4409" s="26" t="s">
        <v>14</v>
      </c>
      <c r="H4409" s="23">
        <v>0</v>
      </c>
      <c r="I4409" s="27"/>
      <c r="J4409" s="28">
        <v>0</v>
      </c>
      <c r="K4409" t="str">
        <f>IF((LEN(relatorio_Ananindeua3[[#This Row],[CIF/CPF/CNPJ]])=14),relatorio_Ananindeua3[[#This Row],[CIF/CPF/CNPJ]],relatorio_Ananindeua3[[#This Row],[Coluna2]])</f>
        <v>32438027000157</v>
      </c>
      <c r="L4409" t="str">
        <f t="shared" si="69"/>
        <v>324******57</v>
      </c>
    </row>
    <row r="4410" spans="1:12" x14ac:dyDescent="0.25">
      <c r="A4410" s="23" t="s">
        <v>1515</v>
      </c>
      <c r="B4410" s="23" t="s">
        <v>1516</v>
      </c>
      <c r="C4410" s="23" t="s">
        <v>17</v>
      </c>
      <c r="D4410" s="24">
        <v>45299.934594907405</v>
      </c>
      <c r="E4410" s="25" t="s">
        <v>11</v>
      </c>
      <c r="F4410" s="26" t="s">
        <v>16</v>
      </c>
      <c r="G4410" s="26" t="s">
        <v>14</v>
      </c>
      <c r="H4410" s="23">
        <v>0</v>
      </c>
      <c r="I4410" s="27"/>
      <c r="J4410" s="28">
        <v>0</v>
      </c>
      <c r="K4410" t="str">
        <f>IF((LEN(relatorio_Ananindeua3[[#This Row],[CIF/CPF/CNPJ]])=14),relatorio_Ananindeua3[[#This Row],[CIF/CPF/CNPJ]],relatorio_Ananindeua3[[#This Row],[Coluna2]])</f>
        <v>22321237000107</v>
      </c>
      <c r="L4410" t="str">
        <f t="shared" si="69"/>
        <v>223******07</v>
      </c>
    </row>
    <row r="4411" spans="1:12" x14ac:dyDescent="0.25">
      <c r="A4411" s="23" t="s">
        <v>3201</v>
      </c>
      <c r="B4411" s="23" t="s">
        <v>3202</v>
      </c>
      <c r="C4411" s="23" t="s">
        <v>17</v>
      </c>
      <c r="D4411" s="24">
        <v>45299.934606481482</v>
      </c>
      <c r="E4411" s="25" t="s">
        <v>11</v>
      </c>
      <c r="F4411" s="26" t="s">
        <v>16</v>
      </c>
      <c r="G4411" s="26" t="s">
        <v>14</v>
      </c>
      <c r="H4411" s="23">
        <v>0</v>
      </c>
      <c r="I4411" s="27"/>
      <c r="J4411" s="28">
        <v>0</v>
      </c>
      <c r="K4411" t="str">
        <f>IF((LEN(relatorio_Ananindeua3[[#This Row],[CIF/CPF/CNPJ]])=14),relatorio_Ananindeua3[[#This Row],[CIF/CPF/CNPJ]],relatorio_Ananindeua3[[#This Row],[Coluna2]])</f>
        <v>32578792000172</v>
      </c>
      <c r="L4411" t="str">
        <f t="shared" si="69"/>
        <v>325******72</v>
      </c>
    </row>
    <row r="4412" spans="1:12" x14ac:dyDescent="0.25">
      <c r="A4412" s="23" t="s">
        <v>3203</v>
      </c>
      <c r="B4412" s="23" t="s">
        <v>3204</v>
      </c>
      <c r="C4412" s="23" t="s">
        <v>17</v>
      </c>
      <c r="D4412" s="24">
        <v>45299.934618055559</v>
      </c>
      <c r="E4412" s="25" t="s">
        <v>11</v>
      </c>
      <c r="F4412" s="26" t="s">
        <v>16</v>
      </c>
      <c r="G4412" s="26" t="s">
        <v>14</v>
      </c>
      <c r="H4412" s="23">
        <v>0</v>
      </c>
      <c r="I4412" s="27"/>
      <c r="J4412" s="28">
        <v>0</v>
      </c>
      <c r="K4412" t="str">
        <f>IF((LEN(relatorio_Ananindeua3[[#This Row],[CIF/CPF/CNPJ]])=14),relatorio_Ananindeua3[[#This Row],[CIF/CPF/CNPJ]],relatorio_Ananindeua3[[#This Row],[Coluna2]])</f>
        <v>32584938000192</v>
      </c>
      <c r="L4412" t="str">
        <f t="shared" si="69"/>
        <v>325******92</v>
      </c>
    </row>
    <row r="4413" spans="1:12" x14ac:dyDescent="0.25">
      <c r="A4413" s="23" t="s">
        <v>3199</v>
      </c>
      <c r="B4413" s="23" t="s">
        <v>3200</v>
      </c>
      <c r="C4413" s="23" t="s">
        <v>17</v>
      </c>
      <c r="D4413" s="24">
        <v>45299.934710648151</v>
      </c>
      <c r="E4413" s="25" t="s">
        <v>11</v>
      </c>
      <c r="F4413" s="26" t="s">
        <v>16</v>
      </c>
      <c r="G4413" s="26" t="s">
        <v>14</v>
      </c>
      <c r="H4413" s="23">
        <v>0</v>
      </c>
      <c r="I4413" s="27"/>
      <c r="J4413" s="28">
        <v>0</v>
      </c>
      <c r="K4413" t="str">
        <f>IF((LEN(relatorio_Ananindeua3[[#This Row],[CIF/CPF/CNPJ]])=14),relatorio_Ananindeua3[[#This Row],[CIF/CPF/CNPJ]],relatorio_Ananindeua3[[#This Row],[Coluna2]])</f>
        <v>32569265000100</v>
      </c>
      <c r="L4413" t="str">
        <f t="shared" si="69"/>
        <v>325******00</v>
      </c>
    </row>
    <row r="4414" spans="1:12" x14ac:dyDescent="0.25">
      <c r="A4414" s="23" t="s">
        <v>1612</v>
      </c>
      <c r="B4414" s="23" t="s">
        <v>1613</v>
      </c>
      <c r="C4414" s="23" t="s">
        <v>17</v>
      </c>
      <c r="D4414" s="24">
        <v>45299.934756944444</v>
      </c>
      <c r="E4414" s="25" t="s">
        <v>11</v>
      </c>
      <c r="F4414" s="26" t="s">
        <v>16</v>
      </c>
      <c r="G4414" s="26" t="s">
        <v>14</v>
      </c>
      <c r="H4414" s="23">
        <v>0</v>
      </c>
      <c r="I4414" s="27"/>
      <c r="J4414" s="28">
        <v>0</v>
      </c>
      <c r="K4414" t="str">
        <f>IF((LEN(relatorio_Ananindeua3[[#This Row],[CIF/CPF/CNPJ]])=14),relatorio_Ananindeua3[[#This Row],[CIF/CPF/CNPJ]],relatorio_Ananindeua3[[#This Row],[Coluna2]])</f>
        <v>23072104000107</v>
      </c>
      <c r="L4414" t="str">
        <f t="shared" si="69"/>
        <v>230******07</v>
      </c>
    </row>
    <row r="4415" spans="1:12" x14ac:dyDescent="0.25">
      <c r="A4415" s="23" t="s">
        <v>1954</v>
      </c>
      <c r="B4415" s="23" t="s">
        <v>1955</v>
      </c>
      <c r="C4415" s="23" t="s">
        <v>17</v>
      </c>
      <c r="D4415" s="24">
        <v>45299.93476851852</v>
      </c>
      <c r="E4415" s="25" t="s">
        <v>11</v>
      </c>
      <c r="F4415" s="26" t="s">
        <v>16</v>
      </c>
      <c r="G4415" s="26" t="s">
        <v>14</v>
      </c>
      <c r="H4415" s="23">
        <v>0</v>
      </c>
      <c r="I4415" s="27"/>
      <c r="J4415" s="28">
        <v>0</v>
      </c>
      <c r="K4415" t="str">
        <f>IF((LEN(relatorio_Ananindeua3[[#This Row],[CIF/CPF/CNPJ]])=14),relatorio_Ananindeua3[[#This Row],[CIF/CPF/CNPJ]],relatorio_Ananindeua3[[#This Row],[Coluna2]])</f>
        <v>26124352000142</v>
      </c>
      <c r="L4415" t="str">
        <f t="shared" si="69"/>
        <v>261******42</v>
      </c>
    </row>
    <row r="4416" spans="1:12" x14ac:dyDescent="0.25">
      <c r="A4416" s="23" t="s">
        <v>1536</v>
      </c>
      <c r="B4416" s="23" t="s">
        <v>1537</v>
      </c>
      <c r="C4416" s="23" t="s">
        <v>17</v>
      </c>
      <c r="D4416" s="24">
        <v>45299.93478009259</v>
      </c>
      <c r="E4416" s="25" t="s">
        <v>11</v>
      </c>
      <c r="F4416" s="26" t="s">
        <v>16</v>
      </c>
      <c r="G4416" s="26" t="s">
        <v>14</v>
      </c>
      <c r="H4416" s="23">
        <v>0</v>
      </c>
      <c r="I4416" s="27"/>
      <c r="J4416" s="28">
        <v>0</v>
      </c>
      <c r="K4416" t="str">
        <f>IF((LEN(relatorio_Ananindeua3[[#This Row],[CIF/CPF/CNPJ]])=14),relatorio_Ananindeua3[[#This Row],[CIF/CPF/CNPJ]],relatorio_Ananindeua3[[#This Row],[Coluna2]])</f>
        <v>22512084000185</v>
      </c>
      <c r="L4416" t="str">
        <f t="shared" si="69"/>
        <v>225******85</v>
      </c>
    </row>
    <row r="4417" spans="1:12" x14ac:dyDescent="0.25">
      <c r="A4417" s="23" t="s">
        <v>3155</v>
      </c>
      <c r="B4417" s="23" t="s">
        <v>3156</v>
      </c>
      <c r="C4417" s="23" t="s">
        <v>17</v>
      </c>
      <c r="D4417" s="24">
        <v>45299.934791666667</v>
      </c>
      <c r="E4417" s="25" t="s">
        <v>11</v>
      </c>
      <c r="F4417" s="26" t="s">
        <v>16</v>
      </c>
      <c r="G4417" s="26" t="s">
        <v>14</v>
      </c>
      <c r="H4417" s="23">
        <v>0</v>
      </c>
      <c r="I4417" s="27"/>
      <c r="J4417" s="28">
        <v>0</v>
      </c>
      <c r="K4417" t="str">
        <f>IF((LEN(relatorio_Ananindeua3[[#This Row],[CIF/CPF/CNPJ]])=14),relatorio_Ananindeua3[[#This Row],[CIF/CPF/CNPJ]],relatorio_Ananindeua3[[#This Row],[Coluna2]])</f>
        <v>32269934000110</v>
      </c>
      <c r="L4417" t="str">
        <f t="shared" si="69"/>
        <v>322******10</v>
      </c>
    </row>
    <row r="4418" spans="1:12" x14ac:dyDescent="0.25">
      <c r="A4418" s="23" t="s">
        <v>1415</v>
      </c>
      <c r="B4418" s="23" t="s">
        <v>1416</v>
      </c>
      <c r="C4418" s="23" t="s">
        <v>17</v>
      </c>
      <c r="D4418" s="24">
        <v>45299.934837962966</v>
      </c>
      <c r="E4418" s="25" t="s">
        <v>11</v>
      </c>
      <c r="F4418" s="26" t="s">
        <v>16</v>
      </c>
      <c r="G4418" s="26" t="s">
        <v>14</v>
      </c>
      <c r="H4418" s="23">
        <v>0</v>
      </c>
      <c r="I4418" s="27"/>
      <c r="J4418" s="28">
        <v>0</v>
      </c>
      <c r="K4418" t="str">
        <f>IF((LEN(relatorio_Ananindeua3[[#This Row],[CIF/CPF/CNPJ]])=14),relatorio_Ananindeua3[[#This Row],[CIF/CPF/CNPJ]],relatorio_Ananindeua3[[#This Row],[Coluna2]])</f>
        <v>21384871000126</v>
      </c>
      <c r="L4418" t="str">
        <f t="shared" si="69"/>
        <v>213******26</v>
      </c>
    </row>
    <row r="4419" spans="1:12" x14ac:dyDescent="0.25">
      <c r="A4419" s="23" t="s">
        <v>1916</v>
      </c>
      <c r="B4419" s="23" t="s">
        <v>1917</v>
      </c>
      <c r="C4419" s="23" t="s">
        <v>17</v>
      </c>
      <c r="D4419" s="24">
        <v>45299.934872685182</v>
      </c>
      <c r="E4419" s="25" t="s">
        <v>11</v>
      </c>
      <c r="F4419" s="26" t="s">
        <v>16</v>
      </c>
      <c r="G4419" s="26" t="s">
        <v>14</v>
      </c>
      <c r="H4419" s="23">
        <v>0</v>
      </c>
      <c r="I4419" s="27"/>
      <c r="J4419" s="28">
        <v>0</v>
      </c>
      <c r="K4419" t="str">
        <f>IF((LEN(relatorio_Ananindeua3[[#This Row],[CIF/CPF/CNPJ]])=14),relatorio_Ananindeua3[[#This Row],[CIF/CPF/CNPJ]],relatorio_Ananindeua3[[#This Row],[Coluna2]])</f>
        <v>25240601000100</v>
      </c>
      <c r="L4419" t="str">
        <f t="shared" si="69"/>
        <v>252******00</v>
      </c>
    </row>
    <row r="4420" spans="1:12" x14ac:dyDescent="0.25">
      <c r="A4420" s="23" t="s">
        <v>893</v>
      </c>
      <c r="B4420" s="23" t="s">
        <v>894</v>
      </c>
      <c r="C4420" s="23" t="s">
        <v>17</v>
      </c>
      <c r="D4420" s="24">
        <v>45299.934895833336</v>
      </c>
      <c r="E4420" s="25" t="s">
        <v>11</v>
      </c>
      <c r="F4420" s="26" t="s">
        <v>16</v>
      </c>
      <c r="G4420" s="26" t="s">
        <v>14</v>
      </c>
      <c r="H4420" s="23">
        <v>0</v>
      </c>
      <c r="I4420" s="27"/>
      <c r="J4420" s="28">
        <v>0</v>
      </c>
      <c r="K4420" t="str">
        <f>IF((LEN(relatorio_Ananindeua3[[#This Row],[CIF/CPF/CNPJ]])=14),relatorio_Ananindeua3[[#This Row],[CIF/CPF/CNPJ]],relatorio_Ananindeua3[[#This Row],[Coluna2]])</f>
        <v>16976472000114</v>
      </c>
      <c r="L4420" t="str">
        <f t="shared" si="69"/>
        <v>169******14</v>
      </c>
    </row>
    <row r="4421" spans="1:12" x14ac:dyDescent="0.25">
      <c r="A4421" s="23" t="s">
        <v>2971</v>
      </c>
      <c r="B4421" s="23" t="s">
        <v>2972</v>
      </c>
      <c r="C4421" s="23" t="s">
        <v>17</v>
      </c>
      <c r="D4421" s="24">
        <v>45299.934895833336</v>
      </c>
      <c r="E4421" s="25" t="s">
        <v>11</v>
      </c>
      <c r="F4421" s="26" t="s">
        <v>16</v>
      </c>
      <c r="G4421" s="26" t="s">
        <v>14</v>
      </c>
      <c r="H4421" s="23">
        <v>0</v>
      </c>
      <c r="I4421" s="27"/>
      <c r="J4421" s="28">
        <v>0</v>
      </c>
      <c r="K4421" t="str">
        <f>IF((LEN(relatorio_Ananindeua3[[#This Row],[CIF/CPF/CNPJ]])=14),relatorio_Ananindeua3[[#This Row],[CIF/CPF/CNPJ]],relatorio_Ananindeua3[[#This Row],[Coluna2]])</f>
        <v>31271008000116</v>
      </c>
      <c r="L4421" t="str">
        <f t="shared" si="69"/>
        <v>312******16</v>
      </c>
    </row>
    <row r="4422" spans="1:12" x14ac:dyDescent="0.25">
      <c r="A4422" s="23" t="s">
        <v>3185</v>
      </c>
      <c r="B4422" s="23" t="s">
        <v>3186</v>
      </c>
      <c r="C4422" s="23" t="s">
        <v>17</v>
      </c>
      <c r="D4422" s="24">
        <v>45299.934895833336</v>
      </c>
      <c r="E4422" s="25" t="s">
        <v>11</v>
      </c>
      <c r="F4422" s="26" t="s">
        <v>16</v>
      </c>
      <c r="G4422" s="26" t="s">
        <v>14</v>
      </c>
      <c r="H4422" s="23">
        <v>0</v>
      </c>
      <c r="I4422" s="27"/>
      <c r="J4422" s="28">
        <v>0</v>
      </c>
      <c r="K4422" t="str">
        <f>IF((LEN(relatorio_Ananindeua3[[#This Row],[CIF/CPF/CNPJ]])=14),relatorio_Ananindeua3[[#This Row],[CIF/CPF/CNPJ]],relatorio_Ananindeua3[[#This Row],[Coluna2]])</f>
        <v>32464569000102</v>
      </c>
      <c r="L4422" t="str">
        <f t="shared" si="69"/>
        <v>324******02</v>
      </c>
    </row>
    <row r="4423" spans="1:12" x14ac:dyDescent="0.25">
      <c r="A4423" s="23" t="s">
        <v>3189</v>
      </c>
      <c r="B4423" s="23" t="s">
        <v>3190</v>
      </c>
      <c r="C4423" s="23" t="s">
        <v>17</v>
      </c>
      <c r="D4423" s="24">
        <v>45299.934895833336</v>
      </c>
      <c r="E4423" s="25" t="s">
        <v>11</v>
      </c>
      <c r="F4423" s="26" t="s">
        <v>16</v>
      </c>
      <c r="G4423" s="26" t="s">
        <v>14</v>
      </c>
      <c r="H4423" s="23">
        <v>0</v>
      </c>
      <c r="I4423" s="27"/>
      <c r="J4423" s="28">
        <v>0</v>
      </c>
      <c r="K4423" t="str">
        <f>IF((LEN(relatorio_Ananindeua3[[#This Row],[CIF/CPF/CNPJ]])=14),relatorio_Ananindeua3[[#This Row],[CIF/CPF/CNPJ]],relatorio_Ananindeua3[[#This Row],[Coluna2]])</f>
        <v>32473448000119</v>
      </c>
      <c r="L4423" t="str">
        <f t="shared" si="69"/>
        <v>324******19</v>
      </c>
    </row>
    <row r="4424" spans="1:12" x14ac:dyDescent="0.25">
      <c r="A4424" s="23" t="s">
        <v>2384</v>
      </c>
      <c r="B4424" s="23" t="s">
        <v>2385</v>
      </c>
      <c r="C4424" s="23" t="s">
        <v>17</v>
      </c>
      <c r="D4424" s="24">
        <v>45299.934942129628</v>
      </c>
      <c r="E4424" s="25" t="s">
        <v>11</v>
      </c>
      <c r="F4424" s="26" t="s">
        <v>16</v>
      </c>
      <c r="G4424" s="26" t="s">
        <v>14</v>
      </c>
      <c r="H4424" s="23">
        <v>0</v>
      </c>
      <c r="I4424" s="27"/>
      <c r="J4424" s="28">
        <v>0</v>
      </c>
      <c r="K4424" t="str">
        <f>IF((LEN(relatorio_Ananindeua3[[#This Row],[CIF/CPF/CNPJ]])=14),relatorio_Ananindeua3[[#This Row],[CIF/CPF/CNPJ]],relatorio_Ananindeua3[[#This Row],[Coluna2]])</f>
        <v>28602952000102</v>
      </c>
      <c r="L4424" t="str">
        <f t="shared" si="69"/>
        <v>286******02</v>
      </c>
    </row>
    <row r="4425" spans="1:12" x14ac:dyDescent="0.25">
      <c r="A4425" s="23" t="s">
        <v>170</v>
      </c>
      <c r="B4425" s="23" t="s">
        <v>171</v>
      </c>
      <c r="C4425" s="23" t="s">
        <v>17</v>
      </c>
      <c r="D4425" s="24">
        <v>45299.934953703705</v>
      </c>
      <c r="E4425" s="25" t="s">
        <v>11</v>
      </c>
      <c r="F4425" s="26" t="s">
        <v>16</v>
      </c>
      <c r="G4425" s="26" t="s">
        <v>14</v>
      </c>
      <c r="H4425" s="23">
        <v>0</v>
      </c>
      <c r="I4425" s="27"/>
      <c r="J4425" s="28">
        <v>0</v>
      </c>
      <c r="K4425" t="str">
        <f>IF((LEN(relatorio_Ananindeua3[[#This Row],[CIF/CPF/CNPJ]])=14),relatorio_Ananindeua3[[#This Row],[CIF/CPF/CNPJ]],relatorio_Ananindeua3[[#This Row],[Coluna2]])</f>
        <v>11969046000130</v>
      </c>
      <c r="L4425" t="str">
        <f t="shared" si="69"/>
        <v>119******30</v>
      </c>
    </row>
    <row r="4426" spans="1:12" x14ac:dyDescent="0.25">
      <c r="A4426" s="23" t="s">
        <v>3143</v>
      </c>
      <c r="B4426" s="23" t="s">
        <v>3144</v>
      </c>
      <c r="C4426" s="23" t="s">
        <v>17</v>
      </c>
      <c r="D4426" s="24">
        <v>45299.935034722221</v>
      </c>
      <c r="E4426" s="25" t="s">
        <v>11</v>
      </c>
      <c r="F4426" s="26" t="s">
        <v>16</v>
      </c>
      <c r="G4426" s="26" t="s">
        <v>14</v>
      </c>
      <c r="H4426" s="23">
        <v>0</v>
      </c>
      <c r="I4426" s="27"/>
      <c r="J4426" s="28">
        <v>0</v>
      </c>
      <c r="K4426" t="str">
        <f>IF((LEN(relatorio_Ananindeua3[[#This Row],[CIF/CPF/CNPJ]])=14),relatorio_Ananindeua3[[#This Row],[CIF/CPF/CNPJ]],relatorio_Ananindeua3[[#This Row],[Coluna2]])</f>
        <v>32214075000161</v>
      </c>
      <c r="L4426" t="str">
        <f t="shared" si="69"/>
        <v>322******61</v>
      </c>
    </row>
    <row r="4427" spans="1:12" x14ac:dyDescent="0.25">
      <c r="A4427" s="23" t="s">
        <v>3175</v>
      </c>
      <c r="B4427" s="23" t="s">
        <v>3176</v>
      </c>
      <c r="C4427" s="23" t="s">
        <v>17</v>
      </c>
      <c r="D4427" s="24">
        <v>45299.935057870367</v>
      </c>
      <c r="E4427" s="25" t="s">
        <v>11</v>
      </c>
      <c r="F4427" s="26" t="s">
        <v>16</v>
      </c>
      <c r="G4427" s="26" t="s">
        <v>14</v>
      </c>
      <c r="H4427" s="23">
        <v>0</v>
      </c>
      <c r="I4427" s="27"/>
      <c r="J4427" s="28">
        <v>0</v>
      </c>
      <c r="K4427" t="str">
        <f>IF((LEN(relatorio_Ananindeua3[[#This Row],[CIF/CPF/CNPJ]])=14),relatorio_Ananindeua3[[#This Row],[CIF/CPF/CNPJ]],relatorio_Ananindeua3[[#This Row],[Coluna2]])</f>
        <v>32425819000197</v>
      </c>
      <c r="L4427" t="str">
        <f t="shared" si="69"/>
        <v>324******97</v>
      </c>
    </row>
    <row r="4428" spans="1:12" x14ac:dyDescent="0.25">
      <c r="A4428" s="23" t="s">
        <v>2800</v>
      </c>
      <c r="B4428" s="23" t="s">
        <v>2801</v>
      </c>
      <c r="C4428" s="23" t="s">
        <v>17</v>
      </c>
      <c r="D4428" s="24">
        <v>45299.935069444444</v>
      </c>
      <c r="E4428" s="25" t="s">
        <v>11</v>
      </c>
      <c r="F4428" s="26" t="s">
        <v>16</v>
      </c>
      <c r="G4428" s="26" t="s">
        <v>14</v>
      </c>
      <c r="H4428" s="23">
        <v>0</v>
      </c>
      <c r="I4428" s="27"/>
      <c r="J4428" s="28">
        <v>0</v>
      </c>
      <c r="K4428" t="str">
        <f>IF((LEN(relatorio_Ananindeua3[[#This Row],[CIF/CPF/CNPJ]])=14),relatorio_Ananindeua3[[#This Row],[CIF/CPF/CNPJ]],relatorio_Ananindeua3[[#This Row],[Coluna2]])</f>
        <v>30459336000188</v>
      </c>
      <c r="L4428" t="str">
        <f t="shared" si="69"/>
        <v>304******88</v>
      </c>
    </row>
    <row r="4429" spans="1:12" x14ac:dyDescent="0.25">
      <c r="A4429" s="23" t="s">
        <v>3115</v>
      </c>
      <c r="B4429" s="23" t="s">
        <v>3116</v>
      </c>
      <c r="C4429" s="23" t="s">
        <v>17</v>
      </c>
      <c r="D4429" s="24">
        <v>45299.935069444444</v>
      </c>
      <c r="E4429" s="25" t="s">
        <v>11</v>
      </c>
      <c r="F4429" s="26" t="s">
        <v>16</v>
      </c>
      <c r="G4429" s="26" t="s">
        <v>14</v>
      </c>
      <c r="H4429" s="23">
        <v>0</v>
      </c>
      <c r="I4429" s="27"/>
      <c r="J4429" s="28">
        <v>0</v>
      </c>
      <c r="K4429" t="str">
        <f>IF((LEN(relatorio_Ananindeua3[[#This Row],[CIF/CPF/CNPJ]])=14),relatorio_Ananindeua3[[#This Row],[CIF/CPF/CNPJ]],relatorio_Ananindeua3[[#This Row],[Coluna2]])</f>
        <v>32105954000155</v>
      </c>
      <c r="L4429" t="str">
        <f t="shared" si="69"/>
        <v>321******55</v>
      </c>
    </row>
    <row r="4430" spans="1:12" x14ac:dyDescent="0.25">
      <c r="A4430" s="23" t="s">
        <v>3173</v>
      </c>
      <c r="B4430" s="23" t="s">
        <v>3174</v>
      </c>
      <c r="C4430" s="23" t="s">
        <v>17</v>
      </c>
      <c r="D4430" s="24">
        <v>45299.935069444444</v>
      </c>
      <c r="E4430" s="25" t="s">
        <v>11</v>
      </c>
      <c r="F4430" s="26" t="s">
        <v>16</v>
      </c>
      <c r="G4430" s="26" t="s">
        <v>14</v>
      </c>
      <c r="H4430" s="23">
        <v>0</v>
      </c>
      <c r="I4430" s="27"/>
      <c r="J4430" s="28">
        <v>0</v>
      </c>
      <c r="K4430" t="str">
        <f>IF((LEN(relatorio_Ananindeua3[[#This Row],[CIF/CPF/CNPJ]])=14),relatorio_Ananindeua3[[#This Row],[CIF/CPF/CNPJ]],relatorio_Ananindeua3[[#This Row],[Coluna2]])</f>
        <v>32388446000121</v>
      </c>
      <c r="L4430" t="str">
        <f t="shared" si="69"/>
        <v>323******21</v>
      </c>
    </row>
    <row r="4431" spans="1:12" x14ac:dyDescent="0.25">
      <c r="A4431" s="23" t="s">
        <v>1036</v>
      </c>
      <c r="B4431" s="23" t="s">
        <v>1037</v>
      </c>
      <c r="C4431" s="23" t="s">
        <v>17</v>
      </c>
      <c r="D4431" s="24">
        <v>45299.93509259259</v>
      </c>
      <c r="E4431" s="25" t="s">
        <v>11</v>
      </c>
      <c r="F4431" s="26" t="s">
        <v>16</v>
      </c>
      <c r="G4431" s="26" t="s">
        <v>14</v>
      </c>
      <c r="H4431" s="23">
        <v>0</v>
      </c>
      <c r="I4431" s="27"/>
      <c r="J4431" s="28">
        <v>0</v>
      </c>
      <c r="K4431" t="str">
        <f>IF((LEN(relatorio_Ananindeua3[[#This Row],[CIF/CPF/CNPJ]])=14),relatorio_Ananindeua3[[#This Row],[CIF/CPF/CNPJ]],relatorio_Ananindeua3[[#This Row],[Coluna2]])</f>
        <v>18041114000145</v>
      </c>
      <c r="L4431" t="str">
        <f t="shared" si="69"/>
        <v>180******45</v>
      </c>
    </row>
    <row r="4432" spans="1:12" x14ac:dyDescent="0.25">
      <c r="A4432" s="23" t="s">
        <v>2951</v>
      </c>
      <c r="B4432" s="23" t="s">
        <v>2952</v>
      </c>
      <c r="C4432" s="23" t="s">
        <v>17</v>
      </c>
      <c r="D4432" s="24">
        <v>45299.93513888889</v>
      </c>
      <c r="E4432" s="25" t="s">
        <v>11</v>
      </c>
      <c r="F4432" s="26" t="s">
        <v>16</v>
      </c>
      <c r="G4432" s="26" t="s">
        <v>14</v>
      </c>
      <c r="H4432" s="23">
        <v>0</v>
      </c>
      <c r="I4432" s="27"/>
      <c r="J4432" s="28">
        <v>0</v>
      </c>
      <c r="K4432" t="str">
        <f>IF((LEN(relatorio_Ananindeua3[[#This Row],[CIF/CPF/CNPJ]])=14),relatorio_Ananindeua3[[#This Row],[CIF/CPF/CNPJ]],relatorio_Ananindeua3[[#This Row],[Coluna2]])</f>
        <v>31114690000133</v>
      </c>
      <c r="L4432" t="str">
        <f t="shared" si="69"/>
        <v>311******33</v>
      </c>
    </row>
    <row r="4433" spans="1:12" x14ac:dyDescent="0.25">
      <c r="A4433" s="23" t="s">
        <v>1125</v>
      </c>
      <c r="B4433" s="23" t="s">
        <v>1126</v>
      </c>
      <c r="C4433" s="23" t="s">
        <v>17</v>
      </c>
      <c r="D4433" s="24">
        <v>45299.935254629629</v>
      </c>
      <c r="E4433" s="25" t="s">
        <v>11</v>
      </c>
      <c r="F4433" s="26" t="s">
        <v>16</v>
      </c>
      <c r="G4433" s="26" t="s">
        <v>14</v>
      </c>
      <c r="H4433" s="23">
        <v>0</v>
      </c>
      <c r="I4433" s="27"/>
      <c r="J4433" s="28">
        <v>0</v>
      </c>
      <c r="K4433" t="str">
        <f>IF((LEN(relatorio_Ananindeua3[[#This Row],[CIF/CPF/CNPJ]])=14),relatorio_Ananindeua3[[#This Row],[CIF/CPF/CNPJ]],relatorio_Ananindeua3[[#This Row],[Coluna2]])</f>
        <v>18707909000140</v>
      </c>
      <c r="L4433" t="str">
        <f t="shared" si="69"/>
        <v>187******40</v>
      </c>
    </row>
    <row r="4434" spans="1:12" x14ac:dyDescent="0.25">
      <c r="A4434" s="23" t="s">
        <v>2877</v>
      </c>
      <c r="B4434" s="23" t="s">
        <v>2878</v>
      </c>
      <c r="C4434" s="23" t="s">
        <v>17</v>
      </c>
      <c r="D4434" s="24">
        <v>45299.935254629629</v>
      </c>
      <c r="E4434" s="25" t="s">
        <v>11</v>
      </c>
      <c r="F4434" s="26" t="s">
        <v>16</v>
      </c>
      <c r="G4434" s="26" t="s">
        <v>14</v>
      </c>
      <c r="H4434" s="23">
        <v>0</v>
      </c>
      <c r="I4434" s="27"/>
      <c r="J4434" s="28">
        <v>0</v>
      </c>
      <c r="K4434" t="str">
        <f>IF((LEN(relatorio_Ananindeua3[[#This Row],[CIF/CPF/CNPJ]])=14),relatorio_Ananindeua3[[#This Row],[CIF/CPF/CNPJ]],relatorio_Ananindeua3[[#This Row],[Coluna2]])</f>
        <v>30664133000123</v>
      </c>
      <c r="L4434" t="str">
        <f t="shared" ref="L4434:L4497" si="70">_xlfn.CONCAT(LEFT(A4434,3),REPT("*",6),RIGHT(A4434,2))</f>
        <v>306******23</v>
      </c>
    </row>
    <row r="4435" spans="1:12" x14ac:dyDescent="0.25">
      <c r="A4435" s="23" t="s">
        <v>381</v>
      </c>
      <c r="B4435" s="23" t="s">
        <v>382</v>
      </c>
      <c r="C4435" s="23" t="s">
        <v>17</v>
      </c>
      <c r="D4435" s="24">
        <v>45299.935266203705</v>
      </c>
      <c r="E4435" s="25" t="s">
        <v>11</v>
      </c>
      <c r="F4435" s="26" t="s">
        <v>16</v>
      </c>
      <c r="G4435" s="26" t="s">
        <v>14</v>
      </c>
      <c r="H4435" s="23">
        <v>0</v>
      </c>
      <c r="I4435" s="27"/>
      <c r="J4435" s="28">
        <v>0</v>
      </c>
      <c r="K4435" t="str">
        <f>IF((LEN(relatorio_Ananindeua3[[#This Row],[CIF/CPF/CNPJ]])=14),relatorio_Ananindeua3[[#This Row],[CIF/CPF/CNPJ]],relatorio_Ananindeua3[[#This Row],[Coluna2]])</f>
        <v>12907464000165</v>
      </c>
      <c r="L4435" t="str">
        <f t="shared" si="70"/>
        <v>129******65</v>
      </c>
    </row>
    <row r="4436" spans="1:12" x14ac:dyDescent="0.25">
      <c r="A4436" s="23" t="s">
        <v>891</v>
      </c>
      <c r="B4436" s="23" t="s">
        <v>892</v>
      </c>
      <c r="C4436" s="23" t="s">
        <v>17</v>
      </c>
      <c r="D4436" s="24">
        <v>45299.935266203705</v>
      </c>
      <c r="E4436" s="25" t="s">
        <v>11</v>
      </c>
      <c r="F4436" s="26" t="s">
        <v>16</v>
      </c>
      <c r="G4436" s="26" t="s">
        <v>14</v>
      </c>
      <c r="H4436" s="23">
        <v>0</v>
      </c>
      <c r="I4436" s="27"/>
      <c r="J4436" s="28">
        <v>0</v>
      </c>
      <c r="K4436" t="str">
        <f>IF((LEN(relatorio_Ananindeua3[[#This Row],[CIF/CPF/CNPJ]])=14),relatorio_Ananindeua3[[#This Row],[CIF/CPF/CNPJ]],relatorio_Ananindeua3[[#This Row],[Coluna2]])</f>
        <v>16972784000150</v>
      </c>
      <c r="L4436" t="str">
        <f t="shared" si="70"/>
        <v>169******50</v>
      </c>
    </row>
    <row r="4437" spans="1:12" x14ac:dyDescent="0.25">
      <c r="A4437" s="23" t="s">
        <v>1982</v>
      </c>
      <c r="B4437" s="23" t="s">
        <v>1983</v>
      </c>
      <c r="C4437" s="23" t="s">
        <v>17</v>
      </c>
      <c r="D4437" s="24">
        <v>45299.935266203705</v>
      </c>
      <c r="E4437" s="25" t="s">
        <v>11</v>
      </c>
      <c r="F4437" s="26" t="s">
        <v>16</v>
      </c>
      <c r="G4437" s="26" t="s">
        <v>14</v>
      </c>
      <c r="H4437" s="23">
        <v>0</v>
      </c>
      <c r="I4437" s="27"/>
      <c r="J4437" s="28">
        <v>0</v>
      </c>
      <c r="K4437" t="str">
        <f>IF((LEN(relatorio_Ananindeua3[[#This Row],[CIF/CPF/CNPJ]])=14),relatorio_Ananindeua3[[#This Row],[CIF/CPF/CNPJ]],relatorio_Ananindeua3[[#This Row],[Coluna2]])</f>
        <v>26242451000129</v>
      </c>
      <c r="L4437" t="str">
        <f t="shared" si="70"/>
        <v>262******29</v>
      </c>
    </row>
    <row r="4438" spans="1:12" x14ac:dyDescent="0.25">
      <c r="A4438" s="23" t="s">
        <v>2965</v>
      </c>
      <c r="B4438" s="23" t="s">
        <v>2966</v>
      </c>
      <c r="C4438" s="23" t="s">
        <v>17</v>
      </c>
      <c r="D4438" s="24">
        <v>45299.935266203705</v>
      </c>
      <c r="E4438" s="25" t="s">
        <v>11</v>
      </c>
      <c r="F4438" s="26" t="s">
        <v>16</v>
      </c>
      <c r="G4438" s="26" t="s">
        <v>14</v>
      </c>
      <c r="H4438" s="23">
        <v>0</v>
      </c>
      <c r="I4438" s="27"/>
      <c r="J4438" s="28">
        <v>0</v>
      </c>
      <c r="K4438" t="str">
        <f>IF((LEN(relatorio_Ananindeua3[[#This Row],[CIF/CPF/CNPJ]])=14),relatorio_Ananindeua3[[#This Row],[CIF/CPF/CNPJ]],relatorio_Ananindeua3[[#This Row],[Coluna2]])</f>
        <v>31199618000156</v>
      </c>
      <c r="L4438" t="str">
        <f t="shared" si="70"/>
        <v>311******56</v>
      </c>
    </row>
    <row r="4439" spans="1:12" x14ac:dyDescent="0.25">
      <c r="A4439" s="23" t="s">
        <v>3169</v>
      </c>
      <c r="B4439" s="23" t="s">
        <v>3170</v>
      </c>
      <c r="C4439" s="23" t="s">
        <v>17</v>
      </c>
      <c r="D4439" s="24">
        <v>45299.935266203705</v>
      </c>
      <c r="E4439" s="25" t="s">
        <v>11</v>
      </c>
      <c r="F4439" s="26" t="s">
        <v>16</v>
      </c>
      <c r="G4439" s="26" t="s">
        <v>14</v>
      </c>
      <c r="H4439" s="23">
        <v>0</v>
      </c>
      <c r="I4439" s="27"/>
      <c r="J4439" s="28">
        <v>0</v>
      </c>
      <c r="K4439" t="str">
        <f>IF((LEN(relatorio_Ananindeua3[[#This Row],[CIF/CPF/CNPJ]])=14),relatorio_Ananindeua3[[#This Row],[CIF/CPF/CNPJ]],relatorio_Ananindeua3[[#This Row],[Coluna2]])</f>
        <v>32320790000189</v>
      </c>
      <c r="L4439" t="str">
        <f t="shared" si="70"/>
        <v>323******89</v>
      </c>
    </row>
    <row r="4440" spans="1:12" x14ac:dyDescent="0.25">
      <c r="A4440" s="23" t="s">
        <v>3157</v>
      </c>
      <c r="B4440" s="23" t="s">
        <v>3158</v>
      </c>
      <c r="C4440" s="23" t="s">
        <v>17</v>
      </c>
      <c r="D4440" s="24">
        <v>45299.935358796298</v>
      </c>
      <c r="E4440" s="25" t="s">
        <v>11</v>
      </c>
      <c r="F4440" s="26" t="s">
        <v>16</v>
      </c>
      <c r="G4440" s="26" t="s">
        <v>14</v>
      </c>
      <c r="H4440" s="23">
        <v>0</v>
      </c>
      <c r="I4440" s="27"/>
      <c r="J4440" s="28">
        <v>0</v>
      </c>
      <c r="K4440" t="str">
        <f>IF((LEN(relatorio_Ananindeua3[[#This Row],[CIF/CPF/CNPJ]])=14),relatorio_Ananindeua3[[#This Row],[CIF/CPF/CNPJ]],relatorio_Ananindeua3[[#This Row],[Coluna2]])</f>
        <v>32276908000119</v>
      </c>
      <c r="L4440" t="str">
        <f t="shared" si="70"/>
        <v>322******19</v>
      </c>
    </row>
    <row r="4441" spans="1:12" x14ac:dyDescent="0.25">
      <c r="A4441" s="23" t="s">
        <v>3147</v>
      </c>
      <c r="B4441" s="23" t="s">
        <v>3148</v>
      </c>
      <c r="C4441" s="23" t="s">
        <v>17</v>
      </c>
      <c r="D4441" s="24">
        <v>45299.93545138889</v>
      </c>
      <c r="E4441" s="25" t="s">
        <v>11</v>
      </c>
      <c r="F4441" s="26" t="s">
        <v>16</v>
      </c>
      <c r="G4441" s="26" t="s">
        <v>14</v>
      </c>
      <c r="H4441" s="23">
        <v>0</v>
      </c>
      <c r="I4441" s="27"/>
      <c r="J4441" s="28">
        <v>0</v>
      </c>
      <c r="K4441" t="str">
        <f>IF((LEN(relatorio_Ananindeua3[[#This Row],[CIF/CPF/CNPJ]])=14),relatorio_Ananindeua3[[#This Row],[CIF/CPF/CNPJ]],relatorio_Ananindeua3[[#This Row],[Coluna2]])</f>
        <v>32241592000120</v>
      </c>
      <c r="L4441" t="str">
        <f t="shared" si="70"/>
        <v>322******20</v>
      </c>
    </row>
    <row r="4442" spans="1:12" x14ac:dyDescent="0.25">
      <c r="A4442" s="23" t="s">
        <v>3145</v>
      </c>
      <c r="B4442" s="23" t="s">
        <v>3146</v>
      </c>
      <c r="C4442" s="23" t="s">
        <v>17</v>
      </c>
      <c r="D4442" s="24">
        <v>45299.93546296296</v>
      </c>
      <c r="E4442" s="25" t="s">
        <v>11</v>
      </c>
      <c r="F4442" s="26" t="s">
        <v>16</v>
      </c>
      <c r="G4442" s="26" t="s">
        <v>14</v>
      </c>
      <c r="H4442" s="23">
        <v>0</v>
      </c>
      <c r="I4442" s="27"/>
      <c r="J4442" s="28">
        <v>0</v>
      </c>
      <c r="K4442" t="str">
        <f>IF((LEN(relatorio_Ananindeua3[[#This Row],[CIF/CPF/CNPJ]])=14),relatorio_Ananindeua3[[#This Row],[CIF/CPF/CNPJ]],relatorio_Ananindeua3[[#This Row],[Coluna2]])</f>
        <v>32231366000168</v>
      </c>
      <c r="L4442" t="str">
        <f t="shared" si="70"/>
        <v>322******68</v>
      </c>
    </row>
    <row r="4443" spans="1:12" x14ac:dyDescent="0.25">
      <c r="A4443" s="23" t="s">
        <v>792</v>
      </c>
      <c r="B4443" s="23" t="s">
        <v>793</v>
      </c>
      <c r="C4443" s="23" t="s">
        <v>17</v>
      </c>
      <c r="D4443" s="24">
        <v>45299.935532407406</v>
      </c>
      <c r="E4443" s="25" t="s">
        <v>11</v>
      </c>
      <c r="F4443" s="26" t="s">
        <v>16</v>
      </c>
      <c r="G4443" s="26" t="s">
        <v>14</v>
      </c>
      <c r="H4443" s="23">
        <v>0</v>
      </c>
      <c r="I4443" s="27"/>
      <c r="J4443" s="28">
        <v>0</v>
      </c>
      <c r="K4443" t="str">
        <f>IF((LEN(relatorio_Ananindeua3[[#This Row],[CIF/CPF/CNPJ]])=14),relatorio_Ananindeua3[[#This Row],[CIF/CPF/CNPJ]],relatorio_Ananindeua3[[#This Row],[Coluna2]])</f>
        <v>15764636000187</v>
      </c>
      <c r="L4443" t="str">
        <f t="shared" si="70"/>
        <v>157******87</v>
      </c>
    </row>
    <row r="4444" spans="1:12" x14ac:dyDescent="0.25">
      <c r="A4444" s="23" t="s">
        <v>3141</v>
      </c>
      <c r="B4444" s="23" t="s">
        <v>3142</v>
      </c>
      <c r="C4444" s="23" t="s">
        <v>17</v>
      </c>
      <c r="D4444" s="24">
        <v>45299.935532407406</v>
      </c>
      <c r="E4444" s="25" t="s">
        <v>11</v>
      </c>
      <c r="F4444" s="26" t="s">
        <v>16</v>
      </c>
      <c r="G4444" s="26" t="s">
        <v>14</v>
      </c>
      <c r="H4444" s="23">
        <v>0</v>
      </c>
      <c r="I4444" s="27"/>
      <c r="J4444" s="28">
        <v>0</v>
      </c>
      <c r="K4444" t="str">
        <f>IF((LEN(relatorio_Ananindeua3[[#This Row],[CIF/CPF/CNPJ]])=14),relatorio_Ananindeua3[[#This Row],[CIF/CPF/CNPJ]],relatorio_Ananindeua3[[#This Row],[Coluna2]])</f>
        <v>32208508000176</v>
      </c>
      <c r="L4444" t="str">
        <f t="shared" si="70"/>
        <v>322******76</v>
      </c>
    </row>
    <row r="4445" spans="1:12" x14ac:dyDescent="0.25">
      <c r="A4445" s="23" t="s">
        <v>869</v>
      </c>
      <c r="B4445" s="23" t="s">
        <v>870</v>
      </c>
      <c r="C4445" s="23" t="s">
        <v>17</v>
      </c>
      <c r="D4445" s="24">
        <v>45299.935567129629</v>
      </c>
      <c r="E4445" s="25" t="s">
        <v>11</v>
      </c>
      <c r="F4445" s="26" t="s">
        <v>16</v>
      </c>
      <c r="G4445" s="26" t="s">
        <v>14</v>
      </c>
      <c r="H4445" s="23">
        <v>0</v>
      </c>
      <c r="I4445" s="27"/>
      <c r="J4445" s="28">
        <v>0</v>
      </c>
      <c r="K4445" t="str">
        <f>IF((LEN(relatorio_Ananindeua3[[#This Row],[CIF/CPF/CNPJ]])=14),relatorio_Ananindeua3[[#This Row],[CIF/CPF/CNPJ]],relatorio_Ananindeua3[[#This Row],[Coluna2]])</f>
        <v>16788882000131</v>
      </c>
      <c r="L4445" t="str">
        <f t="shared" si="70"/>
        <v>167******31</v>
      </c>
    </row>
    <row r="4446" spans="1:12" x14ac:dyDescent="0.25">
      <c r="A4446" s="23" t="s">
        <v>3133</v>
      </c>
      <c r="B4446" s="23" t="s">
        <v>3134</v>
      </c>
      <c r="C4446" s="23" t="s">
        <v>17</v>
      </c>
      <c r="D4446" s="24">
        <v>45299.935567129629</v>
      </c>
      <c r="E4446" s="25" t="s">
        <v>11</v>
      </c>
      <c r="F4446" s="26" t="s">
        <v>16</v>
      </c>
      <c r="G4446" s="26" t="s">
        <v>14</v>
      </c>
      <c r="H4446" s="23">
        <v>0</v>
      </c>
      <c r="I4446" s="27"/>
      <c r="J4446" s="28">
        <v>0</v>
      </c>
      <c r="K4446" t="str">
        <f>IF((LEN(relatorio_Ananindeua3[[#This Row],[CIF/CPF/CNPJ]])=14),relatorio_Ananindeua3[[#This Row],[CIF/CPF/CNPJ]],relatorio_Ananindeua3[[#This Row],[Coluna2]])</f>
        <v>32193418000159</v>
      </c>
      <c r="L4446" t="str">
        <f t="shared" si="70"/>
        <v>321******59</v>
      </c>
    </row>
    <row r="4447" spans="1:12" x14ac:dyDescent="0.25">
      <c r="A4447" s="23" t="s">
        <v>3135</v>
      </c>
      <c r="B4447" s="23" t="s">
        <v>3136</v>
      </c>
      <c r="C4447" s="23" t="s">
        <v>17</v>
      </c>
      <c r="D4447" s="24">
        <v>45299.935567129629</v>
      </c>
      <c r="E4447" s="25" t="s">
        <v>11</v>
      </c>
      <c r="F4447" s="26" t="s">
        <v>16</v>
      </c>
      <c r="G4447" s="26" t="s">
        <v>14</v>
      </c>
      <c r="H4447" s="23">
        <v>0</v>
      </c>
      <c r="I4447" s="27"/>
      <c r="J4447" s="28">
        <v>0</v>
      </c>
      <c r="K4447" t="str">
        <f>IF((LEN(relatorio_Ananindeua3[[#This Row],[CIF/CPF/CNPJ]])=14),relatorio_Ananindeua3[[#This Row],[CIF/CPF/CNPJ]],relatorio_Ananindeua3[[#This Row],[Coluna2]])</f>
        <v>32200064000122</v>
      </c>
      <c r="L4447" t="str">
        <f t="shared" si="70"/>
        <v>322******22</v>
      </c>
    </row>
    <row r="4448" spans="1:12" x14ac:dyDescent="0.25">
      <c r="A4448" s="23" t="s">
        <v>610</v>
      </c>
      <c r="B4448" s="23" t="s">
        <v>611</v>
      </c>
      <c r="C4448" s="23" t="s">
        <v>17</v>
      </c>
      <c r="D4448" s="24">
        <v>45299.935601851852</v>
      </c>
      <c r="E4448" s="25" t="s">
        <v>11</v>
      </c>
      <c r="F4448" s="26" t="s">
        <v>16</v>
      </c>
      <c r="G4448" s="26" t="s">
        <v>14</v>
      </c>
      <c r="H4448" s="23">
        <v>0</v>
      </c>
      <c r="I4448" s="27"/>
      <c r="J4448" s="28">
        <v>0</v>
      </c>
      <c r="K4448" t="str">
        <f>IF((LEN(relatorio_Ananindeua3[[#This Row],[CIF/CPF/CNPJ]])=14),relatorio_Ananindeua3[[#This Row],[CIF/CPF/CNPJ]],relatorio_Ananindeua3[[#This Row],[Coluna2]])</f>
        <v>14367145000130</v>
      </c>
      <c r="L4448" t="str">
        <f t="shared" si="70"/>
        <v>143******30</v>
      </c>
    </row>
    <row r="4449" spans="1:12" x14ac:dyDescent="0.25">
      <c r="A4449" s="23" t="s">
        <v>3125</v>
      </c>
      <c r="B4449" s="23" t="s">
        <v>3126</v>
      </c>
      <c r="C4449" s="23" t="s">
        <v>17</v>
      </c>
      <c r="D4449" s="24">
        <v>45299.935659722221</v>
      </c>
      <c r="E4449" s="25" t="s">
        <v>11</v>
      </c>
      <c r="F4449" s="26" t="s">
        <v>16</v>
      </c>
      <c r="G4449" s="26" t="s">
        <v>14</v>
      </c>
      <c r="H4449" s="23">
        <v>0</v>
      </c>
      <c r="I4449" s="27"/>
      <c r="J4449" s="28">
        <v>0</v>
      </c>
      <c r="K4449" t="str">
        <f>IF((LEN(relatorio_Ananindeua3[[#This Row],[CIF/CPF/CNPJ]])=14),relatorio_Ananindeua3[[#This Row],[CIF/CPF/CNPJ]],relatorio_Ananindeua3[[#This Row],[Coluna2]])</f>
        <v>32176028000170</v>
      </c>
      <c r="L4449" t="str">
        <f t="shared" si="70"/>
        <v>321******70</v>
      </c>
    </row>
    <row r="4450" spans="1:12" x14ac:dyDescent="0.25">
      <c r="A4450" s="23" t="s">
        <v>3129</v>
      </c>
      <c r="B4450" s="23" t="s">
        <v>3130</v>
      </c>
      <c r="C4450" s="23" t="s">
        <v>17</v>
      </c>
      <c r="D4450" s="24">
        <v>45299.935659722221</v>
      </c>
      <c r="E4450" s="25" t="s">
        <v>11</v>
      </c>
      <c r="F4450" s="26" t="s">
        <v>16</v>
      </c>
      <c r="G4450" s="26" t="s">
        <v>14</v>
      </c>
      <c r="H4450" s="23">
        <v>0</v>
      </c>
      <c r="I4450" s="27"/>
      <c r="J4450" s="28">
        <v>0</v>
      </c>
      <c r="K4450" t="str">
        <f>IF((LEN(relatorio_Ananindeua3[[#This Row],[CIF/CPF/CNPJ]])=14),relatorio_Ananindeua3[[#This Row],[CIF/CPF/CNPJ]],relatorio_Ananindeua3[[#This Row],[Coluna2]])</f>
        <v>32178561000171</v>
      </c>
      <c r="L4450" t="str">
        <f t="shared" si="70"/>
        <v>321******71</v>
      </c>
    </row>
    <row r="4451" spans="1:12" x14ac:dyDescent="0.25">
      <c r="A4451" s="23" t="s">
        <v>3137</v>
      </c>
      <c r="B4451" s="23" t="s">
        <v>3138</v>
      </c>
      <c r="C4451" s="23" t="s">
        <v>17</v>
      </c>
      <c r="D4451" s="24">
        <v>45299.935659722221</v>
      </c>
      <c r="E4451" s="25" t="s">
        <v>11</v>
      </c>
      <c r="F4451" s="26" t="s">
        <v>16</v>
      </c>
      <c r="G4451" s="26" t="s">
        <v>14</v>
      </c>
      <c r="H4451" s="23">
        <v>0</v>
      </c>
      <c r="I4451" s="27"/>
      <c r="J4451" s="28">
        <v>0</v>
      </c>
      <c r="K4451" t="str">
        <f>IF((LEN(relatorio_Ananindeua3[[#This Row],[CIF/CPF/CNPJ]])=14),relatorio_Ananindeua3[[#This Row],[CIF/CPF/CNPJ]],relatorio_Ananindeua3[[#This Row],[Coluna2]])</f>
        <v>32203194000119</v>
      </c>
      <c r="L4451" t="str">
        <f t="shared" si="70"/>
        <v>322******19</v>
      </c>
    </row>
    <row r="4452" spans="1:12" x14ac:dyDescent="0.25">
      <c r="A4452" s="23" t="s">
        <v>3121</v>
      </c>
      <c r="B4452" s="23" t="s">
        <v>3122</v>
      </c>
      <c r="C4452" s="23" t="s">
        <v>17</v>
      </c>
      <c r="D4452" s="24">
        <v>45299.935729166667</v>
      </c>
      <c r="E4452" s="25" t="s">
        <v>11</v>
      </c>
      <c r="F4452" s="26" t="s">
        <v>16</v>
      </c>
      <c r="G4452" s="26" t="s">
        <v>14</v>
      </c>
      <c r="H4452" s="23">
        <v>0</v>
      </c>
      <c r="I4452" s="27"/>
      <c r="J4452" s="28">
        <v>0</v>
      </c>
      <c r="K4452" t="str">
        <f>IF((LEN(relatorio_Ananindeua3[[#This Row],[CIF/CPF/CNPJ]])=14),relatorio_Ananindeua3[[#This Row],[CIF/CPF/CNPJ]],relatorio_Ananindeua3[[#This Row],[Coluna2]])</f>
        <v>32153691000150</v>
      </c>
      <c r="L4452" t="str">
        <f t="shared" si="70"/>
        <v>321******50</v>
      </c>
    </row>
    <row r="4453" spans="1:12" x14ac:dyDescent="0.25">
      <c r="A4453" s="23" t="s">
        <v>3123</v>
      </c>
      <c r="B4453" s="23" t="s">
        <v>3124</v>
      </c>
      <c r="C4453" s="23" t="s">
        <v>17</v>
      </c>
      <c r="D4453" s="24">
        <v>45299.935729166667</v>
      </c>
      <c r="E4453" s="25" t="s">
        <v>11</v>
      </c>
      <c r="F4453" s="26" t="s">
        <v>16</v>
      </c>
      <c r="G4453" s="26" t="s">
        <v>14</v>
      </c>
      <c r="H4453" s="23">
        <v>0</v>
      </c>
      <c r="I4453" s="27"/>
      <c r="J4453" s="28">
        <v>0</v>
      </c>
      <c r="K4453" t="str">
        <f>IF((LEN(relatorio_Ananindeua3[[#This Row],[CIF/CPF/CNPJ]])=14),relatorio_Ananindeua3[[#This Row],[CIF/CPF/CNPJ]],relatorio_Ananindeua3[[#This Row],[Coluna2]])</f>
        <v>32164940000102</v>
      </c>
      <c r="L4453" t="str">
        <f t="shared" si="70"/>
        <v>321******02</v>
      </c>
    </row>
    <row r="4454" spans="1:12" x14ac:dyDescent="0.25">
      <c r="A4454" s="23" t="s">
        <v>3119</v>
      </c>
      <c r="B4454" s="23" t="s">
        <v>3120</v>
      </c>
      <c r="C4454" s="23" t="s">
        <v>17</v>
      </c>
      <c r="D4454" s="24">
        <v>45299.935787037037</v>
      </c>
      <c r="E4454" s="25" t="s">
        <v>11</v>
      </c>
      <c r="F4454" s="26" t="s">
        <v>16</v>
      </c>
      <c r="G4454" s="26" t="s">
        <v>14</v>
      </c>
      <c r="H4454" s="23">
        <v>0</v>
      </c>
      <c r="I4454" s="27"/>
      <c r="J4454" s="28">
        <v>0</v>
      </c>
      <c r="K4454" t="str">
        <f>IF((LEN(relatorio_Ananindeua3[[#This Row],[CIF/CPF/CNPJ]])=14),relatorio_Ananindeua3[[#This Row],[CIF/CPF/CNPJ]],relatorio_Ananindeua3[[#This Row],[Coluna2]])</f>
        <v>32145301000108</v>
      </c>
      <c r="L4454" t="str">
        <f t="shared" si="70"/>
        <v>321******08</v>
      </c>
    </row>
    <row r="4455" spans="1:12" x14ac:dyDescent="0.25">
      <c r="A4455" s="23" t="s">
        <v>640</v>
      </c>
      <c r="B4455" s="23" t="s">
        <v>641</v>
      </c>
      <c r="C4455" s="23" t="s">
        <v>17</v>
      </c>
      <c r="D4455" s="24">
        <v>45299.935833333337</v>
      </c>
      <c r="E4455" s="25" t="s">
        <v>11</v>
      </c>
      <c r="F4455" s="26" t="s">
        <v>16</v>
      </c>
      <c r="G4455" s="26" t="s">
        <v>14</v>
      </c>
      <c r="H4455" s="23">
        <v>0</v>
      </c>
      <c r="I4455" s="27"/>
      <c r="J4455" s="28">
        <v>0</v>
      </c>
      <c r="K4455" t="str">
        <f>IF((LEN(relatorio_Ananindeua3[[#This Row],[CIF/CPF/CNPJ]])=14),relatorio_Ananindeua3[[#This Row],[CIF/CPF/CNPJ]],relatorio_Ananindeua3[[#This Row],[Coluna2]])</f>
        <v>14558560000170</v>
      </c>
      <c r="L4455" t="str">
        <f t="shared" si="70"/>
        <v>145******70</v>
      </c>
    </row>
    <row r="4456" spans="1:12" x14ac:dyDescent="0.25">
      <c r="A4456" s="23" t="s">
        <v>3071</v>
      </c>
      <c r="B4456" s="23" t="s">
        <v>3072</v>
      </c>
      <c r="C4456" s="23" t="s">
        <v>17</v>
      </c>
      <c r="D4456" s="24">
        <v>45299.935833333337</v>
      </c>
      <c r="E4456" s="25" t="s">
        <v>11</v>
      </c>
      <c r="F4456" s="26" t="s">
        <v>16</v>
      </c>
      <c r="G4456" s="26" t="s">
        <v>14</v>
      </c>
      <c r="H4456" s="23">
        <v>0</v>
      </c>
      <c r="I4456" s="27"/>
      <c r="J4456" s="28">
        <v>0</v>
      </c>
      <c r="K4456" t="str">
        <f>IF((LEN(relatorio_Ananindeua3[[#This Row],[CIF/CPF/CNPJ]])=14),relatorio_Ananindeua3[[#This Row],[CIF/CPF/CNPJ]],relatorio_Ananindeua3[[#This Row],[Coluna2]])</f>
        <v>31816844000139</v>
      </c>
      <c r="L4456" t="str">
        <f t="shared" si="70"/>
        <v>318******39</v>
      </c>
    </row>
    <row r="4457" spans="1:12" x14ac:dyDescent="0.25">
      <c r="A4457" s="23" t="s">
        <v>3117</v>
      </c>
      <c r="B4457" s="23" t="s">
        <v>3118</v>
      </c>
      <c r="C4457" s="23" t="s">
        <v>17</v>
      </c>
      <c r="D4457" s="24">
        <v>45299.935833333337</v>
      </c>
      <c r="E4457" s="25" t="s">
        <v>11</v>
      </c>
      <c r="F4457" s="26" t="s">
        <v>16</v>
      </c>
      <c r="G4457" s="26" t="s">
        <v>14</v>
      </c>
      <c r="H4457" s="23">
        <v>0</v>
      </c>
      <c r="I4457" s="27"/>
      <c r="J4457" s="28">
        <v>0</v>
      </c>
      <c r="K4457" t="str">
        <f>IF((LEN(relatorio_Ananindeua3[[#This Row],[CIF/CPF/CNPJ]])=14),relatorio_Ananindeua3[[#This Row],[CIF/CPF/CNPJ]],relatorio_Ananindeua3[[#This Row],[Coluna2]])</f>
        <v>32126311000198</v>
      </c>
      <c r="L4457" t="str">
        <f t="shared" si="70"/>
        <v>321******98</v>
      </c>
    </row>
    <row r="4458" spans="1:12" x14ac:dyDescent="0.25">
      <c r="A4458" s="23" t="s">
        <v>2903</v>
      </c>
      <c r="B4458" s="23" t="s">
        <v>2904</v>
      </c>
      <c r="C4458" s="23" t="s">
        <v>17</v>
      </c>
      <c r="D4458" s="24">
        <v>45299.935856481483</v>
      </c>
      <c r="E4458" s="25" t="s">
        <v>11</v>
      </c>
      <c r="F4458" s="26" t="s">
        <v>16</v>
      </c>
      <c r="G4458" s="26" t="s">
        <v>14</v>
      </c>
      <c r="H4458" s="23">
        <v>0</v>
      </c>
      <c r="I4458" s="27"/>
      <c r="J4458" s="28">
        <v>0</v>
      </c>
      <c r="K4458" t="str">
        <f>IF((LEN(relatorio_Ananindeua3[[#This Row],[CIF/CPF/CNPJ]])=14),relatorio_Ananindeua3[[#This Row],[CIF/CPF/CNPJ]],relatorio_Ananindeua3[[#This Row],[Coluna2]])</f>
        <v>30826245000133</v>
      </c>
      <c r="L4458" t="str">
        <f t="shared" si="70"/>
        <v>308******33</v>
      </c>
    </row>
    <row r="4459" spans="1:12" x14ac:dyDescent="0.25">
      <c r="A4459" s="23" t="s">
        <v>1131</v>
      </c>
      <c r="B4459" s="23" t="s">
        <v>1132</v>
      </c>
      <c r="C4459" s="23" t="s">
        <v>17</v>
      </c>
      <c r="D4459" s="24">
        <v>45299.936053240737</v>
      </c>
      <c r="E4459" s="25" t="s">
        <v>11</v>
      </c>
      <c r="F4459" s="26" t="s">
        <v>16</v>
      </c>
      <c r="G4459" s="26" t="s">
        <v>14</v>
      </c>
      <c r="H4459" s="23">
        <v>0</v>
      </c>
      <c r="I4459" s="27"/>
      <c r="J4459" s="28">
        <v>0</v>
      </c>
      <c r="K4459" t="str">
        <f>IF((LEN(relatorio_Ananindeua3[[#This Row],[CIF/CPF/CNPJ]])=14),relatorio_Ananindeua3[[#This Row],[CIF/CPF/CNPJ]],relatorio_Ananindeua3[[#This Row],[Coluna2]])</f>
        <v>18832500000155</v>
      </c>
      <c r="L4459" t="str">
        <f t="shared" si="70"/>
        <v>188******55</v>
      </c>
    </row>
    <row r="4460" spans="1:12" x14ac:dyDescent="0.25">
      <c r="A4460" s="23" t="s">
        <v>3109</v>
      </c>
      <c r="B4460" s="23" t="s">
        <v>3110</v>
      </c>
      <c r="C4460" s="23" t="s">
        <v>17</v>
      </c>
      <c r="D4460" s="24">
        <v>45299.936053240737</v>
      </c>
      <c r="E4460" s="25" t="s">
        <v>11</v>
      </c>
      <c r="F4460" s="26" t="s">
        <v>16</v>
      </c>
      <c r="G4460" s="26" t="s">
        <v>14</v>
      </c>
      <c r="H4460" s="23">
        <v>0</v>
      </c>
      <c r="I4460" s="27"/>
      <c r="J4460" s="28">
        <v>0</v>
      </c>
      <c r="K4460" t="str">
        <f>IF((LEN(relatorio_Ananindeua3[[#This Row],[CIF/CPF/CNPJ]])=14),relatorio_Ananindeua3[[#This Row],[CIF/CPF/CNPJ]],relatorio_Ananindeua3[[#This Row],[Coluna2]])</f>
        <v>32027545000188</v>
      </c>
      <c r="L4460" t="str">
        <f t="shared" si="70"/>
        <v>320******88</v>
      </c>
    </row>
    <row r="4461" spans="1:12" x14ac:dyDescent="0.25">
      <c r="A4461" s="23" t="s">
        <v>1089</v>
      </c>
      <c r="B4461" s="23" t="s">
        <v>1090</v>
      </c>
      <c r="C4461" s="23" t="s">
        <v>17</v>
      </c>
      <c r="D4461" s="24">
        <v>45299.936076388891</v>
      </c>
      <c r="E4461" s="25" t="s">
        <v>11</v>
      </c>
      <c r="F4461" s="26" t="s">
        <v>16</v>
      </c>
      <c r="G4461" s="26" t="s">
        <v>14</v>
      </c>
      <c r="H4461" s="23">
        <v>0</v>
      </c>
      <c r="I4461" s="27"/>
      <c r="J4461" s="28">
        <v>0</v>
      </c>
      <c r="K4461" t="str">
        <f>IF((LEN(relatorio_Ananindeua3[[#This Row],[CIF/CPF/CNPJ]])=14),relatorio_Ananindeua3[[#This Row],[CIF/CPF/CNPJ]],relatorio_Ananindeua3[[#This Row],[Coluna2]])</f>
        <v>18404639000106</v>
      </c>
      <c r="L4461" t="str">
        <f t="shared" si="70"/>
        <v>184******06</v>
      </c>
    </row>
    <row r="4462" spans="1:12" x14ac:dyDescent="0.25">
      <c r="A4462" s="23" t="s">
        <v>3107</v>
      </c>
      <c r="B4462" s="23" t="s">
        <v>3108</v>
      </c>
      <c r="C4462" s="23" t="s">
        <v>17</v>
      </c>
      <c r="D4462" s="24">
        <v>45299.936157407406</v>
      </c>
      <c r="E4462" s="25" t="s">
        <v>11</v>
      </c>
      <c r="F4462" s="26" t="s">
        <v>16</v>
      </c>
      <c r="G4462" s="26" t="s">
        <v>14</v>
      </c>
      <c r="H4462" s="23">
        <v>0</v>
      </c>
      <c r="I4462" s="27"/>
      <c r="J4462" s="28">
        <v>0</v>
      </c>
      <c r="K4462" t="str">
        <f>IF((LEN(relatorio_Ananindeua3[[#This Row],[CIF/CPF/CNPJ]])=14),relatorio_Ananindeua3[[#This Row],[CIF/CPF/CNPJ]],relatorio_Ananindeua3[[#This Row],[Coluna2]])</f>
        <v>31979928000193</v>
      </c>
      <c r="L4462" t="str">
        <f t="shared" si="70"/>
        <v>319******93</v>
      </c>
    </row>
    <row r="4463" spans="1:12" x14ac:dyDescent="0.25">
      <c r="A4463" s="23" t="s">
        <v>3101</v>
      </c>
      <c r="B4463" s="23" t="s">
        <v>3102</v>
      </c>
      <c r="C4463" s="23" t="s">
        <v>17</v>
      </c>
      <c r="D4463" s="24">
        <v>45299.936203703706</v>
      </c>
      <c r="E4463" s="25" t="s">
        <v>11</v>
      </c>
      <c r="F4463" s="26" t="s">
        <v>16</v>
      </c>
      <c r="G4463" s="26" t="s">
        <v>14</v>
      </c>
      <c r="H4463" s="23">
        <v>0</v>
      </c>
      <c r="I4463" s="27"/>
      <c r="J4463" s="28">
        <v>0</v>
      </c>
      <c r="K4463" t="str">
        <f>IF((LEN(relatorio_Ananindeua3[[#This Row],[CIF/CPF/CNPJ]])=14),relatorio_Ananindeua3[[#This Row],[CIF/CPF/CNPJ]],relatorio_Ananindeua3[[#This Row],[Coluna2]])</f>
        <v>31959039000164</v>
      </c>
      <c r="L4463" t="str">
        <f t="shared" si="70"/>
        <v>319******64</v>
      </c>
    </row>
    <row r="4464" spans="1:12" x14ac:dyDescent="0.25">
      <c r="A4464" s="23" t="s">
        <v>3091</v>
      </c>
      <c r="B4464" s="23" t="s">
        <v>3092</v>
      </c>
      <c r="C4464" s="23" t="s">
        <v>17</v>
      </c>
      <c r="D4464" s="24">
        <v>45299.936273148145</v>
      </c>
      <c r="E4464" s="25" t="s">
        <v>11</v>
      </c>
      <c r="F4464" s="26" t="s">
        <v>16</v>
      </c>
      <c r="G4464" s="26" t="s">
        <v>14</v>
      </c>
      <c r="H4464" s="23">
        <v>0</v>
      </c>
      <c r="I4464" s="27"/>
      <c r="J4464" s="28">
        <v>0</v>
      </c>
      <c r="K4464" t="str">
        <f>IF((LEN(relatorio_Ananindeua3[[#This Row],[CIF/CPF/CNPJ]])=14),relatorio_Ananindeua3[[#This Row],[CIF/CPF/CNPJ]],relatorio_Ananindeua3[[#This Row],[Coluna2]])</f>
        <v>31909026000180</v>
      </c>
      <c r="L4464" t="str">
        <f t="shared" si="70"/>
        <v>319******80</v>
      </c>
    </row>
    <row r="4465" spans="1:12" x14ac:dyDescent="0.25">
      <c r="A4465" s="23" t="s">
        <v>2688</v>
      </c>
      <c r="B4465" s="23" t="s">
        <v>2689</v>
      </c>
      <c r="C4465" s="23" t="s">
        <v>17</v>
      </c>
      <c r="D4465" s="24">
        <v>45299.936284722222</v>
      </c>
      <c r="E4465" s="25" t="s">
        <v>11</v>
      </c>
      <c r="F4465" s="26" t="s">
        <v>16</v>
      </c>
      <c r="G4465" s="26" t="s">
        <v>14</v>
      </c>
      <c r="H4465" s="23">
        <v>0</v>
      </c>
      <c r="I4465" s="27"/>
      <c r="J4465" s="28">
        <v>0</v>
      </c>
      <c r="K4465" t="str">
        <f>IF((LEN(relatorio_Ananindeua3[[#This Row],[CIF/CPF/CNPJ]])=14),relatorio_Ananindeua3[[#This Row],[CIF/CPF/CNPJ]],relatorio_Ananindeua3[[#This Row],[Coluna2]])</f>
        <v>29931515000197</v>
      </c>
      <c r="L4465" t="str">
        <f t="shared" si="70"/>
        <v>299******97</v>
      </c>
    </row>
    <row r="4466" spans="1:12" x14ac:dyDescent="0.25">
      <c r="A4466" s="23" t="s">
        <v>3083</v>
      </c>
      <c r="B4466" s="23" t="s">
        <v>3084</v>
      </c>
      <c r="C4466" s="23" t="s">
        <v>17</v>
      </c>
      <c r="D4466" s="24">
        <v>45299.936284722222</v>
      </c>
      <c r="E4466" s="25" t="s">
        <v>11</v>
      </c>
      <c r="F4466" s="26" t="s">
        <v>16</v>
      </c>
      <c r="G4466" s="26" t="s">
        <v>14</v>
      </c>
      <c r="H4466" s="23">
        <v>0</v>
      </c>
      <c r="I4466" s="27"/>
      <c r="J4466" s="28">
        <v>0</v>
      </c>
      <c r="K4466" t="str">
        <f>IF((LEN(relatorio_Ananindeua3[[#This Row],[CIF/CPF/CNPJ]])=14),relatorio_Ananindeua3[[#This Row],[CIF/CPF/CNPJ]],relatorio_Ananindeua3[[#This Row],[Coluna2]])</f>
        <v>31856984000130</v>
      </c>
      <c r="L4466" t="str">
        <f t="shared" si="70"/>
        <v>318******30</v>
      </c>
    </row>
    <row r="4467" spans="1:12" x14ac:dyDescent="0.25">
      <c r="A4467" s="23" t="s">
        <v>3079</v>
      </c>
      <c r="B4467" s="23" t="s">
        <v>3080</v>
      </c>
      <c r="C4467" s="23" t="s">
        <v>17</v>
      </c>
      <c r="D4467" s="24">
        <v>45299.936296296299</v>
      </c>
      <c r="E4467" s="25" t="s">
        <v>11</v>
      </c>
      <c r="F4467" s="26" t="s">
        <v>16</v>
      </c>
      <c r="G4467" s="26" t="s">
        <v>14</v>
      </c>
      <c r="H4467" s="23">
        <v>0</v>
      </c>
      <c r="I4467" s="27"/>
      <c r="J4467" s="28">
        <v>0</v>
      </c>
      <c r="K4467" t="str">
        <f>IF((LEN(relatorio_Ananindeua3[[#This Row],[CIF/CPF/CNPJ]])=14),relatorio_Ananindeua3[[#This Row],[CIF/CPF/CNPJ]],relatorio_Ananindeua3[[#This Row],[Coluna2]])</f>
        <v>31838729000165</v>
      </c>
      <c r="L4467" t="str">
        <f t="shared" si="70"/>
        <v>318******65</v>
      </c>
    </row>
    <row r="4468" spans="1:12" x14ac:dyDescent="0.25">
      <c r="A4468" s="23" t="s">
        <v>3073</v>
      </c>
      <c r="B4468" s="23" t="s">
        <v>3074</v>
      </c>
      <c r="C4468" s="23" t="s">
        <v>17</v>
      </c>
      <c r="D4468" s="24">
        <v>45299.936365740738</v>
      </c>
      <c r="E4468" s="25" t="s">
        <v>11</v>
      </c>
      <c r="F4468" s="26" t="s">
        <v>16</v>
      </c>
      <c r="G4468" s="26" t="s">
        <v>14</v>
      </c>
      <c r="H4468" s="23">
        <v>0</v>
      </c>
      <c r="I4468" s="27"/>
      <c r="J4468" s="28">
        <v>0</v>
      </c>
      <c r="K4468" t="str">
        <f>IF((LEN(relatorio_Ananindeua3[[#This Row],[CIF/CPF/CNPJ]])=14),relatorio_Ananindeua3[[#This Row],[CIF/CPF/CNPJ]],relatorio_Ananindeua3[[#This Row],[Coluna2]])</f>
        <v>31817782000180</v>
      </c>
      <c r="L4468" t="str">
        <f t="shared" si="70"/>
        <v>318******80</v>
      </c>
    </row>
    <row r="4469" spans="1:12" x14ac:dyDescent="0.25">
      <c r="A4469" s="23" t="s">
        <v>3061</v>
      </c>
      <c r="B4469" s="23" t="s">
        <v>3062</v>
      </c>
      <c r="C4469" s="23" t="s">
        <v>17</v>
      </c>
      <c r="D4469" s="24">
        <v>45299.936400462961</v>
      </c>
      <c r="E4469" s="25" t="s">
        <v>11</v>
      </c>
      <c r="F4469" s="26" t="s">
        <v>16</v>
      </c>
      <c r="G4469" s="26" t="s">
        <v>14</v>
      </c>
      <c r="H4469" s="23">
        <v>0</v>
      </c>
      <c r="I4469" s="27"/>
      <c r="J4469" s="28">
        <v>0</v>
      </c>
      <c r="K4469" t="str">
        <f>IF((LEN(relatorio_Ananindeua3[[#This Row],[CIF/CPF/CNPJ]])=14),relatorio_Ananindeua3[[#This Row],[CIF/CPF/CNPJ]],relatorio_Ananindeua3[[#This Row],[Coluna2]])</f>
        <v>31781096000104</v>
      </c>
      <c r="L4469" t="str">
        <f t="shared" si="70"/>
        <v>317******04</v>
      </c>
    </row>
    <row r="4470" spans="1:12" x14ac:dyDescent="0.25">
      <c r="A4470" s="23" t="s">
        <v>1474</v>
      </c>
      <c r="B4470" s="23" t="s">
        <v>1475</v>
      </c>
      <c r="C4470" s="23" t="s">
        <v>17</v>
      </c>
      <c r="D4470" s="24">
        <v>45299.936423611114</v>
      </c>
      <c r="E4470" s="25" t="s">
        <v>11</v>
      </c>
      <c r="F4470" s="26" t="s">
        <v>16</v>
      </c>
      <c r="G4470" s="26" t="s">
        <v>14</v>
      </c>
      <c r="H4470" s="23">
        <v>0</v>
      </c>
      <c r="I4470" s="27"/>
      <c r="J4470" s="28">
        <v>0</v>
      </c>
      <c r="K4470" t="str">
        <f>IF((LEN(relatorio_Ananindeua3[[#This Row],[CIF/CPF/CNPJ]])=14),relatorio_Ananindeua3[[#This Row],[CIF/CPF/CNPJ]],relatorio_Ananindeua3[[#This Row],[Coluna2]])</f>
        <v>21861095000108</v>
      </c>
      <c r="L4470" t="str">
        <f t="shared" si="70"/>
        <v>218******08</v>
      </c>
    </row>
    <row r="4471" spans="1:12" x14ac:dyDescent="0.25">
      <c r="A4471" s="23" t="s">
        <v>3059</v>
      </c>
      <c r="B4471" s="23" t="s">
        <v>3060</v>
      </c>
      <c r="C4471" s="23" t="s">
        <v>17</v>
      </c>
      <c r="D4471" s="24">
        <v>45299.936435185184</v>
      </c>
      <c r="E4471" s="25" t="s">
        <v>11</v>
      </c>
      <c r="F4471" s="26" t="s">
        <v>16</v>
      </c>
      <c r="G4471" s="26" t="s">
        <v>14</v>
      </c>
      <c r="H4471" s="23">
        <v>0</v>
      </c>
      <c r="I4471" s="27"/>
      <c r="J4471" s="28">
        <v>0</v>
      </c>
      <c r="K4471" t="str">
        <f>IF((LEN(relatorio_Ananindeua3[[#This Row],[CIF/CPF/CNPJ]])=14),relatorio_Ananindeua3[[#This Row],[CIF/CPF/CNPJ]],relatorio_Ananindeua3[[#This Row],[Coluna2]])</f>
        <v>31778493000119</v>
      </c>
      <c r="L4471" t="str">
        <f t="shared" si="70"/>
        <v>317******19</v>
      </c>
    </row>
    <row r="4472" spans="1:12" x14ac:dyDescent="0.25">
      <c r="A4472" s="23" t="s">
        <v>2849</v>
      </c>
      <c r="B4472" s="23" t="s">
        <v>2850</v>
      </c>
      <c r="C4472" s="23" t="s">
        <v>17</v>
      </c>
      <c r="D4472" s="24">
        <v>45299.936469907407</v>
      </c>
      <c r="E4472" s="25" t="s">
        <v>11</v>
      </c>
      <c r="F4472" s="26" t="s">
        <v>16</v>
      </c>
      <c r="G4472" s="26" t="s">
        <v>14</v>
      </c>
      <c r="H4472" s="23">
        <v>0</v>
      </c>
      <c r="I4472" s="27"/>
      <c r="J4472" s="28">
        <v>0</v>
      </c>
      <c r="K4472" t="str">
        <f>IF((LEN(relatorio_Ananindeua3[[#This Row],[CIF/CPF/CNPJ]])=14),relatorio_Ananindeua3[[#This Row],[CIF/CPF/CNPJ]],relatorio_Ananindeua3[[#This Row],[Coluna2]])</f>
        <v>30565195000188</v>
      </c>
      <c r="L4472" t="str">
        <f t="shared" si="70"/>
        <v>305******88</v>
      </c>
    </row>
    <row r="4473" spans="1:12" x14ac:dyDescent="0.25">
      <c r="A4473" s="23" t="s">
        <v>1360</v>
      </c>
      <c r="B4473" s="23" t="s">
        <v>1361</v>
      </c>
      <c r="C4473" s="23" t="s">
        <v>17</v>
      </c>
      <c r="D4473" s="24">
        <v>45299.936562499999</v>
      </c>
      <c r="E4473" s="25" t="s">
        <v>11</v>
      </c>
      <c r="F4473" s="26" t="s">
        <v>16</v>
      </c>
      <c r="G4473" s="26" t="s">
        <v>14</v>
      </c>
      <c r="H4473" s="23">
        <v>0</v>
      </c>
      <c r="I4473" s="27"/>
      <c r="J4473" s="28">
        <v>0</v>
      </c>
      <c r="K4473" t="str">
        <f>IF((LEN(relatorio_Ananindeua3[[#This Row],[CIF/CPF/CNPJ]])=14),relatorio_Ananindeua3[[#This Row],[CIF/CPF/CNPJ]],relatorio_Ananindeua3[[#This Row],[Coluna2]])</f>
        <v>20835073000100</v>
      </c>
      <c r="L4473" t="str">
        <f t="shared" si="70"/>
        <v>208******00</v>
      </c>
    </row>
    <row r="4474" spans="1:12" x14ac:dyDescent="0.25">
      <c r="A4474" s="23" t="s">
        <v>2682</v>
      </c>
      <c r="B4474" s="23" t="s">
        <v>2683</v>
      </c>
      <c r="C4474" s="23" t="s">
        <v>17</v>
      </c>
      <c r="D4474" s="24">
        <v>45299.936562499999</v>
      </c>
      <c r="E4474" s="25" t="s">
        <v>11</v>
      </c>
      <c r="F4474" s="26" t="s">
        <v>16</v>
      </c>
      <c r="G4474" s="26" t="s">
        <v>14</v>
      </c>
      <c r="H4474" s="23">
        <v>0</v>
      </c>
      <c r="I4474" s="27"/>
      <c r="J4474" s="28">
        <v>0</v>
      </c>
      <c r="K4474" t="str">
        <f>IF((LEN(relatorio_Ananindeua3[[#This Row],[CIF/CPF/CNPJ]])=14),relatorio_Ananindeua3[[#This Row],[CIF/CPF/CNPJ]],relatorio_Ananindeua3[[#This Row],[Coluna2]])</f>
        <v>29907905000121</v>
      </c>
      <c r="L4474" t="str">
        <f t="shared" si="70"/>
        <v>299******21</v>
      </c>
    </row>
    <row r="4475" spans="1:12" x14ac:dyDescent="0.25">
      <c r="A4475" s="23" t="s">
        <v>3051</v>
      </c>
      <c r="B4475" s="23" t="s">
        <v>3052</v>
      </c>
      <c r="C4475" s="23" t="s">
        <v>17</v>
      </c>
      <c r="D4475" s="24">
        <v>45299.936562499999</v>
      </c>
      <c r="E4475" s="25" t="s">
        <v>11</v>
      </c>
      <c r="F4475" s="26" t="s">
        <v>16</v>
      </c>
      <c r="G4475" s="26" t="s">
        <v>14</v>
      </c>
      <c r="H4475" s="23">
        <v>0</v>
      </c>
      <c r="I4475" s="27"/>
      <c r="J4475" s="28">
        <v>0</v>
      </c>
      <c r="K4475" t="str">
        <f>IF((LEN(relatorio_Ananindeua3[[#This Row],[CIF/CPF/CNPJ]])=14),relatorio_Ananindeua3[[#This Row],[CIF/CPF/CNPJ]],relatorio_Ananindeua3[[#This Row],[Coluna2]])</f>
        <v>31719775000145</v>
      </c>
      <c r="L4475" t="str">
        <f t="shared" si="70"/>
        <v>317******45</v>
      </c>
    </row>
    <row r="4476" spans="1:12" x14ac:dyDescent="0.25">
      <c r="A4476" s="23" t="s">
        <v>3053</v>
      </c>
      <c r="B4476" s="23" t="s">
        <v>3054</v>
      </c>
      <c r="C4476" s="23" t="s">
        <v>17</v>
      </c>
      <c r="D4476" s="24">
        <v>45299.936562499999</v>
      </c>
      <c r="E4476" s="25" t="s">
        <v>11</v>
      </c>
      <c r="F4476" s="26" t="s">
        <v>16</v>
      </c>
      <c r="G4476" s="26" t="s">
        <v>14</v>
      </c>
      <c r="H4476" s="23">
        <v>0</v>
      </c>
      <c r="I4476" s="27"/>
      <c r="J4476" s="28">
        <v>0</v>
      </c>
      <c r="K4476" t="str">
        <f>IF((LEN(relatorio_Ananindeua3[[#This Row],[CIF/CPF/CNPJ]])=14),relatorio_Ananindeua3[[#This Row],[CIF/CPF/CNPJ]],relatorio_Ananindeua3[[#This Row],[Coluna2]])</f>
        <v>31733814000169</v>
      </c>
      <c r="L4476" t="str">
        <f t="shared" si="70"/>
        <v>317******69</v>
      </c>
    </row>
    <row r="4477" spans="1:12" x14ac:dyDescent="0.25">
      <c r="A4477" s="23" t="s">
        <v>3039</v>
      </c>
      <c r="B4477" s="23" t="s">
        <v>3040</v>
      </c>
      <c r="C4477" s="23" t="s">
        <v>17</v>
      </c>
      <c r="D4477" s="24">
        <v>45299.936620370368</v>
      </c>
      <c r="E4477" s="25" t="s">
        <v>11</v>
      </c>
      <c r="F4477" s="26" t="s">
        <v>16</v>
      </c>
      <c r="G4477" s="26" t="s">
        <v>14</v>
      </c>
      <c r="H4477" s="23">
        <v>0</v>
      </c>
      <c r="I4477" s="27"/>
      <c r="J4477" s="28">
        <v>0</v>
      </c>
      <c r="K4477" t="str">
        <f>IF((LEN(relatorio_Ananindeua3[[#This Row],[CIF/CPF/CNPJ]])=14),relatorio_Ananindeua3[[#This Row],[CIF/CPF/CNPJ]],relatorio_Ananindeua3[[#This Row],[Coluna2]])</f>
        <v>31658893000190</v>
      </c>
      <c r="L4477" t="str">
        <f t="shared" si="70"/>
        <v>316******90</v>
      </c>
    </row>
    <row r="4478" spans="1:12" x14ac:dyDescent="0.25">
      <c r="A4478" s="23" t="s">
        <v>3041</v>
      </c>
      <c r="B4478" s="23" t="s">
        <v>3042</v>
      </c>
      <c r="C4478" s="23" t="s">
        <v>17</v>
      </c>
      <c r="D4478" s="24">
        <v>45299.936620370368</v>
      </c>
      <c r="E4478" s="25" t="s">
        <v>11</v>
      </c>
      <c r="F4478" s="26" t="s">
        <v>16</v>
      </c>
      <c r="G4478" s="26" t="s">
        <v>14</v>
      </c>
      <c r="H4478" s="23">
        <v>0</v>
      </c>
      <c r="I4478" s="27"/>
      <c r="J4478" s="28">
        <v>0</v>
      </c>
      <c r="K4478" t="str">
        <f>IF((LEN(relatorio_Ananindeua3[[#This Row],[CIF/CPF/CNPJ]])=14),relatorio_Ananindeua3[[#This Row],[CIF/CPF/CNPJ]],relatorio_Ananindeua3[[#This Row],[Coluna2]])</f>
        <v>31673081000114</v>
      </c>
      <c r="L4478" t="str">
        <f t="shared" si="70"/>
        <v>316******14</v>
      </c>
    </row>
    <row r="4479" spans="1:12" x14ac:dyDescent="0.25">
      <c r="A4479" s="23" t="s">
        <v>3043</v>
      </c>
      <c r="B4479" s="23" t="s">
        <v>3044</v>
      </c>
      <c r="C4479" s="23" t="s">
        <v>17</v>
      </c>
      <c r="D4479" s="24">
        <v>45299.936689814815</v>
      </c>
      <c r="E4479" s="25" t="s">
        <v>11</v>
      </c>
      <c r="F4479" s="26" t="s">
        <v>16</v>
      </c>
      <c r="G4479" s="26" t="s">
        <v>14</v>
      </c>
      <c r="H4479" s="23">
        <v>0</v>
      </c>
      <c r="I4479" s="27"/>
      <c r="J4479" s="28">
        <v>0</v>
      </c>
      <c r="K4479" t="str">
        <f>IF((LEN(relatorio_Ananindeua3[[#This Row],[CIF/CPF/CNPJ]])=14),relatorio_Ananindeua3[[#This Row],[CIF/CPF/CNPJ]],relatorio_Ananindeua3[[#This Row],[Coluna2]])</f>
        <v>31675265000113</v>
      </c>
      <c r="L4479" t="str">
        <f t="shared" si="70"/>
        <v>316******13</v>
      </c>
    </row>
    <row r="4480" spans="1:12" x14ac:dyDescent="0.25">
      <c r="A4480" s="23" t="s">
        <v>952</v>
      </c>
      <c r="B4480" s="23" t="s">
        <v>953</v>
      </c>
      <c r="C4480" s="23" t="s">
        <v>17</v>
      </c>
      <c r="D4480" s="24">
        <v>45299.936712962961</v>
      </c>
      <c r="E4480" s="25" t="s">
        <v>11</v>
      </c>
      <c r="F4480" s="26" t="s">
        <v>16</v>
      </c>
      <c r="G4480" s="26" t="s">
        <v>14</v>
      </c>
      <c r="H4480" s="23">
        <v>0</v>
      </c>
      <c r="I4480" s="27"/>
      <c r="J4480" s="28">
        <v>0</v>
      </c>
      <c r="K4480" t="str">
        <f>IF((LEN(relatorio_Ananindeua3[[#This Row],[CIF/CPF/CNPJ]])=14),relatorio_Ananindeua3[[#This Row],[CIF/CPF/CNPJ]],relatorio_Ananindeua3[[#This Row],[Coluna2]])</f>
        <v>17424626000128</v>
      </c>
      <c r="L4480" t="str">
        <f t="shared" si="70"/>
        <v>174******28</v>
      </c>
    </row>
    <row r="4481" spans="1:12" x14ac:dyDescent="0.25">
      <c r="A4481" s="23" t="s">
        <v>836</v>
      </c>
      <c r="B4481" s="23" t="s">
        <v>837</v>
      </c>
      <c r="C4481" s="23" t="s">
        <v>17</v>
      </c>
      <c r="D4481" s="24">
        <v>45299.936736111114</v>
      </c>
      <c r="E4481" s="25" t="s">
        <v>11</v>
      </c>
      <c r="F4481" s="26" t="s">
        <v>16</v>
      </c>
      <c r="G4481" s="26" t="s">
        <v>14</v>
      </c>
      <c r="H4481" s="23">
        <v>0</v>
      </c>
      <c r="I4481" s="27"/>
      <c r="J4481" s="28">
        <v>0</v>
      </c>
      <c r="K4481" t="str">
        <f>IF((LEN(relatorio_Ananindeua3[[#This Row],[CIF/CPF/CNPJ]])=14),relatorio_Ananindeua3[[#This Row],[CIF/CPF/CNPJ]],relatorio_Ananindeua3[[#This Row],[Coluna2]])</f>
        <v>16100049000156</v>
      </c>
      <c r="L4481" t="str">
        <f t="shared" si="70"/>
        <v>161******56</v>
      </c>
    </row>
    <row r="4482" spans="1:12" x14ac:dyDescent="0.25">
      <c r="A4482" s="23" t="s">
        <v>3033</v>
      </c>
      <c r="B4482" s="23" t="s">
        <v>3034</v>
      </c>
      <c r="C4482" s="23" t="s">
        <v>17</v>
      </c>
      <c r="D4482" s="24">
        <v>45299.936736111114</v>
      </c>
      <c r="E4482" s="25" t="s">
        <v>11</v>
      </c>
      <c r="F4482" s="26" t="s">
        <v>16</v>
      </c>
      <c r="G4482" s="26" t="s">
        <v>14</v>
      </c>
      <c r="H4482" s="23">
        <v>0</v>
      </c>
      <c r="I4482" s="27"/>
      <c r="J4482" s="28">
        <v>0</v>
      </c>
      <c r="K4482" t="str">
        <f>IF((LEN(relatorio_Ananindeua3[[#This Row],[CIF/CPF/CNPJ]])=14),relatorio_Ananindeua3[[#This Row],[CIF/CPF/CNPJ]],relatorio_Ananindeua3[[#This Row],[Coluna2]])</f>
        <v>31630169000159</v>
      </c>
      <c r="L4482" t="str">
        <f t="shared" si="70"/>
        <v>316******59</v>
      </c>
    </row>
    <row r="4483" spans="1:12" x14ac:dyDescent="0.25">
      <c r="A4483" s="23" t="s">
        <v>3029</v>
      </c>
      <c r="B4483" s="23" t="s">
        <v>3030</v>
      </c>
      <c r="C4483" s="23" t="s">
        <v>17</v>
      </c>
      <c r="D4483" s="24">
        <v>45299.936747685184</v>
      </c>
      <c r="E4483" s="25" t="s">
        <v>11</v>
      </c>
      <c r="F4483" s="26" t="s">
        <v>16</v>
      </c>
      <c r="G4483" s="26" t="s">
        <v>14</v>
      </c>
      <c r="H4483" s="23">
        <v>0</v>
      </c>
      <c r="I4483" s="27"/>
      <c r="J4483" s="28">
        <v>0</v>
      </c>
      <c r="K4483" t="str">
        <f>IF((LEN(relatorio_Ananindeua3[[#This Row],[CIF/CPF/CNPJ]])=14),relatorio_Ananindeua3[[#This Row],[CIF/CPF/CNPJ]],relatorio_Ananindeua3[[#This Row],[Coluna2]])</f>
        <v>31611778000160</v>
      </c>
      <c r="L4483" t="str">
        <f t="shared" si="70"/>
        <v>316******60</v>
      </c>
    </row>
    <row r="4484" spans="1:12" x14ac:dyDescent="0.25">
      <c r="A4484" s="23" t="s">
        <v>457</v>
      </c>
      <c r="B4484" s="23" t="s">
        <v>458</v>
      </c>
      <c r="C4484" s="23" t="s">
        <v>17</v>
      </c>
      <c r="D4484" s="24">
        <v>45299.936840277776</v>
      </c>
      <c r="E4484" s="25" t="s">
        <v>11</v>
      </c>
      <c r="F4484" s="26" t="s">
        <v>16</v>
      </c>
      <c r="G4484" s="26" t="s">
        <v>14</v>
      </c>
      <c r="H4484" s="23">
        <v>0</v>
      </c>
      <c r="I4484" s="27"/>
      <c r="J4484" s="28">
        <v>0</v>
      </c>
      <c r="K4484" t="str">
        <f>IF((LEN(relatorio_Ananindeua3[[#This Row],[CIF/CPF/CNPJ]])=14),relatorio_Ananindeua3[[#This Row],[CIF/CPF/CNPJ]],relatorio_Ananindeua3[[#This Row],[Coluna2]])</f>
        <v>13335665000106</v>
      </c>
      <c r="L4484" t="str">
        <f t="shared" si="70"/>
        <v>133******06</v>
      </c>
    </row>
    <row r="4485" spans="1:12" x14ac:dyDescent="0.25">
      <c r="A4485" s="23" t="s">
        <v>3023</v>
      </c>
      <c r="B4485" s="23" t="s">
        <v>3024</v>
      </c>
      <c r="C4485" s="23" t="s">
        <v>17</v>
      </c>
      <c r="D4485" s="24">
        <v>45299.936840277776</v>
      </c>
      <c r="E4485" s="25" t="s">
        <v>11</v>
      </c>
      <c r="F4485" s="26" t="s">
        <v>16</v>
      </c>
      <c r="G4485" s="26" t="s">
        <v>14</v>
      </c>
      <c r="H4485" s="23">
        <v>0</v>
      </c>
      <c r="I4485" s="27"/>
      <c r="J4485" s="28">
        <v>0</v>
      </c>
      <c r="K4485" t="str">
        <f>IF((LEN(relatorio_Ananindeua3[[#This Row],[CIF/CPF/CNPJ]])=14),relatorio_Ananindeua3[[#This Row],[CIF/CPF/CNPJ]],relatorio_Ananindeua3[[#This Row],[Coluna2]])</f>
        <v>31557073000102</v>
      </c>
      <c r="L4485" t="str">
        <f t="shared" si="70"/>
        <v>315******02</v>
      </c>
    </row>
    <row r="4486" spans="1:12" x14ac:dyDescent="0.25">
      <c r="A4486" s="23" t="s">
        <v>1496</v>
      </c>
      <c r="B4486" s="23" t="s">
        <v>1497</v>
      </c>
      <c r="C4486" s="23" t="s">
        <v>17</v>
      </c>
      <c r="D4486" s="24">
        <v>45299.936851851853</v>
      </c>
      <c r="E4486" s="25" t="s">
        <v>11</v>
      </c>
      <c r="F4486" s="26" t="s">
        <v>16</v>
      </c>
      <c r="G4486" s="26" t="s">
        <v>14</v>
      </c>
      <c r="H4486" s="23">
        <v>0</v>
      </c>
      <c r="I4486" s="27"/>
      <c r="J4486" s="28">
        <v>0</v>
      </c>
      <c r="K4486" t="str">
        <f>IF((LEN(relatorio_Ananindeua3[[#This Row],[CIF/CPF/CNPJ]])=14),relatorio_Ananindeua3[[#This Row],[CIF/CPF/CNPJ]],relatorio_Ananindeua3[[#This Row],[Coluna2]])</f>
        <v>22161691000148</v>
      </c>
      <c r="L4486" t="str">
        <f t="shared" si="70"/>
        <v>221******48</v>
      </c>
    </row>
    <row r="4487" spans="1:12" x14ac:dyDescent="0.25">
      <c r="A4487" s="23" t="s">
        <v>3013</v>
      </c>
      <c r="B4487" s="23" t="s">
        <v>3014</v>
      </c>
      <c r="C4487" s="23" t="s">
        <v>17</v>
      </c>
      <c r="D4487" s="24">
        <v>45299.936898148146</v>
      </c>
      <c r="E4487" s="25" t="s">
        <v>11</v>
      </c>
      <c r="F4487" s="26" t="s">
        <v>16</v>
      </c>
      <c r="G4487" s="26" t="s">
        <v>14</v>
      </c>
      <c r="H4487" s="23">
        <v>0</v>
      </c>
      <c r="I4487" s="27"/>
      <c r="J4487" s="28">
        <v>0</v>
      </c>
      <c r="K4487" t="str">
        <f>IF((LEN(relatorio_Ananindeua3[[#This Row],[CIF/CPF/CNPJ]])=14),relatorio_Ananindeua3[[#This Row],[CIF/CPF/CNPJ]],relatorio_Ananindeua3[[#This Row],[Coluna2]])</f>
        <v>31516244000155</v>
      </c>
      <c r="L4487" t="str">
        <f t="shared" si="70"/>
        <v>315******55</v>
      </c>
    </row>
    <row r="4488" spans="1:12" x14ac:dyDescent="0.25">
      <c r="A4488" s="23" t="s">
        <v>3005</v>
      </c>
      <c r="B4488" s="23" t="s">
        <v>3006</v>
      </c>
      <c r="C4488" s="23" t="s">
        <v>17</v>
      </c>
      <c r="D4488" s="24">
        <v>45299.936967592592</v>
      </c>
      <c r="E4488" s="25" t="s">
        <v>11</v>
      </c>
      <c r="F4488" s="26" t="s">
        <v>16</v>
      </c>
      <c r="G4488" s="26" t="s">
        <v>14</v>
      </c>
      <c r="H4488" s="23">
        <v>0</v>
      </c>
      <c r="I4488" s="27"/>
      <c r="J4488" s="28">
        <v>0</v>
      </c>
      <c r="K4488" t="str">
        <f>IF((LEN(relatorio_Ananindeua3[[#This Row],[CIF/CPF/CNPJ]])=14),relatorio_Ananindeua3[[#This Row],[CIF/CPF/CNPJ]],relatorio_Ananindeua3[[#This Row],[Coluna2]])</f>
        <v>31490908000154</v>
      </c>
      <c r="L4488" t="str">
        <f t="shared" si="70"/>
        <v>314******54</v>
      </c>
    </row>
    <row r="4489" spans="1:12" x14ac:dyDescent="0.25">
      <c r="A4489" s="23" t="s">
        <v>3003</v>
      </c>
      <c r="B4489" s="23" t="s">
        <v>3004</v>
      </c>
      <c r="C4489" s="23" t="s">
        <v>17</v>
      </c>
      <c r="D4489" s="24">
        <v>45299.937002314815</v>
      </c>
      <c r="E4489" s="25" t="s">
        <v>11</v>
      </c>
      <c r="F4489" s="26" t="s">
        <v>16</v>
      </c>
      <c r="G4489" s="26" t="s">
        <v>14</v>
      </c>
      <c r="H4489" s="23">
        <v>0</v>
      </c>
      <c r="I4489" s="27"/>
      <c r="J4489" s="28">
        <v>0</v>
      </c>
      <c r="K4489" t="str">
        <f>IF((LEN(relatorio_Ananindeua3[[#This Row],[CIF/CPF/CNPJ]])=14),relatorio_Ananindeua3[[#This Row],[CIF/CPF/CNPJ]],relatorio_Ananindeua3[[#This Row],[Coluna2]])</f>
        <v>31458423000183</v>
      </c>
      <c r="L4489" t="str">
        <f t="shared" si="70"/>
        <v>314******83</v>
      </c>
    </row>
    <row r="4490" spans="1:12" x14ac:dyDescent="0.25">
      <c r="A4490" s="23" t="s">
        <v>2993</v>
      </c>
      <c r="B4490" s="23" t="s">
        <v>2994</v>
      </c>
      <c r="C4490" s="23" t="s">
        <v>17</v>
      </c>
      <c r="D4490" s="24">
        <v>45299.937037037038</v>
      </c>
      <c r="E4490" s="25" t="s">
        <v>11</v>
      </c>
      <c r="F4490" s="26" t="s">
        <v>16</v>
      </c>
      <c r="G4490" s="26" t="s">
        <v>14</v>
      </c>
      <c r="H4490" s="23">
        <v>0</v>
      </c>
      <c r="I4490" s="27"/>
      <c r="J4490" s="28">
        <v>0</v>
      </c>
      <c r="K4490" t="str">
        <f>IF((LEN(relatorio_Ananindeua3[[#This Row],[CIF/CPF/CNPJ]])=14),relatorio_Ananindeua3[[#This Row],[CIF/CPF/CNPJ]],relatorio_Ananindeua3[[#This Row],[Coluna2]])</f>
        <v>31434738000190</v>
      </c>
      <c r="L4490" t="str">
        <f t="shared" si="70"/>
        <v>314******90</v>
      </c>
    </row>
    <row r="4491" spans="1:12" x14ac:dyDescent="0.25">
      <c r="A4491" s="23" t="s">
        <v>2991</v>
      </c>
      <c r="B4491" s="23" t="s">
        <v>2992</v>
      </c>
      <c r="C4491" s="23" t="s">
        <v>17</v>
      </c>
      <c r="D4491" s="24">
        <v>45299.937048611115</v>
      </c>
      <c r="E4491" s="25" t="s">
        <v>11</v>
      </c>
      <c r="F4491" s="26" t="s">
        <v>16</v>
      </c>
      <c r="G4491" s="26" t="s">
        <v>14</v>
      </c>
      <c r="H4491" s="23">
        <v>0</v>
      </c>
      <c r="I4491" s="27"/>
      <c r="J4491" s="28">
        <v>0</v>
      </c>
      <c r="K4491" t="str">
        <f>IF((LEN(relatorio_Ananindeua3[[#This Row],[CIF/CPF/CNPJ]])=14),relatorio_Ananindeua3[[#This Row],[CIF/CPF/CNPJ]],relatorio_Ananindeua3[[#This Row],[Coluna2]])</f>
        <v>31424819000100</v>
      </c>
      <c r="L4491" t="str">
        <f t="shared" si="70"/>
        <v>314******00</v>
      </c>
    </row>
    <row r="4492" spans="1:12" x14ac:dyDescent="0.25">
      <c r="A4492" s="23" t="s">
        <v>2989</v>
      </c>
      <c r="B4492" s="23" t="s">
        <v>2990</v>
      </c>
      <c r="C4492" s="23" t="s">
        <v>17</v>
      </c>
      <c r="D4492" s="24">
        <v>45299.937094907407</v>
      </c>
      <c r="E4492" s="25" t="s">
        <v>11</v>
      </c>
      <c r="F4492" s="26" t="s">
        <v>16</v>
      </c>
      <c r="G4492" s="26" t="s">
        <v>14</v>
      </c>
      <c r="H4492" s="23">
        <v>0</v>
      </c>
      <c r="I4492" s="27"/>
      <c r="J4492" s="28">
        <v>0</v>
      </c>
      <c r="K4492" t="str">
        <f>IF((LEN(relatorio_Ananindeua3[[#This Row],[CIF/CPF/CNPJ]])=14),relatorio_Ananindeua3[[#This Row],[CIF/CPF/CNPJ]],relatorio_Ananindeua3[[#This Row],[Coluna2]])</f>
        <v>31390406000151</v>
      </c>
      <c r="L4492" t="str">
        <f t="shared" si="70"/>
        <v>313******51</v>
      </c>
    </row>
    <row r="4493" spans="1:12" x14ac:dyDescent="0.25">
      <c r="A4493" s="23" t="s">
        <v>1714</v>
      </c>
      <c r="B4493" s="23" t="s">
        <v>1715</v>
      </c>
      <c r="C4493" s="23" t="s">
        <v>17</v>
      </c>
      <c r="D4493" s="24">
        <v>45299.937106481484</v>
      </c>
      <c r="E4493" s="25" t="s">
        <v>11</v>
      </c>
      <c r="F4493" s="26" t="s">
        <v>16</v>
      </c>
      <c r="G4493" s="26" t="s">
        <v>14</v>
      </c>
      <c r="H4493" s="23">
        <v>0</v>
      </c>
      <c r="I4493" s="27"/>
      <c r="J4493" s="28">
        <v>0</v>
      </c>
      <c r="K4493" t="str">
        <f>IF((LEN(relatorio_Ananindeua3[[#This Row],[CIF/CPF/CNPJ]])=14),relatorio_Ananindeua3[[#This Row],[CIF/CPF/CNPJ]],relatorio_Ananindeua3[[#This Row],[Coluna2]])</f>
        <v>23902377000131</v>
      </c>
      <c r="L4493" t="str">
        <f t="shared" si="70"/>
        <v>239******31</v>
      </c>
    </row>
    <row r="4494" spans="1:12" x14ac:dyDescent="0.25">
      <c r="A4494" s="23" t="s">
        <v>2654</v>
      </c>
      <c r="B4494" s="23" t="s">
        <v>2655</v>
      </c>
      <c r="C4494" s="23" t="s">
        <v>17</v>
      </c>
      <c r="D4494" s="24">
        <v>45299.937118055554</v>
      </c>
      <c r="E4494" s="25" t="s">
        <v>11</v>
      </c>
      <c r="F4494" s="26" t="s">
        <v>16</v>
      </c>
      <c r="G4494" s="26" t="s">
        <v>14</v>
      </c>
      <c r="H4494" s="23">
        <v>0</v>
      </c>
      <c r="I4494" s="27"/>
      <c r="J4494" s="28">
        <v>0</v>
      </c>
      <c r="K4494" t="str">
        <f>IF((LEN(relatorio_Ananindeua3[[#This Row],[CIF/CPF/CNPJ]])=14),relatorio_Ananindeua3[[#This Row],[CIF/CPF/CNPJ]],relatorio_Ananindeua3[[#This Row],[Coluna2]])</f>
        <v>29816603000148</v>
      </c>
      <c r="L4494" t="str">
        <f t="shared" si="70"/>
        <v>298******48</v>
      </c>
    </row>
    <row r="4495" spans="1:12" x14ac:dyDescent="0.25">
      <c r="A4495" s="23" t="s">
        <v>2977</v>
      </c>
      <c r="B4495" s="23" t="s">
        <v>2978</v>
      </c>
      <c r="C4495" s="23" t="s">
        <v>17</v>
      </c>
      <c r="D4495" s="24">
        <v>45299.937280092592</v>
      </c>
      <c r="E4495" s="25" t="s">
        <v>11</v>
      </c>
      <c r="F4495" s="26" t="s">
        <v>16</v>
      </c>
      <c r="G4495" s="26" t="s">
        <v>14</v>
      </c>
      <c r="H4495" s="23">
        <v>0</v>
      </c>
      <c r="I4495" s="27"/>
      <c r="J4495" s="28">
        <v>0</v>
      </c>
      <c r="K4495" t="str">
        <f>IF((LEN(relatorio_Ananindeua3[[#This Row],[CIF/CPF/CNPJ]])=14),relatorio_Ananindeua3[[#This Row],[CIF/CPF/CNPJ]],relatorio_Ananindeua3[[#This Row],[Coluna2]])</f>
        <v>31291741000100</v>
      </c>
      <c r="L4495" t="str">
        <f t="shared" si="70"/>
        <v>312******00</v>
      </c>
    </row>
    <row r="4496" spans="1:12" x14ac:dyDescent="0.25">
      <c r="A4496" s="23" t="s">
        <v>2973</v>
      </c>
      <c r="B4496" s="23" t="s">
        <v>2974</v>
      </c>
      <c r="C4496" s="23" t="s">
        <v>17</v>
      </c>
      <c r="D4496" s="24">
        <v>45299.937337962961</v>
      </c>
      <c r="E4496" s="25" t="s">
        <v>11</v>
      </c>
      <c r="F4496" s="26" t="s">
        <v>16</v>
      </c>
      <c r="G4496" s="26" t="s">
        <v>14</v>
      </c>
      <c r="H4496" s="23">
        <v>0</v>
      </c>
      <c r="I4496" s="27"/>
      <c r="J4496" s="28">
        <v>0</v>
      </c>
      <c r="K4496" t="str">
        <f>IF((LEN(relatorio_Ananindeua3[[#This Row],[CIF/CPF/CNPJ]])=14),relatorio_Ananindeua3[[#This Row],[CIF/CPF/CNPJ]],relatorio_Ananindeua3[[#This Row],[Coluna2]])</f>
        <v>31271415000123</v>
      </c>
      <c r="L4496" t="str">
        <f t="shared" si="70"/>
        <v>312******23</v>
      </c>
    </row>
    <row r="4497" spans="1:12" x14ac:dyDescent="0.25">
      <c r="A4497" s="23" t="s">
        <v>2911</v>
      </c>
      <c r="B4497" s="23" t="s">
        <v>2912</v>
      </c>
      <c r="C4497" s="23" t="s">
        <v>17</v>
      </c>
      <c r="D4497" s="24">
        <v>45299.937349537038</v>
      </c>
      <c r="E4497" s="25" t="s">
        <v>11</v>
      </c>
      <c r="F4497" s="26" t="s">
        <v>16</v>
      </c>
      <c r="G4497" s="26" t="s">
        <v>14</v>
      </c>
      <c r="H4497" s="23">
        <v>0</v>
      </c>
      <c r="I4497" s="27"/>
      <c r="J4497" s="28">
        <v>0</v>
      </c>
      <c r="K4497" t="str">
        <f>IF((LEN(relatorio_Ananindeua3[[#This Row],[CIF/CPF/CNPJ]])=14),relatorio_Ananindeua3[[#This Row],[CIF/CPF/CNPJ]],relatorio_Ananindeua3[[#This Row],[Coluna2]])</f>
        <v>30890062000187</v>
      </c>
      <c r="L4497" t="str">
        <f t="shared" si="70"/>
        <v>308******87</v>
      </c>
    </row>
    <row r="4498" spans="1:12" x14ac:dyDescent="0.25">
      <c r="A4498" s="23" t="s">
        <v>541</v>
      </c>
      <c r="B4498" s="23" t="s">
        <v>542</v>
      </c>
      <c r="C4498" s="23" t="s">
        <v>17</v>
      </c>
      <c r="D4498" s="24">
        <v>45299.937361111108</v>
      </c>
      <c r="E4498" s="25" t="s">
        <v>11</v>
      </c>
      <c r="F4498" s="26" t="s">
        <v>16</v>
      </c>
      <c r="G4498" s="26" t="s">
        <v>14</v>
      </c>
      <c r="H4498" s="23">
        <v>0</v>
      </c>
      <c r="I4498" s="27"/>
      <c r="J4498" s="28">
        <v>0</v>
      </c>
      <c r="K4498" t="str">
        <f>IF((LEN(relatorio_Ananindeua3[[#This Row],[CIF/CPF/CNPJ]])=14),relatorio_Ananindeua3[[#This Row],[CIF/CPF/CNPJ]],relatorio_Ananindeua3[[#This Row],[Coluna2]])</f>
        <v>13853925000127</v>
      </c>
      <c r="L4498" t="str">
        <f t="shared" ref="L4498:L4561" si="71">_xlfn.CONCAT(LEFT(A4498,3),REPT("*",6),RIGHT(A4498,2))</f>
        <v>138******27</v>
      </c>
    </row>
    <row r="4499" spans="1:12" x14ac:dyDescent="0.25">
      <c r="A4499" s="23" t="s">
        <v>2160</v>
      </c>
      <c r="B4499" s="23" t="s">
        <v>2161</v>
      </c>
      <c r="C4499" s="23" t="s">
        <v>17</v>
      </c>
      <c r="D4499" s="24">
        <v>45299.937430555554</v>
      </c>
      <c r="E4499" s="25" t="s">
        <v>11</v>
      </c>
      <c r="F4499" s="26" t="s">
        <v>16</v>
      </c>
      <c r="G4499" s="26" t="s">
        <v>14</v>
      </c>
      <c r="H4499" s="23">
        <v>0</v>
      </c>
      <c r="I4499" s="27"/>
      <c r="J4499" s="28">
        <v>0</v>
      </c>
      <c r="K4499" t="str">
        <f>IF((LEN(relatorio_Ananindeua3[[#This Row],[CIF/CPF/CNPJ]])=14),relatorio_Ananindeua3[[#This Row],[CIF/CPF/CNPJ]],relatorio_Ananindeua3[[#This Row],[Coluna2]])</f>
        <v>27400492000169</v>
      </c>
      <c r="L4499" t="str">
        <f t="shared" si="71"/>
        <v>274******69</v>
      </c>
    </row>
    <row r="4500" spans="1:12" x14ac:dyDescent="0.25">
      <c r="A4500" s="23" t="s">
        <v>2680</v>
      </c>
      <c r="B4500" s="23" t="s">
        <v>2681</v>
      </c>
      <c r="C4500" s="23" t="s">
        <v>17</v>
      </c>
      <c r="D4500" s="24">
        <v>45299.937476851854</v>
      </c>
      <c r="E4500" s="25" t="s">
        <v>11</v>
      </c>
      <c r="F4500" s="26" t="s">
        <v>16</v>
      </c>
      <c r="G4500" s="26" t="s">
        <v>14</v>
      </c>
      <c r="H4500" s="23">
        <v>0</v>
      </c>
      <c r="I4500" s="27"/>
      <c r="J4500" s="28">
        <v>0</v>
      </c>
      <c r="K4500" t="str">
        <f>IF((LEN(relatorio_Ananindeua3[[#This Row],[CIF/CPF/CNPJ]])=14),relatorio_Ananindeua3[[#This Row],[CIF/CPF/CNPJ]],relatorio_Ananindeua3[[#This Row],[Coluna2]])</f>
        <v>29898774000163</v>
      </c>
      <c r="L4500" t="str">
        <f t="shared" si="71"/>
        <v>298******63</v>
      </c>
    </row>
    <row r="4501" spans="1:12" x14ac:dyDescent="0.25">
      <c r="A4501" s="23" t="s">
        <v>2955</v>
      </c>
      <c r="B4501" s="23" t="s">
        <v>2956</v>
      </c>
      <c r="C4501" s="23" t="s">
        <v>17</v>
      </c>
      <c r="D4501" s="24">
        <v>45299.937476851854</v>
      </c>
      <c r="E4501" s="25" t="s">
        <v>11</v>
      </c>
      <c r="F4501" s="26" t="s">
        <v>16</v>
      </c>
      <c r="G4501" s="26" t="s">
        <v>14</v>
      </c>
      <c r="H4501" s="23">
        <v>0</v>
      </c>
      <c r="I4501" s="27"/>
      <c r="J4501" s="28">
        <v>0</v>
      </c>
      <c r="K4501" t="str">
        <f>IF((LEN(relatorio_Ananindeua3[[#This Row],[CIF/CPF/CNPJ]])=14),relatorio_Ananindeua3[[#This Row],[CIF/CPF/CNPJ]],relatorio_Ananindeua3[[#This Row],[Coluna2]])</f>
        <v>31135524000113</v>
      </c>
      <c r="L4501" t="str">
        <f t="shared" si="71"/>
        <v>311******13</v>
      </c>
    </row>
    <row r="4502" spans="1:12" x14ac:dyDescent="0.25">
      <c r="A4502" s="23" t="s">
        <v>2957</v>
      </c>
      <c r="B4502" s="23" t="s">
        <v>2958</v>
      </c>
      <c r="C4502" s="23" t="s">
        <v>17</v>
      </c>
      <c r="D4502" s="24">
        <v>45299.937476851854</v>
      </c>
      <c r="E4502" s="25" t="s">
        <v>11</v>
      </c>
      <c r="F4502" s="26" t="s">
        <v>16</v>
      </c>
      <c r="G4502" s="26" t="s">
        <v>14</v>
      </c>
      <c r="H4502" s="23">
        <v>0</v>
      </c>
      <c r="I4502" s="27"/>
      <c r="J4502" s="28">
        <v>0</v>
      </c>
      <c r="K4502" t="str">
        <f>IF((LEN(relatorio_Ananindeua3[[#This Row],[CIF/CPF/CNPJ]])=14),relatorio_Ananindeua3[[#This Row],[CIF/CPF/CNPJ]],relatorio_Ananindeua3[[#This Row],[Coluna2]])</f>
        <v>31146741000109</v>
      </c>
      <c r="L4502" t="str">
        <f t="shared" si="71"/>
        <v>311******09</v>
      </c>
    </row>
    <row r="4503" spans="1:12" x14ac:dyDescent="0.25">
      <c r="A4503" s="23" t="s">
        <v>2959</v>
      </c>
      <c r="B4503" s="23" t="s">
        <v>2960</v>
      </c>
      <c r="C4503" s="23" t="s">
        <v>17</v>
      </c>
      <c r="D4503" s="24">
        <v>45299.937476851854</v>
      </c>
      <c r="E4503" s="25" t="s">
        <v>11</v>
      </c>
      <c r="F4503" s="26" t="s">
        <v>16</v>
      </c>
      <c r="G4503" s="26" t="s">
        <v>14</v>
      </c>
      <c r="H4503" s="23">
        <v>0</v>
      </c>
      <c r="I4503" s="27"/>
      <c r="J4503" s="28">
        <v>0</v>
      </c>
      <c r="K4503" t="str">
        <f>IF((LEN(relatorio_Ananindeua3[[#This Row],[CIF/CPF/CNPJ]])=14),relatorio_Ananindeua3[[#This Row],[CIF/CPF/CNPJ]],relatorio_Ananindeua3[[#This Row],[Coluna2]])</f>
        <v>31146797000163</v>
      </c>
      <c r="L4503" t="str">
        <f t="shared" si="71"/>
        <v>311******63</v>
      </c>
    </row>
    <row r="4504" spans="1:12" x14ac:dyDescent="0.25">
      <c r="A4504" s="23" t="s">
        <v>680</v>
      </c>
      <c r="B4504" s="23" t="s">
        <v>681</v>
      </c>
      <c r="C4504" s="23" t="s">
        <v>17</v>
      </c>
      <c r="D4504" s="24">
        <v>45299.937615740739</v>
      </c>
      <c r="E4504" s="25" t="s">
        <v>11</v>
      </c>
      <c r="F4504" s="26" t="s">
        <v>16</v>
      </c>
      <c r="G4504" s="26" t="s">
        <v>14</v>
      </c>
      <c r="H4504" s="23">
        <v>0</v>
      </c>
      <c r="I4504" s="27"/>
      <c r="J4504" s="28">
        <v>0</v>
      </c>
      <c r="K4504" t="str">
        <f>IF((LEN(relatorio_Ananindeua3[[#This Row],[CIF/CPF/CNPJ]])=14),relatorio_Ananindeua3[[#This Row],[CIF/CPF/CNPJ]],relatorio_Ananindeua3[[#This Row],[Coluna2]])</f>
        <v>14961290000144</v>
      </c>
      <c r="L4504" t="str">
        <f t="shared" si="71"/>
        <v>149******44</v>
      </c>
    </row>
    <row r="4505" spans="1:12" x14ac:dyDescent="0.25">
      <c r="A4505" s="23" t="s">
        <v>2949</v>
      </c>
      <c r="B4505" s="23" t="s">
        <v>2950</v>
      </c>
      <c r="C4505" s="23" t="s">
        <v>17</v>
      </c>
      <c r="D4505" s="24">
        <v>45299.937615740739</v>
      </c>
      <c r="E4505" s="25" t="s">
        <v>11</v>
      </c>
      <c r="F4505" s="26" t="s">
        <v>16</v>
      </c>
      <c r="G4505" s="26" t="s">
        <v>14</v>
      </c>
      <c r="H4505" s="23">
        <v>0</v>
      </c>
      <c r="I4505" s="27"/>
      <c r="J4505" s="28">
        <v>0</v>
      </c>
      <c r="K4505" t="str">
        <f>IF((LEN(relatorio_Ananindeua3[[#This Row],[CIF/CPF/CNPJ]])=14),relatorio_Ananindeua3[[#This Row],[CIF/CPF/CNPJ]],relatorio_Ananindeua3[[#This Row],[Coluna2]])</f>
        <v>31095882000140</v>
      </c>
      <c r="L4505" t="str">
        <f t="shared" si="71"/>
        <v>310******40</v>
      </c>
    </row>
    <row r="4506" spans="1:12" x14ac:dyDescent="0.25">
      <c r="A4506" s="23" t="s">
        <v>686</v>
      </c>
      <c r="B4506" s="23" t="s">
        <v>687</v>
      </c>
      <c r="C4506" s="23" t="s">
        <v>17</v>
      </c>
      <c r="D4506" s="24">
        <v>45299.937627314815</v>
      </c>
      <c r="E4506" s="25" t="s">
        <v>11</v>
      </c>
      <c r="F4506" s="26" t="s">
        <v>16</v>
      </c>
      <c r="G4506" s="26" t="s">
        <v>14</v>
      </c>
      <c r="H4506" s="23">
        <v>0</v>
      </c>
      <c r="I4506" s="27"/>
      <c r="J4506" s="28">
        <v>0</v>
      </c>
      <c r="K4506" t="str">
        <f>IF((LEN(relatorio_Ananindeua3[[#This Row],[CIF/CPF/CNPJ]])=14),relatorio_Ananindeua3[[#This Row],[CIF/CPF/CNPJ]],relatorio_Ananindeua3[[#This Row],[Coluna2]])</f>
        <v>15039090000100</v>
      </c>
      <c r="L4506" t="str">
        <f t="shared" si="71"/>
        <v>150******00</v>
      </c>
    </row>
    <row r="4507" spans="1:12" x14ac:dyDescent="0.25">
      <c r="A4507" s="23" t="s">
        <v>2943</v>
      </c>
      <c r="B4507" s="23" t="s">
        <v>2944</v>
      </c>
      <c r="C4507" s="23" t="s">
        <v>17</v>
      </c>
      <c r="D4507" s="24">
        <v>45299.937638888892</v>
      </c>
      <c r="E4507" s="25" t="s">
        <v>11</v>
      </c>
      <c r="F4507" s="26" t="s">
        <v>16</v>
      </c>
      <c r="G4507" s="26" t="s">
        <v>14</v>
      </c>
      <c r="H4507" s="23">
        <v>0</v>
      </c>
      <c r="I4507" s="27"/>
      <c r="J4507" s="28">
        <v>0</v>
      </c>
      <c r="K4507" t="str">
        <f>IF((LEN(relatorio_Ananindeua3[[#This Row],[CIF/CPF/CNPJ]])=14),relatorio_Ananindeua3[[#This Row],[CIF/CPF/CNPJ]],relatorio_Ananindeua3[[#This Row],[Coluna2]])</f>
        <v>31065348000190</v>
      </c>
      <c r="L4507" t="str">
        <f t="shared" si="71"/>
        <v>310******90</v>
      </c>
    </row>
    <row r="4508" spans="1:12" x14ac:dyDescent="0.25">
      <c r="A4508" s="23" t="s">
        <v>2939</v>
      </c>
      <c r="B4508" s="23" t="s">
        <v>2940</v>
      </c>
      <c r="C4508" s="23" t="s">
        <v>17</v>
      </c>
      <c r="D4508" s="24">
        <v>45299.937731481485</v>
      </c>
      <c r="E4508" s="25" t="s">
        <v>11</v>
      </c>
      <c r="F4508" s="26" t="s">
        <v>16</v>
      </c>
      <c r="G4508" s="26" t="s">
        <v>14</v>
      </c>
      <c r="H4508" s="23">
        <v>0</v>
      </c>
      <c r="I4508" s="27"/>
      <c r="J4508" s="28">
        <v>0</v>
      </c>
      <c r="K4508" t="str">
        <f>IF((LEN(relatorio_Ananindeua3[[#This Row],[CIF/CPF/CNPJ]])=14),relatorio_Ananindeua3[[#This Row],[CIF/CPF/CNPJ]],relatorio_Ananindeua3[[#This Row],[Coluna2]])</f>
        <v>31032566000129</v>
      </c>
      <c r="L4508" t="str">
        <f t="shared" si="71"/>
        <v>310******29</v>
      </c>
    </row>
    <row r="4509" spans="1:12" x14ac:dyDescent="0.25">
      <c r="A4509" s="23" t="s">
        <v>1728</v>
      </c>
      <c r="B4509" s="23" t="s">
        <v>1729</v>
      </c>
      <c r="C4509" s="23" t="s">
        <v>17</v>
      </c>
      <c r="D4509" s="24">
        <v>45299.9377662037</v>
      </c>
      <c r="E4509" s="25" t="s">
        <v>11</v>
      </c>
      <c r="F4509" s="26" t="s">
        <v>16</v>
      </c>
      <c r="G4509" s="26" t="s">
        <v>14</v>
      </c>
      <c r="H4509" s="23">
        <v>0</v>
      </c>
      <c r="I4509" s="27"/>
      <c r="J4509" s="28">
        <v>0</v>
      </c>
      <c r="K4509" t="str">
        <f>IF((LEN(relatorio_Ananindeua3[[#This Row],[CIF/CPF/CNPJ]])=14),relatorio_Ananindeua3[[#This Row],[CIF/CPF/CNPJ]],relatorio_Ananindeua3[[#This Row],[Coluna2]])</f>
        <v>23977260000117</v>
      </c>
      <c r="L4509" t="str">
        <f t="shared" si="71"/>
        <v>239******17</v>
      </c>
    </row>
    <row r="4510" spans="1:12" x14ac:dyDescent="0.25">
      <c r="A4510" s="23" t="s">
        <v>2935</v>
      </c>
      <c r="B4510" s="23" t="s">
        <v>2936</v>
      </c>
      <c r="C4510" s="23" t="s">
        <v>17</v>
      </c>
      <c r="D4510" s="24">
        <v>45299.937777777777</v>
      </c>
      <c r="E4510" s="25" t="s">
        <v>11</v>
      </c>
      <c r="F4510" s="26" t="s">
        <v>16</v>
      </c>
      <c r="G4510" s="26" t="s">
        <v>14</v>
      </c>
      <c r="H4510" s="23">
        <v>0</v>
      </c>
      <c r="I4510" s="27"/>
      <c r="J4510" s="28">
        <v>0</v>
      </c>
      <c r="K4510" t="str">
        <f>IF((LEN(relatorio_Ananindeua3[[#This Row],[CIF/CPF/CNPJ]])=14),relatorio_Ananindeua3[[#This Row],[CIF/CPF/CNPJ]],relatorio_Ananindeua3[[#This Row],[Coluna2]])</f>
        <v>31003356000102</v>
      </c>
      <c r="L4510" t="str">
        <f t="shared" si="71"/>
        <v>310******02</v>
      </c>
    </row>
    <row r="4511" spans="1:12" x14ac:dyDescent="0.25">
      <c r="A4511" s="23" t="s">
        <v>2933</v>
      </c>
      <c r="B4511" s="23" t="s">
        <v>2934</v>
      </c>
      <c r="C4511" s="23" t="s">
        <v>17</v>
      </c>
      <c r="D4511" s="24">
        <v>45299.937789351854</v>
      </c>
      <c r="E4511" s="25" t="s">
        <v>11</v>
      </c>
      <c r="F4511" s="26" t="s">
        <v>16</v>
      </c>
      <c r="G4511" s="26" t="s">
        <v>14</v>
      </c>
      <c r="H4511" s="23">
        <v>0</v>
      </c>
      <c r="I4511" s="27"/>
      <c r="J4511" s="28">
        <v>0</v>
      </c>
      <c r="K4511" t="str">
        <f>IF((LEN(relatorio_Ananindeua3[[#This Row],[CIF/CPF/CNPJ]])=14),relatorio_Ananindeua3[[#This Row],[CIF/CPF/CNPJ]],relatorio_Ananindeua3[[#This Row],[Coluna2]])</f>
        <v>30991973000109</v>
      </c>
      <c r="L4511" t="str">
        <f t="shared" si="71"/>
        <v>309******09</v>
      </c>
    </row>
    <row r="4512" spans="1:12" x14ac:dyDescent="0.25">
      <c r="A4512" s="23" t="s">
        <v>146</v>
      </c>
      <c r="B4512" s="23" t="s">
        <v>147</v>
      </c>
      <c r="C4512" s="23" t="s">
        <v>17</v>
      </c>
      <c r="D4512" s="24">
        <v>45299.937824074077</v>
      </c>
      <c r="E4512" s="25" t="s">
        <v>11</v>
      </c>
      <c r="F4512" s="26" t="s">
        <v>16</v>
      </c>
      <c r="G4512" s="26" t="s">
        <v>14</v>
      </c>
      <c r="H4512" s="23">
        <v>0</v>
      </c>
      <c r="I4512" s="27"/>
      <c r="J4512" s="28">
        <v>0</v>
      </c>
      <c r="K4512" t="str">
        <f>IF((LEN(relatorio_Ananindeua3[[#This Row],[CIF/CPF/CNPJ]])=14),relatorio_Ananindeua3[[#This Row],[CIF/CPF/CNPJ]],relatorio_Ananindeua3[[#This Row],[Coluna2]])</f>
        <v>11805572000164</v>
      </c>
      <c r="L4512" t="str">
        <f t="shared" si="71"/>
        <v>118******64</v>
      </c>
    </row>
    <row r="4513" spans="1:12" x14ac:dyDescent="0.25">
      <c r="A4513" s="23" t="s">
        <v>2929</v>
      </c>
      <c r="B4513" s="23" t="s">
        <v>2930</v>
      </c>
      <c r="C4513" s="23" t="s">
        <v>17</v>
      </c>
      <c r="D4513" s="24">
        <v>45299.937824074077</v>
      </c>
      <c r="E4513" s="25" t="s">
        <v>11</v>
      </c>
      <c r="F4513" s="26" t="s">
        <v>16</v>
      </c>
      <c r="G4513" s="26" t="s">
        <v>14</v>
      </c>
      <c r="H4513" s="23">
        <v>0</v>
      </c>
      <c r="I4513" s="27"/>
      <c r="J4513" s="28">
        <v>0</v>
      </c>
      <c r="K4513" t="str">
        <f>IF((LEN(relatorio_Ananindeua3[[#This Row],[CIF/CPF/CNPJ]])=14),relatorio_Ananindeua3[[#This Row],[CIF/CPF/CNPJ]],relatorio_Ananindeua3[[#This Row],[Coluna2]])</f>
        <v>30954169000141</v>
      </c>
      <c r="L4513" t="str">
        <f t="shared" si="71"/>
        <v>309******41</v>
      </c>
    </row>
    <row r="4514" spans="1:12" x14ac:dyDescent="0.25">
      <c r="A4514" s="23" t="s">
        <v>2919</v>
      </c>
      <c r="B4514" s="23" t="s">
        <v>2920</v>
      </c>
      <c r="C4514" s="23" t="s">
        <v>17</v>
      </c>
      <c r="D4514" s="24">
        <v>45299.937916666669</v>
      </c>
      <c r="E4514" s="25" t="s">
        <v>11</v>
      </c>
      <c r="F4514" s="26" t="s">
        <v>16</v>
      </c>
      <c r="G4514" s="26" t="s">
        <v>14</v>
      </c>
      <c r="H4514" s="23">
        <v>0</v>
      </c>
      <c r="I4514" s="27"/>
      <c r="J4514" s="28">
        <v>0</v>
      </c>
      <c r="K4514" t="str">
        <f>IF((LEN(relatorio_Ananindeua3[[#This Row],[CIF/CPF/CNPJ]])=14),relatorio_Ananindeua3[[#This Row],[CIF/CPF/CNPJ]],relatorio_Ananindeua3[[#This Row],[Coluna2]])</f>
        <v>30922503000185</v>
      </c>
      <c r="L4514" t="str">
        <f t="shared" si="71"/>
        <v>309******85</v>
      </c>
    </row>
    <row r="4515" spans="1:12" x14ac:dyDescent="0.25">
      <c r="A4515" s="23" t="s">
        <v>2917</v>
      </c>
      <c r="B4515" s="23" t="s">
        <v>2918</v>
      </c>
      <c r="C4515" s="23" t="s">
        <v>17</v>
      </c>
      <c r="D4515" s="24">
        <v>45299.937986111108</v>
      </c>
      <c r="E4515" s="25" t="s">
        <v>11</v>
      </c>
      <c r="F4515" s="26" t="s">
        <v>16</v>
      </c>
      <c r="G4515" s="26" t="s">
        <v>14</v>
      </c>
      <c r="H4515" s="23">
        <v>0</v>
      </c>
      <c r="I4515" s="27"/>
      <c r="J4515" s="28">
        <v>0</v>
      </c>
      <c r="K4515" t="str">
        <f>IF((LEN(relatorio_Ananindeua3[[#This Row],[CIF/CPF/CNPJ]])=14),relatorio_Ananindeua3[[#This Row],[CIF/CPF/CNPJ]],relatorio_Ananindeua3[[#This Row],[Coluna2]])</f>
        <v>30915898000199</v>
      </c>
      <c r="L4515" t="str">
        <f t="shared" si="71"/>
        <v>309******99</v>
      </c>
    </row>
    <row r="4516" spans="1:12" x14ac:dyDescent="0.25">
      <c r="A4516" s="23" t="s">
        <v>2921</v>
      </c>
      <c r="B4516" s="23" t="s">
        <v>2922</v>
      </c>
      <c r="C4516" s="23" t="s">
        <v>17</v>
      </c>
      <c r="D4516" s="24">
        <v>45299.937986111108</v>
      </c>
      <c r="E4516" s="25" t="s">
        <v>11</v>
      </c>
      <c r="F4516" s="26" t="s">
        <v>16</v>
      </c>
      <c r="G4516" s="26" t="s">
        <v>14</v>
      </c>
      <c r="H4516" s="23">
        <v>0</v>
      </c>
      <c r="I4516" s="27"/>
      <c r="J4516" s="28">
        <v>0</v>
      </c>
      <c r="K4516" t="str">
        <f>IF((LEN(relatorio_Ananindeua3[[#This Row],[CIF/CPF/CNPJ]])=14),relatorio_Ananindeua3[[#This Row],[CIF/CPF/CNPJ]],relatorio_Ananindeua3[[#This Row],[Coluna2]])</f>
        <v>30930679000189</v>
      </c>
      <c r="L4516" t="str">
        <f t="shared" si="71"/>
        <v>309******89</v>
      </c>
    </row>
    <row r="4517" spans="1:12" x14ac:dyDescent="0.25">
      <c r="A4517" s="23" t="s">
        <v>2909</v>
      </c>
      <c r="B4517" s="23" t="s">
        <v>2910</v>
      </c>
      <c r="C4517" s="23" t="s">
        <v>17</v>
      </c>
      <c r="D4517" s="24">
        <v>45299.937997685185</v>
      </c>
      <c r="E4517" s="25" t="s">
        <v>11</v>
      </c>
      <c r="F4517" s="26" t="s">
        <v>16</v>
      </c>
      <c r="G4517" s="26" t="s">
        <v>14</v>
      </c>
      <c r="H4517" s="23">
        <v>0</v>
      </c>
      <c r="I4517" s="27"/>
      <c r="J4517" s="28">
        <v>0</v>
      </c>
      <c r="K4517" t="str">
        <f>IF((LEN(relatorio_Ananindeua3[[#This Row],[CIF/CPF/CNPJ]])=14),relatorio_Ananindeua3[[#This Row],[CIF/CPF/CNPJ]],relatorio_Ananindeua3[[#This Row],[Coluna2]])</f>
        <v>30889859000164</v>
      </c>
      <c r="L4517" t="str">
        <f t="shared" si="71"/>
        <v>308******64</v>
      </c>
    </row>
    <row r="4518" spans="1:12" x14ac:dyDescent="0.25">
      <c r="A4518" s="23" t="s">
        <v>2899</v>
      </c>
      <c r="B4518" s="23" t="s">
        <v>2900</v>
      </c>
      <c r="C4518" s="23" t="s">
        <v>17</v>
      </c>
      <c r="D4518" s="24">
        <v>45299.938171296293</v>
      </c>
      <c r="E4518" s="25" t="s">
        <v>11</v>
      </c>
      <c r="F4518" s="26" t="s">
        <v>16</v>
      </c>
      <c r="G4518" s="26" t="s">
        <v>14</v>
      </c>
      <c r="H4518" s="23">
        <v>0</v>
      </c>
      <c r="I4518" s="27"/>
      <c r="J4518" s="28">
        <v>0</v>
      </c>
      <c r="K4518" t="str">
        <f>IF((LEN(relatorio_Ananindeua3[[#This Row],[CIF/CPF/CNPJ]])=14),relatorio_Ananindeua3[[#This Row],[CIF/CPF/CNPJ]],relatorio_Ananindeua3[[#This Row],[Coluna2]])</f>
        <v>30794381000199</v>
      </c>
      <c r="L4518" t="str">
        <f t="shared" si="71"/>
        <v>307******99</v>
      </c>
    </row>
    <row r="4519" spans="1:12" x14ac:dyDescent="0.25">
      <c r="A4519" s="23" t="s">
        <v>2897</v>
      </c>
      <c r="B4519" s="23" t="s">
        <v>2898</v>
      </c>
      <c r="C4519" s="23" t="s">
        <v>17</v>
      </c>
      <c r="D4519" s="24">
        <v>45299.93822916667</v>
      </c>
      <c r="E4519" s="25" t="s">
        <v>11</v>
      </c>
      <c r="F4519" s="26" t="s">
        <v>16</v>
      </c>
      <c r="G4519" s="26" t="s">
        <v>14</v>
      </c>
      <c r="H4519" s="23">
        <v>0</v>
      </c>
      <c r="I4519" s="27"/>
      <c r="J4519" s="28">
        <v>0</v>
      </c>
      <c r="K4519" t="str">
        <f>IF((LEN(relatorio_Ananindeua3[[#This Row],[CIF/CPF/CNPJ]])=14),relatorio_Ananindeua3[[#This Row],[CIF/CPF/CNPJ]],relatorio_Ananindeua3[[#This Row],[Coluna2]])</f>
        <v>30778803000132</v>
      </c>
      <c r="L4519" t="str">
        <f t="shared" si="71"/>
        <v>307******32</v>
      </c>
    </row>
    <row r="4520" spans="1:12" x14ac:dyDescent="0.25">
      <c r="A4520" s="23" t="s">
        <v>2895</v>
      </c>
      <c r="B4520" s="23" t="s">
        <v>2896</v>
      </c>
      <c r="C4520" s="23" t="s">
        <v>17</v>
      </c>
      <c r="D4520" s="24">
        <v>45299.938263888886</v>
      </c>
      <c r="E4520" s="25" t="s">
        <v>11</v>
      </c>
      <c r="F4520" s="26" t="s">
        <v>16</v>
      </c>
      <c r="G4520" s="26" t="s">
        <v>14</v>
      </c>
      <c r="H4520" s="23">
        <v>0</v>
      </c>
      <c r="I4520" s="27"/>
      <c r="J4520" s="28">
        <v>0</v>
      </c>
      <c r="K4520" t="str">
        <f>IF((LEN(relatorio_Ananindeua3[[#This Row],[CIF/CPF/CNPJ]])=14),relatorio_Ananindeua3[[#This Row],[CIF/CPF/CNPJ]],relatorio_Ananindeua3[[#This Row],[Coluna2]])</f>
        <v>30734080000170</v>
      </c>
      <c r="L4520" t="str">
        <f t="shared" si="71"/>
        <v>307******70</v>
      </c>
    </row>
    <row r="4521" spans="1:12" x14ac:dyDescent="0.25">
      <c r="A4521" s="23" t="s">
        <v>2883</v>
      </c>
      <c r="B4521" s="23" t="s">
        <v>2884</v>
      </c>
      <c r="C4521" s="23" t="s">
        <v>17</v>
      </c>
      <c r="D4521" s="24">
        <v>45299.938287037039</v>
      </c>
      <c r="E4521" s="25" t="s">
        <v>11</v>
      </c>
      <c r="F4521" s="26" t="s">
        <v>16</v>
      </c>
      <c r="G4521" s="26" t="s">
        <v>14</v>
      </c>
      <c r="H4521" s="23">
        <v>0</v>
      </c>
      <c r="I4521" s="27"/>
      <c r="J4521" s="28">
        <v>0</v>
      </c>
      <c r="K4521" t="str">
        <f>IF((LEN(relatorio_Ananindeua3[[#This Row],[CIF/CPF/CNPJ]])=14),relatorio_Ananindeua3[[#This Row],[CIF/CPF/CNPJ]],relatorio_Ananindeua3[[#This Row],[Coluna2]])</f>
        <v>30710756000195</v>
      </c>
      <c r="L4521" t="str">
        <f t="shared" si="71"/>
        <v>307******95</v>
      </c>
    </row>
    <row r="4522" spans="1:12" x14ac:dyDescent="0.25">
      <c r="A4522" s="23" t="s">
        <v>614</v>
      </c>
      <c r="B4522" s="23" t="s">
        <v>615</v>
      </c>
      <c r="C4522" s="23" t="s">
        <v>17</v>
      </c>
      <c r="D4522" s="24">
        <v>45299.938379629632</v>
      </c>
      <c r="E4522" s="25" t="s">
        <v>11</v>
      </c>
      <c r="F4522" s="26" t="s">
        <v>16</v>
      </c>
      <c r="G4522" s="26" t="s">
        <v>14</v>
      </c>
      <c r="H4522" s="23">
        <v>0</v>
      </c>
      <c r="I4522" s="27"/>
      <c r="J4522" s="28">
        <v>0</v>
      </c>
      <c r="K4522" t="str">
        <f>IF((LEN(relatorio_Ananindeua3[[#This Row],[CIF/CPF/CNPJ]])=14),relatorio_Ananindeua3[[#This Row],[CIF/CPF/CNPJ]],relatorio_Ananindeua3[[#This Row],[Coluna2]])</f>
        <v>14417183000150</v>
      </c>
      <c r="L4522" t="str">
        <f t="shared" si="71"/>
        <v>144******50</v>
      </c>
    </row>
    <row r="4523" spans="1:12" x14ac:dyDescent="0.25">
      <c r="A4523" s="23" t="s">
        <v>2530</v>
      </c>
      <c r="B4523" s="23" t="s">
        <v>2531</v>
      </c>
      <c r="C4523" s="23" t="s">
        <v>17</v>
      </c>
      <c r="D4523" s="24">
        <v>45299.93849537037</v>
      </c>
      <c r="E4523" s="25" t="s">
        <v>11</v>
      </c>
      <c r="F4523" s="26" t="s">
        <v>16</v>
      </c>
      <c r="G4523" s="26" t="s">
        <v>14</v>
      </c>
      <c r="H4523" s="23">
        <v>0</v>
      </c>
      <c r="I4523" s="27"/>
      <c r="J4523" s="28">
        <v>0</v>
      </c>
      <c r="K4523" t="str">
        <f>IF((LEN(relatorio_Ananindeua3[[#This Row],[CIF/CPF/CNPJ]])=14),relatorio_Ananindeua3[[#This Row],[CIF/CPF/CNPJ]],relatorio_Ananindeua3[[#This Row],[Coluna2]])</f>
        <v>29226169000146</v>
      </c>
      <c r="L4523" t="str">
        <f t="shared" si="71"/>
        <v>292******46</v>
      </c>
    </row>
    <row r="4524" spans="1:12" x14ac:dyDescent="0.25">
      <c r="A4524" s="23" t="s">
        <v>2875</v>
      </c>
      <c r="B4524" s="23" t="s">
        <v>2876</v>
      </c>
      <c r="C4524" s="23" t="s">
        <v>17</v>
      </c>
      <c r="D4524" s="24">
        <v>45299.93849537037</v>
      </c>
      <c r="E4524" s="25" t="s">
        <v>11</v>
      </c>
      <c r="F4524" s="26" t="s">
        <v>16</v>
      </c>
      <c r="G4524" s="26" t="s">
        <v>14</v>
      </c>
      <c r="H4524" s="23">
        <v>0</v>
      </c>
      <c r="I4524" s="27"/>
      <c r="J4524" s="28">
        <v>0</v>
      </c>
      <c r="K4524" t="str">
        <f>IF((LEN(relatorio_Ananindeua3[[#This Row],[CIF/CPF/CNPJ]])=14),relatorio_Ananindeua3[[#This Row],[CIF/CPF/CNPJ]],relatorio_Ananindeua3[[#This Row],[Coluna2]])</f>
        <v>30651444000158</v>
      </c>
      <c r="L4524" t="str">
        <f t="shared" si="71"/>
        <v>306******58</v>
      </c>
    </row>
    <row r="4525" spans="1:12" x14ac:dyDescent="0.25">
      <c r="A4525" s="23" t="s">
        <v>2869</v>
      </c>
      <c r="B4525" s="23" t="s">
        <v>2870</v>
      </c>
      <c r="C4525" s="23" t="s">
        <v>17</v>
      </c>
      <c r="D4525" s="24">
        <v>45299.938506944447</v>
      </c>
      <c r="E4525" s="25" t="s">
        <v>11</v>
      </c>
      <c r="F4525" s="26" t="s">
        <v>16</v>
      </c>
      <c r="G4525" s="26" t="s">
        <v>14</v>
      </c>
      <c r="H4525" s="23">
        <v>0</v>
      </c>
      <c r="I4525" s="27"/>
      <c r="J4525" s="28">
        <v>0</v>
      </c>
      <c r="K4525" t="str">
        <f>IF((LEN(relatorio_Ananindeua3[[#This Row],[CIF/CPF/CNPJ]])=14),relatorio_Ananindeua3[[#This Row],[CIF/CPF/CNPJ]],relatorio_Ananindeua3[[#This Row],[Coluna2]])</f>
        <v>30632416000193</v>
      </c>
      <c r="L4525" t="str">
        <f t="shared" si="71"/>
        <v>306******93</v>
      </c>
    </row>
    <row r="4526" spans="1:12" x14ac:dyDescent="0.25">
      <c r="A4526" s="23" t="s">
        <v>2871</v>
      </c>
      <c r="B4526" s="23" t="s">
        <v>2872</v>
      </c>
      <c r="C4526" s="23" t="s">
        <v>17</v>
      </c>
      <c r="D4526" s="24">
        <v>45299.938506944447</v>
      </c>
      <c r="E4526" s="25" t="s">
        <v>11</v>
      </c>
      <c r="F4526" s="26" t="s">
        <v>16</v>
      </c>
      <c r="G4526" s="26" t="s">
        <v>14</v>
      </c>
      <c r="H4526" s="23">
        <v>0</v>
      </c>
      <c r="I4526" s="27"/>
      <c r="J4526" s="28">
        <v>0</v>
      </c>
      <c r="K4526" t="str">
        <f>IF((LEN(relatorio_Ananindeua3[[#This Row],[CIF/CPF/CNPJ]])=14),relatorio_Ananindeua3[[#This Row],[CIF/CPF/CNPJ]],relatorio_Ananindeua3[[#This Row],[Coluna2]])</f>
        <v>30633645000122</v>
      </c>
      <c r="L4526" t="str">
        <f t="shared" si="71"/>
        <v>306******22</v>
      </c>
    </row>
    <row r="4527" spans="1:12" x14ac:dyDescent="0.25">
      <c r="A4527" s="23" t="s">
        <v>2863</v>
      </c>
      <c r="B4527" s="23" t="s">
        <v>2864</v>
      </c>
      <c r="C4527" s="23" t="s">
        <v>17</v>
      </c>
      <c r="D4527" s="24">
        <v>45299.938530092593</v>
      </c>
      <c r="E4527" s="25" t="s">
        <v>11</v>
      </c>
      <c r="F4527" s="26" t="s">
        <v>16</v>
      </c>
      <c r="G4527" s="26" t="s">
        <v>14</v>
      </c>
      <c r="H4527" s="23">
        <v>0</v>
      </c>
      <c r="I4527" s="27"/>
      <c r="J4527" s="28">
        <v>0</v>
      </c>
      <c r="K4527" t="str">
        <f>IF((LEN(relatorio_Ananindeua3[[#This Row],[CIF/CPF/CNPJ]])=14),relatorio_Ananindeua3[[#This Row],[CIF/CPF/CNPJ]],relatorio_Ananindeua3[[#This Row],[Coluna2]])</f>
        <v>30616174000144</v>
      </c>
      <c r="L4527" t="str">
        <f t="shared" si="71"/>
        <v>306******44</v>
      </c>
    </row>
    <row r="4528" spans="1:12" x14ac:dyDescent="0.25">
      <c r="A4528" s="23" t="s">
        <v>1199</v>
      </c>
      <c r="B4528" s="23" t="s">
        <v>1200</v>
      </c>
      <c r="C4528" s="23" t="s">
        <v>17</v>
      </c>
      <c r="D4528" s="24">
        <v>45299.938622685186</v>
      </c>
      <c r="E4528" s="25" t="s">
        <v>11</v>
      </c>
      <c r="F4528" s="26" t="s">
        <v>16</v>
      </c>
      <c r="G4528" s="26" t="s">
        <v>14</v>
      </c>
      <c r="H4528" s="23">
        <v>0</v>
      </c>
      <c r="I4528" s="27"/>
      <c r="J4528" s="28">
        <v>0</v>
      </c>
      <c r="K4528" t="str">
        <f>IF((LEN(relatorio_Ananindeua3[[#This Row],[CIF/CPF/CNPJ]])=14),relatorio_Ananindeua3[[#This Row],[CIF/CPF/CNPJ]],relatorio_Ananindeua3[[#This Row],[Coluna2]])</f>
        <v>19505844000112</v>
      </c>
      <c r="L4528" t="str">
        <f t="shared" si="71"/>
        <v>195******12</v>
      </c>
    </row>
    <row r="4529" spans="1:12" x14ac:dyDescent="0.25">
      <c r="A4529" s="23" t="s">
        <v>2798</v>
      </c>
      <c r="B4529" s="23" t="s">
        <v>2799</v>
      </c>
      <c r="C4529" s="23" t="s">
        <v>17</v>
      </c>
      <c r="D4529" s="24">
        <v>45299.938622685186</v>
      </c>
      <c r="E4529" s="25" t="s">
        <v>11</v>
      </c>
      <c r="F4529" s="26" t="s">
        <v>16</v>
      </c>
      <c r="G4529" s="26" t="s">
        <v>14</v>
      </c>
      <c r="H4529" s="23">
        <v>0</v>
      </c>
      <c r="I4529" s="27"/>
      <c r="J4529" s="28">
        <v>0</v>
      </c>
      <c r="K4529" t="str">
        <f>IF((LEN(relatorio_Ananindeua3[[#This Row],[CIF/CPF/CNPJ]])=14),relatorio_Ananindeua3[[#This Row],[CIF/CPF/CNPJ]],relatorio_Ananindeua3[[#This Row],[Coluna2]])</f>
        <v>30458675000140</v>
      </c>
      <c r="L4529" t="str">
        <f t="shared" si="71"/>
        <v>304******40</v>
      </c>
    </row>
    <row r="4530" spans="1:12" x14ac:dyDescent="0.25">
      <c r="A4530" s="23" t="s">
        <v>2847</v>
      </c>
      <c r="B4530" s="23" t="s">
        <v>2848</v>
      </c>
      <c r="C4530" s="23" t="s">
        <v>17</v>
      </c>
      <c r="D4530" s="24">
        <v>45299.938668981478</v>
      </c>
      <c r="E4530" s="25" t="s">
        <v>11</v>
      </c>
      <c r="F4530" s="26" t="s">
        <v>16</v>
      </c>
      <c r="G4530" s="26" t="s">
        <v>14</v>
      </c>
      <c r="H4530" s="23">
        <v>0</v>
      </c>
      <c r="I4530" s="27"/>
      <c r="J4530" s="28">
        <v>0</v>
      </c>
      <c r="K4530" t="str">
        <f>IF((LEN(relatorio_Ananindeua3[[#This Row],[CIF/CPF/CNPJ]])=14),relatorio_Ananindeua3[[#This Row],[CIF/CPF/CNPJ]],relatorio_Ananindeua3[[#This Row],[Coluna2]])</f>
        <v>30562875000148</v>
      </c>
      <c r="L4530" t="str">
        <f t="shared" si="71"/>
        <v>305******48</v>
      </c>
    </row>
    <row r="4531" spans="1:12" x14ac:dyDescent="0.25">
      <c r="A4531" s="23" t="s">
        <v>2839</v>
      </c>
      <c r="B4531" s="23" t="s">
        <v>2840</v>
      </c>
      <c r="C4531" s="23" t="s">
        <v>17</v>
      </c>
      <c r="D4531" s="24">
        <v>45299.938692129632</v>
      </c>
      <c r="E4531" s="25" t="s">
        <v>11</v>
      </c>
      <c r="F4531" s="26" t="s">
        <v>16</v>
      </c>
      <c r="G4531" s="26" t="s">
        <v>14</v>
      </c>
      <c r="H4531" s="23">
        <v>0</v>
      </c>
      <c r="I4531" s="27"/>
      <c r="J4531" s="28">
        <v>0</v>
      </c>
      <c r="K4531" t="str">
        <f>IF((LEN(relatorio_Ananindeua3[[#This Row],[CIF/CPF/CNPJ]])=14),relatorio_Ananindeua3[[#This Row],[CIF/CPF/CNPJ]],relatorio_Ananindeua3[[#This Row],[Coluna2]])</f>
        <v>30544387000108</v>
      </c>
      <c r="L4531" t="str">
        <f t="shared" si="71"/>
        <v>305******08</v>
      </c>
    </row>
    <row r="4532" spans="1:12" x14ac:dyDescent="0.25">
      <c r="A4532" s="23" t="s">
        <v>2768</v>
      </c>
      <c r="B4532" s="23" t="s">
        <v>2769</v>
      </c>
      <c r="C4532" s="23" t="s">
        <v>17</v>
      </c>
      <c r="D4532" s="24">
        <v>45299.938738425924</v>
      </c>
      <c r="E4532" s="25" t="s">
        <v>11</v>
      </c>
      <c r="F4532" s="26" t="s">
        <v>16</v>
      </c>
      <c r="G4532" s="26" t="s">
        <v>14</v>
      </c>
      <c r="H4532" s="23">
        <v>0</v>
      </c>
      <c r="I4532" s="27"/>
      <c r="J4532" s="28">
        <v>0</v>
      </c>
      <c r="K4532" t="str">
        <f>IF((LEN(relatorio_Ananindeua3[[#This Row],[CIF/CPF/CNPJ]])=14),relatorio_Ananindeua3[[#This Row],[CIF/CPF/CNPJ]],relatorio_Ananindeua3[[#This Row],[Coluna2]])</f>
        <v>30344375000130</v>
      </c>
      <c r="L4532" t="str">
        <f t="shared" si="71"/>
        <v>303******30</v>
      </c>
    </row>
    <row r="4533" spans="1:12" x14ac:dyDescent="0.25">
      <c r="A4533" s="23" t="s">
        <v>2822</v>
      </c>
      <c r="B4533" s="23" t="s">
        <v>2823</v>
      </c>
      <c r="C4533" s="23" t="s">
        <v>17</v>
      </c>
      <c r="D4533" s="24">
        <v>45299.938738425924</v>
      </c>
      <c r="E4533" s="25" t="s">
        <v>11</v>
      </c>
      <c r="F4533" s="26" t="s">
        <v>16</v>
      </c>
      <c r="G4533" s="26" t="s">
        <v>14</v>
      </c>
      <c r="H4533" s="23">
        <v>0</v>
      </c>
      <c r="I4533" s="27"/>
      <c r="J4533" s="28">
        <v>0</v>
      </c>
      <c r="K4533" t="str">
        <f>IF((LEN(relatorio_Ananindeua3[[#This Row],[CIF/CPF/CNPJ]])=14),relatorio_Ananindeua3[[#This Row],[CIF/CPF/CNPJ]],relatorio_Ananindeua3[[#This Row],[Coluna2]])</f>
        <v>30502931000159</v>
      </c>
      <c r="L4533" t="str">
        <f t="shared" si="71"/>
        <v>305******59</v>
      </c>
    </row>
    <row r="4534" spans="1:12" x14ac:dyDescent="0.25">
      <c r="A4534" s="23" t="s">
        <v>2820</v>
      </c>
      <c r="B4534" s="23" t="s">
        <v>2821</v>
      </c>
      <c r="C4534" s="23" t="s">
        <v>17</v>
      </c>
      <c r="D4534" s="24">
        <v>45299.938750000001</v>
      </c>
      <c r="E4534" s="25" t="s">
        <v>11</v>
      </c>
      <c r="F4534" s="26" t="s">
        <v>16</v>
      </c>
      <c r="G4534" s="26" t="s">
        <v>14</v>
      </c>
      <c r="H4534" s="23">
        <v>0</v>
      </c>
      <c r="I4534" s="27"/>
      <c r="J4534" s="28">
        <v>0</v>
      </c>
      <c r="K4534" t="str">
        <f>IF((LEN(relatorio_Ananindeua3[[#This Row],[CIF/CPF/CNPJ]])=14),relatorio_Ananindeua3[[#This Row],[CIF/CPF/CNPJ]],relatorio_Ananindeua3[[#This Row],[Coluna2]])</f>
        <v>30502905000120</v>
      </c>
      <c r="L4534" t="str">
        <f t="shared" si="71"/>
        <v>305******20</v>
      </c>
    </row>
    <row r="4535" spans="1:12" x14ac:dyDescent="0.25">
      <c r="A4535" s="23" t="s">
        <v>1546</v>
      </c>
      <c r="B4535" s="23" t="s">
        <v>1547</v>
      </c>
      <c r="C4535" s="23" t="s">
        <v>17</v>
      </c>
      <c r="D4535" s="24">
        <v>45299.938761574071</v>
      </c>
      <c r="E4535" s="25" t="s">
        <v>11</v>
      </c>
      <c r="F4535" s="26" t="s">
        <v>16</v>
      </c>
      <c r="G4535" s="26" t="s">
        <v>14</v>
      </c>
      <c r="H4535" s="23">
        <v>0</v>
      </c>
      <c r="I4535" s="27"/>
      <c r="J4535" s="28">
        <v>0</v>
      </c>
      <c r="K4535" t="str">
        <f>IF((LEN(relatorio_Ananindeua3[[#This Row],[CIF/CPF/CNPJ]])=14),relatorio_Ananindeua3[[#This Row],[CIF/CPF/CNPJ]],relatorio_Ananindeua3[[#This Row],[Coluna2]])</f>
        <v>22603376000123</v>
      </c>
      <c r="L4535" t="str">
        <f t="shared" si="71"/>
        <v>226******23</v>
      </c>
    </row>
    <row r="4536" spans="1:12" x14ac:dyDescent="0.25">
      <c r="A4536" s="23" t="s">
        <v>2808</v>
      </c>
      <c r="B4536" s="23" t="s">
        <v>2809</v>
      </c>
      <c r="C4536" s="23" t="s">
        <v>17</v>
      </c>
      <c r="D4536" s="24">
        <v>45299.938761574071</v>
      </c>
      <c r="E4536" s="25" t="s">
        <v>11</v>
      </c>
      <c r="F4536" s="26" t="s">
        <v>16</v>
      </c>
      <c r="G4536" s="26" t="s">
        <v>14</v>
      </c>
      <c r="H4536" s="23">
        <v>0</v>
      </c>
      <c r="I4536" s="27"/>
      <c r="J4536" s="28">
        <v>0</v>
      </c>
      <c r="K4536" t="str">
        <f>IF((LEN(relatorio_Ananindeua3[[#This Row],[CIF/CPF/CNPJ]])=14),relatorio_Ananindeua3[[#This Row],[CIF/CPF/CNPJ]],relatorio_Ananindeua3[[#This Row],[Coluna2]])</f>
        <v>30481837000160</v>
      </c>
      <c r="L4536" t="str">
        <f t="shared" si="71"/>
        <v>304******60</v>
      </c>
    </row>
    <row r="4537" spans="1:12" x14ac:dyDescent="0.25">
      <c r="A4537" s="23" t="s">
        <v>158</v>
      </c>
      <c r="B4537" s="23" t="s">
        <v>159</v>
      </c>
      <c r="C4537" s="23" t="s">
        <v>17</v>
      </c>
      <c r="D4537" s="24">
        <v>45299.938773148147</v>
      </c>
      <c r="E4537" s="25" t="s">
        <v>11</v>
      </c>
      <c r="F4537" s="26" t="s">
        <v>16</v>
      </c>
      <c r="G4537" s="26" t="s">
        <v>14</v>
      </c>
      <c r="H4537" s="23">
        <v>0</v>
      </c>
      <c r="I4537" s="27"/>
      <c r="J4537" s="28">
        <v>0</v>
      </c>
      <c r="K4537" t="str">
        <f>IF((LEN(relatorio_Ananindeua3[[#This Row],[CIF/CPF/CNPJ]])=14),relatorio_Ananindeua3[[#This Row],[CIF/CPF/CNPJ]],relatorio_Ananindeua3[[#This Row],[Coluna2]])</f>
        <v>11853308000104</v>
      </c>
      <c r="L4537" t="str">
        <f t="shared" si="71"/>
        <v>118******04</v>
      </c>
    </row>
    <row r="4538" spans="1:12" x14ac:dyDescent="0.25">
      <c r="A4538" s="23" t="s">
        <v>1918</v>
      </c>
      <c r="B4538" s="23" t="s">
        <v>1919</v>
      </c>
      <c r="C4538" s="23" t="s">
        <v>17</v>
      </c>
      <c r="D4538" s="24">
        <v>45299.938773148147</v>
      </c>
      <c r="E4538" s="25" t="s">
        <v>11</v>
      </c>
      <c r="F4538" s="26" t="s">
        <v>16</v>
      </c>
      <c r="G4538" s="26" t="s">
        <v>14</v>
      </c>
      <c r="H4538" s="23">
        <v>0</v>
      </c>
      <c r="I4538" s="27"/>
      <c r="J4538" s="28">
        <v>0</v>
      </c>
      <c r="K4538" t="str">
        <f>IF((LEN(relatorio_Ananindeua3[[#This Row],[CIF/CPF/CNPJ]])=14),relatorio_Ananindeua3[[#This Row],[CIF/CPF/CNPJ]],relatorio_Ananindeua3[[#This Row],[Coluna2]])</f>
        <v>25256877000179</v>
      </c>
      <c r="L4538" t="str">
        <f t="shared" si="71"/>
        <v>252******79</v>
      </c>
    </row>
    <row r="4539" spans="1:12" x14ac:dyDescent="0.25">
      <c r="A4539" s="23" t="s">
        <v>2794</v>
      </c>
      <c r="B4539" s="23" t="s">
        <v>2795</v>
      </c>
      <c r="C4539" s="23" t="s">
        <v>17</v>
      </c>
      <c r="D4539" s="24">
        <v>45299.938773148147</v>
      </c>
      <c r="E4539" s="25" t="s">
        <v>11</v>
      </c>
      <c r="F4539" s="26" t="s">
        <v>16</v>
      </c>
      <c r="G4539" s="26" t="s">
        <v>14</v>
      </c>
      <c r="H4539" s="23">
        <v>0</v>
      </c>
      <c r="I4539" s="27"/>
      <c r="J4539" s="28">
        <v>0</v>
      </c>
      <c r="K4539" t="str">
        <f>IF((LEN(relatorio_Ananindeua3[[#This Row],[CIF/CPF/CNPJ]])=14),relatorio_Ananindeua3[[#This Row],[CIF/CPF/CNPJ]],relatorio_Ananindeua3[[#This Row],[Coluna2]])</f>
        <v>30444456000101</v>
      </c>
      <c r="L4539" t="str">
        <f t="shared" si="71"/>
        <v>304******01</v>
      </c>
    </row>
    <row r="4540" spans="1:12" x14ac:dyDescent="0.25">
      <c r="A4540" s="23" t="s">
        <v>2806</v>
      </c>
      <c r="B4540" s="23" t="s">
        <v>2807</v>
      </c>
      <c r="C4540" s="23" t="s">
        <v>17</v>
      </c>
      <c r="D4540" s="24">
        <v>45299.938773148147</v>
      </c>
      <c r="E4540" s="25" t="s">
        <v>11</v>
      </c>
      <c r="F4540" s="26" t="s">
        <v>16</v>
      </c>
      <c r="G4540" s="26" t="s">
        <v>14</v>
      </c>
      <c r="H4540" s="23">
        <v>0</v>
      </c>
      <c r="I4540" s="27"/>
      <c r="J4540" s="28">
        <v>0</v>
      </c>
      <c r="K4540" t="str">
        <f>IF((LEN(relatorio_Ananindeua3[[#This Row],[CIF/CPF/CNPJ]])=14),relatorio_Ananindeua3[[#This Row],[CIF/CPF/CNPJ]],relatorio_Ananindeua3[[#This Row],[Coluna2]])</f>
        <v>30477043000123</v>
      </c>
      <c r="L4540" t="str">
        <f t="shared" si="71"/>
        <v>304******23</v>
      </c>
    </row>
    <row r="4541" spans="1:12" x14ac:dyDescent="0.25">
      <c r="A4541" s="23" t="s">
        <v>2792</v>
      </c>
      <c r="B4541" s="23" t="s">
        <v>2793</v>
      </c>
      <c r="C4541" s="23" t="s">
        <v>17</v>
      </c>
      <c r="D4541" s="24">
        <v>45299.938842592594</v>
      </c>
      <c r="E4541" s="25" t="s">
        <v>11</v>
      </c>
      <c r="F4541" s="26" t="s">
        <v>16</v>
      </c>
      <c r="G4541" s="26" t="s">
        <v>14</v>
      </c>
      <c r="H4541" s="23">
        <v>0</v>
      </c>
      <c r="I4541" s="27"/>
      <c r="J4541" s="28">
        <v>0</v>
      </c>
      <c r="K4541" t="str">
        <f>IF((LEN(relatorio_Ananindeua3[[#This Row],[CIF/CPF/CNPJ]])=14),relatorio_Ananindeua3[[#This Row],[CIF/CPF/CNPJ]],relatorio_Ananindeua3[[#This Row],[Coluna2]])</f>
        <v>30438934000170</v>
      </c>
      <c r="L4541" t="str">
        <f t="shared" si="71"/>
        <v>304******70</v>
      </c>
    </row>
    <row r="4542" spans="1:12" x14ac:dyDescent="0.25">
      <c r="A4542" s="23" t="s">
        <v>2790</v>
      </c>
      <c r="B4542" s="23" t="s">
        <v>2791</v>
      </c>
      <c r="C4542" s="23" t="s">
        <v>17</v>
      </c>
      <c r="D4542" s="24">
        <v>45299.938877314817</v>
      </c>
      <c r="E4542" s="25" t="s">
        <v>11</v>
      </c>
      <c r="F4542" s="26" t="s">
        <v>16</v>
      </c>
      <c r="G4542" s="26" t="s">
        <v>14</v>
      </c>
      <c r="H4542" s="23">
        <v>0</v>
      </c>
      <c r="I4542" s="27"/>
      <c r="J4542" s="28">
        <v>0</v>
      </c>
      <c r="K4542" t="str">
        <f>IF((LEN(relatorio_Ananindeua3[[#This Row],[CIF/CPF/CNPJ]])=14),relatorio_Ananindeua3[[#This Row],[CIF/CPF/CNPJ]],relatorio_Ananindeua3[[#This Row],[Coluna2]])</f>
        <v>30429105000121</v>
      </c>
      <c r="L4542" t="str">
        <f t="shared" si="71"/>
        <v>304******21</v>
      </c>
    </row>
    <row r="4543" spans="1:12" x14ac:dyDescent="0.25">
      <c r="A4543" s="23" t="s">
        <v>2428</v>
      </c>
      <c r="B4543" s="23" t="s">
        <v>2429</v>
      </c>
      <c r="C4543" s="23" t="s">
        <v>17</v>
      </c>
      <c r="D4543" s="24">
        <v>45299.938900462963</v>
      </c>
      <c r="E4543" s="25" t="s">
        <v>11</v>
      </c>
      <c r="F4543" s="26" t="s">
        <v>16</v>
      </c>
      <c r="G4543" s="26" t="s">
        <v>14</v>
      </c>
      <c r="H4543" s="23">
        <v>0</v>
      </c>
      <c r="I4543" s="27"/>
      <c r="J4543" s="28">
        <v>0</v>
      </c>
      <c r="K4543" t="str">
        <f>IF((LEN(relatorio_Ananindeua3[[#This Row],[CIF/CPF/CNPJ]])=14),relatorio_Ananindeua3[[#This Row],[CIF/CPF/CNPJ]],relatorio_Ananindeua3[[#This Row],[Coluna2]])</f>
        <v>28752542000130</v>
      </c>
      <c r="L4543" t="str">
        <f t="shared" si="71"/>
        <v>287******30</v>
      </c>
    </row>
    <row r="4544" spans="1:12" x14ac:dyDescent="0.25">
      <c r="A4544" s="23" t="s">
        <v>2780</v>
      </c>
      <c r="B4544" s="23" t="s">
        <v>2781</v>
      </c>
      <c r="C4544" s="23" t="s">
        <v>17</v>
      </c>
      <c r="D4544" s="24">
        <v>45299.938900462963</v>
      </c>
      <c r="E4544" s="25" t="s">
        <v>11</v>
      </c>
      <c r="F4544" s="26" t="s">
        <v>16</v>
      </c>
      <c r="G4544" s="26" t="s">
        <v>14</v>
      </c>
      <c r="H4544" s="23">
        <v>0</v>
      </c>
      <c r="I4544" s="27"/>
      <c r="J4544" s="28">
        <v>0</v>
      </c>
      <c r="K4544" t="str">
        <f>IF((LEN(relatorio_Ananindeua3[[#This Row],[CIF/CPF/CNPJ]])=14),relatorio_Ananindeua3[[#This Row],[CIF/CPF/CNPJ]],relatorio_Ananindeua3[[#This Row],[Coluna2]])</f>
        <v>30393781000192</v>
      </c>
      <c r="L4544" t="str">
        <f t="shared" si="71"/>
        <v>303******92</v>
      </c>
    </row>
    <row r="4545" spans="1:12" x14ac:dyDescent="0.25">
      <c r="A4545" s="23" t="s">
        <v>2784</v>
      </c>
      <c r="B4545" s="23" t="s">
        <v>2785</v>
      </c>
      <c r="C4545" s="23" t="s">
        <v>17</v>
      </c>
      <c r="D4545" s="24">
        <v>45299.938900462963</v>
      </c>
      <c r="E4545" s="25" t="s">
        <v>11</v>
      </c>
      <c r="F4545" s="26" t="s">
        <v>16</v>
      </c>
      <c r="G4545" s="26" t="s">
        <v>14</v>
      </c>
      <c r="H4545" s="23">
        <v>0</v>
      </c>
      <c r="I4545" s="27"/>
      <c r="J4545" s="28">
        <v>0</v>
      </c>
      <c r="K4545" t="str">
        <f>IF((LEN(relatorio_Ananindeua3[[#This Row],[CIF/CPF/CNPJ]])=14),relatorio_Ananindeua3[[#This Row],[CIF/CPF/CNPJ]],relatorio_Ananindeua3[[#This Row],[Coluna2]])</f>
        <v>30396534000140</v>
      </c>
      <c r="L4545" t="str">
        <f t="shared" si="71"/>
        <v>303******40</v>
      </c>
    </row>
    <row r="4546" spans="1:12" x14ac:dyDescent="0.25">
      <c r="A4546" s="23" t="s">
        <v>148</v>
      </c>
      <c r="B4546" s="23" t="s">
        <v>149</v>
      </c>
      <c r="C4546" s="23" t="s">
        <v>17</v>
      </c>
      <c r="D4546" s="24">
        <v>45299.938935185186</v>
      </c>
      <c r="E4546" s="25" t="s">
        <v>11</v>
      </c>
      <c r="F4546" s="26" t="s">
        <v>16</v>
      </c>
      <c r="G4546" s="26" t="s">
        <v>14</v>
      </c>
      <c r="H4546" s="23">
        <v>0</v>
      </c>
      <c r="I4546" s="27"/>
      <c r="J4546" s="28">
        <v>0</v>
      </c>
      <c r="K4546" t="str">
        <f>IF((LEN(relatorio_Ananindeua3[[#This Row],[CIF/CPF/CNPJ]])=14),relatorio_Ananindeua3[[#This Row],[CIF/CPF/CNPJ]],relatorio_Ananindeua3[[#This Row],[Coluna2]])</f>
        <v>11817914000166</v>
      </c>
      <c r="L4546" t="str">
        <f t="shared" si="71"/>
        <v>118******66</v>
      </c>
    </row>
    <row r="4547" spans="1:12" x14ac:dyDescent="0.25">
      <c r="A4547" s="23" t="s">
        <v>2778</v>
      </c>
      <c r="B4547" s="23" t="s">
        <v>2779</v>
      </c>
      <c r="C4547" s="23" t="s">
        <v>17</v>
      </c>
      <c r="D4547" s="24">
        <v>45299.938935185186</v>
      </c>
      <c r="E4547" s="25" t="s">
        <v>11</v>
      </c>
      <c r="F4547" s="26" t="s">
        <v>16</v>
      </c>
      <c r="G4547" s="26" t="s">
        <v>14</v>
      </c>
      <c r="H4547" s="23">
        <v>0</v>
      </c>
      <c r="I4547" s="27"/>
      <c r="J4547" s="28">
        <v>0</v>
      </c>
      <c r="K4547" t="str">
        <f>IF((LEN(relatorio_Ananindeua3[[#This Row],[CIF/CPF/CNPJ]])=14),relatorio_Ananindeua3[[#This Row],[CIF/CPF/CNPJ]],relatorio_Ananindeua3[[#This Row],[Coluna2]])</f>
        <v>30389913000102</v>
      </c>
      <c r="L4547" t="str">
        <f t="shared" si="71"/>
        <v>303******02</v>
      </c>
    </row>
    <row r="4548" spans="1:12" x14ac:dyDescent="0.25">
      <c r="A4548" s="23" t="s">
        <v>2774</v>
      </c>
      <c r="B4548" s="23" t="s">
        <v>2775</v>
      </c>
      <c r="C4548" s="23" t="s">
        <v>17</v>
      </c>
      <c r="D4548" s="24">
        <v>45299.939039351855</v>
      </c>
      <c r="E4548" s="25" t="s">
        <v>11</v>
      </c>
      <c r="F4548" s="26" t="s">
        <v>16</v>
      </c>
      <c r="G4548" s="26" t="s">
        <v>14</v>
      </c>
      <c r="H4548" s="23">
        <v>0</v>
      </c>
      <c r="I4548" s="27"/>
      <c r="J4548" s="28">
        <v>0</v>
      </c>
      <c r="K4548" t="str">
        <f>IF((LEN(relatorio_Ananindeua3[[#This Row],[CIF/CPF/CNPJ]])=14),relatorio_Ananindeua3[[#This Row],[CIF/CPF/CNPJ]],relatorio_Ananindeua3[[#This Row],[Coluna2]])</f>
        <v>30352961000126</v>
      </c>
      <c r="L4548" t="str">
        <f t="shared" si="71"/>
        <v>303******26</v>
      </c>
    </row>
    <row r="4549" spans="1:12" x14ac:dyDescent="0.25">
      <c r="A4549" s="23" t="s">
        <v>2742</v>
      </c>
      <c r="B4549" s="23" t="s">
        <v>2743</v>
      </c>
      <c r="C4549" s="23" t="s">
        <v>17</v>
      </c>
      <c r="D4549" s="24">
        <v>45299.939050925925</v>
      </c>
      <c r="E4549" s="25" t="s">
        <v>11</v>
      </c>
      <c r="F4549" s="26" t="s">
        <v>16</v>
      </c>
      <c r="G4549" s="26" t="s">
        <v>14</v>
      </c>
      <c r="H4549" s="23">
        <v>0</v>
      </c>
      <c r="I4549" s="27"/>
      <c r="J4549" s="28">
        <v>0</v>
      </c>
      <c r="K4549" t="str">
        <f>IF((LEN(relatorio_Ananindeua3[[#This Row],[CIF/CPF/CNPJ]])=14),relatorio_Ananindeua3[[#This Row],[CIF/CPF/CNPJ]],relatorio_Ananindeua3[[#This Row],[Coluna2]])</f>
        <v>30163519000151</v>
      </c>
      <c r="L4549" t="str">
        <f t="shared" si="71"/>
        <v>301******51</v>
      </c>
    </row>
    <row r="4550" spans="1:12" x14ac:dyDescent="0.25">
      <c r="A4550" s="23" t="s">
        <v>2764</v>
      </c>
      <c r="B4550" s="23" t="s">
        <v>2765</v>
      </c>
      <c r="C4550" s="23" t="s">
        <v>17</v>
      </c>
      <c r="D4550" s="24">
        <v>45299.939050925925</v>
      </c>
      <c r="E4550" s="25" t="s">
        <v>11</v>
      </c>
      <c r="F4550" s="26" t="s">
        <v>16</v>
      </c>
      <c r="G4550" s="26" t="s">
        <v>14</v>
      </c>
      <c r="H4550" s="23">
        <v>0</v>
      </c>
      <c r="I4550" s="27"/>
      <c r="J4550" s="28">
        <v>0</v>
      </c>
      <c r="K4550" t="str">
        <f>IF((LEN(relatorio_Ananindeua3[[#This Row],[CIF/CPF/CNPJ]])=14),relatorio_Ananindeua3[[#This Row],[CIF/CPF/CNPJ]],relatorio_Ananindeua3[[#This Row],[Coluna2]])</f>
        <v>30298406000163</v>
      </c>
      <c r="L4550" t="str">
        <f t="shared" si="71"/>
        <v>302******63</v>
      </c>
    </row>
    <row r="4551" spans="1:12" x14ac:dyDescent="0.25">
      <c r="A4551" s="23" t="s">
        <v>2606</v>
      </c>
      <c r="B4551" s="23" t="s">
        <v>2607</v>
      </c>
      <c r="C4551" s="23" t="s">
        <v>17</v>
      </c>
      <c r="D4551" s="24">
        <v>45299.939062500001</v>
      </c>
      <c r="E4551" s="25" t="s">
        <v>11</v>
      </c>
      <c r="F4551" s="26" t="s">
        <v>16</v>
      </c>
      <c r="G4551" s="26" t="s">
        <v>14</v>
      </c>
      <c r="H4551" s="23">
        <v>0</v>
      </c>
      <c r="I4551" s="27"/>
      <c r="J4551" s="28">
        <v>0</v>
      </c>
      <c r="K4551" t="str">
        <f>IF((LEN(relatorio_Ananindeua3[[#This Row],[CIF/CPF/CNPJ]])=14),relatorio_Ananindeua3[[#This Row],[CIF/CPF/CNPJ]],relatorio_Ananindeua3[[#This Row],[Coluna2]])</f>
        <v>29582571000163</v>
      </c>
      <c r="L4551" t="str">
        <f t="shared" si="71"/>
        <v>295******63</v>
      </c>
    </row>
    <row r="4552" spans="1:12" x14ac:dyDescent="0.25">
      <c r="A4552" s="23" t="s">
        <v>2760</v>
      </c>
      <c r="B4552" s="23" t="s">
        <v>2761</v>
      </c>
      <c r="C4552" s="23" t="s">
        <v>17</v>
      </c>
      <c r="D4552" s="24">
        <v>45299.939074074071</v>
      </c>
      <c r="E4552" s="25" t="s">
        <v>11</v>
      </c>
      <c r="F4552" s="26" t="s">
        <v>16</v>
      </c>
      <c r="G4552" s="26" t="s">
        <v>14</v>
      </c>
      <c r="H4552" s="23">
        <v>0</v>
      </c>
      <c r="I4552" s="27"/>
      <c r="J4552" s="28">
        <v>0</v>
      </c>
      <c r="K4552" t="str">
        <f>IF((LEN(relatorio_Ananindeua3[[#This Row],[CIF/CPF/CNPJ]])=14),relatorio_Ananindeua3[[#This Row],[CIF/CPF/CNPJ]],relatorio_Ananindeua3[[#This Row],[Coluna2]])</f>
        <v>30271576000154</v>
      </c>
      <c r="L4552" t="str">
        <f t="shared" si="71"/>
        <v>302******54</v>
      </c>
    </row>
    <row r="4553" spans="1:12" x14ac:dyDescent="0.25">
      <c r="A4553" s="23" t="s">
        <v>331</v>
      </c>
      <c r="B4553" s="23" t="s">
        <v>332</v>
      </c>
      <c r="C4553" s="23" t="s">
        <v>17</v>
      </c>
      <c r="D4553" s="24">
        <v>45299.939097222225</v>
      </c>
      <c r="E4553" s="25" t="s">
        <v>11</v>
      </c>
      <c r="F4553" s="26" t="s">
        <v>16</v>
      </c>
      <c r="G4553" s="26" t="s">
        <v>14</v>
      </c>
      <c r="H4553" s="23">
        <v>0</v>
      </c>
      <c r="I4553" s="27"/>
      <c r="J4553" s="28">
        <v>0</v>
      </c>
      <c r="K4553" t="str">
        <f>IF((LEN(relatorio_Ananindeua3[[#This Row],[CIF/CPF/CNPJ]])=14),relatorio_Ananindeua3[[#This Row],[CIF/CPF/CNPJ]],relatorio_Ananindeua3[[#This Row],[Coluna2]])</f>
        <v>12738637000169</v>
      </c>
      <c r="L4553" t="str">
        <f t="shared" si="71"/>
        <v>127******69</v>
      </c>
    </row>
    <row r="4554" spans="1:12" x14ac:dyDescent="0.25">
      <c r="A4554" s="23" t="s">
        <v>481</v>
      </c>
      <c r="B4554" s="23" t="s">
        <v>482</v>
      </c>
      <c r="C4554" s="23" t="s">
        <v>17</v>
      </c>
      <c r="D4554" s="24">
        <v>45299.939097222225</v>
      </c>
      <c r="E4554" s="25" t="s">
        <v>11</v>
      </c>
      <c r="F4554" s="26" t="s">
        <v>16</v>
      </c>
      <c r="G4554" s="26" t="s">
        <v>14</v>
      </c>
      <c r="H4554" s="23">
        <v>0</v>
      </c>
      <c r="I4554" s="27"/>
      <c r="J4554" s="28">
        <v>0</v>
      </c>
      <c r="K4554" t="str">
        <f>IF((LEN(relatorio_Ananindeua3[[#This Row],[CIF/CPF/CNPJ]])=14),relatorio_Ananindeua3[[#This Row],[CIF/CPF/CNPJ]],relatorio_Ananindeua3[[#This Row],[Coluna2]])</f>
        <v>13521438000167</v>
      </c>
      <c r="L4554" t="str">
        <f t="shared" si="71"/>
        <v>135******67</v>
      </c>
    </row>
    <row r="4555" spans="1:12" x14ac:dyDescent="0.25">
      <c r="A4555" s="23" t="s">
        <v>2446</v>
      </c>
      <c r="B4555" s="23" t="s">
        <v>2447</v>
      </c>
      <c r="C4555" s="23" t="s">
        <v>17</v>
      </c>
      <c r="D4555" s="24">
        <v>45299.939097222225</v>
      </c>
      <c r="E4555" s="25" t="s">
        <v>11</v>
      </c>
      <c r="F4555" s="26" t="s">
        <v>16</v>
      </c>
      <c r="G4555" s="26" t="s">
        <v>14</v>
      </c>
      <c r="H4555" s="23">
        <v>0</v>
      </c>
      <c r="I4555" s="27"/>
      <c r="J4555" s="28">
        <v>0</v>
      </c>
      <c r="K4555" t="str">
        <f>IF((LEN(relatorio_Ananindeua3[[#This Row],[CIF/CPF/CNPJ]])=14),relatorio_Ananindeua3[[#This Row],[CIF/CPF/CNPJ]],relatorio_Ananindeua3[[#This Row],[Coluna2]])</f>
        <v>28844137000141</v>
      </c>
      <c r="L4555" t="str">
        <f t="shared" si="71"/>
        <v>288******41</v>
      </c>
    </row>
    <row r="4556" spans="1:12" x14ac:dyDescent="0.25">
      <c r="A4556" s="23" t="s">
        <v>2746</v>
      </c>
      <c r="B4556" s="23" t="s">
        <v>2747</v>
      </c>
      <c r="C4556" s="23" t="s">
        <v>17</v>
      </c>
      <c r="D4556" s="24">
        <v>45299.939108796294</v>
      </c>
      <c r="E4556" s="25" t="s">
        <v>11</v>
      </c>
      <c r="F4556" s="26" t="s">
        <v>16</v>
      </c>
      <c r="G4556" s="26" t="s">
        <v>14</v>
      </c>
      <c r="H4556" s="23">
        <v>0</v>
      </c>
      <c r="I4556" s="27"/>
      <c r="J4556" s="28">
        <v>0</v>
      </c>
      <c r="K4556" t="str">
        <f>IF((LEN(relatorio_Ananindeua3[[#This Row],[CIF/CPF/CNPJ]])=14),relatorio_Ananindeua3[[#This Row],[CIF/CPF/CNPJ]],relatorio_Ananindeua3[[#This Row],[Coluna2]])</f>
        <v>30187037000131</v>
      </c>
      <c r="L4556" t="str">
        <f t="shared" si="71"/>
        <v>301******31</v>
      </c>
    </row>
    <row r="4557" spans="1:12" x14ac:dyDescent="0.25">
      <c r="A4557" s="23" t="s">
        <v>2752</v>
      </c>
      <c r="B4557" s="23" t="s">
        <v>2753</v>
      </c>
      <c r="C4557" s="23" t="s">
        <v>17</v>
      </c>
      <c r="D4557" s="24">
        <v>45299.939108796294</v>
      </c>
      <c r="E4557" s="25" t="s">
        <v>11</v>
      </c>
      <c r="F4557" s="26" t="s">
        <v>16</v>
      </c>
      <c r="G4557" s="26" t="s">
        <v>14</v>
      </c>
      <c r="H4557" s="23">
        <v>0</v>
      </c>
      <c r="I4557" s="27"/>
      <c r="J4557" s="28">
        <v>0</v>
      </c>
      <c r="K4557" t="str">
        <f>IF((LEN(relatorio_Ananindeua3[[#This Row],[CIF/CPF/CNPJ]])=14),relatorio_Ananindeua3[[#This Row],[CIF/CPF/CNPJ]],relatorio_Ananindeua3[[#This Row],[Coluna2]])</f>
        <v>30230883000197</v>
      </c>
      <c r="L4557" t="str">
        <f t="shared" si="71"/>
        <v>302******97</v>
      </c>
    </row>
    <row r="4558" spans="1:12" x14ac:dyDescent="0.25">
      <c r="A4558" s="23" t="s">
        <v>2756</v>
      </c>
      <c r="B4558" s="23" t="s">
        <v>2757</v>
      </c>
      <c r="C4558" s="23" t="s">
        <v>17</v>
      </c>
      <c r="D4558" s="24">
        <v>45299.939108796294</v>
      </c>
      <c r="E4558" s="25" t="s">
        <v>11</v>
      </c>
      <c r="F4558" s="26" t="s">
        <v>16</v>
      </c>
      <c r="G4558" s="26" t="s">
        <v>14</v>
      </c>
      <c r="H4558" s="23">
        <v>0</v>
      </c>
      <c r="I4558" s="27"/>
      <c r="J4558" s="28">
        <v>0</v>
      </c>
      <c r="K4558" t="str">
        <f>IF((LEN(relatorio_Ananindeua3[[#This Row],[CIF/CPF/CNPJ]])=14),relatorio_Ananindeua3[[#This Row],[CIF/CPF/CNPJ]],relatorio_Ananindeua3[[#This Row],[Coluna2]])</f>
        <v>30246655000105</v>
      </c>
      <c r="L4558" t="str">
        <f t="shared" si="71"/>
        <v>302******05</v>
      </c>
    </row>
    <row r="4559" spans="1:12" x14ac:dyDescent="0.25">
      <c r="A4559" s="23" t="s">
        <v>2666</v>
      </c>
      <c r="B4559" s="23" t="s">
        <v>2667</v>
      </c>
      <c r="C4559" s="23" t="s">
        <v>17</v>
      </c>
      <c r="D4559" s="24">
        <v>45299.939120370371</v>
      </c>
      <c r="E4559" s="25" t="s">
        <v>11</v>
      </c>
      <c r="F4559" s="26" t="s">
        <v>16</v>
      </c>
      <c r="G4559" s="26" t="s">
        <v>14</v>
      </c>
      <c r="H4559" s="23">
        <v>0</v>
      </c>
      <c r="I4559" s="27"/>
      <c r="J4559" s="28">
        <v>0</v>
      </c>
      <c r="K4559" t="str">
        <f>IF((LEN(relatorio_Ananindeua3[[#This Row],[CIF/CPF/CNPJ]])=14),relatorio_Ananindeua3[[#This Row],[CIF/CPF/CNPJ]],relatorio_Ananindeua3[[#This Row],[Coluna2]])</f>
        <v>29859294000193</v>
      </c>
      <c r="L4559" t="str">
        <f t="shared" si="71"/>
        <v>298******93</v>
      </c>
    </row>
    <row r="4560" spans="1:12" x14ac:dyDescent="0.25">
      <c r="A4560" s="23" t="s">
        <v>2740</v>
      </c>
      <c r="B4560" s="23" t="s">
        <v>2741</v>
      </c>
      <c r="C4560" s="23" t="s">
        <v>17</v>
      </c>
      <c r="D4560" s="24">
        <v>45299.939120370371</v>
      </c>
      <c r="E4560" s="25" t="s">
        <v>11</v>
      </c>
      <c r="F4560" s="26" t="s">
        <v>16</v>
      </c>
      <c r="G4560" s="26" t="s">
        <v>14</v>
      </c>
      <c r="H4560" s="23">
        <v>0</v>
      </c>
      <c r="I4560" s="27"/>
      <c r="J4560" s="28">
        <v>0</v>
      </c>
      <c r="K4560" t="str">
        <f>IF((LEN(relatorio_Ananindeua3[[#This Row],[CIF/CPF/CNPJ]])=14),relatorio_Ananindeua3[[#This Row],[CIF/CPF/CNPJ]],relatorio_Ananindeua3[[#This Row],[Coluna2]])</f>
        <v>30162773000135</v>
      </c>
      <c r="L4560" t="str">
        <f t="shared" si="71"/>
        <v>301******35</v>
      </c>
    </row>
    <row r="4561" spans="1:12" x14ac:dyDescent="0.25">
      <c r="A4561" s="23" t="s">
        <v>2754</v>
      </c>
      <c r="B4561" s="23" t="s">
        <v>2755</v>
      </c>
      <c r="C4561" s="23" t="s">
        <v>17</v>
      </c>
      <c r="D4561" s="24">
        <v>45299.939120370371</v>
      </c>
      <c r="E4561" s="25" t="s">
        <v>11</v>
      </c>
      <c r="F4561" s="26" t="s">
        <v>16</v>
      </c>
      <c r="G4561" s="26" t="s">
        <v>14</v>
      </c>
      <c r="H4561" s="23">
        <v>0</v>
      </c>
      <c r="I4561" s="27"/>
      <c r="J4561" s="28">
        <v>0</v>
      </c>
      <c r="K4561" t="str">
        <f>IF((LEN(relatorio_Ananindeua3[[#This Row],[CIF/CPF/CNPJ]])=14),relatorio_Ananindeua3[[#This Row],[CIF/CPF/CNPJ]],relatorio_Ananindeua3[[#This Row],[Coluna2]])</f>
        <v>30243500000115</v>
      </c>
      <c r="L4561" t="str">
        <f t="shared" si="71"/>
        <v>302******15</v>
      </c>
    </row>
    <row r="4562" spans="1:12" x14ac:dyDescent="0.25">
      <c r="A4562" s="23" t="s">
        <v>2360</v>
      </c>
      <c r="B4562" s="23" t="s">
        <v>2361</v>
      </c>
      <c r="C4562" s="23" t="s">
        <v>17</v>
      </c>
      <c r="D4562" s="24">
        <v>45299.939131944448</v>
      </c>
      <c r="E4562" s="25" t="s">
        <v>11</v>
      </c>
      <c r="F4562" s="26" t="s">
        <v>16</v>
      </c>
      <c r="G4562" s="26" t="s">
        <v>14</v>
      </c>
      <c r="H4562" s="23">
        <v>0</v>
      </c>
      <c r="I4562" s="27"/>
      <c r="J4562" s="28">
        <v>0</v>
      </c>
      <c r="K4562" t="str">
        <f>IF((LEN(relatorio_Ananindeua3[[#This Row],[CIF/CPF/CNPJ]])=14),relatorio_Ananindeua3[[#This Row],[CIF/CPF/CNPJ]],relatorio_Ananindeua3[[#This Row],[Coluna2]])</f>
        <v>28476963000185</v>
      </c>
      <c r="L4562" t="str">
        <f t="shared" ref="L4562:L4625" si="72">_xlfn.CONCAT(LEFT(A4562,3),REPT("*",6),RIGHT(A4562,2))</f>
        <v>284******85</v>
      </c>
    </row>
    <row r="4563" spans="1:12" x14ac:dyDescent="0.25">
      <c r="A4563" s="23" t="s">
        <v>2038</v>
      </c>
      <c r="B4563" s="23" t="s">
        <v>2039</v>
      </c>
      <c r="C4563" s="23" t="s">
        <v>17</v>
      </c>
      <c r="D4563" s="24">
        <v>45299.939247685186</v>
      </c>
      <c r="E4563" s="25" t="s">
        <v>11</v>
      </c>
      <c r="F4563" s="26" t="s">
        <v>16</v>
      </c>
      <c r="G4563" s="26" t="s">
        <v>14</v>
      </c>
      <c r="H4563" s="23">
        <v>0</v>
      </c>
      <c r="I4563" s="27"/>
      <c r="J4563" s="28">
        <v>0</v>
      </c>
      <c r="K4563" t="str">
        <f>IF((LEN(relatorio_Ananindeua3[[#This Row],[CIF/CPF/CNPJ]])=14),relatorio_Ananindeua3[[#This Row],[CIF/CPF/CNPJ]],relatorio_Ananindeua3[[#This Row],[Coluna2]])</f>
        <v>26665076000120</v>
      </c>
      <c r="L4563" t="str">
        <f t="shared" si="72"/>
        <v>266******20</v>
      </c>
    </row>
    <row r="4564" spans="1:12" x14ac:dyDescent="0.25">
      <c r="A4564" s="23" t="s">
        <v>2724</v>
      </c>
      <c r="B4564" s="23" t="s">
        <v>2725</v>
      </c>
      <c r="C4564" s="23" t="s">
        <v>17</v>
      </c>
      <c r="D4564" s="24">
        <v>45299.939479166664</v>
      </c>
      <c r="E4564" s="25" t="s">
        <v>11</v>
      </c>
      <c r="F4564" s="26" t="s">
        <v>16</v>
      </c>
      <c r="G4564" s="26" t="s">
        <v>14</v>
      </c>
      <c r="H4564" s="23">
        <v>0</v>
      </c>
      <c r="I4564" s="27"/>
      <c r="J4564" s="28">
        <v>0</v>
      </c>
      <c r="K4564" t="str">
        <f>IF((LEN(relatorio_Ananindeua3[[#This Row],[CIF/CPF/CNPJ]])=14),relatorio_Ananindeua3[[#This Row],[CIF/CPF/CNPJ]],relatorio_Ananindeua3[[#This Row],[Coluna2]])</f>
        <v>30081257000186</v>
      </c>
      <c r="L4564" t="str">
        <f t="shared" si="72"/>
        <v>300******86</v>
      </c>
    </row>
    <row r="4565" spans="1:12" x14ac:dyDescent="0.25">
      <c r="A4565" s="23" t="s">
        <v>2672</v>
      </c>
      <c r="B4565" s="23" t="s">
        <v>2673</v>
      </c>
      <c r="C4565" s="23" t="s">
        <v>17</v>
      </c>
      <c r="D4565" s="24">
        <v>45299.93949074074</v>
      </c>
      <c r="E4565" s="25" t="s">
        <v>11</v>
      </c>
      <c r="F4565" s="26" t="s">
        <v>16</v>
      </c>
      <c r="G4565" s="26" t="s">
        <v>14</v>
      </c>
      <c r="H4565" s="23">
        <v>0</v>
      </c>
      <c r="I4565" s="27"/>
      <c r="J4565" s="28">
        <v>0</v>
      </c>
      <c r="K4565" t="str">
        <f>IF((LEN(relatorio_Ananindeua3[[#This Row],[CIF/CPF/CNPJ]])=14),relatorio_Ananindeua3[[#This Row],[CIF/CPF/CNPJ]],relatorio_Ananindeua3[[#This Row],[Coluna2]])</f>
        <v>29887308000182</v>
      </c>
      <c r="L4565" t="str">
        <f t="shared" si="72"/>
        <v>298******82</v>
      </c>
    </row>
    <row r="4566" spans="1:12" x14ac:dyDescent="0.25">
      <c r="A4566" s="23" t="s">
        <v>626</v>
      </c>
      <c r="B4566" s="23" t="s">
        <v>627</v>
      </c>
      <c r="C4566" s="23" t="s">
        <v>17</v>
      </c>
      <c r="D4566" s="24">
        <v>45299.939502314817</v>
      </c>
      <c r="E4566" s="25" t="s">
        <v>11</v>
      </c>
      <c r="F4566" s="26" t="s">
        <v>16</v>
      </c>
      <c r="G4566" s="26" t="s">
        <v>14</v>
      </c>
      <c r="H4566" s="23">
        <v>0</v>
      </c>
      <c r="I4566" s="27"/>
      <c r="J4566" s="28">
        <v>0</v>
      </c>
      <c r="K4566" t="str">
        <f>IF((LEN(relatorio_Ananindeua3[[#This Row],[CIF/CPF/CNPJ]])=14),relatorio_Ananindeua3[[#This Row],[CIF/CPF/CNPJ]],relatorio_Ananindeua3[[#This Row],[Coluna2]])</f>
        <v>14453372000188</v>
      </c>
      <c r="L4566" t="str">
        <f t="shared" si="72"/>
        <v>144******88</v>
      </c>
    </row>
    <row r="4567" spans="1:12" x14ac:dyDescent="0.25">
      <c r="A4567" s="23" t="s">
        <v>1630</v>
      </c>
      <c r="B4567" s="23" t="s">
        <v>1631</v>
      </c>
      <c r="C4567" s="23" t="s">
        <v>17</v>
      </c>
      <c r="D4567" s="24">
        <v>45299.939502314817</v>
      </c>
      <c r="E4567" s="25" t="s">
        <v>11</v>
      </c>
      <c r="F4567" s="26" t="s">
        <v>16</v>
      </c>
      <c r="G4567" s="26" t="s">
        <v>14</v>
      </c>
      <c r="H4567" s="23">
        <v>0</v>
      </c>
      <c r="I4567" s="27"/>
      <c r="J4567" s="28">
        <v>0</v>
      </c>
      <c r="K4567" t="str">
        <f>IF((LEN(relatorio_Ananindeua3[[#This Row],[CIF/CPF/CNPJ]])=14),relatorio_Ananindeua3[[#This Row],[CIF/CPF/CNPJ]],relatorio_Ananindeua3[[#This Row],[Coluna2]])</f>
        <v>23269586000190</v>
      </c>
      <c r="L4567" t="str">
        <f t="shared" si="72"/>
        <v>232******90</v>
      </c>
    </row>
    <row r="4568" spans="1:12" x14ac:dyDescent="0.25">
      <c r="A4568" s="23" t="s">
        <v>2678</v>
      </c>
      <c r="B4568" s="23" t="s">
        <v>2679</v>
      </c>
      <c r="C4568" s="23" t="s">
        <v>17</v>
      </c>
      <c r="D4568" s="24">
        <v>45299.939502314817</v>
      </c>
      <c r="E4568" s="25" t="s">
        <v>11</v>
      </c>
      <c r="F4568" s="26" t="s">
        <v>16</v>
      </c>
      <c r="G4568" s="26" t="s">
        <v>14</v>
      </c>
      <c r="H4568" s="23">
        <v>0</v>
      </c>
      <c r="I4568" s="27"/>
      <c r="J4568" s="28">
        <v>0</v>
      </c>
      <c r="K4568" t="str">
        <f>IF((LEN(relatorio_Ananindeua3[[#This Row],[CIF/CPF/CNPJ]])=14),relatorio_Ananindeua3[[#This Row],[CIF/CPF/CNPJ]],relatorio_Ananindeua3[[#This Row],[Coluna2]])</f>
        <v>29890295000109</v>
      </c>
      <c r="L4568" t="str">
        <f t="shared" si="72"/>
        <v>298******09</v>
      </c>
    </row>
    <row r="4569" spans="1:12" x14ac:dyDescent="0.25">
      <c r="A4569" s="23" t="s">
        <v>2720</v>
      </c>
      <c r="B4569" s="23" t="s">
        <v>2721</v>
      </c>
      <c r="C4569" s="23" t="s">
        <v>17</v>
      </c>
      <c r="D4569" s="24">
        <v>45299.939502314817</v>
      </c>
      <c r="E4569" s="25" t="s">
        <v>11</v>
      </c>
      <c r="F4569" s="26" t="s">
        <v>16</v>
      </c>
      <c r="G4569" s="26" t="s">
        <v>14</v>
      </c>
      <c r="H4569" s="23">
        <v>0</v>
      </c>
      <c r="I4569" s="27"/>
      <c r="J4569" s="28">
        <v>0</v>
      </c>
      <c r="K4569" t="str">
        <f>IF((LEN(relatorio_Ananindeua3[[#This Row],[CIF/CPF/CNPJ]])=14),relatorio_Ananindeua3[[#This Row],[CIF/CPF/CNPJ]],relatorio_Ananindeua3[[#This Row],[Coluna2]])</f>
        <v>30055459000153</v>
      </c>
      <c r="L4569" t="str">
        <f t="shared" si="72"/>
        <v>300******53</v>
      </c>
    </row>
    <row r="4570" spans="1:12" x14ac:dyDescent="0.25">
      <c r="A4570" s="23" t="s">
        <v>2692</v>
      </c>
      <c r="B4570" s="23" t="s">
        <v>2693</v>
      </c>
      <c r="C4570" s="23" t="s">
        <v>17</v>
      </c>
      <c r="D4570" s="24">
        <v>45299.939525462964</v>
      </c>
      <c r="E4570" s="25" t="s">
        <v>11</v>
      </c>
      <c r="F4570" s="26" t="s">
        <v>16</v>
      </c>
      <c r="G4570" s="26" t="s">
        <v>14</v>
      </c>
      <c r="H4570" s="23">
        <v>0</v>
      </c>
      <c r="I4570" s="27"/>
      <c r="J4570" s="28">
        <v>0</v>
      </c>
      <c r="K4570" t="str">
        <f>IF((LEN(relatorio_Ananindeua3[[#This Row],[CIF/CPF/CNPJ]])=14),relatorio_Ananindeua3[[#This Row],[CIF/CPF/CNPJ]],relatorio_Ananindeua3[[#This Row],[Coluna2]])</f>
        <v>29938162000157</v>
      </c>
      <c r="L4570" t="str">
        <f t="shared" si="72"/>
        <v>299******57</v>
      </c>
    </row>
    <row r="4571" spans="1:12" x14ac:dyDescent="0.25">
      <c r="A4571" s="23" t="s">
        <v>2706</v>
      </c>
      <c r="B4571" s="23" t="s">
        <v>2707</v>
      </c>
      <c r="C4571" s="23" t="s">
        <v>17</v>
      </c>
      <c r="D4571" s="24">
        <v>45299.939525462964</v>
      </c>
      <c r="E4571" s="25" t="s">
        <v>11</v>
      </c>
      <c r="F4571" s="26" t="s">
        <v>16</v>
      </c>
      <c r="G4571" s="26" t="s">
        <v>14</v>
      </c>
      <c r="H4571" s="23">
        <v>0</v>
      </c>
      <c r="I4571" s="27"/>
      <c r="J4571" s="28">
        <v>0</v>
      </c>
      <c r="K4571" t="str">
        <f>IF((LEN(relatorio_Ananindeua3[[#This Row],[CIF/CPF/CNPJ]])=14),relatorio_Ananindeua3[[#This Row],[CIF/CPF/CNPJ]],relatorio_Ananindeua3[[#This Row],[Coluna2]])</f>
        <v>30006823000195</v>
      </c>
      <c r="L4571" t="str">
        <f t="shared" si="72"/>
        <v>300******95</v>
      </c>
    </row>
    <row r="4572" spans="1:12" x14ac:dyDescent="0.25">
      <c r="A4572" s="23" t="s">
        <v>2668</v>
      </c>
      <c r="B4572" s="23" t="s">
        <v>2669</v>
      </c>
      <c r="C4572" s="23" t="s">
        <v>17</v>
      </c>
      <c r="D4572" s="24">
        <v>45299.93953703704</v>
      </c>
      <c r="E4572" s="25" t="s">
        <v>11</v>
      </c>
      <c r="F4572" s="26" t="s">
        <v>16</v>
      </c>
      <c r="G4572" s="26" t="s">
        <v>14</v>
      </c>
      <c r="H4572" s="23">
        <v>0</v>
      </c>
      <c r="I4572" s="27"/>
      <c r="J4572" s="28">
        <v>0</v>
      </c>
      <c r="K4572" t="str">
        <f>IF((LEN(relatorio_Ananindeua3[[#This Row],[CIF/CPF/CNPJ]])=14),relatorio_Ananindeua3[[#This Row],[CIF/CPF/CNPJ]],relatorio_Ananindeua3[[#This Row],[Coluna2]])</f>
        <v>29867992000130</v>
      </c>
      <c r="L4572" t="str">
        <f t="shared" si="72"/>
        <v>298******30</v>
      </c>
    </row>
    <row r="4573" spans="1:12" x14ac:dyDescent="0.25">
      <c r="A4573" s="23" t="s">
        <v>1046</v>
      </c>
      <c r="B4573" s="23" t="s">
        <v>1047</v>
      </c>
      <c r="C4573" s="23" t="s">
        <v>17</v>
      </c>
      <c r="D4573" s="24">
        <v>45299.939560185187</v>
      </c>
      <c r="E4573" s="25" t="s">
        <v>11</v>
      </c>
      <c r="F4573" s="26" t="s">
        <v>16</v>
      </c>
      <c r="G4573" s="26" t="s">
        <v>14</v>
      </c>
      <c r="H4573" s="23">
        <v>0</v>
      </c>
      <c r="I4573" s="27"/>
      <c r="J4573" s="28">
        <v>0</v>
      </c>
      <c r="K4573" t="str">
        <f>IF((LEN(relatorio_Ananindeua3[[#This Row],[CIF/CPF/CNPJ]])=14),relatorio_Ananindeua3[[#This Row],[CIF/CPF/CNPJ]],relatorio_Ananindeua3[[#This Row],[Coluna2]])</f>
        <v>18085242000190</v>
      </c>
      <c r="L4573" t="str">
        <f t="shared" si="72"/>
        <v>180******90</v>
      </c>
    </row>
    <row r="4574" spans="1:12" x14ac:dyDescent="0.25">
      <c r="A4574" s="23" t="s">
        <v>2634</v>
      </c>
      <c r="B4574" s="23" t="s">
        <v>2635</v>
      </c>
      <c r="C4574" s="23" t="s">
        <v>17</v>
      </c>
      <c r="D4574" s="24">
        <v>45299.939571759256</v>
      </c>
      <c r="E4574" s="25" t="s">
        <v>11</v>
      </c>
      <c r="F4574" s="26" t="s">
        <v>16</v>
      </c>
      <c r="G4574" s="26" t="s">
        <v>14</v>
      </c>
      <c r="H4574" s="23">
        <v>0</v>
      </c>
      <c r="I4574" s="27"/>
      <c r="J4574" s="28">
        <v>0</v>
      </c>
      <c r="K4574" t="str">
        <f>IF((LEN(relatorio_Ananindeua3[[#This Row],[CIF/CPF/CNPJ]])=14),relatorio_Ananindeua3[[#This Row],[CIF/CPF/CNPJ]],relatorio_Ananindeua3[[#This Row],[Coluna2]])</f>
        <v>29726278000122</v>
      </c>
      <c r="L4574" t="str">
        <f t="shared" si="72"/>
        <v>297******22</v>
      </c>
    </row>
    <row r="4575" spans="1:12" x14ac:dyDescent="0.25">
      <c r="A4575" s="23" t="s">
        <v>2670</v>
      </c>
      <c r="B4575" s="23" t="s">
        <v>2671</v>
      </c>
      <c r="C4575" s="23" t="s">
        <v>17</v>
      </c>
      <c r="D4575" s="24">
        <v>45299.939571759256</v>
      </c>
      <c r="E4575" s="25" t="s">
        <v>11</v>
      </c>
      <c r="F4575" s="26" t="s">
        <v>16</v>
      </c>
      <c r="G4575" s="26" t="s">
        <v>14</v>
      </c>
      <c r="H4575" s="23">
        <v>0</v>
      </c>
      <c r="I4575" s="27"/>
      <c r="J4575" s="28">
        <v>0</v>
      </c>
      <c r="K4575" t="str">
        <f>IF((LEN(relatorio_Ananindeua3[[#This Row],[CIF/CPF/CNPJ]])=14),relatorio_Ananindeua3[[#This Row],[CIF/CPF/CNPJ]],relatorio_Ananindeua3[[#This Row],[Coluna2]])</f>
        <v>29884808000160</v>
      </c>
      <c r="L4575" t="str">
        <f t="shared" si="72"/>
        <v>298******60</v>
      </c>
    </row>
    <row r="4576" spans="1:12" x14ac:dyDescent="0.25">
      <c r="A4576" s="23" t="s">
        <v>2708</v>
      </c>
      <c r="B4576" s="23" t="s">
        <v>2709</v>
      </c>
      <c r="C4576" s="23" t="s">
        <v>17</v>
      </c>
      <c r="D4576" s="24">
        <v>45299.939583333333</v>
      </c>
      <c r="E4576" s="25" t="s">
        <v>11</v>
      </c>
      <c r="F4576" s="26" t="s">
        <v>16</v>
      </c>
      <c r="G4576" s="26" t="s">
        <v>14</v>
      </c>
      <c r="H4576" s="23">
        <v>0</v>
      </c>
      <c r="I4576" s="27"/>
      <c r="J4576" s="28">
        <v>0</v>
      </c>
      <c r="K4576" t="str">
        <f>IF((LEN(relatorio_Ananindeua3[[#This Row],[CIF/CPF/CNPJ]])=14),relatorio_Ananindeua3[[#This Row],[CIF/CPF/CNPJ]],relatorio_Ananindeua3[[#This Row],[Coluna2]])</f>
        <v>30010097000184</v>
      </c>
      <c r="L4576" t="str">
        <f t="shared" si="72"/>
        <v>300******84</v>
      </c>
    </row>
    <row r="4577" spans="1:12" x14ac:dyDescent="0.25">
      <c r="A4577" s="23" t="s">
        <v>664</v>
      </c>
      <c r="B4577" s="23" t="s">
        <v>665</v>
      </c>
      <c r="C4577" s="23" t="s">
        <v>17</v>
      </c>
      <c r="D4577" s="24">
        <v>45299.939652777779</v>
      </c>
      <c r="E4577" s="25" t="s">
        <v>11</v>
      </c>
      <c r="F4577" s="26" t="s">
        <v>16</v>
      </c>
      <c r="G4577" s="26" t="s">
        <v>14</v>
      </c>
      <c r="H4577" s="23">
        <v>0</v>
      </c>
      <c r="I4577" s="27"/>
      <c r="J4577" s="28">
        <v>0</v>
      </c>
      <c r="K4577" t="str">
        <f>IF((LEN(relatorio_Ananindeua3[[#This Row],[CIF/CPF/CNPJ]])=14),relatorio_Ananindeua3[[#This Row],[CIF/CPF/CNPJ]],relatorio_Ananindeua3[[#This Row],[Coluna2]])</f>
        <v>14810326000199</v>
      </c>
      <c r="L4577" t="str">
        <f t="shared" si="72"/>
        <v>148******99</v>
      </c>
    </row>
    <row r="4578" spans="1:12" x14ac:dyDescent="0.25">
      <c r="A4578" s="23" t="s">
        <v>2698</v>
      </c>
      <c r="B4578" s="23" t="s">
        <v>2699</v>
      </c>
      <c r="C4578" s="23" t="s">
        <v>17</v>
      </c>
      <c r="D4578" s="24">
        <v>45299.939652777779</v>
      </c>
      <c r="E4578" s="25" t="s">
        <v>11</v>
      </c>
      <c r="F4578" s="26" t="s">
        <v>16</v>
      </c>
      <c r="G4578" s="26" t="s">
        <v>14</v>
      </c>
      <c r="H4578" s="23">
        <v>0</v>
      </c>
      <c r="I4578" s="27"/>
      <c r="J4578" s="28">
        <v>0</v>
      </c>
      <c r="K4578" t="str">
        <f>IF((LEN(relatorio_Ananindeua3[[#This Row],[CIF/CPF/CNPJ]])=14),relatorio_Ananindeua3[[#This Row],[CIF/CPF/CNPJ]],relatorio_Ananindeua3[[#This Row],[Coluna2]])</f>
        <v>29976344000112</v>
      </c>
      <c r="L4578" t="str">
        <f t="shared" si="72"/>
        <v>299******12</v>
      </c>
    </row>
    <row r="4579" spans="1:12" x14ac:dyDescent="0.25">
      <c r="A4579" s="23" t="s">
        <v>351</v>
      </c>
      <c r="B4579" s="23" t="s">
        <v>352</v>
      </c>
      <c r="C4579" s="23" t="s">
        <v>17</v>
      </c>
      <c r="D4579" s="24">
        <v>45299.940879629627</v>
      </c>
      <c r="E4579" s="25" t="s">
        <v>11</v>
      </c>
      <c r="F4579" s="26" t="s">
        <v>16</v>
      </c>
      <c r="G4579" s="26" t="s">
        <v>14</v>
      </c>
      <c r="H4579" s="23">
        <v>0</v>
      </c>
      <c r="I4579" s="27"/>
      <c r="J4579" s="28">
        <v>0</v>
      </c>
      <c r="K4579" t="str">
        <f>IF((LEN(relatorio_Ananindeua3[[#This Row],[CIF/CPF/CNPJ]])=14),relatorio_Ananindeua3[[#This Row],[CIF/CPF/CNPJ]],relatorio_Ananindeua3[[#This Row],[Coluna2]])</f>
        <v>12774845000113</v>
      </c>
      <c r="L4579" t="str">
        <f t="shared" si="72"/>
        <v>127******13</v>
      </c>
    </row>
    <row r="4580" spans="1:12" x14ac:dyDescent="0.25">
      <c r="A4580" s="23" t="s">
        <v>1201</v>
      </c>
      <c r="B4580" s="23" t="s">
        <v>1202</v>
      </c>
      <c r="C4580" s="23" t="s">
        <v>17</v>
      </c>
      <c r="D4580" s="24">
        <v>45299.940960648149</v>
      </c>
      <c r="E4580" s="25" t="s">
        <v>11</v>
      </c>
      <c r="F4580" s="26" t="s">
        <v>16</v>
      </c>
      <c r="G4580" s="26" t="s">
        <v>14</v>
      </c>
      <c r="H4580" s="23">
        <v>0</v>
      </c>
      <c r="I4580" s="27"/>
      <c r="J4580" s="28">
        <v>0</v>
      </c>
      <c r="K4580" t="str">
        <f>IF((LEN(relatorio_Ananindeua3[[#This Row],[CIF/CPF/CNPJ]])=14),relatorio_Ananindeua3[[#This Row],[CIF/CPF/CNPJ]],relatorio_Ananindeua3[[#This Row],[Coluna2]])</f>
        <v>19507702000194</v>
      </c>
      <c r="L4580" t="str">
        <f t="shared" si="72"/>
        <v>195******94</v>
      </c>
    </row>
    <row r="4581" spans="1:12" x14ac:dyDescent="0.25">
      <c r="A4581" s="23" t="s">
        <v>2714</v>
      </c>
      <c r="B4581" s="23" t="s">
        <v>2715</v>
      </c>
      <c r="C4581" s="23" t="s">
        <v>17</v>
      </c>
      <c r="D4581" s="24">
        <v>45299.941145833334</v>
      </c>
      <c r="E4581" s="25" t="s">
        <v>11</v>
      </c>
      <c r="F4581" s="26" t="s">
        <v>16</v>
      </c>
      <c r="G4581" s="26" t="s">
        <v>14</v>
      </c>
      <c r="H4581" s="23">
        <v>0</v>
      </c>
      <c r="I4581" s="27"/>
      <c r="J4581" s="28">
        <v>0</v>
      </c>
      <c r="K4581" t="str">
        <f>IF((LEN(relatorio_Ananindeua3[[#This Row],[CIF/CPF/CNPJ]])=14),relatorio_Ananindeua3[[#This Row],[CIF/CPF/CNPJ]],relatorio_Ananindeua3[[#This Row],[Coluna2]])</f>
        <v>30017371000147</v>
      </c>
      <c r="L4581" t="str">
        <f t="shared" si="72"/>
        <v>300******47</v>
      </c>
    </row>
    <row r="4582" spans="1:12" x14ac:dyDescent="0.25">
      <c r="A4582" s="23" t="s">
        <v>1610</v>
      </c>
      <c r="B4582" s="23" t="s">
        <v>1611</v>
      </c>
      <c r="C4582" s="23" t="s">
        <v>17</v>
      </c>
      <c r="D4582" s="24">
        <v>45299.941180555557</v>
      </c>
      <c r="E4582" s="25" t="s">
        <v>11</v>
      </c>
      <c r="F4582" s="26" t="s">
        <v>16</v>
      </c>
      <c r="G4582" s="26" t="s">
        <v>14</v>
      </c>
      <c r="H4582" s="23">
        <v>0</v>
      </c>
      <c r="I4582" s="27"/>
      <c r="J4582" s="28">
        <v>0</v>
      </c>
      <c r="K4582" t="str">
        <f>IF((LEN(relatorio_Ananindeua3[[#This Row],[CIF/CPF/CNPJ]])=14),relatorio_Ananindeua3[[#This Row],[CIF/CPF/CNPJ]],relatorio_Ananindeua3[[#This Row],[Coluna2]])</f>
        <v>23071338000130</v>
      </c>
      <c r="L4582" t="str">
        <f t="shared" si="72"/>
        <v>230******30</v>
      </c>
    </row>
    <row r="4583" spans="1:12" x14ac:dyDescent="0.25">
      <c r="A4583" s="23" t="s">
        <v>2652</v>
      </c>
      <c r="B4583" s="23" t="s">
        <v>2653</v>
      </c>
      <c r="C4583" s="23" t="s">
        <v>17</v>
      </c>
      <c r="D4583" s="24">
        <v>45299.941458333335</v>
      </c>
      <c r="E4583" s="25" t="s">
        <v>11</v>
      </c>
      <c r="F4583" s="26" t="s">
        <v>16</v>
      </c>
      <c r="G4583" s="26" t="s">
        <v>14</v>
      </c>
      <c r="H4583" s="23">
        <v>0</v>
      </c>
      <c r="I4583" s="27"/>
      <c r="J4583" s="28">
        <v>0</v>
      </c>
      <c r="K4583" t="str">
        <f>IF((LEN(relatorio_Ananindeua3[[#This Row],[CIF/CPF/CNPJ]])=14),relatorio_Ananindeua3[[#This Row],[CIF/CPF/CNPJ]],relatorio_Ananindeua3[[#This Row],[Coluna2]])</f>
        <v>29812175000185</v>
      </c>
      <c r="L4583" t="str">
        <f t="shared" si="72"/>
        <v>298******85</v>
      </c>
    </row>
    <row r="4584" spans="1:12" x14ac:dyDescent="0.25">
      <c r="A4584" s="23" t="s">
        <v>2148</v>
      </c>
      <c r="B4584" s="23" t="s">
        <v>2149</v>
      </c>
      <c r="C4584" s="23" t="s">
        <v>17</v>
      </c>
      <c r="D4584" s="24">
        <v>45299.94153935185</v>
      </c>
      <c r="E4584" s="25" t="s">
        <v>11</v>
      </c>
      <c r="F4584" s="26" t="s">
        <v>16</v>
      </c>
      <c r="G4584" s="26" t="s">
        <v>14</v>
      </c>
      <c r="H4584" s="23">
        <v>0</v>
      </c>
      <c r="I4584" s="27"/>
      <c r="J4584" s="28">
        <v>0</v>
      </c>
      <c r="K4584" t="str">
        <f>IF((LEN(relatorio_Ananindeua3[[#This Row],[CIF/CPF/CNPJ]])=14),relatorio_Ananindeua3[[#This Row],[CIF/CPF/CNPJ]],relatorio_Ananindeua3[[#This Row],[Coluna2]])</f>
        <v>27359299000121</v>
      </c>
      <c r="L4584" t="str">
        <f t="shared" si="72"/>
        <v>273******21</v>
      </c>
    </row>
    <row r="4585" spans="1:12" x14ac:dyDescent="0.25">
      <c r="A4585" s="23" t="s">
        <v>2628</v>
      </c>
      <c r="B4585" s="23" t="s">
        <v>2629</v>
      </c>
      <c r="C4585" s="23" t="s">
        <v>17</v>
      </c>
      <c r="D4585" s="24">
        <v>45299.941608796296</v>
      </c>
      <c r="E4585" s="25" t="s">
        <v>11</v>
      </c>
      <c r="F4585" s="26" t="s">
        <v>16</v>
      </c>
      <c r="G4585" s="26" t="s">
        <v>14</v>
      </c>
      <c r="H4585" s="23">
        <v>0</v>
      </c>
      <c r="I4585" s="27"/>
      <c r="J4585" s="28">
        <v>0</v>
      </c>
      <c r="K4585" t="str">
        <f>IF((LEN(relatorio_Ananindeua3[[#This Row],[CIF/CPF/CNPJ]])=14),relatorio_Ananindeua3[[#This Row],[CIF/CPF/CNPJ]],relatorio_Ananindeua3[[#This Row],[Coluna2]])</f>
        <v>29685308000108</v>
      </c>
      <c r="L4585" t="str">
        <f t="shared" si="72"/>
        <v>296******08</v>
      </c>
    </row>
    <row r="4586" spans="1:12" x14ac:dyDescent="0.25">
      <c r="A4586" s="23" t="s">
        <v>750</v>
      </c>
      <c r="B4586" s="23" t="s">
        <v>751</v>
      </c>
      <c r="C4586" s="23" t="s">
        <v>17</v>
      </c>
      <c r="D4586" s="24">
        <v>45299.941620370373</v>
      </c>
      <c r="E4586" s="25" t="s">
        <v>11</v>
      </c>
      <c r="F4586" s="26" t="s">
        <v>16</v>
      </c>
      <c r="G4586" s="26" t="s">
        <v>14</v>
      </c>
      <c r="H4586" s="23">
        <v>0</v>
      </c>
      <c r="I4586" s="27"/>
      <c r="J4586" s="28">
        <v>0</v>
      </c>
      <c r="K4586" t="str">
        <f>IF((LEN(relatorio_Ananindeua3[[#This Row],[CIF/CPF/CNPJ]])=14),relatorio_Ananindeua3[[#This Row],[CIF/CPF/CNPJ]],relatorio_Ananindeua3[[#This Row],[Coluna2]])</f>
        <v>15432962000197</v>
      </c>
      <c r="L4586" t="str">
        <f t="shared" si="72"/>
        <v>154******97</v>
      </c>
    </row>
    <row r="4587" spans="1:12" x14ac:dyDescent="0.25">
      <c r="A4587" s="23" t="s">
        <v>2618</v>
      </c>
      <c r="B4587" s="23" t="s">
        <v>2619</v>
      </c>
      <c r="C4587" s="23" t="s">
        <v>17</v>
      </c>
      <c r="D4587" s="24">
        <v>45299.941643518519</v>
      </c>
      <c r="E4587" s="25" t="s">
        <v>11</v>
      </c>
      <c r="F4587" s="26" t="s">
        <v>16</v>
      </c>
      <c r="G4587" s="26" t="s">
        <v>14</v>
      </c>
      <c r="H4587" s="23">
        <v>0</v>
      </c>
      <c r="I4587" s="27"/>
      <c r="J4587" s="28">
        <v>0</v>
      </c>
      <c r="K4587" t="str">
        <f>IF((LEN(relatorio_Ananindeua3[[#This Row],[CIF/CPF/CNPJ]])=14),relatorio_Ananindeua3[[#This Row],[CIF/CPF/CNPJ]],relatorio_Ananindeua3[[#This Row],[Coluna2]])</f>
        <v>29641169000102</v>
      </c>
      <c r="L4587" t="str">
        <f t="shared" si="72"/>
        <v>296******02</v>
      </c>
    </row>
    <row r="4588" spans="1:12" x14ac:dyDescent="0.25">
      <c r="A4588" s="23" t="s">
        <v>247</v>
      </c>
      <c r="B4588" s="23" t="s">
        <v>248</v>
      </c>
      <c r="C4588" s="23" t="s">
        <v>17</v>
      </c>
      <c r="D4588" s="24">
        <v>45299.941655092596</v>
      </c>
      <c r="E4588" s="25" t="s">
        <v>11</v>
      </c>
      <c r="F4588" s="26" t="s">
        <v>16</v>
      </c>
      <c r="G4588" s="26" t="s">
        <v>14</v>
      </c>
      <c r="H4588" s="23">
        <v>0</v>
      </c>
      <c r="I4588" s="27"/>
      <c r="J4588" s="28">
        <v>0</v>
      </c>
      <c r="K4588" t="str">
        <f>IF((LEN(relatorio_Ananindeua3[[#This Row],[CIF/CPF/CNPJ]])=14),relatorio_Ananindeua3[[#This Row],[CIF/CPF/CNPJ]],relatorio_Ananindeua3[[#This Row],[Coluna2]])</f>
        <v>12489566000108</v>
      </c>
      <c r="L4588" t="str">
        <f t="shared" si="72"/>
        <v>124******08</v>
      </c>
    </row>
    <row r="4589" spans="1:12" x14ac:dyDescent="0.25">
      <c r="A4589" s="23" t="s">
        <v>2602</v>
      </c>
      <c r="B4589" s="23" t="s">
        <v>2603</v>
      </c>
      <c r="C4589" s="23" t="s">
        <v>17</v>
      </c>
      <c r="D4589" s="24">
        <v>45299.941666666666</v>
      </c>
      <c r="E4589" s="25" t="s">
        <v>11</v>
      </c>
      <c r="F4589" s="26" t="s">
        <v>16</v>
      </c>
      <c r="G4589" s="26" t="s">
        <v>14</v>
      </c>
      <c r="H4589" s="23">
        <v>0</v>
      </c>
      <c r="I4589" s="27"/>
      <c r="J4589" s="28">
        <v>0</v>
      </c>
      <c r="K4589" t="str">
        <f>IF((LEN(relatorio_Ananindeua3[[#This Row],[CIF/CPF/CNPJ]])=14),relatorio_Ananindeua3[[#This Row],[CIF/CPF/CNPJ]],relatorio_Ananindeua3[[#This Row],[Coluna2]])</f>
        <v>29578383000161</v>
      </c>
      <c r="L4589" t="str">
        <f t="shared" si="72"/>
        <v>295******61</v>
      </c>
    </row>
    <row r="4590" spans="1:12" x14ac:dyDescent="0.25">
      <c r="A4590" s="23" t="s">
        <v>1865</v>
      </c>
      <c r="B4590" s="23" t="s">
        <v>1866</v>
      </c>
      <c r="C4590" s="23" t="s">
        <v>17</v>
      </c>
      <c r="D4590" s="24">
        <v>45299.941701388889</v>
      </c>
      <c r="E4590" s="25" t="s">
        <v>11</v>
      </c>
      <c r="F4590" s="26" t="s">
        <v>16</v>
      </c>
      <c r="G4590" s="26" t="s">
        <v>14</v>
      </c>
      <c r="H4590" s="23">
        <v>0</v>
      </c>
      <c r="I4590" s="27"/>
      <c r="J4590" s="28">
        <v>0</v>
      </c>
      <c r="K4590" t="str">
        <f>IF((LEN(relatorio_Ananindeua3[[#This Row],[CIF/CPF/CNPJ]])=14),relatorio_Ananindeua3[[#This Row],[CIF/CPF/CNPJ]],relatorio_Ananindeua3[[#This Row],[Coluna2]])</f>
        <v>24875934000135</v>
      </c>
      <c r="L4590" t="str">
        <f t="shared" si="72"/>
        <v>248******35</v>
      </c>
    </row>
    <row r="4591" spans="1:12" x14ac:dyDescent="0.25">
      <c r="A4591" s="23" t="s">
        <v>2528</v>
      </c>
      <c r="B4591" s="23" t="s">
        <v>2529</v>
      </c>
      <c r="C4591" s="23" t="s">
        <v>17</v>
      </c>
      <c r="D4591" s="24">
        <v>45299.941712962966</v>
      </c>
      <c r="E4591" s="25" t="s">
        <v>11</v>
      </c>
      <c r="F4591" s="26" t="s">
        <v>16</v>
      </c>
      <c r="G4591" s="26" t="s">
        <v>14</v>
      </c>
      <c r="H4591" s="23">
        <v>0</v>
      </c>
      <c r="I4591" s="27"/>
      <c r="J4591" s="28">
        <v>0</v>
      </c>
      <c r="K4591" t="str">
        <f>IF((LEN(relatorio_Ananindeua3[[#This Row],[CIF/CPF/CNPJ]])=14),relatorio_Ananindeua3[[#This Row],[CIF/CPF/CNPJ]],relatorio_Ananindeua3[[#This Row],[Coluna2]])</f>
        <v>29223084000104</v>
      </c>
      <c r="L4591" t="str">
        <f t="shared" si="72"/>
        <v>292******04</v>
      </c>
    </row>
    <row r="4592" spans="1:12" x14ac:dyDescent="0.25">
      <c r="A4592" s="23" t="s">
        <v>91</v>
      </c>
      <c r="B4592" s="23" t="s">
        <v>92</v>
      </c>
      <c r="C4592" s="23" t="s">
        <v>17</v>
      </c>
      <c r="D4592" s="24">
        <v>45299.941724537035</v>
      </c>
      <c r="E4592" s="25" t="s">
        <v>11</v>
      </c>
      <c r="F4592" s="26" t="s">
        <v>16</v>
      </c>
      <c r="G4592" s="26" t="s">
        <v>14</v>
      </c>
      <c r="H4592" s="23">
        <v>0</v>
      </c>
      <c r="I4592" s="27"/>
      <c r="J4592" s="28">
        <v>0</v>
      </c>
      <c r="K4592" t="str">
        <f>IF((LEN(relatorio_Ananindeua3[[#This Row],[CIF/CPF/CNPJ]])=14),relatorio_Ananindeua3[[#This Row],[CIF/CPF/CNPJ]],relatorio_Ananindeua3[[#This Row],[Coluna2]])</f>
        <v>09113898000189</v>
      </c>
      <c r="L4592" t="str">
        <f t="shared" si="72"/>
        <v>091******89</v>
      </c>
    </row>
    <row r="4593" spans="1:12" x14ac:dyDescent="0.25">
      <c r="A4593" s="23" t="s">
        <v>2572</v>
      </c>
      <c r="B4593" s="23" t="s">
        <v>2573</v>
      </c>
      <c r="C4593" s="23" t="s">
        <v>17</v>
      </c>
      <c r="D4593" s="24">
        <v>45299.941736111112</v>
      </c>
      <c r="E4593" s="25" t="s">
        <v>11</v>
      </c>
      <c r="F4593" s="26" t="s">
        <v>16</v>
      </c>
      <c r="G4593" s="26" t="s">
        <v>14</v>
      </c>
      <c r="H4593" s="23">
        <v>0</v>
      </c>
      <c r="I4593" s="27"/>
      <c r="J4593" s="28">
        <v>0</v>
      </c>
      <c r="K4593" t="str">
        <f>IF((LEN(relatorio_Ananindeua3[[#This Row],[CIF/CPF/CNPJ]])=14),relatorio_Ananindeua3[[#This Row],[CIF/CPF/CNPJ]],relatorio_Ananindeua3[[#This Row],[Coluna2]])</f>
        <v>29423321000180</v>
      </c>
      <c r="L4593" t="str">
        <f t="shared" si="72"/>
        <v>294******80</v>
      </c>
    </row>
    <row r="4594" spans="1:12" x14ac:dyDescent="0.25">
      <c r="A4594" s="23" t="s">
        <v>2564</v>
      </c>
      <c r="B4594" s="23" t="s">
        <v>2565</v>
      </c>
      <c r="C4594" s="23" t="s">
        <v>17</v>
      </c>
      <c r="D4594" s="24">
        <v>45299.941759259258</v>
      </c>
      <c r="E4594" s="25" t="s">
        <v>11</v>
      </c>
      <c r="F4594" s="26" t="s">
        <v>16</v>
      </c>
      <c r="G4594" s="26" t="s">
        <v>14</v>
      </c>
      <c r="H4594" s="23">
        <v>0</v>
      </c>
      <c r="I4594" s="27"/>
      <c r="J4594" s="28">
        <v>0</v>
      </c>
      <c r="K4594" t="str">
        <f>IF((LEN(relatorio_Ananindeua3[[#This Row],[CIF/CPF/CNPJ]])=14),relatorio_Ananindeua3[[#This Row],[CIF/CPF/CNPJ]],relatorio_Ananindeua3[[#This Row],[Coluna2]])</f>
        <v>29400795000107</v>
      </c>
      <c r="L4594" t="str">
        <f t="shared" si="72"/>
        <v>294******07</v>
      </c>
    </row>
    <row r="4595" spans="1:12" x14ac:dyDescent="0.25">
      <c r="A4595" s="23" t="s">
        <v>1143</v>
      </c>
      <c r="B4595" s="23" t="s">
        <v>1144</v>
      </c>
      <c r="C4595" s="23" t="s">
        <v>17</v>
      </c>
      <c r="D4595" s="24">
        <v>45299.941793981481</v>
      </c>
      <c r="E4595" s="25" t="s">
        <v>11</v>
      </c>
      <c r="F4595" s="26" t="s">
        <v>16</v>
      </c>
      <c r="G4595" s="26" t="s">
        <v>14</v>
      </c>
      <c r="H4595" s="23">
        <v>0</v>
      </c>
      <c r="I4595" s="27"/>
      <c r="J4595" s="28">
        <v>0</v>
      </c>
      <c r="K4595" t="str">
        <f>IF((LEN(relatorio_Ananindeua3[[#This Row],[CIF/CPF/CNPJ]])=14),relatorio_Ananindeua3[[#This Row],[CIF/CPF/CNPJ]],relatorio_Ananindeua3[[#This Row],[Coluna2]])</f>
        <v>18983851000167</v>
      </c>
      <c r="L4595" t="str">
        <f t="shared" si="72"/>
        <v>189******67</v>
      </c>
    </row>
    <row r="4596" spans="1:12" x14ac:dyDescent="0.25">
      <c r="A4596" s="23" t="s">
        <v>2536</v>
      </c>
      <c r="B4596" s="23" t="s">
        <v>2537</v>
      </c>
      <c r="C4596" s="23" t="s">
        <v>17</v>
      </c>
      <c r="D4596" s="24">
        <v>45299.941805555558</v>
      </c>
      <c r="E4596" s="25" t="s">
        <v>11</v>
      </c>
      <c r="F4596" s="26" t="s">
        <v>16</v>
      </c>
      <c r="G4596" s="26" t="s">
        <v>14</v>
      </c>
      <c r="H4596" s="23">
        <v>0</v>
      </c>
      <c r="I4596" s="27"/>
      <c r="J4596" s="28">
        <v>0</v>
      </c>
      <c r="K4596" t="str">
        <f>IF((LEN(relatorio_Ananindeua3[[#This Row],[CIF/CPF/CNPJ]])=14),relatorio_Ananindeua3[[#This Row],[CIF/CPF/CNPJ]],relatorio_Ananindeua3[[#This Row],[Coluna2]])</f>
        <v>29259016000103</v>
      </c>
      <c r="L4596" t="str">
        <f t="shared" si="72"/>
        <v>292******03</v>
      </c>
    </row>
    <row r="4597" spans="1:12" x14ac:dyDescent="0.25">
      <c r="A4597" s="23" t="s">
        <v>1746</v>
      </c>
      <c r="B4597" s="23" t="s">
        <v>1747</v>
      </c>
      <c r="C4597" s="23" t="s">
        <v>17</v>
      </c>
      <c r="D4597" s="24">
        <v>45299.941817129627</v>
      </c>
      <c r="E4597" s="25" t="s">
        <v>11</v>
      </c>
      <c r="F4597" s="26" t="s">
        <v>16</v>
      </c>
      <c r="G4597" s="26" t="s">
        <v>14</v>
      </c>
      <c r="H4597" s="23">
        <v>0</v>
      </c>
      <c r="I4597" s="27"/>
      <c r="J4597" s="28">
        <v>0</v>
      </c>
      <c r="K4597" t="str">
        <f>IF((LEN(relatorio_Ananindeua3[[#This Row],[CIF/CPF/CNPJ]])=14),relatorio_Ananindeua3[[#This Row],[CIF/CPF/CNPJ]],relatorio_Ananindeua3[[#This Row],[Coluna2]])</f>
        <v>24101281000137</v>
      </c>
      <c r="L4597" t="str">
        <f t="shared" si="72"/>
        <v>241******37</v>
      </c>
    </row>
    <row r="4598" spans="1:12" x14ac:dyDescent="0.25">
      <c r="A4598" s="23" t="s">
        <v>2518</v>
      </c>
      <c r="B4598" s="23" t="s">
        <v>2519</v>
      </c>
      <c r="C4598" s="23" t="s">
        <v>17</v>
      </c>
      <c r="D4598" s="24">
        <v>45299.941817129627</v>
      </c>
      <c r="E4598" s="25" t="s">
        <v>11</v>
      </c>
      <c r="F4598" s="26" t="s">
        <v>16</v>
      </c>
      <c r="G4598" s="26" t="s">
        <v>14</v>
      </c>
      <c r="H4598" s="23">
        <v>0</v>
      </c>
      <c r="I4598" s="27"/>
      <c r="J4598" s="28">
        <v>0</v>
      </c>
      <c r="K4598" t="str">
        <f>IF((LEN(relatorio_Ananindeua3[[#This Row],[CIF/CPF/CNPJ]])=14),relatorio_Ananindeua3[[#This Row],[CIF/CPF/CNPJ]],relatorio_Ananindeua3[[#This Row],[Coluna2]])</f>
        <v>29187271000180</v>
      </c>
      <c r="L4598" t="str">
        <f t="shared" si="72"/>
        <v>291******80</v>
      </c>
    </row>
    <row r="4599" spans="1:12" x14ac:dyDescent="0.25">
      <c r="A4599" s="23" t="s">
        <v>447</v>
      </c>
      <c r="B4599" s="23" t="s">
        <v>448</v>
      </c>
      <c r="C4599" s="23" t="s">
        <v>17</v>
      </c>
      <c r="D4599" s="24">
        <v>45299.941828703704</v>
      </c>
      <c r="E4599" s="25" t="s">
        <v>11</v>
      </c>
      <c r="F4599" s="26" t="s">
        <v>16</v>
      </c>
      <c r="G4599" s="26" t="s">
        <v>14</v>
      </c>
      <c r="H4599" s="23">
        <v>0</v>
      </c>
      <c r="I4599" s="27"/>
      <c r="J4599" s="28">
        <v>0</v>
      </c>
      <c r="K4599" t="str">
        <f>IF((LEN(relatorio_Ananindeua3[[#This Row],[CIF/CPF/CNPJ]])=14),relatorio_Ananindeua3[[#This Row],[CIF/CPF/CNPJ]],relatorio_Ananindeua3[[#This Row],[Coluna2]])</f>
        <v>13265763000106</v>
      </c>
      <c r="L4599" t="str">
        <f t="shared" si="72"/>
        <v>132******06</v>
      </c>
    </row>
    <row r="4600" spans="1:12" x14ac:dyDescent="0.25">
      <c r="A4600" s="23" t="s">
        <v>2546</v>
      </c>
      <c r="B4600" s="23" t="s">
        <v>2547</v>
      </c>
      <c r="C4600" s="23" t="s">
        <v>17</v>
      </c>
      <c r="D4600" s="24">
        <v>45299.941828703704</v>
      </c>
      <c r="E4600" s="25" t="s">
        <v>11</v>
      </c>
      <c r="F4600" s="26" t="s">
        <v>16</v>
      </c>
      <c r="G4600" s="26" t="s">
        <v>14</v>
      </c>
      <c r="H4600" s="23">
        <v>0</v>
      </c>
      <c r="I4600" s="27"/>
      <c r="J4600" s="28">
        <v>0</v>
      </c>
      <c r="K4600" t="str">
        <f>IF((LEN(relatorio_Ananindeua3[[#This Row],[CIF/CPF/CNPJ]])=14),relatorio_Ananindeua3[[#This Row],[CIF/CPF/CNPJ]],relatorio_Ananindeua3[[#This Row],[Coluna2]])</f>
        <v>29296208000181</v>
      </c>
      <c r="L4600" t="str">
        <f t="shared" si="72"/>
        <v>292******81</v>
      </c>
    </row>
    <row r="4601" spans="1:12" x14ac:dyDescent="0.25">
      <c r="A4601" s="23" t="s">
        <v>2560</v>
      </c>
      <c r="B4601" s="23" t="s">
        <v>2561</v>
      </c>
      <c r="C4601" s="23" t="s">
        <v>17</v>
      </c>
      <c r="D4601" s="24">
        <v>45299.941828703704</v>
      </c>
      <c r="E4601" s="25" t="s">
        <v>11</v>
      </c>
      <c r="F4601" s="26" t="s">
        <v>16</v>
      </c>
      <c r="G4601" s="26" t="s">
        <v>14</v>
      </c>
      <c r="H4601" s="23">
        <v>0</v>
      </c>
      <c r="I4601" s="27"/>
      <c r="J4601" s="28">
        <v>0</v>
      </c>
      <c r="K4601" t="str">
        <f>IF((LEN(relatorio_Ananindeua3[[#This Row],[CIF/CPF/CNPJ]])=14),relatorio_Ananindeua3[[#This Row],[CIF/CPF/CNPJ]],relatorio_Ananindeua3[[#This Row],[Coluna2]])</f>
        <v>29395055000120</v>
      </c>
      <c r="L4601" t="str">
        <f t="shared" si="72"/>
        <v>293******20</v>
      </c>
    </row>
    <row r="4602" spans="1:12" x14ac:dyDescent="0.25">
      <c r="A4602" s="23" t="s">
        <v>815</v>
      </c>
      <c r="B4602" s="23" t="s">
        <v>816</v>
      </c>
      <c r="C4602" s="23" t="s">
        <v>17</v>
      </c>
      <c r="D4602" s="24">
        <v>45299.941840277781</v>
      </c>
      <c r="E4602" s="25" t="s">
        <v>11</v>
      </c>
      <c r="F4602" s="26" t="s">
        <v>16</v>
      </c>
      <c r="G4602" s="26" t="s">
        <v>14</v>
      </c>
      <c r="H4602" s="23">
        <v>0</v>
      </c>
      <c r="I4602" s="27"/>
      <c r="J4602" s="28">
        <v>0</v>
      </c>
      <c r="K4602" t="str">
        <f>IF((LEN(relatorio_Ananindeua3[[#This Row],[CIF/CPF/CNPJ]])=14),relatorio_Ananindeua3[[#This Row],[CIF/CPF/CNPJ]],relatorio_Ananindeua3[[#This Row],[Coluna2]])</f>
        <v>15863264000146</v>
      </c>
      <c r="L4602" t="str">
        <f t="shared" si="72"/>
        <v>158******46</v>
      </c>
    </row>
    <row r="4603" spans="1:12" x14ac:dyDescent="0.25">
      <c r="A4603" s="23" t="s">
        <v>925</v>
      </c>
      <c r="B4603" s="23" t="s">
        <v>926</v>
      </c>
      <c r="C4603" s="23" t="s">
        <v>17</v>
      </c>
      <c r="D4603" s="24">
        <v>45299.941840277781</v>
      </c>
      <c r="E4603" s="25" t="s">
        <v>11</v>
      </c>
      <c r="F4603" s="26" t="s">
        <v>16</v>
      </c>
      <c r="G4603" s="26" t="s">
        <v>14</v>
      </c>
      <c r="H4603" s="23">
        <v>0</v>
      </c>
      <c r="I4603" s="27"/>
      <c r="J4603" s="28">
        <v>0</v>
      </c>
      <c r="K4603" t="str">
        <f>IF((LEN(relatorio_Ananindeua3[[#This Row],[CIF/CPF/CNPJ]])=14),relatorio_Ananindeua3[[#This Row],[CIF/CPF/CNPJ]],relatorio_Ananindeua3[[#This Row],[Coluna2]])</f>
        <v>17254931000119</v>
      </c>
      <c r="L4603" t="str">
        <f t="shared" si="72"/>
        <v>172******19</v>
      </c>
    </row>
    <row r="4604" spans="1:12" x14ac:dyDescent="0.25">
      <c r="A4604" s="23" t="s">
        <v>2554</v>
      </c>
      <c r="B4604" s="23" t="s">
        <v>2555</v>
      </c>
      <c r="C4604" s="23" t="s">
        <v>17</v>
      </c>
      <c r="D4604" s="24">
        <v>45299.941840277781</v>
      </c>
      <c r="E4604" s="25" t="s">
        <v>11</v>
      </c>
      <c r="F4604" s="26" t="s">
        <v>16</v>
      </c>
      <c r="G4604" s="26" t="s">
        <v>14</v>
      </c>
      <c r="H4604" s="23">
        <v>0</v>
      </c>
      <c r="I4604" s="27"/>
      <c r="J4604" s="28">
        <v>0</v>
      </c>
      <c r="K4604" t="str">
        <f>IF((LEN(relatorio_Ananindeua3[[#This Row],[CIF/CPF/CNPJ]])=14),relatorio_Ananindeua3[[#This Row],[CIF/CPF/CNPJ]],relatorio_Ananindeua3[[#This Row],[Coluna2]])</f>
        <v>29330045000106</v>
      </c>
      <c r="L4604" t="str">
        <f t="shared" si="72"/>
        <v>293******06</v>
      </c>
    </row>
    <row r="4605" spans="1:12" x14ac:dyDescent="0.25">
      <c r="A4605" s="23" t="s">
        <v>367</v>
      </c>
      <c r="B4605" s="23" t="s">
        <v>368</v>
      </c>
      <c r="C4605" s="23" t="s">
        <v>17</v>
      </c>
      <c r="D4605" s="24">
        <v>45299.941863425927</v>
      </c>
      <c r="E4605" s="25" t="s">
        <v>11</v>
      </c>
      <c r="F4605" s="26" t="s">
        <v>16</v>
      </c>
      <c r="G4605" s="26" t="s">
        <v>14</v>
      </c>
      <c r="H4605" s="23">
        <v>0</v>
      </c>
      <c r="I4605" s="27"/>
      <c r="J4605" s="28">
        <v>0</v>
      </c>
      <c r="K4605" t="str">
        <f>IF((LEN(relatorio_Ananindeua3[[#This Row],[CIF/CPF/CNPJ]])=14),relatorio_Ananindeua3[[#This Row],[CIF/CPF/CNPJ]],relatorio_Ananindeua3[[#This Row],[Coluna2]])</f>
        <v>12851393000126</v>
      </c>
      <c r="L4605" t="str">
        <f t="shared" si="72"/>
        <v>128******26</v>
      </c>
    </row>
    <row r="4606" spans="1:12" x14ac:dyDescent="0.25">
      <c r="A4606" s="23" t="s">
        <v>2450</v>
      </c>
      <c r="B4606" s="23" t="s">
        <v>2451</v>
      </c>
      <c r="C4606" s="23" t="s">
        <v>17</v>
      </c>
      <c r="D4606" s="24">
        <v>45299.941863425927</v>
      </c>
      <c r="E4606" s="25" t="s">
        <v>11</v>
      </c>
      <c r="F4606" s="26" t="s">
        <v>16</v>
      </c>
      <c r="G4606" s="26" t="s">
        <v>14</v>
      </c>
      <c r="H4606" s="23">
        <v>0</v>
      </c>
      <c r="I4606" s="27"/>
      <c r="J4606" s="28">
        <v>0</v>
      </c>
      <c r="K4606" t="str">
        <f>IF((LEN(relatorio_Ananindeua3[[#This Row],[CIF/CPF/CNPJ]])=14),relatorio_Ananindeua3[[#This Row],[CIF/CPF/CNPJ]],relatorio_Ananindeua3[[#This Row],[Coluna2]])</f>
        <v>28848138000164</v>
      </c>
      <c r="L4606" t="str">
        <f t="shared" si="72"/>
        <v>288******64</v>
      </c>
    </row>
    <row r="4607" spans="1:12" x14ac:dyDescent="0.25">
      <c r="A4607" s="23" t="s">
        <v>2500</v>
      </c>
      <c r="B4607" s="23" t="s">
        <v>2501</v>
      </c>
      <c r="C4607" s="23" t="s">
        <v>17</v>
      </c>
      <c r="D4607" s="24">
        <v>45299.941863425927</v>
      </c>
      <c r="E4607" s="25" t="s">
        <v>11</v>
      </c>
      <c r="F4607" s="26" t="s">
        <v>16</v>
      </c>
      <c r="G4607" s="26" t="s">
        <v>14</v>
      </c>
      <c r="H4607" s="23">
        <v>0</v>
      </c>
      <c r="I4607" s="27"/>
      <c r="J4607" s="28">
        <v>0</v>
      </c>
      <c r="K4607" t="str">
        <f>IF((LEN(relatorio_Ananindeua3[[#This Row],[CIF/CPF/CNPJ]])=14),relatorio_Ananindeua3[[#This Row],[CIF/CPF/CNPJ]],relatorio_Ananindeua3[[#This Row],[Coluna2]])</f>
        <v>29053845000127</v>
      </c>
      <c r="L4607" t="str">
        <f t="shared" si="72"/>
        <v>290******27</v>
      </c>
    </row>
    <row r="4608" spans="1:12" x14ac:dyDescent="0.25">
      <c r="A4608" s="23" t="s">
        <v>2558</v>
      </c>
      <c r="B4608" s="23" t="s">
        <v>2559</v>
      </c>
      <c r="C4608" s="23" t="s">
        <v>17</v>
      </c>
      <c r="D4608" s="24">
        <v>45299.941863425927</v>
      </c>
      <c r="E4608" s="25" t="s">
        <v>11</v>
      </c>
      <c r="F4608" s="26" t="s">
        <v>16</v>
      </c>
      <c r="G4608" s="26" t="s">
        <v>14</v>
      </c>
      <c r="H4608" s="23">
        <v>0</v>
      </c>
      <c r="I4608" s="27"/>
      <c r="J4608" s="28">
        <v>0</v>
      </c>
      <c r="K4608" t="str">
        <f>IF((LEN(relatorio_Ananindeua3[[#This Row],[CIF/CPF/CNPJ]])=14),relatorio_Ananindeua3[[#This Row],[CIF/CPF/CNPJ]],relatorio_Ananindeua3[[#This Row],[Coluna2]])</f>
        <v>29362767000142</v>
      </c>
      <c r="L4608" t="str">
        <f t="shared" si="72"/>
        <v>293******42</v>
      </c>
    </row>
    <row r="4609" spans="1:12" x14ac:dyDescent="0.25">
      <c r="A4609" s="23" t="s">
        <v>811</v>
      </c>
      <c r="B4609" s="23" t="s">
        <v>812</v>
      </c>
      <c r="C4609" s="23" t="s">
        <v>17</v>
      </c>
      <c r="D4609" s="24">
        <v>45299.941874999997</v>
      </c>
      <c r="E4609" s="25" t="s">
        <v>11</v>
      </c>
      <c r="F4609" s="26" t="s">
        <v>16</v>
      </c>
      <c r="G4609" s="26" t="s">
        <v>14</v>
      </c>
      <c r="H4609" s="23">
        <v>0</v>
      </c>
      <c r="I4609" s="27"/>
      <c r="J4609" s="28">
        <v>0</v>
      </c>
      <c r="K4609" t="str">
        <f>IF((LEN(relatorio_Ananindeua3[[#This Row],[CIF/CPF/CNPJ]])=14),relatorio_Ananindeua3[[#This Row],[CIF/CPF/CNPJ]],relatorio_Ananindeua3[[#This Row],[Coluna2]])</f>
        <v>15862537000138</v>
      </c>
      <c r="L4609" t="str">
        <f t="shared" si="72"/>
        <v>158******38</v>
      </c>
    </row>
    <row r="4610" spans="1:12" x14ac:dyDescent="0.25">
      <c r="A4610" s="23" t="s">
        <v>919</v>
      </c>
      <c r="B4610" s="23" t="s">
        <v>920</v>
      </c>
      <c r="C4610" s="23" t="s">
        <v>17</v>
      </c>
      <c r="D4610" s="24">
        <v>45299.941874999997</v>
      </c>
      <c r="E4610" s="25" t="s">
        <v>11</v>
      </c>
      <c r="F4610" s="26" t="s">
        <v>16</v>
      </c>
      <c r="G4610" s="26" t="s">
        <v>14</v>
      </c>
      <c r="H4610" s="23">
        <v>0</v>
      </c>
      <c r="I4610" s="27"/>
      <c r="J4610" s="28">
        <v>0</v>
      </c>
      <c r="K4610" t="str">
        <f>IF((LEN(relatorio_Ananindeua3[[#This Row],[CIF/CPF/CNPJ]])=14),relatorio_Ananindeua3[[#This Row],[CIF/CPF/CNPJ]],relatorio_Ananindeua3[[#This Row],[Coluna2]])</f>
        <v>17227569000197</v>
      </c>
      <c r="L4610" t="str">
        <f t="shared" si="72"/>
        <v>172******97</v>
      </c>
    </row>
    <row r="4611" spans="1:12" x14ac:dyDescent="0.25">
      <c r="A4611" s="23" t="s">
        <v>1439</v>
      </c>
      <c r="B4611" s="23" t="s">
        <v>1440</v>
      </c>
      <c r="C4611" s="23" t="s">
        <v>17</v>
      </c>
      <c r="D4611" s="24">
        <v>45299.941874999997</v>
      </c>
      <c r="E4611" s="25" t="s">
        <v>11</v>
      </c>
      <c r="F4611" s="26" t="s">
        <v>16</v>
      </c>
      <c r="G4611" s="26" t="s">
        <v>14</v>
      </c>
      <c r="H4611" s="23">
        <v>0</v>
      </c>
      <c r="I4611" s="27"/>
      <c r="J4611" s="28">
        <v>0</v>
      </c>
      <c r="K4611" t="str">
        <f>IF((LEN(relatorio_Ananindeua3[[#This Row],[CIF/CPF/CNPJ]])=14),relatorio_Ananindeua3[[#This Row],[CIF/CPF/CNPJ]],relatorio_Ananindeua3[[#This Row],[Coluna2]])</f>
        <v>21661391000165</v>
      </c>
      <c r="L4611" t="str">
        <f t="shared" si="72"/>
        <v>216******65</v>
      </c>
    </row>
    <row r="4612" spans="1:12" x14ac:dyDescent="0.25">
      <c r="A4612" s="23" t="s">
        <v>1519</v>
      </c>
      <c r="B4612" s="23" t="s">
        <v>1520</v>
      </c>
      <c r="C4612" s="23" t="s">
        <v>17</v>
      </c>
      <c r="D4612" s="24">
        <v>45299.941886574074</v>
      </c>
      <c r="E4612" s="25" t="s">
        <v>11</v>
      </c>
      <c r="F4612" s="26" t="s">
        <v>16</v>
      </c>
      <c r="G4612" s="26" t="s">
        <v>14</v>
      </c>
      <c r="H4612" s="23">
        <v>0</v>
      </c>
      <c r="I4612" s="27"/>
      <c r="J4612" s="28">
        <v>0</v>
      </c>
      <c r="K4612" t="str">
        <f>IF((LEN(relatorio_Ananindeua3[[#This Row],[CIF/CPF/CNPJ]])=14),relatorio_Ananindeua3[[#This Row],[CIF/CPF/CNPJ]],relatorio_Ananindeua3[[#This Row],[Coluna2]])</f>
        <v>22325521000151</v>
      </c>
      <c r="L4612" t="str">
        <f t="shared" si="72"/>
        <v>223******51</v>
      </c>
    </row>
    <row r="4613" spans="1:12" x14ac:dyDescent="0.25">
      <c r="A4613" s="23" t="s">
        <v>2516</v>
      </c>
      <c r="B4613" s="23" t="s">
        <v>2517</v>
      </c>
      <c r="C4613" s="23" t="s">
        <v>17</v>
      </c>
      <c r="D4613" s="24">
        <v>45299.941886574074</v>
      </c>
      <c r="E4613" s="25" t="s">
        <v>11</v>
      </c>
      <c r="F4613" s="26" t="s">
        <v>16</v>
      </c>
      <c r="G4613" s="26" t="s">
        <v>14</v>
      </c>
      <c r="H4613" s="23">
        <v>0</v>
      </c>
      <c r="I4613" s="27"/>
      <c r="J4613" s="28">
        <v>0</v>
      </c>
      <c r="K4613" t="str">
        <f>IF((LEN(relatorio_Ananindeua3[[#This Row],[CIF/CPF/CNPJ]])=14),relatorio_Ananindeua3[[#This Row],[CIF/CPF/CNPJ]],relatorio_Ananindeua3[[#This Row],[Coluna2]])</f>
        <v>29187091000106</v>
      </c>
      <c r="L4613" t="str">
        <f t="shared" si="72"/>
        <v>291******06</v>
      </c>
    </row>
    <row r="4614" spans="1:12" x14ac:dyDescent="0.25">
      <c r="A4614" s="23" t="s">
        <v>2522</v>
      </c>
      <c r="B4614" s="23" t="s">
        <v>2523</v>
      </c>
      <c r="C4614" s="23" t="s">
        <v>17</v>
      </c>
      <c r="D4614" s="24">
        <v>45299.941886574074</v>
      </c>
      <c r="E4614" s="25" t="s">
        <v>11</v>
      </c>
      <c r="F4614" s="26" t="s">
        <v>16</v>
      </c>
      <c r="G4614" s="26" t="s">
        <v>14</v>
      </c>
      <c r="H4614" s="23">
        <v>0</v>
      </c>
      <c r="I4614" s="27"/>
      <c r="J4614" s="28">
        <v>0</v>
      </c>
      <c r="K4614" t="str">
        <f>IF((LEN(relatorio_Ananindeua3[[#This Row],[CIF/CPF/CNPJ]])=14),relatorio_Ananindeua3[[#This Row],[CIF/CPF/CNPJ]],relatorio_Ananindeua3[[#This Row],[Coluna2]])</f>
        <v>29209783000108</v>
      </c>
      <c r="L4614" t="str">
        <f t="shared" si="72"/>
        <v>292******08</v>
      </c>
    </row>
    <row r="4615" spans="1:12" x14ac:dyDescent="0.25">
      <c r="A4615" s="23" t="s">
        <v>2486</v>
      </c>
      <c r="B4615" s="23" t="s">
        <v>2487</v>
      </c>
      <c r="C4615" s="23" t="s">
        <v>17</v>
      </c>
      <c r="D4615" s="24">
        <v>45299.94189814815</v>
      </c>
      <c r="E4615" s="25" t="s">
        <v>11</v>
      </c>
      <c r="F4615" s="26" t="s">
        <v>16</v>
      </c>
      <c r="G4615" s="26" t="s">
        <v>14</v>
      </c>
      <c r="H4615" s="23">
        <v>0</v>
      </c>
      <c r="I4615" s="27"/>
      <c r="J4615" s="28">
        <v>0</v>
      </c>
      <c r="K4615" t="str">
        <f>IF((LEN(relatorio_Ananindeua3[[#This Row],[CIF/CPF/CNPJ]])=14),relatorio_Ananindeua3[[#This Row],[CIF/CPF/CNPJ]],relatorio_Ananindeua3[[#This Row],[Coluna2]])</f>
        <v>29002742000138</v>
      </c>
      <c r="L4615" t="str">
        <f t="shared" si="72"/>
        <v>290******38</v>
      </c>
    </row>
    <row r="4616" spans="1:12" x14ac:dyDescent="0.25">
      <c r="A4616" s="23" t="s">
        <v>2496</v>
      </c>
      <c r="B4616" s="23" t="s">
        <v>2497</v>
      </c>
      <c r="C4616" s="23" t="s">
        <v>17</v>
      </c>
      <c r="D4616" s="24">
        <v>45299.94189814815</v>
      </c>
      <c r="E4616" s="25" t="s">
        <v>11</v>
      </c>
      <c r="F4616" s="26" t="s">
        <v>16</v>
      </c>
      <c r="G4616" s="26" t="s">
        <v>14</v>
      </c>
      <c r="H4616" s="23">
        <v>0</v>
      </c>
      <c r="I4616" s="27"/>
      <c r="J4616" s="28">
        <v>0</v>
      </c>
      <c r="K4616" t="str">
        <f>IF((LEN(relatorio_Ananindeua3[[#This Row],[CIF/CPF/CNPJ]])=14),relatorio_Ananindeua3[[#This Row],[CIF/CPF/CNPJ]],relatorio_Ananindeua3[[#This Row],[Coluna2]])</f>
        <v>29041264000175</v>
      </c>
      <c r="L4616" t="str">
        <f t="shared" si="72"/>
        <v>290******75</v>
      </c>
    </row>
    <row r="4617" spans="1:12" x14ac:dyDescent="0.25">
      <c r="A4617" s="23" t="s">
        <v>2498</v>
      </c>
      <c r="B4617" s="23" t="s">
        <v>2499</v>
      </c>
      <c r="C4617" s="23" t="s">
        <v>17</v>
      </c>
      <c r="D4617" s="24">
        <v>45299.94189814815</v>
      </c>
      <c r="E4617" s="25" t="s">
        <v>11</v>
      </c>
      <c r="F4617" s="26" t="s">
        <v>16</v>
      </c>
      <c r="G4617" s="26" t="s">
        <v>14</v>
      </c>
      <c r="H4617" s="23">
        <v>0</v>
      </c>
      <c r="I4617" s="27"/>
      <c r="J4617" s="28">
        <v>0</v>
      </c>
      <c r="K4617" t="str">
        <f>IF((LEN(relatorio_Ananindeua3[[#This Row],[CIF/CPF/CNPJ]])=14),relatorio_Ananindeua3[[#This Row],[CIF/CPF/CNPJ]],relatorio_Ananindeua3[[#This Row],[Coluna2]])</f>
        <v>29043088000100</v>
      </c>
      <c r="L4617" t="str">
        <f t="shared" si="72"/>
        <v>290******00</v>
      </c>
    </row>
    <row r="4618" spans="1:12" x14ac:dyDescent="0.25">
      <c r="A4618" s="23" t="s">
        <v>2508</v>
      </c>
      <c r="B4618" s="23" t="s">
        <v>2509</v>
      </c>
      <c r="C4618" s="23" t="s">
        <v>17</v>
      </c>
      <c r="D4618" s="24">
        <v>45299.94189814815</v>
      </c>
      <c r="E4618" s="25" t="s">
        <v>11</v>
      </c>
      <c r="F4618" s="26" t="s">
        <v>16</v>
      </c>
      <c r="G4618" s="26" t="s">
        <v>14</v>
      </c>
      <c r="H4618" s="23">
        <v>0</v>
      </c>
      <c r="I4618" s="27"/>
      <c r="J4618" s="28">
        <v>0</v>
      </c>
      <c r="K4618" t="str">
        <f>IF((LEN(relatorio_Ananindeua3[[#This Row],[CIF/CPF/CNPJ]])=14),relatorio_Ananindeua3[[#This Row],[CIF/CPF/CNPJ]],relatorio_Ananindeua3[[#This Row],[Coluna2]])</f>
        <v>29114704000177</v>
      </c>
      <c r="L4618" t="str">
        <f t="shared" si="72"/>
        <v>291******77</v>
      </c>
    </row>
    <row r="4619" spans="1:12" x14ac:dyDescent="0.25">
      <c r="A4619" s="23" t="s">
        <v>2526</v>
      </c>
      <c r="B4619" s="23" t="s">
        <v>2527</v>
      </c>
      <c r="C4619" s="23" t="s">
        <v>17</v>
      </c>
      <c r="D4619" s="24">
        <v>45299.94189814815</v>
      </c>
      <c r="E4619" s="25" t="s">
        <v>11</v>
      </c>
      <c r="F4619" s="26" t="s">
        <v>16</v>
      </c>
      <c r="G4619" s="26" t="s">
        <v>14</v>
      </c>
      <c r="H4619" s="23">
        <v>0</v>
      </c>
      <c r="I4619" s="27"/>
      <c r="J4619" s="28">
        <v>0</v>
      </c>
      <c r="K4619" t="str">
        <f>IF((LEN(relatorio_Ananindeua3[[#This Row],[CIF/CPF/CNPJ]])=14),relatorio_Ananindeua3[[#This Row],[CIF/CPF/CNPJ]],relatorio_Ananindeua3[[#This Row],[Coluna2]])</f>
        <v>29222968000144</v>
      </c>
      <c r="L4619" t="str">
        <f t="shared" si="72"/>
        <v>292******44</v>
      </c>
    </row>
    <row r="4620" spans="1:12" x14ac:dyDescent="0.25">
      <c r="A4620" s="23" t="s">
        <v>583</v>
      </c>
      <c r="B4620" s="23" t="s">
        <v>584</v>
      </c>
      <c r="C4620" s="23" t="s">
        <v>17</v>
      </c>
      <c r="D4620" s="24">
        <v>45299.94190972222</v>
      </c>
      <c r="E4620" s="25" t="s">
        <v>11</v>
      </c>
      <c r="F4620" s="26" t="s">
        <v>16</v>
      </c>
      <c r="G4620" s="26" t="s">
        <v>14</v>
      </c>
      <c r="H4620" s="23">
        <v>0</v>
      </c>
      <c r="I4620" s="27"/>
      <c r="J4620" s="28">
        <v>0</v>
      </c>
      <c r="K4620" t="str">
        <f>IF((LEN(relatorio_Ananindeua3[[#This Row],[CIF/CPF/CNPJ]])=14),relatorio_Ananindeua3[[#This Row],[CIF/CPF/CNPJ]],relatorio_Ananindeua3[[#This Row],[Coluna2]])</f>
        <v>14196672000129</v>
      </c>
      <c r="L4620" t="str">
        <f t="shared" si="72"/>
        <v>141******29</v>
      </c>
    </row>
    <row r="4621" spans="1:12" x14ac:dyDescent="0.25">
      <c r="A4621" s="23" t="s">
        <v>2484</v>
      </c>
      <c r="B4621" s="23" t="s">
        <v>2485</v>
      </c>
      <c r="C4621" s="23" t="s">
        <v>17</v>
      </c>
      <c r="D4621" s="24">
        <v>45299.94190972222</v>
      </c>
      <c r="E4621" s="25" t="s">
        <v>11</v>
      </c>
      <c r="F4621" s="26" t="s">
        <v>16</v>
      </c>
      <c r="G4621" s="26" t="s">
        <v>14</v>
      </c>
      <c r="H4621" s="23">
        <v>0</v>
      </c>
      <c r="I4621" s="27"/>
      <c r="J4621" s="28">
        <v>0</v>
      </c>
      <c r="K4621" t="str">
        <f>IF((LEN(relatorio_Ananindeua3[[#This Row],[CIF/CPF/CNPJ]])=14),relatorio_Ananindeua3[[#This Row],[CIF/CPF/CNPJ]],relatorio_Ananindeua3[[#This Row],[Coluna2]])</f>
        <v>29001415000161</v>
      </c>
      <c r="L4621" t="str">
        <f t="shared" si="72"/>
        <v>290******61</v>
      </c>
    </row>
    <row r="4622" spans="1:12" x14ac:dyDescent="0.25">
      <c r="A4622" s="23" t="s">
        <v>2510</v>
      </c>
      <c r="B4622" s="23" t="s">
        <v>2511</v>
      </c>
      <c r="C4622" s="23" t="s">
        <v>17</v>
      </c>
      <c r="D4622" s="24">
        <v>45299.94190972222</v>
      </c>
      <c r="E4622" s="25" t="s">
        <v>11</v>
      </c>
      <c r="F4622" s="26" t="s">
        <v>16</v>
      </c>
      <c r="G4622" s="26" t="s">
        <v>14</v>
      </c>
      <c r="H4622" s="23">
        <v>0</v>
      </c>
      <c r="I4622" s="27"/>
      <c r="J4622" s="28">
        <v>0</v>
      </c>
      <c r="K4622" t="str">
        <f>IF((LEN(relatorio_Ananindeua3[[#This Row],[CIF/CPF/CNPJ]])=14),relatorio_Ananindeua3[[#This Row],[CIF/CPF/CNPJ]],relatorio_Ananindeua3[[#This Row],[Coluna2]])</f>
        <v>29115273000163</v>
      </c>
      <c r="L4622" t="str">
        <f t="shared" si="72"/>
        <v>291******63</v>
      </c>
    </row>
    <row r="4623" spans="1:12" x14ac:dyDescent="0.25">
      <c r="A4623" s="23" t="s">
        <v>2284</v>
      </c>
      <c r="B4623" s="23" t="s">
        <v>2285</v>
      </c>
      <c r="C4623" s="23" t="s">
        <v>17</v>
      </c>
      <c r="D4623" s="24">
        <v>45299.941967592589</v>
      </c>
      <c r="E4623" s="25" t="s">
        <v>11</v>
      </c>
      <c r="F4623" s="26" t="s">
        <v>16</v>
      </c>
      <c r="G4623" s="26" t="s">
        <v>14</v>
      </c>
      <c r="H4623" s="23">
        <v>0</v>
      </c>
      <c r="I4623" s="27"/>
      <c r="J4623" s="28">
        <v>0</v>
      </c>
      <c r="K4623" t="str">
        <f>IF((LEN(relatorio_Ananindeua3[[#This Row],[CIF/CPF/CNPJ]])=14),relatorio_Ananindeua3[[#This Row],[CIF/CPF/CNPJ]],relatorio_Ananindeua3[[#This Row],[Coluna2]])</f>
        <v>27971830000112</v>
      </c>
      <c r="L4623" t="str">
        <f t="shared" si="72"/>
        <v>279******12</v>
      </c>
    </row>
    <row r="4624" spans="1:12" x14ac:dyDescent="0.25">
      <c r="A4624" s="23" t="s">
        <v>2272</v>
      </c>
      <c r="B4624" s="23" t="s">
        <v>2273</v>
      </c>
      <c r="C4624" s="23" t="s">
        <v>17</v>
      </c>
      <c r="D4624" s="24">
        <v>45299.941979166666</v>
      </c>
      <c r="E4624" s="25" t="s">
        <v>11</v>
      </c>
      <c r="F4624" s="26" t="s">
        <v>16</v>
      </c>
      <c r="G4624" s="26" t="s">
        <v>14</v>
      </c>
      <c r="H4624" s="23">
        <v>0</v>
      </c>
      <c r="I4624" s="27"/>
      <c r="J4624" s="28">
        <v>0</v>
      </c>
      <c r="K4624" t="str">
        <f>IF((LEN(relatorio_Ananindeua3[[#This Row],[CIF/CPF/CNPJ]])=14),relatorio_Ananindeua3[[#This Row],[CIF/CPF/CNPJ]],relatorio_Ananindeua3[[#This Row],[Coluna2]])</f>
        <v>27905339000193</v>
      </c>
      <c r="L4624" t="str">
        <f t="shared" si="72"/>
        <v>279******93</v>
      </c>
    </row>
    <row r="4625" spans="1:12" x14ac:dyDescent="0.25">
      <c r="A4625" s="23" t="s">
        <v>2584</v>
      </c>
      <c r="B4625" s="23" t="s">
        <v>2585</v>
      </c>
      <c r="C4625" s="23" t="s">
        <v>17</v>
      </c>
      <c r="D4625" s="24">
        <v>45299.941979166666</v>
      </c>
      <c r="E4625" s="25" t="s">
        <v>11</v>
      </c>
      <c r="F4625" s="26" t="s">
        <v>16</v>
      </c>
      <c r="G4625" s="26" t="s">
        <v>14</v>
      </c>
      <c r="H4625" s="23">
        <v>0</v>
      </c>
      <c r="I4625" s="27"/>
      <c r="J4625" s="28">
        <v>0</v>
      </c>
      <c r="K4625" t="str">
        <f>IF((LEN(relatorio_Ananindeua3[[#This Row],[CIF/CPF/CNPJ]])=14),relatorio_Ananindeua3[[#This Row],[CIF/CPF/CNPJ]],relatorio_Ananindeua3[[#This Row],[Coluna2]])</f>
        <v>29504846000140</v>
      </c>
      <c r="L4625" t="str">
        <f t="shared" si="72"/>
        <v>295******40</v>
      </c>
    </row>
    <row r="4626" spans="1:12" x14ac:dyDescent="0.25">
      <c r="A4626" s="23" t="s">
        <v>2588</v>
      </c>
      <c r="B4626" s="23" t="s">
        <v>2589</v>
      </c>
      <c r="C4626" s="23" t="s">
        <v>17</v>
      </c>
      <c r="D4626" s="24">
        <v>45299.941979166666</v>
      </c>
      <c r="E4626" s="25" t="s">
        <v>11</v>
      </c>
      <c r="F4626" s="26" t="s">
        <v>16</v>
      </c>
      <c r="G4626" s="26" t="s">
        <v>14</v>
      </c>
      <c r="H4626" s="23">
        <v>0</v>
      </c>
      <c r="I4626" s="27"/>
      <c r="J4626" s="28">
        <v>0</v>
      </c>
      <c r="K4626" t="str">
        <f>IF((LEN(relatorio_Ananindeua3[[#This Row],[CIF/CPF/CNPJ]])=14),relatorio_Ananindeua3[[#This Row],[CIF/CPF/CNPJ]],relatorio_Ananindeua3[[#This Row],[Coluna2]])</f>
        <v>29511316000120</v>
      </c>
      <c r="L4626" t="str">
        <f t="shared" ref="L4626:L4689" si="73">_xlfn.CONCAT(LEFT(A4626,3),REPT("*",6),RIGHT(A4626,2))</f>
        <v>295******20</v>
      </c>
    </row>
    <row r="4627" spans="1:12" x14ac:dyDescent="0.25">
      <c r="A4627" s="23" t="s">
        <v>2534</v>
      </c>
      <c r="B4627" s="23" t="s">
        <v>2535</v>
      </c>
      <c r="C4627" s="23" t="s">
        <v>17</v>
      </c>
      <c r="D4627" s="24">
        <v>45299.941990740743</v>
      </c>
      <c r="E4627" s="25" t="s">
        <v>11</v>
      </c>
      <c r="F4627" s="26" t="s">
        <v>16</v>
      </c>
      <c r="G4627" s="26" t="s">
        <v>14</v>
      </c>
      <c r="H4627" s="23">
        <v>0</v>
      </c>
      <c r="I4627" s="27"/>
      <c r="J4627" s="28">
        <v>0</v>
      </c>
      <c r="K4627" t="str">
        <f>IF((LEN(relatorio_Ananindeua3[[#This Row],[CIF/CPF/CNPJ]])=14),relatorio_Ananindeua3[[#This Row],[CIF/CPF/CNPJ]],relatorio_Ananindeua3[[#This Row],[Coluna2]])</f>
        <v>29251803000109</v>
      </c>
      <c r="L4627" t="str">
        <f t="shared" si="73"/>
        <v>292******09</v>
      </c>
    </row>
    <row r="4628" spans="1:12" x14ac:dyDescent="0.25">
      <c r="A4628" s="23" t="s">
        <v>2166</v>
      </c>
      <c r="B4628" s="23" t="s">
        <v>2167</v>
      </c>
      <c r="C4628" s="23" t="s">
        <v>17</v>
      </c>
      <c r="D4628" s="24">
        <v>45299.942002314812</v>
      </c>
      <c r="E4628" s="25" t="s">
        <v>11</v>
      </c>
      <c r="F4628" s="26" t="s">
        <v>16</v>
      </c>
      <c r="G4628" s="26" t="s">
        <v>14</v>
      </c>
      <c r="H4628" s="23">
        <v>0</v>
      </c>
      <c r="I4628" s="27"/>
      <c r="J4628" s="28">
        <v>0</v>
      </c>
      <c r="K4628" t="str">
        <f>IF((LEN(relatorio_Ananindeua3[[#This Row],[CIF/CPF/CNPJ]])=14),relatorio_Ananindeua3[[#This Row],[CIF/CPF/CNPJ]],relatorio_Ananindeua3[[#This Row],[Coluna2]])</f>
        <v>27430962000137</v>
      </c>
      <c r="L4628" t="str">
        <f t="shared" si="73"/>
        <v>274******37</v>
      </c>
    </row>
    <row r="4629" spans="1:12" x14ac:dyDescent="0.25">
      <c r="A4629" s="23" t="s">
        <v>2586</v>
      </c>
      <c r="B4629" s="23" t="s">
        <v>2587</v>
      </c>
      <c r="C4629" s="23" t="s">
        <v>17</v>
      </c>
      <c r="D4629" s="24">
        <v>45299.942002314812</v>
      </c>
      <c r="E4629" s="25" t="s">
        <v>11</v>
      </c>
      <c r="F4629" s="26" t="s">
        <v>16</v>
      </c>
      <c r="G4629" s="26" t="s">
        <v>14</v>
      </c>
      <c r="H4629" s="23">
        <v>0</v>
      </c>
      <c r="I4629" s="27"/>
      <c r="J4629" s="28">
        <v>0</v>
      </c>
      <c r="K4629" t="str">
        <f>IF((LEN(relatorio_Ananindeua3[[#This Row],[CIF/CPF/CNPJ]])=14),relatorio_Ananindeua3[[#This Row],[CIF/CPF/CNPJ]],relatorio_Ananindeua3[[#This Row],[Coluna2]])</f>
        <v>29510857000133</v>
      </c>
      <c r="L4629" t="str">
        <f t="shared" si="73"/>
        <v>295******33</v>
      </c>
    </row>
    <row r="4630" spans="1:12" x14ac:dyDescent="0.25">
      <c r="A4630" s="23" t="s">
        <v>2590</v>
      </c>
      <c r="B4630" s="23" t="s">
        <v>2591</v>
      </c>
      <c r="C4630" s="23" t="s">
        <v>17</v>
      </c>
      <c r="D4630" s="24">
        <v>45299.942002314812</v>
      </c>
      <c r="E4630" s="25" t="s">
        <v>11</v>
      </c>
      <c r="F4630" s="26" t="s">
        <v>16</v>
      </c>
      <c r="G4630" s="26" t="s">
        <v>14</v>
      </c>
      <c r="H4630" s="23">
        <v>0</v>
      </c>
      <c r="I4630" s="27"/>
      <c r="J4630" s="28">
        <v>0</v>
      </c>
      <c r="K4630" t="str">
        <f>IF((LEN(relatorio_Ananindeua3[[#This Row],[CIF/CPF/CNPJ]])=14),relatorio_Ananindeua3[[#This Row],[CIF/CPF/CNPJ]],relatorio_Ananindeua3[[#This Row],[Coluna2]])</f>
        <v>29513226000178</v>
      </c>
      <c r="L4630" t="str">
        <f t="shared" si="73"/>
        <v>295******78</v>
      </c>
    </row>
    <row r="4631" spans="1:12" x14ac:dyDescent="0.25">
      <c r="A4631" s="23" t="s">
        <v>2580</v>
      </c>
      <c r="B4631" s="23" t="s">
        <v>2581</v>
      </c>
      <c r="C4631" s="23" t="s">
        <v>17</v>
      </c>
      <c r="D4631" s="24">
        <v>45299.942118055558</v>
      </c>
      <c r="E4631" s="25" t="s">
        <v>11</v>
      </c>
      <c r="F4631" s="26" t="s">
        <v>16</v>
      </c>
      <c r="G4631" s="26" t="s">
        <v>14</v>
      </c>
      <c r="H4631" s="23">
        <v>0</v>
      </c>
      <c r="I4631" s="27"/>
      <c r="J4631" s="28">
        <v>0</v>
      </c>
      <c r="K4631" t="str">
        <f>IF((LEN(relatorio_Ananindeua3[[#This Row],[CIF/CPF/CNPJ]])=14),relatorio_Ananindeua3[[#This Row],[CIF/CPF/CNPJ]],relatorio_Ananindeua3[[#This Row],[Coluna2]])</f>
        <v>29462610000199</v>
      </c>
      <c r="L4631" t="str">
        <f t="shared" si="73"/>
        <v>294******99</v>
      </c>
    </row>
    <row r="4632" spans="1:12" x14ac:dyDescent="0.25">
      <c r="A4632" s="23" t="s">
        <v>1718</v>
      </c>
      <c r="B4632" s="23" t="s">
        <v>1719</v>
      </c>
      <c r="C4632" s="23" t="s">
        <v>17</v>
      </c>
      <c r="D4632" s="24">
        <v>45299.942395833335</v>
      </c>
      <c r="E4632" s="25" t="s">
        <v>11</v>
      </c>
      <c r="F4632" s="26" t="s">
        <v>16</v>
      </c>
      <c r="G4632" s="26" t="s">
        <v>14</v>
      </c>
      <c r="H4632" s="23">
        <v>0</v>
      </c>
      <c r="I4632" s="27"/>
      <c r="J4632" s="28">
        <v>0</v>
      </c>
      <c r="K4632" t="str">
        <f>IF((LEN(relatorio_Ananindeua3[[#This Row],[CIF/CPF/CNPJ]])=14),relatorio_Ananindeua3[[#This Row],[CIF/CPF/CNPJ]],relatorio_Ananindeua3[[#This Row],[Coluna2]])</f>
        <v>23925742000123</v>
      </c>
      <c r="L4632" t="str">
        <f t="shared" si="73"/>
        <v>239******23</v>
      </c>
    </row>
    <row r="4633" spans="1:12" x14ac:dyDescent="0.25">
      <c r="A4633" s="23" t="s">
        <v>1048</v>
      </c>
      <c r="B4633" s="23" t="s">
        <v>1049</v>
      </c>
      <c r="C4633" s="23" t="s">
        <v>17</v>
      </c>
      <c r="D4633" s="24">
        <v>45299.942523148151</v>
      </c>
      <c r="E4633" s="25" t="s">
        <v>11</v>
      </c>
      <c r="F4633" s="26" t="s">
        <v>16</v>
      </c>
      <c r="G4633" s="26" t="s">
        <v>14</v>
      </c>
      <c r="H4633" s="23">
        <v>0</v>
      </c>
      <c r="I4633" s="27"/>
      <c r="J4633" s="28">
        <v>0</v>
      </c>
      <c r="K4633" t="str">
        <f>IF((LEN(relatorio_Ananindeua3[[#This Row],[CIF/CPF/CNPJ]])=14),relatorio_Ananindeua3[[#This Row],[CIF/CPF/CNPJ]],relatorio_Ananindeua3[[#This Row],[Coluna2]])</f>
        <v>18094989000105</v>
      </c>
      <c r="L4633" t="str">
        <f t="shared" si="73"/>
        <v>180******05</v>
      </c>
    </row>
    <row r="4634" spans="1:12" x14ac:dyDescent="0.25">
      <c r="A4634" s="23" t="s">
        <v>1211</v>
      </c>
      <c r="B4634" s="23" t="s">
        <v>1212</v>
      </c>
      <c r="C4634" s="23" t="s">
        <v>17</v>
      </c>
      <c r="D4634" s="24">
        <v>45299.94253472222</v>
      </c>
      <c r="E4634" s="25" t="s">
        <v>11</v>
      </c>
      <c r="F4634" s="26" t="s">
        <v>16</v>
      </c>
      <c r="G4634" s="26" t="s">
        <v>14</v>
      </c>
      <c r="H4634" s="23">
        <v>0</v>
      </c>
      <c r="I4634" s="27"/>
      <c r="J4634" s="28">
        <v>0</v>
      </c>
      <c r="K4634" t="str">
        <f>IF((LEN(relatorio_Ananindeua3[[#This Row],[CIF/CPF/CNPJ]])=14),relatorio_Ananindeua3[[#This Row],[CIF/CPF/CNPJ]],relatorio_Ananindeua3[[#This Row],[Coluna2]])</f>
        <v>19533998000118</v>
      </c>
      <c r="L4634" t="str">
        <f t="shared" si="73"/>
        <v>195******18</v>
      </c>
    </row>
    <row r="4635" spans="1:12" x14ac:dyDescent="0.25">
      <c r="A4635" s="23" t="s">
        <v>459</v>
      </c>
      <c r="B4635" s="23" t="s">
        <v>460</v>
      </c>
      <c r="C4635" s="23" t="s">
        <v>17</v>
      </c>
      <c r="D4635" s="24">
        <v>45299.942557870374</v>
      </c>
      <c r="E4635" s="25" t="s">
        <v>11</v>
      </c>
      <c r="F4635" s="26" t="s">
        <v>16</v>
      </c>
      <c r="G4635" s="26" t="s">
        <v>14</v>
      </c>
      <c r="H4635" s="23">
        <v>0</v>
      </c>
      <c r="I4635" s="27"/>
      <c r="J4635" s="28">
        <v>0</v>
      </c>
      <c r="K4635" t="str">
        <f>IF((LEN(relatorio_Ananindeua3[[#This Row],[CIF/CPF/CNPJ]])=14),relatorio_Ananindeua3[[#This Row],[CIF/CPF/CNPJ]],relatorio_Ananindeua3[[#This Row],[Coluna2]])</f>
        <v>13351625000140</v>
      </c>
      <c r="L4635" t="str">
        <f t="shared" si="73"/>
        <v>133******40</v>
      </c>
    </row>
    <row r="4636" spans="1:12" x14ac:dyDescent="0.25">
      <c r="A4636" s="23" t="s">
        <v>622</v>
      </c>
      <c r="B4636" s="23" t="s">
        <v>623</v>
      </c>
      <c r="C4636" s="23" t="s">
        <v>17</v>
      </c>
      <c r="D4636" s="24">
        <v>45299.942557870374</v>
      </c>
      <c r="E4636" s="25" t="s">
        <v>11</v>
      </c>
      <c r="F4636" s="26" t="s">
        <v>16</v>
      </c>
      <c r="G4636" s="26" t="s">
        <v>14</v>
      </c>
      <c r="H4636" s="23">
        <v>0</v>
      </c>
      <c r="I4636" s="27"/>
      <c r="J4636" s="28">
        <v>0</v>
      </c>
      <c r="K4636" t="str">
        <f>IF((LEN(relatorio_Ananindeua3[[#This Row],[CIF/CPF/CNPJ]])=14),relatorio_Ananindeua3[[#This Row],[CIF/CPF/CNPJ]],relatorio_Ananindeua3[[#This Row],[Coluna2]])</f>
        <v>14445956000101</v>
      </c>
      <c r="L4636" t="str">
        <f t="shared" si="73"/>
        <v>144******01</v>
      </c>
    </row>
    <row r="4637" spans="1:12" x14ac:dyDescent="0.25">
      <c r="A4637" s="23" t="s">
        <v>537</v>
      </c>
      <c r="B4637" s="23" t="s">
        <v>538</v>
      </c>
      <c r="C4637" s="23" t="s">
        <v>17</v>
      </c>
      <c r="D4637" s="24">
        <v>45299.942569444444</v>
      </c>
      <c r="E4637" s="25" t="s">
        <v>11</v>
      </c>
      <c r="F4637" s="26" t="s">
        <v>16</v>
      </c>
      <c r="G4637" s="26" t="s">
        <v>14</v>
      </c>
      <c r="H4637" s="23">
        <v>0</v>
      </c>
      <c r="I4637" s="27"/>
      <c r="J4637" s="28">
        <v>0</v>
      </c>
      <c r="K4637" t="str">
        <f>IF((LEN(relatorio_Ananindeua3[[#This Row],[CIF/CPF/CNPJ]])=14),relatorio_Ananindeua3[[#This Row],[CIF/CPF/CNPJ]],relatorio_Ananindeua3[[#This Row],[Coluna2]])</f>
        <v>13846119000121</v>
      </c>
      <c r="L4637" t="str">
        <f t="shared" si="73"/>
        <v>138******21</v>
      </c>
    </row>
    <row r="4638" spans="1:12" x14ac:dyDescent="0.25">
      <c r="A4638" s="23" t="s">
        <v>599</v>
      </c>
      <c r="B4638" s="23" t="s">
        <v>600</v>
      </c>
      <c r="C4638" s="23" t="s">
        <v>17</v>
      </c>
      <c r="D4638" s="24">
        <v>45299.942569444444</v>
      </c>
      <c r="E4638" s="25" t="s">
        <v>11</v>
      </c>
      <c r="F4638" s="26" t="s">
        <v>16</v>
      </c>
      <c r="G4638" s="26" t="s">
        <v>14</v>
      </c>
      <c r="H4638" s="23">
        <v>0</v>
      </c>
      <c r="I4638" s="27"/>
      <c r="J4638" s="28">
        <v>0</v>
      </c>
      <c r="K4638" t="str">
        <f>IF((LEN(relatorio_Ananindeua3[[#This Row],[CIF/CPF/CNPJ]])=14),relatorio_Ananindeua3[[#This Row],[CIF/CPF/CNPJ]],relatorio_Ananindeua3[[#This Row],[Coluna2]])</f>
        <v>14285690000187</v>
      </c>
      <c r="L4638" t="str">
        <f t="shared" si="73"/>
        <v>142******87</v>
      </c>
    </row>
    <row r="4639" spans="1:12" x14ac:dyDescent="0.25">
      <c r="A4639" s="23" t="s">
        <v>603</v>
      </c>
      <c r="B4639" s="23" t="s">
        <v>604</v>
      </c>
      <c r="C4639" s="23" t="s">
        <v>17</v>
      </c>
      <c r="D4639" s="24">
        <v>45299.942569444444</v>
      </c>
      <c r="E4639" s="25" t="s">
        <v>11</v>
      </c>
      <c r="F4639" s="26" t="s">
        <v>16</v>
      </c>
      <c r="G4639" s="26" t="s">
        <v>14</v>
      </c>
      <c r="H4639" s="23">
        <v>0</v>
      </c>
      <c r="I4639" s="27"/>
      <c r="J4639" s="28">
        <v>0</v>
      </c>
      <c r="K4639" t="str">
        <f>IF((LEN(relatorio_Ananindeua3[[#This Row],[CIF/CPF/CNPJ]])=14),relatorio_Ananindeua3[[#This Row],[CIF/CPF/CNPJ]],relatorio_Ananindeua3[[#This Row],[Coluna2]])</f>
        <v>14330113000160</v>
      </c>
      <c r="L4639" t="str">
        <f t="shared" si="73"/>
        <v>143******60</v>
      </c>
    </row>
    <row r="4640" spans="1:12" x14ac:dyDescent="0.25">
      <c r="A4640" s="23" t="s">
        <v>630</v>
      </c>
      <c r="B4640" s="23" t="s">
        <v>631</v>
      </c>
      <c r="C4640" s="23" t="s">
        <v>17</v>
      </c>
      <c r="D4640" s="24">
        <v>45299.942569444444</v>
      </c>
      <c r="E4640" s="25" t="s">
        <v>11</v>
      </c>
      <c r="F4640" s="26" t="s">
        <v>16</v>
      </c>
      <c r="G4640" s="26" t="s">
        <v>14</v>
      </c>
      <c r="H4640" s="23">
        <v>0</v>
      </c>
      <c r="I4640" s="27"/>
      <c r="J4640" s="28">
        <v>0</v>
      </c>
      <c r="K4640" t="str">
        <f>IF((LEN(relatorio_Ananindeua3[[#This Row],[CIF/CPF/CNPJ]])=14),relatorio_Ananindeua3[[#This Row],[CIF/CPF/CNPJ]],relatorio_Ananindeua3[[#This Row],[Coluna2]])</f>
        <v>14501769000106</v>
      </c>
      <c r="L4640" t="str">
        <f t="shared" si="73"/>
        <v>145******06</v>
      </c>
    </row>
    <row r="4641" spans="1:12" x14ac:dyDescent="0.25">
      <c r="A4641" s="23" t="s">
        <v>411</v>
      </c>
      <c r="B4641" s="23" t="s">
        <v>412</v>
      </c>
      <c r="C4641" s="23" t="s">
        <v>17</v>
      </c>
      <c r="D4641" s="24">
        <v>45299.94258101852</v>
      </c>
      <c r="E4641" s="25" t="s">
        <v>11</v>
      </c>
      <c r="F4641" s="26" t="s">
        <v>16</v>
      </c>
      <c r="G4641" s="26" t="s">
        <v>14</v>
      </c>
      <c r="H4641" s="23">
        <v>0</v>
      </c>
      <c r="I4641" s="27"/>
      <c r="J4641" s="28">
        <v>0</v>
      </c>
      <c r="K4641" t="str">
        <f>IF((LEN(relatorio_Ananindeua3[[#This Row],[CIF/CPF/CNPJ]])=14),relatorio_Ananindeua3[[#This Row],[CIF/CPF/CNPJ]],relatorio_Ananindeua3[[#This Row],[Coluna2]])</f>
        <v>13010067000159</v>
      </c>
      <c r="L4641" t="str">
        <f t="shared" si="73"/>
        <v>130******59</v>
      </c>
    </row>
    <row r="4642" spans="1:12" x14ac:dyDescent="0.25">
      <c r="A4642" s="23" t="s">
        <v>507</v>
      </c>
      <c r="B4642" s="23" t="s">
        <v>508</v>
      </c>
      <c r="C4642" s="23" t="s">
        <v>17</v>
      </c>
      <c r="D4642" s="24">
        <v>45299.94258101852</v>
      </c>
      <c r="E4642" s="25" t="s">
        <v>11</v>
      </c>
      <c r="F4642" s="26" t="s">
        <v>16</v>
      </c>
      <c r="G4642" s="26" t="s">
        <v>14</v>
      </c>
      <c r="H4642" s="23">
        <v>0</v>
      </c>
      <c r="I4642" s="27"/>
      <c r="J4642" s="28">
        <v>0</v>
      </c>
      <c r="K4642" t="str">
        <f>IF((LEN(relatorio_Ananindeua3[[#This Row],[CIF/CPF/CNPJ]])=14),relatorio_Ananindeua3[[#This Row],[CIF/CPF/CNPJ]],relatorio_Ananindeua3[[#This Row],[Coluna2]])</f>
        <v>13662427000105</v>
      </c>
      <c r="L4642" t="str">
        <f t="shared" si="73"/>
        <v>136******05</v>
      </c>
    </row>
    <row r="4643" spans="1:12" x14ac:dyDescent="0.25">
      <c r="A4643" s="23" t="s">
        <v>591</v>
      </c>
      <c r="B4643" s="23" t="s">
        <v>592</v>
      </c>
      <c r="C4643" s="23" t="s">
        <v>17</v>
      </c>
      <c r="D4643" s="24">
        <v>45299.94258101852</v>
      </c>
      <c r="E4643" s="25" t="s">
        <v>11</v>
      </c>
      <c r="F4643" s="26" t="s">
        <v>16</v>
      </c>
      <c r="G4643" s="26" t="s">
        <v>14</v>
      </c>
      <c r="H4643" s="23">
        <v>0</v>
      </c>
      <c r="I4643" s="27"/>
      <c r="J4643" s="28">
        <v>0</v>
      </c>
      <c r="K4643" t="str">
        <f>IF((LEN(relatorio_Ananindeua3[[#This Row],[CIF/CPF/CNPJ]])=14),relatorio_Ananindeua3[[#This Row],[CIF/CPF/CNPJ]],relatorio_Ananindeua3[[#This Row],[Coluna2]])</f>
        <v>14265146000173</v>
      </c>
      <c r="L4643" t="str">
        <f t="shared" si="73"/>
        <v>142******73</v>
      </c>
    </row>
    <row r="4644" spans="1:12" x14ac:dyDescent="0.25">
      <c r="A4644" s="23" t="s">
        <v>652</v>
      </c>
      <c r="B4644" s="23" t="s">
        <v>653</v>
      </c>
      <c r="C4644" s="23" t="s">
        <v>17</v>
      </c>
      <c r="D4644" s="24">
        <v>45299.94258101852</v>
      </c>
      <c r="E4644" s="25" t="s">
        <v>11</v>
      </c>
      <c r="F4644" s="26" t="s">
        <v>16</v>
      </c>
      <c r="G4644" s="26" t="s">
        <v>14</v>
      </c>
      <c r="H4644" s="23">
        <v>0</v>
      </c>
      <c r="I4644" s="27"/>
      <c r="J4644" s="28">
        <v>0</v>
      </c>
      <c r="K4644" t="str">
        <f>IF((LEN(relatorio_Ananindeua3[[#This Row],[CIF/CPF/CNPJ]])=14),relatorio_Ananindeua3[[#This Row],[CIF/CPF/CNPJ]],relatorio_Ananindeua3[[#This Row],[Coluna2]])</f>
        <v>14658658000108</v>
      </c>
      <c r="L4644" t="str">
        <f t="shared" si="73"/>
        <v>146******08</v>
      </c>
    </row>
    <row r="4645" spans="1:12" x14ac:dyDescent="0.25">
      <c r="A4645" s="23" t="s">
        <v>668</v>
      </c>
      <c r="B4645" s="23" t="s">
        <v>669</v>
      </c>
      <c r="C4645" s="23" t="s">
        <v>17</v>
      </c>
      <c r="D4645" s="24">
        <v>45299.94258101852</v>
      </c>
      <c r="E4645" s="25" t="s">
        <v>11</v>
      </c>
      <c r="F4645" s="26" t="s">
        <v>16</v>
      </c>
      <c r="G4645" s="26" t="s">
        <v>14</v>
      </c>
      <c r="H4645" s="23">
        <v>0</v>
      </c>
      <c r="I4645" s="27"/>
      <c r="J4645" s="28">
        <v>0</v>
      </c>
      <c r="K4645" t="str">
        <f>IF((LEN(relatorio_Ananindeua3[[#This Row],[CIF/CPF/CNPJ]])=14),relatorio_Ananindeua3[[#This Row],[CIF/CPF/CNPJ]],relatorio_Ananindeua3[[#This Row],[Coluna2]])</f>
        <v>14843984000187</v>
      </c>
      <c r="L4645" t="str">
        <f t="shared" si="73"/>
        <v>148******87</v>
      </c>
    </row>
    <row r="4646" spans="1:12" x14ac:dyDescent="0.25">
      <c r="A4646" s="23" t="s">
        <v>407</v>
      </c>
      <c r="B4646" s="23" t="s">
        <v>408</v>
      </c>
      <c r="C4646" s="23" t="s">
        <v>17</v>
      </c>
      <c r="D4646" s="24">
        <v>45299.94259259259</v>
      </c>
      <c r="E4646" s="25" t="s">
        <v>11</v>
      </c>
      <c r="F4646" s="26" t="s">
        <v>16</v>
      </c>
      <c r="G4646" s="26" t="s">
        <v>14</v>
      </c>
      <c r="H4646" s="23">
        <v>0</v>
      </c>
      <c r="I4646" s="27"/>
      <c r="J4646" s="28">
        <v>0</v>
      </c>
      <c r="K4646" t="str">
        <f>IF((LEN(relatorio_Ananindeua3[[#This Row],[CIF/CPF/CNPJ]])=14),relatorio_Ananindeua3[[#This Row],[CIF/CPF/CNPJ]],relatorio_Ananindeua3[[#This Row],[Coluna2]])</f>
        <v>12995229000192</v>
      </c>
      <c r="L4646" t="str">
        <f t="shared" si="73"/>
        <v>129******92</v>
      </c>
    </row>
    <row r="4647" spans="1:12" x14ac:dyDescent="0.25">
      <c r="A4647" s="23" t="s">
        <v>612</v>
      </c>
      <c r="B4647" s="23" t="s">
        <v>613</v>
      </c>
      <c r="C4647" s="23" t="s">
        <v>17</v>
      </c>
      <c r="D4647" s="24">
        <v>45299.94259259259</v>
      </c>
      <c r="E4647" s="25" t="s">
        <v>11</v>
      </c>
      <c r="F4647" s="26" t="s">
        <v>16</v>
      </c>
      <c r="G4647" s="26" t="s">
        <v>14</v>
      </c>
      <c r="H4647" s="23">
        <v>0</v>
      </c>
      <c r="I4647" s="27"/>
      <c r="J4647" s="28">
        <v>0</v>
      </c>
      <c r="K4647" t="str">
        <f>IF((LEN(relatorio_Ananindeua3[[#This Row],[CIF/CPF/CNPJ]])=14),relatorio_Ananindeua3[[#This Row],[CIF/CPF/CNPJ]],relatorio_Ananindeua3[[#This Row],[Coluna2]])</f>
        <v>14370817000166</v>
      </c>
      <c r="L4647" t="str">
        <f t="shared" si="73"/>
        <v>143******66</v>
      </c>
    </row>
    <row r="4648" spans="1:12" x14ac:dyDescent="0.25">
      <c r="A4648" s="23" t="s">
        <v>648</v>
      </c>
      <c r="B4648" s="23" t="s">
        <v>649</v>
      </c>
      <c r="C4648" s="23" t="s">
        <v>17</v>
      </c>
      <c r="D4648" s="24">
        <v>45299.94259259259</v>
      </c>
      <c r="E4648" s="25" t="s">
        <v>11</v>
      </c>
      <c r="F4648" s="26" t="s">
        <v>16</v>
      </c>
      <c r="G4648" s="26" t="s">
        <v>14</v>
      </c>
      <c r="H4648" s="23">
        <v>0</v>
      </c>
      <c r="I4648" s="27"/>
      <c r="J4648" s="28">
        <v>0</v>
      </c>
      <c r="K4648" t="str">
        <f>IF((LEN(relatorio_Ananindeua3[[#This Row],[CIF/CPF/CNPJ]])=14),relatorio_Ananindeua3[[#This Row],[CIF/CPF/CNPJ]],relatorio_Ananindeua3[[#This Row],[Coluna2]])</f>
        <v>14652476000111</v>
      </c>
      <c r="L4648" t="str">
        <f t="shared" si="73"/>
        <v>146******11</v>
      </c>
    </row>
    <row r="4649" spans="1:12" x14ac:dyDescent="0.25">
      <c r="A4649" s="23" t="s">
        <v>662</v>
      </c>
      <c r="B4649" s="23" t="s">
        <v>663</v>
      </c>
      <c r="C4649" s="23" t="s">
        <v>17</v>
      </c>
      <c r="D4649" s="24">
        <v>45299.94259259259</v>
      </c>
      <c r="E4649" s="25" t="s">
        <v>11</v>
      </c>
      <c r="F4649" s="26" t="s">
        <v>16</v>
      </c>
      <c r="G4649" s="26" t="s">
        <v>14</v>
      </c>
      <c r="H4649" s="23">
        <v>0</v>
      </c>
      <c r="I4649" s="27"/>
      <c r="J4649" s="28">
        <v>0</v>
      </c>
      <c r="K4649" t="str">
        <f>IF((LEN(relatorio_Ananindeua3[[#This Row],[CIF/CPF/CNPJ]])=14),relatorio_Ananindeua3[[#This Row],[CIF/CPF/CNPJ]],relatorio_Ananindeua3[[#This Row],[Coluna2]])</f>
        <v>14735359000111</v>
      </c>
      <c r="L4649" t="str">
        <f t="shared" si="73"/>
        <v>147******11</v>
      </c>
    </row>
    <row r="4650" spans="1:12" x14ac:dyDescent="0.25">
      <c r="A4650" s="23" t="s">
        <v>672</v>
      </c>
      <c r="B4650" s="23" t="s">
        <v>673</v>
      </c>
      <c r="C4650" s="23" t="s">
        <v>17</v>
      </c>
      <c r="D4650" s="24">
        <v>45299.94259259259</v>
      </c>
      <c r="E4650" s="25" t="s">
        <v>11</v>
      </c>
      <c r="F4650" s="26" t="s">
        <v>16</v>
      </c>
      <c r="G4650" s="26" t="s">
        <v>14</v>
      </c>
      <c r="H4650" s="23">
        <v>0</v>
      </c>
      <c r="I4650" s="27"/>
      <c r="J4650" s="28">
        <v>0</v>
      </c>
      <c r="K4650" t="str">
        <f>IF((LEN(relatorio_Ananindeua3[[#This Row],[CIF/CPF/CNPJ]])=14),relatorio_Ananindeua3[[#This Row],[CIF/CPF/CNPJ]],relatorio_Ananindeua3[[#This Row],[Coluna2]])</f>
        <v>14921714000147</v>
      </c>
      <c r="L4650" t="str">
        <f t="shared" si="73"/>
        <v>149******47</v>
      </c>
    </row>
    <row r="4651" spans="1:12" x14ac:dyDescent="0.25">
      <c r="A4651" s="23" t="s">
        <v>897</v>
      </c>
      <c r="B4651" s="23" t="s">
        <v>898</v>
      </c>
      <c r="C4651" s="23" t="s">
        <v>17</v>
      </c>
      <c r="D4651" s="24">
        <v>45299.94259259259</v>
      </c>
      <c r="E4651" s="25" t="s">
        <v>11</v>
      </c>
      <c r="F4651" s="26" t="s">
        <v>16</v>
      </c>
      <c r="G4651" s="26" t="s">
        <v>14</v>
      </c>
      <c r="H4651" s="23">
        <v>0</v>
      </c>
      <c r="I4651" s="27"/>
      <c r="J4651" s="28">
        <v>0</v>
      </c>
      <c r="K4651" t="str">
        <f>IF((LEN(relatorio_Ananindeua3[[#This Row],[CIF/CPF/CNPJ]])=14),relatorio_Ananindeua3[[#This Row],[CIF/CPF/CNPJ]],relatorio_Ananindeua3[[#This Row],[Coluna2]])</f>
        <v>17002717000175</v>
      </c>
      <c r="L4651" t="str">
        <f t="shared" si="73"/>
        <v>170******75</v>
      </c>
    </row>
    <row r="4652" spans="1:12" x14ac:dyDescent="0.25">
      <c r="A4652" s="23" t="s">
        <v>499</v>
      </c>
      <c r="B4652" s="23" t="s">
        <v>500</v>
      </c>
      <c r="C4652" s="23" t="s">
        <v>17</v>
      </c>
      <c r="D4652" s="24">
        <v>45299.942604166667</v>
      </c>
      <c r="E4652" s="25" t="s">
        <v>11</v>
      </c>
      <c r="F4652" s="26" t="s">
        <v>16</v>
      </c>
      <c r="G4652" s="26" t="s">
        <v>14</v>
      </c>
      <c r="H4652" s="23">
        <v>0</v>
      </c>
      <c r="I4652" s="27"/>
      <c r="J4652" s="28">
        <v>0</v>
      </c>
      <c r="K4652" t="str">
        <f>IF((LEN(relatorio_Ananindeua3[[#This Row],[CIF/CPF/CNPJ]])=14),relatorio_Ananindeua3[[#This Row],[CIF/CPF/CNPJ]],relatorio_Ananindeua3[[#This Row],[Coluna2]])</f>
        <v>13617587000124</v>
      </c>
      <c r="L4652" t="str">
        <f t="shared" si="73"/>
        <v>136******24</v>
      </c>
    </row>
    <row r="4653" spans="1:12" x14ac:dyDescent="0.25">
      <c r="A4653" s="23" t="s">
        <v>595</v>
      </c>
      <c r="B4653" s="23" t="s">
        <v>596</v>
      </c>
      <c r="C4653" s="23" t="s">
        <v>17</v>
      </c>
      <c r="D4653" s="24">
        <v>45299.942604166667</v>
      </c>
      <c r="E4653" s="25" t="s">
        <v>11</v>
      </c>
      <c r="F4653" s="26" t="s">
        <v>16</v>
      </c>
      <c r="G4653" s="26" t="s">
        <v>14</v>
      </c>
      <c r="H4653" s="23">
        <v>0</v>
      </c>
      <c r="I4653" s="27"/>
      <c r="J4653" s="28">
        <v>0</v>
      </c>
      <c r="K4653" t="str">
        <f>IF((LEN(relatorio_Ananindeua3[[#This Row],[CIF/CPF/CNPJ]])=14),relatorio_Ananindeua3[[#This Row],[CIF/CPF/CNPJ]],relatorio_Ananindeua3[[#This Row],[Coluna2]])</f>
        <v>14267594000106</v>
      </c>
      <c r="L4653" t="str">
        <f t="shared" si="73"/>
        <v>142******06</v>
      </c>
    </row>
    <row r="4654" spans="1:12" x14ac:dyDescent="0.25">
      <c r="A4654" s="23" t="s">
        <v>616</v>
      </c>
      <c r="B4654" s="23" t="s">
        <v>617</v>
      </c>
      <c r="C4654" s="23" t="s">
        <v>17</v>
      </c>
      <c r="D4654" s="24">
        <v>45299.942604166667</v>
      </c>
      <c r="E4654" s="25" t="s">
        <v>11</v>
      </c>
      <c r="F4654" s="26" t="s">
        <v>16</v>
      </c>
      <c r="G4654" s="26" t="s">
        <v>14</v>
      </c>
      <c r="H4654" s="23">
        <v>0</v>
      </c>
      <c r="I4654" s="27"/>
      <c r="J4654" s="28">
        <v>0</v>
      </c>
      <c r="K4654" t="str">
        <f>IF((LEN(relatorio_Ananindeua3[[#This Row],[CIF/CPF/CNPJ]])=14),relatorio_Ananindeua3[[#This Row],[CIF/CPF/CNPJ]],relatorio_Ananindeua3[[#This Row],[Coluna2]])</f>
        <v>14421620000109</v>
      </c>
      <c r="L4654" t="str">
        <f t="shared" si="73"/>
        <v>144******09</v>
      </c>
    </row>
    <row r="4655" spans="1:12" x14ac:dyDescent="0.25">
      <c r="A4655" s="23" t="s">
        <v>646</v>
      </c>
      <c r="B4655" s="23" t="s">
        <v>647</v>
      </c>
      <c r="C4655" s="23" t="s">
        <v>17</v>
      </c>
      <c r="D4655" s="24">
        <v>45299.942604166667</v>
      </c>
      <c r="E4655" s="25" t="s">
        <v>11</v>
      </c>
      <c r="F4655" s="26" t="s">
        <v>16</v>
      </c>
      <c r="G4655" s="26" t="s">
        <v>14</v>
      </c>
      <c r="H4655" s="23">
        <v>0</v>
      </c>
      <c r="I4655" s="27"/>
      <c r="J4655" s="28">
        <v>0</v>
      </c>
      <c r="K4655" t="str">
        <f>IF((LEN(relatorio_Ananindeua3[[#This Row],[CIF/CPF/CNPJ]])=14),relatorio_Ananindeua3[[#This Row],[CIF/CPF/CNPJ]],relatorio_Ananindeua3[[#This Row],[Coluna2]])</f>
        <v>14630778000199</v>
      </c>
      <c r="L4655" t="str">
        <f t="shared" si="73"/>
        <v>146******99</v>
      </c>
    </row>
    <row r="4656" spans="1:12" x14ac:dyDescent="0.25">
      <c r="A4656" s="23" t="s">
        <v>593</v>
      </c>
      <c r="B4656" s="23" t="s">
        <v>594</v>
      </c>
      <c r="C4656" s="23" t="s">
        <v>17</v>
      </c>
      <c r="D4656" s="24">
        <v>45299.942615740743</v>
      </c>
      <c r="E4656" s="25" t="s">
        <v>11</v>
      </c>
      <c r="F4656" s="26" t="s">
        <v>16</v>
      </c>
      <c r="G4656" s="26" t="s">
        <v>14</v>
      </c>
      <c r="H4656" s="23">
        <v>0</v>
      </c>
      <c r="I4656" s="27"/>
      <c r="J4656" s="28">
        <v>0</v>
      </c>
      <c r="K4656" t="str">
        <f>IF((LEN(relatorio_Ananindeua3[[#This Row],[CIF/CPF/CNPJ]])=14),relatorio_Ananindeua3[[#This Row],[CIF/CPF/CNPJ]],relatorio_Ananindeua3[[#This Row],[Coluna2]])</f>
        <v>14265539000187</v>
      </c>
      <c r="L4656" t="str">
        <f t="shared" si="73"/>
        <v>142******87</v>
      </c>
    </row>
    <row r="4657" spans="1:12" x14ac:dyDescent="0.25">
      <c r="A4657" s="23" t="s">
        <v>477</v>
      </c>
      <c r="B4657" s="23" t="s">
        <v>478</v>
      </c>
      <c r="C4657" s="23" t="s">
        <v>17</v>
      </c>
      <c r="D4657" s="24">
        <v>45299.942627314813</v>
      </c>
      <c r="E4657" s="25" t="s">
        <v>11</v>
      </c>
      <c r="F4657" s="26" t="s">
        <v>16</v>
      </c>
      <c r="G4657" s="26" t="s">
        <v>14</v>
      </c>
      <c r="H4657" s="23">
        <v>0</v>
      </c>
      <c r="I4657" s="27"/>
      <c r="J4657" s="28">
        <v>0</v>
      </c>
      <c r="K4657" t="str">
        <f>IF((LEN(relatorio_Ananindeua3[[#This Row],[CIF/CPF/CNPJ]])=14),relatorio_Ananindeua3[[#This Row],[CIF/CPF/CNPJ]],relatorio_Ananindeua3[[#This Row],[Coluna2]])</f>
        <v>13504646000158</v>
      </c>
      <c r="L4657" t="str">
        <f t="shared" si="73"/>
        <v>135******58</v>
      </c>
    </row>
    <row r="4658" spans="1:12" x14ac:dyDescent="0.25">
      <c r="A4658" s="23" t="s">
        <v>495</v>
      </c>
      <c r="B4658" s="23" t="s">
        <v>496</v>
      </c>
      <c r="C4658" s="23" t="s">
        <v>17</v>
      </c>
      <c r="D4658" s="24">
        <v>45299.942627314813</v>
      </c>
      <c r="E4658" s="25" t="s">
        <v>11</v>
      </c>
      <c r="F4658" s="26" t="s">
        <v>16</v>
      </c>
      <c r="G4658" s="26" t="s">
        <v>14</v>
      </c>
      <c r="H4658" s="23">
        <v>0</v>
      </c>
      <c r="I4658" s="27"/>
      <c r="J4658" s="28">
        <v>0</v>
      </c>
      <c r="K4658" t="str">
        <f>IF((LEN(relatorio_Ananindeua3[[#This Row],[CIF/CPF/CNPJ]])=14),relatorio_Ananindeua3[[#This Row],[CIF/CPF/CNPJ]],relatorio_Ananindeua3[[#This Row],[Coluna2]])</f>
        <v>13592797000105</v>
      </c>
      <c r="L4658" t="str">
        <f t="shared" si="73"/>
        <v>135******05</v>
      </c>
    </row>
    <row r="4659" spans="1:12" x14ac:dyDescent="0.25">
      <c r="A4659" s="23" t="s">
        <v>660</v>
      </c>
      <c r="B4659" s="23" t="s">
        <v>661</v>
      </c>
      <c r="C4659" s="23" t="s">
        <v>17</v>
      </c>
      <c r="D4659" s="24">
        <v>45299.942627314813</v>
      </c>
      <c r="E4659" s="25" t="s">
        <v>11</v>
      </c>
      <c r="F4659" s="26" t="s">
        <v>16</v>
      </c>
      <c r="G4659" s="26" t="s">
        <v>14</v>
      </c>
      <c r="H4659" s="23">
        <v>0</v>
      </c>
      <c r="I4659" s="27"/>
      <c r="J4659" s="28">
        <v>0</v>
      </c>
      <c r="K4659" t="str">
        <f>IF((LEN(relatorio_Ananindeua3[[#This Row],[CIF/CPF/CNPJ]])=14),relatorio_Ananindeua3[[#This Row],[CIF/CPF/CNPJ]],relatorio_Ananindeua3[[#This Row],[Coluna2]])</f>
        <v>14718033000186</v>
      </c>
      <c r="L4659" t="str">
        <f t="shared" si="73"/>
        <v>147******86</v>
      </c>
    </row>
    <row r="4660" spans="1:12" x14ac:dyDescent="0.25">
      <c r="A4660" s="23" t="s">
        <v>628</v>
      </c>
      <c r="B4660" s="23" t="s">
        <v>629</v>
      </c>
      <c r="C4660" s="23" t="s">
        <v>17</v>
      </c>
      <c r="D4660" s="24">
        <v>45299.94263888889</v>
      </c>
      <c r="E4660" s="25" t="s">
        <v>11</v>
      </c>
      <c r="F4660" s="26" t="s">
        <v>16</v>
      </c>
      <c r="G4660" s="26" t="s">
        <v>14</v>
      </c>
      <c r="H4660" s="23">
        <v>0</v>
      </c>
      <c r="I4660" s="27"/>
      <c r="J4660" s="28">
        <v>0</v>
      </c>
      <c r="K4660" t="str">
        <f>IF((LEN(relatorio_Ananindeua3[[#This Row],[CIF/CPF/CNPJ]])=14),relatorio_Ananindeua3[[#This Row],[CIF/CPF/CNPJ]],relatorio_Ananindeua3[[#This Row],[Coluna2]])</f>
        <v>14466808000173</v>
      </c>
      <c r="L4660" t="str">
        <f t="shared" si="73"/>
        <v>144******73</v>
      </c>
    </row>
    <row r="4661" spans="1:12" x14ac:dyDescent="0.25">
      <c r="A4661" s="23" t="s">
        <v>636</v>
      </c>
      <c r="B4661" s="23" t="s">
        <v>637</v>
      </c>
      <c r="C4661" s="23" t="s">
        <v>17</v>
      </c>
      <c r="D4661" s="24">
        <v>45299.942650462966</v>
      </c>
      <c r="E4661" s="25" t="s">
        <v>11</v>
      </c>
      <c r="F4661" s="26" t="s">
        <v>16</v>
      </c>
      <c r="G4661" s="26" t="s">
        <v>14</v>
      </c>
      <c r="H4661" s="23">
        <v>0</v>
      </c>
      <c r="I4661" s="27"/>
      <c r="J4661" s="28">
        <v>0</v>
      </c>
      <c r="K4661" t="str">
        <f>IF((LEN(relatorio_Ananindeua3[[#This Row],[CIF/CPF/CNPJ]])=14),relatorio_Ananindeua3[[#This Row],[CIF/CPF/CNPJ]],relatorio_Ananindeua3[[#This Row],[Coluna2]])</f>
        <v>14534378000180</v>
      </c>
      <c r="L4661" t="str">
        <f t="shared" si="73"/>
        <v>145******80</v>
      </c>
    </row>
    <row r="4662" spans="1:12" x14ac:dyDescent="0.25">
      <c r="A4662" s="23" t="s">
        <v>644</v>
      </c>
      <c r="B4662" s="23" t="s">
        <v>645</v>
      </c>
      <c r="C4662" s="23" t="s">
        <v>17</v>
      </c>
      <c r="D4662" s="24">
        <v>45299.942650462966</v>
      </c>
      <c r="E4662" s="25" t="s">
        <v>11</v>
      </c>
      <c r="F4662" s="26" t="s">
        <v>16</v>
      </c>
      <c r="G4662" s="26" t="s">
        <v>14</v>
      </c>
      <c r="H4662" s="23">
        <v>0</v>
      </c>
      <c r="I4662" s="27"/>
      <c r="J4662" s="28">
        <v>0</v>
      </c>
      <c r="K4662" t="str">
        <f>IF((LEN(relatorio_Ananindeua3[[#This Row],[CIF/CPF/CNPJ]])=14),relatorio_Ananindeua3[[#This Row],[CIF/CPF/CNPJ]],relatorio_Ananindeua3[[#This Row],[Coluna2]])</f>
        <v>14619771000176</v>
      </c>
      <c r="L4662" t="str">
        <f t="shared" si="73"/>
        <v>146******76</v>
      </c>
    </row>
    <row r="4663" spans="1:12" x14ac:dyDescent="0.25">
      <c r="A4663" s="23" t="s">
        <v>666</v>
      </c>
      <c r="B4663" s="23" t="s">
        <v>667</v>
      </c>
      <c r="C4663" s="23" t="s">
        <v>17</v>
      </c>
      <c r="D4663" s="24">
        <v>45299.942650462966</v>
      </c>
      <c r="E4663" s="25" t="s">
        <v>11</v>
      </c>
      <c r="F4663" s="26" t="s">
        <v>16</v>
      </c>
      <c r="G4663" s="26" t="s">
        <v>14</v>
      </c>
      <c r="H4663" s="23">
        <v>0</v>
      </c>
      <c r="I4663" s="27"/>
      <c r="J4663" s="28">
        <v>0</v>
      </c>
      <c r="K4663" t="str">
        <f>IF((LEN(relatorio_Ananindeua3[[#This Row],[CIF/CPF/CNPJ]])=14),relatorio_Ananindeua3[[#This Row],[CIF/CPF/CNPJ]],relatorio_Ananindeua3[[#This Row],[Coluna2]])</f>
        <v>14815615000180</v>
      </c>
      <c r="L4663" t="str">
        <f t="shared" si="73"/>
        <v>148******80</v>
      </c>
    </row>
    <row r="4664" spans="1:12" x14ac:dyDescent="0.25">
      <c r="A4664" s="23" t="s">
        <v>461</v>
      </c>
      <c r="B4664" s="23" t="s">
        <v>462</v>
      </c>
      <c r="C4664" s="23" t="s">
        <v>17</v>
      </c>
      <c r="D4664" s="24">
        <v>45299.942662037036</v>
      </c>
      <c r="E4664" s="25" t="s">
        <v>11</v>
      </c>
      <c r="F4664" s="26" t="s">
        <v>16</v>
      </c>
      <c r="G4664" s="26" t="s">
        <v>14</v>
      </c>
      <c r="H4664" s="23">
        <v>0</v>
      </c>
      <c r="I4664" s="27"/>
      <c r="J4664" s="28">
        <v>0</v>
      </c>
      <c r="K4664" t="str">
        <f>IF((LEN(relatorio_Ananindeua3[[#This Row],[CIF/CPF/CNPJ]])=14),relatorio_Ananindeua3[[#This Row],[CIF/CPF/CNPJ]],relatorio_Ananindeua3[[#This Row],[Coluna2]])</f>
        <v>13387424000100</v>
      </c>
      <c r="L4664" t="str">
        <f t="shared" si="73"/>
        <v>133******00</v>
      </c>
    </row>
    <row r="4665" spans="1:12" x14ac:dyDescent="0.25">
      <c r="A4665" s="23" t="s">
        <v>543</v>
      </c>
      <c r="B4665" s="23" t="s">
        <v>544</v>
      </c>
      <c r="C4665" s="23" t="s">
        <v>17</v>
      </c>
      <c r="D4665" s="24">
        <v>45299.942662037036</v>
      </c>
      <c r="E4665" s="25" t="s">
        <v>11</v>
      </c>
      <c r="F4665" s="26" t="s">
        <v>16</v>
      </c>
      <c r="G4665" s="26" t="s">
        <v>14</v>
      </c>
      <c r="H4665" s="23">
        <v>0</v>
      </c>
      <c r="I4665" s="27"/>
      <c r="J4665" s="28">
        <v>0</v>
      </c>
      <c r="K4665" t="str">
        <f>IF((LEN(relatorio_Ananindeua3[[#This Row],[CIF/CPF/CNPJ]])=14),relatorio_Ananindeua3[[#This Row],[CIF/CPF/CNPJ]],relatorio_Ananindeua3[[#This Row],[Coluna2]])</f>
        <v>13862822000123</v>
      </c>
      <c r="L4665" t="str">
        <f t="shared" si="73"/>
        <v>138******23</v>
      </c>
    </row>
    <row r="4666" spans="1:12" x14ac:dyDescent="0.25">
      <c r="A4666" s="23" t="s">
        <v>597</v>
      </c>
      <c r="B4666" s="23" t="s">
        <v>598</v>
      </c>
      <c r="C4666" s="23" t="s">
        <v>17</v>
      </c>
      <c r="D4666" s="24">
        <v>45299.942662037036</v>
      </c>
      <c r="E4666" s="25" t="s">
        <v>11</v>
      </c>
      <c r="F4666" s="26" t="s">
        <v>16</v>
      </c>
      <c r="G4666" s="26" t="s">
        <v>14</v>
      </c>
      <c r="H4666" s="23">
        <v>0</v>
      </c>
      <c r="I4666" s="27"/>
      <c r="J4666" s="28">
        <v>0</v>
      </c>
      <c r="K4666" t="str">
        <f>IF((LEN(relatorio_Ananindeua3[[#This Row],[CIF/CPF/CNPJ]])=14),relatorio_Ananindeua3[[#This Row],[CIF/CPF/CNPJ]],relatorio_Ananindeua3[[#This Row],[Coluna2]])</f>
        <v>14282238000161</v>
      </c>
      <c r="L4666" t="str">
        <f t="shared" si="73"/>
        <v>142******61</v>
      </c>
    </row>
    <row r="4667" spans="1:12" x14ac:dyDescent="0.25">
      <c r="A4667" s="23" t="s">
        <v>601</v>
      </c>
      <c r="B4667" s="23" t="s">
        <v>602</v>
      </c>
      <c r="C4667" s="23" t="s">
        <v>17</v>
      </c>
      <c r="D4667" s="24">
        <v>45299.942662037036</v>
      </c>
      <c r="E4667" s="25" t="s">
        <v>11</v>
      </c>
      <c r="F4667" s="26" t="s">
        <v>16</v>
      </c>
      <c r="G4667" s="26" t="s">
        <v>14</v>
      </c>
      <c r="H4667" s="23">
        <v>0</v>
      </c>
      <c r="I4667" s="27"/>
      <c r="J4667" s="28">
        <v>0</v>
      </c>
      <c r="K4667" t="str">
        <f>IF((LEN(relatorio_Ananindeua3[[#This Row],[CIF/CPF/CNPJ]])=14),relatorio_Ananindeua3[[#This Row],[CIF/CPF/CNPJ]],relatorio_Ananindeua3[[#This Row],[Coluna2]])</f>
        <v>14320226000184</v>
      </c>
      <c r="L4667" t="str">
        <f t="shared" si="73"/>
        <v>143******84</v>
      </c>
    </row>
    <row r="4668" spans="1:12" x14ac:dyDescent="0.25">
      <c r="A4668" s="23" t="s">
        <v>375</v>
      </c>
      <c r="B4668" s="23" t="s">
        <v>376</v>
      </c>
      <c r="C4668" s="23" t="s">
        <v>17</v>
      </c>
      <c r="D4668" s="24">
        <v>45299.942673611113</v>
      </c>
      <c r="E4668" s="25" t="s">
        <v>11</v>
      </c>
      <c r="F4668" s="26" t="s">
        <v>16</v>
      </c>
      <c r="G4668" s="26" t="s">
        <v>14</v>
      </c>
      <c r="H4668" s="23">
        <v>0</v>
      </c>
      <c r="I4668" s="27"/>
      <c r="J4668" s="28">
        <v>0</v>
      </c>
      <c r="K4668" t="str">
        <f>IF((LEN(relatorio_Ananindeua3[[#This Row],[CIF/CPF/CNPJ]])=14),relatorio_Ananindeua3[[#This Row],[CIF/CPF/CNPJ]],relatorio_Ananindeua3[[#This Row],[Coluna2]])</f>
        <v>12891597000190</v>
      </c>
      <c r="L4668" t="str">
        <f t="shared" si="73"/>
        <v>128******90</v>
      </c>
    </row>
    <row r="4669" spans="1:12" x14ac:dyDescent="0.25">
      <c r="A4669" s="23" t="s">
        <v>417</v>
      </c>
      <c r="B4669" s="23" t="s">
        <v>418</v>
      </c>
      <c r="C4669" s="23" t="s">
        <v>17</v>
      </c>
      <c r="D4669" s="24">
        <v>45299.942673611113</v>
      </c>
      <c r="E4669" s="25" t="s">
        <v>11</v>
      </c>
      <c r="F4669" s="26" t="s">
        <v>16</v>
      </c>
      <c r="G4669" s="26" t="s">
        <v>14</v>
      </c>
      <c r="H4669" s="23">
        <v>0</v>
      </c>
      <c r="I4669" s="27"/>
      <c r="J4669" s="28">
        <v>0</v>
      </c>
      <c r="K4669" t="str">
        <f>IF((LEN(relatorio_Ananindeua3[[#This Row],[CIF/CPF/CNPJ]])=14),relatorio_Ananindeua3[[#This Row],[CIF/CPF/CNPJ]],relatorio_Ananindeua3[[#This Row],[Coluna2]])</f>
        <v>13023083000186</v>
      </c>
      <c r="L4669" t="str">
        <f t="shared" si="73"/>
        <v>130******86</v>
      </c>
    </row>
    <row r="4670" spans="1:12" x14ac:dyDescent="0.25">
      <c r="A4670" s="23" t="s">
        <v>419</v>
      </c>
      <c r="B4670" s="23" t="s">
        <v>420</v>
      </c>
      <c r="C4670" s="23" t="s">
        <v>17</v>
      </c>
      <c r="D4670" s="24">
        <v>45299.942673611113</v>
      </c>
      <c r="E4670" s="25" t="s">
        <v>11</v>
      </c>
      <c r="F4670" s="26" t="s">
        <v>16</v>
      </c>
      <c r="G4670" s="26" t="s">
        <v>14</v>
      </c>
      <c r="H4670" s="23">
        <v>0</v>
      </c>
      <c r="I4670" s="27"/>
      <c r="J4670" s="28">
        <v>0</v>
      </c>
      <c r="K4670" t="str">
        <f>IF((LEN(relatorio_Ananindeua3[[#This Row],[CIF/CPF/CNPJ]])=14),relatorio_Ananindeua3[[#This Row],[CIF/CPF/CNPJ]],relatorio_Ananindeua3[[#This Row],[Coluna2]])</f>
        <v>13046658000186</v>
      </c>
      <c r="L4670" t="str">
        <f t="shared" si="73"/>
        <v>130******86</v>
      </c>
    </row>
    <row r="4671" spans="1:12" x14ac:dyDescent="0.25">
      <c r="A4671" s="23" t="s">
        <v>465</v>
      </c>
      <c r="B4671" s="23" t="s">
        <v>466</v>
      </c>
      <c r="C4671" s="23" t="s">
        <v>17</v>
      </c>
      <c r="D4671" s="24">
        <v>45299.942673611113</v>
      </c>
      <c r="E4671" s="25" t="s">
        <v>11</v>
      </c>
      <c r="F4671" s="26" t="s">
        <v>16</v>
      </c>
      <c r="G4671" s="26" t="s">
        <v>14</v>
      </c>
      <c r="H4671" s="23">
        <v>0</v>
      </c>
      <c r="I4671" s="27"/>
      <c r="J4671" s="28">
        <v>0</v>
      </c>
      <c r="K4671" t="str">
        <f>IF((LEN(relatorio_Ananindeua3[[#This Row],[CIF/CPF/CNPJ]])=14),relatorio_Ananindeua3[[#This Row],[CIF/CPF/CNPJ]],relatorio_Ananindeua3[[#This Row],[Coluna2]])</f>
        <v>13417188000110</v>
      </c>
      <c r="L4671" t="str">
        <f t="shared" si="73"/>
        <v>134******10</v>
      </c>
    </row>
    <row r="4672" spans="1:12" x14ac:dyDescent="0.25">
      <c r="A4672" s="23" t="s">
        <v>485</v>
      </c>
      <c r="B4672" s="23" t="s">
        <v>486</v>
      </c>
      <c r="C4672" s="23" t="s">
        <v>17</v>
      </c>
      <c r="D4672" s="24">
        <v>45299.942673611113</v>
      </c>
      <c r="E4672" s="25" t="s">
        <v>11</v>
      </c>
      <c r="F4672" s="26" t="s">
        <v>16</v>
      </c>
      <c r="G4672" s="26" t="s">
        <v>14</v>
      </c>
      <c r="H4672" s="23">
        <v>0</v>
      </c>
      <c r="I4672" s="27"/>
      <c r="J4672" s="28">
        <v>0</v>
      </c>
      <c r="K4672" t="str">
        <f>IF((LEN(relatorio_Ananindeua3[[#This Row],[CIF/CPF/CNPJ]])=14),relatorio_Ananindeua3[[#This Row],[CIF/CPF/CNPJ]],relatorio_Ananindeua3[[#This Row],[Coluna2]])</f>
        <v>13535035000177</v>
      </c>
      <c r="L4672" t="str">
        <f t="shared" si="73"/>
        <v>135******77</v>
      </c>
    </row>
    <row r="4673" spans="1:12" x14ac:dyDescent="0.25">
      <c r="A4673" s="23" t="s">
        <v>347</v>
      </c>
      <c r="B4673" s="23" t="s">
        <v>348</v>
      </c>
      <c r="C4673" s="23" t="s">
        <v>17</v>
      </c>
      <c r="D4673" s="24">
        <v>45299.942685185182</v>
      </c>
      <c r="E4673" s="25" t="s">
        <v>11</v>
      </c>
      <c r="F4673" s="26" t="s">
        <v>16</v>
      </c>
      <c r="G4673" s="26" t="s">
        <v>14</v>
      </c>
      <c r="H4673" s="23">
        <v>0</v>
      </c>
      <c r="I4673" s="27"/>
      <c r="J4673" s="28">
        <v>0</v>
      </c>
      <c r="K4673" t="str">
        <f>IF((LEN(relatorio_Ananindeua3[[#This Row],[CIF/CPF/CNPJ]])=14),relatorio_Ananindeua3[[#This Row],[CIF/CPF/CNPJ]],relatorio_Ananindeua3[[#This Row],[Coluna2]])</f>
        <v>12766171000105</v>
      </c>
      <c r="L4673" t="str">
        <f t="shared" si="73"/>
        <v>127******05</v>
      </c>
    </row>
    <row r="4674" spans="1:12" x14ac:dyDescent="0.25">
      <c r="A4674" s="23" t="s">
        <v>363</v>
      </c>
      <c r="B4674" s="23" t="s">
        <v>364</v>
      </c>
      <c r="C4674" s="23" t="s">
        <v>17</v>
      </c>
      <c r="D4674" s="24">
        <v>45299.942685185182</v>
      </c>
      <c r="E4674" s="25" t="s">
        <v>11</v>
      </c>
      <c r="F4674" s="26" t="s">
        <v>16</v>
      </c>
      <c r="G4674" s="26" t="s">
        <v>14</v>
      </c>
      <c r="H4674" s="23">
        <v>0</v>
      </c>
      <c r="I4674" s="27"/>
      <c r="J4674" s="28">
        <v>0</v>
      </c>
      <c r="K4674" t="str">
        <f>IF((LEN(relatorio_Ananindeua3[[#This Row],[CIF/CPF/CNPJ]])=14),relatorio_Ananindeua3[[#This Row],[CIF/CPF/CNPJ]],relatorio_Ananindeua3[[#This Row],[Coluna2]])</f>
        <v>12848204000166</v>
      </c>
      <c r="L4674" t="str">
        <f t="shared" si="73"/>
        <v>128******66</v>
      </c>
    </row>
    <row r="4675" spans="1:12" x14ac:dyDescent="0.25">
      <c r="A4675" s="23" t="s">
        <v>369</v>
      </c>
      <c r="B4675" s="23" t="s">
        <v>370</v>
      </c>
      <c r="C4675" s="23" t="s">
        <v>17</v>
      </c>
      <c r="D4675" s="24">
        <v>45299.942685185182</v>
      </c>
      <c r="E4675" s="25" t="s">
        <v>11</v>
      </c>
      <c r="F4675" s="26" t="s">
        <v>16</v>
      </c>
      <c r="G4675" s="26" t="s">
        <v>14</v>
      </c>
      <c r="H4675" s="23">
        <v>0</v>
      </c>
      <c r="I4675" s="27"/>
      <c r="J4675" s="28">
        <v>0</v>
      </c>
      <c r="K4675" t="str">
        <f>IF((LEN(relatorio_Ananindeua3[[#This Row],[CIF/CPF/CNPJ]])=14),relatorio_Ananindeua3[[#This Row],[CIF/CPF/CNPJ]],relatorio_Ananindeua3[[#This Row],[Coluna2]])</f>
        <v>12851602000131</v>
      </c>
      <c r="L4675" t="str">
        <f t="shared" si="73"/>
        <v>128******31</v>
      </c>
    </row>
    <row r="4676" spans="1:12" x14ac:dyDescent="0.25">
      <c r="A4676" s="23" t="s">
        <v>403</v>
      </c>
      <c r="B4676" s="23" t="s">
        <v>404</v>
      </c>
      <c r="C4676" s="23" t="s">
        <v>17</v>
      </c>
      <c r="D4676" s="24">
        <v>45299.942685185182</v>
      </c>
      <c r="E4676" s="25" t="s">
        <v>11</v>
      </c>
      <c r="F4676" s="26" t="s">
        <v>16</v>
      </c>
      <c r="G4676" s="26" t="s">
        <v>14</v>
      </c>
      <c r="H4676" s="23">
        <v>0</v>
      </c>
      <c r="I4676" s="27"/>
      <c r="J4676" s="28">
        <v>0</v>
      </c>
      <c r="K4676" t="str">
        <f>IF((LEN(relatorio_Ananindeua3[[#This Row],[CIF/CPF/CNPJ]])=14),relatorio_Ananindeua3[[#This Row],[CIF/CPF/CNPJ]],relatorio_Ananindeua3[[#This Row],[Coluna2]])</f>
        <v>12992138000101</v>
      </c>
      <c r="L4676" t="str">
        <f t="shared" si="73"/>
        <v>129******01</v>
      </c>
    </row>
    <row r="4677" spans="1:12" x14ac:dyDescent="0.25">
      <c r="A4677" s="23" t="s">
        <v>517</v>
      </c>
      <c r="B4677" s="23" t="s">
        <v>518</v>
      </c>
      <c r="C4677" s="23" t="s">
        <v>17</v>
      </c>
      <c r="D4677" s="24">
        <v>45299.942685185182</v>
      </c>
      <c r="E4677" s="25" t="s">
        <v>11</v>
      </c>
      <c r="F4677" s="26" t="s">
        <v>16</v>
      </c>
      <c r="G4677" s="26" t="s">
        <v>14</v>
      </c>
      <c r="H4677" s="23">
        <v>0</v>
      </c>
      <c r="I4677" s="27"/>
      <c r="J4677" s="28">
        <v>0</v>
      </c>
      <c r="K4677" t="str">
        <f>IF((LEN(relatorio_Ananindeua3[[#This Row],[CIF/CPF/CNPJ]])=14),relatorio_Ananindeua3[[#This Row],[CIF/CPF/CNPJ]],relatorio_Ananindeua3[[#This Row],[Coluna2]])</f>
        <v>13728889000170</v>
      </c>
      <c r="L4677" t="str">
        <f t="shared" si="73"/>
        <v>137******70</v>
      </c>
    </row>
    <row r="4678" spans="1:12" x14ac:dyDescent="0.25">
      <c r="A4678" s="23" t="s">
        <v>519</v>
      </c>
      <c r="B4678" s="23" t="s">
        <v>520</v>
      </c>
      <c r="C4678" s="23" t="s">
        <v>17</v>
      </c>
      <c r="D4678" s="24">
        <v>45299.942685185182</v>
      </c>
      <c r="E4678" s="25" t="s">
        <v>11</v>
      </c>
      <c r="F4678" s="26" t="s">
        <v>16</v>
      </c>
      <c r="G4678" s="26" t="s">
        <v>14</v>
      </c>
      <c r="H4678" s="23">
        <v>0</v>
      </c>
      <c r="I4678" s="27"/>
      <c r="J4678" s="28">
        <v>0</v>
      </c>
      <c r="K4678" t="str">
        <f>IF((LEN(relatorio_Ananindeua3[[#This Row],[CIF/CPF/CNPJ]])=14),relatorio_Ananindeua3[[#This Row],[CIF/CPF/CNPJ]],relatorio_Ananindeua3[[#This Row],[Coluna2]])</f>
        <v>13734100000193</v>
      </c>
      <c r="L4678" t="str">
        <f t="shared" si="73"/>
        <v>137******93</v>
      </c>
    </row>
    <row r="4679" spans="1:12" x14ac:dyDescent="0.25">
      <c r="A4679" s="23" t="s">
        <v>359</v>
      </c>
      <c r="B4679" s="23" t="s">
        <v>360</v>
      </c>
      <c r="C4679" s="23" t="s">
        <v>17</v>
      </c>
      <c r="D4679" s="24">
        <v>45299.942696759259</v>
      </c>
      <c r="E4679" s="25" t="s">
        <v>11</v>
      </c>
      <c r="F4679" s="26" t="s">
        <v>16</v>
      </c>
      <c r="G4679" s="26" t="s">
        <v>14</v>
      </c>
      <c r="H4679" s="23">
        <v>0</v>
      </c>
      <c r="I4679" s="27"/>
      <c r="J4679" s="28">
        <v>0</v>
      </c>
      <c r="K4679" t="str">
        <f>IF((LEN(relatorio_Ananindeua3[[#This Row],[CIF/CPF/CNPJ]])=14),relatorio_Ananindeua3[[#This Row],[CIF/CPF/CNPJ]],relatorio_Ananindeua3[[#This Row],[Coluna2]])</f>
        <v>12836371000197</v>
      </c>
      <c r="L4679" t="str">
        <f t="shared" si="73"/>
        <v>128******97</v>
      </c>
    </row>
    <row r="4680" spans="1:12" x14ac:dyDescent="0.25">
      <c r="A4680" s="23" t="s">
        <v>365</v>
      </c>
      <c r="B4680" s="23" t="s">
        <v>366</v>
      </c>
      <c r="C4680" s="23" t="s">
        <v>17</v>
      </c>
      <c r="D4680" s="24">
        <v>45299.942696759259</v>
      </c>
      <c r="E4680" s="25" t="s">
        <v>11</v>
      </c>
      <c r="F4680" s="26" t="s">
        <v>16</v>
      </c>
      <c r="G4680" s="26" t="s">
        <v>14</v>
      </c>
      <c r="H4680" s="23">
        <v>0</v>
      </c>
      <c r="I4680" s="27"/>
      <c r="J4680" s="28">
        <v>0</v>
      </c>
      <c r="K4680" t="str">
        <f>IF((LEN(relatorio_Ananindeua3[[#This Row],[CIF/CPF/CNPJ]])=14),relatorio_Ananindeua3[[#This Row],[CIF/CPF/CNPJ]],relatorio_Ananindeua3[[#This Row],[Coluna2]])</f>
        <v>12849198000161</v>
      </c>
      <c r="L4680" t="str">
        <f t="shared" si="73"/>
        <v>128******61</v>
      </c>
    </row>
    <row r="4681" spans="1:12" x14ac:dyDescent="0.25">
      <c r="A4681" s="23" t="s">
        <v>373</v>
      </c>
      <c r="B4681" s="23" t="s">
        <v>374</v>
      </c>
      <c r="C4681" s="23" t="s">
        <v>17</v>
      </c>
      <c r="D4681" s="24">
        <v>45299.942696759259</v>
      </c>
      <c r="E4681" s="25" t="s">
        <v>11</v>
      </c>
      <c r="F4681" s="26" t="s">
        <v>16</v>
      </c>
      <c r="G4681" s="26" t="s">
        <v>14</v>
      </c>
      <c r="H4681" s="23">
        <v>0</v>
      </c>
      <c r="I4681" s="27"/>
      <c r="J4681" s="28">
        <v>0</v>
      </c>
      <c r="K4681" t="str">
        <f>IF((LEN(relatorio_Ananindeua3[[#This Row],[CIF/CPF/CNPJ]])=14),relatorio_Ananindeua3[[#This Row],[CIF/CPF/CNPJ]],relatorio_Ananindeua3[[#This Row],[Coluna2]])</f>
        <v>12883119000139</v>
      </c>
      <c r="L4681" t="str">
        <f t="shared" si="73"/>
        <v>128******39</v>
      </c>
    </row>
    <row r="4682" spans="1:12" x14ac:dyDescent="0.25">
      <c r="A4682" s="23" t="s">
        <v>349</v>
      </c>
      <c r="B4682" s="23" t="s">
        <v>350</v>
      </c>
      <c r="C4682" s="23" t="s">
        <v>17</v>
      </c>
      <c r="D4682" s="24">
        <v>45299.942708333336</v>
      </c>
      <c r="E4682" s="25" t="s">
        <v>11</v>
      </c>
      <c r="F4682" s="26" t="s">
        <v>16</v>
      </c>
      <c r="G4682" s="26" t="s">
        <v>14</v>
      </c>
      <c r="H4682" s="23">
        <v>0</v>
      </c>
      <c r="I4682" s="27"/>
      <c r="J4682" s="28">
        <v>0</v>
      </c>
      <c r="K4682" t="str">
        <f>IF((LEN(relatorio_Ananindeua3[[#This Row],[CIF/CPF/CNPJ]])=14),relatorio_Ananindeua3[[#This Row],[CIF/CPF/CNPJ]],relatorio_Ananindeua3[[#This Row],[Coluna2]])</f>
        <v>12766385000181</v>
      </c>
      <c r="L4682" t="str">
        <f t="shared" si="73"/>
        <v>127******81</v>
      </c>
    </row>
    <row r="4683" spans="1:12" x14ac:dyDescent="0.25">
      <c r="A4683" s="23" t="s">
        <v>509</v>
      </c>
      <c r="B4683" s="23" t="s">
        <v>510</v>
      </c>
      <c r="C4683" s="23" t="s">
        <v>17</v>
      </c>
      <c r="D4683" s="24">
        <v>45299.942708333336</v>
      </c>
      <c r="E4683" s="25" t="s">
        <v>11</v>
      </c>
      <c r="F4683" s="26" t="s">
        <v>16</v>
      </c>
      <c r="G4683" s="26" t="s">
        <v>14</v>
      </c>
      <c r="H4683" s="23">
        <v>0</v>
      </c>
      <c r="I4683" s="27"/>
      <c r="J4683" s="28">
        <v>0</v>
      </c>
      <c r="K4683" t="str">
        <f>IF((LEN(relatorio_Ananindeua3[[#This Row],[CIF/CPF/CNPJ]])=14),relatorio_Ananindeua3[[#This Row],[CIF/CPF/CNPJ]],relatorio_Ananindeua3[[#This Row],[Coluna2]])</f>
        <v>13687657000110</v>
      </c>
      <c r="L4683" t="str">
        <f t="shared" si="73"/>
        <v>136******10</v>
      </c>
    </row>
    <row r="4684" spans="1:12" x14ac:dyDescent="0.25">
      <c r="A4684" s="23" t="s">
        <v>539</v>
      </c>
      <c r="B4684" s="23" t="s">
        <v>540</v>
      </c>
      <c r="C4684" s="23" t="s">
        <v>17</v>
      </c>
      <c r="D4684" s="24">
        <v>45299.942708333336</v>
      </c>
      <c r="E4684" s="25" t="s">
        <v>11</v>
      </c>
      <c r="F4684" s="26" t="s">
        <v>16</v>
      </c>
      <c r="G4684" s="26" t="s">
        <v>14</v>
      </c>
      <c r="H4684" s="23">
        <v>0</v>
      </c>
      <c r="I4684" s="27"/>
      <c r="J4684" s="28">
        <v>0</v>
      </c>
      <c r="K4684" t="str">
        <f>IF((LEN(relatorio_Ananindeua3[[#This Row],[CIF/CPF/CNPJ]])=14),relatorio_Ananindeua3[[#This Row],[CIF/CPF/CNPJ]],relatorio_Ananindeua3[[#This Row],[Coluna2]])</f>
        <v>13849334000186</v>
      </c>
      <c r="L4684" t="str">
        <f t="shared" si="73"/>
        <v>138******86</v>
      </c>
    </row>
    <row r="4685" spans="1:12" x14ac:dyDescent="0.25">
      <c r="A4685" s="23" t="s">
        <v>357</v>
      </c>
      <c r="B4685" s="23" t="s">
        <v>358</v>
      </c>
      <c r="C4685" s="23" t="s">
        <v>17</v>
      </c>
      <c r="D4685" s="24">
        <v>45299.942719907405</v>
      </c>
      <c r="E4685" s="25" t="s">
        <v>11</v>
      </c>
      <c r="F4685" s="26" t="s">
        <v>16</v>
      </c>
      <c r="G4685" s="26" t="s">
        <v>14</v>
      </c>
      <c r="H4685" s="23">
        <v>0</v>
      </c>
      <c r="I4685" s="27"/>
      <c r="J4685" s="28">
        <v>0</v>
      </c>
      <c r="K4685" t="str">
        <f>IF((LEN(relatorio_Ananindeua3[[#This Row],[CIF/CPF/CNPJ]])=14),relatorio_Ananindeua3[[#This Row],[CIF/CPF/CNPJ]],relatorio_Ananindeua3[[#This Row],[Coluna2]])</f>
        <v>12833268000193</v>
      </c>
      <c r="L4685" t="str">
        <f t="shared" si="73"/>
        <v>128******93</v>
      </c>
    </row>
    <row r="4686" spans="1:12" x14ac:dyDescent="0.25">
      <c r="A4686" s="23" t="s">
        <v>385</v>
      </c>
      <c r="B4686" s="23" t="s">
        <v>386</v>
      </c>
      <c r="C4686" s="23" t="s">
        <v>17</v>
      </c>
      <c r="D4686" s="24">
        <v>45299.942719907405</v>
      </c>
      <c r="E4686" s="25" t="s">
        <v>11</v>
      </c>
      <c r="F4686" s="26" t="s">
        <v>16</v>
      </c>
      <c r="G4686" s="26" t="s">
        <v>14</v>
      </c>
      <c r="H4686" s="23">
        <v>0</v>
      </c>
      <c r="I4686" s="27"/>
      <c r="J4686" s="28">
        <v>0</v>
      </c>
      <c r="K4686" t="str">
        <f>IF((LEN(relatorio_Ananindeua3[[#This Row],[CIF/CPF/CNPJ]])=14),relatorio_Ananindeua3[[#This Row],[CIF/CPF/CNPJ]],relatorio_Ananindeua3[[#This Row],[Coluna2]])</f>
        <v>12910263000117</v>
      </c>
      <c r="L4686" t="str">
        <f t="shared" si="73"/>
        <v>129******17</v>
      </c>
    </row>
    <row r="4687" spans="1:12" x14ac:dyDescent="0.25">
      <c r="A4687" s="23" t="s">
        <v>389</v>
      </c>
      <c r="B4687" s="23" t="s">
        <v>390</v>
      </c>
      <c r="C4687" s="23" t="s">
        <v>17</v>
      </c>
      <c r="D4687" s="24">
        <v>45299.942719907405</v>
      </c>
      <c r="E4687" s="25" t="s">
        <v>11</v>
      </c>
      <c r="F4687" s="26" t="s">
        <v>16</v>
      </c>
      <c r="G4687" s="26" t="s">
        <v>14</v>
      </c>
      <c r="H4687" s="23">
        <v>0</v>
      </c>
      <c r="I4687" s="27"/>
      <c r="J4687" s="28">
        <v>0</v>
      </c>
      <c r="K4687" t="str">
        <f>IF((LEN(relatorio_Ananindeua3[[#This Row],[CIF/CPF/CNPJ]])=14),relatorio_Ananindeua3[[#This Row],[CIF/CPF/CNPJ]],relatorio_Ananindeua3[[#This Row],[Coluna2]])</f>
        <v>12957077000133</v>
      </c>
      <c r="L4687" t="str">
        <f t="shared" si="73"/>
        <v>129******33</v>
      </c>
    </row>
    <row r="4688" spans="1:12" x14ac:dyDescent="0.25">
      <c r="A4688" s="23" t="s">
        <v>391</v>
      </c>
      <c r="B4688" s="23" t="s">
        <v>392</v>
      </c>
      <c r="C4688" s="23" t="s">
        <v>17</v>
      </c>
      <c r="D4688" s="24">
        <v>45299.942719907405</v>
      </c>
      <c r="E4688" s="25" t="s">
        <v>11</v>
      </c>
      <c r="F4688" s="26" t="s">
        <v>16</v>
      </c>
      <c r="G4688" s="26" t="s">
        <v>14</v>
      </c>
      <c r="H4688" s="23">
        <v>0</v>
      </c>
      <c r="I4688" s="27"/>
      <c r="J4688" s="28">
        <v>0</v>
      </c>
      <c r="K4688" t="str">
        <f>IF((LEN(relatorio_Ananindeua3[[#This Row],[CIF/CPF/CNPJ]])=14),relatorio_Ananindeua3[[#This Row],[CIF/CPF/CNPJ]],relatorio_Ananindeua3[[#This Row],[Coluna2]])</f>
        <v>12957193000152</v>
      </c>
      <c r="L4688" t="str">
        <f t="shared" si="73"/>
        <v>129******52</v>
      </c>
    </row>
    <row r="4689" spans="1:12" x14ac:dyDescent="0.25">
      <c r="A4689" s="23" t="s">
        <v>427</v>
      </c>
      <c r="B4689" s="23" t="s">
        <v>428</v>
      </c>
      <c r="C4689" s="23" t="s">
        <v>17</v>
      </c>
      <c r="D4689" s="24">
        <v>45299.942719907405</v>
      </c>
      <c r="E4689" s="25" t="s">
        <v>11</v>
      </c>
      <c r="F4689" s="26" t="s">
        <v>16</v>
      </c>
      <c r="G4689" s="26" t="s">
        <v>14</v>
      </c>
      <c r="H4689" s="23">
        <v>0</v>
      </c>
      <c r="I4689" s="27"/>
      <c r="J4689" s="28">
        <v>0</v>
      </c>
      <c r="K4689" t="str">
        <f>IF((LEN(relatorio_Ananindeua3[[#This Row],[CIF/CPF/CNPJ]])=14),relatorio_Ananindeua3[[#This Row],[CIF/CPF/CNPJ]],relatorio_Ananindeua3[[#This Row],[Coluna2]])</f>
        <v>13080645000123</v>
      </c>
      <c r="L4689" t="str">
        <f t="shared" si="73"/>
        <v>130******23</v>
      </c>
    </row>
    <row r="4690" spans="1:12" x14ac:dyDescent="0.25">
      <c r="A4690" s="23" t="s">
        <v>441</v>
      </c>
      <c r="B4690" s="23" t="s">
        <v>442</v>
      </c>
      <c r="C4690" s="23" t="s">
        <v>17</v>
      </c>
      <c r="D4690" s="24">
        <v>45299.942731481482</v>
      </c>
      <c r="E4690" s="25" t="s">
        <v>11</v>
      </c>
      <c r="F4690" s="26" t="s">
        <v>16</v>
      </c>
      <c r="G4690" s="26" t="s">
        <v>14</v>
      </c>
      <c r="H4690" s="23">
        <v>0</v>
      </c>
      <c r="I4690" s="27"/>
      <c r="J4690" s="28">
        <v>0</v>
      </c>
      <c r="K4690" t="str">
        <f>IF((LEN(relatorio_Ananindeua3[[#This Row],[CIF/CPF/CNPJ]])=14),relatorio_Ananindeua3[[#This Row],[CIF/CPF/CNPJ]],relatorio_Ananindeua3[[#This Row],[Coluna2]])</f>
        <v>13166157000133</v>
      </c>
      <c r="L4690" t="str">
        <f t="shared" ref="L4690:L4753" si="74">_xlfn.CONCAT(LEFT(A4690,3),REPT("*",6),RIGHT(A4690,2))</f>
        <v>131******33</v>
      </c>
    </row>
    <row r="4691" spans="1:12" x14ac:dyDescent="0.25">
      <c r="A4691" s="23" t="s">
        <v>483</v>
      </c>
      <c r="B4691" s="23" t="s">
        <v>484</v>
      </c>
      <c r="C4691" s="23" t="s">
        <v>17</v>
      </c>
      <c r="D4691" s="24">
        <v>45299.942731481482</v>
      </c>
      <c r="E4691" s="25" t="s">
        <v>11</v>
      </c>
      <c r="F4691" s="26" t="s">
        <v>16</v>
      </c>
      <c r="G4691" s="26" t="s">
        <v>14</v>
      </c>
      <c r="H4691" s="23">
        <v>0</v>
      </c>
      <c r="I4691" s="27"/>
      <c r="J4691" s="28">
        <v>0</v>
      </c>
      <c r="K4691" t="str">
        <f>IF((LEN(relatorio_Ananindeua3[[#This Row],[CIF/CPF/CNPJ]])=14),relatorio_Ananindeua3[[#This Row],[CIF/CPF/CNPJ]],relatorio_Ananindeua3[[#This Row],[Coluna2]])</f>
        <v>13521498000180</v>
      </c>
      <c r="L4691" t="str">
        <f t="shared" si="74"/>
        <v>135******80</v>
      </c>
    </row>
    <row r="4692" spans="1:12" x14ac:dyDescent="0.25">
      <c r="A4692" s="23" t="s">
        <v>345</v>
      </c>
      <c r="B4692" s="23" t="s">
        <v>346</v>
      </c>
      <c r="C4692" s="23" t="s">
        <v>17</v>
      </c>
      <c r="D4692" s="24">
        <v>45299.942743055559</v>
      </c>
      <c r="E4692" s="25" t="s">
        <v>11</v>
      </c>
      <c r="F4692" s="26" t="s">
        <v>16</v>
      </c>
      <c r="G4692" s="26" t="s">
        <v>14</v>
      </c>
      <c r="H4692" s="23">
        <v>0</v>
      </c>
      <c r="I4692" s="27"/>
      <c r="J4692" s="28">
        <v>0</v>
      </c>
      <c r="K4692" t="str">
        <f>IF((LEN(relatorio_Ananindeua3[[#This Row],[CIF/CPF/CNPJ]])=14),relatorio_Ananindeua3[[#This Row],[CIF/CPF/CNPJ]],relatorio_Ananindeua3[[#This Row],[Coluna2]])</f>
        <v>12761612000186</v>
      </c>
      <c r="L4692" t="str">
        <f t="shared" si="74"/>
        <v>127******86</v>
      </c>
    </row>
    <row r="4693" spans="1:12" x14ac:dyDescent="0.25">
      <c r="A4693" s="23" t="s">
        <v>377</v>
      </c>
      <c r="B4693" s="23" t="s">
        <v>378</v>
      </c>
      <c r="C4693" s="23" t="s">
        <v>17</v>
      </c>
      <c r="D4693" s="24">
        <v>45299.942743055559</v>
      </c>
      <c r="E4693" s="25" t="s">
        <v>11</v>
      </c>
      <c r="F4693" s="26" t="s">
        <v>16</v>
      </c>
      <c r="G4693" s="26" t="s">
        <v>14</v>
      </c>
      <c r="H4693" s="23">
        <v>0</v>
      </c>
      <c r="I4693" s="27"/>
      <c r="J4693" s="28">
        <v>0</v>
      </c>
      <c r="K4693" t="str">
        <f>IF((LEN(relatorio_Ananindeua3[[#This Row],[CIF/CPF/CNPJ]])=14),relatorio_Ananindeua3[[#This Row],[CIF/CPF/CNPJ]],relatorio_Ananindeua3[[#This Row],[Coluna2]])</f>
        <v>12893401000105</v>
      </c>
      <c r="L4693" t="str">
        <f t="shared" si="74"/>
        <v>128******05</v>
      </c>
    </row>
    <row r="4694" spans="1:12" x14ac:dyDescent="0.25">
      <c r="A4694" s="23" t="s">
        <v>393</v>
      </c>
      <c r="B4694" s="23" t="s">
        <v>394</v>
      </c>
      <c r="C4694" s="23" t="s">
        <v>17</v>
      </c>
      <c r="D4694" s="24">
        <v>45299.942743055559</v>
      </c>
      <c r="E4694" s="25" t="s">
        <v>11</v>
      </c>
      <c r="F4694" s="26" t="s">
        <v>16</v>
      </c>
      <c r="G4694" s="26" t="s">
        <v>14</v>
      </c>
      <c r="H4694" s="23">
        <v>0</v>
      </c>
      <c r="I4694" s="27"/>
      <c r="J4694" s="28">
        <v>0</v>
      </c>
      <c r="K4694" t="str">
        <f>IF((LEN(relatorio_Ananindeua3[[#This Row],[CIF/CPF/CNPJ]])=14),relatorio_Ananindeua3[[#This Row],[CIF/CPF/CNPJ]],relatorio_Ananindeua3[[#This Row],[Coluna2]])</f>
        <v>12959783000114</v>
      </c>
      <c r="L4694" t="str">
        <f t="shared" si="74"/>
        <v>129******14</v>
      </c>
    </row>
    <row r="4695" spans="1:12" x14ac:dyDescent="0.25">
      <c r="A4695" s="23" t="s">
        <v>423</v>
      </c>
      <c r="B4695" s="23" t="s">
        <v>424</v>
      </c>
      <c r="C4695" s="23" t="s">
        <v>17</v>
      </c>
      <c r="D4695" s="24">
        <v>45299.942743055559</v>
      </c>
      <c r="E4695" s="25" t="s">
        <v>11</v>
      </c>
      <c r="F4695" s="26" t="s">
        <v>16</v>
      </c>
      <c r="G4695" s="26" t="s">
        <v>14</v>
      </c>
      <c r="H4695" s="23">
        <v>0</v>
      </c>
      <c r="I4695" s="27"/>
      <c r="J4695" s="28">
        <v>0</v>
      </c>
      <c r="K4695" t="str">
        <f>IF((LEN(relatorio_Ananindeua3[[#This Row],[CIF/CPF/CNPJ]])=14),relatorio_Ananindeua3[[#This Row],[CIF/CPF/CNPJ]],relatorio_Ananindeua3[[#This Row],[Coluna2]])</f>
        <v>13051899000113</v>
      </c>
      <c r="L4695" t="str">
        <f t="shared" si="74"/>
        <v>130******13</v>
      </c>
    </row>
    <row r="4696" spans="1:12" x14ac:dyDescent="0.25">
      <c r="A4696" s="23" t="s">
        <v>471</v>
      </c>
      <c r="B4696" s="23" t="s">
        <v>472</v>
      </c>
      <c r="C4696" s="23" t="s">
        <v>17</v>
      </c>
      <c r="D4696" s="24">
        <v>45299.942743055559</v>
      </c>
      <c r="E4696" s="25" t="s">
        <v>11</v>
      </c>
      <c r="F4696" s="26" t="s">
        <v>16</v>
      </c>
      <c r="G4696" s="26" t="s">
        <v>14</v>
      </c>
      <c r="H4696" s="23">
        <v>0</v>
      </c>
      <c r="I4696" s="27"/>
      <c r="J4696" s="28">
        <v>0</v>
      </c>
      <c r="K4696" t="str">
        <f>IF((LEN(relatorio_Ananindeua3[[#This Row],[CIF/CPF/CNPJ]])=14),relatorio_Ananindeua3[[#This Row],[CIF/CPF/CNPJ]],relatorio_Ananindeua3[[#This Row],[Coluna2]])</f>
        <v>13442598000110</v>
      </c>
      <c r="L4696" t="str">
        <f t="shared" si="74"/>
        <v>134******10</v>
      </c>
    </row>
    <row r="4697" spans="1:12" x14ac:dyDescent="0.25">
      <c r="A4697" s="23" t="s">
        <v>355</v>
      </c>
      <c r="B4697" s="23" t="s">
        <v>356</v>
      </c>
      <c r="C4697" s="23" t="s">
        <v>17</v>
      </c>
      <c r="D4697" s="24">
        <v>45299.942754629628</v>
      </c>
      <c r="E4697" s="25" t="s">
        <v>11</v>
      </c>
      <c r="F4697" s="26" t="s">
        <v>16</v>
      </c>
      <c r="G4697" s="26" t="s">
        <v>14</v>
      </c>
      <c r="H4697" s="23">
        <v>0</v>
      </c>
      <c r="I4697" s="27"/>
      <c r="J4697" s="28">
        <v>0</v>
      </c>
      <c r="K4697" t="str">
        <f>IF((LEN(relatorio_Ananindeua3[[#This Row],[CIF/CPF/CNPJ]])=14),relatorio_Ananindeua3[[#This Row],[CIF/CPF/CNPJ]],relatorio_Ananindeua3[[#This Row],[Coluna2]])</f>
        <v>12829570000178</v>
      </c>
      <c r="L4697" t="str">
        <f t="shared" si="74"/>
        <v>128******78</v>
      </c>
    </row>
    <row r="4698" spans="1:12" x14ac:dyDescent="0.25">
      <c r="A4698" s="23" t="s">
        <v>387</v>
      </c>
      <c r="B4698" s="23" t="s">
        <v>388</v>
      </c>
      <c r="C4698" s="23" t="s">
        <v>17</v>
      </c>
      <c r="D4698" s="24">
        <v>45299.942754629628</v>
      </c>
      <c r="E4698" s="25" t="s">
        <v>11</v>
      </c>
      <c r="F4698" s="26" t="s">
        <v>16</v>
      </c>
      <c r="G4698" s="26" t="s">
        <v>14</v>
      </c>
      <c r="H4698" s="23">
        <v>0</v>
      </c>
      <c r="I4698" s="27"/>
      <c r="J4698" s="28">
        <v>0</v>
      </c>
      <c r="K4698" t="str">
        <f>IF((LEN(relatorio_Ananindeua3[[#This Row],[CIF/CPF/CNPJ]])=14),relatorio_Ananindeua3[[#This Row],[CIF/CPF/CNPJ]],relatorio_Ananindeua3[[#This Row],[Coluna2]])</f>
        <v>12934054000103</v>
      </c>
      <c r="L4698" t="str">
        <f t="shared" si="74"/>
        <v>129******03</v>
      </c>
    </row>
    <row r="4699" spans="1:12" x14ac:dyDescent="0.25">
      <c r="A4699" s="23" t="s">
        <v>463</v>
      </c>
      <c r="B4699" s="23" t="s">
        <v>464</v>
      </c>
      <c r="C4699" s="23" t="s">
        <v>17</v>
      </c>
      <c r="D4699" s="24">
        <v>45299.942754629628</v>
      </c>
      <c r="E4699" s="25" t="s">
        <v>11</v>
      </c>
      <c r="F4699" s="26" t="s">
        <v>16</v>
      </c>
      <c r="G4699" s="26" t="s">
        <v>14</v>
      </c>
      <c r="H4699" s="23">
        <v>0</v>
      </c>
      <c r="I4699" s="27"/>
      <c r="J4699" s="28">
        <v>0</v>
      </c>
      <c r="K4699" t="str">
        <f>IF((LEN(relatorio_Ananindeua3[[#This Row],[CIF/CPF/CNPJ]])=14),relatorio_Ananindeua3[[#This Row],[CIF/CPF/CNPJ]],relatorio_Ananindeua3[[#This Row],[Coluna2]])</f>
        <v>13388388000191</v>
      </c>
      <c r="L4699" t="str">
        <f t="shared" si="74"/>
        <v>133******91</v>
      </c>
    </row>
    <row r="4700" spans="1:12" x14ac:dyDescent="0.25">
      <c r="A4700" s="23" t="s">
        <v>469</v>
      </c>
      <c r="B4700" s="23" t="s">
        <v>470</v>
      </c>
      <c r="C4700" s="23" t="s">
        <v>17</v>
      </c>
      <c r="D4700" s="24">
        <v>45299.942754629628</v>
      </c>
      <c r="E4700" s="25" t="s">
        <v>11</v>
      </c>
      <c r="F4700" s="26" t="s">
        <v>16</v>
      </c>
      <c r="G4700" s="26" t="s">
        <v>14</v>
      </c>
      <c r="H4700" s="23">
        <v>0</v>
      </c>
      <c r="I4700" s="27"/>
      <c r="J4700" s="28">
        <v>0</v>
      </c>
      <c r="K4700" t="str">
        <f>IF((LEN(relatorio_Ananindeua3[[#This Row],[CIF/CPF/CNPJ]])=14),relatorio_Ananindeua3[[#This Row],[CIF/CPF/CNPJ]],relatorio_Ananindeua3[[#This Row],[Coluna2]])</f>
        <v>13432147000100</v>
      </c>
      <c r="L4700" t="str">
        <f t="shared" si="74"/>
        <v>134******00</v>
      </c>
    </row>
    <row r="4701" spans="1:12" x14ac:dyDescent="0.25">
      <c r="A4701" s="23" t="s">
        <v>85</v>
      </c>
      <c r="B4701" s="23" t="s">
        <v>86</v>
      </c>
      <c r="C4701" s="23" t="s">
        <v>17</v>
      </c>
      <c r="D4701" s="24">
        <v>45299.942766203705</v>
      </c>
      <c r="E4701" s="25" t="s">
        <v>11</v>
      </c>
      <c r="F4701" s="26" t="s">
        <v>16</v>
      </c>
      <c r="G4701" s="26" t="s">
        <v>14</v>
      </c>
      <c r="H4701" s="23">
        <v>0</v>
      </c>
      <c r="I4701" s="27"/>
      <c r="J4701" s="28">
        <v>0</v>
      </c>
      <c r="K4701" t="str">
        <f>IF((LEN(relatorio_Ananindeua3[[#This Row],[CIF/CPF/CNPJ]])=14),relatorio_Ananindeua3[[#This Row],[CIF/CPF/CNPJ]],relatorio_Ananindeua3[[#This Row],[Coluna2]])</f>
        <v>08635266000112</v>
      </c>
      <c r="L4701" t="str">
        <f t="shared" si="74"/>
        <v>086******12</v>
      </c>
    </row>
    <row r="4702" spans="1:12" x14ac:dyDescent="0.25">
      <c r="A4702" s="23" t="s">
        <v>95</v>
      </c>
      <c r="B4702" s="23" t="s">
        <v>96</v>
      </c>
      <c r="C4702" s="23" t="s">
        <v>17</v>
      </c>
      <c r="D4702" s="24">
        <v>45299.942766203705</v>
      </c>
      <c r="E4702" s="25" t="s">
        <v>11</v>
      </c>
      <c r="F4702" s="26" t="s">
        <v>16</v>
      </c>
      <c r="G4702" s="26" t="s">
        <v>14</v>
      </c>
      <c r="H4702" s="23">
        <v>0</v>
      </c>
      <c r="I4702" s="27"/>
      <c r="J4702" s="28">
        <v>0</v>
      </c>
      <c r="K4702" t="str">
        <f>IF((LEN(relatorio_Ananindeua3[[#This Row],[CIF/CPF/CNPJ]])=14),relatorio_Ananindeua3[[#This Row],[CIF/CPF/CNPJ]],relatorio_Ananindeua3[[#This Row],[Coluna2]])</f>
        <v>09634912000190</v>
      </c>
      <c r="L4702" t="str">
        <f t="shared" si="74"/>
        <v>096******90</v>
      </c>
    </row>
    <row r="4703" spans="1:12" x14ac:dyDescent="0.25">
      <c r="A4703" s="23" t="s">
        <v>98</v>
      </c>
      <c r="B4703" s="23" t="s">
        <v>99</v>
      </c>
      <c r="C4703" s="23" t="s">
        <v>17</v>
      </c>
      <c r="D4703" s="24">
        <v>45299.942766203705</v>
      </c>
      <c r="E4703" s="25" t="s">
        <v>11</v>
      </c>
      <c r="F4703" s="26" t="s">
        <v>16</v>
      </c>
      <c r="G4703" s="26" t="s">
        <v>14</v>
      </c>
      <c r="H4703" s="23">
        <v>0</v>
      </c>
      <c r="I4703" s="27"/>
      <c r="J4703" s="28">
        <v>0</v>
      </c>
      <c r="K4703" t="str">
        <f>IF((LEN(relatorio_Ananindeua3[[#This Row],[CIF/CPF/CNPJ]])=14),relatorio_Ananindeua3[[#This Row],[CIF/CPF/CNPJ]],relatorio_Ananindeua3[[#This Row],[Coluna2]])</f>
        <v>11185775000103</v>
      </c>
      <c r="L4703" t="str">
        <f t="shared" si="74"/>
        <v>111******03</v>
      </c>
    </row>
    <row r="4704" spans="1:12" x14ac:dyDescent="0.25">
      <c r="A4704" s="23" t="s">
        <v>521</v>
      </c>
      <c r="B4704" s="23" t="s">
        <v>522</v>
      </c>
      <c r="C4704" s="23" t="s">
        <v>17</v>
      </c>
      <c r="D4704" s="24">
        <v>45299.942766203705</v>
      </c>
      <c r="E4704" s="25" t="s">
        <v>11</v>
      </c>
      <c r="F4704" s="26" t="s">
        <v>16</v>
      </c>
      <c r="G4704" s="26" t="s">
        <v>14</v>
      </c>
      <c r="H4704" s="23">
        <v>0</v>
      </c>
      <c r="I4704" s="27"/>
      <c r="J4704" s="28">
        <v>0</v>
      </c>
      <c r="K4704" t="str">
        <f>IF((LEN(relatorio_Ananindeua3[[#This Row],[CIF/CPF/CNPJ]])=14),relatorio_Ananindeua3[[#This Row],[CIF/CPF/CNPJ]],relatorio_Ananindeua3[[#This Row],[Coluna2]])</f>
        <v>13739308000103</v>
      </c>
      <c r="L4704" t="str">
        <f t="shared" si="74"/>
        <v>137******03</v>
      </c>
    </row>
    <row r="4705" spans="1:12" x14ac:dyDescent="0.25">
      <c r="A4705" s="23" t="s">
        <v>2380</v>
      </c>
      <c r="B4705" s="23" t="s">
        <v>2381</v>
      </c>
      <c r="C4705" s="23" t="s">
        <v>17</v>
      </c>
      <c r="D4705" s="24">
        <v>45299.942858796298</v>
      </c>
      <c r="E4705" s="25" t="s">
        <v>11</v>
      </c>
      <c r="F4705" s="26" t="s">
        <v>16</v>
      </c>
      <c r="G4705" s="26" t="s">
        <v>14</v>
      </c>
      <c r="H4705" s="23">
        <v>0</v>
      </c>
      <c r="I4705" s="27"/>
      <c r="J4705" s="28">
        <v>0</v>
      </c>
      <c r="K4705" t="str">
        <f>IF((LEN(relatorio_Ananindeua3[[#This Row],[CIF/CPF/CNPJ]])=14),relatorio_Ananindeua3[[#This Row],[CIF/CPF/CNPJ]],relatorio_Ananindeua3[[#This Row],[Coluna2]])</f>
        <v>28596725000103</v>
      </c>
      <c r="L4705" t="str">
        <f t="shared" si="74"/>
        <v>285******03</v>
      </c>
    </row>
    <row r="4706" spans="1:12" x14ac:dyDescent="0.25">
      <c r="A4706" s="23" t="s">
        <v>2382</v>
      </c>
      <c r="B4706" s="23" t="s">
        <v>2383</v>
      </c>
      <c r="C4706" s="23" t="s">
        <v>17</v>
      </c>
      <c r="D4706" s="24">
        <v>45299.942858796298</v>
      </c>
      <c r="E4706" s="25" t="s">
        <v>11</v>
      </c>
      <c r="F4706" s="26" t="s">
        <v>16</v>
      </c>
      <c r="G4706" s="26" t="s">
        <v>14</v>
      </c>
      <c r="H4706" s="23">
        <v>0</v>
      </c>
      <c r="I4706" s="27"/>
      <c r="J4706" s="28">
        <v>0</v>
      </c>
      <c r="K4706" t="str">
        <f>IF((LEN(relatorio_Ananindeua3[[#This Row],[CIF/CPF/CNPJ]])=14),relatorio_Ananindeua3[[#This Row],[CIF/CPF/CNPJ]],relatorio_Ananindeua3[[#This Row],[Coluna2]])</f>
        <v>28599542000141</v>
      </c>
      <c r="L4706" t="str">
        <f t="shared" si="74"/>
        <v>285******41</v>
      </c>
    </row>
    <row r="4707" spans="1:12" x14ac:dyDescent="0.25">
      <c r="A4707" s="23" t="s">
        <v>2512</v>
      </c>
      <c r="B4707" s="23" t="s">
        <v>2513</v>
      </c>
      <c r="C4707" s="23" t="s">
        <v>17</v>
      </c>
      <c r="D4707" s="24">
        <v>45299.942893518521</v>
      </c>
      <c r="E4707" s="25" t="s">
        <v>11</v>
      </c>
      <c r="F4707" s="26" t="s">
        <v>16</v>
      </c>
      <c r="G4707" s="26" t="s">
        <v>14</v>
      </c>
      <c r="H4707" s="23">
        <v>0</v>
      </c>
      <c r="I4707" s="27"/>
      <c r="J4707" s="28">
        <v>0</v>
      </c>
      <c r="K4707" t="str">
        <f>IF((LEN(relatorio_Ananindeua3[[#This Row],[CIF/CPF/CNPJ]])=14),relatorio_Ananindeua3[[#This Row],[CIF/CPF/CNPJ]],relatorio_Ananindeua3[[#This Row],[Coluna2]])</f>
        <v>29128015000111</v>
      </c>
      <c r="L4707" t="str">
        <f t="shared" si="74"/>
        <v>291******11</v>
      </c>
    </row>
    <row r="4708" spans="1:12" x14ac:dyDescent="0.25">
      <c r="A4708" s="23" t="s">
        <v>321</v>
      </c>
      <c r="B4708" s="23" t="s">
        <v>322</v>
      </c>
      <c r="C4708" s="23" t="s">
        <v>17</v>
      </c>
      <c r="D4708" s="24">
        <v>45299.94290509259</v>
      </c>
      <c r="E4708" s="25" t="s">
        <v>11</v>
      </c>
      <c r="F4708" s="26" t="s">
        <v>16</v>
      </c>
      <c r="G4708" s="26" t="s">
        <v>14</v>
      </c>
      <c r="H4708" s="23">
        <v>0</v>
      </c>
      <c r="I4708" s="27"/>
      <c r="J4708" s="28">
        <v>0</v>
      </c>
      <c r="K4708" t="str">
        <f>IF((LEN(relatorio_Ananindeua3[[#This Row],[CIF/CPF/CNPJ]])=14),relatorio_Ananindeua3[[#This Row],[CIF/CPF/CNPJ]],relatorio_Ananindeua3[[#This Row],[Coluna2]])</f>
        <v>12736881000192</v>
      </c>
      <c r="L4708" t="str">
        <f t="shared" si="74"/>
        <v>127******92</v>
      </c>
    </row>
    <row r="4709" spans="1:12" x14ac:dyDescent="0.25">
      <c r="A4709" s="23" t="s">
        <v>162</v>
      </c>
      <c r="B4709" s="23" t="s">
        <v>163</v>
      </c>
      <c r="C4709" s="23" t="s">
        <v>17</v>
      </c>
      <c r="D4709" s="24">
        <v>45299.942916666667</v>
      </c>
      <c r="E4709" s="25" t="s">
        <v>11</v>
      </c>
      <c r="F4709" s="26" t="s">
        <v>16</v>
      </c>
      <c r="G4709" s="26" t="s">
        <v>14</v>
      </c>
      <c r="H4709" s="23">
        <v>0</v>
      </c>
      <c r="I4709" s="27"/>
      <c r="J4709" s="28">
        <v>0</v>
      </c>
      <c r="K4709" t="str">
        <f>IF((LEN(relatorio_Ananindeua3[[#This Row],[CIF/CPF/CNPJ]])=14),relatorio_Ananindeua3[[#This Row],[CIF/CPF/CNPJ]],relatorio_Ananindeua3[[#This Row],[Coluna2]])</f>
        <v>11893330000170</v>
      </c>
      <c r="L4709" t="str">
        <f t="shared" si="74"/>
        <v>118******70</v>
      </c>
    </row>
    <row r="4710" spans="1:12" x14ac:dyDescent="0.25">
      <c r="A4710" s="23" t="s">
        <v>166</v>
      </c>
      <c r="B4710" s="23" t="s">
        <v>167</v>
      </c>
      <c r="C4710" s="23" t="s">
        <v>17</v>
      </c>
      <c r="D4710" s="24">
        <v>45299.942916666667</v>
      </c>
      <c r="E4710" s="25" t="s">
        <v>11</v>
      </c>
      <c r="F4710" s="26" t="s">
        <v>16</v>
      </c>
      <c r="G4710" s="26" t="s">
        <v>14</v>
      </c>
      <c r="H4710" s="23">
        <v>0</v>
      </c>
      <c r="I4710" s="27"/>
      <c r="J4710" s="28">
        <v>0</v>
      </c>
      <c r="K4710" t="str">
        <f>IF((LEN(relatorio_Ananindeua3[[#This Row],[CIF/CPF/CNPJ]])=14),relatorio_Ananindeua3[[#This Row],[CIF/CPF/CNPJ]],relatorio_Ananindeua3[[#This Row],[Coluna2]])</f>
        <v>11914042000154</v>
      </c>
      <c r="L4710" t="str">
        <f t="shared" si="74"/>
        <v>119******54</v>
      </c>
    </row>
    <row r="4711" spans="1:12" x14ac:dyDescent="0.25">
      <c r="A4711" s="23" t="s">
        <v>188</v>
      </c>
      <c r="B4711" s="23" t="s">
        <v>189</v>
      </c>
      <c r="C4711" s="23" t="s">
        <v>17</v>
      </c>
      <c r="D4711" s="24">
        <v>45299.942916666667</v>
      </c>
      <c r="E4711" s="25" t="s">
        <v>11</v>
      </c>
      <c r="F4711" s="26" t="s">
        <v>16</v>
      </c>
      <c r="G4711" s="26" t="s">
        <v>14</v>
      </c>
      <c r="H4711" s="23">
        <v>0</v>
      </c>
      <c r="I4711" s="27"/>
      <c r="J4711" s="28">
        <v>0</v>
      </c>
      <c r="K4711" t="str">
        <f>IF((LEN(relatorio_Ananindeua3[[#This Row],[CIF/CPF/CNPJ]])=14),relatorio_Ananindeua3[[#This Row],[CIF/CPF/CNPJ]],relatorio_Ananindeua3[[#This Row],[Coluna2]])</f>
        <v>12022212000159</v>
      </c>
      <c r="L4711" t="str">
        <f t="shared" si="74"/>
        <v>120******59</v>
      </c>
    </row>
    <row r="4712" spans="1:12" x14ac:dyDescent="0.25">
      <c r="A4712" s="23" t="s">
        <v>202</v>
      </c>
      <c r="B4712" s="23" t="s">
        <v>203</v>
      </c>
      <c r="C4712" s="23" t="s">
        <v>17</v>
      </c>
      <c r="D4712" s="24">
        <v>45299.942916666667</v>
      </c>
      <c r="E4712" s="25" t="s">
        <v>11</v>
      </c>
      <c r="F4712" s="26" t="s">
        <v>16</v>
      </c>
      <c r="G4712" s="26" t="s">
        <v>14</v>
      </c>
      <c r="H4712" s="23">
        <v>0</v>
      </c>
      <c r="I4712" s="27"/>
      <c r="J4712" s="28">
        <v>0</v>
      </c>
      <c r="K4712" t="str">
        <f>IF((LEN(relatorio_Ananindeua3[[#This Row],[CIF/CPF/CNPJ]])=14),relatorio_Ananindeua3[[#This Row],[CIF/CPF/CNPJ]],relatorio_Ananindeua3[[#This Row],[Coluna2]])</f>
        <v>12149924000133</v>
      </c>
      <c r="L4712" t="str">
        <f t="shared" si="74"/>
        <v>121******33</v>
      </c>
    </row>
    <row r="4713" spans="1:12" x14ac:dyDescent="0.25">
      <c r="A4713" s="23" t="s">
        <v>307</v>
      </c>
      <c r="B4713" s="23" t="s">
        <v>308</v>
      </c>
      <c r="C4713" s="23" t="s">
        <v>17</v>
      </c>
      <c r="D4713" s="24">
        <v>45299.942916666667</v>
      </c>
      <c r="E4713" s="25" t="s">
        <v>11</v>
      </c>
      <c r="F4713" s="26" t="s">
        <v>16</v>
      </c>
      <c r="G4713" s="26" t="s">
        <v>14</v>
      </c>
      <c r="H4713" s="23">
        <v>0</v>
      </c>
      <c r="I4713" s="27"/>
      <c r="J4713" s="28">
        <v>0</v>
      </c>
      <c r="K4713" t="str">
        <f>IF((LEN(relatorio_Ananindeua3[[#This Row],[CIF/CPF/CNPJ]])=14),relatorio_Ananindeua3[[#This Row],[CIF/CPF/CNPJ]],relatorio_Ananindeua3[[#This Row],[Coluna2]])</f>
        <v>12717687000160</v>
      </c>
      <c r="L4713" t="str">
        <f t="shared" si="74"/>
        <v>127******60</v>
      </c>
    </row>
    <row r="4714" spans="1:12" x14ac:dyDescent="0.25">
      <c r="A4714" s="23" t="s">
        <v>172</v>
      </c>
      <c r="B4714" s="23" t="s">
        <v>173</v>
      </c>
      <c r="C4714" s="23" t="s">
        <v>17</v>
      </c>
      <c r="D4714" s="24">
        <v>45299.942928240744</v>
      </c>
      <c r="E4714" s="25" t="s">
        <v>11</v>
      </c>
      <c r="F4714" s="26" t="s">
        <v>16</v>
      </c>
      <c r="G4714" s="26" t="s">
        <v>14</v>
      </c>
      <c r="H4714" s="23">
        <v>0</v>
      </c>
      <c r="I4714" s="27"/>
      <c r="J4714" s="28">
        <v>0</v>
      </c>
      <c r="K4714" t="str">
        <f>IF((LEN(relatorio_Ananindeua3[[#This Row],[CIF/CPF/CNPJ]])=14),relatorio_Ananindeua3[[#This Row],[CIF/CPF/CNPJ]],relatorio_Ananindeua3[[#This Row],[Coluna2]])</f>
        <v>11982684000190</v>
      </c>
      <c r="L4714" t="str">
        <f t="shared" si="74"/>
        <v>119******90</v>
      </c>
    </row>
    <row r="4715" spans="1:12" x14ac:dyDescent="0.25">
      <c r="A4715" s="23" t="s">
        <v>251</v>
      </c>
      <c r="B4715" s="23" t="s">
        <v>252</v>
      </c>
      <c r="C4715" s="23" t="s">
        <v>17</v>
      </c>
      <c r="D4715" s="24">
        <v>45299.942928240744</v>
      </c>
      <c r="E4715" s="25" t="s">
        <v>11</v>
      </c>
      <c r="F4715" s="26" t="s">
        <v>16</v>
      </c>
      <c r="G4715" s="26" t="s">
        <v>14</v>
      </c>
      <c r="H4715" s="23">
        <v>0</v>
      </c>
      <c r="I4715" s="27"/>
      <c r="J4715" s="28">
        <v>0</v>
      </c>
      <c r="K4715" t="str">
        <f>IF((LEN(relatorio_Ananindeua3[[#This Row],[CIF/CPF/CNPJ]])=14),relatorio_Ananindeua3[[#This Row],[CIF/CPF/CNPJ]],relatorio_Ananindeua3[[#This Row],[Coluna2]])</f>
        <v>12494426000128</v>
      </c>
      <c r="L4715" t="str">
        <f t="shared" si="74"/>
        <v>124******28</v>
      </c>
    </row>
    <row r="4716" spans="1:12" x14ac:dyDescent="0.25">
      <c r="A4716" s="23" t="s">
        <v>295</v>
      </c>
      <c r="B4716" s="23" t="s">
        <v>296</v>
      </c>
      <c r="C4716" s="23" t="s">
        <v>17</v>
      </c>
      <c r="D4716" s="24">
        <v>45299.942928240744</v>
      </c>
      <c r="E4716" s="25" t="s">
        <v>11</v>
      </c>
      <c r="F4716" s="26" t="s">
        <v>16</v>
      </c>
      <c r="G4716" s="26" t="s">
        <v>14</v>
      </c>
      <c r="H4716" s="23">
        <v>0</v>
      </c>
      <c r="I4716" s="27"/>
      <c r="J4716" s="28">
        <v>0</v>
      </c>
      <c r="K4716" t="str">
        <f>IF((LEN(relatorio_Ananindeua3[[#This Row],[CIF/CPF/CNPJ]])=14),relatorio_Ananindeua3[[#This Row],[CIF/CPF/CNPJ]],relatorio_Ananindeua3[[#This Row],[Coluna2]])</f>
        <v>12692985000142</v>
      </c>
      <c r="L4716" t="str">
        <f t="shared" si="74"/>
        <v>126******42</v>
      </c>
    </row>
    <row r="4717" spans="1:12" x14ac:dyDescent="0.25">
      <c r="A4717" s="23" t="s">
        <v>343</v>
      </c>
      <c r="B4717" s="23" t="s">
        <v>344</v>
      </c>
      <c r="C4717" s="23" t="s">
        <v>17</v>
      </c>
      <c r="D4717" s="24">
        <v>45299.942928240744</v>
      </c>
      <c r="E4717" s="25" t="s">
        <v>11</v>
      </c>
      <c r="F4717" s="26" t="s">
        <v>16</v>
      </c>
      <c r="G4717" s="26" t="s">
        <v>14</v>
      </c>
      <c r="H4717" s="23">
        <v>0</v>
      </c>
      <c r="I4717" s="27"/>
      <c r="J4717" s="28">
        <v>0</v>
      </c>
      <c r="K4717" t="str">
        <f>IF((LEN(relatorio_Ananindeua3[[#This Row],[CIF/CPF/CNPJ]])=14),relatorio_Ananindeua3[[#This Row],[CIF/CPF/CNPJ]],relatorio_Ananindeua3[[#This Row],[Coluna2]])</f>
        <v>12756153000142</v>
      </c>
      <c r="L4717" t="str">
        <f t="shared" si="74"/>
        <v>127******42</v>
      </c>
    </row>
    <row r="4718" spans="1:12" x14ac:dyDescent="0.25">
      <c r="A4718" s="23" t="s">
        <v>257</v>
      </c>
      <c r="B4718" s="23" t="s">
        <v>258</v>
      </c>
      <c r="C4718" s="23" t="s">
        <v>17</v>
      </c>
      <c r="D4718" s="24">
        <v>45299.942939814813</v>
      </c>
      <c r="E4718" s="25" t="s">
        <v>11</v>
      </c>
      <c r="F4718" s="26" t="s">
        <v>16</v>
      </c>
      <c r="G4718" s="26" t="s">
        <v>14</v>
      </c>
      <c r="H4718" s="23">
        <v>0</v>
      </c>
      <c r="I4718" s="27"/>
      <c r="J4718" s="28">
        <v>0</v>
      </c>
      <c r="K4718" t="str">
        <f>IF((LEN(relatorio_Ananindeua3[[#This Row],[CIF/CPF/CNPJ]])=14),relatorio_Ananindeua3[[#This Row],[CIF/CPF/CNPJ]],relatorio_Ananindeua3[[#This Row],[Coluna2]])</f>
        <v>12502432000180</v>
      </c>
      <c r="L4718" t="str">
        <f t="shared" si="74"/>
        <v>125******80</v>
      </c>
    </row>
    <row r="4719" spans="1:12" x14ac:dyDescent="0.25">
      <c r="A4719" s="23" t="s">
        <v>277</v>
      </c>
      <c r="B4719" s="23" t="s">
        <v>278</v>
      </c>
      <c r="C4719" s="23" t="s">
        <v>17</v>
      </c>
      <c r="D4719" s="24">
        <v>45299.942939814813</v>
      </c>
      <c r="E4719" s="25" t="s">
        <v>11</v>
      </c>
      <c r="F4719" s="26" t="s">
        <v>16</v>
      </c>
      <c r="G4719" s="26" t="s">
        <v>14</v>
      </c>
      <c r="H4719" s="23">
        <v>0</v>
      </c>
      <c r="I4719" s="27"/>
      <c r="J4719" s="28">
        <v>0</v>
      </c>
      <c r="K4719" t="str">
        <f>IF((LEN(relatorio_Ananindeua3[[#This Row],[CIF/CPF/CNPJ]])=14),relatorio_Ananindeua3[[#This Row],[CIF/CPF/CNPJ]],relatorio_Ananindeua3[[#This Row],[Coluna2]])</f>
        <v>12618199000103</v>
      </c>
      <c r="L4719" t="str">
        <f t="shared" si="74"/>
        <v>126******03</v>
      </c>
    </row>
    <row r="4720" spans="1:12" x14ac:dyDescent="0.25">
      <c r="A4720" s="23" t="s">
        <v>303</v>
      </c>
      <c r="B4720" s="23" t="s">
        <v>304</v>
      </c>
      <c r="C4720" s="23" t="s">
        <v>17</v>
      </c>
      <c r="D4720" s="24">
        <v>45299.942939814813</v>
      </c>
      <c r="E4720" s="25" t="s">
        <v>11</v>
      </c>
      <c r="F4720" s="26" t="s">
        <v>16</v>
      </c>
      <c r="G4720" s="26" t="s">
        <v>14</v>
      </c>
      <c r="H4720" s="23">
        <v>0</v>
      </c>
      <c r="I4720" s="27"/>
      <c r="J4720" s="28">
        <v>0</v>
      </c>
      <c r="K4720" t="str">
        <f>IF((LEN(relatorio_Ananindeua3[[#This Row],[CIF/CPF/CNPJ]])=14),relatorio_Ananindeua3[[#This Row],[CIF/CPF/CNPJ]],relatorio_Ananindeua3[[#This Row],[Coluna2]])</f>
        <v>12704673000101</v>
      </c>
      <c r="L4720" t="str">
        <f t="shared" si="74"/>
        <v>127******01</v>
      </c>
    </row>
    <row r="4721" spans="1:12" x14ac:dyDescent="0.25">
      <c r="A4721" s="23" t="s">
        <v>311</v>
      </c>
      <c r="B4721" s="23" t="s">
        <v>312</v>
      </c>
      <c r="C4721" s="23" t="s">
        <v>17</v>
      </c>
      <c r="D4721" s="24">
        <v>45299.94295138889</v>
      </c>
      <c r="E4721" s="25" t="s">
        <v>11</v>
      </c>
      <c r="F4721" s="26" t="s">
        <v>16</v>
      </c>
      <c r="G4721" s="26" t="s">
        <v>14</v>
      </c>
      <c r="H4721" s="23">
        <v>0</v>
      </c>
      <c r="I4721" s="27"/>
      <c r="J4721" s="28">
        <v>0</v>
      </c>
      <c r="K4721" t="str">
        <f>IF((LEN(relatorio_Ananindeua3[[#This Row],[CIF/CPF/CNPJ]])=14),relatorio_Ananindeua3[[#This Row],[CIF/CPF/CNPJ]],relatorio_Ananindeua3[[#This Row],[Coluna2]])</f>
        <v>12727315000114</v>
      </c>
      <c r="L4721" t="str">
        <f t="shared" si="74"/>
        <v>127******14</v>
      </c>
    </row>
    <row r="4722" spans="1:12" x14ac:dyDescent="0.25">
      <c r="A4722" s="23" t="s">
        <v>329</v>
      </c>
      <c r="B4722" s="23" t="s">
        <v>330</v>
      </c>
      <c r="C4722" s="23" t="s">
        <v>17</v>
      </c>
      <c r="D4722" s="24">
        <v>45299.94295138889</v>
      </c>
      <c r="E4722" s="25" t="s">
        <v>11</v>
      </c>
      <c r="F4722" s="26" t="s">
        <v>16</v>
      </c>
      <c r="G4722" s="26" t="s">
        <v>14</v>
      </c>
      <c r="H4722" s="23">
        <v>0</v>
      </c>
      <c r="I4722" s="27"/>
      <c r="J4722" s="28">
        <v>0</v>
      </c>
      <c r="K4722" t="str">
        <f>IF((LEN(relatorio_Ananindeua3[[#This Row],[CIF/CPF/CNPJ]])=14),relatorio_Ananindeua3[[#This Row],[CIF/CPF/CNPJ]],relatorio_Ananindeua3[[#This Row],[Coluna2]])</f>
        <v>12738356000106</v>
      </c>
      <c r="L4722" t="str">
        <f t="shared" si="74"/>
        <v>127******06</v>
      </c>
    </row>
    <row r="4723" spans="1:12" x14ac:dyDescent="0.25">
      <c r="A4723" s="23" t="s">
        <v>333</v>
      </c>
      <c r="B4723" s="23" t="s">
        <v>334</v>
      </c>
      <c r="C4723" s="23" t="s">
        <v>17</v>
      </c>
      <c r="D4723" s="24">
        <v>45299.942974537036</v>
      </c>
      <c r="E4723" s="25" t="s">
        <v>11</v>
      </c>
      <c r="F4723" s="26" t="s">
        <v>16</v>
      </c>
      <c r="G4723" s="26" t="s">
        <v>14</v>
      </c>
      <c r="H4723" s="23">
        <v>0</v>
      </c>
      <c r="I4723" s="27"/>
      <c r="J4723" s="28">
        <v>0</v>
      </c>
      <c r="K4723" t="str">
        <f>IF((LEN(relatorio_Ananindeua3[[#This Row],[CIF/CPF/CNPJ]])=14),relatorio_Ananindeua3[[#This Row],[CIF/CPF/CNPJ]],relatorio_Ananindeua3[[#This Row],[Coluna2]])</f>
        <v>12738768000146</v>
      </c>
      <c r="L4723" t="str">
        <f t="shared" si="74"/>
        <v>127******46</v>
      </c>
    </row>
    <row r="4724" spans="1:12" x14ac:dyDescent="0.25">
      <c r="A4724" s="23" t="s">
        <v>184</v>
      </c>
      <c r="B4724" s="23" t="s">
        <v>185</v>
      </c>
      <c r="C4724" s="23" t="s">
        <v>17</v>
      </c>
      <c r="D4724" s="24">
        <v>45299.942986111113</v>
      </c>
      <c r="E4724" s="25" t="s">
        <v>11</v>
      </c>
      <c r="F4724" s="26" t="s">
        <v>16</v>
      </c>
      <c r="G4724" s="26" t="s">
        <v>14</v>
      </c>
      <c r="H4724" s="23">
        <v>0</v>
      </c>
      <c r="I4724" s="27"/>
      <c r="J4724" s="28">
        <v>0</v>
      </c>
      <c r="K4724" t="str">
        <f>IF((LEN(relatorio_Ananindeua3[[#This Row],[CIF/CPF/CNPJ]])=14),relatorio_Ananindeua3[[#This Row],[CIF/CPF/CNPJ]],relatorio_Ananindeua3[[#This Row],[Coluna2]])</f>
        <v>12009509000184</v>
      </c>
      <c r="L4724" t="str">
        <f t="shared" si="74"/>
        <v>120******84</v>
      </c>
    </row>
    <row r="4725" spans="1:12" x14ac:dyDescent="0.25">
      <c r="A4725" s="23" t="s">
        <v>198</v>
      </c>
      <c r="B4725" s="23" t="s">
        <v>199</v>
      </c>
      <c r="C4725" s="23" t="s">
        <v>17</v>
      </c>
      <c r="D4725" s="24">
        <v>45299.942986111113</v>
      </c>
      <c r="E4725" s="25" t="s">
        <v>11</v>
      </c>
      <c r="F4725" s="26" t="s">
        <v>16</v>
      </c>
      <c r="G4725" s="26" t="s">
        <v>14</v>
      </c>
      <c r="H4725" s="23">
        <v>0</v>
      </c>
      <c r="I4725" s="27"/>
      <c r="J4725" s="28">
        <v>0</v>
      </c>
      <c r="K4725" t="str">
        <f>IF((LEN(relatorio_Ananindeua3[[#This Row],[CIF/CPF/CNPJ]])=14),relatorio_Ananindeua3[[#This Row],[CIF/CPF/CNPJ]],relatorio_Ananindeua3[[#This Row],[Coluna2]])</f>
        <v>12081393000194</v>
      </c>
      <c r="L4725" t="str">
        <f t="shared" si="74"/>
        <v>120******94</v>
      </c>
    </row>
    <row r="4726" spans="1:12" x14ac:dyDescent="0.25">
      <c r="A4726" s="23" t="s">
        <v>233</v>
      </c>
      <c r="B4726" s="23" t="s">
        <v>234</v>
      </c>
      <c r="C4726" s="23" t="s">
        <v>17</v>
      </c>
      <c r="D4726" s="24">
        <v>45299.942986111113</v>
      </c>
      <c r="E4726" s="25" t="s">
        <v>11</v>
      </c>
      <c r="F4726" s="26" t="s">
        <v>16</v>
      </c>
      <c r="G4726" s="26" t="s">
        <v>14</v>
      </c>
      <c r="H4726" s="23">
        <v>0</v>
      </c>
      <c r="I4726" s="27"/>
      <c r="J4726" s="28">
        <v>0</v>
      </c>
      <c r="K4726" t="str">
        <f>IF((LEN(relatorio_Ananindeua3[[#This Row],[CIF/CPF/CNPJ]])=14),relatorio_Ananindeua3[[#This Row],[CIF/CPF/CNPJ]],relatorio_Ananindeua3[[#This Row],[Coluna2]])</f>
        <v>12432991000160</v>
      </c>
      <c r="L4726" t="str">
        <f t="shared" si="74"/>
        <v>124******60</v>
      </c>
    </row>
    <row r="4727" spans="1:12" x14ac:dyDescent="0.25">
      <c r="A4727" s="23" t="s">
        <v>261</v>
      </c>
      <c r="B4727" s="23" t="s">
        <v>262</v>
      </c>
      <c r="C4727" s="23" t="s">
        <v>17</v>
      </c>
      <c r="D4727" s="24">
        <v>45299.942997685182</v>
      </c>
      <c r="E4727" s="25" t="s">
        <v>11</v>
      </c>
      <c r="F4727" s="26" t="s">
        <v>16</v>
      </c>
      <c r="G4727" s="26" t="s">
        <v>14</v>
      </c>
      <c r="H4727" s="23">
        <v>0</v>
      </c>
      <c r="I4727" s="27"/>
      <c r="J4727" s="28">
        <v>0</v>
      </c>
      <c r="K4727" t="str">
        <f>IF((LEN(relatorio_Ananindeua3[[#This Row],[CIF/CPF/CNPJ]])=14),relatorio_Ananindeua3[[#This Row],[CIF/CPF/CNPJ]],relatorio_Ananindeua3[[#This Row],[Coluna2]])</f>
        <v>12531929000126</v>
      </c>
      <c r="L4727" t="str">
        <f t="shared" si="74"/>
        <v>125******26</v>
      </c>
    </row>
    <row r="4728" spans="1:12" x14ac:dyDescent="0.25">
      <c r="A4728" s="23" t="s">
        <v>325</v>
      </c>
      <c r="B4728" s="23" t="s">
        <v>326</v>
      </c>
      <c r="C4728" s="23" t="s">
        <v>17</v>
      </c>
      <c r="D4728" s="24">
        <v>45299.942997685182</v>
      </c>
      <c r="E4728" s="25" t="s">
        <v>11</v>
      </c>
      <c r="F4728" s="26" t="s">
        <v>16</v>
      </c>
      <c r="G4728" s="26" t="s">
        <v>14</v>
      </c>
      <c r="H4728" s="23">
        <v>0</v>
      </c>
      <c r="I4728" s="27"/>
      <c r="J4728" s="28">
        <v>0</v>
      </c>
      <c r="K4728" t="str">
        <f>IF((LEN(relatorio_Ananindeua3[[#This Row],[CIF/CPF/CNPJ]])=14),relatorio_Ananindeua3[[#This Row],[CIF/CPF/CNPJ]],relatorio_Ananindeua3[[#This Row],[Coluna2]])</f>
        <v>12737564000190</v>
      </c>
      <c r="L4728" t="str">
        <f t="shared" si="74"/>
        <v>127******90</v>
      </c>
    </row>
    <row r="4729" spans="1:12" x14ac:dyDescent="0.25">
      <c r="A4729" s="23" t="s">
        <v>341</v>
      </c>
      <c r="B4729" s="23" t="s">
        <v>342</v>
      </c>
      <c r="C4729" s="23" t="s">
        <v>17</v>
      </c>
      <c r="D4729" s="24">
        <v>45299.942997685182</v>
      </c>
      <c r="E4729" s="25" t="s">
        <v>11</v>
      </c>
      <c r="F4729" s="26" t="s">
        <v>16</v>
      </c>
      <c r="G4729" s="26" t="s">
        <v>14</v>
      </c>
      <c r="H4729" s="23">
        <v>0</v>
      </c>
      <c r="I4729" s="27"/>
      <c r="J4729" s="28">
        <v>0</v>
      </c>
      <c r="K4729" t="str">
        <f>IF((LEN(relatorio_Ananindeua3[[#This Row],[CIF/CPF/CNPJ]])=14),relatorio_Ananindeua3[[#This Row],[CIF/CPF/CNPJ]],relatorio_Ananindeua3[[#This Row],[Coluna2]])</f>
        <v>12754059000154</v>
      </c>
      <c r="L4729" t="str">
        <f t="shared" si="74"/>
        <v>127******54</v>
      </c>
    </row>
    <row r="4730" spans="1:12" x14ac:dyDescent="0.25">
      <c r="A4730" s="23" t="s">
        <v>269</v>
      </c>
      <c r="B4730" s="23" t="s">
        <v>270</v>
      </c>
      <c r="C4730" s="23" t="s">
        <v>17</v>
      </c>
      <c r="D4730" s="24">
        <v>45299.943009259259</v>
      </c>
      <c r="E4730" s="25" t="s">
        <v>11</v>
      </c>
      <c r="F4730" s="26" t="s">
        <v>16</v>
      </c>
      <c r="G4730" s="26" t="s">
        <v>14</v>
      </c>
      <c r="H4730" s="23">
        <v>0</v>
      </c>
      <c r="I4730" s="27"/>
      <c r="J4730" s="28">
        <v>0</v>
      </c>
      <c r="K4730" t="str">
        <f>IF((LEN(relatorio_Ananindeua3[[#This Row],[CIF/CPF/CNPJ]])=14),relatorio_Ananindeua3[[#This Row],[CIF/CPF/CNPJ]],relatorio_Ananindeua3[[#This Row],[Coluna2]])</f>
        <v>12565960000188</v>
      </c>
      <c r="L4730" t="str">
        <f t="shared" si="74"/>
        <v>125******88</v>
      </c>
    </row>
    <row r="4731" spans="1:12" x14ac:dyDescent="0.25">
      <c r="A4731" s="23" t="s">
        <v>317</v>
      </c>
      <c r="B4731" s="23" t="s">
        <v>318</v>
      </c>
      <c r="C4731" s="23" t="s">
        <v>17</v>
      </c>
      <c r="D4731" s="24">
        <v>45299.943009259259</v>
      </c>
      <c r="E4731" s="25" t="s">
        <v>11</v>
      </c>
      <c r="F4731" s="26" t="s">
        <v>16</v>
      </c>
      <c r="G4731" s="26" t="s">
        <v>14</v>
      </c>
      <c r="H4731" s="23">
        <v>0</v>
      </c>
      <c r="I4731" s="27"/>
      <c r="J4731" s="28">
        <v>0</v>
      </c>
      <c r="K4731" t="str">
        <f>IF((LEN(relatorio_Ananindeua3[[#This Row],[CIF/CPF/CNPJ]])=14),relatorio_Ananindeua3[[#This Row],[CIF/CPF/CNPJ]],relatorio_Ananindeua3[[#This Row],[Coluna2]])</f>
        <v>12731714000159</v>
      </c>
      <c r="L4731" t="str">
        <f t="shared" si="74"/>
        <v>127******59</v>
      </c>
    </row>
    <row r="4732" spans="1:12" x14ac:dyDescent="0.25">
      <c r="A4732" s="23" t="s">
        <v>168</v>
      </c>
      <c r="B4732" s="23" t="s">
        <v>169</v>
      </c>
      <c r="C4732" s="23" t="s">
        <v>17</v>
      </c>
      <c r="D4732" s="24">
        <v>45299.943020833336</v>
      </c>
      <c r="E4732" s="25" t="s">
        <v>11</v>
      </c>
      <c r="F4732" s="26" t="s">
        <v>16</v>
      </c>
      <c r="G4732" s="26" t="s">
        <v>14</v>
      </c>
      <c r="H4732" s="23">
        <v>0</v>
      </c>
      <c r="I4732" s="27"/>
      <c r="J4732" s="28">
        <v>0</v>
      </c>
      <c r="K4732" t="str">
        <f>IF((LEN(relatorio_Ananindeua3[[#This Row],[CIF/CPF/CNPJ]])=14),relatorio_Ananindeua3[[#This Row],[CIF/CPF/CNPJ]],relatorio_Ananindeua3[[#This Row],[Coluna2]])</f>
        <v>11939228000168</v>
      </c>
      <c r="L4732" t="str">
        <f t="shared" si="74"/>
        <v>119******68</v>
      </c>
    </row>
    <row r="4733" spans="1:12" x14ac:dyDescent="0.25">
      <c r="A4733" s="23" t="s">
        <v>204</v>
      </c>
      <c r="B4733" s="23" t="s">
        <v>205</v>
      </c>
      <c r="C4733" s="23" t="s">
        <v>17</v>
      </c>
      <c r="D4733" s="24">
        <v>45299.943020833336</v>
      </c>
      <c r="E4733" s="25" t="s">
        <v>11</v>
      </c>
      <c r="F4733" s="26" t="s">
        <v>16</v>
      </c>
      <c r="G4733" s="26" t="s">
        <v>14</v>
      </c>
      <c r="H4733" s="23">
        <v>0</v>
      </c>
      <c r="I4733" s="27"/>
      <c r="J4733" s="28">
        <v>0</v>
      </c>
      <c r="K4733" t="str">
        <f>IF((LEN(relatorio_Ananindeua3[[#This Row],[CIF/CPF/CNPJ]])=14),relatorio_Ananindeua3[[#This Row],[CIF/CPF/CNPJ]],relatorio_Ananindeua3[[#This Row],[Coluna2]])</f>
        <v>12154949000125</v>
      </c>
      <c r="L4733" t="str">
        <f t="shared" si="74"/>
        <v>121******25</v>
      </c>
    </row>
    <row r="4734" spans="1:12" x14ac:dyDescent="0.25">
      <c r="A4734" s="23" t="s">
        <v>241</v>
      </c>
      <c r="B4734" s="23" t="s">
        <v>242</v>
      </c>
      <c r="C4734" s="23" t="s">
        <v>17</v>
      </c>
      <c r="D4734" s="24">
        <v>45299.943020833336</v>
      </c>
      <c r="E4734" s="25" t="s">
        <v>11</v>
      </c>
      <c r="F4734" s="26" t="s">
        <v>16</v>
      </c>
      <c r="G4734" s="26" t="s">
        <v>14</v>
      </c>
      <c r="H4734" s="23">
        <v>0</v>
      </c>
      <c r="I4734" s="27"/>
      <c r="J4734" s="28">
        <v>0</v>
      </c>
      <c r="K4734" t="str">
        <f>IF((LEN(relatorio_Ananindeua3[[#This Row],[CIF/CPF/CNPJ]])=14),relatorio_Ananindeua3[[#This Row],[CIF/CPF/CNPJ]],relatorio_Ananindeua3[[#This Row],[Coluna2]])</f>
        <v>12477599000138</v>
      </c>
      <c r="L4734" t="str">
        <f t="shared" si="74"/>
        <v>124******38</v>
      </c>
    </row>
    <row r="4735" spans="1:12" x14ac:dyDescent="0.25">
      <c r="A4735" s="23" t="s">
        <v>237</v>
      </c>
      <c r="B4735" s="23" t="s">
        <v>238</v>
      </c>
      <c r="C4735" s="23" t="s">
        <v>17</v>
      </c>
      <c r="D4735" s="24">
        <v>45299.943032407406</v>
      </c>
      <c r="E4735" s="25" t="s">
        <v>11</v>
      </c>
      <c r="F4735" s="26" t="s">
        <v>16</v>
      </c>
      <c r="G4735" s="26" t="s">
        <v>14</v>
      </c>
      <c r="H4735" s="23">
        <v>0</v>
      </c>
      <c r="I4735" s="27"/>
      <c r="J4735" s="28">
        <v>0</v>
      </c>
      <c r="K4735" t="str">
        <f>IF((LEN(relatorio_Ananindeua3[[#This Row],[CIF/CPF/CNPJ]])=14),relatorio_Ananindeua3[[#This Row],[CIF/CPF/CNPJ]],relatorio_Ananindeua3[[#This Row],[Coluna2]])</f>
        <v>12451190000142</v>
      </c>
      <c r="L4735" t="str">
        <f t="shared" si="74"/>
        <v>124******42</v>
      </c>
    </row>
    <row r="4736" spans="1:12" x14ac:dyDescent="0.25">
      <c r="A4736" s="23" t="s">
        <v>249</v>
      </c>
      <c r="B4736" s="23" t="s">
        <v>250</v>
      </c>
      <c r="C4736" s="23" t="s">
        <v>17</v>
      </c>
      <c r="D4736" s="24">
        <v>45299.943032407406</v>
      </c>
      <c r="E4736" s="25" t="s">
        <v>11</v>
      </c>
      <c r="F4736" s="26" t="s">
        <v>16</v>
      </c>
      <c r="G4736" s="26" t="s">
        <v>14</v>
      </c>
      <c r="H4736" s="23">
        <v>0</v>
      </c>
      <c r="I4736" s="27"/>
      <c r="J4736" s="28">
        <v>0</v>
      </c>
      <c r="K4736" t="str">
        <f>IF((LEN(relatorio_Ananindeua3[[#This Row],[CIF/CPF/CNPJ]])=14),relatorio_Ananindeua3[[#This Row],[CIF/CPF/CNPJ]],relatorio_Ananindeua3[[#This Row],[Coluna2]])</f>
        <v>12494270000185</v>
      </c>
      <c r="L4736" t="str">
        <f t="shared" si="74"/>
        <v>124******85</v>
      </c>
    </row>
    <row r="4737" spans="1:12" x14ac:dyDescent="0.25">
      <c r="A4737" s="23" t="s">
        <v>253</v>
      </c>
      <c r="B4737" s="23" t="s">
        <v>254</v>
      </c>
      <c r="C4737" s="23" t="s">
        <v>17</v>
      </c>
      <c r="D4737" s="24">
        <v>45299.943032407406</v>
      </c>
      <c r="E4737" s="25" t="s">
        <v>11</v>
      </c>
      <c r="F4737" s="26" t="s">
        <v>16</v>
      </c>
      <c r="G4737" s="26" t="s">
        <v>14</v>
      </c>
      <c r="H4737" s="23">
        <v>0</v>
      </c>
      <c r="I4737" s="27"/>
      <c r="J4737" s="28">
        <v>0</v>
      </c>
      <c r="K4737" t="str">
        <f>IF((LEN(relatorio_Ananindeua3[[#This Row],[CIF/CPF/CNPJ]])=14),relatorio_Ananindeua3[[#This Row],[CIF/CPF/CNPJ]],relatorio_Ananindeua3[[#This Row],[Coluna2]])</f>
        <v>12495128000152</v>
      </c>
      <c r="L4737" t="str">
        <f t="shared" si="74"/>
        <v>124******52</v>
      </c>
    </row>
    <row r="4738" spans="1:12" x14ac:dyDescent="0.25">
      <c r="A4738" s="23" t="s">
        <v>287</v>
      </c>
      <c r="B4738" s="23" t="s">
        <v>288</v>
      </c>
      <c r="C4738" s="23" t="s">
        <v>17</v>
      </c>
      <c r="D4738" s="24">
        <v>45299.943032407406</v>
      </c>
      <c r="E4738" s="25" t="s">
        <v>11</v>
      </c>
      <c r="F4738" s="26" t="s">
        <v>16</v>
      </c>
      <c r="G4738" s="26" t="s">
        <v>14</v>
      </c>
      <c r="H4738" s="23">
        <v>0</v>
      </c>
      <c r="I4738" s="27"/>
      <c r="J4738" s="28">
        <v>0</v>
      </c>
      <c r="K4738" t="str">
        <f>IF((LEN(relatorio_Ananindeua3[[#This Row],[CIF/CPF/CNPJ]])=14),relatorio_Ananindeua3[[#This Row],[CIF/CPF/CNPJ]],relatorio_Ananindeua3[[#This Row],[Coluna2]])</f>
        <v>12686105000125</v>
      </c>
      <c r="L4738" t="str">
        <f t="shared" si="74"/>
        <v>126******25</v>
      </c>
    </row>
    <row r="4739" spans="1:12" x14ac:dyDescent="0.25">
      <c r="A4739" s="23" t="s">
        <v>243</v>
      </c>
      <c r="B4739" s="23" t="s">
        <v>244</v>
      </c>
      <c r="C4739" s="23" t="s">
        <v>17</v>
      </c>
      <c r="D4739" s="24">
        <v>45299.943043981482</v>
      </c>
      <c r="E4739" s="25" t="s">
        <v>11</v>
      </c>
      <c r="F4739" s="26" t="s">
        <v>16</v>
      </c>
      <c r="G4739" s="26" t="s">
        <v>14</v>
      </c>
      <c r="H4739" s="23">
        <v>0</v>
      </c>
      <c r="I4739" s="27"/>
      <c r="J4739" s="28">
        <v>0</v>
      </c>
      <c r="K4739" t="str">
        <f>IF((LEN(relatorio_Ananindeua3[[#This Row],[CIF/CPF/CNPJ]])=14),relatorio_Ananindeua3[[#This Row],[CIF/CPF/CNPJ]],relatorio_Ananindeua3[[#This Row],[Coluna2]])</f>
        <v>12479963000107</v>
      </c>
      <c r="L4739" t="str">
        <f t="shared" si="74"/>
        <v>124******07</v>
      </c>
    </row>
    <row r="4740" spans="1:12" x14ac:dyDescent="0.25">
      <c r="A4740" s="23" t="s">
        <v>327</v>
      </c>
      <c r="B4740" s="23" t="s">
        <v>328</v>
      </c>
      <c r="C4740" s="23" t="s">
        <v>17</v>
      </c>
      <c r="D4740" s="24">
        <v>45299.943043981482</v>
      </c>
      <c r="E4740" s="25" t="s">
        <v>11</v>
      </c>
      <c r="F4740" s="26" t="s">
        <v>16</v>
      </c>
      <c r="G4740" s="26" t="s">
        <v>14</v>
      </c>
      <c r="H4740" s="23">
        <v>0</v>
      </c>
      <c r="I4740" s="27"/>
      <c r="J4740" s="28">
        <v>0</v>
      </c>
      <c r="K4740" t="str">
        <f>IF((LEN(relatorio_Ananindeua3[[#This Row],[CIF/CPF/CNPJ]])=14),relatorio_Ananindeua3[[#This Row],[CIF/CPF/CNPJ]],relatorio_Ananindeua3[[#This Row],[Coluna2]])</f>
        <v>12738168000188</v>
      </c>
      <c r="L4740" t="str">
        <f t="shared" si="74"/>
        <v>127******88</v>
      </c>
    </row>
    <row r="4741" spans="1:12" x14ac:dyDescent="0.25">
      <c r="A4741" s="23" t="s">
        <v>339</v>
      </c>
      <c r="B4741" s="23" t="s">
        <v>340</v>
      </c>
      <c r="C4741" s="23" t="s">
        <v>17</v>
      </c>
      <c r="D4741" s="24">
        <v>45299.943043981482</v>
      </c>
      <c r="E4741" s="25" t="s">
        <v>11</v>
      </c>
      <c r="F4741" s="26" t="s">
        <v>16</v>
      </c>
      <c r="G4741" s="26" t="s">
        <v>14</v>
      </c>
      <c r="H4741" s="23">
        <v>0</v>
      </c>
      <c r="I4741" s="27"/>
      <c r="J4741" s="28">
        <v>0</v>
      </c>
      <c r="K4741" t="str">
        <f>IF((LEN(relatorio_Ananindeua3[[#This Row],[CIF/CPF/CNPJ]])=14),relatorio_Ananindeua3[[#This Row],[CIF/CPF/CNPJ]],relatorio_Ananindeua3[[#This Row],[Coluna2]])</f>
        <v>12753605000132</v>
      </c>
      <c r="L4741" t="str">
        <f t="shared" si="74"/>
        <v>127******32</v>
      </c>
    </row>
    <row r="4742" spans="1:12" x14ac:dyDescent="0.25">
      <c r="A4742" s="23" t="s">
        <v>196</v>
      </c>
      <c r="B4742" s="23" t="s">
        <v>197</v>
      </c>
      <c r="C4742" s="23" t="s">
        <v>17</v>
      </c>
      <c r="D4742" s="24">
        <v>45299.943055555559</v>
      </c>
      <c r="E4742" s="25" t="s">
        <v>11</v>
      </c>
      <c r="F4742" s="26" t="s">
        <v>16</v>
      </c>
      <c r="G4742" s="26" t="s">
        <v>14</v>
      </c>
      <c r="H4742" s="23">
        <v>0</v>
      </c>
      <c r="I4742" s="27"/>
      <c r="J4742" s="28">
        <v>0</v>
      </c>
      <c r="K4742" t="str">
        <f>IF((LEN(relatorio_Ananindeua3[[#This Row],[CIF/CPF/CNPJ]])=14),relatorio_Ananindeua3[[#This Row],[CIF/CPF/CNPJ]],relatorio_Ananindeua3[[#This Row],[Coluna2]])</f>
        <v>12074554000112</v>
      </c>
      <c r="L4742" t="str">
        <f t="shared" si="74"/>
        <v>120******12</v>
      </c>
    </row>
    <row r="4743" spans="1:12" x14ac:dyDescent="0.25">
      <c r="A4743" s="23" t="s">
        <v>279</v>
      </c>
      <c r="B4743" s="23" t="s">
        <v>280</v>
      </c>
      <c r="C4743" s="23" t="s">
        <v>17</v>
      </c>
      <c r="D4743" s="24">
        <v>45299.943055555559</v>
      </c>
      <c r="E4743" s="25" t="s">
        <v>11</v>
      </c>
      <c r="F4743" s="26" t="s">
        <v>16</v>
      </c>
      <c r="G4743" s="26" t="s">
        <v>14</v>
      </c>
      <c r="H4743" s="23">
        <v>0</v>
      </c>
      <c r="I4743" s="27"/>
      <c r="J4743" s="28">
        <v>0</v>
      </c>
      <c r="K4743" t="str">
        <f>IF((LEN(relatorio_Ananindeua3[[#This Row],[CIF/CPF/CNPJ]])=14),relatorio_Ananindeua3[[#This Row],[CIF/CPF/CNPJ]],relatorio_Ananindeua3[[#This Row],[Coluna2]])</f>
        <v>12618961000143</v>
      </c>
      <c r="L4743" t="str">
        <f t="shared" si="74"/>
        <v>126******43</v>
      </c>
    </row>
    <row r="4744" spans="1:12" x14ac:dyDescent="0.25">
      <c r="A4744" s="23" t="s">
        <v>289</v>
      </c>
      <c r="B4744" s="23" t="s">
        <v>290</v>
      </c>
      <c r="C4744" s="23" t="s">
        <v>17</v>
      </c>
      <c r="D4744" s="24">
        <v>45299.943055555559</v>
      </c>
      <c r="E4744" s="25" t="s">
        <v>11</v>
      </c>
      <c r="F4744" s="26" t="s">
        <v>16</v>
      </c>
      <c r="G4744" s="26" t="s">
        <v>14</v>
      </c>
      <c r="H4744" s="23">
        <v>0</v>
      </c>
      <c r="I4744" s="27"/>
      <c r="J4744" s="28">
        <v>0</v>
      </c>
      <c r="K4744" t="str">
        <f>IF((LEN(relatorio_Ananindeua3[[#This Row],[CIF/CPF/CNPJ]])=14),relatorio_Ananindeua3[[#This Row],[CIF/CPF/CNPJ]],relatorio_Ananindeua3[[#This Row],[Coluna2]])</f>
        <v>12686672000181</v>
      </c>
      <c r="L4744" t="str">
        <f t="shared" si="74"/>
        <v>126******81</v>
      </c>
    </row>
    <row r="4745" spans="1:12" x14ac:dyDescent="0.25">
      <c r="A4745" s="23" t="s">
        <v>293</v>
      </c>
      <c r="B4745" s="23" t="s">
        <v>294</v>
      </c>
      <c r="C4745" s="23" t="s">
        <v>17</v>
      </c>
      <c r="D4745" s="24">
        <v>45299.943055555559</v>
      </c>
      <c r="E4745" s="25" t="s">
        <v>11</v>
      </c>
      <c r="F4745" s="26" t="s">
        <v>16</v>
      </c>
      <c r="G4745" s="26" t="s">
        <v>14</v>
      </c>
      <c r="H4745" s="23">
        <v>0</v>
      </c>
      <c r="I4745" s="27"/>
      <c r="J4745" s="28">
        <v>0</v>
      </c>
      <c r="K4745" t="str">
        <f>IF((LEN(relatorio_Ananindeua3[[#This Row],[CIF/CPF/CNPJ]])=14),relatorio_Ananindeua3[[#This Row],[CIF/CPF/CNPJ]],relatorio_Ananindeua3[[#This Row],[Coluna2]])</f>
        <v>12692724000122</v>
      </c>
      <c r="L4745" t="str">
        <f t="shared" si="74"/>
        <v>126******22</v>
      </c>
    </row>
    <row r="4746" spans="1:12" x14ac:dyDescent="0.25">
      <c r="A4746" s="23" t="s">
        <v>301</v>
      </c>
      <c r="B4746" s="23" t="s">
        <v>302</v>
      </c>
      <c r="C4746" s="23" t="s">
        <v>17</v>
      </c>
      <c r="D4746" s="24">
        <v>45299.943055555559</v>
      </c>
      <c r="E4746" s="25" t="s">
        <v>11</v>
      </c>
      <c r="F4746" s="26" t="s">
        <v>16</v>
      </c>
      <c r="G4746" s="26" t="s">
        <v>14</v>
      </c>
      <c r="H4746" s="23">
        <v>0</v>
      </c>
      <c r="I4746" s="27"/>
      <c r="J4746" s="28">
        <v>0</v>
      </c>
      <c r="K4746" t="str">
        <f>IF((LEN(relatorio_Ananindeua3[[#This Row],[CIF/CPF/CNPJ]])=14),relatorio_Ananindeua3[[#This Row],[CIF/CPF/CNPJ]],relatorio_Ananindeua3[[#This Row],[Coluna2]])</f>
        <v>12703854000113</v>
      </c>
      <c r="L4746" t="str">
        <f t="shared" si="74"/>
        <v>127******13</v>
      </c>
    </row>
    <row r="4747" spans="1:12" x14ac:dyDescent="0.25">
      <c r="A4747" s="23" t="s">
        <v>309</v>
      </c>
      <c r="B4747" s="23" t="s">
        <v>310</v>
      </c>
      <c r="C4747" s="23" t="s">
        <v>17</v>
      </c>
      <c r="D4747" s="24">
        <v>45299.943055555559</v>
      </c>
      <c r="E4747" s="25" t="s">
        <v>11</v>
      </c>
      <c r="F4747" s="26" t="s">
        <v>16</v>
      </c>
      <c r="G4747" s="26" t="s">
        <v>14</v>
      </c>
      <c r="H4747" s="23">
        <v>0</v>
      </c>
      <c r="I4747" s="27"/>
      <c r="J4747" s="28">
        <v>0</v>
      </c>
      <c r="K4747" t="str">
        <f>IF((LEN(relatorio_Ananindeua3[[#This Row],[CIF/CPF/CNPJ]])=14),relatorio_Ananindeua3[[#This Row],[CIF/CPF/CNPJ]],relatorio_Ananindeua3[[#This Row],[Coluna2]])</f>
        <v>12718774000131</v>
      </c>
      <c r="L4747" t="str">
        <f t="shared" si="74"/>
        <v>127******31</v>
      </c>
    </row>
    <row r="4748" spans="1:12" x14ac:dyDescent="0.25">
      <c r="A4748" s="23" t="s">
        <v>130</v>
      </c>
      <c r="B4748" s="23" t="s">
        <v>131</v>
      </c>
      <c r="C4748" s="23" t="s">
        <v>17</v>
      </c>
      <c r="D4748" s="24">
        <v>45299.943067129629</v>
      </c>
      <c r="E4748" s="25" t="s">
        <v>11</v>
      </c>
      <c r="F4748" s="26" t="s">
        <v>16</v>
      </c>
      <c r="G4748" s="26" t="s">
        <v>14</v>
      </c>
      <c r="H4748" s="23">
        <v>0</v>
      </c>
      <c r="I4748" s="27"/>
      <c r="J4748" s="28">
        <v>0</v>
      </c>
      <c r="K4748" t="str">
        <f>IF((LEN(relatorio_Ananindeua3[[#This Row],[CIF/CPF/CNPJ]])=14),relatorio_Ananindeua3[[#This Row],[CIF/CPF/CNPJ]],relatorio_Ananindeua3[[#This Row],[Coluna2]])</f>
        <v>11699563000136</v>
      </c>
      <c r="L4748" t="str">
        <f t="shared" si="74"/>
        <v>116******36</v>
      </c>
    </row>
    <row r="4749" spans="1:12" x14ac:dyDescent="0.25">
      <c r="A4749" s="23" t="s">
        <v>291</v>
      </c>
      <c r="B4749" s="23" t="s">
        <v>292</v>
      </c>
      <c r="C4749" s="23" t="s">
        <v>17</v>
      </c>
      <c r="D4749" s="24">
        <v>45299.943067129629</v>
      </c>
      <c r="E4749" s="25" t="s">
        <v>11</v>
      </c>
      <c r="F4749" s="26" t="s">
        <v>16</v>
      </c>
      <c r="G4749" s="26" t="s">
        <v>14</v>
      </c>
      <c r="H4749" s="23">
        <v>0</v>
      </c>
      <c r="I4749" s="27"/>
      <c r="J4749" s="28">
        <v>0</v>
      </c>
      <c r="K4749" t="str">
        <f>IF((LEN(relatorio_Ananindeua3[[#This Row],[CIF/CPF/CNPJ]])=14),relatorio_Ananindeua3[[#This Row],[CIF/CPF/CNPJ]],relatorio_Ananindeua3[[#This Row],[Coluna2]])</f>
        <v>12692310000101</v>
      </c>
      <c r="L4749" t="str">
        <f t="shared" si="74"/>
        <v>126******01</v>
      </c>
    </row>
    <row r="4750" spans="1:12" x14ac:dyDescent="0.25">
      <c r="A4750" s="23" t="s">
        <v>337</v>
      </c>
      <c r="B4750" s="23" t="s">
        <v>338</v>
      </c>
      <c r="C4750" s="23" t="s">
        <v>17</v>
      </c>
      <c r="D4750" s="24">
        <v>45299.943067129629</v>
      </c>
      <c r="E4750" s="25" t="s">
        <v>11</v>
      </c>
      <c r="F4750" s="26" t="s">
        <v>16</v>
      </c>
      <c r="G4750" s="26" t="s">
        <v>14</v>
      </c>
      <c r="H4750" s="23">
        <v>0</v>
      </c>
      <c r="I4750" s="27"/>
      <c r="J4750" s="28">
        <v>0</v>
      </c>
      <c r="K4750" t="str">
        <f>IF((LEN(relatorio_Ananindeua3[[#This Row],[CIF/CPF/CNPJ]])=14),relatorio_Ananindeua3[[#This Row],[CIF/CPF/CNPJ]],relatorio_Ananindeua3[[#This Row],[Coluna2]])</f>
        <v>12752191000127</v>
      </c>
      <c r="L4750" t="str">
        <f t="shared" si="74"/>
        <v>127******27</v>
      </c>
    </row>
    <row r="4751" spans="1:12" x14ac:dyDescent="0.25">
      <c r="A4751" s="23" t="s">
        <v>2402</v>
      </c>
      <c r="B4751" s="23" t="s">
        <v>2403</v>
      </c>
      <c r="C4751" s="23" t="s">
        <v>17</v>
      </c>
      <c r="D4751" s="24">
        <v>45299.943067129629</v>
      </c>
      <c r="E4751" s="25" t="s">
        <v>11</v>
      </c>
      <c r="F4751" s="26" t="s">
        <v>16</v>
      </c>
      <c r="G4751" s="26" t="s">
        <v>14</v>
      </c>
      <c r="H4751" s="23">
        <v>0</v>
      </c>
      <c r="I4751" s="27"/>
      <c r="J4751" s="28">
        <v>0</v>
      </c>
      <c r="K4751" t="str">
        <f>IF((LEN(relatorio_Ananindeua3[[#This Row],[CIF/CPF/CNPJ]])=14),relatorio_Ananindeua3[[#This Row],[CIF/CPF/CNPJ]],relatorio_Ananindeua3[[#This Row],[Coluna2]])</f>
        <v>28678964000102</v>
      </c>
      <c r="L4751" t="str">
        <f t="shared" si="74"/>
        <v>286******02</v>
      </c>
    </row>
    <row r="4752" spans="1:12" x14ac:dyDescent="0.25">
      <c r="A4752" s="23" t="s">
        <v>2412</v>
      </c>
      <c r="B4752" s="23" t="s">
        <v>2413</v>
      </c>
      <c r="C4752" s="23" t="s">
        <v>17</v>
      </c>
      <c r="D4752" s="24">
        <v>45299.943067129629</v>
      </c>
      <c r="E4752" s="25" t="s">
        <v>11</v>
      </c>
      <c r="F4752" s="26" t="s">
        <v>16</v>
      </c>
      <c r="G4752" s="26" t="s">
        <v>14</v>
      </c>
      <c r="H4752" s="23">
        <v>0</v>
      </c>
      <c r="I4752" s="27"/>
      <c r="J4752" s="28">
        <v>0</v>
      </c>
      <c r="K4752" t="str">
        <f>IF((LEN(relatorio_Ananindeua3[[#This Row],[CIF/CPF/CNPJ]])=14),relatorio_Ananindeua3[[#This Row],[CIF/CPF/CNPJ]],relatorio_Ananindeua3[[#This Row],[Coluna2]])</f>
        <v>28705914000177</v>
      </c>
      <c r="L4752" t="str">
        <f t="shared" si="74"/>
        <v>287******77</v>
      </c>
    </row>
    <row r="4753" spans="1:12" x14ac:dyDescent="0.25">
      <c r="A4753" s="23" t="s">
        <v>220</v>
      </c>
      <c r="B4753" s="23" t="s">
        <v>221</v>
      </c>
      <c r="C4753" s="23" t="s">
        <v>17</v>
      </c>
      <c r="D4753" s="24">
        <v>45299.943078703705</v>
      </c>
      <c r="E4753" s="25" t="s">
        <v>11</v>
      </c>
      <c r="F4753" s="26" t="s">
        <v>16</v>
      </c>
      <c r="G4753" s="26" t="s">
        <v>14</v>
      </c>
      <c r="H4753" s="23">
        <v>0</v>
      </c>
      <c r="I4753" s="27"/>
      <c r="J4753" s="28">
        <v>0</v>
      </c>
      <c r="K4753" t="str">
        <f>IF((LEN(relatorio_Ananindeua3[[#This Row],[CIF/CPF/CNPJ]])=14),relatorio_Ananindeua3[[#This Row],[CIF/CPF/CNPJ]],relatorio_Ananindeua3[[#This Row],[Coluna2]])</f>
        <v>12282306000167</v>
      </c>
      <c r="L4753" t="str">
        <f t="shared" si="74"/>
        <v>122******67</v>
      </c>
    </row>
    <row r="4754" spans="1:12" x14ac:dyDescent="0.25">
      <c r="A4754" s="23" t="s">
        <v>2470</v>
      </c>
      <c r="B4754" s="23" t="s">
        <v>2471</v>
      </c>
      <c r="C4754" s="23" t="s">
        <v>17</v>
      </c>
      <c r="D4754" s="24">
        <v>45299.943078703705</v>
      </c>
      <c r="E4754" s="25" t="s">
        <v>11</v>
      </c>
      <c r="F4754" s="26" t="s">
        <v>16</v>
      </c>
      <c r="G4754" s="26" t="s">
        <v>14</v>
      </c>
      <c r="H4754" s="23">
        <v>0</v>
      </c>
      <c r="I4754" s="27"/>
      <c r="J4754" s="28">
        <v>0</v>
      </c>
      <c r="K4754" t="str">
        <f>IF((LEN(relatorio_Ananindeua3[[#This Row],[CIF/CPF/CNPJ]])=14),relatorio_Ananindeua3[[#This Row],[CIF/CPF/CNPJ]],relatorio_Ananindeua3[[#This Row],[Coluna2]])</f>
        <v>28951746000108</v>
      </c>
      <c r="L4754" t="str">
        <f t="shared" ref="L4754:L4817" si="75">_xlfn.CONCAT(LEFT(A4754,3),REPT("*",6),RIGHT(A4754,2))</f>
        <v>289******08</v>
      </c>
    </row>
    <row r="4755" spans="1:12" x14ac:dyDescent="0.25">
      <c r="A4755" s="23" t="s">
        <v>2302</v>
      </c>
      <c r="B4755" s="23" t="s">
        <v>2303</v>
      </c>
      <c r="C4755" s="23" t="s">
        <v>17</v>
      </c>
      <c r="D4755" s="24">
        <v>45299.943090277775</v>
      </c>
      <c r="E4755" s="25" t="s">
        <v>11</v>
      </c>
      <c r="F4755" s="26" t="s">
        <v>16</v>
      </c>
      <c r="G4755" s="26" t="s">
        <v>14</v>
      </c>
      <c r="H4755" s="23">
        <v>0</v>
      </c>
      <c r="I4755" s="27"/>
      <c r="J4755" s="28">
        <v>0</v>
      </c>
      <c r="K4755" t="str">
        <f>IF((LEN(relatorio_Ananindeua3[[#This Row],[CIF/CPF/CNPJ]])=14),relatorio_Ananindeua3[[#This Row],[CIF/CPF/CNPJ]],relatorio_Ananindeua3[[#This Row],[Coluna2]])</f>
        <v>28051307000130</v>
      </c>
      <c r="L4755" t="str">
        <f t="shared" si="75"/>
        <v>280******30</v>
      </c>
    </row>
    <row r="4756" spans="1:12" x14ac:dyDescent="0.25">
      <c r="A4756" s="23" t="s">
        <v>2334</v>
      </c>
      <c r="B4756" s="23" t="s">
        <v>2335</v>
      </c>
      <c r="C4756" s="23" t="s">
        <v>17</v>
      </c>
      <c r="D4756" s="24">
        <v>45299.943090277775</v>
      </c>
      <c r="E4756" s="25" t="s">
        <v>11</v>
      </c>
      <c r="F4756" s="26" t="s">
        <v>16</v>
      </c>
      <c r="G4756" s="26" t="s">
        <v>14</v>
      </c>
      <c r="H4756" s="23">
        <v>0</v>
      </c>
      <c r="I4756" s="27"/>
      <c r="J4756" s="28">
        <v>0</v>
      </c>
      <c r="K4756" t="str">
        <f>IF((LEN(relatorio_Ananindeua3[[#This Row],[CIF/CPF/CNPJ]])=14),relatorio_Ananindeua3[[#This Row],[CIF/CPF/CNPJ]],relatorio_Ananindeua3[[#This Row],[Coluna2]])</f>
        <v>28313010000104</v>
      </c>
      <c r="L4756" t="str">
        <f t="shared" si="75"/>
        <v>283******04</v>
      </c>
    </row>
    <row r="4757" spans="1:12" x14ac:dyDescent="0.25">
      <c r="A4757" s="23" t="s">
        <v>2444</v>
      </c>
      <c r="B4757" s="23" t="s">
        <v>2445</v>
      </c>
      <c r="C4757" s="23" t="s">
        <v>17</v>
      </c>
      <c r="D4757" s="24">
        <v>45299.943090277775</v>
      </c>
      <c r="E4757" s="25" t="s">
        <v>11</v>
      </c>
      <c r="F4757" s="26" t="s">
        <v>16</v>
      </c>
      <c r="G4757" s="26" t="s">
        <v>14</v>
      </c>
      <c r="H4757" s="23">
        <v>0</v>
      </c>
      <c r="I4757" s="27"/>
      <c r="J4757" s="28">
        <v>0</v>
      </c>
      <c r="K4757" t="str">
        <f>IF((LEN(relatorio_Ananindeua3[[#This Row],[CIF/CPF/CNPJ]])=14),relatorio_Ananindeua3[[#This Row],[CIF/CPF/CNPJ]],relatorio_Ananindeua3[[#This Row],[Coluna2]])</f>
        <v>28827621000162</v>
      </c>
      <c r="L4757" t="str">
        <f t="shared" si="75"/>
        <v>288******62</v>
      </c>
    </row>
    <row r="4758" spans="1:12" x14ac:dyDescent="0.25">
      <c r="A4758" s="23" t="s">
        <v>2458</v>
      </c>
      <c r="B4758" s="23" t="s">
        <v>2459</v>
      </c>
      <c r="C4758" s="23" t="s">
        <v>17</v>
      </c>
      <c r="D4758" s="24">
        <v>45299.943090277775</v>
      </c>
      <c r="E4758" s="25" t="s">
        <v>11</v>
      </c>
      <c r="F4758" s="26" t="s">
        <v>16</v>
      </c>
      <c r="G4758" s="26" t="s">
        <v>14</v>
      </c>
      <c r="H4758" s="23">
        <v>0</v>
      </c>
      <c r="I4758" s="27"/>
      <c r="J4758" s="28">
        <v>0</v>
      </c>
      <c r="K4758" t="str">
        <f>IF((LEN(relatorio_Ananindeua3[[#This Row],[CIF/CPF/CNPJ]])=14),relatorio_Ananindeua3[[#This Row],[CIF/CPF/CNPJ]],relatorio_Ananindeua3[[#This Row],[Coluna2]])</f>
        <v>28896155000177</v>
      </c>
      <c r="L4758" t="str">
        <f t="shared" si="75"/>
        <v>288******77</v>
      </c>
    </row>
    <row r="4759" spans="1:12" x14ac:dyDescent="0.25">
      <c r="A4759" s="23" t="s">
        <v>2320</v>
      </c>
      <c r="B4759" s="23" t="s">
        <v>2321</v>
      </c>
      <c r="C4759" s="23" t="s">
        <v>17</v>
      </c>
      <c r="D4759" s="24">
        <v>45299.943101851852</v>
      </c>
      <c r="E4759" s="25" t="s">
        <v>11</v>
      </c>
      <c r="F4759" s="26" t="s">
        <v>16</v>
      </c>
      <c r="G4759" s="26" t="s">
        <v>14</v>
      </c>
      <c r="H4759" s="23">
        <v>0</v>
      </c>
      <c r="I4759" s="27"/>
      <c r="J4759" s="28">
        <v>0</v>
      </c>
      <c r="K4759" t="str">
        <f>IF((LEN(relatorio_Ananindeua3[[#This Row],[CIF/CPF/CNPJ]])=14),relatorio_Ananindeua3[[#This Row],[CIF/CPF/CNPJ]],relatorio_Ananindeua3[[#This Row],[Coluna2]])</f>
        <v>28211596000198</v>
      </c>
      <c r="L4759" t="str">
        <f t="shared" si="75"/>
        <v>282******98</v>
      </c>
    </row>
    <row r="4760" spans="1:12" x14ac:dyDescent="0.25">
      <c r="A4760" s="23" t="s">
        <v>164</v>
      </c>
      <c r="B4760" s="23" t="s">
        <v>165</v>
      </c>
      <c r="C4760" s="23" t="s">
        <v>17</v>
      </c>
      <c r="D4760" s="24">
        <v>45299.943113425928</v>
      </c>
      <c r="E4760" s="25" t="s">
        <v>11</v>
      </c>
      <c r="F4760" s="26" t="s">
        <v>16</v>
      </c>
      <c r="G4760" s="26" t="s">
        <v>14</v>
      </c>
      <c r="H4760" s="23">
        <v>0</v>
      </c>
      <c r="I4760" s="27"/>
      <c r="J4760" s="28">
        <v>0</v>
      </c>
      <c r="K4760" t="str">
        <f>IF((LEN(relatorio_Ananindeua3[[#This Row],[CIF/CPF/CNPJ]])=14),relatorio_Ananindeua3[[#This Row],[CIF/CPF/CNPJ]],relatorio_Ananindeua3[[#This Row],[Coluna2]])</f>
        <v>11902208000112</v>
      </c>
      <c r="L4760" t="str">
        <f t="shared" si="75"/>
        <v>119******12</v>
      </c>
    </row>
    <row r="4761" spans="1:12" x14ac:dyDescent="0.25">
      <c r="A4761" s="23" t="s">
        <v>2354</v>
      </c>
      <c r="B4761" s="23" t="s">
        <v>2355</v>
      </c>
      <c r="C4761" s="23" t="s">
        <v>17</v>
      </c>
      <c r="D4761" s="24">
        <v>45299.943113425928</v>
      </c>
      <c r="E4761" s="25" t="s">
        <v>11</v>
      </c>
      <c r="F4761" s="26" t="s">
        <v>16</v>
      </c>
      <c r="G4761" s="26" t="s">
        <v>14</v>
      </c>
      <c r="H4761" s="23">
        <v>0</v>
      </c>
      <c r="I4761" s="27"/>
      <c r="J4761" s="28">
        <v>0</v>
      </c>
      <c r="K4761" t="str">
        <f>IF((LEN(relatorio_Ananindeua3[[#This Row],[CIF/CPF/CNPJ]])=14),relatorio_Ananindeua3[[#This Row],[CIF/CPF/CNPJ]],relatorio_Ananindeua3[[#This Row],[Coluna2]])</f>
        <v>28437661000106</v>
      </c>
      <c r="L4761" t="str">
        <f t="shared" si="75"/>
        <v>284******06</v>
      </c>
    </row>
    <row r="4762" spans="1:12" x14ac:dyDescent="0.25">
      <c r="A4762" s="23" t="s">
        <v>2468</v>
      </c>
      <c r="B4762" s="23" t="s">
        <v>2469</v>
      </c>
      <c r="C4762" s="23" t="s">
        <v>17</v>
      </c>
      <c r="D4762" s="24">
        <v>45299.943113425928</v>
      </c>
      <c r="E4762" s="25" t="s">
        <v>11</v>
      </c>
      <c r="F4762" s="26" t="s">
        <v>16</v>
      </c>
      <c r="G4762" s="26" t="s">
        <v>14</v>
      </c>
      <c r="H4762" s="23">
        <v>0</v>
      </c>
      <c r="I4762" s="27"/>
      <c r="J4762" s="28">
        <v>0</v>
      </c>
      <c r="K4762" t="str">
        <f>IF((LEN(relatorio_Ananindeua3[[#This Row],[CIF/CPF/CNPJ]])=14),relatorio_Ananindeua3[[#This Row],[CIF/CPF/CNPJ]],relatorio_Ananindeua3[[#This Row],[Coluna2]])</f>
        <v>28950900000119</v>
      </c>
      <c r="L4762" t="str">
        <f t="shared" si="75"/>
        <v>289******19</v>
      </c>
    </row>
    <row r="4763" spans="1:12" x14ac:dyDescent="0.25">
      <c r="A4763" s="23" t="s">
        <v>104</v>
      </c>
      <c r="B4763" s="23" t="s">
        <v>105</v>
      </c>
      <c r="C4763" s="23" t="s">
        <v>17</v>
      </c>
      <c r="D4763" s="24">
        <v>45299.943124999998</v>
      </c>
      <c r="E4763" s="25" t="s">
        <v>11</v>
      </c>
      <c r="F4763" s="26" t="s">
        <v>16</v>
      </c>
      <c r="G4763" s="26" t="s">
        <v>14</v>
      </c>
      <c r="H4763" s="23">
        <v>0</v>
      </c>
      <c r="I4763" s="27"/>
      <c r="J4763" s="28">
        <v>0</v>
      </c>
      <c r="K4763" t="str">
        <f>IF((LEN(relatorio_Ananindeua3[[#This Row],[CIF/CPF/CNPJ]])=14),relatorio_Ananindeua3[[#This Row],[CIF/CPF/CNPJ]],relatorio_Ananindeua3[[#This Row],[Coluna2]])</f>
        <v>11570803000106</v>
      </c>
      <c r="L4763" t="str">
        <f t="shared" si="75"/>
        <v>115******06</v>
      </c>
    </row>
    <row r="4764" spans="1:12" x14ac:dyDescent="0.25">
      <c r="A4764" s="23" t="s">
        <v>132</v>
      </c>
      <c r="B4764" s="23" t="s">
        <v>133</v>
      </c>
      <c r="C4764" s="23" t="s">
        <v>17</v>
      </c>
      <c r="D4764" s="24">
        <v>45299.943124999998</v>
      </c>
      <c r="E4764" s="25" t="s">
        <v>11</v>
      </c>
      <c r="F4764" s="26" t="s">
        <v>16</v>
      </c>
      <c r="G4764" s="26" t="s">
        <v>14</v>
      </c>
      <c r="H4764" s="23">
        <v>0</v>
      </c>
      <c r="I4764" s="27"/>
      <c r="J4764" s="28">
        <v>0</v>
      </c>
      <c r="K4764" t="str">
        <f>IF((LEN(relatorio_Ananindeua3[[#This Row],[CIF/CPF/CNPJ]])=14),relatorio_Ananindeua3[[#This Row],[CIF/CPF/CNPJ]],relatorio_Ananindeua3[[#This Row],[Coluna2]])</f>
        <v>11736007000192</v>
      </c>
      <c r="L4764" t="str">
        <f t="shared" si="75"/>
        <v>117******92</v>
      </c>
    </row>
    <row r="4765" spans="1:12" x14ac:dyDescent="0.25">
      <c r="A4765" s="23" t="s">
        <v>190</v>
      </c>
      <c r="B4765" s="23" t="s">
        <v>191</v>
      </c>
      <c r="C4765" s="23" t="s">
        <v>17</v>
      </c>
      <c r="D4765" s="24">
        <v>45299.943124999998</v>
      </c>
      <c r="E4765" s="25" t="s">
        <v>11</v>
      </c>
      <c r="F4765" s="26" t="s">
        <v>16</v>
      </c>
      <c r="G4765" s="26" t="s">
        <v>14</v>
      </c>
      <c r="H4765" s="23">
        <v>0</v>
      </c>
      <c r="I4765" s="27"/>
      <c r="J4765" s="28">
        <v>0</v>
      </c>
      <c r="K4765" t="str">
        <f>IF((LEN(relatorio_Ananindeua3[[#This Row],[CIF/CPF/CNPJ]])=14),relatorio_Ananindeua3[[#This Row],[CIF/CPF/CNPJ]],relatorio_Ananindeua3[[#This Row],[Coluna2]])</f>
        <v>12037942000123</v>
      </c>
      <c r="L4765" t="str">
        <f t="shared" si="75"/>
        <v>120******23</v>
      </c>
    </row>
    <row r="4766" spans="1:12" x14ac:dyDescent="0.25">
      <c r="A4766" s="23" t="s">
        <v>2280</v>
      </c>
      <c r="B4766" s="23" t="s">
        <v>2281</v>
      </c>
      <c r="C4766" s="23" t="s">
        <v>17</v>
      </c>
      <c r="D4766" s="24">
        <v>45299.943124999998</v>
      </c>
      <c r="E4766" s="25" t="s">
        <v>11</v>
      </c>
      <c r="F4766" s="26" t="s">
        <v>16</v>
      </c>
      <c r="G4766" s="26" t="s">
        <v>14</v>
      </c>
      <c r="H4766" s="23">
        <v>0</v>
      </c>
      <c r="I4766" s="27"/>
      <c r="J4766" s="28">
        <v>0</v>
      </c>
      <c r="K4766" t="str">
        <f>IF((LEN(relatorio_Ananindeua3[[#This Row],[CIF/CPF/CNPJ]])=14),relatorio_Ananindeua3[[#This Row],[CIF/CPF/CNPJ]],relatorio_Ananindeua3[[#This Row],[Coluna2]])</f>
        <v>27965437000116</v>
      </c>
      <c r="L4766" t="str">
        <f t="shared" si="75"/>
        <v>279******16</v>
      </c>
    </row>
    <row r="4767" spans="1:12" x14ac:dyDescent="0.25">
      <c r="A4767" s="23" t="s">
        <v>154</v>
      </c>
      <c r="B4767" s="23" t="s">
        <v>155</v>
      </c>
      <c r="C4767" s="23" t="s">
        <v>17</v>
      </c>
      <c r="D4767" s="24">
        <v>45299.943136574075</v>
      </c>
      <c r="E4767" s="25" t="s">
        <v>11</v>
      </c>
      <c r="F4767" s="26" t="s">
        <v>16</v>
      </c>
      <c r="G4767" s="26" t="s">
        <v>14</v>
      </c>
      <c r="H4767" s="23">
        <v>0</v>
      </c>
      <c r="I4767" s="27"/>
      <c r="J4767" s="28">
        <v>0</v>
      </c>
      <c r="K4767" t="str">
        <f>IF((LEN(relatorio_Ananindeua3[[#This Row],[CIF/CPF/CNPJ]])=14),relatorio_Ananindeua3[[#This Row],[CIF/CPF/CNPJ]],relatorio_Ananindeua3[[#This Row],[Coluna2]])</f>
        <v>11836316000134</v>
      </c>
      <c r="L4767" t="str">
        <f t="shared" si="75"/>
        <v>118******34</v>
      </c>
    </row>
    <row r="4768" spans="1:12" x14ac:dyDescent="0.25">
      <c r="A4768" s="23" t="s">
        <v>2298</v>
      </c>
      <c r="B4768" s="23" t="s">
        <v>2299</v>
      </c>
      <c r="C4768" s="23" t="s">
        <v>17</v>
      </c>
      <c r="D4768" s="24">
        <v>45299.943136574075</v>
      </c>
      <c r="E4768" s="25" t="s">
        <v>11</v>
      </c>
      <c r="F4768" s="26" t="s">
        <v>16</v>
      </c>
      <c r="G4768" s="26" t="s">
        <v>14</v>
      </c>
      <c r="H4768" s="23">
        <v>0</v>
      </c>
      <c r="I4768" s="27"/>
      <c r="J4768" s="28">
        <v>0</v>
      </c>
      <c r="K4768" t="str">
        <f>IF((LEN(relatorio_Ananindeua3[[#This Row],[CIF/CPF/CNPJ]])=14),relatorio_Ananindeua3[[#This Row],[CIF/CPF/CNPJ]],relatorio_Ananindeua3[[#This Row],[Coluna2]])</f>
        <v>28048824000150</v>
      </c>
      <c r="L4768" t="str">
        <f t="shared" si="75"/>
        <v>280******50</v>
      </c>
    </row>
    <row r="4769" spans="1:12" x14ac:dyDescent="0.25">
      <c r="A4769" s="23" t="s">
        <v>2414</v>
      </c>
      <c r="B4769" s="23" t="s">
        <v>2415</v>
      </c>
      <c r="C4769" s="23" t="s">
        <v>17</v>
      </c>
      <c r="D4769" s="24">
        <v>45299.943136574075</v>
      </c>
      <c r="E4769" s="25" t="s">
        <v>11</v>
      </c>
      <c r="F4769" s="26" t="s">
        <v>16</v>
      </c>
      <c r="G4769" s="26" t="s">
        <v>14</v>
      </c>
      <c r="H4769" s="23">
        <v>0</v>
      </c>
      <c r="I4769" s="27"/>
      <c r="J4769" s="28">
        <v>0</v>
      </c>
      <c r="K4769" t="str">
        <f>IF((LEN(relatorio_Ananindeua3[[#This Row],[CIF/CPF/CNPJ]])=14),relatorio_Ananindeua3[[#This Row],[CIF/CPF/CNPJ]],relatorio_Ananindeua3[[#This Row],[Coluna2]])</f>
        <v>28711662000199</v>
      </c>
      <c r="L4769" t="str">
        <f t="shared" si="75"/>
        <v>287******99</v>
      </c>
    </row>
    <row r="4770" spans="1:12" x14ac:dyDescent="0.25">
      <c r="A4770" s="23" t="s">
        <v>2454</v>
      </c>
      <c r="B4770" s="23" t="s">
        <v>2455</v>
      </c>
      <c r="C4770" s="23" t="s">
        <v>17</v>
      </c>
      <c r="D4770" s="24">
        <v>45299.943136574075</v>
      </c>
      <c r="E4770" s="25" t="s">
        <v>11</v>
      </c>
      <c r="F4770" s="26" t="s">
        <v>16</v>
      </c>
      <c r="G4770" s="26" t="s">
        <v>14</v>
      </c>
      <c r="H4770" s="23">
        <v>0</v>
      </c>
      <c r="I4770" s="27"/>
      <c r="J4770" s="28">
        <v>0</v>
      </c>
      <c r="K4770" t="str">
        <f>IF((LEN(relatorio_Ananindeua3[[#This Row],[CIF/CPF/CNPJ]])=14),relatorio_Ananindeua3[[#This Row],[CIF/CPF/CNPJ]],relatorio_Ananindeua3[[#This Row],[Coluna2]])</f>
        <v>28865216000139</v>
      </c>
      <c r="L4770" t="str">
        <f t="shared" si="75"/>
        <v>288******39</v>
      </c>
    </row>
    <row r="4771" spans="1:12" x14ac:dyDescent="0.25">
      <c r="A4771" s="23" t="s">
        <v>124</v>
      </c>
      <c r="B4771" s="23" t="s">
        <v>125</v>
      </c>
      <c r="C4771" s="23" t="s">
        <v>17</v>
      </c>
      <c r="D4771" s="24">
        <v>45299.943148148152</v>
      </c>
      <c r="E4771" s="25" t="s">
        <v>11</v>
      </c>
      <c r="F4771" s="26" t="s">
        <v>16</v>
      </c>
      <c r="G4771" s="26" t="s">
        <v>14</v>
      </c>
      <c r="H4771" s="23">
        <v>0</v>
      </c>
      <c r="I4771" s="27"/>
      <c r="J4771" s="28">
        <v>0</v>
      </c>
      <c r="K4771" t="str">
        <f>IF((LEN(relatorio_Ananindeua3[[#This Row],[CIF/CPF/CNPJ]])=14),relatorio_Ananindeua3[[#This Row],[CIF/CPF/CNPJ]],relatorio_Ananindeua3[[#This Row],[Coluna2]])</f>
        <v>11643971000176</v>
      </c>
      <c r="L4771" t="str">
        <f t="shared" si="75"/>
        <v>116******76</v>
      </c>
    </row>
    <row r="4772" spans="1:12" x14ac:dyDescent="0.25">
      <c r="A4772" s="23" t="s">
        <v>136</v>
      </c>
      <c r="B4772" s="23" t="s">
        <v>137</v>
      </c>
      <c r="C4772" s="23" t="s">
        <v>17</v>
      </c>
      <c r="D4772" s="24">
        <v>45299.943148148152</v>
      </c>
      <c r="E4772" s="25" t="s">
        <v>11</v>
      </c>
      <c r="F4772" s="26" t="s">
        <v>16</v>
      </c>
      <c r="G4772" s="26" t="s">
        <v>14</v>
      </c>
      <c r="H4772" s="23">
        <v>0</v>
      </c>
      <c r="I4772" s="27"/>
      <c r="J4772" s="28">
        <v>0</v>
      </c>
      <c r="K4772" t="str">
        <f>IF((LEN(relatorio_Ananindeua3[[#This Row],[CIF/CPF/CNPJ]])=14),relatorio_Ananindeua3[[#This Row],[CIF/CPF/CNPJ]],relatorio_Ananindeua3[[#This Row],[Coluna2]])</f>
        <v>11747056000120</v>
      </c>
      <c r="L4772" t="str">
        <f t="shared" si="75"/>
        <v>117******20</v>
      </c>
    </row>
    <row r="4773" spans="1:12" x14ac:dyDescent="0.25">
      <c r="A4773" s="23" t="s">
        <v>118</v>
      </c>
      <c r="B4773" s="23" t="s">
        <v>119</v>
      </c>
      <c r="C4773" s="23" t="s">
        <v>17</v>
      </c>
      <c r="D4773" s="24">
        <v>45299.943159722221</v>
      </c>
      <c r="E4773" s="25" t="s">
        <v>11</v>
      </c>
      <c r="F4773" s="26" t="s">
        <v>16</v>
      </c>
      <c r="G4773" s="26" t="s">
        <v>14</v>
      </c>
      <c r="H4773" s="23">
        <v>0</v>
      </c>
      <c r="I4773" s="27"/>
      <c r="J4773" s="28">
        <v>0</v>
      </c>
      <c r="K4773" t="str">
        <f>IF((LEN(relatorio_Ananindeua3[[#This Row],[CIF/CPF/CNPJ]])=14),relatorio_Ananindeua3[[#This Row],[CIF/CPF/CNPJ]],relatorio_Ananindeua3[[#This Row],[Coluna2]])</f>
        <v>11628281000148</v>
      </c>
      <c r="L4773" t="str">
        <f t="shared" si="75"/>
        <v>116******48</v>
      </c>
    </row>
    <row r="4774" spans="1:12" x14ac:dyDescent="0.25">
      <c r="A4774" s="23" t="s">
        <v>206</v>
      </c>
      <c r="B4774" s="23" t="s">
        <v>207</v>
      </c>
      <c r="C4774" s="23" t="s">
        <v>17</v>
      </c>
      <c r="D4774" s="24">
        <v>45299.943159722221</v>
      </c>
      <c r="E4774" s="25" t="s">
        <v>11</v>
      </c>
      <c r="F4774" s="26" t="s">
        <v>16</v>
      </c>
      <c r="G4774" s="26" t="s">
        <v>14</v>
      </c>
      <c r="H4774" s="23">
        <v>0</v>
      </c>
      <c r="I4774" s="27"/>
      <c r="J4774" s="28">
        <v>0</v>
      </c>
      <c r="K4774" t="str">
        <f>IF((LEN(relatorio_Ananindeua3[[#This Row],[CIF/CPF/CNPJ]])=14),relatorio_Ananindeua3[[#This Row],[CIF/CPF/CNPJ]],relatorio_Ananindeua3[[#This Row],[Coluna2]])</f>
        <v>12188930000108</v>
      </c>
      <c r="L4774" t="str">
        <f t="shared" si="75"/>
        <v>121******08</v>
      </c>
    </row>
    <row r="4775" spans="1:12" x14ac:dyDescent="0.25">
      <c r="A4775" s="23" t="s">
        <v>2292</v>
      </c>
      <c r="B4775" s="23" t="s">
        <v>2293</v>
      </c>
      <c r="C4775" s="23" t="s">
        <v>17</v>
      </c>
      <c r="D4775" s="24">
        <v>45299.943159722221</v>
      </c>
      <c r="E4775" s="25" t="s">
        <v>11</v>
      </c>
      <c r="F4775" s="26" t="s">
        <v>16</v>
      </c>
      <c r="G4775" s="26" t="s">
        <v>14</v>
      </c>
      <c r="H4775" s="23">
        <v>0</v>
      </c>
      <c r="I4775" s="27"/>
      <c r="J4775" s="28">
        <v>0</v>
      </c>
      <c r="K4775" t="str">
        <f>IF((LEN(relatorio_Ananindeua3[[#This Row],[CIF/CPF/CNPJ]])=14),relatorio_Ananindeua3[[#This Row],[CIF/CPF/CNPJ]],relatorio_Ananindeua3[[#This Row],[Coluna2]])</f>
        <v>27999384000154</v>
      </c>
      <c r="L4775" t="str">
        <f t="shared" si="75"/>
        <v>279******54</v>
      </c>
    </row>
    <row r="4776" spans="1:12" x14ac:dyDescent="0.25">
      <c r="A4776" s="23" t="s">
        <v>2336</v>
      </c>
      <c r="B4776" s="23" t="s">
        <v>2337</v>
      </c>
      <c r="C4776" s="23" t="s">
        <v>17</v>
      </c>
      <c r="D4776" s="24">
        <v>45299.943159722221</v>
      </c>
      <c r="E4776" s="25" t="s">
        <v>11</v>
      </c>
      <c r="F4776" s="26" t="s">
        <v>16</v>
      </c>
      <c r="G4776" s="26" t="s">
        <v>14</v>
      </c>
      <c r="H4776" s="23">
        <v>0</v>
      </c>
      <c r="I4776" s="27"/>
      <c r="J4776" s="28">
        <v>0</v>
      </c>
      <c r="K4776" t="str">
        <f>IF((LEN(relatorio_Ananindeua3[[#This Row],[CIF/CPF/CNPJ]])=14),relatorio_Ananindeua3[[#This Row],[CIF/CPF/CNPJ]],relatorio_Ananindeua3[[#This Row],[Coluna2]])</f>
        <v>28329693000180</v>
      </c>
      <c r="L4776" t="str">
        <f t="shared" si="75"/>
        <v>283******80</v>
      </c>
    </row>
    <row r="4777" spans="1:12" x14ac:dyDescent="0.25">
      <c r="A4777" s="23" t="s">
        <v>174</v>
      </c>
      <c r="B4777" s="23" t="s">
        <v>175</v>
      </c>
      <c r="C4777" s="23" t="s">
        <v>17</v>
      </c>
      <c r="D4777" s="24">
        <v>45299.943171296298</v>
      </c>
      <c r="E4777" s="25" t="s">
        <v>11</v>
      </c>
      <c r="F4777" s="26" t="s">
        <v>16</v>
      </c>
      <c r="G4777" s="26" t="s">
        <v>14</v>
      </c>
      <c r="H4777" s="23">
        <v>0</v>
      </c>
      <c r="I4777" s="27"/>
      <c r="J4777" s="28">
        <v>0</v>
      </c>
      <c r="K4777" t="str">
        <f>IF((LEN(relatorio_Ananindeua3[[#This Row],[CIF/CPF/CNPJ]])=14),relatorio_Ananindeua3[[#This Row],[CIF/CPF/CNPJ]],relatorio_Ananindeua3[[#This Row],[Coluna2]])</f>
        <v>11989600000140</v>
      </c>
      <c r="L4777" t="str">
        <f t="shared" si="75"/>
        <v>119******40</v>
      </c>
    </row>
    <row r="4778" spans="1:12" x14ac:dyDescent="0.25">
      <c r="A4778" s="23" t="s">
        <v>178</v>
      </c>
      <c r="B4778" s="23" t="s">
        <v>179</v>
      </c>
      <c r="C4778" s="23" t="s">
        <v>17</v>
      </c>
      <c r="D4778" s="24">
        <v>45299.943171296298</v>
      </c>
      <c r="E4778" s="25" t="s">
        <v>11</v>
      </c>
      <c r="F4778" s="26" t="s">
        <v>16</v>
      </c>
      <c r="G4778" s="26" t="s">
        <v>14</v>
      </c>
      <c r="H4778" s="23">
        <v>0</v>
      </c>
      <c r="I4778" s="27"/>
      <c r="J4778" s="28">
        <v>0</v>
      </c>
      <c r="K4778" t="str">
        <f>IF((LEN(relatorio_Ananindeua3[[#This Row],[CIF/CPF/CNPJ]])=14),relatorio_Ananindeua3[[#This Row],[CIF/CPF/CNPJ]],relatorio_Ananindeua3[[#This Row],[Coluna2]])</f>
        <v>12008626000123</v>
      </c>
      <c r="L4778" t="str">
        <f t="shared" si="75"/>
        <v>120******23</v>
      </c>
    </row>
    <row r="4779" spans="1:12" x14ac:dyDescent="0.25">
      <c r="A4779" s="23" t="s">
        <v>212</v>
      </c>
      <c r="B4779" s="23" t="s">
        <v>213</v>
      </c>
      <c r="C4779" s="23" t="s">
        <v>17</v>
      </c>
      <c r="D4779" s="24">
        <v>45299.943171296298</v>
      </c>
      <c r="E4779" s="25" t="s">
        <v>11</v>
      </c>
      <c r="F4779" s="26" t="s">
        <v>16</v>
      </c>
      <c r="G4779" s="26" t="s">
        <v>14</v>
      </c>
      <c r="H4779" s="23">
        <v>0</v>
      </c>
      <c r="I4779" s="27"/>
      <c r="J4779" s="28">
        <v>0</v>
      </c>
      <c r="K4779" t="str">
        <f>IF((LEN(relatorio_Ananindeua3[[#This Row],[CIF/CPF/CNPJ]])=14),relatorio_Ananindeua3[[#This Row],[CIF/CPF/CNPJ]],relatorio_Ananindeua3[[#This Row],[Coluna2]])</f>
        <v>12234702000119</v>
      </c>
      <c r="L4779" t="str">
        <f t="shared" si="75"/>
        <v>122******19</v>
      </c>
    </row>
    <row r="4780" spans="1:12" x14ac:dyDescent="0.25">
      <c r="A4780" s="23" t="s">
        <v>54</v>
      </c>
      <c r="B4780" s="23" t="s">
        <v>55</v>
      </c>
      <c r="C4780" s="23" t="s">
        <v>17</v>
      </c>
      <c r="D4780" s="24">
        <v>45299.943182870367</v>
      </c>
      <c r="E4780" s="25" t="s">
        <v>11</v>
      </c>
      <c r="F4780" s="26" t="s">
        <v>16</v>
      </c>
      <c r="G4780" s="26" t="s">
        <v>14</v>
      </c>
      <c r="H4780" s="23">
        <v>0</v>
      </c>
      <c r="I4780" s="27"/>
      <c r="J4780" s="28">
        <v>0</v>
      </c>
      <c r="K4780" t="str">
        <f>IF((LEN(relatorio_Ananindeua3[[#This Row],[CIF/CPF/CNPJ]])=14),relatorio_Ananindeua3[[#This Row],[CIF/CPF/CNPJ]],relatorio_Ananindeua3[[#This Row],[Coluna2]])</f>
        <v>04806702000118</v>
      </c>
      <c r="L4780" t="str">
        <f t="shared" si="75"/>
        <v>048******18</v>
      </c>
    </row>
    <row r="4781" spans="1:12" x14ac:dyDescent="0.25">
      <c r="A4781" s="23" t="s">
        <v>150</v>
      </c>
      <c r="B4781" s="23" t="s">
        <v>151</v>
      </c>
      <c r="C4781" s="23" t="s">
        <v>17</v>
      </c>
      <c r="D4781" s="24">
        <v>45299.943182870367</v>
      </c>
      <c r="E4781" s="25" t="s">
        <v>11</v>
      </c>
      <c r="F4781" s="26" t="s">
        <v>16</v>
      </c>
      <c r="G4781" s="26" t="s">
        <v>14</v>
      </c>
      <c r="H4781" s="23">
        <v>0</v>
      </c>
      <c r="I4781" s="27"/>
      <c r="J4781" s="28">
        <v>0</v>
      </c>
      <c r="K4781" t="str">
        <f>IF((LEN(relatorio_Ananindeua3[[#This Row],[CIF/CPF/CNPJ]])=14),relatorio_Ananindeua3[[#This Row],[CIF/CPF/CNPJ]],relatorio_Ananindeua3[[#This Row],[Coluna2]])</f>
        <v>11823375000178</v>
      </c>
      <c r="L4781" t="str">
        <f t="shared" si="75"/>
        <v>118******78</v>
      </c>
    </row>
    <row r="4782" spans="1:12" x14ac:dyDescent="0.25">
      <c r="A4782" s="23" t="s">
        <v>200</v>
      </c>
      <c r="B4782" s="23" t="s">
        <v>201</v>
      </c>
      <c r="C4782" s="23" t="s">
        <v>17</v>
      </c>
      <c r="D4782" s="24">
        <v>45299.943182870367</v>
      </c>
      <c r="E4782" s="25" t="s">
        <v>11</v>
      </c>
      <c r="F4782" s="26" t="s">
        <v>16</v>
      </c>
      <c r="G4782" s="26" t="s">
        <v>14</v>
      </c>
      <c r="H4782" s="23">
        <v>0</v>
      </c>
      <c r="I4782" s="27"/>
      <c r="J4782" s="28">
        <v>0</v>
      </c>
      <c r="K4782" t="str">
        <f>IF((LEN(relatorio_Ananindeua3[[#This Row],[CIF/CPF/CNPJ]])=14),relatorio_Ananindeua3[[#This Row],[CIF/CPF/CNPJ]],relatorio_Ananindeua3[[#This Row],[Coluna2]])</f>
        <v>12101854000143</v>
      </c>
      <c r="L4782" t="str">
        <f t="shared" si="75"/>
        <v>121******43</v>
      </c>
    </row>
    <row r="4783" spans="1:12" x14ac:dyDescent="0.25">
      <c r="A4783" s="23" t="s">
        <v>210</v>
      </c>
      <c r="B4783" s="23" t="s">
        <v>211</v>
      </c>
      <c r="C4783" s="23" t="s">
        <v>17</v>
      </c>
      <c r="D4783" s="24">
        <v>45299.943182870367</v>
      </c>
      <c r="E4783" s="25" t="s">
        <v>11</v>
      </c>
      <c r="F4783" s="26" t="s">
        <v>16</v>
      </c>
      <c r="G4783" s="26" t="s">
        <v>14</v>
      </c>
      <c r="H4783" s="23">
        <v>0</v>
      </c>
      <c r="I4783" s="27"/>
      <c r="J4783" s="28">
        <v>0</v>
      </c>
      <c r="K4783" t="str">
        <f>IF((LEN(relatorio_Ananindeua3[[#This Row],[CIF/CPF/CNPJ]])=14),relatorio_Ananindeua3[[#This Row],[CIF/CPF/CNPJ]],relatorio_Ananindeua3[[#This Row],[Coluna2]])</f>
        <v>12220491000165</v>
      </c>
      <c r="L4783" t="str">
        <f t="shared" si="75"/>
        <v>122******65</v>
      </c>
    </row>
    <row r="4784" spans="1:12" x14ac:dyDescent="0.25">
      <c r="A4784" s="23" t="s">
        <v>2472</v>
      </c>
      <c r="B4784" s="23" t="s">
        <v>2473</v>
      </c>
      <c r="C4784" s="23" t="s">
        <v>17</v>
      </c>
      <c r="D4784" s="24">
        <v>45299.943182870367</v>
      </c>
      <c r="E4784" s="25" t="s">
        <v>11</v>
      </c>
      <c r="F4784" s="26" t="s">
        <v>16</v>
      </c>
      <c r="G4784" s="26" t="s">
        <v>14</v>
      </c>
      <c r="H4784" s="23">
        <v>0</v>
      </c>
      <c r="I4784" s="27"/>
      <c r="J4784" s="28">
        <v>0</v>
      </c>
      <c r="K4784" t="str">
        <f>IF((LEN(relatorio_Ananindeua3[[#This Row],[CIF/CPF/CNPJ]])=14),relatorio_Ananindeua3[[#This Row],[CIF/CPF/CNPJ]],relatorio_Ananindeua3[[#This Row],[Coluna2]])</f>
        <v>28954793000105</v>
      </c>
      <c r="L4784" t="str">
        <f t="shared" si="75"/>
        <v>289******05</v>
      </c>
    </row>
    <row r="4785" spans="1:12" x14ac:dyDescent="0.25">
      <c r="A4785" s="23" t="s">
        <v>2474</v>
      </c>
      <c r="B4785" s="23" t="s">
        <v>2475</v>
      </c>
      <c r="C4785" s="23" t="s">
        <v>17</v>
      </c>
      <c r="D4785" s="24">
        <v>45299.943182870367</v>
      </c>
      <c r="E4785" s="25" t="s">
        <v>11</v>
      </c>
      <c r="F4785" s="26" t="s">
        <v>16</v>
      </c>
      <c r="G4785" s="26" t="s">
        <v>14</v>
      </c>
      <c r="H4785" s="23">
        <v>0</v>
      </c>
      <c r="I4785" s="27"/>
      <c r="J4785" s="28">
        <v>0</v>
      </c>
      <c r="K4785" t="str">
        <f>IF((LEN(relatorio_Ananindeua3[[#This Row],[CIF/CPF/CNPJ]])=14),relatorio_Ananindeua3[[#This Row],[CIF/CPF/CNPJ]],relatorio_Ananindeua3[[#This Row],[Coluna2]])</f>
        <v>28956261000107</v>
      </c>
      <c r="L4785" t="str">
        <f t="shared" si="75"/>
        <v>289******07</v>
      </c>
    </row>
    <row r="4786" spans="1:12" x14ac:dyDescent="0.25">
      <c r="A4786" s="23" t="s">
        <v>2326</v>
      </c>
      <c r="B4786" s="23" t="s">
        <v>2327</v>
      </c>
      <c r="C4786" s="23" t="s">
        <v>17</v>
      </c>
      <c r="D4786" s="24">
        <v>45299.943194444444</v>
      </c>
      <c r="E4786" s="25" t="s">
        <v>11</v>
      </c>
      <c r="F4786" s="26" t="s">
        <v>16</v>
      </c>
      <c r="G4786" s="26" t="s">
        <v>14</v>
      </c>
      <c r="H4786" s="23">
        <v>0</v>
      </c>
      <c r="I4786" s="27"/>
      <c r="J4786" s="28">
        <v>0</v>
      </c>
      <c r="K4786" t="str">
        <f>IF((LEN(relatorio_Ananindeua3[[#This Row],[CIF/CPF/CNPJ]])=14),relatorio_Ananindeua3[[#This Row],[CIF/CPF/CNPJ]],relatorio_Ananindeua3[[#This Row],[Coluna2]])</f>
        <v>28259106000123</v>
      </c>
      <c r="L4786" t="str">
        <f t="shared" si="75"/>
        <v>282******23</v>
      </c>
    </row>
    <row r="4787" spans="1:12" x14ac:dyDescent="0.25">
      <c r="A4787" s="23" t="s">
        <v>2330</v>
      </c>
      <c r="B4787" s="23" t="s">
        <v>2331</v>
      </c>
      <c r="C4787" s="23" t="s">
        <v>17</v>
      </c>
      <c r="D4787" s="24">
        <v>45299.943194444444</v>
      </c>
      <c r="E4787" s="25" t="s">
        <v>11</v>
      </c>
      <c r="F4787" s="26" t="s">
        <v>16</v>
      </c>
      <c r="G4787" s="26" t="s">
        <v>14</v>
      </c>
      <c r="H4787" s="23">
        <v>0</v>
      </c>
      <c r="I4787" s="27"/>
      <c r="J4787" s="28">
        <v>0</v>
      </c>
      <c r="K4787" t="str">
        <f>IF((LEN(relatorio_Ananindeua3[[#This Row],[CIF/CPF/CNPJ]])=14),relatorio_Ananindeua3[[#This Row],[CIF/CPF/CNPJ]],relatorio_Ananindeua3[[#This Row],[Coluna2]])</f>
        <v>28304451000131</v>
      </c>
      <c r="L4787" t="str">
        <f t="shared" si="75"/>
        <v>283******31</v>
      </c>
    </row>
    <row r="4788" spans="1:12" x14ac:dyDescent="0.25">
      <c r="A4788" s="23" t="s">
        <v>3788</v>
      </c>
      <c r="B4788" s="23" t="s">
        <v>3789</v>
      </c>
      <c r="C4788" s="23" t="s">
        <v>17</v>
      </c>
      <c r="D4788" s="24">
        <v>45299.943194444444</v>
      </c>
      <c r="E4788" s="25" t="s">
        <v>11</v>
      </c>
      <c r="F4788" s="26" t="s">
        <v>16</v>
      </c>
      <c r="G4788" s="26" t="s">
        <v>14</v>
      </c>
      <c r="H4788" s="23">
        <v>0</v>
      </c>
      <c r="I4788" s="27"/>
      <c r="J4788" s="28">
        <v>0</v>
      </c>
      <c r="K4788" t="str">
        <f>IF((LEN(relatorio_Ananindeua3[[#This Row],[CIF/CPF/CNPJ]])=14),relatorio_Ananindeua3[[#This Row],[CIF/CPF/CNPJ]],relatorio_Ananindeua3[[#This Row],[Coluna2]])</f>
        <v>34909358000153</v>
      </c>
      <c r="L4788" t="str">
        <f t="shared" si="75"/>
        <v>349******53</v>
      </c>
    </row>
    <row r="4789" spans="1:12" x14ac:dyDescent="0.25">
      <c r="A4789" s="23" t="s">
        <v>2426</v>
      </c>
      <c r="B4789" s="23" t="s">
        <v>2427</v>
      </c>
      <c r="C4789" s="23" t="s">
        <v>17</v>
      </c>
      <c r="D4789" s="24">
        <v>45299.943206018521</v>
      </c>
      <c r="E4789" s="25" t="s">
        <v>11</v>
      </c>
      <c r="F4789" s="26" t="s">
        <v>16</v>
      </c>
      <c r="G4789" s="26" t="s">
        <v>14</v>
      </c>
      <c r="H4789" s="23">
        <v>0</v>
      </c>
      <c r="I4789" s="27"/>
      <c r="J4789" s="28">
        <v>0</v>
      </c>
      <c r="K4789" t="str">
        <f>IF((LEN(relatorio_Ananindeua3[[#This Row],[CIF/CPF/CNPJ]])=14),relatorio_Ananindeua3[[#This Row],[CIF/CPF/CNPJ]],relatorio_Ananindeua3[[#This Row],[Coluna2]])</f>
        <v>28744912000197</v>
      </c>
      <c r="L4789" t="str">
        <f t="shared" si="75"/>
        <v>287******97</v>
      </c>
    </row>
    <row r="4790" spans="1:12" x14ac:dyDescent="0.25">
      <c r="A4790" s="23" t="s">
        <v>2476</v>
      </c>
      <c r="B4790" s="23" t="s">
        <v>2477</v>
      </c>
      <c r="C4790" s="23" t="s">
        <v>17</v>
      </c>
      <c r="D4790" s="24">
        <v>45299.943206018521</v>
      </c>
      <c r="E4790" s="25" t="s">
        <v>11</v>
      </c>
      <c r="F4790" s="26" t="s">
        <v>16</v>
      </c>
      <c r="G4790" s="26" t="s">
        <v>14</v>
      </c>
      <c r="H4790" s="23">
        <v>0</v>
      </c>
      <c r="I4790" s="27"/>
      <c r="J4790" s="28">
        <v>0</v>
      </c>
      <c r="K4790" t="str">
        <f>IF((LEN(relatorio_Ananindeua3[[#This Row],[CIF/CPF/CNPJ]])=14),relatorio_Ananindeua3[[#This Row],[CIF/CPF/CNPJ]],relatorio_Ananindeua3[[#This Row],[Coluna2]])</f>
        <v>28986634000184</v>
      </c>
      <c r="L4790" t="str">
        <f t="shared" si="75"/>
        <v>289******84</v>
      </c>
    </row>
    <row r="4791" spans="1:12" x14ac:dyDescent="0.25">
      <c r="A4791" s="23" t="s">
        <v>126</v>
      </c>
      <c r="B4791" s="23" t="s">
        <v>127</v>
      </c>
      <c r="C4791" s="23" t="s">
        <v>17</v>
      </c>
      <c r="D4791" s="24">
        <v>45299.94321759259</v>
      </c>
      <c r="E4791" s="25" t="s">
        <v>11</v>
      </c>
      <c r="F4791" s="26" t="s">
        <v>16</v>
      </c>
      <c r="G4791" s="26" t="s">
        <v>14</v>
      </c>
      <c r="H4791" s="23">
        <v>0</v>
      </c>
      <c r="I4791" s="27"/>
      <c r="J4791" s="28">
        <v>0</v>
      </c>
      <c r="K4791" t="str">
        <f>IF((LEN(relatorio_Ananindeua3[[#This Row],[CIF/CPF/CNPJ]])=14),relatorio_Ananindeua3[[#This Row],[CIF/CPF/CNPJ]],relatorio_Ananindeua3[[#This Row],[Coluna2]])</f>
        <v>11645313000113</v>
      </c>
      <c r="L4791" t="str">
        <f t="shared" si="75"/>
        <v>116******13</v>
      </c>
    </row>
    <row r="4792" spans="1:12" x14ac:dyDescent="0.25">
      <c r="A4792" s="23" t="s">
        <v>152</v>
      </c>
      <c r="B4792" s="23" t="s">
        <v>153</v>
      </c>
      <c r="C4792" s="23" t="s">
        <v>17</v>
      </c>
      <c r="D4792" s="24">
        <v>45299.94321759259</v>
      </c>
      <c r="E4792" s="25" t="s">
        <v>11</v>
      </c>
      <c r="F4792" s="26" t="s">
        <v>16</v>
      </c>
      <c r="G4792" s="26" t="s">
        <v>14</v>
      </c>
      <c r="H4792" s="23">
        <v>0</v>
      </c>
      <c r="I4792" s="27"/>
      <c r="J4792" s="28">
        <v>0</v>
      </c>
      <c r="K4792" t="str">
        <f>IF((LEN(relatorio_Ananindeua3[[#This Row],[CIF/CPF/CNPJ]])=14),relatorio_Ananindeua3[[#This Row],[CIF/CPF/CNPJ]],relatorio_Ananindeua3[[#This Row],[Coluna2]])</f>
        <v>11823536000123</v>
      </c>
      <c r="L4792" t="str">
        <f t="shared" si="75"/>
        <v>118******23</v>
      </c>
    </row>
    <row r="4793" spans="1:12" x14ac:dyDescent="0.25">
      <c r="A4793" s="23" t="s">
        <v>192</v>
      </c>
      <c r="B4793" s="23" t="s">
        <v>193</v>
      </c>
      <c r="C4793" s="23" t="s">
        <v>17</v>
      </c>
      <c r="D4793" s="24">
        <v>45299.94321759259</v>
      </c>
      <c r="E4793" s="25" t="s">
        <v>11</v>
      </c>
      <c r="F4793" s="26" t="s">
        <v>16</v>
      </c>
      <c r="G4793" s="26" t="s">
        <v>14</v>
      </c>
      <c r="H4793" s="23">
        <v>0</v>
      </c>
      <c r="I4793" s="27"/>
      <c r="J4793" s="28">
        <v>0</v>
      </c>
      <c r="K4793" t="str">
        <f>IF((LEN(relatorio_Ananindeua3[[#This Row],[CIF/CPF/CNPJ]])=14),relatorio_Ananindeua3[[#This Row],[CIF/CPF/CNPJ]],relatorio_Ananindeua3[[#This Row],[Coluna2]])</f>
        <v>12051008000166</v>
      </c>
      <c r="L4793" t="str">
        <f t="shared" si="75"/>
        <v>120******66</v>
      </c>
    </row>
    <row r="4794" spans="1:12" x14ac:dyDescent="0.25">
      <c r="A4794" s="23" t="s">
        <v>2346</v>
      </c>
      <c r="B4794" s="23" t="s">
        <v>2347</v>
      </c>
      <c r="C4794" s="23" t="s">
        <v>17</v>
      </c>
      <c r="D4794" s="24">
        <v>45299.94321759259</v>
      </c>
      <c r="E4794" s="25" t="s">
        <v>11</v>
      </c>
      <c r="F4794" s="26" t="s">
        <v>16</v>
      </c>
      <c r="G4794" s="26" t="s">
        <v>14</v>
      </c>
      <c r="H4794" s="23">
        <v>0</v>
      </c>
      <c r="I4794" s="27"/>
      <c r="J4794" s="28">
        <v>0</v>
      </c>
      <c r="K4794" t="str">
        <f>IF((LEN(relatorio_Ananindeua3[[#This Row],[CIF/CPF/CNPJ]])=14),relatorio_Ananindeua3[[#This Row],[CIF/CPF/CNPJ]],relatorio_Ananindeua3[[#This Row],[Coluna2]])</f>
        <v>28368331000106</v>
      </c>
      <c r="L4794" t="str">
        <f t="shared" si="75"/>
        <v>283******06</v>
      </c>
    </row>
    <row r="4795" spans="1:12" x14ac:dyDescent="0.25">
      <c r="A4795" s="23" t="s">
        <v>2436</v>
      </c>
      <c r="B4795" s="23" t="s">
        <v>2437</v>
      </c>
      <c r="C4795" s="23" t="s">
        <v>17</v>
      </c>
      <c r="D4795" s="24">
        <v>45299.94321759259</v>
      </c>
      <c r="E4795" s="25" t="s">
        <v>11</v>
      </c>
      <c r="F4795" s="26" t="s">
        <v>16</v>
      </c>
      <c r="G4795" s="26" t="s">
        <v>14</v>
      </c>
      <c r="H4795" s="23">
        <v>0</v>
      </c>
      <c r="I4795" s="27"/>
      <c r="J4795" s="28">
        <v>0</v>
      </c>
      <c r="K4795" t="str">
        <f>IF((LEN(relatorio_Ananindeua3[[#This Row],[CIF/CPF/CNPJ]])=14),relatorio_Ananindeua3[[#This Row],[CIF/CPF/CNPJ]],relatorio_Ananindeua3[[#This Row],[Coluna2]])</f>
        <v>28790363000197</v>
      </c>
      <c r="L4795" t="str">
        <f t="shared" si="75"/>
        <v>287******97</v>
      </c>
    </row>
    <row r="4796" spans="1:12" x14ac:dyDescent="0.25">
      <c r="A4796" s="23" t="s">
        <v>108</v>
      </c>
      <c r="B4796" s="23" t="s">
        <v>109</v>
      </c>
      <c r="C4796" s="23" t="s">
        <v>17</v>
      </c>
      <c r="D4796" s="24">
        <v>45299.943229166667</v>
      </c>
      <c r="E4796" s="25" t="s">
        <v>11</v>
      </c>
      <c r="F4796" s="26" t="s">
        <v>16</v>
      </c>
      <c r="G4796" s="26" t="s">
        <v>14</v>
      </c>
      <c r="H4796" s="23">
        <v>0</v>
      </c>
      <c r="I4796" s="27"/>
      <c r="J4796" s="28">
        <v>0</v>
      </c>
      <c r="K4796" t="str">
        <f>IF((LEN(relatorio_Ananindeua3[[#This Row],[CIF/CPF/CNPJ]])=14),relatorio_Ananindeua3[[#This Row],[CIF/CPF/CNPJ]],relatorio_Ananindeua3[[#This Row],[Coluna2]])</f>
        <v>11596174000185</v>
      </c>
      <c r="L4796" t="str">
        <f t="shared" si="75"/>
        <v>115******85</v>
      </c>
    </row>
    <row r="4797" spans="1:12" x14ac:dyDescent="0.25">
      <c r="A4797" s="23" t="s">
        <v>112</v>
      </c>
      <c r="B4797" s="23" t="s">
        <v>113</v>
      </c>
      <c r="C4797" s="23" t="s">
        <v>17</v>
      </c>
      <c r="D4797" s="24">
        <v>45299.943229166667</v>
      </c>
      <c r="E4797" s="25" t="s">
        <v>11</v>
      </c>
      <c r="F4797" s="26" t="s">
        <v>16</v>
      </c>
      <c r="G4797" s="26" t="s">
        <v>14</v>
      </c>
      <c r="H4797" s="23">
        <v>0</v>
      </c>
      <c r="I4797" s="27"/>
      <c r="J4797" s="28">
        <v>0</v>
      </c>
      <c r="K4797" t="str">
        <f>IF((LEN(relatorio_Ananindeua3[[#This Row],[CIF/CPF/CNPJ]])=14),relatorio_Ananindeua3[[#This Row],[CIF/CPF/CNPJ]],relatorio_Ananindeua3[[#This Row],[Coluna2]])</f>
        <v>11605325000114</v>
      </c>
      <c r="L4797" t="str">
        <f t="shared" si="75"/>
        <v>116******14</v>
      </c>
    </row>
    <row r="4798" spans="1:12" x14ac:dyDescent="0.25">
      <c r="A4798" s="23" t="s">
        <v>1928</v>
      </c>
      <c r="B4798" s="23" t="s">
        <v>1929</v>
      </c>
      <c r="C4798" s="23" t="s">
        <v>17</v>
      </c>
      <c r="D4798" s="24">
        <v>45299.943229166667</v>
      </c>
      <c r="E4798" s="25" t="s">
        <v>11</v>
      </c>
      <c r="F4798" s="26" t="s">
        <v>16</v>
      </c>
      <c r="G4798" s="26" t="s">
        <v>14</v>
      </c>
      <c r="H4798" s="23">
        <v>0</v>
      </c>
      <c r="I4798" s="27"/>
      <c r="J4798" s="28">
        <v>0</v>
      </c>
      <c r="K4798" t="str">
        <f>IF((LEN(relatorio_Ananindeua3[[#This Row],[CIF/CPF/CNPJ]])=14),relatorio_Ananindeua3[[#This Row],[CIF/CPF/CNPJ]],relatorio_Ananindeua3[[#This Row],[Coluna2]])</f>
        <v>25365918000165</v>
      </c>
      <c r="L4798" t="str">
        <f t="shared" si="75"/>
        <v>253******65</v>
      </c>
    </row>
    <row r="4799" spans="1:12" x14ac:dyDescent="0.25">
      <c r="A4799" s="23" t="s">
        <v>2264</v>
      </c>
      <c r="B4799" s="23" t="s">
        <v>2265</v>
      </c>
      <c r="C4799" s="23" t="s">
        <v>17</v>
      </c>
      <c r="D4799" s="24">
        <v>45299.943240740744</v>
      </c>
      <c r="E4799" s="25" t="s">
        <v>11</v>
      </c>
      <c r="F4799" s="26" t="s">
        <v>16</v>
      </c>
      <c r="G4799" s="26" t="s">
        <v>14</v>
      </c>
      <c r="H4799" s="23">
        <v>0</v>
      </c>
      <c r="I4799" s="27"/>
      <c r="J4799" s="28">
        <v>0</v>
      </c>
      <c r="K4799" t="str">
        <f>IF((LEN(relatorio_Ananindeua3[[#This Row],[CIF/CPF/CNPJ]])=14),relatorio_Ananindeua3[[#This Row],[CIF/CPF/CNPJ]],relatorio_Ananindeua3[[#This Row],[Coluna2]])</f>
        <v>27889550000160</v>
      </c>
      <c r="L4799" t="str">
        <f t="shared" si="75"/>
        <v>278******60</v>
      </c>
    </row>
    <row r="4800" spans="1:12" x14ac:dyDescent="0.25">
      <c r="A4800" s="23" t="s">
        <v>2274</v>
      </c>
      <c r="B4800" s="23" t="s">
        <v>2275</v>
      </c>
      <c r="C4800" s="23" t="s">
        <v>17</v>
      </c>
      <c r="D4800" s="24">
        <v>45299.943240740744</v>
      </c>
      <c r="E4800" s="25" t="s">
        <v>11</v>
      </c>
      <c r="F4800" s="26" t="s">
        <v>16</v>
      </c>
      <c r="G4800" s="26" t="s">
        <v>14</v>
      </c>
      <c r="H4800" s="23">
        <v>0</v>
      </c>
      <c r="I4800" s="27"/>
      <c r="J4800" s="28">
        <v>0</v>
      </c>
      <c r="K4800" t="str">
        <f>IF((LEN(relatorio_Ananindeua3[[#This Row],[CIF/CPF/CNPJ]])=14),relatorio_Ananindeua3[[#This Row],[CIF/CPF/CNPJ]],relatorio_Ananindeua3[[#This Row],[Coluna2]])</f>
        <v>27921867000136</v>
      </c>
      <c r="L4800" t="str">
        <f t="shared" si="75"/>
        <v>279******36</v>
      </c>
    </row>
    <row r="4801" spans="1:12" x14ac:dyDescent="0.25">
      <c r="A4801" s="23" t="s">
        <v>2398</v>
      </c>
      <c r="B4801" s="23" t="s">
        <v>2399</v>
      </c>
      <c r="C4801" s="23" t="s">
        <v>17</v>
      </c>
      <c r="D4801" s="24">
        <v>45299.94326388889</v>
      </c>
      <c r="E4801" s="25" t="s">
        <v>11</v>
      </c>
      <c r="F4801" s="26" t="s">
        <v>16</v>
      </c>
      <c r="G4801" s="26" t="s">
        <v>14</v>
      </c>
      <c r="H4801" s="23">
        <v>0</v>
      </c>
      <c r="I4801" s="27"/>
      <c r="J4801" s="28">
        <v>0</v>
      </c>
      <c r="K4801" t="str">
        <f>IF((LEN(relatorio_Ananindeua3[[#This Row],[CIF/CPF/CNPJ]])=14),relatorio_Ananindeua3[[#This Row],[CIF/CPF/CNPJ]],relatorio_Ananindeua3[[#This Row],[Coluna2]])</f>
        <v>28660085000153</v>
      </c>
      <c r="L4801" t="str">
        <f t="shared" si="75"/>
        <v>286******53</v>
      </c>
    </row>
    <row r="4802" spans="1:12" x14ac:dyDescent="0.25">
      <c r="A4802" s="23" t="s">
        <v>2394</v>
      </c>
      <c r="B4802" s="23" t="s">
        <v>2395</v>
      </c>
      <c r="C4802" s="23" t="s">
        <v>17</v>
      </c>
      <c r="D4802" s="24">
        <v>45299.944108796299</v>
      </c>
      <c r="E4802" s="25" t="s">
        <v>11</v>
      </c>
      <c r="F4802" s="26" t="s">
        <v>16</v>
      </c>
      <c r="G4802" s="26" t="s">
        <v>14</v>
      </c>
      <c r="H4802" s="23">
        <v>0</v>
      </c>
      <c r="I4802" s="27"/>
      <c r="J4802" s="28">
        <v>0</v>
      </c>
      <c r="K4802" t="str">
        <f>IF((LEN(relatorio_Ananindeua3[[#This Row],[CIF/CPF/CNPJ]])=14),relatorio_Ananindeua3[[#This Row],[CIF/CPF/CNPJ]],relatorio_Ananindeua3[[#This Row],[Coluna2]])</f>
        <v>28622200000103</v>
      </c>
      <c r="L4802" t="str">
        <f t="shared" si="75"/>
        <v>286******03</v>
      </c>
    </row>
    <row r="4803" spans="1:12" x14ac:dyDescent="0.25">
      <c r="A4803" s="23" t="s">
        <v>2372</v>
      </c>
      <c r="B4803" s="23" t="s">
        <v>2373</v>
      </c>
      <c r="C4803" s="23" t="s">
        <v>17</v>
      </c>
      <c r="D4803" s="24">
        <v>45299.944236111114</v>
      </c>
      <c r="E4803" s="25" t="s">
        <v>11</v>
      </c>
      <c r="F4803" s="26" t="s">
        <v>16</v>
      </c>
      <c r="G4803" s="26" t="s">
        <v>14</v>
      </c>
      <c r="H4803" s="23">
        <v>0</v>
      </c>
      <c r="I4803" s="27"/>
      <c r="J4803" s="28">
        <v>0</v>
      </c>
      <c r="K4803" t="str">
        <f>IF((LEN(relatorio_Ananindeua3[[#This Row],[CIF/CPF/CNPJ]])=14),relatorio_Ananindeua3[[#This Row],[CIF/CPF/CNPJ]],relatorio_Ananindeua3[[#This Row],[Coluna2]])</f>
        <v>28525920000142</v>
      </c>
      <c r="L4803" t="str">
        <f t="shared" si="75"/>
        <v>285******42</v>
      </c>
    </row>
    <row r="4804" spans="1:12" x14ac:dyDescent="0.25">
      <c r="A4804" s="23" t="s">
        <v>2350</v>
      </c>
      <c r="B4804" s="23" t="s">
        <v>2351</v>
      </c>
      <c r="C4804" s="23" t="s">
        <v>17</v>
      </c>
      <c r="D4804" s="24">
        <v>45299.944340277776</v>
      </c>
      <c r="E4804" s="25" t="s">
        <v>11</v>
      </c>
      <c r="F4804" s="26" t="s">
        <v>16</v>
      </c>
      <c r="G4804" s="26" t="s">
        <v>14</v>
      </c>
      <c r="H4804" s="23">
        <v>0</v>
      </c>
      <c r="I4804" s="27"/>
      <c r="J4804" s="28">
        <v>0</v>
      </c>
      <c r="K4804" t="str">
        <f>IF((LEN(relatorio_Ananindeua3[[#This Row],[CIF/CPF/CNPJ]])=14),relatorio_Ananindeua3[[#This Row],[CIF/CPF/CNPJ]],relatorio_Ananindeua3[[#This Row],[Coluna2]])</f>
        <v>28404121000118</v>
      </c>
      <c r="L4804" t="str">
        <f t="shared" si="75"/>
        <v>284******18</v>
      </c>
    </row>
    <row r="4805" spans="1:12" x14ac:dyDescent="0.25">
      <c r="A4805" s="23" t="s">
        <v>2318</v>
      </c>
      <c r="B4805" s="23" t="s">
        <v>2319</v>
      </c>
      <c r="C4805" s="23" t="s">
        <v>17</v>
      </c>
      <c r="D4805" s="24">
        <v>45299.944930555554</v>
      </c>
      <c r="E4805" s="25" t="s">
        <v>11</v>
      </c>
      <c r="F4805" s="26" t="s">
        <v>16</v>
      </c>
      <c r="G4805" s="26" t="s">
        <v>14</v>
      </c>
      <c r="H4805" s="23">
        <v>0</v>
      </c>
      <c r="I4805" s="27"/>
      <c r="J4805" s="28">
        <v>0</v>
      </c>
      <c r="K4805" t="str">
        <f>IF((LEN(relatorio_Ananindeua3[[#This Row],[CIF/CPF/CNPJ]])=14),relatorio_Ananindeua3[[#This Row],[CIF/CPF/CNPJ]],relatorio_Ananindeua3[[#This Row],[Coluna2]])</f>
        <v>28202572000172</v>
      </c>
      <c r="L4805" t="str">
        <f t="shared" si="75"/>
        <v>282******72</v>
      </c>
    </row>
    <row r="4806" spans="1:12" x14ac:dyDescent="0.25">
      <c r="A4806" s="23" t="s">
        <v>2310</v>
      </c>
      <c r="B4806" s="23" t="s">
        <v>2311</v>
      </c>
      <c r="C4806" s="23" t="s">
        <v>17</v>
      </c>
      <c r="D4806" s="24">
        <v>45299.945034722223</v>
      </c>
      <c r="E4806" s="25" t="s">
        <v>11</v>
      </c>
      <c r="F4806" s="26" t="s">
        <v>16</v>
      </c>
      <c r="G4806" s="26" t="s">
        <v>14</v>
      </c>
      <c r="H4806" s="23">
        <v>0</v>
      </c>
      <c r="I4806" s="27"/>
      <c r="J4806" s="28">
        <v>0</v>
      </c>
      <c r="K4806" t="str">
        <f>IF((LEN(relatorio_Ananindeua3[[#This Row],[CIF/CPF/CNPJ]])=14),relatorio_Ananindeua3[[#This Row],[CIF/CPF/CNPJ]],relatorio_Ananindeua3[[#This Row],[Coluna2]])</f>
        <v>28106428000132</v>
      </c>
      <c r="L4806" t="str">
        <f t="shared" si="75"/>
        <v>281******32</v>
      </c>
    </row>
    <row r="4807" spans="1:12" x14ac:dyDescent="0.25">
      <c r="A4807" s="23" t="s">
        <v>2304</v>
      </c>
      <c r="B4807" s="23" t="s">
        <v>2305</v>
      </c>
      <c r="C4807" s="23" t="s">
        <v>17</v>
      </c>
      <c r="D4807" s="24">
        <v>45299.945069444446</v>
      </c>
      <c r="E4807" s="25" t="s">
        <v>11</v>
      </c>
      <c r="F4807" s="26" t="s">
        <v>16</v>
      </c>
      <c r="G4807" s="26" t="s">
        <v>14</v>
      </c>
      <c r="H4807" s="23">
        <v>0</v>
      </c>
      <c r="I4807" s="27"/>
      <c r="J4807" s="28">
        <v>0</v>
      </c>
      <c r="K4807" t="str">
        <f>IF((LEN(relatorio_Ananindeua3[[#This Row],[CIF/CPF/CNPJ]])=14),relatorio_Ananindeua3[[#This Row],[CIF/CPF/CNPJ]],relatorio_Ananindeua3[[#This Row],[Coluna2]])</f>
        <v>28062814000170</v>
      </c>
      <c r="L4807" t="str">
        <f t="shared" si="75"/>
        <v>280******70</v>
      </c>
    </row>
    <row r="4808" spans="1:12" x14ac:dyDescent="0.25">
      <c r="A4808" s="23" t="s">
        <v>2238</v>
      </c>
      <c r="B4808" s="23" t="s">
        <v>2239</v>
      </c>
      <c r="C4808" s="23" t="s">
        <v>17</v>
      </c>
      <c r="D4808" s="24">
        <v>45299.945231481484</v>
      </c>
      <c r="E4808" s="25" t="s">
        <v>11</v>
      </c>
      <c r="F4808" s="26" t="s">
        <v>16</v>
      </c>
      <c r="G4808" s="26" t="s">
        <v>14</v>
      </c>
      <c r="H4808" s="23">
        <v>0</v>
      </c>
      <c r="I4808" s="27"/>
      <c r="J4808" s="28">
        <v>0</v>
      </c>
      <c r="K4808" t="str">
        <f>IF((LEN(relatorio_Ananindeua3[[#This Row],[CIF/CPF/CNPJ]])=14),relatorio_Ananindeua3[[#This Row],[CIF/CPF/CNPJ]],relatorio_Ananindeua3[[#This Row],[Coluna2]])</f>
        <v>27789012000101</v>
      </c>
      <c r="L4808" t="str">
        <f t="shared" si="75"/>
        <v>277******01</v>
      </c>
    </row>
    <row r="4809" spans="1:12" x14ac:dyDescent="0.25">
      <c r="A4809" s="23" t="s">
        <v>2242</v>
      </c>
      <c r="B4809" s="23" t="s">
        <v>2243</v>
      </c>
      <c r="C4809" s="23" t="s">
        <v>17</v>
      </c>
      <c r="D4809" s="24">
        <v>45299.945231481484</v>
      </c>
      <c r="E4809" s="25" t="s">
        <v>11</v>
      </c>
      <c r="F4809" s="26" t="s">
        <v>16</v>
      </c>
      <c r="G4809" s="26" t="s">
        <v>14</v>
      </c>
      <c r="H4809" s="23">
        <v>0</v>
      </c>
      <c r="I4809" s="27"/>
      <c r="J4809" s="28">
        <v>0</v>
      </c>
      <c r="K4809" t="str">
        <f>IF((LEN(relatorio_Ananindeua3[[#This Row],[CIF/CPF/CNPJ]])=14),relatorio_Ananindeua3[[#This Row],[CIF/CPF/CNPJ]],relatorio_Ananindeua3[[#This Row],[Coluna2]])</f>
        <v>27791081000141</v>
      </c>
      <c r="L4809" t="str">
        <f t="shared" si="75"/>
        <v>277******41</v>
      </c>
    </row>
    <row r="4810" spans="1:12" x14ac:dyDescent="0.25">
      <c r="A4810" s="23" t="s">
        <v>2254</v>
      </c>
      <c r="B4810" s="23" t="s">
        <v>2255</v>
      </c>
      <c r="C4810" s="23" t="s">
        <v>17</v>
      </c>
      <c r="D4810" s="24">
        <v>45299.945231481484</v>
      </c>
      <c r="E4810" s="25" t="s">
        <v>11</v>
      </c>
      <c r="F4810" s="26" t="s">
        <v>16</v>
      </c>
      <c r="G4810" s="26" t="s">
        <v>14</v>
      </c>
      <c r="H4810" s="23">
        <v>0</v>
      </c>
      <c r="I4810" s="27"/>
      <c r="J4810" s="28">
        <v>0</v>
      </c>
      <c r="K4810" t="str">
        <f>IF((LEN(relatorio_Ananindeua3[[#This Row],[CIF/CPF/CNPJ]])=14),relatorio_Ananindeua3[[#This Row],[CIF/CPF/CNPJ]],relatorio_Ananindeua3[[#This Row],[Coluna2]])</f>
        <v>27844132000156</v>
      </c>
      <c r="L4810" t="str">
        <f t="shared" si="75"/>
        <v>278******56</v>
      </c>
    </row>
    <row r="4811" spans="1:12" x14ac:dyDescent="0.25">
      <c r="A4811" s="23" t="s">
        <v>2228</v>
      </c>
      <c r="B4811" s="23" t="s">
        <v>2229</v>
      </c>
      <c r="C4811" s="23" t="s">
        <v>17</v>
      </c>
      <c r="D4811" s="24">
        <v>45299.945243055554</v>
      </c>
      <c r="E4811" s="25" t="s">
        <v>11</v>
      </c>
      <c r="F4811" s="26" t="s">
        <v>16</v>
      </c>
      <c r="G4811" s="26" t="s">
        <v>14</v>
      </c>
      <c r="H4811" s="23">
        <v>0</v>
      </c>
      <c r="I4811" s="27"/>
      <c r="J4811" s="28">
        <v>0</v>
      </c>
      <c r="K4811" t="str">
        <f>IF((LEN(relatorio_Ananindeua3[[#This Row],[CIF/CPF/CNPJ]])=14),relatorio_Ananindeua3[[#This Row],[CIF/CPF/CNPJ]],relatorio_Ananindeua3[[#This Row],[Coluna2]])</f>
        <v>27726879000100</v>
      </c>
      <c r="L4811" t="str">
        <f t="shared" si="75"/>
        <v>277******00</v>
      </c>
    </row>
    <row r="4812" spans="1:12" x14ac:dyDescent="0.25">
      <c r="A4812" s="23" t="s">
        <v>2236</v>
      </c>
      <c r="B4812" s="23" t="s">
        <v>2237</v>
      </c>
      <c r="C4812" s="23" t="s">
        <v>17</v>
      </c>
      <c r="D4812" s="24">
        <v>45299.945243055554</v>
      </c>
      <c r="E4812" s="25" t="s">
        <v>11</v>
      </c>
      <c r="F4812" s="26" t="s">
        <v>16</v>
      </c>
      <c r="G4812" s="26" t="s">
        <v>14</v>
      </c>
      <c r="H4812" s="23">
        <v>0</v>
      </c>
      <c r="I4812" s="27"/>
      <c r="J4812" s="28">
        <v>0</v>
      </c>
      <c r="K4812" t="str">
        <f>IF((LEN(relatorio_Ananindeua3[[#This Row],[CIF/CPF/CNPJ]])=14),relatorio_Ananindeua3[[#This Row],[CIF/CPF/CNPJ]],relatorio_Ananindeua3[[#This Row],[Coluna2]])</f>
        <v>27770434000127</v>
      </c>
      <c r="L4812" t="str">
        <f t="shared" si="75"/>
        <v>277******27</v>
      </c>
    </row>
    <row r="4813" spans="1:12" x14ac:dyDescent="0.25">
      <c r="A4813" s="23" t="s">
        <v>2240</v>
      </c>
      <c r="B4813" s="23" t="s">
        <v>2241</v>
      </c>
      <c r="C4813" s="23" t="s">
        <v>17</v>
      </c>
      <c r="D4813" s="24">
        <v>45299.945243055554</v>
      </c>
      <c r="E4813" s="25" t="s">
        <v>11</v>
      </c>
      <c r="F4813" s="26" t="s">
        <v>16</v>
      </c>
      <c r="G4813" s="26" t="s">
        <v>14</v>
      </c>
      <c r="H4813" s="23">
        <v>0</v>
      </c>
      <c r="I4813" s="27"/>
      <c r="J4813" s="28">
        <v>0</v>
      </c>
      <c r="K4813" t="str">
        <f>IF((LEN(relatorio_Ananindeua3[[#This Row],[CIF/CPF/CNPJ]])=14),relatorio_Ananindeua3[[#This Row],[CIF/CPF/CNPJ]],relatorio_Ananindeua3[[#This Row],[Coluna2]])</f>
        <v>27789694000144</v>
      </c>
      <c r="L4813" t="str">
        <f t="shared" si="75"/>
        <v>277******44</v>
      </c>
    </row>
    <row r="4814" spans="1:12" x14ac:dyDescent="0.25">
      <c r="A4814" s="23" t="s">
        <v>2252</v>
      </c>
      <c r="B4814" s="23" t="s">
        <v>2253</v>
      </c>
      <c r="C4814" s="23" t="s">
        <v>17</v>
      </c>
      <c r="D4814" s="24">
        <v>45299.945243055554</v>
      </c>
      <c r="E4814" s="25" t="s">
        <v>11</v>
      </c>
      <c r="F4814" s="26" t="s">
        <v>16</v>
      </c>
      <c r="G4814" s="26" t="s">
        <v>14</v>
      </c>
      <c r="H4814" s="23">
        <v>0</v>
      </c>
      <c r="I4814" s="27"/>
      <c r="J4814" s="28">
        <v>0</v>
      </c>
      <c r="K4814" t="str">
        <f>IF((LEN(relatorio_Ananindeua3[[#This Row],[CIF/CPF/CNPJ]])=14),relatorio_Ananindeua3[[#This Row],[CIF/CPF/CNPJ]],relatorio_Ananindeua3[[#This Row],[Coluna2]])</f>
        <v>27828496000142</v>
      </c>
      <c r="L4814" t="str">
        <f t="shared" si="75"/>
        <v>278******42</v>
      </c>
    </row>
    <row r="4815" spans="1:12" x14ac:dyDescent="0.25">
      <c r="A4815" s="23" t="s">
        <v>2262</v>
      </c>
      <c r="B4815" s="23" t="s">
        <v>2263</v>
      </c>
      <c r="C4815" s="23" t="s">
        <v>17</v>
      </c>
      <c r="D4815" s="24">
        <v>45299.945243055554</v>
      </c>
      <c r="E4815" s="25" t="s">
        <v>11</v>
      </c>
      <c r="F4815" s="26" t="s">
        <v>16</v>
      </c>
      <c r="G4815" s="26" t="s">
        <v>14</v>
      </c>
      <c r="H4815" s="23">
        <v>0</v>
      </c>
      <c r="I4815" s="27"/>
      <c r="J4815" s="28">
        <v>0</v>
      </c>
      <c r="K4815" t="str">
        <f>IF((LEN(relatorio_Ananindeua3[[#This Row],[CIF/CPF/CNPJ]])=14),relatorio_Ananindeua3[[#This Row],[CIF/CPF/CNPJ]],relatorio_Ananindeua3[[#This Row],[Coluna2]])</f>
        <v>27868779000118</v>
      </c>
      <c r="L4815" t="str">
        <f t="shared" si="75"/>
        <v>278******18</v>
      </c>
    </row>
    <row r="4816" spans="1:12" x14ac:dyDescent="0.25">
      <c r="A4816" s="23" t="s">
        <v>2216</v>
      </c>
      <c r="B4816" s="23" t="s">
        <v>2217</v>
      </c>
      <c r="C4816" s="23" t="s">
        <v>17</v>
      </c>
      <c r="D4816" s="24">
        <v>45299.945254629631</v>
      </c>
      <c r="E4816" s="25" t="s">
        <v>11</v>
      </c>
      <c r="F4816" s="26" t="s">
        <v>16</v>
      </c>
      <c r="G4816" s="26" t="s">
        <v>14</v>
      </c>
      <c r="H4816" s="23">
        <v>0</v>
      </c>
      <c r="I4816" s="27"/>
      <c r="J4816" s="28">
        <v>0</v>
      </c>
      <c r="K4816" t="str">
        <f>IF((LEN(relatorio_Ananindeua3[[#This Row],[CIF/CPF/CNPJ]])=14),relatorio_Ananindeua3[[#This Row],[CIF/CPF/CNPJ]],relatorio_Ananindeua3[[#This Row],[Coluna2]])</f>
        <v>27692907000115</v>
      </c>
      <c r="L4816" t="str">
        <f t="shared" si="75"/>
        <v>276******15</v>
      </c>
    </row>
    <row r="4817" spans="1:12" x14ac:dyDescent="0.25">
      <c r="A4817" s="23" t="s">
        <v>2232</v>
      </c>
      <c r="B4817" s="23" t="s">
        <v>2233</v>
      </c>
      <c r="C4817" s="23" t="s">
        <v>17</v>
      </c>
      <c r="D4817" s="24">
        <v>45299.945254629631</v>
      </c>
      <c r="E4817" s="25" t="s">
        <v>11</v>
      </c>
      <c r="F4817" s="26" t="s">
        <v>16</v>
      </c>
      <c r="G4817" s="26" t="s">
        <v>14</v>
      </c>
      <c r="H4817" s="23">
        <v>0</v>
      </c>
      <c r="I4817" s="27"/>
      <c r="J4817" s="28">
        <v>0</v>
      </c>
      <c r="K4817" t="str">
        <f>IF((LEN(relatorio_Ananindeua3[[#This Row],[CIF/CPF/CNPJ]])=14),relatorio_Ananindeua3[[#This Row],[CIF/CPF/CNPJ]],relatorio_Ananindeua3[[#This Row],[Coluna2]])</f>
        <v>27770152000120</v>
      </c>
      <c r="L4817" t="str">
        <f t="shared" si="75"/>
        <v>277******20</v>
      </c>
    </row>
    <row r="4818" spans="1:12" x14ac:dyDescent="0.25">
      <c r="A4818" s="23" t="s">
        <v>2256</v>
      </c>
      <c r="B4818" s="23" t="s">
        <v>2257</v>
      </c>
      <c r="C4818" s="23" t="s">
        <v>17</v>
      </c>
      <c r="D4818" s="24">
        <v>45299.945254629631</v>
      </c>
      <c r="E4818" s="25" t="s">
        <v>11</v>
      </c>
      <c r="F4818" s="26" t="s">
        <v>16</v>
      </c>
      <c r="G4818" s="26" t="s">
        <v>14</v>
      </c>
      <c r="H4818" s="23">
        <v>0</v>
      </c>
      <c r="I4818" s="27"/>
      <c r="J4818" s="28">
        <v>0</v>
      </c>
      <c r="K4818" t="str">
        <f>IF((LEN(relatorio_Ananindeua3[[#This Row],[CIF/CPF/CNPJ]])=14),relatorio_Ananindeua3[[#This Row],[CIF/CPF/CNPJ]],relatorio_Ananindeua3[[#This Row],[Coluna2]])</f>
        <v>27858913000108</v>
      </c>
      <c r="L4818" t="str">
        <f t="shared" ref="L4818:L4881" si="76">_xlfn.CONCAT(LEFT(A4818,3),REPT("*",6),RIGHT(A4818,2))</f>
        <v>278******08</v>
      </c>
    </row>
    <row r="4819" spans="1:12" x14ac:dyDescent="0.25">
      <c r="A4819" s="23" t="s">
        <v>2234</v>
      </c>
      <c r="B4819" s="23" t="s">
        <v>2235</v>
      </c>
      <c r="C4819" s="23" t="s">
        <v>17</v>
      </c>
      <c r="D4819" s="24">
        <v>45299.9452662037</v>
      </c>
      <c r="E4819" s="25" t="s">
        <v>11</v>
      </c>
      <c r="F4819" s="26" t="s">
        <v>16</v>
      </c>
      <c r="G4819" s="26" t="s">
        <v>14</v>
      </c>
      <c r="H4819" s="23">
        <v>0</v>
      </c>
      <c r="I4819" s="27"/>
      <c r="J4819" s="28">
        <v>0</v>
      </c>
      <c r="K4819" t="str">
        <f>IF((LEN(relatorio_Ananindeua3[[#This Row],[CIF/CPF/CNPJ]])=14),relatorio_Ananindeua3[[#This Row],[CIF/CPF/CNPJ]],relatorio_Ananindeua3[[#This Row],[Coluna2]])</f>
        <v>27770394000113</v>
      </c>
      <c r="L4819" t="str">
        <f t="shared" si="76"/>
        <v>277******13</v>
      </c>
    </row>
    <row r="4820" spans="1:12" x14ac:dyDescent="0.25">
      <c r="A4820" s="23" t="s">
        <v>2196</v>
      </c>
      <c r="B4820" s="23" t="s">
        <v>2197</v>
      </c>
      <c r="C4820" s="23" t="s">
        <v>17</v>
      </c>
      <c r="D4820" s="24">
        <v>45299.945277777777</v>
      </c>
      <c r="E4820" s="25" t="s">
        <v>11</v>
      </c>
      <c r="F4820" s="26" t="s">
        <v>16</v>
      </c>
      <c r="G4820" s="26" t="s">
        <v>14</v>
      </c>
      <c r="H4820" s="23">
        <v>0</v>
      </c>
      <c r="I4820" s="27"/>
      <c r="J4820" s="28">
        <v>0</v>
      </c>
      <c r="K4820" t="str">
        <f>IF((LEN(relatorio_Ananindeua3[[#This Row],[CIF/CPF/CNPJ]])=14),relatorio_Ananindeua3[[#This Row],[CIF/CPF/CNPJ]],relatorio_Ananindeua3[[#This Row],[Coluna2]])</f>
        <v>27608289000182</v>
      </c>
      <c r="L4820" t="str">
        <f t="shared" si="76"/>
        <v>276******82</v>
      </c>
    </row>
    <row r="4821" spans="1:12" x14ac:dyDescent="0.25">
      <c r="A4821" s="23" t="s">
        <v>2226</v>
      </c>
      <c r="B4821" s="23" t="s">
        <v>2227</v>
      </c>
      <c r="C4821" s="23" t="s">
        <v>17</v>
      </c>
      <c r="D4821" s="24">
        <v>45299.945300925923</v>
      </c>
      <c r="E4821" s="25" t="s">
        <v>11</v>
      </c>
      <c r="F4821" s="26" t="s">
        <v>16</v>
      </c>
      <c r="G4821" s="26" t="s">
        <v>14</v>
      </c>
      <c r="H4821" s="23">
        <v>0</v>
      </c>
      <c r="I4821" s="27"/>
      <c r="J4821" s="28">
        <v>0</v>
      </c>
      <c r="K4821" t="str">
        <f>IF((LEN(relatorio_Ananindeua3[[#This Row],[CIF/CPF/CNPJ]])=14),relatorio_Ananindeua3[[#This Row],[CIF/CPF/CNPJ]],relatorio_Ananindeua3[[#This Row],[Coluna2]])</f>
        <v>27717437000105</v>
      </c>
      <c r="L4821" t="str">
        <f t="shared" si="76"/>
        <v>277******05</v>
      </c>
    </row>
    <row r="4822" spans="1:12" x14ac:dyDescent="0.25">
      <c r="A4822" s="23" t="s">
        <v>2218</v>
      </c>
      <c r="B4822" s="23" t="s">
        <v>2219</v>
      </c>
      <c r="C4822" s="23" t="s">
        <v>17</v>
      </c>
      <c r="D4822" s="24">
        <v>45299.9453125</v>
      </c>
      <c r="E4822" s="25" t="s">
        <v>11</v>
      </c>
      <c r="F4822" s="26" t="s">
        <v>16</v>
      </c>
      <c r="G4822" s="26" t="s">
        <v>14</v>
      </c>
      <c r="H4822" s="23">
        <v>0</v>
      </c>
      <c r="I4822" s="27"/>
      <c r="J4822" s="28">
        <v>0</v>
      </c>
      <c r="K4822" t="str">
        <f>IF((LEN(relatorio_Ananindeua3[[#This Row],[CIF/CPF/CNPJ]])=14),relatorio_Ananindeua3[[#This Row],[CIF/CPF/CNPJ]],relatorio_Ananindeua3[[#This Row],[Coluna2]])</f>
        <v>27696676000118</v>
      </c>
      <c r="L4822" t="str">
        <f t="shared" si="76"/>
        <v>276******18</v>
      </c>
    </row>
    <row r="4823" spans="1:12" x14ac:dyDescent="0.25">
      <c r="A4823" s="23" t="s">
        <v>2222</v>
      </c>
      <c r="B4823" s="23" t="s">
        <v>2223</v>
      </c>
      <c r="C4823" s="23" t="s">
        <v>17</v>
      </c>
      <c r="D4823" s="24">
        <v>45299.945324074077</v>
      </c>
      <c r="E4823" s="25" t="s">
        <v>11</v>
      </c>
      <c r="F4823" s="26" t="s">
        <v>16</v>
      </c>
      <c r="G4823" s="26" t="s">
        <v>14</v>
      </c>
      <c r="H4823" s="23">
        <v>0</v>
      </c>
      <c r="I4823" s="27"/>
      <c r="J4823" s="28">
        <v>0</v>
      </c>
      <c r="K4823" t="str">
        <f>IF((LEN(relatorio_Ananindeua3[[#This Row],[CIF/CPF/CNPJ]])=14),relatorio_Ananindeua3[[#This Row],[CIF/CPF/CNPJ]],relatorio_Ananindeua3[[#This Row],[Coluna2]])</f>
        <v>27706618000128</v>
      </c>
      <c r="L4823" t="str">
        <f t="shared" si="76"/>
        <v>277******28</v>
      </c>
    </row>
    <row r="4824" spans="1:12" x14ac:dyDescent="0.25">
      <c r="A4824" s="23" t="s">
        <v>2224</v>
      </c>
      <c r="B4824" s="23" t="s">
        <v>2225</v>
      </c>
      <c r="C4824" s="23" t="s">
        <v>17</v>
      </c>
      <c r="D4824" s="24">
        <v>45299.945324074077</v>
      </c>
      <c r="E4824" s="25" t="s">
        <v>11</v>
      </c>
      <c r="F4824" s="26" t="s">
        <v>16</v>
      </c>
      <c r="G4824" s="26" t="s">
        <v>14</v>
      </c>
      <c r="H4824" s="23">
        <v>0</v>
      </c>
      <c r="I4824" s="27"/>
      <c r="J4824" s="28">
        <v>0</v>
      </c>
      <c r="K4824" t="str">
        <f>IF((LEN(relatorio_Ananindeua3[[#This Row],[CIF/CPF/CNPJ]])=14),relatorio_Ananindeua3[[#This Row],[CIF/CPF/CNPJ]],relatorio_Ananindeua3[[#This Row],[Coluna2]])</f>
        <v>27715217000134</v>
      </c>
      <c r="L4824" t="str">
        <f t="shared" si="76"/>
        <v>277******34</v>
      </c>
    </row>
    <row r="4825" spans="1:12" x14ac:dyDescent="0.25">
      <c r="A4825" s="23" t="s">
        <v>2244</v>
      </c>
      <c r="B4825" s="23" t="s">
        <v>2245</v>
      </c>
      <c r="C4825" s="23" t="s">
        <v>17</v>
      </c>
      <c r="D4825" s="24">
        <v>45299.945324074077</v>
      </c>
      <c r="E4825" s="25" t="s">
        <v>11</v>
      </c>
      <c r="F4825" s="26" t="s">
        <v>16</v>
      </c>
      <c r="G4825" s="26" t="s">
        <v>14</v>
      </c>
      <c r="H4825" s="23">
        <v>0</v>
      </c>
      <c r="I4825" s="27"/>
      <c r="J4825" s="28">
        <v>0</v>
      </c>
      <c r="K4825" t="str">
        <f>IF((LEN(relatorio_Ananindeua3[[#This Row],[CIF/CPF/CNPJ]])=14),relatorio_Ananindeua3[[#This Row],[CIF/CPF/CNPJ]],relatorio_Ananindeua3[[#This Row],[Coluna2]])</f>
        <v>27811396000103</v>
      </c>
      <c r="L4825" t="str">
        <f t="shared" si="76"/>
        <v>278******03</v>
      </c>
    </row>
    <row r="4826" spans="1:12" x14ac:dyDescent="0.25">
      <c r="A4826" s="23" t="s">
        <v>2188</v>
      </c>
      <c r="B4826" s="23" t="s">
        <v>2189</v>
      </c>
      <c r="C4826" s="23" t="s">
        <v>17</v>
      </c>
      <c r="D4826" s="24">
        <v>45299.945335648146</v>
      </c>
      <c r="E4826" s="25" t="s">
        <v>11</v>
      </c>
      <c r="F4826" s="26" t="s">
        <v>16</v>
      </c>
      <c r="G4826" s="26" t="s">
        <v>14</v>
      </c>
      <c r="H4826" s="23">
        <v>0</v>
      </c>
      <c r="I4826" s="27"/>
      <c r="J4826" s="28">
        <v>0</v>
      </c>
      <c r="K4826" t="str">
        <f>IF((LEN(relatorio_Ananindeua3[[#This Row],[CIF/CPF/CNPJ]])=14),relatorio_Ananindeua3[[#This Row],[CIF/CPF/CNPJ]],relatorio_Ananindeua3[[#This Row],[Coluna2]])</f>
        <v>27552101000121</v>
      </c>
      <c r="L4826" t="str">
        <f t="shared" si="76"/>
        <v>275******21</v>
      </c>
    </row>
    <row r="4827" spans="1:12" x14ac:dyDescent="0.25">
      <c r="A4827" s="23" t="s">
        <v>2194</v>
      </c>
      <c r="B4827" s="23" t="s">
        <v>2195</v>
      </c>
      <c r="C4827" s="23" t="s">
        <v>17</v>
      </c>
      <c r="D4827" s="24">
        <v>45299.945335648146</v>
      </c>
      <c r="E4827" s="25" t="s">
        <v>11</v>
      </c>
      <c r="F4827" s="26" t="s">
        <v>16</v>
      </c>
      <c r="G4827" s="26" t="s">
        <v>14</v>
      </c>
      <c r="H4827" s="23">
        <v>0</v>
      </c>
      <c r="I4827" s="27"/>
      <c r="J4827" s="28">
        <v>0</v>
      </c>
      <c r="K4827" t="str">
        <f>IF((LEN(relatorio_Ananindeua3[[#This Row],[CIF/CPF/CNPJ]])=14),relatorio_Ananindeua3[[#This Row],[CIF/CPF/CNPJ]],relatorio_Ananindeua3[[#This Row],[Coluna2]])</f>
        <v>27601180000113</v>
      </c>
      <c r="L4827" t="str">
        <f t="shared" si="76"/>
        <v>276******13</v>
      </c>
    </row>
    <row r="4828" spans="1:12" x14ac:dyDescent="0.25">
      <c r="A4828" s="23" t="s">
        <v>2200</v>
      </c>
      <c r="B4828" s="23" t="s">
        <v>2201</v>
      </c>
      <c r="C4828" s="23" t="s">
        <v>17</v>
      </c>
      <c r="D4828" s="24">
        <v>45299.945335648146</v>
      </c>
      <c r="E4828" s="25" t="s">
        <v>11</v>
      </c>
      <c r="F4828" s="26" t="s">
        <v>16</v>
      </c>
      <c r="G4828" s="26" t="s">
        <v>14</v>
      </c>
      <c r="H4828" s="23">
        <v>0</v>
      </c>
      <c r="I4828" s="27"/>
      <c r="J4828" s="28">
        <v>0</v>
      </c>
      <c r="K4828" t="str">
        <f>IF((LEN(relatorio_Ananindeua3[[#This Row],[CIF/CPF/CNPJ]])=14),relatorio_Ananindeua3[[#This Row],[CIF/CPF/CNPJ]],relatorio_Ananindeua3[[#This Row],[Coluna2]])</f>
        <v>27620212000128</v>
      </c>
      <c r="L4828" t="str">
        <f t="shared" si="76"/>
        <v>276******28</v>
      </c>
    </row>
    <row r="4829" spans="1:12" x14ac:dyDescent="0.25">
      <c r="A4829" s="23" t="s">
        <v>2208</v>
      </c>
      <c r="B4829" s="23" t="s">
        <v>2209</v>
      </c>
      <c r="C4829" s="23" t="s">
        <v>17</v>
      </c>
      <c r="D4829" s="24">
        <v>45299.945335648146</v>
      </c>
      <c r="E4829" s="25" t="s">
        <v>11</v>
      </c>
      <c r="F4829" s="26" t="s">
        <v>16</v>
      </c>
      <c r="G4829" s="26" t="s">
        <v>14</v>
      </c>
      <c r="H4829" s="23">
        <v>0</v>
      </c>
      <c r="I4829" s="27"/>
      <c r="J4829" s="28">
        <v>0</v>
      </c>
      <c r="K4829" t="str">
        <f>IF((LEN(relatorio_Ananindeua3[[#This Row],[CIF/CPF/CNPJ]])=14),relatorio_Ananindeua3[[#This Row],[CIF/CPF/CNPJ]],relatorio_Ananindeua3[[#This Row],[Coluna2]])</f>
        <v>27651788000152</v>
      </c>
      <c r="L4829" t="str">
        <f t="shared" si="76"/>
        <v>276******52</v>
      </c>
    </row>
    <row r="4830" spans="1:12" x14ac:dyDescent="0.25">
      <c r="A4830" s="23" t="s">
        <v>2202</v>
      </c>
      <c r="B4830" s="23" t="s">
        <v>2203</v>
      </c>
      <c r="C4830" s="23" t="s">
        <v>17</v>
      </c>
      <c r="D4830" s="24">
        <v>45299.945347222223</v>
      </c>
      <c r="E4830" s="25" t="s">
        <v>11</v>
      </c>
      <c r="F4830" s="26" t="s">
        <v>16</v>
      </c>
      <c r="G4830" s="26" t="s">
        <v>14</v>
      </c>
      <c r="H4830" s="23">
        <v>0</v>
      </c>
      <c r="I4830" s="27"/>
      <c r="J4830" s="28">
        <v>0</v>
      </c>
      <c r="K4830" t="str">
        <f>IF((LEN(relatorio_Ananindeua3[[#This Row],[CIF/CPF/CNPJ]])=14),relatorio_Ananindeua3[[#This Row],[CIF/CPF/CNPJ]],relatorio_Ananindeua3[[#This Row],[Coluna2]])</f>
        <v>27625446000168</v>
      </c>
      <c r="L4830" t="str">
        <f t="shared" si="76"/>
        <v>276******68</v>
      </c>
    </row>
    <row r="4831" spans="1:12" x14ac:dyDescent="0.25">
      <c r="A4831" s="23" t="s">
        <v>2212</v>
      </c>
      <c r="B4831" s="23" t="s">
        <v>2213</v>
      </c>
      <c r="C4831" s="23" t="s">
        <v>17</v>
      </c>
      <c r="D4831" s="24">
        <v>45299.945347222223</v>
      </c>
      <c r="E4831" s="25" t="s">
        <v>11</v>
      </c>
      <c r="F4831" s="26" t="s">
        <v>16</v>
      </c>
      <c r="G4831" s="26" t="s">
        <v>14</v>
      </c>
      <c r="H4831" s="23">
        <v>0</v>
      </c>
      <c r="I4831" s="27"/>
      <c r="J4831" s="28">
        <v>0</v>
      </c>
      <c r="K4831" t="str">
        <f>IF((LEN(relatorio_Ananindeua3[[#This Row],[CIF/CPF/CNPJ]])=14),relatorio_Ananindeua3[[#This Row],[CIF/CPF/CNPJ]],relatorio_Ananindeua3[[#This Row],[Coluna2]])</f>
        <v>27673942000197</v>
      </c>
      <c r="L4831" t="str">
        <f t="shared" si="76"/>
        <v>276******97</v>
      </c>
    </row>
    <row r="4832" spans="1:12" x14ac:dyDescent="0.25">
      <c r="A4832" s="23" t="s">
        <v>2198</v>
      </c>
      <c r="B4832" s="23" t="s">
        <v>2199</v>
      </c>
      <c r="C4832" s="23" t="s">
        <v>17</v>
      </c>
      <c r="D4832" s="24">
        <v>45299.945370370369</v>
      </c>
      <c r="E4832" s="25" t="s">
        <v>11</v>
      </c>
      <c r="F4832" s="26" t="s">
        <v>16</v>
      </c>
      <c r="G4832" s="26" t="s">
        <v>14</v>
      </c>
      <c r="H4832" s="23">
        <v>0</v>
      </c>
      <c r="I4832" s="27"/>
      <c r="J4832" s="28">
        <v>0</v>
      </c>
      <c r="K4832" t="str">
        <f>IF((LEN(relatorio_Ananindeua3[[#This Row],[CIF/CPF/CNPJ]])=14),relatorio_Ananindeua3[[#This Row],[CIF/CPF/CNPJ]],relatorio_Ananindeua3[[#This Row],[Coluna2]])</f>
        <v>27609461000112</v>
      </c>
      <c r="L4832" t="str">
        <f t="shared" si="76"/>
        <v>276******12</v>
      </c>
    </row>
    <row r="4833" spans="1:12" x14ac:dyDescent="0.25">
      <c r="A4833" s="23" t="s">
        <v>2158</v>
      </c>
      <c r="B4833" s="23" t="s">
        <v>2159</v>
      </c>
      <c r="C4833" s="23" t="s">
        <v>17</v>
      </c>
      <c r="D4833" s="24">
        <v>45299.946377314816</v>
      </c>
      <c r="E4833" s="25" t="s">
        <v>11</v>
      </c>
      <c r="F4833" s="26" t="s">
        <v>16</v>
      </c>
      <c r="G4833" s="26" t="s">
        <v>14</v>
      </c>
      <c r="H4833" s="23">
        <v>0</v>
      </c>
      <c r="I4833" s="27"/>
      <c r="J4833" s="28">
        <v>0</v>
      </c>
      <c r="K4833" t="str">
        <f>IF((LEN(relatorio_Ananindeua3[[#This Row],[CIF/CPF/CNPJ]])=14),relatorio_Ananindeua3[[#This Row],[CIF/CPF/CNPJ]],relatorio_Ananindeua3[[#This Row],[Coluna2]])</f>
        <v>27392253000104</v>
      </c>
      <c r="L4833" t="str">
        <f t="shared" si="76"/>
        <v>273******04</v>
      </c>
    </row>
    <row r="4834" spans="1:12" x14ac:dyDescent="0.25">
      <c r="A4834" s="23" t="s">
        <v>2164</v>
      </c>
      <c r="B4834" s="23" t="s">
        <v>2165</v>
      </c>
      <c r="C4834" s="23" t="s">
        <v>17</v>
      </c>
      <c r="D4834" s="24">
        <v>45299.946377314816</v>
      </c>
      <c r="E4834" s="25" t="s">
        <v>11</v>
      </c>
      <c r="F4834" s="26" t="s">
        <v>16</v>
      </c>
      <c r="G4834" s="26" t="s">
        <v>14</v>
      </c>
      <c r="H4834" s="23">
        <v>0</v>
      </c>
      <c r="I4834" s="27"/>
      <c r="J4834" s="28">
        <v>0</v>
      </c>
      <c r="K4834" t="str">
        <f>IF((LEN(relatorio_Ananindeua3[[#This Row],[CIF/CPF/CNPJ]])=14),relatorio_Ananindeua3[[#This Row],[CIF/CPF/CNPJ]],relatorio_Ananindeua3[[#This Row],[Coluna2]])</f>
        <v>27430843000184</v>
      </c>
      <c r="L4834" t="str">
        <f t="shared" si="76"/>
        <v>274******84</v>
      </c>
    </row>
    <row r="4835" spans="1:12" x14ac:dyDescent="0.25">
      <c r="A4835" s="23" t="s">
        <v>2168</v>
      </c>
      <c r="B4835" s="23" t="s">
        <v>2169</v>
      </c>
      <c r="C4835" s="23" t="s">
        <v>17</v>
      </c>
      <c r="D4835" s="24">
        <v>45299.946377314816</v>
      </c>
      <c r="E4835" s="25" t="s">
        <v>11</v>
      </c>
      <c r="F4835" s="26" t="s">
        <v>16</v>
      </c>
      <c r="G4835" s="26" t="s">
        <v>14</v>
      </c>
      <c r="H4835" s="23">
        <v>0</v>
      </c>
      <c r="I4835" s="27"/>
      <c r="J4835" s="28">
        <v>0</v>
      </c>
      <c r="K4835" t="str">
        <f>IF((LEN(relatorio_Ananindeua3[[#This Row],[CIF/CPF/CNPJ]])=14),relatorio_Ananindeua3[[#This Row],[CIF/CPF/CNPJ]],relatorio_Ananindeua3[[#This Row],[Coluna2]])</f>
        <v>27437965000100</v>
      </c>
      <c r="L4835" t="str">
        <f t="shared" si="76"/>
        <v>274******00</v>
      </c>
    </row>
    <row r="4836" spans="1:12" x14ac:dyDescent="0.25">
      <c r="A4836" s="23" t="s">
        <v>2170</v>
      </c>
      <c r="B4836" s="23" t="s">
        <v>2171</v>
      </c>
      <c r="C4836" s="23" t="s">
        <v>17</v>
      </c>
      <c r="D4836" s="24">
        <v>45299.946377314816</v>
      </c>
      <c r="E4836" s="25" t="s">
        <v>11</v>
      </c>
      <c r="F4836" s="26" t="s">
        <v>16</v>
      </c>
      <c r="G4836" s="26" t="s">
        <v>14</v>
      </c>
      <c r="H4836" s="23">
        <v>0</v>
      </c>
      <c r="I4836" s="27"/>
      <c r="J4836" s="28">
        <v>0</v>
      </c>
      <c r="K4836" t="str">
        <f>IF((LEN(relatorio_Ananindeua3[[#This Row],[CIF/CPF/CNPJ]])=14),relatorio_Ananindeua3[[#This Row],[CIF/CPF/CNPJ]],relatorio_Ananindeua3[[#This Row],[Coluna2]])</f>
        <v>27441177000180</v>
      </c>
      <c r="L4836" t="str">
        <f t="shared" si="76"/>
        <v>274******80</v>
      </c>
    </row>
    <row r="4837" spans="1:12" x14ac:dyDescent="0.25">
      <c r="A4837" s="23" t="s">
        <v>2144</v>
      </c>
      <c r="B4837" s="23" t="s">
        <v>2145</v>
      </c>
      <c r="C4837" s="23" t="s">
        <v>17</v>
      </c>
      <c r="D4837" s="24">
        <v>45299.946643518517</v>
      </c>
      <c r="E4837" s="25" t="s">
        <v>11</v>
      </c>
      <c r="F4837" s="26" t="s">
        <v>16</v>
      </c>
      <c r="G4837" s="26" t="s">
        <v>14</v>
      </c>
      <c r="H4837" s="23">
        <v>0</v>
      </c>
      <c r="I4837" s="27"/>
      <c r="J4837" s="28">
        <v>0</v>
      </c>
      <c r="K4837" t="str">
        <f>IF((LEN(relatorio_Ananindeua3[[#This Row],[CIF/CPF/CNPJ]])=14),relatorio_Ananindeua3[[#This Row],[CIF/CPF/CNPJ]],relatorio_Ananindeua3[[#This Row],[Coluna2]])</f>
        <v>27331912000100</v>
      </c>
      <c r="L4837" t="str">
        <f t="shared" si="76"/>
        <v>273******00</v>
      </c>
    </row>
    <row r="4838" spans="1:12" x14ac:dyDescent="0.25">
      <c r="A4838" s="23" t="s">
        <v>2134</v>
      </c>
      <c r="B4838" s="23" t="s">
        <v>2135</v>
      </c>
      <c r="C4838" s="23" t="s">
        <v>17</v>
      </c>
      <c r="D4838" s="24">
        <v>45299.946736111109</v>
      </c>
      <c r="E4838" s="25" t="s">
        <v>11</v>
      </c>
      <c r="F4838" s="26" t="s">
        <v>16</v>
      </c>
      <c r="G4838" s="26" t="s">
        <v>14</v>
      </c>
      <c r="H4838" s="23">
        <v>0</v>
      </c>
      <c r="I4838" s="27"/>
      <c r="J4838" s="28">
        <v>0</v>
      </c>
      <c r="K4838" t="str">
        <f>IF((LEN(relatorio_Ananindeua3[[#This Row],[CIF/CPF/CNPJ]])=14),relatorio_Ananindeua3[[#This Row],[CIF/CPF/CNPJ]],relatorio_Ananindeua3[[#This Row],[Coluna2]])</f>
        <v>27268860000167</v>
      </c>
      <c r="L4838" t="str">
        <f t="shared" si="76"/>
        <v>272******67</v>
      </c>
    </row>
    <row r="4839" spans="1:12" x14ac:dyDescent="0.25">
      <c r="A4839" s="23" t="s">
        <v>2138</v>
      </c>
      <c r="B4839" s="23" t="s">
        <v>2139</v>
      </c>
      <c r="C4839" s="23" t="s">
        <v>17</v>
      </c>
      <c r="D4839" s="24">
        <v>45299.946736111109</v>
      </c>
      <c r="E4839" s="25" t="s">
        <v>11</v>
      </c>
      <c r="F4839" s="26" t="s">
        <v>16</v>
      </c>
      <c r="G4839" s="26" t="s">
        <v>14</v>
      </c>
      <c r="H4839" s="23">
        <v>0</v>
      </c>
      <c r="I4839" s="27"/>
      <c r="J4839" s="28">
        <v>0</v>
      </c>
      <c r="K4839" t="str">
        <f>IF((LEN(relatorio_Ananindeua3[[#This Row],[CIF/CPF/CNPJ]])=14),relatorio_Ananindeua3[[#This Row],[CIF/CPF/CNPJ]],relatorio_Ananindeua3[[#This Row],[Coluna2]])</f>
        <v>27279502000150</v>
      </c>
      <c r="L4839" t="str">
        <f t="shared" si="76"/>
        <v>272******50</v>
      </c>
    </row>
    <row r="4840" spans="1:12" x14ac:dyDescent="0.25">
      <c r="A4840" s="23" t="s">
        <v>2102</v>
      </c>
      <c r="B4840" s="23" t="s">
        <v>2103</v>
      </c>
      <c r="C4840" s="23" t="s">
        <v>17</v>
      </c>
      <c r="D4840" s="24">
        <v>45299.947164351855</v>
      </c>
      <c r="E4840" s="25" t="s">
        <v>11</v>
      </c>
      <c r="F4840" s="26" t="s">
        <v>16</v>
      </c>
      <c r="G4840" s="26" t="s">
        <v>14</v>
      </c>
      <c r="H4840" s="23">
        <v>0</v>
      </c>
      <c r="I4840" s="27"/>
      <c r="J4840" s="28">
        <v>0</v>
      </c>
      <c r="K4840" t="str">
        <f>IF((LEN(relatorio_Ananindeua3[[#This Row],[CIF/CPF/CNPJ]])=14),relatorio_Ananindeua3[[#This Row],[CIF/CPF/CNPJ]],relatorio_Ananindeua3[[#This Row],[Coluna2]])</f>
        <v>27043448000149</v>
      </c>
      <c r="L4840" t="str">
        <f t="shared" si="76"/>
        <v>270******49</v>
      </c>
    </row>
    <row r="4841" spans="1:12" x14ac:dyDescent="0.25">
      <c r="A4841" s="23" t="s">
        <v>2024</v>
      </c>
      <c r="B4841" s="23" t="s">
        <v>2025</v>
      </c>
      <c r="C4841" s="23" t="s">
        <v>17</v>
      </c>
      <c r="D4841" s="24">
        <v>45299.947777777779</v>
      </c>
      <c r="E4841" s="25" t="s">
        <v>11</v>
      </c>
      <c r="F4841" s="26" t="s">
        <v>16</v>
      </c>
      <c r="G4841" s="26" t="s">
        <v>14</v>
      </c>
      <c r="H4841" s="23">
        <v>0</v>
      </c>
      <c r="I4841" s="27"/>
      <c r="J4841" s="28">
        <v>0</v>
      </c>
      <c r="K4841" t="str">
        <f>IF((LEN(relatorio_Ananindeua3[[#This Row],[CIF/CPF/CNPJ]])=14),relatorio_Ananindeua3[[#This Row],[CIF/CPF/CNPJ]],relatorio_Ananindeua3[[#This Row],[Coluna2]])</f>
        <v>26585105000143</v>
      </c>
      <c r="L4841" t="str">
        <f t="shared" si="76"/>
        <v>265******43</v>
      </c>
    </row>
    <row r="4842" spans="1:12" x14ac:dyDescent="0.25">
      <c r="A4842" s="23" t="s">
        <v>2016</v>
      </c>
      <c r="B4842" s="23" t="s">
        <v>2017</v>
      </c>
      <c r="C4842" s="23" t="s">
        <v>17</v>
      </c>
      <c r="D4842" s="24">
        <v>45299.947858796295</v>
      </c>
      <c r="E4842" s="25" t="s">
        <v>11</v>
      </c>
      <c r="F4842" s="26" t="s">
        <v>16</v>
      </c>
      <c r="G4842" s="26" t="s">
        <v>14</v>
      </c>
      <c r="H4842" s="23">
        <v>0</v>
      </c>
      <c r="I4842" s="27"/>
      <c r="J4842" s="28">
        <v>0</v>
      </c>
      <c r="K4842" t="str">
        <f>IF((LEN(relatorio_Ananindeua3[[#This Row],[CIF/CPF/CNPJ]])=14),relatorio_Ananindeua3[[#This Row],[CIF/CPF/CNPJ]],relatorio_Ananindeua3[[#This Row],[Coluna2]])</f>
        <v>26452907000185</v>
      </c>
      <c r="L4842" t="str">
        <f t="shared" si="76"/>
        <v>264******85</v>
      </c>
    </row>
    <row r="4843" spans="1:12" x14ac:dyDescent="0.25">
      <c r="A4843" s="23" t="s">
        <v>2010</v>
      </c>
      <c r="B4843" s="23" t="s">
        <v>2011</v>
      </c>
      <c r="C4843" s="23" t="s">
        <v>17</v>
      </c>
      <c r="D4843" s="24">
        <v>45299.947893518518</v>
      </c>
      <c r="E4843" s="25" t="s">
        <v>11</v>
      </c>
      <c r="F4843" s="26" t="s">
        <v>16</v>
      </c>
      <c r="G4843" s="26" t="s">
        <v>14</v>
      </c>
      <c r="H4843" s="23">
        <v>0</v>
      </c>
      <c r="I4843" s="27"/>
      <c r="J4843" s="28">
        <v>0</v>
      </c>
      <c r="K4843" t="str">
        <f>IF((LEN(relatorio_Ananindeua3[[#This Row],[CIF/CPF/CNPJ]])=14),relatorio_Ananindeua3[[#This Row],[CIF/CPF/CNPJ]],relatorio_Ananindeua3[[#This Row],[Coluna2]])</f>
        <v>26431811000130</v>
      </c>
      <c r="L4843" t="str">
        <f t="shared" si="76"/>
        <v>264******30</v>
      </c>
    </row>
    <row r="4844" spans="1:12" x14ac:dyDescent="0.25">
      <c r="A4844" s="23" t="s">
        <v>1994</v>
      </c>
      <c r="B4844" s="23" t="s">
        <v>1995</v>
      </c>
      <c r="C4844" s="23" t="s">
        <v>17</v>
      </c>
      <c r="D4844" s="24">
        <v>45299.947928240741</v>
      </c>
      <c r="E4844" s="25" t="s">
        <v>11</v>
      </c>
      <c r="F4844" s="26" t="s">
        <v>16</v>
      </c>
      <c r="G4844" s="26" t="s">
        <v>14</v>
      </c>
      <c r="H4844" s="23">
        <v>0</v>
      </c>
      <c r="I4844" s="27"/>
      <c r="J4844" s="28">
        <v>0</v>
      </c>
      <c r="K4844" t="str">
        <f>IF((LEN(relatorio_Ananindeua3[[#This Row],[CIF/CPF/CNPJ]])=14),relatorio_Ananindeua3[[#This Row],[CIF/CPF/CNPJ]],relatorio_Ananindeua3[[#This Row],[Coluna2]])</f>
        <v>26314449000118</v>
      </c>
      <c r="L4844" t="str">
        <f t="shared" si="76"/>
        <v>263******18</v>
      </c>
    </row>
    <row r="4845" spans="1:12" x14ac:dyDescent="0.25">
      <c r="A4845" s="23" t="s">
        <v>1966</v>
      </c>
      <c r="B4845" s="23" t="s">
        <v>1967</v>
      </c>
      <c r="C4845" s="23" t="s">
        <v>17</v>
      </c>
      <c r="D4845" s="24">
        <v>45299.947951388887</v>
      </c>
      <c r="E4845" s="25" t="s">
        <v>11</v>
      </c>
      <c r="F4845" s="26" t="s">
        <v>16</v>
      </c>
      <c r="G4845" s="26" t="s">
        <v>14</v>
      </c>
      <c r="H4845" s="23">
        <v>0</v>
      </c>
      <c r="I4845" s="27"/>
      <c r="J4845" s="28">
        <v>0</v>
      </c>
      <c r="K4845" t="str">
        <f>IF((LEN(relatorio_Ananindeua3[[#This Row],[CIF/CPF/CNPJ]])=14),relatorio_Ananindeua3[[#This Row],[CIF/CPF/CNPJ]],relatorio_Ananindeua3[[#This Row],[Coluna2]])</f>
        <v>26193728000170</v>
      </c>
      <c r="L4845" t="str">
        <f t="shared" si="76"/>
        <v>261******70</v>
      </c>
    </row>
    <row r="4846" spans="1:12" x14ac:dyDescent="0.25">
      <c r="A4846" s="23" t="s">
        <v>1946</v>
      </c>
      <c r="B4846" s="23" t="s">
        <v>1947</v>
      </c>
      <c r="C4846" s="23" t="s">
        <v>17</v>
      </c>
      <c r="D4846" s="24">
        <v>45299.947997685187</v>
      </c>
      <c r="E4846" s="25" t="s">
        <v>11</v>
      </c>
      <c r="F4846" s="26" t="s">
        <v>16</v>
      </c>
      <c r="G4846" s="26" t="s">
        <v>14</v>
      </c>
      <c r="H4846" s="23">
        <v>0</v>
      </c>
      <c r="I4846" s="27"/>
      <c r="J4846" s="28">
        <v>0</v>
      </c>
      <c r="K4846" t="str">
        <f>IF((LEN(relatorio_Ananindeua3[[#This Row],[CIF/CPF/CNPJ]])=14),relatorio_Ananindeua3[[#This Row],[CIF/CPF/CNPJ]],relatorio_Ananindeua3[[#This Row],[Coluna2]])</f>
        <v>26082069000103</v>
      </c>
      <c r="L4846" t="str">
        <f t="shared" si="76"/>
        <v>260******03</v>
      </c>
    </row>
    <row r="4847" spans="1:12" x14ac:dyDescent="0.25">
      <c r="A4847" s="23" t="s">
        <v>1901</v>
      </c>
      <c r="B4847" s="23" t="s">
        <v>1902</v>
      </c>
      <c r="C4847" s="23" t="s">
        <v>17</v>
      </c>
      <c r="D4847" s="24">
        <v>45299.94803240741</v>
      </c>
      <c r="E4847" s="25" t="s">
        <v>11</v>
      </c>
      <c r="F4847" s="26" t="s">
        <v>16</v>
      </c>
      <c r="G4847" s="26" t="s">
        <v>14</v>
      </c>
      <c r="H4847" s="23">
        <v>0</v>
      </c>
      <c r="I4847" s="27"/>
      <c r="J4847" s="28">
        <v>0</v>
      </c>
      <c r="K4847" t="str">
        <f>IF((LEN(relatorio_Ananindeua3[[#This Row],[CIF/CPF/CNPJ]])=14),relatorio_Ananindeua3[[#This Row],[CIF/CPF/CNPJ]],relatorio_Ananindeua3[[#This Row],[Coluna2]])</f>
        <v>25102513000134</v>
      </c>
      <c r="L4847" t="str">
        <f t="shared" si="76"/>
        <v>251******34</v>
      </c>
    </row>
    <row r="4848" spans="1:12" x14ac:dyDescent="0.25">
      <c r="A4848" s="23" t="s">
        <v>1851</v>
      </c>
      <c r="B4848" s="23" t="s">
        <v>1852</v>
      </c>
      <c r="C4848" s="23" t="s">
        <v>17</v>
      </c>
      <c r="D4848" s="24">
        <v>45299.948055555556</v>
      </c>
      <c r="E4848" s="25" t="s">
        <v>11</v>
      </c>
      <c r="F4848" s="26" t="s">
        <v>16</v>
      </c>
      <c r="G4848" s="26" t="s">
        <v>14</v>
      </c>
      <c r="H4848" s="23">
        <v>0</v>
      </c>
      <c r="I4848" s="27"/>
      <c r="J4848" s="28">
        <v>0</v>
      </c>
      <c r="K4848" t="str">
        <f>IF((LEN(relatorio_Ananindeua3[[#This Row],[CIF/CPF/CNPJ]])=14),relatorio_Ananindeua3[[#This Row],[CIF/CPF/CNPJ]],relatorio_Ananindeua3[[#This Row],[Coluna2]])</f>
        <v>24798711000111</v>
      </c>
      <c r="L4848" t="str">
        <f t="shared" si="76"/>
        <v>247******11</v>
      </c>
    </row>
    <row r="4849" spans="1:12" x14ac:dyDescent="0.25">
      <c r="A4849" s="23" t="s">
        <v>1883</v>
      </c>
      <c r="B4849" s="23" t="s">
        <v>1884</v>
      </c>
      <c r="C4849" s="23" t="s">
        <v>17</v>
      </c>
      <c r="D4849" s="24">
        <v>45299.948055555556</v>
      </c>
      <c r="E4849" s="25" t="s">
        <v>11</v>
      </c>
      <c r="F4849" s="26" t="s">
        <v>16</v>
      </c>
      <c r="G4849" s="26" t="s">
        <v>14</v>
      </c>
      <c r="H4849" s="23">
        <v>0</v>
      </c>
      <c r="I4849" s="27"/>
      <c r="J4849" s="28">
        <v>0</v>
      </c>
      <c r="K4849" t="str">
        <f>IF((LEN(relatorio_Ananindeua3[[#This Row],[CIF/CPF/CNPJ]])=14),relatorio_Ananindeua3[[#This Row],[CIF/CPF/CNPJ]],relatorio_Ananindeua3[[#This Row],[Coluna2]])</f>
        <v>24968007000160</v>
      </c>
      <c r="L4849" t="str">
        <f t="shared" si="76"/>
        <v>249******60</v>
      </c>
    </row>
    <row r="4850" spans="1:12" x14ac:dyDescent="0.25">
      <c r="A4850" s="23" t="s">
        <v>1885</v>
      </c>
      <c r="B4850" s="23" t="s">
        <v>1886</v>
      </c>
      <c r="C4850" s="23" t="s">
        <v>17</v>
      </c>
      <c r="D4850" s="24">
        <v>45299.948055555556</v>
      </c>
      <c r="E4850" s="25" t="s">
        <v>11</v>
      </c>
      <c r="F4850" s="26" t="s">
        <v>16</v>
      </c>
      <c r="G4850" s="26" t="s">
        <v>14</v>
      </c>
      <c r="H4850" s="23">
        <v>0</v>
      </c>
      <c r="I4850" s="27"/>
      <c r="J4850" s="28">
        <v>0</v>
      </c>
      <c r="K4850" t="str">
        <f>IF((LEN(relatorio_Ananindeua3[[#This Row],[CIF/CPF/CNPJ]])=14),relatorio_Ananindeua3[[#This Row],[CIF/CPF/CNPJ]],relatorio_Ananindeua3[[#This Row],[Coluna2]])</f>
        <v>24992718000170</v>
      </c>
      <c r="L4850" t="str">
        <f t="shared" si="76"/>
        <v>249******70</v>
      </c>
    </row>
    <row r="4851" spans="1:12" x14ac:dyDescent="0.25">
      <c r="A4851" s="23" t="s">
        <v>1891</v>
      </c>
      <c r="B4851" s="23" t="s">
        <v>1892</v>
      </c>
      <c r="C4851" s="23" t="s">
        <v>17</v>
      </c>
      <c r="D4851" s="24">
        <v>45299.948055555556</v>
      </c>
      <c r="E4851" s="25" t="s">
        <v>11</v>
      </c>
      <c r="F4851" s="26" t="s">
        <v>16</v>
      </c>
      <c r="G4851" s="26" t="s">
        <v>14</v>
      </c>
      <c r="H4851" s="23">
        <v>0</v>
      </c>
      <c r="I4851" s="27"/>
      <c r="J4851" s="28">
        <v>0</v>
      </c>
      <c r="K4851" t="str">
        <f>IF((LEN(relatorio_Ananindeua3[[#This Row],[CIF/CPF/CNPJ]])=14),relatorio_Ananindeua3[[#This Row],[CIF/CPF/CNPJ]],relatorio_Ananindeua3[[#This Row],[Coluna2]])</f>
        <v>25028203000117</v>
      </c>
      <c r="L4851" t="str">
        <f t="shared" si="76"/>
        <v>250******17</v>
      </c>
    </row>
    <row r="4852" spans="1:12" x14ac:dyDescent="0.25">
      <c r="A4852" s="23" t="s">
        <v>1932</v>
      </c>
      <c r="B4852" s="23" t="s">
        <v>1933</v>
      </c>
      <c r="C4852" s="23" t="s">
        <v>17</v>
      </c>
      <c r="D4852" s="24">
        <v>45299.948055555556</v>
      </c>
      <c r="E4852" s="25" t="s">
        <v>11</v>
      </c>
      <c r="F4852" s="26" t="s">
        <v>16</v>
      </c>
      <c r="G4852" s="26" t="s">
        <v>14</v>
      </c>
      <c r="H4852" s="23">
        <v>0</v>
      </c>
      <c r="I4852" s="27"/>
      <c r="J4852" s="28">
        <v>0</v>
      </c>
      <c r="K4852" t="str">
        <f>IF((LEN(relatorio_Ananindeua3[[#This Row],[CIF/CPF/CNPJ]])=14),relatorio_Ananindeua3[[#This Row],[CIF/CPF/CNPJ]],relatorio_Ananindeua3[[#This Row],[Coluna2]])</f>
        <v>25382622000152</v>
      </c>
      <c r="L4852" t="str">
        <f t="shared" si="76"/>
        <v>253******52</v>
      </c>
    </row>
    <row r="4853" spans="1:12" x14ac:dyDescent="0.25">
      <c r="A4853" s="23" t="s">
        <v>1796</v>
      </c>
      <c r="B4853" s="23" t="s">
        <v>1797</v>
      </c>
      <c r="C4853" s="23" t="s">
        <v>17</v>
      </c>
      <c r="D4853" s="24">
        <v>45299.948067129626</v>
      </c>
      <c r="E4853" s="25" t="s">
        <v>11</v>
      </c>
      <c r="F4853" s="26" t="s">
        <v>16</v>
      </c>
      <c r="G4853" s="26" t="s">
        <v>14</v>
      </c>
      <c r="H4853" s="23">
        <v>0</v>
      </c>
      <c r="I4853" s="27"/>
      <c r="J4853" s="28">
        <v>0</v>
      </c>
      <c r="K4853" t="str">
        <f>IF((LEN(relatorio_Ananindeua3[[#This Row],[CIF/CPF/CNPJ]])=14),relatorio_Ananindeua3[[#This Row],[CIF/CPF/CNPJ]],relatorio_Ananindeua3[[#This Row],[Coluna2]])</f>
        <v>24508231000179</v>
      </c>
      <c r="L4853" t="str">
        <f t="shared" si="76"/>
        <v>245******79</v>
      </c>
    </row>
    <row r="4854" spans="1:12" x14ac:dyDescent="0.25">
      <c r="A4854" s="23" t="s">
        <v>1809</v>
      </c>
      <c r="B4854" s="23" t="s">
        <v>1810</v>
      </c>
      <c r="C4854" s="23" t="s">
        <v>17</v>
      </c>
      <c r="D4854" s="24">
        <v>45299.948067129626</v>
      </c>
      <c r="E4854" s="25" t="s">
        <v>11</v>
      </c>
      <c r="F4854" s="26" t="s">
        <v>16</v>
      </c>
      <c r="G4854" s="26" t="s">
        <v>14</v>
      </c>
      <c r="H4854" s="23">
        <v>0</v>
      </c>
      <c r="I4854" s="27"/>
      <c r="J4854" s="28">
        <v>0</v>
      </c>
      <c r="K4854" t="str">
        <f>IF((LEN(relatorio_Ananindeua3[[#This Row],[CIF/CPF/CNPJ]])=14),relatorio_Ananindeua3[[#This Row],[CIF/CPF/CNPJ]],relatorio_Ananindeua3[[#This Row],[Coluna2]])</f>
        <v>24599849000191</v>
      </c>
      <c r="L4854" t="str">
        <f t="shared" si="76"/>
        <v>245******91</v>
      </c>
    </row>
    <row r="4855" spans="1:12" x14ac:dyDescent="0.25">
      <c r="A4855" s="23" t="s">
        <v>1742</v>
      </c>
      <c r="B4855" s="23" t="s">
        <v>1743</v>
      </c>
      <c r="C4855" s="23" t="s">
        <v>17</v>
      </c>
      <c r="D4855" s="24">
        <v>45299.94809027778</v>
      </c>
      <c r="E4855" s="25" t="s">
        <v>11</v>
      </c>
      <c r="F4855" s="26" t="s">
        <v>16</v>
      </c>
      <c r="G4855" s="26" t="s">
        <v>14</v>
      </c>
      <c r="H4855" s="23">
        <v>0</v>
      </c>
      <c r="I4855" s="27"/>
      <c r="J4855" s="28">
        <v>0</v>
      </c>
      <c r="K4855" t="str">
        <f>IF((LEN(relatorio_Ananindeua3[[#This Row],[CIF/CPF/CNPJ]])=14),relatorio_Ananindeua3[[#This Row],[CIF/CPF/CNPJ]],relatorio_Ananindeua3[[#This Row],[Coluna2]])</f>
        <v>24074059000192</v>
      </c>
      <c r="L4855" t="str">
        <f t="shared" si="76"/>
        <v>240******92</v>
      </c>
    </row>
    <row r="4856" spans="1:12" x14ac:dyDescent="0.25">
      <c r="A4856" s="23" t="s">
        <v>1750</v>
      </c>
      <c r="B4856" s="23" t="s">
        <v>1751</v>
      </c>
      <c r="C4856" s="23" t="s">
        <v>17</v>
      </c>
      <c r="D4856" s="24">
        <v>45299.94809027778</v>
      </c>
      <c r="E4856" s="25" t="s">
        <v>11</v>
      </c>
      <c r="F4856" s="26" t="s">
        <v>16</v>
      </c>
      <c r="G4856" s="26" t="s">
        <v>14</v>
      </c>
      <c r="H4856" s="23">
        <v>0</v>
      </c>
      <c r="I4856" s="27"/>
      <c r="J4856" s="28">
        <v>0</v>
      </c>
      <c r="K4856" t="str">
        <f>IF((LEN(relatorio_Ananindeua3[[#This Row],[CIF/CPF/CNPJ]])=14),relatorio_Ananindeua3[[#This Row],[CIF/CPF/CNPJ]],relatorio_Ananindeua3[[#This Row],[Coluna2]])</f>
        <v>24135799000191</v>
      </c>
      <c r="L4856" t="str">
        <f t="shared" si="76"/>
        <v>241******91</v>
      </c>
    </row>
    <row r="4857" spans="1:12" x14ac:dyDescent="0.25">
      <c r="A4857" s="23" t="s">
        <v>1720</v>
      </c>
      <c r="B4857" s="23" t="s">
        <v>1721</v>
      </c>
      <c r="C4857" s="23" t="s">
        <v>17</v>
      </c>
      <c r="D4857" s="24">
        <v>45299.948101851849</v>
      </c>
      <c r="E4857" s="25" t="s">
        <v>11</v>
      </c>
      <c r="F4857" s="26" t="s">
        <v>16</v>
      </c>
      <c r="G4857" s="26" t="s">
        <v>14</v>
      </c>
      <c r="H4857" s="23">
        <v>0</v>
      </c>
      <c r="I4857" s="27"/>
      <c r="J4857" s="28">
        <v>0</v>
      </c>
      <c r="K4857" t="str">
        <f>IF((LEN(relatorio_Ananindeua3[[#This Row],[CIF/CPF/CNPJ]])=14),relatorio_Ananindeua3[[#This Row],[CIF/CPF/CNPJ]],relatorio_Ananindeua3[[#This Row],[Coluna2]])</f>
        <v>23939048000165</v>
      </c>
      <c r="L4857" t="str">
        <f t="shared" si="76"/>
        <v>239******65</v>
      </c>
    </row>
    <row r="4858" spans="1:12" x14ac:dyDescent="0.25">
      <c r="A4858" s="23" t="s">
        <v>1734</v>
      </c>
      <c r="B4858" s="23" t="s">
        <v>1735</v>
      </c>
      <c r="C4858" s="23" t="s">
        <v>17</v>
      </c>
      <c r="D4858" s="24">
        <v>45299.948101851849</v>
      </c>
      <c r="E4858" s="25" t="s">
        <v>11</v>
      </c>
      <c r="F4858" s="26" t="s">
        <v>16</v>
      </c>
      <c r="G4858" s="26" t="s">
        <v>14</v>
      </c>
      <c r="H4858" s="23">
        <v>0</v>
      </c>
      <c r="I4858" s="27"/>
      <c r="J4858" s="28">
        <v>0</v>
      </c>
      <c r="K4858" t="str">
        <f>IF((LEN(relatorio_Ananindeua3[[#This Row],[CIF/CPF/CNPJ]])=14),relatorio_Ananindeua3[[#This Row],[CIF/CPF/CNPJ]],relatorio_Ananindeua3[[#This Row],[Coluna2]])</f>
        <v>24023963000179</v>
      </c>
      <c r="L4858" t="str">
        <f t="shared" si="76"/>
        <v>240******79</v>
      </c>
    </row>
    <row r="4859" spans="1:12" x14ac:dyDescent="0.25">
      <c r="A4859" s="23" t="s">
        <v>1702</v>
      </c>
      <c r="B4859" s="23" t="s">
        <v>1703</v>
      </c>
      <c r="C4859" s="23" t="s">
        <v>17</v>
      </c>
      <c r="D4859" s="24">
        <v>45299.948113425926</v>
      </c>
      <c r="E4859" s="25" t="s">
        <v>11</v>
      </c>
      <c r="F4859" s="26" t="s">
        <v>16</v>
      </c>
      <c r="G4859" s="26" t="s">
        <v>14</v>
      </c>
      <c r="H4859" s="23">
        <v>0</v>
      </c>
      <c r="I4859" s="27"/>
      <c r="J4859" s="28">
        <v>0</v>
      </c>
      <c r="K4859" t="str">
        <f>IF((LEN(relatorio_Ananindeua3[[#This Row],[CIF/CPF/CNPJ]])=14),relatorio_Ananindeua3[[#This Row],[CIF/CPF/CNPJ]],relatorio_Ananindeua3[[#This Row],[Coluna2]])</f>
        <v>23849968000192</v>
      </c>
      <c r="L4859" t="str">
        <f t="shared" si="76"/>
        <v>238******92</v>
      </c>
    </row>
    <row r="4860" spans="1:12" x14ac:dyDescent="0.25">
      <c r="A4860" s="23" t="s">
        <v>1710</v>
      </c>
      <c r="B4860" s="23" t="s">
        <v>1711</v>
      </c>
      <c r="C4860" s="23" t="s">
        <v>17</v>
      </c>
      <c r="D4860" s="24">
        <v>45299.948113425926</v>
      </c>
      <c r="E4860" s="25" t="s">
        <v>11</v>
      </c>
      <c r="F4860" s="26" t="s">
        <v>16</v>
      </c>
      <c r="G4860" s="26" t="s">
        <v>14</v>
      </c>
      <c r="H4860" s="23">
        <v>0</v>
      </c>
      <c r="I4860" s="27"/>
      <c r="J4860" s="28">
        <v>0</v>
      </c>
      <c r="K4860" t="str">
        <f>IF((LEN(relatorio_Ananindeua3[[#This Row],[CIF/CPF/CNPJ]])=14),relatorio_Ananindeua3[[#This Row],[CIF/CPF/CNPJ]],relatorio_Ananindeua3[[#This Row],[Coluna2]])</f>
        <v>23899436000160</v>
      </c>
      <c r="L4860" t="str">
        <f t="shared" si="76"/>
        <v>238******60</v>
      </c>
    </row>
    <row r="4861" spans="1:12" x14ac:dyDescent="0.25">
      <c r="A4861" s="23" t="s">
        <v>1692</v>
      </c>
      <c r="B4861" s="23" t="s">
        <v>1693</v>
      </c>
      <c r="C4861" s="23" t="s">
        <v>17</v>
      </c>
      <c r="D4861" s="24">
        <v>45299.948125000003</v>
      </c>
      <c r="E4861" s="25" t="s">
        <v>11</v>
      </c>
      <c r="F4861" s="26" t="s">
        <v>16</v>
      </c>
      <c r="G4861" s="26" t="s">
        <v>14</v>
      </c>
      <c r="H4861" s="23">
        <v>0</v>
      </c>
      <c r="I4861" s="27"/>
      <c r="J4861" s="28">
        <v>0</v>
      </c>
      <c r="K4861" t="str">
        <f>IF((LEN(relatorio_Ananindeua3[[#This Row],[CIF/CPF/CNPJ]])=14),relatorio_Ananindeua3[[#This Row],[CIF/CPF/CNPJ]],relatorio_Ananindeua3[[#This Row],[Coluna2]])</f>
        <v>23742538000177</v>
      </c>
      <c r="L4861" t="str">
        <f t="shared" si="76"/>
        <v>237******77</v>
      </c>
    </row>
    <row r="4862" spans="1:12" x14ac:dyDescent="0.25">
      <c r="A4862" s="23" t="s">
        <v>1660</v>
      </c>
      <c r="B4862" s="23" t="s">
        <v>1661</v>
      </c>
      <c r="C4862" s="23" t="s">
        <v>17</v>
      </c>
      <c r="D4862" s="24">
        <v>45299.948148148149</v>
      </c>
      <c r="E4862" s="25" t="s">
        <v>11</v>
      </c>
      <c r="F4862" s="26" t="s">
        <v>16</v>
      </c>
      <c r="G4862" s="26" t="s">
        <v>14</v>
      </c>
      <c r="H4862" s="23">
        <v>0</v>
      </c>
      <c r="I4862" s="27"/>
      <c r="J4862" s="28">
        <v>0</v>
      </c>
      <c r="K4862" t="str">
        <f>IF((LEN(relatorio_Ananindeua3[[#This Row],[CIF/CPF/CNPJ]])=14),relatorio_Ananindeua3[[#This Row],[CIF/CPF/CNPJ]],relatorio_Ananindeua3[[#This Row],[Coluna2]])</f>
        <v>23535384000142</v>
      </c>
      <c r="L4862" t="str">
        <f t="shared" si="76"/>
        <v>235******42</v>
      </c>
    </row>
    <row r="4863" spans="1:12" x14ac:dyDescent="0.25">
      <c r="A4863" s="23" t="s">
        <v>1662</v>
      </c>
      <c r="B4863" s="23" t="s">
        <v>1663</v>
      </c>
      <c r="C4863" s="23" t="s">
        <v>17</v>
      </c>
      <c r="D4863" s="24">
        <v>45299.948148148149</v>
      </c>
      <c r="E4863" s="25" t="s">
        <v>11</v>
      </c>
      <c r="F4863" s="26" t="s">
        <v>16</v>
      </c>
      <c r="G4863" s="26" t="s">
        <v>14</v>
      </c>
      <c r="H4863" s="23">
        <v>0</v>
      </c>
      <c r="I4863" s="27"/>
      <c r="J4863" s="28">
        <v>0</v>
      </c>
      <c r="K4863" t="str">
        <f>IF((LEN(relatorio_Ananindeua3[[#This Row],[CIF/CPF/CNPJ]])=14),relatorio_Ananindeua3[[#This Row],[CIF/CPF/CNPJ]],relatorio_Ananindeua3[[#This Row],[Coluna2]])</f>
        <v>23545699000170</v>
      </c>
      <c r="L4863" t="str">
        <f t="shared" si="76"/>
        <v>235******70</v>
      </c>
    </row>
    <row r="4864" spans="1:12" x14ac:dyDescent="0.25">
      <c r="A4864" s="23" t="s">
        <v>1672</v>
      </c>
      <c r="B4864" s="23" t="s">
        <v>1673</v>
      </c>
      <c r="C4864" s="23" t="s">
        <v>17</v>
      </c>
      <c r="D4864" s="24">
        <v>45299.948148148149</v>
      </c>
      <c r="E4864" s="25" t="s">
        <v>11</v>
      </c>
      <c r="F4864" s="26" t="s">
        <v>16</v>
      </c>
      <c r="G4864" s="26" t="s">
        <v>14</v>
      </c>
      <c r="H4864" s="23">
        <v>0</v>
      </c>
      <c r="I4864" s="27"/>
      <c r="J4864" s="28">
        <v>0</v>
      </c>
      <c r="K4864" t="str">
        <f>IF((LEN(relatorio_Ananindeua3[[#This Row],[CIF/CPF/CNPJ]])=14),relatorio_Ananindeua3[[#This Row],[CIF/CPF/CNPJ]],relatorio_Ananindeua3[[#This Row],[Coluna2]])</f>
        <v>23585902000132</v>
      </c>
      <c r="L4864" t="str">
        <f t="shared" si="76"/>
        <v>235******32</v>
      </c>
    </row>
    <row r="4865" spans="1:12" x14ac:dyDescent="0.25">
      <c r="A4865" s="23" t="s">
        <v>1602</v>
      </c>
      <c r="B4865" s="23" t="s">
        <v>1603</v>
      </c>
      <c r="C4865" s="23" t="s">
        <v>17</v>
      </c>
      <c r="D4865" s="24">
        <v>45299.948159722226</v>
      </c>
      <c r="E4865" s="25" t="s">
        <v>11</v>
      </c>
      <c r="F4865" s="26" t="s">
        <v>16</v>
      </c>
      <c r="G4865" s="26" t="s">
        <v>14</v>
      </c>
      <c r="H4865" s="23">
        <v>0</v>
      </c>
      <c r="I4865" s="27"/>
      <c r="J4865" s="28">
        <v>0</v>
      </c>
      <c r="K4865" t="str">
        <f>IF((LEN(relatorio_Ananindeua3[[#This Row],[CIF/CPF/CNPJ]])=14),relatorio_Ananindeua3[[#This Row],[CIF/CPF/CNPJ]],relatorio_Ananindeua3[[#This Row],[Coluna2]])</f>
        <v>23016990000151</v>
      </c>
      <c r="L4865" t="str">
        <f t="shared" si="76"/>
        <v>230******51</v>
      </c>
    </row>
    <row r="4866" spans="1:12" x14ac:dyDescent="0.25">
      <c r="A4866" s="23" t="s">
        <v>1576</v>
      </c>
      <c r="B4866" s="23" t="s">
        <v>1577</v>
      </c>
      <c r="C4866" s="23" t="s">
        <v>17</v>
      </c>
      <c r="D4866" s="24">
        <v>45299.948171296295</v>
      </c>
      <c r="E4866" s="25" t="s">
        <v>11</v>
      </c>
      <c r="F4866" s="26" t="s">
        <v>16</v>
      </c>
      <c r="G4866" s="26" t="s">
        <v>14</v>
      </c>
      <c r="H4866" s="23">
        <v>0</v>
      </c>
      <c r="I4866" s="27"/>
      <c r="J4866" s="28">
        <v>0</v>
      </c>
      <c r="K4866" t="str">
        <f>IF((LEN(relatorio_Ananindeua3[[#This Row],[CIF/CPF/CNPJ]])=14),relatorio_Ananindeua3[[#This Row],[CIF/CPF/CNPJ]],relatorio_Ananindeua3[[#This Row],[Coluna2]])</f>
        <v>22795575000180</v>
      </c>
      <c r="L4866" t="str">
        <f t="shared" si="76"/>
        <v>227******80</v>
      </c>
    </row>
    <row r="4867" spans="1:12" x14ac:dyDescent="0.25">
      <c r="A4867" s="23" t="s">
        <v>1517</v>
      </c>
      <c r="B4867" s="23" t="s">
        <v>1518</v>
      </c>
      <c r="C4867" s="23" t="s">
        <v>17</v>
      </c>
      <c r="D4867" s="24">
        <v>45299.948182870372</v>
      </c>
      <c r="E4867" s="25" t="s">
        <v>11</v>
      </c>
      <c r="F4867" s="26" t="s">
        <v>16</v>
      </c>
      <c r="G4867" s="26" t="s">
        <v>14</v>
      </c>
      <c r="H4867" s="23">
        <v>0</v>
      </c>
      <c r="I4867" s="27"/>
      <c r="J4867" s="28">
        <v>0</v>
      </c>
      <c r="K4867" t="str">
        <f>IF((LEN(relatorio_Ananindeua3[[#This Row],[CIF/CPF/CNPJ]])=14),relatorio_Ananindeua3[[#This Row],[CIF/CPF/CNPJ]],relatorio_Ananindeua3[[#This Row],[Coluna2]])</f>
        <v>22321878000161</v>
      </c>
      <c r="L4867" t="str">
        <f t="shared" si="76"/>
        <v>223******61</v>
      </c>
    </row>
    <row r="4868" spans="1:12" x14ac:dyDescent="0.25">
      <c r="A4868" s="23" t="s">
        <v>1472</v>
      </c>
      <c r="B4868" s="23" t="s">
        <v>1473</v>
      </c>
      <c r="C4868" s="23" t="s">
        <v>17</v>
      </c>
      <c r="D4868" s="24">
        <v>45299.948194444441</v>
      </c>
      <c r="E4868" s="25" t="s">
        <v>11</v>
      </c>
      <c r="F4868" s="26" t="s">
        <v>16</v>
      </c>
      <c r="G4868" s="26" t="s">
        <v>14</v>
      </c>
      <c r="H4868" s="23">
        <v>0</v>
      </c>
      <c r="I4868" s="27"/>
      <c r="J4868" s="28">
        <v>0</v>
      </c>
      <c r="K4868" t="str">
        <f>IF((LEN(relatorio_Ananindeua3[[#This Row],[CIF/CPF/CNPJ]])=14),relatorio_Ananindeua3[[#This Row],[CIF/CPF/CNPJ]],relatorio_Ananindeua3[[#This Row],[Coluna2]])</f>
        <v>21850172000124</v>
      </c>
      <c r="L4868" t="str">
        <f t="shared" si="76"/>
        <v>218******24</v>
      </c>
    </row>
    <row r="4869" spans="1:12" x14ac:dyDescent="0.25">
      <c r="A4869" s="23" t="s">
        <v>1478</v>
      </c>
      <c r="B4869" s="23" t="s">
        <v>1479</v>
      </c>
      <c r="C4869" s="23" t="s">
        <v>17</v>
      </c>
      <c r="D4869" s="24">
        <v>45299.948194444441</v>
      </c>
      <c r="E4869" s="25" t="s">
        <v>11</v>
      </c>
      <c r="F4869" s="26" t="s">
        <v>16</v>
      </c>
      <c r="G4869" s="26" t="s">
        <v>14</v>
      </c>
      <c r="H4869" s="23">
        <v>0</v>
      </c>
      <c r="I4869" s="27"/>
      <c r="J4869" s="28">
        <v>0</v>
      </c>
      <c r="K4869" t="str">
        <f>IF((LEN(relatorio_Ananindeua3[[#This Row],[CIF/CPF/CNPJ]])=14),relatorio_Ananindeua3[[#This Row],[CIF/CPF/CNPJ]],relatorio_Ananindeua3[[#This Row],[Coluna2]])</f>
        <v>21927583000170</v>
      </c>
      <c r="L4869" t="str">
        <f t="shared" si="76"/>
        <v>219******70</v>
      </c>
    </row>
    <row r="4870" spans="1:12" x14ac:dyDescent="0.25">
      <c r="A4870" s="23" t="s">
        <v>1503</v>
      </c>
      <c r="B4870" s="23" t="s">
        <v>1504</v>
      </c>
      <c r="C4870" s="23" t="s">
        <v>17</v>
      </c>
      <c r="D4870" s="24">
        <v>45299.948194444441</v>
      </c>
      <c r="E4870" s="25" t="s">
        <v>11</v>
      </c>
      <c r="F4870" s="26" t="s">
        <v>16</v>
      </c>
      <c r="G4870" s="26" t="s">
        <v>14</v>
      </c>
      <c r="H4870" s="23">
        <v>0</v>
      </c>
      <c r="I4870" s="27"/>
      <c r="J4870" s="28">
        <v>0</v>
      </c>
      <c r="K4870" t="str">
        <f>IF((LEN(relatorio_Ananindeua3[[#This Row],[CIF/CPF/CNPJ]])=14),relatorio_Ananindeua3[[#This Row],[CIF/CPF/CNPJ]],relatorio_Ananindeua3[[#This Row],[Coluna2]])</f>
        <v>22223966000120</v>
      </c>
      <c r="L4870" t="str">
        <f t="shared" si="76"/>
        <v>222******20</v>
      </c>
    </row>
    <row r="4871" spans="1:12" x14ac:dyDescent="0.25">
      <c r="A4871" s="23" t="s">
        <v>1505</v>
      </c>
      <c r="B4871" s="23" t="s">
        <v>1506</v>
      </c>
      <c r="C4871" s="23" t="s">
        <v>17</v>
      </c>
      <c r="D4871" s="24">
        <v>45299.948194444441</v>
      </c>
      <c r="E4871" s="25" t="s">
        <v>11</v>
      </c>
      <c r="F4871" s="26" t="s">
        <v>16</v>
      </c>
      <c r="G4871" s="26" t="s">
        <v>14</v>
      </c>
      <c r="H4871" s="23">
        <v>0</v>
      </c>
      <c r="I4871" s="27"/>
      <c r="J4871" s="28">
        <v>0</v>
      </c>
      <c r="K4871" t="str">
        <f>IF((LEN(relatorio_Ananindeua3[[#This Row],[CIF/CPF/CNPJ]])=14),relatorio_Ananindeua3[[#This Row],[CIF/CPF/CNPJ]],relatorio_Ananindeua3[[#This Row],[Coluna2]])</f>
        <v>22224266000150</v>
      </c>
      <c r="L4871" t="str">
        <f t="shared" si="76"/>
        <v>222******50</v>
      </c>
    </row>
    <row r="4872" spans="1:12" x14ac:dyDescent="0.25">
      <c r="A4872" s="23" t="s">
        <v>1445</v>
      </c>
      <c r="B4872" s="23" t="s">
        <v>1446</v>
      </c>
      <c r="C4872" s="23" t="s">
        <v>17</v>
      </c>
      <c r="D4872" s="24">
        <v>45299.948206018518</v>
      </c>
      <c r="E4872" s="25" t="s">
        <v>11</v>
      </c>
      <c r="F4872" s="26" t="s">
        <v>16</v>
      </c>
      <c r="G4872" s="26" t="s">
        <v>14</v>
      </c>
      <c r="H4872" s="23">
        <v>0</v>
      </c>
      <c r="I4872" s="27"/>
      <c r="J4872" s="28">
        <v>0</v>
      </c>
      <c r="K4872" t="str">
        <f>IF((LEN(relatorio_Ananindeua3[[#This Row],[CIF/CPF/CNPJ]])=14),relatorio_Ananindeua3[[#This Row],[CIF/CPF/CNPJ]],relatorio_Ananindeua3[[#This Row],[Coluna2]])</f>
        <v>21666028000132</v>
      </c>
      <c r="L4872" t="str">
        <f t="shared" si="76"/>
        <v>216******32</v>
      </c>
    </row>
    <row r="4873" spans="1:12" x14ac:dyDescent="0.25">
      <c r="A4873" s="23" t="s">
        <v>1454</v>
      </c>
      <c r="B4873" s="23" t="s">
        <v>1455</v>
      </c>
      <c r="C4873" s="23" t="s">
        <v>17</v>
      </c>
      <c r="D4873" s="24">
        <v>45299.948206018518</v>
      </c>
      <c r="E4873" s="25" t="s">
        <v>11</v>
      </c>
      <c r="F4873" s="26" t="s">
        <v>16</v>
      </c>
      <c r="G4873" s="26" t="s">
        <v>14</v>
      </c>
      <c r="H4873" s="23">
        <v>0</v>
      </c>
      <c r="I4873" s="27"/>
      <c r="J4873" s="28">
        <v>0</v>
      </c>
      <c r="K4873" t="str">
        <f>IF((LEN(relatorio_Ananindeua3[[#This Row],[CIF/CPF/CNPJ]])=14),relatorio_Ananindeua3[[#This Row],[CIF/CPF/CNPJ]],relatorio_Ananindeua3[[#This Row],[Coluna2]])</f>
        <v>21729620000136</v>
      </c>
      <c r="L4873" t="str">
        <f t="shared" si="76"/>
        <v>217******36</v>
      </c>
    </row>
    <row r="4874" spans="1:12" x14ac:dyDescent="0.25">
      <c r="A4874" s="23" t="s">
        <v>1460</v>
      </c>
      <c r="B4874" s="23" t="s">
        <v>1461</v>
      </c>
      <c r="C4874" s="23" t="s">
        <v>17</v>
      </c>
      <c r="D4874" s="24">
        <v>45299.948206018518</v>
      </c>
      <c r="E4874" s="25" t="s">
        <v>11</v>
      </c>
      <c r="F4874" s="26" t="s">
        <v>16</v>
      </c>
      <c r="G4874" s="26" t="s">
        <v>14</v>
      </c>
      <c r="H4874" s="23">
        <v>0</v>
      </c>
      <c r="I4874" s="27"/>
      <c r="J4874" s="28">
        <v>0</v>
      </c>
      <c r="K4874" t="str">
        <f>IF((LEN(relatorio_Ananindeua3[[#This Row],[CIF/CPF/CNPJ]])=14),relatorio_Ananindeua3[[#This Row],[CIF/CPF/CNPJ]],relatorio_Ananindeua3[[#This Row],[Coluna2]])</f>
        <v>21751590000164</v>
      </c>
      <c r="L4874" t="str">
        <f t="shared" si="76"/>
        <v>217******64</v>
      </c>
    </row>
    <row r="4875" spans="1:12" x14ac:dyDescent="0.25">
      <c r="A4875" s="23" t="s">
        <v>1409</v>
      </c>
      <c r="B4875" s="23" t="s">
        <v>1410</v>
      </c>
      <c r="C4875" s="23" t="s">
        <v>17</v>
      </c>
      <c r="D4875" s="24">
        <v>45299.948217592595</v>
      </c>
      <c r="E4875" s="25" t="s">
        <v>11</v>
      </c>
      <c r="F4875" s="26" t="s">
        <v>16</v>
      </c>
      <c r="G4875" s="26" t="s">
        <v>14</v>
      </c>
      <c r="H4875" s="23">
        <v>0</v>
      </c>
      <c r="I4875" s="27"/>
      <c r="J4875" s="28">
        <v>0</v>
      </c>
      <c r="K4875" t="str">
        <f>IF((LEN(relatorio_Ananindeua3[[#This Row],[CIF/CPF/CNPJ]])=14),relatorio_Ananindeua3[[#This Row],[CIF/CPF/CNPJ]],relatorio_Ananindeua3[[#This Row],[Coluna2]])</f>
        <v>21314680000198</v>
      </c>
      <c r="L4875" t="str">
        <f t="shared" si="76"/>
        <v>213******98</v>
      </c>
    </row>
    <row r="4876" spans="1:12" x14ac:dyDescent="0.25">
      <c r="A4876" s="23" t="s">
        <v>1423</v>
      </c>
      <c r="B4876" s="23" t="s">
        <v>1424</v>
      </c>
      <c r="C4876" s="23" t="s">
        <v>17</v>
      </c>
      <c r="D4876" s="24">
        <v>45299.948217592595</v>
      </c>
      <c r="E4876" s="25" t="s">
        <v>11</v>
      </c>
      <c r="F4876" s="26" t="s">
        <v>16</v>
      </c>
      <c r="G4876" s="26" t="s">
        <v>14</v>
      </c>
      <c r="H4876" s="23">
        <v>0</v>
      </c>
      <c r="I4876" s="27"/>
      <c r="J4876" s="28">
        <v>0</v>
      </c>
      <c r="K4876" t="str">
        <f>IF((LEN(relatorio_Ananindeua3[[#This Row],[CIF/CPF/CNPJ]])=14),relatorio_Ananindeua3[[#This Row],[CIF/CPF/CNPJ]],relatorio_Ananindeua3[[#This Row],[Coluna2]])</f>
        <v>21452244000185</v>
      </c>
      <c r="L4876" t="str">
        <f t="shared" si="76"/>
        <v>214******85</v>
      </c>
    </row>
    <row r="4877" spans="1:12" x14ac:dyDescent="0.25">
      <c r="A4877" s="23" t="s">
        <v>1400</v>
      </c>
      <c r="B4877" s="23" t="s">
        <v>1401</v>
      </c>
      <c r="C4877" s="23" t="s">
        <v>17</v>
      </c>
      <c r="D4877" s="24">
        <v>45299.948229166665</v>
      </c>
      <c r="E4877" s="25" t="s">
        <v>11</v>
      </c>
      <c r="F4877" s="26" t="s">
        <v>16</v>
      </c>
      <c r="G4877" s="26" t="s">
        <v>14</v>
      </c>
      <c r="H4877" s="23">
        <v>0</v>
      </c>
      <c r="I4877" s="27"/>
      <c r="J4877" s="28">
        <v>0</v>
      </c>
      <c r="K4877" t="str">
        <f>IF((LEN(relatorio_Ananindeua3[[#This Row],[CIF/CPF/CNPJ]])=14),relatorio_Ananindeua3[[#This Row],[CIF/CPF/CNPJ]],relatorio_Ananindeua3[[#This Row],[Coluna2]])</f>
        <v>21200760000112</v>
      </c>
      <c r="L4877" t="str">
        <f t="shared" si="76"/>
        <v>212******12</v>
      </c>
    </row>
    <row r="4878" spans="1:12" x14ac:dyDescent="0.25">
      <c r="A4878" s="23" t="s">
        <v>1372</v>
      </c>
      <c r="B4878" s="23" t="s">
        <v>1373</v>
      </c>
      <c r="C4878" s="23" t="s">
        <v>17</v>
      </c>
      <c r="D4878" s="24">
        <v>45299.948240740741</v>
      </c>
      <c r="E4878" s="25" t="s">
        <v>11</v>
      </c>
      <c r="F4878" s="26" t="s">
        <v>16</v>
      </c>
      <c r="G4878" s="26" t="s">
        <v>14</v>
      </c>
      <c r="H4878" s="23">
        <v>0</v>
      </c>
      <c r="I4878" s="27"/>
      <c r="J4878" s="28">
        <v>0</v>
      </c>
      <c r="K4878" t="str">
        <f>IF((LEN(relatorio_Ananindeua3[[#This Row],[CIF/CPF/CNPJ]])=14),relatorio_Ananindeua3[[#This Row],[CIF/CPF/CNPJ]],relatorio_Ananindeua3[[#This Row],[Coluna2]])</f>
        <v>21011129000175</v>
      </c>
      <c r="L4878" t="str">
        <f t="shared" si="76"/>
        <v>210******75</v>
      </c>
    </row>
    <row r="4879" spans="1:12" x14ac:dyDescent="0.25">
      <c r="A4879" s="23" t="s">
        <v>1384</v>
      </c>
      <c r="B4879" s="23" t="s">
        <v>1385</v>
      </c>
      <c r="C4879" s="23" t="s">
        <v>17</v>
      </c>
      <c r="D4879" s="24">
        <v>45299.948240740741</v>
      </c>
      <c r="E4879" s="25" t="s">
        <v>11</v>
      </c>
      <c r="F4879" s="26" t="s">
        <v>16</v>
      </c>
      <c r="G4879" s="26" t="s">
        <v>14</v>
      </c>
      <c r="H4879" s="23">
        <v>0</v>
      </c>
      <c r="I4879" s="27"/>
      <c r="J4879" s="28">
        <v>0</v>
      </c>
      <c r="K4879" t="str">
        <f>IF((LEN(relatorio_Ananindeua3[[#This Row],[CIF/CPF/CNPJ]])=14),relatorio_Ananindeua3[[#This Row],[CIF/CPF/CNPJ]],relatorio_Ananindeua3[[#This Row],[Coluna2]])</f>
        <v>21086599000106</v>
      </c>
      <c r="L4879" t="str">
        <f t="shared" si="76"/>
        <v>210******06</v>
      </c>
    </row>
    <row r="4880" spans="1:12" x14ac:dyDescent="0.25">
      <c r="A4880" s="23" t="s">
        <v>1392</v>
      </c>
      <c r="B4880" s="23" t="s">
        <v>1393</v>
      </c>
      <c r="C4880" s="23" t="s">
        <v>17</v>
      </c>
      <c r="D4880" s="24">
        <v>45299.948240740741</v>
      </c>
      <c r="E4880" s="25" t="s">
        <v>11</v>
      </c>
      <c r="F4880" s="26" t="s">
        <v>16</v>
      </c>
      <c r="G4880" s="26" t="s">
        <v>14</v>
      </c>
      <c r="H4880" s="23">
        <v>0</v>
      </c>
      <c r="I4880" s="27"/>
      <c r="J4880" s="28">
        <v>0</v>
      </c>
      <c r="K4880" t="str">
        <f>IF((LEN(relatorio_Ananindeua3[[#This Row],[CIF/CPF/CNPJ]])=14),relatorio_Ananindeua3[[#This Row],[CIF/CPF/CNPJ]],relatorio_Ananindeua3[[#This Row],[Coluna2]])</f>
        <v>21107723000164</v>
      </c>
      <c r="L4880" t="str">
        <f t="shared" si="76"/>
        <v>211******64</v>
      </c>
    </row>
    <row r="4881" spans="1:12" x14ac:dyDescent="0.25">
      <c r="A4881" s="23" t="s">
        <v>1396</v>
      </c>
      <c r="B4881" s="23" t="s">
        <v>1397</v>
      </c>
      <c r="C4881" s="23" t="s">
        <v>17</v>
      </c>
      <c r="D4881" s="24">
        <v>45299.948240740741</v>
      </c>
      <c r="E4881" s="25" t="s">
        <v>11</v>
      </c>
      <c r="F4881" s="26" t="s">
        <v>16</v>
      </c>
      <c r="G4881" s="26" t="s">
        <v>14</v>
      </c>
      <c r="H4881" s="23">
        <v>0</v>
      </c>
      <c r="I4881" s="27"/>
      <c r="J4881" s="28">
        <v>0</v>
      </c>
      <c r="K4881" t="str">
        <f>IF((LEN(relatorio_Ananindeua3[[#This Row],[CIF/CPF/CNPJ]])=14),relatorio_Ananindeua3[[#This Row],[CIF/CPF/CNPJ]],relatorio_Ananindeua3[[#This Row],[Coluna2]])</f>
        <v>21153658000103</v>
      </c>
      <c r="L4881" t="str">
        <f t="shared" si="76"/>
        <v>211******03</v>
      </c>
    </row>
    <row r="4882" spans="1:12" x14ac:dyDescent="0.25">
      <c r="A4882" s="23" t="s">
        <v>1348</v>
      </c>
      <c r="B4882" s="23" t="s">
        <v>1349</v>
      </c>
      <c r="C4882" s="23" t="s">
        <v>17</v>
      </c>
      <c r="D4882" s="24">
        <v>45299.948252314818</v>
      </c>
      <c r="E4882" s="25" t="s">
        <v>11</v>
      </c>
      <c r="F4882" s="26" t="s">
        <v>16</v>
      </c>
      <c r="G4882" s="26" t="s">
        <v>14</v>
      </c>
      <c r="H4882" s="23">
        <v>0</v>
      </c>
      <c r="I4882" s="27"/>
      <c r="J4882" s="28">
        <v>0</v>
      </c>
      <c r="K4882" t="str">
        <f>IF((LEN(relatorio_Ananindeua3[[#This Row],[CIF/CPF/CNPJ]])=14),relatorio_Ananindeua3[[#This Row],[CIF/CPF/CNPJ]],relatorio_Ananindeua3[[#This Row],[Coluna2]])</f>
        <v>20697155000136</v>
      </c>
      <c r="L4882" t="str">
        <f t="shared" ref="L4882:L4945" si="77">_xlfn.CONCAT(LEFT(A4882,3),REPT("*",6),RIGHT(A4882,2))</f>
        <v>206******36</v>
      </c>
    </row>
    <row r="4883" spans="1:12" x14ac:dyDescent="0.25">
      <c r="A4883" s="23" t="s">
        <v>1352</v>
      </c>
      <c r="B4883" s="23" t="s">
        <v>1353</v>
      </c>
      <c r="C4883" s="23" t="s">
        <v>17</v>
      </c>
      <c r="D4883" s="24">
        <v>45299.948252314818</v>
      </c>
      <c r="E4883" s="25" t="s">
        <v>11</v>
      </c>
      <c r="F4883" s="26" t="s">
        <v>16</v>
      </c>
      <c r="G4883" s="26" t="s">
        <v>14</v>
      </c>
      <c r="H4883" s="23">
        <v>0</v>
      </c>
      <c r="I4883" s="27"/>
      <c r="J4883" s="28">
        <v>0</v>
      </c>
      <c r="K4883" t="str">
        <f>IF((LEN(relatorio_Ananindeua3[[#This Row],[CIF/CPF/CNPJ]])=14),relatorio_Ananindeua3[[#This Row],[CIF/CPF/CNPJ]],relatorio_Ananindeua3[[#This Row],[Coluna2]])</f>
        <v>20751148000175</v>
      </c>
      <c r="L4883" t="str">
        <f t="shared" si="77"/>
        <v>207******75</v>
      </c>
    </row>
    <row r="4884" spans="1:12" x14ac:dyDescent="0.25">
      <c r="A4884" s="23" t="s">
        <v>1354</v>
      </c>
      <c r="B4884" s="23" t="s">
        <v>1355</v>
      </c>
      <c r="C4884" s="23" t="s">
        <v>17</v>
      </c>
      <c r="D4884" s="24">
        <v>45299.948252314818</v>
      </c>
      <c r="E4884" s="25" t="s">
        <v>11</v>
      </c>
      <c r="F4884" s="26" t="s">
        <v>16</v>
      </c>
      <c r="G4884" s="26" t="s">
        <v>14</v>
      </c>
      <c r="H4884" s="23">
        <v>0</v>
      </c>
      <c r="I4884" s="27"/>
      <c r="J4884" s="28">
        <v>0</v>
      </c>
      <c r="K4884" t="str">
        <f>IF((LEN(relatorio_Ananindeua3[[#This Row],[CIF/CPF/CNPJ]])=14),relatorio_Ananindeua3[[#This Row],[CIF/CPF/CNPJ]],relatorio_Ananindeua3[[#This Row],[Coluna2]])</f>
        <v>20751971000180</v>
      </c>
      <c r="L4884" t="str">
        <f t="shared" si="77"/>
        <v>207******80</v>
      </c>
    </row>
    <row r="4885" spans="1:12" x14ac:dyDescent="0.25">
      <c r="A4885" s="23" t="s">
        <v>1356</v>
      </c>
      <c r="B4885" s="23" t="s">
        <v>1357</v>
      </c>
      <c r="C4885" s="23" t="s">
        <v>17</v>
      </c>
      <c r="D4885" s="24">
        <v>45299.948252314818</v>
      </c>
      <c r="E4885" s="25" t="s">
        <v>11</v>
      </c>
      <c r="F4885" s="26" t="s">
        <v>16</v>
      </c>
      <c r="G4885" s="26" t="s">
        <v>14</v>
      </c>
      <c r="H4885" s="23">
        <v>0</v>
      </c>
      <c r="I4885" s="27"/>
      <c r="J4885" s="28">
        <v>0</v>
      </c>
      <c r="K4885" t="str">
        <f>IF((LEN(relatorio_Ananindeua3[[#This Row],[CIF/CPF/CNPJ]])=14),relatorio_Ananindeua3[[#This Row],[CIF/CPF/CNPJ]],relatorio_Ananindeua3[[#This Row],[Coluna2]])</f>
        <v>20768345000105</v>
      </c>
      <c r="L4885" t="str">
        <f t="shared" si="77"/>
        <v>207******05</v>
      </c>
    </row>
    <row r="4886" spans="1:12" x14ac:dyDescent="0.25">
      <c r="A4886" s="23" t="s">
        <v>1334</v>
      </c>
      <c r="B4886" s="23" t="s">
        <v>1335</v>
      </c>
      <c r="C4886" s="23" t="s">
        <v>17</v>
      </c>
      <c r="D4886" s="24">
        <v>45299.948275462964</v>
      </c>
      <c r="E4886" s="25" t="s">
        <v>11</v>
      </c>
      <c r="F4886" s="26" t="s">
        <v>16</v>
      </c>
      <c r="G4886" s="26" t="s">
        <v>14</v>
      </c>
      <c r="H4886" s="23">
        <v>0</v>
      </c>
      <c r="I4886" s="27"/>
      <c r="J4886" s="28">
        <v>0</v>
      </c>
      <c r="K4886" t="str">
        <f>IF((LEN(relatorio_Ananindeua3[[#This Row],[CIF/CPF/CNPJ]])=14),relatorio_Ananindeua3[[#This Row],[CIF/CPF/CNPJ]],relatorio_Ananindeua3[[#This Row],[Coluna2]])</f>
        <v>20424474000178</v>
      </c>
      <c r="L4886" t="str">
        <f t="shared" si="77"/>
        <v>204******78</v>
      </c>
    </row>
    <row r="4887" spans="1:12" x14ac:dyDescent="0.25">
      <c r="A4887" s="23" t="s">
        <v>1336</v>
      </c>
      <c r="B4887" s="23" t="s">
        <v>1337</v>
      </c>
      <c r="C4887" s="23" t="s">
        <v>17</v>
      </c>
      <c r="D4887" s="24">
        <v>45299.948275462964</v>
      </c>
      <c r="E4887" s="25" t="s">
        <v>11</v>
      </c>
      <c r="F4887" s="26" t="s">
        <v>16</v>
      </c>
      <c r="G4887" s="26" t="s">
        <v>14</v>
      </c>
      <c r="H4887" s="23">
        <v>0</v>
      </c>
      <c r="I4887" s="27"/>
      <c r="J4887" s="28">
        <v>0</v>
      </c>
      <c r="K4887" t="str">
        <f>IF((LEN(relatorio_Ananindeua3[[#This Row],[CIF/CPF/CNPJ]])=14),relatorio_Ananindeua3[[#This Row],[CIF/CPF/CNPJ]],relatorio_Ananindeua3[[#This Row],[Coluna2]])</f>
        <v>20433946000159</v>
      </c>
      <c r="L4887" t="str">
        <f t="shared" si="77"/>
        <v>204******59</v>
      </c>
    </row>
    <row r="4888" spans="1:12" x14ac:dyDescent="0.25">
      <c r="A4888" s="23" t="s">
        <v>1293</v>
      </c>
      <c r="B4888" s="23" t="s">
        <v>1294</v>
      </c>
      <c r="C4888" s="23" t="s">
        <v>17</v>
      </c>
      <c r="D4888" s="24">
        <v>45299.948310185187</v>
      </c>
      <c r="E4888" s="25" t="s">
        <v>11</v>
      </c>
      <c r="F4888" s="26" t="s">
        <v>16</v>
      </c>
      <c r="G4888" s="26" t="s">
        <v>14</v>
      </c>
      <c r="H4888" s="23">
        <v>0</v>
      </c>
      <c r="I4888" s="27"/>
      <c r="J4888" s="28">
        <v>0</v>
      </c>
      <c r="K4888" t="str">
        <f>IF((LEN(relatorio_Ananindeua3[[#This Row],[CIF/CPF/CNPJ]])=14),relatorio_Ananindeua3[[#This Row],[CIF/CPF/CNPJ]],relatorio_Ananindeua3[[#This Row],[Coluna2]])</f>
        <v>20106295000192</v>
      </c>
      <c r="L4888" t="str">
        <f t="shared" si="77"/>
        <v>201******92</v>
      </c>
    </row>
    <row r="4889" spans="1:12" x14ac:dyDescent="0.25">
      <c r="A4889" s="23" t="s">
        <v>1217</v>
      </c>
      <c r="B4889" s="23" t="s">
        <v>1218</v>
      </c>
      <c r="C4889" s="23" t="s">
        <v>17</v>
      </c>
      <c r="D4889" s="24">
        <v>45299.948333333334</v>
      </c>
      <c r="E4889" s="25" t="s">
        <v>11</v>
      </c>
      <c r="F4889" s="26" t="s">
        <v>16</v>
      </c>
      <c r="G4889" s="26" t="s">
        <v>14</v>
      </c>
      <c r="H4889" s="23">
        <v>0</v>
      </c>
      <c r="I4889" s="27"/>
      <c r="J4889" s="28">
        <v>0</v>
      </c>
      <c r="K4889" t="str">
        <f>IF((LEN(relatorio_Ananindeua3[[#This Row],[CIF/CPF/CNPJ]])=14),relatorio_Ananindeua3[[#This Row],[CIF/CPF/CNPJ]],relatorio_Ananindeua3[[#This Row],[Coluna2]])</f>
        <v>19585830000156</v>
      </c>
      <c r="L4889" t="str">
        <f t="shared" si="77"/>
        <v>195******56</v>
      </c>
    </row>
    <row r="4890" spans="1:12" x14ac:dyDescent="0.25">
      <c r="A4890" s="23" t="s">
        <v>1173</v>
      </c>
      <c r="B4890" s="23" t="s">
        <v>1174</v>
      </c>
      <c r="C4890" s="23" t="s">
        <v>17</v>
      </c>
      <c r="D4890" s="24">
        <v>45299.948344907411</v>
      </c>
      <c r="E4890" s="25" t="s">
        <v>11</v>
      </c>
      <c r="F4890" s="26" t="s">
        <v>16</v>
      </c>
      <c r="G4890" s="26" t="s">
        <v>14</v>
      </c>
      <c r="H4890" s="23">
        <v>0</v>
      </c>
      <c r="I4890" s="27"/>
      <c r="J4890" s="28">
        <v>0</v>
      </c>
      <c r="K4890" t="str">
        <f>IF((LEN(relatorio_Ananindeua3[[#This Row],[CIF/CPF/CNPJ]])=14),relatorio_Ananindeua3[[#This Row],[CIF/CPF/CNPJ]],relatorio_Ananindeua3[[#This Row],[Coluna2]])</f>
        <v>19334451000193</v>
      </c>
      <c r="L4890" t="str">
        <f t="shared" si="77"/>
        <v>193******93</v>
      </c>
    </row>
    <row r="4891" spans="1:12" x14ac:dyDescent="0.25">
      <c r="A4891" s="23" t="s">
        <v>1044</v>
      </c>
      <c r="B4891" s="23" t="s">
        <v>1045</v>
      </c>
      <c r="C4891" s="23" t="s">
        <v>17</v>
      </c>
      <c r="D4891" s="24">
        <v>45299.948472222219</v>
      </c>
      <c r="E4891" s="25" t="s">
        <v>11</v>
      </c>
      <c r="F4891" s="26" t="s">
        <v>16</v>
      </c>
      <c r="G4891" s="26" t="s">
        <v>14</v>
      </c>
      <c r="H4891" s="23">
        <v>0</v>
      </c>
      <c r="I4891" s="27"/>
      <c r="J4891" s="28">
        <v>0</v>
      </c>
      <c r="K4891" t="str">
        <f>IF((LEN(relatorio_Ananindeua3[[#This Row],[CIF/CPF/CNPJ]])=14),relatorio_Ananindeua3[[#This Row],[CIF/CPF/CNPJ]],relatorio_Ananindeua3[[#This Row],[Coluna2]])</f>
        <v>18078536000195</v>
      </c>
      <c r="L4891" t="str">
        <f t="shared" si="77"/>
        <v>180******95</v>
      </c>
    </row>
    <row r="4892" spans="1:12" x14ac:dyDescent="0.25">
      <c r="A4892" s="23" t="s">
        <v>994</v>
      </c>
      <c r="B4892" s="23" t="s">
        <v>995</v>
      </c>
      <c r="C4892" s="23" t="s">
        <v>17</v>
      </c>
      <c r="D4892" s="24">
        <v>45299.948495370372</v>
      </c>
      <c r="E4892" s="25" t="s">
        <v>11</v>
      </c>
      <c r="F4892" s="26" t="s">
        <v>16</v>
      </c>
      <c r="G4892" s="26" t="s">
        <v>14</v>
      </c>
      <c r="H4892" s="23">
        <v>0</v>
      </c>
      <c r="I4892" s="27"/>
      <c r="J4892" s="28">
        <v>0</v>
      </c>
      <c r="K4892" t="str">
        <f>IF((LEN(relatorio_Ananindeua3[[#This Row],[CIF/CPF/CNPJ]])=14),relatorio_Ananindeua3[[#This Row],[CIF/CPF/CNPJ]],relatorio_Ananindeua3[[#This Row],[Coluna2]])</f>
        <v>17625811000180</v>
      </c>
      <c r="L4892" t="str">
        <f t="shared" si="77"/>
        <v>176******80</v>
      </c>
    </row>
    <row r="4893" spans="1:12" x14ac:dyDescent="0.25">
      <c r="A4893" s="23" t="s">
        <v>954</v>
      </c>
      <c r="B4893" s="23" t="s">
        <v>955</v>
      </c>
      <c r="C4893" s="23" t="s">
        <v>17</v>
      </c>
      <c r="D4893" s="24">
        <v>45299.948506944442</v>
      </c>
      <c r="E4893" s="25" t="s">
        <v>11</v>
      </c>
      <c r="F4893" s="26" t="s">
        <v>16</v>
      </c>
      <c r="G4893" s="26" t="s">
        <v>14</v>
      </c>
      <c r="H4893" s="23">
        <v>0</v>
      </c>
      <c r="I4893" s="27"/>
      <c r="J4893" s="28">
        <v>0</v>
      </c>
      <c r="K4893" t="str">
        <f>IF((LEN(relatorio_Ananindeua3[[#This Row],[CIF/CPF/CNPJ]])=14),relatorio_Ananindeua3[[#This Row],[CIF/CPF/CNPJ]],relatorio_Ananindeua3[[#This Row],[Coluna2]])</f>
        <v>17425243000174</v>
      </c>
      <c r="L4893" t="str">
        <f t="shared" si="77"/>
        <v>174******74</v>
      </c>
    </row>
    <row r="4894" spans="1:12" x14ac:dyDescent="0.25">
      <c r="A4894" s="23" t="s">
        <v>807</v>
      </c>
      <c r="B4894" s="23" t="s">
        <v>808</v>
      </c>
      <c r="C4894" s="23" t="s">
        <v>17</v>
      </c>
      <c r="D4894" s="24">
        <v>45299.948553240742</v>
      </c>
      <c r="E4894" s="25" t="s">
        <v>11</v>
      </c>
      <c r="F4894" s="26" t="s">
        <v>16</v>
      </c>
      <c r="G4894" s="26" t="s">
        <v>14</v>
      </c>
      <c r="H4894" s="23">
        <v>0</v>
      </c>
      <c r="I4894" s="27"/>
      <c r="J4894" s="28">
        <v>0</v>
      </c>
      <c r="K4894" t="str">
        <f>IF((LEN(relatorio_Ananindeua3[[#This Row],[CIF/CPF/CNPJ]])=14),relatorio_Ananindeua3[[#This Row],[CIF/CPF/CNPJ]],relatorio_Ananindeua3[[#This Row],[Coluna2]])</f>
        <v>15841360000193</v>
      </c>
      <c r="L4894" t="str">
        <f t="shared" si="77"/>
        <v>158******93</v>
      </c>
    </row>
    <row r="4895" spans="1:12" x14ac:dyDescent="0.25">
      <c r="A4895" s="23" t="s">
        <v>849</v>
      </c>
      <c r="B4895" s="23" t="s">
        <v>850</v>
      </c>
      <c r="C4895" s="23" t="s">
        <v>17</v>
      </c>
      <c r="D4895" s="24">
        <v>45299.948553240742</v>
      </c>
      <c r="E4895" s="25" t="s">
        <v>11</v>
      </c>
      <c r="F4895" s="26" t="s">
        <v>16</v>
      </c>
      <c r="G4895" s="26" t="s">
        <v>14</v>
      </c>
      <c r="H4895" s="23">
        <v>0</v>
      </c>
      <c r="I4895" s="27"/>
      <c r="J4895" s="28">
        <v>0</v>
      </c>
      <c r="K4895" t="str">
        <f>IF((LEN(relatorio_Ananindeua3[[#This Row],[CIF/CPF/CNPJ]])=14),relatorio_Ananindeua3[[#This Row],[CIF/CPF/CNPJ]],relatorio_Ananindeua3[[#This Row],[Coluna2]])</f>
        <v>16594803000151</v>
      </c>
      <c r="L4895" t="str">
        <f t="shared" si="77"/>
        <v>165******51</v>
      </c>
    </row>
    <row r="4896" spans="1:12" x14ac:dyDescent="0.25">
      <c r="A4896" s="23" t="s">
        <v>851</v>
      </c>
      <c r="B4896" s="23" t="s">
        <v>852</v>
      </c>
      <c r="C4896" s="23" t="s">
        <v>17</v>
      </c>
      <c r="D4896" s="24">
        <v>45299.948553240742</v>
      </c>
      <c r="E4896" s="25" t="s">
        <v>11</v>
      </c>
      <c r="F4896" s="26" t="s">
        <v>16</v>
      </c>
      <c r="G4896" s="26" t="s">
        <v>14</v>
      </c>
      <c r="H4896" s="23">
        <v>0</v>
      </c>
      <c r="I4896" s="27"/>
      <c r="J4896" s="28">
        <v>0</v>
      </c>
      <c r="K4896" t="str">
        <f>IF((LEN(relatorio_Ananindeua3[[#This Row],[CIF/CPF/CNPJ]])=14),relatorio_Ananindeua3[[#This Row],[CIF/CPF/CNPJ]],relatorio_Ananindeua3[[#This Row],[Coluna2]])</f>
        <v>16596307000137</v>
      </c>
      <c r="L4896" t="str">
        <f t="shared" si="77"/>
        <v>165******37</v>
      </c>
    </row>
    <row r="4897" spans="1:12" x14ac:dyDescent="0.25">
      <c r="A4897" s="23" t="s">
        <v>5871</v>
      </c>
      <c r="B4897" s="23" t="s">
        <v>5872</v>
      </c>
      <c r="C4897" s="23" t="s">
        <v>17</v>
      </c>
      <c r="D4897" s="24">
        <v>45299.948553240742</v>
      </c>
      <c r="E4897" s="25" t="s">
        <v>11</v>
      </c>
      <c r="F4897" s="26" t="s">
        <v>16</v>
      </c>
      <c r="G4897" s="26" t="s">
        <v>14</v>
      </c>
      <c r="H4897" s="23">
        <v>0</v>
      </c>
      <c r="I4897" s="27"/>
      <c r="J4897" s="28">
        <v>0</v>
      </c>
      <c r="K4897" t="str">
        <f>IF((LEN(relatorio_Ananindeua3[[#This Row],[CIF/CPF/CNPJ]])=14),relatorio_Ananindeua3[[#This Row],[CIF/CPF/CNPJ]],relatorio_Ananindeua3[[#This Row],[Coluna2]])</f>
        <v>43214893000180</v>
      </c>
      <c r="L4897" t="str">
        <f t="shared" si="77"/>
        <v>432******80</v>
      </c>
    </row>
    <row r="4898" spans="1:12" x14ac:dyDescent="0.25">
      <c r="A4898" s="23" t="s">
        <v>752</v>
      </c>
      <c r="B4898" s="23" t="s">
        <v>753</v>
      </c>
      <c r="C4898" s="23" t="s">
        <v>17</v>
      </c>
      <c r="D4898" s="24">
        <v>45299.948564814818</v>
      </c>
      <c r="E4898" s="25" t="s">
        <v>11</v>
      </c>
      <c r="F4898" s="26" t="s">
        <v>16</v>
      </c>
      <c r="G4898" s="26" t="s">
        <v>14</v>
      </c>
      <c r="H4898" s="23">
        <v>0</v>
      </c>
      <c r="I4898" s="27"/>
      <c r="J4898" s="28">
        <v>0</v>
      </c>
      <c r="K4898" t="str">
        <f>IF((LEN(relatorio_Ananindeua3[[#This Row],[CIF/CPF/CNPJ]])=14),relatorio_Ananindeua3[[#This Row],[CIF/CPF/CNPJ]],relatorio_Ananindeua3[[#This Row],[Coluna2]])</f>
        <v>15434080000160</v>
      </c>
      <c r="L4898" t="str">
        <f t="shared" si="77"/>
        <v>154******60</v>
      </c>
    </row>
    <row r="4899" spans="1:12" x14ac:dyDescent="0.25">
      <c r="A4899" s="23" t="s">
        <v>700</v>
      </c>
      <c r="B4899" s="23" t="s">
        <v>701</v>
      </c>
      <c r="C4899" s="23" t="s">
        <v>17</v>
      </c>
      <c r="D4899" s="24">
        <v>45299.948576388888</v>
      </c>
      <c r="E4899" s="25" t="s">
        <v>11</v>
      </c>
      <c r="F4899" s="26" t="s">
        <v>16</v>
      </c>
      <c r="G4899" s="26" t="s">
        <v>14</v>
      </c>
      <c r="H4899" s="23">
        <v>0</v>
      </c>
      <c r="I4899" s="27"/>
      <c r="J4899" s="28">
        <v>0</v>
      </c>
      <c r="K4899" t="str">
        <f>IF((LEN(relatorio_Ananindeua3[[#This Row],[CIF/CPF/CNPJ]])=14),relatorio_Ananindeua3[[#This Row],[CIF/CPF/CNPJ]],relatorio_Ananindeua3[[#This Row],[Coluna2]])</f>
        <v>15118510000135</v>
      </c>
      <c r="L4899" t="str">
        <f t="shared" si="77"/>
        <v>151******35</v>
      </c>
    </row>
    <row r="4900" spans="1:12" x14ac:dyDescent="0.25">
      <c r="A4900" s="23" t="s">
        <v>656</v>
      </c>
      <c r="B4900" s="23" t="s">
        <v>657</v>
      </c>
      <c r="C4900" s="23" t="s">
        <v>17</v>
      </c>
      <c r="D4900" s="24">
        <v>45299.948587962965</v>
      </c>
      <c r="E4900" s="25" t="s">
        <v>11</v>
      </c>
      <c r="F4900" s="26" t="s">
        <v>16</v>
      </c>
      <c r="G4900" s="26" t="s">
        <v>14</v>
      </c>
      <c r="H4900" s="23">
        <v>0</v>
      </c>
      <c r="I4900" s="27"/>
      <c r="J4900" s="28">
        <v>0</v>
      </c>
      <c r="K4900" t="str">
        <f>IF((LEN(relatorio_Ananindeua3[[#This Row],[CIF/CPF/CNPJ]])=14),relatorio_Ananindeua3[[#This Row],[CIF/CPF/CNPJ]],relatorio_Ananindeua3[[#This Row],[Coluna2]])</f>
        <v>14703674000167</v>
      </c>
      <c r="L4900" t="str">
        <f t="shared" si="77"/>
        <v>147******67</v>
      </c>
    </row>
    <row r="4901" spans="1:12" x14ac:dyDescent="0.25">
      <c r="A4901" s="23" t="s">
        <v>698</v>
      </c>
      <c r="B4901" s="23" t="s">
        <v>699</v>
      </c>
      <c r="C4901" s="23" t="s">
        <v>17</v>
      </c>
      <c r="D4901" s="24">
        <v>45299.948587962965</v>
      </c>
      <c r="E4901" s="25" t="s">
        <v>11</v>
      </c>
      <c r="F4901" s="26" t="s">
        <v>16</v>
      </c>
      <c r="G4901" s="26" t="s">
        <v>14</v>
      </c>
      <c r="H4901" s="23">
        <v>0</v>
      </c>
      <c r="I4901" s="27"/>
      <c r="J4901" s="28">
        <v>0</v>
      </c>
      <c r="K4901" t="str">
        <f>IF((LEN(relatorio_Ananindeua3[[#This Row],[CIF/CPF/CNPJ]])=14),relatorio_Ananindeua3[[#This Row],[CIF/CPF/CNPJ]],relatorio_Ananindeua3[[#This Row],[Coluna2]])</f>
        <v>15107273000107</v>
      </c>
      <c r="L4901" t="str">
        <f t="shared" si="77"/>
        <v>151******07</v>
      </c>
    </row>
    <row r="4902" spans="1:12" x14ac:dyDescent="0.25">
      <c r="A4902" s="23" t="s">
        <v>559</v>
      </c>
      <c r="B4902" s="23" t="s">
        <v>560</v>
      </c>
      <c r="C4902" s="23" t="s">
        <v>17</v>
      </c>
      <c r="D4902" s="24">
        <v>45299.948611111111</v>
      </c>
      <c r="E4902" s="25" t="s">
        <v>11</v>
      </c>
      <c r="F4902" s="26" t="s">
        <v>16</v>
      </c>
      <c r="G4902" s="26" t="s">
        <v>14</v>
      </c>
      <c r="H4902" s="23">
        <v>0</v>
      </c>
      <c r="I4902" s="27"/>
      <c r="J4902" s="28">
        <v>0</v>
      </c>
      <c r="K4902" t="str">
        <f>IF((LEN(relatorio_Ananindeua3[[#This Row],[CIF/CPF/CNPJ]])=14),relatorio_Ananindeua3[[#This Row],[CIF/CPF/CNPJ]],relatorio_Ananindeua3[[#This Row],[Coluna2]])</f>
        <v>13953042000199</v>
      </c>
      <c r="L4902" t="str">
        <f t="shared" si="77"/>
        <v>139******99</v>
      </c>
    </row>
    <row r="4903" spans="1:12" x14ac:dyDescent="0.25">
      <c r="A4903" s="23" t="s">
        <v>529</v>
      </c>
      <c r="B4903" s="23" t="s">
        <v>530</v>
      </c>
      <c r="C4903" s="23" t="s">
        <v>17</v>
      </c>
      <c r="D4903" s="24">
        <v>45299.948622685188</v>
      </c>
      <c r="E4903" s="25" t="s">
        <v>11</v>
      </c>
      <c r="F4903" s="26" t="s">
        <v>16</v>
      </c>
      <c r="G4903" s="26" t="s">
        <v>14</v>
      </c>
      <c r="H4903" s="23">
        <v>0</v>
      </c>
      <c r="I4903" s="27"/>
      <c r="J4903" s="28">
        <v>0</v>
      </c>
      <c r="K4903" t="str">
        <f>IF((LEN(relatorio_Ananindeua3[[#This Row],[CIF/CPF/CNPJ]])=14),relatorio_Ananindeua3[[#This Row],[CIF/CPF/CNPJ]],relatorio_Ananindeua3[[#This Row],[Coluna2]])</f>
        <v>13790641000139</v>
      </c>
      <c r="L4903" t="str">
        <f t="shared" si="77"/>
        <v>137******39</v>
      </c>
    </row>
    <row r="4904" spans="1:12" x14ac:dyDescent="0.25">
      <c r="A4904" s="23" t="s">
        <v>493</v>
      </c>
      <c r="B4904" s="23" t="s">
        <v>494</v>
      </c>
      <c r="C4904" s="23" t="s">
        <v>17</v>
      </c>
      <c r="D4904" s="24">
        <v>45299.948645833334</v>
      </c>
      <c r="E4904" s="25" t="s">
        <v>11</v>
      </c>
      <c r="F4904" s="26" t="s">
        <v>16</v>
      </c>
      <c r="G4904" s="26" t="s">
        <v>14</v>
      </c>
      <c r="H4904" s="23">
        <v>0</v>
      </c>
      <c r="I4904" s="27"/>
      <c r="J4904" s="28">
        <v>0</v>
      </c>
      <c r="K4904" t="str">
        <f>IF((LEN(relatorio_Ananindeua3[[#This Row],[CIF/CPF/CNPJ]])=14),relatorio_Ananindeua3[[#This Row],[CIF/CPF/CNPJ]],relatorio_Ananindeua3[[#This Row],[Coluna2]])</f>
        <v>13583587000150</v>
      </c>
      <c r="L4904" t="str">
        <f t="shared" si="77"/>
        <v>135******50</v>
      </c>
    </row>
    <row r="4905" spans="1:12" x14ac:dyDescent="0.25">
      <c r="A4905" s="23" t="s">
        <v>399</v>
      </c>
      <c r="B4905" s="23" t="s">
        <v>400</v>
      </c>
      <c r="C4905" s="23" t="s">
        <v>17</v>
      </c>
      <c r="D4905" s="24">
        <v>45299.948680555557</v>
      </c>
      <c r="E4905" s="25" t="s">
        <v>11</v>
      </c>
      <c r="F4905" s="26" t="s">
        <v>16</v>
      </c>
      <c r="G4905" s="26" t="s">
        <v>14</v>
      </c>
      <c r="H4905" s="23">
        <v>0</v>
      </c>
      <c r="I4905" s="27"/>
      <c r="J4905" s="28">
        <v>0</v>
      </c>
      <c r="K4905" t="str">
        <f>IF((LEN(relatorio_Ananindeua3[[#This Row],[CIF/CPF/CNPJ]])=14),relatorio_Ananindeua3[[#This Row],[CIF/CPF/CNPJ]],relatorio_Ananindeua3[[#This Row],[Coluna2]])</f>
        <v>12985389000150</v>
      </c>
      <c r="L4905" t="str">
        <f t="shared" si="77"/>
        <v>129******50</v>
      </c>
    </row>
    <row r="4906" spans="1:12" x14ac:dyDescent="0.25">
      <c r="A4906" s="23" t="s">
        <v>429</v>
      </c>
      <c r="B4906" s="23" t="s">
        <v>430</v>
      </c>
      <c r="C4906" s="23" t="s">
        <v>17</v>
      </c>
      <c r="D4906" s="24">
        <v>45299.948680555557</v>
      </c>
      <c r="E4906" s="25" t="s">
        <v>11</v>
      </c>
      <c r="F4906" s="26" t="s">
        <v>16</v>
      </c>
      <c r="G4906" s="26" t="s">
        <v>14</v>
      </c>
      <c r="H4906" s="23">
        <v>0</v>
      </c>
      <c r="I4906" s="27"/>
      <c r="J4906" s="28">
        <v>0</v>
      </c>
      <c r="K4906" t="str">
        <f>IF((LEN(relatorio_Ananindeua3[[#This Row],[CIF/CPF/CNPJ]])=14),relatorio_Ananindeua3[[#This Row],[CIF/CPF/CNPJ]],relatorio_Ananindeua3[[#This Row],[Coluna2]])</f>
        <v>13106251000105</v>
      </c>
      <c r="L4906" t="str">
        <f t="shared" si="77"/>
        <v>131******05</v>
      </c>
    </row>
    <row r="4907" spans="1:12" x14ac:dyDescent="0.25">
      <c r="A4907" s="23" t="s">
        <v>281</v>
      </c>
      <c r="B4907" s="23" t="s">
        <v>282</v>
      </c>
      <c r="C4907" s="23" t="s">
        <v>17</v>
      </c>
      <c r="D4907" s="24">
        <v>45299.948703703703</v>
      </c>
      <c r="E4907" s="25" t="s">
        <v>11</v>
      </c>
      <c r="F4907" s="26" t="s">
        <v>16</v>
      </c>
      <c r="G4907" s="26" t="s">
        <v>14</v>
      </c>
      <c r="H4907" s="23">
        <v>0</v>
      </c>
      <c r="I4907" s="27"/>
      <c r="J4907" s="28">
        <v>0</v>
      </c>
      <c r="K4907" t="str">
        <f>IF((LEN(relatorio_Ananindeua3[[#This Row],[CIF/CPF/CNPJ]])=14),relatorio_Ananindeua3[[#This Row],[CIF/CPF/CNPJ]],relatorio_Ananindeua3[[#This Row],[Coluna2]])</f>
        <v>12628827000123</v>
      </c>
      <c r="L4907" t="str">
        <f t="shared" si="77"/>
        <v>126******23</v>
      </c>
    </row>
    <row r="4908" spans="1:12" x14ac:dyDescent="0.25">
      <c r="A4908" s="23" t="s">
        <v>222</v>
      </c>
      <c r="B4908" s="23" t="s">
        <v>223</v>
      </c>
      <c r="C4908" s="23" t="s">
        <v>17</v>
      </c>
      <c r="D4908" s="24">
        <v>45299.94871527778</v>
      </c>
      <c r="E4908" s="25" t="s">
        <v>11</v>
      </c>
      <c r="F4908" s="26" t="s">
        <v>16</v>
      </c>
      <c r="G4908" s="26" t="s">
        <v>14</v>
      </c>
      <c r="H4908" s="23">
        <v>0</v>
      </c>
      <c r="I4908" s="27"/>
      <c r="J4908" s="28">
        <v>0</v>
      </c>
      <c r="K4908" t="str">
        <f>IF((LEN(relatorio_Ananindeua3[[#This Row],[CIF/CPF/CNPJ]])=14),relatorio_Ananindeua3[[#This Row],[CIF/CPF/CNPJ]],relatorio_Ananindeua3[[#This Row],[Coluna2]])</f>
        <v>12331991000174</v>
      </c>
      <c r="L4908" t="str">
        <f t="shared" si="77"/>
        <v>123******74</v>
      </c>
    </row>
    <row r="4909" spans="1:12" x14ac:dyDescent="0.25">
      <c r="A4909" s="23" t="s">
        <v>134</v>
      </c>
      <c r="B4909" s="23" t="s">
        <v>135</v>
      </c>
      <c r="C4909" s="23" t="s">
        <v>17</v>
      </c>
      <c r="D4909" s="24">
        <v>45299.948750000003</v>
      </c>
      <c r="E4909" s="25" t="s">
        <v>11</v>
      </c>
      <c r="F4909" s="26" t="s">
        <v>16</v>
      </c>
      <c r="G4909" s="26" t="s">
        <v>14</v>
      </c>
      <c r="H4909" s="23">
        <v>0</v>
      </c>
      <c r="I4909" s="27"/>
      <c r="J4909" s="28">
        <v>0</v>
      </c>
      <c r="K4909" t="str">
        <f>IF((LEN(relatorio_Ananindeua3[[#This Row],[CIF/CPF/CNPJ]])=14),relatorio_Ananindeua3[[#This Row],[CIF/CPF/CNPJ]],relatorio_Ananindeua3[[#This Row],[Coluna2]])</f>
        <v>11738768000183</v>
      </c>
      <c r="L4909" t="str">
        <f t="shared" si="77"/>
        <v>117******83</v>
      </c>
    </row>
    <row r="4910" spans="1:12" x14ac:dyDescent="0.25">
      <c r="A4910" s="23" t="s">
        <v>138</v>
      </c>
      <c r="B4910" s="23" t="s">
        <v>139</v>
      </c>
      <c r="C4910" s="23" t="s">
        <v>17</v>
      </c>
      <c r="D4910" s="24">
        <v>45299.948750000003</v>
      </c>
      <c r="E4910" s="25" t="s">
        <v>11</v>
      </c>
      <c r="F4910" s="26" t="s">
        <v>16</v>
      </c>
      <c r="G4910" s="26" t="s">
        <v>14</v>
      </c>
      <c r="H4910" s="23">
        <v>0</v>
      </c>
      <c r="I4910" s="27"/>
      <c r="J4910" s="28">
        <v>0</v>
      </c>
      <c r="K4910" t="str">
        <f>IF((LEN(relatorio_Ananindeua3[[#This Row],[CIF/CPF/CNPJ]])=14),relatorio_Ananindeua3[[#This Row],[CIF/CPF/CNPJ]],relatorio_Ananindeua3[[#This Row],[Coluna2]])</f>
        <v>11785026000109</v>
      </c>
      <c r="L4910" t="str">
        <f t="shared" si="77"/>
        <v>117******09</v>
      </c>
    </row>
    <row r="4911" spans="1:12" x14ac:dyDescent="0.25">
      <c r="A4911" s="23" t="s">
        <v>144</v>
      </c>
      <c r="B4911" s="23" t="s">
        <v>145</v>
      </c>
      <c r="C4911" s="23" t="s">
        <v>17</v>
      </c>
      <c r="D4911" s="24">
        <v>45299.948750000003</v>
      </c>
      <c r="E4911" s="25" t="s">
        <v>11</v>
      </c>
      <c r="F4911" s="26" t="s">
        <v>16</v>
      </c>
      <c r="G4911" s="26" t="s">
        <v>14</v>
      </c>
      <c r="H4911" s="23">
        <v>0</v>
      </c>
      <c r="I4911" s="27"/>
      <c r="J4911" s="28">
        <v>0</v>
      </c>
      <c r="K4911" t="str">
        <f>IF((LEN(relatorio_Ananindeua3[[#This Row],[CIF/CPF/CNPJ]])=14),relatorio_Ananindeua3[[#This Row],[CIF/CPF/CNPJ]],relatorio_Ananindeua3[[#This Row],[Coluna2]])</f>
        <v>11791458000122</v>
      </c>
      <c r="L4911" t="str">
        <f t="shared" si="77"/>
        <v>117******22</v>
      </c>
    </row>
    <row r="4912" spans="1:12" x14ac:dyDescent="0.25">
      <c r="A4912" s="23" t="s">
        <v>29</v>
      </c>
      <c r="B4912" s="23" t="s">
        <v>30</v>
      </c>
      <c r="C4912" s="23" t="s">
        <v>17</v>
      </c>
      <c r="D4912" s="24">
        <v>45299.949247685188</v>
      </c>
      <c r="E4912" s="25" t="s">
        <v>11</v>
      </c>
      <c r="F4912" s="26" t="s">
        <v>16</v>
      </c>
      <c r="G4912" s="26" t="s">
        <v>14</v>
      </c>
      <c r="H4912" s="23">
        <v>0</v>
      </c>
      <c r="I4912" s="27"/>
      <c r="J4912" s="28">
        <v>0</v>
      </c>
      <c r="K4912" t="str">
        <f>IF((LEN(relatorio_Ananindeua3[[#This Row],[CIF/CPF/CNPJ]])=14),relatorio_Ananindeua3[[#This Row],[CIF/CPF/CNPJ]],relatorio_Ananindeua3[[#This Row],[Coluna2]])</f>
        <v>00546009000100</v>
      </c>
      <c r="L4912" t="str">
        <f t="shared" si="77"/>
        <v>005******00</v>
      </c>
    </row>
    <row r="4913" spans="1:12" x14ac:dyDescent="0.25">
      <c r="A4913" s="23" t="s">
        <v>6904</v>
      </c>
      <c r="B4913" s="23" t="s">
        <v>6905</v>
      </c>
      <c r="C4913" s="23" t="s">
        <v>20</v>
      </c>
      <c r="D4913" s="24">
        <v>45300</v>
      </c>
      <c r="E4913" s="25" t="s">
        <v>11</v>
      </c>
      <c r="F4913" s="26" t="s">
        <v>19</v>
      </c>
      <c r="G4913" s="26" t="s">
        <v>13496</v>
      </c>
      <c r="H4913" s="23">
        <v>0</v>
      </c>
      <c r="I4913" s="27"/>
      <c r="J4913" s="28">
        <v>26</v>
      </c>
      <c r="K4913" t="str">
        <f>IF((LEN(relatorio_Ananindeua3[[#This Row],[CIF/CPF/CNPJ]])=14),relatorio_Ananindeua3[[#This Row],[CIF/CPF/CNPJ]],relatorio_Ananindeua3[[#This Row],[Coluna2]])</f>
        <v>46201083002393</v>
      </c>
      <c r="L4913" t="str">
        <f t="shared" si="77"/>
        <v>462******93</v>
      </c>
    </row>
    <row r="4914" spans="1:12" x14ac:dyDescent="0.25">
      <c r="A4914" s="23" t="s">
        <v>13464</v>
      </c>
      <c r="B4914" s="23" t="s">
        <v>13465</v>
      </c>
      <c r="C4914" s="23" t="s">
        <v>21</v>
      </c>
      <c r="D4914" s="24">
        <v>45300</v>
      </c>
      <c r="E4914" s="25" t="s">
        <v>11</v>
      </c>
      <c r="F4914" s="26" t="s">
        <v>19</v>
      </c>
      <c r="G4914" s="26" t="s">
        <v>13496</v>
      </c>
      <c r="H4914" s="23">
        <v>0</v>
      </c>
      <c r="I4914" s="27"/>
      <c r="J4914" s="28">
        <v>171.3</v>
      </c>
      <c r="K4914" t="str">
        <f>IF((LEN(relatorio_Ananindeua3[[#This Row],[CIF/CPF/CNPJ]])=14),relatorio_Ananindeua3[[#This Row],[CIF/CPF/CNPJ]],relatorio_Ananindeua3[[#This Row],[Coluna2]])</f>
        <v>60916731003390</v>
      </c>
      <c r="L4914" t="str">
        <f t="shared" si="77"/>
        <v>609******90</v>
      </c>
    </row>
    <row r="4915" spans="1:12" x14ac:dyDescent="0.25">
      <c r="A4915" s="23" t="s">
        <v>13467</v>
      </c>
      <c r="B4915" s="23" t="s">
        <v>13466</v>
      </c>
      <c r="C4915" s="23" t="s">
        <v>21</v>
      </c>
      <c r="D4915" s="24">
        <v>45300</v>
      </c>
      <c r="E4915" s="25" t="s">
        <v>11</v>
      </c>
      <c r="F4915" s="26" t="s">
        <v>19</v>
      </c>
      <c r="G4915" s="26" t="s">
        <v>13496</v>
      </c>
      <c r="H4915" s="23">
        <v>0</v>
      </c>
      <c r="I4915" s="27"/>
      <c r="J4915" s="28">
        <v>1167.07</v>
      </c>
      <c r="K4915" t="str">
        <f>IF((LEN(relatorio_Ananindeua3[[#This Row],[CIF/CPF/CNPJ]])=14),relatorio_Ananindeua3[[#This Row],[CIF/CPF/CNPJ]],relatorio_Ananindeua3[[#This Row],[Coluna2]])</f>
        <v>60975737005978</v>
      </c>
      <c r="L4915" t="str">
        <f t="shared" si="77"/>
        <v>609******78</v>
      </c>
    </row>
    <row r="4916" spans="1:12" x14ac:dyDescent="0.25">
      <c r="A4916" s="23" t="s">
        <v>2568</v>
      </c>
      <c r="B4916" s="23" t="s">
        <v>2569</v>
      </c>
      <c r="C4916" s="23" t="s">
        <v>17</v>
      </c>
      <c r="D4916" s="24">
        <v>45300.006597222222</v>
      </c>
      <c r="E4916" s="25" t="s">
        <v>11</v>
      </c>
      <c r="F4916" s="26" t="s">
        <v>16</v>
      </c>
      <c r="G4916" s="26" t="s">
        <v>14</v>
      </c>
      <c r="H4916" s="23">
        <v>0</v>
      </c>
      <c r="I4916" s="27"/>
      <c r="J4916" s="28">
        <v>0</v>
      </c>
      <c r="K4916" t="str">
        <f>IF((LEN(relatorio_Ananindeua3[[#This Row],[CIF/CPF/CNPJ]])=14),relatorio_Ananindeua3[[#This Row],[CIF/CPF/CNPJ]],relatorio_Ananindeua3[[#This Row],[Coluna2]])</f>
        <v>29421391000108</v>
      </c>
      <c r="L4916" t="str">
        <f t="shared" si="77"/>
        <v>294******08</v>
      </c>
    </row>
    <row r="4917" spans="1:12" x14ac:dyDescent="0.25">
      <c r="A4917" s="23" t="s">
        <v>10294</v>
      </c>
      <c r="B4917" s="23" t="s">
        <v>10295</v>
      </c>
      <c r="C4917" s="23" t="s">
        <v>32</v>
      </c>
      <c r="D4917" s="24">
        <v>45300.052430555559</v>
      </c>
      <c r="E4917" s="25" t="s">
        <v>11</v>
      </c>
      <c r="F4917" s="26" t="s">
        <v>16</v>
      </c>
      <c r="G4917" s="26" t="s">
        <v>14</v>
      </c>
      <c r="H4917" s="23">
        <v>0</v>
      </c>
      <c r="I4917" s="27"/>
      <c r="J4917" s="28">
        <v>0</v>
      </c>
      <c r="K4917" t="str">
        <f>IF((LEN(relatorio_Ananindeua3[[#This Row],[CIF/CPF/CNPJ]])=14),relatorio_Ananindeua3[[#This Row],[CIF/CPF/CNPJ]],relatorio_Ananindeua3[[#This Row],[Coluna2]])</f>
        <v>53399235000164</v>
      </c>
      <c r="L4917" t="str">
        <f t="shared" si="77"/>
        <v>533******64</v>
      </c>
    </row>
    <row r="4918" spans="1:12" x14ac:dyDescent="0.25">
      <c r="A4918" s="23" t="s">
        <v>5174</v>
      </c>
      <c r="B4918" s="23" t="s">
        <v>5175</v>
      </c>
      <c r="C4918" s="23" t="s">
        <v>34</v>
      </c>
      <c r="D4918" s="24">
        <v>45300.052708333336</v>
      </c>
      <c r="E4918" s="25" t="s">
        <v>11</v>
      </c>
      <c r="F4918" s="26" t="s">
        <v>16</v>
      </c>
      <c r="G4918" s="26" t="s">
        <v>14</v>
      </c>
      <c r="H4918" s="23">
        <v>0</v>
      </c>
      <c r="I4918" s="27"/>
      <c r="J4918" s="28">
        <v>0</v>
      </c>
      <c r="K4918" t="str">
        <f>IF((LEN(relatorio_Ananindeua3[[#This Row],[CIF/CPF/CNPJ]])=14),relatorio_Ananindeua3[[#This Row],[CIF/CPF/CNPJ]],relatorio_Ananindeua3[[#This Row],[Coluna2]])</f>
        <v>40852930000198</v>
      </c>
      <c r="L4918" t="str">
        <f t="shared" si="77"/>
        <v>408******98</v>
      </c>
    </row>
    <row r="4919" spans="1:12" x14ac:dyDescent="0.25">
      <c r="A4919" s="23" t="s">
        <v>10286</v>
      </c>
      <c r="B4919" s="23" t="s">
        <v>10287</v>
      </c>
      <c r="C4919" s="23" t="s">
        <v>32</v>
      </c>
      <c r="D4919" s="24">
        <v>45300.052847222221</v>
      </c>
      <c r="E4919" s="25" t="s">
        <v>11</v>
      </c>
      <c r="F4919" s="26" t="s">
        <v>16</v>
      </c>
      <c r="G4919" s="26" t="s">
        <v>14</v>
      </c>
      <c r="H4919" s="23">
        <v>0</v>
      </c>
      <c r="I4919" s="27"/>
      <c r="J4919" s="28">
        <v>0</v>
      </c>
      <c r="K4919" t="str">
        <f>IF((LEN(relatorio_Ananindeua3[[#This Row],[CIF/CPF/CNPJ]])=14),relatorio_Ananindeua3[[#This Row],[CIF/CPF/CNPJ]],relatorio_Ananindeua3[[#This Row],[Coluna2]])</f>
        <v>53397920000151</v>
      </c>
      <c r="L4919" t="str">
        <f t="shared" si="77"/>
        <v>533******51</v>
      </c>
    </row>
    <row r="4920" spans="1:12" x14ac:dyDescent="0.25">
      <c r="A4920" s="23" t="s">
        <v>3153</v>
      </c>
      <c r="B4920" s="23" t="s">
        <v>3154</v>
      </c>
      <c r="C4920" s="23" t="s">
        <v>34</v>
      </c>
      <c r="D4920" s="24">
        <v>45300.052893518521</v>
      </c>
      <c r="E4920" s="25" t="s">
        <v>11</v>
      </c>
      <c r="F4920" s="26" t="s">
        <v>16</v>
      </c>
      <c r="G4920" s="26" t="s">
        <v>14</v>
      </c>
      <c r="H4920" s="23">
        <v>0</v>
      </c>
      <c r="I4920" s="27"/>
      <c r="J4920" s="28">
        <v>0</v>
      </c>
      <c r="K4920" t="str">
        <f>IF((LEN(relatorio_Ananindeua3[[#This Row],[CIF/CPF/CNPJ]])=14),relatorio_Ananindeua3[[#This Row],[CIF/CPF/CNPJ]],relatorio_Ananindeua3[[#This Row],[Coluna2]])</f>
        <v>32265804000109</v>
      </c>
      <c r="L4920" t="str">
        <f t="shared" si="77"/>
        <v>322******09</v>
      </c>
    </row>
    <row r="4921" spans="1:12" x14ac:dyDescent="0.25">
      <c r="A4921" s="23" t="s">
        <v>5228</v>
      </c>
      <c r="B4921" s="23" t="s">
        <v>5229</v>
      </c>
      <c r="C4921" s="23" t="s">
        <v>34</v>
      </c>
      <c r="D4921" s="24">
        <v>45300.059224537035</v>
      </c>
      <c r="E4921" s="25" t="s">
        <v>11</v>
      </c>
      <c r="F4921" s="26" t="s">
        <v>16</v>
      </c>
      <c r="G4921" s="26" t="s">
        <v>14</v>
      </c>
      <c r="H4921" s="23">
        <v>0</v>
      </c>
      <c r="I4921" s="27"/>
      <c r="J4921" s="28">
        <v>0</v>
      </c>
      <c r="K4921" t="str">
        <f>IF((LEN(relatorio_Ananindeua3[[#This Row],[CIF/CPF/CNPJ]])=14),relatorio_Ananindeua3[[#This Row],[CIF/CPF/CNPJ]],relatorio_Ananindeua3[[#This Row],[Coluna2]])</f>
        <v>41056364000170</v>
      </c>
      <c r="L4921" t="str">
        <f t="shared" si="77"/>
        <v>410******70</v>
      </c>
    </row>
    <row r="4922" spans="1:12" x14ac:dyDescent="0.25">
      <c r="A4922" s="23" t="s">
        <v>2374</v>
      </c>
      <c r="B4922" s="23" t="s">
        <v>2375</v>
      </c>
      <c r="C4922" s="23" t="s">
        <v>34</v>
      </c>
      <c r="D4922" s="24">
        <v>45300.059270833335</v>
      </c>
      <c r="E4922" s="25" t="s">
        <v>11</v>
      </c>
      <c r="F4922" s="26" t="s">
        <v>16</v>
      </c>
      <c r="G4922" s="26" t="s">
        <v>14</v>
      </c>
      <c r="H4922" s="23">
        <v>0</v>
      </c>
      <c r="I4922" s="27"/>
      <c r="J4922" s="28">
        <v>0</v>
      </c>
      <c r="K4922" t="str">
        <f>IF((LEN(relatorio_Ananindeua3[[#This Row],[CIF/CPF/CNPJ]])=14),relatorio_Ananindeua3[[#This Row],[CIF/CPF/CNPJ]],relatorio_Ananindeua3[[#This Row],[Coluna2]])</f>
        <v>28530326000140</v>
      </c>
      <c r="L4922" t="str">
        <f t="shared" si="77"/>
        <v>285******40</v>
      </c>
    </row>
    <row r="4923" spans="1:12" x14ac:dyDescent="0.25">
      <c r="A4923" s="23" t="s">
        <v>3330</v>
      </c>
      <c r="B4923" s="23" t="s">
        <v>3331</v>
      </c>
      <c r="C4923" s="23" t="s">
        <v>17</v>
      </c>
      <c r="D4923" s="24">
        <v>45300.071516203701</v>
      </c>
      <c r="E4923" s="25" t="s">
        <v>11</v>
      </c>
      <c r="F4923" s="26" t="s">
        <v>16</v>
      </c>
      <c r="G4923" s="26" t="s">
        <v>14</v>
      </c>
      <c r="H4923" s="23">
        <v>0</v>
      </c>
      <c r="I4923" s="27"/>
      <c r="J4923" s="28">
        <v>0</v>
      </c>
      <c r="K4923" t="str">
        <f>IF((LEN(relatorio_Ananindeua3[[#This Row],[CIF/CPF/CNPJ]])=14),relatorio_Ananindeua3[[#This Row],[CIF/CPF/CNPJ]],relatorio_Ananindeua3[[#This Row],[Coluna2]])</f>
        <v>33095049000124</v>
      </c>
      <c r="L4923" t="str">
        <f t="shared" si="77"/>
        <v>330******24</v>
      </c>
    </row>
    <row r="4924" spans="1:12" x14ac:dyDescent="0.25">
      <c r="A4924" s="23" t="s">
        <v>3662</v>
      </c>
      <c r="B4924" s="23" t="s">
        <v>3663</v>
      </c>
      <c r="C4924" s="23" t="s">
        <v>37</v>
      </c>
      <c r="D4924" s="24">
        <v>45300.339722222219</v>
      </c>
      <c r="E4924" s="25" t="s">
        <v>11</v>
      </c>
      <c r="F4924" s="26" t="s">
        <v>16</v>
      </c>
      <c r="G4924" s="26" t="s">
        <v>13496</v>
      </c>
      <c r="H4924" s="23">
        <v>0</v>
      </c>
      <c r="I4924" s="27"/>
      <c r="J4924" s="28">
        <v>61.16</v>
      </c>
      <c r="K4924" t="str">
        <f>IF((LEN(relatorio_Ananindeua3[[#This Row],[CIF/CPF/CNPJ]])=14),relatorio_Ananindeua3[[#This Row],[CIF/CPF/CNPJ]],relatorio_Ananindeua3[[#This Row],[Coluna2]])</f>
        <v>34501938000107</v>
      </c>
      <c r="L4924" t="str">
        <f t="shared" si="77"/>
        <v>345******07</v>
      </c>
    </row>
    <row r="4925" spans="1:12" x14ac:dyDescent="0.25">
      <c r="A4925" s="23" t="s">
        <v>956</v>
      </c>
      <c r="B4925" s="23" t="s">
        <v>957</v>
      </c>
      <c r="C4925" s="23" t="s">
        <v>21</v>
      </c>
      <c r="D4925" s="24">
        <v>45300.399108796293</v>
      </c>
      <c r="E4925" s="25" t="s">
        <v>11</v>
      </c>
      <c r="F4925" s="26" t="s">
        <v>19</v>
      </c>
      <c r="G4925" s="26" t="s">
        <v>13496</v>
      </c>
      <c r="H4925" s="23">
        <v>0</v>
      </c>
      <c r="I4925" s="27"/>
      <c r="J4925" s="28">
        <v>7.5</v>
      </c>
      <c r="K4925" t="str">
        <f>IF((LEN(relatorio_Ananindeua3[[#This Row],[CIF/CPF/CNPJ]])=14),relatorio_Ananindeua3[[#This Row],[CIF/CPF/CNPJ]],relatorio_Ananindeua3[[#This Row],[Coluna2]])</f>
        <v>17454167000125</v>
      </c>
      <c r="L4925" t="str">
        <f t="shared" si="77"/>
        <v>174******25</v>
      </c>
    </row>
    <row r="4926" spans="1:12" x14ac:dyDescent="0.25">
      <c r="A4926" s="23" t="s">
        <v>4003</v>
      </c>
      <c r="B4926" s="23" t="s">
        <v>4004</v>
      </c>
      <c r="C4926" s="23" t="s">
        <v>17</v>
      </c>
      <c r="D4926" s="24">
        <v>45300.402199074073</v>
      </c>
      <c r="E4926" s="25" t="s">
        <v>11</v>
      </c>
      <c r="F4926" s="26" t="s">
        <v>16</v>
      </c>
      <c r="G4926" s="26" t="s">
        <v>14</v>
      </c>
      <c r="H4926" s="23">
        <v>0</v>
      </c>
      <c r="I4926" s="27"/>
      <c r="J4926" s="28">
        <v>0</v>
      </c>
      <c r="K4926" t="str">
        <f>IF((LEN(relatorio_Ananindeua3[[#This Row],[CIF/CPF/CNPJ]])=14),relatorio_Ananindeua3[[#This Row],[CIF/CPF/CNPJ]],relatorio_Ananindeua3[[#This Row],[Coluna2]])</f>
        <v>35759127000173</v>
      </c>
      <c r="L4926" t="str">
        <f t="shared" si="77"/>
        <v>357******73</v>
      </c>
    </row>
    <row r="4927" spans="1:12" x14ac:dyDescent="0.25">
      <c r="A4927" s="23" t="s">
        <v>4337</v>
      </c>
      <c r="B4927" s="23" t="s">
        <v>4338</v>
      </c>
      <c r="C4927" s="23" t="s">
        <v>34</v>
      </c>
      <c r="D4927" s="24">
        <v>45300.489976851852</v>
      </c>
      <c r="E4927" s="25" t="s">
        <v>11</v>
      </c>
      <c r="F4927" s="26" t="s">
        <v>16</v>
      </c>
      <c r="G4927" s="26" t="s">
        <v>14</v>
      </c>
      <c r="H4927" s="23">
        <v>0</v>
      </c>
      <c r="I4927" s="27"/>
      <c r="J4927" s="28">
        <v>0</v>
      </c>
      <c r="K4927" t="str">
        <f>IF((LEN(relatorio_Ananindeua3[[#This Row],[CIF/CPF/CNPJ]])=14),relatorio_Ananindeua3[[#This Row],[CIF/CPF/CNPJ]],relatorio_Ananindeua3[[#This Row],[Coluna2]])</f>
        <v>37102292000183</v>
      </c>
      <c r="L4927" t="str">
        <f t="shared" si="77"/>
        <v>371******83</v>
      </c>
    </row>
    <row r="4928" spans="1:12" x14ac:dyDescent="0.25">
      <c r="A4928" s="23" t="s">
        <v>4862</v>
      </c>
      <c r="B4928" s="23" t="s">
        <v>4863</v>
      </c>
      <c r="C4928" s="23" t="s">
        <v>34</v>
      </c>
      <c r="D4928" s="24">
        <v>45300.510787037034</v>
      </c>
      <c r="E4928" s="25" t="s">
        <v>11</v>
      </c>
      <c r="F4928" s="26" t="s">
        <v>16</v>
      </c>
      <c r="G4928" s="26" t="s">
        <v>14</v>
      </c>
      <c r="H4928" s="23">
        <v>0</v>
      </c>
      <c r="I4928" s="27"/>
      <c r="J4928" s="28">
        <v>0</v>
      </c>
      <c r="K4928" t="str">
        <f>IF((LEN(relatorio_Ananindeua3[[#This Row],[CIF/CPF/CNPJ]])=14),relatorio_Ananindeua3[[#This Row],[CIF/CPF/CNPJ]],relatorio_Ananindeua3[[#This Row],[Coluna2]])</f>
        <v>39818650000184</v>
      </c>
      <c r="L4928" t="str">
        <f t="shared" si="77"/>
        <v>398******84</v>
      </c>
    </row>
    <row r="4929" spans="1:12" x14ac:dyDescent="0.25">
      <c r="A4929" s="23" t="s">
        <v>10288</v>
      </c>
      <c r="B4929" s="23" t="s">
        <v>10289</v>
      </c>
      <c r="C4929" s="23" t="s">
        <v>34</v>
      </c>
      <c r="D4929" s="24">
        <v>45300.517650462964</v>
      </c>
      <c r="E4929" s="25" t="s">
        <v>11</v>
      </c>
      <c r="F4929" s="26" t="s">
        <v>16</v>
      </c>
      <c r="G4929" s="26" t="s">
        <v>14</v>
      </c>
      <c r="H4929" s="23">
        <v>0</v>
      </c>
      <c r="I4929" s="27"/>
      <c r="J4929" s="28">
        <v>0</v>
      </c>
      <c r="K4929" t="str">
        <f>IF((LEN(relatorio_Ananindeua3[[#This Row],[CIF/CPF/CNPJ]])=14),relatorio_Ananindeua3[[#This Row],[CIF/CPF/CNPJ]],relatorio_Ananindeua3[[#This Row],[Coluna2]])</f>
        <v>53398072000103</v>
      </c>
      <c r="L4929" t="str">
        <f t="shared" si="77"/>
        <v>533******03</v>
      </c>
    </row>
    <row r="4930" spans="1:12" x14ac:dyDescent="0.25">
      <c r="A4930" s="23" t="s">
        <v>1588</v>
      </c>
      <c r="B4930" s="23" t="s">
        <v>1589</v>
      </c>
      <c r="C4930" s="23" t="s">
        <v>34</v>
      </c>
      <c r="D4930" s="24">
        <v>45300.524837962963</v>
      </c>
      <c r="E4930" s="25" t="s">
        <v>11</v>
      </c>
      <c r="F4930" s="26" t="s">
        <v>16</v>
      </c>
      <c r="G4930" s="26" t="s">
        <v>14</v>
      </c>
      <c r="H4930" s="23">
        <v>0</v>
      </c>
      <c r="I4930" s="27"/>
      <c r="J4930" s="28">
        <v>0</v>
      </c>
      <c r="K4930" t="str">
        <f>IF((LEN(relatorio_Ananindeua3[[#This Row],[CIF/CPF/CNPJ]])=14),relatorio_Ananindeua3[[#This Row],[CIF/CPF/CNPJ]],relatorio_Ananindeua3[[#This Row],[Coluna2]])</f>
        <v>22920038000115</v>
      </c>
      <c r="L4930" t="str">
        <f t="shared" si="77"/>
        <v>229******15</v>
      </c>
    </row>
    <row r="4931" spans="1:12" x14ac:dyDescent="0.25">
      <c r="A4931" s="23" t="s">
        <v>9448</v>
      </c>
      <c r="B4931" s="23" t="s">
        <v>9449</v>
      </c>
      <c r="C4931" s="23" t="s">
        <v>34</v>
      </c>
      <c r="D4931" s="24">
        <v>45300.531886574077</v>
      </c>
      <c r="E4931" s="25" t="s">
        <v>11</v>
      </c>
      <c r="F4931" s="26" t="s">
        <v>16</v>
      </c>
      <c r="G4931" s="26" t="s">
        <v>14</v>
      </c>
      <c r="H4931" s="23">
        <v>0</v>
      </c>
      <c r="I4931" s="27"/>
      <c r="J4931" s="28">
        <v>0</v>
      </c>
      <c r="K4931" t="str">
        <f>IF((LEN(relatorio_Ananindeua3[[#This Row],[CIF/CPF/CNPJ]])=14),relatorio_Ananindeua3[[#This Row],[CIF/CPF/CNPJ]],relatorio_Ananindeua3[[#This Row],[Coluna2]])</f>
        <v>51411454000196</v>
      </c>
      <c r="L4931" t="str">
        <f t="shared" si="77"/>
        <v>514******96</v>
      </c>
    </row>
    <row r="4932" spans="1:12" x14ac:dyDescent="0.25">
      <c r="A4932" s="23" t="s">
        <v>10288</v>
      </c>
      <c r="B4932" s="23" t="s">
        <v>10289</v>
      </c>
      <c r="C4932" s="23" t="s">
        <v>32</v>
      </c>
      <c r="D4932" s="24">
        <v>45300.531886574077</v>
      </c>
      <c r="E4932" s="25" t="s">
        <v>11</v>
      </c>
      <c r="F4932" s="26" t="s">
        <v>16</v>
      </c>
      <c r="G4932" s="26" t="s">
        <v>14</v>
      </c>
      <c r="H4932" s="23">
        <v>0</v>
      </c>
      <c r="I4932" s="27"/>
      <c r="J4932" s="28">
        <v>0</v>
      </c>
      <c r="K4932" t="str">
        <f>IF((LEN(relatorio_Ananindeua3[[#This Row],[CIF/CPF/CNPJ]])=14),relatorio_Ananindeua3[[#This Row],[CIF/CPF/CNPJ]],relatorio_Ananindeua3[[#This Row],[Coluna2]])</f>
        <v>53398072000103</v>
      </c>
      <c r="L4932" t="str">
        <f t="shared" si="77"/>
        <v>533******03</v>
      </c>
    </row>
    <row r="4933" spans="1:12" x14ac:dyDescent="0.25">
      <c r="A4933" s="23" t="s">
        <v>10050</v>
      </c>
      <c r="B4933" s="23" t="s">
        <v>10051</v>
      </c>
      <c r="C4933" s="23" t="s">
        <v>17</v>
      </c>
      <c r="D4933" s="24">
        <v>45300.621967592589</v>
      </c>
      <c r="E4933" s="25" t="s">
        <v>11</v>
      </c>
      <c r="F4933" s="26" t="s">
        <v>16</v>
      </c>
      <c r="G4933" s="26" t="s">
        <v>14</v>
      </c>
      <c r="H4933" s="23">
        <v>0</v>
      </c>
      <c r="I4933" s="27"/>
      <c r="J4933" s="28">
        <v>0</v>
      </c>
      <c r="K4933" t="str">
        <f>IF((LEN(relatorio_Ananindeua3[[#This Row],[CIF/CPF/CNPJ]])=14),relatorio_Ananindeua3[[#This Row],[CIF/CPF/CNPJ]],relatorio_Ananindeua3[[#This Row],[Coluna2]])</f>
        <v>52969836000100</v>
      </c>
      <c r="L4933" t="str">
        <f t="shared" si="77"/>
        <v>529******00</v>
      </c>
    </row>
    <row r="4934" spans="1:12" x14ac:dyDescent="0.25">
      <c r="A4934" s="23" t="s">
        <v>222</v>
      </c>
      <c r="B4934" s="23" t="s">
        <v>223</v>
      </c>
      <c r="C4934" s="23" t="s">
        <v>34</v>
      </c>
      <c r="D4934" s="24">
        <v>45300.642754629633</v>
      </c>
      <c r="E4934" s="25" t="s">
        <v>11</v>
      </c>
      <c r="F4934" s="26" t="s">
        <v>16</v>
      </c>
      <c r="G4934" s="26" t="s">
        <v>14</v>
      </c>
      <c r="H4934" s="23">
        <v>0</v>
      </c>
      <c r="I4934" s="27"/>
      <c r="J4934" s="28">
        <v>0</v>
      </c>
      <c r="K4934" t="str">
        <f>IF((LEN(relatorio_Ananindeua3[[#This Row],[CIF/CPF/CNPJ]])=14),relatorio_Ananindeua3[[#This Row],[CIF/CPF/CNPJ]],relatorio_Ananindeua3[[#This Row],[Coluna2]])</f>
        <v>12331991000174</v>
      </c>
      <c r="L4934" t="str">
        <f t="shared" si="77"/>
        <v>123******74</v>
      </c>
    </row>
    <row r="4935" spans="1:12" x14ac:dyDescent="0.25">
      <c r="A4935" s="23" t="s">
        <v>10276</v>
      </c>
      <c r="B4935" s="23" t="s">
        <v>10277</v>
      </c>
      <c r="C4935" s="23" t="s">
        <v>32</v>
      </c>
      <c r="D4935" s="24">
        <v>45300.643553240741</v>
      </c>
      <c r="E4935" s="25" t="s">
        <v>11</v>
      </c>
      <c r="F4935" s="26" t="s">
        <v>16</v>
      </c>
      <c r="G4935" s="26" t="s">
        <v>14</v>
      </c>
      <c r="H4935" s="23">
        <v>0</v>
      </c>
      <c r="I4935" s="27"/>
      <c r="J4935" s="28">
        <v>0</v>
      </c>
      <c r="K4935" t="str">
        <f>IF((LEN(relatorio_Ananindeua3[[#This Row],[CIF/CPF/CNPJ]])=14),relatorio_Ananindeua3[[#This Row],[CIF/CPF/CNPJ]],relatorio_Ananindeua3[[#This Row],[Coluna2]])</f>
        <v>53396111000125</v>
      </c>
      <c r="L4935" t="str">
        <f t="shared" si="77"/>
        <v>533******25</v>
      </c>
    </row>
    <row r="4936" spans="1:12" x14ac:dyDescent="0.25">
      <c r="A4936" s="23" t="s">
        <v>10278</v>
      </c>
      <c r="B4936" s="23" t="s">
        <v>10279</v>
      </c>
      <c r="C4936" s="23" t="s">
        <v>32</v>
      </c>
      <c r="D4936" s="24">
        <v>45300.643553240741</v>
      </c>
      <c r="E4936" s="25" t="s">
        <v>11</v>
      </c>
      <c r="F4936" s="26" t="s">
        <v>16</v>
      </c>
      <c r="G4936" s="26" t="s">
        <v>14</v>
      </c>
      <c r="H4936" s="23">
        <v>0</v>
      </c>
      <c r="I4936" s="27"/>
      <c r="J4936" s="28">
        <v>0</v>
      </c>
      <c r="K4936" t="str">
        <f>IF((LEN(relatorio_Ananindeua3[[#This Row],[CIF/CPF/CNPJ]])=14),relatorio_Ananindeua3[[#This Row],[CIF/CPF/CNPJ]],relatorio_Ananindeua3[[#This Row],[Coluna2]])</f>
        <v>53396658000120</v>
      </c>
      <c r="L4936" t="str">
        <f t="shared" si="77"/>
        <v>533******20</v>
      </c>
    </row>
    <row r="4937" spans="1:12" x14ac:dyDescent="0.25">
      <c r="A4937" s="23" t="s">
        <v>10282</v>
      </c>
      <c r="B4937" s="23" t="s">
        <v>10283</v>
      </c>
      <c r="C4937" s="23" t="s">
        <v>32</v>
      </c>
      <c r="D4937" s="24">
        <v>45300.643564814818</v>
      </c>
      <c r="E4937" s="25" t="s">
        <v>11</v>
      </c>
      <c r="F4937" s="26" t="s">
        <v>16</v>
      </c>
      <c r="G4937" s="26" t="s">
        <v>14</v>
      </c>
      <c r="H4937" s="23">
        <v>0</v>
      </c>
      <c r="I4937" s="27"/>
      <c r="J4937" s="28">
        <v>0</v>
      </c>
      <c r="K4937" t="str">
        <f>IF((LEN(relatorio_Ananindeua3[[#This Row],[CIF/CPF/CNPJ]])=14),relatorio_Ananindeua3[[#This Row],[CIF/CPF/CNPJ]],relatorio_Ananindeua3[[#This Row],[Coluna2]])</f>
        <v>53396972000103</v>
      </c>
      <c r="L4937" t="str">
        <f t="shared" si="77"/>
        <v>533******03</v>
      </c>
    </row>
    <row r="4938" spans="1:12" x14ac:dyDescent="0.25">
      <c r="A4938" s="23" t="s">
        <v>10292</v>
      </c>
      <c r="B4938" s="23" t="s">
        <v>10293</v>
      </c>
      <c r="C4938" s="23" t="s">
        <v>32</v>
      </c>
      <c r="D4938" s="24">
        <v>45300.643923611111</v>
      </c>
      <c r="E4938" s="25" t="s">
        <v>11</v>
      </c>
      <c r="F4938" s="26" t="s">
        <v>16</v>
      </c>
      <c r="G4938" s="26" t="s">
        <v>14</v>
      </c>
      <c r="H4938" s="23">
        <v>0</v>
      </c>
      <c r="I4938" s="27"/>
      <c r="J4938" s="28">
        <v>0</v>
      </c>
      <c r="K4938" t="str">
        <f>IF((LEN(relatorio_Ananindeua3[[#This Row],[CIF/CPF/CNPJ]])=14),relatorio_Ananindeua3[[#This Row],[CIF/CPF/CNPJ]],relatorio_Ananindeua3[[#This Row],[Coluna2]])</f>
        <v>53398887000184</v>
      </c>
      <c r="L4938" t="str">
        <f t="shared" si="77"/>
        <v>533******84</v>
      </c>
    </row>
    <row r="4939" spans="1:12" x14ac:dyDescent="0.25">
      <c r="A4939" s="23" t="s">
        <v>9408</v>
      </c>
      <c r="B4939" s="23" t="s">
        <v>9409</v>
      </c>
      <c r="C4939" s="23" t="s">
        <v>34</v>
      </c>
      <c r="D4939" s="24">
        <v>45300.649537037039</v>
      </c>
      <c r="E4939" s="25" t="s">
        <v>11</v>
      </c>
      <c r="F4939" s="26" t="s">
        <v>16</v>
      </c>
      <c r="G4939" s="26" t="s">
        <v>14</v>
      </c>
      <c r="H4939" s="23">
        <v>0</v>
      </c>
      <c r="I4939" s="27"/>
      <c r="J4939" s="28">
        <v>0</v>
      </c>
      <c r="K4939" t="str">
        <f>IF((LEN(relatorio_Ananindeua3[[#This Row],[CIF/CPF/CNPJ]])=14),relatorio_Ananindeua3[[#This Row],[CIF/CPF/CNPJ]],relatorio_Ananindeua3[[#This Row],[Coluna2]])</f>
        <v>51332017000187</v>
      </c>
      <c r="L4939" t="str">
        <f t="shared" si="77"/>
        <v>513******87</v>
      </c>
    </row>
    <row r="4940" spans="1:12" x14ac:dyDescent="0.25">
      <c r="A4940" s="23" t="s">
        <v>10296</v>
      </c>
      <c r="B4940" s="23" t="s">
        <v>10297</v>
      </c>
      <c r="C4940" s="23" t="s">
        <v>32</v>
      </c>
      <c r="D4940" s="24">
        <v>45300.649629629632</v>
      </c>
      <c r="E4940" s="25" t="s">
        <v>11</v>
      </c>
      <c r="F4940" s="26" t="s">
        <v>16</v>
      </c>
      <c r="G4940" s="26" t="s">
        <v>14</v>
      </c>
      <c r="H4940" s="23">
        <v>0</v>
      </c>
      <c r="I4940" s="27"/>
      <c r="J4940" s="28">
        <v>0</v>
      </c>
      <c r="K4940" t="str">
        <f>IF((LEN(relatorio_Ananindeua3[[#This Row],[CIF/CPF/CNPJ]])=14),relatorio_Ananindeua3[[#This Row],[CIF/CPF/CNPJ]],relatorio_Ananindeua3[[#This Row],[Coluna2]])</f>
        <v>53400090000174</v>
      </c>
      <c r="L4940" t="str">
        <f t="shared" si="77"/>
        <v>534******74</v>
      </c>
    </row>
    <row r="4941" spans="1:12" x14ac:dyDescent="0.25">
      <c r="A4941" s="23" t="s">
        <v>10300</v>
      </c>
      <c r="B4941" s="23" t="s">
        <v>10301</v>
      </c>
      <c r="C4941" s="23" t="s">
        <v>32</v>
      </c>
      <c r="D4941" s="24">
        <v>45300.656493055554</v>
      </c>
      <c r="E4941" s="25" t="s">
        <v>11</v>
      </c>
      <c r="F4941" s="26" t="s">
        <v>16</v>
      </c>
      <c r="G4941" s="26" t="s">
        <v>14</v>
      </c>
      <c r="H4941" s="23">
        <v>0</v>
      </c>
      <c r="I4941" s="27"/>
      <c r="J4941" s="28">
        <v>0</v>
      </c>
      <c r="K4941" t="str">
        <f>IF((LEN(relatorio_Ananindeua3[[#This Row],[CIF/CPF/CNPJ]])=14),relatorio_Ananindeua3[[#This Row],[CIF/CPF/CNPJ]],relatorio_Ananindeua3[[#This Row],[Coluna2]])</f>
        <v>53403763000140</v>
      </c>
      <c r="L4941" t="str">
        <f t="shared" si="77"/>
        <v>534******40</v>
      </c>
    </row>
    <row r="4942" spans="1:12" x14ac:dyDescent="0.25">
      <c r="A4942" s="23" t="s">
        <v>10290</v>
      </c>
      <c r="B4942" s="23" t="s">
        <v>10291</v>
      </c>
      <c r="C4942" s="23" t="s">
        <v>32</v>
      </c>
      <c r="D4942" s="24">
        <v>45300.656527777777</v>
      </c>
      <c r="E4942" s="25" t="s">
        <v>11</v>
      </c>
      <c r="F4942" s="26" t="s">
        <v>16</v>
      </c>
      <c r="G4942" s="26" t="s">
        <v>14</v>
      </c>
      <c r="H4942" s="23">
        <v>0</v>
      </c>
      <c r="I4942" s="27"/>
      <c r="J4942" s="28">
        <v>0</v>
      </c>
      <c r="K4942" t="str">
        <f>IF((LEN(relatorio_Ananindeua3[[#This Row],[CIF/CPF/CNPJ]])=14),relatorio_Ananindeua3[[#This Row],[CIF/CPF/CNPJ]],relatorio_Ananindeua3[[#This Row],[Coluna2]])</f>
        <v>53398507000101</v>
      </c>
      <c r="L4942" t="str">
        <f t="shared" si="77"/>
        <v>533******01</v>
      </c>
    </row>
    <row r="4943" spans="1:12" x14ac:dyDescent="0.25">
      <c r="A4943" s="23" t="s">
        <v>6191</v>
      </c>
      <c r="B4943" s="23" t="s">
        <v>6192</v>
      </c>
      <c r="C4943" s="23" t="s">
        <v>34</v>
      </c>
      <c r="D4943" s="24">
        <v>45300.656759259262</v>
      </c>
      <c r="E4943" s="25" t="s">
        <v>11</v>
      </c>
      <c r="F4943" s="26" t="s">
        <v>16</v>
      </c>
      <c r="G4943" s="26" t="s">
        <v>14</v>
      </c>
      <c r="H4943" s="23">
        <v>0</v>
      </c>
      <c r="I4943" s="27"/>
      <c r="J4943" s="28">
        <v>0</v>
      </c>
      <c r="K4943" t="str">
        <f>IF((LEN(relatorio_Ananindeua3[[#This Row],[CIF/CPF/CNPJ]])=14),relatorio_Ananindeua3[[#This Row],[CIF/CPF/CNPJ]],relatorio_Ananindeua3[[#This Row],[Coluna2]])</f>
        <v>44213630000110</v>
      </c>
      <c r="L4943" t="str">
        <f t="shared" si="77"/>
        <v>442******10</v>
      </c>
    </row>
    <row r="4944" spans="1:12" x14ac:dyDescent="0.25">
      <c r="A4944" s="23" t="s">
        <v>5172</v>
      </c>
      <c r="B4944" s="23" t="s">
        <v>5173</v>
      </c>
      <c r="C4944" s="23" t="s">
        <v>34</v>
      </c>
      <c r="D4944" s="24">
        <v>45300.656793981485</v>
      </c>
      <c r="E4944" s="25" t="s">
        <v>11</v>
      </c>
      <c r="F4944" s="26" t="s">
        <v>16</v>
      </c>
      <c r="G4944" s="26" t="s">
        <v>14</v>
      </c>
      <c r="H4944" s="23">
        <v>0</v>
      </c>
      <c r="I4944" s="27"/>
      <c r="J4944" s="28">
        <v>0</v>
      </c>
      <c r="K4944" t="str">
        <f>IF((LEN(relatorio_Ananindeua3[[#This Row],[CIF/CPF/CNPJ]])=14),relatorio_Ananindeua3[[#This Row],[CIF/CPF/CNPJ]],relatorio_Ananindeua3[[#This Row],[Coluna2]])</f>
        <v>40849967000167</v>
      </c>
      <c r="L4944" t="str">
        <f t="shared" si="77"/>
        <v>408******67</v>
      </c>
    </row>
    <row r="4945" spans="1:12" x14ac:dyDescent="0.25">
      <c r="A4945" s="23" t="s">
        <v>10298</v>
      </c>
      <c r="B4945" s="23" t="s">
        <v>10299</v>
      </c>
      <c r="C4945" s="23" t="s">
        <v>32</v>
      </c>
      <c r="D4945" s="24">
        <v>45300.656898148147</v>
      </c>
      <c r="E4945" s="25" t="s">
        <v>11</v>
      </c>
      <c r="F4945" s="26" t="s">
        <v>16</v>
      </c>
      <c r="G4945" s="26" t="s">
        <v>14</v>
      </c>
      <c r="H4945" s="23">
        <v>0</v>
      </c>
      <c r="I4945" s="27"/>
      <c r="J4945" s="28">
        <v>0</v>
      </c>
      <c r="K4945" t="str">
        <f>IF((LEN(relatorio_Ananindeua3[[#This Row],[CIF/CPF/CNPJ]])=14),relatorio_Ananindeua3[[#This Row],[CIF/CPF/CNPJ]],relatorio_Ananindeua3[[#This Row],[Coluna2]])</f>
        <v>53400300000124</v>
      </c>
      <c r="L4945" t="str">
        <f t="shared" si="77"/>
        <v>534******24</v>
      </c>
    </row>
    <row r="4946" spans="1:12" x14ac:dyDescent="0.25">
      <c r="A4946" s="23" t="s">
        <v>10304</v>
      </c>
      <c r="B4946" s="23" t="s">
        <v>10305</v>
      </c>
      <c r="C4946" s="23" t="s">
        <v>32</v>
      </c>
      <c r="D4946" s="24">
        <v>45300.670729166668</v>
      </c>
      <c r="E4946" s="25" t="s">
        <v>11</v>
      </c>
      <c r="F4946" s="26" t="s">
        <v>16</v>
      </c>
      <c r="G4946" s="26" t="s">
        <v>14</v>
      </c>
      <c r="H4946" s="23">
        <v>0</v>
      </c>
      <c r="I4946" s="27"/>
      <c r="J4946" s="28">
        <v>0</v>
      </c>
      <c r="K4946" t="str">
        <f>IF((LEN(relatorio_Ananindeua3[[#This Row],[CIF/CPF/CNPJ]])=14),relatorio_Ananindeua3[[#This Row],[CIF/CPF/CNPJ]],relatorio_Ananindeua3[[#This Row],[Coluna2]])</f>
        <v>53409230000175</v>
      </c>
      <c r="L4946" t="str">
        <f t="shared" ref="L4946:L5009" si="78">_xlfn.CONCAT(LEFT(A4946,3),REPT("*",6),RIGHT(A4946,2))</f>
        <v>534******75</v>
      </c>
    </row>
    <row r="4947" spans="1:12" x14ac:dyDescent="0.25">
      <c r="A4947" s="23" t="s">
        <v>3153</v>
      </c>
      <c r="B4947" s="23" t="s">
        <v>3154</v>
      </c>
      <c r="C4947" s="23" t="s">
        <v>34</v>
      </c>
      <c r="D4947" s="24">
        <v>45300.677395833336</v>
      </c>
      <c r="E4947" s="25" t="s">
        <v>11</v>
      </c>
      <c r="F4947" s="26" t="s">
        <v>16</v>
      </c>
      <c r="G4947" s="26" t="s">
        <v>14</v>
      </c>
      <c r="H4947" s="23">
        <v>0</v>
      </c>
      <c r="I4947" s="27"/>
      <c r="J4947" s="28">
        <v>0</v>
      </c>
      <c r="K4947" t="str">
        <f>IF((LEN(relatorio_Ananindeua3[[#This Row],[CIF/CPF/CNPJ]])=14),relatorio_Ananindeua3[[#This Row],[CIF/CPF/CNPJ]],relatorio_Ananindeua3[[#This Row],[Coluna2]])</f>
        <v>32265804000109</v>
      </c>
      <c r="L4947" t="str">
        <f t="shared" si="78"/>
        <v>322******09</v>
      </c>
    </row>
    <row r="4948" spans="1:12" x14ac:dyDescent="0.25">
      <c r="A4948" s="23" t="s">
        <v>10314</v>
      </c>
      <c r="B4948" s="23" t="s">
        <v>10315</v>
      </c>
      <c r="C4948" s="23" t="s">
        <v>32</v>
      </c>
      <c r="D4948" s="24">
        <v>45300.677430555559</v>
      </c>
      <c r="E4948" s="25" t="s">
        <v>11</v>
      </c>
      <c r="F4948" s="26" t="s">
        <v>16</v>
      </c>
      <c r="G4948" s="26" t="s">
        <v>14</v>
      </c>
      <c r="H4948" s="23">
        <v>0</v>
      </c>
      <c r="I4948" s="27"/>
      <c r="J4948" s="28">
        <v>0</v>
      </c>
      <c r="K4948" t="str">
        <f>IF((LEN(relatorio_Ananindeua3[[#This Row],[CIF/CPF/CNPJ]])=14),relatorio_Ananindeua3[[#This Row],[CIF/CPF/CNPJ]],relatorio_Ananindeua3[[#This Row],[Coluna2]])</f>
        <v>53414503000170</v>
      </c>
      <c r="L4948" t="str">
        <f t="shared" si="78"/>
        <v>534******70</v>
      </c>
    </row>
    <row r="4949" spans="1:12" x14ac:dyDescent="0.25">
      <c r="A4949" s="23" t="s">
        <v>10308</v>
      </c>
      <c r="B4949" s="23" t="s">
        <v>10309</v>
      </c>
      <c r="C4949" s="23" t="s">
        <v>32</v>
      </c>
      <c r="D4949" s="24">
        <v>45300.677488425928</v>
      </c>
      <c r="E4949" s="25" t="s">
        <v>11</v>
      </c>
      <c r="F4949" s="26" t="s">
        <v>16</v>
      </c>
      <c r="G4949" s="26" t="s">
        <v>14</v>
      </c>
      <c r="H4949" s="23">
        <v>0</v>
      </c>
      <c r="I4949" s="27"/>
      <c r="J4949" s="28">
        <v>0</v>
      </c>
      <c r="K4949" t="str">
        <f>IF((LEN(relatorio_Ananindeua3[[#This Row],[CIF/CPF/CNPJ]])=14),relatorio_Ananindeua3[[#This Row],[CIF/CPF/CNPJ]],relatorio_Ananindeua3[[#This Row],[Coluna2]])</f>
        <v>53412218000110</v>
      </c>
      <c r="L4949" t="str">
        <f t="shared" si="78"/>
        <v>534******10</v>
      </c>
    </row>
    <row r="4950" spans="1:12" x14ac:dyDescent="0.25">
      <c r="A4950" s="23" t="s">
        <v>10306</v>
      </c>
      <c r="B4950" s="23" t="s">
        <v>10307</v>
      </c>
      <c r="C4950" s="23" t="s">
        <v>32</v>
      </c>
      <c r="D4950" s="24">
        <v>45300.677511574075</v>
      </c>
      <c r="E4950" s="25" t="s">
        <v>11</v>
      </c>
      <c r="F4950" s="26" t="s">
        <v>16</v>
      </c>
      <c r="G4950" s="26" t="s">
        <v>14</v>
      </c>
      <c r="H4950" s="23">
        <v>0</v>
      </c>
      <c r="I4950" s="27"/>
      <c r="J4950" s="28">
        <v>0</v>
      </c>
      <c r="K4950" t="str">
        <f>IF((LEN(relatorio_Ananindeua3[[#This Row],[CIF/CPF/CNPJ]])=14),relatorio_Ananindeua3[[#This Row],[CIF/CPF/CNPJ]],relatorio_Ananindeua3[[#This Row],[Coluna2]])</f>
        <v>53410099000166</v>
      </c>
      <c r="L4950" t="str">
        <f t="shared" si="78"/>
        <v>534******66</v>
      </c>
    </row>
    <row r="4951" spans="1:12" x14ac:dyDescent="0.25">
      <c r="A4951" s="23" t="s">
        <v>10312</v>
      </c>
      <c r="B4951" s="23" t="s">
        <v>10313</v>
      </c>
      <c r="C4951" s="23" t="s">
        <v>32</v>
      </c>
      <c r="D4951" s="24">
        <v>45300.677523148152</v>
      </c>
      <c r="E4951" s="25" t="s">
        <v>11</v>
      </c>
      <c r="F4951" s="26" t="s">
        <v>16</v>
      </c>
      <c r="G4951" s="26" t="s">
        <v>14</v>
      </c>
      <c r="H4951" s="23">
        <v>0</v>
      </c>
      <c r="I4951" s="27"/>
      <c r="J4951" s="28">
        <v>0</v>
      </c>
      <c r="K4951" t="str">
        <f>IF((LEN(relatorio_Ananindeua3[[#This Row],[CIF/CPF/CNPJ]])=14),relatorio_Ananindeua3[[#This Row],[CIF/CPF/CNPJ]],relatorio_Ananindeua3[[#This Row],[Coluna2]])</f>
        <v>53414404000198</v>
      </c>
      <c r="L4951" t="str">
        <f t="shared" si="78"/>
        <v>534******98</v>
      </c>
    </row>
    <row r="4952" spans="1:12" x14ac:dyDescent="0.25">
      <c r="A4952" s="23" t="s">
        <v>10318</v>
      </c>
      <c r="B4952" s="23" t="s">
        <v>10319</v>
      </c>
      <c r="C4952" s="23" t="s">
        <v>32</v>
      </c>
      <c r="D4952" s="24">
        <v>45300.677523148152</v>
      </c>
      <c r="E4952" s="25" t="s">
        <v>11</v>
      </c>
      <c r="F4952" s="26" t="s">
        <v>16</v>
      </c>
      <c r="G4952" s="26" t="s">
        <v>14</v>
      </c>
      <c r="H4952" s="23">
        <v>0</v>
      </c>
      <c r="I4952" s="27"/>
      <c r="J4952" s="28">
        <v>0</v>
      </c>
      <c r="K4952" t="str">
        <f>IF((LEN(relatorio_Ananindeua3[[#This Row],[CIF/CPF/CNPJ]])=14),relatorio_Ananindeua3[[#This Row],[CIF/CPF/CNPJ]],relatorio_Ananindeua3[[#This Row],[Coluna2]])</f>
        <v>53415909000177</v>
      </c>
      <c r="L4952" t="str">
        <f t="shared" si="78"/>
        <v>534******77</v>
      </c>
    </row>
    <row r="4953" spans="1:12" x14ac:dyDescent="0.25">
      <c r="A4953" s="23" t="s">
        <v>10316</v>
      </c>
      <c r="B4953" s="23" t="s">
        <v>10317</v>
      </c>
      <c r="C4953" s="23" t="s">
        <v>32</v>
      </c>
      <c r="D4953" s="24">
        <v>45300.677581018521</v>
      </c>
      <c r="E4953" s="25" t="s">
        <v>11</v>
      </c>
      <c r="F4953" s="26" t="s">
        <v>16</v>
      </c>
      <c r="G4953" s="26" t="s">
        <v>14</v>
      </c>
      <c r="H4953" s="23">
        <v>0</v>
      </c>
      <c r="I4953" s="27"/>
      <c r="J4953" s="28">
        <v>0</v>
      </c>
      <c r="K4953" t="str">
        <f>IF((LEN(relatorio_Ananindeua3[[#This Row],[CIF/CPF/CNPJ]])=14),relatorio_Ananindeua3[[#This Row],[CIF/CPF/CNPJ]],relatorio_Ananindeua3[[#This Row],[Coluna2]])</f>
        <v>53415470000182</v>
      </c>
      <c r="L4953" t="str">
        <f t="shared" si="78"/>
        <v>534******82</v>
      </c>
    </row>
    <row r="4954" spans="1:12" x14ac:dyDescent="0.25">
      <c r="A4954" s="23" t="s">
        <v>10310</v>
      </c>
      <c r="B4954" s="23" t="s">
        <v>10311</v>
      </c>
      <c r="C4954" s="23" t="s">
        <v>32</v>
      </c>
      <c r="D4954" s="24">
        <v>45300.67763888889</v>
      </c>
      <c r="E4954" s="25" t="s">
        <v>11</v>
      </c>
      <c r="F4954" s="26" t="s">
        <v>16</v>
      </c>
      <c r="G4954" s="26" t="s">
        <v>14</v>
      </c>
      <c r="H4954" s="23">
        <v>0</v>
      </c>
      <c r="I4954" s="27"/>
      <c r="J4954" s="28">
        <v>0</v>
      </c>
      <c r="K4954" t="str">
        <f>IF((LEN(relatorio_Ananindeua3[[#This Row],[CIF/CPF/CNPJ]])=14),relatorio_Ananindeua3[[#This Row],[CIF/CPF/CNPJ]],relatorio_Ananindeua3[[#This Row],[Coluna2]])</f>
        <v>53413762000186</v>
      </c>
      <c r="L4954" t="str">
        <f t="shared" si="78"/>
        <v>534******86</v>
      </c>
    </row>
    <row r="4955" spans="1:12" x14ac:dyDescent="0.25">
      <c r="A4955" s="23" t="s">
        <v>10280</v>
      </c>
      <c r="B4955" s="23" t="s">
        <v>10281</v>
      </c>
      <c r="C4955" s="23" t="s">
        <v>32</v>
      </c>
      <c r="D4955" s="24">
        <v>45300.684502314813</v>
      </c>
      <c r="E4955" s="25" t="s">
        <v>11</v>
      </c>
      <c r="F4955" s="26" t="s">
        <v>16</v>
      </c>
      <c r="G4955" s="26" t="s">
        <v>14</v>
      </c>
      <c r="H4955" s="23">
        <v>0</v>
      </c>
      <c r="I4955" s="27"/>
      <c r="J4955" s="28">
        <v>0</v>
      </c>
      <c r="K4955" t="str">
        <f>IF((LEN(relatorio_Ananindeua3[[#This Row],[CIF/CPF/CNPJ]])=14),relatorio_Ananindeua3[[#This Row],[CIF/CPF/CNPJ]],relatorio_Ananindeua3[[#This Row],[Coluna2]])</f>
        <v>53396711000193</v>
      </c>
      <c r="L4955" t="str">
        <f t="shared" si="78"/>
        <v>533******93</v>
      </c>
    </row>
    <row r="4956" spans="1:12" x14ac:dyDescent="0.25">
      <c r="A4956" s="23" t="s">
        <v>7468</v>
      </c>
      <c r="B4956" s="23" t="s">
        <v>7469</v>
      </c>
      <c r="C4956" s="23" t="s">
        <v>34</v>
      </c>
      <c r="D4956" s="24">
        <v>45300.684548611112</v>
      </c>
      <c r="E4956" s="25" t="s">
        <v>11</v>
      </c>
      <c r="F4956" s="26" t="s">
        <v>16</v>
      </c>
      <c r="G4956" s="26" t="s">
        <v>14</v>
      </c>
      <c r="H4956" s="23">
        <v>0</v>
      </c>
      <c r="I4956" s="27"/>
      <c r="J4956" s="28">
        <v>0</v>
      </c>
      <c r="K4956" t="str">
        <f>IF((LEN(relatorio_Ananindeua3[[#This Row],[CIF/CPF/CNPJ]])=14),relatorio_Ananindeua3[[#This Row],[CIF/CPF/CNPJ]],relatorio_Ananindeua3[[#This Row],[Coluna2]])</f>
        <v>47748123000179</v>
      </c>
      <c r="L4956" t="str">
        <f t="shared" si="78"/>
        <v>477******79</v>
      </c>
    </row>
    <row r="4957" spans="1:12" x14ac:dyDescent="0.25">
      <c r="A4957" s="23" t="s">
        <v>10246</v>
      </c>
      <c r="B4957" s="23" t="s">
        <v>10247</v>
      </c>
      <c r="C4957" s="23" t="s">
        <v>34</v>
      </c>
      <c r="D4957" s="24">
        <v>45300.684571759259</v>
      </c>
      <c r="E4957" s="25" t="s">
        <v>11</v>
      </c>
      <c r="F4957" s="26" t="s">
        <v>16</v>
      </c>
      <c r="G4957" s="26" t="s">
        <v>14</v>
      </c>
      <c r="H4957" s="23">
        <v>0</v>
      </c>
      <c r="I4957" s="27"/>
      <c r="J4957" s="28">
        <v>0</v>
      </c>
      <c r="K4957" t="str">
        <f>IF((LEN(relatorio_Ananindeua3[[#This Row],[CIF/CPF/CNPJ]])=14),relatorio_Ananindeua3[[#This Row],[CIF/CPF/CNPJ]],relatorio_Ananindeua3[[#This Row],[Coluna2]])</f>
        <v>53384139000142</v>
      </c>
      <c r="L4957" t="str">
        <f t="shared" si="78"/>
        <v>533******42</v>
      </c>
    </row>
    <row r="4958" spans="1:12" x14ac:dyDescent="0.25">
      <c r="A4958" s="23" t="s">
        <v>10302</v>
      </c>
      <c r="B4958" s="23" t="s">
        <v>10303</v>
      </c>
      <c r="C4958" s="23" t="s">
        <v>32</v>
      </c>
      <c r="D4958" s="24">
        <v>45300.684710648151</v>
      </c>
      <c r="E4958" s="25" t="s">
        <v>11</v>
      </c>
      <c r="F4958" s="26" t="s">
        <v>16</v>
      </c>
      <c r="G4958" s="26" t="s">
        <v>14</v>
      </c>
      <c r="H4958" s="23">
        <v>0</v>
      </c>
      <c r="I4958" s="27"/>
      <c r="J4958" s="28">
        <v>0</v>
      </c>
      <c r="K4958" t="str">
        <f>IF((LEN(relatorio_Ananindeua3[[#This Row],[CIF/CPF/CNPJ]])=14),relatorio_Ananindeua3[[#This Row],[CIF/CPF/CNPJ]],relatorio_Ananindeua3[[#This Row],[Coluna2]])</f>
        <v>53403821000135</v>
      </c>
      <c r="L4958" t="str">
        <f t="shared" si="78"/>
        <v>534******35</v>
      </c>
    </row>
    <row r="4959" spans="1:12" x14ac:dyDescent="0.25">
      <c r="A4959" s="23" t="s">
        <v>10284</v>
      </c>
      <c r="B4959" s="23" t="s">
        <v>10285</v>
      </c>
      <c r="C4959" s="23" t="s">
        <v>32</v>
      </c>
      <c r="D4959" s="24">
        <v>45300.68472222222</v>
      </c>
      <c r="E4959" s="25" t="s">
        <v>11</v>
      </c>
      <c r="F4959" s="26" t="s">
        <v>16</v>
      </c>
      <c r="G4959" s="26" t="s">
        <v>14</v>
      </c>
      <c r="H4959" s="23">
        <v>0</v>
      </c>
      <c r="I4959" s="27"/>
      <c r="J4959" s="28">
        <v>0</v>
      </c>
      <c r="K4959" t="str">
        <f>IF((LEN(relatorio_Ananindeua3[[#This Row],[CIF/CPF/CNPJ]])=14),relatorio_Ananindeua3[[#This Row],[CIF/CPF/CNPJ]],relatorio_Ananindeua3[[#This Row],[Coluna2]])</f>
        <v>53397508000131</v>
      </c>
      <c r="L4959" t="str">
        <f t="shared" si="78"/>
        <v>533******31</v>
      </c>
    </row>
    <row r="4960" spans="1:12" x14ac:dyDescent="0.25">
      <c r="A4960" s="23" t="s">
        <v>6429</v>
      </c>
      <c r="B4960" s="23" t="s">
        <v>6430</v>
      </c>
      <c r="C4960" s="23" t="s">
        <v>17</v>
      </c>
      <c r="D4960" s="24">
        <v>45300.686412037037</v>
      </c>
      <c r="E4960" s="25" t="s">
        <v>11</v>
      </c>
      <c r="F4960" s="26" t="s">
        <v>16</v>
      </c>
      <c r="G4960" s="26" t="s">
        <v>14</v>
      </c>
      <c r="H4960" s="23">
        <v>0</v>
      </c>
      <c r="I4960" s="27"/>
      <c r="J4960" s="28">
        <v>0</v>
      </c>
      <c r="K4960" t="str">
        <f>IF((LEN(relatorio_Ananindeua3[[#This Row],[CIF/CPF/CNPJ]])=14),relatorio_Ananindeua3[[#This Row],[CIF/CPF/CNPJ]],relatorio_Ananindeua3[[#This Row],[Coluna2]])</f>
        <v>44859959000152</v>
      </c>
      <c r="L4960" t="str">
        <f t="shared" si="78"/>
        <v>448******52</v>
      </c>
    </row>
    <row r="4961" spans="1:12" x14ac:dyDescent="0.25">
      <c r="A4961" s="23" t="s">
        <v>6904</v>
      </c>
      <c r="B4961" s="23" t="s">
        <v>6905</v>
      </c>
      <c r="C4961" s="23" t="s">
        <v>20</v>
      </c>
      <c r="D4961" s="24">
        <v>45301</v>
      </c>
      <c r="E4961" s="25" t="s">
        <v>11</v>
      </c>
      <c r="F4961" s="26" t="s">
        <v>19</v>
      </c>
      <c r="G4961" s="26" t="s">
        <v>13496</v>
      </c>
      <c r="H4961" s="23">
        <v>0</v>
      </c>
      <c r="I4961" s="27"/>
      <c r="J4961" s="28">
        <v>24.25</v>
      </c>
      <c r="K4961" t="str">
        <f>IF((LEN(relatorio_Ananindeua3[[#This Row],[CIF/CPF/CNPJ]])=14),relatorio_Ananindeua3[[#This Row],[CIF/CPF/CNPJ]],relatorio_Ananindeua3[[#This Row],[Coluna2]])</f>
        <v>46201083002393</v>
      </c>
      <c r="L4961" t="str">
        <f t="shared" si="78"/>
        <v>462******93</v>
      </c>
    </row>
    <row r="4962" spans="1:12" x14ac:dyDescent="0.25">
      <c r="A4962" s="23" t="s">
        <v>13462</v>
      </c>
      <c r="B4962" s="23" t="s">
        <v>13463</v>
      </c>
      <c r="C4962" s="23" t="s">
        <v>20</v>
      </c>
      <c r="D4962" s="24">
        <v>45301</v>
      </c>
      <c r="E4962" s="25" t="s">
        <v>11</v>
      </c>
      <c r="F4962" s="26" t="s">
        <v>19</v>
      </c>
      <c r="G4962" s="26" t="s">
        <v>13496</v>
      </c>
      <c r="H4962" s="23">
        <v>0</v>
      </c>
      <c r="I4962" s="27"/>
      <c r="J4962" s="28">
        <v>9.83</v>
      </c>
      <c r="K4962" t="str">
        <f>IF((LEN(relatorio_Ananindeua3[[#This Row],[CIF/CPF/CNPJ]])=14),relatorio_Ananindeua3[[#This Row],[CIF/CPF/CNPJ]],relatorio_Ananindeua3[[#This Row],[Coluna2]])</f>
        <v>58248352002356</v>
      </c>
      <c r="L4962" t="str">
        <f t="shared" si="78"/>
        <v>582******56</v>
      </c>
    </row>
    <row r="4963" spans="1:12" x14ac:dyDescent="0.25">
      <c r="A4963" s="23" t="s">
        <v>13467</v>
      </c>
      <c r="B4963" s="23" t="s">
        <v>13466</v>
      </c>
      <c r="C4963" s="23" t="s">
        <v>21</v>
      </c>
      <c r="D4963" s="24">
        <v>45301</v>
      </c>
      <c r="E4963" s="25" t="s">
        <v>11</v>
      </c>
      <c r="F4963" s="26" t="s">
        <v>19</v>
      </c>
      <c r="G4963" s="26" t="s">
        <v>13496</v>
      </c>
      <c r="H4963" s="23">
        <v>0</v>
      </c>
      <c r="I4963" s="27"/>
      <c r="J4963" s="28">
        <v>836.19</v>
      </c>
      <c r="K4963" t="str">
        <f>IF((LEN(relatorio_Ananindeua3[[#This Row],[CIF/CPF/CNPJ]])=14),relatorio_Ananindeua3[[#This Row],[CIF/CPF/CNPJ]],relatorio_Ananindeua3[[#This Row],[Coluna2]])</f>
        <v>60975737005978</v>
      </c>
      <c r="L4963" t="str">
        <f t="shared" si="78"/>
        <v>609******78</v>
      </c>
    </row>
    <row r="4964" spans="1:12" x14ac:dyDescent="0.25">
      <c r="A4964" s="23" t="s">
        <v>13468</v>
      </c>
      <c r="B4964" s="23" t="s">
        <v>13469</v>
      </c>
      <c r="C4964" s="23" t="s">
        <v>20</v>
      </c>
      <c r="D4964" s="24">
        <v>45301</v>
      </c>
      <c r="E4964" s="25" t="s">
        <v>11</v>
      </c>
      <c r="F4964" s="26" t="s">
        <v>19</v>
      </c>
      <c r="G4964" s="26" t="s">
        <v>13496</v>
      </c>
      <c r="H4964" s="23">
        <v>0</v>
      </c>
      <c r="I4964" s="27"/>
      <c r="J4964" s="28">
        <v>7.94</v>
      </c>
      <c r="K4964" t="str">
        <f>IF((LEN(relatorio_Ananindeua3[[#This Row],[CIF/CPF/CNPJ]])=14),relatorio_Ananindeua3[[#This Row],[CIF/CPF/CNPJ]],relatorio_Ananindeua3[[#This Row],[Coluna2]])</f>
        <v>61065199001011</v>
      </c>
      <c r="L4964" t="str">
        <f t="shared" si="78"/>
        <v>610******11</v>
      </c>
    </row>
    <row r="4965" spans="1:12" x14ac:dyDescent="0.25">
      <c r="A4965" s="23" t="s">
        <v>13490</v>
      </c>
      <c r="B4965" s="23" t="s">
        <v>13491</v>
      </c>
      <c r="C4965" s="23" t="s">
        <v>20</v>
      </c>
      <c r="D4965" s="24">
        <v>45301</v>
      </c>
      <c r="E4965" s="25" t="s">
        <v>11</v>
      </c>
      <c r="F4965" s="26" t="s">
        <v>19</v>
      </c>
      <c r="G4965" s="26" t="s">
        <v>13496</v>
      </c>
      <c r="H4965" s="23">
        <v>0</v>
      </c>
      <c r="I4965" s="27"/>
      <c r="J4965" s="28">
        <v>44</v>
      </c>
      <c r="K4965" t="str">
        <f>IF((LEN(relatorio_Ananindeua3[[#This Row],[CIF/CPF/CNPJ]])=14),relatorio_Ananindeua3[[#This Row],[CIF/CPF/CNPJ]],relatorio_Ananindeua3[[#This Row],[Coluna2]])</f>
        <v>90912429000300</v>
      </c>
      <c r="L4965" t="str">
        <f t="shared" si="78"/>
        <v>909******00</v>
      </c>
    </row>
    <row r="4966" spans="1:12" x14ac:dyDescent="0.25">
      <c r="A4966" s="23" t="s">
        <v>10342</v>
      </c>
      <c r="B4966" s="23" t="s">
        <v>10343</v>
      </c>
      <c r="C4966" s="23" t="s">
        <v>32</v>
      </c>
      <c r="D4966" s="24">
        <v>45301.198125000003</v>
      </c>
      <c r="E4966" s="25" t="s">
        <v>11</v>
      </c>
      <c r="F4966" s="26" t="s">
        <v>16</v>
      </c>
      <c r="G4966" s="26" t="s">
        <v>14</v>
      </c>
      <c r="H4966" s="23">
        <v>0</v>
      </c>
      <c r="I4966" s="27"/>
      <c r="J4966" s="28">
        <v>0</v>
      </c>
      <c r="K4966" t="str">
        <f>IF((LEN(relatorio_Ananindeua3[[#This Row],[CIF/CPF/CNPJ]])=14),relatorio_Ananindeua3[[#This Row],[CIF/CPF/CNPJ]],relatorio_Ananindeua3[[#This Row],[Coluna2]])</f>
        <v>53426064000115</v>
      </c>
      <c r="L4966" t="str">
        <f t="shared" si="78"/>
        <v>534******15</v>
      </c>
    </row>
    <row r="4967" spans="1:12" x14ac:dyDescent="0.25">
      <c r="A4967" s="23" t="s">
        <v>9240</v>
      </c>
      <c r="B4967" s="23" t="s">
        <v>9241</v>
      </c>
      <c r="C4967" s="23" t="s">
        <v>34</v>
      </c>
      <c r="D4967" s="24">
        <v>45301.198194444441</v>
      </c>
      <c r="E4967" s="25" t="s">
        <v>11</v>
      </c>
      <c r="F4967" s="26" t="s">
        <v>16</v>
      </c>
      <c r="G4967" s="26" t="s">
        <v>14</v>
      </c>
      <c r="H4967" s="23">
        <v>0</v>
      </c>
      <c r="I4967" s="27"/>
      <c r="J4967" s="28">
        <v>0</v>
      </c>
      <c r="K4967" t="str">
        <f>IF((LEN(relatorio_Ananindeua3[[#This Row],[CIF/CPF/CNPJ]])=14),relatorio_Ananindeua3[[#This Row],[CIF/CPF/CNPJ]],relatorio_Ananindeua3[[#This Row],[Coluna2]])</f>
        <v>51045116000188</v>
      </c>
      <c r="L4967" t="str">
        <f t="shared" si="78"/>
        <v>510******88</v>
      </c>
    </row>
    <row r="4968" spans="1:12" x14ac:dyDescent="0.25">
      <c r="A4968" s="23" t="s">
        <v>10340</v>
      </c>
      <c r="B4968" s="23" t="s">
        <v>10341</v>
      </c>
      <c r="C4968" s="23" t="s">
        <v>32</v>
      </c>
      <c r="D4968" s="24">
        <v>45301.198287037034</v>
      </c>
      <c r="E4968" s="25" t="s">
        <v>11</v>
      </c>
      <c r="F4968" s="26" t="s">
        <v>16</v>
      </c>
      <c r="G4968" s="26" t="s">
        <v>14</v>
      </c>
      <c r="H4968" s="23">
        <v>0</v>
      </c>
      <c r="I4968" s="27"/>
      <c r="J4968" s="28">
        <v>0</v>
      </c>
      <c r="K4968" t="str">
        <f>IF((LEN(relatorio_Ananindeua3[[#This Row],[CIF/CPF/CNPJ]])=14),relatorio_Ananindeua3[[#This Row],[CIF/CPF/CNPJ]],relatorio_Ananindeua3[[#This Row],[Coluna2]])</f>
        <v>53425827000103</v>
      </c>
      <c r="L4968" t="str">
        <f t="shared" si="78"/>
        <v>534******03</v>
      </c>
    </row>
    <row r="4969" spans="1:12" x14ac:dyDescent="0.25">
      <c r="A4969" s="23" t="s">
        <v>10336</v>
      </c>
      <c r="B4969" s="23" t="s">
        <v>10337</v>
      </c>
      <c r="C4969" s="23" t="s">
        <v>32</v>
      </c>
      <c r="D4969" s="24">
        <v>45301.19835648148</v>
      </c>
      <c r="E4969" s="25" t="s">
        <v>11</v>
      </c>
      <c r="F4969" s="26" t="s">
        <v>16</v>
      </c>
      <c r="G4969" s="26" t="s">
        <v>14</v>
      </c>
      <c r="H4969" s="23">
        <v>0</v>
      </c>
      <c r="I4969" s="27"/>
      <c r="J4969" s="28">
        <v>0</v>
      </c>
      <c r="K4969" t="str">
        <f>IF((LEN(relatorio_Ananindeua3[[#This Row],[CIF/CPF/CNPJ]])=14),relatorio_Ananindeua3[[#This Row],[CIF/CPF/CNPJ]],relatorio_Ananindeua3[[#This Row],[Coluna2]])</f>
        <v>53424122000171</v>
      </c>
      <c r="L4969" t="str">
        <f t="shared" si="78"/>
        <v>534******71</v>
      </c>
    </row>
    <row r="4970" spans="1:12" x14ac:dyDescent="0.25">
      <c r="A4970" s="23" t="s">
        <v>10348</v>
      </c>
      <c r="B4970" s="23" t="s">
        <v>10349</v>
      </c>
      <c r="C4970" s="23" t="s">
        <v>32</v>
      </c>
      <c r="D4970" s="24">
        <v>45301.198391203703</v>
      </c>
      <c r="E4970" s="25" t="s">
        <v>11</v>
      </c>
      <c r="F4970" s="26" t="s">
        <v>16</v>
      </c>
      <c r="G4970" s="26" t="s">
        <v>14</v>
      </c>
      <c r="H4970" s="23">
        <v>0</v>
      </c>
      <c r="I4970" s="27"/>
      <c r="J4970" s="28">
        <v>0</v>
      </c>
      <c r="K4970" t="str">
        <f>IF((LEN(relatorio_Ananindeua3[[#This Row],[CIF/CPF/CNPJ]])=14),relatorio_Ananindeua3[[#This Row],[CIF/CPF/CNPJ]],relatorio_Ananindeua3[[#This Row],[Coluna2]])</f>
        <v>53427107000187</v>
      </c>
      <c r="L4970" t="str">
        <f t="shared" si="78"/>
        <v>534******87</v>
      </c>
    </row>
    <row r="4971" spans="1:12" x14ac:dyDescent="0.25">
      <c r="A4971" s="23" t="s">
        <v>10322</v>
      </c>
      <c r="B4971" s="23" t="s">
        <v>10323</v>
      </c>
      <c r="C4971" s="23" t="s">
        <v>32</v>
      </c>
      <c r="D4971" s="24">
        <v>45301.198622685188</v>
      </c>
      <c r="E4971" s="25" t="s">
        <v>11</v>
      </c>
      <c r="F4971" s="26" t="s">
        <v>16</v>
      </c>
      <c r="G4971" s="26" t="s">
        <v>14</v>
      </c>
      <c r="H4971" s="23">
        <v>0</v>
      </c>
      <c r="I4971" s="27"/>
      <c r="J4971" s="28">
        <v>0</v>
      </c>
      <c r="K4971" t="str">
        <f>IF((LEN(relatorio_Ananindeua3[[#This Row],[CIF/CPF/CNPJ]])=14),relatorio_Ananindeua3[[#This Row],[CIF/CPF/CNPJ]],relatorio_Ananindeua3[[#This Row],[Coluna2]])</f>
        <v>53419203000183</v>
      </c>
      <c r="L4971" t="str">
        <f t="shared" si="78"/>
        <v>534******83</v>
      </c>
    </row>
    <row r="4972" spans="1:12" x14ac:dyDescent="0.25">
      <c r="A4972" s="23" t="s">
        <v>8045</v>
      </c>
      <c r="B4972" s="23" t="s">
        <v>8046</v>
      </c>
      <c r="C4972" s="23" t="s">
        <v>34</v>
      </c>
      <c r="D4972" s="24">
        <v>45301.225949074076</v>
      </c>
      <c r="E4972" s="25" t="s">
        <v>11</v>
      </c>
      <c r="F4972" s="26" t="s">
        <v>16</v>
      </c>
      <c r="G4972" s="26" t="s">
        <v>14</v>
      </c>
      <c r="H4972" s="23">
        <v>0</v>
      </c>
      <c r="I4972" s="27"/>
      <c r="J4972" s="28">
        <v>0</v>
      </c>
      <c r="K4972" t="str">
        <f>IF((LEN(relatorio_Ananindeua3[[#This Row],[CIF/CPF/CNPJ]])=14),relatorio_Ananindeua3[[#This Row],[CIF/CPF/CNPJ]],relatorio_Ananindeua3[[#This Row],[Coluna2]])</f>
        <v>48994249000196</v>
      </c>
      <c r="L4972" t="str">
        <f t="shared" si="78"/>
        <v>489******96</v>
      </c>
    </row>
    <row r="4973" spans="1:12" x14ac:dyDescent="0.25">
      <c r="A4973" s="23" t="s">
        <v>10364</v>
      </c>
      <c r="B4973" s="23" t="s">
        <v>10365</v>
      </c>
      <c r="C4973" s="23" t="s">
        <v>32</v>
      </c>
      <c r="D4973" s="24">
        <v>45301.226006944446</v>
      </c>
      <c r="E4973" s="25" t="s">
        <v>11</v>
      </c>
      <c r="F4973" s="26" t="s">
        <v>16</v>
      </c>
      <c r="G4973" s="26" t="s">
        <v>14</v>
      </c>
      <c r="H4973" s="23">
        <v>0</v>
      </c>
      <c r="I4973" s="27"/>
      <c r="J4973" s="28">
        <v>0</v>
      </c>
      <c r="K4973" t="str">
        <f>IF((LEN(relatorio_Ananindeua3[[#This Row],[CIF/CPF/CNPJ]])=14),relatorio_Ananindeua3[[#This Row],[CIF/CPF/CNPJ]],relatorio_Ananindeua3[[#This Row],[Coluna2]])</f>
        <v>53430804000197</v>
      </c>
      <c r="L4973" t="str">
        <f t="shared" si="78"/>
        <v>534******97</v>
      </c>
    </row>
    <row r="4974" spans="1:12" x14ac:dyDescent="0.25">
      <c r="A4974" s="23" t="s">
        <v>4583</v>
      </c>
      <c r="B4974" s="23" t="s">
        <v>4584</v>
      </c>
      <c r="C4974" s="23" t="s">
        <v>34</v>
      </c>
      <c r="D4974" s="24">
        <v>45301.226030092592</v>
      </c>
      <c r="E4974" s="25" t="s">
        <v>11</v>
      </c>
      <c r="F4974" s="26" t="s">
        <v>16</v>
      </c>
      <c r="G4974" s="26" t="s">
        <v>14</v>
      </c>
      <c r="H4974" s="23">
        <v>0</v>
      </c>
      <c r="I4974" s="27"/>
      <c r="J4974" s="28">
        <v>0</v>
      </c>
      <c r="K4974" t="str">
        <f>IF((LEN(relatorio_Ananindeua3[[#This Row],[CIF/CPF/CNPJ]])=14),relatorio_Ananindeua3[[#This Row],[CIF/CPF/CNPJ]],relatorio_Ananindeua3[[#This Row],[Coluna2]])</f>
        <v>38094477000156</v>
      </c>
      <c r="L4974" t="str">
        <f t="shared" si="78"/>
        <v>380******56</v>
      </c>
    </row>
    <row r="4975" spans="1:12" x14ac:dyDescent="0.25">
      <c r="A4975" s="23" t="s">
        <v>5088</v>
      </c>
      <c r="B4975" s="23" t="s">
        <v>5089</v>
      </c>
      <c r="C4975" s="23" t="s">
        <v>34</v>
      </c>
      <c r="D4975" s="24">
        <v>45301.226030092592</v>
      </c>
      <c r="E4975" s="25" t="s">
        <v>11</v>
      </c>
      <c r="F4975" s="26" t="s">
        <v>16</v>
      </c>
      <c r="G4975" s="26" t="s">
        <v>14</v>
      </c>
      <c r="H4975" s="23">
        <v>0</v>
      </c>
      <c r="I4975" s="27"/>
      <c r="J4975" s="28">
        <v>0</v>
      </c>
      <c r="K4975" t="str">
        <f>IF((LEN(relatorio_Ananindeua3[[#This Row],[CIF/CPF/CNPJ]])=14),relatorio_Ananindeua3[[#This Row],[CIF/CPF/CNPJ]],relatorio_Ananindeua3[[#This Row],[Coluna2]])</f>
        <v>40601656000184</v>
      </c>
      <c r="L4975" t="str">
        <f t="shared" si="78"/>
        <v>406******84</v>
      </c>
    </row>
    <row r="4976" spans="1:12" x14ac:dyDescent="0.25">
      <c r="A4976" s="23" t="s">
        <v>7957</v>
      </c>
      <c r="B4976" s="23" t="s">
        <v>7958</v>
      </c>
      <c r="C4976" s="23" t="s">
        <v>34</v>
      </c>
      <c r="D4976" s="24">
        <v>45301.226041666669</v>
      </c>
      <c r="E4976" s="25" t="s">
        <v>11</v>
      </c>
      <c r="F4976" s="26" t="s">
        <v>16</v>
      </c>
      <c r="G4976" s="26" t="s">
        <v>14</v>
      </c>
      <c r="H4976" s="23">
        <v>0</v>
      </c>
      <c r="I4976" s="27"/>
      <c r="J4976" s="28">
        <v>0</v>
      </c>
      <c r="K4976" t="str">
        <f>IF((LEN(relatorio_Ananindeua3[[#This Row],[CIF/CPF/CNPJ]])=14),relatorio_Ananindeua3[[#This Row],[CIF/CPF/CNPJ]],relatorio_Ananindeua3[[#This Row],[Coluna2]])</f>
        <v>48778828000100</v>
      </c>
      <c r="L4976" t="str">
        <f t="shared" si="78"/>
        <v>487******00</v>
      </c>
    </row>
    <row r="4977" spans="1:12" x14ac:dyDescent="0.25">
      <c r="A4977" s="23" t="s">
        <v>10386</v>
      </c>
      <c r="B4977" s="23" t="s">
        <v>10387</v>
      </c>
      <c r="C4977" s="23" t="s">
        <v>32</v>
      </c>
      <c r="D4977" s="24">
        <v>45301.232824074075</v>
      </c>
      <c r="E4977" s="25" t="s">
        <v>11</v>
      </c>
      <c r="F4977" s="26" t="s">
        <v>16</v>
      </c>
      <c r="G4977" s="26" t="s">
        <v>14</v>
      </c>
      <c r="H4977" s="23">
        <v>0</v>
      </c>
      <c r="I4977" s="27"/>
      <c r="J4977" s="28">
        <v>0</v>
      </c>
      <c r="K4977" t="str">
        <f>IF((LEN(relatorio_Ananindeua3[[#This Row],[CIF/CPF/CNPJ]])=14),relatorio_Ananindeua3[[#This Row],[CIF/CPF/CNPJ]],relatorio_Ananindeua3[[#This Row],[Coluna2]])</f>
        <v>53436178000146</v>
      </c>
      <c r="L4977" t="str">
        <f t="shared" si="78"/>
        <v>534******46</v>
      </c>
    </row>
    <row r="4978" spans="1:12" x14ac:dyDescent="0.25">
      <c r="A4978" s="23" t="s">
        <v>2018</v>
      </c>
      <c r="B4978" s="23" t="s">
        <v>2019</v>
      </c>
      <c r="C4978" s="23" t="s">
        <v>34</v>
      </c>
      <c r="D4978" s="24">
        <v>45301.232893518521</v>
      </c>
      <c r="E4978" s="25" t="s">
        <v>11</v>
      </c>
      <c r="F4978" s="26" t="s">
        <v>16</v>
      </c>
      <c r="G4978" s="26" t="s">
        <v>14</v>
      </c>
      <c r="H4978" s="23">
        <v>0</v>
      </c>
      <c r="I4978" s="27"/>
      <c r="J4978" s="28">
        <v>0</v>
      </c>
      <c r="K4978" t="str">
        <f>IF((LEN(relatorio_Ananindeua3[[#This Row],[CIF/CPF/CNPJ]])=14),relatorio_Ananindeua3[[#This Row],[CIF/CPF/CNPJ]],relatorio_Ananindeua3[[#This Row],[Coluna2]])</f>
        <v>26465870000120</v>
      </c>
      <c r="L4978" t="str">
        <f t="shared" si="78"/>
        <v>264******20</v>
      </c>
    </row>
    <row r="4979" spans="1:12" x14ac:dyDescent="0.25">
      <c r="A4979" s="23" t="s">
        <v>10326</v>
      </c>
      <c r="B4979" s="23" t="s">
        <v>10327</v>
      </c>
      <c r="C4979" s="23" t="s">
        <v>32</v>
      </c>
      <c r="D4979" s="24">
        <v>45301.232916666668</v>
      </c>
      <c r="E4979" s="25" t="s">
        <v>11</v>
      </c>
      <c r="F4979" s="26" t="s">
        <v>16</v>
      </c>
      <c r="G4979" s="26" t="s">
        <v>14</v>
      </c>
      <c r="H4979" s="23">
        <v>0</v>
      </c>
      <c r="I4979" s="27"/>
      <c r="J4979" s="28">
        <v>0</v>
      </c>
      <c r="K4979" t="str">
        <f>IF((LEN(relatorio_Ananindeua3[[#This Row],[CIF/CPF/CNPJ]])=14),relatorio_Ananindeua3[[#This Row],[CIF/CPF/CNPJ]],relatorio_Ananindeua3[[#This Row],[Coluna2]])</f>
        <v>53421972000116</v>
      </c>
      <c r="L4979" t="str">
        <f t="shared" si="78"/>
        <v>534******16</v>
      </c>
    </row>
    <row r="4980" spans="1:12" x14ac:dyDescent="0.25">
      <c r="A4980" s="23" t="s">
        <v>10370</v>
      </c>
      <c r="B4980" s="23" t="s">
        <v>10371</v>
      </c>
      <c r="C4980" s="23" t="s">
        <v>32</v>
      </c>
      <c r="D4980" s="24">
        <v>45301.232951388891</v>
      </c>
      <c r="E4980" s="25" t="s">
        <v>11</v>
      </c>
      <c r="F4980" s="26" t="s">
        <v>16</v>
      </c>
      <c r="G4980" s="26" t="s">
        <v>14</v>
      </c>
      <c r="H4980" s="23">
        <v>0</v>
      </c>
      <c r="I4980" s="27"/>
      <c r="J4980" s="28">
        <v>0</v>
      </c>
      <c r="K4980" t="str">
        <f>IF((LEN(relatorio_Ananindeua3[[#This Row],[CIF/CPF/CNPJ]])=14),relatorio_Ananindeua3[[#This Row],[CIF/CPF/CNPJ]],relatorio_Ananindeua3[[#This Row],[Coluna2]])</f>
        <v>53432052000101</v>
      </c>
      <c r="L4980" t="str">
        <f t="shared" si="78"/>
        <v>534******01</v>
      </c>
    </row>
    <row r="4981" spans="1:12" x14ac:dyDescent="0.25">
      <c r="A4981" s="23" t="s">
        <v>10356</v>
      </c>
      <c r="B4981" s="23" t="s">
        <v>10357</v>
      </c>
      <c r="C4981" s="23" t="s">
        <v>32</v>
      </c>
      <c r="D4981" s="24">
        <v>45301.232986111114</v>
      </c>
      <c r="E4981" s="25" t="s">
        <v>11</v>
      </c>
      <c r="F4981" s="26" t="s">
        <v>16</v>
      </c>
      <c r="G4981" s="26" t="s">
        <v>14</v>
      </c>
      <c r="H4981" s="23">
        <v>0</v>
      </c>
      <c r="I4981" s="27"/>
      <c r="J4981" s="28">
        <v>0</v>
      </c>
      <c r="K4981" t="str">
        <f>IF((LEN(relatorio_Ananindeua3[[#This Row],[CIF/CPF/CNPJ]])=14),relatorio_Ananindeua3[[#This Row],[CIF/CPF/CNPJ]],relatorio_Ananindeua3[[#This Row],[Coluna2]])</f>
        <v>53428761000105</v>
      </c>
      <c r="L4981" t="str">
        <f t="shared" si="78"/>
        <v>534******05</v>
      </c>
    </row>
    <row r="4982" spans="1:12" x14ac:dyDescent="0.25">
      <c r="A4982" s="23" t="s">
        <v>10376</v>
      </c>
      <c r="B4982" s="23" t="s">
        <v>10377</v>
      </c>
      <c r="C4982" s="23" t="s">
        <v>32</v>
      </c>
      <c r="D4982" s="24">
        <v>45301.23300925926</v>
      </c>
      <c r="E4982" s="25" t="s">
        <v>11</v>
      </c>
      <c r="F4982" s="26" t="s">
        <v>16</v>
      </c>
      <c r="G4982" s="26" t="s">
        <v>14</v>
      </c>
      <c r="H4982" s="23">
        <v>0</v>
      </c>
      <c r="I4982" s="27"/>
      <c r="J4982" s="28">
        <v>0</v>
      </c>
      <c r="K4982" t="str">
        <f>IF((LEN(relatorio_Ananindeua3[[#This Row],[CIF/CPF/CNPJ]])=14),relatorio_Ananindeua3[[#This Row],[CIF/CPF/CNPJ]],relatorio_Ananindeua3[[#This Row],[Coluna2]])</f>
        <v>53434560000110</v>
      </c>
      <c r="L4982" t="str">
        <f t="shared" si="78"/>
        <v>534******10</v>
      </c>
    </row>
    <row r="4983" spans="1:12" x14ac:dyDescent="0.25">
      <c r="A4983" s="23" t="s">
        <v>10324</v>
      </c>
      <c r="B4983" s="23" t="s">
        <v>10325</v>
      </c>
      <c r="C4983" s="23" t="s">
        <v>32</v>
      </c>
      <c r="D4983" s="24">
        <v>45301.233043981483</v>
      </c>
      <c r="E4983" s="25" t="s">
        <v>11</v>
      </c>
      <c r="F4983" s="26" t="s">
        <v>16</v>
      </c>
      <c r="G4983" s="26" t="s">
        <v>14</v>
      </c>
      <c r="H4983" s="23">
        <v>0</v>
      </c>
      <c r="I4983" s="27"/>
      <c r="J4983" s="28">
        <v>0</v>
      </c>
      <c r="K4983" t="str">
        <f>IF((LEN(relatorio_Ananindeua3[[#This Row],[CIF/CPF/CNPJ]])=14),relatorio_Ananindeua3[[#This Row],[CIF/CPF/CNPJ]],relatorio_Ananindeua3[[#This Row],[Coluna2]])</f>
        <v>53421369000134</v>
      </c>
      <c r="L4983" t="str">
        <f t="shared" si="78"/>
        <v>534******34</v>
      </c>
    </row>
    <row r="4984" spans="1:12" x14ac:dyDescent="0.25">
      <c r="A4984" s="23" t="s">
        <v>10330</v>
      </c>
      <c r="B4984" s="23" t="s">
        <v>10331</v>
      </c>
      <c r="C4984" s="23" t="s">
        <v>32</v>
      </c>
      <c r="D4984" s="24">
        <v>45301.233055555553</v>
      </c>
      <c r="E4984" s="25" t="s">
        <v>11</v>
      </c>
      <c r="F4984" s="26" t="s">
        <v>16</v>
      </c>
      <c r="G4984" s="26" t="s">
        <v>14</v>
      </c>
      <c r="H4984" s="23">
        <v>0</v>
      </c>
      <c r="I4984" s="27"/>
      <c r="J4984" s="28">
        <v>0</v>
      </c>
      <c r="K4984" t="str">
        <f>IF((LEN(relatorio_Ananindeua3[[#This Row],[CIF/CPF/CNPJ]])=14),relatorio_Ananindeua3[[#This Row],[CIF/CPF/CNPJ]],relatorio_Ananindeua3[[#This Row],[Coluna2]])</f>
        <v>53422287000104</v>
      </c>
      <c r="L4984" t="str">
        <f t="shared" si="78"/>
        <v>534******04</v>
      </c>
    </row>
    <row r="4985" spans="1:12" x14ac:dyDescent="0.25">
      <c r="A4985" s="23" t="s">
        <v>6962</v>
      </c>
      <c r="B4985" s="23" t="s">
        <v>6963</v>
      </c>
      <c r="C4985" s="23" t="s">
        <v>34</v>
      </c>
      <c r="D4985" s="24">
        <v>45301.233101851853</v>
      </c>
      <c r="E4985" s="25" t="s">
        <v>11</v>
      </c>
      <c r="F4985" s="26" t="s">
        <v>16</v>
      </c>
      <c r="G4985" s="26" t="s">
        <v>14</v>
      </c>
      <c r="H4985" s="23">
        <v>0</v>
      </c>
      <c r="I4985" s="27"/>
      <c r="J4985" s="28">
        <v>0</v>
      </c>
      <c r="K4985" t="str">
        <f>IF((LEN(relatorio_Ananindeua3[[#This Row],[CIF/CPF/CNPJ]])=14),relatorio_Ananindeua3[[#This Row],[CIF/CPF/CNPJ]],relatorio_Ananindeua3[[#This Row],[Coluna2]])</f>
        <v>46343044000115</v>
      </c>
      <c r="L4985" t="str">
        <f t="shared" si="78"/>
        <v>463******15</v>
      </c>
    </row>
    <row r="4986" spans="1:12" x14ac:dyDescent="0.25">
      <c r="A4986" s="23" t="s">
        <v>10334</v>
      </c>
      <c r="B4986" s="23" t="s">
        <v>10335</v>
      </c>
      <c r="C4986" s="23" t="s">
        <v>32</v>
      </c>
      <c r="D4986" s="24">
        <v>45301.233101851853</v>
      </c>
      <c r="E4986" s="25" t="s">
        <v>11</v>
      </c>
      <c r="F4986" s="26" t="s">
        <v>16</v>
      </c>
      <c r="G4986" s="26" t="s">
        <v>14</v>
      </c>
      <c r="H4986" s="23">
        <v>0</v>
      </c>
      <c r="I4986" s="27"/>
      <c r="J4986" s="28">
        <v>0</v>
      </c>
      <c r="K4986" t="str">
        <f>IF((LEN(relatorio_Ananindeua3[[#This Row],[CIF/CPF/CNPJ]])=14),relatorio_Ananindeua3[[#This Row],[CIF/CPF/CNPJ]],relatorio_Ananindeua3[[#This Row],[Coluna2]])</f>
        <v>53423014000184</v>
      </c>
      <c r="L4986" t="str">
        <f t="shared" si="78"/>
        <v>534******84</v>
      </c>
    </row>
    <row r="4987" spans="1:12" x14ac:dyDescent="0.25">
      <c r="A4987" s="23" t="s">
        <v>10374</v>
      </c>
      <c r="B4987" s="23" t="s">
        <v>10375</v>
      </c>
      <c r="C4987" s="23" t="s">
        <v>32</v>
      </c>
      <c r="D4987" s="24">
        <v>45301.233124999999</v>
      </c>
      <c r="E4987" s="25" t="s">
        <v>11</v>
      </c>
      <c r="F4987" s="26" t="s">
        <v>16</v>
      </c>
      <c r="G4987" s="26" t="s">
        <v>14</v>
      </c>
      <c r="H4987" s="23">
        <v>0</v>
      </c>
      <c r="I4987" s="27"/>
      <c r="J4987" s="28">
        <v>0</v>
      </c>
      <c r="K4987" t="str">
        <f>IF((LEN(relatorio_Ananindeua3[[#This Row],[CIF/CPF/CNPJ]])=14),relatorio_Ananindeua3[[#This Row],[CIF/CPF/CNPJ]],relatorio_Ananindeua3[[#This Row],[Coluna2]])</f>
        <v>53433508000140</v>
      </c>
      <c r="L4987" t="str">
        <f t="shared" si="78"/>
        <v>534******40</v>
      </c>
    </row>
    <row r="4988" spans="1:12" x14ac:dyDescent="0.25">
      <c r="A4988" s="23" t="s">
        <v>10338</v>
      </c>
      <c r="B4988" s="23" t="s">
        <v>10339</v>
      </c>
      <c r="C4988" s="23" t="s">
        <v>32</v>
      </c>
      <c r="D4988" s="24">
        <v>45301.239814814813</v>
      </c>
      <c r="E4988" s="25" t="s">
        <v>11</v>
      </c>
      <c r="F4988" s="26" t="s">
        <v>16</v>
      </c>
      <c r="G4988" s="26" t="s">
        <v>14</v>
      </c>
      <c r="H4988" s="23">
        <v>0</v>
      </c>
      <c r="I4988" s="27"/>
      <c r="J4988" s="28">
        <v>0</v>
      </c>
      <c r="K4988" t="str">
        <f>IF((LEN(relatorio_Ananindeua3[[#This Row],[CIF/CPF/CNPJ]])=14),relatorio_Ananindeua3[[#This Row],[CIF/CPF/CNPJ]],relatorio_Ananindeua3[[#This Row],[Coluna2]])</f>
        <v>53425124000185</v>
      </c>
      <c r="L4988" t="str">
        <f t="shared" si="78"/>
        <v>534******85</v>
      </c>
    </row>
    <row r="4989" spans="1:12" x14ac:dyDescent="0.25">
      <c r="A4989" s="23" t="s">
        <v>10042</v>
      </c>
      <c r="B4989" s="23" t="s">
        <v>10043</v>
      </c>
      <c r="C4989" s="23" t="s">
        <v>34</v>
      </c>
      <c r="D4989" s="24">
        <v>45301.246805555558</v>
      </c>
      <c r="E4989" s="25" t="s">
        <v>11</v>
      </c>
      <c r="F4989" s="26" t="s">
        <v>16</v>
      </c>
      <c r="G4989" s="26" t="s">
        <v>14</v>
      </c>
      <c r="H4989" s="23">
        <v>0</v>
      </c>
      <c r="I4989" s="27"/>
      <c r="J4989" s="28">
        <v>0</v>
      </c>
      <c r="K4989" t="str">
        <f>IF((LEN(relatorio_Ananindeua3[[#This Row],[CIF/CPF/CNPJ]])=14),relatorio_Ananindeua3[[#This Row],[CIF/CPF/CNPJ]],relatorio_Ananindeua3[[#This Row],[Coluna2]])</f>
        <v>52954037000152</v>
      </c>
      <c r="L4989" t="str">
        <f t="shared" si="78"/>
        <v>529******52</v>
      </c>
    </row>
    <row r="4990" spans="1:12" x14ac:dyDescent="0.25">
      <c r="A4990" s="23" t="s">
        <v>10358</v>
      </c>
      <c r="B4990" s="23" t="s">
        <v>10359</v>
      </c>
      <c r="C4990" s="23" t="s">
        <v>32</v>
      </c>
      <c r="D4990" s="24">
        <v>45301.246817129628</v>
      </c>
      <c r="E4990" s="25" t="s">
        <v>11</v>
      </c>
      <c r="F4990" s="26" t="s">
        <v>16</v>
      </c>
      <c r="G4990" s="26" t="s">
        <v>14</v>
      </c>
      <c r="H4990" s="23">
        <v>0</v>
      </c>
      <c r="I4990" s="27"/>
      <c r="J4990" s="28">
        <v>0</v>
      </c>
      <c r="K4990" t="str">
        <f>IF((LEN(relatorio_Ananindeua3[[#This Row],[CIF/CPF/CNPJ]])=14),relatorio_Ananindeua3[[#This Row],[CIF/CPF/CNPJ]],relatorio_Ananindeua3[[#This Row],[Coluna2]])</f>
        <v>53430052000164</v>
      </c>
      <c r="L4990" t="str">
        <f t="shared" si="78"/>
        <v>534******64</v>
      </c>
    </row>
    <row r="4991" spans="1:12" x14ac:dyDescent="0.25">
      <c r="A4991" s="23" t="s">
        <v>10362</v>
      </c>
      <c r="B4991" s="23" t="s">
        <v>10363</v>
      </c>
      <c r="C4991" s="23" t="s">
        <v>32</v>
      </c>
      <c r="D4991" s="24">
        <v>45301.246828703705</v>
      </c>
      <c r="E4991" s="25" t="s">
        <v>11</v>
      </c>
      <c r="F4991" s="26" t="s">
        <v>16</v>
      </c>
      <c r="G4991" s="26" t="s">
        <v>14</v>
      </c>
      <c r="H4991" s="23">
        <v>0</v>
      </c>
      <c r="I4991" s="27"/>
      <c r="J4991" s="28">
        <v>0</v>
      </c>
      <c r="K4991" t="str">
        <f>IF((LEN(relatorio_Ananindeua3[[#This Row],[CIF/CPF/CNPJ]])=14),relatorio_Ananindeua3[[#This Row],[CIF/CPF/CNPJ]],relatorio_Ananindeua3[[#This Row],[Coluna2]])</f>
        <v>53430553000140</v>
      </c>
      <c r="L4991" t="str">
        <f t="shared" si="78"/>
        <v>534******40</v>
      </c>
    </row>
    <row r="4992" spans="1:12" x14ac:dyDescent="0.25">
      <c r="A4992" s="23" t="s">
        <v>8424</v>
      </c>
      <c r="B4992" s="23" t="s">
        <v>8425</v>
      </c>
      <c r="C4992" s="23" t="s">
        <v>34</v>
      </c>
      <c r="D4992" s="24">
        <v>45301.246840277781</v>
      </c>
      <c r="E4992" s="25" t="s">
        <v>11</v>
      </c>
      <c r="F4992" s="26" t="s">
        <v>16</v>
      </c>
      <c r="G4992" s="26" t="s">
        <v>14</v>
      </c>
      <c r="H4992" s="23">
        <v>0</v>
      </c>
      <c r="I4992" s="27"/>
      <c r="J4992" s="28">
        <v>0</v>
      </c>
      <c r="K4992" t="str">
        <f>IF((LEN(relatorio_Ananindeua3[[#This Row],[CIF/CPF/CNPJ]])=14),relatorio_Ananindeua3[[#This Row],[CIF/CPF/CNPJ]],relatorio_Ananindeua3[[#This Row],[Coluna2]])</f>
        <v>49783935000180</v>
      </c>
      <c r="L4992" t="str">
        <f t="shared" si="78"/>
        <v>497******80</v>
      </c>
    </row>
    <row r="4993" spans="1:12" x14ac:dyDescent="0.25">
      <c r="A4993" s="23" t="s">
        <v>10344</v>
      </c>
      <c r="B4993" s="23" t="s">
        <v>10345</v>
      </c>
      <c r="C4993" s="23" t="s">
        <v>32</v>
      </c>
      <c r="D4993" s="24">
        <v>45301.246840277781</v>
      </c>
      <c r="E4993" s="25" t="s">
        <v>11</v>
      </c>
      <c r="F4993" s="26" t="s">
        <v>16</v>
      </c>
      <c r="G4993" s="26" t="s">
        <v>14</v>
      </c>
      <c r="H4993" s="23">
        <v>0</v>
      </c>
      <c r="I4993" s="27"/>
      <c r="J4993" s="28">
        <v>0</v>
      </c>
      <c r="K4993" t="str">
        <f>IF((LEN(relatorio_Ananindeua3[[#This Row],[CIF/CPF/CNPJ]])=14),relatorio_Ananindeua3[[#This Row],[CIF/CPF/CNPJ]],relatorio_Ananindeua3[[#This Row],[Coluna2]])</f>
        <v>53426171000143</v>
      </c>
      <c r="L4993" t="str">
        <f t="shared" si="78"/>
        <v>534******43</v>
      </c>
    </row>
    <row r="4994" spans="1:12" x14ac:dyDescent="0.25">
      <c r="A4994" s="23" t="s">
        <v>10354</v>
      </c>
      <c r="B4994" s="23" t="s">
        <v>10355</v>
      </c>
      <c r="C4994" s="23" t="s">
        <v>32</v>
      </c>
      <c r="D4994" s="24">
        <v>45301.247037037036</v>
      </c>
      <c r="E4994" s="25" t="s">
        <v>11</v>
      </c>
      <c r="F4994" s="26" t="s">
        <v>16</v>
      </c>
      <c r="G4994" s="26" t="s">
        <v>14</v>
      </c>
      <c r="H4994" s="23">
        <v>0</v>
      </c>
      <c r="I4994" s="27"/>
      <c r="J4994" s="28">
        <v>0</v>
      </c>
      <c r="K4994" t="str">
        <f>IF((LEN(relatorio_Ananindeua3[[#This Row],[CIF/CPF/CNPJ]])=14),relatorio_Ananindeua3[[#This Row],[CIF/CPF/CNPJ]],relatorio_Ananindeua3[[#This Row],[Coluna2]])</f>
        <v>53428339000150</v>
      </c>
      <c r="L4994" t="str">
        <f t="shared" si="78"/>
        <v>534******50</v>
      </c>
    </row>
    <row r="4995" spans="1:12" x14ac:dyDescent="0.25">
      <c r="A4995" s="23" t="s">
        <v>10380</v>
      </c>
      <c r="B4995" s="23" t="s">
        <v>10381</v>
      </c>
      <c r="C4995" s="23" t="s">
        <v>32</v>
      </c>
      <c r="D4995" s="24">
        <v>45301.247037037036</v>
      </c>
      <c r="E4995" s="25" t="s">
        <v>11</v>
      </c>
      <c r="F4995" s="26" t="s">
        <v>16</v>
      </c>
      <c r="G4995" s="26" t="s">
        <v>14</v>
      </c>
      <c r="H4995" s="23">
        <v>0</v>
      </c>
      <c r="I4995" s="27"/>
      <c r="J4995" s="28">
        <v>0</v>
      </c>
      <c r="K4995" t="str">
        <f>IF((LEN(relatorio_Ananindeua3[[#This Row],[CIF/CPF/CNPJ]])=14),relatorio_Ananindeua3[[#This Row],[CIF/CPF/CNPJ]],relatorio_Ananindeua3[[#This Row],[Coluna2]])</f>
        <v>53435652000115</v>
      </c>
      <c r="L4995" t="str">
        <f t="shared" si="78"/>
        <v>534******15</v>
      </c>
    </row>
    <row r="4996" spans="1:12" x14ac:dyDescent="0.25">
      <c r="A4996" s="23" t="s">
        <v>10360</v>
      </c>
      <c r="B4996" s="23" t="s">
        <v>10361</v>
      </c>
      <c r="C4996" s="23" t="s">
        <v>32</v>
      </c>
      <c r="D4996" s="24">
        <v>45301.247048611112</v>
      </c>
      <c r="E4996" s="25" t="s">
        <v>11</v>
      </c>
      <c r="F4996" s="26" t="s">
        <v>16</v>
      </c>
      <c r="G4996" s="26" t="s">
        <v>14</v>
      </c>
      <c r="H4996" s="23">
        <v>0</v>
      </c>
      <c r="I4996" s="27"/>
      <c r="J4996" s="28">
        <v>0</v>
      </c>
      <c r="K4996" t="str">
        <f>IF((LEN(relatorio_Ananindeua3[[#This Row],[CIF/CPF/CNPJ]])=14),relatorio_Ananindeua3[[#This Row],[CIF/CPF/CNPJ]],relatorio_Ananindeua3[[#This Row],[Coluna2]])</f>
        <v>53430085000104</v>
      </c>
      <c r="L4996" t="str">
        <f t="shared" si="78"/>
        <v>534******04</v>
      </c>
    </row>
    <row r="4997" spans="1:12" x14ac:dyDescent="0.25">
      <c r="A4997" s="23" t="s">
        <v>4551</v>
      </c>
      <c r="B4997" s="23" t="s">
        <v>4552</v>
      </c>
      <c r="C4997" s="23" t="s">
        <v>34</v>
      </c>
      <c r="D4997" s="24">
        <v>45301.247060185182</v>
      </c>
      <c r="E4997" s="25" t="s">
        <v>11</v>
      </c>
      <c r="F4997" s="26" t="s">
        <v>16</v>
      </c>
      <c r="G4997" s="26" t="s">
        <v>14</v>
      </c>
      <c r="H4997" s="23">
        <v>0</v>
      </c>
      <c r="I4997" s="27"/>
      <c r="J4997" s="28">
        <v>0</v>
      </c>
      <c r="K4997" t="str">
        <f>IF((LEN(relatorio_Ananindeua3[[#This Row],[CIF/CPF/CNPJ]])=14),relatorio_Ananindeua3[[#This Row],[CIF/CPF/CNPJ]],relatorio_Ananindeua3[[#This Row],[Coluna2]])</f>
        <v>37948207000100</v>
      </c>
      <c r="L4997" t="str">
        <f t="shared" si="78"/>
        <v>379******00</v>
      </c>
    </row>
    <row r="4998" spans="1:12" x14ac:dyDescent="0.25">
      <c r="A4998" s="23" t="s">
        <v>10382</v>
      </c>
      <c r="B4998" s="23" t="s">
        <v>10383</v>
      </c>
      <c r="C4998" s="23" t="s">
        <v>32</v>
      </c>
      <c r="D4998" s="24">
        <v>45301.247118055559</v>
      </c>
      <c r="E4998" s="25" t="s">
        <v>11</v>
      </c>
      <c r="F4998" s="26" t="s">
        <v>16</v>
      </c>
      <c r="G4998" s="26" t="s">
        <v>14</v>
      </c>
      <c r="H4998" s="23">
        <v>0</v>
      </c>
      <c r="I4998" s="27"/>
      <c r="J4998" s="28">
        <v>0</v>
      </c>
      <c r="K4998" t="str">
        <f>IF((LEN(relatorio_Ananindeua3[[#This Row],[CIF/CPF/CNPJ]])=14),relatorio_Ananindeua3[[#This Row],[CIF/CPF/CNPJ]],relatorio_Ananindeua3[[#This Row],[Coluna2]])</f>
        <v>53435746000194</v>
      </c>
      <c r="L4998" t="str">
        <f t="shared" si="78"/>
        <v>534******94</v>
      </c>
    </row>
    <row r="4999" spans="1:12" x14ac:dyDescent="0.25">
      <c r="A4999" s="23" t="s">
        <v>10384</v>
      </c>
      <c r="B4999" s="23" t="s">
        <v>10385</v>
      </c>
      <c r="C4999" s="23" t="s">
        <v>32</v>
      </c>
      <c r="D4999" s="24">
        <v>45301.253680555557</v>
      </c>
      <c r="E4999" s="25" t="s">
        <v>11</v>
      </c>
      <c r="F4999" s="26" t="s">
        <v>16</v>
      </c>
      <c r="G4999" s="26" t="s">
        <v>14</v>
      </c>
      <c r="H4999" s="23">
        <v>0</v>
      </c>
      <c r="I4999" s="27"/>
      <c r="J4999" s="28">
        <v>0</v>
      </c>
      <c r="K4999" t="str">
        <f>IF((LEN(relatorio_Ananindeua3[[#This Row],[CIF/CPF/CNPJ]])=14),relatorio_Ananindeua3[[#This Row],[CIF/CPF/CNPJ]],relatorio_Ananindeua3[[#This Row],[Coluna2]])</f>
        <v>53435854000167</v>
      </c>
      <c r="L4999" t="str">
        <f t="shared" si="78"/>
        <v>534******67</v>
      </c>
    </row>
    <row r="5000" spans="1:12" x14ac:dyDescent="0.25">
      <c r="A5000" s="23" t="s">
        <v>10320</v>
      </c>
      <c r="B5000" s="23" t="s">
        <v>10321</v>
      </c>
      <c r="C5000" s="23" t="s">
        <v>32</v>
      </c>
      <c r="D5000" s="24">
        <v>45301.253692129627</v>
      </c>
      <c r="E5000" s="25" t="s">
        <v>11</v>
      </c>
      <c r="F5000" s="26" t="s">
        <v>16</v>
      </c>
      <c r="G5000" s="26" t="s">
        <v>14</v>
      </c>
      <c r="H5000" s="23">
        <v>0</v>
      </c>
      <c r="I5000" s="27"/>
      <c r="J5000" s="28">
        <v>0</v>
      </c>
      <c r="K5000" t="str">
        <f>IF((LEN(relatorio_Ananindeua3[[#This Row],[CIF/CPF/CNPJ]])=14),relatorio_Ananindeua3[[#This Row],[CIF/CPF/CNPJ]],relatorio_Ananindeua3[[#This Row],[Coluna2]])</f>
        <v>53418813000162</v>
      </c>
      <c r="L5000" t="str">
        <f t="shared" si="78"/>
        <v>534******62</v>
      </c>
    </row>
    <row r="5001" spans="1:12" x14ac:dyDescent="0.25">
      <c r="A5001" s="23" t="s">
        <v>10346</v>
      </c>
      <c r="B5001" s="23" t="s">
        <v>10347</v>
      </c>
      <c r="C5001" s="23" t="s">
        <v>32</v>
      </c>
      <c r="D5001" s="24">
        <v>45301.260625000003</v>
      </c>
      <c r="E5001" s="25" t="s">
        <v>11</v>
      </c>
      <c r="F5001" s="26" t="s">
        <v>16</v>
      </c>
      <c r="G5001" s="26" t="s">
        <v>14</v>
      </c>
      <c r="H5001" s="23">
        <v>0</v>
      </c>
      <c r="I5001" s="27"/>
      <c r="J5001" s="28">
        <v>0</v>
      </c>
      <c r="K5001" t="str">
        <f>IF((LEN(relatorio_Ananindeua3[[#This Row],[CIF/CPF/CNPJ]])=14),relatorio_Ananindeua3[[#This Row],[CIF/CPF/CNPJ]],relatorio_Ananindeua3[[#This Row],[Coluna2]])</f>
        <v>53426928000107</v>
      </c>
      <c r="L5001" t="str">
        <f t="shared" si="78"/>
        <v>534******07</v>
      </c>
    </row>
    <row r="5002" spans="1:12" x14ac:dyDescent="0.25">
      <c r="A5002" s="23" t="s">
        <v>10372</v>
      </c>
      <c r="B5002" s="23" t="s">
        <v>10373</v>
      </c>
      <c r="C5002" s="23" t="s">
        <v>32</v>
      </c>
      <c r="D5002" s="24">
        <v>45301.274537037039</v>
      </c>
      <c r="E5002" s="25" t="s">
        <v>11</v>
      </c>
      <c r="F5002" s="26" t="s">
        <v>16</v>
      </c>
      <c r="G5002" s="26" t="s">
        <v>14</v>
      </c>
      <c r="H5002" s="23">
        <v>0</v>
      </c>
      <c r="I5002" s="27"/>
      <c r="J5002" s="28">
        <v>0</v>
      </c>
      <c r="K5002" t="str">
        <f>IF((LEN(relatorio_Ananindeua3[[#This Row],[CIF/CPF/CNPJ]])=14),relatorio_Ananindeua3[[#This Row],[CIF/CPF/CNPJ]],relatorio_Ananindeua3[[#This Row],[Coluna2]])</f>
        <v>53432817000103</v>
      </c>
      <c r="L5002" t="str">
        <f t="shared" si="78"/>
        <v>534******03</v>
      </c>
    </row>
    <row r="5003" spans="1:12" x14ac:dyDescent="0.25">
      <c r="A5003" s="23" t="s">
        <v>1494</v>
      </c>
      <c r="B5003" s="23" t="s">
        <v>1495</v>
      </c>
      <c r="C5003" s="23" t="s">
        <v>34</v>
      </c>
      <c r="D5003" s="24">
        <v>45301.274594907409</v>
      </c>
      <c r="E5003" s="25" t="s">
        <v>11</v>
      </c>
      <c r="F5003" s="26" t="s">
        <v>16</v>
      </c>
      <c r="G5003" s="26" t="s">
        <v>14</v>
      </c>
      <c r="H5003" s="23">
        <v>0</v>
      </c>
      <c r="I5003" s="27"/>
      <c r="J5003" s="28">
        <v>0</v>
      </c>
      <c r="K5003" t="str">
        <f>IF((LEN(relatorio_Ananindeua3[[#This Row],[CIF/CPF/CNPJ]])=14),relatorio_Ananindeua3[[#This Row],[CIF/CPF/CNPJ]],relatorio_Ananindeua3[[#This Row],[Coluna2]])</f>
        <v>22140647000151</v>
      </c>
      <c r="L5003" t="str">
        <f t="shared" si="78"/>
        <v>221******51</v>
      </c>
    </row>
    <row r="5004" spans="1:12" x14ac:dyDescent="0.25">
      <c r="A5004" s="23" t="s">
        <v>10350</v>
      </c>
      <c r="B5004" s="23" t="s">
        <v>10351</v>
      </c>
      <c r="C5004" s="23" t="s">
        <v>32</v>
      </c>
      <c r="D5004" s="24">
        <v>45301.274594907409</v>
      </c>
      <c r="E5004" s="25" t="s">
        <v>11</v>
      </c>
      <c r="F5004" s="26" t="s">
        <v>16</v>
      </c>
      <c r="G5004" s="26" t="s">
        <v>14</v>
      </c>
      <c r="H5004" s="23">
        <v>0</v>
      </c>
      <c r="I5004" s="27"/>
      <c r="J5004" s="28">
        <v>0</v>
      </c>
      <c r="K5004" t="str">
        <f>IF((LEN(relatorio_Ananindeua3[[#This Row],[CIF/CPF/CNPJ]])=14),relatorio_Ananindeua3[[#This Row],[CIF/CPF/CNPJ]],relatorio_Ananindeua3[[#This Row],[Coluna2]])</f>
        <v>53427193000128</v>
      </c>
      <c r="L5004" t="str">
        <f t="shared" si="78"/>
        <v>534******28</v>
      </c>
    </row>
    <row r="5005" spans="1:12" x14ac:dyDescent="0.25">
      <c r="A5005" s="23" t="s">
        <v>10378</v>
      </c>
      <c r="B5005" s="23" t="s">
        <v>10379</v>
      </c>
      <c r="C5005" s="23" t="s">
        <v>32</v>
      </c>
      <c r="D5005" s="24">
        <v>45301.281446759262</v>
      </c>
      <c r="E5005" s="25" t="s">
        <v>11</v>
      </c>
      <c r="F5005" s="26" t="s">
        <v>16</v>
      </c>
      <c r="G5005" s="26" t="s">
        <v>14</v>
      </c>
      <c r="H5005" s="23">
        <v>0</v>
      </c>
      <c r="I5005" s="27"/>
      <c r="J5005" s="28">
        <v>0</v>
      </c>
      <c r="K5005" t="str">
        <f>IF((LEN(relatorio_Ananindeua3[[#This Row],[CIF/CPF/CNPJ]])=14),relatorio_Ananindeua3[[#This Row],[CIF/CPF/CNPJ]],relatorio_Ananindeua3[[#This Row],[Coluna2]])</f>
        <v>53434600000124</v>
      </c>
      <c r="L5005" t="str">
        <f t="shared" si="78"/>
        <v>534******24</v>
      </c>
    </row>
    <row r="5006" spans="1:12" x14ac:dyDescent="0.25">
      <c r="A5006" s="23" t="s">
        <v>3171</v>
      </c>
      <c r="B5006" s="23" t="s">
        <v>3172</v>
      </c>
      <c r="C5006" s="23" t="s">
        <v>34</v>
      </c>
      <c r="D5006" s="24">
        <v>45301.281504629631</v>
      </c>
      <c r="E5006" s="25" t="s">
        <v>11</v>
      </c>
      <c r="F5006" s="26" t="s">
        <v>16</v>
      </c>
      <c r="G5006" s="26" t="s">
        <v>14</v>
      </c>
      <c r="H5006" s="23">
        <v>0</v>
      </c>
      <c r="I5006" s="27"/>
      <c r="J5006" s="28">
        <v>0</v>
      </c>
      <c r="K5006" t="str">
        <f>IF((LEN(relatorio_Ananindeua3[[#This Row],[CIF/CPF/CNPJ]])=14),relatorio_Ananindeua3[[#This Row],[CIF/CPF/CNPJ]],relatorio_Ananindeua3[[#This Row],[Coluna2]])</f>
        <v>32375464000179</v>
      </c>
      <c r="L5006" t="str">
        <f t="shared" si="78"/>
        <v>323******79</v>
      </c>
    </row>
    <row r="5007" spans="1:12" x14ac:dyDescent="0.25">
      <c r="A5007" s="23" t="s">
        <v>10332</v>
      </c>
      <c r="B5007" s="23" t="s">
        <v>10333</v>
      </c>
      <c r="C5007" s="23" t="s">
        <v>32</v>
      </c>
      <c r="D5007" s="24">
        <v>45301.281539351854</v>
      </c>
      <c r="E5007" s="25" t="s">
        <v>11</v>
      </c>
      <c r="F5007" s="26" t="s">
        <v>16</v>
      </c>
      <c r="G5007" s="26" t="s">
        <v>14</v>
      </c>
      <c r="H5007" s="23">
        <v>0</v>
      </c>
      <c r="I5007" s="27"/>
      <c r="J5007" s="28">
        <v>0</v>
      </c>
      <c r="K5007" t="str">
        <f>IF((LEN(relatorio_Ananindeua3[[#This Row],[CIF/CPF/CNPJ]])=14),relatorio_Ananindeua3[[#This Row],[CIF/CPF/CNPJ]],relatorio_Ananindeua3[[#This Row],[Coluna2]])</f>
        <v>53422403000195</v>
      </c>
      <c r="L5007" t="str">
        <f t="shared" si="78"/>
        <v>534******95</v>
      </c>
    </row>
    <row r="5008" spans="1:12" x14ac:dyDescent="0.25">
      <c r="A5008" s="23" t="s">
        <v>10368</v>
      </c>
      <c r="B5008" s="23" t="s">
        <v>10369</v>
      </c>
      <c r="C5008" s="23" t="s">
        <v>32</v>
      </c>
      <c r="D5008" s="24">
        <v>45301.288402777776</v>
      </c>
      <c r="E5008" s="25" t="s">
        <v>11</v>
      </c>
      <c r="F5008" s="26" t="s">
        <v>16</v>
      </c>
      <c r="G5008" s="26" t="s">
        <v>14</v>
      </c>
      <c r="H5008" s="23">
        <v>0</v>
      </c>
      <c r="I5008" s="27"/>
      <c r="J5008" s="28">
        <v>0</v>
      </c>
      <c r="K5008" t="str">
        <f>IF((LEN(relatorio_Ananindeua3[[#This Row],[CIF/CPF/CNPJ]])=14),relatorio_Ananindeua3[[#This Row],[CIF/CPF/CNPJ]],relatorio_Ananindeua3[[#This Row],[Coluna2]])</f>
        <v>53431925000153</v>
      </c>
      <c r="L5008" t="str">
        <f t="shared" si="78"/>
        <v>534******53</v>
      </c>
    </row>
    <row r="5009" spans="1:12" x14ac:dyDescent="0.25">
      <c r="A5009" s="23" t="s">
        <v>10382</v>
      </c>
      <c r="B5009" s="23" t="s">
        <v>10383</v>
      </c>
      <c r="C5009" s="23" t="s">
        <v>34</v>
      </c>
      <c r="D5009" s="24">
        <v>45301.323125000003</v>
      </c>
      <c r="E5009" s="25" t="s">
        <v>11</v>
      </c>
      <c r="F5009" s="26" t="s">
        <v>16</v>
      </c>
      <c r="G5009" s="26" t="s">
        <v>14</v>
      </c>
      <c r="H5009" s="23">
        <v>0</v>
      </c>
      <c r="I5009" s="27"/>
      <c r="J5009" s="28">
        <v>0</v>
      </c>
      <c r="K5009" t="str">
        <f>IF((LEN(relatorio_Ananindeua3[[#This Row],[CIF/CPF/CNPJ]])=14),relatorio_Ananindeua3[[#This Row],[CIF/CPF/CNPJ]],relatorio_Ananindeua3[[#This Row],[Coluna2]])</f>
        <v>53435746000194</v>
      </c>
      <c r="L5009" t="str">
        <f t="shared" si="78"/>
        <v>534******94</v>
      </c>
    </row>
    <row r="5010" spans="1:12" x14ac:dyDescent="0.25">
      <c r="A5010" s="23" t="s">
        <v>4541</v>
      </c>
      <c r="B5010" s="23" t="s">
        <v>4542</v>
      </c>
      <c r="C5010" s="23" t="s">
        <v>17</v>
      </c>
      <c r="D5010" s="24">
        <v>45301.341562499998</v>
      </c>
      <c r="E5010" s="25" t="s">
        <v>11</v>
      </c>
      <c r="F5010" s="26" t="s">
        <v>16</v>
      </c>
      <c r="G5010" s="26" t="s">
        <v>14</v>
      </c>
      <c r="H5010" s="23">
        <v>0</v>
      </c>
      <c r="I5010" s="27"/>
      <c r="J5010" s="28">
        <v>0</v>
      </c>
      <c r="K5010" t="str">
        <f>IF((LEN(relatorio_Ananindeua3[[#This Row],[CIF/CPF/CNPJ]])=14),relatorio_Ananindeua3[[#This Row],[CIF/CPF/CNPJ]],relatorio_Ananindeua3[[#This Row],[Coluna2]])</f>
        <v>37928597000149</v>
      </c>
      <c r="L5010" t="str">
        <f t="shared" ref="L5010:L5073" si="79">_xlfn.CONCAT(LEFT(A5010,3),REPT("*",6),RIGHT(A5010,2))</f>
        <v>379******49</v>
      </c>
    </row>
    <row r="5011" spans="1:12" x14ac:dyDescent="0.25">
      <c r="A5011" s="23" t="s">
        <v>10352</v>
      </c>
      <c r="B5011" s="23" t="s">
        <v>10353</v>
      </c>
      <c r="C5011" s="23" t="s">
        <v>32</v>
      </c>
      <c r="D5011" s="24">
        <v>45301.399594907409</v>
      </c>
      <c r="E5011" s="25" t="s">
        <v>11</v>
      </c>
      <c r="F5011" s="26" t="s">
        <v>16</v>
      </c>
      <c r="G5011" s="26" t="s">
        <v>14</v>
      </c>
      <c r="H5011" s="23">
        <v>0</v>
      </c>
      <c r="I5011" s="27"/>
      <c r="J5011" s="28">
        <v>0</v>
      </c>
      <c r="K5011" t="str">
        <f>IF((LEN(relatorio_Ananindeua3[[#This Row],[CIF/CPF/CNPJ]])=14),relatorio_Ananindeua3[[#This Row],[CIF/CPF/CNPJ]],relatorio_Ananindeua3[[#This Row],[Coluna2]])</f>
        <v>53427775000104</v>
      </c>
      <c r="L5011" t="str">
        <f t="shared" si="79"/>
        <v>534******04</v>
      </c>
    </row>
    <row r="5012" spans="1:12" x14ac:dyDescent="0.25">
      <c r="A5012" s="23" t="s">
        <v>956</v>
      </c>
      <c r="B5012" s="23" t="s">
        <v>957</v>
      </c>
      <c r="C5012" s="23" t="s">
        <v>21</v>
      </c>
      <c r="D5012" s="24">
        <v>45301.40996527778</v>
      </c>
      <c r="E5012" s="25" t="s">
        <v>11</v>
      </c>
      <c r="F5012" s="26" t="s">
        <v>19</v>
      </c>
      <c r="G5012" s="26" t="s">
        <v>13496</v>
      </c>
      <c r="H5012" s="23">
        <v>0</v>
      </c>
      <c r="I5012" s="27"/>
      <c r="J5012" s="28">
        <v>590.72</v>
      </c>
      <c r="K5012" t="str">
        <f>IF((LEN(relatorio_Ananindeua3[[#This Row],[CIF/CPF/CNPJ]])=14),relatorio_Ananindeua3[[#This Row],[CIF/CPF/CNPJ]],relatorio_Ananindeua3[[#This Row],[Coluna2]])</f>
        <v>17454167000125</v>
      </c>
      <c r="L5012" t="str">
        <f t="shared" si="79"/>
        <v>174******25</v>
      </c>
    </row>
    <row r="5013" spans="1:12" x14ac:dyDescent="0.25">
      <c r="A5013" s="23" t="s">
        <v>956</v>
      </c>
      <c r="B5013" s="23" t="s">
        <v>957</v>
      </c>
      <c r="C5013" s="23" t="s">
        <v>21</v>
      </c>
      <c r="D5013" s="24">
        <v>45301.460196759261</v>
      </c>
      <c r="E5013" s="25" t="s">
        <v>11</v>
      </c>
      <c r="F5013" s="26" t="s">
        <v>19</v>
      </c>
      <c r="G5013" s="26" t="s">
        <v>13496</v>
      </c>
      <c r="H5013" s="23">
        <v>0</v>
      </c>
      <c r="I5013" s="27"/>
      <c r="J5013" s="28">
        <v>10237.43</v>
      </c>
      <c r="K5013" t="str">
        <f>IF((LEN(relatorio_Ananindeua3[[#This Row],[CIF/CPF/CNPJ]])=14),relatorio_Ananindeua3[[#This Row],[CIF/CPF/CNPJ]],relatorio_Ananindeua3[[#This Row],[Coluna2]])</f>
        <v>17454167000125</v>
      </c>
      <c r="L5013" t="str">
        <f t="shared" si="79"/>
        <v>174******25</v>
      </c>
    </row>
    <row r="5014" spans="1:12" x14ac:dyDescent="0.25">
      <c r="A5014" s="23" t="s">
        <v>956</v>
      </c>
      <c r="B5014" s="23" t="s">
        <v>957</v>
      </c>
      <c r="C5014" s="23" t="s">
        <v>21</v>
      </c>
      <c r="D5014" s="24">
        <v>45301.463564814818</v>
      </c>
      <c r="E5014" s="25" t="s">
        <v>11</v>
      </c>
      <c r="F5014" s="26" t="s">
        <v>19</v>
      </c>
      <c r="G5014" s="26" t="s">
        <v>13496</v>
      </c>
      <c r="H5014" s="23">
        <v>0</v>
      </c>
      <c r="I5014" s="27"/>
      <c r="J5014" s="28">
        <v>40</v>
      </c>
      <c r="K5014" t="str">
        <f>IF((LEN(relatorio_Ananindeua3[[#This Row],[CIF/CPF/CNPJ]])=14),relatorio_Ananindeua3[[#This Row],[CIF/CPF/CNPJ]],relatorio_Ananindeua3[[#This Row],[Coluna2]])</f>
        <v>17454167000125</v>
      </c>
      <c r="L5014" t="str">
        <f t="shared" si="79"/>
        <v>174******25</v>
      </c>
    </row>
    <row r="5015" spans="1:12" x14ac:dyDescent="0.25">
      <c r="A5015" s="23" t="s">
        <v>2106</v>
      </c>
      <c r="B5015" s="23" t="s">
        <v>2107</v>
      </c>
      <c r="C5015" s="23" t="s">
        <v>17</v>
      </c>
      <c r="D5015" s="24">
        <v>45301.5859837963</v>
      </c>
      <c r="E5015" s="25" t="s">
        <v>11</v>
      </c>
      <c r="F5015" s="26" t="s">
        <v>16</v>
      </c>
      <c r="G5015" s="26" t="s">
        <v>14</v>
      </c>
      <c r="H5015" s="23">
        <v>0</v>
      </c>
      <c r="I5015" s="27"/>
      <c r="J5015" s="28">
        <v>0</v>
      </c>
      <c r="K5015" t="str">
        <f>IF((LEN(relatorio_Ananindeua3[[#This Row],[CIF/CPF/CNPJ]])=14),relatorio_Ananindeua3[[#This Row],[CIF/CPF/CNPJ]],relatorio_Ananindeua3[[#This Row],[Coluna2]])</f>
        <v>27057692000160</v>
      </c>
      <c r="L5015" t="str">
        <f t="shared" si="79"/>
        <v>270******60</v>
      </c>
    </row>
    <row r="5016" spans="1:12" x14ac:dyDescent="0.25">
      <c r="A5016" s="23" t="s">
        <v>9725</v>
      </c>
      <c r="B5016" s="23" t="s">
        <v>9726</v>
      </c>
      <c r="C5016" s="23" t="s">
        <v>37</v>
      </c>
      <c r="D5016" s="24">
        <v>45301.629178240742</v>
      </c>
      <c r="E5016" s="25" t="s">
        <v>11</v>
      </c>
      <c r="F5016" s="26" t="s">
        <v>16</v>
      </c>
      <c r="G5016" s="26" t="s">
        <v>13496</v>
      </c>
      <c r="H5016" s="23">
        <v>0</v>
      </c>
      <c r="I5016" s="27"/>
      <c r="J5016" s="28">
        <v>61.16</v>
      </c>
      <c r="K5016" t="str">
        <f>IF((LEN(relatorio_Ananindeua3[[#This Row],[CIF/CPF/CNPJ]])=14),relatorio_Ananindeua3[[#This Row],[CIF/CPF/CNPJ]],relatorio_Ananindeua3[[#This Row],[Coluna2]])</f>
        <v>52102405000134</v>
      </c>
      <c r="L5016" t="str">
        <f t="shared" si="79"/>
        <v>521******34</v>
      </c>
    </row>
    <row r="5017" spans="1:12" x14ac:dyDescent="0.25">
      <c r="A5017" s="23" t="s">
        <v>4836</v>
      </c>
      <c r="B5017" s="23" t="s">
        <v>4837</v>
      </c>
      <c r="C5017" s="23" t="s">
        <v>17</v>
      </c>
      <c r="D5017" s="24">
        <v>45301.650821759256</v>
      </c>
      <c r="E5017" s="25" t="s">
        <v>11</v>
      </c>
      <c r="F5017" s="26" t="s">
        <v>16</v>
      </c>
      <c r="G5017" s="26" t="s">
        <v>14</v>
      </c>
      <c r="H5017" s="23">
        <v>0</v>
      </c>
      <c r="I5017" s="27"/>
      <c r="J5017" s="28">
        <v>0</v>
      </c>
      <c r="K5017" t="str">
        <f>IF((LEN(relatorio_Ananindeua3[[#This Row],[CIF/CPF/CNPJ]])=14),relatorio_Ananindeua3[[#This Row],[CIF/CPF/CNPJ]],relatorio_Ananindeua3[[#This Row],[Coluna2]])</f>
        <v>39737980000145</v>
      </c>
      <c r="L5017" t="str">
        <f t="shared" si="79"/>
        <v>397******45</v>
      </c>
    </row>
    <row r="5018" spans="1:12" x14ac:dyDescent="0.25">
      <c r="A5018" s="23" t="s">
        <v>2026</v>
      </c>
      <c r="B5018" s="23" t="s">
        <v>2027</v>
      </c>
      <c r="C5018" s="23" t="s">
        <v>17</v>
      </c>
      <c r="D5018" s="24">
        <v>45301.748055555552</v>
      </c>
      <c r="E5018" s="25" t="s">
        <v>11</v>
      </c>
      <c r="F5018" s="26" t="s">
        <v>16</v>
      </c>
      <c r="G5018" s="26" t="s">
        <v>14</v>
      </c>
      <c r="H5018" s="23">
        <v>0</v>
      </c>
      <c r="I5018" s="27"/>
      <c r="J5018" s="28">
        <v>0</v>
      </c>
      <c r="K5018" t="str">
        <f>IF((LEN(relatorio_Ananindeua3[[#This Row],[CIF/CPF/CNPJ]])=14),relatorio_Ananindeua3[[#This Row],[CIF/CPF/CNPJ]],relatorio_Ananindeua3[[#This Row],[Coluna2]])</f>
        <v>26595689000138</v>
      </c>
      <c r="L5018" t="str">
        <f t="shared" si="79"/>
        <v>265******38</v>
      </c>
    </row>
    <row r="5019" spans="1:12" x14ac:dyDescent="0.25">
      <c r="A5019" s="23" t="s">
        <v>66</v>
      </c>
      <c r="B5019" s="23" t="s">
        <v>67</v>
      </c>
      <c r="C5019" s="23" t="s">
        <v>20</v>
      </c>
      <c r="D5019" s="24">
        <v>45302</v>
      </c>
      <c r="E5019" s="25" t="s">
        <v>11</v>
      </c>
      <c r="F5019" s="26" t="s">
        <v>19</v>
      </c>
      <c r="G5019" s="26" t="s">
        <v>13496</v>
      </c>
      <c r="H5019" s="23">
        <v>0</v>
      </c>
      <c r="I5019" s="27"/>
      <c r="J5019" s="28">
        <v>19.21</v>
      </c>
      <c r="K5019" t="str">
        <f>IF((LEN(relatorio_Ananindeua3[[#This Row],[CIF/CPF/CNPJ]])=14),relatorio_Ananindeua3[[#This Row],[CIF/CPF/CNPJ]],relatorio_Ananindeua3[[#This Row],[Coluna2]])</f>
        <v>05099585000162</v>
      </c>
      <c r="L5019" t="str">
        <f t="shared" si="79"/>
        <v>050******62</v>
      </c>
    </row>
    <row r="5020" spans="1:12" x14ac:dyDescent="0.25">
      <c r="A5020" s="23" t="s">
        <v>6904</v>
      </c>
      <c r="B5020" s="23" t="s">
        <v>6905</v>
      </c>
      <c r="C5020" s="23" t="s">
        <v>20</v>
      </c>
      <c r="D5020" s="24">
        <v>45302</v>
      </c>
      <c r="E5020" s="25" t="s">
        <v>11</v>
      </c>
      <c r="F5020" s="26" t="s">
        <v>19</v>
      </c>
      <c r="G5020" s="26" t="s">
        <v>13496</v>
      </c>
      <c r="H5020" s="23">
        <v>0</v>
      </c>
      <c r="I5020" s="27"/>
      <c r="J5020" s="28">
        <v>155.75</v>
      </c>
      <c r="K5020" t="str">
        <f>IF((LEN(relatorio_Ananindeua3[[#This Row],[CIF/CPF/CNPJ]])=14),relatorio_Ananindeua3[[#This Row],[CIF/CPF/CNPJ]],relatorio_Ananindeua3[[#This Row],[Coluna2]])</f>
        <v>46201083002393</v>
      </c>
      <c r="L5020" t="str">
        <f t="shared" si="79"/>
        <v>462******93</v>
      </c>
    </row>
    <row r="5021" spans="1:12" x14ac:dyDescent="0.25">
      <c r="A5021" s="23" t="s">
        <v>13467</v>
      </c>
      <c r="B5021" s="23" t="s">
        <v>13466</v>
      </c>
      <c r="C5021" s="23" t="s">
        <v>21</v>
      </c>
      <c r="D5021" s="24">
        <v>45302</v>
      </c>
      <c r="E5021" s="25" t="s">
        <v>11</v>
      </c>
      <c r="F5021" s="26" t="s">
        <v>19</v>
      </c>
      <c r="G5021" s="26" t="s">
        <v>13496</v>
      </c>
      <c r="H5021" s="23">
        <v>0</v>
      </c>
      <c r="I5021" s="27"/>
      <c r="J5021" s="28">
        <v>668.69</v>
      </c>
      <c r="K5021" t="str">
        <f>IF((LEN(relatorio_Ananindeua3[[#This Row],[CIF/CPF/CNPJ]])=14),relatorio_Ananindeua3[[#This Row],[CIF/CPF/CNPJ]],relatorio_Ananindeua3[[#This Row],[Coluna2]])</f>
        <v>60975737005978</v>
      </c>
      <c r="L5021" t="str">
        <f t="shared" si="79"/>
        <v>609******78</v>
      </c>
    </row>
    <row r="5022" spans="1:12" x14ac:dyDescent="0.25">
      <c r="A5022" s="23" t="s">
        <v>2818</v>
      </c>
      <c r="B5022" s="23" t="s">
        <v>2819</v>
      </c>
      <c r="C5022" s="23" t="s">
        <v>34</v>
      </c>
      <c r="D5022" s="24">
        <v>45302.059247685182</v>
      </c>
      <c r="E5022" s="25" t="s">
        <v>11</v>
      </c>
      <c r="F5022" s="26" t="s">
        <v>16</v>
      </c>
      <c r="G5022" s="26" t="s">
        <v>14</v>
      </c>
      <c r="H5022" s="23">
        <v>0</v>
      </c>
      <c r="I5022" s="27"/>
      <c r="J5022" s="28">
        <v>0</v>
      </c>
      <c r="K5022" t="str">
        <f>IF((LEN(relatorio_Ananindeua3[[#This Row],[CIF/CPF/CNPJ]])=14),relatorio_Ananindeua3[[#This Row],[CIF/CPF/CNPJ]],relatorio_Ananindeua3[[#This Row],[Coluna2]])</f>
        <v>30502745000110</v>
      </c>
      <c r="L5022" t="str">
        <f t="shared" si="79"/>
        <v>305******10</v>
      </c>
    </row>
    <row r="5023" spans="1:12" x14ac:dyDescent="0.25">
      <c r="A5023" s="23" t="s">
        <v>10390</v>
      </c>
      <c r="B5023" s="23" t="s">
        <v>10391</v>
      </c>
      <c r="C5023" s="23" t="s">
        <v>32</v>
      </c>
      <c r="D5023" s="24">
        <v>45302.066180555557</v>
      </c>
      <c r="E5023" s="25" t="s">
        <v>11</v>
      </c>
      <c r="F5023" s="26" t="s">
        <v>16</v>
      </c>
      <c r="G5023" s="26" t="s">
        <v>14</v>
      </c>
      <c r="H5023" s="23">
        <v>0</v>
      </c>
      <c r="I5023" s="27"/>
      <c r="J5023" s="28">
        <v>0</v>
      </c>
      <c r="K5023" t="str">
        <f>IF((LEN(relatorio_Ananindeua3[[#This Row],[CIF/CPF/CNPJ]])=14),relatorio_Ananindeua3[[#This Row],[CIF/CPF/CNPJ]],relatorio_Ananindeua3[[#This Row],[Coluna2]])</f>
        <v>53436789000194</v>
      </c>
      <c r="L5023" t="str">
        <f t="shared" si="79"/>
        <v>534******94</v>
      </c>
    </row>
    <row r="5024" spans="1:12" x14ac:dyDescent="0.25">
      <c r="A5024" s="23" t="s">
        <v>10120</v>
      </c>
      <c r="B5024" s="23" t="s">
        <v>10121</v>
      </c>
      <c r="C5024" s="23" t="s">
        <v>34</v>
      </c>
      <c r="D5024" s="24">
        <v>45302.06621527778</v>
      </c>
      <c r="E5024" s="25" t="s">
        <v>11</v>
      </c>
      <c r="F5024" s="26" t="s">
        <v>16</v>
      </c>
      <c r="G5024" s="26" t="s">
        <v>14</v>
      </c>
      <c r="H5024" s="23">
        <v>0</v>
      </c>
      <c r="I5024" s="27"/>
      <c r="J5024" s="28">
        <v>0</v>
      </c>
      <c r="K5024" t="str">
        <f>IF((LEN(relatorio_Ananindeua3[[#This Row],[CIF/CPF/CNPJ]])=14),relatorio_Ananindeua3[[#This Row],[CIF/CPF/CNPJ]],relatorio_Ananindeua3[[#This Row],[Coluna2]])</f>
        <v>53271015000150</v>
      </c>
      <c r="L5024" t="str">
        <f t="shared" si="79"/>
        <v>532******50</v>
      </c>
    </row>
    <row r="5025" spans="1:12" x14ac:dyDescent="0.25">
      <c r="A5025" s="23" t="s">
        <v>8418</v>
      </c>
      <c r="B5025" s="23" t="s">
        <v>8419</v>
      </c>
      <c r="C5025" s="23" t="s">
        <v>34</v>
      </c>
      <c r="D5025" s="24">
        <v>45302.066238425927</v>
      </c>
      <c r="E5025" s="25" t="s">
        <v>11</v>
      </c>
      <c r="F5025" s="26" t="s">
        <v>16</v>
      </c>
      <c r="G5025" s="26" t="s">
        <v>14</v>
      </c>
      <c r="H5025" s="23">
        <v>0</v>
      </c>
      <c r="I5025" s="27"/>
      <c r="J5025" s="28">
        <v>0</v>
      </c>
      <c r="K5025" t="str">
        <f>IF((LEN(relatorio_Ananindeua3[[#This Row],[CIF/CPF/CNPJ]])=14),relatorio_Ananindeua3[[#This Row],[CIF/CPF/CNPJ]],relatorio_Ananindeua3[[#This Row],[Coluna2]])</f>
        <v>49778899000167</v>
      </c>
      <c r="L5025" t="str">
        <f t="shared" si="79"/>
        <v>497******67</v>
      </c>
    </row>
    <row r="5026" spans="1:12" x14ac:dyDescent="0.25">
      <c r="A5026" s="23" t="s">
        <v>10404</v>
      </c>
      <c r="B5026" s="23" t="s">
        <v>10405</v>
      </c>
      <c r="C5026" s="23" t="s">
        <v>32</v>
      </c>
      <c r="D5026" s="24">
        <v>45302.073113425926</v>
      </c>
      <c r="E5026" s="25" t="s">
        <v>11</v>
      </c>
      <c r="F5026" s="26" t="s">
        <v>16</v>
      </c>
      <c r="G5026" s="26" t="s">
        <v>14</v>
      </c>
      <c r="H5026" s="23">
        <v>0</v>
      </c>
      <c r="I5026" s="27"/>
      <c r="J5026" s="28">
        <v>0</v>
      </c>
      <c r="K5026" t="str">
        <f>IF((LEN(relatorio_Ananindeua3[[#This Row],[CIF/CPF/CNPJ]])=14),relatorio_Ananindeua3[[#This Row],[CIF/CPF/CNPJ]],relatorio_Ananindeua3[[#This Row],[Coluna2]])</f>
        <v>53445330000157</v>
      </c>
      <c r="L5026" t="str">
        <f t="shared" si="79"/>
        <v>534******57</v>
      </c>
    </row>
    <row r="5027" spans="1:12" x14ac:dyDescent="0.25">
      <c r="A5027" s="23" t="s">
        <v>10402</v>
      </c>
      <c r="B5027" s="23" t="s">
        <v>10403</v>
      </c>
      <c r="C5027" s="23" t="s">
        <v>32</v>
      </c>
      <c r="D5027" s="24">
        <v>45302.073148148149</v>
      </c>
      <c r="E5027" s="25" t="s">
        <v>11</v>
      </c>
      <c r="F5027" s="26" t="s">
        <v>16</v>
      </c>
      <c r="G5027" s="26" t="s">
        <v>14</v>
      </c>
      <c r="H5027" s="23">
        <v>0</v>
      </c>
      <c r="I5027" s="27"/>
      <c r="J5027" s="28">
        <v>0</v>
      </c>
      <c r="K5027" t="str">
        <f>IF((LEN(relatorio_Ananindeua3[[#This Row],[CIF/CPF/CNPJ]])=14),relatorio_Ananindeua3[[#This Row],[CIF/CPF/CNPJ]],relatorio_Ananindeua3[[#This Row],[Coluna2]])</f>
        <v>53445245000199</v>
      </c>
      <c r="L5027" t="str">
        <f t="shared" si="79"/>
        <v>534******99</v>
      </c>
    </row>
    <row r="5028" spans="1:12" x14ac:dyDescent="0.25">
      <c r="A5028" s="23" t="s">
        <v>10398</v>
      </c>
      <c r="B5028" s="23" t="s">
        <v>10399</v>
      </c>
      <c r="C5028" s="23" t="s">
        <v>32</v>
      </c>
      <c r="D5028" s="24">
        <v>45302.073171296295</v>
      </c>
      <c r="E5028" s="25" t="s">
        <v>11</v>
      </c>
      <c r="F5028" s="26" t="s">
        <v>16</v>
      </c>
      <c r="G5028" s="26" t="s">
        <v>14</v>
      </c>
      <c r="H5028" s="23">
        <v>0</v>
      </c>
      <c r="I5028" s="27"/>
      <c r="J5028" s="28">
        <v>0</v>
      </c>
      <c r="K5028" t="str">
        <f>IF((LEN(relatorio_Ananindeua3[[#This Row],[CIF/CPF/CNPJ]])=14),relatorio_Ananindeua3[[#This Row],[CIF/CPF/CNPJ]],relatorio_Ananindeua3[[#This Row],[Coluna2]])</f>
        <v>53444159000161</v>
      </c>
      <c r="L5028" t="str">
        <f t="shared" si="79"/>
        <v>534******61</v>
      </c>
    </row>
    <row r="5029" spans="1:12" x14ac:dyDescent="0.25">
      <c r="A5029" s="23" t="s">
        <v>10414</v>
      </c>
      <c r="B5029" s="23" t="s">
        <v>10415</v>
      </c>
      <c r="C5029" s="23" t="s">
        <v>32</v>
      </c>
      <c r="D5029" s="24">
        <v>45302.073171296295</v>
      </c>
      <c r="E5029" s="25" t="s">
        <v>11</v>
      </c>
      <c r="F5029" s="26" t="s">
        <v>16</v>
      </c>
      <c r="G5029" s="26" t="s">
        <v>14</v>
      </c>
      <c r="H5029" s="23">
        <v>0</v>
      </c>
      <c r="I5029" s="27"/>
      <c r="J5029" s="28">
        <v>0</v>
      </c>
      <c r="K5029" t="str">
        <f>IF((LEN(relatorio_Ananindeua3[[#This Row],[CIF/CPF/CNPJ]])=14),relatorio_Ananindeua3[[#This Row],[CIF/CPF/CNPJ]],relatorio_Ananindeua3[[#This Row],[Coluna2]])</f>
        <v>53451037000100</v>
      </c>
      <c r="L5029" t="str">
        <f t="shared" si="79"/>
        <v>534******00</v>
      </c>
    </row>
    <row r="5030" spans="1:12" x14ac:dyDescent="0.25">
      <c r="A5030" s="23" t="s">
        <v>3636</v>
      </c>
      <c r="B5030" s="23" t="s">
        <v>3637</v>
      </c>
      <c r="C5030" s="23" t="s">
        <v>34</v>
      </c>
      <c r="D5030" s="24">
        <v>45302.087152777778</v>
      </c>
      <c r="E5030" s="25" t="s">
        <v>11</v>
      </c>
      <c r="F5030" s="26" t="s">
        <v>16</v>
      </c>
      <c r="G5030" s="26" t="s">
        <v>14</v>
      </c>
      <c r="H5030" s="23">
        <v>0</v>
      </c>
      <c r="I5030" s="27"/>
      <c r="J5030" s="28">
        <v>0</v>
      </c>
      <c r="K5030" t="str">
        <f>IF((LEN(relatorio_Ananindeua3[[#This Row],[CIF/CPF/CNPJ]])=14),relatorio_Ananindeua3[[#This Row],[CIF/CPF/CNPJ]],relatorio_Ananindeua3[[#This Row],[Coluna2]])</f>
        <v>34386476000124</v>
      </c>
      <c r="L5030" t="str">
        <f t="shared" si="79"/>
        <v>343******24</v>
      </c>
    </row>
    <row r="5031" spans="1:12" x14ac:dyDescent="0.25">
      <c r="A5031" s="23" t="s">
        <v>4950</v>
      </c>
      <c r="B5031" s="23" t="s">
        <v>4951</v>
      </c>
      <c r="C5031" s="23" t="s">
        <v>34</v>
      </c>
      <c r="D5031" s="24">
        <v>45302.087164351855</v>
      </c>
      <c r="E5031" s="25" t="s">
        <v>11</v>
      </c>
      <c r="F5031" s="26" t="s">
        <v>16</v>
      </c>
      <c r="G5031" s="26" t="s">
        <v>14</v>
      </c>
      <c r="H5031" s="23">
        <v>0</v>
      </c>
      <c r="I5031" s="27"/>
      <c r="J5031" s="28">
        <v>0</v>
      </c>
      <c r="K5031" t="str">
        <f>IF((LEN(relatorio_Ananindeua3[[#This Row],[CIF/CPF/CNPJ]])=14),relatorio_Ananindeua3[[#This Row],[CIF/CPF/CNPJ]],relatorio_Ananindeua3[[#This Row],[Coluna2]])</f>
        <v>40173956000100</v>
      </c>
      <c r="L5031" t="str">
        <f t="shared" si="79"/>
        <v>401******00</v>
      </c>
    </row>
    <row r="5032" spans="1:12" x14ac:dyDescent="0.25">
      <c r="A5032" s="23" t="s">
        <v>10382</v>
      </c>
      <c r="B5032" s="23" t="s">
        <v>10383</v>
      </c>
      <c r="C5032" s="23" t="s">
        <v>34</v>
      </c>
      <c r="D5032" s="24">
        <v>45302.100891203707</v>
      </c>
      <c r="E5032" s="25" t="s">
        <v>11</v>
      </c>
      <c r="F5032" s="26" t="s">
        <v>16</v>
      </c>
      <c r="G5032" s="26" t="s">
        <v>14</v>
      </c>
      <c r="H5032" s="23">
        <v>0</v>
      </c>
      <c r="I5032" s="27"/>
      <c r="J5032" s="28">
        <v>0</v>
      </c>
      <c r="K5032" t="str">
        <f>IF((LEN(relatorio_Ananindeua3[[#This Row],[CIF/CPF/CNPJ]])=14),relatorio_Ananindeua3[[#This Row],[CIF/CPF/CNPJ]],relatorio_Ananindeua3[[#This Row],[Coluna2]])</f>
        <v>53435746000194</v>
      </c>
      <c r="L5032" t="str">
        <f t="shared" si="79"/>
        <v>534******94</v>
      </c>
    </row>
    <row r="5033" spans="1:12" x14ac:dyDescent="0.25">
      <c r="A5033" s="23" t="s">
        <v>10396</v>
      </c>
      <c r="B5033" s="23" t="s">
        <v>10397</v>
      </c>
      <c r="C5033" s="23" t="s">
        <v>32</v>
      </c>
      <c r="D5033" s="24">
        <v>45302.100925925923</v>
      </c>
      <c r="E5033" s="25" t="s">
        <v>11</v>
      </c>
      <c r="F5033" s="26" t="s">
        <v>16</v>
      </c>
      <c r="G5033" s="26" t="s">
        <v>14</v>
      </c>
      <c r="H5033" s="23">
        <v>0</v>
      </c>
      <c r="I5033" s="27"/>
      <c r="J5033" s="28">
        <v>0</v>
      </c>
      <c r="K5033" t="str">
        <f>IF((LEN(relatorio_Ananindeua3[[#This Row],[CIF/CPF/CNPJ]])=14),relatorio_Ananindeua3[[#This Row],[CIF/CPF/CNPJ]],relatorio_Ananindeua3[[#This Row],[Coluna2]])</f>
        <v>53444125000177</v>
      </c>
      <c r="L5033" t="str">
        <f t="shared" si="79"/>
        <v>534******77</v>
      </c>
    </row>
    <row r="5034" spans="1:12" x14ac:dyDescent="0.25">
      <c r="A5034" s="23" t="s">
        <v>10416</v>
      </c>
      <c r="B5034" s="23" t="s">
        <v>10417</v>
      </c>
      <c r="C5034" s="23" t="s">
        <v>32</v>
      </c>
      <c r="D5034" s="24">
        <v>45302.107847222222</v>
      </c>
      <c r="E5034" s="25" t="s">
        <v>11</v>
      </c>
      <c r="F5034" s="26" t="s">
        <v>16</v>
      </c>
      <c r="G5034" s="26" t="s">
        <v>14</v>
      </c>
      <c r="H5034" s="23">
        <v>0</v>
      </c>
      <c r="I5034" s="27"/>
      <c r="J5034" s="28">
        <v>0</v>
      </c>
      <c r="K5034" t="str">
        <f>IF((LEN(relatorio_Ananindeua3[[#This Row],[CIF/CPF/CNPJ]])=14),relatorio_Ananindeua3[[#This Row],[CIF/CPF/CNPJ]],relatorio_Ananindeua3[[#This Row],[Coluna2]])</f>
        <v>53452707000103</v>
      </c>
      <c r="L5034" t="str">
        <f t="shared" si="79"/>
        <v>534******03</v>
      </c>
    </row>
    <row r="5035" spans="1:12" x14ac:dyDescent="0.25">
      <c r="A5035" s="23" t="s">
        <v>10418</v>
      </c>
      <c r="B5035" s="23" t="s">
        <v>10419</v>
      </c>
      <c r="C5035" s="23" t="s">
        <v>32</v>
      </c>
      <c r="D5035" s="24">
        <v>45302.107847222222</v>
      </c>
      <c r="E5035" s="25" t="s">
        <v>11</v>
      </c>
      <c r="F5035" s="26" t="s">
        <v>16</v>
      </c>
      <c r="G5035" s="26" t="s">
        <v>14</v>
      </c>
      <c r="H5035" s="23">
        <v>0</v>
      </c>
      <c r="I5035" s="27"/>
      <c r="J5035" s="28">
        <v>0</v>
      </c>
      <c r="K5035" t="str">
        <f>IF((LEN(relatorio_Ananindeua3[[#This Row],[CIF/CPF/CNPJ]])=14),relatorio_Ananindeua3[[#This Row],[CIF/CPF/CNPJ]],relatorio_Ananindeua3[[#This Row],[Coluna2]])</f>
        <v>53453136000113</v>
      </c>
      <c r="L5035" t="str">
        <f t="shared" si="79"/>
        <v>534******13</v>
      </c>
    </row>
    <row r="5036" spans="1:12" x14ac:dyDescent="0.25">
      <c r="A5036" s="23" t="s">
        <v>8346</v>
      </c>
      <c r="B5036" s="23" t="s">
        <v>8347</v>
      </c>
      <c r="C5036" s="23" t="s">
        <v>34</v>
      </c>
      <c r="D5036" s="24">
        <v>45302.212025462963</v>
      </c>
      <c r="E5036" s="25" t="s">
        <v>11</v>
      </c>
      <c r="F5036" s="26" t="s">
        <v>16</v>
      </c>
      <c r="G5036" s="26" t="s">
        <v>14</v>
      </c>
      <c r="H5036" s="23">
        <v>0</v>
      </c>
      <c r="I5036" s="27"/>
      <c r="J5036" s="28">
        <v>0</v>
      </c>
      <c r="K5036" t="str">
        <f>IF((LEN(relatorio_Ananindeua3[[#This Row],[CIF/CPF/CNPJ]])=14),relatorio_Ananindeua3[[#This Row],[CIF/CPF/CNPJ]],relatorio_Ananindeua3[[#This Row],[Coluna2]])</f>
        <v>49639053000146</v>
      </c>
      <c r="L5036" t="str">
        <f t="shared" si="79"/>
        <v>496******46</v>
      </c>
    </row>
    <row r="5037" spans="1:12" x14ac:dyDescent="0.25">
      <c r="A5037" s="23" t="s">
        <v>3798</v>
      </c>
      <c r="B5037" s="23" t="s">
        <v>3799</v>
      </c>
      <c r="C5037" s="23" t="s">
        <v>34</v>
      </c>
      <c r="D5037" s="24">
        <v>45302.212037037039</v>
      </c>
      <c r="E5037" s="25" t="s">
        <v>11</v>
      </c>
      <c r="F5037" s="26" t="s">
        <v>16</v>
      </c>
      <c r="G5037" s="26" t="s">
        <v>14</v>
      </c>
      <c r="H5037" s="23">
        <v>0</v>
      </c>
      <c r="I5037" s="27"/>
      <c r="J5037" s="28">
        <v>0</v>
      </c>
      <c r="K5037" t="str">
        <f>IF((LEN(relatorio_Ananindeua3[[#This Row],[CIF/CPF/CNPJ]])=14),relatorio_Ananindeua3[[#This Row],[CIF/CPF/CNPJ]],relatorio_Ananindeua3[[#This Row],[Coluna2]])</f>
        <v>34919253000185</v>
      </c>
      <c r="L5037" t="str">
        <f t="shared" si="79"/>
        <v>349******85</v>
      </c>
    </row>
    <row r="5038" spans="1:12" x14ac:dyDescent="0.25">
      <c r="A5038" s="23" t="s">
        <v>10408</v>
      </c>
      <c r="B5038" s="23" t="s">
        <v>10409</v>
      </c>
      <c r="C5038" s="23" t="s">
        <v>32</v>
      </c>
      <c r="D5038" s="24">
        <v>45302.225891203707</v>
      </c>
      <c r="E5038" s="25" t="s">
        <v>11</v>
      </c>
      <c r="F5038" s="26" t="s">
        <v>16</v>
      </c>
      <c r="G5038" s="26" t="s">
        <v>14</v>
      </c>
      <c r="H5038" s="23">
        <v>0</v>
      </c>
      <c r="I5038" s="27"/>
      <c r="J5038" s="28">
        <v>0</v>
      </c>
      <c r="K5038" t="str">
        <f>IF((LEN(relatorio_Ananindeua3[[#This Row],[CIF/CPF/CNPJ]])=14),relatorio_Ananindeua3[[#This Row],[CIF/CPF/CNPJ]],relatorio_Ananindeua3[[#This Row],[Coluna2]])</f>
        <v>53446432000197</v>
      </c>
      <c r="L5038" t="str">
        <f t="shared" si="79"/>
        <v>534******97</v>
      </c>
    </row>
    <row r="5039" spans="1:12" x14ac:dyDescent="0.25">
      <c r="A5039" s="23" t="s">
        <v>9703</v>
      </c>
      <c r="B5039" s="23" t="s">
        <v>9704</v>
      </c>
      <c r="C5039" s="23" t="s">
        <v>34</v>
      </c>
      <c r="D5039" s="24">
        <v>45302.225925925923</v>
      </c>
      <c r="E5039" s="25" t="s">
        <v>11</v>
      </c>
      <c r="F5039" s="26" t="s">
        <v>16</v>
      </c>
      <c r="G5039" s="26" t="s">
        <v>14</v>
      </c>
      <c r="H5039" s="23">
        <v>0</v>
      </c>
      <c r="I5039" s="27"/>
      <c r="J5039" s="28">
        <v>0</v>
      </c>
      <c r="K5039" t="str">
        <f>IF((LEN(relatorio_Ananindeua3[[#This Row],[CIF/CPF/CNPJ]])=14),relatorio_Ananindeua3[[#This Row],[CIF/CPF/CNPJ]],relatorio_Ananindeua3[[#This Row],[Coluna2]])</f>
        <v>52039688000117</v>
      </c>
      <c r="L5039" t="str">
        <f t="shared" si="79"/>
        <v>520******17</v>
      </c>
    </row>
    <row r="5040" spans="1:12" x14ac:dyDescent="0.25">
      <c r="A5040" s="23" t="s">
        <v>1936</v>
      </c>
      <c r="B5040" s="23" t="s">
        <v>1937</v>
      </c>
      <c r="C5040" s="23" t="s">
        <v>34</v>
      </c>
      <c r="D5040" s="24">
        <v>45302.226030092592</v>
      </c>
      <c r="E5040" s="25" t="s">
        <v>11</v>
      </c>
      <c r="F5040" s="26" t="s">
        <v>16</v>
      </c>
      <c r="G5040" s="26" t="s">
        <v>14</v>
      </c>
      <c r="H5040" s="23">
        <v>0</v>
      </c>
      <c r="I5040" s="27"/>
      <c r="J5040" s="28">
        <v>0</v>
      </c>
      <c r="K5040" t="str">
        <f>IF((LEN(relatorio_Ananindeua3[[#This Row],[CIF/CPF/CNPJ]])=14),relatorio_Ananindeua3[[#This Row],[CIF/CPF/CNPJ]],relatorio_Ananindeua3[[#This Row],[Coluna2]])</f>
        <v>25974554000110</v>
      </c>
      <c r="L5040" t="str">
        <f t="shared" si="79"/>
        <v>259******10</v>
      </c>
    </row>
    <row r="5041" spans="1:12" x14ac:dyDescent="0.25">
      <c r="A5041" s="23" t="s">
        <v>10412</v>
      </c>
      <c r="B5041" s="23" t="s">
        <v>10413</v>
      </c>
      <c r="C5041" s="23" t="s">
        <v>32</v>
      </c>
      <c r="D5041" s="24">
        <v>45302.226053240738</v>
      </c>
      <c r="E5041" s="25" t="s">
        <v>11</v>
      </c>
      <c r="F5041" s="26" t="s">
        <v>16</v>
      </c>
      <c r="G5041" s="26" t="s">
        <v>14</v>
      </c>
      <c r="H5041" s="23">
        <v>0</v>
      </c>
      <c r="I5041" s="27"/>
      <c r="J5041" s="28">
        <v>0</v>
      </c>
      <c r="K5041" t="str">
        <f>IF((LEN(relatorio_Ananindeua3[[#This Row],[CIF/CPF/CNPJ]])=14),relatorio_Ananindeua3[[#This Row],[CIF/CPF/CNPJ]],relatorio_Ananindeua3[[#This Row],[Coluna2]])</f>
        <v>53450795000104</v>
      </c>
      <c r="L5041" t="str">
        <f t="shared" si="79"/>
        <v>534******04</v>
      </c>
    </row>
    <row r="5042" spans="1:12" x14ac:dyDescent="0.25">
      <c r="A5042" s="23" t="s">
        <v>10394</v>
      </c>
      <c r="B5042" s="23" t="s">
        <v>10395</v>
      </c>
      <c r="C5042" s="23" t="s">
        <v>32</v>
      </c>
      <c r="D5042" s="24">
        <v>45302.232835648145</v>
      </c>
      <c r="E5042" s="25" t="s">
        <v>11</v>
      </c>
      <c r="F5042" s="26" t="s">
        <v>16</v>
      </c>
      <c r="G5042" s="26" t="s">
        <v>14</v>
      </c>
      <c r="H5042" s="23">
        <v>0</v>
      </c>
      <c r="I5042" s="27"/>
      <c r="J5042" s="28">
        <v>0</v>
      </c>
      <c r="K5042" t="str">
        <f>IF((LEN(relatorio_Ananindeua3[[#This Row],[CIF/CPF/CNPJ]])=14),relatorio_Ananindeua3[[#This Row],[CIF/CPF/CNPJ]],relatorio_Ananindeua3[[#This Row],[Coluna2]])</f>
        <v>53442540000191</v>
      </c>
      <c r="L5042" t="str">
        <f t="shared" si="79"/>
        <v>534******91</v>
      </c>
    </row>
    <row r="5043" spans="1:12" x14ac:dyDescent="0.25">
      <c r="A5043" s="23" t="s">
        <v>10392</v>
      </c>
      <c r="B5043" s="23" t="s">
        <v>10393</v>
      </c>
      <c r="C5043" s="23" t="s">
        <v>32</v>
      </c>
      <c r="D5043" s="24">
        <v>45302.232881944445</v>
      </c>
      <c r="E5043" s="25" t="s">
        <v>11</v>
      </c>
      <c r="F5043" s="26" t="s">
        <v>16</v>
      </c>
      <c r="G5043" s="26" t="s">
        <v>14</v>
      </c>
      <c r="H5043" s="23">
        <v>0</v>
      </c>
      <c r="I5043" s="27"/>
      <c r="J5043" s="28">
        <v>0</v>
      </c>
      <c r="K5043" t="str">
        <f>IF((LEN(relatorio_Ananindeua3[[#This Row],[CIF/CPF/CNPJ]])=14),relatorio_Ananindeua3[[#This Row],[CIF/CPF/CNPJ]],relatorio_Ananindeua3[[#This Row],[Coluna2]])</f>
        <v>53438972000129</v>
      </c>
      <c r="L5043" t="str">
        <f t="shared" si="79"/>
        <v>534******29</v>
      </c>
    </row>
    <row r="5044" spans="1:12" x14ac:dyDescent="0.25">
      <c r="A5044" s="23" t="s">
        <v>10400</v>
      </c>
      <c r="B5044" s="23" t="s">
        <v>10401</v>
      </c>
      <c r="C5044" s="23" t="s">
        <v>32</v>
      </c>
      <c r="D5044" s="24">
        <v>45302.246724537035</v>
      </c>
      <c r="E5044" s="25" t="s">
        <v>11</v>
      </c>
      <c r="F5044" s="26" t="s">
        <v>16</v>
      </c>
      <c r="G5044" s="26" t="s">
        <v>14</v>
      </c>
      <c r="H5044" s="23">
        <v>0</v>
      </c>
      <c r="I5044" s="27"/>
      <c r="J5044" s="28">
        <v>0</v>
      </c>
      <c r="K5044" t="str">
        <f>IF((LEN(relatorio_Ananindeua3[[#This Row],[CIF/CPF/CNPJ]])=14),relatorio_Ananindeua3[[#This Row],[CIF/CPF/CNPJ]],relatorio_Ananindeua3[[#This Row],[Coluna2]])</f>
        <v>53445142000129</v>
      </c>
      <c r="L5044" t="str">
        <f t="shared" si="79"/>
        <v>534******29</v>
      </c>
    </row>
    <row r="5045" spans="1:12" x14ac:dyDescent="0.25">
      <c r="A5045" s="23" t="s">
        <v>3947</v>
      </c>
      <c r="B5045" s="23" t="s">
        <v>3948</v>
      </c>
      <c r="C5045" s="23" t="s">
        <v>34</v>
      </c>
      <c r="D5045" s="24">
        <v>45302.246770833335</v>
      </c>
      <c r="E5045" s="25" t="s">
        <v>11</v>
      </c>
      <c r="F5045" s="26" t="s">
        <v>16</v>
      </c>
      <c r="G5045" s="26" t="s">
        <v>14</v>
      </c>
      <c r="H5045" s="23">
        <v>0</v>
      </c>
      <c r="I5045" s="27"/>
      <c r="J5045" s="28">
        <v>0</v>
      </c>
      <c r="K5045" t="str">
        <f>IF((LEN(relatorio_Ananindeua3[[#This Row],[CIF/CPF/CNPJ]])=14),relatorio_Ananindeua3[[#This Row],[CIF/CPF/CNPJ]],relatorio_Ananindeua3[[#This Row],[Coluna2]])</f>
        <v>35512241000102</v>
      </c>
      <c r="L5045" t="str">
        <f t="shared" si="79"/>
        <v>355******02</v>
      </c>
    </row>
    <row r="5046" spans="1:12" x14ac:dyDescent="0.25">
      <c r="A5046" s="23" t="s">
        <v>10388</v>
      </c>
      <c r="B5046" s="23" t="s">
        <v>10389</v>
      </c>
      <c r="C5046" s="23" t="s">
        <v>32</v>
      </c>
      <c r="D5046" s="24">
        <v>45302.246817129628</v>
      </c>
      <c r="E5046" s="25" t="s">
        <v>11</v>
      </c>
      <c r="F5046" s="26" t="s">
        <v>16</v>
      </c>
      <c r="G5046" s="26" t="s">
        <v>14</v>
      </c>
      <c r="H5046" s="23">
        <v>0</v>
      </c>
      <c r="I5046" s="27"/>
      <c r="J5046" s="28">
        <v>0</v>
      </c>
      <c r="K5046" t="str">
        <f>IF((LEN(relatorio_Ananindeua3[[#This Row],[CIF/CPF/CNPJ]])=14),relatorio_Ananindeua3[[#This Row],[CIF/CPF/CNPJ]],relatorio_Ananindeua3[[#This Row],[Coluna2]])</f>
        <v>53436674000108</v>
      </c>
      <c r="L5046" t="str">
        <f t="shared" si="79"/>
        <v>534******08</v>
      </c>
    </row>
    <row r="5047" spans="1:12" x14ac:dyDescent="0.25">
      <c r="A5047" s="23" t="s">
        <v>10314</v>
      </c>
      <c r="B5047" s="23" t="s">
        <v>10315</v>
      </c>
      <c r="C5047" s="23" t="s">
        <v>34</v>
      </c>
      <c r="D5047" s="24">
        <v>45302.260613425926</v>
      </c>
      <c r="E5047" s="25" t="s">
        <v>11</v>
      </c>
      <c r="F5047" s="26" t="s">
        <v>16</v>
      </c>
      <c r="G5047" s="26" t="s">
        <v>14</v>
      </c>
      <c r="H5047" s="23">
        <v>0</v>
      </c>
      <c r="I5047" s="27"/>
      <c r="J5047" s="28">
        <v>0</v>
      </c>
      <c r="K5047" t="str">
        <f>IF((LEN(relatorio_Ananindeua3[[#This Row],[CIF/CPF/CNPJ]])=14),relatorio_Ananindeua3[[#This Row],[CIF/CPF/CNPJ]],relatorio_Ananindeua3[[#This Row],[Coluna2]])</f>
        <v>53414503000170</v>
      </c>
      <c r="L5047" t="str">
        <f t="shared" si="79"/>
        <v>534******70</v>
      </c>
    </row>
    <row r="5048" spans="1:12" x14ac:dyDescent="0.25">
      <c r="A5048" s="23" t="s">
        <v>10370</v>
      </c>
      <c r="B5048" s="23" t="s">
        <v>10371</v>
      </c>
      <c r="C5048" s="23" t="s">
        <v>34</v>
      </c>
      <c r="D5048" s="24">
        <v>45302.260625000003</v>
      </c>
      <c r="E5048" s="25" t="s">
        <v>11</v>
      </c>
      <c r="F5048" s="26" t="s">
        <v>16</v>
      </c>
      <c r="G5048" s="26" t="s">
        <v>14</v>
      </c>
      <c r="H5048" s="23">
        <v>0</v>
      </c>
      <c r="I5048" s="27"/>
      <c r="J5048" s="28">
        <v>0</v>
      </c>
      <c r="K5048" t="str">
        <f>IF((LEN(relatorio_Ananindeua3[[#This Row],[CIF/CPF/CNPJ]])=14),relatorio_Ananindeua3[[#This Row],[CIF/CPF/CNPJ]],relatorio_Ananindeua3[[#This Row],[Coluna2]])</f>
        <v>53432052000101</v>
      </c>
      <c r="L5048" t="str">
        <f t="shared" si="79"/>
        <v>534******01</v>
      </c>
    </row>
    <row r="5049" spans="1:12" x14ac:dyDescent="0.25">
      <c r="A5049" s="23" t="s">
        <v>10070</v>
      </c>
      <c r="B5049" s="23" t="s">
        <v>10071</v>
      </c>
      <c r="C5049" s="23" t="s">
        <v>34</v>
      </c>
      <c r="D5049" s="24">
        <v>45302.260671296295</v>
      </c>
      <c r="E5049" s="25" t="s">
        <v>11</v>
      </c>
      <c r="F5049" s="26" t="s">
        <v>16</v>
      </c>
      <c r="G5049" s="26" t="s">
        <v>14</v>
      </c>
      <c r="H5049" s="23">
        <v>0</v>
      </c>
      <c r="I5049" s="27"/>
      <c r="J5049" s="28">
        <v>0</v>
      </c>
      <c r="K5049" t="str">
        <f>IF((LEN(relatorio_Ananindeua3[[#This Row],[CIF/CPF/CNPJ]])=14),relatorio_Ananindeua3[[#This Row],[CIF/CPF/CNPJ]],relatorio_Ananindeua3[[#This Row],[Coluna2]])</f>
        <v>53045982000102</v>
      </c>
      <c r="L5049" t="str">
        <f t="shared" si="79"/>
        <v>530******02</v>
      </c>
    </row>
    <row r="5050" spans="1:12" x14ac:dyDescent="0.25">
      <c r="A5050" s="23" t="s">
        <v>10410</v>
      </c>
      <c r="B5050" s="23" t="s">
        <v>10411</v>
      </c>
      <c r="C5050" s="23" t="s">
        <v>32</v>
      </c>
      <c r="D5050" s="24">
        <v>45302.267557870371</v>
      </c>
      <c r="E5050" s="25" t="s">
        <v>11</v>
      </c>
      <c r="F5050" s="26" t="s">
        <v>16</v>
      </c>
      <c r="G5050" s="26" t="s">
        <v>14</v>
      </c>
      <c r="H5050" s="23">
        <v>0</v>
      </c>
      <c r="I5050" s="27"/>
      <c r="J5050" s="28">
        <v>0</v>
      </c>
      <c r="K5050" t="str">
        <f>IF((LEN(relatorio_Ananindeua3[[#This Row],[CIF/CPF/CNPJ]])=14),relatorio_Ananindeua3[[#This Row],[CIF/CPF/CNPJ]],relatorio_Ananindeua3[[#This Row],[Coluna2]])</f>
        <v>53447103000160</v>
      </c>
      <c r="L5050" t="str">
        <f t="shared" si="79"/>
        <v>534******60</v>
      </c>
    </row>
    <row r="5051" spans="1:12" x14ac:dyDescent="0.25">
      <c r="A5051" s="23" t="s">
        <v>10406</v>
      </c>
      <c r="B5051" s="23" t="s">
        <v>10407</v>
      </c>
      <c r="C5051" s="23" t="s">
        <v>32</v>
      </c>
      <c r="D5051" s="24">
        <v>45302.274502314816</v>
      </c>
      <c r="E5051" s="25" t="s">
        <v>11</v>
      </c>
      <c r="F5051" s="26" t="s">
        <v>16</v>
      </c>
      <c r="G5051" s="26" t="s">
        <v>14</v>
      </c>
      <c r="H5051" s="23">
        <v>0</v>
      </c>
      <c r="I5051" s="27"/>
      <c r="J5051" s="28">
        <v>0</v>
      </c>
      <c r="K5051" t="str">
        <f>IF((LEN(relatorio_Ananindeua3[[#This Row],[CIF/CPF/CNPJ]])=14),relatorio_Ananindeua3[[#This Row],[CIF/CPF/CNPJ]],relatorio_Ananindeua3[[#This Row],[Coluna2]])</f>
        <v>53445696000126</v>
      </c>
      <c r="L5051" t="str">
        <f t="shared" si="79"/>
        <v>534******26</v>
      </c>
    </row>
    <row r="5052" spans="1:12" x14ac:dyDescent="0.25">
      <c r="A5052" s="23" t="s">
        <v>10386</v>
      </c>
      <c r="B5052" s="23" t="s">
        <v>10387</v>
      </c>
      <c r="C5052" s="23" t="s">
        <v>34</v>
      </c>
      <c r="D5052" s="24">
        <v>45302.274537037039</v>
      </c>
      <c r="E5052" s="25" t="s">
        <v>11</v>
      </c>
      <c r="F5052" s="26" t="s">
        <v>16</v>
      </c>
      <c r="G5052" s="26" t="s">
        <v>14</v>
      </c>
      <c r="H5052" s="23">
        <v>0</v>
      </c>
      <c r="I5052" s="27"/>
      <c r="J5052" s="28">
        <v>0</v>
      </c>
      <c r="K5052" t="str">
        <f>IF((LEN(relatorio_Ananindeua3[[#This Row],[CIF/CPF/CNPJ]])=14),relatorio_Ananindeua3[[#This Row],[CIF/CPF/CNPJ]],relatorio_Ananindeua3[[#This Row],[Coluna2]])</f>
        <v>53436178000146</v>
      </c>
      <c r="L5052" t="str">
        <f t="shared" si="79"/>
        <v>534******46</v>
      </c>
    </row>
    <row r="5053" spans="1:12" x14ac:dyDescent="0.25">
      <c r="A5053" s="23" t="s">
        <v>8165</v>
      </c>
      <c r="B5053" s="23" t="s">
        <v>8166</v>
      </c>
      <c r="C5053" s="23" t="s">
        <v>34</v>
      </c>
      <c r="D5053" s="24">
        <v>45302.281481481485</v>
      </c>
      <c r="E5053" s="25" t="s">
        <v>11</v>
      </c>
      <c r="F5053" s="26" t="s">
        <v>16</v>
      </c>
      <c r="G5053" s="26" t="s">
        <v>14</v>
      </c>
      <c r="H5053" s="23">
        <v>0</v>
      </c>
      <c r="I5053" s="27"/>
      <c r="J5053" s="28">
        <v>0</v>
      </c>
      <c r="K5053" t="str">
        <f>IF((LEN(relatorio_Ananindeua3[[#This Row],[CIF/CPF/CNPJ]])=14),relatorio_Ananindeua3[[#This Row],[CIF/CPF/CNPJ]],relatorio_Ananindeua3[[#This Row],[Coluna2]])</f>
        <v>49252529000191</v>
      </c>
      <c r="L5053" t="str">
        <f t="shared" si="79"/>
        <v>492******91</v>
      </c>
    </row>
    <row r="5054" spans="1:12" x14ac:dyDescent="0.25">
      <c r="A5054" s="23" t="s">
        <v>7730</v>
      </c>
      <c r="B5054" s="23" t="s">
        <v>7731</v>
      </c>
      <c r="C5054" s="23" t="s">
        <v>34</v>
      </c>
      <c r="D5054" s="24">
        <v>45302.281493055554</v>
      </c>
      <c r="E5054" s="25" t="s">
        <v>11</v>
      </c>
      <c r="F5054" s="26" t="s">
        <v>16</v>
      </c>
      <c r="G5054" s="26" t="s">
        <v>14</v>
      </c>
      <c r="H5054" s="23">
        <v>0</v>
      </c>
      <c r="I5054" s="27"/>
      <c r="J5054" s="28">
        <v>0</v>
      </c>
      <c r="K5054" t="str">
        <f>IF((LEN(relatorio_Ananindeua3[[#This Row],[CIF/CPF/CNPJ]])=14),relatorio_Ananindeua3[[#This Row],[CIF/CPF/CNPJ]],relatorio_Ananindeua3[[#This Row],[Coluna2]])</f>
        <v>48325056000142</v>
      </c>
      <c r="L5054" t="str">
        <f t="shared" si="79"/>
        <v>483******42</v>
      </c>
    </row>
    <row r="5055" spans="1:12" x14ac:dyDescent="0.25">
      <c r="A5055" s="23" t="s">
        <v>10420</v>
      </c>
      <c r="B5055" s="23" t="s">
        <v>10421</v>
      </c>
      <c r="C5055" s="23" t="s">
        <v>32</v>
      </c>
      <c r="D5055" s="24">
        <v>45302.330057870371</v>
      </c>
      <c r="E5055" s="25" t="s">
        <v>11</v>
      </c>
      <c r="F5055" s="26" t="s">
        <v>16</v>
      </c>
      <c r="G5055" s="26" t="s">
        <v>14</v>
      </c>
      <c r="H5055" s="23">
        <v>0</v>
      </c>
      <c r="I5055" s="27"/>
      <c r="J5055" s="28">
        <v>0</v>
      </c>
      <c r="K5055" t="str">
        <f>IF((LEN(relatorio_Ananindeua3[[#This Row],[CIF/CPF/CNPJ]])=14),relatorio_Ananindeua3[[#This Row],[CIF/CPF/CNPJ]],relatorio_Ananindeua3[[#This Row],[Coluna2]])</f>
        <v>53453899000164</v>
      </c>
      <c r="L5055" t="str">
        <f t="shared" si="79"/>
        <v>534******64</v>
      </c>
    </row>
    <row r="5056" spans="1:12" x14ac:dyDescent="0.25">
      <c r="A5056" s="23" t="s">
        <v>10422</v>
      </c>
      <c r="B5056" s="23" t="s">
        <v>10423</v>
      </c>
      <c r="C5056" s="23" t="s">
        <v>34</v>
      </c>
      <c r="D5056" s="24">
        <v>45302.330081018517</v>
      </c>
      <c r="E5056" s="25" t="s">
        <v>11</v>
      </c>
      <c r="F5056" s="26" t="s">
        <v>16</v>
      </c>
      <c r="G5056" s="26" t="s">
        <v>14</v>
      </c>
      <c r="H5056" s="23">
        <v>0</v>
      </c>
      <c r="I5056" s="27"/>
      <c r="J5056" s="28">
        <v>0</v>
      </c>
      <c r="K5056" t="str">
        <f>IF((LEN(relatorio_Ananindeua3[[#This Row],[CIF/CPF/CNPJ]])=14),relatorio_Ananindeua3[[#This Row],[CIF/CPF/CNPJ]],relatorio_Ananindeua3[[#This Row],[Coluna2]])</f>
        <v>53454079000197</v>
      </c>
      <c r="L5056" t="str">
        <f t="shared" si="79"/>
        <v>534******97</v>
      </c>
    </row>
    <row r="5057" spans="1:12" x14ac:dyDescent="0.25">
      <c r="A5057" s="23" t="s">
        <v>10422</v>
      </c>
      <c r="B5057" s="23" t="s">
        <v>10423</v>
      </c>
      <c r="C5057" s="23" t="s">
        <v>32</v>
      </c>
      <c r="D5057" s="24">
        <v>45302.330081018517</v>
      </c>
      <c r="E5057" s="25" t="s">
        <v>11</v>
      </c>
      <c r="F5057" s="26" t="s">
        <v>16</v>
      </c>
      <c r="G5057" s="26" t="s">
        <v>14</v>
      </c>
      <c r="H5057" s="23">
        <v>0</v>
      </c>
      <c r="I5057" s="27"/>
      <c r="J5057" s="28">
        <v>0</v>
      </c>
      <c r="K5057" t="str">
        <f>IF((LEN(relatorio_Ananindeua3[[#This Row],[CIF/CPF/CNPJ]])=14),relatorio_Ananindeua3[[#This Row],[CIF/CPF/CNPJ]],relatorio_Ananindeua3[[#This Row],[Coluna2]])</f>
        <v>53454079000197</v>
      </c>
      <c r="L5057" t="str">
        <f t="shared" si="79"/>
        <v>534******97</v>
      </c>
    </row>
    <row r="5058" spans="1:12" x14ac:dyDescent="0.25">
      <c r="A5058" s="23" t="s">
        <v>717</v>
      </c>
      <c r="B5058" s="23" t="s">
        <v>718</v>
      </c>
      <c r="C5058" s="23" t="s">
        <v>17</v>
      </c>
      <c r="D5058" s="24">
        <v>45302.420520833337</v>
      </c>
      <c r="E5058" s="25" t="s">
        <v>11</v>
      </c>
      <c r="F5058" s="26" t="s">
        <v>16</v>
      </c>
      <c r="G5058" s="26" t="s">
        <v>14</v>
      </c>
      <c r="H5058" s="23">
        <v>0</v>
      </c>
      <c r="I5058" s="27"/>
      <c r="J5058" s="28">
        <v>0</v>
      </c>
      <c r="K5058" t="str">
        <f>IF((LEN(relatorio_Ananindeua3[[#This Row],[CIF/CPF/CNPJ]])=14),relatorio_Ananindeua3[[#This Row],[CIF/CPF/CNPJ]],relatorio_Ananindeua3[[#This Row],[Coluna2]])</f>
        <v>15268663000169</v>
      </c>
      <c r="L5058" t="str">
        <f t="shared" si="79"/>
        <v>152******69</v>
      </c>
    </row>
    <row r="5059" spans="1:12" x14ac:dyDescent="0.25">
      <c r="A5059" s="23" t="s">
        <v>2836</v>
      </c>
      <c r="B5059" s="23" t="s">
        <v>2837</v>
      </c>
      <c r="C5059" s="23" t="s">
        <v>17</v>
      </c>
      <c r="D5059" s="24">
        <v>45302.494189814817</v>
      </c>
      <c r="E5059" s="25" t="s">
        <v>11</v>
      </c>
      <c r="F5059" s="26" t="s">
        <v>16</v>
      </c>
      <c r="G5059" s="26" t="s">
        <v>14</v>
      </c>
      <c r="H5059" s="23">
        <v>0</v>
      </c>
      <c r="I5059" s="27"/>
      <c r="J5059" s="28">
        <v>0</v>
      </c>
      <c r="K5059" t="str">
        <f>IF((LEN(relatorio_Ananindeua3[[#This Row],[CIF/CPF/CNPJ]])=14),relatorio_Ananindeua3[[#This Row],[CIF/CPF/CNPJ]],relatorio_Ananindeua3[[#This Row],[Coluna2]])</f>
        <v>30529231000158</v>
      </c>
      <c r="L5059" t="str">
        <f t="shared" si="79"/>
        <v>305******58</v>
      </c>
    </row>
    <row r="5060" spans="1:12" x14ac:dyDescent="0.25">
      <c r="A5060" s="23" t="s">
        <v>10048</v>
      </c>
      <c r="B5060" s="23" t="s">
        <v>10049</v>
      </c>
      <c r="C5060" s="23" t="s">
        <v>17</v>
      </c>
      <c r="D5060" s="24">
        <v>45302.656342592592</v>
      </c>
      <c r="E5060" s="25" t="s">
        <v>11</v>
      </c>
      <c r="F5060" s="26" t="s">
        <v>16</v>
      </c>
      <c r="G5060" s="26" t="s">
        <v>14</v>
      </c>
      <c r="H5060" s="23">
        <v>0</v>
      </c>
      <c r="I5060" s="27"/>
      <c r="J5060" s="28">
        <v>0</v>
      </c>
      <c r="K5060" t="str">
        <f>IF((LEN(relatorio_Ananindeua3[[#This Row],[CIF/CPF/CNPJ]])=14),relatorio_Ananindeua3[[#This Row],[CIF/CPF/CNPJ]],relatorio_Ananindeua3[[#This Row],[Coluna2]])</f>
        <v>52969426000151</v>
      </c>
      <c r="L5060" t="str">
        <f t="shared" si="79"/>
        <v>529******51</v>
      </c>
    </row>
    <row r="5061" spans="1:12" x14ac:dyDescent="0.25">
      <c r="A5061" s="23" t="s">
        <v>9859</v>
      </c>
      <c r="B5061" s="23" t="s">
        <v>9860</v>
      </c>
      <c r="C5061" s="23" t="s">
        <v>17</v>
      </c>
      <c r="D5061" s="24">
        <v>45302.811099537037</v>
      </c>
      <c r="E5061" s="25" t="s">
        <v>11</v>
      </c>
      <c r="F5061" s="26" t="s">
        <v>16</v>
      </c>
      <c r="G5061" s="26" t="s">
        <v>14</v>
      </c>
      <c r="H5061" s="23">
        <v>0</v>
      </c>
      <c r="I5061" s="27"/>
      <c r="J5061" s="28">
        <v>0</v>
      </c>
      <c r="K5061" t="str">
        <f>IF((LEN(relatorio_Ananindeua3[[#This Row],[CIF/CPF/CNPJ]])=14),relatorio_Ananindeua3[[#This Row],[CIF/CPF/CNPJ]],relatorio_Ananindeua3[[#This Row],[Coluna2]])</f>
        <v>52493645000107</v>
      </c>
      <c r="L5061" t="str">
        <f t="shared" si="79"/>
        <v>524******07</v>
      </c>
    </row>
    <row r="5062" spans="1:12" x14ac:dyDescent="0.25">
      <c r="A5062" s="23" t="s">
        <v>9757</v>
      </c>
      <c r="B5062" s="23" t="s">
        <v>9758</v>
      </c>
      <c r="C5062" s="23" t="s">
        <v>17</v>
      </c>
      <c r="D5062" s="24">
        <v>45302.815011574072</v>
      </c>
      <c r="E5062" s="25" t="s">
        <v>11</v>
      </c>
      <c r="F5062" s="26" t="s">
        <v>16</v>
      </c>
      <c r="G5062" s="26" t="s">
        <v>14</v>
      </c>
      <c r="H5062" s="23">
        <v>0</v>
      </c>
      <c r="I5062" s="27"/>
      <c r="J5062" s="28">
        <v>0</v>
      </c>
      <c r="K5062" t="str">
        <f>IF((LEN(relatorio_Ananindeua3[[#This Row],[CIF/CPF/CNPJ]])=14),relatorio_Ananindeua3[[#This Row],[CIF/CPF/CNPJ]],relatorio_Ananindeua3[[#This Row],[Coluna2]])</f>
        <v>52171073000140</v>
      </c>
      <c r="L5062" t="str">
        <f t="shared" si="79"/>
        <v>521******40</v>
      </c>
    </row>
    <row r="5063" spans="1:12" x14ac:dyDescent="0.25">
      <c r="A5063" s="23" t="s">
        <v>1209</v>
      </c>
      <c r="B5063" s="23" t="s">
        <v>1210</v>
      </c>
      <c r="C5063" s="23" t="s">
        <v>17</v>
      </c>
      <c r="D5063" s="24">
        <v>45302.863379629627</v>
      </c>
      <c r="E5063" s="25" t="s">
        <v>11</v>
      </c>
      <c r="F5063" s="26" t="s">
        <v>16</v>
      </c>
      <c r="G5063" s="26" t="s">
        <v>14</v>
      </c>
      <c r="H5063" s="23">
        <v>0</v>
      </c>
      <c r="I5063" s="27"/>
      <c r="J5063" s="28">
        <v>0</v>
      </c>
      <c r="K5063" t="str">
        <f>IF((LEN(relatorio_Ananindeua3[[#This Row],[CIF/CPF/CNPJ]])=14),relatorio_Ananindeua3[[#This Row],[CIF/CPF/CNPJ]],relatorio_Ananindeua3[[#This Row],[Coluna2]])</f>
        <v>19526387000142</v>
      </c>
      <c r="L5063" t="str">
        <f t="shared" si="79"/>
        <v>195******42</v>
      </c>
    </row>
    <row r="5064" spans="1:12" x14ac:dyDescent="0.25">
      <c r="A5064" s="23" t="s">
        <v>855</v>
      </c>
      <c r="B5064" s="23" t="s">
        <v>856</v>
      </c>
      <c r="C5064" s="23" t="s">
        <v>20</v>
      </c>
      <c r="D5064" s="24">
        <v>45303</v>
      </c>
      <c r="E5064" s="25" t="s">
        <v>11</v>
      </c>
      <c r="F5064" s="26" t="s">
        <v>19</v>
      </c>
      <c r="G5064" s="26" t="s">
        <v>13496</v>
      </c>
      <c r="H5064" s="23">
        <v>0</v>
      </c>
      <c r="I5064" s="27"/>
      <c r="J5064" s="28">
        <v>102.57</v>
      </c>
      <c r="K5064" t="str">
        <f>IF((LEN(relatorio_Ananindeua3[[#This Row],[CIF/CPF/CNPJ]])=14),relatorio_Ananindeua3[[#This Row],[CIF/CPF/CNPJ]],relatorio_Ananindeua3[[#This Row],[Coluna2]])</f>
        <v>16619378000701</v>
      </c>
      <c r="L5064" t="str">
        <f t="shared" si="79"/>
        <v>166******01</v>
      </c>
    </row>
    <row r="5065" spans="1:12" x14ac:dyDescent="0.25">
      <c r="A5065" s="23" t="s">
        <v>6904</v>
      </c>
      <c r="B5065" s="23" t="s">
        <v>6905</v>
      </c>
      <c r="C5065" s="23" t="s">
        <v>20</v>
      </c>
      <c r="D5065" s="24">
        <v>45303</v>
      </c>
      <c r="E5065" s="25" t="s">
        <v>11</v>
      </c>
      <c r="F5065" s="26" t="s">
        <v>19</v>
      </c>
      <c r="G5065" s="26" t="s">
        <v>13496</v>
      </c>
      <c r="H5065" s="23">
        <v>0</v>
      </c>
      <c r="I5065" s="27"/>
      <c r="J5065" s="28">
        <v>21.25</v>
      </c>
      <c r="K5065" t="str">
        <f>IF((LEN(relatorio_Ananindeua3[[#This Row],[CIF/CPF/CNPJ]])=14),relatorio_Ananindeua3[[#This Row],[CIF/CPF/CNPJ]],relatorio_Ananindeua3[[#This Row],[Coluna2]])</f>
        <v>46201083002393</v>
      </c>
      <c r="L5065" t="str">
        <f t="shared" si="79"/>
        <v>462******93</v>
      </c>
    </row>
    <row r="5066" spans="1:12" x14ac:dyDescent="0.25">
      <c r="A5066" s="23" t="s">
        <v>13467</v>
      </c>
      <c r="B5066" s="23" t="s">
        <v>13466</v>
      </c>
      <c r="C5066" s="23" t="s">
        <v>21</v>
      </c>
      <c r="D5066" s="24">
        <v>45303</v>
      </c>
      <c r="E5066" s="25" t="s">
        <v>11</v>
      </c>
      <c r="F5066" s="26" t="s">
        <v>19</v>
      </c>
      <c r="G5066" s="26" t="s">
        <v>13496</v>
      </c>
      <c r="H5066" s="23">
        <v>0</v>
      </c>
      <c r="I5066" s="27"/>
      <c r="J5066" s="28">
        <v>587.33000000000004</v>
      </c>
      <c r="K5066" t="str">
        <f>IF((LEN(relatorio_Ananindeua3[[#This Row],[CIF/CPF/CNPJ]])=14),relatorio_Ananindeua3[[#This Row],[CIF/CPF/CNPJ]],relatorio_Ananindeua3[[#This Row],[Coluna2]])</f>
        <v>60975737005978</v>
      </c>
      <c r="L5066" t="str">
        <f t="shared" si="79"/>
        <v>609******78</v>
      </c>
    </row>
    <row r="5067" spans="1:12" x14ac:dyDescent="0.25">
      <c r="A5067" s="23" t="s">
        <v>13483</v>
      </c>
      <c r="B5067" s="23" t="s">
        <v>13481</v>
      </c>
      <c r="C5067" s="23" t="s">
        <v>21</v>
      </c>
      <c r="D5067" s="24">
        <v>45303</v>
      </c>
      <c r="E5067" s="25" t="s">
        <v>11</v>
      </c>
      <c r="F5067" s="26" t="s">
        <v>19</v>
      </c>
      <c r="G5067" s="26" t="s">
        <v>13496</v>
      </c>
      <c r="H5067" s="23">
        <v>0</v>
      </c>
      <c r="I5067" s="27"/>
      <c r="J5067" s="28">
        <v>64.5</v>
      </c>
      <c r="K5067" t="str">
        <f>IF((LEN(relatorio_Ananindeua3[[#This Row],[CIF/CPF/CNPJ]])=14),relatorio_Ananindeua3[[#This Row],[CIF/CPF/CNPJ]],relatorio_Ananindeua3[[#This Row],[Coluna2]])</f>
        <v>83367326011547</v>
      </c>
      <c r="L5067" t="str">
        <f t="shared" si="79"/>
        <v>833******47</v>
      </c>
    </row>
    <row r="5068" spans="1:12" x14ac:dyDescent="0.25">
      <c r="A5068" s="23" t="s">
        <v>10434</v>
      </c>
      <c r="B5068" s="23" t="s">
        <v>10435</v>
      </c>
      <c r="C5068" s="23" t="s">
        <v>32</v>
      </c>
      <c r="D5068" s="24">
        <v>45303.017627314817</v>
      </c>
      <c r="E5068" s="25" t="s">
        <v>11</v>
      </c>
      <c r="F5068" s="26" t="s">
        <v>16</v>
      </c>
      <c r="G5068" s="26" t="s">
        <v>14</v>
      </c>
      <c r="H5068" s="23">
        <v>0</v>
      </c>
      <c r="I5068" s="27"/>
      <c r="J5068" s="28">
        <v>0</v>
      </c>
      <c r="K5068" t="str">
        <f>IF((LEN(relatorio_Ananindeua3[[#This Row],[CIF/CPF/CNPJ]])=14),relatorio_Ananindeua3[[#This Row],[CIF/CPF/CNPJ]],relatorio_Ananindeua3[[#This Row],[Coluna2]])</f>
        <v>53456429000154</v>
      </c>
      <c r="L5068" t="str">
        <f t="shared" si="79"/>
        <v>534******54</v>
      </c>
    </row>
    <row r="5069" spans="1:12" x14ac:dyDescent="0.25">
      <c r="A5069" s="23" t="s">
        <v>10444</v>
      </c>
      <c r="B5069" s="23" t="s">
        <v>10445</v>
      </c>
      <c r="C5069" s="23" t="s">
        <v>32</v>
      </c>
      <c r="D5069" s="24">
        <v>45303.024571759262</v>
      </c>
      <c r="E5069" s="25" t="s">
        <v>11</v>
      </c>
      <c r="F5069" s="26" t="s">
        <v>16</v>
      </c>
      <c r="G5069" s="26" t="s">
        <v>14</v>
      </c>
      <c r="H5069" s="23">
        <v>0</v>
      </c>
      <c r="I5069" s="27"/>
      <c r="J5069" s="28">
        <v>0</v>
      </c>
      <c r="K5069" t="str">
        <f>IF((LEN(relatorio_Ananindeua3[[#This Row],[CIF/CPF/CNPJ]])=14),relatorio_Ananindeua3[[#This Row],[CIF/CPF/CNPJ]],relatorio_Ananindeua3[[#This Row],[Coluna2]])</f>
        <v>53461811000156</v>
      </c>
      <c r="L5069" t="str">
        <f t="shared" si="79"/>
        <v>534******56</v>
      </c>
    </row>
    <row r="5070" spans="1:12" x14ac:dyDescent="0.25">
      <c r="A5070" s="23" t="s">
        <v>10430</v>
      </c>
      <c r="B5070" s="23" t="s">
        <v>10431</v>
      </c>
      <c r="C5070" s="23" t="s">
        <v>32</v>
      </c>
      <c r="D5070" s="24">
        <v>45303.03837962963</v>
      </c>
      <c r="E5070" s="25" t="s">
        <v>11</v>
      </c>
      <c r="F5070" s="26" t="s">
        <v>16</v>
      </c>
      <c r="G5070" s="26" t="s">
        <v>14</v>
      </c>
      <c r="H5070" s="23">
        <v>0</v>
      </c>
      <c r="I5070" s="27"/>
      <c r="J5070" s="28">
        <v>0</v>
      </c>
      <c r="K5070" t="str">
        <f>IF((LEN(relatorio_Ananindeua3[[#This Row],[CIF/CPF/CNPJ]])=14),relatorio_Ananindeua3[[#This Row],[CIF/CPF/CNPJ]],relatorio_Ananindeua3[[#This Row],[Coluna2]])</f>
        <v>53455169000100</v>
      </c>
      <c r="L5070" t="str">
        <f t="shared" si="79"/>
        <v>534******00</v>
      </c>
    </row>
    <row r="5071" spans="1:12" x14ac:dyDescent="0.25">
      <c r="A5071" s="23" t="s">
        <v>10432</v>
      </c>
      <c r="B5071" s="23" t="s">
        <v>10433</v>
      </c>
      <c r="C5071" s="23" t="s">
        <v>32</v>
      </c>
      <c r="D5071" s="24">
        <v>45303.038391203707</v>
      </c>
      <c r="E5071" s="25" t="s">
        <v>11</v>
      </c>
      <c r="F5071" s="26" t="s">
        <v>16</v>
      </c>
      <c r="G5071" s="26" t="s">
        <v>14</v>
      </c>
      <c r="H5071" s="23">
        <v>0</v>
      </c>
      <c r="I5071" s="27"/>
      <c r="J5071" s="28">
        <v>0</v>
      </c>
      <c r="K5071" t="str">
        <f>IF((LEN(relatorio_Ananindeua3[[#This Row],[CIF/CPF/CNPJ]])=14),relatorio_Ananindeua3[[#This Row],[CIF/CPF/CNPJ]],relatorio_Ananindeua3[[#This Row],[Coluna2]])</f>
        <v>53456045000131</v>
      </c>
      <c r="L5071" t="str">
        <f t="shared" si="79"/>
        <v>534******31</v>
      </c>
    </row>
    <row r="5072" spans="1:12" x14ac:dyDescent="0.25">
      <c r="A5072" s="23" t="s">
        <v>10438</v>
      </c>
      <c r="B5072" s="23" t="s">
        <v>10439</v>
      </c>
      <c r="C5072" s="23" t="s">
        <v>32</v>
      </c>
      <c r="D5072" s="24">
        <v>45303.038402777776</v>
      </c>
      <c r="E5072" s="25" t="s">
        <v>11</v>
      </c>
      <c r="F5072" s="26" t="s">
        <v>16</v>
      </c>
      <c r="G5072" s="26" t="s">
        <v>14</v>
      </c>
      <c r="H5072" s="23">
        <v>0</v>
      </c>
      <c r="I5072" s="27"/>
      <c r="J5072" s="28">
        <v>0</v>
      </c>
      <c r="K5072" t="str">
        <f>IF((LEN(relatorio_Ananindeua3[[#This Row],[CIF/CPF/CNPJ]])=14),relatorio_Ananindeua3[[#This Row],[CIF/CPF/CNPJ]],relatorio_Ananindeua3[[#This Row],[Coluna2]])</f>
        <v>53459002000100</v>
      </c>
      <c r="L5072" t="str">
        <f t="shared" si="79"/>
        <v>534******00</v>
      </c>
    </row>
    <row r="5073" spans="1:12" x14ac:dyDescent="0.25">
      <c r="A5073" s="23" t="s">
        <v>10440</v>
      </c>
      <c r="B5073" s="23" t="s">
        <v>10441</v>
      </c>
      <c r="C5073" s="23" t="s">
        <v>32</v>
      </c>
      <c r="D5073" s="24">
        <v>45303.038402777776</v>
      </c>
      <c r="E5073" s="25" t="s">
        <v>11</v>
      </c>
      <c r="F5073" s="26" t="s">
        <v>16</v>
      </c>
      <c r="G5073" s="26" t="s">
        <v>14</v>
      </c>
      <c r="H5073" s="23">
        <v>0</v>
      </c>
      <c r="I5073" s="27"/>
      <c r="J5073" s="28">
        <v>0</v>
      </c>
      <c r="K5073" t="str">
        <f>IF((LEN(relatorio_Ananindeua3[[#This Row],[CIF/CPF/CNPJ]])=14),relatorio_Ananindeua3[[#This Row],[CIF/CPF/CNPJ]],relatorio_Ananindeua3[[#This Row],[Coluna2]])</f>
        <v>53459094000128</v>
      </c>
      <c r="L5073" t="str">
        <f t="shared" si="79"/>
        <v>534******28</v>
      </c>
    </row>
    <row r="5074" spans="1:12" x14ac:dyDescent="0.25">
      <c r="A5074" s="23" t="s">
        <v>10442</v>
      </c>
      <c r="B5074" s="23" t="s">
        <v>10443</v>
      </c>
      <c r="C5074" s="23" t="s">
        <v>32</v>
      </c>
      <c r="D5074" s="24">
        <v>45303.038425925923</v>
      </c>
      <c r="E5074" s="25" t="s">
        <v>11</v>
      </c>
      <c r="F5074" s="26" t="s">
        <v>16</v>
      </c>
      <c r="G5074" s="26" t="s">
        <v>14</v>
      </c>
      <c r="H5074" s="23">
        <v>0</v>
      </c>
      <c r="I5074" s="27"/>
      <c r="J5074" s="28">
        <v>0</v>
      </c>
      <c r="K5074" t="str">
        <f>IF((LEN(relatorio_Ananindeua3[[#This Row],[CIF/CPF/CNPJ]])=14),relatorio_Ananindeua3[[#This Row],[CIF/CPF/CNPJ]],relatorio_Ananindeua3[[#This Row],[Coluna2]])</f>
        <v>53459805000164</v>
      </c>
      <c r="L5074" t="str">
        <f t="shared" ref="L5074:L5137" si="80">_xlfn.CONCAT(LEFT(A5074,3),REPT("*",6),RIGHT(A5074,2))</f>
        <v>534******64</v>
      </c>
    </row>
    <row r="5075" spans="1:12" x14ac:dyDescent="0.25">
      <c r="A5075" s="23" t="s">
        <v>9322</v>
      </c>
      <c r="B5075" s="23" t="s">
        <v>9323</v>
      </c>
      <c r="C5075" s="23" t="s">
        <v>34</v>
      </c>
      <c r="D5075" s="24">
        <v>45303.038472222222</v>
      </c>
      <c r="E5075" s="25" t="s">
        <v>11</v>
      </c>
      <c r="F5075" s="26" t="s">
        <v>16</v>
      </c>
      <c r="G5075" s="26" t="s">
        <v>14</v>
      </c>
      <c r="H5075" s="23">
        <v>0</v>
      </c>
      <c r="I5075" s="27"/>
      <c r="J5075" s="28">
        <v>0</v>
      </c>
      <c r="K5075" t="str">
        <f>IF((LEN(relatorio_Ananindeua3[[#This Row],[CIF/CPF/CNPJ]])=14),relatorio_Ananindeua3[[#This Row],[CIF/CPF/CNPJ]],relatorio_Ananindeua3[[#This Row],[Coluna2]])</f>
        <v>51190683000128</v>
      </c>
      <c r="L5075" t="str">
        <f t="shared" si="80"/>
        <v>511******28</v>
      </c>
    </row>
    <row r="5076" spans="1:12" x14ac:dyDescent="0.25">
      <c r="A5076" s="23" t="s">
        <v>10446</v>
      </c>
      <c r="B5076" s="23" t="s">
        <v>10447</v>
      </c>
      <c r="C5076" s="23" t="s">
        <v>32</v>
      </c>
      <c r="D5076" s="24">
        <v>45303.038530092592</v>
      </c>
      <c r="E5076" s="25" t="s">
        <v>11</v>
      </c>
      <c r="F5076" s="26" t="s">
        <v>16</v>
      </c>
      <c r="G5076" s="26" t="s">
        <v>14</v>
      </c>
      <c r="H5076" s="23">
        <v>0</v>
      </c>
      <c r="I5076" s="27"/>
      <c r="J5076" s="28">
        <v>0</v>
      </c>
      <c r="K5076" t="str">
        <f>IF((LEN(relatorio_Ananindeua3[[#This Row],[CIF/CPF/CNPJ]])=14),relatorio_Ananindeua3[[#This Row],[CIF/CPF/CNPJ]],relatorio_Ananindeua3[[#This Row],[Coluna2]])</f>
        <v>53462814000104</v>
      </c>
      <c r="L5076" t="str">
        <f t="shared" si="80"/>
        <v>534******04</v>
      </c>
    </row>
    <row r="5077" spans="1:12" x14ac:dyDescent="0.25">
      <c r="A5077" s="23" t="s">
        <v>10448</v>
      </c>
      <c r="B5077" s="23" t="s">
        <v>10449</v>
      </c>
      <c r="C5077" s="23" t="s">
        <v>32</v>
      </c>
      <c r="D5077" s="24">
        <v>45303.045335648145</v>
      </c>
      <c r="E5077" s="25" t="s">
        <v>11</v>
      </c>
      <c r="F5077" s="26" t="s">
        <v>16</v>
      </c>
      <c r="G5077" s="26" t="s">
        <v>14</v>
      </c>
      <c r="H5077" s="23">
        <v>0</v>
      </c>
      <c r="I5077" s="27"/>
      <c r="J5077" s="28">
        <v>0</v>
      </c>
      <c r="K5077" t="str">
        <f>IF((LEN(relatorio_Ananindeua3[[#This Row],[CIF/CPF/CNPJ]])=14),relatorio_Ananindeua3[[#This Row],[CIF/CPF/CNPJ]],relatorio_Ananindeua3[[#This Row],[Coluna2]])</f>
        <v>53463114000134</v>
      </c>
      <c r="L5077" t="str">
        <f t="shared" si="80"/>
        <v>534******34</v>
      </c>
    </row>
    <row r="5078" spans="1:12" x14ac:dyDescent="0.25">
      <c r="A5078" s="23" t="s">
        <v>10424</v>
      </c>
      <c r="B5078" s="23" t="s">
        <v>10425</v>
      </c>
      <c r="C5078" s="23" t="s">
        <v>32</v>
      </c>
      <c r="D5078" s="24">
        <v>45303.045393518521</v>
      </c>
      <c r="E5078" s="25" t="s">
        <v>11</v>
      </c>
      <c r="F5078" s="26" t="s">
        <v>16</v>
      </c>
      <c r="G5078" s="26" t="s">
        <v>14</v>
      </c>
      <c r="H5078" s="23">
        <v>0</v>
      </c>
      <c r="I5078" s="27"/>
      <c r="J5078" s="28">
        <v>0</v>
      </c>
      <c r="K5078" t="str">
        <f>IF((LEN(relatorio_Ananindeua3[[#This Row],[CIF/CPF/CNPJ]])=14),relatorio_Ananindeua3[[#This Row],[CIF/CPF/CNPJ]],relatorio_Ananindeua3[[#This Row],[Coluna2]])</f>
        <v>53454208000147</v>
      </c>
      <c r="L5078" t="str">
        <f t="shared" si="80"/>
        <v>534******47</v>
      </c>
    </row>
    <row r="5079" spans="1:12" x14ac:dyDescent="0.25">
      <c r="A5079" s="23" t="s">
        <v>10454</v>
      </c>
      <c r="B5079" s="23" t="s">
        <v>10455</v>
      </c>
      <c r="C5079" s="23" t="s">
        <v>32</v>
      </c>
      <c r="D5079" s="24">
        <v>45303.045405092591</v>
      </c>
      <c r="E5079" s="25" t="s">
        <v>11</v>
      </c>
      <c r="F5079" s="26" t="s">
        <v>16</v>
      </c>
      <c r="G5079" s="26" t="s">
        <v>14</v>
      </c>
      <c r="H5079" s="23">
        <v>0</v>
      </c>
      <c r="I5079" s="27"/>
      <c r="J5079" s="28">
        <v>0</v>
      </c>
      <c r="K5079" t="str">
        <f>IF((LEN(relatorio_Ananindeua3[[#This Row],[CIF/CPF/CNPJ]])=14),relatorio_Ananindeua3[[#This Row],[CIF/CPF/CNPJ]],relatorio_Ananindeua3[[#This Row],[Coluna2]])</f>
        <v>53467400000178</v>
      </c>
      <c r="L5079" t="str">
        <f t="shared" si="80"/>
        <v>534******78</v>
      </c>
    </row>
    <row r="5080" spans="1:12" x14ac:dyDescent="0.25">
      <c r="A5080" s="23" t="s">
        <v>2152</v>
      </c>
      <c r="B5080" s="23" t="s">
        <v>2153</v>
      </c>
      <c r="C5080" s="23" t="s">
        <v>34</v>
      </c>
      <c r="D5080" s="24">
        <v>45303.080092592594</v>
      </c>
      <c r="E5080" s="25" t="s">
        <v>11</v>
      </c>
      <c r="F5080" s="26" t="s">
        <v>16</v>
      </c>
      <c r="G5080" s="26" t="s">
        <v>14</v>
      </c>
      <c r="H5080" s="23">
        <v>0</v>
      </c>
      <c r="I5080" s="27"/>
      <c r="J5080" s="28">
        <v>0</v>
      </c>
      <c r="K5080" t="str">
        <f>IF((LEN(relatorio_Ananindeua3[[#This Row],[CIF/CPF/CNPJ]])=14),relatorio_Ananindeua3[[#This Row],[CIF/CPF/CNPJ]],relatorio_Ananindeua3[[#This Row],[Coluna2]])</f>
        <v>27378445000166</v>
      </c>
      <c r="L5080" t="str">
        <f t="shared" si="80"/>
        <v>273******66</v>
      </c>
    </row>
    <row r="5081" spans="1:12" x14ac:dyDescent="0.25">
      <c r="A5081" s="23" t="s">
        <v>9917</v>
      </c>
      <c r="B5081" s="23" t="s">
        <v>9918</v>
      </c>
      <c r="C5081" s="23" t="s">
        <v>34</v>
      </c>
      <c r="D5081" s="24">
        <v>45303.087037037039</v>
      </c>
      <c r="E5081" s="25" t="s">
        <v>11</v>
      </c>
      <c r="F5081" s="26" t="s">
        <v>16</v>
      </c>
      <c r="G5081" s="26" t="s">
        <v>14</v>
      </c>
      <c r="H5081" s="23">
        <v>0</v>
      </c>
      <c r="I5081" s="27"/>
      <c r="J5081" s="28">
        <v>0</v>
      </c>
      <c r="K5081" t="str">
        <f>IF((LEN(relatorio_Ananindeua3[[#This Row],[CIF/CPF/CNPJ]])=14),relatorio_Ananindeua3[[#This Row],[CIF/CPF/CNPJ]],relatorio_Ananindeua3[[#This Row],[Coluna2]])</f>
        <v>52617757000122</v>
      </c>
      <c r="L5081" t="str">
        <f t="shared" si="80"/>
        <v>526******22</v>
      </c>
    </row>
    <row r="5082" spans="1:12" x14ac:dyDescent="0.25">
      <c r="A5082" s="23" t="s">
        <v>4619</v>
      </c>
      <c r="B5082" s="23" t="s">
        <v>4620</v>
      </c>
      <c r="C5082" s="23" t="s">
        <v>34</v>
      </c>
      <c r="D5082" s="24">
        <v>45303.087048611109</v>
      </c>
      <c r="E5082" s="25" t="s">
        <v>11</v>
      </c>
      <c r="F5082" s="26" t="s">
        <v>16</v>
      </c>
      <c r="G5082" s="26" t="s">
        <v>14</v>
      </c>
      <c r="H5082" s="23">
        <v>0</v>
      </c>
      <c r="I5082" s="27"/>
      <c r="J5082" s="28">
        <v>0</v>
      </c>
      <c r="K5082" t="str">
        <f>IF((LEN(relatorio_Ananindeua3[[#This Row],[CIF/CPF/CNPJ]])=14),relatorio_Ananindeua3[[#This Row],[CIF/CPF/CNPJ]],relatorio_Ananindeua3[[#This Row],[Coluna2]])</f>
        <v>38218696000108</v>
      </c>
      <c r="L5082" t="str">
        <f t="shared" si="80"/>
        <v>382******08</v>
      </c>
    </row>
    <row r="5083" spans="1:12" x14ac:dyDescent="0.25">
      <c r="A5083" s="23" t="s">
        <v>3652</v>
      </c>
      <c r="B5083" s="23" t="s">
        <v>3653</v>
      </c>
      <c r="C5083" s="23" t="s">
        <v>34</v>
      </c>
      <c r="D5083" s="24">
        <v>45303.087060185186</v>
      </c>
      <c r="E5083" s="25" t="s">
        <v>11</v>
      </c>
      <c r="F5083" s="26" t="s">
        <v>16</v>
      </c>
      <c r="G5083" s="26" t="s">
        <v>14</v>
      </c>
      <c r="H5083" s="23">
        <v>0</v>
      </c>
      <c r="I5083" s="27"/>
      <c r="J5083" s="28">
        <v>0</v>
      </c>
      <c r="K5083" t="str">
        <f>IF((LEN(relatorio_Ananindeua3[[#This Row],[CIF/CPF/CNPJ]])=14),relatorio_Ananindeua3[[#This Row],[CIF/CPF/CNPJ]],relatorio_Ananindeua3[[#This Row],[Coluna2]])</f>
        <v>34449440000142</v>
      </c>
      <c r="L5083" t="str">
        <f t="shared" si="80"/>
        <v>344******42</v>
      </c>
    </row>
    <row r="5084" spans="1:12" x14ac:dyDescent="0.25">
      <c r="A5084" s="23" t="s">
        <v>533</v>
      </c>
      <c r="B5084" s="23" t="s">
        <v>534</v>
      </c>
      <c r="C5084" s="23" t="s">
        <v>34</v>
      </c>
      <c r="D5084" s="24">
        <v>45303.094027777777</v>
      </c>
      <c r="E5084" s="25" t="s">
        <v>11</v>
      </c>
      <c r="F5084" s="26" t="s">
        <v>16</v>
      </c>
      <c r="G5084" s="26" t="s">
        <v>14</v>
      </c>
      <c r="H5084" s="23">
        <v>0</v>
      </c>
      <c r="I5084" s="27"/>
      <c r="J5084" s="28">
        <v>0</v>
      </c>
      <c r="K5084" t="str">
        <f>IF((LEN(relatorio_Ananindeua3[[#This Row],[CIF/CPF/CNPJ]])=14),relatorio_Ananindeua3[[#This Row],[CIF/CPF/CNPJ]],relatorio_Ananindeua3[[#This Row],[Coluna2]])</f>
        <v>13821081000132</v>
      </c>
      <c r="L5084" t="str">
        <f t="shared" si="80"/>
        <v>138******32</v>
      </c>
    </row>
    <row r="5085" spans="1:12" x14ac:dyDescent="0.25">
      <c r="A5085" s="23" t="s">
        <v>4121</v>
      </c>
      <c r="B5085" s="23" t="s">
        <v>4122</v>
      </c>
      <c r="C5085" s="23" t="s">
        <v>34</v>
      </c>
      <c r="D5085" s="24">
        <v>45303.100902777776</v>
      </c>
      <c r="E5085" s="25" t="s">
        <v>11</v>
      </c>
      <c r="F5085" s="26" t="s">
        <v>16</v>
      </c>
      <c r="G5085" s="26" t="s">
        <v>14</v>
      </c>
      <c r="H5085" s="23">
        <v>0</v>
      </c>
      <c r="I5085" s="27"/>
      <c r="J5085" s="28">
        <v>0</v>
      </c>
      <c r="K5085" t="str">
        <f>IF((LEN(relatorio_Ananindeua3[[#This Row],[CIF/CPF/CNPJ]])=14),relatorio_Ananindeua3[[#This Row],[CIF/CPF/CNPJ]],relatorio_Ananindeua3[[#This Row],[Coluna2]])</f>
        <v>36261050000170</v>
      </c>
      <c r="L5085" t="str">
        <f t="shared" si="80"/>
        <v>362******70</v>
      </c>
    </row>
    <row r="5086" spans="1:12" x14ac:dyDescent="0.25">
      <c r="A5086" s="23" t="s">
        <v>6551</v>
      </c>
      <c r="B5086" s="23" t="s">
        <v>6552</v>
      </c>
      <c r="C5086" s="23" t="s">
        <v>34</v>
      </c>
      <c r="D5086" s="24">
        <v>45303.100960648146</v>
      </c>
      <c r="E5086" s="25" t="s">
        <v>11</v>
      </c>
      <c r="F5086" s="26" t="s">
        <v>16</v>
      </c>
      <c r="G5086" s="26" t="s">
        <v>14</v>
      </c>
      <c r="H5086" s="23">
        <v>0</v>
      </c>
      <c r="I5086" s="27"/>
      <c r="J5086" s="28">
        <v>0</v>
      </c>
      <c r="K5086" t="str">
        <f>IF((LEN(relatorio_Ananindeua3[[#This Row],[CIF/CPF/CNPJ]])=14),relatorio_Ananindeua3[[#This Row],[CIF/CPF/CNPJ]],relatorio_Ananindeua3[[#This Row],[Coluna2]])</f>
        <v>45284505000163</v>
      </c>
      <c r="L5086" t="str">
        <f t="shared" si="80"/>
        <v>452******63</v>
      </c>
    </row>
    <row r="5087" spans="1:12" x14ac:dyDescent="0.25">
      <c r="A5087" s="23" t="s">
        <v>10450</v>
      </c>
      <c r="B5087" s="23" t="s">
        <v>10451</v>
      </c>
      <c r="C5087" s="23" t="s">
        <v>32</v>
      </c>
      <c r="D5087" s="24">
        <v>45303.114768518521</v>
      </c>
      <c r="E5087" s="25" t="s">
        <v>11</v>
      </c>
      <c r="F5087" s="26" t="s">
        <v>16</v>
      </c>
      <c r="G5087" s="26" t="s">
        <v>14</v>
      </c>
      <c r="H5087" s="23">
        <v>0</v>
      </c>
      <c r="I5087" s="27"/>
      <c r="J5087" s="28">
        <v>0</v>
      </c>
      <c r="K5087" t="str">
        <f>IF((LEN(relatorio_Ananindeua3[[#This Row],[CIF/CPF/CNPJ]])=14),relatorio_Ananindeua3[[#This Row],[CIF/CPF/CNPJ]],relatorio_Ananindeua3[[#This Row],[Coluna2]])</f>
        <v>53464147000107</v>
      </c>
      <c r="L5087" t="str">
        <f t="shared" si="80"/>
        <v>534******07</v>
      </c>
    </row>
    <row r="5088" spans="1:12" x14ac:dyDescent="0.25">
      <c r="A5088" s="23" t="s">
        <v>10452</v>
      </c>
      <c r="B5088" s="23" t="s">
        <v>10453</v>
      </c>
      <c r="C5088" s="23" t="s">
        <v>32</v>
      </c>
      <c r="D5088" s="24">
        <v>45303.114803240744</v>
      </c>
      <c r="E5088" s="25" t="s">
        <v>11</v>
      </c>
      <c r="F5088" s="26" t="s">
        <v>16</v>
      </c>
      <c r="G5088" s="26" t="s">
        <v>14</v>
      </c>
      <c r="H5088" s="23">
        <v>0</v>
      </c>
      <c r="I5088" s="27"/>
      <c r="J5088" s="28">
        <v>0</v>
      </c>
      <c r="K5088" t="str">
        <f>IF((LEN(relatorio_Ananindeua3[[#This Row],[CIF/CPF/CNPJ]])=14),relatorio_Ananindeua3[[#This Row],[CIF/CPF/CNPJ]],relatorio_Ananindeua3[[#This Row],[Coluna2]])</f>
        <v>53465351000134</v>
      </c>
      <c r="L5088" t="str">
        <f t="shared" si="80"/>
        <v>534******34</v>
      </c>
    </row>
    <row r="5089" spans="1:12" x14ac:dyDescent="0.25">
      <c r="A5089" s="23" t="s">
        <v>10436</v>
      </c>
      <c r="B5089" s="23" t="s">
        <v>10437</v>
      </c>
      <c r="C5089" s="23" t="s">
        <v>32</v>
      </c>
      <c r="D5089" s="24">
        <v>45303.212048611109</v>
      </c>
      <c r="E5089" s="25" t="s">
        <v>11</v>
      </c>
      <c r="F5089" s="26" t="s">
        <v>16</v>
      </c>
      <c r="G5089" s="26" t="s">
        <v>14</v>
      </c>
      <c r="H5089" s="23">
        <v>0</v>
      </c>
      <c r="I5089" s="27"/>
      <c r="J5089" s="28">
        <v>0</v>
      </c>
      <c r="K5089" t="str">
        <f>IF((LEN(relatorio_Ananindeua3[[#This Row],[CIF/CPF/CNPJ]])=14),relatorio_Ananindeua3[[#This Row],[CIF/CPF/CNPJ]],relatorio_Ananindeua3[[#This Row],[Coluna2]])</f>
        <v>53458948000151</v>
      </c>
      <c r="L5089" t="str">
        <f t="shared" si="80"/>
        <v>534******51</v>
      </c>
    </row>
    <row r="5090" spans="1:12" x14ac:dyDescent="0.25">
      <c r="A5090" s="23" t="s">
        <v>10426</v>
      </c>
      <c r="B5090" s="23" t="s">
        <v>10427</v>
      </c>
      <c r="C5090" s="23" t="s">
        <v>32</v>
      </c>
      <c r="D5090" s="24">
        <v>45303.218993055554</v>
      </c>
      <c r="E5090" s="25" t="s">
        <v>11</v>
      </c>
      <c r="F5090" s="26" t="s">
        <v>16</v>
      </c>
      <c r="G5090" s="26" t="s">
        <v>14</v>
      </c>
      <c r="H5090" s="23">
        <v>0</v>
      </c>
      <c r="I5090" s="27"/>
      <c r="J5090" s="28">
        <v>0</v>
      </c>
      <c r="K5090" t="str">
        <f>IF((LEN(relatorio_Ananindeua3[[#This Row],[CIF/CPF/CNPJ]])=14),relatorio_Ananindeua3[[#This Row],[CIF/CPF/CNPJ]],relatorio_Ananindeua3[[#This Row],[Coluna2]])</f>
        <v>53454372000154</v>
      </c>
      <c r="L5090" t="str">
        <f t="shared" si="80"/>
        <v>534******54</v>
      </c>
    </row>
    <row r="5091" spans="1:12" x14ac:dyDescent="0.25">
      <c r="A5091" s="23" t="s">
        <v>10428</v>
      </c>
      <c r="B5091" s="23" t="s">
        <v>10429</v>
      </c>
      <c r="C5091" s="23" t="s">
        <v>32</v>
      </c>
      <c r="D5091" s="24">
        <v>45303.219108796293</v>
      </c>
      <c r="E5091" s="25" t="s">
        <v>11</v>
      </c>
      <c r="F5091" s="26" t="s">
        <v>16</v>
      </c>
      <c r="G5091" s="26" t="s">
        <v>14</v>
      </c>
      <c r="H5091" s="23">
        <v>0</v>
      </c>
      <c r="I5091" s="27"/>
      <c r="J5091" s="28">
        <v>0</v>
      </c>
      <c r="K5091" t="str">
        <f>IF((LEN(relatorio_Ananindeua3[[#This Row],[CIF/CPF/CNPJ]])=14),relatorio_Ananindeua3[[#This Row],[CIF/CPF/CNPJ]],relatorio_Ananindeua3[[#This Row],[Coluna2]])</f>
        <v>53454874000185</v>
      </c>
      <c r="L5091" t="str">
        <f t="shared" si="80"/>
        <v>534******85</v>
      </c>
    </row>
    <row r="5092" spans="1:12" x14ac:dyDescent="0.25">
      <c r="A5092" s="23" t="s">
        <v>9831</v>
      </c>
      <c r="B5092" s="23" t="s">
        <v>9832</v>
      </c>
      <c r="C5092" s="23" t="s">
        <v>34</v>
      </c>
      <c r="D5092" s="24">
        <v>45303.232916666668</v>
      </c>
      <c r="E5092" s="25" t="s">
        <v>11</v>
      </c>
      <c r="F5092" s="26" t="s">
        <v>16</v>
      </c>
      <c r="G5092" s="26" t="s">
        <v>14</v>
      </c>
      <c r="H5092" s="23">
        <v>0</v>
      </c>
      <c r="I5092" s="27"/>
      <c r="J5092" s="28">
        <v>0</v>
      </c>
      <c r="K5092" t="str">
        <f>IF((LEN(relatorio_Ananindeua3[[#This Row],[CIF/CPF/CNPJ]])=14),relatorio_Ananindeua3[[#This Row],[CIF/CPF/CNPJ]],relatorio_Ananindeua3[[#This Row],[Coluna2]])</f>
        <v>52394226000118</v>
      </c>
      <c r="L5092" t="str">
        <f t="shared" si="80"/>
        <v>523******18</v>
      </c>
    </row>
    <row r="5093" spans="1:12" x14ac:dyDescent="0.25">
      <c r="A5093" s="23" t="s">
        <v>2086</v>
      </c>
      <c r="B5093" s="23" t="s">
        <v>2087</v>
      </c>
      <c r="C5093" s="23" t="s">
        <v>34</v>
      </c>
      <c r="D5093" s="24">
        <v>45303.337002314816</v>
      </c>
      <c r="E5093" s="25" t="s">
        <v>11</v>
      </c>
      <c r="F5093" s="26" t="s">
        <v>16</v>
      </c>
      <c r="G5093" s="26" t="s">
        <v>14</v>
      </c>
      <c r="H5093" s="23">
        <v>0</v>
      </c>
      <c r="I5093" s="27"/>
      <c r="J5093" s="28">
        <v>0</v>
      </c>
      <c r="K5093" t="str">
        <f>IF((LEN(relatorio_Ananindeua3[[#This Row],[CIF/CPF/CNPJ]])=14),relatorio_Ananindeua3[[#This Row],[CIF/CPF/CNPJ]],relatorio_Ananindeua3[[#This Row],[Coluna2]])</f>
        <v>26949853000168</v>
      </c>
      <c r="L5093" t="str">
        <f t="shared" si="80"/>
        <v>269******68</v>
      </c>
    </row>
    <row r="5094" spans="1:12" x14ac:dyDescent="0.25">
      <c r="A5094" s="23" t="s">
        <v>10456</v>
      </c>
      <c r="B5094" s="23" t="s">
        <v>10457</v>
      </c>
      <c r="C5094" s="23" t="s">
        <v>32</v>
      </c>
      <c r="D5094" s="24">
        <v>45303.337013888886</v>
      </c>
      <c r="E5094" s="25" t="s">
        <v>11</v>
      </c>
      <c r="F5094" s="26" t="s">
        <v>16</v>
      </c>
      <c r="G5094" s="26" t="s">
        <v>14</v>
      </c>
      <c r="H5094" s="23">
        <v>0</v>
      </c>
      <c r="I5094" s="27"/>
      <c r="J5094" s="28">
        <v>0</v>
      </c>
      <c r="K5094" t="str">
        <f>IF((LEN(relatorio_Ananindeua3[[#This Row],[CIF/CPF/CNPJ]])=14),relatorio_Ananindeua3[[#This Row],[CIF/CPF/CNPJ]],relatorio_Ananindeua3[[#This Row],[Coluna2]])</f>
        <v>53468125000107</v>
      </c>
      <c r="L5094" t="str">
        <f t="shared" si="80"/>
        <v>534******07</v>
      </c>
    </row>
    <row r="5095" spans="1:12" x14ac:dyDescent="0.25">
      <c r="A5095" s="23" t="s">
        <v>10458</v>
      </c>
      <c r="B5095" s="23" t="s">
        <v>10459</v>
      </c>
      <c r="C5095" s="23" t="s">
        <v>32</v>
      </c>
      <c r="D5095" s="24">
        <v>45303.337060185186</v>
      </c>
      <c r="E5095" s="25" t="s">
        <v>11</v>
      </c>
      <c r="F5095" s="26" t="s">
        <v>16</v>
      </c>
      <c r="G5095" s="26" t="s">
        <v>14</v>
      </c>
      <c r="H5095" s="23">
        <v>0</v>
      </c>
      <c r="I5095" s="27"/>
      <c r="J5095" s="28">
        <v>0</v>
      </c>
      <c r="K5095" t="str">
        <f>IF((LEN(relatorio_Ananindeua3[[#This Row],[CIF/CPF/CNPJ]])=14),relatorio_Ananindeua3[[#This Row],[CIF/CPF/CNPJ]],relatorio_Ananindeua3[[#This Row],[Coluna2]])</f>
        <v>53468384000138</v>
      </c>
      <c r="L5095" t="str">
        <f t="shared" si="80"/>
        <v>534******38</v>
      </c>
    </row>
    <row r="5096" spans="1:12" x14ac:dyDescent="0.25">
      <c r="A5096" s="23" t="s">
        <v>956</v>
      </c>
      <c r="B5096" s="23" t="s">
        <v>957</v>
      </c>
      <c r="C5096" s="23" t="s">
        <v>21</v>
      </c>
      <c r="D5096" s="24">
        <v>45303.370393518519</v>
      </c>
      <c r="E5096" s="25" t="s">
        <v>11</v>
      </c>
      <c r="F5096" s="26" t="s">
        <v>19</v>
      </c>
      <c r="G5096" s="26" t="s">
        <v>13496</v>
      </c>
      <c r="H5096" s="23">
        <v>0</v>
      </c>
      <c r="I5096" s="27"/>
      <c r="J5096" s="28">
        <v>284.63</v>
      </c>
      <c r="K5096" t="str">
        <f>IF((LEN(relatorio_Ananindeua3[[#This Row],[CIF/CPF/CNPJ]])=14),relatorio_Ananindeua3[[#This Row],[CIF/CPF/CNPJ]],relatorio_Ananindeua3[[#This Row],[Coluna2]])</f>
        <v>17454167000125</v>
      </c>
      <c r="L5096" t="str">
        <f t="shared" si="80"/>
        <v>174******25</v>
      </c>
    </row>
    <row r="5097" spans="1:12" x14ac:dyDescent="0.25">
      <c r="A5097" s="23" t="s">
        <v>4529</v>
      </c>
      <c r="B5097" s="23" t="s">
        <v>4530</v>
      </c>
      <c r="C5097" s="23" t="s">
        <v>34</v>
      </c>
      <c r="D5097" s="24">
        <v>45303.423194444447</v>
      </c>
      <c r="E5097" s="25" t="s">
        <v>11</v>
      </c>
      <c r="F5097" s="26" t="s">
        <v>16</v>
      </c>
      <c r="G5097" s="26" t="s">
        <v>13496</v>
      </c>
      <c r="H5097" s="23">
        <v>0</v>
      </c>
      <c r="I5097" s="27"/>
      <c r="J5097" s="28">
        <v>0</v>
      </c>
      <c r="K5097" t="str">
        <f>IF((LEN(relatorio_Ananindeua3[[#This Row],[CIF/CPF/CNPJ]])=14),relatorio_Ananindeua3[[#This Row],[CIF/CPF/CNPJ]],relatorio_Ananindeua3[[#This Row],[Coluna2]])</f>
        <v>37910625000109</v>
      </c>
      <c r="L5097" t="str">
        <f t="shared" si="80"/>
        <v>379******09</v>
      </c>
    </row>
    <row r="5098" spans="1:12" x14ac:dyDescent="0.25">
      <c r="A5098" s="23" t="s">
        <v>684</v>
      </c>
      <c r="B5098" s="23" t="s">
        <v>685</v>
      </c>
      <c r="C5098" s="23" t="s">
        <v>34</v>
      </c>
      <c r="D5098" s="24">
        <v>45303.425347222219</v>
      </c>
      <c r="E5098" s="25" t="s">
        <v>11</v>
      </c>
      <c r="F5098" s="26" t="s">
        <v>16</v>
      </c>
      <c r="G5098" s="26" t="s">
        <v>13496</v>
      </c>
      <c r="H5098" s="23">
        <v>0</v>
      </c>
      <c r="I5098" s="27"/>
      <c r="J5098" s="28">
        <v>0</v>
      </c>
      <c r="K5098" t="str">
        <f>IF((LEN(relatorio_Ananindeua3[[#This Row],[CIF/CPF/CNPJ]])=14),relatorio_Ananindeua3[[#This Row],[CIF/CPF/CNPJ]],relatorio_Ananindeua3[[#This Row],[Coluna2]])</f>
        <v>15021056000108</v>
      </c>
      <c r="L5098" t="str">
        <f t="shared" si="80"/>
        <v>150******08</v>
      </c>
    </row>
    <row r="5099" spans="1:12" x14ac:dyDescent="0.25">
      <c r="A5099" s="23" t="s">
        <v>4615</v>
      </c>
      <c r="B5099" s="23" t="s">
        <v>4616</v>
      </c>
      <c r="C5099" s="23" t="s">
        <v>34</v>
      </c>
      <c r="D5099" s="24">
        <v>45303.506585648145</v>
      </c>
      <c r="E5099" s="25" t="s">
        <v>11</v>
      </c>
      <c r="F5099" s="26" t="s">
        <v>16</v>
      </c>
      <c r="G5099" s="26" t="s">
        <v>13496</v>
      </c>
      <c r="H5099" s="23">
        <v>0</v>
      </c>
      <c r="I5099" s="27"/>
      <c r="J5099" s="28">
        <v>0</v>
      </c>
      <c r="K5099" t="str">
        <f>IF((LEN(relatorio_Ananindeua3[[#This Row],[CIF/CPF/CNPJ]])=14),relatorio_Ananindeua3[[#This Row],[CIF/CPF/CNPJ]],relatorio_Ananindeua3[[#This Row],[Coluna2]])</f>
        <v>38205037000129</v>
      </c>
      <c r="L5099" t="str">
        <f t="shared" si="80"/>
        <v>382******29</v>
      </c>
    </row>
    <row r="5100" spans="1:12" x14ac:dyDescent="0.25">
      <c r="A5100" s="23" t="s">
        <v>9947</v>
      </c>
      <c r="B5100" s="23" t="s">
        <v>9948</v>
      </c>
      <c r="C5100" s="23" t="s">
        <v>17</v>
      </c>
      <c r="D5100" s="24">
        <v>45303.568576388891</v>
      </c>
      <c r="E5100" s="25" t="s">
        <v>11</v>
      </c>
      <c r="F5100" s="26" t="s">
        <v>16</v>
      </c>
      <c r="G5100" s="26" t="s">
        <v>14</v>
      </c>
      <c r="H5100" s="23">
        <v>0</v>
      </c>
      <c r="I5100" s="27"/>
      <c r="J5100" s="28">
        <v>0</v>
      </c>
      <c r="K5100" t="str">
        <f>IF((LEN(relatorio_Ananindeua3[[#This Row],[CIF/CPF/CNPJ]])=14),relatorio_Ananindeua3[[#This Row],[CIF/CPF/CNPJ]],relatorio_Ananindeua3[[#This Row],[Coluna2]])</f>
        <v>52705730000191</v>
      </c>
      <c r="L5100" t="str">
        <f t="shared" si="80"/>
        <v>527******91</v>
      </c>
    </row>
    <row r="5101" spans="1:12" x14ac:dyDescent="0.25">
      <c r="A5101" s="23" t="s">
        <v>3798</v>
      </c>
      <c r="B5101" s="23" t="s">
        <v>3799</v>
      </c>
      <c r="C5101" s="23" t="s">
        <v>34</v>
      </c>
      <c r="D5101" s="24">
        <v>45304.024548611109</v>
      </c>
      <c r="E5101" s="25" t="s">
        <v>11</v>
      </c>
      <c r="F5101" s="26" t="s">
        <v>16</v>
      </c>
      <c r="G5101" s="26" t="s">
        <v>14</v>
      </c>
      <c r="H5101" s="23">
        <v>0</v>
      </c>
      <c r="I5101" s="27"/>
      <c r="J5101" s="28">
        <v>0</v>
      </c>
      <c r="K5101" t="str">
        <f>IF((LEN(relatorio_Ananindeua3[[#This Row],[CIF/CPF/CNPJ]])=14),relatorio_Ananindeua3[[#This Row],[CIF/CPF/CNPJ]],relatorio_Ananindeua3[[#This Row],[Coluna2]])</f>
        <v>34919253000185</v>
      </c>
      <c r="L5101" t="str">
        <f t="shared" si="80"/>
        <v>349******85</v>
      </c>
    </row>
    <row r="5102" spans="1:12" x14ac:dyDescent="0.25">
      <c r="A5102" s="23" t="s">
        <v>10494</v>
      </c>
      <c r="B5102" s="23" t="s">
        <v>10495</v>
      </c>
      <c r="C5102" s="23" t="s">
        <v>32</v>
      </c>
      <c r="D5102" s="24">
        <v>45304.031435185185</v>
      </c>
      <c r="E5102" s="25" t="s">
        <v>11</v>
      </c>
      <c r="F5102" s="26" t="s">
        <v>16</v>
      </c>
      <c r="G5102" s="26" t="s">
        <v>14</v>
      </c>
      <c r="H5102" s="23">
        <v>0</v>
      </c>
      <c r="I5102" s="27"/>
      <c r="J5102" s="28">
        <v>0</v>
      </c>
      <c r="K5102" t="str">
        <f>IF((LEN(relatorio_Ananindeua3[[#This Row],[CIF/CPF/CNPJ]])=14),relatorio_Ananindeua3[[#This Row],[CIF/CPF/CNPJ]],relatorio_Ananindeua3[[#This Row],[Coluna2]])</f>
        <v>53478243000104</v>
      </c>
      <c r="L5102" t="str">
        <f t="shared" si="80"/>
        <v>534******04</v>
      </c>
    </row>
    <row r="5103" spans="1:12" x14ac:dyDescent="0.25">
      <c r="A5103" s="23" t="s">
        <v>10462</v>
      </c>
      <c r="B5103" s="23" t="s">
        <v>10463</v>
      </c>
      <c r="C5103" s="23" t="s">
        <v>32</v>
      </c>
      <c r="D5103" s="24">
        <v>45304.031458333331</v>
      </c>
      <c r="E5103" s="25" t="s">
        <v>11</v>
      </c>
      <c r="F5103" s="26" t="s">
        <v>16</v>
      </c>
      <c r="G5103" s="26" t="s">
        <v>14</v>
      </c>
      <c r="H5103" s="23">
        <v>0</v>
      </c>
      <c r="I5103" s="27"/>
      <c r="J5103" s="28">
        <v>0</v>
      </c>
      <c r="K5103" t="str">
        <f>IF((LEN(relatorio_Ananindeua3[[#This Row],[CIF/CPF/CNPJ]])=14),relatorio_Ananindeua3[[#This Row],[CIF/CPF/CNPJ]],relatorio_Ananindeua3[[#This Row],[Coluna2]])</f>
        <v>53468639000162</v>
      </c>
      <c r="L5103" t="str">
        <f t="shared" si="80"/>
        <v>534******62</v>
      </c>
    </row>
    <row r="5104" spans="1:12" x14ac:dyDescent="0.25">
      <c r="A5104" s="23" t="s">
        <v>10464</v>
      </c>
      <c r="B5104" s="23" t="s">
        <v>10465</v>
      </c>
      <c r="C5104" s="23" t="s">
        <v>32</v>
      </c>
      <c r="D5104" s="24">
        <v>45304.031469907408</v>
      </c>
      <c r="E5104" s="25" t="s">
        <v>11</v>
      </c>
      <c r="F5104" s="26" t="s">
        <v>16</v>
      </c>
      <c r="G5104" s="26" t="s">
        <v>14</v>
      </c>
      <c r="H5104" s="23">
        <v>0</v>
      </c>
      <c r="I5104" s="27"/>
      <c r="J5104" s="28">
        <v>0</v>
      </c>
      <c r="K5104" t="str">
        <f>IF((LEN(relatorio_Ananindeua3[[#This Row],[CIF/CPF/CNPJ]])=14),relatorio_Ananindeua3[[#This Row],[CIF/CPF/CNPJ]],relatorio_Ananindeua3[[#This Row],[Coluna2]])</f>
        <v>53468640000197</v>
      </c>
      <c r="L5104" t="str">
        <f t="shared" si="80"/>
        <v>534******97</v>
      </c>
    </row>
    <row r="5105" spans="1:12" x14ac:dyDescent="0.25">
      <c r="A5105" s="23" t="s">
        <v>6245</v>
      </c>
      <c r="B5105" s="23" t="s">
        <v>6246</v>
      </c>
      <c r="C5105" s="23" t="s">
        <v>34</v>
      </c>
      <c r="D5105" s="24">
        <v>45304.031608796293</v>
      </c>
      <c r="E5105" s="25" t="s">
        <v>11</v>
      </c>
      <c r="F5105" s="26" t="s">
        <v>16</v>
      </c>
      <c r="G5105" s="26" t="s">
        <v>14</v>
      </c>
      <c r="H5105" s="23">
        <v>0</v>
      </c>
      <c r="I5105" s="27"/>
      <c r="J5105" s="28">
        <v>0</v>
      </c>
      <c r="K5105" t="str">
        <f>IF((LEN(relatorio_Ananindeua3[[#This Row],[CIF/CPF/CNPJ]])=14),relatorio_Ananindeua3[[#This Row],[CIF/CPF/CNPJ]],relatorio_Ananindeua3[[#This Row],[Coluna2]])</f>
        <v>44342777000100</v>
      </c>
      <c r="L5105" t="str">
        <f t="shared" si="80"/>
        <v>443******00</v>
      </c>
    </row>
    <row r="5106" spans="1:12" x14ac:dyDescent="0.25">
      <c r="A5106" s="23" t="s">
        <v>10472</v>
      </c>
      <c r="B5106" s="23" t="s">
        <v>10473</v>
      </c>
      <c r="C5106" s="23" t="s">
        <v>32</v>
      </c>
      <c r="D5106" s="24">
        <v>45304.03837962963</v>
      </c>
      <c r="E5106" s="25" t="s">
        <v>11</v>
      </c>
      <c r="F5106" s="26" t="s">
        <v>16</v>
      </c>
      <c r="G5106" s="26" t="s">
        <v>14</v>
      </c>
      <c r="H5106" s="23">
        <v>0</v>
      </c>
      <c r="I5106" s="27"/>
      <c r="J5106" s="28">
        <v>0</v>
      </c>
      <c r="K5106" t="str">
        <f>IF((LEN(relatorio_Ananindeua3[[#This Row],[CIF/CPF/CNPJ]])=14),relatorio_Ananindeua3[[#This Row],[CIF/CPF/CNPJ]],relatorio_Ananindeua3[[#This Row],[Coluna2]])</f>
        <v>53472116000190</v>
      </c>
      <c r="L5106" t="str">
        <f t="shared" si="80"/>
        <v>534******90</v>
      </c>
    </row>
    <row r="5107" spans="1:12" x14ac:dyDescent="0.25">
      <c r="A5107" s="23" t="s">
        <v>9715</v>
      </c>
      <c r="B5107" s="23" t="s">
        <v>9716</v>
      </c>
      <c r="C5107" s="23" t="s">
        <v>34</v>
      </c>
      <c r="D5107" s="24">
        <v>45304.038391203707</v>
      </c>
      <c r="E5107" s="25" t="s">
        <v>11</v>
      </c>
      <c r="F5107" s="26" t="s">
        <v>16</v>
      </c>
      <c r="G5107" s="26" t="s">
        <v>14</v>
      </c>
      <c r="H5107" s="23">
        <v>0</v>
      </c>
      <c r="I5107" s="27"/>
      <c r="J5107" s="28">
        <v>0</v>
      </c>
      <c r="K5107" t="str">
        <f>IF((LEN(relatorio_Ananindeua3[[#This Row],[CIF/CPF/CNPJ]])=14),relatorio_Ananindeua3[[#This Row],[CIF/CPF/CNPJ]],relatorio_Ananindeua3[[#This Row],[Coluna2]])</f>
        <v>52077833000154</v>
      </c>
      <c r="L5107" t="str">
        <f t="shared" si="80"/>
        <v>520******54</v>
      </c>
    </row>
    <row r="5108" spans="1:12" x14ac:dyDescent="0.25">
      <c r="A5108" s="23" t="s">
        <v>10500</v>
      </c>
      <c r="B5108" s="23" t="s">
        <v>10501</v>
      </c>
      <c r="C5108" s="23" t="s">
        <v>32</v>
      </c>
      <c r="D5108" s="24">
        <v>45304.038391203707</v>
      </c>
      <c r="E5108" s="25" t="s">
        <v>11</v>
      </c>
      <c r="F5108" s="26" t="s">
        <v>16</v>
      </c>
      <c r="G5108" s="26" t="s">
        <v>14</v>
      </c>
      <c r="H5108" s="23">
        <v>0</v>
      </c>
      <c r="I5108" s="27"/>
      <c r="J5108" s="28">
        <v>0</v>
      </c>
      <c r="K5108" t="str">
        <f>IF((LEN(relatorio_Ananindeua3[[#This Row],[CIF/CPF/CNPJ]])=14),relatorio_Ananindeua3[[#This Row],[CIF/CPF/CNPJ]],relatorio_Ananindeua3[[#This Row],[Coluna2]])</f>
        <v>53481752000188</v>
      </c>
      <c r="L5108" t="str">
        <f t="shared" si="80"/>
        <v>534******88</v>
      </c>
    </row>
    <row r="5109" spans="1:12" x14ac:dyDescent="0.25">
      <c r="A5109" s="23" t="s">
        <v>4209</v>
      </c>
      <c r="B5109" s="23" t="s">
        <v>4210</v>
      </c>
      <c r="C5109" s="23" t="s">
        <v>34</v>
      </c>
      <c r="D5109" s="24">
        <v>45304.038402777776</v>
      </c>
      <c r="E5109" s="25" t="s">
        <v>11</v>
      </c>
      <c r="F5109" s="26" t="s">
        <v>16</v>
      </c>
      <c r="G5109" s="26" t="s">
        <v>14</v>
      </c>
      <c r="H5109" s="23">
        <v>0</v>
      </c>
      <c r="I5109" s="27"/>
      <c r="J5109" s="28">
        <v>0</v>
      </c>
      <c r="K5109" t="str">
        <f>IF((LEN(relatorio_Ananindeua3[[#This Row],[CIF/CPF/CNPJ]])=14),relatorio_Ananindeua3[[#This Row],[CIF/CPF/CNPJ]],relatorio_Ananindeua3[[#This Row],[Coluna2]])</f>
        <v>36646572000190</v>
      </c>
      <c r="L5109" t="str">
        <f t="shared" si="80"/>
        <v>366******90</v>
      </c>
    </row>
    <row r="5110" spans="1:12" x14ac:dyDescent="0.25">
      <c r="A5110" s="23" t="s">
        <v>10382</v>
      </c>
      <c r="B5110" s="23" t="s">
        <v>10383</v>
      </c>
      <c r="C5110" s="23" t="s">
        <v>34</v>
      </c>
      <c r="D5110" s="24">
        <v>45304.038449074076</v>
      </c>
      <c r="E5110" s="25" t="s">
        <v>11</v>
      </c>
      <c r="F5110" s="26" t="s">
        <v>16</v>
      </c>
      <c r="G5110" s="26" t="s">
        <v>14</v>
      </c>
      <c r="H5110" s="23">
        <v>0</v>
      </c>
      <c r="I5110" s="27"/>
      <c r="J5110" s="28">
        <v>0</v>
      </c>
      <c r="K5110" t="str">
        <f>IF((LEN(relatorio_Ananindeua3[[#This Row],[CIF/CPF/CNPJ]])=14),relatorio_Ananindeua3[[#This Row],[CIF/CPF/CNPJ]],relatorio_Ananindeua3[[#This Row],[Coluna2]])</f>
        <v>53435746000194</v>
      </c>
      <c r="L5110" t="str">
        <f t="shared" si="80"/>
        <v>534******94</v>
      </c>
    </row>
    <row r="5111" spans="1:12" x14ac:dyDescent="0.25">
      <c r="A5111" s="23" t="s">
        <v>10498</v>
      </c>
      <c r="B5111" s="23" t="s">
        <v>10499</v>
      </c>
      <c r="C5111" s="23" t="s">
        <v>32</v>
      </c>
      <c r="D5111" s="24">
        <v>45304.038460648146</v>
      </c>
      <c r="E5111" s="25" t="s">
        <v>11</v>
      </c>
      <c r="F5111" s="26" t="s">
        <v>16</v>
      </c>
      <c r="G5111" s="26" t="s">
        <v>14</v>
      </c>
      <c r="H5111" s="23">
        <v>0</v>
      </c>
      <c r="I5111" s="27"/>
      <c r="J5111" s="28">
        <v>0</v>
      </c>
      <c r="K5111" t="str">
        <f>IF((LEN(relatorio_Ananindeua3[[#This Row],[CIF/CPF/CNPJ]])=14),relatorio_Ananindeua3[[#This Row],[CIF/CPF/CNPJ]],relatorio_Ananindeua3[[#This Row],[Coluna2]])</f>
        <v>53481555000169</v>
      </c>
      <c r="L5111" t="str">
        <f t="shared" si="80"/>
        <v>534******69</v>
      </c>
    </row>
    <row r="5112" spans="1:12" x14ac:dyDescent="0.25">
      <c r="A5112" s="23" t="s">
        <v>10490</v>
      </c>
      <c r="B5112" s="23" t="s">
        <v>10491</v>
      </c>
      <c r="C5112" s="23" t="s">
        <v>32</v>
      </c>
      <c r="D5112" s="24">
        <v>45304.045416666668</v>
      </c>
      <c r="E5112" s="25" t="s">
        <v>11</v>
      </c>
      <c r="F5112" s="26" t="s">
        <v>16</v>
      </c>
      <c r="G5112" s="26" t="s">
        <v>14</v>
      </c>
      <c r="H5112" s="23">
        <v>0</v>
      </c>
      <c r="I5112" s="27"/>
      <c r="J5112" s="28">
        <v>0</v>
      </c>
      <c r="K5112" t="str">
        <f>IF((LEN(relatorio_Ananindeua3[[#This Row],[CIF/CPF/CNPJ]])=14),relatorio_Ananindeua3[[#This Row],[CIF/CPF/CNPJ]],relatorio_Ananindeua3[[#This Row],[Coluna2]])</f>
        <v>53477395000184</v>
      </c>
      <c r="L5112" t="str">
        <f t="shared" si="80"/>
        <v>534******84</v>
      </c>
    </row>
    <row r="5113" spans="1:12" x14ac:dyDescent="0.25">
      <c r="A5113" s="23" t="s">
        <v>1402</v>
      </c>
      <c r="B5113" s="23" t="s">
        <v>1403</v>
      </c>
      <c r="C5113" s="23" t="s">
        <v>34</v>
      </c>
      <c r="D5113" s="24">
        <v>45304.045439814814</v>
      </c>
      <c r="E5113" s="25" t="s">
        <v>11</v>
      </c>
      <c r="F5113" s="26" t="s">
        <v>16</v>
      </c>
      <c r="G5113" s="26" t="s">
        <v>14</v>
      </c>
      <c r="H5113" s="23">
        <v>0</v>
      </c>
      <c r="I5113" s="27"/>
      <c r="J5113" s="28">
        <v>0</v>
      </c>
      <c r="K5113" t="str">
        <f>IF((LEN(relatorio_Ananindeua3[[#This Row],[CIF/CPF/CNPJ]])=14),relatorio_Ananindeua3[[#This Row],[CIF/CPF/CNPJ]],relatorio_Ananindeua3[[#This Row],[Coluna2]])</f>
        <v>21225785000170</v>
      </c>
      <c r="L5113" t="str">
        <f t="shared" si="80"/>
        <v>212******70</v>
      </c>
    </row>
    <row r="5114" spans="1:12" x14ac:dyDescent="0.25">
      <c r="A5114" s="23" t="s">
        <v>3800</v>
      </c>
      <c r="B5114" s="23" t="s">
        <v>3801</v>
      </c>
      <c r="C5114" s="23" t="s">
        <v>34</v>
      </c>
      <c r="D5114" s="24">
        <v>45304.04546296296</v>
      </c>
      <c r="E5114" s="25" t="s">
        <v>11</v>
      </c>
      <c r="F5114" s="26" t="s">
        <v>16</v>
      </c>
      <c r="G5114" s="26" t="s">
        <v>14</v>
      </c>
      <c r="H5114" s="23">
        <v>0</v>
      </c>
      <c r="I5114" s="27"/>
      <c r="J5114" s="28">
        <v>0</v>
      </c>
      <c r="K5114" t="str">
        <f>IF((LEN(relatorio_Ananindeua3[[#This Row],[CIF/CPF/CNPJ]])=14),relatorio_Ananindeua3[[#This Row],[CIF/CPF/CNPJ]],relatorio_Ananindeua3[[#This Row],[Coluna2]])</f>
        <v>34926086000108</v>
      </c>
      <c r="L5114" t="str">
        <f t="shared" si="80"/>
        <v>349******08</v>
      </c>
    </row>
    <row r="5115" spans="1:12" x14ac:dyDescent="0.25">
      <c r="A5115" s="23" t="s">
        <v>10460</v>
      </c>
      <c r="B5115" s="23" t="s">
        <v>10461</v>
      </c>
      <c r="C5115" s="23" t="s">
        <v>32</v>
      </c>
      <c r="D5115" s="24">
        <v>45304.059224537035</v>
      </c>
      <c r="E5115" s="25" t="s">
        <v>11</v>
      </c>
      <c r="F5115" s="26" t="s">
        <v>16</v>
      </c>
      <c r="G5115" s="26" t="s">
        <v>14</v>
      </c>
      <c r="H5115" s="23">
        <v>0</v>
      </c>
      <c r="I5115" s="27"/>
      <c r="J5115" s="28">
        <v>0</v>
      </c>
      <c r="K5115" t="str">
        <f>IF((LEN(relatorio_Ananindeua3[[#This Row],[CIF/CPF/CNPJ]])=14),relatorio_Ananindeua3[[#This Row],[CIF/CPF/CNPJ]],relatorio_Ananindeua3[[#This Row],[Coluna2]])</f>
        <v>53468571000111</v>
      </c>
      <c r="L5115" t="str">
        <f t="shared" si="80"/>
        <v>534******11</v>
      </c>
    </row>
    <row r="5116" spans="1:12" x14ac:dyDescent="0.25">
      <c r="A5116" s="23" t="s">
        <v>10504</v>
      </c>
      <c r="B5116" s="23" t="s">
        <v>10505</v>
      </c>
      <c r="C5116" s="23" t="s">
        <v>32</v>
      </c>
      <c r="D5116" s="24">
        <v>45304.059293981481</v>
      </c>
      <c r="E5116" s="25" t="s">
        <v>11</v>
      </c>
      <c r="F5116" s="26" t="s">
        <v>16</v>
      </c>
      <c r="G5116" s="26" t="s">
        <v>14</v>
      </c>
      <c r="H5116" s="23">
        <v>0</v>
      </c>
      <c r="I5116" s="27"/>
      <c r="J5116" s="28">
        <v>0</v>
      </c>
      <c r="K5116" t="str">
        <f>IF((LEN(relatorio_Ananindeua3[[#This Row],[CIF/CPF/CNPJ]])=14),relatorio_Ananindeua3[[#This Row],[CIF/CPF/CNPJ]],relatorio_Ananindeua3[[#This Row],[Coluna2]])</f>
        <v>53483858000110</v>
      </c>
      <c r="L5116" t="str">
        <f t="shared" si="80"/>
        <v>534******10</v>
      </c>
    </row>
    <row r="5117" spans="1:12" x14ac:dyDescent="0.25">
      <c r="A5117" s="23" t="s">
        <v>10476</v>
      </c>
      <c r="B5117" s="23" t="s">
        <v>10477</v>
      </c>
      <c r="C5117" s="23" t="s">
        <v>32</v>
      </c>
      <c r="D5117" s="24">
        <v>45304.059363425928</v>
      </c>
      <c r="E5117" s="25" t="s">
        <v>11</v>
      </c>
      <c r="F5117" s="26" t="s">
        <v>16</v>
      </c>
      <c r="G5117" s="26" t="s">
        <v>14</v>
      </c>
      <c r="H5117" s="23">
        <v>0</v>
      </c>
      <c r="I5117" s="27"/>
      <c r="J5117" s="28">
        <v>0</v>
      </c>
      <c r="K5117" t="str">
        <f>IF((LEN(relatorio_Ananindeua3[[#This Row],[CIF/CPF/CNPJ]])=14),relatorio_Ananindeua3[[#This Row],[CIF/CPF/CNPJ]],relatorio_Ananindeua3[[#This Row],[Coluna2]])</f>
        <v>53472829000153</v>
      </c>
      <c r="L5117" t="str">
        <f t="shared" si="80"/>
        <v>534******53</v>
      </c>
    </row>
    <row r="5118" spans="1:12" x14ac:dyDescent="0.25">
      <c r="A5118" s="23" t="s">
        <v>4096</v>
      </c>
      <c r="B5118" s="23" t="s">
        <v>4097</v>
      </c>
      <c r="C5118" s="23" t="s">
        <v>34</v>
      </c>
      <c r="D5118" s="24">
        <v>45304.066180555557</v>
      </c>
      <c r="E5118" s="25" t="s">
        <v>11</v>
      </c>
      <c r="F5118" s="26" t="s">
        <v>16</v>
      </c>
      <c r="G5118" s="26" t="s">
        <v>14</v>
      </c>
      <c r="H5118" s="23">
        <v>0</v>
      </c>
      <c r="I5118" s="27"/>
      <c r="J5118" s="28">
        <v>0</v>
      </c>
      <c r="K5118" t="str">
        <f>IF((LEN(relatorio_Ananindeua3[[#This Row],[CIF/CPF/CNPJ]])=14),relatorio_Ananindeua3[[#This Row],[CIF/CPF/CNPJ]],relatorio_Ananindeua3[[#This Row],[Coluna2]])</f>
        <v>36149187000137</v>
      </c>
      <c r="L5118" t="str">
        <f t="shared" si="80"/>
        <v>361******37</v>
      </c>
    </row>
    <row r="5119" spans="1:12" x14ac:dyDescent="0.25">
      <c r="A5119" s="23" t="s">
        <v>10480</v>
      </c>
      <c r="B5119" s="23" t="s">
        <v>10481</v>
      </c>
      <c r="C5119" s="23" t="s">
        <v>32</v>
      </c>
      <c r="D5119" s="24">
        <v>45304.066250000003</v>
      </c>
      <c r="E5119" s="25" t="s">
        <v>11</v>
      </c>
      <c r="F5119" s="26" t="s">
        <v>16</v>
      </c>
      <c r="G5119" s="26" t="s">
        <v>14</v>
      </c>
      <c r="H5119" s="23">
        <v>0</v>
      </c>
      <c r="I5119" s="27"/>
      <c r="J5119" s="28">
        <v>0</v>
      </c>
      <c r="K5119" t="str">
        <f>IF((LEN(relatorio_Ananindeua3[[#This Row],[CIF/CPF/CNPJ]])=14),relatorio_Ananindeua3[[#This Row],[CIF/CPF/CNPJ]],relatorio_Ananindeua3[[#This Row],[Coluna2]])</f>
        <v>53473434000175</v>
      </c>
      <c r="L5119" t="str">
        <f t="shared" si="80"/>
        <v>534******75</v>
      </c>
    </row>
    <row r="5120" spans="1:12" x14ac:dyDescent="0.25">
      <c r="A5120" s="23" t="s">
        <v>10482</v>
      </c>
      <c r="B5120" s="23" t="s">
        <v>10483</v>
      </c>
      <c r="C5120" s="23" t="s">
        <v>32</v>
      </c>
      <c r="D5120" s="24">
        <v>45304.087013888886</v>
      </c>
      <c r="E5120" s="25" t="s">
        <v>11</v>
      </c>
      <c r="F5120" s="26" t="s">
        <v>16</v>
      </c>
      <c r="G5120" s="26" t="s">
        <v>14</v>
      </c>
      <c r="H5120" s="23">
        <v>0</v>
      </c>
      <c r="I5120" s="27"/>
      <c r="J5120" s="28">
        <v>0</v>
      </c>
      <c r="K5120" t="str">
        <f>IF((LEN(relatorio_Ananindeua3[[#This Row],[CIF/CPF/CNPJ]])=14),relatorio_Ananindeua3[[#This Row],[CIF/CPF/CNPJ]],relatorio_Ananindeua3[[#This Row],[Coluna2]])</f>
        <v>53474090000119</v>
      </c>
      <c r="L5120" t="str">
        <f t="shared" si="80"/>
        <v>534******19</v>
      </c>
    </row>
    <row r="5121" spans="1:12" x14ac:dyDescent="0.25">
      <c r="A5121" s="23" t="s">
        <v>10470</v>
      </c>
      <c r="B5121" s="23" t="s">
        <v>10471</v>
      </c>
      <c r="C5121" s="23" t="s">
        <v>32</v>
      </c>
      <c r="D5121" s="24">
        <v>45304.087141203701</v>
      </c>
      <c r="E5121" s="25" t="s">
        <v>11</v>
      </c>
      <c r="F5121" s="26" t="s">
        <v>16</v>
      </c>
      <c r="G5121" s="26" t="s">
        <v>14</v>
      </c>
      <c r="H5121" s="23">
        <v>0</v>
      </c>
      <c r="I5121" s="27"/>
      <c r="J5121" s="28">
        <v>0</v>
      </c>
      <c r="K5121" t="str">
        <f>IF((LEN(relatorio_Ananindeua3[[#This Row],[CIF/CPF/CNPJ]])=14),relatorio_Ananindeua3[[#This Row],[CIF/CPF/CNPJ]],relatorio_Ananindeua3[[#This Row],[Coluna2]])</f>
        <v>53472005000183</v>
      </c>
      <c r="L5121" t="str">
        <f t="shared" si="80"/>
        <v>534******83</v>
      </c>
    </row>
    <row r="5122" spans="1:12" x14ac:dyDescent="0.25">
      <c r="A5122" s="23" t="s">
        <v>10496</v>
      </c>
      <c r="B5122" s="23" t="s">
        <v>10497</v>
      </c>
      <c r="C5122" s="23" t="s">
        <v>32</v>
      </c>
      <c r="D5122" s="24">
        <v>45304.087152777778</v>
      </c>
      <c r="E5122" s="25" t="s">
        <v>11</v>
      </c>
      <c r="F5122" s="26" t="s">
        <v>16</v>
      </c>
      <c r="G5122" s="26" t="s">
        <v>14</v>
      </c>
      <c r="H5122" s="23">
        <v>0</v>
      </c>
      <c r="I5122" s="27"/>
      <c r="J5122" s="28">
        <v>0</v>
      </c>
      <c r="K5122" t="str">
        <f>IF((LEN(relatorio_Ananindeua3[[#This Row],[CIF/CPF/CNPJ]])=14),relatorio_Ananindeua3[[#This Row],[CIF/CPF/CNPJ]],relatorio_Ananindeua3[[#This Row],[Coluna2]])</f>
        <v>53478775000133</v>
      </c>
      <c r="L5122" t="str">
        <f t="shared" si="80"/>
        <v>534******33</v>
      </c>
    </row>
    <row r="5123" spans="1:12" x14ac:dyDescent="0.25">
      <c r="A5123" s="23" t="s">
        <v>9793</v>
      </c>
      <c r="B5123" s="23" t="s">
        <v>9794</v>
      </c>
      <c r="C5123" s="23" t="s">
        <v>34</v>
      </c>
      <c r="D5123" s="24">
        <v>45304.093993055554</v>
      </c>
      <c r="E5123" s="25" t="s">
        <v>11</v>
      </c>
      <c r="F5123" s="26" t="s">
        <v>16</v>
      </c>
      <c r="G5123" s="26" t="s">
        <v>14</v>
      </c>
      <c r="H5123" s="23">
        <v>0</v>
      </c>
      <c r="I5123" s="27"/>
      <c r="J5123" s="28">
        <v>0</v>
      </c>
      <c r="K5123" t="str">
        <f>IF((LEN(relatorio_Ananindeua3[[#This Row],[CIF/CPF/CNPJ]])=14),relatorio_Ananindeua3[[#This Row],[CIF/CPF/CNPJ]],relatorio_Ananindeua3[[#This Row],[Coluna2]])</f>
        <v>52273100000195</v>
      </c>
      <c r="L5123" t="str">
        <f t="shared" si="80"/>
        <v>522******95</v>
      </c>
    </row>
    <row r="5124" spans="1:12" x14ac:dyDescent="0.25">
      <c r="A5124" s="23" t="s">
        <v>10466</v>
      </c>
      <c r="B5124" s="23" t="s">
        <v>10467</v>
      </c>
      <c r="C5124" s="23" t="s">
        <v>32</v>
      </c>
      <c r="D5124" s="24">
        <v>45304.094027777777</v>
      </c>
      <c r="E5124" s="25" t="s">
        <v>11</v>
      </c>
      <c r="F5124" s="26" t="s">
        <v>16</v>
      </c>
      <c r="G5124" s="26" t="s">
        <v>14</v>
      </c>
      <c r="H5124" s="23">
        <v>0</v>
      </c>
      <c r="I5124" s="27"/>
      <c r="J5124" s="28">
        <v>0</v>
      </c>
      <c r="K5124" t="str">
        <f>IF((LEN(relatorio_Ananindeua3[[#This Row],[CIF/CPF/CNPJ]])=14),relatorio_Ananindeua3[[#This Row],[CIF/CPF/CNPJ]],relatorio_Ananindeua3[[#This Row],[Coluna2]])</f>
        <v>53470536000137</v>
      </c>
      <c r="L5124" t="str">
        <f t="shared" si="80"/>
        <v>534******37</v>
      </c>
    </row>
    <row r="5125" spans="1:12" x14ac:dyDescent="0.25">
      <c r="A5125" s="23" t="s">
        <v>10468</v>
      </c>
      <c r="B5125" s="23" t="s">
        <v>10469</v>
      </c>
      <c r="C5125" s="23" t="s">
        <v>32</v>
      </c>
      <c r="D5125" s="24">
        <v>45304.094039351854</v>
      </c>
      <c r="E5125" s="25" t="s">
        <v>11</v>
      </c>
      <c r="F5125" s="26" t="s">
        <v>16</v>
      </c>
      <c r="G5125" s="26" t="s">
        <v>14</v>
      </c>
      <c r="H5125" s="23">
        <v>0</v>
      </c>
      <c r="I5125" s="27"/>
      <c r="J5125" s="28">
        <v>0</v>
      </c>
      <c r="K5125" t="str">
        <f>IF((LEN(relatorio_Ananindeua3[[#This Row],[CIF/CPF/CNPJ]])=14),relatorio_Ananindeua3[[#This Row],[CIF/CPF/CNPJ]],relatorio_Ananindeua3[[#This Row],[Coluna2]])</f>
        <v>53471506000145</v>
      </c>
      <c r="L5125" t="str">
        <f t="shared" si="80"/>
        <v>534******45</v>
      </c>
    </row>
    <row r="5126" spans="1:12" x14ac:dyDescent="0.25">
      <c r="A5126" s="23" t="s">
        <v>10492</v>
      </c>
      <c r="B5126" s="23" t="s">
        <v>10493</v>
      </c>
      <c r="C5126" s="23" t="s">
        <v>32</v>
      </c>
      <c r="D5126" s="24">
        <v>45304.094050925924</v>
      </c>
      <c r="E5126" s="25" t="s">
        <v>11</v>
      </c>
      <c r="F5126" s="26" t="s">
        <v>16</v>
      </c>
      <c r="G5126" s="26" t="s">
        <v>14</v>
      </c>
      <c r="H5126" s="23">
        <v>0</v>
      </c>
      <c r="I5126" s="27"/>
      <c r="J5126" s="28">
        <v>0</v>
      </c>
      <c r="K5126" t="str">
        <f>IF((LEN(relatorio_Ananindeua3[[#This Row],[CIF/CPF/CNPJ]])=14),relatorio_Ananindeua3[[#This Row],[CIF/CPF/CNPJ]],relatorio_Ananindeua3[[#This Row],[Coluna2]])</f>
        <v>53477610000147</v>
      </c>
      <c r="L5126" t="str">
        <f t="shared" si="80"/>
        <v>534******47</v>
      </c>
    </row>
    <row r="5127" spans="1:12" x14ac:dyDescent="0.25">
      <c r="A5127" s="23" t="s">
        <v>10502</v>
      </c>
      <c r="B5127" s="23" t="s">
        <v>10503</v>
      </c>
      <c r="C5127" s="23" t="s">
        <v>32</v>
      </c>
      <c r="D5127" s="24">
        <v>45304.100914351853</v>
      </c>
      <c r="E5127" s="25" t="s">
        <v>11</v>
      </c>
      <c r="F5127" s="26" t="s">
        <v>16</v>
      </c>
      <c r="G5127" s="26" t="s">
        <v>14</v>
      </c>
      <c r="H5127" s="23">
        <v>0</v>
      </c>
      <c r="I5127" s="27"/>
      <c r="J5127" s="28">
        <v>0</v>
      </c>
      <c r="K5127" t="str">
        <f>IF((LEN(relatorio_Ananindeua3[[#This Row],[CIF/CPF/CNPJ]])=14),relatorio_Ananindeua3[[#This Row],[CIF/CPF/CNPJ]],relatorio_Ananindeua3[[#This Row],[Coluna2]])</f>
        <v>53481857000137</v>
      </c>
      <c r="L5127" t="str">
        <f t="shared" si="80"/>
        <v>534******37</v>
      </c>
    </row>
    <row r="5128" spans="1:12" x14ac:dyDescent="0.25">
      <c r="A5128" s="23" t="s">
        <v>10478</v>
      </c>
      <c r="B5128" s="23" t="s">
        <v>10479</v>
      </c>
      <c r="C5128" s="23" t="s">
        <v>32</v>
      </c>
      <c r="D5128" s="24">
        <v>45304.100949074076</v>
      </c>
      <c r="E5128" s="25" t="s">
        <v>11</v>
      </c>
      <c r="F5128" s="26" t="s">
        <v>16</v>
      </c>
      <c r="G5128" s="26" t="s">
        <v>14</v>
      </c>
      <c r="H5128" s="23">
        <v>0</v>
      </c>
      <c r="I5128" s="27"/>
      <c r="J5128" s="28">
        <v>0</v>
      </c>
      <c r="K5128" t="str">
        <f>IF((LEN(relatorio_Ananindeua3[[#This Row],[CIF/CPF/CNPJ]])=14),relatorio_Ananindeua3[[#This Row],[CIF/CPF/CNPJ]],relatorio_Ananindeua3[[#This Row],[Coluna2]])</f>
        <v>53473271000120</v>
      </c>
      <c r="L5128" t="str">
        <f t="shared" si="80"/>
        <v>534******20</v>
      </c>
    </row>
    <row r="5129" spans="1:12" x14ac:dyDescent="0.25">
      <c r="A5129" s="23" t="s">
        <v>8688</v>
      </c>
      <c r="B5129" s="23" t="s">
        <v>8689</v>
      </c>
      <c r="C5129" s="23" t="s">
        <v>34</v>
      </c>
      <c r="D5129" s="24">
        <v>45304.100972222222</v>
      </c>
      <c r="E5129" s="25" t="s">
        <v>11</v>
      </c>
      <c r="F5129" s="26" t="s">
        <v>16</v>
      </c>
      <c r="G5129" s="26" t="s">
        <v>14</v>
      </c>
      <c r="H5129" s="23">
        <v>0</v>
      </c>
      <c r="I5129" s="27"/>
      <c r="J5129" s="28">
        <v>0</v>
      </c>
      <c r="K5129" t="str">
        <f>IF((LEN(relatorio_Ananindeua3[[#This Row],[CIF/CPF/CNPJ]])=14),relatorio_Ananindeua3[[#This Row],[CIF/CPF/CNPJ]],relatorio_Ananindeua3[[#This Row],[Coluna2]])</f>
        <v>50183154000134</v>
      </c>
      <c r="L5129" t="str">
        <f t="shared" si="80"/>
        <v>501******34</v>
      </c>
    </row>
    <row r="5130" spans="1:12" x14ac:dyDescent="0.25">
      <c r="A5130" s="23" t="s">
        <v>4896</v>
      </c>
      <c r="B5130" s="23" t="s">
        <v>4897</v>
      </c>
      <c r="C5130" s="23" t="s">
        <v>34</v>
      </c>
      <c r="D5130" s="24">
        <v>45304.212037037039</v>
      </c>
      <c r="E5130" s="25" t="s">
        <v>11</v>
      </c>
      <c r="F5130" s="26" t="s">
        <v>16</v>
      </c>
      <c r="G5130" s="26" t="s">
        <v>14</v>
      </c>
      <c r="H5130" s="23">
        <v>0</v>
      </c>
      <c r="I5130" s="27"/>
      <c r="J5130" s="28">
        <v>0</v>
      </c>
      <c r="K5130" t="str">
        <f>IF((LEN(relatorio_Ananindeua3[[#This Row],[CIF/CPF/CNPJ]])=14),relatorio_Ananindeua3[[#This Row],[CIF/CPF/CNPJ]],relatorio_Ananindeua3[[#This Row],[Coluna2]])</f>
        <v>39907762000101</v>
      </c>
      <c r="L5130" t="str">
        <f t="shared" si="80"/>
        <v>399******01</v>
      </c>
    </row>
    <row r="5131" spans="1:12" x14ac:dyDescent="0.25">
      <c r="A5131" s="23" t="s">
        <v>10488</v>
      </c>
      <c r="B5131" s="23" t="s">
        <v>10489</v>
      </c>
      <c r="C5131" s="23" t="s">
        <v>32</v>
      </c>
      <c r="D5131" s="24">
        <v>45304.212048611109</v>
      </c>
      <c r="E5131" s="25" t="s">
        <v>11</v>
      </c>
      <c r="F5131" s="26" t="s">
        <v>16</v>
      </c>
      <c r="G5131" s="26" t="s">
        <v>14</v>
      </c>
      <c r="H5131" s="23">
        <v>0</v>
      </c>
      <c r="I5131" s="27"/>
      <c r="J5131" s="28">
        <v>0</v>
      </c>
      <c r="K5131" t="str">
        <f>IF((LEN(relatorio_Ananindeua3[[#This Row],[CIF/CPF/CNPJ]])=14),relatorio_Ananindeua3[[#This Row],[CIF/CPF/CNPJ]],relatorio_Ananindeua3[[#This Row],[Coluna2]])</f>
        <v>53476199000195</v>
      </c>
      <c r="L5131" t="str">
        <f t="shared" si="80"/>
        <v>534******95</v>
      </c>
    </row>
    <row r="5132" spans="1:12" x14ac:dyDescent="0.25">
      <c r="A5132" s="23" t="s">
        <v>10506</v>
      </c>
      <c r="B5132" s="23" t="s">
        <v>10507</v>
      </c>
      <c r="C5132" s="23" t="s">
        <v>32</v>
      </c>
      <c r="D5132" s="24">
        <v>45304.212060185186</v>
      </c>
      <c r="E5132" s="25" t="s">
        <v>11</v>
      </c>
      <c r="F5132" s="26" t="s">
        <v>16</v>
      </c>
      <c r="G5132" s="26" t="s">
        <v>14</v>
      </c>
      <c r="H5132" s="23">
        <v>0</v>
      </c>
      <c r="I5132" s="27"/>
      <c r="J5132" s="28">
        <v>0</v>
      </c>
      <c r="K5132" t="str">
        <f>IF((LEN(relatorio_Ananindeua3[[#This Row],[CIF/CPF/CNPJ]])=14),relatorio_Ananindeua3[[#This Row],[CIF/CPF/CNPJ]],relatorio_Ananindeua3[[#This Row],[Coluna2]])</f>
        <v>53484251000155</v>
      </c>
      <c r="L5132" t="str">
        <f t="shared" si="80"/>
        <v>534******55</v>
      </c>
    </row>
    <row r="5133" spans="1:12" x14ac:dyDescent="0.25">
      <c r="A5133" s="23" t="s">
        <v>10484</v>
      </c>
      <c r="B5133" s="23" t="s">
        <v>10485</v>
      </c>
      <c r="C5133" s="23" t="s">
        <v>32</v>
      </c>
      <c r="D5133" s="24">
        <v>45304.212071759262</v>
      </c>
      <c r="E5133" s="25" t="s">
        <v>11</v>
      </c>
      <c r="F5133" s="26" t="s">
        <v>16</v>
      </c>
      <c r="G5133" s="26" t="s">
        <v>14</v>
      </c>
      <c r="H5133" s="23">
        <v>0</v>
      </c>
      <c r="I5133" s="27"/>
      <c r="J5133" s="28">
        <v>0</v>
      </c>
      <c r="K5133" t="str">
        <f>IF((LEN(relatorio_Ananindeua3[[#This Row],[CIF/CPF/CNPJ]])=14),relatorio_Ananindeua3[[#This Row],[CIF/CPF/CNPJ]],relatorio_Ananindeua3[[#This Row],[Coluna2]])</f>
        <v>53474788000134</v>
      </c>
      <c r="L5133" t="str">
        <f t="shared" si="80"/>
        <v>534******34</v>
      </c>
    </row>
    <row r="5134" spans="1:12" x14ac:dyDescent="0.25">
      <c r="A5134" s="23" t="s">
        <v>10486</v>
      </c>
      <c r="B5134" s="23" t="s">
        <v>10487</v>
      </c>
      <c r="C5134" s="23" t="s">
        <v>32</v>
      </c>
      <c r="D5134" s="24">
        <v>45304.212083333332</v>
      </c>
      <c r="E5134" s="25" t="s">
        <v>11</v>
      </c>
      <c r="F5134" s="26" t="s">
        <v>16</v>
      </c>
      <c r="G5134" s="26" t="s">
        <v>14</v>
      </c>
      <c r="H5134" s="23">
        <v>0</v>
      </c>
      <c r="I5134" s="27"/>
      <c r="J5134" s="28">
        <v>0</v>
      </c>
      <c r="K5134" t="str">
        <f>IF((LEN(relatorio_Ananindeua3[[#This Row],[CIF/CPF/CNPJ]])=14),relatorio_Ananindeua3[[#This Row],[CIF/CPF/CNPJ]],relatorio_Ananindeua3[[#This Row],[Coluna2]])</f>
        <v>53474876000136</v>
      </c>
      <c r="L5134" t="str">
        <f t="shared" si="80"/>
        <v>534******36</v>
      </c>
    </row>
    <row r="5135" spans="1:12" x14ac:dyDescent="0.25">
      <c r="A5135" s="23" t="s">
        <v>10474</v>
      </c>
      <c r="B5135" s="23" t="s">
        <v>10475</v>
      </c>
      <c r="C5135" s="23" t="s">
        <v>32</v>
      </c>
      <c r="D5135" s="24">
        <v>45304.218981481485</v>
      </c>
      <c r="E5135" s="25" t="s">
        <v>11</v>
      </c>
      <c r="F5135" s="26" t="s">
        <v>16</v>
      </c>
      <c r="G5135" s="26" t="s">
        <v>14</v>
      </c>
      <c r="H5135" s="23">
        <v>0</v>
      </c>
      <c r="I5135" s="27"/>
      <c r="J5135" s="28">
        <v>0</v>
      </c>
      <c r="K5135" t="str">
        <f>IF((LEN(relatorio_Ananindeua3[[#This Row],[CIF/CPF/CNPJ]])=14),relatorio_Ananindeua3[[#This Row],[CIF/CPF/CNPJ]],relatorio_Ananindeua3[[#This Row],[Coluna2]])</f>
        <v>53472376000165</v>
      </c>
      <c r="L5135" t="str">
        <f t="shared" si="80"/>
        <v>534******65</v>
      </c>
    </row>
    <row r="5136" spans="1:12" x14ac:dyDescent="0.25">
      <c r="A5136" s="23" t="s">
        <v>10508</v>
      </c>
      <c r="B5136" s="23" t="s">
        <v>10509</v>
      </c>
      <c r="C5136" s="23" t="s">
        <v>32</v>
      </c>
      <c r="D5136" s="24">
        <v>45304.316203703704</v>
      </c>
      <c r="E5136" s="25" t="s">
        <v>11</v>
      </c>
      <c r="F5136" s="26" t="s">
        <v>16</v>
      </c>
      <c r="G5136" s="26" t="s">
        <v>14</v>
      </c>
      <c r="H5136" s="23">
        <v>0</v>
      </c>
      <c r="I5136" s="27"/>
      <c r="J5136" s="28">
        <v>0</v>
      </c>
      <c r="K5136" t="str">
        <f>IF((LEN(relatorio_Ananindeua3[[#This Row],[CIF/CPF/CNPJ]])=14),relatorio_Ananindeua3[[#This Row],[CIF/CPF/CNPJ]],relatorio_Ananindeua3[[#This Row],[Coluna2]])</f>
        <v>53484576000138</v>
      </c>
      <c r="L5136" t="str">
        <f t="shared" si="80"/>
        <v>534******38</v>
      </c>
    </row>
    <row r="5137" spans="1:12" x14ac:dyDescent="0.25">
      <c r="A5137" s="23" t="s">
        <v>10100</v>
      </c>
      <c r="B5137" s="23" t="s">
        <v>10101</v>
      </c>
      <c r="C5137" s="23" t="s">
        <v>17</v>
      </c>
      <c r="D5137" s="24">
        <v>45304.39739583333</v>
      </c>
      <c r="E5137" s="25" t="s">
        <v>11</v>
      </c>
      <c r="F5137" s="26" t="s">
        <v>16</v>
      </c>
      <c r="G5137" s="26" t="s">
        <v>14</v>
      </c>
      <c r="H5137" s="23">
        <v>0</v>
      </c>
      <c r="I5137" s="27"/>
      <c r="J5137" s="28">
        <v>0</v>
      </c>
      <c r="K5137" t="str">
        <f>IF((LEN(relatorio_Ananindeua3[[#This Row],[CIF/CPF/CNPJ]])=14),relatorio_Ananindeua3[[#This Row],[CIF/CPF/CNPJ]],relatorio_Ananindeua3[[#This Row],[Coluna2]])</f>
        <v>53165533000190</v>
      </c>
      <c r="L5137" t="str">
        <f t="shared" si="80"/>
        <v>531******90</v>
      </c>
    </row>
    <row r="5138" spans="1:12" x14ac:dyDescent="0.25">
      <c r="A5138" s="23" t="s">
        <v>10532</v>
      </c>
      <c r="B5138" s="23" t="s">
        <v>10533</v>
      </c>
      <c r="C5138" s="23" t="s">
        <v>32</v>
      </c>
      <c r="D5138" s="24">
        <v>45305.017627314817</v>
      </c>
      <c r="E5138" s="25" t="s">
        <v>11</v>
      </c>
      <c r="F5138" s="26" t="s">
        <v>16</v>
      </c>
      <c r="G5138" s="26" t="s">
        <v>14</v>
      </c>
      <c r="H5138" s="23">
        <v>0</v>
      </c>
      <c r="I5138" s="27"/>
      <c r="J5138" s="28">
        <v>0</v>
      </c>
      <c r="K5138" t="str">
        <f>IF((LEN(relatorio_Ananindeua3[[#This Row],[CIF/CPF/CNPJ]])=14),relatorio_Ananindeua3[[#This Row],[CIF/CPF/CNPJ]],relatorio_Ananindeua3[[#This Row],[Coluna2]])</f>
        <v>53488167000100</v>
      </c>
      <c r="L5138" t="str">
        <f t="shared" ref="L5138:L5201" si="81">_xlfn.CONCAT(LEFT(A5138,3),REPT("*",6),RIGHT(A5138,2))</f>
        <v>534******00</v>
      </c>
    </row>
    <row r="5139" spans="1:12" x14ac:dyDescent="0.25">
      <c r="A5139" s="23" t="s">
        <v>10522</v>
      </c>
      <c r="B5139" s="23" t="s">
        <v>10523</v>
      </c>
      <c r="C5139" s="23" t="s">
        <v>32</v>
      </c>
      <c r="D5139" s="24">
        <v>45305.017638888887</v>
      </c>
      <c r="E5139" s="25" t="s">
        <v>11</v>
      </c>
      <c r="F5139" s="26" t="s">
        <v>16</v>
      </c>
      <c r="G5139" s="26" t="s">
        <v>14</v>
      </c>
      <c r="H5139" s="23">
        <v>0</v>
      </c>
      <c r="I5139" s="27"/>
      <c r="J5139" s="28">
        <v>0</v>
      </c>
      <c r="K5139" t="str">
        <f>IF((LEN(relatorio_Ananindeua3[[#This Row],[CIF/CPF/CNPJ]])=14),relatorio_Ananindeua3[[#This Row],[CIF/CPF/CNPJ]],relatorio_Ananindeua3[[#This Row],[Coluna2]])</f>
        <v>53486301000133</v>
      </c>
      <c r="L5139" t="str">
        <f t="shared" si="81"/>
        <v>534******33</v>
      </c>
    </row>
    <row r="5140" spans="1:12" x14ac:dyDescent="0.25">
      <c r="A5140" s="23" t="s">
        <v>10540</v>
      </c>
      <c r="B5140" s="23" t="s">
        <v>10541</v>
      </c>
      <c r="C5140" s="23" t="s">
        <v>32</v>
      </c>
      <c r="D5140" s="24">
        <v>45305.017638888887</v>
      </c>
      <c r="E5140" s="25" t="s">
        <v>11</v>
      </c>
      <c r="F5140" s="26" t="s">
        <v>16</v>
      </c>
      <c r="G5140" s="26" t="s">
        <v>14</v>
      </c>
      <c r="H5140" s="23">
        <v>0</v>
      </c>
      <c r="I5140" s="27"/>
      <c r="J5140" s="28">
        <v>0</v>
      </c>
      <c r="K5140" t="str">
        <f>IF((LEN(relatorio_Ananindeua3[[#This Row],[CIF/CPF/CNPJ]])=14),relatorio_Ananindeua3[[#This Row],[CIF/CPF/CNPJ]],relatorio_Ananindeua3[[#This Row],[Coluna2]])</f>
        <v>53488481000192</v>
      </c>
      <c r="L5140" t="str">
        <f t="shared" si="81"/>
        <v>534******92</v>
      </c>
    </row>
    <row r="5141" spans="1:12" x14ac:dyDescent="0.25">
      <c r="A5141" s="23" t="s">
        <v>10528</v>
      </c>
      <c r="B5141" s="23" t="s">
        <v>10529</v>
      </c>
      <c r="C5141" s="23" t="s">
        <v>32</v>
      </c>
      <c r="D5141" s="24">
        <v>45305.017696759256</v>
      </c>
      <c r="E5141" s="25" t="s">
        <v>11</v>
      </c>
      <c r="F5141" s="26" t="s">
        <v>16</v>
      </c>
      <c r="G5141" s="26" t="s">
        <v>14</v>
      </c>
      <c r="H5141" s="23">
        <v>0</v>
      </c>
      <c r="I5141" s="27"/>
      <c r="J5141" s="28">
        <v>0</v>
      </c>
      <c r="K5141" t="str">
        <f>IF((LEN(relatorio_Ananindeua3[[#This Row],[CIF/CPF/CNPJ]])=14),relatorio_Ananindeua3[[#This Row],[CIF/CPF/CNPJ]],relatorio_Ananindeua3[[#This Row],[Coluna2]])</f>
        <v>53487700000119</v>
      </c>
      <c r="L5141" t="str">
        <f t="shared" si="81"/>
        <v>534******19</v>
      </c>
    </row>
    <row r="5142" spans="1:12" x14ac:dyDescent="0.25">
      <c r="A5142" s="23" t="s">
        <v>10516</v>
      </c>
      <c r="B5142" s="23" t="s">
        <v>10517</v>
      </c>
      <c r="C5142" s="23" t="s">
        <v>32</v>
      </c>
      <c r="D5142" s="24">
        <v>45305.017708333333</v>
      </c>
      <c r="E5142" s="25" t="s">
        <v>11</v>
      </c>
      <c r="F5142" s="26" t="s">
        <v>16</v>
      </c>
      <c r="G5142" s="26" t="s">
        <v>14</v>
      </c>
      <c r="H5142" s="23">
        <v>0</v>
      </c>
      <c r="I5142" s="27"/>
      <c r="J5142" s="28">
        <v>0</v>
      </c>
      <c r="K5142" t="str">
        <f>IF((LEN(relatorio_Ananindeua3[[#This Row],[CIF/CPF/CNPJ]])=14),relatorio_Ananindeua3[[#This Row],[CIF/CPF/CNPJ]],relatorio_Ananindeua3[[#This Row],[Coluna2]])</f>
        <v>53485555000137</v>
      </c>
      <c r="L5142" t="str">
        <f t="shared" si="81"/>
        <v>534******37</v>
      </c>
    </row>
    <row r="5143" spans="1:12" x14ac:dyDescent="0.25">
      <c r="A5143" s="23" t="s">
        <v>10538</v>
      </c>
      <c r="B5143" s="23" t="s">
        <v>10539</v>
      </c>
      <c r="C5143" s="23" t="s">
        <v>32</v>
      </c>
      <c r="D5143" s="24">
        <v>45305.017708333333</v>
      </c>
      <c r="E5143" s="25" t="s">
        <v>11</v>
      </c>
      <c r="F5143" s="26" t="s">
        <v>16</v>
      </c>
      <c r="G5143" s="26" t="s">
        <v>14</v>
      </c>
      <c r="H5143" s="23">
        <v>0</v>
      </c>
      <c r="I5143" s="27"/>
      <c r="J5143" s="28">
        <v>0</v>
      </c>
      <c r="K5143" t="str">
        <f>IF((LEN(relatorio_Ananindeua3[[#This Row],[CIF/CPF/CNPJ]])=14),relatorio_Ananindeua3[[#This Row],[CIF/CPF/CNPJ]],relatorio_Ananindeua3[[#This Row],[Coluna2]])</f>
        <v>53488314000141</v>
      </c>
      <c r="L5143" t="str">
        <f t="shared" si="81"/>
        <v>534******41</v>
      </c>
    </row>
    <row r="5144" spans="1:12" x14ac:dyDescent="0.25">
      <c r="A5144" s="23" t="s">
        <v>6523</v>
      </c>
      <c r="B5144" s="23" t="s">
        <v>6524</v>
      </c>
      <c r="C5144" s="23" t="s">
        <v>34</v>
      </c>
      <c r="D5144" s="24">
        <v>45305.031446759262</v>
      </c>
      <c r="E5144" s="25" t="s">
        <v>11</v>
      </c>
      <c r="F5144" s="26" t="s">
        <v>16</v>
      </c>
      <c r="G5144" s="26" t="s">
        <v>14</v>
      </c>
      <c r="H5144" s="23">
        <v>0</v>
      </c>
      <c r="I5144" s="27"/>
      <c r="J5144" s="28">
        <v>0</v>
      </c>
      <c r="K5144" t="str">
        <f>IF((LEN(relatorio_Ananindeua3[[#This Row],[CIF/CPF/CNPJ]])=14),relatorio_Ananindeua3[[#This Row],[CIF/CPF/CNPJ]],relatorio_Ananindeua3[[#This Row],[Coluna2]])</f>
        <v>45185969000112</v>
      </c>
      <c r="L5144" t="str">
        <f t="shared" si="81"/>
        <v>451******12</v>
      </c>
    </row>
    <row r="5145" spans="1:12" x14ac:dyDescent="0.25">
      <c r="A5145" s="23" t="s">
        <v>10524</v>
      </c>
      <c r="B5145" s="23" t="s">
        <v>10525</v>
      </c>
      <c r="C5145" s="23" t="s">
        <v>32</v>
      </c>
      <c r="D5145" s="24">
        <v>45305.03837962963</v>
      </c>
      <c r="E5145" s="25" t="s">
        <v>11</v>
      </c>
      <c r="F5145" s="26" t="s">
        <v>16</v>
      </c>
      <c r="G5145" s="26" t="s">
        <v>14</v>
      </c>
      <c r="H5145" s="23">
        <v>0</v>
      </c>
      <c r="I5145" s="27"/>
      <c r="J5145" s="28">
        <v>0</v>
      </c>
      <c r="K5145" t="str">
        <f>IF((LEN(relatorio_Ananindeua3[[#This Row],[CIF/CPF/CNPJ]])=14),relatorio_Ananindeua3[[#This Row],[CIF/CPF/CNPJ]],relatorio_Ananindeua3[[#This Row],[Coluna2]])</f>
        <v>53487228000114</v>
      </c>
      <c r="L5145" t="str">
        <f t="shared" si="81"/>
        <v>534******14</v>
      </c>
    </row>
    <row r="5146" spans="1:12" x14ac:dyDescent="0.25">
      <c r="A5146" s="23" t="s">
        <v>10534</v>
      </c>
      <c r="B5146" s="23" t="s">
        <v>10535</v>
      </c>
      <c r="C5146" s="23" t="s">
        <v>32</v>
      </c>
      <c r="D5146" s="24">
        <v>45305.03837962963</v>
      </c>
      <c r="E5146" s="25" t="s">
        <v>11</v>
      </c>
      <c r="F5146" s="26" t="s">
        <v>16</v>
      </c>
      <c r="G5146" s="26" t="s">
        <v>14</v>
      </c>
      <c r="H5146" s="23">
        <v>0</v>
      </c>
      <c r="I5146" s="27"/>
      <c r="J5146" s="28">
        <v>0</v>
      </c>
      <c r="K5146" t="str">
        <f>IF((LEN(relatorio_Ananindeua3[[#This Row],[CIF/CPF/CNPJ]])=14),relatorio_Ananindeua3[[#This Row],[CIF/CPF/CNPJ]],relatorio_Ananindeua3[[#This Row],[Coluna2]])</f>
        <v>53488168000154</v>
      </c>
      <c r="L5146" t="str">
        <f t="shared" si="81"/>
        <v>534******54</v>
      </c>
    </row>
    <row r="5147" spans="1:12" x14ac:dyDescent="0.25">
      <c r="A5147" s="23" t="s">
        <v>10536</v>
      </c>
      <c r="B5147" s="23" t="s">
        <v>10537</v>
      </c>
      <c r="C5147" s="23" t="s">
        <v>32</v>
      </c>
      <c r="D5147" s="24">
        <v>45305.038391203707</v>
      </c>
      <c r="E5147" s="25" t="s">
        <v>11</v>
      </c>
      <c r="F5147" s="26" t="s">
        <v>16</v>
      </c>
      <c r="G5147" s="26" t="s">
        <v>14</v>
      </c>
      <c r="H5147" s="23">
        <v>0</v>
      </c>
      <c r="I5147" s="27"/>
      <c r="J5147" s="28">
        <v>0</v>
      </c>
      <c r="K5147" t="str">
        <f>IF((LEN(relatorio_Ananindeua3[[#This Row],[CIF/CPF/CNPJ]])=14),relatorio_Ananindeua3[[#This Row],[CIF/CPF/CNPJ]],relatorio_Ananindeua3[[#This Row],[Coluna2]])</f>
        <v>53488258000145</v>
      </c>
      <c r="L5147" t="str">
        <f t="shared" si="81"/>
        <v>534******45</v>
      </c>
    </row>
    <row r="5148" spans="1:12" x14ac:dyDescent="0.25">
      <c r="A5148" s="23" t="s">
        <v>10512</v>
      </c>
      <c r="B5148" s="23" t="s">
        <v>10513</v>
      </c>
      <c r="C5148" s="23" t="s">
        <v>32</v>
      </c>
      <c r="D5148" s="24">
        <v>45305.038402777776</v>
      </c>
      <c r="E5148" s="25" t="s">
        <v>11</v>
      </c>
      <c r="F5148" s="26" t="s">
        <v>16</v>
      </c>
      <c r="G5148" s="26" t="s">
        <v>14</v>
      </c>
      <c r="H5148" s="23">
        <v>0</v>
      </c>
      <c r="I5148" s="27"/>
      <c r="J5148" s="28">
        <v>0</v>
      </c>
      <c r="K5148" t="str">
        <f>IF((LEN(relatorio_Ananindeua3[[#This Row],[CIF/CPF/CNPJ]])=14),relatorio_Ananindeua3[[#This Row],[CIF/CPF/CNPJ]],relatorio_Ananindeua3[[#This Row],[Coluna2]])</f>
        <v>53485113000190</v>
      </c>
      <c r="L5148" t="str">
        <f t="shared" si="81"/>
        <v>534******90</v>
      </c>
    </row>
    <row r="5149" spans="1:12" x14ac:dyDescent="0.25">
      <c r="A5149" s="23" t="s">
        <v>10518</v>
      </c>
      <c r="B5149" s="23" t="s">
        <v>10519</v>
      </c>
      <c r="C5149" s="23" t="s">
        <v>32</v>
      </c>
      <c r="D5149" s="24">
        <v>45305.038414351853</v>
      </c>
      <c r="E5149" s="25" t="s">
        <v>11</v>
      </c>
      <c r="F5149" s="26" t="s">
        <v>16</v>
      </c>
      <c r="G5149" s="26" t="s">
        <v>14</v>
      </c>
      <c r="H5149" s="23">
        <v>0</v>
      </c>
      <c r="I5149" s="27"/>
      <c r="J5149" s="28">
        <v>0</v>
      </c>
      <c r="K5149" t="str">
        <f>IF((LEN(relatorio_Ananindeua3[[#This Row],[CIF/CPF/CNPJ]])=14),relatorio_Ananindeua3[[#This Row],[CIF/CPF/CNPJ]],relatorio_Ananindeua3[[#This Row],[Coluna2]])</f>
        <v>53486100000136</v>
      </c>
      <c r="L5149" t="str">
        <f t="shared" si="81"/>
        <v>534******36</v>
      </c>
    </row>
    <row r="5150" spans="1:12" x14ac:dyDescent="0.25">
      <c r="A5150" s="23" t="s">
        <v>6545</v>
      </c>
      <c r="B5150" s="23" t="s">
        <v>6546</v>
      </c>
      <c r="C5150" s="23" t="s">
        <v>34</v>
      </c>
      <c r="D5150" s="24">
        <v>45305.059212962966</v>
      </c>
      <c r="E5150" s="25" t="s">
        <v>11</v>
      </c>
      <c r="F5150" s="26" t="s">
        <v>16</v>
      </c>
      <c r="G5150" s="26" t="s">
        <v>14</v>
      </c>
      <c r="H5150" s="23">
        <v>0</v>
      </c>
      <c r="I5150" s="27"/>
      <c r="J5150" s="28">
        <v>0</v>
      </c>
      <c r="K5150" t="str">
        <f>IF((LEN(relatorio_Ananindeua3[[#This Row],[CIF/CPF/CNPJ]])=14),relatorio_Ananindeua3[[#This Row],[CIF/CPF/CNPJ]],relatorio_Ananindeua3[[#This Row],[Coluna2]])</f>
        <v>45260717000100</v>
      </c>
      <c r="L5150" t="str">
        <f t="shared" si="81"/>
        <v>452******00</v>
      </c>
    </row>
    <row r="5151" spans="1:12" x14ac:dyDescent="0.25">
      <c r="A5151" s="23" t="s">
        <v>10348</v>
      </c>
      <c r="B5151" s="23" t="s">
        <v>10349</v>
      </c>
      <c r="C5151" s="23" t="s">
        <v>34</v>
      </c>
      <c r="D5151" s="24">
        <v>45305.059224537035</v>
      </c>
      <c r="E5151" s="25" t="s">
        <v>11</v>
      </c>
      <c r="F5151" s="26" t="s">
        <v>16</v>
      </c>
      <c r="G5151" s="26" t="s">
        <v>14</v>
      </c>
      <c r="H5151" s="23">
        <v>0</v>
      </c>
      <c r="I5151" s="27"/>
      <c r="J5151" s="28">
        <v>0</v>
      </c>
      <c r="K5151" t="str">
        <f>IF((LEN(relatorio_Ananindeua3[[#This Row],[CIF/CPF/CNPJ]])=14),relatorio_Ananindeua3[[#This Row],[CIF/CPF/CNPJ]],relatorio_Ananindeua3[[#This Row],[Coluna2]])</f>
        <v>53427107000187</v>
      </c>
      <c r="L5151" t="str">
        <f t="shared" si="81"/>
        <v>534******87</v>
      </c>
    </row>
    <row r="5152" spans="1:12" x14ac:dyDescent="0.25">
      <c r="A5152" s="23" t="s">
        <v>10530</v>
      </c>
      <c r="B5152" s="23" t="s">
        <v>10531</v>
      </c>
      <c r="C5152" s="23" t="s">
        <v>32</v>
      </c>
      <c r="D5152" s="24">
        <v>45305.066157407404</v>
      </c>
      <c r="E5152" s="25" t="s">
        <v>11</v>
      </c>
      <c r="F5152" s="26" t="s">
        <v>16</v>
      </c>
      <c r="G5152" s="26" t="s">
        <v>14</v>
      </c>
      <c r="H5152" s="23">
        <v>0</v>
      </c>
      <c r="I5152" s="27"/>
      <c r="J5152" s="28">
        <v>0</v>
      </c>
      <c r="K5152" t="str">
        <f>IF((LEN(relatorio_Ananindeua3[[#This Row],[CIF/CPF/CNPJ]])=14),relatorio_Ananindeua3[[#This Row],[CIF/CPF/CNPJ]],relatorio_Ananindeua3[[#This Row],[Coluna2]])</f>
        <v>53487956000126</v>
      </c>
      <c r="L5152" t="str">
        <f t="shared" si="81"/>
        <v>534******26</v>
      </c>
    </row>
    <row r="5153" spans="1:12" x14ac:dyDescent="0.25">
      <c r="A5153" s="23" t="s">
        <v>10544</v>
      </c>
      <c r="B5153" s="23" t="s">
        <v>10545</v>
      </c>
      <c r="C5153" s="23" t="s">
        <v>32</v>
      </c>
      <c r="D5153" s="24">
        <v>45305.066157407404</v>
      </c>
      <c r="E5153" s="25" t="s">
        <v>11</v>
      </c>
      <c r="F5153" s="26" t="s">
        <v>16</v>
      </c>
      <c r="G5153" s="26" t="s">
        <v>14</v>
      </c>
      <c r="H5153" s="23">
        <v>0</v>
      </c>
      <c r="I5153" s="27"/>
      <c r="J5153" s="28">
        <v>0</v>
      </c>
      <c r="K5153" t="str">
        <f>IF((LEN(relatorio_Ananindeua3[[#This Row],[CIF/CPF/CNPJ]])=14),relatorio_Ananindeua3[[#This Row],[CIF/CPF/CNPJ]],relatorio_Ananindeua3[[#This Row],[Coluna2]])</f>
        <v>53488578000103</v>
      </c>
      <c r="L5153" t="str">
        <f t="shared" si="81"/>
        <v>534******03</v>
      </c>
    </row>
    <row r="5154" spans="1:12" x14ac:dyDescent="0.25">
      <c r="A5154" s="23" t="s">
        <v>10514</v>
      </c>
      <c r="B5154" s="23" t="s">
        <v>10515</v>
      </c>
      <c r="C5154" s="23" t="s">
        <v>32</v>
      </c>
      <c r="D5154" s="24">
        <v>45305.066168981481</v>
      </c>
      <c r="E5154" s="25" t="s">
        <v>11</v>
      </c>
      <c r="F5154" s="26" t="s">
        <v>16</v>
      </c>
      <c r="G5154" s="26" t="s">
        <v>14</v>
      </c>
      <c r="H5154" s="23">
        <v>0</v>
      </c>
      <c r="I5154" s="27"/>
      <c r="J5154" s="28">
        <v>0</v>
      </c>
      <c r="K5154" t="str">
        <f>IF((LEN(relatorio_Ananindeua3[[#This Row],[CIF/CPF/CNPJ]])=14),relatorio_Ananindeua3[[#This Row],[CIF/CPF/CNPJ]],relatorio_Ananindeua3[[#This Row],[Coluna2]])</f>
        <v>53485170000170</v>
      </c>
      <c r="L5154" t="str">
        <f t="shared" si="81"/>
        <v>534******70</v>
      </c>
    </row>
    <row r="5155" spans="1:12" x14ac:dyDescent="0.25">
      <c r="A5155" s="23" t="s">
        <v>10510</v>
      </c>
      <c r="B5155" s="23" t="s">
        <v>10511</v>
      </c>
      <c r="C5155" s="23" t="s">
        <v>32</v>
      </c>
      <c r="D5155" s="24">
        <v>45305.066192129627</v>
      </c>
      <c r="E5155" s="25" t="s">
        <v>11</v>
      </c>
      <c r="F5155" s="26" t="s">
        <v>16</v>
      </c>
      <c r="G5155" s="26" t="s">
        <v>14</v>
      </c>
      <c r="H5155" s="23">
        <v>0</v>
      </c>
      <c r="I5155" s="27"/>
      <c r="J5155" s="28">
        <v>0</v>
      </c>
      <c r="K5155" t="str">
        <f>IF((LEN(relatorio_Ananindeua3[[#This Row],[CIF/CPF/CNPJ]])=14),relatorio_Ananindeua3[[#This Row],[CIF/CPF/CNPJ]],relatorio_Ananindeua3[[#This Row],[Coluna2]])</f>
        <v>53485038000168</v>
      </c>
      <c r="L5155" t="str">
        <f t="shared" si="81"/>
        <v>534******68</v>
      </c>
    </row>
    <row r="5156" spans="1:12" x14ac:dyDescent="0.25">
      <c r="A5156" s="23" t="s">
        <v>10526</v>
      </c>
      <c r="B5156" s="23" t="s">
        <v>10527</v>
      </c>
      <c r="C5156" s="23" t="s">
        <v>32</v>
      </c>
      <c r="D5156" s="24">
        <v>45305.073101851849</v>
      </c>
      <c r="E5156" s="25" t="s">
        <v>11</v>
      </c>
      <c r="F5156" s="26" t="s">
        <v>16</v>
      </c>
      <c r="G5156" s="26" t="s">
        <v>14</v>
      </c>
      <c r="H5156" s="23">
        <v>0</v>
      </c>
      <c r="I5156" s="27"/>
      <c r="J5156" s="28">
        <v>0</v>
      </c>
      <c r="K5156" t="str">
        <f>IF((LEN(relatorio_Ananindeua3[[#This Row],[CIF/CPF/CNPJ]])=14),relatorio_Ananindeua3[[#This Row],[CIF/CPF/CNPJ]],relatorio_Ananindeua3[[#This Row],[Coluna2]])</f>
        <v>53487263000133</v>
      </c>
      <c r="L5156" t="str">
        <f t="shared" si="81"/>
        <v>534******33</v>
      </c>
    </row>
    <row r="5157" spans="1:12" x14ac:dyDescent="0.25">
      <c r="A5157" s="23" t="s">
        <v>5486</v>
      </c>
      <c r="B5157" s="23" t="s">
        <v>5487</v>
      </c>
      <c r="C5157" s="23" t="s">
        <v>34</v>
      </c>
      <c r="D5157" s="24">
        <v>45305.073171296295</v>
      </c>
      <c r="E5157" s="25" t="s">
        <v>11</v>
      </c>
      <c r="F5157" s="26" t="s">
        <v>16</v>
      </c>
      <c r="G5157" s="26" t="s">
        <v>14</v>
      </c>
      <c r="H5157" s="23">
        <v>0</v>
      </c>
      <c r="I5157" s="27"/>
      <c r="J5157" s="28">
        <v>0</v>
      </c>
      <c r="K5157" t="str">
        <f>IF((LEN(relatorio_Ananindeua3[[#This Row],[CIF/CPF/CNPJ]])=14),relatorio_Ananindeua3[[#This Row],[CIF/CPF/CNPJ]],relatorio_Ananindeua3[[#This Row],[Coluna2]])</f>
        <v>41931552000109</v>
      </c>
      <c r="L5157" t="str">
        <f t="shared" si="81"/>
        <v>419******09</v>
      </c>
    </row>
    <row r="5158" spans="1:12" x14ac:dyDescent="0.25">
      <c r="A5158" s="23" t="s">
        <v>10520</v>
      </c>
      <c r="B5158" s="23" t="s">
        <v>10521</v>
      </c>
      <c r="C5158" s="23" t="s">
        <v>32</v>
      </c>
      <c r="D5158" s="24">
        <v>45305.073171296295</v>
      </c>
      <c r="E5158" s="25" t="s">
        <v>11</v>
      </c>
      <c r="F5158" s="26" t="s">
        <v>16</v>
      </c>
      <c r="G5158" s="26" t="s">
        <v>14</v>
      </c>
      <c r="H5158" s="23">
        <v>0</v>
      </c>
      <c r="I5158" s="27"/>
      <c r="J5158" s="28">
        <v>0</v>
      </c>
      <c r="K5158" t="str">
        <f>IF((LEN(relatorio_Ananindeua3[[#This Row],[CIF/CPF/CNPJ]])=14),relatorio_Ananindeua3[[#This Row],[CIF/CPF/CNPJ]],relatorio_Ananindeua3[[#This Row],[Coluna2]])</f>
        <v>53486117000193</v>
      </c>
      <c r="L5158" t="str">
        <f t="shared" si="81"/>
        <v>534******93</v>
      </c>
    </row>
    <row r="5159" spans="1:12" x14ac:dyDescent="0.25">
      <c r="A5159" s="23" t="s">
        <v>8059</v>
      </c>
      <c r="B5159" s="23" t="s">
        <v>8060</v>
      </c>
      <c r="C5159" s="23" t="s">
        <v>34</v>
      </c>
      <c r="D5159" s="24">
        <v>45305.073182870372</v>
      </c>
      <c r="E5159" s="25" t="s">
        <v>11</v>
      </c>
      <c r="F5159" s="26" t="s">
        <v>16</v>
      </c>
      <c r="G5159" s="26" t="s">
        <v>14</v>
      </c>
      <c r="H5159" s="23">
        <v>0</v>
      </c>
      <c r="I5159" s="27"/>
      <c r="J5159" s="28">
        <v>0</v>
      </c>
      <c r="K5159" t="str">
        <f>IF((LEN(relatorio_Ananindeua3[[#This Row],[CIF/CPF/CNPJ]])=14),relatorio_Ananindeua3[[#This Row],[CIF/CPF/CNPJ]],relatorio_Ananindeua3[[#This Row],[Coluna2]])</f>
        <v>49045513000108</v>
      </c>
      <c r="L5159" t="str">
        <f t="shared" si="81"/>
        <v>490******08</v>
      </c>
    </row>
    <row r="5160" spans="1:12" x14ac:dyDescent="0.25">
      <c r="A5160" s="23" t="s">
        <v>10542</v>
      </c>
      <c r="B5160" s="23" t="s">
        <v>10543</v>
      </c>
      <c r="C5160" s="23" t="s">
        <v>32</v>
      </c>
      <c r="D5160" s="24">
        <v>45305.080057870371</v>
      </c>
      <c r="E5160" s="25" t="s">
        <v>11</v>
      </c>
      <c r="F5160" s="26" t="s">
        <v>16</v>
      </c>
      <c r="G5160" s="26" t="s">
        <v>14</v>
      </c>
      <c r="H5160" s="23">
        <v>0</v>
      </c>
      <c r="I5160" s="27"/>
      <c r="J5160" s="28">
        <v>0</v>
      </c>
      <c r="K5160" t="str">
        <f>IF((LEN(relatorio_Ananindeua3[[#This Row],[CIF/CPF/CNPJ]])=14),relatorio_Ananindeua3[[#This Row],[CIF/CPF/CNPJ]],relatorio_Ananindeua3[[#This Row],[Coluna2]])</f>
        <v>53488493000117</v>
      </c>
      <c r="L5160" t="str">
        <f t="shared" si="81"/>
        <v>534******17</v>
      </c>
    </row>
    <row r="5161" spans="1:12" x14ac:dyDescent="0.25">
      <c r="A5161" s="23" t="s">
        <v>10544</v>
      </c>
      <c r="B5161" s="23" t="s">
        <v>10545</v>
      </c>
      <c r="C5161" s="23" t="s">
        <v>34</v>
      </c>
      <c r="D5161" s="24">
        <v>45305.080057870371</v>
      </c>
      <c r="E5161" s="25" t="s">
        <v>11</v>
      </c>
      <c r="F5161" s="26" t="s">
        <v>16</v>
      </c>
      <c r="G5161" s="26" t="s">
        <v>14</v>
      </c>
      <c r="H5161" s="23">
        <v>0</v>
      </c>
      <c r="I5161" s="27"/>
      <c r="J5161" s="28">
        <v>0</v>
      </c>
      <c r="K5161" t="str">
        <f>IF((LEN(relatorio_Ananindeua3[[#This Row],[CIF/CPF/CNPJ]])=14),relatorio_Ananindeua3[[#This Row],[CIF/CPF/CNPJ]],relatorio_Ananindeua3[[#This Row],[Coluna2]])</f>
        <v>53488578000103</v>
      </c>
      <c r="L5161" t="str">
        <f t="shared" si="81"/>
        <v>534******03</v>
      </c>
    </row>
    <row r="5162" spans="1:12" x14ac:dyDescent="0.25">
      <c r="A5162" s="23" t="s">
        <v>6515</v>
      </c>
      <c r="B5162" s="23" t="s">
        <v>6516</v>
      </c>
      <c r="C5162" s="23" t="s">
        <v>17</v>
      </c>
      <c r="D5162" s="24">
        <v>45305.709872685184</v>
      </c>
      <c r="E5162" s="25" t="s">
        <v>11</v>
      </c>
      <c r="F5162" s="26" t="s">
        <v>16</v>
      </c>
      <c r="G5162" s="26" t="s">
        <v>14</v>
      </c>
      <c r="H5162" s="23">
        <v>0</v>
      </c>
      <c r="I5162" s="27"/>
      <c r="J5162" s="28">
        <v>0</v>
      </c>
      <c r="K5162" t="str">
        <f>IF((LEN(relatorio_Ananindeua3[[#This Row],[CIF/CPF/CNPJ]])=14),relatorio_Ananindeua3[[#This Row],[CIF/CPF/CNPJ]],relatorio_Ananindeua3[[#This Row],[Coluna2]])</f>
        <v>45166310000119</v>
      </c>
      <c r="L5162" t="str">
        <f t="shared" si="81"/>
        <v>451******19</v>
      </c>
    </row>
    <row r="5163" spans="1:12" x14ac:dyDescent="0.25">
      <c r="A5163" s="23" t="s">
        <v>43</v>
      </c>
      <c r="B5163" s="23" t="s">
        <v>44</v>
      </c>
      <c r="C5163" s="23" t="s">
        <v>20</v>
      </c>
      <c r="D5163" s="24">
        <v>45306</v>
      </c>
      <c r="E5163" s="25" t="s">
        <v>11</v>
      </c>
      <c r="F5163" s="26" t="s">
        <v>19</v>
      </c>
      <c r="G5163" s="26" t="s">
        <v>13496</v>
      </c>
      <c r="H5163" s="23">
        <v>0</v>
      </c>
      <c r="I5163" s="27"/>
      <c r="J5163" s="28">
        <v>9.9</v>
      </c>
      <c r="K5163" t="str">
        <f>IF((LEN(relatorio_Ananindeua3[[#This Row],[CIF/CPF/CNPJ]])=14),relatorio_Ananindeua3[[#This Row],[CIF/CPF/CNPJ]],relatorio_Ananindeua3[[#This Row],[Coluna2]])</f>
        <v>02964147000801</v>
      </c>
      <c r="L5163" t="str">
        <f t="shared" si="81"/>
        <v>029******01</v>
      </c>
    </row>
    <row r="5164" spans="1:12" x14ac:dyDescent="0.25">
      <c r="A5164" s="23" t="s">
        <v>6904</v>
      </c>
      <c r="B5164" s="23" t="s">
        <v>6905</v>
      </c>
      <c r="C5164" s="23" t="s">
        <v>20</v>
      </c>
      <c r="D5164" s="24">
        <v>45306</v>
      </c>
      <c r="E5164" s="25" t="s">
        <v>11</v>
      </c>
      <c r="F5164" s="26" t="s">
        <v>19</v>
      </c>
      <c r="G5164" s="26" t="s">
        <v>13496</v>
      </c>
      <c r="H5164" s="23">
        <v>0</v>
      </c>
      <c r="I5164" s="27"/>
      <c r="J5164" s="28">
        <v>22</v>
      </c>
      <c r="K5164" t="str">
        <f>IF((LEN(relatorio_Ananindeua3[[#This Row],[CIF/CPF/CNPJ]])=14),relatorio_Ananindeua3[[#This Row],[CIF/CPF/CNPJ]],relatorio_Ananindeua3[[#This Row],[Coluna2]])</f>
        <v>46201083002393</v>
      </c>
      <c r="L5164" t="str">
        <f t="shared" si="81"/>
        <v>462******93</v>
      </c>
    </row>
    <row r="5165" spans="1:12" x14ac:dyDescent="0.25">
      <c r="A5165" s="23" t="s">
        <v>13467</v>
      </c>
      <c r="B5165" s="23" t="s">
        <v>13466</v>
      </c>
      <c r="C5165" s="23" t="s">
        <v>21</v>
      </c>
      <c r="D5165" s="24">
        <v>45306</v>
      </c>
      <c r="E5165" s="25" t="s">
        <v>11</v>
      </c>
      <c r="F5165" s="26" t="s">
        <v>19</v>
      </c>
      <c r="G5165" s="26" t="s">
        <v>13496</v>
      </c>
      <c r="H5165" s="23">
        <v>0</v>
      </c>
      <c r="I5165" s="27"/>
      <c r="J5165" s="28">
        <v>750.98</v>
      </c>
      <c r="K5165" t="str">
        <f>IF((LEN(relatorio_Ananindeua3[[#This Row],[CIF/CPF/CNPJ]])=14),relatorio_Ananindeua3[[#This Row],[CIF/CPF/CNPJ]],relatorio_Ananindeua3[[#This Row],[Coluna2]])</f>
        <v>60975737005978</v>
      </c>
      <c r="L5165" t="str">
        <f t="shared" si="81"/>
        <v>609******78</v>
      </c>
    </row>
    <row r="5166" spans="1:12" x14ac:dyDescent="0.25">
      <c r="A5166" s="23" t="s">
        <v>10548</v>
      </c>
      <c r="B5166" s="23" t="s">
        <v>10549</v>
      </c>
      <c r="C5166" s="23" t="s">
        <v>32</v>
      </c>
      <c r="D5166" s="24">
        <v>45306.017627314817</v>
      </c>
      <c r="E5166" s="25" t="s">
        <v>11</v>
      </c>
      <c r="F5166" s="26" t="s">
        <v>16</v>
      </c>
      <c r="G5166" s="26" t="s">
        <v>14</v>
      </c>
      <c r="H5166" s="23">
        <v>0</v>
      </c>
      <c r="I5166" s="27"/>
      <c r="J5166" s="28">
        <v>0</v>
      </c>
      <c r="K5166" t="str">
        <f>IF((LEN(relatorio_Ananindeua3[[#This Row],[CIF/CPF/CNPJ]])=14),relatorio_Ananindeua3[[#This Row],[CIF/CPF/CNPJ]],relatorio_Ananindeua3[[#This Row],[Coluna2]])</f>
        <v>53489843000160</v>
      </c>
      <c r="L5166" t="str">
        <f t="shared" si="81"/>
        <v>534******60</v>
      </c>
    </row>
    <row r="5167" spans="1:12" x14ac:dyDescent="0.25">
      <c r="A5167" s="23" t="s">
        <v>7951</v>
      </c>
      <c r="B5167" s="23" t="s">
        <v>7952</v>
      </c>
      <c r="C5167" s="23" t="s">
        <v>34</v>
      </c>
      <c r="D5167" s="24">
        <v>45306.017638888887</v>
      </c>
      <c r="E5167" s="25" t="s">
        <v>11</v>
      </c>
      <c r="F5167" s="26" t="s">
        <v>16</v>
      </c>
      <c r="G5167" s="26" t="s">
        <v>14</v>
      </c>
      <c r="H5167" s="23">
        <v>0</v>
      </c>
      <c r="I5167" s="27"/>
      <c r="J5167" s="28">
        <v>0</v>
      </c>
      <c r="K5167" t="str">
        <f>IF((LEN(relatorio_Ananindeua3[[#This Row],[CIF/CPF/CNPJ]])=14),relatorio_Ananindeua3[[#This Row],[CIF/CPF/CNPJ]],relatorio_Ananindeua3[[#This Row],[Coluna2]])</f>
        <v>48775765000120</v>
      </c>
      <c r="L5167" t="str">
        <f t="shared" si="81"/>
        <v>487******20</v>
      </c>
    </row>
    <row r="5168" spans="1:12" x14ac:dyDescent="0.25">
      <c r="A5168" s="23" t="s">
        <v>3947</v>
      </c>
      <c r="B5168" s="23" t="s">
        <v>3948</v>
      </c>
      <c r="C5168" s="23" t="s">
        <v>34</v>
      </c>
      <c r="D5168" s="24">
        <v>45306.017685185187</v>
      </c>
      <c r="E5168" s="25" t="s">
        <v>11</v>
      </c>
      <c r="F5168" s="26" t="s">
        <v>16</v>
      </c>
      <c r="G5168" s="26" t="s">
        <v>14</v>
      </c>
      <c r="H5168" s="23">
        <v>0</v>
      </c>
      <c r="I5168" s="27"/>
      <c r="J5168" s="28">
        <v>0</v>
      </c>
      <c r="K5168" t="str">
        <f>IF((LEN(relatorio_Ananindeua3[[#This Row],[CIF/CPF/CNPJ]])=14),relatorio_Ananindeua3[[#This Row],[CIF/CPF/CNPJ]],relatorio_Ananindeua3[[#This Row],[Coluna2]])</f>
        <v>35512241000102</v>
      </c>
      <c r="L5168" t="str">
        <f t="shared" si="81"/>
        <v>355******02</v>
      </c>
    </row>
    <row r="5169" spans="1:12" x14ac:dyDescent="0.25">
      <c r="A5169" s="23" t="s">
        <v>10558</v>
      </c>
      <c r="B5169" s="23" t="s">
        <v>10559</v>
      </c>
      <c r="C5169" s="23" t="s">
        <v>32</v>
      </c>
      <c r="D5169" s="24">
        <v>45306.017708333333</v>
      </c>
      <c r="E5169" s="25" t="s">
        <v>11</v>
      </c>
      <c r="F5169" s="26" t="s">
        <v>16</v>
      </c>
      <c r="G5169" s="26" t="s">
        <v>14</v>
      </c>
      <c r="H5169" s="23">
        <v>0</v>
      </c>
      <c r="I5169" s="27"/>
      <c r="J5169" s="28">
        <v>0</v>
      </c>
      <c r="K5169" t="str">
        <f>IF((LEN(relatorio_Ananindeua3[[#This Row],[CIF/CPF/CNPJ]])=14),relatorio_Ananindeua3[[#This Row],[CIF/CPF/CNPJ]],relatorio_Ananindeua3[[#This Row],[Coluna2]])</f>
        <v>53491631000117</v>
      </c>
      <c r="L5169" t="str">
        <f t="shared" si="81"/>
        <v>534******17</v>
      </c>
    </row>
    <row r="5170" spans="1:12" x14ac:dyDescent="0.25">
      <c r="A5170" s="23" t="s">
        <v>5236</v>
      </c>
      <c r="B5170" s="23" t="s">
        <v>5237</v>
      </c>
      <c r="C5170" s="23" t="s">
        <v>34</v>
      </c>
      <c r="D5170" s="24">
        <v>45306.0315625</v>
      </c>
      <c r="E5170" s="25" t="s">
        <v>11</v>
      </c>
      <c r="F5170" s="26" t="s">
        <v>16</v>
      </c>
      <c r="G5170" s="26" t="s">
        <v>14</v>
      </c>
      <c r="H5170" s="23">
        <v>0</v>
      </c>
      <c r="I5170" s="27"/>
      <c r="J5170" s="28">
        <v>0</v>
      </c>
      <c r="K5170" t="str">
        <f>IF((LEN(relatorio_Ananindeua3[[#This Row],[CIF/CPF/CNPJ]])=14),relatorio_Ananindeua3[[#This Row],[CIF/CPF/CNPJ]],relatorio_Ananindeua3[[#This Row],[Coluna2]])</f>
        <v>41102296000139</v>
      </c>
      <c r="L5170" t="str">
        <f t="shared" si="81"/>
        <v>411******39</v>
      </c>
    </row>
    <row r="5171" spans="1:12" x14ac:dyDescent="0.25">
      <c r="A5171" s="23" t="s">
        <v>10550</v>
      </c>
      <c r="B5171" s="23" t="s">
        <v>10551</v>
      </c>
      <c r="C5171" s="23" t="s">
        <v>32</v>
      </c>
      <c r="D5171" s="24">
        <v>45306.0315625</v>
      </c>
      <c r="E5171" s="25" t="s">
        <v>11</v>
      </c>
      <c r="F5171" s="26" t="s">
        <v>16</v>
      </c>
      <c r="G5171" s="26" t="s">
        <v>14</v>
      </c>
      <c r="H5171" s="23">
        <v>0</v>
      </c>
      <c r="I5171" s="27"/>
      <c r="J5171" s="28">
        <v>0</v>
      </c>
      <c r="K5171" t="str">
        <f>IF((LEN(relatorio_Ananindeua3[[#This Row],[CIF/CPF/CNPJ]])=14),relatorio_Ananindeua3[[#This Row],[CIF/CPF/CNPJ]],relatorio_Ananindeua3[[#This Row],[Coluna2]])</f>
        <v>53489920000181</v>
      </c>
      <c r="L5171" t="str">
        <f t="shared" si="81"/>
        <v>534******81</v>
      </c>
    </row>
    <row r="5172" spans="1:12" x14ac:dyDescent="0.25">
      <c r="A5172" s="23" t="s">
        <v>10546</v>
      </c>
      <c r="B5172" s="23" t="s">
        <v>10547</v>
      </c>
      <c r="C5172" s="23" t="s">
        <v>32</v>
      </c>
      <c r="D5172" s="24">
        <v>45306.031597222223</v>
      </c>
      <c r="E5172" s="25" t="s">
        <v>11</v>
      </c>
      <c r="F5172" s="26" t="s">
        <v>16</v>
      </c>
      <c r="G5172" s="26" t="s">
        <v>14</v>
      </c>
      <c r="H5172" s="23">
        <v>0</v>
      </c>
      <c r="I5172" s="27"/>
      <c r="J5172" s="28">
        <v>0</v>
      </c>
      <c r="K5172" t="str">
        <f>IF((LEN(relatorio_Ananindeua3[[#This Row],[CIF/CPF/CNPJ]])=14),relatorio_Ananindeua3[[#This Row],[CIF/CPF/CNPJ]],relatorio_Ananindeua3[[#This Row],[Coluna2]])</f>
        <v>53489288000176</v>
      </c>
      <c r="L5172" t="str">
        <f t="shared" si="81"/>
        <v>534******76</v>
      </c>
    </row>
    <row r="5173" spans="1:12" x14ac:dyDescent="0.25">
      <c r="A5173" s="23" t="s">
        <v>10560</v>
      </c>
      <c r="B5173" s="23" t="s">
        <v>10561</v>
      </c>
      <c r="C5173" s="23" t="s">
        <v>32</v>
      </c>
      <c r="D5173" s="24">
        <v>45306.031597222223</v>
      </c>
      <c r="E5173" s="25" t="s">
        <v>11</v>
      </c>
      <c r="F5173" s="26" t="s">
        <v>16</v>
      </c>
      <c r="G5173" s="26" t="s">
        <v>14</v>
      </c>
      <c r="H5173" s="23">
        <v>0</v>
      </c>
      <c r="I5173" s="27"/>
      <c r="J5173" s="28">
        <v>0</v>
      </c>
      <c r="K5173" t="str">
        <f>IF((LEN(relatorio_Ananindeua3[[#This Row],[CIF/CPF/CNPJ]])=14),relatorio_Ananindeua3[[#This Row],[CIF/CPF/CNPJ]],relatorio_Ananindeua3[[#This Row],[Coluna2]])</f>
        <v>53491633000106</v>
      </c>
      <c r="L5173" t="str">
        <f t="shared" si="81"/>
        <v>534******06</v>
      </c>
    </row>
    <row r="5174" spans="1:12" x14ac:dyDescent="0.25">
      <c r="A5174" s="23" t="s">
        <v>10092</v>
      </c>
      <c r="B5174" s="23" t="s">
        <v>10093</v>
      </c>
      <c r="C5174" s="23" t="s">
        <v>34</v>
      </c>
      <c r="D5174" s="24">
        <v>45306.038472222222</v>
      </c>
      <c r="E5174" s="25" t="s">
        <v>11</v>
      </c>
      <c r="F5174" s="26" t="s">
        <v>16</v>
      </c>
      <c r="G5174" s="26" t="s">
        <v>14</v>
      </c>
      <c r="H5174" s="23">
        <v>0</v>
      </c>
      <c r="I5174" s="27"/>
      <c r="J5174" s="28">
        <v>0</v>
      </c>
      <c r="K5174" t="str">
        <f>IF((LEN(relatorio_Ananindeua3[[#This Row],[CIF/CPF/CNPJ]])=14),relatorio_Ananindeua3[[#This Row],[CIF/CPF/CNPJ]],relatorio_Ananindeua3[[#This Row],[Coluna2]])</f>
        <v>53139033000183</v>
      </c>
      <c r="L5174" t="str">
        <f t="shared" si="81"/>
        <v>531******83</v>
      </c>
    </row>
    <row r="5175" spans="1:12" x14ac:dyDescent="0.25">
      <c r="A5175" s="23" t="s">
        <v>10552</v>
      </c>
      <c r="B5175" s="23" t="s">
        <v>10553</v>
      </c>
      <c r="C5175" s="23" t="s">
        <v>32</v>
      </c>
      <c r="D5175" s="24">
        <v>45306.038483796299</v>
      </c>
      <c r="E5175" s="25" t="s">
        <v>11</v>
      </c>
      <c r="F5175" s="26" t="s">
        <v>16</v>
      </c>
      <c r="G5175" s="26" t="s">
        <v>14</v>
      </c>
      <c r="H5175" s="23">
        <v>0</v>
      </c>
      <c r="I5175" s="27"/>
      <c r="J5175" s="28">
        <v>0</v>
      </c>
      <c r="K5175" t="str">
        <f>IF((LEN(relatorio_Ananindeua3[[#This Row],[CIF/CPF/CNPJ]])=14),relatorio_Ananindeua3[[#This Row],[CIF/CPF/CNPJ]],relatorio_Ananindeua3[[#This Row],[Coluna2]])</f>
        <v>53490208000100</v>
      </c>
      <c r="L5175" t="str">
        <f t="shared" si="81"/>
        <v>534******00</v>
      </c>
    </row>
    <row r="5176" spans="1:12" x14ac:dyDescent="0.25">
      <c r="A5176" s="23" t="s">
        <v>10554</v>
      </c>
      <c r="B5176" s="23" t="s">
        <v>10555</v>
      </c>
      <c r="C5176" s="23" t="s">
        <v>32</v>
      </c>
      <c r="D5176" s="24">
        <v>45306.038495370369</v>
      </c>
      <c r="E5176" s="25" t="s">
        <v>11</v>
      </c>
      <c r="F5176" s="26" t="s">
        <v>16</v>
      </c>
      <c r="G5176" s="26" t="s">
        <v>14</v>
      </c>
      <c r="H5176" s="23">
        <v>0</v>
      </c>
      <c r="I5176" s="27"/>
      <c r="J5176" s="28">
        <v>0</v>
      </c>
      <c r="K5176" t="str">
        <f>IF((LEN(relatorio_Ananindeua3[[#This Row],[CIF/CPF/CNPJ]])=14),relatorio_Ananindeua3[[#This Row],[CIF/CPF/CNPJ]],relatorio_Ananindeua3[[#This Row],[Coluna2]])</f>
        <v>53490420000160</v>
      </c>
      <c r="L5176" t="str">
        <f t="shared" si="81"/>
        <v>534******60</v>
      </c>
    </row>
    <row r="5177" spans="1:12" x14ac:dyDescent="0.25">
      <c r="A5177" s="23" t="s">
        <v>10556</v>
      </c>
      <c r="B5177" s="23" t="s">
        <v>10557</v>
      </c>
      <c r="C5177" s="23" t="s">
        <v>32</v>
      </c>
      <c r="D5177" s="24">
        <v>45306.323148148149</v>
      </c>
      <c r="E5177" s="25" t="s">
        <v>11</v>
      </c>
      <c r="F5177" s="26" t="s">
        <v>16</v>
      </c>
      <c r="G5177" s="26" t="s">
        <v>14</v>
      </c>
      <c r="H5177" s="23">
        <v>0</v>
      </c>
      <c r="I5177" s="27"/>
      <c r="J5177" s="28">
        <v>0</v>
      </c>
      <c r="K5177" t="str">
        <f>IF((LEN(relatorio_Ananindeua3[[#This Row],[CIF/CPF/CNPJ]])=14),relatorio_Ananindeua3[[#This Row],[CIF/CPF/CNPJ]],relatorio_Ananindeua3[[#This Row],[Coluna2]])</f>
        <v>53490856000159</v>
      </c>
      <c r="L5177" t="str">
        <f t="shared" si="81"/>
        <v>534******59</v>
      </c>
    </row>
    <row r="5178" spans="1:12" x14ac:dyDescent="0.25">
      <c r="A5178" s="23" t="s">
        <v>956</v>
      </c>
      <c r="B5178" s="23" t="s">
        <v>957</v>
      </c>
      <c r="C5178" s="23" t="s">
        <v>21</v>
      </c>
      <c r="D5178" s="24">
        <v>45306.368819444448</v>
      </c>
      <c r="E5178" s="25" t="s">
        <v>11</v>
      </c>
      <c r="F5178" s="26" t="s">
        <v>19</v>
      </c>
      <c r="G5178" s="26" t="s">
        <v>13496</v>
      </c>
      <c r="H5178" s="23">
        <v>0</v>
      </c>
      <c r="I5178" s="27"/>
      <c r="J5178" s="28">
        <v>55</v>
      </c>
      <c r="K5178" t="str">
        <f>IF((LEN(relatorio_Ananindeua3[[#This Row],[CIF/CPF/CNPJ]])=14),relatorio_Ananindeua3[[#This Row],[CIF/CPF/CNPJ]],relatorio_Ananindeua3[[#This Row],[Coluna2]])</f>
        <v>17454167000125</v>
      </c>
      <c r="L5178" t="str">
        <f t="shared" si="81"/>
        <v>174******25</v>
      </c>
    </row>
    <row r="5179" spans="1:12" x14ac:dyDescent="0.25">
      <c r="A5179" s="23" t="s">
        <v>451</v>
      </c>
      <c r="B5179" s="23" t="s">
        <v>452</v>
      </c>
      <c r="C5179" s="23" t="s">
        <v>17</v>
      </c>
      <c r="D5179" s="24">
        <v>45306.370289351849</v>
      </c>
      <c r="E5179" s="25" t="s">
        <v>11</v>
      </c>
      <c r="F5179" s="26" t="s">
        <v>16</v>
      </c>
      <c r="G5179" s="26" t="s">
        <v>14</v>
      </c>
      <c r="H5179" s="23">
        <v>0</v>
      </c>
      <c r="I5179" s="27"/>
      <c r="J5179" s="28">
        <v>0</v>
      </c>
      <c r="K5179" t="str">
        <f>IF((LEN(relatorio_Ananindeua3[[#This Row],[CIF/CPF/CNPJ]])=14),relatorio_Ananindeua3[[#This Row],[CIF/CPF/CNPJ]],relatorio_Ananindeua3[[#This Row],[Coluna2]])</f>
        <v>13289901000197</v>
      </c>
      <c r="L5179" t="str">
        <f t="shared" si="81"/>
        <v>132******97</v>
      </c>
    </row>
    <row r="5180" spans="1:12" x14ac:dyDescent="0.25">
      <c r="A5180" s="23" t="s">
        <v>3626</v>
      </c>
      <c r="B5180" s="23" t="s">
        <v>3627</v>
      </c>
      <c r="C5180" s="23" t="s">
        <v>34</v>
      </c>
      <c r="D5180" s="24">
        <v>45306.379872685182</v>
      </c>
      <c r="E5180" s="25" t="s">
        <v>11</v>
      </c>
      <c r="F5180" s="26" t="s">
        <v>16</v>
      </c>
      <c r="G5180" s="26" t="s">
        <v>13496</v>
      </c>
      <c r="H5180" s="23">
        <v>0</v>
      </c>
      <c r="I5180" s="27"/>
      <c r="J5180" s="28">
        <v>0</v>
      </c>
      <c r="K5180" t="str">
        <f>IF((LEN(relatorio_Ananindeua3[[#This Row],[CIF/CPF/CNPJ]])=14),relatorio_Ananindeua3[[#This Row],[CIF/CPF/CNPJ]],relatorio_Ananindeua3[[#This Row],[Coluna2]])</f>
        <v>34309111000104</v>
      </c>
      <c r="L5180" t="str">
        <f t="shared" si="81"/>
        <v>343******04</v>
      </c>
    </row>
    <row r="5181" spans="1:12" x14ac:dyDescent="0.25">
      <c r="A5181" s="23" t="s">
        <v>4529</v>
      </c>
      <c r="B5181" s="23" t="s">
        <v>4530</v>
      </c>
      <c r="C5181" s="23" t="s">
        <v>34</v>
      </c>
      <c r="D5181" s="24">
        <v>45306.415879629632</v>
      </c>
      <c r="E5181" s="25" t="s">
        <v>11</v>
      </c>
      <c r="F5181" s="26" t="s">
        <v>16</v>
      </c>
      <c r="G5181" s="26" t="s">
        <v>13496</v>
      </c>
      <c r="H5181" s="23">
        <v>0</v>
      </c>
      <c r="I5181" s="27"/>
      <c r="J5181" s="28">
        <v>0</v>
      </c>
      <c r="K5181" t="str">
        <f>IF((LEN(relatorio_Ananindeua3[[#This Row],[CIF/CPF/CNPJ]])=14),relatorio_Ananindeua3[[#This Row],[CIF/CPF/CNPJ]],relatorio_Ananindeua3[[#This Row],[Coluna2]])</f>
        <v>37910625000109</v>
      </c>
      <c r="L5181" t="str">
        <f t="shared" si="81"/>
        <v>379******09</v>
      </c>
    </row>
    <row r="5182" spans="1:12" x14ac:dyDescent="0.25">
      <c r="A5182" s="23" t="s">
        <v>956</v>
      </c>
      <c r="B5182" s="23" t="s">
        <v>957</v>
      </c>
      <c r="C5182" s="23" t="s">
        <v>21</v>
      </c>
      <c r="D5182" s="24">
        <v>45306.421493055554</v>
      </c>
      <c r="E5182" s="25" t="s">
        <v>11</v>
      </c>
      <c r="F5182" s="26" t="s">
        <v>19</v>
      </c>
      <c r="G5182" s="26" t="s">
        <v>13496</v>
      </c>
      <c r="H5182" s="23">
        <v>0</v>
      </c>
      <c r="I5182" s="27"/>
      <c r="J5182" s="28">
        <v>7.5</v>
      </c>
      <c r="K5182" t="str">
        <f>IF((LEN(relatorio_Ananindeua3[[#This Row],[CIF/CPF/CNPJ]])=14),relatorio_Ananindeua3[[#This Row],[CIF/CPF/CNPJ]],relatorio_Ananindeua3[[#This Row],[Coluna2]])</f>
        <v>17454167000125</v>
      </c>
      <c r="L5182" t="str">
        <f t="shared" si="81"/>
        <v>174******25</v>
      </c>
    </row>
    <row r="5183" spans="1:12" x14ac:dyDescent="0.25">
      <c r="A5183" s="23" t="s">
        <v>956</v>
      </c>
      <c r="B5183" s="23" t="s">
        <v>957</v>
      </c>
      <c r="C5183" s="23" t="s">
        <v>21</v>
      </c>
      <c r="D5183" s="24">
        <v>45306.427928240744</v>
      </c>
      <c r="E5183" s="25" t="s">
        <v>11</v>
      </c>
      <c r="F5183" s="26" t="s">
        <v>19</v>
      </c>
      <c r="G5183" s="26" t="s">
        <v>13496</v>
      </c>
      <c r="H5183" s="23">
        <v>0</v>
      </c>
      <c r="I5183" s="27"/>
      <c r="J5183" s="28">
        <v>5</v>
      </c>
      <c r="K5183" t="str">
        <f>IF((LEN(relatorio_Ananindeua3[[#This Row],[CIF/CPF/CNPJ]])=14),relatorio_Ananindeua3[[#This Row],[CIF/CPF/CNPJ]],relatorio_Ananindeua3[[#This Row],[Coluna2]])</f>
        <v>17454167000125</v>
      </c>
      <c r="L5183" t="str">
        <f t="shared" si="81"/>
        <v>174******25</v>
      </c>
    </row>
    <row r="5184" spans="1:12" x14ac:dyDescent="0.25">
      <c r="A5184" s="23" t="s">
        <v>956</v>
      </c>
      <c r="B5184" s="23" t="s">
        <v>957</v>
      </c>
      <c r="C5184" s="23" t="s">
        <v>21</v>
      </c>
      <c r="D5184" s="24">
        <v>45306.432546296295</v>
      </c>
      <c r="E5184" s="25" t="s">
        <v>11</v>
      </c>
      <c r="F5184" s="26" t="s">
        <v>19</v>
      </c>
      <c r="G5184" s="26" t="s">
        <v>13496</v>
      </c>
      <c r="H5184" s="23">
        <v>0</v>
      </c>
      <c r="I5184" s="27"/>
      <c r="J5184" s="28">
        <v>56.26</v>
      </c>
      <c r="K5184" t="str">
        <f>IF((LEN(relatorio_Ananindeua3[[#This Row],[CIF/CPF/CNPJ]])=14),relatorio_Ananindeua3[[#This Row],[CIF/CPF/CNPJ]],relatorio_Ananindeua3[[#This Row],[Coluna2]])</f>
        <v>17454167000125</v>
      </c>
      <c r="L5184" t="str">
        <f t="shared" si="81"/>
        <v>174******25</v>
      </c>
    </row>
    <row r="5185" spans="1:12" x14ac:dyDescent="0.25">
      <c r="A5185" s="23" t="s">
        <v>9759</v>
      </c>
      <c r="B5185" s="23" t="s">
        <v>9760</v>
      </c>
      <c r="C5185" s="23" t="s">
        <v>17</v>
      </c>
      <c r="D5185" s="24">
        <v>45306.465104166666</v>
      </c>
      <c r="E5185" s="25" t="s">
        <v>11</v>
      </c>
      <c r="F5185" s="26" t="s">
        <v>16</v>
      </c>
      <c r="G5185" s="26" t="s">
        <v>14</v>
      </c>
      <c r="H5185" s="23">
        <v>0</v>
      </c>
      <c r="I5185" s="27"/>
      <c r="J5185" s="28">
        <v>0</v>
      </c>
      <c r="K5185" t="str">
        <f>IF((LEN(relatorio_Ananindeua3[[#This Row],[CIF/CPF/CNPJ]])=14),relatorio_Ananindeua3[[#This Row],[CIF/CPF/CNPJ]],relatorio_Ananindeua3[[#This Row],[Coluna2]])</f>
        <v>52174367000125</v>
      </c>
      <c r="L5185" t="str">
        <f t="shared" si="81"/>
        <v>521******25</v>
      </c>
    </row>
    <row r="5186" spans="1:12" x14ac:dyDescent="0.25">
      <c r="A5186" s="23" t="s">
        <v>9994</v>
      </c>
      <c r="B5186" s="23" t="s">
        <v>9995</v>
      </c>
      <c r="C5186" s="23" t="s">
        <v>17</v>
      </c>
      <c r="D5186" s="24">
        <v>45306.483055555553</v>
      </c>
      <c r="E5186" s="25" t="s">
        <v>11</v>
      </c>
      <c r="F5186" s="26" t="s">
        <v>16</v>
      </c>
      <c r="G5186" s="26" t="s">
        <v>14</v>
      </c>
      <c r="H5186" s="23">
        <v>0</v>
      </c>
      <c r="I5186" s="27"/>
      <c r="J5186" s="28">
        <v>0</v>
      </c>
      <c r="K5186" t="str">
        <f>IF((LEN(relatorio_Ananindeua3[[#This Row],[CIF/CPF/CNPJ]])=14),relatorio_Ananindeua3[[#This Row],[CIF/CPF/CNPJ]],relatorio_Ananindeua3[[#This Row],[Coluna2]])</f>
        <v>52835755000100</v>
      </c>
      <c r="L5186" t="str">
        <f t="shared" si="81"/>
        <v>528******00</v>
      </c>
    </row>
    <row r="5187" spans="1:12" x14ac:dyDescent="0.25">
      <c r="A5187" s="23" t="s">
        <v>1366</v>
      </c>
      <c r="B5187" s="23" t="s">
        <v>1367</v>
      </c>
      <c r="C5187" s="23" t="s">
        <v>34</v>
      </c>
      <c r="D5187" s="24">
        <v>45306.52615740741</v>
      </c>
      <c r="E5187" s="25" t="s">
        <v>11</v>
      </c>
      <c r="F5187" s="26" t="s">
        <v>16</v>
      </c>
      <c r="G5187" s="26" t="s">
        <v>13496</v>
      </c>
      <c r="H5187" s="23">
        <v>0</v>
      </c>
      <c r="I5187" s="27"/>
      <c r="J5187" s="28">
        <v>0</v>
      </c>
      <c r="K5187" t="str">
        <f>IF((LEN(relatorio_Ananindeua3[[#This Row],[CIF/CPF/CNPJ]])=14),relatorio_Ananindeua3[[#This Row],[CIF/CPF/CNPJ]],relatorio_Ananindeua3[[#This Row],[Coluna2]])</f>
        <v>20925450000100</v>
      </c>
      <c r="L5187" t="str">
        <f t="shared" si="81"/>
        <v>209******00</v>
      </c>
    </row>
    <row r="5188" spans="1:12" x14ac:dyDescent="0.25">
      <c r="A5188" s="23" t="s">
        <v>1366</v>
      </c>
      <c r="B5188" s="23" t="s">
        <v>1367</v>
      </c>
      <c r="C5188" s="23" t="s">
        <v>17</v>
      </c>
      <c r="D5188" s="24">
        <v>45306.576053240744</v>
      </c>
      <c r="E5188" s="25" t="s">
        <v>11</v>
      </c>
      <c r="F5188" s="26" t="s">
        <v>16</v>
      </c>
      <c r="G5188" s="26" t="s">
        <v>14</v>
      </c>
      <c r="H5188" s="23">
        <v>0</v>
      </c>
      <c r="I5188" s="27"/>
      <c r="J5188" s="28">
        <v>0</v>
      </c>
      <c r="K5188" t="str">
        <f>IF((LEN(relatorio_Ananindeua3[[#This Row],[CIF/CPF/CNPJ]])=14),relatorio_Ananindeua3[[#This Row],[CIF/CPF/CNPJ]],relatorio_Ananindeua3[[#This Row],[Coluna2]])</f>
        <v>20925450000100</v>
      </c>
      <c r="L5188" t="str">
        <f t="shared" si="81"/>
        <v>209******00</v>
      </c>
    </row>
    <row r="5189" spans="1:12" x14ac:dyDescent="0.25">
      <c r="A5189" s="23" t="s">
        <v>2893</v>
      </c>
      <c r="B5189" s="23" t="s">
        <v>2894</v>
      </c>
      <c r="C5189" s="23" t="s">
        <v>17</v>
      </c>
      <c r="D5189" s="24">
        <v>45306.58222222222</v>
      </c>
      <c r="E5189" s="25" t="s">
        <v>11</v>
      </c>
      <c r="F5189" s="26" t="s">
        <v>16</v>
      </c>
      <c r="G5189" s="26" t="s">
        <v>14</v>
      </c>
      <c r="H5189" s="23">
        <v>0</v>
      </c>
      <c r="I5189" s="27"/>
      <c r="J5189" s="28">
        <v>0</v>
      </c>
      <c r="K5189" t="str">
        <f>IF((LEN(relatorio_Ananindeua3[[#This Row],[CIF/CPF/CNPJ]])=14),relatorio_Ananindeua3[[#This Row],[CIF/CPF/CNPJ]],relatorio_Ananindeua3[[#This Row],[Coluna2]])</f>
        <v>30732087000152</v>
      </c>
      <c r="L5189" t="str">
        <f t="shared" si="81"/>
        <v>307******52</v>
      </c>
    </row>
    <row r="5190" spans="1:12" x14ac:dyDescent="0.25">
      <c r="A5190" s="23" t="s">
        <v>2066</v>
      </c>
      <c r="B5190" s="23" t="s">
        <v>2067</v>
      </c>
      <c r="C5190" s="23" t="s">
        <v>17</v>
      </c>
      <c r="D5190" s="24">
        <v>45306.625127314815</v>
      </c>
      <c r="E5190" s="25" t="s">
        <v>11</v>
      </c>
      <c r="F5190" s="26" t="s">
        <v>16</v>
      </c>
      <c r="G5190" s="26" t="s">
        <v>14</v>
      </c>
      <c r="H5190" s="23">
        <v>0</v>
      </c>
      <c r="I5190" s="27"/>
      <c r="J5190" s="28">
        <v>0</v>
      </c>
      <c r="K5190" t="str">
        <f>IF((LEN(relatorio_Ananindeua3[[#This Row],[CIF/CPF/CNPJ]])=14),relatorio_Ananindeua3[[#This Row],[CIF/CPF/CNPJ]],relatorio_Ananindeua3[[#This Row],[Coluna2]])</f>
        <v>26837346000132</v>
      </c>
      <c r="L5190" t="str">
        <f t="shared" si="81"/>
        <v>268******32</v>
      </c>
    </row>
    <row r="5191" spans="1:12" x14ac:dyDescent="0.25">
      <c r="A5191" s="23" t="s">
        <v>10110</v>
      </c>
      <c r="B5191" s="23" t="s">
        <v>10111</v>
      </c>
      <c r="C5191" s="23" t="s">
        <v>17</v>
      </c>
      <c r="D5191" s="24">
        <v>45306.708773148152</v>
      </c>
      <c r="E5191" s="25" t="s">
        <v>11</v>
      </c>
      <c r="F5191" s="26" t="s">
        <v>16</v>
      </c>
      <c r="G5191" s="26" t="s">
        <v>14</v>
      </c>
      <c r="H5191" s="23">
        <v>0</v>
      </c>
      <c r="I5191" s="27"/>
      <c r="J5191" s="28">
        <v>0</v>
      </c>
      <c r="K5191" t="str">
        <f>IF((LEN(relatorio_Ananindeua3[[#This Row],[CIF/CPF/CNPJ]])=14),relatorio_Ananindeua3[[#This Row],[CIF/CPF/CNPJ]],relatorio_Ananindeua3[[#This Row],[Coluna2]])</f>
        <v>53187253000182</v>
      </c>
      <c r="L5191" t="str">
        <f t="shared" si="81"/>
        <v>531******82</v>
      </c>
    </row>
    <row r="5192" spans="1:12" x14ac:dyDescent="0.25">
      <c r="A5192" s="23" t="s">
        <v>8884</v>
      </c>
      <c r="B5192" s="23" t="s">
        <v>8885</v>
      </c>
      <c r="C5192" s="23" t="s">
        <v>17</v>
      </c>
      <c r="D5192" s="24">
        <v>45306.729953703703</v>
      </c>
      <c r="E5192" s="25" t="s">
        <v>11</v>
      </c>
      <c r="F5192" s="26" t="s">
        <v>16</v>
      </c>
      <c r="G5192" s="26" t="s">
        <v>14</v>
      </c>
      <c r="H5192" s="23">
        <v>0</v>
      </c>
      <c r="I5192" s="27"/>
      <c r="J5192" s="28">
        <v>0</v>
      </c>
      <c r="K5192" t="str">
        <f>IF((LEN(relatorio_Ananindeua3[[#This Row],[CIF/CPF/CNPJ]])=14),relatorio_Ananindeua3[[#This Row],[CIF/CPF/CNPJ]],relatorio_Ananindeua3[[#This Row],[Coluna2]])</f>
        <v>50492823000150</v>
      </c>
      <c r="L5192" t="str">
        <f t="shared" si="81"/>
        <v>504******50</v>
      </c>
    </row>
    <row r="5193" spans="1:12" x14ac:dyDescent="0.25">
      <c r="A5193" s="23" t="s">
        <v>6904</v>
      </c>
      <c r="B5193" s="23" t="s">
        <v>6905</v>
      </c>
      <c r="C5193" s="23" t="s">
        <v>20</v>
      </c>
      <c r="D5193" s="24">
        <v>45307</v>
      </c>
      <c r="E5193" s="25" t="s">
        <v>11</v>
      </c>
      <c r="F5193" s="26" t="s">
        <v>19</v>
      </c>
      <c r="G5193" s="26" t="s">
        <v>13496</v>
      </c>
      <c r="H5193" s="23">
        <v>0</v>
      </c>
      <c r="I5193" s="27"/>
      <c r="J5193" s="28">
        <v>119.24</v>
      </c>
      <c r="K5193" t="str">
        <f>IF((LEN(relatorio_Ananindeua3[[#This Row],[CIF/CPF/CNPJ]])=14),relatorio_Ananindeua3[[#This Row],[CIF/CPF/CNPJ]],relatorio_Ananindeua3[[#This Row],[Coluna2]])</f>
        <v>46201083002393</v>
      </c>
      <c r="L5193" t="str">
        <f t="shared" si="81"/>
        <v>462******93</v>
      </c>
    </row>
    <row r="5194" spans="1:12" x14ac:dyDescent="0.25">
      <c r="A5194" s="23" t="s">
        <v>13462</v>
      </c>
      <c r="B5194" s="23" t="s">
        <v>13463</v>
      </c>
      <c r="C5194" s="23" t="s">
        <v>20</v>
      </c>
      <c r="D5194" s="24">
        <v>45307</v>
      </c>
      <c r="E5194" s="25" t="s">
        <v>11</v>
      </c>
      <c r="F5194" s="26" t="s">
        <v>19</v>
      </c>
      <c r="G5194" s="26" t="s">
        <v>13496</v>
      </c>
      <c r="H5194" s="23">
        <v>0</v>
      </c>
      <c r="I5194" s="27"/>
      <c r="J5194" s="28">
        <v>270.24</v>
      </c>
      <c r="K5194" t="str">
        <f>IF((LEN(relatorio_Ananindeua3[[#This Row],[CIF/CPF/CNPJ]])=14),relatorio_Ananindeua3[[#This Row],[CIF/CPF/CNPJ]],relatorio_Ananindeua3[[#This Row],[Coluna2]])</f>
        <v>58248352002356</v>
      </c>
      <c r="L5194" t="str">
        <f t="shared" si="81"/>
        <v>582******56</v>
      </c>
    </row>
    <row r="5195" spans="1:12" x14ac:dyDescent="0.25">
      <c r="A5195" s="23" t="s">
        <v>13467</v>
      </c>
      <c r="B5195" s="23" t="s">
        <v>13466</v>
      </c>
      <c r="C5195" s="23" t="s">
        <v>21</v>
      </c>
      <c r="D5195" s="24">
        <v>45307</v>
      </c>
      <c r="E5195" s="25" t="s">
        <v>11</v>
      </c>
      <c r="F5195" s="26" t="s">
        <v>19</v>
      </c>
      <c r="G5195" s="26" t="s">
        <v>13496</v>
      </c>
      <c r="H5195" s="23">
        <v>0</v>
      </c>
      <c r="I5195" s="27"/>
      <c r="J5195" s="28">
        <v>1236.1099999999999</v>
      </c>
      <c r="K5195" t="str">
        <f>IF((LEN(relatorio_Ananindeua3[[#This Row],[CIF/CPF/CNPJ]])=14),relatorio_Ananindeua3[[#This Row],[CIF/CPF/CNPJ]],relatorio_Ananindeua3[[#This Row],[Coluna2]])</f>
        <v>60975737005978</v>
      </c>
      <c r="L5195" t="str">
        <f t="shared" si="81"/>
        <v>609******78</v>
      </c>
    </row>
    <row r="5196" spans="1:12" x14ac:dyDescent="0.25">
      <c r="A5196" s="23" t="s">
        <v>13468</v>
      </c>
      <c r="B5196" s="23" t="s">
        <v>13469</v>
      </c>
      <c r="C5196" s="23" t="s">
        <v>20</v>
      </c>
      <c r="D5196" s="24">
        <v>45307</v>
      </c>
      <c r="E5196" s="25" t="s">
        <v>11</v>
      </c>
      <c r="F5196" s="26" t="s">
        <v>19</v>
      </c>
      <c r="G5196" s="26" t="s">
        <v>13496</v>
      </c>
      <c r="H5196" s="23">
        <v>0</v>
      </c>
      <c r="I5196" s="27"/>
      <c r="J5196" s="28">
        <v>60.24</v>
      </c>
      <c r="K5196" t="str">
        <f>IF((LEN(relatorio_Ananindeua3[[#This Row],[CIF/CPF/CNPJ]])=14),relatorio_Ananindeua3[[#This Row],[CIF/CPF/CNPJ]],relatorio_Ananindeua3[[#This Row],[Coluna2]])</f>
        <v>61065199001011</v>
      </c>
      <c r="L5196" t="str">
        <f t="shared" si="81"/>
        <v>610******11</v>
      </c>
    </row>
    <row r="5197" spans="1:12" x14ac:dyDescent="0.25">
      <c r="A5197" s="23" t="s">
        <v>2018</v>
      </c>
      <c r="B5197" s="23" t="s">
        <v>2019</v>
      </c>
      <c r="C5197" s="23" t="s">
        <v>34</v>
      </c>
      <c r="D5197" s="24">
        <v>45307.024606481478</v>
      </c>
      <c r="E5197" s="25" t="s">
        <v>11</v>
      </c>
      <c r="F5197" s="26" t="s">
        <v>16</v>
      </c>
      <c r="G5197" s="26" t="s">
        <v>14</v>
      </c>
      <c r="H5197" s="23">
        <v>0</v>
      </c>
      <c r="I5197" s="27"/>
      <c r="J5197" s="28">
        <v>0</v>
      </c>
      <c r="K5197" t="str">
        <f>IF((LEN(relatorio_Ananindeua3[[#This Row],[CIF/CPF/CNPJ]])=14),relatorio_Ananindeua3[[#This Row],[CIF/CPF/CNPJ]],relatorio_Ananindeua3[[#This Row],[Coluna2]])</f>
        <v>26465870000120</v>
      </c>
      <c r="L5197" t="str">
        <f t="shared" si="81"/>
        <v>264******20</v>
      </c>
    </row>
    <row r="5198" spans="1:12" x14ac:dyDescent="0.25">
      <c r="A5198" s="23" t="s">
        <v>9839</v>
      </c>
      <c r="B5198" s="23" t="s">
        <v>9840</v>
      </c>
      <c r="C5198" s="23" t="s">
        <v>34</v>
      </c>
      <c r="D5198" s="24">
        <v>45307.024618055555</v>
      </c>
      <c r="E5198" s="25" t="s">
        <v>11</v>
      </c>
      <c r="F5198" s="26" t="s">
        <v>16</v>
      </c>
      <c r="G5198" s="26" t="s">
        <v>14</v>
      </c>
      <c r="H5198" s="23">
        <v>0</v>
      </c>
      <c r="I5198" s="27"/>
      <c r="J5198" s="28">
        <v>0</v>
      </c>
      <c r="K5198" t="str">
        <f>IF((LEN(relatorio_Ananindeua3[[#This Row],[CIF/CPF/CNPJ]])=14),relatorio_Ananindeua3[[#This Row],[CIF/CPF/CNPJ]],relatorio_Ananindeua3[[#This Row],[Coluna2]])</f>
        <v>52403707000142</v>
      </c>
      <c r="L5198" t="str">
        <f t="shared" si="81"/>
        <v>524******42</v>
      </c>
    </row>
    <row r="5199" spans="1:12" x14ac:dyDescent="0.25">
      <c r="A5199" s="23" t="s">
        <v>10562</v>
      </c>
      <c r="B5199" s="23" t="s">
        <v>10563</v>
      </c>
      <c r="C5199" s="23" t="s">
        <v>32</v>
      </c>
      <c r="D5199" s="24">
        <v>45307.024641203701</v>
      </c>
      <c r="E5199" s="25" t="s">
        <v>11</v>
      </c>
      <c r="F5199" s="26" t="s">
        <v>16</v>
      </c>
      <c r="G5199" s="26" t="s">
        <v>14</v>
      </c>
      <c r="H5199" s="23">
        <v>0</v>
      </c>
      <c r="I5199" s="27"/>
      <c r="J5199" s="28">
        <v>0</v>
      </c>
      <c r="K5199" t="str">
        <f>IF((LEN(relatorio_Ananindeua3[[#This Row],[CIF/CPF/CNPJ]])=14),relatorio_Ananindeua3[[#This Row],[CIF/CPF/CNPJ]],relatorio_Ananindeua3[[#This Row],[Coluna2]])</f>
        <v>53494687000125</v>
      </c>
      <c r="L5199" t="str">
        <f t="shared" si="81"/>
        <v>534******25</v>
      </c>
    </row>
    <row r="5200" spans="1:12" x14ac:dyDescent="0.25">
      <c r="A5200" s="23" t="s">
        <v>10582</v>
      </c>
      <c r="B5200" s="23" t="s">
        <v>10583</v>
      </c>
      <c r="C5200" s="23" t="s">
        <v>32</v>
      </c>
      <c r="D5200" s="24">
        <v>45307.031504629631</v>
      </c>
      <c r="E5200" s="25" t="s">
        <v>11</v>
      </c>
      <c r="F5200" s="26" t="s">
        <v>16</v>
      </c>
      <c r="G5200" s="26" t="s">
        <v>14</v>
      </c>
      <c r="H5200" s="23">
        <v>0</v>
      </c>
      <c r="I5200" s="27"/>
      <c r="J5200" s="28">
        <v>0</v>
      </c>
      <c r="K5200" t="str">
        <f>IF((LEN(relatorio_Ananindeua3[[#This Row],[CIF/CPF/CNPJ]])=14),relatorio_Ananindeua3[[#This Row],[CIF/CPF/CNPJ]],relatorio_Ananindeua3[[#This Row],[Coluna2]])</f>
        <v>53504712000104</v>
      </c>
      <c r="L5200" t="str">
        <f t="shared" si="81"/>
        <v>535******04</v>
      </c>
    </row>
    <row r="5201" spans="1:12" x14ac:dyDescent="0.25">
      <c r="A5201" s="23" t="s">
        <v>10588</v>
      </c>
      <c r="B5201" s="23" t="s">
        <v>10589</v>
      </c>
      <c r="C5201" s="23" t="s">
        <v>32</v>
      </c>
      <c r="D5201" s="24">
        <v>45307.045312499999</v>
      </c>
      <c r="E5201" s="25" t="s">
        <v>11</v>
      </c>
      <c r="F5201" s="26" t="s">
        <v>16</v>
      </c>
      <c r="G5201" s="26" t="s">
        <v>14</v>
      </c>
      <c r="H5201" s="23">
        <v>0</v>
      </c>
      <c r="I5201" s="27"/>
      <c r="J5201" s="28">
        <v>0</v>
      </c>
      <c r="K5201" t="str">
        <f>IF((LEN(relatorio_Ananindeua3[[#This Row],[CIF/CPF/CNPJ]])=14),relatorio_Ananindeua3[[#This Row],[CIF/CPF/CNPJ]],relatorio_Ananindeua3[[#This Row],[Coluna2]])</f>
        <v>53506250000164</v>
      </c>
      <c r="L5201" t="str">
        <f t="shared" si="81"/>
        <v>535******64</v>
      </c>
    </row>
    <row r="5202" spans="1:12" x14ac:dyDescent="0.25">
      <c r="A5202" s="23" t="s">
        <v>4187</v>
      </c>
      <c r="B5202" s="23" t="s">
        <v>4188</v>
      </c>
      <c r="C5202" s="23" t="s">
        <v>34</v>
      </c>
      <c r="D5202" s="24">
        <v>45307.045381944445</v>
      </c>
      <c r="E5202" s="25" t="s">
        <v>11</v>
      </c>
      <c r="F5202" s="26" t="s">
        <v>16</v>
      </c>
      <c r="G5202" s="26" t="s">
        <v>14</v>
      </c>
      <c r="H5202" s="23">
        <v>0</v>
      </c>
      <c r="I5202" s="27"/>
      <c r="J5202" s="28">
        <v>0</v>
      </c>
      <c r="K5202" t="str">
        <f>IF((LEN(relatorio_Ananindeua3[[#This Row],[CIF/CPF/CNPJ]])=14),relatorio_Ananindeua3[[#This Row],[CIF/CPF/CNPJ]],relatorio_Ananindeua3[[#This Row],[Coluna2]])</f>
        <v>36576045000156</v>
      </c>
      <c r="L5202" t="str">
        <f t="shared" ref="L5202:L5265" si="82">_xlfn.CONCAT(LEFT(A5202,3),REPT("*",6),RIGHT(A5202,2))</f>
        <v>365******56</v>
      </c>
    </row>
    <row r="5203" spans="1:12" x14ac:dyDescent="0.25">
      <c r="A5203" s="23" t="s">
        <v>10602</v>
      </c>
      <c r="B5203" s="23" t="s">
        <v>10603</v>
      </c>
      <c r="C5203" s="23" t="s">
        <v>32</v>
      </c>
      <c r="D5203" s="24">
        <v>45307.052337962959</v>
      </c>
      <c r="E5203" s="25" t="s">
        <v>11</v>
      </c>
      <c r="F5203" s="26" t="s">
        <v>16</v>
      </c>
      <c r="G5203" s="26" t="s">
        <v>14</v>
      </c>
      <c r="H5203" s="23">
        <v>0</v>
      </c>
      <c r="I5203" s="27"/>
      <c r="J5203" s="28">
        <v>0</v>
      </c>
      <c r="K5203" t="str">
        <f>IF((LEN(relatorio_Ananindeua3[[#This Row],[CIF/CPF/CNPJ]])=14),relatorio_Ananindeua3[[#This Row],[CIF/CPF/CNPJ]],relatorio_Ananindeua3[[#This Row],[Coluna2]])</f>
        <v>53510494000110</v>
      </c>
      <c r="L5203" t="str">
        <f t="shared" si="82"/>
        <v>535******10</v>
      </c>
    </row>
    <row r="5204" spans="1:12" x14ac:dyDescent="0.25">
      <c r="A5204" s="23" t="s">
        <v>9468</v>
      </c>
      <c r="B5204" s="23" t="s">
        <v>9469</v>
      </c>
      <c r="C5204" s="23" t="s">
        <v>34</v>
      </c>
      <c r="D5204" s="24">
        <v>45307.059212962966</v>
      </c>
      <c r="E5204" s="25" t="s">
        <v>11</v>
      </c>
      <c r="F5204" s="26" t="s">
        <v>16</v>
      </c>
      <c r="G5204" s="26" t="s">
        <v>14</v>
      </c>
      <c r="H5204" s="23">
        <v>0</v>
      </c>
      <c r="I5204" s="27"/>
      <c r="J5204" s="28">
        <v>0</v>
      </c>
      <c r="K5204" t="str">
        <f>IF((LEN(relatorio_Ananindeua3[[#This Row],[CIF/CPF/CNPJ]])=14),relatorio_Ananindeua3[[#This Row],[CIF/CPF/CNPJ]],relatorio_Ananindeua3[[#This Row],[Coluna2]])</f>
        <v>51450836000129</v>
      </c>
      <c r="L5204" t="str">
        <f t="shared" si="82"/>
        <v>514******29</v>
      </c>
    </row>
    <row r="5205" spans="1:12" x14ac:dyDescent="0.25">
      <c r="A5205" s="23" t="s">
        <v>10576</v>
      </c>
      <c r="B5205" s="23" t="s">
        <v>10577</v>
      </c>
      <c r="C5205" s="23" t="s">
        <v>32</v>
      </c>
      <c r="D5205" s="24">
        <v>45307.059224537035</v>
      </c>
      <c r="E5205" s="25" t="s">
        <v>11</v>
      </c>
      <c r="F5205" s="26" t="s">
        <v>16</v>
      </c>
      <c r="G5205" s="26" t="s">
        <v>14</v>
      </c>
      <c r="H5205" s="23">
        <v>0</v>
      </c>
      <c r="I5205" s="27"/>
      <c r="J5205" s="28">
        <v>0</v>
      </c>
      <c r="K5205" t="str">
        <f>IF((LEN(relatorio_Ananindeua3[[#This Row],[CIF/CPF/CNPJ]])=14),relatorio_Ananindeua3[[#This Row],[CIF/CPF/CNPJ]],relatorio_Ananindeua3[[#This Row],[Coluna2]])</f>
        <v>53503627000121</v>
      </c>
      <c r="L5205" t="str">
        <f t="shared" si="82"/>
        <v>535******21</v>
      </c>
    </row>
    <row r="5206" spans="1:12" x14ac:dyDescent="0.25">
      <c r="A5206" s="23" t="s">
        <v>10568</v>
      </c>
      <c r="B5206" s="23" t="s">
        <v>10569</v>
      </c>
      <c r="C5206" s="23" t="s">
        <v>32</v>
      </c>
      <c r="D5206" s="24">
        <v>45307.059247685182</v>
      </c>
      <c r="E5206" s="25" t="s">
        <v>11</v>
      </c>
      <c r="F5206" s="26" t="s">
        <v>16</v>
      </c>
      <c r="G5206" s="26" t="s">
        <v>14</v>
      </c>
      <c r="H5206" s="23">
        <v>0</v>
      </c>
      <c r="I5206" s="27"/>
      <c r="J5206" s="28">
        <v>0</v>
      </c>
      <c r="K5206" t="str">
        <f>IF((LEN(relatorio_Ananindeua3[[#This Row],[CIF/CPF/CNPJ]])=14),relatorio_Ananindeua3[[#This Row],[CIF/CPF/CNPJ]],relatorio_Ananindeua3[[#This Row],[Coluna2]])</f>
        <v>53495795000112</v>
      </c>
      <c r="L5206" t="str">
        <f t="shared" si="82"/>
        <v>534******12</v>
      </c>
    </row>
    <row r="5207" spans="1:12" x14ac:dyDescent="0.25">
      <c r="A5207" s="23" t="s">
        <v>9759</v>
      </c>
      <c r="B5207" s="23" t="s">
        <v>9760</v>
      </c>
      <c r="C5207" s="23" t="s">
        <v>34</v>
      </c>
      <c r="D5207" s="24">
        <v>45307.073113425926</v>
      </c>
      <c r="E5207" s="25" t="s">
        <v>11</v>
      </c>
      <c r="F5207" s="26" t="s">
        <v>16</v>
      </c>
      <c r="G5207" s="26" t="s">
        <v>14</v>
      </c>
      <c r="H5207" s="23">
        <v>0</v>
      </c>
      <c r="I5207" s="27"/>
      <c r="J5207" s="28">
        <v>0</v>
      </c>
      <c r="K5207" t="str">
        <f>IF((LEN(relatorio_Ananindeua3[[#This Row],[CIF/CPF/CNPJ]])=14),relatorio_Ananindeua3[[#This Row],[CIF/CPF/CNPJ]],relatorio_Ananindeua3[[#This Row],[Coluna2]])</f>
        <v>52174367000125</v>
      </c>
      <c r="L5207" t="str">
        <f t="shared" si="82"/>
        <v>521******25</v>
      </c>
    </row>
    <row r="5208" spans="1:12" x14ac:dyDescent="0.25">
      <c r="A5208" s="23" t="s">
        <v>10586</v>
      </c>
      <c r="B5208" s="23" t="s">
        <v>10587</v>
      </c>
      <c r="C5208" s="23" t="s">
        <v>32</v>
      </c>
      <c r="D5208" s="24">
        <v>45307.073182870372</v>
      </c>
      <c r="E5208" s="25" t="s">
        <v>11</v>
      </c>
      <c r="F5208" s="26" t="s">
        <v>16</v>
      </c>
      <c r="G5208" s="26" t="s">
        <v>14</v>
      </c>
      <c r="H5208" s="23">
        <v>0</v>
      </c>
      <c r="I5208" s="27"/>
      <c r="J5208" s="28">
        <v>0</v>
      </c>
      <c r="K5208" t="str">
        <f>IF((LEN(relatorio_Ananindeua3[[#This Row],[CIF/CPF/CNPJ]])=14),relatorio_Ananindeua3[[#This Row],[CIF/CPF/CNPJ]],relatorio_Ananindeua3[[#This Row],[Coluna2]])</f>
        <v>53506227000170</v>
      </c>
      <c r="L5208" t="str">
        <f t="shared" si="82"/>
        <v>535******70</v>
      </c>
    </row>
    <row r="5209" spans="1:12" x14ac:dyDescent="0.25">
      <c r="A5209" s="23" t="s">
        <v>10580</v>
      </c>
      <c r="B5209" s="23" t="s">
        <v>10581</v>
      </c>
      <c r="C5209" s="23" t="s">
        <v>32</v>
      </c>
      <c r="D5209" s="24">
        <v>45307.073194444441</v>
      </c>
      <c r="E5209" s="25" t="s">
        <v>11</v>
      </c>
      <c r="F5209" s="26" t="s">
        <v>16</v>
      </c>
      <c r="G5209" s="26" t="s">
        <v>14</v>
      </c>
      <c r="H5209" s="23">
        <v>0</v>
      </c>
      <c r="I5209" s="27"/>
      <c r="J5209" s="28">
        <v>0</v>
      </c>
      <c r="K5209" t="str">
        <f>IF((LEN(relatorio_Ananindeua3[[#This Row],[CIF/CPF/CNPJ]])=14),relatorio_Ananindeua3[[#This Row],[CIF/CPF/CNPJ]],relatorio_Ananindeua3[[#This Row],[Coluna2]])</f>
        <v>53504269000171</v>
      </c>
      <c r="L5209" t="str">
        <f t="shared" si="82"/>
        <v>535******71</v>
      </c>
    </row>
    <row r="5210" spans="1:12" x14ac:dyDescent="0.25">
      <c r="A5210" s="23" t="s">
        <v>10594</v>
      </c>
      <c r="B5210" s="23" t="s">
        <v>10595</v>
      </c>
      <c r="C5210" s="23" t="s">
        <v>32</v>
      </c>
      <c r="D5210" s="24">
        <v>45307.080081018517</v>
      </c>
      <c r="E5210" s="25" t="s">
        <v>11</v>
      </c>
      <c r="F5210" s="26" t="s">
        <v>16</v>
      </c>
      <c r="G5210" s="26" t="s">
        <v>14</v>
      </c>
      <c r="H5210" s="23">
        <v>0</v>
      </c>
      <c r="I5210" s="27"/>
      <c r="J5210" s="28">
        <v>0</v>
      </c>
      <c r="K5210" t="str">
        <f>IF((LEN(relatorio_Ananindeua3[[#This Row],[CIF/CPF/CNPJ]])=14),relatorio_Ananindeua3[[#This Row],[CIF/CPF/CNPJ]],relatorio_Ananindeua3[[#This Row],[Coluna2]])</f>
        <v>53508028000109</v>
      </c>
      <c r="L5210" t="str">
        <f t="shared" si="82"/>
        <v>535******09</v>
      </c>
    </row>
    <row r="5211" spans="1:12" x14ac:dyDescent="0.25">
      <c r="A5211" s="23" t="s">
        <v>10578</v>
      </c>
      <c r="B5211" s="23" t="s">
        <v>10579</v>
      </c>
      <c r="C5211" s="23" t="s">
        <v>32</v>
      </c>
      <c r="D5211" s="24">
        <v>45307.08011574074</v>
      </c>
      <c r="E5211" s="25" t="s">
        <v>11</v>
      </c>
      <c r="F5211" s="26" t="s">
        <v>16</v>
      </c>
      <c r="G5211" s="26" t="s">
        <v>14</v>
      </c>
      <c r="H5211" s="23">
        <v>0</v>
      </c>
      <c r="I5211" s="27"/>
      <c r="J5211" s="28">
        <v>0</v>
      </c>
      <c r="K5211" t="str">
        <f>IF((LEN(relatorio_Ananindeua3[[#This Row],[CIF/CPF/CNPJ]])=14),relatorio_Ananindeua3[[#This Row],[CIF/CPF/CNPJ]],relatorio_Ananindeua3[[#This Row],[Coluna2]])</f>
        <v>53503723000170</v>
      </c>
      <c r="L5211" t="str">
        <f t="shared" si="82"/>
        <v>535******70</v>
      </c>
    </row>
    <row r="5212" spans="1:12" x14ac:dyDescent="0.25">
      <c r="A5212" s="23" t="s">
        <v>10570</v>
      </c>
      <c r="B5212" s="23" t="s">
        <v>10571</v>
      </c>
      <c r="C5212" s="23" t="s">
        <v>32</v>
      </c>
      <c r="D5212" s="24">
        <v>45307.080208333333</v>
      </c>
      <c r="E5212" s="25" t="s">
        <v>11</v>
      </c>
      <c r="F5212" s="26" t="s">
        <v>16</v>
      </c>
      <c r="G5212" s="26" t="s">
        <v>14</v>
      </c>
      <c r="H5212" s="23">
        <v>0</v>
      </c>
      <c r="I5212" s="27"/>
      <c r="J5212" s="28">
        <v>0</v>
      </c>
      <c r="K5212" t="str">
        <f>IF((LEN(relatorio_Ananindeua3[[#This Row],[CIF/CPF/CNPJ]])=14),relatorio_Ananindeua3[[#This Row],[CIF/CPF/CNPJ]],relatorio_Ananindeua3[[#This Row],[Coluna2]])</f>
        <v>53497002000102</v>
      </c>
      <c r="L5212" t="str">
        <f t="shared" si="82"/>
        <v>534******02</v>
      </c>
    </row>
    <row r="5213" spans="1:12" x14ac:dyDescent="0.25">
      <c r="A5213" s="23" t="s">
        <v>10584</v>
      </c>
      <c r="B5213" s="23" t="s">
        <v>10585</v>
      </c>
      <c r="C5213" s="23" t="s">
        <v>32</v>
      </c>
      <c r="D5213" s="24">
        <v>45307.080208333333</v>
      </c>
      <c r="E5213" s="25" t="s">
        <v>11</v>
      </c>
      <c r="F5213" s="26" t="s">
        <v>16</v>
      </c>
      <c r="G5213" s="26" t="s">
        <v>14</v>
      </c>
      <c r="H5213" s="23">
        <v>0</v>
      </c>
      <c r="I5213" s="27"/>
      <c r="J5213" s="28">
        <v>0</v>
      </c>
      <c r="K5213" t="str">
        <f>IF((LEN(relatorio_Ananindeua3[[#This Row],[CIF/CPF/CNPJ]])=14),relatorio_Ananindeua3[[#This Row],[CIF/CPF/CNPJ]],relatorio_Ananindeua3[[#This Row],[Coluna2]])</f>
        <v>53505612000100</v>
      </c>
      <c r="L5213" t="str">
        <f t="shared" si="82"/>
        <v>535******00</v>
      </c>
    </row>
    <row r="5214" spans="1:12" x14ac:dyDescent="0.25">
      <c r="A5214" s="23" t="s">
        <v>10572</v>
      </c>
      <c r="B5214" s="23" t="s">
        <v>10573</v>
      </c>
      <c r="C5214" s="23" t="s">
        <v>32</v>
      </c>
      <c r="D5214" s="24">
        <v>45307.330034722225</v>
      </c>
      <c r="E5214" s="25" t="s">
        <v>11</v>
      </c>
      <c r="F5214" s="26" t="s">
        <v>16</v>
      </c>
      <c r="G5214" s="26" t="s">
        <v>14</v>
      </c>
      <c r="H5214" s="23">
        <v>0</v>
      </c>
      <c r="I5214" s="27"/>
      <c r="J5214" s="28">
        <v>0</v>
      </c>
      <c r="K5214" t="str">
        <f>IF((LEN(relatorio_Ananindeua3[[#This Row],[CIF/CPF/CNPJ]])=14),relatorio_Ananindeua3[[#This Row],[CIF/CPF/CNPJ]],relatorio_Ananindeua3[[#This Row],[Coluna2]])</f>
        <v>53500128000180</v>
      </c>
      <c r="L5214" t="str">
        <f t="shared" si="82"/>
        <v>535******80</v>
      </c>
    </row>
    <row r="5215" spans="1:12" x14ac:dyDescent="0.25">
      <c r="A5215" s="23" t="s">
        <v>10598</v>
      </c>
      <c r="B5215" s="23" t="s">
        <v>10599</v>
      </c>
      <c r="C5215" s="23" t="s">
        <v>32</v>
      </c>
      <c r="D5215" s="24">
        <v>45307.330069444448</v>
      </c>
      <c r="E5215" s="25" t="s">
        <v>11</v>
      </c>
      <c r="F5215" s="26" t="s">
        <v>16</v>
      </c>
      <c r="G5215" s="26" t="s">
        <v>14</v>
      </c>
      <c r="H5215" s="23">
        <v>0</v>
      </c>
      <c r="I5215" s="27"/>
      <c r="J5215" s="28">
        <v>0</v>
      </c>
      <c r="K5215" t="str">
        <f>IF((LEN(relatorio_Ananindeua3[[#This Row],[CIF/CPF/CNPJ]])=14),relatorio_Ananindeua3[[#This Row],[CIF/CPF/CNPJ]],relatorio_Ananindeua3[[#This Row],[Coluna2]])</f>
        <v>53508979000170</v>
      </c>
      <c r="L5215" t="str">
        <f t="shared" si="82"/>
        <v>535******70</v>
      </c>
    </row>
    <row r="5216" spans="1:12" x14ac:dyDescent="0.25">
      <c r="A5216" s="23" t="s">
        <v>10574</v>
      </c>
      <c r="B5216" s="23" t="s">
        <v>10575</v>
      </c>
      <c r="C5216" s="23" t="s">
        <v>32</v>
      </c>
      <c r="D5216" s="24">
        <v>45307.330081018517</v>
      </c>
      <c r="E5216" s="25" t="s">
        <v>11</v>
      </c>
      <c r="F5216" s="26" t="s">
        <v>16</v>
      </c>
      <c r="G5216" s="26" t="s">
        <v>14</v>
      </c>
      <c r="H5216" s="23">
        <v>0</v>
      </c>
      <c r="I5216" s="27"/>
      <c r="J5216" s="28">
        <v>0</v>
      </c>
      <c r="K5216" t="str">
        <f>IF((LEN(relatorio_Ananindeua3[[#This Row],[CIF/CPF/CNPJ]])=14),relatorio_Ananindeua3[[#This Row],[CIF/CPF/CNPJ]],relatorio_Ananindeua3[[#This Row],[Coluna2]])</f>
        <v>53502138000155</v>
      </c>
      <c r="L5216" t="str">
        <f t="shared" si="82"/>
        <v>535******55</v>
      </c>
    </row>
    <row r="5217" spans="1:12" x14ac:dyDescent="0.25">
      <c r="A5217" s="23" t="s">
        <v>1638</v>
      </c>
      <c r="B5217" s="23" t="s">
        <v>1639</v>
      </c>
      <c r="C5217" s="23" t="s">
        <v>34</v>
      </c>
      <c r="D5217" s="24">
        <v>45307.330347222225</v>
      </c>
      <c r="E5217" s="25" t="s">
        <v>11</v>
      </c>
      <c r="F5217" s="26" t="s">
        <v>16</v>
      </c>
      <c r="G5217" s="26" t="s">
        <v>14</v>
      </c>
      <c r="H5217" s="23">
        <v>0</v>
      </c>
      <c r="I5217" s="27"/>
      <c r="J5217" s="28">
        <v>0</v>
      </c>
      <c r="K5217" t="str">
        <f>IF((LEN(relatorio_Ananindeua3[[#This Row],[CIF/CPF/CNPJ]])=14),relatorio_Ananindeua3[[#This Row],[CIF/CPF/CNPJ]],relatorio_Ananindeua3[[#This Row],[Coluna2]])</f>
        <v>23365155000127</v>
      </c>
      <c r="L5217" t="str">
        <f t="shared" si="82"/>
        <v>233******27</v>
      </c>
    </row>
    <row r="5218" spans="1:12" x14ac:dyDescent="0.25">
      <c r="A5218" s="23" t="s">
        <v>10592</v>
      </c>
      <c r="B5218" s="23" t="s">
        <v>10593</v>
      </c>
      <c r="C5218" s="23" t="s">
        <v>32</v>
      </c>
      <c r="D5218" s="24">
        <v>45307.330347222225</v>
      </c>
      <c r="E5218" s="25" t="s">
        <v>11</v>
      </c>
      <c r="F5218" s="26" t="s">
        <v>16</v>
      </c>
      <c r="G5218" s="26" t="s">
        <v>14</v>
      </c>
      <c r="H5218" s="23">
        <v>0</v>
      </c>
      <c r="I5218" s="27"/>
      <c r="J5218" s="28">
        <v>0</v>
      </c>
      <c r="K5218" t="str">
        <f>IF((LEN(relatorio_Ananindeua3[[#This Row],[CIF/CPF/CNPJ]])=14),relatorio_Ananindeua3[[#This Row],[CIF/CPF/CNPJ]],relatorio_Ananindeua3[[#This Row],[Coluna2]])</f>
        <v>53507210000137</v>
      </c>
      <c r="L5218" t="str">
        <f t="shared" si="82"/>
        <v>535******37</v>
      </c>
    </row>
    <row r="5219" spans="1:12" x14ac:dyDescent="0.25">
      <c r="A5219" s="23" t="s">
        <v>10564</v>
      </c>
      <c r="B5219" s="23" t="s">
        <v>10565</v>
      </c>
      <c r="C5219" s="23" t="s">
        <v>32</v>
      </c>
      <c r="D5219" s="24">
        <v>45307.371712962966</v>
      </c>
      <c r="E5219" s="25" t="s">
        <v>11</v>
      </c>
      <c r="F5219" s="26" t="s">
        <v>16</v>
      </c>
      <c r="G5219" s="26" t="s">
        <v>14</v>
      </c>
      <c r="H5219" s="23">
        <v>0</v>
      </c>
      <c r="I5219" s="27"/>
      <c r="J5219" s="28">
        <v>0</v>
      </c>
      <c r="K5219" t="str">
        <f>IF((LEN(relatorio_Ananindeua3[[#This Row],[CIF/CPF/CNPJ]])=14),relatorio_Ananindeua3[[#This Row],[CIF/CPF/CNPJ]],relatorio_Ananindeua3[[#This Row],[Coluna2]])</f>
        <v>53495277000107</v>
      </c>
      <c r="L5219" t="str">
        <f t="shared" si="82"/>
        <v>534******07</v>
      </c>
    </row>
    <row r="5220" spans="1:12" x14ac:dyDescent="0.25">
      <c r="A5220" s="23" t="s">
        <v>13467</v>
      </c>
      <c r="B5220" s="23" t="s">
        <v>13466</v>
      </c>
      <c r="C5220" s="23" t="s">
        <v>21</v>
      </c>
      <c r="D5220" s="24">
        <v>45307.376006944447</v>
      </c>
      <c r="E5220" s="25" t="s">
        <v>11</v>
      </c>
      <c r="F5220" s="26" t="s">
        <v>19</v>
      </c>
      <c r="G5220" s="26" t="s">
        <v>13496</v>
      </c>
      <c r="H5220" s="23">
        <v>0</v>
      </c>
      <c r="I5220" s="27"/>
      <c r="J5220" s="28">
        <v>14.55</v>
      </c>
      <c r="K5220" t="str">
        <f>IF((LEN(relatorio_Ananindeua3[[#This Row],[CIF/CPF/CNPJ]])=14),relatorio_Ananindeua3[[#This Row],[CIF/CPF/CNPJ]],relatorio_Ananindeua3[[#This Row],[Coluna2]])</f>
        <v>60975737005978</v>
      </c>
      <c r="L5220" t="str">
        <f t="shared" si="82"/>
        <v>609******78</v>
      </c>
    </row>
    <row r="5221" spans="1:12" x14ac:dyDescent="0.25">
      <c r="A5221" s="23" t="s">
        <v>10606</v>
      </c>
      <c r="B5221" s="23" t="s">
        <v>10607</v>
      </c>
      <c r="C5221" s="23" t="s">
        <v>32</v>
      </c>
      <c r="D5221" s="24">
        <v>45307.378645833334</v>
      </c>
      <c r="E5221" s="25" t="s">
        <v>11</v>
      </c>
      <c r="F5221" s="26" t="s">
        <v>16</v>
      </c>
      <c r="G5221" s="26" t="s">
        <v>14</v>
      </c>
      <c r="H5221" s="23">
        <v>0</v>
      </c>
      <c r="I5221" s="27"/>
      <c r="J5221" s="28">
        <v>0</v>
      </c>
      <c r="K5221" t="str">
        <f>IF((LEN(relatorio_Ananindeua3[[#This Row],[CIF/CPF/CNPJ]])=14),relatorio_Ananindeua3[[#This Row],[CIF/CPF/CNPJ]],relatorio_Ananindeua3[[#This Row],[Coluna2]])</f>
        <v>53510557000139</v>
      </c>
      <c r="L5221" t="str">
        <f t="shared" si="82"/>
        <v>535******39</v>
      </c>
    </row>
    <row r="5222" spans="1:12" x14ac:dyDescent="0.25">
      <c r="A5222" s="23" t="s">
        <v>10366</v>
      </c>
      <c r="B5222" s="23" t="s">
        <v>10367</v>
      </c>
      <c r="C5222" s="23" t="s">
        <v>32</v>
      </c>
      <c r="D5222" s="24">
        <v>45307.381319444445</v>
      </c>
      <c r="E5222" s="25" t="s">
        <v>11</v>
      </c>
      <c r="F5222" s="26" t="s">
        <v>16</v>
      </c>
      <c r="G5222" s="26" t="s">
        <v>14</v>
      </c>
      <c r="H5222" s="23">
        <v>0</v>
      </c>
      <c r="I5222" s="27"/>
      <c r="J5222" s="28">
        <v>0</v>
      </c>
      <c r="K5222" t="str">
        <f>IF((LEN(relatorio_Ananindeua3[[#This Row],[CIF/CPF/CNPJ]])=14),relatorio_Ananindeua3[[#This Row],[CIF/CPF/CNPJ]],relatorio_Ananindeua3[[#This Row],[Coluna2]])</f>
        <v>53430873000109</v>
      </c>
      <c r="L5222" t="str">
        <f t="shared" si="82"/>
        <v>534******09</v>
      </c>
    </row>
    <row r="5223" spans="1:12" x14ac:dyDescent="0.25">
      <c r="A5223" s="23" t="s">
        <v>1708</v>
      </c>
      <c r="B5223" s="23" t="s">
        <v>1709</v>
      </c>
      <c r="C5223" s="23" t="s">
        <v>34</v>
      </c>
      <c r="D5223" s="24">
        <v>45307.39261574074</v>
      </c>
      <c r="E5223" s="25" t="s">
        <v>11</v>
      </c>
      <c r="F5223" s="26" t="s">
        <v>16</v>
      </c>
      <c r="G5223" s="26" t="s">
        <v>14</v>
      </c>
      <c r="H5223" s="23">
        <v>0</v>
      </c>
      <c r="I5223" s="27"/>
      <c r="J5223" s="28">
        <v>0</v>
      </c>
      <c r="K5223" t="str">
        <f>IF((LEN(relatorio_Ananindeua3[[#This Row],[CIF/CPF/CNPJ]])=14),relatorio_Ananindeua3[[#This Row],[CIF/CPF/CNPJ]],relatorio_Ananindeua3[[#This Row],[Coluna2]])</f>
        <v>23874858000180</v>
      </c>
      <c r="L5223" t="str">
        <f t="shared" si="82"/>
        <v>238******80</v>
      </c>
    </row>
    <row r="5224" spans="1:12" x14ac:dyDescent="0.25">
      <c r="A5224" s="23" t="s">
        <v>6445</v>
      </c>
      <c r="B5224" s="23" t="s">
        <v>6446</v>
      </c>
      <c r="C5224" s="23" t="s">
        <v>34</v>
      </c>
      <c r="D5224" s="24">
        <v>45307.399525462963</v>
      </c>
      <c r="E5224" s="25" t="s">
        <v>11</v>
      </c>
      <c r="F5224" s="26" t="s">
        <v>16</v>
      </c>
      <c r="G5224" s="26" t="s">
        <v>14</v>
      </c>
      <c r="H5224" s="23">
        <v>0</v>
      </c>
      <c r="I5224" s="27"/>
      <c r="J5224" s="28">
        <v>0</v>
      </c>
      <c r="K5224" t="str">
        <f>IF((LEN(relatorio_Ananindeua3[[#This Row],[CIF/CPF/CNPJ]])=14),relatorio_Ananindeua3[[#This Row],[CIF/CPF/CNPJ]],relatorio_Ananindeua3[[#This Row],[Coluna2]])</f>
        <v>44902817000120</v>
      </c>
      <c r="L5224" t="str">
        <f t="shared" si="82"/>
        <v>449******20</v>
      </c>
    </row>
    <row r="5225" spans="1:12" x14ac:dyDescent="0.25">
      <c r="A5225" s="23" t="s">
        <v>7197</v>
      </c>
      <c r="B5225" s="23" t="s">
        <v>7198</v>
      </c>
      <c r="C5225" s="23" t="s">
        <v>34</v>
      </c>
      <c r="D5225" s="24">
        <v>45307.406435185185</v>
      </c>
      <c r="E5225" s="25" t="s">
        <v>11</v>
      </c>
      <c r="F5225" s="26" t="s">
        <v>16</v>
      </c>
      <c r="G5225" s="26" t="s">
        <v>14</v>
      </c>
      <c r="H5225" s="23">
        <v>0</v>
      </c>
      <c r="I5225" s="27"/>
      <c r="J5225" s="28">
        <v>0</v>
      </c>
      <c r="K5225" t="str">
        <f>IF((LEN(relatorio_Ananindeua3[[#This Row],[CIF/CPF/CNPJ]])=14),relatorio_Ananindeua3[[#This Row],[CIF/CPF/CNPJ]],relatorio_Ananindeua3[[#This Row],[Coluna2]])</f>
        <v>46916473000134</v>
      </c>
      <c r="L5225" t="str">
        <f t="shared" si="82"/>
        <v>469******34</v>
      </c>
    </row>
    <row r="5226" spans="1:12" x14ac:dyDescent="0.25">
      <c r="A5226" s="23" t="s">
        <v>6787</v>
      </c>
      <c r="B5226" s="23" t="s">
        <v>6788</v>
      </c>
      <c r="C5226" s="23" t="s">
        <v>34</v>
      </c>
      <c r="D5226" s="24">
        <v>45307.406458333331</v>
      </c>
      <c r="E5226" s="25" t="s">
        <v>11</v>
      </c>
      <c r="F5226" s="26" t="s">
        <v>16</v>
      </c>
      <c r="G5226" s="26" t="s">
        <v>14</v>
      </c>
      <c r="H5226" s="23">
        <v>0</v>
      </c>
      <c r="I5226" s="27"/>
      <c r="J5226" s="28">
        <v>0</v>
      </c>
      <c r="K5226" t="str">
        <f>IF((LEN(relatorio_Ananindeua3[[#This Row],[CIF/CPF/CNPJ]])=14),relatorio_Ananindeua3[[#This Row],[CIF/CPF/CNPJ]],relatorio_Ananindeua3[[#This Row],[Coluna2]])</f>
        <v>45888167000179</v>
      </c>
      <c r="L5226" t="str">
        <f t="shared" si="82"/>
        <v>458******79</v>
      </c>
    </row>
    <row r="5227" spans="1:12" x14ac:dyDescent="0.25">
      <c r="A5227" s="23" t="s">
        <v>10566</v>
      </c>
      <c r="B5227" s="23" t="s">
        <v>10567</v>
      </c>
      <c r="C5227" s="23" t="s">
        <v>32</v>
      </c>
      <c r="D5227" s="24">
        <v>45307.413622685184</v>
      </c>
      <c r="E5227" s="25" t="s">
        <v>11</v>
      </c>
      <c r="F5227" s="26" t="s">
        <v>16</v>
      </c>
      <c r="G5227" s="26" t="s">
        <v>14</v>
      </c>
      <c r="H5227" s="23">
        <v>0</v>
      </c>
      <c r="I5227" s="27"/>
      <c r="J5227" s="28">
        <v>0</v>
      </c>
      <c r="K5227" t="str">
        <f>IF((LEN(relatorio_Ananindeua3[[#This Row],[CIF/CPF/CNPJ]])=14),relatorio_Ananindeua3[[#This Row],[CIF/CPF/CNPJ]],relatorio_Ananindeua3[[#This Row],[Coluna2]])</f>
        <v>53495359000143</v>
      </c>
      <c r="L5227" t="str">
        <f t="shared" si="82"/>
        <v>534******43</v>
      </c>
    </row>
    <row r="5228" spans="1:12" x14ac:dyDescent="0.25">
      <c r="A5228" s="23" t="s">
        <v>10596</v>
      </c>
      <c r="B5228" s="23" t="s">
        <v>10597</v>
      </c>
      <c r="C5228" s="23" t="s">
        <v>32</v>
      </c>
      <c r="D5228" s="24">
        <v>45307.413657407407</v>
      </c>
      <c r="E5228" s="25" t="s">
        <v>11</v>
      </c>
      <c r="F5228" s="26" t="s">
        <v>16</v>
      </c>
      <c r="G5228" s="26" t="s">
        <v>14</v>
      </c>
      <c r="H5228" s="23">
        <v>0</v>
      </c>
      <c r="I5228" s="27"/>
      <c r="J5228" s="28">
        <v>0</v>
      </c>
      <c r="K5228" t="str">
        <f>IF((LEN(relatorio_Ananindeua3[[#This Row],[CIF/CPF/CNPJ]])=14),relatorio_Ananindeua3[[#This Row],[CIF/CPF/CNPJ]],relatorio_Ananindeua3[[#This Row],[Coluna2]])</f>
        <v>53508542000136</v>
      </c>
      <c r="L5228" t="str">
        <f t="shared" si="82"/>
        <v>535******36</v>
      </c>
    </row>
    <row r="5229" spans="1:12" x14ac:dyDescent="0.25">
      <c r="A5229" s="23" t="s">
        <v>10590</v>
      </c>
      <c r="B5229" s="23" t="s">
        <v>10591</v>
      </c>
      <c r="C5229" s="23" t="s">
        <v>32</v>
      </c>
      <c r="D5229" s="24">
        <v>45307.413680555554</v>
      </c>
      <c r="E5229" s="25" t="s">
        <v>11</v>
      </c>
      <c r="F5229" s="26" t="s">
        <v>16</v>
      </c>
      <c r="G5229" s="26" t="s">
        <v>14</v>
      </c>
      <c r="H5229" s="23">
        <v>0</v>
      </c>
      <c r="I5229" s="27"/>
      <c r="J5229" s="28">
        <v>0</v>
      </c>
      <c r="K5229" t="str">
        <f>IF((LEN(relatorio_Ananindeua3[[#This Row],[CIF/CPF/CNPJ]])=14),relatorio_Ananindeua3[[#This Row],[CIF/CPF/CNPJ]],relatorio_Ananindeua3[[#This Row],[Coluna2]])</f>
        <v>53507195000127</v>
      </c>
      <c r="L5229" t="str">
        <f t="shared" si="82"/>
        <v>535******27</v>
      </c>
    </row>
    <row r="5230" spans="1:12" x14ac:dyDescent="0.25">
      <c r="A5230" s="23" t="s">
        <v>10600</v>
      </c>
      <c r="B5230" s="23" t="s">
        <v>10601</v>
      </c>
      <c r="C5230" s="23" t="s">
        <v>32</v>
      </c>
      <c r="D5230" s="24">
        <v>45307.413703703707</v>
      </c>
      <c r="E5230" s="25" t="s">
        <v>11</v>
      </c>
      <c r="F5230" s="26" t="s">
        <v>16</v>
      </c>
      <c r="G5230" s="26" t="s">
        <v>14</v>
      </c>
      <c r="H5230" s="23">
        <v>0</v>
      </c>
      <c r="I5230" s="27"/>
      <c r="J5230" s="28">
        <v>0</v>
      </c>
      <c r="K5230" t="str">
        <f>IF((LEN(relatorio_Ananindeua3[[#This Row],[CIF/CPF/CNPJ]])=14),relatorio_Ananindeua3[[#This Row],[CIF/CPF/CNPJ]],relatorio_Ananindeua3[[#This Row],[Coluna2]])</f>
        <v>53509557000119</v>
      </c>
      <c r="L5230" t="str">
        <f t="shared" si="82"/>
        <v>535******19</v>
      </c>
    </row>
    <row r="5231" spans="1:12" x14ac:dyDescent="0.25">
      <c r="A5231" s="23" t="s">
        <v>10604</v>
      </c>
      <c r="B5231" s="23" t="s">
        <v>10605</v>
      </c>
      <c r="C5231" s="23" t="s">
        <v>32</v>
      </c>
      <c r="D5231" s="24">
        <v>45307.413715277777</v>
      </c>
      <c r="E5231" s="25" t="s">
        <v>11</v>
      </c>
      <c r="F5231" s="26" t="s">
        <v>16</v>
      </c>
      <c r="G5231" s="26" t="s">
        <v>14</v>
      </c>
      <c r="H5231" s="23">
        <v>0</v>
      </c>
      <c r="I5231" s="27"/>
      <c r="J5231" s="28">
        <v>0</v>
      </c>
      <c r="K5231" t="str">
        <f>IF((LEN(relatorio_Ananindeua3[[#This Row],[CIF/CPF/CNPJ]])=14),relatorio_Ananindeua3[[#This Row],[CIF/CPF/CNPJ]],relatorio_Ananindeua3[[#This Row],[Coluna2]])</f>
        <v>53510543000115</v>
      </c>
      <c r="L5231" t="str">
        <f t="shared" si="82"/>
        <v>535******15</v>
      </c>
    </row>
    <row r="5232" spans="1:12" x14ac:dyDescent="0.25">
      <c r="A5232" s="23" t="s">
        <v>2855</v>
      </c>
      <c r="B5232" s="23" t="s">
        <v>2856</v>
      </c>
      <c r="C5232" s="23" t="s">
        <v>34</v>
      </c>
      <c r="D5232" s="24">
        <v>45307.427361111113</v>
      </c>
      <c r="E5232" s="25" t="s">
        <v>11</v>
      </c>
      <c r="F5232" s="26" t="s">
        <v>16</v>
      </c>
      <c r="G5232" s="26" t="s">
        <v>14</v>
      </c>
      <c r="H5232" s="23">
        <v>0</v>
      </c>
      <c r="I5232" s="27"/>
      <c r="J5232" s="28">
        <v>0</v>
      </c>
      <c r="K5232" t="str">
        <f>IF((LEN(relatorio_Ananindeua3[[#This Row],[CIF/CPF/CNPJ]])=14),relatorio_Ananindeua3[[#This Row],[CIF/CPF/CNPJ]],relatorio_Ananindeua3[[#This Row],[Coluna2]])</f>
        <v>30584615000173</v>
      </c>
      <c r="L5232" t="str">
        <f t="shared" si="82"/>
        <v>305******73</v>
      </c>
    </row>
    <row r="5233" spans="1:12" x14ac:dyDescent="0.25">
      <c r="A5233" s="23" t="s">
        <v>10608</v>
      </c>
      <c r="B5233" s="23" t="s">
        <v>10609</v>
      </c>
      <c r="C5233" s="23" t="s">
        <v>32</v>
      </c>
      <c r="D5233" s="24">
        <v>45307.427384259259</v>
      </c>
      <c r="E5233" s="25" t="s">
        <v>11</v>
      </c>
      <c r="F5233" s="26" t="s">
        <v>16</v>
      </c>
      <c r="G5233" s="26" t="s">
        <v>14</v>
      </c>
      <c r="H5233" s="23">
        <v>0</v>
      </c>
      <c r="I5233" s="27"/>
      <c r="J5233" s="28">
        <v>0</v>
      </c>
      <c r="K5233" t="str">
        <f>IF((LEN(relatorio_Ananindeua3[[#This Row],[CIF/CPF/CNPJ]])=14),relatorio_Ananindeua3[[#This Row],[CIF/CPF/CNPJ]],relatorio_Ananindeua3[[#This Row],[Coluna2]])</f>
        <v>53510761000150</v>
      </c>
      <c r="L5233" t="str">
        <f t="shared" si="82"/>
        <v>535******50</v>
      </c>
    </row>
    <row r="5234" spans="1:12" x14ac:dyDescent="0.25">
      <c r="A5234" s="23" t="s">
        <v>4118</v>
      </c>
      <c r="B5234" s="23" t="s">
        <v>4119</v>
      </c>
      <c r="C5234" s="23" t="s">
        <v>34</v>
      </c>
      <c r="D5234" s="24">
        <v>45307.427442129629</v>
      </c>
      <c r="E5234" s="25" t="s">
        <v>11</v>
      </c>
      <c r="F5234" s="26" t="s">
        <v>16</v>
      </c>
      <c r="G5234" s="26" t="s">
        <v>14</v>
      </c>
      <c r="H5234" s="23">
        <v>0</v>
      </c>
      <c r="I5234" s="27"/>
      <c r="J5234" s="28">
        <v>0</v>
      </c>
      <c r="K5234" t="str">
        <f>IF((LEN(relatorio_Ananindeua3[[#This Row],[CIF/CPF/CNPJ]])=14),relatorio_Ananindeua3[[#This Row],[CIF/CPF/CNPJ]],relatorio_Ananindeua3[[#This Row],[Coluna2]])</f>
        <v>36250951000166</v>
      </c>
      <c r="L5234" t="str">
        <f t="shared" si="82"/>
        <v>362******66</v>
      </c>
    </row>
    <row r="5235" spans="1:12" x14ac:dyDescent="0.25">
      <c r="A5235" s="23" t="s">
        <v>956</v>
      </c>
      <c r="B5235" s="23" t="s">
        <v>957</v>
      </c>
      <c r="C5235" s="23" t="s">
        <v>21</v>
      </c>
      <c r="D5235" s="24">
        <v>45307.444664351853</v>
      </c>
      <c r="E5235" s="25" t="s">
        <v>11</v>
      </c>
      <c r="F5235" s="26" t="s">
        <v>19</v>
      </c>
      <c r="G5235" s="26" t="s">
        <v>13496</v>
      </c>
      <c r="H5235" s="23">
        <v>0</v>
      </c>
      <c r="I5235" s="27"/>
      <c r="J5235" s="28">
        <v>7.5</v>
      </c>
      <c r="K5235" t="str">
        <f>IF((LEN(relatorio_Ananindeua3[[#This Row],[CIF/CPF/CNPJ]])=14),relatorio_Ananindeua3[[#This Row],[CIF/CPF/CNPJ]],relatorio_Ananindeua3[[#This Row],[Coluna2]])</f>
        <v>17454167000125</v>
      </c>
      <c r="L5235" t="str">
        <f t="shared" si="82"/>
        <v>174******25</v>
      </c>
    </row>
    <row r="5236" spans="1:12" x14ac:dyDescent="0.25">
      <c r="A5236" s="23" t="s">
        <v>10096</v>
      </c>
      <c r="B5236" s="23" t="s">
        <v>10097</v>
      </c>
      <c r="C5236" s="23" t="s">
        <v>17</v>
      </c>
      <c r="D5236" s="24">
        <v>45307.488622685189</v>
      </c>
      <c r="E5236" s="25" t="s">
        <v>11</v>
      </c>
      <c r="F5236" s="26" t="s">
        <v>16</v>
      </c>
      <c r="G5236" s="26" t="s">
        <v>14</v>
      </c>
      <c r="H5236" s="23">
        <v>0</v>
      </c>
      <c r="I5236" s="27"/>
      <c r="J5236" s="28">
        <v>0</v>
      </c>
      <c r="K5236" t="str">
        <f>IF((LEN(relatorio_Ananindeua3[[#This Row],[CIF/CPF/CNPJ]])=14),relatorio_Ananindeua3[[#This Row],[CIF/CPF/CNPJ]],relatorio_Ananindeua3[[#This Row],[Coluna2]])</f>
        <v>53159958000196</v>
      </c>
      <c r="L5236" t="str">
        <f t="shared" si="82"/>
        <v>531******96</v>
      </c>
    </row>
    <row r="5237" spans="1:12" x14ac:dyDescent="0.25">
      <c r="A5237" s="23" t="s">
        <v>10076</v>
      </c>
      <c r="B5237" s="23" t="s">
        <v>10077</v>
      </c>
      <c r="C5237" s="23" t="s">
        <v>17</v>
      </c>
      <c r="D5237" s="24">
        <v>45307.540648148148</v>
      </c>
      <c r="E5237" s="25" t="s">
        <v>11</v>
      </c>
      <c r="F5237" s="26" t="s">
        <v>16</v>
      </c>
      <c r="G5237" s="26" t="s">
        <v>14</v>
      </c>
      <c r="H5237" s="23">
        <v>0</v>
      </c>
      <c r="I5237" s="27"/>
      <c r="J5237" s="28">
        <v>0</v>
      </c>
      <c r="K5237" t="str">
        <f>IF((LEN(relatorio_Ananindeua3[[#This Row],[CIF/CPF/CNPJ]])=14),relatorio_Ananindeua3[[#This Row],[CIF/CPF/CNPJ]],relatorio_Ananindeua3[[#This Row],[Coluna2]])</f>
        <v>53056812000115</v>
      </c>
      <c r="L5237" t="str">
        <f t="shared" si="82"/>
        <v>530******15</v>
      </c>
    </row>
    <row r="5238" spans="1:12" x14ac:dyDescent="0.25">
      <c r="A5238" s="23" t="s">
        <v>2488</v>
      </c>
      <c r="B5238" s="23" t="s">
        <v>2489</v>
      </c>
      <c r="C5238" s="23" t="s">
        <v>17</v>
      </c>
      <c r="D5238" s="24">
        <v>45307.558125000003</v>
      </c>
      <c r="E5238" s="25" t="s">
        <v>11</v>
      </c>
      <c r="F5238" s="26" t="s">
        <v>16</v>
      </c>
      <c r="G5238" s="26" t="s">
        <v>14</v>
      </c>
      <c r="H5238" s="23">
        <v>0</v>
      </c>
      <c r="I5238" s="27"/>
      <c r="J5238" s="28">
        <v>0</v>
      </c>
      <c r="K5238" t="str">
        <f>IF((LEN(relatorio_Ananindeua3[[#This Row],[CIF/CPF/CNPJ]])=14),relatorio_Ananindeua3[[#This Row],[CIF/CPF/CNPJ]],relatorio_Ananindeua3[[#This Row],[Coluna2]])</f>
        <v>29004573000175</v>
      </c>
      <c r="L5238" t="str">
        <f t="shared" si="82"/>
        <v>290******75</v>
      </c>
    </row>
    <row r="5239" spans="1:12" x14ac:dyDescent="0.25">
      <c r="A5239" s="23" t="s">
        <v>3087</v>
      </c>
      <c r="B5239" s="23" t="s">
        <v>3088</v>
      </c>
      <c r="C5239" s="23" t="s">
        <v>17</v>
      </c>
      <c r="D5239" s="24">
        <v>45307.559803240743</v>
      </c>
      <c r="E5239" s="25" t="s">
        <v>11</v>
      </c>
      <c r="F5239" s="26" t="s">
        <v>16</v>
      </c>
      <c r="G5239" s="26" t="s">
        <v>14</v>
      </c>
      <c r="H5239" s="23">
        <v>0</v>
      </c>
      <c r="I5239" s="27"/>
      <c r="J5239" s="28">
        <v>0</v>
      </c>
      <c r="K5239" t="str">
        <f>IF((LEN(relatorio_Ananindeua3[[#This Row],[CIF/CPF/CNPJ]])=14),relatorio_Ananindeua3[[#This Row],[CIF/CPF/CNPJ]],relatorio_Ananindeua3[[#This Row],[Coluna2]])</f>
        <v>31875413000143</v>
      </c>
      <c r="L5239" t="str">
        <f t="shared" si="82"/>
        <v>318******43</v>
      </c>
    </row>
    <row r="5240" spans="1:12" x14ac:dyDescent="0.25">
      <c r="A5240" s="23" t="s">
        <v>1466</v>
      </c>
      <c r="B5240" s="23" t="s">
        <v>1467</v>
      </c>
      <c r="C5240" s="23" t="s">
        <v>17</v>
      </c>
      <c r="D5240" s="24">
        <v>45307.653252314813</v>
      </c>
      <c r="E5240" s="25" t="s">
        <v>11</v>
      </c>
      <c r="F5240" s="26" t="s">
        <v>16</v>
      </c>
      <c r="G5240" s="26" t="s">
        <v>14</v>
      </c>
      <c r="H5240" s="23">
        <v>0</v>
      </c>
      <c r="I5240" s="27"/>
      <c r="J5240" s="28">
        <v>0</v>
      </c>
      <c r="K5240" t="str">
        <f>IF((LEN(relatorio_Ananindeua3[[#This Row],[CIF/CPF/CNPJ]])=14),relatorio_Ananindeua3[[#This Row],[CIF/CPF/CNPJ]],relatorio_Ananindeua3[[#This Row],[Coluna2]])</f>
        <v>21822724000190</v>
      </c>
      <c r="L5240" t="str">
        <f t="shared" si="82"/>
        <v>218******90</v>
      </c>
    </row>
    <row r="5241" spans="1:12" x14ac:dyDescent="0.25">
      <c r="A5241" s="23" t="s">
        <v>22</v>
      </c>
      <c r="B5241" s="23" t="s">
        <v>23</v>
      </c>
      <c r="C5241" s="23" t="s">
        <v>20</v>
      </c>
      <c r="D5241" s="24">
        <v>45308</v>
      </c>
      <c r="E5241" s="25" t="s">
        <v>11</v>
      </c>
      <c r="F5241" s="26" t="s">
        <v>19</v>
      </c>
      <c r="G5241" s="26" t="s">
        <v>13496</v>
      </c>
      <c r="H5241" s="23">
        <v>0</v>
      </c>
      <c r="I5241" s="27"/>
      <c r="J5241" s="28">
        <v>4.1500000000000004</v>
      </c>
      <c r="K5241" t="str">
        <f>IF((LEN(relatorio_Ananindeua3[[#This Row],[CIF/CPF/CNPJ]])=14),relatorio_Ananindeua3[[#This Row],[CIF/CPF/CNPJ]],relatorio_Ananindeua3[[#This Row],[Coluna2]])</f>
        <v>00000802002650</v>
      </c>
      <c r="L5241" t="str">
        <f t="shared" si="82"/>
        <v>000******50</v>
      </c>
    </row>
    <row r="5242" spans="1:12" x14ac:dyDescent="0.25">
      <c r="A5242" s="23" t="s">
        <v>6904</v>
      </c>
      <c r="B5242" s="23" t="s">
        <v>6905</v>
      </c>
      <c r="C5242" s="23" t="s">
        <v>20</v>
      </c>
      <c r="D5242" s="24">
        <v>45308</v>
      </c>
      <c r="E5242" s="25" t="s">
        <v>11</v>
      </c>
      <c r="F5242" s="26" t="s">
        <v>19</v>
      </c>
      <c r="G5242" s="26" t="s">
        <v>13496</v>
      </c>
      <c r="H5242" s="23">
        <v>0</v>
      </c>
      <c r="I5242" s="27"/>
      <c r="J5242" s="28">
        <v>13</v>
      </c>
      <c r="K5242" t="str">
        <f>IF((LEN(relatorio_Ananindeua3[[#This Row],[CIF/CPF/CNPJ]])=14),relatorio_Ananindeua3[[#This Row],[CIF/CPF/CNPJ]],relatorio_Ananindeua3[[#This Row],[Coluna2]])</f>
        <v>46201083002393</v>
      </c>
      <c r="L5242" t="str">
        <f t="shared" si="82"/>
        <v>462******93</v>
      </c>
    </row>
    <row r="5243" spans="1:12" x14ac:dyDescent="0.25">
      <c r="A5243" s="23" t="s">
        <v>13467</v>
      </c>
      <c r="B5243" s="23" t="s">
        <v>13466</v>
      </c>
      <c r="C5243" s="23" t="s">
        <v>21</v>
      </c>
      <c r="D5243" s="24">
        <v>45308</v>
      </c>
      <c r="E5243" s="25" t="s">
        <v>11</v>
      </c>
      <c r="F5243" s="26" t="s">
        <v>19</v>
      </c>
      <c r="G5243" s="26" t="s">
        <v>13496</v>
      </c>
      <c r="H5243" s="23">
        <v>0</v>
      </c>
      <c r="I5243" s="27"/>
      <c r="J5243" s="28">
        <v>1564.72</v>
      </c>
      <c r="K5243" t="str">
        <f>IF((LEN(relatorio_Ananindeua3[[#This Row],[CIF/CPF/CNPJ]])=14),relatorio_Ananindeua3[[#This Row],[CIF/CPF/CNPJ]],relatorio_Ananindeua3[[#This Row],[Coluna2]])</f>
        <v>60975737005978</v>
      </c>
      <c r="L5243" t="str">
        <f t="shared" si="82"/>
        <v>609******78</v>
      </c>
    </row>
    <row r="5244" spans="1:12" x14ac:dyDescent="0.25">
      <c r="A5244" s="23" t="s">
        <v>2855</v>
      </c>
      <c r="B5244" s="23" t="s">
        <v>2856</v>
      </c>
      <c r="C5244" s="23" t="s">
        <v>34</v>
      </c>
      <c r="D5244" s="24">
        <v>45308.031481481485</v>
      </c>
      <c r="E5244" s="25" t="s">
        <v>11</v>
      </c>
      <c r="F5244" s="26" t="s">
        <v>16</v>
      </c>
      <c r="G5244" s="26" t="s">
        <v>14</v>
      </c>
      <c r="H5244" s="23">
        <v>0</v>
      </c>
      <c r="I5244" s="27"/>
      <c r="J5244" s="28">
        <v>0</v>
      </c>
      <c r="K5244" t="str">
        <f>IF((LEN(relatorio_Ananindeua3[[#This Row],[CIF/CPF/CNPJ]])=14),relatorio_Ananindeua3[[#This Row],[CIF/CPF/CNPJ]],relatorio_Ananindeua3[[#This Row],[Coluna2]])</f>
        <v>30584615000173</v>
      </c>
      <c r="L5244" t="str">
        <f t="shared" si="82"/>
        <v>305******73</v>
      </c>
    </row>
    <row r="5245" spans="1:12" x14ac:dyDescent="0.25">
      <c r="A5245" s="23" t="s">
        <v>9322</v>
      </c>
      <c r="B5245" s="23" t="s">
        <v>9323</v>
      </c>
      <c r="C5245" s="23" t="s">
        <v>34</v>
      </c>
      <c r="D5245" s="24">
        <v>45308.031493055554</v>
      </c>
      <c r="E5245" s="25" t="s">
        <v>11</v>
      </c>
      <c r="F5245" s="26" t="s">
        <v>16</v>
      </c>
      <c r="G5245" s="26" t="s">
        <v>14</v>
      </c>
      <c r="H5245" s="23">
        <v>0</v>
      </c>
      <c r="I5245" s="27"/>
      <c r="J5245" s="28">
        <v>0</v>
      </c>
      <c r="K5245" t="str">
        <f>IF((LEN(relatorio_Ananindeua3[[#This Row],[CIF/CPF/CNPJ]])=14),relatorio_Ananindeua3[[#This Row],[CIF/CPF/CNPJ]],relatorio_Ananindeua3[[#This Row],[Coluna2]])</f>
        <v>51190683000128</v>
      </c>
      <c r="L5245" t="str">
        <f t="shared" si="82"/>
        <v>511******28</v>
      </c>
    </row>
    <row r="5246" spans="1:12" x14ac:dyDescent="0.25">
      <c r="A5246" s="23" t="s">
        <v>3804</v>
      </c>
      <c r="B5246" s="23" t="s">
        <v>3805</v>
      </c>
      <c r="C5246" s="23" t="s">
        <v>34</v>
      </c>
      <c r="D5246" s="24">
        <v>45308.031504629631</v>
      </c>
      <c r="E5246" s="25" t="s">
        <v>11</v>
      </c>
      <c r="F5246" s="26" t="s">
        <v>16</v>
      </c>
      <c r="G5246" s="26" t="s">
        <v>14</v>
      </c>
      <c r="H5246" s="23">
        <v>0</v>
      </c>
      <c r="I5246" s="27"/>
      <c r="J5246" s="28">
        <v>0</v>
      </c>
      <c r="K5246" t="str">
        <f>IF((LEN(relatorio_Ananindeua3[[#This Row],[CIF/CPF/CNPJ]])=14),relatorio_Ananindeua3[[#This Row],[CIF/CPF/CNPJ]],relatorio_Ananindeua3[[#This Row],[Coluna2]])</f>
        <v>34960980000196</v>
      </c>
      <c r="L5246" t="str">
        <f t="shared" si="82"/>
        <v>349******96</v>
      </c>
    </row>
    <row r="5247" spans="1:12" x14ac:dyDescent="0.25">
      <c r="A5247" s="23" t="s">
        <v>10656</v>
      </c>
      <c r="B5247" s="23" t="s">
        <v>10657</v>
      </c>
      <c r="C5247" s="23" t="s">
        <v>32</v>
      </c>
      <c r="D5247" s="24">
        <v>45308.045358796298</v>
      </c>
      <c r="E5247" s="25" t="s">
        <v>11</v>
      </c>
      <c r="F5247" s="26" t="s">
        <v>16</v>
      </c>
      <c r="G5247" s="26" t="s">
        <v>14</v>
      </c>
      <c r="H5247" s="23">
        <v>0</v>
      </c>
      <c r="I5247" s="27"/>
      <c r="J5247" s="28">
        <v>0</v>
      </c>
      <c r="K5247" t="str">
        <f>IF((LEN(relatorio_Ananindeua3[[#This Row],[CIF/CPF/CNPJ]])=14),relatorio_Ananindeua3[[#This Row],[CIF/CPF/CNPJ]],relatorio_Ananindeua3[[#This Row],[Coluna2]])</f>
        <v>53526114000136</v>
      </c>
      <c r="L5247" t="str">
        <f t="shared" si="82"/>
        <v>535******36</v>
      </c>
    </row>
    <row r="5248" spans="1:12" x14ac:dyDescent="0.25">
      <c r="A5248" s="23" t="s">
        <v>10638</v>
      </c>
      <c r="B5248" s="23" t="s">
        <v>10639</v>
      </c>
      <c r="C5248" s="23" t="s">
        <v>32</v>
      </c>
      <c r="D5248" s="24">
        <v>45308.045370370368</v>
      </c>
      <c r="E5248" s="25" t="s">
        <v>11</v>
      </c>
      <c r="F5248" s="26" t="s">
        <v>16</v>
      </c>
      <c r="G5248" s="26" t="s">
        <v>14</v>
      </c>
      <c r="H5248" s="23">
        <v>0</v>
      </c>
      <c r="I5248" s="27"/>
      <c r="J5248" s="28">
        <v>0</v>
      </c>
      <c r="K5248" t="str">
        <f>IF((LEN(relatorio_Ananindeua3[[#This Row],[CIF/CPF/CNPJ]])=14),relatorio_Ananindeua3[[#This Row],[CIF/CPF/CNPJ]],relatorio_Ananindeua3[[#This Row],[Coluna2]])</f>
        <v>53522928000100</v>
      </c>
      <c r="L5248" t="str">
        <f t="shared" si="82"/>
        <v>535******00</v>
      </c>
    </row>
    <row r="5249" spans="1:12" x14ac:dyDescent="0.25">
      <c r="A5249" s="23" t="s">
        <v>10648</v>
      </c>
      <c r="B5249" s="23" t="s">
        <v>10649</v>
      </c>
      <c r="C5249" s="23" t="s">
        <v>32</v>
      </c>
      <c r="D5249" s="24">
        <v>45308.045428240737</v>
      </c>
      <c r="E5249" s="25" t="s">
        <v>11</v>
      </c>
      <c r="F5249" s="26" t="s">
        <v>16</v>
      </c>
      <c r="G5249" s="26" t="s">
        <v>14</v>
      </c>
      <c r="H5249" s="23">
        <v>0</v>
      </c>
      <c r="I5249" s="27"/>
      <c r="J5249" s="28">
        <v>0</v>
      </c>
      <c r="K5249" t="str">
        <f>IF((LEN(relatorio_Ananindeua3[[#This Row],[CIF/CPF/CNPJ]])=14),relatorio_Ananindeua3[[#This Row],[CIF/CPF/CNPJ]],relatorio_Ananindeua3[[#This Row],[Coluna2]])</f>
        <v>53524924000153</v>
      </c>
      <c r="L5249" t="str">
        <f t="shared" si="82"/>
        <v>535******53</v>
      </c>
    </row>
    <row r="5250" spans="1:12" x14ac:dyDescent="0.25">
      <c r="A5250" s="23" t="s">
        <v>10614</v>
      </c>
      <c r="B5250" s="23" t="s">
        <v>10615</v>
      </c>
      <c r="C5250" s="23" t="s">
        <v>32</v>
      </c>
      <c r="D5250" s="24">
        <v>45308.05228009259</v>
      </c>
      <c r="E5250" s="25" t="s">
        <v>11</v>
      </c>
      <c r="F5250" s="26" t="s">
        <v>16</v>
      </c>
      <c r="G5250" s="26" t="s">
        <v>14</v>
      </c>
      <c r="H5250" s="23">
        <v>0</v>
      </c>
      <c r="I5250" s="27"/>
      <c r="J5250" s="28">
        <v>0</v>
      </c>
      <c r="K5250" t="str">
        <f>IF((LEN(relatorio_Ananindeua3[[#This Row],[CIF/CPF/CNPJ]])=14),relatorio_Ananindeua3[[#This Row],[CIF/CPF/CNPJ]],relatorio_Ananindeua3[[#This Row],[Coluna2]])</f>
        <v>53515113000196</v>
      </c>
      <c r="L5250" t="str">
        <f t="shared" si="82"/>
        <v>535******96</v>
      </c>
    </row>
    <row r="5251" spans="1:12" x14ac:dyDescent="0.25">
      <c r="A5251" s="23" t="s">
        <v>10652</v>
      </c>
      <c r="B5251" s="23" t="s">
        <v>10653</v>
      </c>
      <c r="C5251" s="23" t="s">
        <v>32</v>
      </c>
      <c r="D5251" s="24">
        <v>45308.052349537036</v>
      </c>
      <c r="E5251" s="25" t="s">
        <v>11</v>
      </c>
      <c r="F5251" s="26" t="s">
        <v>16</v>
      </c>
      <c r="G5251" s="26" t="s">
        <v>14</v>
      </c>
      <c r="H5251" s="23">
        <v>0</v>
      </c>
      <c r="I5251" s="27"/>
      <c r="J5251" s="28">
        <v>0</v>
      </c>
      <c r="K5251" t="str">
        <f>IF((LEN(relatorio_Ananindeua3[[#This Row],[CIF/CPF/CNPJ]])=14),relatorio_Ananindeua3[[#This Row],[CIF/CPF/CNPJ]],relatorio_Ananindeua3[[#This Row],[Coluna2]])</f>
        <v>53525650000117</v>
      </c>
      <c r="L5251" t="str">
        <f t="shared" si="82"/>
        <v>535******17</v>
      </c>
    </row>
    <row r="5252" spans="1:12" x14ac:dyDescent="0.25">
      <c r="A5252" s="23" t="s">
        <v>10636</v>
      </c>
      <c r="B5252" s="23" t="s">
        <v>10637</v>
      </c>
      <c r="C5252" s="23" t="s">
        <v>32</v>
      </c>
      <c r="D5252" s="24">
        <v>45308.059201388889</v>
      </c>
      <c r="E5252" s="25" t="s">
        <v>11</v>
      </c>
      <c r="F5252" s="26" t="s">
        <v>16</v>
      </c>
      <c r="G5252" s="26" t="s">
        <v>14</v>
      </c>
      <c r="H5252" s="23">
        <v>0</v>
      </c>
      <c r="I5252" s="27"/>
      <c r="J5252" s="28">
        <v>0</v>
      </c>
      <c r="K5252" t="str">
        <f>IF((LEN(relatorio_Ananindeua3[[#This Row],[CIF/CPF/CNPJ]])=14),relatorio_Ananindeua3[[#This Row],[CIF/CPF/CNPJ]],relatorio_Ananindeua3[[#This Row],[Coluna2]])</f>
        <v>53522511000130</v>
      </c>
      <c r="L5252" t="str">
        <f t="shared" si="82"/>
        <v>535******30</v>
      </c>
    </row>
    <row r="5253" spans="1:12" x14ac:dyDescent="0.25">
      <c r="A5253" s="23" t="s">
        <v>10640</v>
      </c>
      <c r="B5253" s="23" t="s">
        <v>10641</v>
      </c>
      <c r="C5253" s="23" t="s">
        <v>32</v>
      </c>
      <c r="D5253" s="24">
        <v>45308.059212962966</v>
      </c>
      <c r="E5253" s="25" t="s">
        <v>11</v>
      </c>
      <c r="F5253" s="26" t="s">
        <v>16</v>
      </c>
      <c r="G5253" s="26" t="s">
        <v>14</v>
      </c>
      <c r="H5253" s="23">
        <v>0</v>
      </c>
      <c r="I5253" s="27"/>
      <c r="J5253" s="28">
        <v>0</v>
      </c>
      <c r="K5253" t="str">
        <f>IF((LEN(relatorio_Ananindeua3[[#This Row],[CIF/CPF/CNPJ]])=14),relatorio_Ananindeua3[[#This Row],[CIF/CPF/CNPJ]],relatorio_Ananindeua3[[#This Row],[Coluna2]])</f>
        <v>53523050000110</v>
      </c>
      <c r="L5253" t="str">
        <f t="shared" si="82"/>
        <v>535******10</v>
      </c>
    </row>
    <row r="5254" spans="1:12" x14ac:dyDescent="0.25">
      <c r="A5254" s="23" t="s">
        <v>1938</v>
      </c>
      <c r="B5254" s="23" t="s">
        <v>1939</v>
      </c>
      <c r="C5254" s="23" t="s">
        <v>34</v>
      </c>
      <c r="D5254" s="24">
        <v>45308.059236111112</v>
      </c>
      <c r="E5254" s="25" t="s">
        <v>11</v>
      </c>
      <c r="F5254" s="26" t="s">
        <v>16</v>
      </c>
      <c r="G5254" s="26" t="s">
        <v>14</v>
      </c>
      <c r="H5254" s="23">
        <v>0</v>
      </c>
      <c r="I5254" s="27"/>
      <c r="J5254" s="28">
        <v>0</v>
      </c>
      <c r="K5254" t="str">
        <f>IF((LEN(relatorio_Ananindeua3[[#This Row],[CIF/CPF/CNPJ]])=14),relatorio_Ananindeua3[[#This Row],[CIF/CPF/CNPJ]],relatorio_Ananindeua3[[#This Row],[Coluna2]])</f>
        <v>26000028000112</v>
      </c>
      <c r="L5254" t="str">
        <f t="shared" si="82"/>
        <v>260******12</v>
      </c>
    </row>
    <row r="5255" spans="1:12" x14ac:dyDescent="0.25">
      <c r="A5255" s="23" t="s">
        <v>10620</v>
      </c>
      <c r="B5255" s="23" t="s">
        <v>10621</v>
      </c>
      <c r="C5255" s="23" t="s">
        <v>32</v>
      </c>
      <c r="D5255" s="24">
        <v>45308.059259259258</v>
      </c>
      <c r="E5255" s="25" t="s">
        <v>11</v>
      </c>
      <c r="F5255" s="26" t="s">
        <v>16</v>
      </c>
      <c r="G5255" s="26" t="s">
        <v>14</v>
      </c>
      <c r="H5255" s="23">
        <v>0</v>
      </c>
      <c r="I5255" s="27"/>
      <c r="J5255" s="28">
        <v>0</v>
      </c>
      <c r="K5255" t="str">
        <f>IF((LEN(relatorio_Ananindeua3[[#This Row],[CIF/CPF/CNPJ]])=14),relatorio_Ananindeua3[[#This Row],[CIF/CPF/CNPJ]],relatorio_Ananindeua3[[#This Row],[Coluna2]])</f>
        <v>53515882000194</v>
      </c>
      <c r="L5255" t="str">
        <f t="shared" si="82"/>
        <v>535******94</v>
      </c>
    </row>
    <row r="5256" spans="1:12" x14ac:dyDescent="0.25">
      <c r="A5256" s="23" t="s">
        <v>2078</v>
      </c>
      <c r="B5256" s="23" t="s">
        <v>2079</v>
      </c>
      <c r="C5256" s="23" t="s">
        <v>34</v>
      </c>
      <c r="D5256" s="24">
        <v>45308.059270833335</v>
      </c>
      <c r="E5256" s="25" t="s">
        <v>11</v>
      </c>
      <c r="F5256" s="26" t="s">
        <v>16</v>
      </c>
      <c r="G5256" s="26" t="s">
        <v>14</v>
      </c>
      <c r="H5256" s="23">
        <v>0</v>
      </c>
      <c r="I5256" s="27"/>
      <c r="J5256" s="28">
        <v>0</v>
      </c>
      <c r="K5256" t="str">
        <f>IF((LEN(relatorio_Ananindeua3[[#This Row],[CIF/CPF/CNPJ]])=14),relatorio_Ananindeua3[[#This Row],[CIF/CPF/CNPJ]],relatorio_Ananindeua3[[#This Row],[Coluna2]])</f>
        <v>26874323000106</v>
      </c>
      <c r="L5256" t="str">
        <f t="shared" si="82"/>
        <v>268******06</v>
      </c>
    </row>
    <row r="5257" spans="1:12" x14ac:dyDescent="0.25">
      <c r="A5257" s="23" t="s">
        <v>10624</v>
      </c>
      <c r="B5257" s="23" t="s">
        <v>10625</v>
      </c>
      <c r="C5257" s="23" t="s">
        <v>32</v>
      </c>
      <c r="D5257" s="24">
        <v>45308.059270833335</v>
      </c>
      <c r="E5257" s="25" t="s">
        <v>11</v>
      </c>
      <c r="F5257" s="26" t="s">
        <v>16</v>
      </c>
      <c r="G5257" s="26" t="s">
        <v>14</v>
      </c>
      <c r="H5257" s="23">
        <v>0</v>
      </c>
      <c r="I5257" s="27"/>
      <c r="J5257" s="28">
        <v>0</v>
      </c>
      <c r="K5257" t="str">
        <f>IF((LEN(relatorio_Ananindeua3[[#This Row],[CIF/CPF/CNPJ]])=14),relatorio_Ananindeua3[[#This Row],[CIF/CPF/CNPJ]],relatorio_Ananindeua3[[#This Row],[Coluna2]])</f>
        <v>53518234000191</v>
      </c>
      <c r="L5257" t="str">
        <f t="shared" si="82"/>
        <v>535******91</v>
      </c>
    </row>
    <row r="5258" spans="1:12" x14ac:dyDescent="0.25">
      <c r="A5258" s="23" t="s">
        <v>10654</v>
      </c>
      <c r="B5258" s="23" t="s">
        <v>10655</v>
      </c>
      <c r="C5258" s="23" t="s">
        <v>32</v>
      </c>
      <c r="D5258" s="24">
        <v>45308.080046296294</v>
      </c>
      <c r="E5258" s="25" t="s">
        <v>11</v>
      </c>
      <c r="F5258" s="26" t="s">
        <v>16</v>
      </c>
      <c r="G5258" s="26" t="s">
        <v>14</v>
      </c>
      <c r="H5258" s="23">
        <v>0</v>
      </c>
      <c r="I5258" s="27"/>
      <c r="J5258" s="28">
        <v>0</v>
      </c>
      <c r="K5258" t="str">
        <f>IF((LEN(relatorio_Ananindeua3[[#This Row],[CIF/CPF/CNPJ]])=14),relatorio_Ananindeua3[[#This Row],[CIF/CPF/CNPJ]],relatorio_Ananindeua3[[#This Row],[Coluna2]])</f>
        <v>53525695000191</v>
      </c>
      <c r="L5258" t="str">
        <f t="shared" si="82"/>
        <v>535******91</v>
      </c>
    </row>
    <row r="5259" spans="1:12" x14ac:dyDescent="0.25">
      <c r="A5259" s="23" t="s">
        <v>10650</v>
      </c>
      <c r="B5259" s="23" t="s">
        <v>10651</v>
      </c>
      <c r="C5259" s="23" t="s">
        <v>32</v>
      </c>
      <c r="D5259" s="24">
        <v>45308.184224537035</v>
      </c>
      <c r="E5259" s="25" t="s">
        <v>11</v>
      </c>
      <c r="F5259" s="26" t="s">
        <v>16</v>
      </c>
      <c r="G5259" s="26" t="s">
        <v>14</v>
      </c>
      <c r="H5259" s="23">
        <v>0</v>
      </c>
      <c r="I5259" s="27"/>
      <c r="J5259" s="28">
        <v>0</v>
      </c>
      <c r="K5259" t="str">
        <f>IF((LEN(relatorio_Ananindeua3[[#This Row],[CIF/CPF/CNPJ]])=14),relatorio_Ananindeua3[[#This Row],[CIF/CPF/CNPJ]],relatorio_Ananindeua3[[#This Row],[Coluna2]])</f>
        <v>53524990000123</v>
      </c>
      <c r="L5259" t="str">
        <f t="shared" si="82"/>
        <v>535******23</v>
      </c>
    </row>
    <row r="5260" spans="1:12" x14ac:dyDescent="0.25">
      <c r="A5260" s="23" t="s">
        <v>10614</v>
      </c>
      <c r="B5260" s="23" t="s">
        <v>10615</v>
      </c>
      <c r="C5260" s="23" t="s">
        <v>34</v>
      </c>
      <c r="D5260" s="24">
        <v>45308.191157407404</v>
      </c>
      <c r="E5260" s="25" t="s">
        <v>11</v>
      </c>
      <c r="F5260" s="26" t="s">
        <v>16</v>
      </c>
      <c r="G5260" s="26" t="s">
        <v>14</v>
      </c>
      <c r="H5260" s="23">
        <v>0</v>
      </c>
      <c r="I5260" s="27"/>
      <c r="J5260" s="28">
        <v>0</v>
      </c>
      <c r="K5260" t="str">
        <f>IF((LEN(relatorio_Ananindeua3[[#This Row],[CIF/CPF/CNPJ]])=14),relatorio_Ananindeua3[[#This Row],[CIF/CPF/CNPJ]],relatorio_Ananindeua3[[#This Row],[Coluna2]])</f>
        <v>53515113000196</v>
      </c>
      <c r="L5260" t="str">
        <f t="shared" si="82"/>
        <v>535******96</v>
      </c>
    </row>
    <row r="5261" spans="1:12" x14ac:dyDescent="0.25">
      <c r="A5261" s="23" t="s">
        <v>10632</v>
      </c>
      <c r="B5261" s="23" t="s">
        <v>10633</v>
      </c>
      <c r="C5261" s="23" t="s">
        <v>32</v>
      </c>
      <c r="D5261" s="24">
        <v>45308.191168981481</v>
      </c>
      <c r="E5261" s="25" t="s">
        <v>11</v>
      </c>
      <c r="F5261" s="26" t="s">
        <v>16</v>
      </c>
      <c r="G5261" s="26" t="s">
        <v>14</v>
      </c>
      <c r="H5261" s="23">
        <v>0</v>
      </c>
      <c r="I5261" s="27"/>
      <c r="J5261" s="28">
        <v>0</v>
      </c>
      <c r="K5261" t="str">
        <f>IF((LEN(relatorio_Ananindeua3[[#This Row],[CIF/CPF/CNPJ]])=14),relatorio_Ananindeua3[[#This Row],[CIF/CPF/CNPJ]],relatorio_Ananindeua3[[#This Row],[Coluna2]])</f>
        <v>53521799000128</v>
      </c>
      <c r="L5261" t="str">
        <f t="shared" si="82"/>
        <v>535******28</v>
      </c>
    </row>
    <row r="5262" spans="1:12" x14ac:dyDescent="0.25">
      <c r="A5262" s="23" t="s">
        <v>10630</v>
      </c>
      <c r="B5262" s="23" t="s">
        <v>10631</v>
      </c>
      <c r="C5262" s="23" t="s">
        <v>32</v>
      </c>
      <c r="D5262" s="24">
        <v>45308.191180555557</v>
      </c>
      <c r="E5262" s="25" t="s">
        <v>11</v>
      </c>
      <c r="F5262" s="26" t="s">
        <v>16</v>
      </c>
      <c r="G5262" s="26" t="s">
        <v>14</v>
      </c>
      <c r="H5262" s="23">
        <v>0</v>
      </c>
      <c r="I5262" s="27"/>
      <c r="J5262" s="28">
        <v>0</v>
      </c>
      <c r="K5262" t="str">
        <f>IF((LEN(relatorio_Ananindeua3[[#This Row],[CIF/CPF/CNPJ]])=14),relatorio_Ananindeua3[[#This Row],[CIF/CPF/CNPJ]],relatorio_Ananindeua3[[#This Row],[Coluna2]])</f>
        <v>53521004000181</v>
      </c>
      <c r="L5262" t="str">
        <f t="shared" si="82"/>
        <v>535******81</v>
      </c>
    </row>
    <row r="5263" spans="1:12" x14ac:dyDescent="0.25">
      <c r="A5263" s="23" t="s">
        <v>10634</v>
      </c>
      <c r="B5263" s="23" t="s">
        <v>10635</v>
      </c>
      <c r="C5263" s="23" t="s">
        <v>32</v>
      </c>
      <c r="D5263" s="24">
        <v>45308.191192129627</v>
      </c>
      <c r="E5263" s="25" t="s">
        <v>11</v>
      </c>
      <c r="F5263" s="26" t="s">
        <v>16</v>
      </c>
      <c r="G5263" s="26" t="s">
        <v>14</v>
      </c>
      <c r="H5263" s="23">
        <v>0</v>
      </c>
      <c r="I5263" s="27"/>
      <c r="J5263" s="28">
        <v>0</v>
      </c>
      <c r="K5263" t="str">
        <f>IF((LEN(relatorio_Ananindeua3[[#This Row],[CIF/CPF/CNPJ]])=14),relatorio_Ananindeua3[[#This Row],[CIF/CPF/CNPJ]],relatorio_Ananindeua3[[#This Row],[Coluna2]])</f>
        <v>53522386000168</v>
      </c>
      <c r="L5263" t="str">
        <f t="shared" si="82"/>
        <v>535******68</v>
      </c>
    </row>
    <row r="5264" spans="1:12" x14ac:dyDescent="0.25">
      <c r="A5264" s="23" t="s">
        <v>10642</v>
      </c>
      <c r="B5264" s="23" t="s">
        <v>10643</v>
      </c>
      <c r="C5264" s="23" t="s">
        <v>32</v>
      </c>
      <c r="D5264" s="24">
        <v>45308.191284722219</v>
      </c>
      <c r="E5264" s="25" t="s">
        <v>11</v>
      </c>
      <c r="F5264" s="26" t="s">
        <v>16</v>
      </c>
      <c r="G5264" s="26" t="s">
        <v>14</v>
      </c>
      <c r="H5264" s="23">
        <v>0</v>
      </c>
      <c r="I5264" s="27"/>
      <c r="J5264" s="28">
        <v>0</v>
      </c>
      <c r="K5264" t="str">
        <f>IF((LEN(relatorio_Ananindeua3[[#This Row],[CIF/CPF/CNPJ]])=14),relatorio_Ananindeua3[[#This Row],[CIF/CPF/CNPJ]],relatorio_Ananindeua3[[#This Row],[Coluna2]])</f>
        <v>53524116000196</v>
      </c>
      <c r="L5264" t="str">
        <f t="shared" si="82"/>
        <v>535******96</v>
      </c>
    </row>
    <row r="5265" spans="1:12" x14ac:dyDescent="0.25">
      <c r="A5265" s="23" t="s">
        <v>1970</v>
      </c>
      <c r="B5265" s="23" t="s">
        <v>1971</v>
      </c>
      <c r="C5265" s="23" t="s">
        <v>34</v>
      </c>
      <c r="D5265" s="24">
        <v>45308.191319444442</v>
      </c>
      <c r="E5265" s="25" t="s">
        <v>11</v>
      </c>
      <c r="F5265" s="26" t="s">
        <v>16</v>
      </c>
      <c r="G5265" s="26" t="s">
        <v>14</v>
      </c>
      <c r="H5265" s="23">
        <v>0</v>
      </c>
      <c r="I5265" s="27"/>
      <c r="J5265" s="28">
        <v>0</v>
      </c>
      <c r="K5265" t="str">
        <f>IF((LEN(relatorio_Ananindeua3[[#This Row],[CIF/CPF/CNPJ]])=14),relatorio_Ananindeua3[[#This Row],[CIF/CPF/CNPJ]],relatorio_Ananindeua3[[#This Row],[Coluna2]])</f>
        <v>26212789000138</v>
      </c>
      <c r="L5265" t="str">
        <f t="shared" si="82"/>
        <v>262******38</v>
      </c>
    </row>
    <row r="5266" spans="1:12" x14ac:dyDescent="0.25">
      <c r="A5266" s="23" t="s">
        <v>10646</v>
      </c>
      <c r="B5266" s="23" t="s">
        <v>10647</v>
      </c>
      <c r="C5266" s="23" t="s">
        <v>32</v>
      </c>
      <c r="D5266" s="24">
        <v>45308.191319444442</v>
      </c>
      <c r="E5266" s="25" t="s">
        <v>11</v>
      </c>
      <c r="F5266" s="26" t="s">
        <v>16</v>
      </c>
      <c r="G5266" s="26" t="s">
        <v>14</v>
      </c>
      <c r="H5266" s="23">
        <v>0</v>
      </c>
      <c r="I5266" s="27"/>
      <c r="J5266" s="28">
        <v>0</v>
      </c>
      <c r="K5266" t="str">
        <f>IF((LEN(relatorio_Ananindeua3[[#This Row],[CIF/CPF/CNPJ]])=14),relatorio_Ananindeua3[[#This Row],[CIF/CPF/CNPJ]],relatorio_Ananindeua3[[#This Row],[Coluna2]])</f>
        <v>53524840000110</v>
      </c>
      <c r="L5266" t="str">
        <f t="shared" ref="L5266:L5329" si="83">_xlfn.CONCAT(LEFT(A5266,3),REPT("*",6),RIGHT(A5266,2))</f>
        <v>535******10</v>
      </c>
    </row>
    <row r="5267" spans="1:12" x14ac:dyDescent="0.25">
      <c r="A5267" s="23" t="s">
        <v>497</v>
      </c>
      <c r="B5267" s="23" t="s">
        <v>498</v>
      </c>
      <c r="C5267" s="23" t="s">
        <v>34</v>
      </c>
      <c r="D5267" s="24">
        <v>45308.191481481481</v>
      </c>
      <c r="E5267" s="25" t="s">
        <v>11</v>
      </c>
      <c r="F5267" s="26" t="s">
        <v>16</v>
      </c>
      <c r="G5267" s="26" t="s">
        <v>14</v>
      </c>
      <c r="H5267" s="23">
        <v>0</v>
      </c>
      <c r="I5267" s="27"/>
      <c r="J5267" s="28">
        <v>0</v>
      </c>
      <c r="K5267" t="str">
        <f>IF((LEN(relatorio_Ananindeua3[[#This Row],[CIF/CPF/CNPJ]])=14),relatorio_Ananindeua3[[#This Row],[CIF/CPF/CNPJ]],relatorio_Ananindeua3[[#This Row],[Coluna2]])</f>
        <v>13598895000150</v>
      </c>
      <c r="L5267" t="str">
        <f t="shared" si="83"/>
        <v>135******50</v>
      </c>
    </row>
    <row r="5268" spans="1:12" x14ac:dyDescent="0.25">
      <c r="A5268" s="23" t="s">
        <v>10628</v>
      </c>
      <c r="B5268" s="23" t="s">
        <v>10629</v>
      </c>
      <c r="C5268" s="23" t="s">
        <v>32</v>
      </c>
      <c r="D5268" s="24">
        <v>45308.191481481481</v>
      </c>
      <c r="E5268" s="25" t="s">
        <v>11</v>
      </c>
      <c r="F5268" s="26" t="s">
        <v>16</v>
      </c>
      <c r="G5268" s="26" t="s">
        <v>14</v>
      </c>
      <c r="H5268" s="23">
        <v>0</v>
      </c>
      <c r="I5268" s="27"/>
      <c r="J5268" s="28">
        <v>0</v>
      </c>
      <c r="K5268" t="str">
        <f>IF((LEN(relatorio_Ananindeua3[[#This Row],[CIF/CPF/CNPJ]])=14),relatorio_Ananindeua3[[#This Row],[CIF/CPF/CNPJ]],relatorio_Ananindeua3[[#This Row],[Coluna2]])</f>
        <v>53520905000159</v>
      </c>
      <c r="L5268" t="str">
        <f t="shared" si="83"/>
        <v>535******59</v>
      </c>
    </row>
    <row r="5269" spans="1:12" x14ac:dyDescent="0.25">
      <c r="A5269" s="23" t="s">
        <v>5282</v>
      </c>
      <c r="B5269" s="23" t="s">
        <v>5283</v>
      </c>
      <c r="C5269" s="23" t="s">
        <v>34</v>
      </c>
      <c r="D5269" s="24">
        <v>45308.191493055558</v>
      </c>
      <c r="E5269" s="25" t="s">
        <v>11</v>
      </c>
      <c r="F5269" s="26" t="s">
        <v>16</v>
      </c>
      <c r="G5269" s="26" t="s">
        <v>14</v>
      </c>
      <c r="H5269" s="23">
        <v>0</v>
      </c>
      <c r="I5269" s="27"/>
      <c r="J5269" s="28">
        <v>0</v>
      </c>
      <c r="K5269" t="str">
        <f>IF((LEN(relatorio_Ananindeua3[[#This Row],[CIF/CPF/CNPJ]])=14),relatorio_Ananindeua3[[#This Row],[CIF/CPF/CNPJ]],relatorio_Ananindeua3[[#This Row],[Coluna2]])</f>
        <v>41286472000130</v>
      </c>
      <c r="L5269" t="str">
        <f t="shared" si="83"/>
        <v>412******30</v>
      </c>
    </row>
    <row r="5270" spans="1:12" x14ac:dyDescent="0.25">
      <c r="A5270" s="23" t="s">
        <v>4145</v>
      </c>
      <c r="B5270" s="23" t="s">
        <v>4146</v>
      </c>
      <c r="C5270" s="23" t="s">
        <v>34</v>
      </c>
      <c r="D5270" s="24">
        <v>45308.19158564815</v>
      </c>
      <c r="E5270" s="25" t="s">
        <v>11</v>
      </c>
      <c r="F5270" s="26" t="s">
        <v>16</v>
      </c>
      <c r="G5270" s="26" t="s">
        <v>14</v>
      </c>
      <c r="H5270" s="23">
        <v>0</v>
      </c>
      <c r="I5270" s="27"/>
      <c r="J5270" s="28">
        <v>0</v>
      </c>
      <c r="K5270" t="str">
        <f>IF((LEN(relatorio_Ananindeua3[[#This Row],[CIF/CPF/CNPJ]])=14),relatorio_Ananindeua3[[#This Row],[CIF/CPF/CNPJ]],relatorio_Ananindeua3[[#This Row],[Coluna2]])</f>
        <v>36356473000173</v>
      </c>
      <c r="L5270" t="str">
        <f t="shared" si="83"/>
        <v>363******73</v>
      </c>
    </row>
    <row r="5271" spans="1:12" x14ac:dyDescent="0.25">
      <c r="A5271" s="23" t="s">
        <v>10610</v>
      </c>
      <c r="B5271" s="23" t="s">
        <v>10611</v>
      </c>
      <c r="C5271" s="23" t="s">
        <v>32</v>
      </c>
      <c r="D5271" s="24">
        <v>45308.191655092596</v>
      </c>
      <c r="E5271" s="25" t="s">
        <v>11</v>
      </c>
      <c r="F5271" s="26" t="s">
        <v>16</v>
      </c>
      <c r="G5271" s="26" t="s">
        <v>14</v>
      </c>
      <c r="H5271" s="23">
        <v>0</v>
      </c>
      <c r="I5271" s="27"/>
      <c r="J5271" s="28">
        <v>0</v>
      </c>
      <c r="K5271" t="str">
        <f>IF((LEN(relatorio_Ananindeua3[[#This Row],[CIF/CPF/CNPJ]])=14),relatorio_Ananindeua3[[#This Row],[CIF/CPF/CNPJ]],relatorio_Ananindeua3[[#This Row],[Coluna2]])</f>
        <v>53514222000199</v>
      </c>
      <c r="L5271" t="str">
        <f t="shared" si="83"/>
        <v>535******99</v>
      </c>
    </row>
    <row r="5272" spans="1:12" x14ac:dyDescent="0.25">
      <c r="A5272" s="23" t="s">
        <v>10612</v>
      </c>
      <c r="B5272" s="23" t="s">
        <v>10613</v>
      </c>
      <c r="C5272" s="23" t="s">
        <v>32</v>
      </c>
      <c r="D5272" s="24">
        <v>45308.191666666666</v>
      </c>
      <c r="E5272" s="25" t="s">
        <v>11</v>
      </c>
      <c r="F5272" s="26" t="s">
        <v>16</v>
      </c>
      <c r="G5272" s="26" t="s">
        <v>14</v>
      </c>
      <c r="H5272" s="23">
        <v>0</v>
      </c>
      <c r="I5272" s="27"/>
      <c r="J5272" s="28">
        <v>0</v>
      </c>
      <c r="K5272" t="str">
        <f>IF((LEN(relatorio_Ananindeua3[[#This Row],[CIF/CPF/CNPJ]])=14),relatorio_Ananindeua3[[#This Row],[CIF/CPF/CNPJ]],relatorio_Ananindeua3[[#This Row],[Coluna2]])</f>
        <v>53514368000134</v>
      </c>
      <c r="L5272" t="str">
        <f t="shared" si="83"/>
        <v>535******34</v>
      </c>
    </row>
    <row r="5273" spans="1:12" x14ac:dyDescent="0.25">
      <c r="A5273" s="23" t="s">
        <v>10618</v>
      </c>
      <c r="B5273" s="23" t="s">
        <v>10619</v>
      </c>
      <c r="C5273" s="23" t="s">
        <v>32</v>
      </c>
      <c r="D5273" s="24">
        <v>45308.19809027778</v>
      </c>
      <c r="E5273" s="25" t="s">
        <v>11</v>
      </c>
      <c r="F5273" s="26" t="s">
        <v>16</v>
      </c>
      <c r="G5273" s="26" t="s">
        <v>14</v>
      </c>
      <c r="H5273" s="23">
        <v>0</v>
      </c>
      <c r="I5273" s="27"/>
      <c r="J5273" s="28">
        <v>0</v>
      </c>
      <c r="K5273" t="str">
        <f>IF((LEN(relatorio_Ananindeua3[[#This Row],[CIF/CPF/CNPJ]])=14),relatorio_Ananindeua3[[#This Row],[CIF/CPF/CNPJ]],relatorio_Ananindeua3[[#This Row],[Coluna2]])</f>
        <v>53515694000166</v>
      </c>
      <c r="L5273" t="str">
        <f t="shared" si="83"/>
        <v>535******66</v>
      </c>
    </row>
    <row r="5274" spans="1:12" x14ac:dyDescent="0.25">
      <c r="A5274" s="23" t="s">
        <v>10622</v>
      </c>
      <c r="B5274" s="23" t="s">
        <v>10623</v>
      </c>
      <c r="C5274" s="23" t="s">
        <v>32</v>
      </c>
      <c r="D5274" s="24">
        <v>45308.198101851849</v>
      </c>
      <c r="E5274" s="25" t="s">
        <v>11</v>
      </c>
      <c r="F5274" s="26" t="s">
        <v>16</v>
      </c>
      <c r="G5274" s="26" t="s">
        <v>14</v>
      </c>
      <c r="H5274" s="23">
        <v>0</v>
      </c>
      <c r="I5274" s="27"/>
      <c r="J5274" s="28">
        <v>0</v>
      </c>
      <c r="K5274" t="str">
        <f>IF((LEN(relatorio_Ananindeua3[[#This Row],[CIF/CPF/CNPJ]])=14),relatorio_Ananindeua3[[#This Row],[CIF/CPF/CNPJ]],relatorio_Ananindeua3[[#This Row],[Coluna2]])</f>
        <v>53515931000199</v>
      </c>
      <c r="L5274" t="str">
        <f t="shared" si="83"/>
        <v>535******99</v>
      </c>
    </row>
    <row r="5275" spans="1:12" x14ac:dyDescent="0.25">
      <c r="A5275" s="23" t="s">
        <v>1652</v>
      </c>
      <c r="B5275" s="23" t="s">
        <v>1653</v>
      </c>
      <c r="C5275" s="23" t="s">
        <v>34</v>
      </c>
      <c r="D5275" s="24">
        <v>45308.198136574072</v>
      </c>
      <c r="E5275" s="25" t="s">
        <v>11</v>
      </c>
      <c r="F5275" s="26" t="s">
        <v>16</v>
      </c>
      <c r="G5275" s="26" t="s">
        <v>14</v>
      </c>
      <c r="H5275" s="23">
        <v>0</v>
      </c>
      <c r="I5275" s="27"/>
      <c r="J5275" s="28">
        <v>0</v>
      </c>
      <c r="K5275" t="str">
        <f>IF((LEN(relatorio_Ananindeua3[[#This Row],[CIF/CPF/CNPJ]])=14),relatorio_Ananindeua3[[#This Row],[CIF/CPF/CNPJ]],relatorio_Ananindeua3[[#This Row],[Coluna2]])</f>
        <v>23443797000105</v>
      </c>
      <c r="L5275" t="str">
        <f t="shared" si="83"/>
        <v>234******05</v>
      </c>
    </row>
    <row r="5276" spans="1:12" x14ac:dyDescent="0.25">
      <c r="A5276" s="23" t="s">
        <v>10616</v>
      </c>
      <c r="B5276" s="23" t="s">
        <v>10617</v>
      </c>
      <c r="C5276" s="23" t="s">
        <v>32</v>
      </c>
      <c r="D5276" s="24">
        <v>45308.198206018518</v>
      </c>
      <c r="E5276" s="25" t="s">
        <v>11</v>
      </c>
      <c r="F5276" s="26" t="s">
        <v>16</v>
      </c>
      <c r="G5276" s="26" t="s">
        <v>14</v>
      </c>
      <c r="H5276" s="23">
        <v>0</v>
      </c>
      <c r="I5276" s="27"/>
      <c r="J5276" s="28">
        <v>0</v>
      </c>
      <c r="K5276" t="str">
        <f>IF((LEN(relatorio_Ananindeua3[[#This Row],[CIF/CPF/CNPJ]])=14),relatorio_Ananindeua3[[#This Row],[CIF/CPF/CNPJ]],relatorio_Ananindeua3[[#This Row],[Coluna2]])</f>
        <v>53515602000148</v>
      </c>
      <c r="L5276" t="str">
        <f t="shared" si="83"/>
        <v>535******48</v>
      </c>
    </row>
    <row r="5277" spans="1:12" x14ac:dyDescent="0.25">
      <c r="A5277" s="23" t="s">
        <v>10626</v>
      </c>
      <c r="B5277" s="23" t="s">
        <v>10627</v>
      </c>
      <c r="C5277" s="23" t="s">
        <v>32</v>
      </c>
      <c r="D5277" s="24">
        <v>45308.198206018518</v>
      </c>
      <c r="E5277" s="25" t="s">
        <v>11</v>
      </c>
      <c r="F5277" s="26" t="s">
        <v>16</v>
      </c>
      <c r="G5277" s="26" t="s">
        <v>14</v>
      </c>
      <c r="H5277" s="23">
        <v>0</v>
      </c>
      <c r="I5277" s="27"/>
      <c r="J5277" s="28">
        <v>0</v>
      </c>
      <c r="K5277" t="str">
        <f>IF((LEN(relatorio_Ananindeua3[[#This Row],[CIF/CPF/CNPJ]])=14),relatorio_Ananindeua3[[#This Row],[CIF/CPF/CNPJ]],relatorio_Ananindeua3[[#This Row],[Coluna2]])</f>
        <v>53518950000179</v>
      </c>
      <c r="L5277" t="str">
        <f t="shared" si="83"/>
        <v>535******79</v>
      </c>
    </row>
    <row r="5278" spans="1:12" x14ac:dyDescent="0.25">
      <c r="A5278" s="23" t="s">
        <v>8794</v>
      </c>
      <c r="B5278" s="23" t="s">
        <v>8795</v>
      </c>
      <c r="C5278" s="23" t="s">
        <v>34</v>
      </c>
      <c r="D5278" s="24">
        <v>45308.21199074074</v>
      </c>
      <c r="E5278" s="25" t="s">
        <v>11</v>
      </c>
      <c r="F5278" s="26" t="s">
        <v>16</v>
      </c>
      <c r="G5278" s="26" t="s">
        <v>14</v>
      </c>
      <c r="H5278" s="23">
        <v>0</v>
      </c>
      <c r="I5278" s="27"/>
      <c r="J5278" s="28">
        <v>0</v>
      </c>
      <c r="K5278" t="str">
        <f>IF((LEN(relatorio_Ananindeua3[[#This Row],[CIF/CPF/CNPJ]])=14),relatorio_Ananindeua3[[#This Row],[CIF/CPF/CNPJ]],relatorio_Ananindeua3[[#This Row],[Coluna2]])</f>
        <v>50340733000143</v>
      </c>
      <c r="L5278" t="str">
        <f t="shared" si="83"/>
        <v>503******43</v>
      </c>
    </row>
    <row r="5279" spans="1:12" x14ac:dyDescent="0.25">
      <c r="A5279" s="23" t="s">
        <v>10644</v>
      </c>
      <c r="B5279" s="23" t="s">
        <v>10645</v>
      </c>
      <c r="C5279" s="23" t="s">
        <v>32</v>
      </c>
      <c r="D5279" s="24">
        <v>45308.392592592594</v>
      </c>
      <c r="E5279" s="25" t="s">
        <v>11</v>
      </c>
      <c r="F5279" s="26" t="s">
        <v>16</v>
      </c>
      <c r="G5279" s="26" t="s">
        <v>14</v>
      </c>
      <c r="H5279" s="23">
        <v>0</v>
      </c>
      <c r="I5279" s="27"/>
      <c r="J5279" s="28">
        <v>0</v>
      </c>
      <c r="K5279" t="str">
        <f>IF((LEN(relatorio_Ananindeua3[[#This Row],[CIF/CPF/CNPJ]])=14),relatorio_Ananindeua3[[#This Row],[CIF/CPF/CNPJ]],relatorio_Ananindeua3[[#This Row],[Coluna2]])</f>
        <v>53524516000100</v>
      </c>
      <c r="L5279" t="str">
        <f t="shared" si="83"/>
        <v>535******00</v>
      </c>
    </row>
    <row r="5280" spans="1:12" x14ac:dyDescent="0.25">
      <c r="A5280" s="23" t="s">
        <v>2314</v>
      </c>
      <c r="B5280" s="23" t="s">
        <v>2315</v>
      </c>
      <c r="C5280" s="23" t="s">
        <v>17</v>
      </c>
      <c r="D5280" s="24">
        <v>45308.402731481481</v>
      </c>
      <c r="E5280" s="25" t="s">
        <v>11</v>
      </c>
      <c r="F5280" s="26" t="s">
        <v>16</v>
      </c>
      <c r="G5280" s="26" t="s">
        <v>14</v>
      </c>
      <c r="H5280" s="23">
        <v>0</v>
      </c>
      <c r="I5280" s="27"/>
      <c r="J5280" s="28">
        <v>0</v>
      </c>
      <c r="K5280" t="str">
        <f>IF((LEN(relatorio_Ananindeua3[[#This Row],[CIF/CPF/CNPJ]])=14),relatorio_Ananindeua3[[#This Row],[CIF/CPF/CNPJ]],relatorio_Ananindeua3[[#This Row],[Coluna2]])</f>
        <v>28176288000179</v>
      </c>
      <c r="L5280" t="str">
        <f t="shared" si="83"/>
        <v>281******79</v>
      </c>
    </row>
    <row r="5281" spans="1:12" x14ac:dyDescent="0.25">
      <c r="A5281" s="23" t="s">
        <v>2937</v>
      </c>
      <c r="B5281" s="23" t="s">
        <v>2938</v>
      </c>
      <c r="C5281" s="23" t="s">
        <v>17</v>
      </c>
      <c r="D5281" s="24">
        <v>45308.426539351851</v>
      </c>
      <c r="E5281" s="25" t="s">
        <v>11</v>
      </c>
      <c r="F5281" s="26" t="s">
        <v>16</v>
      </c>
      <c r="G5281" s="26" t="s">
        <v>14</v>
      </c>
      <c r="H5281" s="23">
        <v>0</v>
      </c>
      <c r="I5281" s="27"/>
      <c r="J5281" s="28">
        <v>0</v>
      </c>
      <c r="K5281" t="str">
        <f>IF((LEN(relatorio_Ananindeua3[[#This Row],[CIF/CPF/CNPJ]])=14),relatorio_Ananindeua3[[#This Row],[CIF/CPF/CNPJ]],relatorio_Ananindeua3[[#This Row],[Coluna2]])</f>
        <v>31022504000136</v>
      </c>
      <c r="L5281" t="str">
        <f t="shared" si="83"/>
        <v>310******36</v>
      </c>
    </row>
    <row r="5282" spans="1:12" x14ac:dyDescent="0.25">
      <c r="A5282" s="23" t="s">
        <v>1307</v>
      </c>
      <c r="B5282" s="23" t="s">
        <v>1308</v>
      </c>
      <c r="C5282" s="23" t="s">
        <v>17</v>
      </c>
      <c r="D5282" s="24">
        <v>45308.525891203702</v>
      </c>
      <c r="E5282" s="25" t="s">
        <v>11</v>
      </c>
      <c r="F5282" s="26" t="s">
        <v>16</v>
      </c>
      <c r="G5282" s="26" t="s">
        <v>14</v>
      </c>
      <c r="H5282" s="23">
        <v>0</v>
      </c>
      <c r="I5282" s="27"/>
      <c r="J5282" s="28">
        <v>0</v>
      </c>
      <c r="K5282" t="str">
        <f>IF((LEN(relatorio_Ananindeua3[[#This Row],[CIF/CPF/CNPJ]])=14),relatorio_Ananindeua3[[#This Row],[CIF/CPF/CNPJ]],relatorio_Ananindeua3[[#This Row],[Coluna2]])</f>
        <v>20179981000193</v>
      </c>
      <c r="L5282" t="str">
        <f t="shared" si="83"/>
        <v>201******93</v>
      </c>
    </row>
    <row r="5283" spans="1:12" x14ac:dyDescent="0.25">
      <c r="A5283" s="23" t="s">
        <v>3874</v>
      </c>
      <c r="B5283" s="23" t="s">
        <v>3875</v>
      </c>
      <c r="C5283" s="23" t="s">
        <v>17</v>
      </c>
      <c r="D5283" s="24">
        <v>45308.614675925928</v>
      </c>
      <c r="E5283" s="25" t="s">
        <v>11</v>
      </c>
      <c r="F5283" s="26" t="s">
        <v>16</v>
      </c>
      <c r="G5283" s="26" t="s">
        <v>14</v>
      </c>
      <c r="H5283" s="23">
        <v>0</v>
      </c>
      <c r="I5283" s="27"/>
      <c r="J5283" s="28">
        <v>0</v>
      </c>
      <c r="K5283" t="str">
        <f>IF((LEN(relatorio_Ananindeua3[[#This Row],[CIF/CPF/CNPJ]])=14),relatorio_Ananindeua3[[#This Row],[CIF/CPF/CNPJ]],relatorio_Ananindeua3[[#This Row],[Coluna2]])</f>
        <v>35192265000113</v>
      </c>
      <c r="L5283" t="str">
        <f t="shared" si="83"/>
        <v>351******13</v>
      </c>
    </row>
    <row r="5284" spans="1:12" x14ac:dyDescent="0.25">
      <c r="A5284" s="23" t="s">
        <v>3846</v>
      </c>
      <c r="B5284" s="23" t="s">
        <v>3847</v>
      </c>
      <c r="C5284" s="23" t="s">
        <v>34</v>
      </c>
      <c r="D5284" s="24">
        <v>45308.625300925924</v>
      </c>
      <c r="E5284" s="25" t="s">
        <v>11</v>
      </c>
      <c r="F5284" s="26" t="s">
        <v>16</v>
      </c>
      <c r="G5284" s="26" t="s">
        <v>14</v>
      </c>
      <c r="H5284" s="23">
        <v>0</v>
      </c>
      <c r="I5284" s="27"/>
      <c r="J5284" s="28">
        <v>0</v>
      </c>
      <c r="K5284" t="str">
        <f>IF((LEN(relatorio_Ananindeua3[[#This Row],[CIF/CPF/CNPJ]])=14),relatorio_Ananindeua3[[#This Row],[CIF/CPF/CNPJ]],relatorio_Ananindeua3[[#This Row],[Coluna2]])</f>
        <v>35115655000190</v>
      </c>
      <c r="L5284" t="str">
        <f t="shared" si="83"/>
        <v>351******90</v>
      </c>
    </row>
    <row r="5285" spans="1:12" x14ac:dyDescent="0.25">
      <c r="A5285" s="23" t="s">
        <v>956</v>
      </c>
      <c r="B5285" s="23" t="s">
        <v>957</v>
      </c>
      <c r="C5285" s="23" t="s">
        <v>21</v>
      </c>
      <c r="D5285" s="24">
        <v>45308.667002314818</v>
      </c>
      <c r="E5285" s="25" t="s">
        <v>11</v>
      </c>
      <c r="F5285" s="26" t="s">
        <v>19</v>
      </c>
      <c r="G5285" s="26" t="s">
        <v>13496</v>
      </c>
      <c r="H5285" s="23">
        <v>0</v>
      </c>
      <c r="I5285" s="27"/>
      <c r="J5285" s="28">
        <v>24</v>
      </c>
      <c r="K5285" t="str">
        <f>IF((LEN(relatorio_Ananindeua3[[#This Row],[CIF/CPF/CNPJ]])=14),relatorio_Ananindeua3[[#This Row],[CIF/CPF/CNPJ]],relatorio_Ananindeua3[[#This Row],[Coluna2]])</f>
        <v>17454167000125</v>
      </c>
      <c r="L5285" t="str">
        <f t="shared" si="83"/>
        <v>174******25</v>
      </c>
    </row>
    <row r="5286" spans="1:12" x14ac:dyDescent="0.25">
      <c r="A5286" s="23" t="s">
        <v>956</v>
      </c>
      <c r="B5286" s="23" t="s">
        <v>957</v>
      </c>
      <c r="C5286" s="23" t="s">
        <v>21</v>
      </c>
      <c r="D5286" s="24">
        <v>45308.673125000001</v>
      </c>
      <c r="E5286" s="25" t="s">
        <v>11</v>
      </c>
      <c r="F5286" s="26" t="s">
        <v>19</v>
      </c>
      <c r="G5286" s="26" t="s">
        <v>13496</v>
      </c>
      <c r="H5286" s="23">
        <v>0</v>
      </c>
      <c r="I5286" s="27"/>
      <c r="J5286" s="28">
        <v>100</v>
      </c>
      <c r="K5286" t="str">
        <f>IF((LEN(relatorio_Ananindeua3[[#This Row],[CIF/CPF/CNPJ]])=14),relatorio_Ananindeua3[[#This Row],[CIF/CPF/CNPJ]],relatorio_Ananindeua3[[#This Row],[Coluna2]])</f>
        <v>17454167000125</v>
      </c>
      <c r="L5286" t="str">
        <f t="shared" si="83"/>
        <v>174******25</v>
      </c>
    </row>
    <row r="5287" spans="1:12" x14ac:dyDescent="0.25">
      <c r="A5287" s="23" t="s">
        <v>6904</v>
      </c>
      <c r="B5287" s="23" t="s">
        <v>6905</v>
      </c>
      <c r="C5287" s="23" t="s">
        <v>20</v>
      </c>
      <c r="D5287" s="24">
        <v>45309</v>
      </c>
      <c r="E5287" s="25" t="s">
        <v>11</v>
      </c>
      <c r="F5287" s="26" t="s">
        <v>19</v>
      </c>
      <c r="G5287" s="26" t="s">
        <v>13496</v>
      </c>
      <c r="H5287" s="23">
        <v>0</v>
      </c>
      <c r="I5287" s="27"/>
      <c r="J5287" s="28">
        <v>9.5</v>
      </c>
      <c r="K5287" t="str">
        <f>IF((LEN(relatorio_Ananindeua3[[#This Row],[CIF/CPF/CNPJ]])=14),relatorio_Ananindeua3[[#This Row],[CIF/CPF/CNPJ]],relatorio_Ananindeua3[[#This Row],[Coluna2]])</f>
        <v>46201083002393</v>
      </c>
      <c r="L5287" t="str">
        <f t="shared" si="83"/>
        <v>462******93</v>
      </c>
    </row>
    <row r="5288" spans="1:12" x14ac:dyDescent="0.25">
      <c r="A5288" s="23" t="s">
        <v>13467</v>
      </c>
      <c r="B5288" s="23" t="s">
        <v>13466</v>
      </c>
      <c r="C5288" s="23" t="s">
        <v>21</v>
      </c>
      <c r="D5288" s="24">
        <v>45309</v>
      </c>
      <c r="E5288" s="25" t="s">
        <v>11</v>
      </c>
      <c r="F5288" s="26" t="s">
        <v>19</v>
      </c>
      <c r="G5288" s="26" t="s">
        <v>13496</v>
      </c>
      <c r="H5288" s="23">
        <v>0</v>
      </c>
      <c r="I5288" s="27"/>
      <c r="J5288" s="28">
        <v>977.14</v>
      </c>
      <c r="K5288" t="str">
        <f>IF((LEN(relatorio_Ananindeua3[[#This Row],[CIF/CPF/CNPJ]])=14),relatorio_Ananindeua3[[#This Row],[CIF/CPF/CNPJ]],relatorio_Ananindeua3[[#This Row],[Coluna2]])</f>
        <v>60975737005978</v>
      </c>
      <c r="L5288" t="str">
        <f t="shared" si="83"/>
        <v>609******78</v>
      </c>
    </row>
    <row r="5289" spans="1:12" x14ac:dyDescent="0.25">
      <c r="A5289" s="23" t="s">
        <v>10662</v>
      </c>
      <c r="B5289" s="23" t="s">
        <v>10663</v>
      </c>
      <c r="C5289" s="23" t="s">
        <v>32</v>
      </c>
      <c r="D5289" s="24">
        <v>45309.024513888886</v>
      </c>
      <c r="E5289" s="25" t="s">
        <v>11</v>
      </c>
      <c r="F5289" s="26" t="s">
        <v>16</v>
      </c>
      <c r="G5289" s="26" t="s">
        <v>14</v>
      </c>
      <c r="H5289" s="23">
        <v>0</v>
      </c>
      <c r="I5289" s="27"/>
      <c r="J5289" s="28">
        <v>0</v>
      </c>
      <c r="K5289" t="str">
        <f>IF((LEN(relatorio_Ananindeua3[[#This Row],[CIF/CPF/CNPJ]])=14),relatorio_Ananindeua3[[#This Row],[CIF/CPF/CNPJ]],relatorio_Ananindeua3[[#This Row],[Coluna2]])</f>
        <v>53530187000100</v>
      </c>
      <c r="L5289" t="str">
        <f t="shared" si="83"/>
        <v>535******00</v>
      </c>
    </row>
    <row r="5290" spans="1:12" x14ac:dyDescent="0.25">
      <c r="A5290" s="23" t="s">
        <v>10676</v>
      </c>
      <c r="B5290" s="23" t="s">
        <v>10677</v>
      </c>
      <c r="C5290" s="23" t="s">
        <v>32</v>
      </c>
      <c r="D5290" s="24">
        <v>45309.024594907409</v>
      </c>
      <c r="E5290" s="25" t="s">
        <v>11</v>
      </c>
      <c r="F5290" s="26" t="s">
        <v>16</v>
      </c>
      <c r="G5290" s="26" t="s">
        <v>14</v>
      </c>
      <c r="H5290" s="23">
        <v>0</v>
      </c>
      <c r="I5290" s="27"/>
      <c r="J5290" s="28">
        <v>0</v>
      </c>
      <c r="K5290" t="str">
        <f>IF((LEN(relatorio_Ananindeua3[[#This Row],[CIF/CPF/CNPJ]])=14),relatorio_Ananindeua3[[#This Row],[CIF/CPF/CNPJ]],relatorio_Ananindeua3[[#This Row],[Coluna2]])</f>
        <v>53534126000102</v>
      </c>
      <c r="L5290" t="str">
        <f t="shared" si="83"/>
        <v>535******02</v>
      </c>
    </row>
    <row r="5291" spans="1:12" x14ac:dyDescent="0.25">
      <c r="A5291" s="23" t="s">
        <v>10704</v>
      </c>
      <c r="B5291" s="23" t="s">
        <v>10705</v>
      </c>
      <c r="C5291" s="23" t="s">
        <v>32</v>
      </c>
      <c r="D5291" s="24">
        <v>45309.038460648146</v>
      </c>
      <c r="E5291" s="25" t="s">
        <v>11</v>
      </c>
      <c r="F5291" s="26" t="s">
        <v>16</v>
      </c>
      <c r="G5291" s="26" t="s">
        <v>14</v>
      </c>
      <c r="H5291" s="23">
        <v>0</v>
      </c>
      <c r="I5291" s="27"/>
      <c r="J5291" s="28">
        <v>0</v>
      </c>
      <c r="K5291" t="str">
        <f>IF((LEN(relatorio_Ananindeua3[[#This Row],[CIF/CPF/CNPJ]])=14),relatorio_Ananindeua3[[#This Row],[CIF/CPF/CNPJ]],relatorio_Ananindeua3[[#This Row],[Coluna2]])</f>
        <v>53545022000101</v>
      </c>
      <c r="L5291" t="str">
        <f t="shared" si="83"/>
        <v>535******01</v>
      </c>
    </row>
    <row r="5292" spans="1:12" x14ac:dyDescent="0.25">
      <c r="A5292" s="23" t="s">
        <v>10698</v>
      </c>
      <c r="B5292" s="23" t="s">
        <v>10699</v>
      </c>
      <c r="C5292" s="23" t="s">
        <v>32</v>
      </c>
      <c r="D5292" s="24">
        <v>45309.066238425927</v>
      </c>
      <c r="E5292" s="25" t="s">
        <v>11</v>
      </c>
      <c r="F5292" s="26" t="s">
        <v>16</v>
      </c>
      <c r="G5292" s="26" t="s">
        <v>14</v>
      </c>
      <c r="H5292" s="23">
        <v>0</v>
      </c>
      <c r="I5292" s="27"/>
      <c r="J5292" s="28">
        <v>0</v>
      </c>
      <c r="K5292" t="str">
        <f>IF((LEN(relatorio_Ananindeua3[[#This Row],[CIF/CPF/CNPJ]])=14),relatorio_Ananindeua3[[#This Row],[CIF/CPF/CNPJ]],relatorio_Ananindeua3[[#This Row],[Coluna2]])</f>
        <v>53542605000170</v>
      </c>
      <c r="L5292" t="str">
        <f t="shared" si="83"/>
        <v>535******70</v>
      </c>
    </row>
    <row r="5293" spans="1:12" x14ac:dyDescent="0.25">
      <c r="A5293" s="23" t="s">
        <v>10666</v>
      </c>
      <c r="B5293" s="23" t="s">
        <v>10667</v>
      </c>
      <c r="C5293" s="23" t="s">
        <v>32</v>
      </c>
      <c r="D5293" s="24">
        <v>45309.06627314815</v>
      </c>
      <c r="E5293" s="25" t="s">
        <v>11</v>
      </c>
      <c r="F5293" s="26" t="s">
        <v>16</v>
      </c>
      <c r="G5293" s="26" t="s">
        <v>14</v>
      </c>
      <c r="H5293" s="23">
        <v>0</v>
      </c>
      <c r="I5293" s="27"/>
      <c r="J5293" s="28">
        <v>0</v>
      </c>
      <c r="K5293" t="str">
        <f>IF((LEN(relatorio_Ananindeua3[[#This Row],[CIF/CPF/CNPJ]])=14),relatorio_Ananindeua3[[#This Row],[CIF/CPF/CNPJ]],relatorio_Ananindeua3[[#This Row],[Coluna2]])</f>
        <v>53531128000148</v>
      </c>
      <c r="L5293" t="str">
        <f t="shared" si="83"/>
        <v>535******48</v>
      </c>
    </row>
    <row r="5294" spans="1:12" x14ac:dyDescent="0.25">
      <c r="A5294" s="23" t="s">
        <v>10684</v>
      </c>
      <c r="B5294" s="23" t="s">
        <v>10685</v>
      </c>
      <c r="C5294" s="23" t="s">
        <v>32</v>
      </c>
      <c r="D5294" s="24">
        <v>45309.066342592596</v>
      </c>
      <c r="E5294" s="25" t="s">
        <v>11</v>
      </c>
      <c r="F5294" s="26" t="s">
        <v>16</v>
      </c>
      <c r="G5294" s="26" t="s">
        <v>14</v>
      </c>
      <c r="H5294" s="23">
        <v>0</v>
      </c>
      <c r="I5294" s="27"/>
      <c r="J5294" s="28">
        <v>0</v>
      </c>
      <c r="K5294" t="str">
        <f>IF((LEN(relatorio_Ananindeua3[[#This Row],[CIF/CPF/CNPJ]])=14),relatorio_Ananindeua3[[#This Row],[CIF/CPF/CNPJ]],relatorio_Ananindeua3[[#This Row],[Coluna2]])</f>
        <v>53535666000100</v>
      </c>
      <c r="L5294" t="str">
        <f t="shared" si="83"/>
        <v>535******00</v>
      </c>
    </row>
    <row r="5295" spans="1:12" x14ac:dyDescent="0.25">
      <c r="A5295" s="23" t="s">
        <v>10668</v>
      </c>
      <c r="B5295" s="23" t="s">
        <v>10669</v>
      </c>
      <c r="C5295" s="23" t="s">
        <v>32</v>
      </c>
      <c r="D5295" s="24">
        <v>45309.170358796298</v>
      </c>
      <c r="E5295" s="25" t="s">
        <v>11</v>
      </c>
      <c r="F5295" s="26" t="s">
        <v>16</v>
      </c>
      <c r="G5295" s="26" t="s">
        <v>14</v>
      </c>
      <c r="H5295" s="23">
        <v>0</v>
      </c>
      <c r="I5295" s="27"/>
      <c r="J5295" s="28">
        <v>0</v>
      </c>
      <c r="K5295" t="str">
        <f>IF((LEN(relatorio_Ananindeua3[[#This Row],[CIF/CPF/CNPJ]])=14),relatorio_Ananindeua3[[#This Row],[CIF/CPF/CNPJ]],relatorio_Ananindeua3[[#This Row],[Coluna2]])</f>
        <v>53531328000109</v>
      </c>
      <c r="L5295" t="str">
        <f t="shared" si="83"/>
        <v>535******09</v>
      </c>
    </row>
    <row r="5296" spans="1:12" x14ac:dyDescent="0.25">
      <c r="A5296" s="23" t="s">
        <v>10670</v>
      </c>
      <c r="B5296" s="23" t="s">
        <v>10671</v>
      </c>
      <c r="C5296" s="23" t="s">
        <v>32</v>
      </c>
      <c r="D5296" s="24">
        <v>45309.170358796298</v>
      </c>
      <c r="E5296" s="25" t="s">
        <v>11</v>
      </c>
      <c r="F5296" s="26" t="s">
        <v>16</v>
      </c>
      <c r="G5296" s="26" t="s">
        <v>14</v>
      </c>
      <c r="H5296" s="23">
        <v>0</v>
      </c>
      <c r="I5296" s="27"/>
      <c r="J5296" s="28">
        <v>0</v>
      </c>
      <c r="K5296" t="str">
        <f>IF((LEN(relatorio_Ananindeua3[[#This Row],[CIF/CPF/CNPJ]])=14),relatorio_Ananindeua3[[#This Row],[CIF/CPF/CNPJ]],relatorio_Ananindeua3[[#This Row],[Coluna2]])</f>
        <v>53531618000144</v>
      </c>
      <c r="L5296" t="str">
        <f t="shared" si="83"/>
        <v>535******44</v>
      </c>
    </row>
    <row r="5297" spans="1:12" x14ac:dyDescent="0.25">
      <c r="A5297" s="23" t="s">
        <v>10706</v>
      </c>
      <c r="B5297" s="23" t="s">
        <v>10707</v>
      </c>
      <c r="C5297" s="23" t="s">
        <v>32</v>
      </c>
      <c r="D5297" s="24">
        <v>45309.170555555553</v>
      </c>
      <c r="E5297" s="25" t="s">
        <v>11</v>
      </c>
      <c r="F5297" s="26" t="s">
        <v>16</v>
      </c>
      <c r="G5297" s="26" t="s">
        <v>14</v>
      </c>
      <c r="H5297" s="23">
        <v>0</v>
      </c>
      <c r="I5297" s="27"/>
      <c r="J5297" s="28">
        <v>0</v>
      </c>
      <c r="K5297" t="str">
        <f>IF((LEN(relatorio_Ananindeua3[[#This Row],[CIF/CPF/CNPJ]])=14),relatorio_Ananindeua3[[#This Row],[CIF/CPF/CNPJ]],relatorio_Ananindeua3[[#This Row],[Coluna2]])</f>
        <v>53545500000175</v>
      </c>
      <c r="L5297" t="str">
        <f t="shared" si="83"/>
        <v>535******75</v>
      </c>
    </row>
    <row r="5298" spans="1:12" x14ac:dyDescent="0.25">
      <c r="A5298" s="23" t="s">
        <v>1792</v>
      </c>
      <c r="B5298" s="23" t="s">
        <v>1793</v>
      </c>
      <c r="C5298" s="23" t="s">
        <v>34</v>
      </c>
      <c r="D5298" s="24">
        <v>45309.180798611109</v>
      </c>
      <c r="E5298" s="25" t="s">
        <v>11</v>
      </c>
      <c r="F5298" s="26" t="s">
        <v>16</v>
      </c>
      <c r="G5298" s="26" t="s">
        <v>14</v>
      </c>
      <c r="H5298" s="23">
        <v>0</v>
      </c>
      <c r="I5298" s="27"/>
      <c r="J5298" s="28">
        <v>0</v>
      </c>
      <c r="K5298" t="str">
        <f>IF((LEN(relatorio_Ananindeua3[[#This Row],[CIF/CPF/CNPJ]])=14),relatorio_Ananindeua3[[#This Row],[CIF/CPF/CNPJ]],relatorio_Ananindeua3[[#This Row],[Coluna2]])</f>
        <v>24483675000105</v>
      </c>
      <c r="L5298" t="str">
        <f t="shared" si="83"/>
        <v>244******05</v>
      </c>
    </row>
    <row r="5299" spans="1:12" x14ac:dyDescent="0.25">
      <c r="A5299" s="23" t="s">
        <v>9094</v>
      </c>
      <c r="B5299" s="23" t="s">
        <v>9095</v>
      </c>
      <c r="C5299" s="23" t="s">
        <v>34</v>
      </c>
      <c r="D5299" s="24">
        <v>45309.180810185186</v>
      </c>
      <c r="E5299" s="25" t="s">
        <v>11</v>
      </c>
      <c r="F5299" s="26" t="s">
        <v>16</v>
      </c>
      <c r="G5299" s="26" t="s">
        <v>14</v>
      </c>
      <c r="H5299" s="23">
        <v>0</v>
      </c>
      <c r="I5299" s="27"/>
      <c r="J5299" s="28">
        <v>0</v>
      </c>
      <c r="K5299" t="str">
        <f>IF((LEN(relatorio_Ananindeua3[[#This Row],[CIF/CPF/CNPJ]])=14),relatorio_Ananindeua3[[#This Row],[CIF/CPF/CNPJ]],relatorio_Ananindeua3[[#This Row],[Coluna2]])</f>
        <v>50794701000118</v>
      </c>
      <c r="L5299" t="str">
        <f t="shared" si="83"/>
        <v>507******18</v>
      </c>
    </row>
    <row r="5300" spans="1:12" x14ac:dyDescent="0.25">
      <c r="A5300" s="23" t="s">
        <v>10692</v>
      </c>
      <c r="B5300" s="23" t="s">
        <v>10693</v>
      </c>
      <c r="C5300" s="23" t="s">
        <v>32</v>
      </c>
      <c r="D5300" s="24">
        <v>45309.18440972222</v>
      </c>
      <c r="E5300" s="25" t="s">
        <v>11</v>
      </c>
      <c r="F5300" s="26" t="s">
        <v>16</v>
      </c>
      <c r="G5300" s="26" t="s">
        <v>14</v>
      </c>
      <c r="H5300" s="23">
        <v>0</v>
      </c>
      <c r="I5300" s="27"/>
      <c r="J5300" s="28">
        <v>0</v>
      </c>
      <c r="K5300" t="str">
        <f>IF((LEN(relatorio_Ananindeua3[[#This Row],[CIF/CPF/CNPJ]])=14),relatorio_Ananindeua3[[#This Row],[CIF/CPF/CNPJ]],relatorio_Ananindeua3[[#This Row],[Coluna2]])</f>
        <v>53540055000150</v>
      </c>
      <c r="L5300" t="str">
        <f t="shared" si="83"/>
        <v>535******50</v>
      </c>
    </row>
    <row r="5301" spans="1:12" x14ac:dyDescent="0.25">
      <c r="A5301" s="23" t="s">
        <v>10686</v>
      </c>
      <c r="B5301" s="23" t="s">
        <v>10687</v>
      </c>
      <c r="C5301" s="23" t="s">
        <v>32</v>
      </c>
      <c r="D5301" s="24">
        <v>45309.184421296297</v>
      </c>
      <c r="E5301" s="25" t="s">
        <v>11</v>
      </c>
      <c r="F5301" s="26" t="s">
        <v>16</v>
      </c>
      <c r="G5301" s="26" t="s">
        <v>14</v>
      </c>
      <c r="H5301" s="23">
        <v>0</v>
      </c>
      <c r="I5301" s="27"/>
      <c r="J5301" s="28">
        <v>0</v>
      </c>
      <c r="K5301" t="str">
        <f>IF((LEN(relatorio_Ananindeua3[[#This Row],[CIF/CPF/CNPJ]])=14),relatorio_Ananindeua3[[#This Row],[CIF/CPF/CNPJ]],relatorio_Ananindeua3[[#This Row],[Coluna2]])</f>
        <v>53535684000192</v>
      </c>
      <c r="L5301" t="str">
        <f t="shared" si="83"/>
        <v>535******92</v>
      </c>
    </row>
    <row r="5302" spans="1:12" x14ac:dyDescent="0.25">
      <c r="A5302" s="23" t="s">
        <v>605</v>
      </c>
      <c r="B5302" s="23" t="s">
        <v>606</v>
      </c>
      <c r="C5302" s="23" t="s">
        <v>34</v>
      </c>
      <c r="D5302" s="24">
        <v>45309.198182870372</v>
      </c>
      <c r="E5302" s="25" t="s">
        <v>11</v>
      </c>
      <c r="F5302" s="26" t="s">
        <v>16</v>
      </c>
      <c r="G5302" s="26" t="s">
        <v>14</v>
      </c>
      <c r="H5302" s="23">
        <v>0</v>
      </c>
      <c r="I5302" s="27"/>
      <c r="J5302" s="28">
        <v>0</v>
      </c>
      <c r="K5302" t="str">
        <f>IF((LEN(relatorio_Ananindeua3[[#This Row],[CIF/CPF/CNPJ]])=14),relatorio_Ananindeua3[[#This Row],[CIF/CPF/CNPJ]],relatorio_Ananindeua3[[#This Row],[Coluna2]])</f>
        <v>14341233000162</v>
      </c>
      <c r="L5302" t="str">
        <f t="shared" si="83"/>
        <v>143******62</v>
      </c>
    </row>
    <row r="5303" spans="1:12" x14ac:dyDescent="0.25">
      <c r="A5303" s="23" t="s">
        <v>10702</v>
      </c>
      <c r="B5303" s="23" t="s">
        <v>10703</v>
      </c>
      <c r="C5303" s="23" t="s">
        <v>32</v>
      </c>
      <c r="D5303" s="24">
        <v>45309.198206018518</v>
      </c>
      <c r="E5303" s="25" t="s">
        <v>11</v>
      </c>
      <c r="F5303" s="26" t="s">
        <v>16</v>
      </c>
      <c r="G5303" s="26" t="s">
        <v>14</v>
      </c>
      <c r="H5303" s="23">
        <v>0</v>
      </c>
      <c r="I5303" s="27"/>
      <c r="J5303" s="28">
        <v>0</v>
      </c>
      <c r="K5303" t="str">
        <f>IF((LEN(relatorio_Ananindeua3[[#This Row],[CIF/CPF/CNPJ]])=14),relatorio_Ananindeua3[[#This Row],[CIF/CPF/CNPJ]],relatorio_Ananindeua3[[#This Row],[Coluna2]])</f>
        <v>53544449000187</v>
      </c>
      <c r="L5303" t="str">
        <f t="shared" si="83"/>
        <v>535******87</v>
      </c>
    </row>
    <row r="5304" spans="1:12" x14ac:dyDescent="0.25">
      <c r="A5304" s="23" t="s">
        <v>10658</v>
      </c>
      <c r="B5304" s="23" t="s">
        <v>10659</v>
      </c>
      <c r="C5304" s="23" t="s">
        <v>32</v>
      </c>
      <c r="D5304" s="24">
        <v>45309.226006944446</v>
      </c>
      <c r="E5304" s="25" t="s">
        <v>11</v>
      </c>
      <c r="F5304" s="26" t="s">
        <v>16</v>
      </c>
      <c r="G5304" s="26" t="s">
        <v>14</v>
      </c>
      <c r="H5304" s="23">
        <v>0</v>
      </c>
      <c r="I5304" s="27"/>
      <c r="J5304" s="28">
        <v>0</v>
      </c>
      <c r="K5304" t="str">
        <f>IF((LEN(relatorio_Ananindeua3[[#This Row],[CIF/CPF/CNPJ]])=14),relatorio_Ananindeua3[[#This Row],[CIF/CPF/CNPJ]],relatorio_Ananindeua3[[#This Row],[Coluna2]])</f>
        <v>53527845000104</v>
      </c>
      <c r="L5304" t="str">
        <f t="shared" si="83"/>
        <v>535******04</v>
      </c>
    </row>
    <row r="5305" spans="1:12" x14ac:dyDescent="0.25">
      <c r="A5305" s="23" t="s">
        <v>10032</v>
      </c>
      <c r="B5305" s="23" t="s">
        <v>10033</v>
      </c>
      <c r="C5305" s="23" t="s">
        <v>34</v>
      </c>
      <c r="D5305" s="24">
        <v>45309.239907407406</v>
      </c>
      <c r="E5305" s="25" t="s">
        <v>11</v>
      </c>
      <c r="F5305" s="26" t="s">
        <v>16</v>
      </c>
      <c r="G5305" s="26" t="s">
        <v>14</v>
      </c>
      <c r="H5305" s="23">
        <v>0</v>
      </c>
      <c r="I5305" s="27"/>
      <c r="J5305" s="28">
        <v>0</v>
      </c>
      <c r="K5305" t="str">
        <f>IF((LEN(relatorio_Ananindeua3[[#This Row],[CIF/CPF/CNPJ]])=14),relatorio_Ananindeua3[[#This Row],[CIF/CPF/CNPJ]],relatorio_Ananindeua3[[#This Row],[Coluna2]])</f>
        <v>52929500000106</v>
      </c>
      <c r="L5305" t="str">
        <f t="shared" si="83"/>
        <v>529******06</v>
      </c>
    </row>
    <row r="5306" spans="1:12" x14ac:dyDescent="0.25">
      <c r="A5306" s="23" t="s">
        <v>10660</v>
      </c>
      <c r="B5306" s="23" t="s">
        <v>10661</v>
      </c>
      <c r="C5306" s="23" t="s">
        <v>32</v>
      </c>
      <c r="D5306" s="24">
        <v>45309.239907407406</v>
      </c>
      <c r="E5306" s="25" t="s">
        <v>11</v>
      </c>
      <c r="F5306" s="26" t="s">
        <v>16</v>
      </c>
      <c r="G5306" s="26" t="s">
        <v>14</v>
      </c>
      <c r="H5306" s="23">
        <v>0</v>
      </c>
      <c r="I5306" s="27"/>
      <c r="J5306" s="28">
        <v>0</v>
      </c>
      <c r="K5306" t="str">
        <f>IF((LEN(relatorio_Ananindeua3[[#This Row],[CIF/CPF/CNPJ]])=14),relatorio_Ananindeua3[[#This Row],[CIF/CPF/CNPJ]],relatorio_Ananindeua3[[#This Row],[Coluna2]])</f>
        <v>53529058000193</v>
      </c>
      <c r="L5306" t="str">
        <f t="shared" si="83"/>
        <v>535******93</v>
      </c>
    </row>
    <row r="5307" spans="1:12" x14ac:dyDescent="0.25">
      <c r="A5307" s="23" t="s">
        <v>3874</v>
      </c>
      <c r="B5307" s="23" t="s">
        <v>3875</v>
      </c>
      <c r="C5307" s="23" t="s">
        <v>34</v>
      </c>
      <c r="D5307" s="24">
        <v>45309.239918981482</v>
      </c>
      <c r="E5307" s="25" t="s">
        <v>11</v>
      </c>
      <c r="F5307" s="26" t="s">
        <v>16</v>
      </c>
      <c r="G5307" s="26" t="s">
        <v>14</v>
      </c>
      <c r="H5307" s="23">
        <v>0</v>
      </c>
      <c r="I5307" s="27"/>
      <c r="J5307" s="28">
        <v>0</v>
      </c>
      <c r="K5307" t="str">
        <f>IF((LEN(relatorio_Ananindeua3[[#This Row],[CIF/CPF/CNPJ]])=14),relatorio_Ananindeua3[[#This Row],[CIF/CPF/CNPJ]],relatorio_Ananindeua3[[#This Row],[Coluna2]])</f>
        <v>35192265000113</v>
      </c>
      <c r="L5307" t="str">
        <f t="shared" si="83"/>
        <v>351******13</v>
      </c>
    </row>
    <row r="5308" spans="1:12" x14ac:dyDescent="0.25">
      <c r="A5308" s="23" t="s">
        <v>8274</v>
      </c>
      <c r="B5308" s="23" t="s">
        <v>8275</v>
      </c>
      <c r="C5308" s="23" t="s">
        <v>34</v>
      </c>
      <c r="D5308" s="24">
        <v>45309.239953703705</v>
      </c>
      <c r="E5308" s="25" t="s">
        <v>11</v>
      </c>
      <c r="F5308" s="26" t="s">
        <v>16</v>
      </c>
      <c r="G5308" s="26" t="s">
        <v>14</v>
      </c>
      <c r="H5308" s="23">
        <v>0</v>
      </c>
      <c r="I5308" s="27"/>
      <c r="J5308" s="28">
        <v>0</v>
      </c>
      <c r="K5308" t="str">
        <f>IF((LEN(relatorio_Ananindeua3[[#This Row],[CIF/CPF/CNPJ]])=14),relatorio_Ananindeua3[[#This Row],[CIF/CPF/CNPJ]],relatorio_Ananindeua3[[#This Row],[Coluna2]])</f>
        <v>49529716000170</v>
      </c>
      <c r="L5308" t="str">
        <f t="shared" si="83"/>
        <v>495******70</v>
      </c>
    </row>
    <row r="5309" spans="1:12" x14ac:dyDescent="0.25">
      <c r="A5309" s="23" t="s">
        <v>6133</v>
      </c>
      <c r="B5309" s="23" t="s">
        <v>6134</v>
      </c>
      <c r="C5309" s="23" t="s">
        <v>34</v>
      </c>
      <c r="D5309" s="24">
        <v>45309.24</v>
      </c>
      <c r="E5309" s="25" t="s">
        <v>11</v>
      </c>
      <c r="F5309" s="26" t="s">
        <v>16</v>
      </c>
      <c r="G5309" s="26" t="s">
        <v>14</v>
      </c>
      <c r="H5309" s="23">
        <v>0</v>
      </c>
      <c r="I5309" s="27"/>
      <c r="J5309" s="28">
        <v>0</v>
      </c>
      <c r="K5309" t="str">
        <f>IF((LEN(relatorio_Ananindeua3[[#This Row],[CIF/CPF/CNPJ]])=14),relatorio_Ananindeua3[[#This Row],[CIF/CPF/CNPJ]],relatorio_Ananindeua3[[#This Row],[Coluna2]])</f>
        <v>43969974000190</v>
      </c>
      <c r="L5309" t="str">
        <f t="shared" si="83"/>
        <v>439******90</v>
      </c>
    </row>
    <row r="5310" spans="1:12" x14ac:dyDescent="0.25">
      <c r="A5310" s="23" t="s">
        <v>10706</v>
      </c>
      <c r="B5310" s="23" t="s">
        <v>10707</v>
      </c>
      <c r="C5310" s="23" t="s">
        <v>34</v>
      </c>
      <c r="D5310" s="24">
        <v>45309.247187499997</v>
      </c>
      <c r="E5310" s="25" t="s">
        <v>11</v>
      </c>
      <c r="F5310" s="26" t="s">
        <v>16</v>
      </c>
      <c r="G5310" s="26" t="s">
        <v>14</v>
      </c>
      <c r="H5310" s="23">
        <v>0</v>
      </c>
      <c r="I5310" s="27"/>
      <c r="J5310" s="28">
        <v>0</v>
      </c>
      <c r="K5310" t="str">
        <f>IF((LEN(relatorio_Ananindeua3[[#This Row],[CIF/CPF/CNPJ]])=14),relatorio_Ananindeua3[[#This Row],[CIF/CPF/CNPJ]],relatorio_Ananindeua3[[#This Row],[Coluna2]])</f>
        <v>53545500000175</v>
      </c>
      <c r="L5310" t="str">
        <f t="shared" si="83"/>
        <v>535******75</v>
      </c>
    </row>
    <row r="5311" spans="1:12" x14ac:dyDescent="0.25">
      <c r="A5311" s="23" t="s">
        <v>10690</v>
      </c>
      <c r="B5311" s="23" t="s">
        <v>10691</v>
      </c>
      <c r="C5311" s="23" t="s">
        <v>32</v>
      </c>
      <c r="D5311" s="24">
        <v>45309.253796296296</v>
      </c>
      <c r="E5311" s="25" t="s">
        <v>11</v>
      </c>
      <c r="F5311" s="26" t="s">
        <v>16</v>
      </c>
      <c r="G5311" s="26" t="s">
        <v>14</v>
      </c>
      <c r="H5311" s="23">
        <v>0</v>
      </c>
      <c r="I5311" s="27"/>
      <c r="J5311" s="28">
        <v>0</v>
      </c>
      <c r="K5311" t="str">
        <f>IF((LEN(relatorio_Ananindeua3[[#This Row],[CIF/CPF/CNPJ]])=14),relatorio_Ananindeua3[[#This Row],[CIF/CPF/CNPJ]],relatorio_Ananindeua3[[#This Row],[Coluna2]])</f>
        <v>53537875000193</v>
      </c>
      <c r="L5311" t="str">
        <f t="shared" si="83"/>
        <v>535******93</v>
      </c>
    </row>
    <row r="5312" spans="1:12" x14ac:dyDescent="0.25">
      <c r="A5312" s="23" t="s">
        <v>10564</v>
      </c>
      <c r="B5312" s="23" t="s">
        <v>10565</v>
      </c>
      <c r="C5312" s="23" t="s">
        <v>34</v>
      </c>
      <c r="D5312" s="24">
        <v>45309.26767361111</v>
      </c>
      <c r="E5312" s="25" t="s">
        <v>11</v>
      </c>
      <c r="F5312" s="26" t="s">
        <v>16</v>
      </c>
      <c r="G5312" s="26" t="s">
        <v>14</v>
      </c>
      <c r="H5312" s="23">
        <v>0</v>
      </c>
      <c r="I5312" s="27"/>
      <c r="J5312" s="28">
        <v>0</v>
      </c>
      <c r="K5312" t="str">
        <f>IF((LEN(relatorio_Ananindeua3[[#This Row],[CIF/CPF/CNPJ]])=14),relatorio_Ananindeua3[[#This Row],[CIF/CPF/CNPJ]],relatorio_Ananindeua3[[#This Row],[Coluna2]])</f>
        <v>53495277000107</v>
      </c>
      <c r="L5312" t="str">
        <f t="shared" si="83"/>
        <v>534******07</v>
      </c>
    </row>
    <row r="5313" spans="1:12" x14ac:dyDescent="0.25">
      <c r="A5313" s="23" t="s">
        <v>10700</v>
      </c>
      <c r="B5313" s="23" t="s">
        <v>10701</v>
      </c>
      <c r="C5313" s="23" t="s">
        <v>32</v>
      </c>
      <c r="D5313" s="24">
        <v>45309.267731481479</v>
      </c>
      <c r="E5313" s="25" t="s">
        <v>11</v>
      </c>
      <c r="F5313" s="26" t="s">
        <v>16</v>
      </c>
      <c r="G5313" s="26" t="s">
        <v>14</v>
      </c>
      <c r="H5313" s="23">
        <v>0</v>
      </c>
      <c r="I5313" s="27"/>
      <c r="J5313" s="28">
        <v>0</v>
      </c>
      <c r="K5313" t="str">
        <f>IF((LEN(relatorio_Ananindeua3[[#This Row],[CIF/CPF/CNPJ]])=14),relatorio_Ananindeua3[[#This Row],[CIF/CPF/CNPJ]],relatorio_Ananindeua3[[#This Row],[Coluna2]])</f>
        <v>53543366000173</v>
      </c>
      <c r="L5313" t="str">
        <f t="shared" si="83"/>
        <v>535******73</v>
      </c>
    </row>
    <row r="5314" spans="1:12" x14ac:dyDescent="0.25">
      <c r="A5314" s="23" t="s">
        <v>5222</v>
      </c>
      <c r="B5314" s="23" t="s">
        <v>5223</v>
      </c>
      <c r="C5314" s="23" t="s">
        <v>34</v>
      </c>
      <c r="D5314" s="24">
        <v>45309.281643518516</v>
      </c>
      <c r="E5314" s="25" t="s">
        <v>11</v>
      </c>
      <c r="F5314" s="26" t="s">
        <v>16</v>
      </c>
      <c r="G5314" s="26" t="s">
        <v>14</v>
      </c>
      <c r="H5314" s="23">
        <v>0</v>
      </c>
      <c r="I5314" s="27"/>
      <c r="J5314" s="28">
        <v>0</v>
      </c>
      <c r="K5314" t="str">
        <f>IF((LEN(relatorio_Ananindeua3[[#This Row],[CIF/CPF/CNPJ]])=14),relatorio_Ananindeua3[[#This Row],[CIF/CPF/CNPJ]],relatorio_Ananindeua3[[#This Row],[Coluna2]])</f>
        <v>41046419000161</v>
      </c>
      <c r="L5314" t="str">
        <f t="shared" si="83"/>
        <v>410******61</v>
      </c>
    </row>
    <row r="5315" spans="1:12" x14ac:dyDescent="0.25">
      <c r="A5315" s="23" t="s">
        <v>1099</v>
      </c>
      <c r="B5315" s="23" t="s">
        <v>1100</v>
      </c>
      <c r="C5315" s="23" t="s">
        <v>34</v>
      </c>
      <c r="D5315" s="24">
        <v>45309.288402777776</v>
      </c>
      <c r="E5315" s="25" t="s">
        <v>11</v>
      </c>
      <c r="F5315" s="26" t="s">
        <v>16</v>
      </c>
      <c r="G5315" s="26" t="s">
        <v>14</v>
      </c>
      <c r="H5315" s="23">
        <v>0</v>
      </c>
      <c r="I5315" s="27"/>
      <c r="J5315" s="28">
        <v>0</v>
      </c>
      <c r="K5315" t="str">
        <f>IF((LEN(relatorio_Ananindeua3[[#This Row],[CIF/CPF/CNPJ]])=14),relatorio_Ananindeua3[[#This Row],[CIF/CPF/CNPJ]],relatorio_Ananindeua3[[#This Row],[Coluna2]])</f>
        <v>18436056000159</v>
      </c>
      <c r="L5315" t="str">
        <f t="shared" si="83"/>
        <v>184******59</v>
      </c>
    </row>
    <row r="5316" spans="1:12" x14ac:dyDescent="0.25">
      <c r="A5316" s="23" t="s">
        <v>10688</v>
      </c>
      <c r="B5316" s="23" t="s">
        <v>10689</v>
      </c>
      <c r="C5316" s="23" t="s">
        <v>32</v>
      </c>
      <c r="D5316" s="24">
        <v>45309.295416666668</v>
      </c>
      <c r="E5316" s="25" t="s">
        <v>11</v>
      </c>
      <c r="F5316" s="26" t="s">
        <v>16</v>
      </c>
      <c r="G5316" s="26" t="s">
        <v>14</v>
      </c>
      <c r="H5316" s="23">
        <v>0</v>
      </c>
      <c r="I5316" s="27"/>
      <c r="J5316" s="28">
        <v>0</v>
      </c>
      <c r="K5316" t="str">
        <f>IF((LEN(relatorio_Ananindeua3[[#This Row],[CIF/CPF/CNPJ]])=14),relatorio_Ananindeua3[[#This Row],[CIF/CPF/CNPJ]],relatorio_Ananindeua3[[#This Row],[Coluna2]])</f>
        <v>53536102000192</v>
      </c>
      <c r="L5316" t="str">
        <f t="shared" si="83"/>
        <v>535******92</v>
      </c>
    </row>
    <row r="5317" spans="1:12" x14ac:dyDescent="0.25">
      <c r="A5317" s="23" t="s">
        <v>10682</v>
      </c>
      <c r="B5317" s="23" t="s">
        <v>10683</v>
      </c>
      <c r="C5317" s="23" t="s">
        <v>32</v>
      </c>
      <c r="D5317" s="24">
        <v>45309.302291666667</v>
      </c>
      <c r="E5317" s="25" t="s">
        <v>11</v>
      </c>
      <c r="F5317" s="26" t="s">
        <v>16</v>
      </c>
      <c r="G5317" s="26" t="s">
        <v>14</v>
      </c>
      <c r="H5317" s="23">
        <v>0</v>
      </c>
      <c r="I5317" s="27"/>
      <c r="J5317" s="28">
        <v>0</v>
      </c>
      <c r="K5317" t="str">
        <f>IF((LEN(relatorio_Ananindeua3[[#This Row],[CIF/CPF/CNPJ]])=14),relatorio_Ananindeua3[[#This Row],[CIF/CPF/CNPJ]],relatorio_Ananindeua3[[#This Row],[Coluna2]])</f>
        <v>53535277000185</v>
      </c>
      <c r="L5317" t="str">
        <f t="shared" si="83"/>
        <v>535******85</v>
      </c>
    </row>
    <row r="5318" spans="1:12" x14ac:dyDescent="0.25">
      <c r="A5318" s="23" t="s">
        <v>10680</v>
      </c>
      <c r="B5318" s="23" t="s">
        <v>10681</v>
      </c>
      <c r="C5318" s="23" t="s">
        <v>32</v>
      </c>
      <c r="D5318" s="24">
        <v>45309.330185185187</v>
      </c>
      <c r="E5318" s="25" t="s">
        <v>11</v>
      </c>
      <c r="F5318" s="26" t="s">
        <v>16</v>
      </c>
      <c r="G5318" s="26" t="s">
        <v>14</v>
      </c>
      <c r="H5318" s="23">
        <v>0</v>
      </c>
      <c r="I5318" s="27"/>
      <c r="J5318" s="28">
        <v>0</v>
      </c>
      <c r="K5318" t="str">
        <f>IF((LEN(relatorio_Ananindeua3[[#This Row],[CIF/CPF/CNPJ]])=14),relatorio_Ananindeua3[[#This Row],[CIF/CPF/CNPJ]],relatorio_Ananindeua3[[#This Row],[Coluna2]])</f>
        <v>53534578000194</v>
      </c>
      <c r="L5318" t="str">
        <f t="shared" si="83"/>
        <v>535******94</v>
      </c>
    </row>
    <row r="5319" spans="1:12" x14ac:dyDescent="0.25">
      <c r="A5319" s="23" t="s">
        <v>52</v>
      </c>
      <c r="B5319" s="23" t="s">
        <v>53</v>
      </c>
      <c r="C5319" s="23" t="s">
        <v>17</v>
      </c>
      <c r="D5319" s="24">
        <v>45309.342476851853</v>
      </c>
      <c r="E5319" s="25" t="s">
        <v>11</v>
      </c>
      <c r="F5319" s="26" t="s">
        <v>16</v>
      </c>
      <c r="G5319" s="26" t="s">
        <v>14</v>
      </c>
      <c r="H5319" s="23">
        <v>0</v>
      </c>
      <c r="I5319" s="27"/>
      <c r="J5319" s="28">
        <v>0</v>
      </c>
      <c r="K5319" t="str">
        <f>IF((LEN(relatorio_Ananindeua3[[#This Row],[CIF/CPF/CNPJ]])=14),relatorio_Ananindeua3[[#This Row],[CIF/CPF/CNPJ]],relatorio_Ananindeua3[[#This Row],[Coluna2]])</f>
        <v>03855702000145</v>
      </c>
      <c r="L5319" t="str">
        <f t="shared" si="83"/>
        <v>038******45</v>
      </c>
    </row>
    <row r="5320" spans="1:12" x14ac:dyDescent="0.25">
      <c r="A5320" s="23" t="s">
        <v>10664</v>
      </c>
      <c r="B5320" s="23" t="s">
        <v>10665</v>
      </c>
      <c r="C5320" s="23" t="s">
        <v>32</v>
      </c>
      <c r="D5320" s="24">
        <v>45309.344039351854</v>
      </c>
      <c r="E5320" s="25" t="s">
        <v>11</v>
      </c>
      <c r="F5320" s="26" t="s">
        <v>16</v>
      </c>
      <c r="G5320" s="26" t="s">
        <v>14</v>
      </c>
      <c r="H5320" s="23">
        <v>0</v>
      </c>
      <c r="I5320" s="27"/>
      <c r="J5320" s="28">
        <v>0</v>
      </c>
      <c r="K5320" t="str">
        <f>IF((LEN(relatorio_Ananindeua3[[#This Row],[CIF/CPF/CNPJ]])=14),relatorio_Ananindeua3[[#This Row],[CIF/CPF/CNPJ]],relatorio_Ananindeua3[[#This Row],[Coluna2]])</f>
        <v>53530441000161</v>
      </c>
      <c r="L5320" t="str">
        <f t="shared" si="83"/>
        <v>535******61</v>
      </c>
    </row>
    <row r="5321" spans="1:12" x14ac:dyDescent="0.25">
      <c r="A5321" s="23" t="s">
        <v>956</v>
      </c>
      <c r="B5321" s="23" t="s">
        <v>957</v>
      </c>
      <c r="C5321" s="23" t="s">
        <v>21</v>
      </c>
      <c r="D5321" s="24">
        <v>45309.360902777778</v>
      </c>
      <c r="E5321" s="25" t="s">
        <v>11</v>
      </c>
      <c r="F5321" s="26" t="s">
        <v>19</v>
      </c>
      <c r="G5321" s="26" t="s">
        <v>13496</v>
      </c>
      <c r="H5321" s="23">
        <v>0</v>
      </c>
      <c r="I5321" s="27"/>
      <c r="J5321" s="28">
        <v>10.67</v>
      </c>
      <c r="K5321" t="str">
        <f>IF((LEN(relatorio_Ananindeua3[[#This Row],[CIF/CPF/CNPJ]])=14),relatorio_Ananindeua3[[#This Row],[CIF/CPF/CNPJ]],relatorio_Ananindeua3[[#This Row],[Coluna2]])</f>
        <v>17454167000125</v>
      </c>
      <c r="L5321" t="str">
        <f t="shared" si="83"/>
        <v>174******25</v>
      </c>
    </row>
    <row r="5322" spans="1:12" x14ac:dyDescent="0.25">
      <c r="A5322" s="23" t="s">
        <v>10708</v>
      </c>
      <c r="B5322" s="23" t="s">
        <v>10709</v>
      </c>
      <c r="C5322" s="23" t="s">
        <v>32</v>
      </c>
      <c r="D5322" s="24">
        <v>45309.364895833336</v>
      </c>
      <c r="E5322" s="25" t="s">
        <v>11</v>
      </c>
      <c r="F5322" s="26" t="s">
        <v>16</v>
      </c>
      <c r="G5322" s="26" t="s">
        <v>14</v>
      </c>
      <c r="H5322" s="23">
        <v>0</v>
      </c>
      <c r="I5322" s="27"/>
      <c r="J5322" s="28">
        <v>0</v>
      </c>
      <c r="K5322" t="str">
        <f>IF((LEN(relatorio_Ananindeua3[[#This Row],[CIF/CPF/CNPJ]])=14),relatorio_Ananindeua3[[#This Row],[CIF/CPF/CNPJ]],relatorio_Ananindeua3[[#This Row],[Coluna2]])</f>
        <v>53545840000104</v>
      </c>
      <c r="L5322" t="str">
        <f t="shared" si="83"/>
        <v>535******04</v>
      </c>
    </row>
    <row r="5323" spans="1:12" x14ac:dyDescent="0.25">
      <c r="A5323" s="23" t="s">
        <v>10710</v>
      </c>
      <c r="B5323" s="23" t="s">
        <v>10711</v>
      </c>
      <c r="C5323" s="23" t="s">
        <v>32</v>
      </c>
      <c r="D5323" s="24">
        <v>45309.364895833336</v>
      </c>
      <c r="E5323" s="25" t="s">
        <v>11</v>
      </c>
      <c r="F5323" s="26" t="s">
        <v>16</v>
      </c>
      <c r="G5323" s="26" t="s">
        <v>14</v>
      </c>
      <c r="H5323" s="23">
        <v>0</v>
      </c>
      <c r="I5323" s="27"/>
      <c r="J5323" s="28">
        <v>0</v>
      </c>
      <c r="K5323" t="str">
        <f>IF((LEN(relatorio_Ananindeua3[[#This Row],[CIF/CPF/CNPJ]])=14),relatorio_Ananindeua3[[#This Row],[CIF/CPF/CNPJ]],relatorio_Ananindeua3[[#This Row],[Coluna2]])</f>
        <v>53546042000199</v>
      </c>
      <c r="L5323" t="str">
        <f t="shared" si="83"/>
        <v>535******99</v>
      </c>
    </row>
    <row r="5324" spans="1:12" x14ac:dyDescent="0.25">
      <c r="A5324" s="23" t="s">
        <v>9883</v>
      </c>
      <c r="B5324" s="23" t="s">
        <v>9884</v>
      </c>
      <c r="C5324" s="23" t="s">
        <v>34</v>
      </c>
      <c r="D5324" s="24">
        <v>45309.392581018517</v>
      </c>
      <c r="E5324" s="25" t="s">
        <v>11</v>
      </c>
      <c r="F5324" s="26" t="s">
        <v>16</v>
      </c>
      <c r="G5324" s="26" t="s">
        <v>14</v>
      </c>
      <c r="H5324" s="23">
        <v>0</v>
      </c>
      <c r="I5324" s="27"/>
      <c r="J5324" s="28">
        <v>0</v>
      </c>
      <c r="K5324" t="str">
        <f>IF((LEN(relatorio_Ananindeua3[[#This Row],[CIF/CPF/CNPJ]])=14),relatorio_Ananindeua3[[#This Row],[CIF/CPF/CNPJ]],relatorio_Ananindeua3[[#This Row],[Coluna2]])</f>
        <v>52544547000151</v>
      </c>
      <c r="L5324" t="str">
        <f t="shared" si="83"/>
        <v>525******51</v>
      </c>
    </row>
    <row r="5325" spans="1:12" x14ac:dyDescent="0.25">
      <c r="A5325" s="23" t="s">
        <v>10694</v>
      </c>
      <c r="B5325" s="23" t="s">
        <v>10695</v>
      </c>
      <c r="C5325" s="23" t="s">
        <v>32</v>
      </c>
      <c r="D5325" s="24">
        <v>45309.392592592594</v>
      </c>
      <c r="E5325" s="25" t="s">
        <v>11</v>
      </c>
      <c r="F5325" s="26" t="s">
        <v>16</v>
      </c>
      <c r="G5325" s="26" t="s">
        <v>14</v>
      </c>
      <c r="H5325" s="23">
        <v>0</v>
      </c>
      <c r="I5325" s="27"/>
      <c r="J5325" s="28">
        <v>0</v>
      </c>
      <c r="K5325" t="str">
        <f>IF((LEN(relatorio_Ananindeua3[[#This Row],[CIF/CPF/CNPJ]])=14),relatorio_Ananindeua3[[#This Row],[CIF/CPF/CNPJ]],relatorio_Ananindeua3[[#This Row],[Coluna2]])</f>
        <v>53540667000143</v>
      </c>
      <c r="L5325" t="str">
        <f t="shared" si="83"/>
        <v>535******43</v>
      </c>
    </row>
    <row r="5326" spans="1:12" x14ac:dyDescent="0.25">
      <c r="A5326" s="23" t="s">
        <v>3326</v>
      </c>
      <c r="B5326" s="23" t="s">
        <v>3327</v>
      </c>
      <c r="C5326" s="23" t="s">
        <v>34</v>
      </c>
      <c r="D5326" s="24">
        <v>45309.392604166664</v>
      </c>
      <c r="E5326" s="25" t="s">
        <v>11</v>
      </c>
      <c r="F5326" s="26" t="s">
        <v>16</v>
      </c>
      <c r="G5326" s="26" t="s">
        <v>14</v>
      </c>
      <c r="H5326" s="23">
        <v>0</v>
      </c>
      <c r="I5326" s="27"/>
      <c r="J5326" s="28">
        <v>0</v>
      </c>
      <c r="K5326" t="str">
        <f>IF((LEN(relatorio_Ananindeua3[[#This Row],[CIF/CPF/CNPJ]])=14),relatorio_Ananindeua3[[#This Row],[CIF/CPF/CNPJ]],relatorio_Ananindeua3[[#This Row],[Coluna2]])</f>
        <v>33088182000153</v>
      </c>
      <c r="L5326" t="str">
        <f t="shared" si="83"/>
        <v>330******53</v>
      </c>
    </row>
    <row r="5327" spans="1:12" x14ac:dyDescent="0.25">
      <c r="A5327" s="23" t="s">
        <v>10678</v>
      </c>
      <c r="B5327" s="23" t="s">
        <v>10679</v>
      </c>
      <c r="C5327" s="23" t="s">
        <v>32</v>
      </c>
      <c r="D5327" s="24">
        <v>45309.427372685182</v>
      </c>
      <c r="E5327" s="25" t="s">
        <v>11</v>
      </c>
      <c r="F5327" s="26" t="s">
        <v>16</v>
      </c>
      <c r="G5327" s="26" t="s">
        <v>14</v>
      </c>
      <c r="H5327" s="23">
        <v>0</v>
      </c>
      <c r="I5327" s="27"/>
      <c r="J5327" s="28">
        <v>0</v>
      </c>
      <c r="K5327" t="str">
        <f>IF((LEN(relatorio_Ananindeua3[[#This Row],[CIF/CPF/CNPJ]])=14),relatorio_Ananindeua3[[#This Row],[CIF/CPF/CNPJ]],relatorio_Ananindeua3[[#This Row],[Coluna2]])</f>
        <v>53534476000179</v>
      </c>
      <c r="L5327" t="str">
        <f t="shared" si="83"/>
        <v>535******79</v>
      </c>
    </row>
    <row r="5328" spans="1:12" x14ac:dyDescent="0.25">
      <c r="A5328" s="23" t="s">
        <v>10672</v>
      </c>
      <c r="B5328" s="23" t="s">
        <v>10673</v>
      </c>
      <c r="C5328" s="23" t="s">
        <v>32</v>
      </c>
      <c r="D5328" s="24">
        <v>45309.427395833336</v>
      </c>
      <c r="E5328" s="25" t="s">
        <v>11</v>
      </c>
      <c r="F5328" s="26" t="s">
        <v>16</v>
      </c>
      <c r="G5328" s="26" t="s">
        <v>14</v>
      </c>
      <c r="H5328" s="23">
        <v>0</v>
      </c>
      <c r="I5328" s="27"/>
      <c r="J5328" s="28">
        <v>0</v>
      </c>
      <c r="K5328" t="str">
        <f>IF((LEN(relatorio_Ananindeua3[[#This Row],[CIF/CPF/CNPJ]])=14),relatorio_Ananindeua3[[#This Row],[CIF/CPF/CNPJ]],relatorio_Ananindeua3[[#This Row],[Coluna2]])</f>
        <v>53533530000161</v>
      </c>
      <c r="L5328" t="str">
        <f t="shared" si="83"/>
        <v>535******61</v>
      </c>
    </row>
    <row r="5329" spans="1:12" x14ac:dyDescent="0.25">
      <c r="A5329" s="23" t="s">
        <v>3688</v>
      </c>
      <c r="B5329" s="23" t="s">
        <v>3689</v>
      </c>
      <c r="C5329" s="23" t="s">
        <v>34</v>
      </c>
      <c r="D5329" s="24">
        <v>45309.427407407406</v>
      </c>
      <c r="E5329" s="25" t="s">
        <v>11</v>
      </c>
      <c r="F5329" s="26" t="s">
        <v>16</v>
      </c>
      <c r="G5329" s="26" t="s">
        <v>14</v>
      </c>
      <c r="H5329" s="23">
        <v>0</v>
      </c>
      <c r="I5329" s="27"/>
      <c r="J5329" s="28">
        <v>0</v>
      </c>
      <c r="K5329" t="str">
        <f>IF((LEN(relatorio_Ananindeua3[[#This Row],[CIF/CPF/CNPJ]])=14),relatorio_Ananindeua3[[#This Row],[CIF/CPF/CNPJ]],relatorio_Ananindeua3[[#This Row],[Coluna2]])</f>
        <v>34579173000128</v>
      </c>
      <c r="L5329" t="str">
        <f t="shared" si="83"/>
        <v>345******28</v>
      </c>
    </row>
    <row r="5330" spans="1:12" x14ac:dyDescent="0.25">
      <c r="A5330" s="23" t="s">
        <v>10674</v>
      </c>
      <c r="B5330" s="23" t="s">
        <v>10675</v>
      </c>
      <c r="C5330" s="23" t="s">
        <v>32</v>
      </c>
      <c r="D5330" s="24">
        <v>45309.427407407406</v>
      </c>
      <c r="E5330" s="25" t="s">
        <v>11</v>
      </c>
      <c r="F5330" s="26" t="s">
        <v>16</v>
      </c>
      <c r="G5330" s="26" t="s">
        <v>14</v>
      </c>
      <c r="H5330" s="23">
        <v>0</v>
      </c>
      <c r="I5330" s="27"/>
      <c r="J5330" s="28">
        <v>0</v>
      </c>
      <c r="K5330" t="str">
        <f>IF((LEN(relatorio_Ananindeua3[[#This Row],[CIF/CPF/CNPJ]])=14),relatorio_Ananindeua3[[#This Row],[CIF/CPF/CNPJ]],relatorio_Ananindeua3[[#This Row],[Coluna2]])</f>
        <v>53533700000108</v>
      </c>
      <c r="L5330" t="str">
        <f t="shared" ref="L5330:L5393" si="84">_xlfn.CONCAT(LEFT(A5330,3),REPT("*",6),RIGHT(A5330,2))</f>
        <v>535******08</v>
      </c>
    </row>
    <row r="5331" spans="1:12" x14ac:dyDescent="0.25">
      <c r="A5331" s="23" t="s">
        <v>956</v>
      </c>
      <c r="B5331" s="23" t="s">
        <v>957</v>
      </c>
      <c r="C5331" s="23" t="s">
        <v>21</v>
      </c>
      <c r="D5331" s="24">
        <v>45309.442002314812</v>
      </c>
      <c r="E5331" s="25" t="s">
        <v>11</v>
      </c>
      <c r="F5331" s="26" t="s">
        <v>19</v>
      </c>
      <c r="G5331" s="26" t="s">
        <v>13496</v>
      </c>
      <c r="H5331" s="23">
        <v>0</v>
      </c>
      <c r="I5331" s="27"/>
      <c r="J5331" s="28">
        <v>52.5</v>
      </c>
      <c r="K5331" t="str">
        <f>IF((LEN(relatorio_Ananindeua3[[#This Row],[CIF/CPF/CNPJ]])=14),relatorio_Ananindeua3[[#This Row],[CIF/CPF/CNPJ]],relatorio_Ananindeua3[[#This Row],[Coluna2]])</f>
        <v>17454167000125</v>
      </c>
      <c r="L5331" t="str">
        <f t="shared" si="84"/>
        <v>174******25</v>
      </c>
    </row>
    <row r="5332" spans="1:12" x14ac:dyDescent="0.25">
      <c r="A5332" s="23" t="s">
        <v>5955</v>
      </c>
      <c r="B5332" s="23" t="s">
        <v>5956</v>
      </c>
      <c r="C5332" s="23" t="s">
        <v>17</v>
      </c>
      <c r="D5332" s="24">
        <v>45309.4608912037</v>
      </c>
      <c r="E5332" s="25" t="s">
        <v>11</v>
      </c>
      <c r="F5332" s="26" t="s">
        <v>16</v>
      </c>
      <c r="G5332" s="26" t="s">
        <v>14</v>
      </c>
      <c r="H5332" s="23">
        <v>0</v>
      </c>
      <c r="I5332" s="27"/>
      <c r="J5332" s="28">
        <v>0</v>
      </c>
      <c r="K5332" t="str">
        <f>IF((LEN(relatorio_Ananindeua3[[#This Row],[CIF/CPF/CNPJ]])=14),relatorio_Ananindeua3[[#This Row],[CIF/CPF/CNPJ]],relatorio_Ananindeua3[[#This Row],[Coluna2]])</f>
        <v>43464150000169</v>
      </c>
      <c r="L5332" t="str">
        <f t="shared" si="84"/>
        <v>434******69</v>
      </c>
    </row>
    <row r="5333" spans="1:12" x14ac:dyDescent="0.25">
      <c r="A5333" s="23" t="s">
        <v>956</v>
      </c>
      <c r="B5333" s="23" t="s">
        <v>957</v>
      </c>
      <c r="C5333" s="23" t="s">
        <v>21</v>
      </c>
      <c r="D5333" s="24">
        <v>45309.50440972222</v>
      </c>
      <c r="E5333" s="25" t="s">
        <v>11</v>
      </c>
      <c r="F5333" s="26" t="s">
        <v>19</v>
      </c>
      <c r="G5333" s="26" t="s">
        <v>13496</v>
      </c>
      <c r="H5333" s="23">
        <v>0</v>
      </c>
      <c r="I5333" s="27"/>
      <c r="J5333" s="28">
        <v>7.5</v>
      </c>
      <c r="K5333" t="str">
        <f>IF((LEN(relatorio_Ananindeua3[[#This Row],[CIF/CPF/CNPJ]])=14),relatorio_Ananindeua3[[#This Row],[CIF/CPF/CNPJ]],relatorio_Ananindeua3[[#This Row],[Coluna2]])</f>
        <v>17454167000125</v>
      </c>
      <c r="L5333" t="str">
        <f t="shared" si="84"/>
        <v>174******25</v>
      </c>
    </row>
    <row r="5334" spans="1:12" x14ac:dyDescent="0.25">
      <c r="A5334" s="23" t="s">
        <v>4858</v>
      </c>
      <c r="B5334" s="23" t="s">
        <v>4859</v>
      </c>
      <c r="C5334" s="23" t="s">
        <v>17</v>
      </c>
      <c r="D5334" s="24">
        <v>45309.568182870367</v>
      </c>
      <c r="E5334" s="25" t="s">
        <v>11</v>
      </c>
      <c r="F5334" s="26" t="s">
        <v>16</v>
      </c>
      <c r="G5334" s="26" t="s">
        <v>14</v>
      </c>
      <c r="H5334" s="23">
        <v>0</v>
      </c>
      <c r="I5334" s="27"/>
      <c r="J5334" s="28">
        <v>0</v>
      </c>
      <c r="K5334" t="str">
        <f>IF((LEN(relatorio_Ananindeua3[[#This Row],[CIF/CPF/CNPJ]])=14),relatorio_Ananindeua3[[#This Row],[CIF/CPF/CNPJ]],relatorio_Ananindeua3[[#This Row],[Coluna2]])</f>
        <v>39810740000129</v>
      </c>
      <c r="L5334" t="str">
        <f t="shared" si="84"/>
        <v>398******29</v>
      </c>
    </row>
    <row r="5335" spans="1:12" x14ac:dyDescent="0.25">
      <c r="A5335" s="23" t="s">
        <v>4116</v>
      </c>
      <c r="B5335" s="23" t="s">
        <v>4117</v>
      </c>
      <c r="C5335" s="23" t="s">
        <v>34</v>
      </c>
      <c r="D5335" s="24">
        <v>45309.61414351852</v>
      </c>
      <c r="E5335" s="25" t="s">
        <v>11</v>
      </c>
      <c r="F5335" s="26" t="s">
        <v>16</v>
      </c>
      <c r="G5335" s="26" t="s">
        <v>14</v>
      </c>
      <c r="H5335" s="23">
        <v>0</v>
      </c>
      <c r="I5335" s="27"/>
      <c r="J5335" s="28">
        <v>0</v>
      </c>
      <c r="K5335" t="str">
        <f>IF((LEN(relatorio_Ananindeua3[[#This Row],[CIF/CPF/CNPJ]])=14),relatorio_Ananindeua3[[#This Row],[CIF/CPF/CNPJ]],relatorio_Ananindeua3[[#This Row],[Coluna2]])</f>
        <v>36250754000147</v>
      </c>
      <c r="L5335" t="str">
        <f t="shared" si="84"/>
        <v>362******47</v>
      </c>
    </row>
    <row r="5336" spans="1:12" x14ac:dyDescent="0.25">
      <c r="A5336" s="23" t="s">
        <v>6607</v>
      </c>
      <c r="B5336" s="23" t="s">
        <v>6608</v>
      </c>
      <c r="C5336" s="23" t="s">
        <v>17</v>
      </c>
      <c r="D5336" s="24">
        <v>45309.633796296293</v>
      </c>
      <c r="E5336" s="25" t="s">
        <v>11</v>
      </c>
      <c r="F5336" s="26" t="s">
        <v>16</v>
      </c>
      <c r="G5336" s="26" t="s">
        <v>14</v>
      </c>
      <c r="H5336" s="23">
        <v>0</v>
      </c>
      <c r="I5336" s="27"/>
      <c r="J5336" s="28">
        <v>0</v>
      </c>
      <c r="K5336" t="str">
        <f>IF((LEN(relatorio_Ananindeua3[[#This Row],[CIF/CPF/CNPJ]])=14),relatorio_Ananindeua3[[#This Row],[CIF/CPF/CNPJ]],relatorio_Ananindeua3[[#This Row],[Coluna2]])</f>
        <v>45425085000198</v>
      </c>
      <c r="L5336" t="str">
        <f t="shared" si="84"/>
        <v>454******98</v>
      </c>
    </row>
    <row r="5337" spans="1:12" x14ac:dyDescent="0.25">
      <c r="A5337" s="23" t="s">
        <v>4021</v>
      </c>
      <c r="B5337" s="23" t="s">
        <v>4022</v>
      </c>
      <c r="C5337" s="23" t="s">
        <v>34</v>
      </c>
      <c r="D5337" s="24">
        <v>45309.838090277779</v>
      </c>
      <c r="E5337" s="25" t="s">
        <v>11</v>
      </c>
      <c r="F5337" s="26" t="s">
        <v>16</v>
      </c>
      <c r="G5337" s="26" t="s">
        <v>13496</v>
      </c>
      <c r="H5337" s="23">
        <v>0</v>
      </c>
      <c r="I5337" s="27"/>
      <c r="J5337" s="28">
        <v>0</v>
      </c>
      <c r="K5337" t="str">
        <f>IF((LEN(relatorio_Ananindeua3[[#This Row],[CIF/CPF/CNPJ]])=14),relatorio_Ananindeua3[[#This Row],[CIF/CPF/CNPJ]],relatorio_Ananindeua3[[#This Row],[Coluna2]])</f>
        <v>35859237000107</v>
      </c>
      <c r="L5337" t="str">
        <f t="shared" si="84"/>
        <v>358******07</v>
      </c>
    </row>
    <row r="5338" spans="1:12" x14ac:dyDescent="0.25">
      <c r="A5338" s="23" t="s">
        <v>6904</v>
      </c>
      <c r="B5338" s="23" t="s">
        <v>6905</v>
      </c>
      <c r="C5338" s="23" t="s">
        <v>20</v>
      </c>
      <c r="D5338" s="24">
        <v>45310</v>
      </c>
      <c r="E5338" s="25" t="s">
        <v>11</v>
      </c>
      <c r="F5338" s="26" t="s">
        <v>19</v>
      </c>
      <c r="G5338" s="26" t="s">
        <v>13496</v>
      </c>
      <c r="H5338" s="23">
        <v>0</v>
      </c>
      <c r="I5338" s="27"/>
      <c r="J5338" s="28">
        <v>32.5</v>
      </c>
      <c r="K5338" t="str">
        <f>IF((LEN(relatorio_Ananindeua3[[#This Row],[CIF/CPF/CNPJ]])=14),relatorio_Ananindeua3[[#This Row],[CIF/CPF/CNPJ]],relatorio_Ananindeua3[[#This Row],[Coluna2]])</f>
        <v>46201083002393</v>
      </c>
      <c r="L5338" t="str">
        <f t="shared" si="84"/>
        <v>462******93</v>
      </c>
    </row>
    <row r="5339" spans="1:12" x14ac:dyDescent="0.25">
      <c r="A5339" s="23" t="s">
        <v>13467</v>
      </c>
      <c r="B5339" s="23" t="s">
        <v>13466</v>
      </c>
      <c r="C5339" s="23" t="s">
        <v>21</v>
      </c>
      <c r="D5339" s="24">
        <v>45310</v>
      </c>
      <c r="E5339" s="25" t="s">
        <v>11</v>
      </c>
      <c r="F5339" s="26" t="s">
        <v>19</v>
      </c>
      <c r="G5339" s="26" t="s">
        <v>13496</v>
      </c>
      <c r="H5339" s="23">
        <v>0</v>
      </c>
      <c r="I5339" s="27"/>
      <c r="J5339" s="28">
        <v>793.49</v>
      </c>
      <c r="K5339" t="str">
        <f>IF((LEN(relatorio_Ananindeua3[[#This Row],[CIF/CPF/CNPJ]])=14),relatorio_Ananindeua3[[#This Row],[CIF/CPF/CNPJ]],relatorio_Ananindeua3[[#This Row],[Coluna2]])</f>
        <v>60975737005978</v>
      </c>
      <c r="L5339" t="str">
        <f t="shared" si="84"/>
        <v>609******78</v>
      </c>
    </row>
    <row r="5340" spans="1:12" x14ac:dyDescent="0.25">
      <c r="A5340" s="23" t="s">
        <v>8219</v>
      </c>
      <c r="B5340" s="23" t="s">
        <v>8220</v>
      </c>
      <c r="C5340" s="23" t="s">
        <v>34</v>
      </c>
      <c r="D5340" s="24">
        <v>45310.038495370369</v>
      </c>
      <c r="E5340" s="25" t="s">
        <v>11</v>
      </c>
      <c r="F5340" s="26" t="s">
        <v>16</v>
      </c>
      <c r="G5340" s="26" t="s">
        <v>14</v>
      </c>
      <c r="H5340" s="23">
        <v>0</v>
      </c>
      <c r="I5340" s="27"/>
      <c r="J5340" s="28">
        <v>0</v>
      </c>
      <c r="K5340" t="str">
        <f>IF((LEN(relatorio_Ananindeua3[[#This Row],[CIF/CPF/CNPJ]])=14),relatorio_Ananindeua3[[#This Row],[CIF/CPF/CNPJ]],relatorio_Ananindeua3[[#This Row],[Coluna2]])</f>
        <v>49377719000135</v>
      </c>
      <c r="L5340" t="str">
        <f t="shared" si="84"/>
        <v>493******35</v>
      </c>
    </row>
    <row r="5341" spans="1:12" x14ac:dyDescent="0.25">
      <c r="A5341" s="23" t="s">
        <v>10724</v>
      </c>
      <c r="B5341" s="23" t="s">
        <v>10725</v>
      </c>
      <c r="C5341" s="23" t="s">
        <v>32</v>
      </c>
      <c r="D5341" s="24">
        <v>45310.038495370369</v>
      </c>
      <c r="E5341" s="25" t="s">
        <v>11</v>
      </c>
      <c r="F5341" s="26" t="s">
        <v>16</v>
      </c>
      <c r="G5341" s="26" t="s">
        <v>14</v>
      </c>
      <c r="H5341" s="23">
        <v>0</v>
      </c>
      <c r="I5341" s="27"/>
      <c r="J5341" s="28">
        <v>0</v>
      </c>
      <c r="K5341" t="str">
        <f>IF((LEN(relatorio_Ananindeua3[[#This Row],[CIF/CPF/CNPJ]])=14),relatorio_Ananindeua3[[#This Row],[CIF/CPF/CNPJ]],relatorio_Ananindeua3[[#This Row],[Coluna2]])</f>
        <v>53553468000170</v>
      </c>
      <c r="L5341" t="str">
        <f t="shared" si="84"/>
        <v>535******70</v>
      </c>
    </row>
    <row r="5342" spans="1:12" x14ac:dyDescent="0.25">
      <c r="A5342" s="23" t="s">
        <v>7195</v>
      </c>
      <c r="B5342" s="23" t="s">
        <v>7196</v>
      </c>
      <c r="C5342" s="23" t="s">
        <v>34</v>
      </c>
      <c r="D5342" s="24">
        <v>45310.045324074075</v>
      </c>
      <c r="E5342" s="25" t="s">
        <v>11</v>
      </c>
      <c r="F5342" s="26" t="s">
        <v>16</v>
      </c>
      <c r="G5342" s="26" t="s">
        <v>14</v>
      </c>
      <c r="H5342" s="23">
        <v>0</v>
      </c>
      <c r="I5342" s="27"/>
      <c r="J5342" s="28">
        <v>0</v>
      </c>
      <c r="K5342" t="str">
        <f>IF((LEN(relatorio_Ananindeua3[[#This Row],[CIF/CPF/CNPJ]])=14),relatorio_Ananindeua3[[#This Row],[CIF/CPF/CNPJ]],relatorio_Ananindeua3[[#This Row],[Coluna2]])</f>
        <v>46916013000106</v>
      </c>
      <c r="L5342" t="str">
        <f t="shared" si="84"/>
        <v>469******06</v>
      </c>
    </row>
    <row r="5343" spans="1:12" x14ac:dyDescent="0.25">
      <c r="A5343" s="23" t="s">
        <v>10776</v>
      </c>
      <c r="B5343" s="23" t="s">
        <v>10777</v>
      </c>
      <c r="C5343" s="23" t="s">
        <v>32</v>
      </c>
      <c r="D5343" s="24">
        <v>45310.045393518521</v>
      </c>
      <c r="E5343" s="25" t="s">
        <v>11</v>
      </c>
      <c r="F5343" s="26" t="s">
        <v>16</v>
      </c>
      <c r="G5343" s="26" t="s">
        <v>14</v>
      </c>
      <c r="H5343" s="23">
        <v>0</v>
      </c>
      <c r="I5343" s="27"/>
      <c r="J5343" s="28">
        <v>0</v>
      </c>
      <c r="K5343" t="str">
        <f>IF((LEN(relatorio_Ananindeua3[[#This Row],[CIF/CPF/CNPJ]])=14),relatorio_Ananindeua3[[#This Row],[CIF/CPF/CNPJ]],relatorio_Ananindeua3[[#This Row],[Coluna2]])</f>
        <v>53562902000188</v>
      </c>
      <c r="L5343" t="str">
        <f t="shared" si="84"/>
        <v>535******88</v>
      </c>
    </row>
    <row r="5344" spans="1:12" x14ac:dyDescent="0.25">
      <c r="A5344" s="23" t="s">
        <v>6427</v>
      </c>
      <c r="B5344" s="23" t="s">
        <v>6428</v>
      </c>
      <c r="C5344" s="23" t="s">
        <v>34</v>
      </c>
      <c r="D5344" s="24">
        <v>45310.052314814813</v>
      </c>
      <c r="E5344" s="25" t="s">
        <v>11</v>
      </c>
      <c r="F5344" s="26" t="s">
        <v>16</v>
      </c>
      <c r="G5344" s="26" t="s">
        <v>14</v>
      </c>
      <c r="H5344" s="23">
        <v>0</v>
      </c>
      <c r="I5344" s="27"/>
      <c r="J5344" s="28">
        <v>0</v>
      </c>
      <c r="K5344" t="str">
        <f>IF((LEN(relatorio_Ananindeua3[[#This Row],[CIF/CPF/CNPJ]])=14),relatorio_Ananindeua3[[#This Row],[CIF/CPF/CNPJ]],relatorio_Ananindeua3[[#This Row],[Coluna2]])</f>
        <v>44854824000102</v>
      </c>
      <c r="L5344" t="str">
        <f t="shared" si="84"/>
        <v>448******02</v>
      </c>
    </row>
    <row r="5345" spans="1:12" x14ac:dyDescent="0.25">
      <c r="A5345" s="23" t="s">
        <v>10762</v>
      </c>
      <c r="B5345" s="23" t="s">
        <v>10763</v>
      </c>
      <c r="C5345" s="23" t="s">
        <v>32</v>
      </c>
      <c r="D5345" s="24">
        <v>45310.052349537036</v>
      </c>
      <c r="E5345" s="25" t="s">
        <v>11</v>
      </c>
      <c r="F5345" s="26" t="s">
        <v>16</v>
      </c>
      <c r="G5345" s="26" t="s">
        <v>14</v>
      </c>
      <c r="H5345" s="23">
        <v>0</v>
      </c>
      <c r="I5345" s="27"/>
      <c r="J5345" s="28">
        <v>0</v>
      </c>
      <c r="K5345" t="str">
        <f>IF((LEN(relatorio_Ananindeua3[[#This Row],[CIF/CPF/CNPJ]])=14),relatorio_Ananindeua3[[#This Row],[CIF/CPF/CNPJ]],relatorio_Ananindeua3[[#This Row],[Coluna2]])</f>
        <v>53561469000166</v>
      </c>
      <c r="L5345" t="str">
        <f t="shared" si="84"/>
        <v>535******66</v>
      </c>
    </row>
    <row r="5346" spans="1:12" x14ac:dyDescent="0.25">
      <c r="A5346" s="23" t="s">
        <v>549</v>
      </c>
      <c r="B5346" s="23" t="s">
        <v>550</v>
      </c>
      <c r="C5346" s="23" t="s">
        <v>34</v>
      </c>
      <c r="D5346" s="24">
        <v>45310.066168981481</v>
      </c>
      <c r="E5346" s="25" t="s">
        <v>11</v>
      </c>
      <c r="F5346" s="26" t="s">
        <v>16</v>
      </c>
      <c r="G5346" s="26" t="s">
        <v>14</v>
      </c>
      <c r="H5346" s="23">
        <v>0</v>
      </c>
      <c r="I5346" s="27"/>
      <c r="J5346" s="28">
        <v>0</v>
      </c>
      <c r="K5346" t="str">
        <f>IF((LEN(relatorio_Ananindeua3[[#This Row],[CIF/CPF/CNPJ]])=14),relatorio_Ananindeua3[[#This Row],[CIF/CPF/CNPJ]],relatorio_Ananindeua3[[#This Row],[Coluna2]])</f>
        <v>13903051000175</v>
      </c>
      <c r="L5346" t="str">
        <f t="shared" si="84"/>
        <v>139******75</v>
      </c>
    </row>
    <row r="5347" spans="1:12" x14ac:dyDescent="0.25">
      <c r="A5347" s="23" t="s">
        <v>10734</v>
      </c>
      <c r="B5347" s="23" t="s">
        <v>10735</v>
      </c>
      <c r="C5347" s="23" t="s">
        <v>32</v>
      </c>
      <c r="D5347" s="24">
        <v>45310.066203703704</v>
      </c>
      <c r="E5347" s="25" t="s">
        <v>11</v>
      </c>
      <c r="F5347" s="26" t="s">
        <v>16</v>
      </c>
      <c r="G5347" s="26" t="s">
        <v>14</v>
      </c>
      <c r="H5347" s="23">
        <v>0</v>
      </c>
      <c r="I5347" s="27"/>
      <c r="J5347" s="28">
        <v>0</v>
      </c>
      <c r="K5347" t="str">
        <f>IF((LEN(relatorio_Ananindeua3[[#This Row],[CIF/CPF/CNPJ]])=14),relatorio_Ananindeua3[[#This Row],[CIF/CPF/CNPJ]],relatorio_Ananindeua3[[#This Row],[Coluna2]])</f>
        <v>53556869000183</v>
      </c>
      <c r="L5347" t="str">
        <f t="shared" si="84"/>
        <v>535******83</v>
      </c>
    </row>
    <row r="5348" spans="1:12" x14ac:dyDescent="0.25">
      <c r="A5348" s="23" t="s">
        <v>10766</v>
      </c>
      <c r="B5348" s="23" t="s">
        <v>10767</v>
      </c>
      <c r="C5348" s="23" t="s">
        <v>32</v>
      </c>
      <c r="D5348" s="24">
        <v>45310.066203703704</v>
      </c>
      <c r="E5348" s="25" t="s">
        <v>11</v>
      </c>
      <c r="F5348" s="26" t="s">
        <v>16</v>
      </c>
      <c r="G5348" s="26" t="s">
        <v>14</v>
      </c>
      <c r="H5348" s="23">
        <v>0</v>
      </c>
      <c r="I5348" s="27"/>
      <c r="J5348" s="28">
        <v>0</v>
      </c>
      <c r="K5348" t="str">
        <f>IF((LEN(relatorio_Ananindeua3[[#This Row],[CIF/CPF/CNPJ]])=14),relatorio_Ananindeua3[[#This Row],[CIF/CPF/CNPJ]],relatorio_Ananindeua3[[#This Row],[Coluna2]])</f>
        <v>53562032000147</v>
      </c>
      <c r="L5348" t="str">
        <f t="shared" si="84"/>
        <v>535******47</v>
      </c>
    </row>
    <row r="5349" spans="1:12" x14ac:dyDescent="0.25">
      <c r="A5349" s="23" t="s">
        <v>10746</v>
      </c>
      <c r="B5349" s="23" t="s">
        <v>10747</v>
      </c>
      <c r="C5349" s="23" t="s">
        <v>32</v>
      </c>
      <c r="D5349" s="24">
        <v>45310.073113425926</v>
      </c>
      <c r="E5349" s="25" t="s">
        <v>11</v>
      </c>
      <c r="F5349" s="26" t="s">
        <v>16</v>
      </c>
      <c r="G5349" s="26" t="s">
        <v>14</v>
      </c>
      <c r="H5349" s="23">
        <v>0</v>
      </c>
      <c r="I5349" s="27"/>
      <c r="J5349" s="28">
        <v>0</v>
      </c>
      <c r="K5349" t="str">
        <f>IF((LEN(relatorio_Ananindeua3[[#This Row],[CIF/CPF/CNPJ]])=14),relatorio_Ananindeua3[[#This Row],[CIF/CPF/CNPJ]],relatorio_Ananindeua3[[#This Row],[Coluna2]])</f>
        <v>53559674000197</v>
      </c>
      <c r="L5349" t="str">
        <f t="shared" si="84"/>
        <v>535******97</v>
      </c>
    </row>
    <row r="5350" spans="1:12" x14ac:dyDescent="0.25">
      <c r="A5350" s="23" t="s">
        <v>10752</v>
      </c>
      <c r="B5350" s="23" t="s">
        <v>10753</v>
      </c>
      <c r="C5350" s="23" t="s">
        <v>32</v>
      </c>
      <c r="D5350" s="24">
        <v>45310.073148148149</v>
      </c>
      <c r="E5350" s="25" t="s">
        <v>11</v>
      </c>
      <c r="F5350" s="26" t="s">
        <v>16</v>
      </c>
      <c r="G5350" s="26" t="s">
        <v>14</v>
      </c>
      <c r="H5350" s="23">
        <v>0</v>
      </c>
      <c r="I5350" s="27"/>
      <c r="J5350" s="28">
        <v>0</v>
      </c>
      <c r="K5350" t="str">
        <f>IF((LEN(relatorio_Ananindeua3[[#This Row],[CIF/CPF/CNPJ]])=14),relatorio_Ananindeua3[[#This Row],[CIF/CPF/CNPJ]],relatorio_Ananindeua3[[#This Row],[Coluna2]])</f>
        <v>53560408000184</v>
      </c>
      <c r="L5350" t="str">
        <f t="shared" si="84"/>
        <v>535******84</v>
      </c>
    </row>
    <row r="5351" spans="1:12" x14ac:dyDescent="0.25">
      <c r="A5351" s="23" t="s">
        <v>10754</v>
      </c>
      <c r="B5351" s="23" t="s">
        <v>10755</v>
      </c>
      <c r="C5351" s="23" t="s">
        <v>32</v>
      </c>
      <c r="D5351" s="24">
        <v>45310.073159722226</v>
      </c>
      <c r="E5351" s="25" t="s">
        <v>11</v>
      </c>
      <c r="F5351" s="26" t="s">
        <v>16</v>
      </c>
      <c r="G5351" s="26" t="s">
        <v>14</v>
      </c>
      <c r="H5351" s="23">
        <v>0</v>
      </c>
      <c r="I5351" s="27"/>
      <c r="J5351" s="28">
        <v>0</v>
      </c>
      <c r="K5351" t="str">
        <f>IF((LEN(relatorio_Ananindeua3[[#This Row],[CIF/CPF/CNPJ]])=14),relatorio_Ananindeua3[[#This Row],[CIF/CPF/CNPJ]],relatorio_Ananindeua3[[#This Row],[Coluna2]])</f>
        <v>53560452000194</v>
      </c>
      <c r="L5351" t="str">
        <f t="shared" si="84"/>
        <v>535******94</v>
      </c>
    </row>
    <row r="5352" spans="1:12" x14ac:dyDescent="0.25">
      <c r="A5352" s="23" t="s">
        <v>10760</v>
      </c>
      <c r="B5352" s="23" t="s">
        <v>10761</v>
      </c>
      <c r="C5352" s="23" t="s">
        <v>32</v>
      </c>
      <c r="D5352" s="24">
        <v>45310.073159722226</v>
      </c>
      <c r="E5352" s="25" t="s">
        <v>11</v>
      </c>
      <c r="F5352" s="26" t="s">
        <v>16</v>
      </c>
      <c r="G5352" s="26" t="s">
        <v>14</v>
      </c>
      <c r="H5352" s="23">
        <v>0</v>
      </c>
      <c r="I5352" s="27"/>
      <c r="J5352" s="28">
        <v>0</v>
      </c>
      <c r="K5352" t="str">
        <f>IF((LEN(relatorio_Ananindeua3[[#This Row],[CIF/CPF/CNPJ]])=14),relatorio_Ananindeua3[[#This Row],[CIF/CPF/CNPJ]],relatorio_Ananindeua3[[#This Row],[Coluna2]])</f>
        <v>53560960000172</v>
      </c>
      <c r="L5352" t="str">
        <f t="shared" si="84"/>
        <v>535******72</v>
      </c>
    </row>
    <row r="5353" spans="1:12" x14ac:dyDescent="0.25">
      <c r="A5353" s="23" t="s">
        <v>7718</v>
      </c>
      <c r="B5353" s="23" t="s">
        <v>7719</v>
      </c>
      <c r="C5353" s="23" t="s">
        <v>34</v>
      </c>
      <c r="D5353" s="24">
        <v>45310.073182870372</v>
      </c>
      <c r="E5353" s="25" t="s">
        <v>11</v>
      </c>
      <c r="F5353" s="26" t="s">
        <v>16</v>
      </c>
      <c r="G5353" s="26" t="s">
        <v>14</v>
      </c>
      <c r="H5353" s="23">
        <v>0</v>
      </c>
      <c r="I5353" s="27"/>
      <c r="J5353" s="28">
        <v>0</v>
      </c>
      <c r="K5353" t="str">
        <f>IF((LEN(relatorio_Ananindeua3[[#This Row],[CIF/CPF/CNPJ]])=14),relatorio_Ananindeua3[[#This Row],[CIF/CPF/CNPJ]],relatorio_Ananindeua3[[#This Row],[Coluna2]])</f>
        <v>48287990000117</v>
      </c>
      <c r="L5353" t="str">
        <f t="shared" si="84"/>
        <v>482******17</v>
      </c>
    </row>
    <row r="5354" spans="1:12" x14ac:dyDescent="0.25">
      <c r="A5354" s="23" t="s">
        <v>10772</v>
      </c>
      <c r="B5354" s="23" t="s">
        <v>10773</v>
      </c>
      <c r="C5354" s="23" t="s">
        <v>32</v>
      </c>
      <c r="D5354" s="24">
        <v>45310.163425925923</v>
      </c>
      <c r="E5354" s="25" t="s">
        <v>11</v>
      </c>
      <c r="F5354" s="26" t="s">
        <v>16</v>
      </c>
      <c r="G5354" s="26" t="s">
        <v>14</v>
      </c>
      <c r="H5354" s="23">
        <v>0</v>
      </c>
      <c r="I5354" s="27"/>
      <c r="J5354" s="28">
        <v>0</v>
      </c>
      <c r="K5354" t="str">
        <f>IF((LEN(relatorio_Ananindeua3[[#This Row],[CIF/CPF/CNPJ]])=14),relatorio_Ananindeua3[[#This Row],[CIF/CPF/CNPJ]],relatorio_Ananindeua3[[#This Row],[Coluna2]])</f>
        <v>53562594000190</v>
      </c>
      <c r="L5354" t="str">
        <f t="shared" si="84"/>
        <v>535******90</v>
      </c>
    </row>
    <row r="5355" spans="1:12" x14ac:dyDescent="0.25">
      <c r="A5355" s="23" t="s">
        <v>10774</v>
      </c>
      <c r="B5355" s="23" t="s">
        <v>10775</v>
      </c>
      <c r="C5355" s="23" t="s">
        <v>32</v>
      </c>
      <c r="D5355" s="24">
        <v>45310.163437499999</v>
      </c>
      <c r="E5355" s="25" t="s">
        <v>11</v>
      </c>
      <c r="F5355" s="26" t="s">
        <v>16</v>
      </c>
      <c r="G5355" s="26" t="s">
        <v>14</v>
      </c>
      <c r="H5355" s="23">
        <v>0</v>
      </c>
      <c r="I5355" s="27"/>
      <c r="J5355" s="28">
        <v>0</v>
      </c>
      <c r="K5355" t="str">
        <f>IF((LEN(relatorio_Ananindeua3[[#This Row],[CIF/CPF/CNPJ]])=14),relatorio_Ananindeua3[[#This Row],[CIF/CPF/CNPJ]],relatorio_Ananindeua3[[#This Row],[Coluna2]])</f>
        <v>53562612000134</v>
      </c>
      <c r="L5355" t="str">
        <f t="shared" si="84"/>
        <v>535******34</v>
      </c>
    </row>
    <row r="5356" spans="1:12" x14ac:dyDescent="0.25">
      <c r="A5356" s="23" t="s">
        <v>10726</v>
      </c>
      <c r="B5356" s="23" t="s">
        <v>10727</v>
      </c>
      <c r="C5356" s="23" t="s">
        <v>32</v>
      </c>
      <c r="D5356" s="24">
        <v>45310.170381944445</v>
      </c>
      <c r="E5356" s="25" t="s">
        <v>11</v>
      </c>
      <c r="F5356" s="26" t="s">
        <v>16</v>
      </c>
      <c r="G5356" s="26" t="s">
        <v>14</v>
      </c>
      <c r="H5356" s="23">
        <v>0</v>
      </c>
      <c r="I5356" s="27"/>
      <c r="J5356" s="28">
        <v>0</v>
      </c>
      <c r="K5356" t="str">
        <f>IF((LEN(relatorio_Ananindeua3[[#This Row],[CIF/CPF/CNPJ]])=14),relatorio_Ananindeua3[[#This Row],[CIF/CPF/CNPJ]],relatorio_Ananindeua3[[#This Row],[Coluna2]])</f>
        <v>53554735000123</v>
      </c>
      <c r="L5356" t="str">
        <f t="shared" si="84"/>
        <v>535******23</v>
      </c>
    </row>
    <row r="5357" spans="1:12" x14ac:dyDescent="0.25">
      <c r="A5357" s="23" t="s">
        <v>10712</v>
      </c>
      <c r="B5357" s="23" t="s">
        <v>10713</v>
      </c>
      <c r="C5357" s="23" t="s">
        <v>32</v>
      </c>
      <c r="D5357" s="24">
        <v>45310.170405092591</v>
      </c>
      <c r="E5357" s="25" t="s">
        <v>11</v>
      </c>
      <c r="F5357" s="26" t="s">
        <v>16</v>
      </c>
      <c r="G5357" s="26" t="s">
        <v>14</v>
      </c>
      <c r="H5357" s="23">
        <v>0</v>
      </c>
      <c r="I5357" s="27"/>
      <c r="J5357" s="28">
        <v>0</v>
      </c>
      <c r="K5357" t="str">
        <f>IF((LEN(relatorio_Ananindeua3[[#This Row],[CIF/CPF/CNPJ]])=14),relatorio_Ananindeua3[[#This Row],[CIF/CPF/CNPJ]],relatorio_Ananindeua3[[#This Row],[Coluna2]])</f>
        <v>53547249000188</v>
      </c>
      <c r="L5357" t="str">
        <f t="shared" si="84"/>
        <v>535******88</v>
      </c>
    </row>
    <row r="5358" spans="1:12" x14ac:dyDescent="0.25">
      <c r="A5358" s="23" t="s">
        <v>10714</v>
      </c>
      <c r="B5358" s="23" t="s">
        <v>10715</v>
      </c>
      <c r="C5358" s="23" t="s">
        <v>32</v>
      </c>
      <c r="D5358" s="24">
        <v>45310.170451388891</v>
      </c>
      <c r="E5358" s="25" t="s">
        <v>11</v>
      </c>
      <c r="F5358" s="26" t="s">
        <v>16</v>
      </c>
      <c r="G5358" s="26" t="s">
        <v>14</v>
      </c>
      <c r="H5358" s="23">
        <v>0</v>
      </c>
      <c r="I5358" s="27"/>
      <c r="J5358" s="28">
        <v>0</v>
      </c>
      <c r="K5358" t="str">
        <f>IF((LEN(relatorio_Ananindeua3[[#This Row],[CIF/CPF/CNPJ]])=14),relatorio_Ananindeua3[[#This Row],[CIF/CPF/CNPJ]],relatorio_Ananindeua3[[#This Row],[Coluna2]])</f>
        <v>53549285000180</v>
      </c>
      <c r="L5358" t="str">
        <f t="shared" si="84"/>
        <v>535******80</v>
      </c>
    </row>
    <row r="5359" spans="1:12" x14ac:dyDescent="0.25">
      <c r="A5359" s="23" t="s">
        <v>10716</v>
      </c>
      <c r="B5359" s="23" t="s">
        <v>10717</v>
      </c>
      <c r="C5359" s="23" t="s">
        <v>32</v>
      </c>
      <c r="D5359" s="24">
        <v>45310.170486111114</v>
      </c>
      <c r="E5359" s="25" t="s">
        <v>11</v>
      </c>
      <c r="F5359" s="26" t="s">
        <v>16</v>
      </c>
      <c r="G5359" s="26" t="s">
        <v>14</v>
      </c>
      <c r="H5359" s="23">
        <v>0</v>
      </c>
      <c r="I5359" s="27"/>
      <c r="J5359" s="28">
        <v>0</v>
      </c>
      <c r="K5359" t="str">
        <f>IF((LEN(relatorio_Ananindeua3[[#This Row],[CIF/CPF/CNPJ]])=14),relatorio_Ananindeua3[[#This Row],[CIF/CPF/CNPJ]],relatorio_Ananindeua3[[#This Row],[Coluna2]])</f>
        <v>53552201000168</v>
      </c>
      <c r="L5359" t="str">
        <f t="shared" si="84"/>
        <v>535******68</v>
      </c>
    </row>
    <row r="5360" spans="1:12" x14ac:dyDescent="0.25">
      <c r="A5360" s="23" t="s">
        <v>10756</v>
      </c>
      <c r="B5360" s="23" t="s">
        <v>10757</v>
      </c>
      <c r="C5360" s="23" t="s">
        <v>32</v>
      </c>
      <c r="D5360" s="24">
        <v>45310.170578703706</v>
      </c>
      <c r="E5360" s="25" t="s">
        <v>11</v>
      </c>
      <c r="F5360" s="26" t="s">
        <v>16</v>
      </c>
      <c r="G5360" s="26" t="s">
        <v>14</v>
      </c>
      <c r="H5360" s="23">
        <v>0</v>
      </c>
      <c r="I5360" s="27"/>
      <c r="J5360" s="28">
        <v>0</v>
      </c>
      <c r="K5360" t="str">
        <f>IF((LEN(relatorio_Ananindeua3[[#This Row],[CIF/CPF/CNPJ]])=14),relatorio_Ananindeua3[[#This Row],[CIF/CPF/CNPJ]],relatorio_Ananindeua3[[#This Row],[Coluna2]])</f>
        <v>53560761000164</v>
      </c>
      <c r="L5360" t="str">
        <f t="shared" si="84"/>
        <v>535******64</v>
      </c>
    </row>
    <row r="5361" spans="1:12" x14ac:dyDescent="0.25">
      <c r="A5361" s="23" t="s">
        <v>10332</v>
      </c>
      <c r="B5361" s="23" t="s">
        <v>10333</v>
      </c>
      <c r="C5361" s="23" t="s">
        <v>34</v>
      </c>
      <c r="D5361" s="24">
        <v>45310.184247685182</v>
      </c>
      <c r="E5361" s="25" t="s">
        <v>11</v>
      </c>
      <c r="F5361" s="26" t="s">
        <v>16</v>
      </c>
      <c r="G5361" s="26" t="s">
        <v>14</v>
      </c>
      <c r="H5361" s="23">
        <v>0</v>
      </c>
      <c r="I5361" s="27"/>
      <c r="J5361" s="28">
        <v>0</v>
      </c>
      <c r="K5361" t="str">
        <f>IF((LEN(relatorio_Ananindeua3[[#This Row],[CIF/CPF/CNPJ]])=14),relatorio_Ananindeua3[[#This Row],[CIF/CPF/CNPJ]],relatorio_Ananindeua3[[#This Row],[Coluna2]])</f>
        <v>53422403000195</v>
      </c>
      <c r="L5361" t="str">
        <f t="shared" si="84"/>
        <v>534******95</v>
      </c>
    </row>
    <row r="5362" spans="1:12" x14ac:dyDescent="0.25">
      <c r="A5362" s="23" t="s">
        <v>10742</v>
      </c>
      <c r="B5362" s="23" t="s">
        <v>10743</v>
      </c>
      <c r="C5362" s="23" t="s">
        <v>32</v>
      </c>
      <c r="D5362" s="24">
        <v>45310.184432870374</v>
      </c>
      <c r="E5362" s="25" t="s">
        <v>11</v>
      </c>
      <c r="F5362" s="26" t="s">
        <v>16</v>
      </c>
      <c r="G5362" s="26" t="s">
        <v>14</v>
      </c>
      <c r="H5362" s="23">
        <v>0</v>
      </c>
      <c r="I5362" s="27"/>
      <c r="J5362" s="28">
        <v>0</v>
      </c>
      <c r="K5362" t="str">
        <f>IF((LEN(relatorio_Ananindeua3[[#This Row],[CIF/CPF/CNPJ]])=14),relatorio_Ananindeua3[[#This Row],[CIF/CPF/CNPJ]],relatorio_Ananindeua3[[#This Row],[Coluna2]])</f>
        <v>53557581000123</v>
      </c>
      <c r="L5362" t="str">
        <f t="shared" si="84"/>
        <v>535******23</v>
      </c>
    </row>
    <row r="5363" spans="1:12" x14ac:dyDescent="0.25">
      <c r="A5363" s="23" t="s">
        <v>10738</v>
      </c>
      <c r="B5363" s="23" t="s">
        <v>10739</v>
      </c>
      <c r="C5363" s="23" t="s">
        <v>32</v>
      </c>
      <c r="D5363" s="24">
        <v>45310.191180555557</v>
      </c>
      <c r="E5363" s="25" t="s">
        <v>11</v>
      </c>
      <c r="F5363" s="26" t="s">
        <v>16</v>
      </c>
      <c r="G5363" s="26" t="s">
        <v>14</v>
      </c>
      <c r="H5363" s="23">
        <v>0</v>
      </c>
      <c r="I5363" s="27"/>
      <c r="J5363" s="28">
        <v>0</v>
      </c>
      <c r="K5363" t="str">
        <f>IF((LEN(relatorio_Ananindeua3[[#This Row],[CIF/CPF/CNPJ]])=14),relatorio_Ananindeua3[[#This Row],[CIF/CPF/CNPJ]],relatorio_Ananindeua3[[#This Row],[Coluna2]])</f>
        <v>53556943000161</v>
      </c>
      <c r="L5363" t="str">
        <f t="shared" si="84"/>
        <v>535******61</v>
      </c>
    </row>
    <row r="5364" spans="1:12" x14ac:dyDescent="0.25">
      <c r="A5364" s="23" t="s">
        <v>6661</v>
      </c>
      <c r="B5364" s="23" t="s">
        <v>6662</v>
      </c>
      <c r="C5364" s="23" t="s">
        <v>34</v>
      </c>
      <c r="D5364" s="24">
        <v>45310.191238425927</v>
      </c>
      <c r="E5364" s="25" t="s">
        <v>11</v>
      </c>
      <c r="F5364" s="26" t="s">
        <v>16</v>
      </c>
      <c r="G5364" s="26" t="s">
        <v>14</v>
      </c>
      <c r="H5364" s="23">
        <v>0</v>
      </c>
      <c r="I5364" s="27"/>
      <c r="J5364" s="28">
        <v>0</v>
      </c>
      <c r="K5364" t="str">
        <f>IF((LEN(relatorio_Ananindeua3[[#This Row],[CIF/CPF/CNPJ]])=14),relatorio_Ananindeua3[[#This Row],[CIF/CPF/CNPJ]],relatorio_Ananindeua3[[#This Row],[Coluna2]])</f>
        <v>45550731000149</v>
      </c>
      <c r="L5364" t="str">
        <f t="shared" si="84"/>
        <v>455******49</v>
      </c>
    </row>
    <row r="5365" spans="1:12" x14ac:dyDescent="0.25">
      <c r="A5365" s="23" t="s">
        <v>3792</v>
      </c>
      <c r="B5365" s="23" t="s">
        <v>3793</v>
      </c>
      <c r="C5365" s="23" t="s">
        <v>34</v>
      </c>
      <c r="D5365" s="24">
        <v>45310.191261574073</v>
      </c>
      <c r="E5365" s="25" t="s">
        <v>11</v>
      </c>
      <c r="F5365" s="26" t="s">
        <v>16</v>
      </c>
      <c r="G5365" s="26" t="s">
        <v>14</v>
      </c>
      <c r="H5365" s="23">
        <v>0</v>
      </c>
      <c r="I5365" s="27"/>
      <c r="J5365" s="28">
        <v>0</v>
      </c>
      <c r="K5365" t="str">
        <f>IF((LEN(relatorio_Ananindeua3[[#This Row],[CIF/CPF/CNPJ]])=14),relatorio_Ananindeua3[[#This Row],[CIF/CPF/CNPJ]],relatorio_Ananindeua3[[#This Row],[Coluna2]])</f>
        <v>34916504000178</v>
      </c>
      <c r="L5365" t="str">
        <f t="shared" si="84"/>
        <v>349******78</v>
      </c>
    </row>
    <row r="5366" spans="1:12" x14ac:dyDescent="0.25">
      <c r="A5366" s="23" t="s">
        <v>10728</v>
      </c>
      <c r="B5366" s="23" t="s">
        <v>10729</v>
      </c>
      <c r="C5366" s="23" t="s">
        <v>32</v>
      </c>
      <c r="D5366" s="24">
        <v>45310.198113425926</v>
      </c>
      <c r="E5366" s="25" t="s">
        <v>11</v>
      </c>
      <c r="F5366" s="26" t="s">
        <v>16</v>
      </c>
      <c r="G5366" s="26" t="s">
        <v>14</v>
      </c>
      <c r="H5366" s="23">
        <v>0</v>
      </c>
      <c r="I5366" s="27"/>
      <c r="J5366" s="28">
        <v>0</v>
      </c>
      <c r="K5366" t="str">
        <f>IF((LEN(relatorio_Ananindeua3[[#This Row],[CIF/CPF/CNPJ]])=14),relatorio_Ananindeua3[[#This Row],[CIF/CPF/CNPJ]],relatorio_Ananindeua3[[#This Row],[Coluna2]])</f>
        <v>53555465000175</v>
      </c>
      <c r="L5366" t="str">
        <f t="shared" si="84"/>
        <v>535******75</v>
      </c>
    </row>
    <row r="5367" spans="1:12" x14ac:dyDescent="0.25">
      <c r="A5367" s="23" t="s">
        <v>10558</v>
      </c>
      <c r="B5367" s="23" t="s">
        <v>10559</v>
      </c>
      <c r="C5367" s="23" t="s">
        <v>34</v>
      </c>
      <c r="D5367" s="24">
        <v>45310.198182870372</v>
      </c>
      <c r="E5367" s="25" t="s">
        <v>11</v>
      </c>
      <c r="F5367" s="26" t="s">
        <v>16</v>
      </c>
      <c r="G5367" s="26" t="s">
        <v>14</v>
      </c>
      <c r="H5367" s="23">
        <v>0</v>
      </c>
      <c r="I5367" s="27"/>
      <c r="J5367" s="28">
        <v>0</v>
      </c>
      <c r="K5367" t="str">
        <f>IF((LEN(relatorio_Ananindeua3[[#This Row],[CIF/CPF/CNPJ]])=14),relatorio_Ananindeua3[[#This Row],[CIF/CPF/CNPJ]],relatorio_Ananindeua3[[#This Row],[Coluna2]])</f>
        <v>53491631000117</v>
      </c>
      <c r="L5367" t="str">
        <f t="shared" si="84"/>
        <v>534******17</v>
      </c>
    </row>
    <row r="5368" spans="1:12" x14ac:dyDescent="0.25">
      <c r="A5368" s="23" t="s">
        <v>10722</v>
      </c>
      <c r="B5368" s="23" t="s">
        <v>10723</v>
      </c>
      <c r="C5368" s="23" t="s">
        <v>32</v>
      </c>
      <c r="D5368" s="24">
        <v>45310.198229166665</v>
      </c>
      <c r="E5368" s="25" t="s">
        <v>11</v>
      </c>
      <c r="F5368" s="26" t="s">
        <v>16</v>
      </c>
      <c r="G5368" s="26" t="s">
        <v>14</v>
      </c>
      <c r="H5368" s="23">
        <v>0</v>
      </c>
      <c r="I5368" s="27"/>
      <c r="J5368" s="28">
        <v>0</v>
      </c>
      <c r="K5368" t="str">
        <f>IF((LEN(relatorio_Ananindeua3[[#This Row],[CIF/CPF/CNPJ]])=14),relatorio_Ananindeua3[[#This Row],[CIF/CPF/CNPJ]],relatorio_Ananindeua3[[#This Row],[Coluna2]])</f>
        <v>53553072000122</v>
      </c>
      <c r="L5368" t="str">
        <f t="shared" si="84"/>
        <v>535******22</v>
      </c>
    </row>
    <row r="5369" spans="1:12" x14ac:dyDescent="0.25">
      <c r="A5369" s="23" t="s">
        <v>10720</v>
      </c>
      <c r="B5369" s="23" t="s">
        <v>10721</v>
      </c>
      <c r="C5369" s="23" t="s">
        <v>34</v>
      </c>
      <c r="D5369" s="24">
        <v>45310.212002314816</v>
      </c>
      <c r="E5369" s="25" t="s">
        <v>11</v>
      </c>
      <c r="F5369" s="26" t="s">
        <v>16</v>
      </c>
      <c r="G5369" s="26" t="s">
        <v>14</v>
      </c>
      <c r="H5369" s="23">
        <v>0</v>
      </c>
      <c r="I5369" s="27"/>
      <c r="J5369" s="28">
        <v>0</v>
      </c>
      <c r="K5369" t="str">
        <f>IF((LEN(relatorio_Ananindeua3[[#This Row],[CIF/CPF/CNPJ]])=14),relatorio_Ananindeua3[[#This Row],[CIF/CPF/CNPJ]],relatorio_Ananindeua3[[#This Row],[Coluna2]])</f>
        <v>53552711000135</v>
      </c>
      <c r="L5369" t="str">
        <f t="shared" si="84"/>
        <v>535******35</v>
      </c>
    </row>
    <row r="5370" spans="1:12" x14ac:dyDescent="0.25">
      <c r="A5370" s="23" t="s">
        <v>10744</v>
      </c>
      <c r="B5370" s="23" t="s">
        <v>10745</v>
      </c>
      <c r="C5370" s="23" t="s">
        <v>32</v>
      </c>
      <c r="D5370" s="24">
        <v>45310.212025462963</v>
      </c>
      <c r="E5370" s="25" t="s">
        <v>11</v>
      </c>
      <c r="F5370" s="26" t="s">
        <v>16</v>
      </c>
      <c r="G5370" s="26" t="s">
        <v>14</v>
      </c>
      <c r="H5370" s="23">
        <v>0</v>
      </c>
      <c r="I5370" s="27"/>
      <c r="J5370" s="28">
        <v>0</v>
      </c>
      <c r="K5370" t="str">
        <f>IF((LEN(relatorio_Ananindeua3[[#This Row],[CIF/CPF/CNPJ]])=14),relatorio_Ananindeua3[[#This Row],[CIF/CPF/CNPJ]],relatorio_Ananindeua3[[#This Row],[Coluna2]])</f>
        <v>53558778000187</v>
      </c>
      <c r="L5370" t="str">
        <f t="shared" si="84"/>
        <v>535******87</v>
      </c>
    </row>
    <row r="5371" spans="1:12" x14ac:dyDescent="0.25">
      <c r="A5371" s="23" t="s">
        <v>10770</v>
      </c>
      <c r="B5371" s="23" t="s">
        <v>10771</v>
      </c>
      <c r="C5371" s="23" t="s">
        <v>32</v>
      </c>
      <c r="D5371" s="24">
        <v>45310.212071759262</v>
      </c>
      <c r="E5371" s="25" t="s">
        <v>11</v>
      </c>
      <c r="F5371" s="26" t="s">
        <v>16</v>
      </c>
      <c r="G5371" s="26" t="s">
        <v>14</v>
      </c>
      <c r="H5371" s="23">
        <v>0</v>
      </c>
      <c r="I5371" s="27"/>
      <c r="J5371" s="28">
        <v>0</v>
      </c>
      <c r="K5371" t="str">
        <f>IF((LEN(relatorio_Ananindeua3[[#This Row],[CIF/CPF/CNPJ]])=14),relatorio_Ananindeua3[[#This Row],[CIF/CPF/CNPJ]],relatorio_Ananindeua3[[#This Row],[Coluna2]])</f>
        <v>53562514000105</v>
      </c>
      <c r="L5371" t="str">
        <f t="shared" si="84"/>
        <v>535******05</v>
      </c>
    </row>
    <row r="5372" spans="1:12" x14ac:dyDescent="0.25">
      <c r="A5372" s="23" t="s">
        <v>10768</v>
      </c>
      <c r="B5372" s="23" t="s">
        <v>10769</v>
      </c>
      <c r="C5372" s="23" t="s">
        <v>32</v>
      </c>
      <c r="D5372" s="24">
        <v>45310.218935185185</v>
      </c>
      <c r="E5372" s="25" t="s">
        <v>11</v>
      </c>
      <c r="F5372" s="26" t="s">
        <v>16</v>
      </c>
      <c r="G5372" s="26" t="s">
        <v>14</v>
      </c>
      <c r="H5372" s="23">
        <v>0</v>
      </c>
      <c r="I5372" s="27"/>
      <c r="J5372" s="28">
        <v>0</v>
      </c>
      <c r="K5372" t="str">
        <f>IF((LEN(relatorio_Ananindeua3[[#This Row],[CIF/CPF/CNPJ]])=14),relatorio_Ananindeua3[[#This Row],[CIF/CPF/CNPJ]],relatorio_Ananindeua3[[#This Row],[Coluna2]])</f>
        <v>53562323000135</v>
      </c>
      <c r="L5372" t="str">
        <f t="shared" si="84"/>
        <v>535******35</v>
      </c>
    </row>
    <row r="5373" spans="1:12" x14ac:dyDescent="0.25">
      <c r="A5373" s="23" t="s">
        <v>10728</v>
      </c>
      <c r="B5373" s="23" t="s">
        <v>10729</v>
      </c>
      <c r="C5373" s="23" t="s">
        <v>34</v>
      </c>
      <c r="D5373" s="24">
        <v>45310.218958333331</v>
      </c>
      <c r="E5373" s="25" t="s">
        <v>11</v>
      </c>
      <c r="F5373" s="26" t="s">
        <v>16</v>
      </c>
      <c r="G5373" s="26" t="s">
        <v>14</v>
      </c>
      <c r="H5373" s="23">
        <v>0</v>
      </c>
      <c r="I5373" s="27"/>
      <c r="J5373" s="28">
        <v>0</v>
      </c>
      <c r="K5373" t="str">
        <f>IF((LEN(relatorio_Ananindeua3[[#This Row],[CIF/CPF/CNPJ]])=14),relatorio_Ananindeua3[[#This Row],[CIF/CPF/CNPJ]],relatorio_Ananindeua3[[#This Row],[Coluna2]])</f>
        <v>53555465000175</v>
      </c>
      <c r="L5373" t="str">
        <f t="shared" si="84"/>
        <v>535******75</v>
      </c>
    </row>
    <row r="5374" spans="1:12" x14ac:dyDescent="0.25">
      <c r="A5374" s="23" t="s">
        <v>10736</v>
      </c>
      <c r="B5374" s="23" t="s">
        <v>10737</v>
      </c>
      <c r="C5374" s="23" t="s">
        <v>32</v>
      </c>
      <c r="D5374" s="24">
        <v>45310.218969907408</v>
      </c>
      <c r="E5374" s="25" t="s">
        <v>11</v>
      </c>
      <c r="F5374" s="26" t="s">
        <v>16</v>
      </c>
      <c r="G5374" s="26" t="s">
        <v>14</v>
      </c>
      <c r="H5374" s="23">
        <v>0</v>
      </c>
      <c r="I5374" s="27"/>
      <c r="J5374" s="28">
        <v>0</v>
      </c>
      <c r="K5374" t="str">
        <f>IF((LEN(relatorio_Ananindeua3[[#This Row],[CIF/CPF/CNPJ]])=14),relatorio_Ananindeua3[[#This Row],[CIF/CPF/CNPJ]],relatorio_Ananindeua3[[#This Row],[Coluna2]])</f>
        <v>53556923000190</v>
      </c>
      <c r="L5374" t="str">
        <f t="shared" si="84"/>
        <v>535******90</v>
      </c>
    </row>
    <row r="5375" spans="1:12" x14ac:dyDescent="0.25">
      <c r="A5375" s="23" t="s">
        <v>4509</v>
      </c>
      <c r="B5375" s="23" t="s">
        <v>4510</v>
      </c>
      <c r="C5375" s="23" t="s">
        <v>34</v>
      </c>
      <c r="D5375" s="24">
        <v>45310.218981481485</v>
      </c>
      <c r="E5375" s="25" t="s">
        <v>11</v>
      </c>
      <c r="F5375" s="26" t="s">
        <v>16</v>
      </c>
      <c r="G5375" s="26" t="s">
        <v>14</v>
      </c>
      <c r="H5375" s="23">
        <v>0</v>
      </c>
      <c r="I5375" s="27"/>
      <c r="J5375" s="28">
        <v>0</v>
      </c>
      <c r="K5375" t="str">
        <f>IF((LEN(relatorio_Ananindeua3[[#This Row],[CIF/CPF/CNPJ]])=14),relatorio_Ananindeua3[[#This Row],[CIF/CPF/CNPJ]],relatorio_Ananindeua3[[#This Row],[Coluna2]])</f>
        <v>37803826000107</v>
      </c>
      <c r="L5375" t="str">
        <f t="shared" si="84"/>
        <v>378******07</v>
      </c>
    </row>
    <row r="5376" spans="1:12" x14ac:dyDescent="0.25">
      <c r="A5376" s="23" t="s">
        <v>10764</v>
      </c>
      <c r="B5376" s="23" t="s">
        <v>10765</v>
      </c>
      <c r="C5376" s="23" t="s">
        <v>32</v>
      </c>
      <c r="D5376" s="24">
        <v>45310.218981481485</v>
      </c>
      <c r="E5376" s="25" t="s">
        <v>11</v>
      </c>
      <c r="F5376" s="26" t="s">
        <v>16</v>
      </c>
      <c r="G5376" s="26" t="s">
        <v>14</v>
      </c>
      <c r="H5376" s="23">
        <v>0</v>
      </c>
      <c r="I5376" s="27"/>
      <c r="J5376" s="28">
        <v>0</v>
      </c>
      <c r="K5376" t="str">
        <f>IF((LEN(relatorio_Ananindeua3[[#This Row],[CIF/CPF/CNPJ]])=14),relatorio_Ananindeua3[[#This Row],[CIF/CPF/CNPJ]],relatorio_Ananindeua3[[#This Row],[Coluna2]])</f>
        <v>53561733000161</v>
      </c>
      <c r="L5376" t="str">
        <f t="shared" si="84"/>
        <v>535******61</v>
      </c>
    </row>
    <row r="5377" spans="1:12" x14ac:dyDescent="0.25">
      <c r="A5377" s="23" t="s">
        <v>9789</v>
      </c>
      <c r="B5377" s="23" t="s">
        <v>9790</v>
      </c>
      <c r="C5377" s="23" t="s">
        <v>34</v>
      </c>
      <c r="D5377" s="24">
        <v>45310.218993055554</v>
      </c>
      <c r="E5377" s="25" t="s">
        <v>11</v>
      </c>
      <c r="F5377" s="26" t="s">
        <v>16</v>
      </c>
      <c r="G5377" s="26" t="s">
        <v>14</v>
      </c>
      <c r="H5377" s="23">
        <v>0</v>
      </c>
      <c r="I5377" s="27"/>
      <c r="J5377" s="28">
        <v>0</v>
      </c>
      <c r="K5377" t="str">
        <f>IF((LEN(relatorio_Ananindeua3[[#This Row],[CIF/CPF/CNPJ]])=14),relatorio_Ananindeua3[[#This Row],[CIF/CPF/CNPJ]],relatorio_Ananindeua3[[#This Row],[Coluna2]])</f>
        <v>52262264000117</v>
      </c>
      <c r="L5377" t="str">
        <f t="shared" si="84"/>
        <v>522******17</v>
      </c>
    </row>
    <row r="5378" spans="1:12" x14ac:dyDescent="0.25">
      <c r="A5378" s="23" t="s">
        <v>5048</v>
      </c>
      <c r="B5378" s="23" t="s">
        <v>5049</v>
      </c>
      <c r="C5378" s="23" t="s">
        <v>34</v>
      </c>
      <c r="D5378" s="24">
        <v>45310.219027777777</v>
      </c>
      <c r="E5378" s="25" t="s">
        <v>11</v>
      </c>
      <c r="F5378" s="26" t="s">
        <v>16</v>
      </c>
      <c r="G5378" s="26" t="s">
        <v>14</v>
      </c>
      <c r="H5378" s="23">
        <v>0</v>
      </c>
      <c r="I5378" s="27"/>
      <c r="J5378" s="28">
        <v>0</v>
      </c>
      <c r="K5378" t="str">
        <f>IF((LEN(relatorio_Ananindeua3[[#This Row],[CIF/CPF/CNPJ]])=14),relatorio_Ananindeua3[[#This Row],[CIF/CPF/CNPJ]],relatorio_Ananindeua3[[#This Row],[Coluna2]])</f>
        <v>40456164000142</v>
      </c>
      <c r="L5378" t="str">
        <f t="shared" si="84"/>
        <v>404******42</v>
      </c>
    </row>
    <row r="5379" spans="1:12" x14ac:dyDescent="0.25">
      <c r="A5379" s="23" t="s">
        <v>10732</v>
      </c>
      <c r="B5379" s="23" t="s">
        <v>10733</v>
      </c>
      <c r="C5379" s="23" t="s">
        <v>32</v>
      </c>
      <c r="D5379" s="24">
        <v>45310.225891203707</v>
      </c>
      <c r="E5379" s="25" t="s">
        <v>11</v>
      </c>
      <c r="F5379" s="26" t="s">
        <v>16</v>
      </c>
      <c r="G5379" s="26" t="s">
        <v>14</v>
      </c>
      <c r="H5379" s="23">
        <v>0</v>
      </c>
      <c r="I5379" s="27"/>
      <c r="J5379" s="28">
        <v>0</v>
      </c>
      <c r="K5379" t="str">
        <f>IF((LEN(relatorio_Ananindeua3[[#This Row],[CIF/CPF/CNPJ]])=14),relatorio_Ananindeua3[[#This Row],[CIF/CPF/CNPJ]],relatorio_Ananindeua3[[#This Row],[Coluna2]])</f>
        <v>53556218000193</v>
      </c>
      <c r="L5379" t="str">
        <f t="shared" si="84"/>
        <v>535******93</v>
      </c>
    </row>
    <row r="5380" spans="1:12" x14ac:dyDescent="0.25">
      <c r="A5380" s="23" t="s">
        <v>10126</v>
      </c>
      <c r="B5380" s="23" t="s">
        <v>10127</v>
      </c>
      <c r="C5380" s="23" t="s">
        <v>34</v>
      </c>
      <c r="D5380" s="24">
        <v>45310.225914351853</v>
      </c>
      <c r="E5380" s="25" t="s">
        <v>11</v>
      </c>
      <c r="F5380" s="26" t="s">
        <v>16</v>
      </c>
      <c r="G5380" s="26" t="s">
        <v>14</v>
      </c>
      <c r="H5380" s="23">
        <v>0</v>
      </c>
      <c r="I5380" s="27"/>
      <c r="J5380" s="28">
        <v>0</v>
      </c>
      <c r="K5380" t="str">
        <f>IF((LEN(relatorio_Ananindeua3[[#This Row],[CIF/CPF/CNPJ]])=14),relatorio_Ananindeua3[[#This Row],[CIF/CPF/CNPJ]],relatorio_Ananindeua3[[#This Row],[Coluna2]])</f>
        <v>53291550000173</v>
      </c>
      <c r="L5380" t="str">
        <f t="shared" si="84"/>
        <v>532******73</v>
      </c>
    </row>
    <row r="5381" spans="1:12" x14ac:dyDescent="0.25">
      <c r="A5381" s="23" t="s">
        <v>10740</v>
      </c>
      <c r="B5381" s="23" t="s">
        <v>10741</v>
      </c>
      <c r="C5381" s="23" t="s">
        <v>32</v>
      </c>
      <c r="D5381" s="24">
        <v>45310.225983796299</v>
      </c>
      <c r="E5381" s="25" t="s">
        <v>11</v>
      </c>
      <c r="F5381" s="26" t="s">
        <v>16</v>
      </c>
      <c r="G5381" s="26" t="s">
        <v>14</v>
      </c>
      <c r="H5381" s="23">
        <v>0</v>
      </c>
      <c r="I5381" s="27"/>
      <c r="J5381" s="28">
        <v>0</v>
      </c>
      <c r="K5381" t="str">
        <f>IF((LEN(relatorio_Ananindeua3[[#This Row],[CIF/CPF/CNPJ]])=14),relatorio_Ananindeua3[[#This Row],[CIF/CPF/CNPJ]],relatorio_Ananindeua3[[#This Row],[Coluna2]])</f>
        <v>53557295000168</v>
      </c>
      <c r="L5381" t="str">
        <f t="shared" si="84"/>
        <v>535******68</v>
      </c>
    </row>
    <row r="5382" spans="1:12" x14ac:dyDescent="0.25">
      <c r="A5382" s="23" t="s">
        <v>10758</v>
      </c>
      <c r="B5382" s="23" t="s">
        <v>10759</v>
      </c>
      <c r="C5382" s="23" t="s">
        <v>32</v>
      </c>
      <c r="D5382" s="24">
        <v>45310.226006944446</v>
      </c>
      <c r="E5382" s="25" t="s">
        <v>11</v>
      </c>
      <c r="F5382" s="26" t="s">
        <v>16</v>
      </c>
      <c r="G5382" s="26" t="s">
        <v>14</v>
      </c>
      <c r="H5382" s="23">
        <v>0</v>
      </c>
      <c r="I5382" s="27"/>
      <c r="J5382" s="28">
        <v>0</v>
      </c>
      <c r="K5382" t="str">
        <f>IF((LEN(relatorio_Ananindeua3[[#This Row],[CIF/CPF/CNPJ]])=14),relatorio_Ananindeua3[[#This Row],[CIF/CPF/CNPJ]],relatorio_Ananindeua3[[#This Row],[Coluna2]])</f>
        <v>53560869000157</v>
      </c>
      <c r="L5382" t="str">
        <f t="shared" si="84"/>
        <v>535******57</v>
      </c>
    </row>
    <row r="5383" spans="1:12" x14ac:dyDescent="0.25">
      <c r="A5383" s="23" t="s">
        <v>10778</v>
      </c>
      <c r="B5383" s="23" t="s">
        <v>10779</v>
      </c>
      <c r="C5383" s="23" t="s">
        <v>32</v>
      </c>
      <c r="D5383" s="24">
        <v>45310.232824074075</v>
      </c>
      <c r="E5383" s="25" t="s">
        <v>11</v>
      </c>
      <c r="F5383" s="26" t="s">
        <v>16</v>
      </c>
      <c r="G5383" s="26" t="s">
        <v>14</v>
      </c>
      <c r="H5383" s="23">
        <v>0</v>
      </c>
      <c r="I5383" s="27"/>
      <c r="J5383" s="28">
        <v>0</v>
      </c>
      <c r="K5383" t="str">
        <f>IF((LEN(relatorio_Ananindeua3[[#This Row],[CIF/CPF/CNPJ]])=14),relatorio_Ananindeua3[[#This Row],[CIF/CPF/CNPJ]],relatorio_Ananindeua3[[#This Row],[Coluna2]])</f>
        <v>53563307000167</v>
      </c>
      <c r="L5383" t="str">
        <f t="shared" si="84"/>
        <v>535******67</v>
      </c>
    </row>
    <row r="5384" spans="1:12" x14ac:dyDescent="0.25">
      <c r="A5384" s="23" t="s">
        <v>10780</v>
      </c>
      <c r="B5384" s="23" t="s">
        <v>10781</v>
      </c>
      <c r="C5384" s="23" t="s">
        <v>32</v>
      </c>
      <c r="D5384" s="24">
        <v>45310.232835648145</v>
      </c>
      <c r="E5384" s="25" t="s">
        <v>11</v>
      </c>
      <c r="F5384" s="26" t="s">
        <v>16</v>
      </c>
      <c r="G5384" s="26" t="s">
        <v>14</v>
      </c>
      <c r="H5384" s="23">
        <v>0</v>
      </c>
      <c r="I5384" s="27"/>
      <c r="J5384" s="28">
        <v>0</v>
      </c>
      <c r="K5384" t="str">
        <f>IF((LEN(relatorio_Ananindeua3[[#This Row],[CIF/CPF/CNPJ]])=14),relatorio_Ananindeua3[[#This Row],[CIF/CPF/CNPJ]],relatorio_Ananindeua3[[#This Row],[Coluna2]])</f>
        <v>53563824000136</v>
      </c>
      <c r="L5384" t="str">
        <f t="shared" si="84"/>
        <v>535******36</v>
      </c>
    </row>
    <row r="5385" spans="1:12" x14ac:dyDescent="0.25">
      <c r="A5385" s="23" t="s">
        <v>10750</v>
      </c>
      <c r="B5385" s="23" t="s">
        <v>10751</v>
      </c>
      <c r="C5385" s="23" t="s">
        <v>32</v>
      </c>
      <c r="D5385" s="24">
        <v>45310.239895833336</v>
      </c>
      <c r="E5385" s="25" t="s">
        <v>11</v>
      </c>
      <c r="F5385" s="26" t="s">
        <v>16</v>
      </c>
      <c r="G5385" s="26" t="s">
        <v>14</v>
      </c>
      <c r="H5385" s="23">
        <v>0</v>
      </c>
      <c r="I5385" s="27"/>
      <c r="J5385" s="28">
        <v>0</v>
      </c>
      <c r="K5385" t="str">
        <f>IF((LEN(relatorio_Ananindeua3[[#This Row],[CIF/CPF/CNPJ]])=14),relatorio_Ananindeua3[[#This Row],[CIF/CPF/CNPJ]],relatorio_Ananindeua3[[#This Row],[Coluna2]])</f>
        <v>53560299000103</v>
      </c>
      <c r="L5385" t="str">
        <f t="shared" si="84"/>
        <v>535******03</v>
      </c>
    </row>
    <row r="5386" spans="1:12" x14ac:dyDescent="0.25">
      <c r="A5386" s="23" t="s">
        <v>4191</v>
      </c>
      <c r="B5386" s="23" t="s">
        <v>4192</v>
      </c>
      <c r="C5386" s="23" t="s">
        <v>34</v>
      </c>
      <c r="D5386" s="24">
        <v>45310.239942129629</v>
      </c>
      <c r="E5386" s="25" t="s">
        <v>11</v>
      </c>
      <c r="F5386" s="26" t="s">
        <v>16</v>
      </c>
      <c r="G5386" s="26" t="s">
        <v>14</v>
      </c>
      <c r="H5386" s="23">
        <v>0</v>
      </c>
      <c r="I5386" s="27"/>
      <c r="J5386" s="28">
        <v>0</v>
      </c>
      <c r="K5386" t="str">
        <f>IF((LEN(relatorio_Ananindeua3[[#This Row],[CIF/CPF/CNPJ]])=14),relatorio_Ananindeua3[[#This Row],[CIF/CPF/CNPJ]],relatorio_Ananindeua3[[#This Row],[Coluna2]])</f>
        <v>36607726000134</v>
      </c>
      <c r="L5386" t="str">
        <f t="shared" si="84"/>
        <v>366******34</v>
      </c>
    </row>
    <row r="5387" spans="1:12" x14ac:dyDescent="0.25">
      <c r="A5387" s="23" t="s">
        <v>795</v>
      </c>
      <c r="B5387" s="23" t="s">
        <v>796</v>
      </c>
      <c r="C5387" s="23" t="s">
        <v>34</v>
      </c>
      <c r="D5387" s="24">
        <v>45310.239953703705</v>
      </c>
      <c r="E5387" s="25" t="s">
        <v>11</v>
      </c>
      <c r="F5387" s="26" t="s">
        <v>16</v>
      </c>
      <c r="G5387" s="26" t="s">
        <v>14</v>
      </c>
      <c r="H5387" s="23">
        <v>0</v>
      </c>
      <c r="I5387" s="27"/>
      <c r="J5387" s="28">
        <v>0</v>
      </c>
      <c r="K5387" t="str">
        <f>IF((LEN(relatorio_Ananindeua3[[#This Row],[CIF/CPF/CNPJ]])=14),relatorio_Ananindeua3[[#This Row],[CIF/CPF/CNPJ]],relatorio_Ananindeua3[[#This Row],[Coluna2]])</f>
        <v>15795562000146</v>
      </c>
      <c r="L5387" t="str">
        <f t="shared" si="84"/>
        <v>157******46</v>
      </c>
    </row>
    <row r="5388" spans="1:12" x14ac:dyDescent="0.25">
      <c r="A5388" s="23" t="s">
        <v>10730</v>
      </c>
      <c r="B5388" s="23" t="s">
        <v>10731</v>
      </c>
      <c r="C5388" s="23" t="s">
        <v>32</v>
      </c>
      <c r="D5388" s="24">
        <v>45310.239965277775</v>
      </c>
      <c r="E5388" s="25" t="s">
        <v>11</v>
      </c>
      <c r="F5388" s="26" t="s">
        <v>16</v>
      </c>
      <c r="G5388" s="26" t="s">
        <v>14</v>
      </c>
      <c r="H5388" s="23">
        <v>0</v>
      </c>
      <c r="I5388" s="27"/>
      <c r="J5388" s="28">
        <v>0</v>
      </c>
      <c r="K5388" t="str">
        <f>IF((LEN(relatorio_Ananindeua3[[#This Row],[CIF/CPF/CNPJ]])=14),relatorio_Ananindeua3[[#This Row],[CIF/CPF/CNPJ]],relatorio_Ananindeua3[[#This Row],[Coluna2]])</f>
        <v>53555740000150</v>
      </c>
      <c r="L5388" t="str">
        <f t="shared" si="84"/>
        <v>535******50</v>
      </c>
    </row>
    <row r="5389" spans="1:12" x14ac:dyDescent="0.25">
      <c r="A5389" s="23" t="s">
        <v>10718</v>
      </c>
      <c r="B5389" s="23" t="s">
        <v>10719</v>
      </c>
      <c r="C5389" s="23" t="s">
        <v>32</v>
      </c>
      <c r="D5389" s="24">
        <v>45310.246747685182</v>
      </c>
      <c r="E5389" s="25" t="s">
        <v>11</v>
      </c>
      <c r="F5389" s="26" t="s">
        <v>16</v>
      </c>
      <c r="G5389" s="26" t="s">
        <v>14</v>
      </c>
      <c r="H5389" s="23">
        <v>0</v>
      </c>
      <c r="I5389" s="27"/>
      <c r="J5389" s="28">
        <v>0</v>
      </c>
      <c r="K5389" t="str">
        <f>IF((LEN(relatorio_Ananindeua3[[#This Row],[CIF/CPF/CNPJ]])=14),relatorio_Ananindeua3[[#This Row],[CIF/CPF/CNPJ]],relatorio_Ananindeua3[[#This Row],[Coluna2]])</f>
        <v>53552577000172</v>
      </c>
      <c r="L5389" t="str">
        <f t="shared" si="84"/>
        <v>535******72</v>
      </c>
    </row>
    <row r="5390" spans="1:12" x14ac:dyDescent="0.25">
      <c r="A5390" s="23" t="s">
        <v>10720</v>
      </c>
      <c r="B5390" s="23" t="s">
        <v>10721</v>
      </c>
      <c r="C5390" s="23" t="s">
        <v>32</v>
      </c>
      <c r="D5390" s="24">
        <v>45310.246747685182</v>
      </c>
      <c r="E5390" s="25" t="s">
        <v>11</v>
      </c>
      <c r="F5390" s="26" t="s">
        <v>16</v>
      </c>
      <c r="G5390" s="26" t="s">
        <v>14</v>
      </c>
      <c r="H5390" s="23">
        <v>0</v>
      </c>
      <c r="I5390" s="27"/>
      <c r="J5390" s="28">
        <v>0</v>
      </c>
      <c r="K5390" t="str">
        <f>IF((LEN(relatorio_Ananindeua3[[#This Row],[CIF/CPF/CNPJ]])=14),relatorio_Ananindeua3[[#This Row],[CIF/CPF/CNPJ]],relatorio_Ananindeua3[[#This Row],[Coluna2]])</f>
        <v>53552711000135</v>
      </c>
      <c r="L5390" t="str">
        <f t="shared" si="84"/>
        <v>535******35</v>
      </c>
    </row>
    <row r="5391" spans="1:12" x14ac:dyDescent="0.25">
      <c r="A5391" s="23" t="s">
        <v>10748</v>
      </c>
      <c r="B5391" s="23" t="s">
        <v>10749</v>
      </c>
      <c r="C5391" s="23" t="s">
        <v>32</v>
      </c>
      <c r="D5391" s="24">
        <v>45310.330046296294</v>
      </c>
      <c r="E5391" s="25" t="s">
        <v>11</v>
      </c>
      <c r="F5391" s="26" t="s">
        <v>16</v>
      </c>
      <c r="G5391" s="26" t="s">
        <v>14</v>
      </c>
      <c r="H5391" s="23">
        <v>0</v>
      </c>
      <c r="I5391" s="27"/>
      <c r="J5391" s="28">
        <v>0</v>
      </c>
      <c r="K5391" t="str">
        <f>IF((LEN(relatorio_Ananindeua3[[#This Row],[CIF/CPF/CNPJ]])=14),relatorio_Ananindeua3[[#This Row],[CIF/CPF/CNPJ]],relatorio_Ananindeua3[[#This Row],[Coluna2]])</f>
        <v>53559801000158</v>
      </c>
      <c r="L5391" t="str">
        <f t="shared" si="84"/>
        <v>535******58</v>
      </c>
    </row>
    <row r="5392" spans="1:12" x14ac:dyDescent="0.25">
      <c r="A5392" s="23" t="s">
        <v>10782</v>
      </c>
      <c r="B5392" s="23" t="s">
        <v>10783</v>
      </c>
      <c r="C5392" s="23" t="s">
        <v>32</v>
      </c>
      <c r="D5392" s="24">
        <v>45310.330057870371</v>
      </c>
      <c r="E5392" s="25" t="s">
        <v>11</v>
      </c>
      <c r="F5392" s="26" t="s">
        <v>16</v>
      </c>
      <c r="G5392" s="26" t="s">
        <v>14</v>
      </c>
      <c r="H5392" s="23">
        <v>0</v>
      </c>
      <c r="I5392" s="27"/>
      <c r="J5392" s="28">
        <v>0</v>
      </c>
      <c r="K5392" t="str">
        <f>IF((LEN(relatorio_Ananindeua3[[#This Row],[CIF/CPF/CNPJ]])=14),relatorio_Ananindeua3[[#This Row],[CIF/CPF/CNPJ]],relatorio_Ananindeua3[[#This Row],[Coluna2]])</f>
        <v>53563858000120</v>
      </c>
      <c r="L5392" t="str">
        <f t="shared" si="84"/>
        <v>535******20</v>
      </c>
    </row>
    <row r="5393" spans="1:12" x14ac:dyDescent="0.25">
      <c r="A5393" s="23" t="s">
        <v>2008</v>
      </c>
      <c r="B5393" s="23" t="s">
        <v>2009</v>
      </c>
      <c r="C5393" s="23" t="s">
        <v>17</v>
      </c>
      <c r="D5393" s="24">
        <v>45310.529733796298</v>
      </c>
      <c r="E5393" s="25" t="s">
        <v>11</v>
      </c>
      <c r="F5393" s="26" t="s">
        <v>16</v>
      </c>
      <c r="G5393" s="26" t="s">
        <v>14</v>
      </c>
      <c r="H5393" s="23">
        <v>0</v>
      </c>
      <c r="I5393" s="27"/>
      <c r="J5393" s="28">
        <v>0</v>
      </c>
      <c r="K5393" t="str">
        <f>IF((LEN(relatorio_Ananindeua3[[#This Row],[CIF/CPF/CNPJ]])=14),relatorio_Ananindeua3[[#This Row],[CIF/CPF/CNPJ]],relatorio_Ananindeua3[[#This Row],[Coluna2]])</f>
        <v>26414426000185</v>
      </c>
      <c r="L5393" t="str">
        <f t="shared" si="84"/>
        <v>264******85</v>
      </c>
    </row>
    <row r="5394" spans="1:12" x14ac:dyDescent="0.25">
      <c r="A5394" s="23" t="s">
        <v>6075</v>
      </c>
      <c r="B5394" s="23" t="s">
        <v>6076</v>
      </c>
      <c r="C5394" s="23" t="s">
        <v>17</v>
      </c>
      <c r="D5394" s="24">
        <v>45310.550196759257</v>
      </c>
      <c r="E5394" s="25" t="s">
        <v>11</v>
      </c>
      <c r="F5394" s="26" t="s">
        <v>16</v>
      </c>
      <c r="G5394" s="26" t="s">
        <v>14</v>
      </c>
      <c r="H5394" s="23">
        <v>0</v>
      </c>
      <c r="I5394" s="27"/>
      <c r="J5394" s="28">
        <v>0</v>
      </c>
      <c r="K5394" t="str">
        <f>IF((LEN(relatorio_Ananindeua3[[#This Row],[CIF/CPF/CNPJ]])=14),relatorio_Ananindeua3[[#This Row],[CIF/CPF/CNPJ]],relatorio_Ananindeua3[[#This Row],[Coluna2]])</f>
        <v>43787255000159</v>
      </c>
      <c r="L5394" t="str">
        <f t="shared" ref="L5394:L5457" si="85">_xlfn.CONCAT(LEFT(A5394,3),REPT("*",6),RIGHT(A5394,2))</f>
        <v>437******59</v>
      </c>
    </row>
    <row r="5395" spans="1:12" x14ac:dyDescent="0.25">
      <c r="A5395" s="23" t="s">
        <v>956</v>
      </c>
      <c r="B5395" s="23" t="s">
        <v>957</v>
      </c>
      <c r="C5395" s="23" t="s">
        <v>21</v>
      </c>
      <c r="D5395" s="24">
        <v>45310.674004629633</v>
      </c>
      <c r="E5395" s="25" t="s">
        <v>11</v>
      </c>
      <c r="F5395" s="26" t="s">
        <v>19</v>
      </c>
      <c r="G5395" s="26" t="s">
        <v>13496</v>
      </c>
      <c r="H5395" s="23">
        <v>0</v>
      </c>
      <c r="I5395" s="27"/>
      <c r="J5395" s="28">
        <v>7.5</v>
      </c>
      <c r="K5395" t="str">
        <f>IF((LEN(relatorio_Ananindeua3[[#This Row],[CIF/CPF/CNPJ]])=14),relatorio_Ananindeua3[[#This Row],[CIF/CPF/CNPJ]],relatorio_Ananindeua3[[#This Row],[Coluna2]])</f>
        <v>17454167000125</v>
      </c>
      <c r="L5395" t="str">
        <f t="shared" si="85"/>
        <v>174******25</v>
      </c>
    </row>
    <row r="5396" spans="1:12" x14ac:dyDescent="0.25">
      <c r="A5396" s="23" t="s">
        <v>2969</v>
      </c>
      <c r="B5396" s="23" t="s">
        <v>2970</v>
      </c>
      <c r="C5396" s="23" t="s">
        <v>17</v>
      </c>
      <c r="D5396" s="24">
        <v>45310.817233796297</v>
      </c>
      <c r="E5396" s="25" t="s">
        <v>11</v>
      </c>
      <c r="F5396" s="26" t="s">
        <v>16</v>
      </c>
      <c r="G5396" s="26" t="s">
        <v>14</v>
      </c>
      <c r="H5396" s="23">
        <v>0</v>
      </c>
      <c r="I5396" s="27"/>
      <c r="J5396" s="28">
        <v>0</v>
      </c>
      <c r="K5396" t="str">
        <f>IF((LEN(relatorio_Ananindeua3[[#This Row],[CIF/CPF/CNPJ]])=14),relatorio_Ananindeua3[[#This Row],[CIF/CPF/CNPJ]],relatorio_Ananindeua3[[#This Row],[Coluna2]])</f>
        <v>31255749000103</v>
      </c>
      <c r="L5396" t="str">
        <f t="shared" si="85"/>
        <v>312******03</v>
      </c>
    </row>
    <row r="5397" spans="1:12" x14ac:dyDescent="0.25">
      <c r="A5397" s="23" t="s">
        <v>10686</v>
      </c>
      <c r="B5397" s="23" t="s">
        <v>10687</v>
      </c>
      <c r="C5397" s="23" t="s">
        <v>34</v>
      </c>
      <c r="D5397" s="24">
        <v>45311.038437499999</v>
      </c>
      <c r="E5397" s="25" t="s">
        <v>11</v>
      </c>
      <c r="F5397" s="26" t="s">
        <v>16</v>
      </c>
      <c r="G5397" s="26" t="s">
        <v>14</v>
      </c>
      <c r="H5397" s="23">
        <v>0</v>
      </c>
      <c r="I5397" s="27"/>
      <c r="J5397" s="28">
        <v>0</v>
      </c>
      <c r="K5397" t="str">
        <f>IF((LEN(relatorio_Ananindeua3[[#This Row],[CIF/CPF/CNPJ]])=14),relatorio_Ananindeua3[[#This Row],[CIF/CPF/CNPJ]],relatorio_Ananindeua3[[#This Row],[Coluna2]])</f>
        <v>53535684000192</v>
      </c>
      <c r="L5397" t="str">
        <f t="shared" si="85"/>
        <v>535******92</v>
      </c>
    </row>
    <row r="5398" spans="1:12" x14ac:dyDescent="0.25">
      <c r="A5398" s="23" t="s">
        <v>10806</v>
      </c>
      <c r="B5398" s="23" t="s">
        <v>10807</v>
      </c>
      <c r="C5398" s="23" t="s">
        <v>32</v>
      </c>
      <c r="D5398" s="24">
        <v>45311.038472222222</v>
      </c>
      <c r="E5398" s="25" t="s">
        <v>11</v>
      </c>
      <c r="F5398" s="26" t="s">
        <v>16</v>
      </c>
      <c r="G5398" s="26" t="s">
        <v>14</v>
      </c>
      <c r="H5398" s="23">
        <v>0</v>
      </c>
      <c r="I5398" s="27"/>
      <c r="J5398" s="28">
        <v>0</v>
      </c>
      <c r="K5398" t="str">
        <f>IF((LEN(relatorio_Ananindeua3[[#This Row],[CIF/CPF/CNPJ]])=14),relatorio_Ananindeua3[[#This Row],[CIF/CPF/CNPJ]],relatorio_Ananindeua3[[#This Row],[Coluna2]])</f>
        <v>53579403000101</v>
      </c>
      <c r="L5398" t="str">
        <f t="shared" si="85"/>
        <v>535******01</v>
      </c>
    </row>
    <row r="5399" spans="1:12" x14ac:dyDescent="0.25">
      <c r="A5399" s="23" t="s">
        <v>10786</v>
      </c>
      <c r="B5399" s="23" t="s">
        <v>10787</v>
      </c>
      <c r="C5399" s="23" t="s">
        <v>32</v>
      </c>
      <c r="D5399" s="24">
        <v>45311.045324074075</v>
      </c>
      <c r="E5399" s="25" t="s">
        <v>11</v>
      </c>
      <c r="F5399" s="26" t="s">
        <v>16</v>
      </c>
      <c r="G5399" s="26" t="s">
        <v>14</v>
      </c>
      <c r="H5399" s="23">
        <v>0</v>
      </c>
      <c r="I5399" s="27"/>
      <c r="J5399" s="28">
        <v>0</v>
      </c>
      <c r="K5399" t="str">
        <f>IF((LEN(relatorio_Ananindeua3[[#This Row],[CIF/CPF/CNPJ]])=14),relatorio_Ananindeua3[[#This Row],[CIF/CPF/CNPJ]],relatorio_Ananindeua3[[#This Row],[Coluna2]])</f>
        <v>53566794000111</v>
      </c>
      <c r="L5399" t="str">
        <f t="shared" si="85"/>
        <v>535******11</v>
      </c>
    </row>
    <row r="5400" spans="1:12" x14ac:dyDescent="0.25">
      <c r="A5400" s="23" t="s">
        <v>6569</v>
      </c>
      <c r="B5400" s="23" t="s">
        <v>6570</v>
      </c>
      <c r="C5400" s="23" t="s">
        <v>34</v>
      </c>
      <c r="D5400" s="24">
        <v>45311.045381944445</v>
      </c>
      <c r="E5400" s="25" t="s">
        <v>11</v>
      </c>
      <c r="F5400" s="26" t="s">
        <v>16</v>
      </c>
      <c r="G5400" s="26" t="s">
        <v>14</v>
      </c>
      <c r="H5400" s="23">
        <v>0</v>
      </c>
      <c r="I5400" s="27"/>
      <c r="J5400" s="28">
        <v>0</v>
      </c>
      <c r="K5400" t="str">
        <f>IF((LEN(relatorio_Ananindeua3[[#This Row],[CIF/CPF/CNPJ]])=14),relatorio_Ananindeua3[[#This Row],[CIF/CPF/CNPJ]],relatorio_Ananindeua3[[#This Row],[Coluna2]])</f>
        <v>45332879000107</v>
      </c>
      <c r="L5400" t="str">
        <f t="shared" si="85"/>
        <v>453******07</v>
      </c>
    </row>
    <row r="5401" spans="1:12" x14ac:dyDescent="0.25">
      <c r="A5401" s="23" t="s">
        <v>10784</v>
      </c>
      <c r="B5401" s="23" t="s">
        <v>10785</v>
      </c>
      <c r="C5401" s="23" t="s">
        <v>32</v>
      </c>
      <c r="D5401" s="24">
        <v>45311.052453703705</v>
      </c>
      <c r="E5401" s="25" t="s">
        <v>11</v>
      </c>
      <c r="F5401" s="26" t="s">
        <v>16</v>
      </c>
      <c r="G5401" s="26" t="s">
        <v>14</v>
      </c>
      <c r="H5401" s="23">
        <v>0</v>
      </c>
      <c r="I5401" s="27"/>
      <c r="J5401" s="28">
        <v>0</v>
      </c>
      <c r="K5401" t="str">
        <f>IF((LEN(relatorio_Ananindeua3[[#This Row],[CIF/CPF/CNPJ]])=14),relatorio_Ananindeua3[[#This Row],[CIF/CPF/CNPJ]],relatorio_Ananindeua3[[#This Row],[Coluna2]])</f>
        <v>53565913000111</v>
      </c>
      <c r="L5401" t="str">
        <f t="shared" si="85"/>
        <v>535******11</v>
      </c>
    </row>
    <row r="5402" spans="1:12" x14ac:dyDescent="0.25">
      <c r="A5402" s="23" t="s">
        <v>10046</v>
      </c>
      <c r="B5402" s="23" t="s">
        <v>10047</v>
      </c>
      <c r="C5402" s="23" t="s">
        <v>34</v>
      </c>
      <c r="D5402" s="24">
        <v>45311.059212962966</v>
      </c>
      <c r="E5402" s="25" t="s">
        <v>11</v>
      </c>
      <c r="F5402" s="26" t="s">
        <v>16</v>
      </c>
      <c r="G5402" s="26" t="s">
        <v>14</v>
      </c>
      <c r="H5402" s="23">
        <v>0</v>
      </c>
      <c r="I5402" s="27"/>
      <c r="J5402" s="28">
        <v>0</v>
      </c>
      <c r="K5402" t="str">
        <f>IF((LEN(relatorio_Ananindeua3[[#This Row],[CIF/CPF/CNPJ]])=14),relatorio_Ananindeua3[[#This Row],[CIF/CPF/CNPJ]],relatorio_Ananindeua3[[#This Row],[Coluna2]])</f>
        <v>52967617000184</v>
      </c>
      <c r="L5402" t="str">
        <f t="shared" si="85"/>
        <v>529******84</v>
      </c>
    </row>
    <row r="5403" spans="1:12" x14ac:dyDescent="0.25">
      <c r="A5403" s="23" t="s">
        <v>10804</v>
      </c>
      <c r="B5403" s="23" t="s">
        <v>10805</v>
      </c>
      <c r="C5403" s="23" t="s">
        <v>32</v>
      </c>
      <c r="D5403" s="24">
        <v>45311.059236111112</v>
      </c>
      <c r="E5403" s="25" t="s">
        <v>11</v>
      </c>
      <c r="F5403" s="26" t="s">
        <v>16</v>
      </c>
      <c r="G5403" s="26" t="s">
        <v>14</v>
      </c>
      <c r="H5403" s="23">
        <v>0</v>
      </c>
      <c r="I5403" s="27"/>
      <c r="J5403" s="28">
        <v>0</v>
      </c>
      <c r="K5403" t="str">
        <f>IF((LEN(relatorio_Ananindeua3[[#This Row],[CIF/CPF/CNPJ]])=14),relatorio_Ananindeua3[[#This Row],[CIF/CPF/CNPJ]],relatorio_Ananindeua3[[#This Row],[Coluna2]])</f>
        <v>53578995000139</v>
      </c>
      <c r="L5403" t="str">
        <f t="shared" si="85"/>
        <v>535******39</v>
      </c>
    </row>
    <row r="5404" spans="1:12" x14ac:dyDescent="0.25">
      <c r="A5404" s="23" t="s">
        <v>9322</v>
      </c>
      <c r="B5404" s="23" t="s">
        <v>9323</v>
      </c>
      <c r="C5404" s="23" t="s">
        <v>34</v>
      </c>
      <c r="D5404" s="24">
        <v>45311.073113425926</v>
      </c>
      <c r="E5404" s="25" t="s">
        <v>11</v>
      </c>
      <c r="F5404" s="26" t="s">
        <v>16</v>
      </c>
      <c r="G5404" s="26" t="s">
        <v>14</v>
      </c>
      <c r="H5404" s="23">
        <v>0</v>
      </c>
      <c r="I5404" s="27"/>
      <c r="J5404" s="28">
        <v>0</v>
      </c>
      <c r="K5404" t="str">
        <f>IF((LEN(relatorio_Ananindeua3[[#This Row],[CIF/CPF/CNPJ]])=14),relatorio_Ananindeua3[[#This Row],[CIF/CPF/CNPJ]],relatorio_Ananindeua3[[#This Row],[Coluna2]])</f>
        <v>51190683000128</v>
      </c>
      <c r="L5404" t="str">
        <f t="shared" si="85"/>
        <v>511******28</v>
      </c>
    </row>
    <row r="5405" spans="1:12" x14ac:dyDescent="0.25">
      <c r="A5405" s="23" t="s">
        <v>10792</v>
      </c>
      <c r="B5405" s="23" t="s">
        <v>10793</v>
      </c>
      <c r="C5405" s="23" t="s">
        <v>32</v>
      </c>
      <c r="D5405" s="24">
        <v>45311.073136574072</v>
      </c>
      <c r="E5405" s="25" t="s">
        <v>11</v>
      </c>
      <c r="F5405" s="26" t="s">
        <v>16</v>
      </c>
      <c r="G5405" s="26" t="s">
        <v>14</v>
      </c>
      <c r="H5405" s="23">
        <v>0</v>
      </c>
      <c r="I5405" s="27"/>
      <c r="J5405" s="28">
        <v>0</v>
      </c>
      <c r="K5405" t="str">
        <f>IF((LEN(relatorio_Ananindeua3[[#This Row],[CIF/CPF/CNPJ]])=14),relatorio_Ananindeua3[[#This Row],[CIF/CPF/CNPJ]],relatorio_Ananindeua3[[#This Row],[Coluna2]])</f>
        <v>53568491000138</v>
      </c>
      <c r="L5405" t="str">
        <f t="shared" si="85"/>
        <v>535******38</v>
      </c>
    </row>
    <row r="5406" spans="1:12" x14ac:dyDescent="0.25">
      <c r="A5406" s="23" t="s">
        <v>10798</v>
      </c>
      <c r="B5406" s="23" t="s">
        <v>10799</v>
      </c>
      <c r="C5406" s="23" t="s">
        <v>32</v>
      </c>
      <c r="D5406" s="24">
        <v>45311.073148148149</v>
      </c>
      <c r="E5406" s="25" t="s">
        <v>11</v>
      </c>
      <c r="F5406" s="26" t="s">
        <v>16</v>
      </c>
      <c r="G5406" s="26" t="s">
        <v>14</v>
      </c>
      <c r="H5406" s="23">
        <v>0</v>
      </c>
      <c r="I5406" s="27"/>
      <c r="J5406" s="28">
        <v>0</v>
      </c>
      <c r="K5406" t="str">
        <f>IF((LEN(relatorio_Ananindeua3[[#This Row],[CIF/CPF/CNPJ]])=14),relatorio_Ananindeua3[[#This Row],[CIF/CPF/CNPJ]],relatorio_Ananindeua3[[#This Row],[Coluna2]])</f>
        <v>53574005000194</v>
      </c>
      <c r="L5406" t="str">
        <f t="shared" si="85"/>
        <v>535******94</v>
      </c>
    </row>
    <row r="5407" spans="1:12" x14ac:dyDescent="0.25">
      <c r="A5407" s="23" t="s">
        <v>10810</v>
      </c>
      <c r="B5407" s="23" t="s">
        <v>10811</v>
      </c>
      <c r="C5407" s="23" t="s">
        <v>32</v>
      </c>
      <c r="D5407" s="24">
        <v>45311.260613425926</v>
      </c>
      <c r="E5407" s="25" t="s">
        <v>11</v>
      </c>
      <c r="F5407" s="26" t="s">
        <v>16</v>
      </c>
      <c r="G5407" s="26" t="s">
        <v>14</v>
      </c>
      <c r="H5407" s="23">
        <v>0</v>
      </c>
      <c r="I5407" s="27"/>
      <c r="J5407" s="28">
        <v>0</v>
      </c>
      <c r="K5407" t="str">
        <f>IF((LEN(relatorio_Ananindeua3[[#This Row],[CIF/CPF/CNPJ]])=14),relatorio_Ananindeua3[[#This Row],[CIF/CPF/CNPJ]],relatorio_Ananindeua3[[#This Row],[Coluna2]])</f>
        <v>53579656000177</v>
      </c>
      <c r="L5407" t="str">
        <f t="shared" si="85"/>
        <v>535******77</v>
      </c>
    </row>
    <row r="5408" spans="1:12" x14ac:dyDescent="0.25">
      <c r="A5408" s="23" t="s">
        <v>10808</v>
      </c>
      <c r="B5408" s="23" t="s">
        <v>10809</v>
      </c>
      <c r="C5408" s="23" t="s">
        <v>32</v>
      </c>
      <c r="D5408" s="24">
        <v>45311.260682870372</v>
      </c>
      <c r="E5408" s="25" t="s">
        <v>11</v>
      </c>
      <c r="F5408" s="26" t="s">
        <v>16</v>
      </c>
      <c r="G5408" s="26" t="s">
        <v>14</v>
      </c>
      <c r="H5408" s="23">
        <v>0</v>
      </c>
      <c r="I5408" s="27"/>
      <c r="J5408" s="28">
        <v>0</v>
      </c>
      <c r="K5408" t="str">
        <f>IF((LEN(relatorio_Ananindeua3[[#This Row],[CIF/CPF/CNPJ]])=14),relatorio_Ananindeua3[[#This Row],[CIF/CPF/CNPJ]],relatorio_Ananindeua3[[#This Row],[Coluna2]])</f>
        <v>53579435000107</v>
      </c>
      <c r="L5408" t="str">
        <f t="shared" si="85"/>
        <v>535******07</v>
      </c>
    </row>
    <row r="5409" spans="1:12" x14ac:dyDescent="0.25">
      <c r="A5409" s="23" t="s">
        <v>5708</v>
      </c>
      <c r="B5409" s="23" t="s">
        <v>5709</v>
      </c>
      <c r="C5409" s="23" t="s">
        <v>34</v>
      </c>
      <c r="D5409" s="24">
        <v>45311.27449074074</v>
      </c>
      <c r="E5409" s="25" t="s">
        <v>11</v>
      </c>
      <c r="F5409" s="26" t="s">
        <v>16</v>
      </c>
      <c r="G5409" s="26" t="s">
        <v>14</v>
      </c>
      <c r="H5409" s="23">
        <v>0</v>
      </c>
      <c r="I5409" s="27"/>
      <c r="J5409" s="28">
        <v>0</v>
      </c>
      <c r="K5409" t="str">
        <f>IF((LEN(relatorio_Ananindeua3[[#This Row],[CIF/CPF/CNPJ]])=14),relatorio_Ananindeua3[[#This Row],[CIF/CPF/CNPJ]],relatorio_Ananindeua3[[#This Row],[Coluna2]])</f>
        <v>42555265000104</v>
      </c>
      <c r="L5409" t="str">
        <f t="shared" si="85"/>
        <v>425******04</v>
      </c>
    </row>
    <row r="5410" spans="1:12" x14ac:dyDescent="0.25">
      <c r="A5410" s="23" t="s">
        <v>10794</v>
      </c>
      <c r="B5410" s="23" t="s">
        <v>10795</v>
      </c>
      <c r="C5410" s="23" t="s">
        <v>32</v>
      </c>
      <c r="D5410" s="24">
        <v>45311.281458333331</v>
      </c>
      <c r="E5410" s="25" t="s">
        <v>11</v>
      </c>
      <c r="F5410" s="26" t="s">
        <v>16</v>
      </c>
      <c r="G5410" s="26" t="s">
        <v>14</v>
      </c>
      <c r="H5410" s="23">
        <v>0</v>
      </c>
      <c r="I5410" s="27"/>
      <c r="J5410" s="28">
        <v>0</v>
      </c>
      <c r="K5410" t="str">
        <f>IF((LEN(relatorio_Ananindeua3[[#This Row],[CIF/CPF/CNPJ]])=14),relatorio_Ananindeua3[[#This Row],[CIF/CPF/CNPJ]],relatorio_Ananindeua3[[#This Row],[Coluna2]])</f>
        <v>53570761000145</v>
      </c>
      <c r="L5410" t="str">
        <f t="shared" si="85"/>
        <v>535******45</v>
      </c>
    </row>
    <row r="5411" spans="1:12" x14ac:dyDescent="0.25">
      <c r="A5411" s="23" t="s">
        <v>10800</v>
      </c>
      <c r="B5411" s="23" t="s">
        <v>10801</v>
      </c>
      <c r="C5411" s="23" t="s">
        <v>32</v>
      </c>
      <c r="D5411" s="24">
        <v>45311.281481481485</v>
      </c>
      <c r="E5411" s="25" t="s">
        <v>11</v>
      </c>
      <c r="F5411" s="26" t="s">
        <v>16</v>
      </c>
      <c r="G5411" s="26" t="s">
        <v>14</v>
      </c>
      <c r="H5411" s="23">
        <v>0</v>
      </c>
      <c r="I5411" s="27"/>
      <c r="J5411" s="28">
        <v>0</v>
      </c>
      <c r="K5411" t="str">
        <f>IF((LEN(relatorio_Ananindeua3[[#This Row],[CIF/CPF/CNPJ]])=14),relatorio_Ananindeua3[[#This Row],[CIF/CPF/CNPJ]],relatorio_Ananindeua3[[#This Row],[Coluna2]])</f>
        <v>53577578000171</v>
      </c>
      <c r="L5411" t="str">
        <f t="shared" si="85"/>
        <v>535******71</v>
      </c>
    </row>
    <row r="5412" spans="1:12" x14ac:dyDescent="0.25">
      <c r="A5412" s="23" t="s">
        <v>9046</v>
      </c>
      <c r="B5412" s="23" t="s">
        <v>9047</v>
      </c>
      <c r="C5412" s="23" t="s">
        <v>34</v>
      </c>
      <c r="D5412" s="24">
        <v>45311.288391203707</v>
      </c>
      <c r="E5412" s="25" t="s">
        <v>11</v>
      </c>
      <c r="F5412" s="26" t="s">
        <v>16</v>
      </c>
      <c r="G5412" s="26" t="s">
        <v>14</v>
      </c>
      <c r="H5412" s="23">
        <v>0</v>
      </c>
      <c r="I5412" s="27"/>
      <c r="J5412" s="28">
        <v>0</v>
      </c>
      <c r="K5412" t="str">
        <f>IF((LEN(relatorio_Ananindeua3[[#This Row],[CIF/CPF/CNPJ]])=14),relatorio_Ananindeua3[[#This Row],[CIF/CPF/CNPJ]],relatorio_Ananindeua3[[#This Row],[Coluna2]])</f>
        <v>50742440000192</v>
      </c>
      <c r="L5412" t="str">
        <f t="shared" si="85"/>
        <v>507******92</v>
      </c>
    </row>
    <row r="5413" spans="1:12" x14ac:dyDescent="0.25">
      <c r="A5413" s="23" t="s">
        <v>6651</v>
      </c>
      <c r="B5413" s="23" t="s">
        <v>6652</v>
      </c>
      <c r="C5413" s="23" t="s">
        <v>34</v>
      </c>
      <c r="D5413" s="24">
        <v>45311.302349537036</v>
      </c>
      <c r="E5413" s="25" t="s">
        <v>11</v>
      </c>
      <c r="F5413" s="26" t="s">
        <v>16</v>
      </c>
      <c r="G5413" s="26" t="s">
        <v>14</v>
      </c>
      <c r="H5413" s="23">
        <v>0</v>
      </c>
      <c r="I5413" s="27"/>
      <c r="J5413" s="28">
        <v>0</v>
      </c>
      <c r="K5413" t="str">
        <f>IF((LEN(relatorio_Ananindeua3[[#This Row],[CIF/CPF/CNPJ]])=14),relatorio_Ananindeua3[[#This Row],[CIF/CPF/CNPJ]],relatorio_Ananindeua3[[#This Row],[Coluna2]])</f>
        <v>45515994000117</v>
      </c>
      <c r="L5413" t="str">
        <f t="shared" si="85"/>
        <v>455******17</v>
      </c>
    </row>
    <row r="5414" spans="1:12" x14ac:dyDescent="0.25">
      <c r="A5414" s="23" t="s">
        <v>10796</v>
      </c>
      <c r="B5414" s="23" t="s">
        <v>10797</v>
      </c>
      <c r="C5414" s="23" t="s">
        <v>32</v>
      </c>
      <c r="D5414" s="24">
        <v>45311.302418981482</v>
      </c>
      <c r="E5414" s="25" t="s">
        <v>11</v>
      </c>
      <c r="F5414" s="26" t="s">
        <v>16</v>
      </c>
      <c r="G5414" s="26" t="s">
        <v>14</v>
      </c>
      <c r="H5414" s="23">
        <v>0</v>
      </c>
      <c r="I5414" s="27"/>
      <c r="J5414" s="28">
        <v>0</v>
      </c>
      <c r="K5414" t="str">
        <f>IF((LEN(relatorio_Ananindeua3[[#This Row],[CIF/CPF/CNPJ]])=14),relatorio_Ananindeua3[[#This Row],[CIF/CPF/CNPJ]],relatorio_Ananindeua3[[#This Row],[Coluna2]])</f>
        <v>53571514000163</v>
      </c>
      <c r="L5414" t="str">
        <f t="shared" si="85"/>
        <v>535******63</v>
      </c>
    </row>
    <row r="5415" spans="1:12" x14ac:dyDescent="0.25">
      <c r="A5415" s="23" t="s">
        <v>10788</v>
      </c>
      <c r="B5415" s="23" t="s">
        <v>10789</v>
      </c>
      <c r="C5415" s="23" t="s">
        <v>32</v>
      </c>
      <c r="D5415" s="24">
        <v>45311.309236111112</v>
      </c>
      <c r="E5415" s="25" t="s">
        <v>11</v>
      </c>
      <c r="F5415" s="26" t="s">
        <v>16</v>
      </c>
      <c r="G5415" s="26" t="s">
        <v>14</v>
      </c>
      <c r="H5415" s="23">
        <v>0</v>
      </c>
      <c r="I5415" s="27"/>
      <c r="J5415" s="28">
        <v>0</v>
      </c>
      <c r="K5415" t="str">
        <f>IF((LEN(relatorio_Ananindeua3[[#This Row],[CIF/CPF/CNPJ]])=14),relatorio_Ananindeua3[[#This Row],[CIF/CPF/CNPJ]],relatorio_Ananindeua3[[#This Row],[Coluna2]])</f>
        <v>53567271000190</v>
      </c>
      <c r="L5415" t="str">
        <f t="shared" si="85"/>
        <v>535******90</v>
      </c>
    </row>
    <row r="5416" spans="1:12" x14ac:dyDescent="0.25">
      <c r="A5416" s="23" t="s">
        <v>10802</v>
      </c>
      <c r="B5416" s="23" t="s">
        <v>10803</v>
      </c>
      <c r="C5416" s="23" t="s">
        <v>32</v>
      </c>
      <c r="D5416" s="24">
        <v>45311.309421296297</v>
      </c>
      <c r="E5416" s="25" t="s">
        <v>11</v>
      </c>
      <c r="F5416" s="26" t="s">
        <v>16</v>
      </c>
      <c r="G5416" s="26" t="s">
        <v>14</v>
      </c>
      <c r="H5416" s="23">
        <v>0</v>
      </c>
      <c r="I5416" s="27"/>
      <c r="J5416" s="28">
        <v>0</v>
      </c>
      <c r="K5416" t="str">
        <f>IF((LEN(relatorio_Ananindeua3[[#This Row],[CIF/CPF/CNPJ]])=14),relatorio_Ananindeua3[[#This Row],[CIF/CPF/CNPJ]],relatorio_Ananindeua3[[#This Row],[Coluna2]])</f>
        <v>53578917000134</v>
      </c>
      <c r="L5416" t="str">
        <f t="shared" si="85"/>
        <v>535******34</v>
      </c>
    </row>
    <row r="5417" spans="1:12" x14ac:dyDescent="0.25">
      <c r="A5417" s="23" t="s">
        <v>10790</v>
      </c>
      <c r="B5417" s="23" t="s">
        <v>10791</v>
      </c>
      <c r="C5417" s="23" t="s">
        <v>32</v>
      </c>
      <c r="D5417" s="24">
        <v>45311.316307870373</v>
      </c>
      <c r="E5417" s="25" t="s">
        <v>11</v>
      </c>
      <c r="F5417" s="26" t="s">
        <v>16</v>
      </c>
      <c r="G5417" s="26" t="s">
        <v>14</v>
      </c>
      <c r="H5417" s="23">
        <v>0</v>
      </c>
      <c r="I5417" s="27"/>
      <c r="J5417" s="28">
        <v>0</v>
      </c>
      <c r="K5417" t="str">
        <f>IF((LEN(relatorio_Ananindeua3[[#This Row],[CIF/CPF/CNPJ]])=14),relatorio_Ananindeua3[[#This Row],[CIF/CPF/CNPJ]],relatorio_Ananindeua3[[#This Row],[Coluna2]])</f>
        <v>53568205000134</v>
      </c>
      <c r="L5417" t="str">
        <f t="shared" si="85"/>
        <v>535******34</v>
      </c>
    </row>
    <row r="5418" spans="1:12" x14ac:dyDescent="0.25">
      <c r="A5418" s="23" t="s">
        <v>10826</v>
      </c>
      <c r="B5418" s="23" t="s">
        <v>10827</v>
      </c>
      <c r="C5418" s="23" t="s">
        <v>32</v>
      </c>
      <c r="D5418" s="24">
        <v>45312.038425925923</v>
      </c>
      <c r="E5418" s="25" t="s">
        <v>11</v>
      </c>
      <c r="F5418" s="26" t="s">
        <v>16</v>
      </c>
      <c r="G5418" s="26" t="s">
        <v>14</v>
      </c>
      <c r="H5418" s="23">
        <v>0</v>
      </c>
      <c r="I5418" s="27"/>
      <c r="J5418" s="28">
        <v>0</v>
      </c>
      <c r="K5418" t="str">
        <f>IF((LEN(relatorio_Ananindeua3[[#This Row],[CIF/CPF/CNPJ]])=14),relatorio_Ananindeua3[[#This Row],[CIF/CPF/CNPJ]],relatorio_Ananindeua3[[#This Row],[Coluna2]])</f>
        <v>53581850000197</v>
      </c>
      <c r="L5418" t="str">
        <f t="shared" si="85"/>
        <v>535******97</v>
      </c>
    </row>
    <row r="5419" spans="1:12" x14ac:dyDescent="0.25">
      <c r="A5419" s="23" t="s">
        <v>10822</v>
      </c>
      <c r="B5419" s="23" t="s">
        <v>10823</v>
      </c>
      <c r="C5419" s="23" t="s">
        <v>32</v>
      </c>
      <c r="D5419" s="24">
        <v>45312.038437499999</v>
      </c>
      <c r="E5419" s="25" t="s">
        <v>11</v>
      </c>
      <c r="F5419" s="26" t="s">
        <v>16</v>
      </c>
      <c r="G5419" s="26" t="s">
        <v>14</v>
      </c>
      <c r="H5419" s="23">
        <v>0</v>
      </c>
      <c r="I5419" s="27"/>
      <c r="J5419" s="28">
        <v>0</v>
      </c>
      <c r="K5419" t="str">
        <f>IF((LEN(relatorio_Ananindeua3[[#This Row],[CIF/CPF/CNPJ]])=14),relatorio_Ananindeua3[[#This Row],[CIF/CPF/CNPJ]],relatorio_Ananindeua3[[#This Row],[Coluna2]])</f>
        <v>53580978000136</v>
      </c>
      <c r="L5419" t="str">
        <f t="shared" si="85"/>
        <v>535******36</v>
      </c>
    </row>
    <row r="5420" spans="1:12" x14ac:dyDescent="0.25">
      <c r="A5420" s="23" t="s">
        <v>10846</v>
      </c>
      <c r="B5420" s="23" t="s">
        <v>10847</v>
      </c>
      <c r="C5420" s="23" t="s">
        <v>32</v>
      </c>
      <c r="D5420" s="24">
        <v>45312.038437499999</v>
      </c>
      <c r="E5420" s="25" t="s">
        <v>11</v>
      </c>
      <c r="F5420" s="26" t="s">
        <v>16</v>
      </c>
      <c r="G5420" s="26" t="s">
        <v>14</v>
      </c>
      <c r="H5420" s="23">
        <v>0</v>
      </c>
      <c r="I5420" s="27"/>
      <c r="J5420" s="28">
        <v>0</v>
      </c>
      <c r="K5420" t="str">
        <f>IF((LEN(relatorio_Ananindeua3[[#This Row],[CIF/CPF/CNPJ]])=14),relatorio_Ananindeua3[[#This Row],[CIF/CPF/CNPJ]],relatorio_Ananindeua3[[#This Row],[Coluna2]])</f>
        <v>53584075000123</v>
      </c>
      <c r="L5420" t="str">
        <f t="shared" si="85"/>
        <v>535******23</v>
      </c>
    </row>
    <row r="5421" spans="1:12" x14ac:dyDescent="0.25">
      <c r="A5421" s="23" t="s">
        <v>10814</v>
      </c>
      <c r="B5421" s="23" t="s">
        <v>10815</v>
      </c>
      <c r="C5421" s="23" t="s">
        <v>32</v>
      </c>
      <c r="D5421" s="24">
        <v>45312.038472222222</v>
      </c>
      <c r="E5421" s="25" t="s">
        <v>11</v>
      </c>
      <c r="F5421" s="26" t="s">
        <v>16</v>
      </c>
      <c r="G5421" s="26" t="s">
        <v>14</v>
      </c>
      <c r="H5421" s="23">
        <v>0</v>
      </c>
      <c r="I5421" s="27"/>
      <c r="J5421" s="28">
        <v>0</v>
      </c>
      <c r="K5421" t="str">
        <f>IF((LEN(relatorio_Ananindeua3[[#This Row],[CIF/CPF/CNPJ]])=14),relatorio_Ananindeua3[[#This Row],[CIF/CPF/CNPJ]],relatorio_Ananindeua3[[#This Row],[Coluna2]])</f>
        <v>53579956000156</v>
      </c>
      <c r="L5421" t="str">
        <f t="shared" si="85"/>
        <v>535******56</v>
      </c>
    </row>
    <row r="5422" spans="1:12" x14ac:dyDescent="0.25">
      <c r="A5422" s="23" t="s">
        <v>10830</v>
      </c>
      <c r="B5422" s="23" t="s">
        <v>10831</v>
      </c>
      <c r="C5422" s="23" t="s">
        <v>32</v>
      </c>
      <c r="D5422" s="24">
        <v>45312.038483796299</v>
      </c>
      <c r="E5422" s="25" t="s">
        <v>11</v>
      </c>
      <c r="F5422" s="26" t="s">
        <v>16</v>
      </c>
      <c r="G5422" s="26" t="s">
        <v>14</v>
      </c>
      <c r="H5422" s="23">
        <v>0</v>
      </c>
      <c r="I5422" s="27"/>
      <c r="J5422" s="28">
        <v>0</v>
      </c>
      <c r="K5422" t="str">
        <f>IF((LEN(relatorio_Ananindeua3[[#This Row],[CIF/CPF/CNPJ]])=14),relatorio_Ananindeua3[[#This Row],[CIF/CPF/CNPJ]],relatorio_Ananindeua3[[#This Row],[Coluna2]])</f>
        <v>53582025000107</v>
      </c>
      <c r="L5422" t="str">
        <f t="shared" si="85"/>
        <v>535******07</v>
      </c>
    </row>
    <row r="5423" spans="1:12" x14ac:dyDescent="0.25">
      <c r="A5423" s="23" t="s">
        <v>10816</v>
      </c>
      <c r="B5423" s="23" t="s">
        <v>10817</v>
      </c>
      <c r="C5423" s="23" t="s">
        <v>32</v>
      </c>
      <c r="D5423" s="24">
        <v>45312.038506944446</v>
      </c>
      <c r="E5423" s="25" t="s">
        <v>11</v>
      </c>
      <c r="F5423" s="26" t="s">
        <v>16</v>
      </c>
      <c r="G5423" s="26" t="s">
        <v>14</v>
      </c>
      <c r="H5423" s="23">
        <v>0</v>
      </c>
      <c r="I5423" s="27"/>
      <c r="J5423" s="28">
        <v>0</v>
      </c>
      <c r="K5423" t="str">
        <f>IF((LEN(relatorio_Ananindeua3[[#This Row],[CIF/CPF/CNPJ]])=14),relatorio_Ananindeua3[[#This Row],[CIF/CPF/CNPJ]],relatorio_Ananindeua3[[#This Row],[Coluna2]])</f>
        <v>53580140000142</v>
      </c>
      <c r="L5423" t="str">
        <f t="shared" si="85"/>
        <v>535******42</v>
      </c>
    </row>
    <row r="5424" spans="1:12" x14ac:dyDescent="0.25">
      <c r="A5424" s="23" t="s">
        <v>10840</v>
      </c>
      <c r="B5424" s="23" t="s">
        <v>10841</v>
      </c>
      <c r="C5424" s="23" t="s">
        <v>32</v>
      </c>
      <c r="D5424" s="24">
        <v>45312.038506944446</v>
      </c>
      <c r="E5424" s="25" t="s">
        <v>11</v>
      </c>
      <c r="F5424" s="26" t="s">
        <v>16</v>
      </c>
      <c r="G5424" s="26" t="s">
        <v>14</v>
      </c>
      <c r="H5424" s="23">
        <v>0</v>
      </c>
      <c r="I5424" s="27"/>
      <c r="J5424" s="28">
        <v>0</v>
      </c>
      <c r="K5424" t="str">
        <f>IF((LEN(relatorio_Ananindeua3[[#This Row],[CIF/CPF/CNPJ]])=14),relatorio_Ananindeua3[[#This Row],[CIF/CPF/CNPJ]],relatorio_Ananindeua3[[#This Row],[Coluna2]])</f>
        <v>53583726000160</v>
      </c>
      <c r="L5424" t="str">
        <f t="shared" si="85"/>
        <v>535******60</v>
      </c>
    </row>
    <row r="5425" spans="1:12" x14ac:dyDescent="0.25">
      <c r="A5425" s="23" t="s">
        <v>10820</v>
      </c>
      <c r="B5425" s="23" t="s">
        <v>10821</v>
      </c>
      <c r="C5425" s="23" t="s">
        <v>32</v>
      </c>
      <c r="D5425" s="24">
        <v>45312.038530092592</v>
      </c>
      <c r="E5425" s="25" t="s">
        <v>11</v>
      </c>
      <c r="F5425" s="26" t="s">
        <v>16</v>
      </c>
      <c r="G5425" s="26" t="s">
        <v>14</v>
      </c>
      <c r="H5425" s="23">
        <v>0</v>
      </c>
      <c r="I5425" s="27"/>
      <c r="J5425" s="28">
        <v>0</v>
      </c>
      <c r="K5425" t="str">
        <f>IF((LEN(relatorio_Ananindeua3[[#This Row],[CIF/CPF/CNPJ]])=14),relatorio_Ananindeua3[[#This Row],[CIF/CPF/CNPJ]],relatorio_Ananindeua3[[#This Row],[Coluna2]])</f>
        <v>53580946000130</v>
      </c>
      <c r="L5425" t="str">
        <f t="shared" si="85"/>
        <v>535******30</v>
      </c>
    </row>
    <row r="5426" spans="1:12" x14ac:dyDescent="0.25">
      <c r="A5426" s="23" t="s">
        <v>6733</v>
      </c>
      <c r="B5426" s="23" t="s">
        <v>6734</v>
      </c>
      <c r="C5426" s="23" t="s">
        <v>34</v>
      </c>
      <c r="D5426" s="24">
        <v>45312.05228009259</v>
      </c>
      <c r="E5426" s="25" t="s">
        <v>11</v>
      </c>
      <c r="F5426" s="26" t="s">
        <v>16</v>
      </c>
      <c r="G5426" s="26" t="s">
        <v>14</v>
      </c>
      <c r="H5426" s="23">
        <v>0</v>
      </c>
      <c r="I5426" s="27"/>
      <c r="J5426" s="28">
        <v>0</v>
      </c>
      <c r="K5426" t="str">
        <f>IF((LEN(relatorio_Ananindeua3[[#This Row],[CIF/CPF/CNPJ]])=14),relatorio_Ananindeua3[[#This Row],[CIF/CPF/CNPJ]],relatorio_Ananindeua3[[#This Row],[Coluna2]])</f>
        <v>45732132000146</v>
      </c>
      <c r="L5426" t="str">
        <f t="shared" si="85"/>
        <v>457******46</v>
      </c>
    </row>
    <row r="5427" spans="1:12" x14ac:dyDescent="0.25">
      <c r="A5427" s="23" t="s">
        <v>10812</v>
      </c>
      <c r="B5427" s="23" t="s">
        <v>10813</v>
      </c>
      <c r="C5427" s="23" t="s">
        <v>32</v>
      </c>
      <c r="D5427" s="24">
        <v>45312.052291666667</v>
      </c>
      <c r="E5427" s="25" t="s">
        <v>11</v>
      </c>
      <c r="F5427" s="26" t="s">
        <v>16</v>
      </c>
      <c r="G5427" s="26" t="s">
        <v>14</v>
      </c>
      <c r="H5427" s="23">
        <v>0</v>
      </c>
      <c r="I5427" s="27"/>
      <c r="J5427" s="28">
        <v>0</v>
      </c>
      <c r="K5427" t="str">
        <f>IF((LEN(relatorio_Ananindeua3[[#This Row],[CIF/CPF/CNPJ]])=14),relatorio_Ananindeua3[[#This Row],[CIF/CPF/CNPJ]],relatorio_Ananindeua3[[#This Row],[Coluna2]])</f>
        <v>53579944000121</v>
      </c>
      <c r="L5427" t="str">
        <f t="shared" si="85"/>
        <v>535******21</v>
      </c>
    </row>
    <row r="5428" spans="1:12" x14ac:dyDescent="0.25">
      <c r="A5428" s="23" t="s">
        <v>10834</v>
      </c>
      <c r="B5428" s="23" t="s">
        <v>10835</v>
      </c>
      <c r="C5428" s="23" t="s">
        <v>32</v>
      </c>
      <c r="D5428" s="24">
        <v>45312.052314814813</v>
      </c>
      <c r="E5428" s="25" t="s">
        <v>11</v>
      </c>
      <c r="F5428" s="26" t="s">
        <v>16</v>
      </c>
      <c r="G5428" s="26" t="s">
        <v>14</v>
      </c>
      <c r="H5428" s="23">
        <v>0</v>
      </c>
      <c r="I5428" s="27"/>
      <c r="J5428" s="28">
        <v>0</v>
      </c>
      <c r="K5428" t="str">
        <f>IF((LEN(relatorio_Ananindeua3[[#This Row],[CIF/CPF/CNPJ]])=14),relatorio_Ananindeua3[[#This Row],[CIF/CPF/CNPJ]],relatorio_Ananindeua3[[#This Row],[Coluna2]])</f>
        <v>53583129000136</v>
      </c>
      <c r="L5428" t="str">
        <f t="shared" si="85"/>
        <v>535******36</v>
      </c>
    </row>
    <row r="5429" spans="1:12" x14ac:dyDescent="0.25">
      <c r="A5429" s="23" t="s">
        <v>3770</v>
      </c>
      <c r="B5429" s="23" t="s">
        <v>3771</v>
      </c>
      <c r="C5429" s="23" t="s">
        <v>34</v>
      </c>
      <c r="D5429" s="24">
        <v>45312.05232638889</v>
      </c>
      <c r="E5429" s="25" t="s">
        <v>11</v>
      </c>
      <c r="F5429" s="26" t="s">
        <v>16</v>
      </c>
      <c r="G5429" s="26" t="s">
        <v>14</v>
      </c>
      <c r="H5429" s="23">
        <v>0</v>
      </c>
      <c r="I5429" s="27"/>
      <c r="J5429" s="28">
        <v>0</v>
      </c>
      <c r="K5429" t="str">
        <f>IF((LEN(relatorio_Ananindeua3[[#This Row],[CIF/CPF/CNPJ]])=14),relatorio_Ananindeua3[[#This Row],[CIF/CPF/CNPJ]],relatorio_Ananindeua3[[#This Row],[Coluna2]])</f>
        <v>34835696000198</v>
      </c>
      <c r="L5429" t="str">
        <f t="shared" si="85"/>
        <v>348******98</v>
      </c>
    </row>
    <row r="5430" spans="1:12" x14ac:dyDescent="0.25">
      <c r="A5430" s="23" t="s">
        <v>10818</v>
      </c>
      <c r="B5430" s="23" t="s">
        <v>10819</v>
      </c>
      <c r="C5430" s="23" t="s">
        <v>32</v>
      </c>
      <c r="D5430" s="24">
        <v>45312.052349537036</v>
      </c>
      <c r="E5430" s="25" t="s">
        <v>11</v>
      </c>
      <c r="F5430" s="26" t="s">
        <v>16</v>
      </c>
      <c r="G5430" s="26" t="s">
        <v>14</v>
      </c>
      <c r="H5430" s="23">
        <v>0</v>
      </c>
      <c r="I5430" s="27"/>
      <c r="J5430" s="28">
        <v>0</v>
      </c>
      <c r="K5430" t="str">
        <f>IF((LEN(relatorio_Ananindeua3[[#This Row],[CIF/CPF/CNPJ]])=14),relatorio_Ananindeua3[[#This Row],[CIF/CPF/CNPJ]],relatorio_Ananindeua3[[#This Row],[Coluna2]])</f>
        <v>53580543000191</v>
      </c>
      <c r="L5430" t="str">
        <f t="shared" si="85"/>
        <v>535******91</v>
      </c>
    </row>
    <row r="5431" spans="1:12" x14ac:dyDescent="0.25">
      <c r="A5431" s="23" t="s">
        <v>3792</v>
      </c>
      <c r="B5431" s="23" t="s">
        <v>3793</v>
      </c>
      <c r="C5431" s="23" t="s">
        <v>34</v>
      </c>
      <c r="D5431" s="24">
        <v>45312.052384259259</v>
      </c>
      <c r="E5431" s="25" t="s">
        <v>11</v>
      </c>
      <c r="F5431" s="26" t="s">
        <v>16</v>
      </c>
      <c r="G5431" s="26" t="s">
        <v>14</v>
      </c>
      <c r="H5431" s="23">
        <v>0</v>
      </c>
      <c r="I5431" s="27"/>
      <c r="J5431" s="28">
        <v>0</v>
      </c>
      <c r="K5431" t="str">
        <f>IF((LEN(relatorio_Ananindeua3[[#This Row],[CIF/CPF/CNPJ]])=14),relatorio_Ananindeua3[[#This Row],[CIF/CPF/CNPJ]],relatorio_Ananindeua3[[#This Row],[Coluna2]])</f>
        <v>34916504000178</v>
      </c>
      <c r="L5431" t="str">
        <f t="shared" si="85"/>
        <v>349******78</v>
      </c>
    </row>
    <row r="5432" spans="1:12" x14ac:dyDescent="0.25">
      <c r="A5432" s="23" t="s">
        <v>4683</v>
      </c>
      <c r="B5432" s="23" t="s">
        <v>4684</v>
      </c>
      <c r="C5432" s="23" t="s">
        <v>34</v>
      </c>
      <c r="D5432" s="24">
        <v>45312.059224537035</v>
      </c>
      <c r="E5432" s="25" t="s">
        <v>11</v>
      </c>
      <c r="F5432" s="26" t="s">
        <v>16</v>
      </c>
      <c r="G5432" s="26" t="s">
        <v>14</v>
      </c>
      <c r="H5432" s="23">
        <v>0</v>
      </c>
      <c r="I5432" s="27"/>
      <c r="J5432" s="28">
        <v>0</v>
      </c>
      <c r="K5432" t="str">
        <f>IF((LEN(relatorio_Ananindeua3[[#This Row],[CIF/CPF/CNPJ]])=14),relatorio_Ananindeua3[[#This Row],[CIF/CPF/CNPJ]],relatorio_Ananindeua3[[#This Row],[Coluna2]])</f>
        <v>38502475000159</v>
      </c>
      <c r="L5432" t="str">
        <f t="shared" si="85"/>
        <v>385******59</v>
      </c>
    </row>
    <row r="5433" spans="1:12" x14ac:dyDescent="0.25">
      <c r="A5433" s="23" t="s">
        <v>10842</v>
      </c>
      <c r="B5433" s="23" t="s">
        <v>10843</v>
      </c>
      <c r="C5433" s="23" t="s">
        <v>32</v>
      </c>
      <c r="D5433" s="24">
        <v>45312.059224537035</v>
      </c>
      <c r="E5433" s="25" t="s">
        <v>11</v>
      </c>
      <c r="F5433" s="26" t="s">
        <v>16</v>
      </c>
      <c r="G5433" s="26" t="s">
        <v>14</v>
      </c>
      <c r="H5433" s="23">
        <v>0</v>
      </c>
      <c r="I5433" s="27"/>
      <c r="J5433" s="28">
        <v>0</v>
      </c>
      <c r="K5433" t="str">
        <f>IF((LEN(relatorio_Ananindeua3[[#This Row],[CIF/CPF/CNPJ]])=14),relatorio_Ananindeua3[[#This Row],[CIF/CPF/CNPJ]],relatorio_Ananindeua3[[#This Row],[Coluna2]])</f>
        <v>53583866000139</v>
      </c>
      <c r="L5433" t="str">
        <f t="shared" si="85"/>
        <v>535******39</v>
      </c>
    </row>
    <row r="5434" spans="1:12" x14ac:dyDescent="0.25">
      <c r="A5434" s="23" t="s">
        <v>10824</v>
      </c>
      <c r="B5434" s="23" t="s">
        <v>10825</v>
      </c>
      <c r="C5434" s="23" t="s">
        <v>34</v>
      </c>
      <c r="D5434" s="24">
        <v>45312.059236111112</v>
      </c>
      <c r="E5434" s="25" t="s">
        <v>11</v>
      </c>
      <c r="F5434" s="26" t="s">
        <v>16</v>
      </c>
      <c r="G5434" s="26" t="s">
        <v>14</v>
      </c>
      <c r="H5434" s="23">
        <v>0</v>
      </c>
      <c r="I5434" s="27"/>
      <c r="J5434" s="28">
        <v>0</v>
      </c>
      <c r="K5434" t="str">
        <f>IF((LEN(relatorio_Ananindeua3[[#This Row],[CIF/CPF/CNPJ]])=14),relatorio_Ananindeua3[[#This Row],[CIF/CPF/CNPJ]],relatorio_Ananindeua3[[#This Row],[Coluna2]])</f>
        <v>53580995000173</v>
      </c>
      <c r="L5434" t="str">
        <f t="shared" si="85"/>
        <v>535******73</v>
      </c>
    </row>
    <row r="5435" spans="1:12" x14ac:dyDescent="0.25">
      <c r="A5435" s="23" t="s">
        <v>10836</v>
      </c>
      <c r="B5435" s="23" t="s">
        <v>10837</v>
      </c>
      <c r="C5435" s="23" t="s">
        <v>32</v>
      </c>
      <c r="D5435" s="24">
        <v>45312.059247685182</v>
      </c>
      <c r="E5435" s="25" t="s">
        <v>11</v>
      </c>
      <c r="F5435" s="26" t="s">
        <v>16</v>
      </c>
      <c r="G5435" s="26" t="s">
        <v>14</v>
      </c>
      <c r="H5435" s="23">
        <v>0</v>
      </c>
      <c r="I5435" s="27"/>
      <c r="J5435" s="28">
        <v>0</v>
      </c>
      <c r="K5435" t="str">
        <f>IF((LEN(relatorio_Ananindeua3[[#This Row],[CIF/CPF/CNPJ]])=14),relatorio_Ananindeua3[[#This Row],[CIF/CPF/CNPJ]],relatorio_Ananindeua3[[#This Row],[Coluna2]])</f>
        <v>53583624000145</v>
      </c>
      <c r="L5435" t="str">
        <f t="shared" si="85"/>
        <v>535******45</v>
      </c>
    </row>
    <row r="5436" spans="1:12" x14ac:dyDescent="0.25">
      <c r="A5436" s="23" t="s">
        <v>10844</v>
      </c>
      <c r="B5436" s="23" t="s">
        <v>10845</v>
      </c>
      <c r="C5436" s="23" t="s">
        <v>32</v>
      </c>
      <c r="D5436" s="24">
        <v>45312.059247685182</v>
      </c>
      <c r="E5436" s="25" t="s">
        <v>11</v>
      </c>
      <c r="F5436" s="26" t="s">
        <v>16</v>
      </c>
      <c r="G5436" s="26" t="s">
        <v>14</v>
      </c>
      <c r="H5436" s="23">
        <v>0</v>
      </c>
      <c r="I5436" s="27"/>
      <c r="J5436" s="28">
        <v>0</v>
      </c>
      <c r="K5436" t="str">
        <f>IF((LEN(relatorio_Ananindeua3[[#This Row],[CIF/CPF/CNPJ]])=14),relatorio_Ananindeua3[[#This Row],[CIF/CPF/CNPJ]],relatorio_Ananindeua3[[#This Row],[Coluna2]])</f>
        <v>53584014000166</v>
      </c>
      <c r="L5436" t="str">
        <f t="shared" si="85"/>
        <v>535******66</v>
      </c>
    </row>
    <row r="5437" spans="1:12" x14ac:dyDescent="0.25">
      <c r="A5437" s="23" t="s">
        <v>10828</v>
      </c>
      <c r="B5437" s="23" t="s">
        <v>10829</v>
      </c>
      <c r="C5437" s="23" t="s">
        <v>32</v>
      </c>
      <c r="D5437" s="24">
        <v>45312.059259259258</v>
      </c>
      <c r="E5437" s="25" t="s">
        <v>11</v>
      </c>
      <c r="F5437" s="26" t="s">
        <v>16</v>
      </c>
      <c r="G5437" s="26" t="s">
        <v>14</v>
      </c>
      <c r="H5437" s="23">
        <v>0</v>
      </c>
      <c r="I5437" s="27"/>
      <c r="J5437" s="28">
        <v>0</v>
      </c>
      <c r="K5437" t="str">
        <f>IF((LEN(relatorio_Ananindeua3[[#This Row],[CIF/CPF/CNPJ]])=14),relatorio_Ananindeua3[[#This Row],[CIF/CPF/CNPJ]],relatorio_Ananindeua3[[#This Row],[Coluna2]])</f>
        <v>53581852000186</v>
      </c>
      <c r="L5437" t="str">
        <f t="shared" si="85"/>
        <v>535******86</v>
      </c>
    </row>
    <row r="5438" spans="1:12" x14ac:dyDescent="0.25">
      <c r="A5438" s="23" t="s">
        <v>1642</v>
      </c>
      <c r="B5438" s="23" t="s">
        <v>1643</v>
      </c>
      <c r="C5438" s="23" t="s">
        <v>34</v>
      </c>
      <c r="D5438" s="24">
        <v>45312.059270833335</v>
      </c>
      <c r="E5438" s="25" t="s">
        <v>11</v>
      </c>
      <c r="F5438" s="26" t="s">
        <v>16</v>
      </c>
      <c r="G5438" s="26" t="s">
        <v>14</v>
      </c>
      <c r="H5438" s="23">
        <v>0</v>
      </c>
      <c r="I5438" s="27"/>
      <c r="J5438" s="28">
        <v>0</v>
      </c>
      <c r="K5438" t="str">
        <f>IF((LEN(relatorio_Ananindeua3[[#This Row],[CIF/CPF/CNPJ]])=14),relatorio_Ananindeua3[[#This Row],[CIF/CPF/CNPJ]],relatorio_Ananindeua3[[#This Row],[Coluna2]])</f>
        <v>23375939000136</v>
      </c>
      <c r="L5438" t="str">
        <f t="shared" si="85"/>
        <v>233******36</v>
      </c>
    </row>
    <row r="5439" spans="1:12" x14ac:dyDescent="0.25">
      <c r="A5439" s="23" t="s">
        <v>10824</v>
      </c>
      <c r="B5439" s="23" t="s">
        <v>10825</v>
      </c>
      <c r="C5439" s="23" t="s">
        <v>32</v>
      </c>
      <c r="D5439" s="24">
        <v>45312.059293981481</v>
      </c>
      <c r="E5439" s="25" t="s">
        <v>11</v>
      </c>
      <c r="F5439" s="26" t="s">
        <v>16</v>
      </c>
      <c r="G5439" s="26" t="s">
        <v>14</v>
      </c>
      <c r="H5439" s="23">
        <v>0</v>
      </c>
      <c r="I5439" s="27"/>
      <c r="J5439" s="28">
        <v>0</v>
      </c>
      <c r="K5439" t="str">
        <f>IF((LEN(relatorio_Ananindeua3[[#This Row],[CIF/CPF/CNPJ]])=14),relatorio_Ananindeua3[[#This Row],[CIF/CPF/CNPJ]],relatorio_Ananindeua3[[#This Row],[Coluna2]])</f>
        <v>53580995000173</v>
      </c>
      <c r="L5439" t="str">
        <f t="shared" si="85"/>
        <v>535******73</v>
      </c>
    </row>
    <row r="5440" spans="1:12" x14ac:dyDescent="0.25">
      <c r="A5440" s="23" t="s">
        <v>10832</v>
      </c>
      <c r="B5440" s="23" t="s">
        <v>10833</v>
      </c>
      <c r="C5440" s="23" t="s">
        <v>32</v>
      </c>
      <c r="D5440" s="24">
        <v>45312.059293981481</v>
      </c>
      <c r="E5440" s="25" t="s">
        <v>11</v>
      </c>
      <c r="F5440" s="26" t="s">
        <v>16</v>
      </c>
      <c r="G5440" s="26" t="s">
        <v>14</v>
      </c>
      <c r="H5440" s="23">
        <v>0</v>
      </c>
      <c r="I5440" s="27"/>
      <c r="J5440" s="28">
        <v>0</v>
      </c>
      <c r="K5440" t="str">
        <f>IF((LEN(relatorio_Ananindeua3[[#This Row],[CIF/CPF/CNPJ]])=14),relatorio_Ananindeua3[[#This Row],[CIF/CPF/CNPJ]],relatorio_Ananindeua3[[#This Row],[Coluna2]])</f>
        <v>53582579000104</v>
      </c>
      <c r="L5440" t="str">
        <f t="shared" si="85"/>
        <v>535******04</v>
      </c>
    </row>
    <row r="5441" spans="1:12" x14ac:dyDescent="0.25">
      <c r="A5441" s="23" t="s">
        <v>10838</v>
      </c>
      <c r="B5441" s="23" t="s">
        <v>10839</v>
      </c>
      <c r="C5441" s="23" t="s">
        <v>32</v>
      </c>
      <c r="D5441" s="24">
        <v>45312.059328703705</v>
      </c>
      <c r="E5441" s="25" t="s">
        <v>11</v>
      </c>
      <c r="F5441" s="26" t="s">
        <v>16</v>
      </c>
      <c r="G5441" s="26" t="s">
        <v>14</v>
      </c>
      <c r="H5441" s="23">
        <v>0</v>
      </c>
      <c r="I5441" s="27"/>
      <c r="J5441" s="28">
        <v>0</v>
      </c>
      <c r="K5441" t="str">
        <f>IF((LEN(relatorio_Ananindeua3[[#This Row],[CIF/CPF/CNPJ]])=14),relatorio_Ananindeua3[[#This Row],[CIF/CPF/CNPJ]],relatorio_Ananindeua3[[#This Row],[Coluna2]])</f>
        <v>53583667000120</v>
      </c>
      <c r="L5441" t="str">
        <f t="shared" si="85"/>
        <v>535******20</v>
      </c>
    </row>
    <row r="5442" spans="1:12" x14ac:dyDescent="0.25">
      <c r="A5442" s="23" t="s">
        <v>5975</v>
      </c>
      <c r="B5442" s="23" t="s">
        <v>5976</v>
      </c>
      <c r="C5442" s="23" t="s">
        <v>20</v>
      </c>
      <c r="D5442" s="24">
        <v>45313</v>
      </c>
      <c r="E5442" s="25" t="s">
        <v>11</v>
      </c>
      <c r="F5442" s="26" t="s">
        <v>19</v>
      </c>
      <c r="G5442" s="26" t="s">
        <v>13496</v>
      </c>
      <c r="H5442" s="23">
        <v>0</v>
      </c>
      <c r="I5442" s="27"/>
      <c r="J5442" s="28">
        <v>2024.76</v>
      </c>
      <c r="K5442" t="str">
        <f>IF((LEN(relatorio_Ananindeua3[[#This Row],[CIF/CPF/CNPJ]])=14),relatorio_Ananindeua3[[#This Row],[CIF/CPF/CNPJ]],relatorio_Ananindeua3[[#This Row],[Coluna2]])</f>
        <v>43512443000174</v>
      </c>
      <c r="L5442" t="str">
        <f t="shared" si="85"/>
        <v>435******74</v>
      </c>
    </row>
    <row r="5443" spans="1:12" x14ac:dyDescent="0.25">
      <c r="A5443" s="23" t="s">
        <v>6904</v>
      </c>
      <c r="B5443" s="23" t="s">
        <v>6905</v>
      </c>
      <c r="C5443" s="23" t="s">
        <v>20</v>
      </c>
      <c r="D5443" s="24">
        <v>45313</v>
      </c>
      <c r="E5443" s="25" t="s">
        <v>11</v>
      </c>
      <c r="F5443" s="26" t="s">
        <v>19</v>
      </c>
      <c r="G5443" s="26" t="s">
        <v>13496</v>
      </c>
      <c r="H5443" s="23">
        <v>0</v>
      </c>
      <c r="I5443" s="27"/>
      <c r="J5443" s="28">
        <v>16.75</v>
      </c>
      <c r="K5443" t="str">
        <f>IF((LEN(relatorio_Ananindeua3[[#This Row],[CIF/CPF/CNPJ]])=14),relatorio_Ananindeua3[[#This Row],[CIF/CPF/CNPJ]],relatorio_Ananindeua3[[#This Row],[Coluna2]])</f>
        <v>46201083002393</v>
      </c>
      <c r="L5443" t="str">
        <f t="shared" si="85"/>
        <v>462******93</v>
      </c>
    </row>
    <row r="5444" spans="1:12" x14ac:dyDescent="0.25">
      <c r="A5444" s="23" t="s">
        <v>13462</v>
      </c>
      <c r="B5444" s="23" t="s">
        <v>13463</v>
      </c>
      <c r="C5444" s="23" t="s">
        <v>20</v>
      </c>
      <c r="D5444" s="24">
        <v>45313</v>
      </c>
      <c r="E5444" s="25" t="s">
        <v>11</v>
      </c>
      <c r="F5444" s="26" t="s">
        <v>19</v>
      </c>
      <c r="G5444" s="26" t="s">
        <v>13496</v>
      </c>
      <c r="H5444" s="23">
        <v>0</v>
      </c>
      <c r="I5444" s="27"/>
      <c r="J5444" s="28">
        <v>0.64</v>
      </c>
      <c r="K5444" t="str">
        <f>IF((LEN(relatorio_Ananindeua3[[#This Row],[CIF/CPF/CNPJ]])=14),relatorio_Ananindeua3[[#This Row],[CIF/CPF/CNPJ]],relatorio_Ananindeua3[[#This Row],[Coluna2]])</f>
        <v>58248352002356</v>
      </c>
      <c r="L5444" t="str">
        <f t="shared" si="85"/>
        <v>582******56</v>
      </c>
    </row>
    <row r="5445" spans="1:12" x14ac:dyDescent="0.25">
      <c r="A5445" s="23" t="s">
        <v>13467</v>
      </c>
      <c r="B5445" s="23" t="s">
        <v>13466</v>
      </c>
      <c r="C5445" s="23" t="s">
        <v>21</v>
      </c>
      <c r="D5445" s="24">
        <v>45313</v>
      </c>
      <c r="E5445" s="25" t="s">
        <v>11</v>
      </c>
      <c r="F5445" s="26" t="s">
        <v>19</v>
      </c>
      <c r="G5445" s="26" t="s">
        <v>13496</v>
      </c>
      <c r="H5445" s="23">
        <v>0</v>
      </c>
      <c r="I5445" s="27"/>
      <c r="J5445" s="28">
        <v>654.41</v>
      </c>
      <c r="K5445" t="str">
        <f>IF((LEN(relatorio_Ananindeua3[[#This Row],[CIF/CPF/CNPJ]])=14),relatorio_Ananindeua3[[#This Row],[CIF/CPF/CNPJ]],relatorio_Ananindeua3[[#This Row],[Coluna2]])</f>
        <v>60975737005978</v>
      </c>
      <c r="L5445" t="str">
        <f t="shared" si="85"/>
        <v>609******78</v>
      </c>
    </row>
    <row r="5446" spans="1:12" x14ac:dyDescent="0.25">
      <c r="A5446" s="23" t="s">
        <v>10850</v>
      </c>
      <c r="B5446" s="23" t="s">
        <v>10851</v>
      </c>
      <c r="C5446" s="23" t="s">
        <v>32</v>
      </c>
      <c r="D5446" s="24">
        <v>45313.017696759256</v>
      </c>
      <c r="E5446" s="25" t="s">
        <v>11</v>
      </c>
      <c r="F5446" s="26" t="s">
        <v>16</v>
      </c>
      <c r="G5446" s="26" t="s">
        <v>14</v>
      </c>
      <c r="H5446" s="23">
        <v>0</v>
      </c>
      <c r="I5446" s="27"/>
      <c r="J5446" s="28">
        <v>0</v>
      </c>
      <c r="K5446" t="str">
        <f>IF((LEN(relatorio_Ananindeua3[[#This Row],[CIF/CPF/CNPJ]])=14),relatorio_Ananindeua3[[#This Row],[CIF/CPF/CNPJ]],relatorio_Ananindeua3[[#This Row],[Coluna2]])</f>
        <v>53584682000193</v>
      </c>
      <c r="L5446" t="str">
        <f t="shared" si="85"/>
        <v>535******93</v>
      </c>
    </row>
    <row r="5447" spans="1:12" x14ac:dyDescent="0.25">
      <c r="A5447" s="23" t="s">
        <v>10856</v>
      </c>
      <c r="B5447" s="23" t="s">
        <v>10857</v>
      </c>
      <c r="C5447" s="23" t="s">
        <v>34</v>
      </c>
      <c r="D5447" s="24">
        <v>45313.017696759256</v>
      </c>
      <c r="E5447" s="25" t="s">
        <v>11</v>
      </c>
      <c r="F5447" s="26" t="s">
        <v>16</v>
      </c>
      <c r="G5447" s="26" t="s">
        <v>14</v>
      </c>
      <c r="H5447" s="23">
        <v>0</v>
      </c>
      <c r="I5447" s="27"/>
      <c r="J5447" s="28">
        <v>0</v>
      </c>
      <c r="K5447" t="str">
        <f>IF((LEN(relatorio_Ananindeua3[[#This Row],[CIF/CPF/CNPJ]])=14),relatorio_Ananindeua3[[#This Row],[CIF/CPF/CNPJ]],relatorio_Ananindeua3[[#This Row],[Coluna2]])</f>
        <v>53587446000120</v>
      </c>
      <c r="L5447" t="str">
        <f t="shared" si="85"/>
        <v>535******20</v>
      </c>
    </row>
    <row r="5448" spans="1:12" x14ac:dyDescent="0.25">
      <c r="A5448" s="23" t="s">
        <v>10442</v>
      </c>
      <c r="B5448" s="23" t="s">
        <v>10443</v>
      </c>
      <c r="C5448" s="23" t="s">
        <v>34</v>
      </c>
      <c r="D5448" s="24">
        <v>45313.031435185185</v>
      </c>
      <c r="E5448" s="25" t="s">
        <v>11</v>
      </c>
      <c r="F5448" s="26" t="s">
        <v>16</v>
      </c>
      <c r="G5448" s="26" t="s">
        <v>14</v>
      </c>
      <c r="H5448" s="23">
        <v>0</v>
      </c>
      <c r="I5448" s="27"/>
      <c r="J5448" s="28">
        <v>0</v>
      </c>
      <c r="K5448" t="str">
        <f>IF((LEN(relatorio_Ananindeua3[[#This Row],[CIF/CPF/CNPJ]])=14),relatorio_Ananindeua3[[#This Row],[CIF/CPF/CNPJ]],relatorio_Ananindeua3[[#This Row],[Coluna2]])</f>
        <v>53459805000164</v>
      </c>
      <c r="L5448" t="str">
        <f t="shared" si="85"/>
        <v>534******64</v>
      </c>
    </row>
    <row r="5449" spans="1:12" x14ac:dyDescent="0.25">
      <c r="A5449" s="23" t="s">
        <v>10852</v>
      </c>
      <c r="B5449" s="23" t="s">
        <v>10853</v>
      </c>
      <c r="C5449" s="23" t="s">
        <v>32</v>
      </c>
      <c r="D5449" s="24">
        <v>45313.031435185185</v>
      </c>
      <c r="E5449" s="25" t="s">
        <v>11</v>
      </c>
      <c r="F5449" s="26" t="s">
        <v>16</v>
      </c>
      <c r="G5449" s="26" t="s">
        <v>14</v>
      </c>
      <c r="H5449" s="23">
        <v>0</v>
      </c>
      <c r="I5449" s="27"/>
      <c r="J5449" s="28">
        <v>0</v>
      </c>
      <c r="K5449" t="str">
        <f>IF((LEN(relatorio_Ananindeua3[[#This Row],[CIF/CPF/CNPJ]])=14),relatorio_Ananindeua3[[#This Row],[CIF/CPF/CNPJ]],relatorio_Ananindeua3[[#This Row],[Coluna2]])</f>
        <v>53586187000113</v>
      </c>
      <c r="L5449" t="str">
        <f t="shared" si="85"/>
        <v>535******13</v>
      </c>
    </row>
    <row r="5450" spans="1:12" x14ac:dyDescent="0.25">
      <c r="A5450" s="23" t="s">
        <v>10848</v>
      </c>
      <c r="B5450" s="23" t="s">
        <v>10849</v>
      </c>
      <c r="C5450" s="23" t="s">
        <v>32</v>
      </c>
      <c r="D5450" s="24">
        <v>45313.031469907408</v>
      </c>
      <c r="E5450" s="25" t="s">
        <v>11</v>
      </c>
      <c r="F5450" s="26" t="s">
        <v>16</v>
      </c>
      <c r="G5450" s="26" t="s">
        <v>14</v>
      </c>
      <c r="H5450" s="23">
        <v>0</v>
      </c>
      <c r="I5450" s="27"/>
      <c r="J5450" s="28">
        <v>0</v>
      </c>
      <c r="K5450" t="str">
        <f>IF((LEN(relatorio_Ananindeua3[[#This Row],[CIF/CPF/CNPJ]])=14),relatorio_Ananindeua3[[#This Row],[CIF/CPF/CNPJ]],relatorio_Ananindeua3[[#This Row],[Coluna2]])</f>
        <v>53584554000140</v>
      </c>
      <c r="L5450" t="str">
        <f t="shared" si="85"/>
        <v>535******40</v>
      </c>
    </row>
    <row r="5451" spans="1:12" x14ac:dyDescent="0.25">
      <c r="A5451" s="23" t="s">
        <v>10856</v>
      </c>
      <c r="B5451" s="23" t="s">
        <v>10857</v>
      </c>
      <c r="C5451" s="23" t="s">
        <v>32</v>
      </c>
      <c r="D5451" s="24">
        <v>45313.031469907408</v>
      </c>
      <c r="E5451" s="25" t="s">
        <v>11</v>
      </c>
      <c r="F5451" s="26" t="s">
        <v>16</v>
      </c>
      <c r="G5451" s="26" t="s">
        <v>14</v>
      </c>
      <c r="H5451" s="23">
        <v>0</v>
      </c>
      <c r="I5451" s="27"/>
      <c r="J5451" s="28">
        <v>0</v>
      </c>
      <c r="K5451" t="str">
        <f>IF((LEN(relatorio_Ananindeua3[[#This Row],[CIF/CPF/CNPJ]])=14),relatorio_Ananindeua3[[#This Row],[CIF/CPF/CNPJ]],relatorio_Ananindeua3[[#This Row],[Coluna2]])</f>
        <v>53587446000120</v>
      </c>
      <c r="L5451" t="str">
        <f t="shared" si="85"/>
        <v>535******20</v>
      </c>
    </row>
    <row r="5452" spans="1:12" x14ac:dyDescent="0.25">
      <c r="A5452" s="23" t="s">
        <v>10854</v>
      </c>
      <c r="B5452" s="23" t="s">
        <v>10855</v>
      </c>
      <c r="C5452" s="23" t="s">
        <v>32</v>
      </c>
      <c r="D5452" s="24">
        <v>45313.031504629631</v>
      </c>
      <c r="E5452" s="25" t="s">
        <v>11</v>
      </c>
      <c r="F5452" s="26" t="s">
        <v>16</v>
      </c>
      <c r="G5452" s="26" t="s">
        <v>14</v>
      </c>
      <c r="H5452" s="23">
        <v>0</v>
      </c>
      <c r="I5452" s="27"/>
      <c r="J5452" s="28">
        <v>0</v>
      </c>
      <c r="K5452" t="str">
        <f>IF((LEN(relatorio_Ananindeua3[[#This Row],[CIF/CPF/CNPJ]])=14),relatorio_Ananindeua3[[#This Row],[CIF/CPF/CNPJ]],relatorio_Ananindeua3[[#This Row],[Coluna2]])</f>
        <v>53586562000125</v>
      </c>
      <c r="L5452" t="str">
        <f t="shared" si="85"/>
        <v>535******25</v>
      </c>
    </row>
    <row r="5453" spans="1:12" x14ac:dyDescent="0.25">
      <c r="A5453" s="23" t="s">
        <v>3534</v>
      </c>
      <c r="B5453" s="23" t="s">
        <v>3535</v>
      </c>
      <c r="C5453" s="23" t="s">
        <v>34</v>
      </c>
      <c r="D5453" s="24">
        <v>45313.0315162037</v>
      </c>
      <c r="E5453" s="25" t="s">
        <v>11</v>
      </c>
      <c r="F5453" s="26" t="s">
        <v>16</v>
      </c>
      <c r="G5453" s="26" t="s">
        <v>14</v>
      </c>
      <c r="H5453" s="23">
        <v>0</v>
      </c>
      <c r="I5453" s="27"/>
      <c r="J5453" s="28">
        <v>0</v>
      </c>
      <c r="K5453" t="str">
        <f>IF((LEN(relatorio_Ananindeua3[[#This Row],[CIF/CPF/CNPJ]])=14),relatorio_Ananindeua3[[#This Row],[CIF/CPF/CNPJ]],relatorio_Ananindeua3[[#This Row],[Coluna2]])</f>
        <v>33987456000146</v>
      </c>
      <c r="L5453" t="str">
        <f t="shared" si="85"/>
        <v>339******46</v>
      </c>
    </row>
    <row r="5454" spans="1:12" x14ac:dyDescent="0.25">
      <c r="A5454" s="23" t="s">
        <v>8784</v>
      </c>
      <c r="B5454" s="23" t="s">
        <v>8785</v>
      </c>
      <c r="C5454" s="23" t="s">
        <v>34</v>
      </c>
      <c r="D5454" s="24">
        <v>45313.045324074075</v>
      </c>
      <c r="E5454" s="25" t="s">
        <v>11</v>
      </c>
      <c r="F5454" s="26" t="s">
        <v>16</v>
      </c>
      <c r="G5454" s="26" t="s">
        <v>14</v>
      </c>
      <c r="H5454" s="23">
        <v>0</v>
      </c>
      <c r="I5454" s="27"/>
      <c r="J5454" s="28">
        <v>0</v>
      </c>
      <c r="K5454" t="str">
        <f>IF((LEN(relatorio_Ananindeua3[[#This Row],[CIF/CPF/CNPJ]])=14),relatorio_Ananindeua3[[#This Row],[CIF/CPF/CNPJ]],relatorio_Ananindeua3[[#This Row],[Coluna2]])</f>
        <v>50321244000144</v>
      </c>
      <c r="L5454" t="str">
        <f t="shared" si="85"/>
        <v>503******44</v>
      </c>
    </row>
    <row r="5455" spans="1:12" x14ac:dyDescent="0.25">
      <c r="A5455" s="23" t="s">
        <v>956</v>
      </c>
      <c r="B5455" s="23" t="s">
        <v>957</v>
      </c>
      <c r="C5455" s="23" t="s">
        <v>21</v>
      </c>
      <c r="D5455" s="24">
        <v>45313.3593287037</v>
      </c>
      <c r="E5455" s="25" t="s">
        <v>11</v>
      </c>
      <c r="F5455" s="26" t="s">
        <v>19</v>
      </c>
      <c r="G5455" s="26" t="s">
        <v>13496</v>
      </c>
      <c r="H5455" s="23">
        <v>0</v>
      </c>
      <c r="I5455" s="27"/>
      <c r="J5455" s="28">
        <v>3.75</v>
      </c>
      <c r="K5455" t="str">
        <f>IF((LEN(relatorio_Ananindeua3[[#This Row],[CIF/CPF/CNPJ]])=14),relatorio_Ananindeua3[[#This Row],[CIF/CPF/CNPJ]],relatorio_Ananindeua3[[#This Row],[Coluna2]])</f>
        <v>17454167000125</v>
      </c>
      <c r="L5455" t="str">
        <f t="shared" si="85"/>
        <v>174******25</v>
      </c>
    </row>
    <row r="5456" spans="1:12" x14ac:dyDescent="0.25">
      <c r="A5456" s="23" t="s">
        <v>93</v>
      </c>
      <c r="B5456" s="23" t="s">
        <v>94</v>
      </c>
      <c r="C5456" s="23" t="s">
        <v>21</v>
      </c>
      <c r="D5456" s="24">
        <v>45313.422662037039</v>
      </c>
      <c r="E5456" s="25" t="s">
        <v>11</v>
      </c>
      <c r="F5456" s="26" t="s">
        <v>19</v>
      </c>
      <c r="G5456" s="26" t="s">
        <v>13496</v>
      </c>
      <c r="H5456" s="23">
        <v>0</v>
      </c>
      <c r="I5456" s="27"/>
      <c r="J5456" s="28">
        <v>96</v>
      </c>
      <c r="K5456" t="str">
        <f>IF((LEN(relatorio_Ananindeua3[[#This Row],[CIF/CPF/CNPJ]])=14),relatorio_Ananindeua3[[#This Row],[CIF/CPF/CNPJ]],relatorio_Ananindeua3[[#This Row],[Coluna2]])</f>
        <v>09211658000117</v>
      </c>
      <c r="L5456" t="str">
        <f t="shared" si="85"/>
        <v>092******17</v>
      </c>
    </row>
    <row r="5457" spans="1:12" x14ac:dyDescent="0.25">
      <c r="A5457" s="23" t="s">
        <v>10328</v>
      </c>
      <c r="B5457" s="23" t="s">
        <v>10329</v>
      </c>
      <c r="C5457" s="23" t="s">
        <v>34</v>
      </c>
      <c r="D5457" s="24">
        <v>45313.458449074074</v>
      </c>
      <c r="E5457" s="25" t="s">
        <v>11</v>
      </c>
      <c r="F5457" s="26" t="s">
        <v>16</v>
      </c>
      <c r="G5457" s="26" t="s">
        <v>13496</v>
      </c>
      <c r="H5457" s="23">
        <v>0</v>
      </c>
      <c r="I5457" s="27"/>
      <c r="J5457" s="28">
        <v>0</v>
      </c>
      <c r="K5457" t="str">
        <f>IF((LEN(relatorio_Ananindeua3[[#This Row],[CIF/CPF/CNPJ]])=14),relatorio_Ananindeua3[[#This Row],[CIF/CPF/CNPJ]],relatorio_Ananindeua3[[#This Row],[Coluna2]])</f>
        <v>53422120000143</v>
      </c>
      <c r="L5457" t="str">
        <f t="shared" si="85"/>
        <v>534******43</v>
      </c>
    </row>
    <row r="5458" spans="1:12" x14ac:dyDescent="0.25">
      <c r="A5458" s="23" t="s">
        <v>8065</v>
      </c>
      <c r="B5458" s="23" t="s">
        <v>8066</v>
      </c>
      <c r="C5458" s="23" t="s">
        <v>17</v>
      </c>
      <c r="D5458" s="24">
        <v>45313.48847222222</v>
      </c>
      <c r="E5458" s="25" t="s">
        <v>11</v>
      </c>
      <c r="F5458" s="26" t="s">
        <v>16</v>
      </c>
      <c r="G5458" s="26" t="s">
        <v>14</v>
      </c>
      <c r="H5458" s="23">
        <v>0</v>
      </c>
      <c r="I5458" s="27"/>
      <c r="J5458" s="28">
        <v>0</v>
      </c>
      <c r="K5458" t="str">
        <f>IF((LEN(relatorio_Ananindeua3[[#This Row],[CIF/CPF/CNPJ]])=14),relatorio_Ananindeua3[[#This Row],[CIF/CPF/CNPJ]],relatorio_Ananindeua3[[#This Row],[Coluna2]])</f>
        <v>49056417000165</v>
      </c>
      <c r="L5458" t="str">
        <f t="shared" ref="L5458:L5521" si="86">_xlfn.CONCAT(LEFT(A5458,3),REPT("*",6),RIGHT(A5458,2))</f>
        <v>490******65</v>
      </c>
    </row>
    <row r="5459" spans="1:12" x14ac:dyDescent="0.25">
      <c r="A5459" s="23" t="s">
        <v>5348</v>
      </c>
      <c r="B5459" s="23" t="s">
        <v>5349</v>
      </c>
      <c r="C5459" s="23" t="s">
        <v>17</v>
      </c>
      <c r="D5459" s="24">
        <v>45313.497256944444</v>
      </c>
      <c r="E5459" s="25" t="s">
        <v>11</v>
      </c>
      <c r="F5459" s="26" t="s">
        <v>16</v>
      </c>
      <c r="G5459" s="26" t="s">
        <v>14</v>
      </c>
      <c r="H5459" s="23">
        <v>0</v>
      </c>
      <c r="I5459" s="27"/>
      <c r="J5459" s="28">
        <v>0</v>
      </c>
      <c r="K5459" t="str">
        <f>IF((LEN(relatorio_Ananindeua3[[#This Row],[CIF/CPF/CNPJ]])=14),relatorio_Ananindeua3[[#This Row],[CIF/CPF/CNPJ]],relatorio_Ananindeua3[[#This Row],[Coluna2]])</f>
        <v>41427851000100</v>
      </c>
      <c r="L5459" t="str">
        <f t="shared" si="86"/>
        <v>414******00</v>
      </c>
    </row>
    <row r="5460" spans="1:12" x14ac:dyDescent="0.25">
      <c r="A5460" s="23" t="s">
        <v>8478</v>
      </c>
      <c r="B5460" s="23" t="s">
        <v>8479</v>
      </c>
      <c r="C5460" s="23" t="s">
        <v>17</v>
      </c>
      <c r="D5460" s="24">
        <v>45313.504490740743</v>
      </c>
      <c r="E5460" s="25" t="s">
        <v>11</v>
      </c>
      <c r="F5460" s="26" t="s">
        <v>16</v>
      </c>
      <c r="G5460" s="26" t="s">
        <v>14</v>
      </c>
      <c r="H5460" s="23">
        <v>0</v>
      </c>
      <c r="I5460" s="27"/>
      <c r="J5460" s="28">
        <v>0</v>
      </c>
      <c r="K5460" t="str">
        <f>IF((LEN(relatorio_Ananindeua3[[#This Row],[CIF/CPF/CNPJ]])=14),relatorio_Ananindeua3[[#This Row],[CIF/CPF/CNPJ]],relatorio_Ananindeua3[[#This Row],[Coluna2]])</f>
        <v>49880547000118</v>
      </c>
      <c r="L5460" t="str">
        <f t="shared" si="86"/>
        <v>498******18</v>
      </c>
    </row>
    <row r="5461" spans="1:12" x14ac:dyDescent="0.25">
      <c r="A5461" s="23" t="s">
        <v>2230</v>
      </c>
      <c r="B5461" s="23" t="s">
        <v>2231</v>
      </c>
      <c r="C5461" s="23" t="s">
        <v>17</v>
      </c>
      <c r="D5461" s="24">
        <v>45313.538113425922</v>
      </c>
      <c r="E5461" s="25" t="s">
        <v>11</v>
      </c>
      <c r="F5461" s="26" t="s">
        <v>16</v>
      </c>
      <c r="G5461" s="26" t="s">
        <v>14</v>
      </c>
      <c r="H5461" s="23">
        <v>0</v>
      </c>
      <c r="I5461" s="27"/>
      <c r="J5461" s="28">
        <v>0</v>
      </c>
      <c r="K5461" t="str">
        <f>IF((LEN(relatorio_Ananindeua3[[#This Row],[CIF/CPF/CNPJ]])=14),relatorio_Ananindeua3[[#This Row],[CIF/CPF/CNPJ]],relatorio_Ananindeua3[[#This Row],[Coluna2]])</f>
        <v>27747692000192</v>
      </c>
      <c r="L5461" t="str">
        <f t="shared" si="86"/>
        <v>277******92</v>
      </c>
    </row>
    <row r="5462" spans="1:12" x14ac:dyDescent="0.25">
      <c r="A5462" s="23" t="s">
        <v>6904</v>
      </c>
      <c r="B5462" s="23" t="s">
        <v>6905</v>
      </c>
      <c r="C5462" s="23" t="s">
        <v>20</v>
      </c>
      <c r="D5462" s="24">
        <v>45314</v>
      </c>
      <c r="E5462" s="25" t="s">
        <v>11</v>
      </c>
      <c r="F5462" s="26" t="s">
        <v>19</v>
      </c>
      <c r="G5462" s="26" t="s">
        <v>13496</v>
      </c>
      <c r="H5462" s="23">
        <v>0</v>
      </c>
      <c r="I5462" s="27"/>
      <c r="J5462" s="28">
        <v>13.5</v>
      </c>
      <c r="K5462" t="str">
        <f>IF((LEN(relatorio_Ananindeua3[[#This Row],[CIF/CPF/CNPJ]])=14),relatorio_Ananindeua3[[#This Row],[CIF/CPF/CNPJ]],relatorio_Ananindeua3[[#This Row],[Coluna2]])</f>
        <v>46201083002393</v>
      </c>
      <c r="L5462" t="str">
        <f t="shared" si="86"/>
        <v>462******93</v>
      </c>
    </row>
    <row r="5463" spans="1:12" x14ac:dyDescent="0.25">
      <c r="A5463" s="23" t="s">
        <v>13467</v>
      </c>
      <c r="B5463" s="23" t="s">
        <v>13466</v>
      </c>
      <c r="C5463" s="23" t="s">
        <v>21</v>
      </c>
      <c r="D5463" s="24">
        <v>45314</v>
      </c>
      <c r="E5463" s="25" t="s">
        <v>11</v>
      </c>
      <c r="F5463" s="26" t="s">
        <v>19</v>
      </c>
      <c r="G5463" s="26" t="s">
        <v>13496</v>
      </c>
      <c r="H5463" s="23">
        <v>0</v>
      </c>
      <c r="I5463" s="27"/>
      <c r="J5463" s="28">
        <v>1439.2</v>
      </c>
      <c r="K5463" t="str">
        <f>IF((LEN(relatorio_Ananindeua3[[#This Row],[CIF/CPF/CNPJ]])=14),relatorio_Ananindeua3[[#This Row],[CIF/CPF/CNPJ]],relatorio_Ananindeua3[[#This Row],[Coluna2]])</f>
        <v>60975737005978</v>
      </c>
      <c r="L5463" t="str">
        <f t="shared" si="86"/>
        <v>609******78</v>
      </c>
    </row>
    <row r="5464" spans="1:12" x14ac:dyDescent="0.25">
      <c r="A5464" s="23" t="s">
        <v>13475</v>
      </c>
      <c r="B5464" s="23" t="s">
        <v>13476</v>
      </c>
      <c r="C5464" s="23" t="s">
        <v>20</v>
      </c>
      <c r="D5464" s="24">
        <v>45314</v>
      </c>
      <c r="E5464" s="25" t="s">
        <v>11</v>
      </c>
      <c r="F5464" s="26" t="s">
        <v>19</v>
      </c>
      <c r="G5464" s="26" t="s">
        <v>13496</v>
      </c>
      <c r="H5464" s="23">
        <v>0</v>
      </c>
      <c r="I5464" s="27"/>
      <c r="J5464" s="28">
        <v>1.1599999999999999</v>
      </c>
      <c r="K5464" t="str">
        <f>IF((LEN(relatorio_Ananindeua3[[#This Row],[CIF/CPF/CNPJ]])=14),relatorio_Ananindeua3[[#This Row],[CIF/CPF/CNPJ]],relatorio_Ananindeua3[[#This Row],[Coluna2]])</f>
        <v>83316729000107</v>
      </c>
      <c r="L5464" t="str">
        <f t="shared" si="86"/>
        <v>833******07</v>
      </c>
    </row>
    <row r="5465" spans="1:12" x14ac:dyDescent="0.25">
      <c r="A5465" s="23" t="s">
        <v>13479</v>
      </c>
      <c r="B5465" s="23" t="s">
        <v>13480</v>
      </c>
      <c r="C5465" s="23" t="s">
        <v>20</v>
      </c>
      <c r="D5465" s="24">
        <v>45314</v>
      </c>
      <c r="E5465" s="25" t="s">
        <v>11</v>
      </c>
      <c r="F5465" s="26" t="s">
        <v>19</v>
      </c>
      <c r="G5465" s="26" t="s">
        <v>13496</v>
      </c>
      <c r="H5465" s="23">
        <v>0</v>
      </c>
      <c r="I5465" s="27"/>
      <c r="J5465" s="28">
        <v>219.95</v>
      </c>
      <c r="K5465" t="str">
        <f>IF((LEN(relatorio_Ananindeua3[[#This Row],[CIF/CPF/CNPJ]])=14),relatorio_Ananindeua3[[#This Row],[CIF/CPF/CNPJ]],relatorio_Ananindeua3[[#This Row],[Coluna2]])</f>
        <v>83342162000305</v>
      </c>
      <c r="L5465" t="str">
        <f t="shared" si="86"/>
        <v>833******05</v>
      </c>
    </row>
    <row r="5466" spans="1:12" x14ac:dyDescent="0.25">
      <c r="A5466" s="23" t="s">
        <v>10862</v>
      </c>
      <c r="B5466" s="23" t="s">
        <v>10863</v>
      </c>
      <c r="C5466" s="23" t="s">
        <v>32</v>
      </c>
      <c r="D5466" s="24">
        <v>45314.017581018517</v>
      </c>
      <c r="E5466" s="25" t="s">
        <v>11</v>
      </c>
      <c r="F5466" s="26" t="s">
        <v>16</v>
      </c>
      <c r="G5466" s="26" t="s">
        <v>14</v>
      </c>
      <c r="H5466" s="23">
        <v>0</v>
      </c>
      <c r="I5466" s="27"/>
      <c r="J5466" s="28">
        <v>0</v>
      </c>
      <c r="K5466" t="str">
        <f>IF((LEN(relatorio_Ananindeua3[[#This Row],[CIF/CPF/CNPJ]])=14),relatorio_Ananindeua3[[#This Row],[CIF/CPF/CNPJ]],relatorio_Ananindeua3[[#This Row],[Coluna2]])</f>
        <v>53592080000188</v>
      </c>
      <c r="L5466" t="str">
        <f t="shared" si="86"/>
        <v>535******88</v>
      </c>
    </row>
    <row r="5467" spans="1:12" x14ac:dyDescent="0.25">
      <c r="A5467" s="23" t="s">
        <v>1618</v>
      </c>
      <c r="B5467" s="23" t="s">
        <v>1619</v>
      </c>
      <c r="C5467" s="23" t="s">
        <v>34</v>
      </c>
      <c r="D5467" s="24">
        <v>45314.024606481478</v>
      </c>
      <c r="E5467" s="25" t="s">
        <v>11</v>
      </c>
      <c r="F5467" s="26" t="s">
        <v>16</v>
      </c>
      <c r="G5467" s="26" t="s">
        <v>14</v>
      </c>
      <c r="H5467" s="23">
        <v>0</v>
      </c>
      <c r="I5467" s="27"/>
      <c r="J5467" s="28">
        <v>0</v>
      </c>
      <c r="K5467" t="str">
        <f>IF((LEN(relatorio_Ananindeua3[[#This Row],[CIF/CPF/CNPJ]])=14),relatorio_Ananindeua3[[#This Row],[CIF/CPF/CNPJ]],relatorio_Ananindeua3[[#This Row],[Coluna2]])</f>
        <v>23145304000142</v>
      </c>
      <c r="L5467" t="str">
        <f t="shared" si="86"/>
        <v>231******42</v>
      </c>
    </row>
    <row r="5468" spans="1:12" x14ac:dyDescent="0.25">
      <c r="A5468" s="23" t="s">
        <v>9729</v>
      </c>
      <c r="B5468" s="23" t="s">
        <v>9730</v>
      </c>
      <c r="C5468" s="23" t="s">
        <v>34</v>
      </c>
      <c r="D5468" s="24">
        <v>45314.024618055555</v>
      </c>
      <c r="E5468" s="25" t="s">
        <v>11</v>
      </c>
      <c r="F5468" s="26" t="s">
        <v>16</v>
      </c>
      <c r="G5468" s="26" t="s">
        <v>14</v>
      </c>
      <c r="H5468" s="23">
        <v>0</v>
      </c>
      <c r="I5468" s="27"/>
      <c r="J5468" s="28">
        <v>0</v>
      </c>
      <c r="K5468" t="str">
        <f>IF((LEN(relatorio_Ananindeua3[[#This Row],[CIF/CPF/CNPJ]])=14),relatorio_Ananindeua3[[#This Row],[CIF/CPF/CNPJ]],relatorio_Ananindeua3[[#This Row],[Coluna2]])</f>
        <v>52110959000183</v>
      </c>
      <c r="L5468" t="str">
        <f t="shared" si="86"/>
        <v>521******83</v>
      </c>
    </row>
    <row r="5469" spans="1:12" x14ac:dyDescent="0.25">
      <c r="A5469" s="23" t="s">
        <v>10860</v>
      </c>
      <c r="B5469" s="23" t="s">
        <v>10861</v>
      </c>
      <c r="C5469" s="23" t="s">
        <v>32</v>
      </c>
      <c r="D5469" s="24">
        <v>45314.024641203701</v>
      </c>
      <c r="E5469" s="25" t="s">
        <v>11</v>
      </c>
      <c r="F5469" s="26" t="s">
        <v>16</v>
      </c>
      <c r="G5469" s="26" t="s">
        <v>14</v>
      </c>
      <c r="H5469" s="23">
        <v>0</v>
      </c>
      <c r="I5469" s="27"/>
      <c r="J5469" s="28">
        <v>0</v>
      </c>
      <c r="K5469" t="str">
        <f>IF((LEN(relatorio_Ananindeua3[[#This Row],[CIF/CPF/CNPJ]])=14),relatorio_Ananindeua3[[#This Row],[CIF/CPF/CNPJ]],relatorio_Ananindeua3[[#This Row],[Coluna2]])</f>
        <v>53591741000150</v>
      </c>
      <c r="L5469" t="str">
        <f t="shared" si="86"/>
        <v>535******50</v>
      </c>
    </row>
    <row r="5470" spans="1:12" x14ac:dyDescent="0.25">
      <c r="A5470" s="23" t="s">
        <v>1257</v>
      </c>
      <c r="B5470" s="23" t="s">
        <v>1258</v>
      </c>
      <c r="C5470" s="23" t="s">
        <v>34</v>
      </c>
      <c r="D5470" s="24">
        <v>45314.031493055554</v>
      </c>
      <c r="E5470" s="25" t="s">
        <v>11</v>
      </c>
      <c r="F5470" s="26" t="s">
        <v>16</v>
      </c>
      <c r="G5470" s="26" t="s">
        <v>14</v>
      </c>
      <c r="H5470" s="23">
        <v>0</v>
      </c>
      <c r="I5470" s="27"/>
      <c r="J5470" s="28">
        <v>0</v>
      </c>
      <c r="K5470" t="str">
        <f>IF((LEN(relatorio_Ananindeua3[[#This Row],[CIF/CPF/CNPJ]])=14),relatorio_Ananindeua3[[#This Row],[CIF/CPF/CNPJ]],relatorio_Ananindeua3[[#This Row],[Coluna2]])</f>
        <v>19928507000138</v>
      </c>
      <c r="L5470" t="str">
        <f t="shared" si="86"/>
        <v>199******38</v>
      </c>
    </row>
    <row r="5471" spans="1:12" x14ac:dyDescent="0.25">
      <c r="A5471" s="23" t="s">
        <v>10882</v>
      </c>
      <c r="B5471" s="23" t="s">
        <v>10883</v>
      </c>
      <c r="C5471" s="23" t="s">
        <v>32</v>
      </c>
      <c r="D5471" s="24">
        <v>45314.031493055554</v>
      </c>
      <c r="E5471" s="25" t="s">
        <v>11</v>
      </c>
      <c r="F5471" s="26" t="s">
        <v>16</v>
      </c>
      <c r="G5471" s="26" t="s">
        <v>14</v>
      </c>
      <c r="H5471" s="23">
        <v>0</v>
      </c>
      <c r="I5471" s="27"/>
      <c r="J5471" s="28">
        <v>0</v>
      </c>
      <c r="K5471" t="str">
        <f>IF((LEN(relatorio_Ananindeua3[[#This Row],[CIF/CPF/CNPJ]])=14),relatorio_Ananindeua3[[#This Row],[CIF/CPF/CNPJ]],relatorio_Ananindeua3[[#This Row],[Coluna2]])</f>
        <v>53604621000140</v>
      </c>
      <c r="L5471" t="str">
        <f t="shared" si="86"/>
        <v>536******40</v>
      </c>
    </row>
    <row r="5472" spans="1:12" x14ac:dyDescent="0.25">
      <c r="A5472" s="23" t="s">
        <v>10876</v>
      </c>
      <c r="B5472" s="23" t="s">
        <v>10877</v>
      </c>
      <c r="C5472" s="23" t="s">
        <v>32</v>
      </c>
      <c r="D5472" s="24">
        <v>45314.031504629631</v>
      </c>
      <c r="E5472" s="25" t="s">
        <v>11</v>
      </c>
      <c r="F5472" s="26" t="s">
        <v>16</v>
      </c>
      <c r="G5472" s="26" t="s">
        <v>14</v>
      </c>
      <c r="H5472" s="23">
        <v>0</v>
      </c>
      <c r="I5472" s="27"/>
      <c r="J5472" s="28">
        <v>0</v>
      </c>
      <c r="K5472" t="str">
        <f>IF((LEN(relatorio_Ananindeua3[[#This Row],[CIF/CPF/CNPJ]])=14),relatorio_Ananindeua3[[#This Row],[CIF/CPF/CNPJ]],relatorio_Ananindeua3[[#This Row],[Coluna2]])</f>
        <v>53599654000140</v>
      </c>
      <c r="L5472" t="str">
        <f t="shared" si="86"/>
        <v>535******40</v>
      </c>
    </row>
    <row r="5473" spans="1:12" x14ac:dyDescent="0.25">
      <c r="A5473" s="23" t="s">
        <v>10798</v>
      </c>
      <c r="B5473" s="23" t="s">
        <v>10799</v>
      </c>
      <c r="C5473" s="23" t="s">
        <v>34</v>
      </c>
      <c r="D5473" s="24">
        <v>45314.045416666668</v>
      </c>
      <c r="E5473" s="25" t="s">
        <v>11</v>
      </c>
      <c r="F5473" s="26" t="s">
        <v>16</v>
      </c>
      <c r="G5473" s="26" t="s">
        <v>14</v>
      </c>
      <c r="H5473" s="23">
        <v>0</v>
      </c>
      <c r="I5473" s="27"/>
      <c r="J5473" s="28">
        <v>0</v>
      </c>
      <c r="K5473" t="str">
        <f>IF((LEN(relatorio_Ananindeua3[[#This Row],[CIF/CPF/CNPJ]])=14),relatorio_Ananindeua3[[#This Row],[CIF/CPF/CNPJ]],relatorio_Ananindeua3[[#This Row],[Coluna2]])</f>
        <v>53574005000194</v>
      </c>
      <c r="L5473" t="str">
        <f t="shared" si="86"/>
        <v>535******94</v>
      </c>
    </row>
    <row r="5474" spans="1:12" x14ac:dyDescent="0.25">
      <c r="A5474" s="23" t="s">
        <v>10864</v>
      </c>
      <c r="B5474" s="23" t="s">
        <v>10865</v>
      </c>
      <c r="C5474" s="23" t="s">
        <v>32</v>
      </c>
      <c r="D5474" s="24">
        <v>45314.045428240737</v>
      </c>
      <c r="E5474" s="25" t="s">
        <v>11</v>
      </c>
      <c r="F5474" s="26" t="s">
        <v>16</v>
      </c>
      <c r="G5474" s="26" t="s">
        <v>14</v>
      </c>
      <c r="H5474" s="23">
        <v>0</v>
      </c>
      <c r="I5474" s="27"/>
      <c r="J5474" s="28">
        <v>0</v>
      </c>
      <c r="K5474" t="str">
        <f>IF((LEN(relatorio_Ananindeua3[[#This Row],[CIF/CPF/CNPJ]])=14),relatorio_Ananindeua3[[#This Row],[CIF/CPF/CNPJ]],relatorio_Ananindeua3[[#This Row],[Coluna2]])</f>
        <v>53594201000120</v>
      </c>
      <c r="L5474" t="str">
        <f t="shared" si="86"/>
        <v>535******20</v>
      </c>
    </row>
    <row r="5475" spans="1:12" x14ac:dyDescent="0.25">
      <c r="A5475" s="23" t="s">
        <v>10136</v>
      </c>
      <c r="B5475" s="23" t="s">
        <v>10137</v>
      </c>
      <c r="C5475" s="23" t="s">
        <v>34</v>
      </c>
      <c r="D5475" s="24">
        <v>45314.052303240744</v>
      </c>
      <c r="E5475" s="25" t="s">
        <v>11</v>
      </c>
      <c r="F5475" s="26" t="s">
        <v>16</v>
      </c>
      <c r="G5475" s="26" t="s">
        <v>14</v>
      </c>
      <c r="H5475" s="23">
        <v>0</v>
      </c>
      <c r="I5475" s="27"/>
      <c r="J5475" s="28">
        <v>0</v>
      </c>
      <c r="K5475" t="str">
        <f>IF((LEN(relatorio_Ananindeua3[[#This Row],[CIF/CPF/CNPJ]])=14),relatorio_Ananindeua3[[#This Row],[CIF/CPF/CNPJ]],relatorio_Ananindeua3[[#This Row],[Coluna2]])</f>
        <v>53331028000178</v>
      </c>
      <c r="L5475" t="str">
        <f t="shared" si="86"/>
        <v>533******78</v>
      </c>
    </row>
    <row r="5476" spans="1:12" x14ac:dyDescent="0.25">
      <c r="A5476" s="23" t="s">
        <v>10870</v>
      </c>
      <c r="B5476" s="23" t="s">
        <v>10871</v>
      </c>
      <c r="C5476" s="23" t="s">
        <v>32</v>
      </c>
      <c r="D5476" s="24">
        <v>45314.052418981482</v>
      </c>
      <c r="E5476" s="25" t="s">
        <v>11</v>
      </c>
      <c r="F5476" s="26" t="s">
        <v>16</v>
      </c>
      <c r="G5476" s="26" t="s">
        <v>14</v>
      </c>
      <c r="H5476" s="23">
        <v>0</v>
      </c>
      <c r="I5476" s="27"/>
      <c r="J5476" s="28">
        <v>0</v>
      </c>
      <c r="K5476" t="str">
        <f>IF((LEN(relatorio_Ananindeua3[[#This Row],[CIF/CPF/CNPJ]])=14),relatorio_Ananindeua3[[#This Row],[CIF/CPF/CNPJ]],relatorio_Ananindeua3[[#This Row],[Coluna2]])</f>
        <v>53596000000162</v>
      </c>
      <c r="L5476" t="str">
        <f t="shared" si="86"/>
        <v>535******62</v>
      </c>
    </row>
    <row r="5477" spans="1:12" x14ac:dyDescent="0.25">
      <c r="A5477" s="23" t="s">
        <v>1257</v>
      </c>
      <c r="B5477" s="23" t="s">
        <v>1258</v>
      </c>
      <c r="C5477" s="23" t="s">
        <v>34</v>
      </c>
      <c r="D5477" s="24">
        <v>45314.059247685182</v>
      </c>
      <c r="E5477" s="25" t="s">
        <v>11</v>
      </c>
      <c r="F5477" s="26" t="s">
        <v>16</v>
      </c>
      <c r="G5477" s="26" t="s">
        <v>14</v>
      </c>
      <c r="H5477" s="23">
        <v>0</v>
      </c>
      <c r="I5477" s="27"/>
      <c r="J5477" s="28">
        <v>0</v>
      </c>
      <c r="K5477" t="str">
        <f>IF((LEN(relatorio_Ananindeua3[[#This Row],[CIF/CPF/CNPJ]])=14),relatorio_Ananindeua3[[#This Row],[CIF/CPF/CNPJ]],relatorio_Ananindeua3[[#This Row],[Coluna2]])</f>
        <v>19928507000138</v>
      </c>
      <c r="L5477" t="str">
        <f t="shared" si="86"/>
        <v>199******38</v>
      </c>
    </row>
    <row r="5478" spans="1:12" x14ac:dyDescent="0.25">
      <c r="A5478" s="23" t="s">
        <v>10884</v>
      </c>
      <c r="B5478" s="23" t="s">
        <v>10885</v>
      </c>
      <c r="C5478" s="23" t="s">
        <v>32</v>
      </c>
      <c r="D5478" s="24">
        <v>45314.080081018517</v>
      </c>
      <c r="E5478" s="25" t="s">
        <v>11</v>
      </c>
      <c r="F5478" s="26" t="s">
        <v>16</v>
      </c>
      <c r="G5478" s="26" t="s">
        <v>14</v>
      </c>
      <c r="H5478" s="23">
        <v>0</v>
      </c>
      <c r="I5478" s="27"/>
      <c r="J5478" s="28">
        <v>0</v>
      </c>
      <c r="K5478" t="str">
        <f>IF((LEN(relatorio_Ananindeua3[[#This Row],[CIF/CPF/CNPJ]])=14),relatorio_Ananindeua3[[#This Row],[CIF/CPF/CNPJ]],relatorio_Ananindeua3[[#This Row],[Coluna2]])</f>
        <v>53604995000166</v>
      </c>
      <c r="L5478" t="str">
        <f t="shared" si="86"/>
        <v>536******66</v>
      </c>
    </row>
    <row r="5479" spans="1:12" x14ac:dyDescent="0.25">
      <c r="A5479" s="23" t="s">
        <v>10886</v>
      </c>
      <c r="B5479" s="23" t="s">
        <v>10887</v>
      </c>
      <c r="C5479" s="23" t="s">
        <v>32</v>
      </c>
      <c r="D5479" s="24">
        <v>45314.080092592594</v>
      </c>
      <c r="E5479" s="25" t="s">
        <v>11</v>
      </c>
      <c r="F5479" s="26" t="s">
        <v>16</v>
      </c>
      <c r="G5479" s="26" t="s">
        <v>14</v>
      </c>
      <c r="H5479" s="23">
        <v>0</v>
      </c>
      <c r="I5479" s="27"/>
      <c r="J5479" s="28">
        <v>0</v>
      </c>
      <c r="K5479" t="str">
        <f>IF((LEN(relatorio_Ananindeua3[[#This Row],[CIF/CPF/CNPJ]])=14),relatorio_Ananindeua3[[#This Row],[CIF/CPF/CNPJ]],relatorio_Ananindeua3[[#This Row],[Coluna2]])</f>
        <v>53605988000189</v>
      </c>
      <c r="L5479" t="str">
        <f t="shared" si="86"/>
        <v>536******89</v>
      </c>
    </row>
    <row r="5480" spans="1:12" x14ac:dyDescent="0.25">
      <c r="A5480" s="23" t="s">
        <v>4681</v>
      </c>
      <c r="B5480" s="23" t="s">
        <v>4682</v>
      </c>
      <c r="C5480" s="23" t="s">
        <v>34</v>
      </c>
      <c r="D5480" s="24">
        <v>45314.080138888887</v>
      </c>
      <c r="E5480" s="25" t="s">
        <v>11</v>
      </c>
      <c r="F5480" s="26" t="s">
        <v>16</v>
      </c>
      <c r="G5480" s="26" t="s">
        <v>14</v>
      </c>
      <c r="H5480" s="23">
        <v>0</v>
      </c>
      <c r="I5480" s="27"/>
      <c r="J5480" s="28">
        <v>0</v>
      </c>
      <c r="K5480" t="str">
        <f>IF((LEN(relatorio_Ananindeua3[[#This Row],[CIF/CPF/CNPJ]])=14),relatorio_Ananindeua3[[#This Row],[CIF/CPF/CNPJ]],relatorio_Ananindeua3[[#This Row],[Coluna2]])</f>
        <v>38491801000170</v>
      </c>
      <c r="L5480" t="str">
        <f t="shared" si="86"/>
        <v>384******70</v>
      </c>
    </row>
    <row r="5481" spans="1:12" x14ac:dyDescent="0.25">
      <c r="A5481" s="23" t="s">
        <v>2032</v>
      </c>
      <c r="B5481" s="23" t="s">
        <v>2033</v>
      </c>
      <c r="C5481" s="23" t="s">
        <v>34</v>
      </c>
      <c r="D5481" s="24">
        <v>45314.087094907409</v>
      </c>
      <c r="E5481" s="25" t="s">
        <v>11</v>
      </c>
      <c r="F5481" s="26" t="s">
        <v>16</v>
      </c>
      <c r="G5481" s="26" t="s">
        <v>14</v>
      </c>
      <c r="H5481" s="23">
        <v>0</v>
      </c>
      <c r="I5481" s="27"/>
      <c r="J5481" s="28">
        <v>0</v>
      </c>
      <c r="K5481" t="str">
        <f>IF((LEN(relatorio_Ananindeua3[[#This Row],[CIF/CPF/CNPJ]])=14),relatorio_Ananindeua3[[#This Row],[CIF/CPF/CNPJ]],relatorio_Ananindeua3[[#This Row],[Coluna2]])</f>
        <v>26636283000156</v>
      </c>
      <c r="L5481" t="str">
        <f t="shared" si="86"/>
        <v>266******56</v>
      </c>
    </row>
    <row r="5482" spans="1:12" x14ac:dyDescent="0.25">
      <c r="A5482" s="23" t="s">
        <v>10878</v>
      </c>
      <c r="B5482" s="23" t="s">
        <v>10879</v>
      </c>
      <c r="C5482" s="23" t="s">
        <v>32</v>
      </c>
      <c r="D5482" s="24">
        <v>45314.087187500001</v>
      </c>
      <c r="E5482" s="25" t="s">
        <v>11</v>
      </c>
      <c r="F5482" s="26" t="s">
        <v>16</v>
      </c>
      <c r="G5482" s="26" t="s">
        <v>14</v>
      </c>
      <c r="H5482" s="23">
        <v>0</v>
      </c>
      <c r="I5482" s="27"/>
      <c r="J5482" s="28">
        <v>0</v>
      </c>
      <c r="K5482" t="str">
        <f>IF((LEN(relatorio_Ananindeua3[[#This Row],[CIF/CPF/CNPJ]])=14),relatorio_Ananindeua3[[#This Row],[CIF/CPF/CNPJ]],relatorio_Ananindeua3[[#This Row],[Coluna2]])</f>
        <v>53599756000165</v>
      </c>
      <c r="L5482" t="str">
        <f t="shared" si="86"/>
        <v>535******65</v>
      </c>
    </row>
    <row r="5483" spans="1:12" x14ac:dyDescent="0.25">
      <c r="A5483" s="23" t="s">
        <v>10890</v>
      </c>
      <c r="B5483" s="23" t="s">
        <v>10891</v>
      </c>
      <c r="C5483" s="23" t="s">
        <v>32</v>
      </c>
      <c r="D5483" s="24">
        <v>45314.260659722226</v>
      </c>
      <c r="E5483" s="25" t="s">
        <v>11</v>
      </c>
      <c r="F5483" s="26" t="s">
        <v>16</v>
      </c>
      <c r="G5483" s="26" t="s">
        <v>14</v>
      </c>
      <c r="H5483" s="23">
        <v>0</v>
      </c>
      <c r="I5483" s="27"/>
      <c r="J5483" s="28">
        <v>0</v>
      </c>
      <c r="K5483" t="str">
        <f>IF((LEN(relatorio_Ananindeua3[[#This Row],[CIF/CPF/CNPJ]])=14),relatorio_Ananindeua3[[#This Row],[CIF/CPF/CNPJ]],relatorio_Ananindeua3[[#This Row],[Coluna2]])</f>
        <v>53607294000180</v>
      </c>
      <c r="L5483" t="str">
        <f t="shared" si="86"/>
        <v>536******80</v>
      </c>
    </row>
    <row r="5484" spans="1:12" x14ac:dyDescent="0.25">
      <c r="A5484" s="23" t="s">
        <v>10892</v>
      </c>
      <c r="B5484" s="23" t="s">
        <v>10893</v>
      </c>
      <c r="C5484" s="23" t="s">
        <v>32</v>
      </c>
      <c r="D5484" s="24">
        <v>45314.260659722226</v>
      </c>
      <c r="E5484" s="25" t="s">
        <v>11</v>
      </c>
      <c r="F5484" s="26" t="s">
        <v>16</v>
      </c>
      <c r="G5484" s="26" t="s">
        <v>14</v>
      </c>
      <c r="H5484" s="23">
        <v>0</v>
      </c>
      <c r="I5484" s="27"/>
      <c r="J5484" s="28">
        <v>0</v>
      </c>
      <c r="K5484" t="str">
        <f>IF((LEN(relatorio_Ananindeua3[[#This Row],[CIF/CPF/CNPJ]])=14),relatorio_Ananindeua3[[#This Row],[CIF/CPF/CNPJ]],relatorio_Ananindeua3[[#This Row],[Coluna2]])</f>
        <v>53607415000194</v>
      </c>
      <c r="L5484" t="str">
        <f t="shared" si="86"/>
        <v>536******94</v>
      </c>
    </row>
    <row r="5485" spans="1:12" x14ac:dyDescent="0.25">
      <c r="A5485" s="23" t="s">
        <v>4813</v>
      </c>
      <c r="B5485" s="23" t="s">
        <v>4814</v>
      </c>
      <c r="C5485" s="23" t="s">
        <v>34</v>
      </c>
      <c r="D5485" s="24">
        <v>45314.274594907409</v>
      </c>
      <c r="E5485" s="25" t="s">
        <v>11</v>
      </c>
      <c r="F5485" s="26" t="s">
        <v>16</v>
      </c>
      <c r="G5485" s="26" t="s">
        <v>14</v>
      </c>
      <c r="H5485" s="23">
        <v>0</v>
      </c>
      <c r="I5485" s="27"/>
      <c r="J5485" s="28">
        <v>0</v>
      </c>
      <c r="K5485" t="str">
        <f>IF((LEN(relatorio_Ananindeua3[[#This Row],[CIF/CPF/CNPJ]])=14),relatorio_Ananindeua3[[#This Row],[CIF/CPF/CNPJ]],relatorio_Ananindeua3[[#This Row],[Coluna2]])</f>
        <v>39655169000115</v>
      </c>
      <c r="L5485" t="str">
        <f t="shared" si="86"/>
        <v>396******15</v>
      </c>
    </row>
    <row r="5486" spans="1:12" x14ac:dyDescent="0.25">
      <c r="A5486" s="23" t="s">
        <v>2362</v>
      </c>
      <c r="B5486" s="23" t="s">
        <v>2363</v>
      </c>
      <c r="C5486" s="23" t="s">
        <v>34</v>
      </c>
      <c r="D5486" s="24">
        <v>45314.274629629632</v>
      </c>
      <c r="E5486" s="25" t="s">
        <v>11</v>
      </c>
      <c r="F5486" s="26" t="s">
        <v>16</v>
      </c>
      <c r="G5486" s="26" t="s">
        <v>14</v>
      </c>
      <c r="H5486" s="23">
        <v>0</v>
      </c>
      <c r="I5486" s="27"/>
      <c r="J5486" s="28">
        <v>0</v>
      </c>
      <c r="K5486" t="str">
        <f>IF((LEN(relatorio_Ananindeua3[[#This Row],[CIF/CPF/CNPJ]])=14),relatorio_Ananindeua3[[#This Row],[CIF/CPF/CNPJ]],relatorio_Ananindeua3[[#This Row],[Coluna2]])</f>
        <v>28482325000177</v>
      </c>
      <c r="L5486" t="str">
        <f t="shared" si="86"/>
        <v>284******77</v>
      </c>
    </row>
    <row r="5487" spans="1:12" x14ac:dyDescent="0.25">
      <c r="A5487" s="23" t="s">
        <v>3296</v>
      </c>
      <c r="B5487" s="23" t="s">
        <v>3297</v>
      </c>
      <c r="C5487" s="23" t="s">
        <v>34</v>
      </c>
      <c r="D5487" s="24">
        <v>45314.281481481485</v>
      </c>
      <c r="E5487" s="25" t="s">
        <v>11</v>
      </c>
      <c r="F5487" s="26" t="s">
        <v>16</v>
      </c>
      <c r="G5487" s="26" t="s">
        <v>14</v>
      </c>
      <c r="H5487" s="23">
        <v>0</v>
      </c>
      <c r="I5487" s="27"/>
      <c r="J5487" s="28">
        <v>0</v>
      </c>
      <c r="K5487" t="str">
        <f>IF((LEN(relatorio_Ananindeua3[[#This Row],[CIF/CPF/CNPJ]])=14),relatorio_Ananindeua3[[#This Row],[CIF/CPF/CNPJ]],relatorio_Ananindeua3[[#This Row],[Coluna2]])</f>
        <v>32948500000146</v>
      </c>
      <c r="L5487" t="str">
        <f t="shared" si="86"/>
        <v>329******46</v>
      </c>
    </row>
    <row r="5488" spans="1:12" x14ac:dyDescent="0.25">
      <c r="A5488" s="23" t="s">
        <v>10880</v>
      </c>
      <c r="B5488" s="23" t="s">
        <v>10881</v>
      </c>
      <c r="C5488" s="23" t="s">
        <v>32</v>
      </c>
      <c r="D5488" s="24">
        <v>45314.281504629631</v>
      </c>
      <c r="E5488" s="25" t="s">
        <v>11</v>
      </c>
      <c r="F5488" s="26" t="s">
        <v>16</v>
      </c>
      <c r="G5488" s="26" t="s">
        <v>14</v>
      </c>
      <c r="H5488" s="23">
        <v>0</v>
      </c>
      <c r="I5488" s="27"/>
      <c r="J5488" s="28">
        <v>0</v>
      </c>
      <c r="K5488" t="str">
        <f>IF((LEN(relatorio_Ananindeua3[[#This Row],[CIF/CPF/CNPJ]])=14),relatorio_Ananindeua3[[#This Row],[CIF/CPF/CNPJ]],relatorio_Ananindeua3[[#This Row],[Coluna2]])</f>
        <v>53602809000150</v>
      </c>
      <c r="L5488" t="str">
        <f t="shared" si="86"/>
        <v>536******50</v>
      </c>
    </row>
    <row r="5489" spans="1:12" x14ac:dyDescent="0.25">
      <c r="A5489" s="23" t="s">
        <v>10824</v>
      </c>
      <c r="B5489" s="23" t="s">
        <v>10825</v>
      </c>
      <c r="C5489" s="23" t="s">
        <v>34</v>
      </c>
      <c r="D5489" s="24">
        <v>45314.2815162037</v>
      </c>
      <c r="E5489" s="25" t="s">
        <v>11</v>
      </c>
      <c r="F5489" s="26" t="s">
        <v>16</v>
      </c>
      <c r="G5489" s="26" t="s">
        <v>14</v>
      </c>
      <c r="H5489" s="23">
        <v>0</v>
      </c>
      <c r="I5489" s="27"/>
      <c r="J5489" s="28">
        <v>0</v>
      </c>
      <c r="K5489" t="str">
        <f>IF((LEN(relatorio_Ananindeua3[[#This Row],[CIF/CPF/CNPJ]])=14),relatorio_Ananindeua3[[#This Row],[CIF/CPF/CNPJ]],relatorio_Ananindeua3[[#This Row],[Coluna2]])</f>
        <v>53580995000173</v>
      </c>
      <c r="L5489" t="str">
        <f t="shared" si="86"/>
        <v>535******73</v>
      </c>
    </row>
    <row r="5490" spans="1:12" x14ac:dyDescent="0.25">
      <c r="A5490" s="23" t="s">
        <v>1911</v>
      </c>
      <c r="B5490" s="23" t="s">
        <v>1912</v>
      </c>
      <c r="C5490" s="23" t="s">
        <v>34</v>
      </c>
      <c r="D5490" s="24">
        <v>45314.281608796293</v>
      </c>
      <c r="E5490" s="25" t="s">
        <v>11</v>
      </c>
      <c r="F5490" s="26" t="s">
        <v>16</v>
      </c>
      <c r="G5490" s="26" t="s">
        <v>14</v>
      </c>
      <c r="H5490" s="23">
        <v>0</v>
      </c>
      <c r="I5490" s="27"/>
      <c r="J5490" s="28">
        <v>0</v>
      </c>
      <c r="K5490" t="str">
        <f>IF((LEN(relatorio_Ananindeua3[[#This Row],[CIF/CPF/CNPJ]])=14),relatorio_Ananindeua3[[#This Row],[CIF/CPF/CNPJ]],relatorio_Ananindeua3[[#This Row],[Coluna2]])</f>
        <v>25196696000102</v>
      </c>
      <c r="L5490" t="str">
        <f t="shared" si="86"/>
        <v>251******02</v>
      </c>
    </row>
    <row r="5491" spans="1:12" x14ac:dyDescent="0.25">
      <c r="A5491" s="23" t="s">
        <v>10872</v>
      </c>
      <c r="B5491" s="23" t="s">
        <v>10873</v>
      </c>
      <c r="C5491" s="23" t="s">
        <v>32</v>
      </c>
      <c r="D5491" s="24">
        <v>45314.281608796293</v>
      </c>
      <c r="E5491" s="25" t="s">
        <v>11</v>
      </c>
      <c r="F5491" s="26" t="s">
        <v>16</v>
      </c>
      <c r="G5491" s="26" t="s">
        <v>14</v>
      </c>
      <c r="H5491" s="23">
        <v>0</v>
      </c>
      <c r="I5491" s="27"/>
      <c r="J5491" s="28">
        <v>0</v>
      </c>
      <c r="K5491" t="str">
        <f>IF((LEN(relatorio_Ananindeua3[[#This Row],[CIF/CPF/CNPJ]])=14),relatorio_Ananindeua3[[#This Row],[CIF/CPF/CNPJ]],relatorio_Ananindeua3[[#This Row],[Coluna2]])</f>
        <v>53596701000100</v>
      </c>
      <c r="L5491" t="str">
        <f t="shared" si="86"/>
        <v>535******00</v>
      </c>
    </row>
    <row r="5492" spans="1:12" x14ac:dyDescent="0.25">
      <c r="A5492" s="23" t="s">
        <v>10874</v>
      </c>
      <c r="B5492" s="23" t="s">
        <v>10875</v>
      </c>
      <c r="C5492" s="23" t="s">
        <v>32</v>
      </c>
      <c r="D5492" s="24">
        <v>45314.281631944446</v>
      </c>
      <c r="E5492" s="25" t="s">
        <v>11</v>
      </c>
      <c r="F5492" s="26" t="s">
        <v>16</v>
      </c>
      <c r="G5492" s="26" t="s">
        <v>14</v>
      </c>
      <c r="H5492" s="23">
        <v>0</v>
      </c>
      <c r="I5492" s="27"/>
      <c r="J5492" s="28">
        <v>0</v>
      </c>
      <c r="K5492" t="str">
        <f>IF((LEN(relatorio_Ananindeua3[[#This Row],[CIF/CPF/CNPJ]])=14),relatorio_Ananindeua3[[#This Row],[CIF/CPF/CNPJ]],relatorio_Ananindeua3[[#This Row],[Coluna2]])</f>
        <v>53599139000160</v>
      </c>
      <c r="L5492" t="str">
        <f t="shared" si="86"/>
        <v>535******60</v>
      </c>
    </row>
    <row r="5493" spans="1:12" x14ac:dyDescent="0.25">
      <c r="A5493" s="23" t="s">
        <v>10858</v>
      </c>
      <c r="B5493" s="23" t="s">
        <v>10859</v>
      </c>
      <c r="C5493" s="23" t="s">
        <v>32</v>
      </c>
      <c r="D5493" s="24">
        <v>45314.288425925923</v>
      </c>
      <c r="E5493" s="25" t="s">
        <v>11</v>
      </c>
      <c r="F5493" s="26" t="s">
        <v>16</v>
      </c>
      <c r="G5493" s="26" t="s">
        <v>14</v>
      </c>
      <c r="H5493" s="23">
        <v>0</v>
      </c>
      <c r="I5493" s="27"/>
      <c r="J5493" s="28">
        <v>0</v>
      </c>
      <c r="K5493" t="str">
        <f>IF((LEN(relatorio_Ananindeua3[[#This Row],[CIF/CPF/CNPJ]])=14),relatorio_Ananindeua3[[#This Row],[CIF/CPF/CNPJ]],relatorio_Ananindeua3[[#This Row],[Coluna2]])</f>
        <v>53590869000108</v>
      </c>
      <c r="L5493" t="str">
        <f t="shared" si="86"/>
        <v>535******08</v>
      </c>
    </row>
    <row r="5494" spans="1:12" x14ac:dyDescent="0.25">
      <c r="A5494" s="23" t="s">
        <v>10866</v>
      </c>
      <c r="B5494" s="23" t="s">
        <v>10867</v>
      </c>
      <c r="C5494" s="23" t="s">
        <v>32</v>
      </c>
      <c r="D5494" s="24">
        <v>45314.288460648146</v>
      </c>
      <c r="E5494" s="25" t="s">
        <v>11</v>
      </c>
      <c r="F5494" s="26" t="s">
        <v>16</v>
      </c>
      <c r="G5494" s="26" t="s">
        <v>14</v>
      </c>
      <c r="H5494" s="23">
        <v>0</v>
      </c>
      <c r="I5494" s="27"/>
      <c r="J5494" s="28">
        <v>0</v>
      </c>
      <c r="K5494" t="str">
        <f>IF((LEN(relatorio_Ananindeua3[[#This Row],[CIF/CPF/CNPJ]])=14),relatorio_Ananindeua3[[#This Row],[CIF/CPF/CNPJ]],relatorio_Ananindeua3[[#This Row],[Coluna2]])</f>
        <v>53595185000190</v>
      </c>
      <c r="L5494" t="str">
        <f t="shared" si="86"/>
        <v>535******90</v>
      </c>
    </row>
    <row r="5495" spans="1:12" x14ac:dyDescent="0.25">
      <c r="A5495" s="23" t="s">
        <v>10888</v>
      </c>
      <c r="B5495" s="23" t="s">
        <v>10889</v>
      </c>
      <c r="C5495" s="23" t="s">
        <v>32</v>
      </c>
      <c r="D5495" s="24">
        <v>45314.288564814815</v>
      </c>
      <c r="E5495" s="25" t="s">
        <v>11</v>
      </c>
      <c r="F5495" s="26" t="s">
        <v>16</v>
      </c>
      <c r="G5495" s="26" t="s">
        <v>14</v>
      </c>
      <c r="H5495" s="23">
        <v>0</v>
      </c>
      <c r="I5495" s="27"/>
      <c r="J5495" s="28">
        <v>0</v>
      </c>
      <c r="K5495" t="str">
        <f>IF((LEN(relatorio_Ananindeua3[[#This Row],[CIF/CPF/CNPJ]])=14),relatorio_Ananindeua3[[#This Row],[CIF/CPF/CNPJ]],relatorio_Ananindeua3[[#This Row],[Coluna2]])</f>
        <v>53607071000113</v>
      </c>
      <c r="L5495" t="str">
        <f t="shared" si="86"/>
        <v>536******13</v>
      </c>
    </row>
    <row r="5496" spans="1:12" x14ac:dyDescent="0.25">
      <c r="A5496" s="23" t="s">
        <v>4394</v>
      </c>
      <c r="B5496" s="23" t="s">
        <v>4395</v>
      </c>
      <c r="C5496" s="23" t="s">
        <v>17</v>
      </c>
      <c r="D5496" s="24">
        <v>45314.450787037036</v>
      </c>
      <c r="E5496" s="25" t="s">
        <v>11</v>
      </c>
      <c r="F5496" s="26" t="s">
        <v>16</v>
      </c>
      <c r="G5496" s="26" t="s">
        <v>14</v>
      </c>
      <c r="H5496" s="23">
        <v>0</v>
      </c>
      <c r="I5496" s="27"/>
      <c r="J5496" s="28">
        <v>0</v>
      </c>
      <c r="K5496" t="str">
        <f>IF((LEN(relatorio_Ananindeua3[[#This Row],[CIF/CPF/CNPJ]])=14),relatorio_Ananindeua3[[#This Row],[CIF/CPF/CNPJ]],relatorio_Ananindeua3[[#This Row],[Coluna2]])</f>
        <v>37346865000114</v>
      </c>
      <c r="L5496" t="str">
        <f t="shared" si="86"/>
        <v>373******14</v>
      </c>
    </row>
    <row r="5497" spans="1:12" x14ac:dyDescent="0.25">
      <c r="A5497" s="23" t="s">
        <v>956</v>
      </c>
      <c r="B5497" s="23" t="s">
        <v>957</v>
      </c>
      <c r="C5497" s="23" t="s">
        <v>21</v>
      </c>
      <c r="D5497" s="24">
        <v>45314.4533912037</v>
      </c>
      <c r="E5497" s="25" t="s">
        <v>11</v>
      </c>
      <c r="F5497" s="26" t="s">
        <v>19</v>
      </c>
      <c r="G5497" s="26" t="s">
        <v>13496</v>
      </c>
      <c r="H5497" s="23">
        <v>0</v>
      </c>
      <c r="I5497" s="27"/>
      <c r="J5497" s="28">
        <v>3745.26</v>
      </c>
      <c r="K5497" t="str">
        <f>IF((LEN(relatorio_Ananindeua3[[#This Row],[CIF/CPF/CNPJ]])=14),relatorio_Ananindeua3[[#This Row],[CIF/CPF/CNPJ]],relatorio_Ananindeua3[[#This Row],[Coluna2]])</f>
        <v>17454167000125</v>
      </c>
      <c r="L5497" t="str">
        <f t="shared" si="86"/>
        <v>174******25</v>
      </c>
    </row>
    <row r="5498" spans="1:12" x14ac:dyDescent="0.25">
      <c r="A5498" s="23" t="s">
        <v>1265</v>
      </c>
      <c r="B5498" s="23" t="s">
        <v>1266</v>
      </c>
      <c r="C5498" s="23" t="s">
        <v>17</v>
      </c>
      <c r="D5498" s="24">
        <v>45314.462627314817</v>
      </c>
      <c r="E5498" s="25" t="s">
        <v>11</v>
      </c>
      <c r="F5498" s="26" t="s">
        <v>16</v>
      </c>
      <c r="G5498" s="26" t="s">
        <v>14</v>
      </c>
      <c r="H5498" s="23">
        <v>0</v>
      </c>
      <c r="I5498" s="27"/>
      <c r="J5498" s="28">
        <v>0</v>
      </c>
      <c r="K5498" t="str">
        <f>IF((LEN(relatorio_Ananindeua3[[#This Row],[CIF/CPF/CNPJ]])=14),relatorio_Ananindeua3[[#This Row],[CIF/CPF/CNPJ]],relatorio_Ananindeua3[[#This Row],[Coluna2]])</f>
        <v>19943123000194</v>
      </c>
      <c r="L5498" t="str">
        <f t="shared" si="86"/>
        <v>199******94</v>
      </c>
    </row>
    <row r="5499" spans="1:12" x14ac:dyDescent="0.25">
      <c r="A5499" s="23" t="s">
        <v>7991</v>
      </c>
      <c r="B5499" s="23" t="s">
        <v>7992</v>
      </c>
      <c r="C5499" s="23" t="s">
        <v>34</v>
      </c>
      <c r="D5499" s="24">
        <v>45314.494201388887</v>
      </c>
      <c r="E5499" s="25" t="s">
        <v>11</v>
      </c>
      <c r="F5499" s="26" t="s">
        <v>16</v>
      </c>
      <c r="G5499" s="26" t="s">
        <v>13496</v>
      </c>
      <c r="H5499" s="23">
        <v>0</v>
      </c>
      <c r="I5499" s="27"/>
      <c r="J5499" s="28">
        <v>0</v>
      </c>
      <c r="K5499" t="str">
        <f>IF((LEN(relatorio_Ananindeua3[[#This Row],[CIF/CPF/CNPJ]])=14),relatorio_Ananindeua3[[#This Row],[CIF/CPF/CNPJ]],relatorio_Ananindeua3[[#This Row],[Coluna2]])</f>
        <v>48857301000162</v>
      </c>
      <c r="L5499" t="str">
        <f t="shared" si="86"/>
        <v>488******62</v>
      </c>
    </row>
    <row r="5500" spans="1:12" x14ac:dyDescent="0.25">
      <c r="A5500" s="23" t="s">
        <v>4531</v>
      </c>
      <c r="B5500" s="23" t="s">
        <v>4532</v>
      </c>
      <c r="C5500" s="23" t="s">
        <v>17</v>
      </c>
      <c r="D5500" s="24">
        <v>45314.586400462962</v>
      </c>
      <c r="E5500" s="25" t="s">
        <v>11</v>
      </c>
      <c r="F5500" s="26" t="s">
        <v>16</v>
      </c>
      <c r="G5500" s="26" t="s">
        <v>14</v>
      </c>
      <c r="H5500" s="23">
        <v>0</v>
      </c>
      <c r="I5500" s="27"/>
      <c r="J5500" s="28">
        <v>0</v>
      </c>
      <c r="K5500" t="str">
        <f>IF((LEN(relatorio_Ananindeua3[[#This Row],[CIF/CPF/CNPJ]])=14),relatorio_Ananindeua3[[#This Row],[CIF/CPF/CNPJ]],relatorio_Ananindeua3[[#This Row],[Coluna2]])</f>
        <v>37920720000185</v>
      </c>
      <c r="L5500" t="str">
        <f t="shared" si="86"/>
        <v>379******85</v>
      </c>
    </row>
    <row r="5501" spans="1:12" x14ac:dyDescent="0.25">
      <c r="A5501" s="23" t="s">
        <v>956</v>
      </c>
      <c r="B5501" s="23" t="s">
        <v>957</v>
      </c>
      <c r="C5501" s="23" t="s">
        <v>21</v>
      </c>
      <c r="D5501" s="24">
        <v>45314.643506944441</v>
      </c>
      <c r="E5501" s="25" t="s">
        <v>11</v>
      </c>
      <c r="F5501" s="26" t="s">
        <v>19</v>
      </c>
      <c r="G5501" s="26" t="s">
        <v>13496</v>
      </c>
      <c r="H5501" s="23">
        <v>0</v>
      </c>
      <c r="I5501" s="27"/>
      <c r="J5501" s="28">
        <v>5</v>
      </c>
      <c r="K5501" t="str">
        <f>IF((LEN(relatorio_Ananindeua3[[#This Row],[CIF/CPF/CNPJ]])=14),relatorio_Ananindeua3[[#This Row],[CIF/CPF/CNPJ]],relatorio_Ananindeua3[[#This Row],[Coluna2]])</f>
        <v>17454167000125</v>
      </c>
      <c r="L5501" t="str">
        <f t="shared" si="86"/>
        <v>174******25</v>
      </c>
    </row>
    <row r="5502" spans="1:12" x14ac:dyDescent="0.25">
      <c r="A5502" s="23" t="s">
        <v>956</v>
      </c>
      <c r="B5502" s="23" t="s">
        <v>957</v>
      </c>
      <c r="C5502" s="23" t="s">
        <v>21</v>
      </c>
      <c r="D5502" s="24">
        <v>45314.649270833332</v>
      </c>
      <c r="E5502" s="25" t="s">
        <v>11</v>
      </c>
      <c r="F5502" s="26" t="s">
        <v>19</v>
      </c>
      <c r="G5502" s="26" t="s">
        <v>13496</v>
      </c>
      <c r="H5502" s="23">
        <v>0</v>
      </c>
      <c r="I5502" s="27"/>
      <c r="J5502" s="28">
        <v>35</v>
      </c>
      <c r="K5502" t="str">
        <f>IF((LEN(relatorio_Ananindeua3[[#This Row],[CIF/CPF/CNPJ]])=14),relatorio_Ananindeua3[[#This Row],[CIF/CPF/CNPJ]],relatorio_Ananindeua3[[#This Row],[Coluna2]])</f>
        <v>17454167000125</v>
      </c>
      <c r="L5502" t="str">
        <f t="shared" si="86"/>
        <v>174******25</v>
      </c>
    </row>
    <row r="5503" spans="1:12" x14ac:dyDescent="0.25">
      <c r="A5503" s="23" t="s">
        <v>956</v>
      </c>
      <c r="B5503" s="23" t="s">
        <v>957</v>
      </c>
      <c r="C5503" s="23" t="s">
        <v>21</v>
      </c>
      <c r="D5503" s="24">
        <v>45314.652222222219</v>
      </c>
      <c r="E5503" s="25" t="s">
        <v>11</v>
      </c>
      <c r="F5503" s="26" t="s">
        <v>19</v>
      </c>
      <c r="G5503" s="26" t="s">
        <v>13496</v>
      </c>
      <c r="H5503" s="23">
        <v>0</v>
      </c>
      <c r="I5503" s="27"/>
      <c r="J5503" s="28">
        <v>5</v>
      </c>
      <c r="K5503" t="str">
        <f>IF((LEN(relatorio_Ananindeua3[[#This Row],[CIF/CPF/CNPJ]])=14),relatorio_Ananindeua3[[#This Row],[CIF/CPF/CNPJ]],relatorio_Ananindeua3[[#This Row],[Coluna2]])</f>
        <v>17454167000125</v>
      </c>
      <c r="L5503" t="str">
        <f t="shared" si="86"/>
        <v>174******25</v>
      </c>
    </row>
    <row r="5504" spans="1:12" x14ac:dyDescent="0.25">
      <c r="A5504" s="23" t="s">
        <v>6904</v>
      </c>
      <c r="B5504" s="23" t="s">
        <v>6905</v>
      </c>
      <c r="C5504" s="23" t="s">
        <v>20</v>
      </c>
      <c r="D5504" s="24">
        <v>45315</v>
      </c>
      <c r="E5504" s="25" t="s">
        <v>11</v>
      </c>
      <c r="F5504" s="26" t="s">
        <v>19</v>
      </c>
      <c r="G5504" s="26" t="s">
        <v>13496</v>
      </c>
      <c r="H5504" s="23">
        <v>0</v>
      </c>
      <c r="I5504" s="27"/>
      <c r="J5504" s="28">
        <v>7.25</v>
      </c>
      <c r="K5504" t="str">
        <f>IF((LEN(relatorio_Ananindeua3[[#This Row],[CIF/CPF/CNPJ]])=14),relatorio_Ananindeua3[[#This Row],[CIF/CPF/CNPJ]],relatorio_Ananindeua3[[#This Row],[Coluna2]])</f>
        <v>46201083002393</v>
      </c>
      <c r="L5504" t="str">
        <f t="shared" si="86"/>
        <v>462******93</v>
      </c>
    </row>
    <row r="5505" spans="1:12" x14ac:dyDescent="0.25">
      <c r="A5505" s="23" t="s">
        <v>13467</v>
      </c>
      <c r="B5505" s="23" t="s">
        <v>13466</v>
      </c>
      <c r="C5505" s="23" t="s">
        <v>21</v>
      </c>
      <c r="D5505" s="24">
        <v>45315</v>
      </c>
      <c r="E5505" s="25" t="s">
        <v>11</v>
      </c>
      <c r="F5505" s="26" t="s">
        <v>19</v>
      </c>
      <c r="G5505" s="26" t="s">
        <v>13496</v>
      </c>
      <c r="H5505" s="23">
        <v>0</v>
      </c>
      <c r="I5505" s="27"/>
      <c r="J5505" s="28">
        <v>1181.8499999999999</v>
      </c>
      <c r="K5505" t="str">
        <f>IF((LEN(relatorio_Ananindeua3[[#This Row],[CIF/CPF/CNPJ]])=14),relatorio_Ananindeua3[[#This Row],[CIF/CPF/CNPJ]],relatorio_Ananindeua3[[#This Row],[Coluna2]])</f>
        <v>60975737005978</v>
      </c>
      <c r="L5505" t="str">
        <f t="shared" si="86"/>
        <v>609******78</v>
      </c>
    </row>
    <row r="5506" spans="1:12" x14ac:dyDescent="0.25">
      <c r="A5506" s="23" t="s">
        <v>10908</v>
      </c>
      <c r="B5506" s="23" t="s">
        <v>10909</v>
      </c>
      <c r="C5506" s="23" t="s">
        <v>32</v>
      </c>
      <c r="D5506" s="24">
        <v>45315.031446759262</v>
      </c>
      <c r="E5506" s="25" t="s">
        <v>11</v>
      </c>
      <c r="F5506" s="26" t="s">
        <v>16</v>
      </c>
      <c r="G5506" s="26" t="s">
        <v>14</v>
      </c>
      <c r="H5506" s="23">
        <v>0</v>
      </c>
      <c r="I5506" s="27"/>
      <c r="J5506" s="28">
        <v>0</v>
      </c>
      <c r="K5506" t="str">
        <f>IF((LEN(relatorio_Ananindeua3[[#This Row],[CIF/CPF/CNPJ]])=14),relatorio_Ananindeua3[[#This Row],[CIF/CPF/CNPJ]],relatorio_Ananindeua3[[#This Row],[Coluna2]])</f>
        <v>53614386000198</v>
      </c>
      <c r="L5506" t="str">
        <f t="shared" si="86"/>
        <v>536******98</v>
      </c>
    </row>
    <row r="5507" spans="1:12" x14ac:dyDescent="0.25">
      <c r="A5507" s="23" t="s">
        <v>10824</v>
      </c>
      <c r="B5507" s="23" t="s">
        <v>10825</v>
      </c>
      <c r="C5507" s="23" t="s">
        <v>34</v>
      </c>
      <c r="D5507" s="24">
        <v>45315.031458333331</v>
      </c>
      <c r="E5507" s="25" t="s">
        <v>11</v>
      </c>
      <c r="F5507" s="26" t="s">
        <v>16</v>
      </c>
      <c r="G5507" s="26" t="s">
        <v>14</v>
      </c>
      <c r="H5507" s="23">
        <v>0</v>
      </c>
      <c r="I5507" s="27"/>
      <c r="J5507" s="28">
        <v>0</v>
      </c>
      <c r="K5507" t="str">
        <f>IF((LEN(relatorio_Ananindeua3[[#This Row],[CIF/CPF/CNPJ]])=14),relatorio_Ananindeua3[[#This Row],[CIF/CPF/CNPJ]],relatorio_Ananindeua3[[#This Row],[Coluna2]])</f>
        <v>53580995000173</v>
      </c>
      <c r="L5507" t="str">
        <f t="shared" si="86"/>
        <v>535******73</v>
      </c>
    </row>
    <row r="5508" spans="1:12" x14ac:dyDescent="0.25">
      <c r="A5508" s="23" t="s">
        <v>10924</v>
      </c>
      <c r="B5508" s="23" t="s">
        <v>10925</v>
      </c>
      <c r="C5508" s="23" t="s">
        <v>32</v>
      </c>
      <c r="D5508" s="24">
        <v>45315.0315162037</v>
      </c>
      <c r="E5508" s="25" t="s">
        <v>11</v>
      </c>
      <c r="F5508" s="26" t="s">
        <v>16</v>
      </c>
      <c r="G5508" s="26" t="s">
        <v>14</v>
      </c>
      <c r="H5508" s="23">
        <v>0</v>
      </c>
      <c r="I5508" s="27"/>
      <c r="J5508" s="28">
        <v>0</v>
      </c>
      <c r="K5508" t="str">
        <f>IF((LEN(relatorio_Ananindeua3[[#This Row],[CIF/CPF/CNPJ]])=14),relatorio_Ananindeua3[[#This Row],[CIF/CPF/CNPJ]],relatorio_Ananindeua3[[#This Row],[Coluna2]])</f>
        <v>53619845000126</v>
      </c>
      <c r="L5508" t="str">
        <f t="shared" si="86"/>
        <v>536******26</v>
      </c>
    </row>
    <row r="5509" spans="1:12" x14ac:dyDescent="0.25">
      <c r="A5509" s="23" t="s">
        <v>10922</v>
      </c>
      <c r="B5509" s="23" t="s">
        <v>10923</v>
      </c>
      <c r="C5509" s="23" t="s">
        <v>32</v>
      </c>
      <c r="D5509" s="24">
        <v>45315.0315625</v>
      </c>
      <c r="E5509" s="25" t="s">
        <v>11</v>
      </c>
      <c r="F5509" s="26" t="s">
        <v>16</v>
      </c>
      <c r="G5509" s="26" t="s">
        <v>14</v>
      </c>
      <c r="H5509" s="23">
        <v>0</v>
      </c>
      <c r="I5509" s="27"/>
      <c r="J5509" s="28">
        <v>0</v>
      </c>
      <c r="K5509" t="str">
        <f>IF((LEN(relatorio_Ananindeua3[[#This Row],[CIF/CPF/CNPJ]])=14),relatorio_Ananindeua3[[#This Row],[CIF/CPF/CNPJ]],relatorio_Ananindeua3[[#This Row],[Coluna2]])</f>
        <v>53618000000116</v>
      </c>
      <c r="L5509" t="str">
        <f t="shared" si="86"/>
        <v>536******16</v>
      </c>
    </row>
    <row r="5510" spans="1:12" x14ac:dyDescent="0.25">
      <c r="A5510" s="23" t="s">
        <v>10926</v>
      </c>
      <c r="B5510" s="23" t="s">
        <v>10927</v>
      </c>
      <c r="C5510" s="23" t="s">
        <v>32</v>
      </c>
      <c r="D5510" s="24">
        <v>45315.038449074076</v>
      </c>
      <c r="E5510" s="25" t="s">
        <v>11</v>
      </c>
      <c r="F5510" s="26" t="s">
        <v>16</v>
      </c>
      <c r="G5510" s="26" t="s">
        <v>14</v>
      </c>
      <c r="H5510" s="23">
        <v>0</v>
      </c>
      <c r="I5510" s="27"/>
      <c r="J5510" s="28">
        <v>0</v>
      </c>
      <c r="K5510" t="str">
        <f>IF((LEN(relatorio_Ananindeua3[[#This Row],[CIF/CPF/CNPJ]])=14),relatorio_Ananindeua3[[#This Row],[CIF/CPF/CNPJ]],relatorio_Ananindeua3[[#This Row],[Coluna2]])</f>
        <v>53620038000123</v>
      </c>
      <c r="L5510" t="str">
        <f t="shared" si="86"/>
        <v>536******23</v>
      </c>
    </row>
    <row r="5511" spans="1:12" x14ac:dyDescent="0.25">
      <c r="A5511" s="23" t="s">
        <v>9126</v>
      </c>
      <c r="B5511" s="23" t="s">
        <v>9127</v>
      </c>
      <c r="C5511" s="23" t="s">
        <v>34</v>
      </c>
      <c r="D5511" s="24">
        <v>45315.038460648146</v>
      </c>
      <c r="E5511" s="25" t="s">
        <v>11</v>
      </c>
      <c r="F5511" s="26" t="s">
        <v>16</v>
      </c>
      <c r="G5511" s="26" t="s">
        <v>14</v>
      </c>
      <c r="H5511" s="23">
        <v>0</v>
      </c>
      <c r="I5511" s="27"/>
      <c r="J5511" s="28">
        <v>0</v>
      </c>
      <c r="K5511" t="str">
        <f>IF((LEN(relatorio_Ananindeua3[[#This Row],[CIF/CPF/CNPJ]])=14),relatorio_Ananindeua3[[#This Row],[CIF/CPF/CNPJ]],relatorio_Ananindeua3[[#This Row],[Coluna2]])</f>
        <v>50852209000151</v>
      </c>
      <c r="L5511" t="str">
        <f t="shared" si="86"/>
        <v>508******51</v>
      </c>
    </row>
    <row r="5512" spans="1:12" x14ac:dyDescent="0.25">
      <c r="A5512" s="23" t="s">
        <v>10902</v>
      </c>
      <c r="B5512" s="23" t="s">
        <v>10903</v>
      </c>
      <c r="C5512" s="23" t="s">
        <v>32</v>
      </c>
      <c r="D5512" s="24">
        <v>45315.05232638889</v>
      </c>
      <c r="E5512" s="25" t="s">
        <v>11</v>
      </c>
      <c r="F5512" s="26" t="s">
        <v>16</v>
      </c>
      <c r="G5512" s="26" t="s">
        <v>14</v>
      </c>
      <c r="H5512" s="23">
        <v>0</v>
      </c>
      <c r="I5512" s="27"/>
      <c r="J5512" s="28">
        <v>0</v>
      </c>
      <c r="K5512" t="str">
        <f>IF((LEN(relatorio_Ananindeua3[[#This Row],[CIF/CPF/CNPJ]])=14),relatorio_Ananindeua3[[#This Row],[CIF/CPF/CNPJ]],relatorio_Ananindeua3[[#This Row],[Coluna2]])</f>
        <v>53612121000150</v>
      </c>
      <c r="L5512" t="str">
        <f t="shared" si="86"/>
        <v>536******50</v>
      </c>
    </row>
    <row r="5513" spans="1:12" x14ac:dyDescent="0.25">
      <c r="A5513" s="23" t="s">
        <v>10914</v>
      </c>
      <c r="B5513" s="23" t="s">
        <v>10915</v>
      </c>
      <c r="C5513" s="23" t="s">
        <v>32</v>
      </c>
      <c r="D5513" s="24">
        <v>45315.052395833336</v>
      </c>
      <c r="E5513" s="25" t="s">
        <v>11</v>
      </c>
      <c r="F5513" s="26" t="s">
        <v>16</v>
      </c>
      <c r="G5513" s="26" t="s">
        <v>14</v>
      </c>
      <c r="H5513" s="23">
        <v>0</v>
      </c>
      <c r="I5513" s="27"/>
      <c r="J5513" s="28">
        <v>0</v>
      </c>
      <c r="K5513" t="str">
        <f>IF((LEN(relatorio_Ananindeua3[[#This Row],[CIF/CPF/CNPJ]])=14),relatorio_Ananindeua3[[#This Row],[CIF/CPF/CNPJ]],relatorio_Ananindeua3[[#This Row],[Coluna2]])</f>
        <v>53616718000173</v>
      </c>
      <c r="L5513" t="str">
        <f t="shared" si="86"/>
        <v>536******73</v>
      </c>
    </row>
    <row r="5514" spans="1:12" x14ac:dyDescent="0.25">
      <c r="A5514" s="23" t="s">
        <v>10932</v>
      </c>
      <c r="B5514" s="23" t="s">
        <v>10933</v>
      </c>
      <c r="C5514" s="23" t="s">
        <v>32</v>
      </c>
      <c r="D5514" s="24">
        <v>45315.059247685182</v>
      </c>
      <c r="E5514" s="25" t="s">
        <v>11</v>
      </c>
      <c r="F5514" s="26" t="s">
        <v>16</v>
      </c>
      <c r="G5514" s="26" t="s">
        <v>14</v>
      </c>
      <c r="H5514" s="23">
        <v>0</v>
      </c>
      <c r="I5514" s="27"/>
      <c r="J5514" s="28">
        <v>0</v>
      </c>
      <c r="K5514" t="str">
        <f>IF((LEN(relatorio_Ananindeua3[[#This Row],[CIF/CPF/CNPJ]])=14),relatorio_Ananindeua3[[#This Row],[CIF/CPF/CNPJ]],relatorio_Ananindeua3[[#This Row],[Coluna2]])</f>
        <v>53622029000171</v>
      </c>
      <c r="L5514" t="str">
        <f t="shared" si="86"/>
        <v>536******71</v>
      </c>
    </row>
    <row r="5515" spans="1:12" x14ac:dyDescent="0.25">
      <c r="A5515" s="23" t="s">
        <v>10936</v>
      </c>
      <c r="B5515" s="23" t="s">
        <v>10937</v>
      </c>
      <c r="C5515" s="23" t="s">
        <v>32</v>
      </c>
      <c r="D5515" s="24">
        <v>45315.059259259258</v>
      </c>
      <c r="E5515" s="25" t="s">
        <v>11</v>
      </c>
      <c r="F5515" s="26" t="s">
        <v>16</v>
      </c>
      <c r="G5515" s="26" t="s">
        <v>14</v>
      </c>
      <c r="H5515" s="23">
        <v>0</v>
      </c>
      <c r="I5515" s="27"/>
      <c r="J5515" s="28">
        <v>0</v>
      </c>
      <c r="K5515" t="str">
        <f>IF((LEN(relatorio_Ananindeua3[[#This Row],[CIF/CPF/CNPJ]])=14),relatorio_Ananindeua3[[#This Row],[CIF/CPF/CNPJ]],relatorio_Ananindeua3[[#This Row],[Coluna2]])</f>
        <v>53622386000130</v>
      </c>
      <c r="L5515" t="str">
        <f t="shared" si="86"/>
        <v>536******30</v>
      </c>
    </row>
    <row r="5516" spans="1:12" x14ac:dyDescent="0.25">
      <c r="A5516" s="23" t="s">
        <v>3828</v>
      </c>
      <c r="B5516" s="23" t="s">
        <v>3829</v>
      </c>
      <c r="C5516" s="23" t="s">
        <v>34</v>
      </c>
      <c r="D5516" s="24">
        <v>45315.059282407405</v>
      </c>
      <c r="E5516" s="25" t="s">
        <v>11</v>
      </c>
      <c r="F5516" s="26" t="s">
        <v>16</v>
      </c>
      <c r="G5516" s="26" t="s">
        <v>14</v>
      </c>
      <c r="H5516" s="23">
        <v>0</v>
      </c>
      <c r="I5516" s="27"/>
      <c r="J5516" s="28">
        <v>0</v>
      </c>
      <c r="K5516" t="str">
        <f>IF((LEN(relatorio_Ananindeua3[[#This Row],[CIF/CPF/CNPJ]])=14),relatorio_Ananindeua3[[#This Row],[CIF/CPF/CNPJ]],relatorio_Ananindeua3[[#This Row],[Coluna2]])</f>
        <v>35024661000131</v>
      </c>
      <c r="L5516" t="str">
        <f t="shared" si="86"/>
        <v>350******31</v>
      </c>
    </row>
    <row r="5517" spans="1:12" x14ac:dyDescent="0.25">
      <c r="A5517" s="23" t="s">
        <v>10938</v>
      </c>
      <c r="B5517" s="23" t="s">
        <v>10939</v>
      </c>
      <c r="C5517" s="23" t="s">
        <v>32</v>
      </c>
      <c r="D5517" s="24">
        <v>45315.066157407404</v>
      </c>
      <c r="E5517" s="25" t="s">
        <v>11</v>
      </c>
      <c r="F5517" s="26" t="s">
        <v>16</v>
      </c>
      <c r="G5517" s="26" t="s">
        <v>14</v>
      </c>
      <c r="H5517" s="23">
        <v>0</v>
      </c>
      <c r="I5517" s="27"/>
      <c r="J5517" s="28">
        <v>0</v>
      </c>
      <c r="K5517" t="str">
        <f>IF((LEN(relatorio_Ananindeua3[[#This Row],[CIF/CPF/CNPJ]])=14),relatorio_Ananindeua3[[#This Row],[CIF/CPF/CNPJ]],relatorio_Ananindeua3[[#This Row],[Coluna2]])</f>
        <v>53622549000184</v>
      </c>
      <c r="L5517" t="str">
        <f t="shared" si="86"/>
        <v>536******84</v>
      </c>
    </row>
    <row r="5518" spans="1:12" x14ac:dyDescent="0.25">
      <c r="A5518" s="23" t="s">
        <v>10946</v>
      </c>
      <c r="B5518" s="23" t="s">
        <v>10947</v>
      </c>
      <c r="C5518" s="23" t="s">
        <v>32</v>
      </c>
      <c r="D5518" s="24">
        <v>45315.066157407404</v>
      </c>
      <c r="E5518" s="25" t="s">
        <v>11</v>
      </c>
      <c r="F5518" s="26" t="s">
        <v>16</v>
      </c>
      <c r="G5518" s="26" t="s">
        <v>14</v>
      </c>
      <c r="H5518" s="23">
        <v>0</v>
      </c>
      <c r="I5518" s="27"/>
      <c r="J5518" s="28">
        <v>0</v>
      </c>
      <c r="K5518" t="str">
        <f>IF((LEN(relatorio_Ananindeua3[[#This Row],[CIF/CPF/CNPJ]])=14),relatorio_Ananindeua3[[#This Row],[CIF/CPF/CNPJ]],relatorio_Ananindeua3[[#This Row],[Coluna2]])</f>
        <v>53625496000155</v>
      </c>
      <c r="L5518" t="str">
        <f t="shared" si="86"/>
        <v>536******55</v>
      </c>
    </row>
    <row r="5519" spans="1:12" x14ac:dyDescent="0.25">
      <c r="A5519" s="23" t="s">
        <v>10944</v>
      </c>
      <c r="B5519" s="23" t="s">
        <v>10945</v>
      </c>
      <c r="C5519" s="23" t="s">
        <v>32</v>
      </c>
      <c r="D5519" s="24">
        <v>45315.066250000003</v>
      </c>
      <c r="E5519" s="25" t="s">
        <v>11</v>
      </c>
      <c r="F5519" s="26" t="s">
        <v>16</v>
      </c>
      <c r="G5519" s="26" t="s">
        <v>14</v>
      </c>
      <c r="H5519" s="23">
        <v>0</v>
      </c>
      <c r="I5519" s="27"/>
      <c r="J5519" s="28">
        <v>0</v>
      </c>
      <c r="K5519" t="str">
        <f>IF((LEN(relatorio_Ananindeua3[[#This Row],[CIF/CPF/CNPJ]])=14),relatorio_Ananindeua3[[#This Row],[CIF/CPF/CNPJ]],relatorio_Ananindeua3[[#This Row],[Coluna2]])</f>
        <v>53624818000141</v>
      </c>
      <c r="L5519" t="str">
        <f t="shared" si="86"/>
        <v>536******41</v>
      </c>
    </row>
    <row r="5520" spans="1:12" x14ac:dyDescent="0.25">
      <c r="A5520" s="23" t="s">
        <v>10894</v>
      </c>
      <c r="B5520" s="23" t="s">
        <v>10895</v>
      </c>
      <c r="C5520" s="23" t="s">
        <v>32</v>
      </c>
      <c r="D5520" s="24">
        <v>45315.073136574072</v>
      </c>
      <c r="E5520" s="25" t="s">
        <v>11</v>
      </c>
      <c r="F5520" s="26" t="s">
        <v>16</v>
      </c>
      <c r="G5520" s="26" t="s">
        <v>14</v>
      </c>
      <c r="H5520" s="23">
        <v>0</v>
      </c>
      <c r="I5520" s="27"/>
      <c r="J5520" s="28">
        <v>0</v>
      </c>
      <c r="K5520" t="str">
        <f>IF((LEN(relatorio_Ananindeua3[[#This Row],[CIF/CPF/CNPJ]])=14),relatorio_Ananindeua3[[#This Row],[CIF/CPF/CNPJ]],relatorio_Ananindeua3[[#This Row],[Coluna2]])</f>
        <v>53607984000130</v>
      </c>
      <c r="L5520" t="str">
        <f t="shared" si="86"/>
        <v>536******30</v>
      </c>
    </row>
    <row r="5521" spans="1:12" x14ac:dyDescent="0.25">
      <c r="A5521" s="23" t="s">
        <v>10952</v>
      </c>
      <c r="B5521" s="23" t="s">
        <v>10953</v>
      </c>
      <c r="C5521" s="23" t="s">
        <v>32</v>
      </c>
      <c r="D5521" s="24">
        <v>45315.08699074074</v>
      </c>
      <c r="E5521" s="25" t="s">
        <v>11</v>
      </c>
      <c r="F5521" s="26" t="s">
        <v>16</v>
      </c>
      <c r="G5521" s="26" t="s">
        <v>14</v>
      </c>
      <c r="H5521" s="23">
        <v>0</v>
      </c>
      <c r="I5521" s="27"/>
      <c r="J5521" s="28">
        <v>0</v>
      </c>
      <c r="K5521" t="str">
        <f>IF((LEN(relatorio_Ananindeua3[[#This Row],[CIF/CPF/CNPJ]])=14),relatorio_Ananindeua3[[#This Row],[CIF/CPF/CNPJ]],relatorio_Ananindeua3[[#This Row],[Coluna2]])</f>
        <v>53626752000129</v>
      </c>
      <c r="L5521" t="str">
        <f t="shared" si="86"/>
        <v>536******29</v>
      </c>
    </row>
    <row r="5522" spans="1:12" x14ac:dyDescent="0.25">
      <c r="A5522" s="23" t="s">
        <v>746</v>
      </c>
      <c r="B5522" s="23" t="s">
        <v>747</v>
      </c>
      <c r="C5522" s="23" t="s">
        <v>34</v>
      </c>
      <c r="D5522" s="24">
        <v>45315.087175925924</v>
      </c>
      <c r="E5522" s="25" t="s">
        <v>11</v>
      </c>
      <c r="F5522" s="26" t="s">
        <v>16</v>
      </c>
      <c r="G5522" s="26" t="s">
        <v>14</v>
      </c>
      <c r="H5522" s="23">
        <v>0</v>
      </c>
      <c r="I5522" s="27"/>
      <c r="J5522" s="28">
        <v>0</v>
      </c>
      <c r="K5522" t="str">
        <f>IF((LEN(relatorio_Ananindeua3[[#This Row],[CIF/CPF/CNPJ]])=14),relatorio_Ananindeua3[[#This Row],[CIF/CPF/CNPJ]],relatorio_Ananindeua3[[#This Row],[Coluna2]])</f>
        <v>15426309000115</v>
      </c>
      <c r="L5522" t="str">
        <f t="shared" ref="L5522:L5585" si="87">_xlfn.CONCAT(LEFT(A5522,3),REPT("*",6),RIGHT(A5522,2))</f>
        <v>154******15</v>
      </c>
    </row>
    <row r="5523" spans="1:12" x14ac:dyDescent="0.25">
      <c r="A5523" s="23" t="s">
        <v>10906</v>
      </c>
      <c r="B5523" s="23" t="s">
        <v>10907</v>
      </c>
      <c r="C5523" s="23" t="s">
        <v>32</v>
      </c>
      <c r="D5523" s="24">
        <v>45315.087187500001</v>
      </c>
      <c r="E5523" s="25" t="s">
        <v>11</v>
      </c>
      <c r="F5523" s="26" t="s">
        <v>16</v>
      </c>
      <c r="G5523" s="26" t="s">
        <v>14</v>
      </c>
      <c r="H5523" s="23">
        <v>0</v>
      </c>
      <c r="I5523" s="27"/>
      <c r="J5523" s="28">
        <v>0</v>
      </c>
      <c r="K5523" t="str">
        <f>IF((LEN(relatorio_Ananindeua3[[#This Row],[CIF/CPF/CNPJ]])=14),relatorio_Ananindeua3[[#This Row],[CIF/CPF/CNPJ]],relatorio_Ananindeua3[[#This Row],[Coluna2]])</f>
        <v>53613794000125</v>
      </c>
      <c r="L5523" t="str">
        <f t="shared" si="87"/>
        <v>536******25</v>
      </c>
    </row>
    <row r="5524" spans="1:12" x14ac:dyDescent="0.25">
      <c r="A5524" s="23" t="s">
        <v>10912</v>
      </c>
      <c r="B5524" s="23" t="s">
        <v>10913</v>
      </c>
      <c r="C5524" s="23" t="s">
        <v>32</v>
      </c>
      <c r="D5524" s="24">
        <v>45315.087199074071</v>
      </c>
      <c r="E5524" s="25" t="s">
        <v>11</v>
      </c>
      <c r="F5524" s="26" t="s">
        <v>16</v>
      </c>
      <c r="G5524" s="26" t="s">
        <v>14</v>
      </c>
      <c r="H5524" s="23">
        <v>0</v>
      </c>
      <c r="I5524" s="27"/>
      <c r="J5524" s="28">
        <v>0</v>
      </c>
      <c r="K5524" t="str">
        <f>IF((LEN(relatorio_Ananindeua3[[#This Row],[CIF/CPF/CNPJ]])=14),relatorio_Ananindeua3[[#This Row],[CIF/CPF/CNPJ]],relatorio_Ananindeua3[[#This Row],[Coluna2]])</f>
        <v>53615889000188</v>
      </c>
      <c r="L5524" t="str">
        <f t="shared" si="87"/>
        <v>536******88</v>
      </c>
    </row>
    <row r="5525" spans="1:12" x14ac:dyDescent="0.25">
      <c r="A5525" s="23" t="s">
        <v>10896</v>
      </c>
      <c r="B5525" s="23" t="s">
        <v>10897</v>
      </c>
      <c r="C5525" s="23" t="s">
        <v>32</v>
      </c>
      <c r="D5525" s="24">
        <v>45315.093993055554</v>
      </c>
      <c r="E5525" s="25" t="s">
        <v>11</v>
      </c>
      <c r="F5525" s="26" t="s">
        <v>16</v>
      </c>
      <c r="G5525" s="26" t="s">
        <v>14</v>
      </c>
      <c r="H5525" s="23">
        <v>0</v>
      </c>
      <c r="I5525" s="27"/>
      <c r="J5525" s="28">
        <v>0</v>
      </c>
      <c r="K5525" t="str">
        <f>IF((LEN(relatorio_Ananindeua3[[#This Row],[CIF/CPF/CNPJ]])=14),relatorio_Ananindeua3[[#This Row],[CIF/CPF/CNPJ]],relatorio_Ananindeua3[[#This Row],[Coluna2]])</f>
        <v>53608024000194</v>
      </c>
      <c r="L5525" t="str">
        <f t="shared" si="87"/>
        <v>536******94</v>
      </c>
    </row>
    <row r="5526" spans="1:12" x14ac:dyDescent="0.25">
      <c r="A5526" s="23" t="s">
        <v>10940</v>
      </c>
      <c r="B5526" s="23" t="s">
        <v>10941</v>
      </c>
      <c r="C5526" s="23" t="s">
        <v>32</v>
      </c>
      <c r="D5526" s="24">
        <v>45315.094027777777</v>
      </c>
      <c r="E5526" s="25" t="s">
        <v>11</v>
      </c>
      <c r="F5526" s="26" t="s">
        <v>16</v>
      </c>
      <c r="G5526" s="26" t="s">
        <v>14</v>
      </c>
      <c r="H5526" s="23">
        <v>0</v>
      </c>
      <c r="I5526" s="27"/>
      <c r="J5526" s="28">
        <v>0</v>
      </c>
      <c r="K5526" t="str">
        <f>IF((LEN(relatorio_Ananindeua3[[#This Row],[CIF/CPF/CNPJ]])=14),relatorio_Ananindeua3[[#This Row],[CIF/CPF/CNPJ]],relatorio_Ananindeua3[[#This Row],[Coluna2]])</f>
        <v>53623560000169</v>
      </c>
      <c r="L5526" t="str">
        <f t="shared" si="87"/>
        <v>536******69</v>
      </c>
    </row>
    <row r="5527" spans="1:12" x14ac:dyDescent="0.25">
      <c r="A5527" s="23" t="s">
        <v>9314</v>
      </c>
      <c r="B5527" s="23" t="s">
        <v>9315</v>
      </c>
      <c r="C5527" s="23" t="s">
        <v>34</v>
      </c>
      <c r="D5527" s="24">
        <v>45315.267546296294</v>
      </c>
      <c r="E5527" s="25" t="s">
        <v>11</v>
      </c>
      <c r="F5527" s="26" t="s">
        <v>16</v>
      </c>
      <c r="G5527" s="26" t="s">
        <v>14</v>
      </c>
      <c r="H5527" s="23">
        <v>0</v>
      </c>
      <c r="I5527" s="27"/>
      <c r="J5527" s="28">
        <v>0</v>
      </c>
      <c r="K5527" t="str">
        <f>IF((LEN(relatorio_Ananindeua3[[#This Row],[CIF/CPF/CNPJ]])=14),relatorio_Ananindeua3[[#This Row],[CIF/CPF/CNPJ]],relatorio_Ananindeua3[[#This Row],[Coluna2]])</f>
        <v>51177514000158</v>
      </c>
      <c r="L5527" t="str">
        <f t="shared" si="87"/>
        <v>511******58</v>
      </c>
    </row>
    <row r="5528" spans="1:12" x14ac:dyDescent="0.25">
      <c r="A5528" s="23" t="s">
        <v>10918</v>
      </c>
      <c r="B5528" s="23" t="s">
        <v>10919</v>
      </c>
      <c r="C5528" s="23" t="s">
        <v>32</v>
      </c>
      <c r="D5528" s="24">
        <v>45315.267581018517</v>
      </c>
      <c r="E5528" s="25" t="s">
        <v>11</v>
      </c>
      <c r="F5528" s="26" t="s">
        <v>16</v>
      </c>
      <c r="G5528" s="26" t="s">
        <v>14</v>
      </c>
      <c r="H5528" s="23">
        <v>0</v>
      </c>
      <c r="I5528" s="27"/>
      <c r="J5528" s="28">
        <v>0</v>
      </c>
      <c r="K5528" t="str">
        <f>IF((LEN(relatorio_Ananindeua3[[#This Row],[CIF/CPF/CNPJ]])=14),relatorio_Ananindeua3[[#This Row],[CIF/CPF/CNPJ]],relatorio_Ananindeua3[[#This Row],[Coluna2]])</f>
        <v>53617598000129</v>
      </c>
      <c r="L5528" t="str">
        <f t="shared" si="87"/>
        <v>536******29</v>
      </c>
    </row>
    <row r="5529" spans="1:12" x14ac:dyDescent="0.25">
      <c r="A5529" s="23" t="s">
        <v>10942</v>
      </c>
      <c r="B5529" s="23" t="s">
        <v>10943</v>
      </c>
      <c r="C5529" s="23" t="s">
        <v>32</v>
      </c>
      <c r="D5529" s="24">
        <v>45315.26767361111</v>
      </c>
      <c r="E5529" s="25" t="s">
        <v>11</v>
      </c>
      <c r="F5529" s="26" t="s">
        <v>16</v>
      </c>
      <c r="G5529" s="26" t="s">
        <v>14</v>
      </c>
      <c r="H5529" s="23">
        <v>0</v>
      </c>
      <c r="I5529" s="27"/>
      <c r="J5529" s="28">
        <v>0</v>
      </c>
      <c r="K5529" t="str">
        <f>IF((LEN(relatorio_Ananindeua3[[#This Row],[CIF/CPF/CNPJ]])=14),relatorio_Ananindeua3[[#This Row],[CIF/CPF/CNPJ]],relatorio_Ananindeua3[[#This Row],[Coluna2]])</f>
        <v>53624798000109</v>
      </c>
      <c r="L5529" t="str">
        <f t="shared" si="87"/>
        <v>536******09</v>
      </c>
    </row>
    <row r="5530" spans="1:12" x14ac:dyDescent="0.25">
      <c r="A5530" s="23" t="s">
        <v>10898</v>
      </c>
      <c r="B5530" s="23" t="s">
        <v>10899</v>
      </c>
      <c r="C5530" s="23" t="s">
        <v>32</v>
      </c>
      <c r="D5530" s="24">
        <v>45315.267835648148</v>
      </c>
      <c r="E5530" s="25" t="s">
        <v>11</v>
      </c>
      <c r="F5530" s="26" t="s">
        <v>16</v>
      </c>
      <c r="G5530" s="26" t="s">
        <v>14</v>
      </c>
      <c r="H5530" s="23">
        <v>0</v>
      </c>
      <c r="I5530" s="27"/>
      <c r="J5530" s="28">
        <v>0</v>
      </c>
      <c r="K5530" t="str">
        <f>IF((LEN(relatorio_Ananindeua3[[#This Row],[CIF/CPF/CNPJ]])=14),relatorio_Ananindeua3[[#This Row],[CIF/CPF/CNPJ]],relatorio_Ananindeua3[[#This Row],[Coluna2]])</f>
        <v>53608072000182</v>
      </c>
      <c r="L5530" t="str">
        <f t="shared" si="87"/>
        <v>536******82</v>
      </c>
    </row>
    <row r="5531" spans="1:12" x14ac:dyDescent="0.25">
      <c r="A5531" s="23" t="s">
        <v>10956</v>
      </c>
      <c r="B5531" s="23" t="s">
        <v>10957</v>
      </c>
      <c r="C5531" s="23" t="s">
        <v>32</v>
      </c>
      <c r="D5531" s="24">
        <v>45315.274502314816</v>
      </c>
      <c r="E5531" s="25" t="s">
        <v>11</v>
      </c>
      <c r="F5531" s="26" t="s">
        <v>16</v>
      </c>
      <c r="G5531" s="26" t="s">
        <v>14</v>
      </c>
      <c r="H5531" s="23">
        <v>0</v>
      </c>
      <c r="I5531" s="27"/>
      <c r="J5531" s="28">
        <v>0</v>
      </c>
      <c r="K5531" t="str">
        <f>IF((LEN(relatorio_Ananindeua3[[#This Row],[CIF/CPF/CNPJ]])=14),relatorio_Ananindeua3[[#This Row],[CIF/CPF/CNPJ]],relatorio_Ananindeua3[[#This Row],[Coluna2]])</f>
        <v>53626959000101</v>
      </c>
      <c r="L5531" t="str">
        <f t="shared" si="87"/>
        <v>536******01</v>
      </c>
    </row>
    <row r="5532" spans="1:12" x14ac:dyDescent="0.25">
      <c r="A5532" s="23" t="s">
        <v>10904</v>
      </c>
      <c r="B5532" s="23" t="s">
        <v>10905</v>
      </c>
      <c r="C5532" s="23" t="s">
        <v>32</v>
      </c>
      <c r="D5532" s="24">
        <v>45315.274537037039</v>
      </c>
      <c r="E5532" s="25" t="s">
        <v>11</v>
      </c>
      <c r="F5532" s="26" t="s">
        <v>16</v>
      </c>
      <c r="G5532" s="26" t="s">
        <v>14</v>
      </c>
      <c r="H5532" s="23">
        <v>0</v>
      </c>
      <c r="I5532" s="27"/>
      <c r="J5532" s="28">
        <v>0</v>
      </c>
      <c r="K5532" t="str">
        <f>IF((LEN(relatorio_Ananindeua3[[#This Row],[CIF/CPF/CNPJ]])=14),relatorio_Ananindeua3[[#This Row],[CIF/CPF/CNPJ]],relatorio_Ananindeua3[[#This Row],[Coluna2]])</f>
        <v>53612997000105</v>
      </c>
      <c r="L5532" t="str">
        <f t="shared" si="87"/>
        <v>536******05</v>
      </c>
    </row>
    <row r="5533" spans="1:12" x14ac:dyDescent="0.25">
      <c r="A5533" s="23" t="s">
        <v>10920</v>
      </c>
      <c r="B5533" s="23" t="s">
        <v>10921</v>
      </c>
      <c r="C5533" s="23" t="s">
        <v>32</v>
      </c>
      <c r="D5533" s="24">
        <v>45315.274722222224</v>
      </c>
      <c r="E5533" s="25" t="s">
        <v>11</v>
      </c>
      <c r="F5533" s="26" t="s">
        <v>16</v>
      </c>
      <c r="G5533" s="26" t="s">
        <v>14</v>
      </c>
      <c r="H5533" s="23">
        <v>0</v>
      </c>
      <c r="I5533" s="27"/>
      <c r="J5533" s="28">
        <v>0</v>
      </c>
      <c r="K5533" t="str">
        <f>IF((LEN(relatorio_Ananindeua3[[#This Row],[CIF/CPF/CNPJ]])=14),relatorio_Ananindeua3[[#This Row],[CIF/CPF/CNPJ]],relatorio_Ananindeua3[[#This Row],[Coluna2]])</f>
        <v>53617871000115</v>
      </c>
      <c r="L5533" t="str">
        <f t="shared" si="87"/>
        <v>536******15</v>
      </c>
    </row>
    <row r="5534" spans="1:12" x14ac:dyDescent="0.25">
      <c r="A5534" s="23" t="s">
        <v>10934</v>
      </c>
      <c r="B5534" s="23" t="s">
        <v>10935</v>
      </c>
      <c r="C5534" s="23" t="s">
        <v>32</v>
      </c>
      <c r="D5534" s="24">
        <v>45315.274814814817</v>
      </c>
      <c r="E5534" s="25" t="s">
        <v>11</v>
      </c>
      <c r="F5534" s="26" t="s">
        <v>16</v>
      </c>
      <c r="G5534" s="26" t="s">
        <v>14</v>
      </c>
      <c r="H5534" s="23">
        <v>0</v>
      </c>
      <c r="I5534" s="27"/>
      <c r="J5534" s="28">
        <v>0</v>
      </c>
      <c r="K5534" t="str">
        <f>IF((LEN(relatorio_Ananindeua3[[#This Row],[CIF/CPF/CNPJ]])=14),relatorio_Ananindeua3[[#This Row],[CIF/CPF/CNPJ]],relatorio_Ananindeua3[[#This Row],[Coluna2]])</f>
        <v>53622199000156</v>
      </c>
      <c r="L5534" t="str">
        <f t="shared" si="87"/>
        <v>536******56</v>
      </c>
    </row>
    <row r="5535" spans="1:12" x14ac:dyDescent="0.25">
      <c r="A5535" s="23" t="s">
        <v>10958</v>
      </c>
      <c r="B5535" s="23" t="s">
        <v>10959</v>
      </c>
      <c r="C5535" s="23" t="s">
        <v>32</v>
      </c>
      <c r="D5535" s="24">
        <v>45315.281435185185</v>
      </c>
      <c r="E5535" s="25" t="s">
        <v>11</v>
      </c>
      <c r="F5535" s="26" t="s">
        <v>16</v>
      </c>
      <c r="G5535" s="26" t="s">
        <v>14</v>
      </c>
      <c r="H5535" s="23">
        <v>0</v>
      </c>
      <c r="I5535" s="27"/>
      <c r="J5535" s="28">
        <v>0</v>
      </c>
      <c r="K5535" t="str">
        <f>IF((LEN(relatorio_Ananindeua3[[#This Row],[CIF/CPF/CNPJ]])=14),relatorio_Ananindeua3[[#This Row],[CIF/CPF/CNPJ]],relatorio_Ananindeua3[[#This Row],[Coluna2]])</f>
        <v>53627096000189</v>
      </c>
      <c r="L5535" t="str">
        <f t="shared" si="87"/>
        <v>536******89</v>
      </c>
    </row>
    <row r="5536" spans="1:12" x14ac:dyDescent="0.25">
      <c r="A5536" s="23" t="s">
        <v>10184</v>
      </c>
      <c r="B5536" s="23" t="s">
        <v>10185</v>
      </c>
      <c r="C5536" s="23" t="s">
        <v>34</v>
      </c>
      <c r="D5536" s="24">
        <v>45315.288472222222</v>
      </c>
      <c r="E5536" s="25" t="s">
        <v>11</v>
      </c>
      <c r="F5536" s="26" t="s">
        <v>16</v>
      </c>
      <c r="G5536" s="26" t="s">
        <v>14</v>
      </c>
      <c r="H5536" s="23">
        <v>0</v>
      </c>
      <c r="I5536" s="27"/>
      <c r="J5536" s="28">
        <v>0</v>
      </c>
      <c r="K5536" t="str">
        <f>IF((LEN(relatorio_Ananindeua3[[#This Row],[CIF/CPF/CNPJ]])=14),relatorio_Ananindeua3[[#This Row],[CIF/CPF/CNPJ]],relatorio_Ananindeua3[[#This Row],[Coluna2]])</f>
        <v>53359770000191</v>
      </c>
      <c r="L5536" t="str">
        <f t="shared" si="87"/>
        <v>533******91</v>
      </c>
    </row>
    <row r="5537" spans="1:12" x14ac:dyDescent="0.25">
      <c r="A5537" s="23" t="s">
        <v>10954</v>
      </c>
      <c r="B5537" s="23" t="s">
        <v>10955</v>
      </c>
      <c r="C5537" s="23" t="s">
        <v>32</v>
      </c>
      <c r="D5537" s="24">
        <v>45315.288483796299</v>
      </c>
      <c r="E5537" s="25" t="s">
        <v>11</v>
      </c>
      <c r="F5537" s="26" t="s">
        <v>16</v>
      </c>
      <c r="G5537" s="26" t="s">
        <v>14</v>
      </c>
      <c r="H5537" s="23">
        <v>0</v>
      </c>
      <c r="I5537" s="27"/>
      <c r="J5537" s="28">
        <v>0</v>
      </c>
      <c r="K5537" t="str">
        <f>IF((LEN(relatorio_Ananindeua3[[#This Row],[CIF/CPF/CNPJ]])=14),relatorio_Ananindeua3[[#This Row],[CIF/CPF/CNPJ]],relatorio_Ananindeua3[[#This Row],[Coluna2]])</f>
        <v>53626798000148</v>
      </c>
      <c r="L5537" t="str">
        <f t="shared" si="87"/>
        <v>536******48</v>
      </c>
    </row>
    <row r="5538" spans="1:12" x14ac:dyDescent="0.25">
      <c r="A5538" s="23" t="s">
        <v>10910</v>
      </c>
      <c r="B5538" s="23" t="s">
        <v>10911</v>
      </c>
      <c r="C5538" s="23" t="s">
        <v>32</v>
      </c>
      <c r="D5538" s="24">
        <v>45315.295405092591</v>
      </c>
      <c r="E5538" s="25" t="s">
        <v>11</v>
      </c>
      <c r="F5538" s="26" t="s">
        <v>16</v>
      </c>
      <c r="G5538" s="26" t="s">
        <v>14</v>
      </c>
      <c r="H5538" s="23">
        <v>0</v>
      </c>
      <c r="I5538" s="27"/>
      <c r="J5538" s="28">
        <v>0</v>
      </c>
      <c r="K5538" t="str">
        <f>IF((LEN(relatorio_Ananindeua3[[#This Row],[CIF/CPF/CNPJ]])=14),relatorio_Ananindeua3[[#This Row],[CIF/CPF/CNPJ]],relatorio_Ananindeua3[[#This Row],[Coluna2]])</f>
        <v>53614414000177</v>
      </c>
      <c r="L5538" t="str">
        <f t="shared" si="87"/>
        <v>536******77</v>
      </c>
    </row>
    <row r="5539" spans="1:12" x14ac:dyDescent="0.25">
      <c r="A5539" s="23" t="s">
        <v>10916</v>
      </c>
      <c r="B5539" s="23" t="s">
        <v>10917</v>
      </c>
      <c r="C5539" s="23" t="s">
        <v>32</v>
      </c>
      <c r="D5539" s="24">
        <v>45315.302303240744</v>
      </c>
      <c r="E5539" s="25" t="s">
        <v>11</v>
      </c>
      <c r="F5539" s="26" t="s">
        <v>16</v>
      </c>
      <c r="G5539" s="26" t="s">
        <v>14</v>
      </c>
      <c r="H5539" s="23">
        <v>0</v>
      </c>
      <c r="I5539" s="27"/>
      <c r="J5539" s="28">
        <v>0</v>
      </c>
      <c r="K5539" t="str">
        <f>IF((LEN(relatorio_Ananindeua3[[#This Row],[CIF/CPF/CNPJ]])=14),relatorio_Ananindeua3[[#This Row],[CIF/CPF/CNPJ]],relatorio_Ananindeua3[[#This Row],[Coluna2]])</f>
        <v>53616890000127</v>
      </c>
      <c r="L5539" t="str">
        <f t="shared" si="87"/>
        <v>536******27</v>
      </c>
    </row>
    <row r="5540" spans="1:12" x14ac:dyDescent="0.25">
      <c r="A5540" s="23" t="s">
        <v>7225</v>
      </c>
      <c r="B5540" s="23" t="s">
        <v>7226</v>
      </c>
      <c r="C5540" s="23" t="s">
        <v>34</v>
      </c>
      <c r="D5540" s="24">
        <v>45315.302314814813</v>
      </c>
      <c r="E5540" s="25" t="s">
        <v>11</v>
      </c>
      <c r="F5540" s="26" t="s">
        <v>16</v>
      </c>
      <c r="G5540" s="26" t="s">
        <v>14</v>
      </c>
      <c r="H5540" s="23">
        <v>0</v>
      </c>
      <c r="I5540" s="27"/>
      <c r="J5540" s="28">
        <v>0</v>
      </c>
      <c r="K5540" t="str">
        <f>IF((LEN(relatorio_Ananindeua3[[#This Row],[CIF/CPF/CNPJ]])=14),relatorio_Ananindeua3[[#This Row],[CIF/CPF/CNPJ]],relatorio_Ananindeua3[[#This Row],[Coluna2]])</f>
        <v>46983634000102</v>
      </c>
      <c r="L5540" t="str">
        <f t="shared" si="87"/>
        <v>469******02</v>
      </c>
    </row>
    <row r="5541" spans="1:12" x14ac:dyDescent="0.25">
      <c r="A5541" s="23" t="s">
        <v>10930</v>
      </c>
      <c r="B5541" s="23" t="s">
        <v>10931</v>
      </c>
      <c r="C5541" s="23" t="s">
        <v>32</v>
      </c>
      <c r="D5541" s="24">
        <v>45315.309247685182</v>
      </c>
      <c r="E5541" s="25" t="s">
        <v>11</v>
      </c>
      <c r="F5541" s="26" t="s">
        <v>16</v>
      </c>
      <c r="G5541" s="26" t="s">
        <v>14</v>
      </c>
      <c r="H5541" s="23">
        <v>0</v>
      </c>
      <c r="I5541" s="27"/>
      <c r="J5541" s="28">
        <v>0</v>
      </c>
      <c r="K5541" t="str">
        <f>IF((LEN(relatorio_Ananindeua3[[#This Row],[CIF/CPF/CNPJ]])=14),relatorio_Ananindeua3[[#This Row],[CIF/CPF/CNPJ]],relatorio_Ananindeua3[[#This Row],[Coluna2]])</f>
        <v>53621901000167</v>
      </c>
      <c r="L5541" t="str">
        <f t="shared" si="87"/>
        <v>536******67</v>
      </c>
    </row>
    <row r="5542" spans="1:12" x14ac:dyDescent="0.25">
      <c r="A5542" s="23" t="s">
        <v>10948</v>
      </c>
      <c r="B5542" s="23" t="s">
        <v>10949</v>
      </c>
      <c r="C5542" s="23" t="s">
        <v>32</v>
      </c>
      <c r="D5542" s="24">
        <v>45315.309247685182</v>
      </c>
      <c r="E5542" s="25" t="s">
        <v>11</v>
      </c>
      <c r="F5542" s="26" t="s">
        <v>16</v>
      </c>
      <c r="G5542" s="26" t="s">
        <v>14</v>
      </c>
      <c r="H5542" s="23">
        <v>0</v>
      </c>
      <c r="I5542" s="27"/>
      <c r="J5542" s="28">
        <v>0</v>
      </c>
      <c r="K5542" t="str">
        <f>IF((LEN(relatorio_Ananindeua3[[#This Row],[CIF/CPF/CNPJ]])=14),relatorio_Ananindeua3[[#This Row],[CIF/CPF/CNPJ]],relatorio_Ananindeua3[[#This Row],[Coluna2]])</f>
        <v>53625947000154</v>
      </c>
      <c r="L5542" t="str">
        <f t="shared" si="87"/>
        <v>536******54</v>
      </c>
    </row>
    <row r="5543" spans="1:12" x14ac:dyDescent="0.25">
      <c r="A5543" s="23" t="s">
        <v>10960</v>
      </c>
      <c r="B5543" s="23" t="s">
        <v>10961</v>
      </c>
      <c r="C5543" s="23" t="s">
        <v>32</v>
      </c>
      <c r="D5543" s="24">
        <v>45315.316168981481</v>
      </c>
      <c r="E5543" s="25" t="s">
        <v>11</v>
      </c>
      <c r="F5543" s="26" t="s">
        <v>16</v>
      </c>
      <c r="G5543" s="26" t="s">
        <v>14</v>
      </c>
      <c r="H5543" s="23">
        <v>0</v>
      </c>
      <c r="I5543" s="27"/>
      <c r="J5543" s="28">
        <v>0</v>
      </c>
      <c r="K5543" t="str">
        <f>IF((LEN(relatorio_Ananindeua3[[#This Row],[CIF/CPF/CNPJ]])=14),relatorio_Ananindeua3[[#This Row],[CIF/CPF/CNPJ]],relatorio_Ananindeua3[[#This Row],[Coluna2]])</f>
        <v>53627397000102</v>
      </c>
      <c r="L5543" t="str">
        <f t="shared" si="87"/>
        <v>536******02</v>
      </c>
    </row>
    <row r="5544" spans="1:12" x14ac:dyDescent="0.25">
      <c r="A5544" s="23" t="s">
        <v>10950</v>
      </c>
      <c r="B5544" s="23" t="s">
        <v>10951</v>
      </c>
      <c r="C5544" s="23" t="s">
        <v>32</v>
      </c>
      <c r="D5544" s="24">
        <v>45315.395474537036</v>
      </c>
      <c r="E5544" s="25" t="s">
        <v>11</v>
      </c>
      <c r="F5544" s="26" t="s">
        <v>16</v>
      </c>
      <c r="G5544" s="26" t="s">
        <v>14</v>
      </c>
      <c r="H5544" s="23">
        <v>0</v>
      </c>
      <c r="I5544" s="27"/>
      <c r="J5544" s="28">
        <v>0</v>
      </c>
      <c r="K5544" t="str">
        <f>IF((LEN(relatorio_Ananindeua3[[#This Row],[CIF/CPF/CNPJ]])=14),relatorio_Ananindeua3[[#This Row],[CIF/CPF/CNPJ]],relatorio_Ananindeua3[[#This Row],[Coluna2]])</f>
        <v>53626653000147</v>
      </c>
      <c r="L5544" t="str">
        <f t="shared" si="87"/>
        <v>536******47</v>
      </c>
    </row>
    <row r="5545" spans="1:12" x14ac:dyDescent="0.25">
      <c r="A5545" s="23" t="s">
        <v>956</v>
      </c>
      <c r="B5545" s="23" t="s">
        <v>957</v>
      </c>
      <c r="C5545" s="23" t="s">
        <v>21</v>
      </c>
      <c r="D5545" s="24">
        <v>45315.439247685186</v>
      </c>
      <c r="E5545" s="25" t="s">
        <v>11</v>
      </c>
      <c r="F5545" s="26" t="s">
        <v>19</v>
      </c>
      <c r="G5545" s="26" t="s">
        <v>13496</v>
      </c>
      <c r="H5545" s="23">
        <v>0</v>
      </c>
      <c r="I5545" s="27"/>
      <c r="J5545" s="28">
        <v>7.5</v>
      </c>
      <c r="K5545" t="str">
        <f>IF((LEN(relatorio_Ananindeua3[[#This Row],[CIF/CPF/CNPJ]])=14),relatorio_Ananindeua3[[#This Row],[CIF/CPF/CNPJ]],relatorio_Ananindeua3[[#This Row],[Coluna2]])</f>
        <v>17454167000125</v>
      </c>
      <c r="L5545" t="str">
        <f t="shared" si="87"/>
        <v>174******25</v>
      </c>
    </row>
    <row r="5546" spans="1:12" x14ac:dyDescent="0.25">
      <c r="A5546" s="23" t="s">
        <v>956</v>
      </c>
      <c r="B5546" s="23" t="s">
        <v>957</v>
      </c>
      <c r="C5546" s="23" t="s">
        <v>21</v>
      </c>
      <c r="D5546" s="24">
        <v>45315.441712962966</v>
      </c>
      <c r="E5546" s="25" t="s">
        <v>11</v>
      </c>
      <c r="F5546" s="26" t="s">
        <v>19</v>
      </c>
      <c r="G5546" s="26" t="s">
        <v>13496</v>
      </c>
      <c r="H5546" s="23">
        <v>0</v>
      </c>
      <c r="I5546" s="27"/>
      <c r="J5546" s="28">
        <v>923.92</v>
      </c>
      <c r="K5546" t="str">
        <f>IF((LEN(relatorio_Ananindeua3[[#This Row],[CIF/CPF/CNPJ]])=14),relatorio_Ananindeua3[[#This Row],[CIF/CPF/CNPJ]],relatorio_Ananindeua3[[#This Row],[Coluna2]])</f>
        <v>17454167000125</v>
      </c>
      <c r="L5546" t="str">
        <f t="shared" si="87"/>
        <v>174******25</v>
      </c>
    </row>
    <row r="5547" spans="1:12" x14ac:dyDescent="0.25">
      <c r="A5547" s="23" t="s">
        <v>956</v>
      </c>
      <c r="B5547" s="23" t="s">
        <v>957</v>
      </c>
      <c r="C5547" s="23" t="s">
        <v>21</v>
      </c>
      <c r="D5547" s="24">
        <v>45315.451203703706</v>
      </c>
      <c r="E5547" s="25" t="s">
        <v>11</v>
      </c>
      <c r="F5547" s="26" t="s">
        <v>19</v>
      </c>
      <c r="G5547" s="26" t="s">
        <v>13496</v>
      </c>
      <c r="H5547" s="23">
        <v>0</v>
      </c>
      <c r="I5547" s="27"/>
      <c r="J5547" s="28">
        <v>6576.08</v>
      </c>
      <c r="K5547" t="str">
        <f>IF((LEN(relatorio_Ananindeua3[[#This Row],[CIF/CPF/CNPJ]])=14),relatorio_Ananindeua3[[#This Row],[CIF/CPF/CNPJ]],relatorio_Ananindeua3[[#This Row],[Coluna2]])</f>
        <v>17454167000125</v>
      </c>
      <c r="L5547" t="str">
        <f t="shared" si="87"/>
        <v>174******25</v>
      </c>
    </row>
    <row r="5548" spans="1:12" x14ac:dyDescent="0.25">
      <c r="A5548" s="23" t="s">
        <v>9266</v>
      </c>
      <c r="B5548" s="23" t="s">
        <v>9267</v>
      </c>
      <c r="C5548" s="23" t="s">
        <v>17</v>
      </c>
      <c r="D5548" s="24">
        <v>45315.478136574071</v>
      </c>
      <c r="E5548" s="25" t="s">
        <v>11</v>
      </c>
      <c r="F5548" s="26" t="s">
        <v>16</v>
      </c>
      <c r="G5548" s="26" t="s">
        <v>14</v>
      </c>
      <c r="H5548" s="23">
        <v>0</v>
      </c>
      <c r="I5548" s="27"/>
      <c r="J5548" s="28">
        <v>0</v>
      </c>
      <c r="K5548" t="str">
        <f>IF((LEN(relatorio_Ananindeua3[[#This Row],[CIF/CPF/CNPJ]])=14),relatorio_Ananindeua3[[#This Row],[CIF/CPF/CNPJ]],relatorio_Ananindeua3[[#This Row],[Coluna2]])</f>
        <v>51084885000195</v>
      </c>
      <c r="L5548" t="str">
        <f t="shared" si="87"/>
        <v>510******95</v>
      </c>
    </row>
    <row r="5549" spans="1:12" x14ac:dyDescent="0.25">
      <c r="A5549" s="23" t="s">
        <v>956</v>
      </c>
      <c r="B5549" s="23" t="s">
        <v>957</v>
      </c>
      <c r="C5549" s="23" t="s">
        <v>21</v>
      </c>
      <c r="D5549" s="24">
        <v>45315.484699074077</v>
      </c>
      <c r="E5549" s="25" t="s">
        <v>11</v>
      </c>
      <c r="F5549" s="26" t="s">
        <v>19</v>
      </c>
      <c r="G5549" s="26" t="s">
        <v>13496</v>
      </c>
      <c r="H5549" s="23">
        <v>0</v>
      </c>
      <c r="I5549" s="27"/>
      <c r="J5549" s="28">
        <v>23</v>
      </c>
      <c r="K5549" t="str">
        <f>IF((LEN(relatorio_Ananindeua3[[#This Row],[CIF/CPF/CNPJ]])=14),relatorio_Ananindeua3[[#This Row],[CIF/CPF/CNPJ]],relatorio_Ananindeua3[[#This Row],[Coluna2]])</f>
        <v>17454167000125</v>
      </c>
      <c r="L5549" t="str">
        <f t="shared" si="87"/>
        <v>174******25</v>
      </c>
    </row>
    <row r="5550" spans="1:12" x14ac:dyDescent="0.25">
      <c r="A5550" s="23" t="s">
        <v>956</v>
      </c>
      <c r="B5550" s="23" t="s">
        <v>957</v>
      </c>
      <c r="C5550" s="23" t="s">
        <v>21</v>
      </c>
      <c r="D5550" s="24">
        <v>45315.485451388886</v>
      </c>
      <c r="E5550" s="25" t="s">
        <v>11</v>
      </c>
      <c r="F5550" s="26" t="s">
        <v>19</v>
      </c>
      <c r="G5550" s="26" t="s">
        <v>13496</v>
      </c>
      <c r="H5550" s="23">
        <v>0</v>
      </c>
      <c r="I5550" s="27"/>
      <c r="J5550" s="28">
        <v>7.5</v>
      </c>
      <c r="K5550" t="str">
        <f>IF((LEN(relatorio_Ananindeua3[[#This Row],[CIF/CPF/CNPJ]])=14),relatorio_Ananindeua3[[#This Row],[CIF/CPF/CNPJ]],relatorio_Ananindeua3[[#This Row],[Coluna2]])</f>
        <v>17454167000125</v>
      </c>
      <c r="L5550" t="str">
        <f t="shared" si="87"/>
        <v>174******25</v>
      </c>
    </row>
    <row r="5551" spans="1:12" x14ac:dyDescent="0.25">
      <c r="A5551" s="23" t="s">
        <v>10082</v>
      </c>
      <c r="B5551" s="23" t="s">
        <v>10083</v>
      </c>
      <c r="C5551" s="23" t="s">
        <v>17</v>
      </c>
      <c r="D5551" s="24">
        <v>45315.491469907407</v>
      </c>
      <c r="E5551" s="25" t="s">
        <v>11</v>
      </c>
      <c r="F5551" s="26" t="s">
        <v>16</v>
      </c>
      <c r="G5551" s="26" t="s">
        <v>14</v>
      </c>
      <c r="H5551" s="23">
        <v>0</v>
      </c>
      <c r="I5551" s="27"/>
      <c r="J5551" s="28">
        <v>0</v>
      </c>
      <c r="K5551" t="str">
        <f>IF((LEN(relatorio_Ananindeua3[[#This Row],[CIF/CPF/CNPJ]])=14),relatorio_Ananindeua3[[#This Row],[CIF/CPF/CNPJ]],relatorio_Ananindeua3[[#This Row],[Coluna2]])</f>
        <v>53084441000185</v>
      </c>
      <c r="L5551" t="str">
        <f t="shared" si="87"/>
        <v>530******85</v>
      </c>
    </row>
    <row r="5552" spans="1:12" x14ac:dyDescent="0.25">
      <c r="A5552" s="23" t="s">
        <v>8073</v>
      </c>
      <c r="B5552" s="23" t="s">
        <v>8074</v>
      </c>
      <c r="C5552" s="23" t="s">
        <v>17</v>
      </c>
      <c r="D5552" s="24">
        <v>45315.503842592596</v>
      </c>
      <c r="E5552" s="25" t="s">
        <v>11</v>
      </c>
      <c r="F5552" s="26" t="s">
        <v>16</v>
      </c>
      <c r="G5552" s="26" t="s">
        <v>14</v>
      </c>
      <c r="H5552" s="23">
        <v>0</v>
      </c>
      <c r="I5552" s="27"/>
      <c r="J5552" s="28">
        <v>0</v>
      </c>
      <c r="K5552" t="str">
        <f>IF((LEN(relatorio_Ananindeua3[[#This Row],[CIF/CPF/CNPJ]])=14),relatorio_Ananindeua3[[#This Row],[CIF/CPF/CNPJ]],relatorio_Ananindeua3[[#This Row],[Coluna2]])</f>
        <v>49069018000139</v>
      </c>
      <c r="L5552" t="str">
        <f t="shared" si="87"/>
        <v>490******39</v>
      </c>
    </row>
    <row r="5553" spans="1:12" x14ac:dyDescent="0.25">
      <c r="A5553" s="23" t="s">
        <v>4749</v>
      </c>
      <c r="B5553" s="23" t="s">
        <v>4750</v>
      </c>
      <c r="C5553" s="23" t="s">
        <v>17</v>
      </c>
      <c r="D5553" s="24">
        <v>45315.515543981484</v>
      </c>
      <c r="E5553" s="25" t="s">
        <v>11</v>
      </c>
      <c r="F5553" s="26" t="s">
        <v>16</v>
      </c>
      <c r="G5553" s="26" t="s">
        <v>14</v>
      </c>
      <c r="H5553" s="23">
        <v>0</v>
      </c>
      <c r="I5553" s="27"/>
      <c r="J5553" s="28">
        <v>0</v>
      </c>
      <c r="K5553" t="str">
        <f>IF((LEN(relatorio_Ananindeua3[[#This Row],[CIF/CPF/CNPJ]])=14),relatorio_Ananindeua3[[#This Row],[CIF/CPF/CNPJ]],relatorio_Ananindeua3[[#This Row],[Coluna2]])</f>
        <v>39346894000101</v>
      </c>
      <c r="L5553" t="str">
        <f t="shared" si="87"/>
        <v>393******01</v>
      </c>
    </row>
    <row r="5554" spans="1:12" x14ac:dyDescent="0.25">
      <c r="A5554" s="23" t="s">
        <v>956</v>
      </c>
      <c r="B5554" s="23" t="s">
        <v>957</v>
      </c>
      <c r="C5554" s="23" t="s">
        <v>21</v>
      </c>
      <c r="D5554" s="24">
        <v>45315.529189814813</v>
      </c>
      <c r="E5554" s="25" t="s">
        <v>11</v>
      </c>
      <c r="F5554" s="26" t="s">
        <v>19</v>
      </c>
      <c r="G5554" s="26" t="s">
        <v>13496</v>
      </c>
      <c r="H5554" s="23">
        <v>0</v>
      </c>
      <c r="I5554" s="27"/>
      <c r="J5554" s="28">
        <v>210</v>
      </c>
      <c r="K5554" t="str">
        <f>IF((LEN(relatorio_Ananindeua3[[#This Row],[CIF/CPF/CNPJ]])=14),relatorio_Ananindeua3[[#This Row],[CIF/CPF/CNPJ]],relatorio_Ananindeua3[[#This Row],[Coluna2]])</f>
        <v>17454167000125</v>
      </c>
      <c r="L5554" t="str">
        <f t="shared" si="87"/>
        <v>174******25</v>
      </c>
    </row>
    <row r="5555" spans="1:12" x14ac:dyDescent="0.25">
      <c r="A5555" s="23" t="s">
        <v>5879</v>
      </c>
      <c r="B5555" s="23" t="s">
        <v>5880</v>
      </c>
      <c r="C5555" s="23" t="s">
        <v>17</v>
      </c>
      <c r="D5555" s="24">
        <v>45315.559201388889</v>
      </c>
      <c r="E5555" s="25" t="s">
        <v>11</v>
      </c>
      <c r="F5555" s="26" t="s">
        <v>16</v>
      </c>
      <c r="G5555" s="26" t="s">
        <v>14</v>
      </c>
      <c r="H5555" s="23">
        <v>0</v>
      </c>
      <c r="I5555" s="27"/>
      <c r="J5555" s="28">
        <v>0</v>
      </c>
      <c r="K5555" t="str">
        <f>IF((LEN(relatorio_Ananindeua3[[#This Row],[CIF/CPF/CNPJ]])=14),relatorio_Ananindeua3[[#This Row],[CIF/CPF/CNPJ]],relatorio_Ananindeua3[[#This Row],[Coluna2]])</f>
        <v>43230514000146</v>
      </c>
      <c r="L5555" t="str">
        <f t="shared" si="87"/>
        <v>432******46</v>
      </c>
    </row>
    <row r="5556" spans="1:12" x14ac:dyDescent="0.25">
      <c r="A5556" s="23" t="s">
        <v>218</v>
      </c>
      <c r="B5556" s="23" t="s">
        <v>219</v>
      </c>
      <c r="C5556" s="23" t="s">
        <v>34</v>
      </c>
      <c r="D5556" s="24">
        <v>45315.584999999999</v>
      </c>
      <c r="E5556" s="25" t="s">
        <v>11</v>
      </c>
      <c r="F5556" s="26" t="s">
        <v>16</v>
      </c>
      <c r="G5556" s="26" t="s">
        <v>13496</v>
      </c>
      <c r="H5556" s="23">
        <v>0</v>
      </c>
      <c r="I5556" s="27"/>
      <c r="J5556" s="28">
        <v>0</v>
      </c>
      <c r="K5556" t="str">
        <f>IF((LEN(relatorio_Ananindeua3[[#This Row],[CIF/CPF/CNPJ]])=14),relatorio_Ananindeua3[[#This Row],[CIF/CPF/CNPJ]],relatorio_Ananindeua3[[#This Row],[Coluna2]])</f>
        <v>12281906000100</v>
      </c>
      <c r="L5556" t="str">
        <f t="shared" si="87"/>
        <v>122******00</v>
      </c>
    </row>
    <row r="5557" spans="1:12" x14ac:dyDescent="0.25">
      <c r="A5557" s="23" t="s">
        <v>8073</v>
      </c>
      <c r="B5557" s="23" t="s">
        <v>8074</v>
      </c>
      <c r="C5557" s="23" t="s">
        <v>18</v>
      </c>
      <c r="D5557" s="24">
        <v>45315.639953703707</v>
      </c>
      <c r="E5557" s="25" t="s">
        <v>11</v>
      </c>
      <c r="F5557" s="26" t="s">
        <v>16</v>
      </c>
      <c r="G5557" s="26" t="s">
        <v>14</v>
      </c>
      <c r="H5557" s="23">
        <v>0</v>
      </c>
      <c r="I5557" s="27"/>
      <c r="J5557" s="28">
        <v>0</v>
      </c>
      <c r="K5557" t="str">
        <f>IF((LEN(relatorio_Ananindeua3[[#This Row],[CIF/CPF/CNPJ]])=14),relatorio_Ananindeua3[[#This Row],[CIF/CPF/CNPJ]],relatorio_Ananindeua3[[#This Row],[Coluna2]])</f>
        <v>49069018000139</v>
      </c>
      <c r="L5557" t="str">
        <f t="shared" si="87"/>
        <v>490******39</v>
      </c>
    </row>
    <row r="5558" spans="1:12" x14ac:dyDescent="0.25">
      <c r="A5558" s="23" t="s">
        <v>10082</v>
      </c>
      <c r="B5558" s="23" t="s">
        <v>10083</v>
      </c>
      <c r="C5558" s="23" t="s">
        <v>18</v>
      </c>
      <c r="D5558" s="24">
        <v>45315.645914351851</v>
      </c>
      <c r="E5558" s="25" t="s">
        <v>11</v>
      </c>
      <c r="F5558" s="26" t="s">
        <v>16</v>
      </c>
      <c r="G5558" s="26" t="s">
        <v>14</v>
      </c>
      <c r="H5558" s="23">
        <v>0</v>
      </c>
      <c r="I5558" s="27"/>
      <c r="J5558" s="28">
        <v>0</v>
      </c>
      <c r="K5558" t="str">
        <f>IF((LEN(relatorio_Ananindeua3[[#This Row],[CIF/CPF/CNPJ]])=14),relatorio_Ananindeua3[[#This Row],[CIF/CPF/CNPJ]],relatorio_Ananindeua3[[#This Row],[Coluna2]])</f>
        <v>53084441000185</v>
      </c>
      <c r="L5558" t="str">
        <f t="shared" si="87"/>
        <v>530******85</v>
      </c>
    </row>
    <row r="5559" spans="1:12" x14ac:dyDescent="0.25">
      <c r="A5559" s="23" t="s">
        <v>10950</v>
      </c>
      <c r="B5559" s="23" t="s">
        <v>10951</v>
      </c>
      <c r="C5559" s="23" t="s">
        <v>18</v>
      </c>
      <c r="D5559" s="24">
        <v>45315.677499999998</v>
      </c>
      <c r="E5559" s="25" t="s">
        <v>11</v>
      </c>
      <c r="F5559" s="26" t="s">
        <v>16</v>
      </c>
      <c r="G5559" s="26" t="s">
        <v>14</v>
      </c>
      <c r="H5559" s="23">
        <v>0</v>
      </c>
      <c r="I5559" s="27"/>
      <c r="J5559" s="28">
        <v>0</v>
      </c>
      <c r="K5559" t="str">
        <f>IF((LEN(relatorio_Ananindeua3[[#This Row],[CIF/CPF/CNPJ]])=14),relatorio_Ananindeua3[[#This Row],[CIF/CPF/CNPJ]],relatorio_Ananindeua3[[#This Row],[Coluna2]])</f>
        <v>53626653000147</v>
      </c>
      <c r="L5559" t="str">
        <f t="shared" si="87"/>
        <v>536******47</v>
      </c>
    </row>
    <row r="5560" spans="1:12" x14ac:dyDescent="0.25">
      <c r="A5560" s="23" t="s">
        <v>89</v>
      </c>
      <c r="B5560" s="23" t="s">
        <v>90</v>
      </c>
      <c r="C5560" s="23" t="s">
        <v>34</v>
      </c>
      <c r="D5560" s="24">
        <v>45315.680891203701</v>
      </c>
      <c r="E5560" s="25" t="s">
        <v>11</v>
      </c>
      <c r="F5560" s="26" t="s">
        <v>16</v>
      </c>
      <c r="G5560" s="26" t="s">
        <v>13496</v>
      </c>
      <c r="H5560" s="23">
        <v>0</v>
      </c>
      <c r="I5560" s="27"/>
      <c r="J5560" s="28">
        <v>0</v>
      </c>
      <c r="K5560" t="str">
        <f>IF((LEN(relatorio_Ananindeua3[[#This Row],[CIF/CPF/CNPJ]])=14),relatorio_Ananindeua3[[#This Row],[CIF/CPF/CNPJ]],relatorio_Ananindeua3[[#This Row],[Coluna2]])</f>
        <v>09067918000122</v>
      </c>
      <c r="L5560" t="str">
        <f t="shared" si="87"/>
        <v>090******22</v>
      </c>
    </row>
    <row r="5561" spans="1:12" x14ac:dyDescent="0.25">
      <c r="A5561" s="23" t="s">
        <v>6239</v>
      </c>
      <c r="B5561" s="23" t="s">
        <v>6240</v>
      </c>
      <c r="C5561" s="23" t="s">
        <v>17</v>
      </c>
      <c r="D5561" s="24">
        <v>45315.698159722226</v>
      </c>
      <c r="E5561" s="25" t="s">
        <v>11</v>
      </c>
      <c r="F5561" s="26" t="s">
        <v>16</v>
      </c>
      <c r="G5561" s="26" t="s">
        <v>14</v>
      </c>
      <c r="H5561" s="23">
        <v>0</v>
      </c>
      <c r="I5561" s="27"/>
      <c r="J5561" s="28">
        <v>0</v>
      </c>
      <c r="K5561" t="str">
        <f>IF((LEN(relatorio_Ananindeua3[[#This Row],[CIF/CPF/CNPJ]])=14),relatorio_Ananindeua3[[#This Row],[CIF/CPF/CNPJ]],relatorio_Ananindeua3[[#This Row],[Coluna2]])</f>
        <v>44327222000199</v>
      </c>
      <c r="L5561" t="str">
        <f t="shared" si="87"/>
        <v>443******99</v>
      </c>
    </row>
    <row r="5562" spans="1:12" x14ac:dyDescent="0.25">
      <c r="A5562" s="23" t="s">
        <v>8079</v>
      </c>
      <c r="B5562" s="23" t="s">
        <v>8080</v>
      </c>
      <c r="C5562" s="23" t="s">
        <v>17</v>
      </c>
      <c r="D5562" s="24">
        <v>45315.713807870372</v>
      </c>
      <c r="E5562" s="25" t="s">
        <v>11</v>
      </c>
      <c r="F5562" s="26" t="s">
        <v>16</v>
      </c>
      <c r="G5562" s="26" t="s">
        <v>14</v>
      </c>
      <c r="H5562" s="23">
        <v>0</v>
      </c>
      <c r="I5562" s="27"/>
      <c r="J5562" s="28">
        <v>0</v>
      </c>
      <c r="K5562" t="str">
        <f>IF((LEN(relatorio_Ananindeua3[[#This Row],[CIF/CPF/CNPJ]])=14),relatorio_Ananindeua3[[#This Row],[CIF/CPF/CNPJ]],relatorio_Ananindeua3[[#This Row],[Coluna2]])</f>
        <v>49076065000100</v>
      </c>
      <c r="L5562" t="str">
        <f t="shared" si="87"/>
        <v>490******00</v>
      </c>
    </row>
    <row r="5563" spans="1:12" x14ac:dyDescent="0.25">
      <c r="A5563" s="23" t="s">
        <v>6916</v>
      </c>
      <c r="B5563" s="23" t="s">
        <v>6917</v>
      </c>
      <c r="C5563" s="23" t="s">
        <v>17</v>
      </c>
      <c r="D5563" s="24">
        <v>45315.826574074075</v>
      </c>
      <c r="E5563" s="25" t="s">
        <v>11</v>
      </c>
      <c r="F5563" s="26" t="s">
        <v>16</v>
      </c>
      <c r="G5563" s="26" t="s">
        <v>14</v>
      </c>
      <c r="H5563" s="23">
        <v>0</v>
      </c>
      <c r="I5563" s="27"/>
      <c r="J5563" s="28">
        <v>0</v>
      </c>
      <c r="K5563" t="str">
        <f>IF((LEN(relatorio_Ananindeua3[[#This Row],[CIF/CPF/CNPJ]])=14),relatorio_Ananindeua3[[#This Row],[CIF/CPF/CNPJ]],relatorio_Ananindeua3[[#This Row],[Coluna2]])</f>
        <v>46233287000109</v>
      </c>
      <c r="L5563" t="str">
        <f t="shared" si="87"/>
        <v>462******09</v>
      </c>
    </row>
    <row r="5564" spans="1:12" x14ac:dyDescent="0.25">
      <c r="A5564" s="23" t="s">
        <v>5716</v>
      </c>
      <c r="B5564" s="23" t="s">
        <v>5717</v>
      </c>
      <c r="C5564" s="23" t="s">
        <v>20</v>
      </c>
      <c r="D5564" s="24">
        <v>45316</v>
      </c>
      <c r="E5564" s="25" t="s">
        <v>11</v>
      </c>
      <c r="F5564" s="26" t="s">
        <v>19</v>
      </c>
      <c r="G5564" s="26" t="s">
        <v>13496</v>
      </c>
      <c r="H5564" s="23">
        <v>0</v>
      </c>
      <c r="I5564" s="27"/>
      <c r="J5564" s="28">
        <v>0.47</v>
      </c>
      <c r="K5564" t="str">
        <f>IF((LEN(relatorio_Ananindeua3[[#This Row],[CIF/CPF/CNPJ]])=14),relatorio_Ananindeua3[[#This Row],[CIF/CPF/CNPJ]],relatorio_Ananindeua3[[#This Row],[Coluna2]])</f>
        <v>42611727002956</v>
      </c>
      <c r="L5564" t="str">
        <f t="shared" si="87"/>
        <v>426******56</v>
      </c>
    </row>
    <row r="5565" spans="1:12" x14ac:dyDescent="0.25">
      <c r="A5565" s="23" t="s">
        <v>6904</v>
      </c>
      <c r="B5565" s="23" t="s">
        <v>6905</v>
      </c>
      <c r="C5565" s="23" t="s">
        <v>20</v>
      </c>
      <c r="D5565" s="24">
        <v>45316</v>
      </c>
      <c r="E5565" s="25" t="s">
        <v>11</v>
      </c>
      <c r="F5565" s="26" t="s">
        <v>19</v>
      </c>
      <c r="G5565" s="26" t="s">
        <v>13496</v>
      </c>
      <c r="H5565" s="23">
        <v>0</v>
      </c>
      <c r="I5565" s="27"/>
      <c r="J5565" s="28">
        <v>16</v>
      </c>
      <c r="K5565" t="str">
        <f>IF((LEN(relatorio_Ananindeua3[[#This Row],[CIF/CPF/CNPJ]])=14),relatorio_Ananindeua3[[#This Row],[CIF/CPF/CNPJ]],relatorio_Ananindeua3[[#This Row],[Coluna2]])</f>
        <v>46201083002393</v>
      </c>
      <c r="L5565" t="str">
        <f t="shared" si="87"/>
        <v>462******93</v>
      </c>
    </row>
    <row r="5566" spans="1:12" x14ac:dyDescent="0.25">
      <c r="A5566" s="23" t="s">
        <v>13467</v>
      </c>
      <c r="B5566" s="23" t="s">
        <v>13466</v>
      </c>
      <c r="C5566" s="23" t="s">
        <v>21</v>
      </c>
      <c r="D5566" s="24">
        <v>45316</v>
      </c>
      <c r="E5566" s="25" t="s">
        <v>11</v>
      </c>
      <c r="F5566" s="26" t="s">
        <v>19</v>
      </c>
      <c r="G5566" s="26" t="s">
        <v>13496</v>
      </c>
      <c r="H5566" s="23">
        <v>0</v>
      </c>
      <c r="I5566" s="27"/>
      <c r="J5566" s="28">
        <v>1202.97</v>
      </c>
      <c r="K5566" t="str">
        <f>IF((LEN(relatorio_Ananindeua3[[#This Row],[CIF/CPF/CNPJ]])=14),relatorio_Ananindeua3[[#This Row],[CIF/CPF/CNPJ]],relatorio_Ananindeua3[[#This Row],[Coluna2]])</f>
        <v>60975737005978</v>
      </c>
      <c r="L5566" t="str">
        <f t="shared" si="87"/>
        <v>609******78</v>
      </c>
    </row>
    <row r="5567" spans="1:12" x14ac:dyDescent="0.25">
      <c r="A5567" s="23" t="s">
        <v>13490</v>
      </c>
      <c r="B5567" s="23" t="s">
        <v>13491</v>
      </c>
      <c r="C5567" s="23" t="s">
        <v>20</v>
      </c>
      <c r="D5567" s="24">
        <v>45316</v>
      </c>
      <c r="E5567" s="25" t="s">
        <v>11</v>
      </c>
      <c r="F5567" s="26" t="s">
        <v>19</v>
      </c>
      <c r="G5567" s="26" t="s">
        <v>13496</v>
      </c>
      <c r="H5567" s="23">
        <v>0</v>
      </c>
      <c r="I5567" s="27"/>
      <c r="J5567" s="28">
        <v>31.86</v>
      </c>
      <c r="K5567" t="str">
        <f>IF((LEN(relatorio_Ananindeua3[[#This Row],[CIF/CPF/CNPJ]])=14),relatorio_Ananindeua3[[#This Row],[CIF/CPF/CNPJ]],relatorio_Ananindeua3[[#This Row],[Coluna2]])</f>
        <v>90912429000300</v>
      </c>
      <c r="L5567" t="str">
        <f t="shared" si="87"/>
        <v>909******00</v>
      </c>
    </row>
    <row r="5568" spans="1:12" x14ac:dyDescent="0.25">
      <c r="A5568" s="23" t="s">
        <v>11016</v>
      </c>
      <c r="B5568" s="23" t="s">
        <v>11017</v>
      </c>
      <c r="C5568" s="23" t="s">
        <v>32</v>
      </c>
      <c r="D5568" s="24">
        <v>45316.024525462963</v>
      </c>
      <c r="E5568" s="25" t="s">
        <v>11</v>
      </c>
      <c r="F5568" s="26" t="s">
        <v>16</v>
      </c>
      <c r="G5568" s="26" t="s">
        <v>14</v>
      </c>
      <c r="H5568" s="23">
        <v>0</v>
      </c>
      <c r="I5568" s="27"/>
      <c r="J5568" s="28">
        <v>0</v>
      </c>
      <c r="K5568" t="str">
        <f>IF((LEN(relatorio_Ananindeua3[[#This Row],[CIF/CPF/CNPJ]])=14),relatorio_Ananindeua3[[#This Row],[CIF/CPF/CNPJ]],relatorio_Ananindeua3[[#This Row],[Coluna2]])</f>
        <v>53644434000190</v>
      </c>
      <c r="L5568" t="str">
        <f t="shared" si="87"/>
        <v>536******90</v>
      </c>
    </row>
    <row r="5569" spans="1:12" x14ac:dyDescent="0.25">
      <c r="A5569" s="23" t="s">
        <v>10018</v>
      </c>
      <c r="B5569" s="23" t="s">
        <v>10019</v>
      </c>
      <c r="C5569" s="23" t="s">
        <v>34</v>
      </c>
      <c r="D5569" s="24">
        <v>45316.024606481478</v>
      </c>
      <c r="E5569" s="25" t="s">
        <v>11</v>
      </c>
      <c r="F5569" s="26" t="s">
        <v>16</v>
      </c>
      <c r="G5569" s="26" t="s">
        <v>14</v>
      </c>
      <c r="H5569" s="23">
        <v>0</v>
      </c>
      <c r="I5569" s="27"/>
      <c r="J5569" s="28">
        <v>0</v>
      </c>
      <c r="K5569" t="str">
        <f>IF((LEN(relatorio_Ananindeua3[[#This Row],[CIF/CPF/CNPJ]])=14),relatorio_Ananindeua3[[#This Row],[CIF/CPF/CNPJ]],relatorio_Ananindeua3[[#This Row],[Coluna2]])</f>
        <v>52887000000159</v>
      </c>
      <c r="L5569" t="str">
        <f t="shared" si="87"/>
        <v>528******59</v>
      </c>
    </row>
    <row r="5570" spans="1:12" x14ac:dyDescent="0.25">
      <c r="A5570" s="23" t="s">
        <v>10968</v>
      </c>
      <c r="B5570" s="23" t="s">
        <v>10969</v>
      </c>
      <c r="C5570" s="23" t="s">
        <v>32</v>
      </c>
      <c r="D5570" s="24">
        <v>45316.024618055555</v>
      </c>
      <c r="E5570" s="25" t="s">
        <v>11</v>
      </c>
      <c r="F5570" s="26" t="s">
        <v>16</v>
      </c>
      <c r="G5570" s="26" t="s">
        <v>14</v>
      </c>
      <c r="H5570" s="23">
        <v>0</v>
      </c>
      <c r="I5570" s="27"/>
      <c r="J5570" s="28">
        <v>0</v>
      </c>
      <c r="K5570" t="str">
        <f>IF((LEN(relatorio_Ananindeua3[[#This Row],[CIF/CPF/CNPJ]])=14),relatorio_Ananindeua3[[#This Row],[CIF/CPF/CNPJ]],relatorio_Ananindeua3[[#This Row],[Coluna2]])</f>
        <v>53630389000115</v>
      </c>
      <c r="L5570" t="str">
        <f t="shared" si="87"/>
        <v>536******15</v>
      </c>
    </row>
    <row r="5571" spans="1:12" x14ac:dyDescent="0.25">
      <c r="A5571" s="23" t="s">
        <v>8079</v>
      </c>
      <c r="B5571" s="23" t="s">
        <v>8080</v>
      </c>
      <c r="C5571" s="23" t="s">
        <v>34</v>
      </c>
      <c r="D5571" s="24">
        <v>45316.024629629632</v>
      </c>
      <c r="E5571" s="25" t="s">
        <v>11</v>
      </c>
      <c r="F5571" s="26" t="s">
        <v>16</v>
      </c>
      <c r="G5571" s="26" t="s">
        <v>14</v>
      </c>
      <c r="H5571" s="23">
        <v>0</v>
      </c>
      <c r="I5571" s="27"/>
      <c r="J5571" s="28">
        <v>0</v>
      </c>
      <c r="K5571" t="str">
        <f>IF((LEN(relatorio_Ananindeua3[[#This Row],[CIF/CPF/CNPJ]])=14),relatorio_Ananindeua3[[#This Row],[CIF/CPF/CNPJ]],relatorio_Ananindeua3[[#This Row],[Coluna2]])</f>
        <v>49076065000100</v>
      </c>
      <c r="L5571" t="str">
        <f t="shared" si="87"/>
        <v>490******00</v>
      </c>
    </row>
    <row r="5572" spans="1:12" x14ac:dyDescent="0.25">
      <c r="A5572" s="23" t="s">
        <v>5338</v>
      </c>
      <c r="B5572" s="23" t="s">
        <v>5339</v>
      </c>
      <c r="C5572" s="23" t="s">
        <v>34</v>
      </c>
      <c r="D5572" s="24">
        <v>45316.024641203701</v>
      </c>
      <c r="E5572" s="25" t="s">
        <v>11</v>
      </c>
      <c r="F5572" s="26" t="s">
        <v>16</v>
      </c>
      <c r="G5572" s="26" t="s">
        <v>14</v>
      </c>
      <c r="H5572" s="23">
        <v>0</v>
      </c>
      <c r="I5572" s="27"/>
      <c r="J5572" s="28">
        <v>0</v>
      </c>
      <c r="K5572" t="str">
        <f>IF((LEN(relatorio_Ananindeua3[[#This Row],[CIF/CPF/CNPJ]])=14),relatorio_Ananindeua3[[#This Row],[CIF/CPF/CNPJ]],relatorio_Ananindeua3[[#This Row],[Coluna2]])</f>
        <v>41392378000165</v>
      </c>
      <c r="L5572" t="str">
        <f t="shared" si="87"/>
        <v>413******65</v>
      </c>
    </row>
    <row r="5573" spans="1:12" x14ac:dyDescent="0.25">
      <c r="A5573" s="23" t="s">
        <v>5426</v>
      </c>
      <c r="B5573" s="23" t="s">
        <v>5427</v>
      </c>
      <c r="C5573" s="23" t="s">
        <v>17</v>
      </c>
      <c r="D5573" s="24">
        <v>45316.030300925922</v>
      </c>
      <c r="E5573" s="25" t="s">
        <v>11</v>
      </c>
      <c r="F5573" s="26" t="s">
        <v>16</v>
      </c>
      <c r="G5573" s="26" t="s">
        <v>14</v>
      </c>
      <c r="H5573" s="23">
        <v>0</v>
      </c>
      <c r="I5573" s="27"/>
      <c r="J5573" s="28">
        <v>0</v>
      </c>
      <c r="K5573" t="str">
        <f>IF((LEN(relatorio_Ananindeua3[[#This Row],[CIF/CPF/CNPJ]])=14),relatorio_Ananindeua3[[#This Row],[CIF/CPF/CNPJ]],relatorio_Ananindeua3[[#This Row],[Coluna2]])</f>
        <v>41711622000105</v>
      </c>
      <c r="L5573" t="str">
        <f t="shared" si="87"/>
        <v>417******05</v>
      </c>
    </row>
    <row r="5574" spans="1:12" x14ac:dyDescent="0.25">
      <c r="A5574" s="23" t="s">
        <v>10986</v>
      </c>
      <c r="B5574" s="23" t="s">
        <v>10987</v>
      </c>
      <c r="C5574" s="23" t="s">
        <v>32</v>
      </c>
      <c r="D5574" s="24">
        <v>45316.038391203707</v>
      </c>
      <c r="E5574" s="25" t="s">
        <v>11</v>
      </c>
      <c r="F5574" s="26" t="s">
        <v>16</v>
      </c>
      <c r="G5574" s="26" t="s">
        <v>14</v>
      </c>
      <c r="H5574" s="23">
        <v>0</v>
      </c>
      <c r="I5574" s="27"/>
      <c r="J5574" s="28">
        <v>0</v>
      </c>
      <c r="K5574" t="str">
        <f>IF((LEN(relatorio_Ananindeua3[[#This Row],[CIF/CPF/CNPJ]])=14),relatorio_Ananindeua3[[#This Row],[CIF/CPF/CNPJ]],relatorio_Ananindeua3[[#This Row],[Coluna2]])</f>
        <v>53637285000132</v>
      </c>
      <c r="L5574" t="str">
        <f t="shared" si="87"/>
        <v>536******32</v>
      </c>
    </row>
    <row r="5575" spans="1:12" x14ac:dyDescent="0.25">
      <c r="A5575" s="23" t="s">
        <v>10798</v>
      </c>
      <c r="B5575" s="23" t="s">
        <v>10799</v>
      </c>
      <c r="C5575" s="23" t="s">
        <v>34</v>
      </c>
      <c r="D5575" s="24">
        <v>45316.038402777776</v>
      </c>
      <c r="E5575" s="25" t="s">
        <v>11</v>
      </c>
      <c r="F5575" s="26" t="s">
        <v>16</v>
      </c>
      <c r="G5575" s="26" t="s">
        <v>14</v>
      </c>
      <c r="H5575" s="23">
        <v>0</v>
      </c>
      <c r="I5575" s="27"/>
      <c r="J5575" s="28">
        <v>0</v>
      </c>
      <c r="K5575" t="str">
        <f>IF((LEN(relatorio_Ananindeua3[[#This Row],[CIF/CPF/CNPJ]])=14),relatorio_Ananindeua3[[#This Row],[CIF/CPF/CNPJ]],relatorio_Ananindeua3[[#This Row],[Coluna2]])</f>
        <v>53574005000194</v>
      </c>
      <c r="L5575" t="str">
        <f t="shared" si="87"/>
        <v>535******94</v>
      </c>
    </row>
    <row r="5576" spans="1:12" x14ac:dyDescent="0.25">
      <c r="A5576" s="23" t="s">
        <v>4749</v>
      </c>
      <c r="B5576" s="23" t="s">
        <v>4750</v>
      </c>
      <c r="C5576" s="23" t="s">
        <v>34</v>
      </c>
      <c r="D5576" s="24">
        <v>45316.038425925923</v>
      </c>
      <c r="E5576" s="25" t="s">
        <v>11</v>
      </c>
      <c r="F5576" s="26" t="s">
        <v>16</v>
      </c>
      <c r="G5576" s="26" t="s">
        <v>14</v>
      </c>
      <c r="H5576" s="23">
        <v>0</v>
      </c>
      <c r="I5576" s="27"/>
      <c r="J5576" s="28">
        <v>0</v>
      </c>
      <c r="K5576" t="str">
        <f>IF((LEN(relatorio_Ananindeua3[[#This Row],[CIF/CPF/CNPJ]])=14),relatorio_Ananindeua3[[#This Row],[CIF/CPF/CNPJ]],relatorio_Ananindeua3[[#This Row],[Coluna2]])</f>
        <v>39346894000101</v>
      </c>
      <c r="L5576" t="str">
        <f t="shared" si="87"/>
        <v>393******01</v>
      </c>
    </row>
    <row r="5577" spans="1:12" x14ac:dyDescent="0.25">
      <c r="A5577" s="23" t="s">
        <v>10984</v>
      </c>
      <c r="B5577" s="23" t="s">
        <v>10985</v>
      </c>
      <c r="C5577" s="23" t="s">
        <v>32</v>
      </c>
      <c r="D5577" s="24">
        <v>45316.038425925923</v>
      </c>
      <c r="E5577" s="25" t="s">
        <v>11</v>
      </c>
      <c r="F5577" s="26" t="s">
        <v>16</v>
      </c>
      <c r="G5577" s="26" t="s">
        <v>14</v>
      </c>
      <c r="H5577" s="23">
        <v>0</v>
      </c>
      <c r="I5577" s="27"/>
      <c r="J5577" s="28">
        <v>0</v>
      </c>
      <c r="K5577" t="str">
        <f>IF((LEN(relatorio_Ananindeua3[[#This Row],[CIF/CPF/CNPJ]])=14),relatorio_Ananindeua3[[#This Row],[CIF/CPF/CNPJ]],relatorio_Ananindeua3[[#This Row],[Coluna2]])</f>
        <v>53636757000132</v>
      </c>
      <c r="L5577" t="str">
        <f t="shared" si="87"/>
        <v>536******32</v>
      </c>
    </row>
    <row r="5578" spans="1:12" x14ac:dyDescent="0.25">
      <c r="A5578" s="23" t="s">
        <v>11014</v>
      </c>
      <c r="B5578" s="23" t="s">
        <v>11015</v>
      </c>
      <c r="C5578" s="23" t="s">
        <v>32</v>
      </c>
      <c r="D5578" s="24">
        <v>45316.038449074076</v>
      </c>
      <c r="E5578" s="25" t="s">
        <v>11</v>
      </c>
      <c r="F5578" s="26" t="s">
        <v>16</v>
      </c>
      <c r="G5578" s="26" t="s">
        <v>14</v>
      </c>
      <c r="H5578" s="23">
        <v>0</v>
      </c>
      <c r="I5578" s="27"/>
      <c r="J5578" s="28">
        <v>0</v>
      </c>
      <c r="K5578" t="str">
        <f>IF((LEN(relatorio_Ananindeua3[[#This Row],[CIF/CPF/CNPJ]])=14),relatorio_Ananindeua3[[#This Row],[CIF/CPF/CNPJ]],relatorio_Ananindeua3[[#This Row],[Coluna2]])</f>
        <v>53644346000199</v>
      </c>
      <c r="L5578" t="str">
        <f t="shared" si="87"/>
        <v>536******99</v>
      </c>
    </row>
    <row r="5579" spans="1:12" x14ac:dyDescent="0.25">
      <c r="A5579" s="23" t="s">
        <v>11008</v>
      </c>
      <c r="B5579" s="23" t="s">
        <v>11009</v>
      </c>
      <c r="C5579" s="23" t="s">
        <v>32</v>
      </c>
      <c r="D5579" s="24">
        <v>45316.038460648146</v>
      </c>
      <c r="E5579" s="25" t="s">
        <v>11</v>
      </c>
      <c r="F5579" s="26" t="s">
        <v>16</v>
      </c>
      <c r="G5579" s="26" t="s">
        <v>14</v>
      </c>
      <c r="H5579" s="23">
        <v>0</v>
      </c>
      <c r="I5579" s="27"/>
      <c r="J5579" s="28">
        <v>0</v>
      </c>
      <c r="K5579" t="str">
        <f>IF((LEN(relatorio_Ananindeua3[[#This Row],[CIF/CPF/CNPJ]])=14),relatorio_Ananindeua3[[#This Row],[CIF/CPF/CNPJ]],relatorio_Ananindeua3[[#This Row],[Coluna2]])</f>
        <v>53644055000109</v>
      </c>
      <c r="L5579" t="str">
        <f t="shared" si="87"/>
        <v>536******09</v>
      </c>
    </row>
    <row r="5580" spans="1:12" x14ac:dyDescent="0.25">
      <c r="A5580" s="23" t="s">
        <v>10976</v>
      </c>
      <c r="B5580" s="23" t="s">
        <v>10977</v>
      </c>
      <c r="C5580" s="23" t="s">
        <v>32</v>
      </c>
      <c r="D5580" s="24">
        <v>45316.045405092591</v>
      </c>
      <c r="E5580" s="25" t="s">
        <v>11</v>
      </c>
      <c r="F5580" s="26" t="s">
        <v>16</v>
      </c>
      <c r="G5580" s="26" t="s">
        <v>14</v>
      </c>
      <c r="H5580" s="23">
        <v>0</v>
      </c>
      <c r="I5580" s="27"/>
      <c r="J5580" s="28">
        <v>0</v>
      </c>
      <c r="K5580" t="str">
        <f>IF((LEN(relatorio_Ananindeua3[[#This Row],[CIF/CPF/CNPJ]])=14),relatorio_Ananindeua3[[#This Row],[CIF/CPF/CNPJ]],relatorio_Ananindeua3[[#This Row],[Coluna2]])</f>
        <v>53633142000152</v>
      </c>
      <c r="L5580" t="str">
        <f t="shared" si="87"/>
        <v>536******52</v>
      </c>
    </row>
    <row r="5581" spans="1:12" x14ac:dyDescent="0.25">
      <c r="A5581" s="23" t="s">
        <v>4225</v>
      </c>
      <c r="B5581" s="23" t="s">
        <v>4226</v>
      </c>
      <c r="C5581" s="23" t="s">
        <v>34</v>
      </c>
      <c r="D5581" s="24">
        <v>45316.045416666668</v>
      </c>
      <c r="E5581" s="25" t="s">
        <v>11</v>
      </c>
      <c r="F5581" s="26" t="s">
        <v>16</v>
      </c>
      <c r="G5581" s="26" t="s">
        <v>14</v>
      </c>
      <c r="H5581" s="23">
        <v>0</v>
      </c>
      <c r="I5581" s="27"/>
      <c r="J5581" s="28">
        <v>0</v>
      </c>
      <c r="K5581" t="str">
        <f>IF((LEN(relatorio_Ananindeua3[[#This Row],[CIF/CPF/CNPJ]])=14),relatorio_Ananindeua3[[#This Row],[CIF/CPF/CNPJ]],relatorio_Ananindeua3[[#This Row],[Coluna2]])</f>
        <v>36684961000100</v>
      </c>
      <c r="L5581" t="str">
        <f t="shared" si="87"/>
        <v>366******00</v>
      </c>
    </row>
    <row r="5582" spans="1:12" x14ac:dyDescent="0.25">
      <c r="A5582" s="23" t="s">
        <v>10972</v>
      </c>
      <c r="B5582" s="23" t="s">
        <v>10973</v>
      </c>
      <c r="C5582" s="23" t="s">
        <v>32</v>
      </c>
      <c r="D5582" s="24">
        <v>45316.052314814813</v>
      </c>
      <c r="E5582" s="25" t="s">
        <v>11</v>
      </c>
      <c r="F5582" s="26" t="s">
        <v>16</v>
      </c>
      <c r="G5582" s="26" t="s">
        <v>14</v>
      </c>
      <c r="H5582" s="23">
        <v>0</v>
      </c>
      <c r="I5582" s="27"/>
      <c r="J5582" s="28">
        <v>0</v>
      </c>
      <c r="K5582" t="str">
        <f>IF((LEN(relatorio_Ananindeua3[[#This Row],[CIF/CPF/CNPJ]])=14),relatorio_Ananindeua3[[#This Row],[CIF/CPF/CNPJ]],relatorio_Ananindeua3[[#This Row],[Coluna2]])</f>
        <v>53632943000101</v>
      </c>
      <c r="L5582" t="str">
        <f t="shared" si="87"/>
        <v>536******01</v>
      </c>
    </row>
    <row r="5583" spans="1:12" x14ac:dyDescent="0.25">
      <c r="A5583" s="23" t="s">
        <v>5078</v>
      </c>
      <c r="B5583" s="23" t="s">
        <v>5079</v>
      </c>
      <c r="C5583" s="23" t="s">
        <v>34</v>
      </c>
      <c r="D5583" s="24">
        <v>45316.052337962959</v>
      </c>
      <c r="E5583" s="25" t="s">
        <v>11</v>
      </c>
      <c r="F5583" s="26" t="s">
        <v>16</v>
      </c>
      <c r="G5583" s="26" t="s">
        <v>14</v>
      </c>
      <c r="H5583" s="23">
        <v>0</v>
      </c>
      <c r="I5583" s="27"/>
      <c r="J5583" s="28">
        <v>0</v>
      </c>
      <c r="K5583" t="str">
        <f>IF((LEN(relatorio_Ananindeua3[[#This Row],[CIF/CPF/CNPJ]])=14),relatorio_Ananindeua3[[#This Row],[CIF/CPF/CNPJ]],relatorio_Ananindeua3[[#This Row],[Coluna2]])</f>
        <v>40536725000113</v>
      </c>
      <c r="L5583" t="str">
        <f t="shared" si="87"/>
        <v>405******13</v>
      </c>
    </row>
    <row r="5584" spans="1:12" x14ac:dyDescent="0.25">
      <c r="A5584" s="23" t="s">
        <v>10978</v>
      </c>
      <c r="B5584" s="23" t="s">
        <v>10979</v>
      </c>
      <c r="C5584" s="23" t="s">
        <v>32</v>
      </c>
      <c r="D5584" s="24">
        <v>45316.066168981481</v>
      </c>
      <c r="E5584" s="25" t="s">
        <v>11</v>
      </c>
      <c r="F5584" s="26" t="s">
        <v>16</v>
      </c>
      <c r="G5584" s="26" t="s">
        <v>14</v>
      </c>
      <c r="H5584" s="23">
        <v>0</v>
      </c>
      <c r="I5584" s="27"/>
      <c r="J5584" s="28">
        <v>0</v>
      </c>
      <c r="K5584" t="str">
        <f>IF((LEN(relatorio_Ananindeua3[[#This Row],[CIF/CPF/CNPJ]])=14),relatorio_Ananindeua3[[#This Row],[CIF/CPF/CNPJ]],relatorio_Ananindeua3[[#This Row],[Coluna2]])</f>
        <v>53633313000143</v>
      </c>
      <c r="L5584" t="str">
        <f t="shared" si="87"/>
        <v>536******43</v>
      </c>
    </row>
    <row r="5585" spans="1:12" x14ac:dyDescent="0.25">
      <c r="A5585" s="23" t="s">
        <v>10964</v>
      </c>
      <c r="B5585" s="23" t="s">
        <v>10965</v>
      </c>
      <c r="C5585" s="23" t="s">
        <v>32</v>
      </c>
      <c r="D5585" s="24">
        <v>45316.066180555557</v>
      </c>
      <c r="E5585" s="25" t="s">
        <v>11</v>
      </c>
      <c r="F5585" s="26" t="s">
        <v>16</v>
      </c>
      <c r="G5585" s="26" t="s">
        <v>14</v>
      </c>
      <c r="H5585" s="23">
        <v>0</v>
      </c>
      <c r="I5585" s="27"/>
      <c r="J5585" s="28">
        <v>0</v>
      </c>
      <c r="K5585" t="str">
        <f>IF((LEN(relatorio_Ananindeua3[[#This Row],[CIF/CPF/CNPJ]])=14),relatorio_Ananindeua3[[#This Row],[CIF/CPF/CNPJ]],relatorio_Ananindeua3[[#This Row],[Coluna2]])</f>
        <v>53629765000151</v>
      </c>
      <c r="L5585" t="str">
        <f t="shared" si="87"/>
        <v>536******51</v>
      </c>
    </row>
    <row r="5586" spans="1:12" x14ac:dyDescent="0.25">
      <c r="A5586" s="23" t="s">
        <v>10966</v>
      </c>
      <c r="B5586" s="23" t="s">
        <v>10967</v>
      </c>
      <c r="C5586" s="23" t="s">
        <v>32</v>
      </c>
      <c r="D5586" s="24">
        <v>45316.066180555557</v>
      </c>
      <c r="E5586" s="25" t="s">
        <v>11</v>
      </c>
      <c r="F5586" s="26" t="s">
        <v>16</v>
      </c>
      <c r="G5586" s="26" t="s">
        <v>14</v>
      </c>
      <c r="H5586" s="23">
        <v>0</v>
      </c>
      <c r="I5586" s="27"/>
      <c r="J5586" s="28">
        <v>0</v>
      </c>
      <c r="K5586" t="str">
        <f>IF((LEN(relatorio_Ananindeua3[[#This Row],[CIF/CPF/CNPJ]])=14),relatorio_Ananindeua3[[#This Row],[CIF/CPF/CNPJ]],relatorio_Ananindeua3[[#This Row],[Coluna2]])</f>
        <v>53630327000103</v>
      </c>
      <c r="L5586" t="str">
        <f t="shared" ref="L5586:L5649" si="88">_xlfn.CONCAT(LEFT(A5586,3),REPT("*",6),RIGHT(A5586,2))</f>
        <v>536******03</v>
      </c>
    </row>
    <row r="5587" spans="1:12" x14ac:dyDescent="0.25">
      <c r="A5587" s="23" t="s">
        <v>11002</v>
      </c>
      <c r="B5587" s="23" t="s">
        <v>11003</v>
      </c>
      <c r="C5587" s="23" t="s">
        <v>32</v>
      </c>
      <c r="D5587" s="24">
        <v>45316.06627314815</v>
      </c>
      <c r="E5587" s="25" t="s">
        <v>11</v>
      </c>
      <c r="F5587" s="26" t="s">
        <v>16</v>
      </c>
      <c r="G5587" s="26" t="s">
        <v>14</v>
      </c>
      <c r="H5587" s="23">
        <v>0</v>
      </c>
      <c r="I5587" s="27"/>
      <c r="J5587" s="28">
        <v>0</v>
      </c>
      <c r="K5587" t="str">
        <f>IF((LEN(relatorio_Ananindeua3[[#This Row],[CIF/CPF/CNPJ]])=14),relatorio_Ananindeua3[[#This Row],[CIF/CPF/CNPJ]],relatorio_Ananindeua3[[#This Row],[Coluna2]])</f>
        <v>53642970000157</v>
      </c>
      <c r="L5587" t="str">
        <f t="shared" si="88"/>
        <v>536******57</v>
      </c>
    </row>
    <row r="5588" spans="1:12" x14ac:dyDescent="0.25">
      <c r="A5588" s="23" t="s">
        <v>10974</v>
      </c>
      <c r="B5588" s="23" t="s">
        <v>10975</v>
      </c>
      <c r="C5588" s="23" t="s">
        <v>32</v>
      </c>
      <c r="D5588" s="24">
        <v>45316.080057870371</v>
      </c>
      <c r="E5588" s="25" t="s">
        <v>11</v>
      </c>
      <c r="F5588" s="26" t="s">
        <v>16</v>
      </c>
      <c r="G5588" s="26" t="s">
        <v>14</v>
      </c>
      <c r="H5588" s="23">
        <v>0</v>
      </c>
      <c r="I5588" s="27"/>
      <c r="J5588" s="28">
        <v>0</v>
      </c>
      <c r="K5588" t="str">
        <f>IF((LEN(relatorio_Ananindeua3[[#This Row],[CIF/CPF/CNPJ]])=14),relatorio_Ananindeua3[[#This Row],[CIF/CPF/CNPJ]],relatorio_Ananindeua3[[#This Row],[Coluna2]])</f>
        <v>53633044000115</v>
      </c>
      <c r="L5588" t="str">
        <f t="shared" si="88"/>
        <v>536******15</v>
      </c>
    </row>
    <row r="5589" spans="1:12" x14ac:dyDescent="0.25">
      <c r="A5589" s="23" t="s">
        <v>10980</v>
      </c>
      <c r="B5589" s="23" t="s">
        <v>10981</v>
      </c>
      <c r="C5589" s="23" t="s">
        <v>32</v>
      </c>
      <c r="D5589" s="24">
        <v>45316.080104166664</v>
      </c>
      <c r="E5589" s="25" t="s">
        <v>11</v>
      </c>
      <c r="F5589" s="26" t="s">
        <v>16</v>
      </c>
      <c r="G5589" s="26" t="s">
        <v>14</v>
      </c>
      <c r="H5589" s="23">
        <v>0</v>
      </c>
      <c r="I5589" s="27"/>
      <c r="J5589" s="28">
        <v>0</v>
      </c>
      <c r="K5589" t="str">
        <f>IF((LEN(relatorio_Ananindeua3[[#This Row],[CIF/CPF/CNPJ]])=14),relatorio_Ananindeua3[[#This Row],[CIF/CPF/CNPJ]],relatorio_Ananindeua3[[#This Row],[Coluna2]])</f>
        <v>53633354000130</v>
      </c>
      <c r="L5589" t="str">
        <f t="shared" si="88"/>
        <v>536******30</v>
      </c>
    </row>
    <row r="5590" spans="1:12" x14ac:dyDescent="0.25">
      <c r="A5590" s="23" t="s">
        <v>2492</v>
      </c>
      <c r="B5590" s="23" t="s">
        <v>2493</v>
      </c>
      <c r="C5590" s="23" t="s">
        <v>34</v>
      </c>
      <c r="D5590" s="24">
        <v>45316.08016203704</v>
      </c>
      <c r="E5590" s="25" t="s">
        <v>11</v>
      </c>
      <c r="F5590" s="26" t="s">
        <v>16</v>
      </c>
      <c r="G5590" s="26" t="s">
        <v>14</v>
      </c>
      <c r="H5590" s="23">
        <v>0</v>
      </c>
      <c r="I5590" s="27"/>
      <c r="J5590" s="28">
        <v>0</v>
      </c>
      <c r="K5590" t="str">
        <f>IF((LEN(relatorio_Ananindeua3[[#This Row],[CIF/CPF/CNPJ]])=14),relatorio_Ananindeua3[[#This Row],[CIF/CPF/CNPJ]],relatorio_Ananindeua3[[#This Row],[Coluna2]])</f>
        <v>29008549000104</v>
      </c>
      <c r="L5590" t="str">
        <f t="shared" si="88"/>
        <v>290******04</v>
      </c>
    </row>
    <row r="5591" spans="1:12" x14ac:dyDescent="0.25">
      <c r="A5591" s="23" t="s">
        <v>10996</v>
      </c>
      <c r="B5591" s="23" t="s">
        <v>10997</v>
      </c>
      <c r="C5591" s="23" t="s">
        <v>32</v>
      </c>
      <c r="D5591" s="24">
        <v>45316.267650462964</v>
      </c>
      <c r="E5591" s="25" t="s">
        <v>11</v>
      </c>
      <c r="F5591" s="26" t="s">
        <v>16</v>
      </c>
      <c r="G5591" s="26" t="s">
        <v>14</v>
      </c>
      <c r="H5591" s="23">
        <v>0</v>
      </c>
      <c r="I5591" s="27"/>
      <c r="J5591" s="28">
        <v>0</v>
      </c>
      <c r="K5591" t="str">
        <f>IF((LEN(relatorio_Ananindeua3[[#This Row],[CIF/CPF/CNPJ]])=14),relatorio_Ananindeua3[[#This Row],[CIF/CPF/CNPJ]],relatorio_Ananindeua3[[#This Row],[Coluna2]])</f>
        <v>53641877000128</v>
      </c>
      <c r="L5591" t="str">
        <f t="shared" si="88"/>
        <v>536******28</v>
      </c>
    </row>
    <row r="5592" spans="1:12" x14ac:dyDescent="0.25">
      <c r="A5592" s="23" t="s">
        <v>11006</v>
      </c>
      <c r="B5592" s="23" t="s">
        <v>11007</v>
      </c>
      <c r="C5592" s="23" t="s">
        <v>32</v>
      </c>
      <c r="D5592" s="24">
        <v>45316.267685185187</v>
      </c>
      <c r="E5592" s="25" t="s">
        <v>11</v>
      </c>
      <c r="F5592" s="26" t="s">
        <v>16</v>
      </c>
      <c r="G5592" s="26" t="s">
        <v>14</v>
      </c>
      <c r="H5592" s="23">
        <v>0</v>
      </c>
      <c r="I5592" s="27"/>
      <c r="J5592" s="28">
        <v>0</v>
      </c>
      <c r="K5592" t="str">
        <f>IF((LEN(relatorio_Ananindeua3[[#This Row],[CIF/CPF/CNPJ]])=14),relatorio_Ananindeua3[[#This Row],[CIF/CPF/CNPJ]],relatorio_Ananindeua3[[#This Row],[Coluna2]])</f>
        <v>53643918000115</v>
      </c>
      <c r="L5592" t="str">
        <f t="shared" si="88"/>
        <v>536******15</v>
      </c>
    </row>
    <row r="5593" spans="1:12" x14ac:dyDescent="0.25">
      <c r="A5593" s="23" t="s">
        <v>11010</v>
      </c>
      <c r="B5593" s="23" t="s">
        <v>11011</v>
      </c>
      <c r="C5593" s="23" t="s">
        <v>32</v>
      </c>
      <c r="D5593" s="24">
        <v>45316.267696759256</v>
      </c>
      <c r="E5593" s="25" t="s">
        <v>11</v>
      </c>
      <c r="F5593" s="26" t="s">
        <v>16</v>
      </c>
      <c r="G5593" s="26" t="s">
        <v>14</v>
      </c>
      <c r="H5593" s="23">
        <v>0</v>
      </c>
      <c r="I5593" s="27"/>
      <c r="J5593" s="28">
        <v>0</v>
      </c>
      <c r="K5593" t="str">
        <f>IF((LEN(relatorio_Ananindeua3[[#This Row],[CIF/CPF/CNPJ]])=14),relatorio_Ananindeua3[[#This Row],[CIF/CPF/CNPJ]],relatorio_Ananindeua3[[#This Row],[Coluna2]])</f>
        <v>53644201000198</v>
      </c>
      <c r="L5593" t="str">
        <f t="shared" si="88"/>
        <v>536******98</v>
      </c>
    </row>
    <row r="5594" spans="1:12" x14ac:dyDescent="0.25">
      <c r="A5594" s="23" t="s">
        <v>4489</v>
      </c>
      <c r="B5594" s="23" t="s">
        <v>4490</v>
      </c>
      <c r="C5594" s="23" t="s">
        <v>34</v>
      </c>
      <c r="D5594" s="24">
        <v>45316.274606481478</v>
      </c>
      <c r="E5594" s="25" t="s">
        <v>11</v>
      </c>
      <c r="F5594" s="26" t="s">
        <v>16</v>
      </c>
      <c r="G5594" s="26" t="s">
        <v>14</v>
      </c>
      <c r="H5594" s="23">
        <v>0</v>
      </c>
      <c r="I5594" s="27"/>
      <c r="J5594" s="28">
        <v>0</v>
      </c>
      <c r="K5594" t="str">
        <f>IF((LEN(relatorio_Ananindeua3[[#This Row],[CIF/CPF/CNPJ]])=14),relatorio_Ananindeua3[[#This Row],[CIF/CPF/CNPJ]],relatorio_Ananindeua3[[#This Row],[Coluna2]])</f>
        <v>37719928000130</v>
      </c>
      <c r="L5594" t="str">
        <f t="shared" si="88"/>
        <v>377******30</v>
      </c>
    </row>
    <row r="5595" spans="1:12" x14ac:dyDescent="0.25">
      <c r="A5595" s="23" t="s">
        <v>9897</v>
      </c>
      <c r="B5595" s="23" t="s">
        <v>9898</v>
      </c>
      <c r="C5595" s="23" t="s">
        <v>34</v>
      </c>
      <c r="D5595" s="24">
        <v>45316.274618055555</v>
      </c>
      <c r="E5595" s="25" t="s">
        <v>11</v>
      </c>
      <c r="F5595" s="26" t="s">
        <v>16</v>
      </c>
      <c r="G5595" s="26" t="s">
        <v>14</v>
      </c>
      <c r="H5595" s="23">
        <v>0</v>
      </c>
      <c r="I5595" s="27"/>
      <c r="J5595" s="28">
        <v>0</v>
      </c>
      <c r="K5595" t="str">
        <f>IF((LEN(relatorio_Ananindeua3[[#This Row],[CIF/CPF/CNPJ]])=14),relatorio_Ananindeua3[[#This Row],[CIF/CPF/CNPJ]],relatorio_Ananindeua3[[#This Row],[Coluna2]])</f>
        <v>52570499000176</v>
      </c>
      <c r="L5595" t="str">
        <f t="shared" si="88"/>
        <v>525******76</v>
      </c>
    </row>
    <row r="5596" spans="1:12" x14ac:dyDescent="0.25">
      <c r="A5596" s="23" t="s">
        <v>10982</v>
      </c>
      <c r="B5596" s="23" t="s">
        <v>10983</v>
      </c>
      <c r="C5596" s="23" t="s">
        <v>32</v>
      </c>
      <c r="D5596" s="24">
        <v>45316.274641203701</v>
      </c>
      <c r="E5596" s="25" t="s">
        <v>11</v>
      </c>
      <c r="F5596" s="26" t="s">
        <v>16</v>
      </c>
      <c r="G5596" s="26" t="s">
        <v>14</v>
      </c>
      <c r="H5596" s="23">
        <v>0</v>
      </c>
      <c r="I5596" s="27"/>
      <c r="J5596" s="28">
        <v>0</v>
      </c>
      <c r="K5596" t="str">
        <f>IF((LEN(relatorio_Ananindeua3[[#This Row],[CIF/CPF/CNPJ]])=14),relatorio_Ananindeua3[[#This Row],[CIF/CPF/CNPJ]],relatorio_Ananindeua3[[#This Row],[Coluna2]])</f>
        <v>53633927000125</v>
      </c>
      <c r="L5596" t="str">
        <f t="shared" si="88"/>
        <v>536******25</v>
      </c>
    </row>
    <row r="5597" spans="1:12" x14ac:dyDescent="0.25">
      <c r="A5597" s="23" t="s">
        <v>10994</v>
      </c>
      <c r="B5597" s="23" t="s">
        <v>10995</v>
      </c>
      <c r="C5597" s="23" t="s">
        <v>32</v>
      </c>
      <c r="D5597" s="24">
        <v>45316.281458333331</v>
      </c>
      <c r="E5597" s="25" t="s">
        <v>11</v>
      </c>
      <c r="F5597" s="26" t="s">
        <v>16</v>
      </c>
      <c r="G5597" s="26" t="s">
        <v>14</v>
      </c>
      <c r="H5597" s="23">
        <v>0</v>
      </c>
      <c r="I5597" s="27"/>
      <c r="J5597" s="28">
        <v>0</v>
      </c>
      <c r="K5597" t="str">
        <f>IF((LEN(relatorio_Ananindeua3[[#This Row],[CIF/CPF/CNPJ]])=14),relatorio_Ananindeua3[[#This Row],[CIF/CPF/CNPJ]],relatorio_Ananindeua3[[#This Row],[Coluna2]])</f>
        <v>53641792000140</v>
      </c>
      <c r="L5597" t="str">
        <f t="shared" si="88"/>
        <v>536******40</v>
      </c>
    </row>
    <row r="5598" spans="1:12" x14ac:dyDescent="0.25">
      <c r="A5598" s="23" t="s">
        <v>11012</v>
      </c>
      <c r="B5598" s="23" t="s">
        <v>11013</v>
      </c>
      <c r="C5598" s="23" t="s">
        <v>32</v>
      </c>
      <c r="D5598" s="24">
        <v>45316.281469907408</v>
      </c>
      <c r="E5598" s="25" t="s">
        <v>11</v>
      </c>
      <c r="F5598" s="26" t="s">
        <v>16</v>
      </c>
      <c r="G5598" s="26" t="s">
        <v>14</v>
      </c>
      <c r="H5598" s="23">
        <v>0</v>
      </c>
      <c r="I5598" s="27"/>
      <c r="J5598" s="28">
        <v>0</v>
      </c>
      <c r="K5598" t="str">
        <f>IF((LEN(relatorio_Ananindeua3[[#This Row],[CIF/CPF/CNPJ]])=14),relatorio_Ananindeua3[[#This Row],[CIF/CPF/CNPJ]],relatorio_Ananindeua3[[#This Row],[Coluna2]])</f>
        <v>53644330000186</v>
      </c>
      <c r="L5598" t="str">
        <f t="shared" si="88"/>
        <v>536******86</v>
      </c>
    </row>
    <row r="5599" spans="1:12" x14ac:dyDescent="0.25">
      <c r="A5599" s="23" t="s">
        <v>1449</v>
      </c>
      <c r="B5599" s="23" t="s">
        <v>1450</v>
      </c>
      <c r="C5599" s="23" t="s">
        <v>34</v>
      </c>
      <c r="D5599" s="24">
        <v>45316.281481481485</v>
      </c>
      <c r="E5599" s="25" t="s">
        <v>11</v>
      </c>
      <c r="F5599" s="26" t="s">
        <v>16</v>
      </c>
      <c r="G5599" s="26" t="s">
        <v>14</v>
      </c>
      <c r="H5599" s="23">
        <v>0</v>
      </c>
      <c r="I5599" s="27"/>
      <c r="J5599" s="28">
        <v>0</v>
      </c>
      <c r="K5599" t="str">
        <f>IF((LEN(relatorio_Ananindeua3[[#This Row],[CIF/CPF/CNPJ]])=14),relatorio_Ananindeua3[[#This Row],[CIF/CPF/CNPJ]],relatorio_Ananindeua3[[#This Row],[Coluna2]])</f>
        <v>21679523000186</v>
      </c>
      <c r="L5599" t="str">
        <f t="shared" si="88"/>
        <v>216******86</v>
      </c>
    </row>
    <row r="5600" spans="1:12" x14ac:dyDescent="0.25">
      <c r="A5600" s="23" t="s">
        <v>11018</v>
      </c>
      <c r="B5600" s="23" t="s">
        <v>11019</v>
      </c>
      <c r="C5600" s="23" t="s">
        <v>32</v>
      </c>
      <c r="D5600" s="24">
        <v>45316.295381944445</v>
      </c>
      <c r="E5600" s="25" t="s">
        <v>11</v>
      </c>
      <c r="F5600" s="26" t="s">
        <v>16</v>
      </c>
      <c r="G5600" s="26" t="s">
        <v>14</v>
      </c>
      <c r="H5600" s="23">
        <v>0</v>
      </c>
      <c r="I5600" s="27"/>
      <c r="J5600" s="28">
        <v>0</v>
      </c>
      <c r="K5600" t="str">
        <f>IF((LEN(relatorio_Ananindeua3[[#This Row],[CIF/CPF/CNPJ]])=14),relatorio_Ananindeua3[[#This Row],[CIF/CPF/CNPJ]],relatorio_Ananindeua3[[#This Row],[Coluna2]])</f>
        <v>53645536000120</v>
      </c>
      <c r="L5600" t="str">
        <f t="shared" si="88"/>
        <v>536******20</v>
      </c>
    </row>
    <row r="5601" spans="1:12" x14ac:dyDescent="0.25">
      <c r="A5601" s="23" t="s">
        <v>10988</v>
      </c>
      <c r="B5601" s="23" t="s">
        <v>10989</v>
      </c>
      <c r="C5601" s="23" t="s">
        <v>32</v>
      </c>
      <c r="D5601" s="24">
        <v>45316.302314814813</v>
      </c>
      <c r="E5601" s="25" t="s">
        <v>11</v>
      </c>
      <c r="F5601" s="26" t="s">
        <v>16</v>
      </c>
      <c r="G5601" s="26" t="s">
        <v>14</v>
      </c>
      <c r="H5601" s="23">
        <v>0</v>
      </c>
      <c r="I5601" s="27"/>
      <c r="J5601" s="28">
        <v>0</v>
      </c>
      <c r="K5601" t="str">
        <f>IF((LEN(relatorio_Ananindeua3[[#This Row],[CIF/CPF/CNPJ]])=14),relatorio_Ananindeua3[[#This Row],[CIF/CPF/CNPJ]],relatorio_Ananindeua3[[#This Row],[Coluna2]])</f>
        <v>53638786000133</v>
      </c>
      <c r="L5601" t="str">
        <f t="shared" si="88"/>
        <v>536******33</v>
      </c>
    </row>
    <row r="5602" spans="1:12" x14ac:dyDescent="0.25">
      <c r="A5602" s="23" t="s">
        <v>10990</v>
      </c>
      <c r="B5602" s="23" t="s">
        <v>10991</v>
      </c>
      <c r="C5602" s="23" t="s">
        <v>32</v>
      </c>
      <c r="D5602" s="24">
        <v>45316.302314814813</v>
      </c>
      <c r="E5602" s="25" t="s">
        <v>11</v>
      </c>
      <c r="F5602" s="26" t="s">
        <v>16</v>
      </c>
      <c r="G5602" s="26" t="s">
        <v>14</v>
      </c>
      <c r="H5602" s="23">
        <v>0</v>
      </c>
      <c r="I5602" s="27"/>
      <c r="J5602" s="28">
        <v>0</v>
      </c>
      <c r="K5602" t="str">
        <f>IF((LEN(relatorio_Ananindeua3[[#This Row],[CIF/CPF/CNPJ]])=14),relatorio_Ananindeua3[[#This Row],[CIF/CPF/CNPJ]],relatorio_Ananindeua3[[#This Row],[Coluna2]])</f>
        <v>53639786000158</v>
      </c>
      <c r="L5602" t="str">
        <f t="shared" si="88"/>
        <v>536******58</v>
      </c>
    </row>
    <row r="5603" spans="1:12" x14ac:dyDescent="0.25">
      <c r="A5603" s="23" t="s">
        <v>6942</v>
      </c>
      <c r="B5603" s="23" t="s">
        <v>6943</v>
      </c>
      <c r="C5603" s="23" t="s">
        <v>34</v>
      </c>
      <c r="D5603" s="24">
        <v>45316.309236111112</v>
      </c>
      <c r="E5603" s="25" t="s">
        <v>11</v>
      </c>
      <c r="F5603" s="26" t="s">
        <v>16</v>
      </c>
      <c r="G5603" s="26" t="s">
        <v>14</v>
      </c>
      <c r="H5603" s="23">
        <v>0</v>
      </c>
      <c r="I5603" s="27"/>
      <c r="J5603" s="28">
        <v>0</v>
      </c>
      <c r="K5603" t="str">
        <f>IF((LEN(relatorio_Ananindeua3[[#This Row],[CIF/CPF/CNPJ]])=14),relatorio_Ananindeua3[[#This Row],[CIF/CPF/CNPJ]],relatorio_Ananindeua3[[#This Row],[Coluna2]])</f>
        <v>46303644000150</v>
      </c>
      <c r="L5603" t="str">
        <f t="shared" si="88"/>
        <v>463******50</v>
      </c>
    </row>
    <row r="5604" spans="1:12" x14ac:dyDescent="0.25">
      <c r="A5604" s="23" t="s">
        <v>10970</v>
      </c>
      <c r="B5604" s="23" t="s">
        <v>10971</v>
      </c>
      <c r="C5604" s="23" t="s">
        <v>32</v>
      </c>
      <c r="D5604" s="24">
        <v>45316.309374999997</v>
      </c>
      <c r="E5604" s="25" t="s">
        <v>11</v>
      </c>
      <c r="F5604" s="26" t="s">
        <v>16</v>
      </c>
      <c r="G5604" s="26" t="s">
        <v>14</v>
      </c>
      <c r="H5604" s="23">
        <v>0</v>
      </c>
      <c r="I5604" s="27"/>
      <c r="J5604" s="28">
        <v>0</v>
      </c>
      <c r="K5604" t="str">
        <f>IF((LEN(relatorio_Ananindeua3[[#This Row],[CIF/CPF/CNPJ]])=14),relatorio_Ananindeua3[[#This Row],[CIF/CPF/CNPJ]],relatorio_Ananindeua3[[#This Row],[Coluna2]])</f>
        <v>53631338000108</v>
      </c>
      <c r="L5604" t="str">
        <f t="shared" si="88"/>
        <v>536******08</v>
      </c>
    </row>
    <row r="5605" spans="1:12" x14ac:dyDescent="0.25">
      <c r="A5605" s="23" t="s">
        <v>6613</v>
      </c>
      <c r="B5605" s="23" t="s">
        <v>6614</v>
      </c>
      <c r="C5605" s="23" t="s">
        <v>34</v>
      </c>
      <c r="D5605" s="24">
        <v>45316.309386574074</v>
      </c>
      <c r="E5605" s="25" t="s">
        <v>11</v>
      </c>
      <c r="F5605" s="26" t="s">
        <v>16</v>
      </c>
      <c r="G5605" s="26" t="s">
        <v>14</v>
      </c>
      <c r="H5605" s="23">
        <v>0</v>
      </c>
      <c r="I5605" s="27"/>
      <c r="J5605" s="28">
        <v>0</v>
      </c>
      <c r="K5605" t="str">
        <f>IF((LEN(relatorio_Ananindeua3[[#This Row],[CIF/CPF/CNPJ]])=14),relatorio_Ananindeua3[[#This Row],[CIF/CPF/CNPJ]],relatorio_Ananindeua3[[#This Row],[Coluna2]])</f>
        <v>45430767000199</v>
      </c>
      <c r="L5605" t="str">
        <f t="shared" si="88"/>
        <v>454******99</v>
      </c>
    </row>
    <row r="5606" spans="1:12" x14ac:dyDescent="0.25">
      <c r="A5606" s="23" t="s">
        <v>11004</v>
      </c>
      <c r="B5606" s="23" t="s">
        <v>11005</v>
      </c>
      <c r="C5606" s="23" t="s">
        <v>32</v>
      </c>
      <c r="D5606" s="24">
        <v>45316.316157407404</v>
      </c>
      <c r="E5606" s="25" t="s">
        <v>11</v>
      </c>
      <c r="F5606" s="26" t="s">
        <v>16</v>
      </c>
      <c r="G5606" s="26" t="s">
        <v>14</v>
      </c>
      <c r="H5606" s="23">
        <v>0</v>
      </c>
      <c r="I5606" s="27"/>
      <c r="J5606" s="28">
        <v>0</v>
      </c>
      <c r="K5606" t="str">
        <f>IF((LEN(relatorio_Ananindeua3[[#This Row],[CIF/CPF/CNPJ]])=14),relatorio_Ananindeua3[[#This Row],[CIF/CPF/CNPJ]],relatorio_Ananindeua3[[#This Row],[Coluna2]])</f>
        <v>53643337000183</v>
      </c>
      <c r="L5606" t="str">
        <f t="shared" si="88"/>
        <v>536******83</v>
      </c>
    </row>
    <row r="5607" spans="1:12" x14ac:dyDescent="0.25">
      <c r="A5607" s="23" t="s">
        <v>3742</v>
      </c>
      <c r="B5607" s="23" t="s">
        <v>3743</v>
      </c>
      <c r="C5607" s="23" t="s">
        <v>34</v>
      </c>
      <c r="D5607" s="24">
        <v>45316.323101851849</v>
      </c>
      <c r="E5607" s="25" t="s">
        <v>11</v>
      </c>
      <c r="F5607" s="26" t="s">
        <v>16</v>
      </c>
      <c r="G5607" s="26" t="s">
        <v>14</v>
      </c>
      <c r="H5607" s="23">
        <v>0</v>
      </c>
      <c r="I5607" s="27"/>
      <c r="J5607" s="28">
        <v>0</v>
      </c>
      <c r="K5607" t="str">
        <f>IF((LEN(relatorio_Ananindeua3[[#This Row],[CIF/CPF/CNPJ]])=14),relatorio_Ananindeua3[[#This Row],[CIF/CPF/CNPJ]],relatorio_Ananindeua3[[#This Row],[Coluna2]])</f>
        <v>34737832000107</v>
      </c>
      <c r="L5607" t="str">
        <f t="shared" si="88"/>
        <v>347******07</v>
      </c>
    </row>
    <row r="5608" spans="1:12" x14ac:dyDescent="0.25">
      <c r="A5608" s="23" t="s">
        <v>11020</v>
      </c>
      <c r="B5608" s="23" t="s">
        <v>11021</v>
      </c>
      <c r="C5608" s="23" t="s">
        <v>32</v>
      </c>
      <c r="D5608" s="24">
        <v>45316.323101851849</v>
      </c>
      <c r="E5608" s="25" t="s">
        <v>11</v>
      </c>
      <c r="F5608" s="26" t="s">
        <v>16</v>
      </c>
      <c r="G5608" s="26" t="s">
        <v>14</v>
      </c>
      <c r="H5608" s="23">
        <v>0</v>
      </c>
      <c r="I5608" s="27"/>
      <c r="J5608" s="28">
        <v>0</v>
      </c>
      <c r="K5608" t="str">
        <f>IF((LEN(relatorio_Ananindeua3[[#This Row],[CIF/CPF/CNPJ]])=14),relatorio_Ananindeua3[[#This Row],[CIF/CPF/CNPJ]],relatorio_Ananindeua3[[#This Row],[Coluna2]])</f>
        <v>53646184000128</v>
      </c>
      <c r="L5608" t="str">
        <f t="shared" si="88"/>
        <v>536******28</v>
      </c>
    </row>
    <row r="5609" spans="1:12" x14ac:dyDescent="0.25">
      <c r="A5609" s="23" t="s">
        <v>11000</v>
      </c>
      <c r="B5609" s="23" t="s">
        <v>11001</v>
      </c>
      <c r="C5609" s="23" t="s">
        <v>32</v>
      </c>
      <c r="D5609" s="24">
        <v>45316.323113425926</v>
      </c>
      <c r="E5609" s="25" t="s">
        <v>11</v>
      </c>
      <c r="F5609" s="26" t="s">
        <v>16</v>
      </c>
      <c r="G5609" s="26" t="s">
        <v>14</v>
      </c>
      <c r="H5609" s="23">
        <v>0</v>
      </c>
      <c r="I5609" s="27"/>
      <c r="J5609" s="28">
        <v>0</v>
      </c>
      <c r="K5609" t="str">
        <f>IF((LEN(relatorio_Ananindeua3[[#This Row],[CIF/CPF/CNPJ]])=14),relatorio_Ananindeua3[[#This Row],[CIF/CPF/CNPJ]],relatorio_Ananindeua3[[#This Row],[Coluna2]])</f>
        <v>53642135000117</v>
      </c>
      <c r="L5609" t="str">
        <f t="shared" si="88"/>
        <v>536******17</v>
      </c>
    </row>
    <row r="5610" spans="1:12" x14ac:dyDescent="0.25">
      <c r="A5610" s="23" t="s">
        <v>10992</v>
      </c>
      <c r="B5610" s="23" t="s">
        <v>10993</v>
      </c>
      <c r="C5610" s="23" t="s">
        <v>32</v>
      </c>
      <c r="D5610" s="24">
        <v>45316.330081018517</v>
      </c>
      <c r="E5610" s="25" t="s">
        <v>11</v>
      </c>
      <c r="F5610" s="26" t="s">
        <v>16</v>
      </c>
      <c r="G5610" s="26" t="s">
        <v>14</v>
      </c>
      <c r="H5610" s="23">
        <v>0</v>
      </c>
      <c r="I5610" s="27"/>
      <c r="J5610" s="28">
        <v>0</v>
      </c>
      <c r="K5610" t="str">
        <f>IF((LEN(relatorio_Ananindeua3[[#This Row],[CIF/CPF/CNPJ]])=14),relatorio_Ananindeua3[[#This Row],[CIF/CPF/CNPJ]],relatorio_Ananindeua3[[#This Row],[Coluna2]])</f>
        <v>53640726000155</v>
      </c>
      <c r="L5610" t="str">
        <f t="shared" si="88"/>
        <v>536******55</v>
      </c>
    </row>
    <row r="5611" spans="1:12" x14ac:dyDescent="0.25">
      <c r="A5611" s="23" t="s">
        <v>4896</v>
      </c>
      <c r="B5611" s="23" t="s">
        <v>4897</v>
      </c>
      <c r="C5611" s="23" t="s">
        <v>34</v>
      </c>
      <c r="D5611" s="24">
        <v>45316.330138888887</v>
      </c>
      <c r="E5611" s="25" t="s">
        <v>11</v>
      </c>
      <c r="F5611" s="26" t="s">
        <v>16</v>
      </c>
      <c r="G5611" s="26" t="s">
        <v>14</v>
      </c>
      <c r="H5611" s="23">
        <v>0</v>
      </c>
      <c r="I5611" s="27"/>
      <c r="J5611" s="28">
        <v>0</v>
      </c>
      <c r="K5611" t="str">
        <f>IF((LEN(relatorio_Ananindeua3[[#This Row],[CIF/CPF/CNPJ]])=14),relatorio_Ananindeua3[[#This Row],[CIF/CPF/CNPJ]],relatorio_Ananindeua3[[#This Row],[Coluna2]])</f>
        <v>39907762000101</v>
      </c>
      <c r="L5611" t="str">
        <f t="shared" si="88"/>
        <v>399******01</v>
      </c>
    </row>
    <row r="5612" spans="1:12" x14ac:dyDescent="0.25">
      <c r="A5612" s="23" t="s">
        <v>11022</v>
      </c>
      <c r="B5612" s="23" t="s">
        <v>11023</v>
      </c>
      <c r="C5612" s="23" t="s">
        <v>32</v>
      </c>
      <c r="D5612" s="24">
        <v>45316.330150462964</v>
      </c>
      <c r="E5612" s="25" t="s">
        <v>11</v>
      </c>
      <c r="F5612" s="26" t="s">
        <v>16</v>
      </c>
      <c r="G5612" s="26" t="s">
        <v>14</v>
      </c>
      <c r="H5612" s="23">
        <v>0</v>
      </c>
      <c r="I5612" s="27"/>
      <c r="J5612" s="28">
        <v>0</v>
      </c>
      <c r="K5612" t="str">
        <f>IF((LEN(relatorio_Ananindeua3[[#This Row],[CIF/CPF/CNPJ]])=14),relatorio_Ananindeua3[[#This Row],[CIF/CPF/CNPJ]],relatorio_Ananindeua3[[#This Row],[Coluna2]])</f>
        <v>53646443000110</v>
      </c>
      <c r="L5612" t="str">
        <f t="shared" si="88"/>
        <v>536******10</v>
      </c>
    </row>
    <row r="5613" spans="1:12" x14ac:dyDescent="0.25">
      <c r="A5613" s="23" t="s">
        <v>11022</v>
      </c>
      <c r="B5613" s="23" t="s">
        <v>11023</v>
      </c>
      <c r="C5613" s="23" t="s">
        <v>34</v>
      </c>
      <c r="D5613" s="24">
        <v>45316.33017361111</v>
      </c>
      <c r="E5613" s="25" t="s">
        <v>11</v>
      </c>
      <c r="F5613" s="26" t="s">
        <v>16</v>
      </c>
      <c r="G5613" s="26" t="s">
        <v>14</v>
      </c>
      <c r="H5613" s="23">
        <v>0</v>
      </c>
      <c r="I5613" s="27"/>
      <c r="J5613" s="28">
        <v>0</v>
      </c>
      <c r="K5613" t="str">
        <f>IF((LEN(relatorio_Ananindeua3[[#This Row],[CIF/CPF/CNPJ]])=14),relatorio_Ananindeua3[[#This Row],[CIF/CPF/CNPJ]],relatorio_Ananindeua3[[#This Row],[Coluna2]])</f>
        <v>53646443000110</v>
      </c>
      <c r="L5613" t="str">
        <f t="shared" si="88"/>
        <v>536******10</v>
      </c>
    </row>
    <row r="5614" spans="1:12" x14ac:dyDescent="0.25">
      <c r="A5614" s="23" t="s">
        <v>956</v>
      </c>
      <c r="B5614" s="23" t="s">
        <v>957</v>
      </c>
      <c r="C5614" s="23" t="s">
        <v>21</v>
      </c>
      <c r="D5614" s="24">
        <v>45316.355983796297</v>
      </c>
      <c r="E5614" s="25" t="s">
        <v>11</v>
      </c>
      <c r="F5614" s="26" t="s">
        <v>19</v>
      </c>
      <c r="G5614" s="26" t="s">
        <v>13496</v>
      </c>
      <c r="H5614" s="23">
        <v>0</v>
      </c>
      <c r="I5614" s="27"/>
      <c r="J5614" s="28">
        <v>7.5</v>
      </c>
      <c r="K5614" t="str">
        <f>IF((LEN(relatorio_Ananindeua3[[#This Row],[CIF/CPF/CNPJ]])=14),relatorio_Ananindeua3[[#This Row],[CIF/CPF/CNPJ]],relatorio_Ananindeua3[[#This Row],[Coluna2]])</f>
        <v>17454167000125</v>
      </c>
      <c r="L5614" t="str">
        <f t="shared" si="88"/>
        <v>174******25</v>
      </c>
    </row>
    <row r="5615" spans="1:12" x14ac:dyDescent="0.25">
      <c r="A5615" s="23" t="s">
        <v>10868</v>
      </c>
      <c r="B5615" s="23" t="s">
        <v>10869</v>
      </c>
      <c r="C5615" s="23" t="s">
        <v>32</v>
      </c>
      <c r="D5615" s="24">
        <v>45316.387361111112</v>
      </c>
      <c r="E5615" s="25" t="s">
        <v>11</v>
      </c>
      <c r="F5615" s="26" t="s">
        <v>16</v>
      </c>
      <c r="G5615" s="26" t="s">
        <v>14</v>
      </c>
      <c r="H5615" s="23">
        <v>0</v>
      </c>
      <c r="I5615" s="27"/>
      <c r="J5615" s="28">
        <v>0</v>
      </c>
      <c r="K5615" t="str">
        <f>IF((LEN(relatorio_Ananindeua3[[#This Row],[CIF/CPF/CNPJ]])=14),relatorio_Ananindeua3[[#This Row],[CIF/CPF/CNPJ]],relatorio_Ananindeua3[[#This Row],[Coluna2]])</f>
        <v>53595550000167</v>
      </c>
      <c r="L5615" t="str">
        <f t="shared" si="88"/>
        <v>535******67</v>
      </c>
    </row>
    <row r="5616" spans="1:12" x14ac:dyDescent="0.25">
      <c r="A5616" s="23" t="s">
        <v>8001</v>
      </c>
      <c r="B5616" s="23" t="s">
        <v>8002</v>
      </c>
      <c r="C5616" s="23" t="s">
        <v>17</v>
      </c>
      <c r="D5616" s="24">
        <v>45316.409548611111</v>
      </c>
      <c r="E5616" s="25" t="s">
        <v>11</v>
      </c>
      <c r="F5616" s="26" t="s">
        <v>16</v>
      </c>
      <c r="G5616" s="26" t="s">
        <v>14</v>
      </c>
      <c r="H5616" s="23">
        <v>0</v>
      </c>
      <c r="I5616" s="27"/>
      <c r="J5616" s="28">
        <v>0</v>
      </c>
      <c r="K5616" t="str">
        <f>IF((LEN(relatorio_Ananindeua3[[#This Row],[CIF/CPF/CNPJ]])=14),relatorio_Ananindeua3[[#This Row],[CIF/CPF/CNPJ]],relatorio_Ananindeua3[[#This Row],[Coluna2]])</f>
        <v>48891161000149</v>
      </c>
      <c r="L5616" t="str">
        <f t="shared" si="88"/>
        <v>488******49</v>
      </c>
    </row>
    <row r="5617" spans="1:12" x14ac:dyDescent="0.25">
      <c r="A5617" s="23" t="s">
        <v>956</v>
      </c>
      <c r="B5617" s="23" t="s">
        <v>957</v>
      </c>
      <c r="C5617" s="23" t="s">
        <v>21</v>
      </c>
      <c r="D5617" s="24">
        <v>45316.502708333333</v>
      </c>
      <c r="E5617" s="25" t="s">
        <v>11</v>
      </c>
      <c r="F5617" s="26" t="s">
        <v>19</v>
      </c>
      <c r="G5617" s="26" t="s">
        <v>13496</v>
      </c>
      <c r="H5617" s="23">
        <v>0</v>
      </c>
      <c r="I5617" s="27"/>
      <c r="J5617" s="28">
        <v>52.5</v>
      </c>
      <c r="K5617" t="str">
        <f>IF((LEN(relatorio_Ananindeua3[[#This Row],[CIF/CPF/CNPJ]])=14),relatorio_Ananindeua3[[#This Row],[CIF/CPF/CNPJ]],relatorio_Ananindeua3[[#This Row],[Coluna2]])</f>
        <v>17454167000125</v>
      </c>
      <c r="L5617" t="str">
        <f t="shared" si="88"/>
        <v>174******25</v>
      </c>
    </row>
    <row r="5618" spans="1:12" x14ac:dyDescent="0.25">
      <c r="A5618" s="23" t="s">
        <v>990</v>
      </c>
      <c r="B5618" s="23" t="s">
        <v>991</v>
      </c>
      <c r="C5618" s="23" t="s">
        <v>17</v>
      </c>
      <c r="D5618" s="24">
        <v>45316.607546296298</v>
      </c>
      <c r="E5618" s="25" t="s">
        <v>11</v>
      </c>
      <c r="F5618" s="26" t="s">
        <v>16</v>
      </c>
      <c r="G5618" s="26" t="s">
        <v>14</v>
      </c>
      <c r="H5618" s="23">
        <v>0</v>
      </c>
      <c r="I5618" s="27"/>
      <c r="J5618" s="28">
        <v>0</v>
      </c>
      <c r="K5618" t="str">
        <f>IF((LEN(relatorio_Ananindeua3[[#This Row],[CIF/CPF/CNPJ]])=14),relatorio_Ananindeua3[[#This Row],[CIF/CPF/CNPJ]],relatorio_Ananindeua3[[#This Row],[Coluna2]])</f>
        <v>17614979000190</v>
      </c>
      <c r="L5618" t="str">
        <f t="shared" si="88"/>
        <v>176******90</v>
      </c>
    </row>
    <row r="5619" spans="1:12" x14ac:dyDescent="0.25">
      <c r="A5619" s="23" t="s">
        <v>956</v>
      </c>
      <c r="B5619" s="23" t="s">
        <v>957</v>
      </c>
      <c r="C5619" s="23" t="s">
        <v>21</v>
      </c>
      <c r="D5619" s="24">
        <v>45316.734074074076</v>
      </c>
      <c r="E5619" s="25" t="s">
        <v>11</v>
      </c>
      <c r="F5619" s="26" t="s">
        <v>19</v>
      </c>
      <c r="G5619" s="26" t="s">
        <v>13496</v>
      </c>
      <c r="H5619" s="23">
        <v>0</v>
      </c>
      <c r="I5619" s="27"/>
      <c r="J5619" s="28">
        <v>7.5</v>
      </c>
      <c r="K5619" t="str">
        <f>IF((LEN(relatorio_Ananindeua3[[#This Row],[CIF/CPF/CNPJ]])=14),relatorio_Ananindeua3[[#This Row],[CIF/CPF/CNPJ]],relatorio_Ananindeua3[[#This Row],[Coluna2]])</f>
        <v>17454167000125</v>
      </c>
      <c r="L5619" t="str">
        <f t="shared" si="88"/>
        <v>174******25</v>
      </c>
    </row>
    <row r="5620" spans="1:12" x14ac:dyDescent="0.25">
      <c r="A5620" s="23" t="s">
        <v>956</v>
      </c>
      <c r="B5620" s="23" t="s">
        <v>957</v>
      </c>
      <c r="C5620" s="23" t="s">
        <v>21</v>
      </c>
      <c r="D5620" s="24">
        <v>45316.735462962963</v>
      </c>
      <c r="E5620" s="25" t="s">
        <v>11</v>
      </c>
      <c r="F5620" s="26" t="s">
        <v>19</v>
      </c>
      <c r="G5620" s="26" t="s">
        <v>13496</v>
      </c>
      <c r="H5620" s="23">
        <v>0</v>
      </c>
      <c r="I5620" s="27"/>
      <c r="J5620" s="28">
        <v>7.5</v>
      </c>
      <c r="K5620" t="str">
        <f>IF((LEN(relatorio_Ananindeua3[[#This Row],[CIF/CPF/CNPJ]])=14),relatorio_Ananindeua3[[#This Row],[CIF/CPF/CNPJ]],relatorio_Ananindeua3[[#This Row],[Coluna2]])</f>
        <v>17454167000125</v>
      </c>
      <c r="L5620" t="str">
        <f t="shared" si="88"/>
        <v>174******25</v>
      </c>
    </row>
    <row r="5621" spans="1:12" x14ac:dyDescent="0.25">
      <c r="A5621" s="23" t="s">
        <v>1378</v>
      </c>
      <c r="B5621" s="23" t="s">
        <v>1379</v>
      </c>
      <c r="C5621" s="23" t="s">
        <v>17</v>
      </c>
      <c r="D5621" s="24">
        <v>45316.92391203704</v>
      </c>
      <c r="E5621" s="25" t="s">
        <v>11</v>
      </c>
      <c r="F5621" s="26" t="s">
        <v>16</v>
      </c>
      <c r="G5621" s="26" t="s">
        <v>14</v>
      </c>
      <c r="H5621" s="23">
        <v>0</v>
      </c>
      <c r="I5621" s="27"/>
      <c r="J5621" s="28">
        <v>0</v>
      </c>
      <c r="K5621" t="str">
        <f>IF((LEN(relatorio_Ananindeua3[[#This Row],[CIF/CPF/CNPJ]])=14),relatorio_Ananindeua3[[#This Row],[CIF/CPF/CNPJ]],relatorio_Ananindeua3[[#This Row],[Coluna2]])</f>
        <v>21076635000142</v>
      </c>
      <c r="L5621" t="str">
        <f t="shared" si="88"/>
        <v>210******42</v>
      </c>
    </row>
    <row r="5622" spans="1:12" x14ac:dyDescent="0.25">
      <c r="A5622" s="23" t="s">
        <v>10998</v>
      </c>
      <c r="B5622" s="23" t="s">
        <v>10999</v>
      </c>
      <c r="C5622" s="23" t="s">
        <v>32</v>
      </c>
      <c r="D5622" s="24">
        <v>45316.981678240743</v>
      </c>
      <c r="E5622" s="25" t="s">
        <v>11</v>
      </c>
      <c r="F5622" s="26" t="s">
        <v>16</v>
      </c>
      <c r="G5622" s="26" t="s">
        <v>14</v>
      </c>
      <c r="H5622" s="23">
        <v>0</v>
      </c>
      <c r="I5622" s="27"/>
      <c r="J5622" s="28">
        <v>0</v>
      </c>
      <c r="K5622" t="str">
        <f>IF((LEN(relatorio_Ananindeua3[[#This Row],[CIF/CPF/CNPJ]])=14),relatorio_Ananindeua3[[#This Row],[CIF/CPF/CNPJ]],relatorio_Ananindeua3[[#This Row],[Coluna2]])</f>
        <v>53642106000155</v>
      </c>
      <c r="L5622" t="str">
        <f t="shared" si="88"/>
        <v>536******55</v>
      </c>
    </row>
    <row r="5623" spans="1:12" x14ac:dyDescent="0.25">
      <c r="A5623" s="23" t="s">
        <v>6904</v>
      </c>
      <c r="B5623" s="23" t="s">
        <v>6905</v>
      </c>
      <c r="C5623" s="23" t="s">
        <v>20</v>
      </c>
      <c r="D5623" s="24">
        <v>45317</v>
      </c>
      <c r="E5623" s="25" t="s">
        <v>11</v>
      </c>
      <c r="F5623" s="26" t="s">
        <v>19</v>
      </c>
      <c r="G5623" s="26" t="s">
        <v>13496</v>
      </c>
      <c r="H5623" s="23">
        <v>0</v>
      </c>
      <c r="I5623" s="27"/>
      <c r="J5623" s="28">
        <v>51.15</v>
      </c>
      <c r="K5623" t="str">
        <f>IF((LEN(relatorio_Ananindeua3[[#This Row],[CIF/CPF/CNPJ]])=14),relatorio_Ananindeua3[[#This Row],[CIF/CPF/CNPJ]],relatorio_Ananindeua3[[#This Row],[Coluna2]])</f>
        <v>46201083002393</v>
      </c>
      <c r="L5623" t="str">
        <f t="shared" si="88"/>
        <v>462******93</v>
      </c>
    </row>
    <row r="5624" spans="1:12" x14ac:dyDescent="0.25">
      <c r="A5624" s="23" t="s">
        <v>13467</v>
      </c>
      <c r="B5624" s="23" t="s">
        <v>13466</v>
      </c>
      <c r="C5624" s="23" t="s">
        <v>21</v>
      </c>
      <c r="D5624" s="24">
        <v>45317</v>
      </c>
      <c r="E5624" s="25" t="s">
        <v>11</v>
      </c>
      <c r="F5624" s="26" t="s">
        <v>19</v>
      </c>
      <c r="G5624" s="26" t="s">
        <v>13496</v>
      </c>
      <c r="H5624" s="23">
        <v>0</v>
      </c>
      <c r="I5624" s="27"/>
      <c r="J5624" s="28">
        <v>833.74</v>
      </c>
      <c r="K5624" t="str">
        <f>IF((LEN(relatorio_Ananindeua3[[#This Row],[CIF/CPF/CNPJ]])=14),relatorio_Ananindeua3[[#This Row],[CIF/CPF/CNPJ]],relatorio_Ananindeua3[[#This Row],[Coluna2]])</f>
        <v>60975737005978</v>
      </c>
      <c r="L5624" t="str">
        <f t="shared" si="88"/>
        <v>609******78</v>
      </c>
    </row>
    <row r="5625" spans="1:12" x14ac:dyDescent="0.25">
      <c r="A5625" s="23" t="s">
        <v>11044</v>
      </c>
      <c r="B5625" s="23" t="s">
        <v>11045</v>
      </c>
      <c r="C5625" s="23" t="s">
        <v>32</v>
      </c>
      <c r="D5625" s="24">
        <v>45317.031527777777</v>
      </c>
      <c r="E5625" s="25" t="s">
        <v>11</v>
      </c>
      <c r="F5625" s="26" t="s">
        <v>16</v>
      </c>
      <c r="G5625" s="26" t="s">
        <v>14</v>
      </c>
      <c r="H5625" s="23">
        <v>0</v>
      </c>
      <c r="I5625" s="27"/>
      <c r="J5625" s="28">
        <v>0</v>
      </c>
      <c r="K5625" t="str">
        <f>IF((LEN(relatorio_Ananindeua3[[#This Row],[CIF/CPF/CNPJ]])=14),relatorio_Ananindeua3[[#This Row],[CIF/CPF/CNPJ]],relatorio_Ananindeua3[[#This Row],[Coluna2]])</f>
        <v>53653594000104</v>
      </c>
      <c r="L5625" t="str">
        <f t="shared" si="88"/>
        <v>536******04</v>
      </c>
    </row>
    <row r="5626" spans="1:12" x14ac:dyDescent="0.25">
      <c r="A5626" s="23" t="s">
        <v>11034</v>
      </c>
      <c r="B5626" s="23" t="s">
        <v>11035</v>
      </c>
      <c r="C5626" s="23" t="s">
        <v>34</v>
      </c>
      <c r="D5626" s="24">
        <v>45317.031539351854</v>
      </c>
      <c r="E5626" s="25" t="s">
        <v>11</v>
      </c>
      <c r="F5626" s="26" t="s">
        <v>16</v>
      </c>
      <c r="G5626" s="26" t="s">
        <v>14</v>
      </c>
      <c r="H5626" s="23">
        <v>0</v>
      </c>
      <c r="I5626" s="27"/>
      <c r="J5626" s="28">
        <v>0</v>
      </c>
      <c r="K5626" t="str">
        <f>IF((LEN(relatorio_Ananindeua3[[#This Row],[CIF/CPF/CNPJ]])=14),relatorio_Ananindeua3[[#This Row],[CIF/CPF/CNPJ]],relatorio_Ananindeua3[[#This Row],[Coluna2]])</f>
        <v>53650770000146</v>
      </c>
      <c r="L5626" t="str">
        <f t="shared" si="88"/>
        <v>536******46</v>
      </c>
    </row>
    <row r="5627" spans="1:12" x14ac:dyDescent="0.25">
      <c r="A5627" s="23" t="s">
        <v>11036</v>
      </c>
      <c r="B5627" s="23" t="s">
        <v>11037</v>
      </c>
      <c r="C5627" s="23" t="s">
        <v>32</v>
      </c>
      <c r="D5627" s="24">
        <v>45317.038414351853</v>
      </c>
      <c r="E5627" s="25" t="s">
        <v>11</v>
      </c>
      <c r="F5627" s="26" t="s">
        <v>16</v>
      </c>
      <c r="G5627" s="26" t="s">
        <v>14</v>
      </c>
      <c r="H5627" s="23">
        <v>0</v>
      </c>
      <c r="I5627" s="27"/>
      <c r="J5627" s="28">
        <v>0</v>
      </c>
      <c r="K5627" t="str">
        <f>IF((LEN(relatorio_Ananindeua3[[#This Row],[CIF/CPF/CNPJ]])=14),relatorio_Ananindeua3[[#This Row],[CIF/CPF/CNPJ]],relatorio_Ananindeua3[[#This Row],[Coluna2]])</f>
        <v>53651438000104</v>
      </c>
      <c r="L5627" t="str">
        <f t="shared" si="88"/>
        <v>536******04</v>
      </c>
    </row>
    <row r="5628" spans="1:12" x14ac:dyDescent="0.25">
      <c r="A5628" s="23" t="s">
        <v>11046</v>
      </c>
      <c r="B5628" s="23" t="s">
        <v>11047</v>
      </c>
      <c r="C5628" s="23" t="s">
        <v>32</v>
      </c>
      <c r="D5628" s="24">
        <v>45317.038425925923</v>
      </c>
      <c r="E5628" s="25" t="s">
        <v>11</v>
      </c>
      <c r="F5628" s="26" t="s">
        <v>16</v>
      </c>
      <c r="G5628" s="26" t="s">
        <v>14</v>
      </c>
      <c r="H5628" s="23">
        <v>0</v>
      </c>
      <c r="I5628" s="27"/>
      <c r="J5628" s="28">
        <v>0</v>
      </c>
      <c r="K5628" t="str">
        <f>IF((LEN(relatorio_Ananindeua3[[#This Row],[CIF/CPF/CNPJ]])=14),relatorio_Ananindeua3[[#This Row],[CIF/CPF/CNPJ]],relatorio_Ananindeua3[[#This Row],[Coluna2]])</f>
        <v>53654008000138</v>
      </c>
      <c r="L5628" t="str">
        <f t="shared" si="88"/>
        <v>536******38</v>
      </c>
    </row>
    <row r="5629" spans="1:12" x14ac:dyDescent="0.25">
      <c r="A5629" s="23" t="s">
        <v>4834</v>
      </c>
      <c r="B5629" s="23" t="s">
        <v>4835</v>
      </c>
      <c r="C5629" s="23" t="s">
        <v>34</v>
      </c>
      <c r="D5629" s="24">
        <v>45317.038460648146</v>
      </c>
      <c r="E5629" s="25" t="s">
        <v>11</v>
      </c>
      <c r="F5629" s="26" t="s">
        <v>16</v>
      </c>
      <c r="G5629" s="26" t="s">
        <v>14</v>
      </c>
      <c r="H5629" s="23">
        <v>0</v>
      </c>
      <c r="I5629" s="27"/>
      <c r="J5629" s="28">
        <v>0</v>
      </c>
      <c r="K5629" t="str">
        <f>IF((LEN(relatorio_Ananindeua3[[#This Row],[CIF/CPF/CNPJ]])=14),relatorio_Ananindeua3[[#This Row],[CIF/CPF/CNPJ]],relatorio_Ananindeua3[[#This Row],[Coluna2]])</f>
        <v>39735722000120</v>
      </c>
      <c r="L5629" t="str">
        <f t="shared" si="88"/>
        <v>397******20</v>
      </c>
    </row>
    <row r="5630" spans="1:12" x14ac:dyDescent="0.25">
      <c r="A5630" s="23" t="s">
        <v>11050</v>
      </c>
      <c r="B5630" s="23" t="s">
        <v>11051</v>
      </c>
      <c r="C5630" s="23" t="s">
        <v>32</v>
      </c>
      <c r="D5630" s="24">
        <v>45317.038472222222</v>
      </c>
      <c r="E5630" s="25" t="s">
        <v>11</v>
      </c>
      <c r="F5630" s="26" t="s">
        <v>16</v>
      </c>
      <c r="G5630" s="26" t="s">
        <v>14</v>
      </c>
      <c r="H5630" s="23">
        <v>0</v>
      </c>
      <c r="I5630" s="27"/>
      <c r="J5630" s="28">
        <v>0</v>
      </c>
      <c r="K5630" t="str">
        <f>IF((LEN(relatorio_Ananindeua3[[#This Row],[CIF/CPF/CNPJ]])=14),relatorio_Ananindeua3[[#This Row],[CIF/CPF/CNPJ]],relatorio_Ananindeua3[[#This Row],[Coluna2]])</f>
        <v>53657213000157</v>
      </c>
      <c r="L5630" t="str">
        <f t="shared" si="88"/>
        <v>536******57</v>
      </c>
    </row>
    <row r="5631" spans="1:12" x14ac:dyDescent="0.25">
      <c r="A5631" s="23" t="s">
        <v>11066</v>
      </c>
      <c r="B5631" s="23" t="s">
        <v>11067</v>
      </c>
      <c r="C5631" s="23" t="s">
        <v>32</v>
      </c>
      <c r="D5631" s="24">
        <v>45317.052291666667</v>
      </c>
      <c r="E5631" s="25" t="s">
        <v>11</v>
      </c>
      <c r="F5631" s="26" t="s">
        <v>16</v>
      </c>
      <c r="G5631" s="26" t="s">
        <v>14</v>
      </c>
      <c r="H5631" s="23">
        <v>0</v>
      </c>
      <c r="I5631" s="27"/>
      <c r="J5631" s="28">
        <v>0</v>
      </c>
      <c r="K5631" t="str">
        <f>IF((LEN(relatorio_Ananindeua3[[#This Row],[CIF/CPF/CNPJ]])=14),relatorio_Ananindeua3[[#This Row],[CIF/CPF/CNPJ]],relatorio_Ananindeua3[[#This Row],[Coluna2]])</f>
        <v>53663509000180</v>
      </c>
      <c r="L5631" t="str">
        <f t="shared" si="88"/>
        <v>536******80</v>
      </c>
    </row>
    <row r="5632" spans="1:12" x14ac:dyDescent="0.25">
      <c r="A5632" s="23" t="s">
        <v>11052</v>
      </c>
      <c r="B5632" s="23" t="s">
        <v>11053</v>
      </c>
      <c r="C5632" s="23" t="s">
        <v>32</v>
      </c>
      <c r="D5632" s="24">
        <v>45317.052361111113</v>
      </c>
      <c r="E5632" s="25" t="s">
        <v>11</v>
      </c>
      <c r="F5632" s="26" t="s">
        <v>16</v>
      </c>
      <c r="G5632" s="26" t="s">
        <v>14</v>
      </c>
      <c r="H5632" s="23">
        <v>0</v>
      </c>
      <c r="I5632" s="27"/>
      <c r="J5632" s="28">
        <v>0</v>
      </c>
      <c r="K5632" t="str">
        <f>IF((LEN(relatorio_Ananindeua3[[#This Row],[CIF/CPF/CNPJ]])=14),relatorio_Ananindeua3[[#This Row],[CIF/CPF/CNPJ]],relatorio_Ananindeua3[[#This Row],[Coluna2]])</f>
        <v>53659699000162</v>
      </c>
      <c r="L5632" t="str">
        <f t="shared" si="88"/>
        <v>536******62</v>
      </c>
    </row>
    <row r="5633" spans="1:12" x14ac:dyDescent="0.25">
      <c r="A5633" s="23" t="s">
        <v>11062</v>
      </c>
      <c r="B5633" s="23" t="s">
        <v>11063</v>
      </c>
      <c r="C5633" s="23" t="s">
        <v>32</v>
      </c>
      <c r="D5633" s="24">
        <v>45317.059236111112</v>
      </c>
      <c r="E5633" s="25" t="s">
        <v>11</v>
      </c>
      <c r="F5633" s="26" t="s">
        <v>16</v>
      </c>
      <c r="G5633" s="26" t="s">
        <v>14</v>
      </c>
      <c r="H5633" s="23">
        <v>0</v>
      </c>
      <c r="I5633" s="27"/>
      <c r="J5633" s="28">
        <v>0</v>
      </c>
      <c r="K5633" t="str">
        <f>IF((LEN(relatorio_Ananindeua3[[#This Row],[CIF/CPF/CNPJ]])=14),relatorio_Ananindeua3[[#This Row],[CIF/CPF/CNPJ]],relatorio_Ananindeua3[[#This Row],[Coluna2]])</f>
        <v>53662873000126</v>
      </c>
      <c r="L5633" t="str">
        <f t="shared" si="88"/>
        <v>536******26</v>
      </c>
    </row>
    <row r="5634" spans="1:12" x14ac:dyDescent="0.25">
      <c r="A5634" s="23" t="s">
        <v>11056</v>
      </c>
      <c r="B5634" s="23" t="s">
        <v>11057</v>
      </c>
      <c r="C5634" s="23" t="s">
        <v>32</v>
      </c>
      <c r="D5634" s="24">
        <v>45317.059305555558</v>
      </c>
      <c r="E5634" s="25" t="s">
        <v>11</v>
      </c>
      <c r="F5634" s="26" t="s">
        <v>16</v>
      </c>
      <c r="G5634" s="26" t="s">
        <v>14</v>
      </c>
      <c r="H5634" s="23">
        <v>0</v>
      </c>
      <c r="I5634" s="27"/>
      <c r="J5634" s="28">
        <v>0</v>
      </c>
      <c r="K5634" t="str">
        <f>IF((LEN(relatorio_Ananindeua3[[#This Row],[CIF/CPF/CNPJ]])=14),relatorio_Ananindeua3[[#This Row],[CIF/CPF/CNPJ]],relatorio_Ananindeua3[[#This Row],[Coluna2]])</f>
        <v>53661145000108</v>
      </c>
      <c r="L5634" t="str">
        <f t="shared" si="88"/>
        <v>536******08</v>
      </c>
    </row>
    <row r="5635" spans="1:12" x14ac:dyDescent="0.25">
      <c r="A5635" s="23" t="s">
        <v>9198</v>
      </c>
      <c r="B5635" s="23" t="s">
        <v>9199</v>
      </c>
      <c r="C5635" s="23" t="s">
        <v>34</v>
      </c>
      <c r="D5635" s="24">
        <v>45317.066157407404</v>
      </c>
      <c r="E5635" s="25" t="s">
        <v>11</v>
      </c>
      <c r="F5635" s="26" t="s">
        <v>16</v>
      </c>
      <c r="G5635" s="26" t="s">
        <v>14</v>
      </c>
      <c r="H5635" s="23">
        <v>0</v>
      </c>
      <c r="I5635" s="27"/>
      <c r="J5635" s="28">
        <v>0</v>
      </c>
      <c r="K5635" t="str">
        <f>IF((LEN(relatorio_Ananindeua3[[#This Row],[CIF/CPF/CNPJ]])=14),relatorio_Ananindeua3[[#This Row],[CIF/CPF/CNPJ]],relatorio_Ananindeua3[[#This Row],[Coluna2]])</f>
        <v>50976065000145</v>
      </c>
      <c r="L5635" t="str">
        <f t="shared" si="88"/>
        <v>509******45</v>
      </c>
    </row>
    <row r="5636" spans="1:12" x14ac:dyDescent="0.25">
      <c r="A5636" s="23" t="s">
        <v>11058</v>
      </c>
      <c r="B5636" s="23" t="s">
        <v>11059</v>
      </c>
      <c r="C5636" s="23" t="s">
        <v>32</v>
      </c>
      <c r="D5636" s="24">
        <v>45317.066157407404</v>
      </c>
      <c r="E5636" s="25" t="s">
        <v>11</v>
      </c>
      <c r="F5636" s="26" t="s">
        <v>16</v>
      </c>
      <c r="G5636" s="26" t="s">
        <v>14</v>
      </c>
      <c r="H5636" s="23">
        <v>0</v>
      </c>
      <c r="I5636" s="27"/>
      <c r="J5636" s="28">
        <v>0</v>
      </c>
      <c r="K5636" t="str">
        <f>IF((LEN(relatorio_Ananindeua3[[#This Row],[CIF/CPF/CNPJ]])=14),relatorio_Ananindeua3[[#This Row],[CIF/CPF/CNPJ]],relatorio_Ananindeua3[[#This Row],[Coluna2]])</f>
        <v>53662343000188</v>
      </c>
      <c r="L5636" t="str">
        <f t="shared" si="88"/>
        <v>536******88</v>
      </c>
    </row>
    <row r="5637" spans="1:12" x14ac:dyDescent="0.25">
      <c r="A5637" s="23" t="s">
        <v>11030</v>
      </c>
      <c r="B5637" s="23" t="s">
        <v>11031</v>
      </c>
      <c r="C5637" s="23" t="s">
        <v>32</v>
      </c>
      <c r="D5637" s="24">
        <v>45317.066203703704</v>
      </c>
      <c r="E5637" s="25" t="s">
        <v>11</v>
      </c>
      <c r="F5637" s="26" t="s">
        <v>16</v>
      </c>
      <c r="G5637" s="26" t="s">
        <v>14</v>
      </c>
      <c r="H5637" s="23">
        <v>0</v>
      </c>
      <c r="I5637" s="27"/>
      <c r="J5637" s="28">
        <v>0</v>
      </c>
      <c r="K5637" t="str">
        <f>IF((LEN(relatorio_Ananindeua3[[#This Row],[CIF/CPF/CNPJ]])=14),relatorio_Ananindeua3[[#This Row],[CIF/CPF/CNPJ]],relatorio_Ananindeua3[[#This Row],[Coluna2]])</f>
        <v>53649221000151</v>
      </c>
      <c r="L5637" t="str">
        <f t="shared" si="88"/>
        <v>536******51</v>
      </c>
    </row>
    <row r="5638" spans="1:12" x14ac:dyDescent="0.25">
      <c r="A5638" s="23" t="s">
        <v>11028</v>
      </c>
      <c r="B5638" s="23" t="s">
        <v>11029</v>
      </c>
      <c r="C5638" s="23" t="s">
        <v>32</v>
      </c>
      <c r="D5638" s="24">
        <v>45317.066319444442</v>
      </c>
      <c r="E5638" s="25" t="s">
        <v>11</v>
      </c>
      <c r="F5638" s="26" t="s">
        <v>16</v>
      </c>
      <c r="G5638" s="26" t="s">
        <v>14</v>
      </c>
      <c r="H5638" s="23">
        <v>0</v>
      </c>
      <c r="I5638" s="27"/>
      <c r="J5638" s="28">
        <v>0</v>
      </c>
      <c r="K5638" t="str">
        <f>IF((LEN(relatorio_Ananindeua3[[#This Row],[CIF/CPF/CNPJ]])=14),relatorio_Ananindeua3[[#This Row],[CIF/CPF/CNPJ]],relatorio_Ananindeua3[[#This Row],[Coluna2]])</f>
        <v>53648475000155</v>
      </c>
      <c r="L5638" t="str">
        <f t="shared" si="88"/>
        <v>536******55</v>
      </c>
    </row>
    <row r="5639" spans="1:12" x14ac:dyDescent="0.25">
      <c r="A5639" s="23" t="s">
        <v>8071</v>
      </c>
      <c r="B5639" s="23" t="s">
        <v>8072</v>
      </c>
      <c r="C5639" s="23" t="s">
        <v>34</v>
      </c>
      <c r="D5639" s="24">
        <v>45317.080069444448</v>
      </c>
      <c r="E5639" s="25" t="s">
        <v>11</v>
      </c>
      <c r="F5639" s="26" t="s">
        <v>16</v>
      </c>
      <c r="G5639" s="26" t="s">
        <v>14</v>
      </c>
      <c r="H5639" s="23">
        <v>0</v>
      </c>
      <c r="I5639" s="27"/>
      <c r="J5639" s="28">
        <v>0</v>
      </c>
      <c r="K5639" t="str">
        <f>IF((LEN(relatorio_Ananindeua3[[#This Row],[CIF/CPF/CNPJ]])=14),relatorio_Ananindeua3[[#This Row],[CIF/CPF/CNPJ]],relatorio_Ananindeua3[[#This Row],[Coluna2]])</f>
        <v>49068578000179</v>
      </c>
      <c r="L5639" t="str">
        <f t="shared" si="88"/>
        <v>490******79</v>
      </c>
    </row>
    <row r="5640" spans="1:12" x14ac:dyDescent="0.25">
      <c r="A5640" s="23" t="s">
        <v>11054</v>
      </c>
      <c r="B5640" s="23" t="s">
        <v>11055</v>
      </c>
      <c r="C5640" s="23" t="s">
        <v>32</v>
      </c>
      <c r="D5640" s="24">
        <v>45317.267638888887</v>
      </c>
      <c r="E5640" s="25" t="s">
        <v>11</v>
      </c>
      <c r="F5640" s="26" t="s">
        <v>16</v>
      </c>
      <c r="G5640" s="26" t="s">
        <v>14</v>
      </c>
      <c r="H5640" s="23">
        <v>0</v>
      </c>
      <c r="I5640" s="27"/>
      <c r="J5640" s="28">
        <v>0</v>
      </c>
      <c r="K5640" t="str">
        <f>IF((LEN(relatorio_Ananindeua3[[#This Row],[CIF/CPF/CNPJ]])=14),relatorio_Ananindeua3[[#This Row],[CIF/CPF/CNPJ]],relatorio_Ananindeua3[[#This Row],[Coluna2]])</f>
        <v>53659703000192</v>
      </c>
      <c r="L5640" t="str">
        <f t="shared" si="88"/>
        <v>536******92</v>
      </c>
    </row>
    <row r="5641" spans="1:12" x14ac:dyDescent="0.25">
      <c r="A5641" s="23" t="s">
        <v>9635</v>
      </c>
      <c r="B5641" s="23" t="s">
        <v>9636</v>
      </c>
      <c r="C5641" s="23" t="s">
        <v>34</v>
      </c>
      <c r="D5641" s="24">
        <v>45317.281469907408</v>
      </c>
      <c r="E5641" s="25" t="s">
        <v>11</v>
      </c>
      <c r="F5641" s="26" t="s">
        <v>16</v>
      </c>
      <c r="G5641" s="26" t="s">
        <v>14</v>
      </c>
      <c r="H5641" s="23">
        <v>0</v>
      </c>
      <c r="I5641" s="27"/>
      <c r="J5641" s="28">
        <v>0</v>
      </c>
      <c r="K5641" t="str">
        <f>IF((LEN(relatorio_Ananindeua3[[#This Row],[CIF/CPF/CNPJ]])=14),relatorio_Ananindeua3[[#This Row],[CIF/CPF/CNPJ]],relatorio_Ananindeua3[[#This Row],[Coluna2]])</f>
        <v>51887270000105</v>
      </c>
      <c r="L5641" t="str">
        <f t="shared" si="88"/>
        <v>518******05</v>
      </c>
    </row>
    <row r="5642" spans="1:12" x14ac:dyDescent="0.25">
      <c r="A5642" s="23" t="s">
        <v>11032</v>
      </c>
      <c r="B5642" s="23" t="s">
        <v>11033</v>
      </c>
      <c r="C5642" s="23" t="s">
        <v>32</v>
      </c>
      <c r="D5642" s="24">
        <v>45317.28837962963</v>
      </c>
      <c r="E5642" s="25" t="s">
        <v>11</v>
      </c>
      <c r="F5642" s="26" t="s">
        <v>16</v>
      </c>
      <c r="G5642" s="26" t="s">
        <v>14</v>
      </c>
      <c r="H5642" s="23">
        <v>0</v>
      </c>
      <c r="I5642" s="27"/>
      <c r="J5642" s="28">
        <v>0</v>
      </c>
      <c r="K5642" t="str">
        <f>IF((LEN(relatorio_Ananindeua3[[#This Row],[CIF/CPF/CNPJ]])=14),relatorio_Ananindeua3[[#This Row],[CIF/CPF/CNPJ]],relatorio_Ananindeua3[[#This Row],[Coluna2]])</f>
        <v>53650705000110</v>
      </c>
      <c r="L5642" t="str">
        <f t="shared" si="88"/>
        <v>536******10</v>
      </c>
    </row>
    <row r="5643" spans="1:12" x14ac:dyDescent="0.25">
      <c r="A5643" s="23" t="s">
        <v>11040</v>
      </c>
      <c r="B5643" s="23" t="s">
        <v>11041</v>
      </c>
      <c r="C5643" s="23" t="s">
        <v>32</v>
      </c>
      <c r="D5643" s="24">
        <v>45317.288391203707</v>
      </c>
      <c r="E5643" s="25" t="s">
        <v>11</v>
      </c>
      <c r="F5643" s="26" t="s">
        <v>16</v>
      </c>
      <c r="G5643" s="26" t="s">
        <v>14</v>
      </c>
      <c r="H5643" s="23">
        <v>0</v>
      </c>
      <c r="I5643" s="27"/>
      <c r="J5643" s="28">
        <v>0</v>
      </c>
      <c r="K5643" t="str">
        <f>IF((LEN(relatorio_Ananindeua3[[#This Row],[CIF/CPF/CNPJ]])=14),relatorio_Ananindeua3[[#This Row],[CIF/CPF/CNPJ]],relatorio_Ananindeua3[[#This Row],[Coluna2]])</f>
        <v>53652094000140</v>
      </c>
      <c r="L5643" t="str">
        <f t="shared" si="88"/>
        <v>536******40</v>
      </c>
    </row>
    <row r="5644" spans="1:12" x14ac:dyDescent="0.25">
      <c r="A5644" s="23" t="s">
        <v>11048</v>
      </c>
      <c r="B5644" s="23" t="s">
        <v>11049</v>
      </c>
      <c r="C5644" s="23" t="s">
        <v>32</v>
      </c>
      <c r="D5644" s="24">
        <v>45317.288495370369</v>
      </c>
      <c r="E5644" s="25" t="s">
        <v>11</v>
      </c>
      <c r="F5644" s="26" t="s">
        <v>16</v>
      </c>
      <c r="G5644" s="26" t="s">
        <v>14</v>
      </c>
      <c r="H5644" s="23">
        <v>0</v>
      </c>
      <c r="I5644" s="27"/>
      <c r="J5644" s="28">
        <v>0</v>
      </c>
      <c r="K5644" t="str">
        <f>IF((LEN(relatorio_Ananindeua3[[#This Row],[CIF/CPF/CNPJ]])=14),relatorio_Ananindeua3[[#This Row],[CIF/CPF/CNPJ]],relatorio_Ananindeua3[[#This Row],[Coluna2]])</f>
        <v>53657080000119</v>
      </c>
      <c r="L5644" t="str">
        <f t="shared" si="88"/>
        <v>536******19</v>
      </c>
    </row>
    <row r="5645" spans="1:12" x14ac:dyDescent="0.25">
      <c r="A5645" s="23" t="s">
        <v>4181</v>
      </c>
      <c r="B5645" s="23" t="s">
        <v>4182</v>
      </c>
      <c r="C5645" s="23" t="s">
        <v>34</v>
      </c>
      <c r="D5645" s="24">
        <v>45317.288587962961</v>
      </c>
      <c r="E5645" s="25" t="s">
        <v>11</v>
      </c>
      <c r="F5645" s="26" t="s">
        <v>16</v>
      </c>
      <c r="G5645" s="26" t="s">
        <v>14</v>
      </c>
      <c r="H5645" s="23">
        <v>0</v>
      </c>
      <c r="I5645" s="27"/>
      <c r="J5645" s="28">
        <v>0</v>
      </c>
      <c r="K5645" t="str">
        <f>IF((LEN(relatorio_Ananindeua3[[#This Row],[CIF/CPF/CNPJ]])=14),relatorio_Ananindeua3[[#This Row],[CIF/CPF/CNPJ]],relatorio_Ananindeua3[[#This Row],[Coluna2]])</f>
        <v>36511235000195</v>
      </c>
      <c r="L5645" t="str">
        <f t="shared" si="88"/>
        <v>365******95</v>
      </c>
    </row>
    <row r="5646" spans="1:12" x14ac:dyDescent="0.25">
      <c r="A5646" s="23" t="s">
        <v>11034</v>
      </c>
      <c r="B5646" s="23" t="s">
        <v>11035</v>
      </c>
      <c r="C5646" s="23" t="s">
        <v>32</v>
      </c>
      <c r="D5646" s="24">
        <v>45317.288599537038</v>
      </c>
      <c r="E5646" s="25" t="s">
        <v>11</v>
      </c>
      <c r="F5646" s="26" t="s">
        <v>16</v>
      </c>
      <c r="G5646" s="26" t="s">
        <v>14</v>
      </c>
      <c r="H5646" s="23">
        <v>0</v>
      </c>
      <c r="I5646" s="27"/>
      <c r="J5646" s="28">
        <v>0</v>
      </c>
      <c r="K5646" t="str">
        <f>IF((LEN(relatorio_Ananindeua3[[#This Row],[CIF/CPF/CNPJ]])=14),relatorio_Ananindeua3[[#This Row],[CIF/CPF/CNPJ]],relatorio_Ananindeua3[[#This Row],[Coluna2]])</f>
        <v>53650770000146</v>
      </c>
      <c r="L5646" t="str">
        <f t="shared" si="88"/>
        <v>536******46</v>
      </c>
    </row>
    <row r="5647" spans="1:12" x14ac:dyDescent="0.25">
      <c r="A5647" s="23" t="s">
        <v>11064</v>
      </c>
      <c r="B5647" s="23" t="s">
        <v>11065</v>
      </c>
      <c r="C5647" s="23" t="s">
        <v>32</v>
      </c>
      <c r="D5647" s="24">
        <v>45317.295405092591</v>
      </c>
      <c r="E5647" s="25" t="s">
        <v>11</v>
      </c>
      <c r="F5647" s="26" t="s">
        <v>16</v>
      </c>
      <c r="G5647" s="26" t="s">
        <v>14</v>
      </c>
      <c r="H5647" s="23">
        <v>0</v>
      </c>
      <c r="I5647" s="27"/>
      <c r="J5647" s="28">
        <v>0</v>
      </c>
      <c r="K5647" t="str">
        <f>IF((LEN(relatorio_Ananindeua3[[#This Row],[CIF/CPF/CNPJ]])=14),relatorio_Ananindeua3[[#This Row],[CIF/CPF/CNPJ]],relatorio_Ananindeua3[[#This Row],[Coluna2]])</f>
        <v>53662951000192</v>
      </c>
      <c r="L5647" t="str">
        <f t="shared" si="88"/>
        <v>536******92</v>
      </c>
    </row>
    <row r="5648" spans="1:12" x14ac:dyDescent="0.25">
      <c r="A5648" s="23" t="s">
        <v>10884</v>
      </c>
      <c r="B5648" s="23" t="s">
        <v>10885</v>
      </c>
      <c r="C5648" s="23" t="s">
        <v>34</v>
      </c>
      <c r="D5648" s="24">
        <v>45317.295439814814</v>
      </c>
      <c r="E5648" s="25" t="s">
        <v>11</v>
      </c>
      <c r="F5648" s="26" t="s">
        <v>16</v>
      </c>
      <c r="G5648" s="26" t="s">
        <v>14</v>
      </c>
      <c r="H5648" s="23">
        <v>0</v>
      </c>
      <c r="I5648" s="27"/>
      <c r="J5648" s="28">
        <v>0</v>
      </c>
      <c r="K5648" t="str">
        <f>IF((LEN(relatorio_Ananindeua3[[#This Row],[CIF/CPF/CNPJ]])=14),relatorio_Ananindeua3[[#This Row],[CIF/CPF/CNPJ]],relatorio_Ananindeua3[[#This Row],[Coluna2]])</f>
        <v>53604995000166</v>
      </c>
      <c r="L5648" t="str">
        <f t="shared" si="88"/>
        <v>536******66</v>
      </c>
    </row>
    <row r="5649" spans="1:12" x14ac:dyDescent="0.25">
      <c r="A5649" s="23" t="s">
        <v>11024</v>
      </c>
      <c r="B5649" s="23" t="s">
        <v>11025</v>
      </c>
      <c r="C5649" s="23" t="s">
        <v>32</v>
      </c>
      <c r="D5649" s="24">
        <v>45317.295520833337</v>
      </c>
      <c r="E5649" s="25" t="s">
        <v>11</v>
      </c>
      <c r="F5649" s="26" t="s">
        <v>16</v>
      </c>
      <c r="G5649" s="26" t="s">
        <v>14</v>
      </c>
      <c r="H5649" s="23">
        <v>0</v>
      </c>
      <c r="I5649" s="27"/>
      <c r="J5649" s="28">
        <v>0</v>
      </c>
      <c r="K5649" t="str">
        <f>IF((LEN(relatorio_Ananindeua3[[#This Row],[CIF/CPF/CNPJ]])=14),relatorio_Ananindeua3[[#This Row],[CIF/CPF/CNPJ]],relatorio_Ananindeua3[[#This Row],[Coluna2]])</f>
        <v>53646627000180</v>
      </c>
      <c r="L5649" t="str">
        <f t="shared" si="88"/>
        <v>536******80</v>
      </c>
    </row>
    <row r="5650" spans="1:12" x14ac:dyDescent="0.25">
      <c r="A5650" s="23" t="s">
        <v>4485</v>
      </c>
      <c r="B5650" s="23" t="s">
        <v>4486</v>
      </c>
      <c r="C5650" s="23" t="s">
        <v>34</v>
      </c>
      <c r="D5650" s="24">
        <v>45317.302337962959</v>
      </c>
      <c r="E5650" s="25" t="s">
        <v>11</v>
      </c>
      <c r="F5650" s="26" t="s">
        <v>16</v>
      </c>
      <c r="G5650" s="26" t="s">
        <v>14</v>
      </c>
      <c r="H5650" s="23">
        <v>0</v>
      </c>
      <c r="I5650" s="27"/>
      <c r="J5650" s="28">
        <v>0</v>
      </c>
      <c r="K5650" t="str">
        <f>IF((LEN(relatorio_Ananindeua3[[#This Row],[CIF/CPF/CNPJ]])=14),relatorio_Ananindeua3[[#This Row],[CIF/CPF/CNPJ]],relatorio_Ananindeua3[[#This Row],[Coluna2]])</f>
        <v>37704980000113</v>
      </c>
      <c r="L5650" t="str">
        <f t="shared" ref="L5650:L5713" si="89">_xlfn.CONCAT(LEFT(A5650,3),REPT("*",6),RIGHT(A5650,2))</f>
        <v>377******13</v>
      </c>
    </row>
    <row r="5651" spans="1:12" x14ac:dyDescent="0.25">
      <c r="A5651" s="23" t="s">
        <v>3306</v>
      </c>
      <c r="B5651" s="23" t="s">
        <v>3307</v>
      </c>
      <c r="C5651" s="23" t="s">
        <v>34</v>
      </c>
      <c r="D5651" s="24">
        <v>45317.302395833336</v>
      </c>
      <c r="E5651" s="25" t="s">
        <v>11</v>
      </c>
      <c r="F5651" s="26" t="s">
        <v>16</v>
      </c>
      <c r="G5651" s="26" t="s">
        <v>14</v>
      </c>
      <c r="H5651" s="23">
        <v>0</v>
      </c>
      <c r="I5651" s="27"/>
      <c r="J5651" s="28">
        <v>0</v>
      </c>
      <c r="K5651" t="str">
        <f>IF((LEN(relatorio_Ananindeua3[[#This Row],[CIF/CPF/CNPJ]])=14),relatorio_Ananindeua3[[#This Row],[CIF/CPF/CNPJ]],relatorio_Ananindeua3[[#This Row],[Coluna2]])</f>
        <v>32991048000103</v>
      </c>
      <c r="L5651" t="str">
        <f t="shared" si="89"/>
        <v>329******03</v>
      </c>
    </row>
    <row r="5652" spans="1:12" x14ac:dyDescent="0.25">
      <c r="A5652" s="23" t="s">
        <v>4441</v>
      </c>
      <c r="B5652" s="23" t="s">
        <v>4442</v>
      </c>
      <c r="C5652" s="23" t="s">
        <v>34</v>
      </c>
      <c r="D5652" s="24">
        <v>45317.316157407404</v>
      </c>
      <c r="E5652" s="25" t="s">
        <v>11</v>
      </c>
      <c r="F5652" s="26" t="s">
        <v>16</v>
      </c>
      <c r="G5652" s="26" t="s">
        <v>14</v>
      </c>
      <c r="H5652" s="23">
        <v>0</v>
      </c>
      <c r="I5652" s="27"/>
      <c r="J5652" s="28">
        <v>0</v>
      </c>
      <c r="K5652" t="str">
        <f>IF((LEN(relatorio_Ananindeua3[[#This Row],[CIF/CPF/CNPJ]])=14),relatorio_Ananindeua3[[#This Row],[CIF/CPF/CNPJ]],relatorio_Ananindeua3[[#This Row],[Coluna2]])</f>
        <v>37530992000179</v>
      </c>
      <c r="L5652" t="str">
        <f t="shared" si="89"/>
        <v>375******79</v>
      </c>
    </row>
    <row r="5653" spans="1:12" x14ac:dyDescent="0.25">
      <c r="A5653" s="23" t="s">
        <v>10094</v>
      </c>
      <c r="B5653" s="23" t="s">
        <v>10095</v>
      </c>
      <c r="C5653" s="23" t="s">
        <v>34</v>
      </c>
      <c r="D5653" s="24">
        <v>45317.323148148149</v>
      </c>
      <c r="E5653" s="25" t="s">
        <v>11</v>
      </c>
      <c r="F5653" s="26" t="s">
        <v>16</v>
      </c>
      <c r="G5653" s="26" t="s">
        <v>14</v>
      </c>
      <c r="H5653" s="23">
        <v>0</v>
      </c>
      <c r="I5653" s="27"/>
      <c r="J5653" s="28">
        <v>0</v>
      </c>
      <c r="K5653" t="str">
        <f>IF((LEN(relatorio_Ananindeua3[[#This Row],[CIF/CPF/CNPJ]])=14),relatorio_Ananindeua3[[#This Row],[CIF/CPF/CNPJ]],relatorio_Ananindeua3[[#This Row],[Coluna2]])</f>
        <v>53158194000114</v>
      </c>
      <c r="L5653" t="str">
        <f t="shared" si="89"/>
        <v>531******14</v>
      </c>
    </row>
    <row r="5654" spans="1:12" x14ac:dyDescent="0.25">
      <c r="A5654" s="23" t="s">
        <v>11026</v>
      </c>
      <c r="B5654" s="23" t="s">
        <v>11027</v>
      </c>
      <c r="C5654" s="23" t="s">
        <v>32</v>
      </c>
      <c r="D5654" s="24">
        <v>45317.323159722226</v>
      </c>
      <c r="E5654" s="25" t="s">
        <v>11</v>
      </c>
      <c r="F5654" s="26" t="s">
        <v>16</v>
      </c>
      <c r="G5654" s="26" t="s">
        <v>14</v>
      </c>
      <c r="H5654" s="23">
        <v>0</v>
      </c>
      <c r="I5654" s="27"/>
      <c r="J5654" s="28">
        <v>0</v>
      </c>
      <c r="K5654" t="str">
        <f>IF((LEN(relatorio_Ananindeua3[[#This Row],[CIF/CPF/CNPJ]])=14),relatorio_Ananindeua3[[#This Row],[CIF/CPF/CNPJ]],relatorio_Ananindeua3[[#This Row],[Coluna2]])</f>
        <v>53648038000131</v>
      </c>
      <c r="L5654" t="str">
        <f t="shared" si="89"/>
        <v>536******31</v>
      </c>
    </row>
    <row r="5655" spans="1:12" x14ac:dyDescent="0.25">
      <c r="A5655" s="23" t="s">
        <v>11038</v>
      </c>
      <c r="B5655" s="23" t="s">
        <v>11039</v>
      </c>
      <c r="C5655" s="23" t="s">
        <v>32</v>
      </c>
      <c r="D5655" s="24">
        <v>45317.323194444441</v>
      </c>
      <c r="E5655" s="25" t="s">
        <v>11</v>
      </c>
      <c r="F5655" s="26" t="s">
        <v>16</v>
      </c>
      <c r="G5655" s="26" t="s">
        <v>14</v>
      </c>
      <c r="H5655" s="23">
        <v>0</v>
      </c>
      <c r="I5655" s="27"/>
      <c r="J5655" s="28">
        <v>0</v>
      </c>
      <c r="K5655" t="str">
        <f>IF((LEN(relatorio_Ananindeua3[[#This Row],[CIF/CPF/CNPJ]])=14),relatorio_Ananindeua3[[#This Row],[CIF/CPF/CNPJ]],relatorio_Ananindeua3[[#This Row],[Coluna2]])</f>
        <v>53652001000187</v>
      </c>
      <c r="L5655" t="str">
        <f t="shared" si="89"/>
        <v>536******87</v>
      </c>
    </row>
    <row r="5656" spans="1:12" x14ac:dyDescent="0.25">
      <c r="A5656" s="23" t="s">
        <v>10998</v>
      </c>
      <c r="B5656" s="23" t="s">
        <v>10999</v>
      </c>
      <c r="C5656" s="23" t="s">
        <v>34</v>
      </c>
      <c r="D5656" s="24">
        <v>45317.323206018518</v>
      </c>
      <c r="E5656" s="25" t="s">
        <v>11</v>
      </c>
      <c r="F5656" s="26" t="s">
        <v>16</v>
      </c>
      <c r="G5656" s="26" t="s">
        <v>14</v>
      </c>
      <c r="H5656" s="23">
        <v>0</v>
      </c>
      <c r="I5656" s="27"/>
      <c r="J5656" s="28">
        <v>0</v>
      </c>
      <c r="K5656" t="str">
        <f>IF((LEN(relatorio_Ananindeua3[[#This Row],[CIF/CPF/CNPJ]])=14),relatorio_Ananindeua3[[#This Row],[CIF/CPF/CNPJ]],relatorio_Ananindeua3[[#This Row],[Coluna2]])</f>
        <v>53642106000155</v>
      </c>
      <c r="L5656" t="str">
        <f t="shared" si="89"/>
        <v>536******55</v>
      </c>
    </row>
    <row r="5657" spans="1:12" x14ac:dyDescent="0.25">
      <c r="A5657" s="23" t="s">
        <v>11042</v>
      </c>
      <c r="B5657" s="23" t="s">
        <v>11043</v>
      </c>
      <c r="C5657" s="23" t="s">
        <v>32</v>
      </c>
      <c r="D5657" s="24">
        <v>45317.330057870371</v>
      </c>
      <c r="E5657" s="25" t="s">
        <v>11</v>
      </c>
      <c r="F5657" s="26" t="s">
        <v>16</v>
      </c>
      <c r="G5657" s="26" t="s">
        <v>14</v>
      </c>
      <c r="H5657" s="23">
        <v>0</v>
      </c>
      <c r="I5657" s="27"/>
      <c r="J5657" s="28">
        <v>0</v>
      </c>
      <c r="K5657" t="str">
        <f>IF((LEN(relatorio_Ananindeua3[[#This Row],[CIF/CPF/CNPJ]])=14),relatorio_Ananindeua3[[#This Row],[CIF/CPF/CNPJ]],relatorio_Ananindeua3[[#This Row],[Coluna2]])</f>
        <v>53653496000169</v>
      </c>
      <c r="L5657" t="str">
        <f t="shared" si="89"/>
        <v>536******69</v>
      </c>
    </row>
    <row r="5658" spans="1:12" x14ac:dyDescent="0.25">
      <c r="A5658" s="23" t="s">
        <v>11060</v>
      </c>
      <c r="B5658" s="23" t="s">
        <v>11061</v>
      </c>
      <c r="C5658" s="23" t="s">
        <v>32</v>
      </c>
      <c r="D5658" s="24">
        <v>45317.330069444448</v>
      </c>
      <c r="E5658" s="25" t="s">
        <v>11</v>
      </c>
      <c r="F5658" s="26" t="s">
        <v>16</v>
      </c>
      <c r="G5658" s="26" t="s">
        <v>14</v>
      </c>
      <c r="H5658" s="23">
        <v>0</v>
      </c>
      <c r="I5658" s="27"/>
      <c r="J5658" s="28">
        <v>0</v>
      </c>
      <c r="K5658" t="str">
        <f>IF((LEN(relatorio_Ananindeua3[[#This Row],[CIF/CPF/CNPJ]])=14),relatorio_Ananindeua3[[#This Row],[CIF/CPF/CNPJ]],relatorio_Ananindeua3[[#This Row],[Coluna2]])</f>
        <v>53662837000162</v>
      </c>
      <c r="L5658" t="str">
        <f t="shared" si="89"/>
        <v>536******62</v>
      </c>
    </row>
    <row r="5659" spans="1:12" x14ac:dyDescent="0.25">
      <c r="A5659" s="23" t="s">
        <v>10962</v>
      </c>
      <c r="B5659" s="23" t="s">
        <v>10963</v>
      </c>
      <c r="C5659" s="23" t="s">
        <v>32</v>
      </c>
      <c r="D5659" s="24">
        <v>45317.356076388889</v>
      </c>
      <c r="E5659" s="25" t="s">
        <v>11</v>
      </c>
      <c r="F5659" s="26" t="s">
        <v>16</v>
      </c>
      <c r="G5659" s="26" t="s">
        <v>14</v>
      </c>
      <c r="H5659" s="23">
        <v>0</v>
      </c>
      <c r="I5659" s="27"/>
      <c r="J5659" s="28">
        <v>0</v>
      </c>
      <c r="K5659" t="str">
        <f>IF((LEN(relatorio_Ananindeua3[[#This Row],[CIF/CPF/CNPJ]])=14),relatorio_Ananindeua3[[#This Row],[CIF/CPF/CNPJ]],relatorio_Ananindeua3[[#This Row],[Coluna2]])</f>
        <v>53629691000153</v>
      </c>
      <c r="L5659" t="str">
        <f t="shared" si="89"/>
        <v>536******53</v>
      </c>
    </row>
    <row r="5660" spans="1:12" x14ac:dyDescent="0.25">
      <c r="A5660" s="23" t="s">
        <v>10962</v>
      </c>
      <c r="B5660" s="23" t="s">
        <v>10963</v>
      </c>
      <c r="C5660" s="23" t="s">
        <v>34</v>
      </c>
      <c r="D5660" s="24">
        <v>45317.367835648147</v>
      </c>
      <c r="E5660" s="25" t="s">
        <v>11</v>
      </c>
      <c r="F5660" s="26" t="s">
        <v>16</v>
      </c>
      <c r="G5660" s="26" t="s">
        <v>14</v>
      </c>
      <c r="H5660" s="23">
        <v>0</v>
      </c>
      <c r="I5660" s="27"/>
      <c r="J5660" s="28">
        <v>0</v>
      </c>
      <c r="K5660" t="str">
        <f>IF((LEN(relatorio_Ananindeua3[[#This Row],[CIF/CPF/CNPJ]])=14),relatorio_Ananindeua3[[#This Row],[CIF/CPF/CNPJ]],relatorio_Ananindeua3[[#This Row],[Coluna2]])</f>
        <v>53629691000153</v>
      </c>
      <c r="L5660" t="str">
        <f t="shared" si="89"/>
        <v>536******53</v>
      </c>
    </row>
    <row r="5661" spans="1:12" x14ac:dyDescent="0.25">
      <c r="A5661" s="23" t="s">
        <v>8276</v>
      </c>
      <c r="B5661" s="23" t="s">
        <v>8277</v>
      </c>
      <c r="C5661" s="23" t="s">
        <v>17</v>
      </c>
      <c r="D5661" s="24">
        <v>45317.432268518518</v>
      </c>
      <c r="E5661" s="25" t="s">
        <v>11</v>
      </c>
      <c r="F5661" s="26" t="s">
        <v>16</v>
      </c>
      <c r="G5661" s="26" t="s">
        <v>14</v>
      </c>
      <c r="H5661" s="23">
        <v>0</v>
      </c>
      <c r="I5661" s="27"/>
      <c r="J5661" s="28">
        <v>0</v>
      </c>
      <c r="K5661" t="str">
        <f>IF((LEN(relatorio_Ananindeua3[[#This Row],[CIF/CPF/CNPJ]])=14),relatorio_Ananindeua3[[#This Row],[CIF/CPF/CNPJ]],relatorio_Ananindeua3[[#This Row],[Coluna2]])</f>
        <v>49529962000121</v>
      </c>
      <c r="L5661" t="str">
        <f t="shared" si="89"/>
        <v>495******21</v>
      </c>
    </row>
    <row r="5662" spans="1:12" x14ac:dyDescent="0.25">
      <c r="A5662" s="23" t="s">
        <v>1344</v>
      </c>
      <c r="B5662" s="23" t="s">
        <v>1345</v>
      </c>
      <c r="C5662" s="23" t="s">
        <v>34</v>
      </c>
      <c r="D5662" s="24">
        <v>45317.472766203704</v>
      </c>
      <c r="E5662" s="25" t="s">
        <v>11</v>
      </c>
      <c r="F5662" s="26" t="s">
        <v>16</v>
      </c>
      <c r="G5662" s="26" t="s">
        <v>13496</v>
      </c>
      <c r="H5662" s="23">
        <v>0</v>
      </c>
      <c r="I5662" s="27"/>
      <c r="J5662" s="28">
        <v>0</v>
      </c>
      <c r="K5662" t="str">
        <f>IF((LEN(relatorio_Ananindeua3[[#This Row],[CIF/CPF/CNPJ]])=14),relatorio_Ananindeua3[[#This Row],[CIF/CPF/CNPJ]],relatorio_Ananindeua3[[#This Row],[Coluna2]])</f>
        <v>20643945000139</v>
      </c>
      <c r="L5662" t="str">
        <f t="shared" si="89"/>
        <v>206******39</v>
      </c>
    </row>
    <row r="5663" spans="1:12" x14ac:dyDescent="0.25">
      <c r="A5663" s="23" t="s">
        <v>1847</v>
      </c>
      <c r="B5663" s="23" t="s">
        <v>1848</v>
      </c>
      <c r="C5663" s="23" t="s">
        <v>17</v>
      </c>
      <c r="D5663" s="24">
        <v>45317.493738425925</v>
      </c>
      <c r="E5663" s="25" t="s">
        <v>11</v>
      </c>
      <c r="F5663" s="26" t="s">
        <v>16</v>
      </c>
      <c r="G5663" s="26" t="s">
        <v>14</v>
      </c>
      <c r="H5663" s="23">
        <v>0</v>
      </c>
      <c r="I5663" s="27"/>
      <c r="J5663" s="28">
        <v>0</v>
      </c>
      <c r="K5663" t="str">
        <f>IF((LEN(relatorio_Ananindeua3[[#This Row],[CIF/CPF/CNPJ]])=14),relatorio_Ananindeua3[[#This Row],[CIF/CPF/CNPJ]],relatorio_Ananindeua3[[#This Row],[Coluna2]])</f>
        <v>24780749000167</v>
      </c>
      <c r="L5663" t="str">
        <f t="shared" si="89"/>
        <v>247******67</v>
      </c>
    </row>
    <row r="5664" spans="1:12" x14ac:dyDescent="0.25">
      <c r="A5664" s="23" t="s">
        <v>7356</v>
      </c>
      <c r="B5664" s="23" t="s">
        <v>7357</v>
      </c>
      <c r="C5664" s="23" t="s">
        <v>34</v>
      </c>
      <c r="D5664" s="24">
        <v>45317.517604166664</v>
      </c>
      <c r="E5664" s="25" t="s">
        <v>11</v>
      </c>
      <c r="F5664" s="26" t="s">
        <v>16</v>
      </c>
      <c r="G5664" s="26" t="s">
        <v>14</v>
      </c>
      <c r="H5664" s="23">
        <v>0</v>
      </c>
      <c r="I5664" s="27"/>
      <c r="J5664" s="28">
        <v>0</v>
      </c>
      <c r="K5664" t="str">
        <f>IF((LEN(relatorio_Ananindeua3[[#This Row],[CIF/CPF/CNPJ]])=14),relatorio_Ananindeua3[[#This Row],[CIF/CPF/CNPJ]],relatorio_Ananindeua3[[#This Row],[Coluna2]])</f>
        <v>47402371000163</v>
      </c>
      <c r="L5664" t="str">
        <f t="shared" si="89"/>
        <v>474******63</v>
      </c>
    </row>
    <row r="5665" spans="1:12" x14ac:dyDescent="0.25">
      <c r="A5665" s="23" t="s">
        <v>956</v>
      </c>
      <c r="B5665" s="23" t="s">
        <v>957</v>
      </c>
      <c r="C5665" s="23" t="s">
        <v>21</v>
      </c>
      <c r="D5665" s="24">
        <v>45317.558333333334</v>
      </c>
      <c r="E5665" s="25" t="s">
        <v>11</v>
      </c>
      <c r="F5665" s="26" t="s">
        <v>19</v>
      </c>
      <c r="G5665" s="26" t="s">
        <v>13496</v>
      </c>
      <c r="H5665" s="23">
        <v>0</v>
      </c>
      <c r="I5665" s="27"/>
      <c r="J5665" s="28">
        <v>45728.21</v>
      </c>
      <c r="K5665" t="str">
        <f>IF((LEN(relatorio_Ananindeua3[[#This Row],[CIF/CPF/CNPJ]])=14),relatorio_Ananindeua3[[#This Row],[CIF/CPF/CNPJ]],relatorio_Ananindeua3[[#This Row],[Coluna2]])</f>
        <v>17454167000125</v>
      </c>
      <c r="L5665" t="str">
        <f t="shared" si="89"/>
        <v>174******25</v>
      </c>
    </row>
    <row r="5666" spans="1:12" x14ac:dyDescent="0.25">
      <c r="A5666" s="23" t="s">
        <v>684</v>
      </c>
      <c r="B5666" s="23" t="s">
        <v>685</v>
      </c>
      <c r="C5666" s="23" t="s">
        <v>34</v>
      </c>
      <c r="D5666" s="24">
        <v>45317.644814814812</v>
      </c>
      <c r="E5666" s="25" t="s">
        <v>11</v>
      </c>
      <c r="F5666" s="26" t="s">
        <v>16</v>
      </c>
      <c r="G5666" s="26" t="s">
        <v>13496</v>
      </c>
      <c r="H5666" s="23">
        <v>0</v>
      </c>
      <c r="I5666" s="27"/>
      <c r="J5666" s="28">
        <v>0</v>
      </c>
      <c r="K5666" t="str">
        <f>IF((LEN(relatorio_Ananindeua3[[#This Row],[CIF/CPF/CNPJ]])=14),relatorio_Ananindeua3[[#This Row],[CIF/CPF/CNPJ]],relatorio_Ananindeua3[[#This Row],[Coluna2]])</f>
        <v>15021056000108</v>
      </c>
      <c r="L5666" t="str">
        <f t="shared" si="89"/>
        <v>150******08</v>
      </c>
    </row>
    <row r="5667" spans="1:12" x14ac:dyDescent="0.25">
      <c r="A5667" s="23" t="s">
        <v>956</v>
      </c>
      <c r="B5667" s="23" t="s">
        <v>957</v>
      </c>
      <c r="C5667" s="23" t="s">
        <v>21</v>
      </c>
      <c r="D5667" s="24">
        <v>45317.685497685183</v>
      </c>
      <c r="E5667" s="25" t="s">
        <v>11</v>
      </c>
      <c r="F5667" s="26" t="s">
        <v>19</v>
      </c>
      <c r="G5667" s="26" t="s">
        <v>13496</v>
      </c>
      <c r="H5667" s="23">
        <v>0</v>
      </c>
      <c r="I5667" s="27"/>
      <c r="J5667" s="28">
        <v>3670</v>
      </c>
      <c r="K5667" t="str">
        <f>IF((LEN(relatorio_Ananindeua3[[#This Row],[CIF/CPF/CNPJ]])=14),relatorio_Ananindeua3[[#This Row],[CIF/CPF/CNPJ]],relatorio_Ananindeua3[[#This Row],[Coluna2]])</f>
        <v>17454167000125</v>
      </c>
      <c r="L5667" t="str">
        <f t="shared" si="89"/>
        <v>174******25</v>
      </c>
    </row>
    <row r="5668" spans="1:12" x14ac:dyDescent="0.25">
      <c r="A5668" s="23" t="s">
        <v>3456</v>
      </c>
      <c r="B5668" s="23" t="s">
        <v>3457</v>
      </c>
      <c r="C5668" s="23" t="s">
        <v>34</v>
      </c>
      <c r="D5668" s="24">
        <v>45317.732407407406</v>
      </c>
      <c r="E5668" s="25" t="s">
        <v>11</v>
      </c>
      <c r="F5668" s="26" t="s">
        <v>16</v>
      </c>
      <c r="G5668" s="26" t="s">
        <v>14</v>
      </c>
      <c r="H5668" s="23">
        <v>0</v>
      </c>
      <c r="I5668" s="27"/>
      <c r="J5668" s="28">
        <v>0</v>
      </c>
      <c r="K5668" t="str">
        <f>IF((LEN(relatorio_Ananindeua3[[#This Row],[CIF/CPF/CNPJ]])=14),relatorio_Ananindeua3[[#This Row],[CIF/CPF/CNPJ]],relatorio_Ananindeua3[[#This Row],[Coluna2]])</f>
        <v>33725446000132</v>
      </c>
      <c r="L5668" t="str">
        <f t="shared" si="89"/>
        <v>337******32</v>
      </c>
    </row>
    <row r="5669" spans="1:12" x14ac:dyDescent="0.25">
      <c r="A5669" s="23" t="s">
        <v>11098</v>
      </c>
      <c r="B5669" s="23" t="s">
        <v>11099</v>
      </c>
      <c r="C5669" s="23" t="s">
        <v>32</v>
      </c>
      <c r="D5669" s="24">
        <v>45318.0315162037</v>
      </c>
      <c r="E5669" s="25" t="s">
        <v>11</v>
      </c>
      <c r="F5669" s="26" t="s">
        <v>16</v>
      </c>
      <c r="G5669" s="26" t="s">
        <v>14</v>
      </c>
      <c r="H5669" s="23">
        <v>0</v>
      </c>
      <c r="I5669" s="27"/>
      <c r="J5669" s="28">
        <v>0</v>
      </c>
      <c r="K5669" t="str">
        <f>IF((LEN(relatorio_Ananindeua3[[#This Row],[CIF/CPF/CNPJ]])=14),relatorio_Ananindeua3[[#This Row],[CIF/CPF/CNPJ]],relatorio_Ananindeua3[[#This Row],[Coluna2]])</f>
        <v>53673969000190</v>
      </c>
      <c r="L5669" t="str">
        <f t="shared" si="89"/>
        <v>536******90</v>
      </c>
    </row>
    <row r="5670" spans="1:12" x14ac:dyDescent="0.25">
      <c r="A5670" s="23" t="s">
        <v>11116</v>
      </c>
      <c r="B5670" s="23" t="s">
        <v>11117</v>
      </c>
      <c r="C5670" s="23" t="s">
        <v>34</v>
      </c>
      <c r="D5670" s="24">
        <v>45318.0315162037</v>
      </c>
      <c r="E5670" s="25" t="s">
        <v>11</v>
      </c>
      <c r="F5670" s="26" t="s">
        <v>16</v>
      </c>
      <c r="G5670" s="26" t="s">
        <v>14</v>
      </c>
      <c r="H5670" s="23">
        <v>0</v>
      </c>
      <c r="I5670" s="27"/>
      <c r="J5670" s="28">
        <v>0</v>
      </c>
      <c r="K5670" t="str">
        <f>IF((LEN(relatorio_Ananindeua3[[#This Row],[CIF/CPF/CNPJ]])=14),relatorio_Ananindeua3[[#This Row],[CIF/CPF/CNPJ]],relatorio_Ananindeua3[[#This Row],[Coluna2]])</f>
        <v>53677470000150</v>
      </c>
      <c r="L5670" t="str">
        <f t="shared" si="89"/>
        <v>536******50</v>
      </c>
    </row>
    <row r="5671" spans="1:12" x14ac:dyDescent="0.25">
      <c r="A5671" s="23" t="s">
        <v>5472</v>
      </c>
      <c r="B5671" s="23" t="s">
        <v>5473</v>
      </c>
      <c r="C5671" s="23" t="s">
        <v>34</v>
      </c>
      <c r="D5671" s="24">
        <v>45318.031539351854</v>
      </c>
      <c r="E5671" s="25" t="s">
        <v>11</v>
      </c>
      <c r="F5671" s="26" t="s">
        <v>16</v>
      </c>
      <c r="G5671" s="26" t="s">
        <v>14</v>
      </c>
      <c r="H5671" s="23">
        <v>0</v>
      </c>
      <c r="I5671" s="27"/>
      <c r="J5671" s="28">
        <v>0</v>
      </c>
      <c r="K5671" t="str">
        <f>IF((LEN(relatorio_Ananindeua3[[#This Row],[CIF/CPF/CNPJ]])=14),relatorio_Ananindeua3[[#This Row],[CIF/CPF/CNPJ]],relatorio_Ananindeua3[[#This Row],[Coluna2]])</f>
        <v>41907067000191</v>
      </c>
      <c r="L5671" t="str">
        <f t="shared" si="89"/>
        <v>419******91</v>
      </c>
    </row>
    <row r="5672" spans="1:12" x14ac:dyDescent="0.25">
      <c r="A5672" s="23" t="s">
        <v>11084</v>
      </c>
      <c r="B5672" s="23" t="s">
        <v>11085</v>
      </c>
      <c r="C5672" s="23" t="s">
        <v>32</v>
      </c>
      <c r="D5672" s="24">
        <v>45318.031585648147</v>
      </c>
      <c r="E5672" s="25" t="s">
        <v>11</v>
      </c>
      <c r="F5672" s="26" t="s">
        <v>16</v>
      </c>
      <c r="G5672" s="26" t="s">
        <v>14</v>
      </c>
      <c r="H5672" s="23">
        <v>0</v>
      </c>
      <c r="I5672" s="27"/>
      <c r="J5672" s="28">
        <v>0</v>
      </c>
      <c r="K5672" t="str">
        <f>IF((LEN(relatorio_Ananindeua3[[#This Row],[CIF/CPF/CNPJ]])=14),relatorio_Ananindeua3[[#This Row],[CIF/CPF/CNPJ]],relatorio_Ananindeua3[[#This Row],[Coluna2]])</f>
        <v>53669033000195</v>
      </c>
      <c r="L5672" t="str">
        <f t="shared" si="89"/>
        <v>536******95</v>
      </c>
    </row>
    <row r="5673" spans="1:12" x14ac:dyDescent="0.25">
      <c r="A5673" s="23" t="s">
        <v>11100</v>
      </c>
      <c r="B5673" s="23" t="s">
        <v>11101</v>
      </c>
      <c r="C5673" s="23" t="s">
        <v>32</v>
      </c>
      <c r="D5673" s="24">
        <v>45318.038414351853</v>
      </c>
      <c r="E5673" s="25" t="s">
        <v>11</v>
      </c>
      <c r="F5673" s="26" t="s">
        <v>16</v>
      </c>
      <c r="G5673" s="26" t="s">
        <v>14</v>
      </c>
      <c r="H5673" s="23">
        <v>0</v>
      </c>
      <c r="I5673" s="27"/>
      <c r="J5673" s="28">
        <v>0</v>
      </c>
      <c r="K5673" t="str">
        <f>IF((LEN(relatorio_Ananindeua3[[#This Row],[CIF/CPF/CNPJ]])=14),relatorio_Ananindeua3[[#This Row],[CIF/CPF/CNPJ]],relatorio_Ananindeua3[[#This Row],[Coluna2]])</f>
        <v>53674139000187</v>
      </c>
      <c r="L5673" t="str">
        <f t="shared" si="89"/>
        <v>536******87</v>
      </c>
    </row>
    <row r="5674" spans="1:12" x14ac:dyDescent="0.25">
      <c r="A5674" s="23" t="s">
        <v>4829</v>
      </c>
      <c r="B5674" s="23" t="s">
        <v>4830</v>
      </c>
      <c r="C5674" s="23" t="s">
        <v>34</v>
      </c>
      <c r="D5674" s="24">
        <v>45318.038483796299</v>
      </c>
      <c r="E5674" s="25" t="s">
        <v>11</v>
      </c>
      <c r="F5674" s="26" t="s">
        <v>16</v>
      </c>
      <c r="G5674" s="26" t="s">
        <v>14</v>
      </c>
      <c r="H5674" s="23">
        <v>0</v>
      </c>
      <c r="I5674" s="27"/>
      <c r="J5674" s="28">
        <v>0</v>
      </c>
      <c r="K5674" t="str">
        <f>IF((LEN(relatorio_Ananindeua3[[#This Row],[CIF/CPF/CNPJ]])=14),relatorio_Ananindeua3[[#This Row],[CIF/CPF/CNPJ]],relatorio_Ananindeua3[[#This Row],[Coluna2]])</f>
        <v>39725183000148</v>
      </c>
      <c r="L5674" t="str">
        <f t="shared" si="89"/>
        <v>397******48</v>
      </c>
    </row>
    <row r="5675" spans="1:12" x14ac:dyDescent="0.25">
      <c r="A5675" s="23" t="s">
        <v>6870</v>
      </c>
      <c r="B5675" s="23" t="s">
        <v>6871</v>
      </c>
      <c r="C5675" s="23" t="s">
        <v>34</v>
      </c>
      <c r="D5675" s="24">
        <v>45318.038483796299</v>
      </c>
      <c r="E5675" s="25" t="s">
        <v>11</v>
      </c>
      <c r="F5675" s="26" t="s">
        <v>16</v>
      </c>
      <c r="G5675" s="26" t="s">
        <v>14</v>
      </c>
      <c r="H5675" s="23">
        <v>0</v>
      </c>
      <c r="I5675" s="27"/>
      <c r="J5675" s="28">
        <v>0</v>
      </c>
      <c r="K5675" t="str">
        <f>IF((LEN(relatorio_Ananindeua3[[#This Row],[CIF/CPF/CNPJ]])=14),relatorio_Ananindeua3[[#This Row],[CIF/CPF/CNPJ]],relatorio_Ananindeua3[[#This Row],[Coluna2]])</f>
        <v>46124823000120</v>
      </c>
      <c r="L5675" t="str">
        <f t="shared" si="89"/>
        <v>461******20</v>
      </c>
    </row>
    <row r="5676" spans="1:12" x14ac:dyDescent="0.25">
      <c r="A5676" s="23" t="s">
        <v>1740</v>
      </c>
      <c r="B5676" s="23" t="s">
        <v>1741</v>
      </c>
      <c r="C5676" s="23" t="s">
        <v>34</v>
      </c>
      <c r="D5676" s="24">
        <v>45318.045370370368</v>
      </c>
      <c r="E5676" s="25" t="s">
        <v>11</v>
      </c>
      <c r="F5676" s="26" t="s">
        <v>16</v>
      </c>
      <c r="G5676" s="26" t="s">
        <v>14</v>
      </c>
      <c r="H5676" s="23">
        <v>0</v>
      </c>
      <c r="I5676" s="27"/>
      <c r="J5676" s="28">
        <v>0</v>
      </c>
      <c r="K5676" t="str">
        <f>IF((LEN(relatorio_Ananindeua3[[#This Row],[CIF/CPF/CNPJ]])=14),relatorio_Ananindeua3[[#This Row],[CIF/CPF/CNPJ]],relatorio_Ananindeua3[[#This Row],[Coluna2]])</f>
        <v>24062396000160</v>
      </c>
      <c r="L5676" t="str">
        <f t="shared" si="89"/>
        <v>240******60</v>
      </c>
    </row>
    <row r="5677" spans="1:12" x14ac:dyDescent="0.25">
      <c r="A5677" s="23" t="s">
        <v>11116</v>
      </c>
      <c r="B5677" s="23" t="s">
        <v>11117</v>
      </c>
      <c r="C5677" s="23" t="s">
        <v>32</v>
      </c>
      <c r="D5677" s="24">
        <v>45318.045381944445</v>
      </c>
      <c r="E5677" s="25" t="s">
        <v>11</v>
      </c>
      <c r="F5677" s="26" t="s">
        <v>16</v>
      </c>
      <c r="G5677" s="26" t="s">
        <v>14</v>
      </c>
      <c r="H5677" s="23">
        <v>0</v>
      </c>
      <c r="I5677" s="27"/>
      <c r="J5677" s="28">
        <v>0</v>
      </c>
      <c r="K5677" t="str">
        <f>IF((LEN(relatorio_Ananindeua3[[#This Row],[CIF/CPF/CNPJ]])=14),relatorio_Ananindeua3[[#This Row],[CIF/CPF/CNPJ]],relatorio_Ananindeua3[[#This Row],[Coluna2]])</f>
        <v>53677470000150</v>
      </c>
      <c r="L5677" t="str">
        <f t="shared" si="89"/>
        <v>536******50</v>
      </c>
    </row>
    <row r="5678" spans="1:12" x14ac:dyDescent="0.25">
      <c r="A5678" s="23" t="s">
        <v>11092</v>
      </c>
      <c r="B5678" s="23" t="s">
        <v>11093</v>
      </c>
      <c r="C5678" s="23" t="s">
        <v>32</v>
      </c>
      <c r="D5678" s="24">
        <v>45318.059282407405</v>
      </c>
      <c r="E5678" s="25" t="s">
        <v>11</v>
      </c>
      <c r="F5678" s="26" t="s">
        <v>16</v>
      </c>
      <c r="G5678" s="26" t="s">
        <v>14</v>
      </c>
      <c r="H5678" s="23">
        <v>0</v>
      </c>
      <c r="I5678" s="27"/>
      <c r="J5678" s="28">
        <v>0</v>
      </c>
      <c r="K5678" t="str">
        <f>IF((LEN(relatorio_Ananindeua3[[#This Row],[CIF/CPF/CNPJ]])=14),relatorio_Ananindeua3[[#This Row],[CIF/CPF/CNPJ]],relatorio_Ananindeua3[[#This Row],[Coluna2]])</f>
        <v>53673436000108</v>
      </c>
      <c r="L5678" t="str">
        <f t="shared" si="89"/>
        <v>536******08</v>
      </c>
    </row>
    <row r="5679" spans="1:12" x14ac:dyDescent="0.25">
      <c r="A5679" s="23" t="s">
        <v>11082</v>
      </c>
      <c r="B5679" s="23" t="s">
        <v>11083</v>
      </c>
      <c r="C5679" s="23" t="s">
        <v>32</v>
      </c>
      <c r="D5679" s="24">
        <v>45318.05940972222</v>
      </c>
      <c r="E5679" s="25" t="s">
        <v>11</v>
      </c>
      <c r="F5679" s="26" t="s">
        <v>16</v>
      </c>
      <c r="G5679" s="26" t="s">
        <v>14</v>
      </c>
      <c r="H5679" s="23">
        <v>0</v>
      </c>
      <c r="I5679" s="27"/>
      <c r="J5679" s="28">
        <v>0</v>
      </c>
      <c r="K5679" t="str">
        <f>IF((LEN(relatorio_Ananindeua3[[#This Row],[CIF/CPF/CNPJ]])=14),relatorio_Ananindeua3[[#This Row],[CIF/CPF/CNPJ]],relatorio_Ananindeua3[[#This Row],[Coluna2]])</f>
        <v>53668754000180</v>
      </c>
      <c r="L5679" t="str">
        <f t="shared" si="89"/>
        <v>536******80</v>
      </c>
    </row>
    <row r="5680" spans="1:12" x14ac:dyDescent="0.25">
      <c r="A5680" s="23" t="s">
        <v>11086</v>
      </c>
      <c r="B5680" s="23" t="s">
        <v>11087</v>
      </c>
      <c r="C5680" s="23" t="s">
        <v>32</v>
      </c>
      <c r="D5680" s="24">
        <v>45318.05940972222</v>
      </c>
      <c r="E5680" s="25" t="s">
        <v>11</v>
      </c>
      <c r="F5680" s="26" t="s">
        <v>16</v>
      </c>
      <c r="G5680" s="26" t="s">
        <v>14</v>
      </c>
      <c r="H5680" s="23">
        <v>0</v>
      </c>
      <c r="I5680" s="27"/>
      <c r="J5680" s="28">
        <v>0</v>
      </c>
      <c r="K5680" t="str">
        <f>IF((LEN(relatorio_Ananindeua3[[#This Row],[CIF/CPF/CNPJ]])=14),relatorio_Ananindeua3[[#This Row],[CIF/CPF/CNPJ]],relatorio_Ananindeua3[[#This Row],[Coluna2]])</f>
        <v>53669695000165</v>
      </c>
      <c r="L5680" t="str">
        <f t="shared" si="89"/>
        <v>536******65</v>
      </c>
    </row>
    <row r="5681" spans="1:12" x14ac:dyDescent="0.25">
      <c r="A5681" s="23" t="s">
        <v>11090</v>
      </c>
      <c r="B5681" s="23" t="s">
        <v>11091</v>
      </c>
      <c r="C5681" s="23" t="s">
        <v>32</v>
      </c>
      <c r="D5681" s="24">
        <v>45318.066168981481</v>
      </c>
      <c r="E5681" s="25" t="s">
        <v>11</v>
      </c>
      <c r="F5681" s="26" t="s">
        <v>16</v>
      </c>
      <c r="G5681" s="26" t="s">
        <v>14</v>
      </c>
      <c r="H5681" s="23">
        <v>0</v>
      </c>
      <c r="I5681" s="27"/>
      <c r="J5681" s="28">
        <v>0</v>
      </c>
      <c r="K5681" t="str">
        <f>IF((LEN(relatorio_Ananindeua3[[#This Row],[CIF/CPF/CNPJ]])=14),relatorio_Ananindeua3[[#This Row],[CIF/CPF/CNPJ]],relatorio_Ananindeua3[[#This Row],[Coluna2]])</f>
        <v>53672982000124</v>
      </c>
      <c r="L5681" t="str">
        <f t="shared" si="89"/>
        <v>536******24</v>
      </c>
    </row>
    <row r="5682" spans="1:12" x14ac:dyDescent="0.25">
      <c r="A5682" s="23" t="s">
        <v>11106</v>
      </c>
      <c r="B5682" s="23" t="s">
        <v>11107</v>
      </c>
      <c r="C5682" s="23" t="s">
        <v>32</v>
      </c>
      <c r="D5682" s="24">
        <v>45318.066168981481</v>
      </c>
      <c r="E5682" s="25" t="s">
        <v>11</v>
      </c>
      <c r="F5682" s="26" t="s">
        <v>16</v>
      </c>
      <c r="G5682" s="26" t="s">
        <v>14</v>
      </c>
      <c r="H5682" s="23">
        <v>0</v>
      </c>
      <c r="I5682" s="27"/>
      <c r="J5682" s="28">
        <v>0</v>
      </c>
      <c r="K5682" t="str">
        <f>IF((LEN(relatorio_Ananindeua3[[#This Row],[CIF/CPF/CNPJ]])=14),relatorio_Ananindeua3[[#This Row],[CIF/CPF/CNPJ]],relatorio_Ananindeua3[[#This Row],[Coluna2]])</f>
        <v>53676584000186</v>
      </c>
      <c r="L5682" t="str">
        <f t="shared" si="89"/>
        <v>536******86</v>
      </c>
    </row>
    <row r="5683" spans="1:12" x14ac:dyDescent="0.25">
      <c r="A5683" s="23" t="s">
        <v>11110</v>
      </c>
      <c r="B5683" s="23" t="s">
        <v>11111</v>
      </c>
      <c r="C5683" s="23" t="s">
        <v>32</v>
      </c>
      <c r="D5683" s="24">
        <v>45318.066180555557</v>
      </c>
      <c r="E5683" s="25" t="s">
        <v>11</v>
      </c>
      <c r="F5683" s="26" t="s">
        <v>16</v>
      </c>
      <c r="G5683" s="26" t="s">
        <v>14</v>
      </c>
      <c r="H5683" s="23">
        <v>0</v>
      </c>
      <c r="I5683" s="27"/>
      <c r="J5683" s="28">
        <v>0</v>
      </c>
      <c r="K5683" t="str">
        <f>IF((LEN(relatorio_Ananindeua3[[#This Row],[CIF/CPF/CNPJ]])=14),relatorio_Ananindeua3[[#This Row],[CIF/CPF/CNPJ]],relatorio_Ananindeua3[[#This Row],[Coluna2]])</f>
        <v>53676783000194</v>
      </c>
      <c r="L5683" t="str">
        <f t="shared" si="89"/>
        <v>536******94</v>
      </c>
    </row>
    <row r="5684" spans="1:12" x14ac:dyDescent="0.25">
      <c r="A5684" s="23" t="s">
        <v>11118</v>
      </c>
      <c r="B5684" s="23" t="s">
        <v>11119</v>
      </c>
      <c r="C5684" s="23" t="s">
        <v>32</v>
      </c>
      <c r="D5684" s="24">
        <v>45318.066180555557</v>
      </c>
      <c r="E5684" s="25" t="s">
        <v>11</v>
      </c>
      <c r="F5684" s="26" t="s">
        <v>16</v>
      </c>
      <c r="G5684" s="26" t="s">
        <v>14</v>
      </c>
      <c r="H5684" s="23">
        <v>0</v>
      </c>
      <c r="I5684" s="27"/>
      <c r="J5684" s="28">
        <v>0</v>
      </c>
      <c r="K5684" t="str">
        <f>IF((LEN(relatorio_Ananindeua3[[#This Row],[CIF/CPF/CNPJ]])=14),relatorio_Ananindeua3[[#This Row],[CIF/CPF/CNPJ]],relatorio_Ananindeua3[[#This Row],[Coluna2]])</f>
        <v>53677813000187</v>
      </c>
      <c r="L5684" t="str">
        <f t="shared" si="89"/>
        <v>536******87</v>
      </c>
    </row>
    <row r="5685" spans="1:12" x14ac:dyDescent="0.25">
      <c r="A5685" s="23" t="s">
        <v>11072</v>
      </c>
      <c r="B5685" s="23" t="s">
        <v>11073</v>
      </c>
      <c r="C5685" s="23" t="s">
        <v>32</v>
      </c>
      <c r="D5685" s="24">
        <v>45318.066192129627</v>
      </c>
      <c r="E5685" s="25" t="s">
        <v>11</v>
      </c>
      <c r="F5685" s="26" t="s">
        <v>16</v>
      </c>
      <c r="G5685" s="26" t="s">
        <v>14</v>
      </c>
      <c r="H5685" s="23">
        <v>0</v>
      </c>
      <c r="I5685" s="27"/>
      <c r="J5685" s="28">
        <v>0</v>
      </c>
      <c r="K5685" t="str">
        <f>IF((LEN(relatorio_Ananindeua3[[#This Row],[CIF/CPF/CNPJ]])=14),relatorio_Ananindeua3[[#This Row],[CIF/CPF/CNPJ]],relatorio_Ananindeua3[[#This Row],[Coluna2]])</f>
        <v>53666309000181</v>
      </c>
      <c r="L5685" t="str">
        <f t="shared" si="89"/>
        <v>536******81</v>
      </c>
    </row>
    <row r="5686" spans="1:12" x14ac:dyDescent="0.25">
      <c r="A5686" s="23" t="s">
        <v>11074</v>
      </c>
      <c r="B5686" s="23" t="s">
        <v>11075</v>
      </c>
      <c r="C5686" s="23" t="s">
        <v>32</v>
      </c>
      <c r="D5686" s="24">
        <v>45318.066203703704</v>
      </c>
      <c r="E5686" s="25" t="s">
        <v>11</v>
      </c>
      <c r="F5686" s="26" t="s">
        <v>16</v>
      </c>
      <c r="G5686" s="26" t="s">
        <v>14</v>
      </c>
      <c r="H5686" s="23">
        <v>0</v>
      </c>
      <c r="I5686" s="27"/>
      <c r="J5686" s="28">
        <v>0</v>
      </c>
      <c r="K5686" t="str">
        <f>IF((LEN(relatorio_Ananindeua3[[#This Row],[CIF/CPF/CNPJ]])=14),relatorio_Ananindeua3[[#This Row],[CIF/CPF/CNPJ]],relatorio_Ananindeua3[[#This Row],[Coluna2]])</f>
        <v>53666386000131</v>
      </c>
      <c r="L5686" t="str">
        <f t="shared" si="89"/>
        <v>536******31</v>
      </c>
    </row>
    <row r="5687" spans="1:12" x14ac:dyDescent="0.25">
      <c r="A5687" s="23" t="s">
        <v>1299</v>
      </c>
      <c r="B5687" s="23" t="s">
        <v>1300</v>
      </c>
      <c r="C5687" s="23" t="s">
        <v>34</v>
      </c>
      <c r="D5687" s="24">
        <v>45318.06621527778</v>
      </c>
      <c r="E5687" s="25" t="s">
        <v>11</v>
      </c>
      <c r="F5687" s="26" t="s">
        <v>16</v>
      </c>
      <c r="G5687" s="26" t="s">
        <v>14</v>
      </c>
      <c r="H5687" s="23">
        <v>0</v>
      </c>
      <c r="I5687" s="27"/>
      <c r="J5687" s="28">
        <v>0</v>
      </c>
      <c r="K5687" t="str">
        <f>IF((LEN(relatorio_Ananindeua3[[#This Row],[CIF/CPF/CNPJ]])=14),relatorio_Ananindeua3[[#This Row],[CIF/CPF/CNPJ]],relatorio_Ananindeua3[[#This Row],[Coluna2]])</f>
        <v>20144972000167</v>
      </c>
      <c r="L5687" t="str">
        <f t="shared" si="89"/>
        <v>201******67</v>
      </c>
    </row>
    <row r="5688" spans="1:12" x14ac:dyDescent="0.25">
      <c r="A5688" s="23" t="s">
        <v>5066</v>
      </c>
      <c r="B5688" s="23" t="s">
        <v>5067</v>
      </c>
      <c r="C5688" s="23" t="s">
        <v>34</v>
      </c>
      <c r="D5688" s="24">
        <v>45318.06622685185</v>
      </c>
      <c r="E5688" s="25" t="s">
        <v>11</v>
      </c>
      <c r="F5688" s="26" t="s">
        <v>16</v>
      </c>
      <c r="G5688" s="26" t="s">
        <v>14</v>
      </c>
      <c r="H5688" s="23">
        <v>0</v>
      </c>
      <c r="I5688" s="27"/>
      <c r="J5688" s="28">
        <v>0</v>
      </c>
      <c r="K5688" t="str">
        <f>IF((LEN(relatorio_Ananindeua3[[#This Row],[CIF/CPF/CNPJ]])=14),relatorio_Ananindeua3[[#This Row],[CIF/CPF/CNPJ]],relatorio_Ananindeua3[[#This Row],[Coluna2]])</f>
        <v>40511803000125</v>
      </c>
      <c r="L5688" t="str">
        <f t="shared" si="89"/>
        <v>405******25</v>
      </c>
    </row>
    <row r="5689" spans="1:12" x14ac:dyDescent="0.25">
      <c r="A5689" s="23" t="s">
        <v>11102</v>
      </c>
      <c r="B5689" s="23" t="s">
        <v>11103</v>
      </c>
      <c r="C5689" s="23" t="s">
        <v>32</v>
      </c>
      <c r="D5689" s="24">
        <v>45318.066250000003</v>
      </c>
      <c r="E5689" s="25" t="s">
        <v>11</v>
      </c>
      <c r="F5689" s="26" t="s">
        <v>16</v>
      </c>
      <c r="G5689" s="26" t="s">
        <v>14</v>
      </c>
      <c r="H5689" s="23">
        <v>0</v>
      </c>
      <c r="I5689" s="27"/>
      <c r="J5689" s="28">
        <v>0</v>
      </c>
      <c r="K5689" t="str">
        <f>IF((LEN(relatorio_Ananindeua3[[#This Row],[CIF/CPF/CNPJ]])=14),relatorio_Ananindeua3[[#This Row],[CIF/CPF/CNPJ]],relatorio_Ananindeua3[[#This Row],[Coluna2]])</f>
        <v>53675026000104</v>
      </c>
      <c r="L5689" t="str">
        <f t="shared" si="89"/>
        <v>536******04</v>
      </c>
    </row>
    <row r="5690" spans="1:12" x14ac:dyDescent="0.25">
      <c r="A5690" s="23" t="s">
        <v>4118</v>
      </c>
      <c r="B5690" s="23" t="s">
        <v>4119</v>
      </c>
      <c r="C5690" s="23" t="s">
        <v>34</v>
      </c>
      <c r="D5690" s="24">
        <v>45318.066261574073</v>
      </c>
      <c r="E5690" s="25" t="s">
        <v>11</v>
      </c>
      <c r="F5690" s="26" t="s">
        <v>16</v>
      </c>
      <c r="G5690" s="26" t="s">
        <v>14</v>
      </c>
      <c r="H5690" s="23">
        <v>0</v>
      </c>
      <c r="I5690" s="27"/>
      <c r="J5690" s="28">
        <v>0</v>
      </c>
      <c r="K5690" t="str">
        <f>IF((LEN(relatorio_Ananindeua3[[#This Row],[CIF/CPF/CNPJ]])=14),relatorio_Ananindeua3[[#This Row],[CIF/CPF/CNPJ]],relatorio_Ananindeua3[[#This Row],[Coluna2]])</f>
        <v>36250951000166</v>
      </c>
      <c r="L5690" t="str">
        <f t="shared" si="89"/>
        <v>362******66</v>
      </c>
    </row>
    <row r="5691" spans="1:12" x14ac:dyDescent="0.25">
      <c r="A5691" s="23" t="s">
        <v>11104</v>
      </c>
      <c r="B5691" s="23" t="s">
        <v>11105</v>
      </c>
      <c r="C5691" s="23" t="s">
        <v>32</v>
      </c>
      <c r="D5691" s="24">
        <v>45318.066261574073</v>
      </c>
      <c r="E5691" s="25" t="s">
        <v>11</v>
      </c>
      <c r="F5691" s="26" t="s">
        <v>16</v>
      </c>
      <c r="G5691" s="26" t="s">
        <v>14</v>
      </c>
      <c r="H5691" s="23">
        <v>0</v>
      </c>
      <c r="I5691" s="27"/>
      <c r="J5691" s="28">
        <v>0</v>
      </c>
      <c r="K5691" t="str">
        <f>IF((LEN(relatorio_Ananindeua3[[#This Row],[CIF/CPF/CNPJ]])=14),relatorio_Ananindeua3[[#This Row],[CIF/CPF/CNPJ]],relatorio_Ananindeua3[[#This Row],[Coluna2]])</f>
        <v>53676356000106</v>
      </c>
      <c r="L5691" t="str">
        <f t="shared" si="89"/>
        <v>536******06</v>
      </c>
    </row>
    <row r="5692" spans="1:12" x14ac:dyDescent="0.25">
      <c r="A5692" s="23" t="s">
        <v>11068</v>
      </c>
      <c r="B5692" s="23" t="s">
        <v>11069</v>
      </c>
      <c r="C5692" s="23" t="s">
        <v>32</v>
      </c>
      <c r="D5692" s="24">
        <v>45318.073101851849</v>
      </c>
      <c r="E5692" s="25" t="s">
        <v>11</v>
      </c>
      <c r="F5692" s="26" t="s">
        <v>16</v>
      </c>
      <c r="G5692" s="26" t="s">
        <v>14</v>
      </c>
      <c r="H5692" s="23">
        <v>0</v>
      </c>
      <c r="I5692" s="27"/>
      <c r="J5692" s="28">
        <v>0</v>
      </c>
      <c r="K5692" t="str">
        <f>IF((LEN(relatorio_Ananindeua3[[#This Row],[CIF/CPF/CNPJ]])=14),relatorio_Ananindeua3[[#This Row],[CIF/CPF/CNPJ]],relatorio_Ananindeua3[[#This Row],[Coluna2]])</f>
        <v>53664137000107</v>
      </c>
      <c r="L5692" t="str">
        <f t="shared" si="89"/>
        <v>536******07</v>
      </c>
    </row>
    <row r="5693" spans="1:12" x14ac:dyDescent="0.25">
      <c r="A5693" s="23" t="s">
        <v>11076</v>
      </c>
      <c r="B5693" s="23" t="s">
        <v>11077</v>
      </c>
      <c r="C5693" s="23" t="s">
        <v>32</v>
      </c>
      <c r="D5693" s="24">
        <v>45318.26766203704</v>
      </c>
      <c r="E5693" s="25" t="s">
        <v>11</v>
      </c>
      <c r="F5693" s="26" t="s">
        <v>16</v>
      </c>
      <c r="G5693" s="26" t="s">
        <v>14</v>
      </c>
      <c r="H5693" s="23">
        <v>0</v>
      </c>
      <c r="I5693" s="27"/>
      <c r="J5693" s="28">
        <v>0</v>
      </c>
      <c r="K5693" t="str">
        <f>IF((LEN(relatorio_Ananindeua3[[#This Row],[CIF/CPF/CNPJ]])=14),relatorio_Ananindeua3[[#This Row],[CIF/CPF/CNPJ]],relatorio_Ananindeua3[[#This Row],[Coluna2]])</f>
        <v>53666944000169</v>
      </c>
      <c r="L5693" t="str">
        <f t="shared" si="89"/>
        <v>536******69</v>
      </c>
    </row>
    <row r="5694" spans="1:12" x14ac:dyDescent="0.25">
      <c r="A5694" s="23" t="s">
        <v>4801</v>
      </c>
      <c r="B5694" s="23" t="s">
        <v>4802</v>
      </c>
      <c r="C5694" s="23" t="s">
        <v>34</v>
      </c>
      <c r="D5694" s="24">
        <v>45318.26771990741</v>
      </c>
      <c r="E5694" s="25" t="s">
        <v>11</v>
      </c>
      <c r="F5694" s="26" t="s">
        <v>16</v>
      </c>
      <c r="G5694" s="26" t="s">
        <v>14</v>
      </c>
      <c r="H5694" s="23">
        <v>0</v>
      </c>
      <c r="I5694" s="27"/>
      <c r="J5694" s="28">
        <v>0</v>
      </c>
      <c r="K5694" t="str">
        <f>IF((LEN(relatorio_Ananindeua3[[#This Row],[CIF/CPF/CNPJ]])=14),relatorio_Ananindeua3[[#This Row],[CIF/CPF/CNPJ]],relatorio_Ananindeua3[[#This Row],[Coluna2]])</f>
        <v>39608522000106</v>
      </c>
      <c r="L5694" t="str">
        <f t="shared" si="89"/>
        <v>396******06</v>
      </c>
    </row>
    <row r="5695" spans="1:12" x14ac:dyDescent="0.25">
      <c r="A5695" s="23" t="s">
        <v>11088</v>
      </c>
      <c r="B5695" s="23" t="s">
        <v>11089</v>
      </c>
      <c r="C5695" s="23" t="s">
        <v>32</v>
      </c>
      <c r="D5695" s="24">
        <v>45318.27449074074</v>
      </c>
      <c r="E5695" s="25" t="s">
        <v>11</v>
      </c>
      <c r="F5695" s="26" t="s">
        <v>16</v>
      </c>
      <c r="G5695" s="26" t="s">
        <v>14</v>
      </c>
      <c r="H5695" s="23">
        <v>0</v>
      </c>
      <c r="I5695" s="27"/>
      <c r="J5695" s="28">
        <v>0</v>
      </c>
      <c r="K5695" t="str">
        <f>IF((LEN(relatorio_Ananindeua3[[#This Row],[CIF/CPF/CNPJ]])=14),relatorio_Ananindeua3[[#This Row],[CIF/CPF/CNPJ]],relatorio_Ananindeua3[[#This Row],[Coluna2]])</f>
        <v>53670593000160</v>
      </c>
      <c r="L5695" t="str">
        <f t="shared" si="89"/>
        <v>536******60</v>
      </c>
    </row>
    <row r="5696" spans="1:12" x14ac:dyDescent="0.25">
      <c r="A5696" s="23" t="s">
        <v>11094</v>
      </c>
      <c r="B5696" s="23" t="s">
        <v>11095</v>
      </c>
      <c r="C5696" s="23" t="s">
        <v>32</v>
      </c>
      <c r="D5696" s="24">
        <v>45318.274675925924</v>
      </c>
      <c r="E5696" s="25" t="s">
        <v>11</v>
      </c>
      <c r="F5696" s="26" t="s">
        <v>16</v>
      </c>
      <c r="G5696" s="26" t="s">
        <v>14</v>
      </c>
      <c r="H5696" s="23">
        <v>0</v>
      </c>
      <c r="I5696" s="27"/>
      <c r="J5696" s="28">
        <v>0</v>
      </c>
      <c r="K5696" t="str">
        <f>IF((LEN(relatorio_Ananindeua3[[#This Row],[CIF/CPF/CNPJ]])=14),relatorio_Ananindeua3[[#This Row],[CIF/CPF/CNPJ]],relatorio_Ananindeua3[[#This Row],[Coluna2]])</f>
        <v>53673640000129</v>
      </c>
      <c r="L5696" t="str">
        <f t="shared" si="89"/>
        <v>536******29</v>
      </c>
    </row>
    <row r="5697" spans="1:12" x14ac:dyDescent="0.25">
      <c r="A5697" s="23" t="s">
        <v>11096</v>
      </c>
      <c r="B5697" s="23" t="s">
        <v>11097</v>
      </c>
      <c r="C5697" s="23" t="s">
        <v>32</v>
      </c>
      <c r="D5697" s="24">
        <v>45318.288414351853</v>
      </c>
      <c r="E5697" s="25" t="s">
        <v>11</v>
      </c>
      <c r="F5697" s="26" t="s">
        <v>16</v>
      </c>
      <c r="G5697" s="26" t="s">
        <v>14</v>
      </c>
      <c r="H5697" s="23">
        <v>0</v>
      </c>
      <c r="I5697" s="27"/>
      <c r="J5697" s="28">
        <v>0</v>
      </c>
      <c r="K5697" t="str">
        <f>IF((LEN(relatorio_Ananindeua3[[#This Row],[CIF/CPF/CNPJ]])=14),relatorio_Ananindeua3[[#This Row],[CIF/CPF/CNPJ]],relatorio_Ananindeua3[[#This Row],[Coluna2]])</f>
        <v>53673748000111</v>
      </c>
      <c r="L5697" t="str">
        <f t="shared" si="89"/>
        <v>536******11</v>
      </c>
    </row>
    <row r="5698" spans="1:12" x14ac:dyDescent="0.25">
      <c r="A5698" s="23" t="s">
        <v>11120</v>
      </c>
      <c r="B5698" s="23" t="s">
        <v>11121</v>
      </c>
      <c r="C5698" s="23" t="s">
        <v>32</v>
      </c>
      <c r="D5698" s="24">
        <v>45318.288414351853</v>
      </c>
      <c r="E5698" s="25" t="s">
        <v>11</v>
      </c>
      <c r="F5698" s="26" t="s">
        <v>16</v>
      </c>
      <c r="G5698" s="26" t="s">
        <v>14</v>
      </c>
      <c r="H5698" s="23">
        <v>0</v>
      </c>
      <c r="I5698" s="27"/>
      <c r="J5698" s="28">
        <v>0</v>
      </c>
      <c r="K5698" t="str">
        <f>IF((LEN(relatorio_Ananindeua3[[#This Row],[CIF/CPF/CNPJ]])=14),relatorio_Ananindeua3[[#This Row],[CIF/CPF/CNPJ]],relatorio_Ananindeua3[[#This Row],[Coluna2]])</f>
        <v>53678158000181</v>
      </c>
      <c r="L5698" t="str">
        <f t="shared" si="89"/>
        <v>536******81</v>
      </c>
    </row>
    <row r="5699" spans="1:12" x14ac:dyDescent="0.25">
      <c r="A5699" s="23" t="s">
        <v>11080</v>
      </c>
      <c r="B5699" s="23" t="s">
        <v>11081</v>
      </c>
      <c r="C5699" s="23" t="s">
        <v>32</v>
      </c>
      <c r="D5699" s="24">
        <v>45318.288460648146</v>
      </c>
      <c r="E5699" s="25" t="s">
        <v>11</v>
      </c>
      <c r="F5699" s="26" t="s">
        <v>16</v>
      </c>
      <c r="G5699" s="26" t="s">
        <v>14</v>
      </c>
      <c r="H5699" s="23">
        <v>0</v>
      </c>
      <c r="I5699" s="27"/>
      <c r="J5699" s="28">
        <v>0</v>
      </c>
      <c r="K5699" t="str">
        <f>IF((LEN(relatorio_Ananindeua3[[#This Row],[CIF/CPF/CNPJ]])=14),relatorio_Ananindeua3[[#This Row],[CIF/CPF/CNPJ]],relatorio_Ananindeua3[[#This Row],[Coluna2]])</f>
        <v>53668013000108</v>
      </c>
      <c r="L5699" t="str">
        <f t="shared" si="89"/>
        <v>536******08</v>
      </c>
    </row>
    <row r="5700" spans="1:12" x14ac:dyDescent="0.25">
      <c r="A5700" s="23" t="s">
        <v>5358</v>
      </c>
      <c r="B5700" s="23" t="s">
        <v>5359</v>
      </c>
      <c r="C5700" s="23" t="s">
        <v>34</v>
      </c>
      <c r="D5700" s="24">
        <v>45318.288530092592</v>
      </c>
      <c r="E5700" s="25" t="s">
        <v>11</v>
      </c>
      <c r="F5700" s="26" t="s">
        <v>16</v>
      </c>
      <c r="G5700" s="26" t="s">
        <v>14</v>
      </c>
      <c r="H5700" s="23">
        <v>0</v>
      </c>
      <c r="I5700" s="27"/>
      <c r="J5700" s="28">
        <v>0</v>
      </c>
      <c r="K5700" t="str">
        <f>IF((LEN(relatorio_Ananindeua3[[#This Row],[CIF/CPF/CNPJ]])=14),relatorio_Ananindeua3[[#This Row],[CIF/CPF/CNPJ]],relatorio_Ananindeua3[[#This Row],[Coluna2]])</f>
        <v>41455292000134</v>
      </c>
      <c r="L5700" t="str">
        <f t="shared" si="89"/>
        <v>414******34</v>
      </c>
    </row>
    <row r="5701" spans="1:12" x14ac:dyDescent="0.25">
      <c r="A5701" s="23" t="s">
        <v>11122</v>
      </c>
      <c r="B5701" s="23" t="s">
        <v>11123</v>
      </c>
      <c r="C5701" s="23" t="s">
        <v>32</v>
      </c>
      <c r="D5701" s="24">
        <v>45318.295439814814</v>
      </c>
      <c r="E5701" s="25" t="s">
        <v>11</v>
      </c>
      <c r="F5701" s="26" t="s">
        <v>16</v>
      </c>
      <c r="G5701" s="26" t="s">
        <v>14</v>
      </c>
      <c r="H5701" s="23">
        <v>0</v>
      </c>
      <c r="I5701" s="27"/>
      <c r="J5701" s="28">
        <v>0</v>
      </c>
      <c r="K5701" t="str">
        <f>IF((LEN(relatorio_Ananindeua3[[#This Row],[CIF/CPF/CNPJ]])=14),relatorio_Ananindeua3[[#This Row],[CIF/CPF/CNPJ]],relatorio_Ananindeua3[[#This Row],[Coluna2]])</f>
        <v>53678510000189</v>
      </c>
      <c r="L5701" t="str">
        <f t="shared" si="89"/>
        <v>536******89</v>
      </c>
    </row>
    <row r="5702" spans="1:12" x14ac:dyDescent="0.25">
      <c r="A5702" s="23" t="s">
        <v>11070</v>
      </c>
      <c r="B5702" s="23" t="s">
        <v>11071</v>
      </c>
      <c r="C5702" s="23" t="s">
        <v>32</v>
      </c>
      <c r="D5702" s="24">
        <v>45318.30232638889</v>
      </c>
      <c r="E5702" s="25" t="s">
        <v>11</v>
      </c>
      <c r="F5702" s="26" t="s">
        <v>16</v>
      </c>
      <c r="G5702" s="26" t="s">
        <v>14</v>
      </c>
      <c r="H5702" s="23">
        <v>0</v>
      </c>
      <c r="I5702" s="27"/>
      <c r="J5702" s="28">
        <v>0</v>
      </c>
      <c r="K5702" t="str">
        <f>IF((LEN(relatorio_Ananindeua3[[#This Row],[CIF/CPF/CNPJ]])=14),relatorio_Ananindeua3[[#This Row],[CIF/CPF/CNPJ]],relatorio_Ananindeua3[[#This Row],[Coluna2]])</f>
        <v>53666082000174</v>
      </c>
      <c r="L5702" t="str">
        <f t="shared" si="89"/>
        <v>536******74</v>
      </c>
    </row>
    <row r="5703" spans="1:12" x14ac:dyDescent="0.25">
      <c r="A5703" s="23" t="s">
        <v>11078</v>
      </c>
      <c r="B5703" s="23" t="s">
        <v>11079</v>
      </c>
      <c r="C5703" s="23" t="s">
        <v>32</v>
      </c>
      <c r="D5703" s="24">
        <v>45318.302337962959</v>
      </c>
      <c r="E5703" s="25" t="s">
        <v>11</v>
      </c>
      <c r="F5703" s="26" t="s">
        <v>16</v>
      </c>
      <c r="G5703" s="26" t="s">
        <v>14</v>
      </c>
      <c r="H5703" s="23">
        <v>0</v>
      </c>
      <c r="I5703" s="27"/>
      <c r="J5703" s="28">
        <v>0</v>
      </c>
      <c r="K5703" t="str">
        <f>IF((LEN(relatorio_Ananindeua3[[#This Row],[CIF/CPF/CNPJ]])=14),relatorio_Ananindeua3[[#This Row],[CIF/CPF/CNPJ]],relatorio_Ananindeua3[[#This Row],[Coluna2]])</f>
        <v>53667185000159</v>
      </c>
      <c r="L5703" t="str">
        <f t="shared" si="89"/>
        <v>536******59</v>
      </c>
    </row>
    <row r="5704" spans="1:12" x14ac:dyDescent="0.25">
      <c r="A5704" s="23" t="s">
        <v>11124</v>
      </c>
      <c r="B5704" s="23" t="s">
        <v>11125</v>
      </c>
      <c r="C5704" s="23" t="s">
        <v>32</v>
      </c>
      <c r="D5704" s="24">
        <v>45318.309247685182</v>
      </c>
      <c r="E5704" s="25" t="s">
        <v>11</v>
      </c>
      <c r="F5704" s="26" t="s">
        <v>16</v>
      </c>
      <c r="G5704" s="26" t="s">
        <v>14</v>
      </c>
      <c r="H5704" s="23">
        <v>0</v>
      </c>
      <c r="I5704" s="27"/>
      <c r="J5704" s="28">
        <v>0</v>
      </c>
      <c r="K5704" t="str">
        <f>IF((LEN(relatorio_Ananindeua3[[#This Row],[CIF/CPF/CNPJ]])=14),relatorio_Ananindeua3[[#This Row],[CIF/CPF/CNPJ]],relatorio_Ananindeua3[[#This Row],[Coluna2]])</f>
        <v>53678966000149</v>
      </c>
      <c r="L5704" t="str">
        <f t="shared" si="89"/>
        <v>536******49</v>
      </c>
    </row>
    <row r="5705" spans="1:12" x14ac:dyDescent="0.25">
      <c r="A5705" s="23" t="s">
        <v>11108</v>
      </c>
      <c r="B5705" s="23" t="s">
        <v>11109</v>
      </c>
      <c r="C5705" s="23" t="s">
        <v>32</v>
      </c>
      <c r="D5705" s="24">
        <v>45318.309282407405</v>
      </c>
      <c r="E5705" s="25" t="s">
        <v>11</v>
      </c>
      <c r="F5705" s="26" t="s">
        <v>16</v>
      </c>
      <c r="G5705" s="26" t="s">
        <v>14</v>
      </c>
      <c r="H5705" s="23">
        <v>0</v>
      </c>
      <c r="I5705" s="27"/>
      <c r="J5705" s="28">
        <v>0</v>
      </c>
      <c r="K5705" t="str">
        <f>IF((LEN(relatorio_Ananindeua3[[#This Row],[CIF/CPF/CNPJ]])=14),relatorio_Ananindeua3[[#This Row],[CIF/CPF/CNPJ]],relatorio_Ananindeua3[[#This Row],[Coluna2]])</f>
        <v>53676733000107</v>
      </c>
      <c r="L5705" t="str">
        <f t="shared" si="89"/>
        <v>536******07</v>
      </c>
    </row>
    <row r="5706" spans="1:12" x14ac:dyDescent="0.25">
      <c r="A5706" s="23" t="s">
        <v>11114</v>
      </c>
      <c r="B5706" s="23" t="s">
        <v>11115</v>
      </c>
      <c r="C5706" s="23" t="s">
        <v>32</v>
      </c>
      <c r="D5706" s="24">
        <v>45318.309293981481</v>
      </c>
      <c r="E5706" s="25" t="s">
        <v>11</v>
      </c>
      <c r="F5706" s="26" t="s">
        <v>16</v>
      </c>
      <c r="G5706" s="26" t="s">
        <v>14</v>
      </c>
      <c r="H5706" s="23">
        <v>0</v>
      </c>
      <c r="I5706" s="27"/>
      <c r="J5706" s="28">
        <v>0</v>
      </c>
      <c r="K5706" t="str">
        <f>IF((LEN(relatorio_Ananindeua3[[#This Row],[CIF/CPF/CNPJ]])=14),relatorio_Ananindeua3[[#This Row],[CIF/CPF/CNPJ]],relatorio_Ananindeua3[[#This Row],[Coluna2]])</f>
        <v>53677452000179</v>
      </c>
      <c r="L5706" t="str">
        <f t="shared" si="89"/>
        <v>536******79</v>
      </c>
    </row>
    <row r="5707" spans="1:12" x14ac:dyDescent="0.25">
      <c r="A5707" s="23" t="s">
        <v>11112</v>
      </c>
      <c r="B5707" s="23" t="s">
        <v>11113</v>
      </c>
      <c r="C5707" s="23" t="s">
        <v>32</v>
      </c>
      <c r="D5707" s="24">
        <v>45318.309363425928</v>
      </c>
      <c r="E5707" s="25" t="s">
        <v>11</v>
      </c>
      <c r="F5707" s="26" t="s">
        <v>16</v>
      </c>
      <c r="G5707" s="26" t="s">
        <v>14</v>
      </c>
      <c r="H5707" s="23">
        <v>0</v>
      </c>
      <c r="I5707" s="27"/>
      <c r="J5707" s="28">
        <v>0</v>
      </c>
      <c r="K5707" t="str">
        <f>IF((LEN(relatorio_Ananindeua3[[#This Row],[CIF/CPF/CNPJ]])=14),relatorio_Ananindeua3[[#This Row],[CIF/CPF/CNPJ]],relatorio_Ananindeua3[[#This Row],[Coluna2]])</f>
        <v>53677013000166</v>
      </c>
      <c r="L5707" t="str">
        <f t="shared" si="89"/>
        <v>536******66</v>
      </c>
    </row>
    <row r="5708" spans="1:12" x14ac:dyDescent="0.25">
      <c r="A5708" s="23" t="s">
        <v>5981</v>
      </c>
      <c r="B5708" s="23" t="s">
        <v>5982</v>
      </c>
      <c r="C5708" s="23" t="s">
        <v>34</v>
      </c>
      <c r="D5708" s="24">
        <v>45319.031469907408</v>
      </c>
      <c r="E5708" s="25" t="s">
        <v>11</v>
      </c>
      <c r="F5708" s="26" t="s">
        <v>16</v>
      </c>
      <c r="G5708" s="26" t="s">
        <v>14</v>
      </c>
      <c r="H5708" s="23">
        <v>0</v>
      </c>
      <c r="I5708" s="27"/>
      <c r="J5708" s="28">
        <v>0</v>
      </c>
      <c r="K5708" t="str">
        <f>IF((LEN(relatorio_Ananindeua3[[#This Row],[CIF/CPF/CNPJ]])=14),relatorio_Ananindeua3[[#This Row],[CIF/CPF/CNPJ]],relatorio_Ananindeua3[[#This Row],[Coluna2]])</f>
        <v>43535877000190</v>
      </c>
      <c r="L5708" t="str">
        <f t="shared" si="89"/>
        <v>435******90</v>
      </c>
    </row>
    <row r="5709" spans="1:12" x14ac:dyDescent="0.25">
      <c r="A5709" s="23" t="s">
        <v>11134</v>
      </c>
      <c r="B5709" s="23" t="s">
        <v>11135</v>
      </c>
      <c r="C5709" s="23" t="s">
        <v>32</v>
      </c>
      <c r="D5709" s="24">
        <v>45319.038402777776</v>
      </c>
      <c r="E5709" s="25" t="s">
        <v>11</v>
      </c>
      <c r="F5709" s="26" t="s">
        <v>16</v>
      </c>
      <c r="G5709" s="26" t="s">
        <v>14</v>
      </c>
      <c r="H5709" s="23">
        <v>0</v>
      </c>
      <c r="I5709" s="27"/>
      <c r="J5709" s="28">
        <v>0</v>
      </c>
      <c r="K5709" t="str">
        <f>IF((LEN(relatorio_Ananindeua3[[#This Row],[CIF/CPF/CNPJ]])=14),relatorio_Ananindeua3[[#This Row],[CIF/CPF/CNPJ]],relatorio_Ananindeua3[[#This Row],[Coluna2]])</f>
        <v>53681081000107</v>
      </c>
      <c r="L5709" t="str">
        <f t="shared" si="89"/>
        <v>536******07</v>
      </c>
    </row>
    <row r="5710" spans="1:12" x14ac:dyDescent="0.25">
      <c r="A5710" s="23" t="s">
        <v>11132</v>
      </c>
      <c r="B5710" s="23" t="s">
        <v>11133</v>
      </c>
      <c r="C5710" s="23" t="s">
        <v>32</v>
      </c>
      <c r="D5710" s="24">
        <v>45319.045381944445</v>
      </c>
      <c r="E5710" s="25" t="s">
        <v>11</v>
      </c>
      <c r="F5710" s="26" t="s">
        <v>16</v>
      </c>
      <c r="G5710" s="26" t="s">
        <v>14</v>
      </c>
      <c r="H5710" s="23">
        <v>0</v>
      </c>
      <c r="I5710" s="27"/>
      <c r="J5710" s="28">
        <v>0</v>
      </c>
      <c r="K5710" t="str">
        <f>IF((LEN(relatorio_Ananindeua3[[#This Row],[CIF/CPF/CNPJ]])=14),relatorio_Ananindeua3[[#This Row],[CIF/CPF/CNPJ]],relatorio_Ananindeua3[[#This Row],[Coluna2]])</f>
        <v>53680391000107</v>
      </c>
      <c r="L5710" t="str">
        <f t="shared" si="89"/>
        <v>536******07</v>
      </c>
    </row>
    <row r="5711" spans="1:12" x14ac:dyDescent="0.25">
      <c r="A5711" s="23" t="s">
        <v>11142</v>
      </c>
      <c r="B5711" s="23" t="s">
        <v>11143</v>
      </c>
      <c r="C5711" s="23" t="s">
        <v>32</v>
      </c>
      <c r="D5711" s="24">
        <v>45319.045451388891</v>
      </c>
      <c r="E5711" s="25" t="s">
        <v>11</v>
      </c>
      <c r="F5711" s="26" t="s">
        <v>16</v>
      </c>
      <c r="G5711" s="26" t="s">
        <v>14</v>
      </c>
      <c r="H5711" s="23">
        <v>0</v>
      </c>
      <c r="I5711" s="27"/>
      <c r="J5711" s="28">
        <v>0</v>
      </c>
      <c r="K5711" t="str">
        <f>IF((LEN(relatorio_Ananindeua3[[#This Row],[CIF/CPF/CNPJ]])=14),relatorio_Ananindeua3[[#This Row],[CIF/CPF/CNPJ]],relatorio_Ananindeua3[[#This Row],[Coluna2]])</f>
        <v>53683283000180</v>
      </c>
      <c r="L5711" t="str">
        <f t="shared" si="89"/>
        <v>536******80</v>
      </c>
    </row>
    <row r="5712" spans="1:12" x14ac:dyDescent="0.25">
      <c r="A5712" s="23" t="s">
        <v>11136</v>
      </c>
      <c r="B5712" s="23" t="s">
        <v>11137</v>
      </c>
      <c r="C5712" s="23" t="s">
        <v>32</v>
      </c>
      <c r="D5712" s="24">
        <v>45319.052372685182</v>
      </c>
      <c r="E5712" s="25" t="s">
        <v>11</v>
      </c>
      <c r="F5712" s="26" t="s">
        <v>16</v>
      </c>
      <c r="G5712" s="26" t="s">
        <v>14</v>
      </c>
      <c r="H5712" s="23">
        <v>0</v>
      </c>
      <c r="I5712" s="27"/>
      <c r="J5712" s="28">
        <v>0</v>
      </c>
      <c r="K5712" t="str">
        <f>IF((LEN(relatorio_Ananindeua3[[#This Row],[CIF/CPF/CNPJ]])=14),relatorio_Ananindeua3[[#This Row],[CIF/CPF/CNPJ]],relatorio_Ananindeua3[[#This Row],[Coluna2]])</f>
        <v>53681587000108</v>
      </c>
      <c r="L5712" t="str">
        <f t="shared" si="89"/>
        <v>536******08</v>
      </c>
    </row>
    <row r="5713" spans="1:12" x14ac:dyDescent="0.25">
      <c r="A5713" s="23" t="s">
        <v>11138</v>
      </c>
      <c r="B5713" s="23" t="s">
        <v>11139</v>
      </c>
      <c r="C5713" s="23" t="s">
        <v>32</v>
      </c>
      <c r="D5713" s="24">
        <v>45319.059317129628</v>
      </c>
      <c r="E5713" s="25" t="s">
        <v>11</v>
      </c>
      <c r="F5713" s="26" t="s">
        <v>16</v>
      </c>
      <c r="G5713" s="26" t="s">
        <v>14</v>
      </c>
      <c r="H5713" s="23">
        <v>0</v>
      </c>
      <c r="I5713" s="27"/>
      <c r="J5713" s="28">
        <v>0</v>
      </c>
      <c r="K5713" t="str">
        <f>IF((LEN(relatorio_Ananindeua3[[#This Row],[CIF/CPF/CNPJ]])=14),relatorio_Ananindeua3[[#This Row],[CIF/CPF/CNPJ]],relatorio_Ananindeua3[[#This Row],[Coluna2]])</f>
        <v>53683073000191</v>
      </c>
      <c r="L5713" t="str">
        <f t="shared" si="89"/>
        <v>536******91</v>
      </c>
    </row>
    <row r="5714" spans="1:12" x14ac:dyDescent="0.25">
      <c r="A5714" s="23" t="s">
        <v>11128</v>
      </c>
      <c r="B5714" s="23" t="s">
        <v>11129</v>
      </c>
      <c r="C5714" s="23" t="s">
        <v>32</v>
      </c>
      <c r="D5714" s="24">
        <v>45319.05940972222</v>
      </c>
      <c r="E5714" s="25" t="s">
        <v>11</v>
      </c>
      <c r="F5714" s="26" t="s">
        <v>16</v>
      </c>
      <c r="G5714" s="26" t="s">
        <v>14</v>
      </c>
      <c r="H5714" s="23">
        <v>0</v>
      </c>
      <c r="I5714" s="27"/>
      <c r="J5714" s="28">
        <v>0</v>
      </c>
      <c r="K5714" t="str">
        <f>IF((LEN(relatorio_Ananindeua3[[#This Row],[CIF/CPF/CNPJ]])=14),relatorio_Ananindeua3[[#This Row],[CIF/CPF/CNPJ]],relatorio_Ananindeua3[[#This Row],[Coluna2]])</f>
        <v>53680155000182</v>
      </c>
      <c r="L5714" t="str">
        <f t="shared" ref="L5714:L5777" si="90">_xlfn.CONCAT(LEFT(A5714,3),REPT("*",6),RIGHT(A5714,2))</f>
        <v>536******82</v>
      </c>
    </row>
    <row r="5715" spans="1:12" x14ac:dyDescent="0.25">
      <c r="A5715" s="23" t="s">
        <v>11130</v>
      </c>
      <c r="B5715" s="23" t="s">
        <v>11131</v>
      </c>
      <c r="C5715" s="23" t="s">
        <v>32</v>
      </c>
      <c r="D5715" s="24">
        <v>45319.059421296297</v>
      </c>
      <c r="E5715" s="25" t="s">
        <v>11</v>
      </c>
      <c r="F5715" s="26" t="s">
        <v>16</v>
      </c>
      <c r="G5715" s="26" t="s">
        <v>14</v>
      </c>
      <c r="H5715" s="23">
        <v>0</v>
      </c>
      <c r="I5715" s="27"/>
      <c r="J5715" s="28">
        <v>0</v>
      </c>
      <c r="K5715" t="str">
        <f>IF((LEN(relatorio_Ananindeua3[[#This Row],[CIF/CPF/CNPJ]])=14),relatorio_Ananindeua3[[#This Row],[CIF/CPF/CNPJ]],relatorio_Ananindeua3[[#This Row],[Coluna2]])</f>
        <v>53680381000163</v>
      </c>
      <c r="L5715" t="str">
        <f t="shared" si="90"/>
        <v>536******63</v>
      </c>
    </row>
    <row r="5716" spans="1:12" x14ac:dyDescent="0.25">
      <c r="A5716" s="23" t="s">
        <v>11140</v>
      </c>
      <c r="B5716" s="23" t="s">
        <v>11141</v>
      </c>
      <c r="C5716" s="23" t="s">
        <v>32</v>
      </c>
      <c r="D5716" s="24">
        <v>45319.059421296297</v>
      </c>
      <c r="E5716" s="25" t="s">
        <v>11</v>
      </c>
      <c r="F5716" s="26" t="s">
        <v>16</v>
      </c>
      <c r="G5716" s="26" t="s">
        <v>14</v>
      </c>
      <c r="H5716" s="23">
        <v>0</v>
      </c>
      <c r="I5716" s="27"/>
      <c r="J5716" s="28">
        <v>0</v>
      </c>
      <c r="K5716" t="str">
        <f>IF((LEN(relatorio_Ananindeua3[[#This Row],[CIF/CPF/CNPJ]])=14),relatorio_Ananindeua3[[#This Row],[CIF/CPF/CNPJ]],relatorio_Ananindeua3[[#This Row],[Coluna2]])</f>
        <v>53683178000140</v>
      </c>
      <c r="L5716" t="str">
        <f t="shared" si="90"/>
        <v>536******40</v>
      </c>
    </row>
    <row r="5717" spans="1:12" x14ac:dyDescent="0.25">
      <c r="A5717" s="23" t="s">
        <v>11126</v>
      </c>
      <c r="B5717" s="23" t="s">
        <v>11127</v>
      </c>
      <c r="C5717" s="23" t="s">
        <v>32</v>
      </c>
      <c r="D5717" s="24">
        <v>45319.059432870374</v>
      </c>
      <c r="E5717" s="25" t="s">
        <v>11</v>
      </c>
      <c r="F5717" s="26" t="s">
        <v>16</v>
      </c>
      <c r="G5717" s="26" t="s">
        <v>14</v>
      </c>
      <c r="H5717" s="23">
        <v>0</v>
      </c>
      <c r="I5717" s="27"/>
      <c r="J5717" s="28">
        <v>0</v>
      </c>
      <c r="K5717" t="str">
        <f>IF((LEN(relatorio_Ananindeua3[[#This Row],[CIF/CPF/CNPJ]])=14),relatorio_Ananindeua3[[#This Row],[CIF/CPF/CNPJ]],relatorio_Ananindeua3[[#This Row],[Coluna2]])</f>
        <v>53679798000106</v>
      </c>
      <c r="L5717" t="str">
        <f t="shared" si="90"/>
        <v>536******06</v>
      </c>
    </row>
    <row r="5718" spans="1:12" x14ac:dyDescent="0.25">
      <c r="A5718" s="23" t="s">
        <v>11144</v>
      </c>
      <c r="B5718" s="23" t="s">
        <v>11145</v>
      </c>
      <c r="C5718" s="23" t="s">
        <v>32</v>
      </c>
      <c r="D5718" s="24">
        <v>45319.323136574072</v>
      </c>
      <c r="E5718" s="25" t="s">
        <v>11</v>
      </c>
      <c r="F5718" s="26" t="s">
        <v>16</v>
      </c>
      <c r="G5718" s="26" t="s">
        <v>14</v>
      </c>
      <c r="H5718" s="23">
        <v>0</v>
      </c>
      <c r="I5718" s="27"/>
      <c r="J5718" s="28">
        <v>0</v>
      </c>
      <c r="K5718" t="str">
        <f>IF((LEN(relatorio_Ananindeua3[[#This Row],[CIF/CPF/CNPJ]])=14),relatorio_Ananindeua3[[#This Row],[CIF/CPF/CNPJ]],relatorio_Ananindeua3[[#This Row],[Coluna2]])</f>
        <v>53683750000171</v>
      </c>
      <c r="L5718" t="str">
        <f t="shared" si="90"/>
        <v>536******71</v>
      </c>
    </row>
    <row r="5719" spans="1:12" x14ac:dyDescent="0.25">
      <c r="A5719" s="23" t="s">
        <v>13467</v>
      </c>
      <c r="B5719" s="23" t="s">
        <v>13466</v>
      </c>
      <c r="C5719" s="23" t="s">
        <v>21</v>
      </c>
      <c r="D5719" s="24">
        <v>45320</v>
      </c>
      <c r="E5719" s="25" t="s">
        <v>11</v>
      </c>
      <c r="F5719" s="26" t="s">
        <v>19</v>
      </c>
      <c r="G5719" s="26" t="s">
        <v>13496</v>
      </c>
      <c r="H5719" s="23">
        <v>0</v>
      </c>
      <c r="I5719" s="27"/>
      <c r="J5719" s="28">
        <v>1055.03</v>
      </c>
      <c r="K5719" t="str">
        <f>IF((LEN(relatorio_Ananindeua3[[#This Row],[CIF/CPF/CNPJ]])=14),relatorio_Ananindeua3[[#This Row],[CIF/CPF/CNPJ]],relatorio_Ananindeua3[[#This Row],[Coluna2]])</f>
        <v>60975737005978</v>
      </c>
      <c r="L5719" t="str">
        <f t="shared" si="90"/>
        <v>609******78</v>
      </c>
    </row>
    <row r="5720" spans="1:12" x14ac:dyDescent="0.25">
      <c r="A5720" s="23" t="s">
        <v>13482</v>
      </c>
      <c r="B5720" s="23" t="s">
        <v>13481</v>
      </c>
      <c r="C5720" s="23" t="s">
        <v>21</v>
      </c>
      <c r="D5720" s="24">
        <v>45320</v>
      </c>
      <c r="E5720" s="25" t="s">
        <v>11</v>
      </c>
      <c r="F5720" s="26" t="s">
        <v>19</v>
      </c>
      <c r="G5720" s="26" t="s">
        <v>13496</v>
      </c>
      <c r="H5720" s="23">
        <v>0</v>
      </c>
      <c r="I5720" s="27"/>
      <c r="J5720" s="28">
        <v>19335.060000000001</v>
      </c>
      <c r="K5720" t="str">
        <f>IF((LEN(relatorio_Ananindeua3[[#This Row],[CIF/CPF/CNPJ]])=14),relatorio_Ananindeua3[[#This Row],[CIF/CPF/CNPJ]],relatorio_Ananindeua3[[#This Row],[Coluna2]])</f>
        <v>83367326007000</v>
      </c>
      <c r="L5720" t="str">
        <f t="shared" si="90"/>
        <v>833******00</v>
      </c>
    </row>
    <row r="5721" spans="1:12" x14ac:dyDescent="0.25">
      <c r="A5721" s="23" t="s">
        <v>13483</v>
      </c>
      <c r="B5721" s="23" t="s">
        <v>13481</v>
      </c>
      <c r="C5721" s="23" t="s">
        <v>21</v>
      </c>
      <c r="D5721" s="24">
        <v>45320</v>
      </c>
      <c r="E5721" s="25" t="s">
        <v>11</v>
      </c>
      <c r="F5721" s="26" t="s">
        <v>19</v>
      </c>
      <c r="G5721" s="26" t="s">
        <v>13496</v>
      </c>
      <c r="H5721" s="23">
        <v>0</v>
      </c>
      <c r="I5721" s="27"/>
      <c r="J5721" s="28">
        <v>26483.67</v>
      </c>
      <c r="K5721" t="str">
        <f>IF((LEN(relatorio_Ananindeua3[[#This Row],[CIF/CPF/CNPJ]])=14),relatorio_Ananindeua3[[#This Row],[CIF/CPF/CNPJ]],relatorio_Ananindeua3[[#This Row],[Coluna2]])</f>
        <v>83367326011547</v>
      </c>
      <c r="L5721" t="str">
        <f t="shared" si="90"/>
        <v>833******47</v>
      </c>
    </row>
    <row r="5722" spans="1:12" x14ac:dyDescent="0.25">
      <c r="A5722" s="23" t="s">
        <v>11150</v>
      </c>
      <c r="B5722" s="23" t="s">
        <v>11151</v>
      </c>
      <c r="C5722" s="23" t="s">
        <v>32</v>
      </c>
      <c r="D5722" s="24">
        <v>45320.295601851853</v>
      </c>
      <c r="E5722" s="25" t="s">
        <v>11</v>
      </c>
      <c r="F5722" s="26" t="s">
        <v>16</v>
      </c>
      <c r="G5722" s="26" t="s">
        <v>14</v>
      </c>
      <c r="H5722" s="23">
        <v>0</v>
      </c>
      <c r="I5722" s="27"/>
      <c r="J5722" s="28">
        <v>0</v>
      </c>
      <c r="K5722" t="str">
        <f>IF((LEN(relatorio_Ananindeua3[[#This Row],[CIF/CPF/CNPJ]])=14),relatorio_Ananindeua3[[#This Row],[CIF/CPF/CNPJ]],relatorio_Ananindeua3[[#This Row],[Coluna2]])</f>
        <v>53684960000184</v>
      </c>
      <c r="L5722" t="str">
        <f t="shared" si="90"/>
        <v>536******84</v>
      </c>
    </row>
    <row r="5723" spans="1:12" x14ac:dyDescent="0.25">
      <c r="A5723" s="23" t="s">
        <v>11148</v>
      </c>
      <c r="B5723" s="23" t="s">
        <v>11149</v>
      </c>
      <c r="C5723" s="23" t="s">
        <v>32</v>
      </c>
      <c r="D5723" s="24">
        <v>45320.295648148145</v>
      </c>
      <c r="E5723" s="25" t="s">
        <v>11</v>
      </c>
      <c r="F5723" s="26" t="s">
        <v>16</v>
      </c>
      <c r="G5723" s="26" t="s">
        <v>14</v>
      </c>
      <c r="H5723" s="23">
        <v>0</v>
      </c>
      <c r="I5723" s="27"/>
      <c r="J5723" s="28">
        <v>0</v>
      </c>
      <c r="K5723" t="str">
        <f>IF((LEN(relatorio_Ananindeua3[[#This Row],[CIF/CPF/CNPJ]])=14),relatorio_Ananindeua3[[#This Row],[CIF/CPF/CNPJ]],relatorio_Ananindeua3[[#This Row],[Coluna2]])</f>
        <v>53684699000112</v>
      </c>
      <c r="L5723" t="str">
        <f t="shared" si="90"/>
        <v>536******12</v>
      </c>
    </row>
    <row r="5724" spans="1:12" x14ac:dyDescent="0.25">
      <c r="A5724" s="23" t="s">
        <v>9322</v>
      </c>
      <c r="B5724" s="23" t="s">
        <v>9323</v>
      </c>
      <c r="C5724" s="23" t="s">
        <v>34</v>
      </c>
      <c r="D5724" s="24">
        <v>45320.295717592591</v>
      </c>
      <c r="E5724" s="25" t="s">
        <v>11</v>
      </c>
      <c r="F5724" s="26" t="s">
        <v>16</v>
      </c>
      <c r="G5724" s="26" t="s">
        <v>14</v>
      </c>
      <c r="H5724" s="23">
        <v>0</v>
      </c>
      <c r="I5724" s="27"/>
      <c r="J5724" s="28">
        <v>0</v>
      </c>
      <c r="K5724" t="str">
        <f>IF((LEN(relatorio_Ananindeua3[[#This Row],[CIF/CPF/CNPJ]])=14),relatorio_Ananindeua3[[#This Row],[CIF/CPF/CNPJ]],relatorio_Ananindeua3[[#This Row],[Coluna2]])</f>
        <v>51190683000128</v>
      </c>
      <c r="L5724" t="str">
        <f t="shared" si="90"/>
        <v>511******28</v>
      </c>
    </row>
    <row r="5725" spans="1:12" x14ac:dyDescent="0.25">
      <c r="A5725" s="23" t="s">
        <v>11160</v>
      </c>
      <c r="B5725" s="23" t="s">
        <v>11161</v>
      </c>
      <c r="C5725" s="23" t="s">
        <v>32</v>
      </c>
      <c r="D5725" s="24">
        <v>45320.295729166668</v>
      </c>
      <c r="E5725" s="25" t="s">
        <v>11</v>
      </c>
      <c r="F5725" s="26" t="s">
        <v>16</v>
      </c>
      <c r="G5725" s="26" t="s">
        <v>14</v>
      </c>
      <c r="H5725" s="23">
        <v>0</v>
      </c>
      <c r="I5725" s="27"/>
      <c r="J5725" s="28">
        <v>0</v>
      </c>
      <c r="K5725" t="str">
        <f>IF((LEN(relatorio_Ananindeua3[[#This Row],[CIF/CPF/CNPJ]])=14),relatorio_Ananindeua3[[#This Row],[CIF/CPF/CNPJ]],relatorio_Ananindeua3[[#This Row],[Coluna2]])</f>
        <v>53687543000195</v>
      </c>
      <c r="L5725" t="str">
        <f t="shared" si="90"/>
        <v>536******95</v>
      </c>
    </row>
    <row r="5726" spans="1:12" x14ac:dyDescent="0.25">
      <c r="A5726" s="23" t="s">
        <v>3392</v>
      </c>
      <c r="B5726" s="23" t="s">
        <v>3393</v>
      </c>
      <c r="C5726" s="23" t="s">
        <v>34</v>
      </c>
      <c r="D5726" s="24">
        <v>45320.295740740738</v>
      </c>
      <c r="E5726" s="25" t="s">
        <v>11</v>
      </c>
      <c r="F5726" s="26" t="s">
        <v>16</v>
      </c>
      <c r="G5726" s="26" t="s">
        <v>14</v>
      </c>
      <c r="H5726" s="23">
        <v>0</v>
      </c>
      <c r="I5726" s="27"/>
      <c r="J5726" s="28">
        <v>0</v>
      </c>
      <c r="K5726" t="str">
        <f>IF((LEN(relatorio_Ananindeua3[[#This Row],[CIF/CPF/CNPJ]])=14),relatorio_Ananindeua3[[#This Row],[CIF/CPF/CNPJ]],relatorio_Ananindeua3[[#This Row],[Coluna2]])</f>
        <v>33413582000197</v>
      </c>
      <c r="L5726" t="str">
        <f t="shared" si="90"/>
        <v>334******97</v>
      </c>
    </row>
    <row r="5727" spans="1:12" x14ac:dyDescent="0.25">
      <c r="A5727" s="23" t="s">
        <v>11152</v>
      </c>
      <c r="B5727" s="23" t="s">
        <v>11153</v>
      </c>
      <c r="C5727" s="23" t="s">
        <v>32</v>
      </c>
      <c r="D5727" s="24">
        <v>45320.295740740738</v>
      </c>
      <c r="E5727" s="25" t="s">
        <v>11</v>
      </c>
      <c r="F5727" s="26" t="s">
        <v>16</v>
      </c>
      <c r="G5727" s="26" t="s">
        <v>14</v>
      </c>
      <c r="H5727" s="23">
        <v>0</v>
      </c>
      <c r="I5727" s="27"/>
      <c r="J5727" s="28">
        <v>0</v>
      </c>
      <c r="K5727" t="str">
        <f>IF((LEN(relatorio_Ananindeua3[[#This Row],[CIF/CPF/CNPJ]])=14),relatorio_Ananindeua3[[#This Row],[CIF/CPF/CNPJ]],relatorio_Ananindeua3[[#This Row],[Coluna2]])</f>
        <v>53685414000168</v>
      </c>
      <c r="L5727" t="str">
        <f t="shared" si="90"/>
        <v>536******68</v>
      </c>
    </row>
    <row r="5728" spans="1:12" x14ac:dyDescent="0.25">
      <c r="A5728" s="23" t="s">
        <v>11146</v>
      </c>
      <c r="B5728" s="23" t="s">
        <v>11147</v>
      </c>
      <c r="C5728" s="23" t="s">
        <v>32</v>
      </c>
      <c r="D5728" s="24">
        <v>45320.295775462961</v>
      </c>
      <c r="E5728" s="25" t="s">
        <v>11</v>
      </c>
      <c r="F5728" s="26" t="s">
        <v>16</v>
      </c>
      <c r="G5728" s="26" t="s">
        <v>14</v>
      </c>
      <c r="H5728" s="23">
        <v>0</v>
      </c>
      <c r="I5728" s="27"/>
      <c r="J5728" s="28">
        <v>0</v>
      </c>
      <c r="K5728" t="str">
        <f>IF((LEN(relatorio_Ananindeua3[[#This Row],[CIF/CPF/CNPJ]])=14),relatorio_Ananindeua3[[#This Row],[CIF/CPF/CNPJ]],relatorio_Ananindeua3[[#This Row],[Coluna2]])</f>
        <v>53684198000136</v>
      </c>
      <c r="L5728" t="str">
        <f t="shared" si="90"/>
        <v>536******36</v>
      </c>
    </row>
    <row r="5729" spans="1:12" x14ac:dyDescent="0.25">
      <c r="A5729" s="23" t="s">
        <v>11154</v>
      </c>
      <c r="B5729" s="23" t="s">
        <v>11155</v>
      </c>
      <c r="C5729" s="23" t="s">
        <v>32</v>
      </c>
      <c r="D5729" s="24">
        <v>45320.295787037037</v>
      </c>
      <c r="E5729" s="25" t="s">
        <v>11</v>
      </c>
      <c r="F5729" s="26" t="s">
        <v>16</v>
      </c>
      <c r="G5729" s="26" t="s">
        <v>14</v>
      </c>
      <c r="H5729" s="23">
        <v>0</v>
      </c>
      <c r="I5729" s="27"/>
      <c r="J5729" s="28">
        <v>0</v>
      </c>
      <c r="K5729" t="str">
        <f>IF((LEN(relatorio_Ananindeua3[[#This Row],[CIF/CPF/CNPJ]])=14),relatorio_Ananindeua3[[#This Row],[CIF/CPF/CNPJ]],relatorio_Ananindeua3[[#This Row],[Coluna2]])</f>
        <v>53686048000161</v>
      </c>
      <c r="L5729" t="str">
        <f t="shared" si="90"/>
        <v>536******61</v>
      </c>
    </row>
    <row r="5730" spans="1:12" x14ac:dyDescent="0.25">
      <c r="A5730" s="23" t="s">
        <v>5030</v>
      </c>
      <c r="B5730" s="23" t="s">
        <v>5031</v>
      </c>
      <c r="C5730" s="23" t="s">
        <v>34</v>
      </c>
      <c r="D5730" s="24">
        <v>45320.295798611114</v>
      </c>
      <c r="E5730" s="25" t="s">
        <v>11</v>
      </c>
      <c r="F5730" s="26" t="s">
        <v>16</v>
      </c>
      <c r="G5730" s="26" t="s">
        <v>14</v>
      </c>
      <c r="H5730" s="23">
        <v>0</v>
      </c>
      <c r="I5730" s="27"/>
      <c r="J5730" s="28">
        <v>0</v>
      </c>
      <c r="K5730" t="str">
        <f>IF((LEN(relatorio_Ananindeua3[[#This Row],[CIF/CPF/CNPJ]])=14),relatorio_Ananindeua3[[#This Row],[CIF/CPF/CNPJ]],relatorio_Ananindeua3[[#This Row],[Coluna2]])</f>
        <v>40402126000107</v>
      </c>
      <c r="L5730" t="str">
        <f t="shared" si="90"/>
        <v>404******07</v>
      </c>
    </row>
    <row r="5731" spans="1:12" x14ac:dyDescent="0.25">
      <c r="A5731" s="23" t="s">
        <v>11158</v>
      </c>
      <c r="B5731" s="23" t="s">
        <v>11159</v>
      </c>
      <c r="C5731" s="23" t="s">
        <v>32</v>
      </c>
      <c r="D5731" s="24">
        <v>45320.295868055553</v>
      </c>
      <c r="E5731" s="25" t="s">
        <v>11</v>
      </c>
      <c r="F5731" s="26" t="s">
        <v>16</v>
      </c>
      <c r="G5731" s="26" t="s">
        <v>14</v>
      </c>
      <c r="H5731" s="23">
        <v>0</v>
      </c>
      <c r="I5731" s="27"/>
      <c r="J5731" s="28">
        <v>0</v>
      </c>
      <c r="K5731" t="str">
        <f>IF((LEN(relatorio_Ananindeua3[[#This Row],[CIF/CPF/CNPJ]])=14),relatorio_Ananindeua3[[#This Row],[CIF/CPF/CNPJ]],relatorio_Ananindeua3[[#This Row],[Coluna2]])</f>
        <v>53686533000135</v>
      </c>
      <c r="L5731" t="str">
        <f t="shared" si="90"/>
        <v>536******35</v>
      </c>
    </row>
    <row r="5732" spans="1:12" x14ac:dyDescent="0.25">
      <c r="A5732" s="23" t="s">
        <v>11156</v>
      </c>
      <c r="B5732" s="23" t="s">
        <v>11157</v>
      </c>
      <c r="C5732" s="23" t="s">
        <v>32</v>
      </c>
      <c r="D5732" s="24">
        <v>45320.29587962963</v>
      </c>
      <c r="E5732" s="25" t="s">
        <v>11</v>
      </c>
      <c r="F5732" s="26" t="s">
        <v>16</v>
      </c>
      <c r="G5732" s="26" t="s">
        <v>14</v>
      </c>
      <c r="H5732" s="23">
        <v>0</v>
      </c>
      <c r="I5732" s="27"/>
      <c r="J5732" s="28">
        <v>0</v>
      </c>
      <c r="K5732" t="str">
        <f>IF((LEN(relatorio_Ananindeua3[[#This Row],[CIF/CPF/CNPJ]])=14),relatorio_Ananindeua3[[#This Row],[CIF/CPF/CNPJ]],relatorio_Ananindeua3[[#This Row],[Coluna2]])</f>
        <v>53686201000150</v>
      </c>
      <c r="L5732" t="str">
        <f t="shared" si="90"/>
        <v>536******50</v>
      </c>
    </row>
    <row r="5733" spans="1:12" x14ac:dyDescent="0.25">
      <c r="A5733" s="23" t="s">
        <v>11162</v>
      </c>
      <c r="B5733" s="23" t="s">
        <v>11163</v>
      </c>
      <c r="C5733" s="23" t="s">
        <v>32</v>
      </c>
      <c r="D5733" s="24">
        <v>45320.330185185187</v>
      </c>
      <c r="E5733" s="25" t="s">
        <v>11</v>
      </c>
      <c r="F5733" s="26" t="s">
        <v>16</v>
      </c>
      <c r="G5733" s="26" t="s">
        <v>14</v>
      </c>
      <c r="H5733" s="23">
        <v>0</v>
      </c>
      <c r="I5733" s="27"/>
      <c r="J5733" s="28">
        <v>0</v>
      </c>
      <c r="K5733" t="str">
        <f>IF((LEN(relatorio_Ananindeua3[[#This Row],[CIF/CPF/CNPJ]])=14),relatorio_Ananindeua3[[#This Row],[CIF/CPF/CNPJ]],relatorio_Ananindeua3[[#This Row],[Coluna2]])</f>
        <v>53687860000101</v>
      </c>
      <c r="L5733" t="str">
        <f t="shared" si="90"/>
        <v>536******01</v>
      </c>
    </row>
    <row r="5734" spans="1:12" x14ac:dyDescent="0.25">
      <c r="A5734" s="23" t="s">
        <v>3035</v>
      </c>
      <c r="B5734" s="23" t="s">
        <v>3036</v>
      </c>
      <c r="C5734" s="23" t="s">
        <v>34</v>
      </c>
      <c r="D5734" s="24">
        <v>45320.330196759256</v>
      </c>
      <c r="E5734" s="25" t="s">
        <v>11</v>
      </c>
      <c r="F5734" s="26" t="s">
        <v>16</v>
      </c>
      <c r="G5734" s="26" t="s">
        <v>14</v>
      </c>
      <c r="H5734" s="23">
        <v>0</v>
      </c>
      <c r="I5734" s="27"/>
      <c r="J5734" s="28">
        <v>0</v>
      </c>
      <c r="K5734" t="str">
        <f>IF((LEN(relatorio_Ananindeua3[[#This Row],[CIF/CPF/CNPJ]])=14),relatorio_Ananindeua3[[#This Row],[CIF/CPF/CNPJ]],relatorio_Ananindeua3[[#This Row],[Coluna2]])</f>
        <v>31630389000182</v>
      </c>
      <c r="L5734" t="str">
        <f t="shared" si="90"/>
        <v>316******82</v>
      </c>
    </row>
    <row r="5735" spans="1:12" x14ac:dyDescent="0.25">
      <c r="A5735" s="23" t="s">
        <v>1490</v>
      </c>
      <c r="B5735" s="23" t="s">
        <v>1491</v>
      </c>
      <c r="C5735" s="23" t="s">
        <v>17</v>
      </c>
      <c r="D5735" s="24">
        <v>45320.476921296293</v>
      </c>
      <c r="E5735" s="25" t="s">
        <v>11</v>
      </c>
      <c r="F5735" s="26" t="s">
        <v>16</v>
      </c>
      <c r="G5735" s="26" t="s">
        <v>14</v>
      </c>
      <c r="H5735" s="23">
        <v>0</v>
      </c>
      <c r="I5735" s="27"/>
      <c r="J5735" s="28">
        <v>0</v>
      </c>
      <c r="K5735" t="str">
        <f>IF((LEN(relatorio_Ananindeua3[[#This Row],[CIF/CPF/CNPJ]])=14),relatorio_Ananindeua3[[#This Row],[CIF/CPF/CNPJ]],relatorio_Ananindeua3[[#This Row],[Coluna2]])</f>
        <v>22077908000136</v>
      </c>
      <c r="L5735" t="str">
        <f t="shared" si="90"/>
        <v>220******36</v>
      </c>
    </row>
    <row r="5736" spans="1:12" x14ac:dyDescent="0.25">
      <c r="A5736" s="23" t="s">
        <v>956</v>
      </c>
      <c r="B5736" s="23" t="s">
        <v>957</v>
      </c>
      <c r="C5736" s="23" t="s">
        <v>21</v>
      </c>
      <c r="D5736" s="24">
        <v>45320.502060185187</v>
      </c>
      <c r="E5736" s="25" t="s">
        <v>11</v>
      </c>
      <c r="F5736" s="26" t="s">
        <v>19</v>
      </c>
      <c r="G5736" s="26" t="s">
        <v>13496</v>
      </c>
      <c r="H5736" s="23">
        <v>0</v>
      </c>
      <c r="I5736" s="27"/>
      <c r="J5736" s="28">
        <v>467.9</v>
      </c>
      <c r="K5736" t="str">
        <f>IF((LEN(relatorio_Ananindeua3[[#This Row],[CIF/CPF/CNPJ]])=14),relatorio_Ananindeua3[[#This Row],[CIF/CPF/CNPJ]],relatorio_Ananindeua3[[#This Row],[Coluna2]])</f>
        <v>17454167000125</v>
      </c>
      <c r="L5736" t="str">
        <f t="shared" si="90"/>
        <v>174******25</v>
      </c>
    </row>
    <row r="5737" spans="1:12" x14ac:dyDescent="0.25">
      <c r="A5737" s="23" t="s">
        <v>35</v>
      </c>
      <c r="B5737" s="23" t="s">
        <v>36</v>
      </c>
      <c r="C5737" s="23" t="s">
        <v>37</v>
      </c>
      <c r="D5737" s="24">
        <v>45320.503923611112</v>
      </c>
      <c r="E5737" s="25" t="s">
        <v>11</v>
      </c>
      <c r="F5737" s="26" t="s">
        <v>16</v>
      </c>
      <c r="G5737" s="26" t="s">
        <v>13496</v>
      </c>
      <c r="H5737" s="23">
        <v>0</v>
      </c>
      <c r="I5737" s="27"/>
      <c r="J5737" s="28">
        <v>61.16</v>
      </c>
      <c r="K5737" t="str">
        <f>IF((LEN(relatorio_Ananindeua3[[#This Row],[CIF/CPF/CNPJ]])=14),relatorio_Ananindeua3[[#This Row],[CIF/CPF/CNPJ]],relatorio_Ananindeua3[[#This Row],[Coluna2]])</f>
        <v>01440831000147</v>
      </c>
      <c r="L5737" t="str">
        <f t="shared" si="90"/>
        <v>014******47</v>
      </c>
    </row>
    <row r="5738" spans="1:12" x14ac:dyDescent="0.25">
      <c r="A5738" s="23" t="s">
        <v>4888</v>
      </c>
      <c r="B5738" s="23" t="s">
        <v>4889</v>
      </c>
      <c r="C5738" s="23" t="s">
        <v>17</v>
      </c>
      <c r="D5738" s="24">
        <v>45320.515057870369</v>
      </c>
      <c r="E5738" s="25" t="s">
        <v>11</v>
      </c>
      <c r="F5738" s="26" t="s">
        <v>16</v>
      </c>
      <c r="G5738" s="26" t="s">
        <v>14</v>
      </c>
      <c r="H5738" s="23">
        <v>0</v>
      </c>
      <c r="I5738" s="27"/>
      <c r="J5738" s="28">
        <v>0</v>
      </c>
      <c r="K5738" t="str">
        <f>IF((LEN(relatorio_Ananindeua3[[#This Row],[CIF/CPF/CNPJ]])=14),relatorio_Ananindeua3[[#This Row],[CIF/CPF/CNPJ]],relatorio_Ananindeua3[[#This Row],[Coluna2]])</f>
        <v>39863944000128</v>
      </c>
      <c r="L5738" t="str">
        <f t="shared" si="90"/>
        <v>398******28</v>
      </c>
    </row>
    <row r="5739" spans="1:12" x14ac:dyDescent="0.25">
      <c r="A5739" s="23" t="s">
        <v>956</v>
      </c>
      <c r="B5739" s="23" t="s">
        <v>957</v>
      </c>
      <c r="C5739" s="23" t="s">
        <v>21</v>
      </c>
      <c r="D5739" s="24">
        <v>45320.593333333331</v>
      </c>
      <c r="E5739" s="25" t="s">
        <v>11</v>
      </c>
      <c r="F5739" s="26" t="s">
        <v>19</v>
      </c>
      <c r="G5739" s="26" t="s">
        <v>13496</v>
      </c>
      <c r="H5739" s="23">
        <v>0</v>
      </c>
      <c r="I5739" s="27"/>
      <c r="J5739" s="28">
        <v>7.5</v>
      </c>
      <c r="K5739" t="str">
        <f>IF((LEN(relatorio_Ananindeua3[[#This Row],[CIF/CPF/CNPJ]])=14),relatorio_Ananindeua3[[#This Row],[CIF/CPF/CNPJ]],relatorio_Ananindeua3[[#This Row],[Coluna2]])</f>
        <v>17454167000125</v>
      </c>
      <c r="L5739" t="str">
        <f t="shared" si="90"/>
        <v>174******25</v>
      </c>
    </row>
    <row r="5740" spans="1:12" x14ac:dyDescent="0.25">
      <c r="A5740" s="23" t="s">
        <v>956</v>
      </c>
      <c r="B5740" s="23" t="s">
        <v>957</v>
      </c>
      <c r="C5740" s="23" t="s">
        <v>21</v>
      </c>
      <c r="D5740" s="24">
        <v>45320.622511574074</v>
      </c>
      <c r="E5740" s="25" t="s">
        <v>11</v>
      </c>
      <c r="F5740" s="26" t="s">
        <v>19</v>
      </c>
      <c r="G5740" s="26" t="s">
        <v>13496</v>
      </c>
      <c r="H5740" s="23">
        <v>0</v>
      </c>
      <c r="I5740" s="27"/>
      <c r="J5740" s="28">
        <v>45.5</v>
      </c>
      <c r="K5740" t="str">
        <f>IF((LEN(relatorio_Ananindeua3[[#This Row],[CIF/CPF/CNPJ]])=14),relatorio_Ananindeua3[[#This Row],[CIF/CPF/CNPJ]],relatorio_Ananindeua3[[#This Row],[Coluna2]])</f>
        <v>17454167000125</v>
      </c>
      <c r="L5740" t="str">
        <f t="shared" si="90"/>
        <v>174******25</v>
      </c>
    </row>
    <row r="5741" spans="1:12" x14ac:dyDescent="0.25">
      <c r="A5741" s="23" t="s">
        <v>5582</v>
      </c>
      <c r="B5741" s="23" t="s">
        <v>5583</v>
      </c>
      <c r="C5741" s="23" t="s">
        <v>17</v>
      </c>
      <c r="D5741" s="24">
        <v>45320.701898148145</v>
      </c>
      <c r="E5741" s="25" t="s">
        <v>11</v>
      </c>
      <c r="F5741" s="26" t="s">
        <v>16</v>
      </c>
      <c r="G5741" s="26" t="s">
        <v>14</v>
      </c>
      <c r="H5741" s="23">
        <v>0</v>
      </c>
      <c r="I5741" s="27"/>
      <c r="J5741" s="28">
        <v>0</v>
      </c>
      <c r="K5741" t="str">
        <f>IF((LEN(relatorio_Ananindeua3[[#This Row],[CIF/CPF/CNPJ]])=14),relatorio_Ananindeua3[[#This Row],[CIF/CPF/CNPJ]],relatorio_Ananindeua3[[#This Row],[Coluna2]])</f>
        <v>42177589000148</v>
      </c>
      <c r="L5741" t="str">
        <f t="shared" si="90"/>
        <v>421******48</v>
      </c>
    </row>
    <row r="5742" spans="1:12" x14ac:dyDescent="0.25">
      <c r="A5742" s="23" t="s">
        <v>9617</v>
      </c>
      <c r="B5742" s="23" t="s">
        <v>9618</v>
      </c>
      <c r="C5742" s="23" t="s">
        <v>17</v>
      </c>
      <c r="D5742" s="24">
        <v>45320.750810185185</v>
      </c>
      <c r="E5742" s="25" t="s">
        <v>11</v>
      </c>
      <c r="F5742" s="26" t="s">
        <v>16</v>
      </c>
      <c r="G5742" s="26" t="s">
        <v>14</v>
      </c>
      <c r="H5742" s="23">
        <v>0</v>
      </c>
      <c r="I5742" s="27"/>
      <c r="J5742" s="28">
        <v>0</v>
      </c>
      <c r="K5742" t="str">
        <f>IF((LEN(relatorio_Ananindeua3[[#This Row],[CIF/CPF/CNPJ]])=14),relatorio_Ananindeua3[[#This Row],[CIF/CPF/CNPJ]],relatorio_Ananindeua3[[#This Row],[Coluna2]])</f>
        <v>51860600000160</v>
      </c>
      <c r="L5742" t="str">
        <f t="shared" si="90"/>
        <v>518******60</v>
      </c>
    </row>
    <row r="5743" spans="1:12" x14ac:dyDescent="0.25">
      <c r="A5743" s="23" t="s">
        <v>3712</v>
      </c>
      <c r="B5743" s="23" t="s">
        <v>3713</v>
      </c>
      <c r="C5743" s="23" t="s">
        <v>20</v>
      </c>
      <c r="D5743" s="24">
        <v>45321</v>
      </c>
      <c r="E5743" s="25" t="s">
        <v>11</v>
      </c>
      <c r="F5743" s="26" t="s">
        <v>19</v>
      </c>
      <c r="G5743" s="26" t="s">
        <v>13496</v>
      </c>
      <c r="H5743" s="23">
        <v>0</v>
      </c>
      <c r="I5743" s="27"/>
      <c r="J5743" s="28">
        <v>88.23</v>
      </c>
      <c r="K5743" t="str">
        <f>IF((LEN(relatorio_Ananindeua3[[#This Row],[CIF/CPF/CNPJ]])=14),relatorio_Ananindeua3[[#This Row],[CIF/CPF/CNPJ]],relatorio_Ananindeua3[[#This Row],[Coluna2]])</f>
        <v>34644153000193</v>
      </c>
      <c r="L5743" t="str">
        <f t="shared" si="90"/>
        <v>346******93</v>
      </c>
    </row>
    <row r="5744" spans="1:12" x14ac:dyDescent="0.25">
      <c r="A5744" s="23" t="s">
        <v>13464</v>
      </c>
      <c r="B5744" s="23" t="s">
        <v>13465</v>
      </c>
      <c r="C5744" s="23" t="s">
        <v>21</v>
      </c>
      <c r="D5744" s="24">
        <v>45321</v>
      </c>
      <c r="E5744" s="25" t="s">
        <v>11</v>
      </c>
      <c r="F5744" s="26" t="s">
        <v>19</v>
      </c>
      <c r="G5744" s="26" t="s">
        <v>13496</v>
      </c>
      <c r="H5744" s="23">
        <v>0</v>
      </c>
      <c r="I5744" s="27"/>
      <c r="J5744" s="28">
        <v>22322.47</v>
      </c>
      <c r="K5744" t="str">
        <f>IF((LEN(relatorio_Ananindeua3[[#This Row],[CIF/CPF/CNPJ]])=14),relatorio_Ananindeua3[[#This Row],[CIF/CPF/CNPJ]],relatorio_Ananindeua3[[#This Row],[Coluna2]])</f>
        <v>60916731003390</v>
      </c>
      <c r="L5744" t="str">
        <f t="shared" si="90"/>
        <v>609******90</v>
      </c>
    </row>
    <row r="5745" spans="1:12" x14ac:dyDescent="0.25">
      <c r="A5745" s="23" t="s">
        <v>13467</v>
      </c>
      <c r="B5745" s="23" t="s">
        <v>13466</v>
      </c>
      <c r="C5745" s="23" t="s">
        <v>21</v>
      </c>
      <c r="D5745" s="24">
        <v>45321</v>
      </c>
      <c r="E5745" s="25" t="s">
        <v>11</v>
      </c>
      <c r="F5745" s="26" t="s">
        <v>19</v>
      </c>
      <c r="G5745" s="26" t="s">
        <v>13496</v>
      </c>
      <c r="H5745" s="23">
        <v>0</v>
      </c>
      <c r="I5745" s="27"/>
      <c r="J5745" s="28">
        <v>32805.82</v>
      </c>
      <c r="K5745" t="str">
        <f>IF((LEN(relatorio_Ananindeua3[[#This Row],[CIF/CPF/CNPJ]])=14),relatorio_Ananindeua3[[#This Row],[CIF/CPF/CNPJ]],relatorio_Ananindeua3[[#This Row],[Coluna2]])</f>
        <v>60975737005978</v>
      </c>
      <c r="L5745" t="str">
        <f t="shared" si="90"/>
        <v>609******78</v>
      </c>
    </row>
    <row r="5746" spans="1:12" x14ac:dyDescent="0.25">
      <c r="A5746" s="23" t="s">
        <v>11178</v>
      </c>
      <c r="B5746" s="23" t="s">
        <v>11179</v>
      </c>
      <c r="C5746" s="23" t="s">
        <v>32</v>
      </c>
      <c r="D5746" s="24">
        <v>45321.034583333334</v>
      </c>
      <c r="E5746" s="25" t="s">
        <v>11</v>
      </c>
      <c r="F5746" s="26" t="s">
        <v>16</v>
      </c>
      <c r="G5746" s="26" t="s">
        <v>14</v>
      </c>
      <c r="H5746" s="23">
        <v>0</v>
      </c>
      <c r="I5746" s="27"/>
      <c r="J5746" s="28">
        <v>0</v>
      </c>
      <c r="K5746" t="str">
        <f>IF((LEN(relatorio_Ananindeua3[[#This Row],[CIF/CPF/CNPJ]])=14),relatorio_Ananindeua3[[#This Row],[CIF/CPF/CNPJ]],relatorio_Ananindeua3[[#This Row],[Coluna2]])</f>
        <v>53695972000104</v>
      </c>
      <c r="L5746" t="str">
        <f t="shared" si="90"/>
        <v>536******04</v>
      </c>
    </row>
    <row r="5747" spans="1:12" x14ac:dyDescent="0.25">
      <c r="A5747" s="23" t="s">
        <v>11200</v>
      </c>
      <c r="B5747" s="23" t="s">
        <v>11201</v>
      </c>
      <c r="C5747" s="23" t="s">
        <v>32</v>
      </c>
      <c r="D5747" s="24">
        <v>45321.03460648148</v>
      </c>
      <c r="E5747" s="25" t="s">
        <v>11</v>
      </c>
      <c r="F5747" s="26" t="s">
        <v>16</v>
      </c>
      <c r="G5747" s="26" t="s">
        <v>14</v>
      </c>
      <c r="H5747" s="23">
        <v>0</v>
      </c>
      <c r="I5747" s="27"/>
      <c r="J5747" s="28">
        <v>0</v>
      </c>
      <c r="K5747" t="str">
        <f>IF((LEN(relatorio_Ananindeua3[[#This Row],[CIF/CPF/CNPJ]])=14),relatorio_Ananindeua3[[#This Row],[CIF/CPF/CNPJ]],relatorio_Ananindeua3[[#This Row],[Coluna2]])</f>
        <v>53707552000109</v>
      </c>
      <c r="L5747" t="str">
        <f t="shared" si="90"/>
        <v>537******09</v>
      </c>
    </row>
    <row r="5748" spans="1:12" x14ac:dyDescent="0.25">
      <c r="A5748" s="23" t="s">
        <v>3320</v>
      </c>
      <c r="B5748" s="23" t="s">
        <v>3321</v>
      </c>
      <c r="C5748" s="23" t="s">
        <v>34</v>
      </c>
      <c r="D5748" s="24">
        <v>45321.03465277778</v>
      </c>
      <c r="E5748" s="25" t="s">
        <v>11</v>
      </c>
      <c r="F5748" s="26" t="s">
        <v>16</v>
      </c>
      <c r="G5748" s="26" t="s">
        <v>14</v>
      </c>
      <c r="H5748" s="23">
        <v>0</v>
      </c>
      <c r="I5748" s="27"/>
      <c r="J5748" s="28">
        <v>0</v>
      </c>
      <c r="K5748" t="str">
        <f>IF((LEN(relatorio_Ananindeua3[[#This Row],[CIF/CPF/CNPJ]])=14),relatorio_Ananindeua3[[#This Row],[CIF/CPF/CNPJ]],relatorio_Ananindeua3[[#This Row],[Coluna2]])</f>
        <v>33066147000133</v>
      </c>
      <c r="L5748" t="str">
        <f t="shared" si="90"/>
        <v>330******33</v>
      </c>
    </row>
    <row r="5749" spans="1:12" x14ac:dyDescent="0.25">
      <c r="A5749" s="23" t="s">
        <v>1907</v>
      </c>
      <c r="B5749" s="23" t="s">
        <v>1908</v>
      </c>
      <c r="C5749" s="23" t="s">
        <v>34</v>
      </c>
      <c r="D5749" s="24">
        <v>45321.048634259256</v>
      </c>
      <c r="E5749" s="25" t="s">
        <v>11</v>
      </c>
      <c r="F5749" s="26" t="s">
        <v>16</v>
      </c>
      <c r="G5749" s="26" t="s">
        <v>14</v>
      </c>
      <c r="H5749" s="23">
        <v>0</v>
      </c>
      <c r="I5749" s="27"/>
      <c r="J5749" s="28">
        <v>0</v>
      </c>
      <c r="K5749" t="str">
        <f>IF((LEN(relatorio_Ananindeua3[[#This Row],[CIF/CPF/CNPJ]])=14),relatorio_Ananindeua3[[#This Row],[CIF/CPF/CNPJ]],relatorio_Ananindeua3[[#This Row],[Coluna2]])</f>
        <v>25167585000160</v>
      </c>
      <c r="L5749" t="str">
        <f t="shared" si="90"/>
        <v>251******60</v>
      </c>
    </row>
    <row r="5750" spans="1:12" x14ac:dyDescent="0.25">
      <c r="A5750" s="23" t="s">
        <v>11184</v>
      </c>
      <c r="B5750" s="23" t="s">
        <v>11185</v>
      </c>
      <c r="C5750" s="23" t="s">
        <v>32</v>
      </c>
      <c r="D5750" s="24">
        <v>45321.048715277779</v>
      </c>
      <c r="E5750" s="25" t="s">
        <v>11</v>
      </c>
      <c r="F5750" s="26" t="s">
        <v>16</v>
      </c>
      <c r="G5750" s="26" t="s">
        <v>14</v>
      </c>
      <c r="H5750" s="23">
        <v>0</v>
      </c>
      <c r="I5750" s="27"/>
      <c r="J5750" s="28">
        <v>0</v>
      </c>
      <c r="K5750" t="str">
        <f>IF((LEN(relatorio_Ananindeua3[[#This Row],[CIF/CPF/CNPJ]])=14),relatorio_Ananindeua3[[#This Row],[CIF/CPF/CNPJ]],relatorio_Ananindeua3[[#This Row],[Coluna2]])</f>
        <v>53699601000109</v>
      </c>
      <c r="L5750" t="str">
        <f t="shared" si="90"/>
        <v>536******09</v>
      </c>
    </row>
    <row r="5751" spans="1:12" x14ac:dyDescent="0.25">
      <c r="A5751" s="23" t="s">
        <v>11186</v>
      </c>
      <c r="B5751" s="23" t="s">
        <v>11187</v>
      </c>
      <c r="C5751" s="23" t="s">
        <v>32</v>
      </c>
      <c r="D5751" s="24">
        <v>45321.048715277779</v>
      </c>
      <c r="E5751" s="25" t="s">
        <v>11</v>
      </c>
      <c r="F5751" s="26" t="s">
        <v>16</v>
      </c>
      <c r="G5751" s="26" t="s">
        <v>14</v>
      </c>
      <c r="H5751" s="23">
        <v>0</v>
      </c>
      <c r="I5751" s="27"/>
      <c r="J5751" s="28">
        <v>0</v>
      </c>
      <c r="K5751" t="str">
        <f>IF((LEN(relatorio_Ananindeua3[[#This Row],[CIF/CPF/CNPJ]])=14),relatorio_Ananindeua3[[#This Row],[CIF/CPF/CNPJ]],relatorio_Ananindeua3[[#This Row],[Coluna2]])</f>
        <v>53699925000139</v>
      </c>
      <c r="L5751" t="str">
        <f t="shared" si="90"/>
        <v>536******39</v>
      </c>
    </row>
    <row r="5752" spans="1:12" x14ac:dyDescent="0.25">
      <c r="A5752" s="23" t="s">
        <v>11180</v>
      </c>
      <c r="B5752" s="23" t="s">
        <v>11181</v>
      </c>
      <c r="C5752" s="23" t="s">
        <v>32</v>
      </c>
      <c r="D5752" s="24">
        <v>45321.055486111109</v>
      </c>
      <c r="E5752" s="25" t="s">
        <v>11</v>
      </c>
      <c r="F5752" s="26" t="s">
        <v>16</v>
      </c>
      <c r="G5752" s="26" t="s">
        <v>14</v>
      </c>
      <c r="H5752" s="23">
        <v>0</v>
      </c>
      <c r="I5752" s="27"/>
      <c r="J5752" s="28">
        <v>0</v>
      </c>
      <c r="K5752" t="str">
        <f>IF((LEN(relatorio_Ananindeua3[[#This Row],[CIF/CPF/CNPJ]])=14),relatorio_Ananindeua3[[#This Row],[CIF/CPF/CNPJ]],relatorio_Ananindeua3[[#This Row],[Coluna2]])</f>
        <v>53697403000106</v>
      </c>
      <c r="L5752" t="str">
        <f t="shared" si="90"/>
        <v>536******06</v>
      </c>
    </row>
    <row r="5753" spans="1:12" x14ac:dyDescent="0.25">
      <c r="A5753" s="23" t="s">
        <v>11198</v>
      </c>
      <c r="B5753" s="23" t="s">
        <v>11199</v>
      </c>
      <c r="C5753" s="23" t="s">
        <v>32</v>
      </c>
      <c r="D5753" s="24">
        <v>45321.055497685185</v>
      </c>
      <c r="E5753" s="25" t="s">
        <v>11</v>
      </c>
      <c r="F5753" s="26" t="s">
        <v>16</v>
      </c>
      <c r="G5753" s="26" t="s">
        <v>14</v>
      </c>
      <c r="H5753" s="23">
        <v>0</v>
      </c>
      <c r="I5753" s="27"/>
      <c r="J5753" s="28">
        <v>0</v>
      </c>
      <c r="K5753" t="str">
        <f>IF((LEN(relatorio_Ananindeua3[[#This Row],[CIF/CPF/CNPJ]])=14),relatorio_Ananindeua3[[#This Row],[CIF/CPF/CNPJ]],relatorio_Ananindeua3[[#This Row],[Coluna2]])</f>
        <v>53706961000182</v>
      </c>
      <c r="L5753" t="str">
        <f t="shared" si="90"/>
        <v>537******82</v>
      </c>
    </row>
    <row r="5754" spans="1:12" x14ac:dyDescent="0.25">
      <c r="A5754" s="23" t="s">
        <v>9340</v>
      </c>
      <c r="B5754" s="23" t="s">
        <v>9341</v>
      </c>
      <c r="C5754" s="23" t="s">
        <v>34</v>
      </c>
      <c r="D5754" s="24">
        <v>45321.076261574075</v>
      </c>
      <c r="E5754" s="25" t="s">
        <v>11</v>
      </c>
      <c r="F5754" s="26" t="s">
        <v>16</v>
      </c>
      <c r="G5754" s="26" t="s">
        <v>14</v>
      </c>
      <c r="H5754" s="23">
        <v>0</v>
      </c>
      <c r="I5754" s="27"/>
      <c r="J5754" s="28">
        <v>0</v>
      </c>
      <c r="K5754" t="str">
        <f>IF((LEN(relatorio_Ananindeua3[[#This Row],[CIF/CPF/CNPJ]])=14),relatorio_Ananindeua3[[#This Row],[CIF/CPF/CNPJ]],relatorio_Ananindeua3[[#This Row],[Coluna2]])</f>
        <v>51207995000105</v>
      </c>
      <c r="L5754" t="str">
        <f t="shared" si="90"/>
        <v>512******05</v>
      </c>
    </row>
    <row r="5755" spans="1:12" x14ac:dyDescent="0.25">
      <c r="A5755" s="23" t="s">
        <v>11190</v>
      </c>
      <c r="B5755" s="23" t="s">
        <v>11191</v>
      </c>
      <c r="C5755" s="23" t="s">
        <v>32</v>
      </c>
      <c r="D5755" s="24">
        <v>45321.076307870368</v>
      </c>
      <c r="E5755" s="25" t="s">
        <v>11</v>
      </c>
      <c r="F5755" s="26" t="s">
        <v>16</v>
      </c>
      <c r="G5755" s="26" t="s">
        <v>14</v>
      </c>
      <c r="H5755" s="23">
        <v>0</v>
      </c>
      <c r="I5755" s="27"/>
      <c r="J5755" s="28">
        <v>0</v>
      </c>
      <c r="K5755" t="str">
        <f>IF((LEN(relatorio_Ananindeua3[[#This Row],[CIF/CPF/CNPJ]])=14),relatorio_Ananindeua3[[#This Row],[CIF/CPF/CNPJ]],relatorio_Ananindeua3[[#This Row],[Coluna2]])</f>
        <v>53702436000199</v>
      </c>
      <c r="L5755" t="str">
        <f t="shared" si="90"/>
        <v>537******99</v>
      </c>
    </row>
    <row r="5756" spans="1:12" x14ac:dyDescent="0.25">
      <c r="A5756" s="23" t="s">
        <v>10884</v>
      </c>
      <c r="B5756" s="23" t="s">
        <v>10885</v>
      </c>
      <c r="C5756" s="23" t="s">
        <v>34</v>
      </c>
      <c r="D5756" s="24">
        <v>45321.277685185189</v>
      </c>
      <c r="E5756" s="25" t="s">
        <v>11</v>
      </c>
      <c r="F5756" s="26" t="s">
        <v>16</v>
      </c>
      <c r="G5756" s="26" t="s">
        <v>14</v>
      </c>
      <c r="H5756" s="23">
        <v>0</v>
      </c>
      <c r="I5756" s="27"/>
      <c r="J5756" s="28">
        <v>0</v>
      </c>
      <c r="K5756" t="str">
        <f>IF((LEN(relatorio_Ananindeua3[[#This Row],[CIF/CPF/CNPJ]])=14),relatorio_Ananindeua3[[#This Row],[CIF/CPF/CNPJ]],relatorio_Ananindeua3[[#This Row],[Coluna2]])</f>
        <v>53604995000166</v>
      </c>
      <c r="L5756" t="str">
        <f t="shared" si="90"/>
        <v>536******66</v>
      </c>
    </row>
    <row r="5757" spans="1:12" x14ac:dyDescent="0.25">
      <c r="A5757" s="23" t="s">
        <v>11052</v>
      </c>
      <c r="B5757" s="23" t="s">
        <v>11053</v>
      </c>
      <c r="C5757" s="23" t="s">
        <v>34</v>
      </c>
      <c r="D5757" s="24">
        <v>45321.277696759258</v>
      </c>
      <c r="E5757" s="25" t="s">
        <v>11</v>
      </c>
      <c r="F5757" s="26" t="s">
        <v>16</v>
      </c>
      <c r="G5757" s="26" t="s">
        <v>14</v>
      </c>
      <c r="H5757" s="23">
        <v>0</v>
      </c>
      <c r="I5757" s="27"/>
      <c r="J5757" s="28">
        <v>0</v>
      </c>
      <c r="K5757" t="str">
        <f>IF((LEN(relatorio_Ananindeua3[[#This Row],[CIF/CPF/CNPJ]])=14),relatorio_Ananindeua3[[#This Row],[CIF/CPF/CNPJ]],relatorio_Ananindeua3[[#This Row],[Coluna2]])</f>
        <v>53659699000162</v>
      </c>
      <c r="L5757" t="str">
        <f t="shared" si="90"/>
        <v>536******62</v>
      </c>
    </row>
    <row r="5758" spans="1:12" x14ac:dyDescent="0.25">
      <c r="A5758" s="23" t="s">
        <v>7570</v>
      </c>
      <c r="B5758" s="23" t="s">
        <v>7571</v>
      </c>
      <c r="C5758" s="23" t="s">
        <v>34</v>
      </c>
      <c r="D5758" s="24">
        <v>45321.277708333335</v>
      </c>
      <c r="E5758" s="25" t="s">
        <v>11</v>
      </c>
      <c r="F5758" s="26" t="s">
        <v>16</v>
      </c>
      <c r="G5758" s="26" t="s">
        <v>14</v>
      </c>
      <c r="H5758" s="23">
        <v>0</v>
      </c>
      <c r="I5758" s="27"/>
      <c r="J5758" s="28">
        <v>0</v>
      </c>
      <c r="K5758" t="str">
        <f>IF((LEN(relatorio_Ananindeua3[[#This Row],[CIF/CPF/CNPJ]])=14),relatorio_Ananindeua3[[#This Row],[CIF/CPF/CNPJ]],relatorio_Ananindeua3[[#This Row],[Coluna2]])</f>
        <v>47967141000141</v>
      </c>
      <c r="L5758" t="str">
        <f t="shared" si="90"/>
        <v>479******41</v>
      </c>
    </row>
    <row r="5759" spans="1:12" x14ac:dyDescent="0.25">
      <c r="A5759" s="23" t="s">
        <v>10816</v>
      </c>
      <c r="B5759" s="23" t="s">
        <v>10817</v>
      </c>
      <c r="C5759" s="23" t="s">
        <v>34</v>
      </c>
      <c r="D5759" s="24">
        <v>45321.277951388889</v>
      </c>
      <c r="E5759" s="25" t="s">
        <v>11</v>
      </c>
      <c r="F5759" s="26" t="s">
        <v>16</v>
      </c>
      <c r="G5759" s="26" t="s">
        <v>14</v>
      </c>
      <c r="H5759" s="23">
        <v>0</v>
      </c>
      <c r="I5759" s="27"/>
      <c r="J5759" s="28">
        <v>0</v>
      </c>
      <c r="K5759" t="str">
        <f>IF((LEN(relatorio_Ananindeua3[[#This Row],[CIF/CPF/CNPJ]])=14),relatorio_Ananindeua3[[#This Row],[CIF/CPF/CNPJ]],relatorio_Ananindeua3[[#This Row],[Coluna2]])</f>
        <v>53580140000142</v>
      </c>
      <c r="L5759" t="str">
        <f t="shared" si="90"/>
        <v>535******42</v>
      </c>
    </row>
    <row r="5760" spans="1:12" x14ac:dyDescent="0.25">
      <c r="A5760" s="23" t="s">
        <v>11168</v>
      </c>
      <c r="B5760" s="23" t="s">
        <v>11169</v>
      </c>
      <c r="C5760" s="23" t="s">
        <v>32</v>
      </c>
      <c r="D5760" s="24">
        <v>45321.277986111112</v>
      </c>
      <c r="E5760" s="25" t="s">
        <v>11</v>
      </c>
      <c r="F5760" s="26" t="s">
        <v>16</v>
      </c>
      <c r="G5760" s="26" t="s">
        <v>14</v>
      </c>
      <c r="H5760" s="23">
        <v>0</v>
      </c>
      <c r="I5760" s="27"/>
      <c r="J5760" s="28">
        <v>0</v>
      </c>
      <c r="K5760" t="str">
        <f>IF((LEN(relatorio_Ananindeua3[[#This Row],[CIF/CPF/CNPJ]])=14),relatorio_Ananindeua3[[#This Row],[CIF/CPF/CNPJ]],relatorio_Ananindeua3[[#This Row],[Coluna2]])</f>
        <v>53692410000107</v>
      </c>
      <c r="L5760" t="str">
        <f t="shared" si="90"/>
        <v>536******07</v>
      </c>
    </row>
    <row r="5761" spans="1:12" x14ac:dyDescent="0.25">
      <c r="A5761" s="23" t="s">
        <v>11176</v>
      </c>
      <c r="B5761" s="23" t="s">
        <v>11177</v>
      </c>
      <c r="C5761" s="23" t="s">
        <v>32</v>
      </c>
      <c r="D5761" s="24">
        <v>45321.284699074073</v>
      </c>
      <c r="E5761" s="25" t="s">
        <v>11</v>
      </c>
      <c r="F5761" s="26" t="s">
        <v>16</v>
      </c>
      <c r="G5761" s="26" t="s">
        <v>14</v>
      </c>
      <c r="H5761" s="23">
        <v>0</v>
      </c>
      <c r="I5761" s="27"/>
      <c r="J5761" s="28">
        <v>0</v>
      </c>
      <c r="K5761" t="str">
        <f>IF((LEN(relatorio_Ananindeua3[[#This Row],[CIF/CPF/CNPJ]])=14),relatorio_Ananindeua3[[#This Row],[CIF/CPF/CNPJ]],relatorio_Ananindeua3[[#This Row],[Coluna2]])</f>
        <v>53694780000183</v>
      </c>
      <c r="L5761" t="str">
        <f t="shared" si="90"/>
        <v>536******83</v>
      </c>
    </row>
    <row r="5762" spans="1:12" x14ac:dyDescent="0.25">
      <c r="A5762" s="23" t="s">
        <v>11188</v>
      </c>
      <c r="B5762" s="23" t="s">
        <v>11189</v>
      </c>
      <c r="C5762" s="23" t="s">
        <v>32</v>
      </c>
      <c r="D5762" s="24">
        <v>45321.291539351849</v>
      </c>
      <c r="E5762" s="25" t="s">
        <v>11</v>
      </c>
      <c r="F5762" s="26" t="s">
        <v>16</v>
      </c>
      <c r="G5762" s="26" t="s">
        <v>14</v>
      </c>
      <c r="H5762" s="23">
        <v>0</v>
      </c>
      <c r="I5762" s="27"/>
      <c r="J5762" s="28">
        <v>0</v>
      </c>
      <c r="K5762" t="str">
        <f>IF((LEN(relatorio_Ananindeua3[[#This Row],[CIF/CPF/CNPJ]])=14),relatorio_Ananindeua3[[#This Row],[CIF/CPF/CNPJ]],relatorio_Ananindeua3[[#This Row],[Coluna2]])</f>
        <v>53701094000192</v>
      </c>
      <c r="L5762" t="str">
        <f t="shared" si="90"/>
        <v>537******92</v>
      </c>
    </row>
    <row r="5763" spans="1:12" x14ac:dyDescent="0.25">
      <c r="A5763" s="23" t="s">
        <v>11182</v>
      </c>
      <c r="B5763" s="23" t="s">
        <v>11183</v>
      </c>
      <c r="C5763" s="23" t="s">
        <v>32</v>
      </c>
      <c r="D5763" s="24">
        <v>45321.291550925926</v>
      </c>
      <c r="E5763" s="25" t="s">
        <v>11</v>
      </c>
      <c r="F5763" s="26" t="s">
        <v>16</v>
      </c>
      <c r="G5763" s="26" t="s">
        <v>14</v>
      </c>
      <c r="H5763" s="23">
        <v>0</v>
      </c>
      <c r="I5763" s="27"/>
      <c r="J5763" s="28">
        <v>0</v>
      </c>
      <c r="K5763" t="str">
        <f>IF((LEN(relatorio_Ananindeua3[[#This Row],[CIF/CPF/CNPJ]])=14),relatorio_Ananindeua3[[#This Row],[CIF/CPF/CNPJ]],relatorio_Ananindeua3[[#This Row],[Coluna2]])</f>
        <v>53698264000127</v>
      </c>
      <c r="L5763" t="str">
        <f t="shared" si="90"/>
        <v>536******27</v>
      </c>
    </row>
    <row r="5764" spans="1:12" x14ac:dyDescent="0.25">
      <c r="A5764" s="23" t="s">
        <v>11166</v>
      </c>
      <c r="B5764" s="23" t="s">
        <v>11167</v>
      </c>
      <c r="C5764" s="23" t="s">
        <v>32</v>
      </c>
      <c r="D5764" s="24">
        <v>45321.291597222225</v>
      </c>
      <c r="E5764" s="25" t="s">
        <v>11</v>
      </c>
      <c r="F5764" s="26" t="s">
        <v>16</v>
      </c>
      <c r="G5764" s="26" t="s">
        <v>14</v>
      </c>
      <c r="H5764" s="23">
        <v>0</v>
      </c>
      <c r="I5764" s="27"/>
      <c r="J5764" s="28">
        <v>0</v>
      </c>
      <c r="K5764" t="str">
        <f>IF((LEN(relatorio_Ananindeua3[[#This Row],[CIF/CPF/CNPJ]])=14),relatorio_Ananindeua3[[#This Row],[CIF/CPF/CNPJ]],relatorio_Ananindeua3[[#This Row],[Coluna2]])</f>
        <v>53691187000183</v>
      </c>
      <c r="L5764" t="str">
        <f t="shared" si="90"/>
        <v>536******83</v>
      </c>
    </row>
    <row r="5765" spans="1:12" x14ac:dyDescent="0.25">
      <c r="A5765" s="23" t="s">
        <v>2260</v>
      </c>
      <c r="B5765" s="23" t="s">
        <v>2261</v>
      </c>
      <c r="C5765" s="23" t="s">
        <v>34</v>
      </c>
      <c r="D5765" s="24">
        <v>45321.30232638889</v>
      </c>
      <c r="E5765" s="25" t="s">
        <v>11</v>
      </c>
      <c r="F5765" s="26" t="s">
        <v>16</v>
      </c>
      <c r="G5765" s="26" t="s">
        <v>14</v>
      </c>
      <c r="H5765" s="23">
        <v>0</v>
      </c>
      <c r="I5765" s="27"/>
      <c r="J5765" s="28">
        <v>0</v>
      </c>
      <c r="K5765" t="str">
        <f>IF((LEN(relatorio_Ananindeua3[[#This Row],[CIF/CPF/CNPJ]])=14),relatorio_Ananindeua3[[#This Row],[CIF/CPF/CNPJ]],relatorio_Ananindeua3[[#This Row],[Coluna2]])</f>
        <v>27865402000105</v>
      </c>
      <c r="L5765" t="str">
        <f t="shared" si="90"/>
        <v>278******05</v>
      </c>
    </row>
    <row r="5766" spans="1:12" x14ac:dyDescent="0.25">
      <c r="A5766" s="23" t="s">
        <v>6203</v>
      </c>
      <c r="B5766" s="23" t="s">
        <v>6204</v>
      </c>
      <c r="C5766" s="23" t="s">
        <v>34</v>
      </c>
      <c r="D5766" s="24">
        <v>45321.302395833336</v>
      </c>
      <c r="E5766" s="25" t="s">
        <v>11</v>
      </c>
      <c r="F5766" s="26" t="s">
        <v>16</v>
      </c>
      <c r="G5766" s="26" t="s">
        <v>14</v>
      </c>
      <c r="H5766" s="23">
        <v>0</v>
      </c>
      <c r="I5766" s="27"/>
      <c r="J5766" s="28">
        <v>0</v>
      </c>
      <c r="K5766" t="str">
        <f>IF((LEN(relatorio_Ananindeua3[[#This Row],[CIF/CPF/CNPJ]])=14),relatorio_Ananindeua3[[#This Row],[CIF/CPF/CNPJ]],relatorio_Ananindeua3[[#This Row],[Coluna2]])</f>
        <v>44248291000107</v>
      </c>
      <c r="L5766" t="str">
        <f t="shared" si="90"/>
        <v>442******07</v>
      </c>
    </row>
    <row r="5767" spans="1:12" x14ac:dyDescent="0.25">
      <c r="A5767" s="23" t="s">
        <v>11204</v>
      </c>
      <c r="B5767" s="23" t="s">
        <v>11205</v>
      </c>
      <c r="C5767" s="23" t="s">
        <v>32</v>
      </c>
      <c r="D5767" s="24">
        <v>45321.309479166666</v>
      </c>
      <c r="E5767" s="25" t="s">
        <v>11</v>
      </c>
      <c r="F5767" s="26" t="s">
        <v>16</v>
      </c>
      <c r="G5767" s="26" t="s">
        <v>14</v>
      </c>
      <c r="H5767" s="23">
        <v>0</v>
      </c>
      <c r="I5767" s="27"/>
      <c r="J5767" s="28">
        <v>0</v>
      </c>
      <c r="K5767" t="str">
        <f>IF((LEN(relatorio_Ananindeua3[[#This Row],[CIF/CPF/CNPJ]])=14),relatorio_Ananindeua3[[#This Row],[CIF/CPF/CNPJ]],relatorio_Ananindeua3[[#This Row],[Coluna2]])</f>
        <v>53708018000109</v>
      </c>
      <c r="L5767" t="str">
        <f t="shared" si="90"/>
        <v>537******09</v>
      </c>
    </row>
    <row r="5768" spans="1:12" x14ac:dyDescent="0.25">
      <c r="A5768" s="23" t="s">
        <v>11192</v>
      </c>
      <c r="B5768" s="23" t="s">
        <v>11193</v>
      </c>
      <c r="C5768" s="23" t="s">
        <v>32</v>
      </c>
      <c r="D5768" s="24">
        <v>45321.316192129627</v>
      </c>
      <c r="E5768" s="25" t="s">
        <v>11</v>
      </c>
      <c r="F5768" s="26" t="s">
        <v>16</v>
      </c>
      <c r="G5768" s="26" t="s">
        <v>14</v>
      </c>
      <c r="H5768" s="23">
        <v>0</v>
      </c>
      <c r="I5768" s="27"/>
      <c r="J5768" s="28">
        <v>0</v>
      </c>
      <c r="K5768" t="str">
        <f>IF((LEN(relatorio_Ananindeua3[[#This Row],[CIF/CPF/CNPJ]])=14),relatorio_Ananindeua3[[#This Row],[CIF/CPF/CNPJ]],relatorio_Ananindeua3[[#This Row],[Coluna2]])</f>
        <v>53703247000130</v>
      </c>
      <c r="L5768" t="str">
        <f t="shared" si="90"/>
        <v>537******30</v>
      </c>
    </row>
    <row r="5769" spans="1:12" x14ac:dyDescent="0.25">
      <c r="A5769" s="23" t="s">
        <v>7993</v>
      </c>
      <c r="B5769" s="23" t="s">
        <v>7994</v>
      </c>
      <c r="C5769" s="23" t="s">
        <v>34</v>
      </c>
      <c r="D5769" s="24">
        <v>45321.330104166664</v>
      </c>
      <c r="E5769" s="25" t="s">
        <v>11</v>
      </c>
      <c r="F5769" s="26" t="s">
        <v>16</v>
      </c>
      <c r="G5769" s="26" t="s">
        <v>14</v>
      </c>
      <c r="H5769" s="23">
        <v>0</v>
      </c>
      <c r="I5769" s="27"/>
      <c r="J5769" s="28">
        <v>0</v>
      </c>
      <c r="K5769" t="str">
        <f>IF((LEN(relatorio_Ananindeua3[[#This Row],[CIF/CPF/CNPJ]])=14),relatorio_Ananindeua3[[#This Row],[CIF/CPF/CNPJ]],relatorio_Ananindeua3[[#This Row],[Coluna2]])</f>
        <v>48864073000158</v>
      </c>
      <c r="L5769" t="str">
        <f t="shared" si="90"/>
        <v>488******58</v>
      </c>
    </row>
    <row r="5770" spans="1:12" x14ac:dyDescent="0.25">
      <c r="A5770" s="23" t="s">
        <v>10998</v>
      </c>
      <c r="B5770" s="23" t="s">
        <v>10999</v>
      </c>
      <c r="C5770" s="23" t="s">
        <v>34</v>
      </c>
      <c r="D5770" s="24">
        <v>45321.330127314817</v>
      </c>
      <c r="E5770" s="25" t="s">
        <v>11</v>
      </c>
      <c r="F5770" s="26" t="s">
        <v>16</v>
      </c>
      <c r="G5770" s="26" t="s">
        <v>14</v>
      </c>
      <c r="H5770" s="23">
        <v>0</v>
      </c>
      <c r="I5770" s="27"/>
      <c r="J5770" s="28">
        <v>0</v>
      </c>
      <c r="K5770" t="str">
        <f>IF((LEN(relatorio_Ananindeua3[[#This Row],[CIF/CPF/CNPJ]])=14),relatorio_Ananindeua3[[#This Row],[CIF/CPF/CNPJ]],relatorio_Ananindeua3[[#This Row],[Coluna2]])</f>
        <v>53642106000155</v>
      </c>
      <c r="L5770" t="str">
        <f t="shared" si="90"/>
        <v>536******55</v>
      </c>
    </row>
    <row r="5771" spans="1:12" x14ac:dyDescent="0.25">
      <c r="A5771" s="23" t="s">
        <v>11196</v>
      </c>
      <c r="B5771" s="23" t="s">
        <v>11197</v>
      </c>
      <c r="C5771" s="23" t="s">
        <v>32</v>
      </c>
      <c r="D5771" s="24">
        <v>45321.330289351848</v>
      </c>
      <c r="E5771" s="25" t="s">
        <v>11</v>
      </c>
      <c r="F5771" s="26" t="s">
        <v>16</v>
      </c>
      <c r="G5771" s="26" t="s">
        <v>14</v>
      </c>
      <c r="H5771" s="23">
        <v>0</v>
      </c>
      <c r="I5771" s="27"/>
      <c r="J5771" s="28">
        <v>0</v>
      </c>
      <c r="K5771" t="str">
        <f>IF((LEN(relatorio_Ananindeua3[[#This Row],[CIF/CPF/CNPJ]])=14),relatorio_Ananindeua3[[#This Row],[CIF/CPF/CNPJ]],relatorio_Ananindeua3[[#This Row],[Coluna2]])</f>
        <v>53705533000135</v>
      </c>
      <c r="L5771" t="str">
        <f t="shared" si="90"/>
        <v>537******35</v>
      </c>
    </row>
    <row r="5772" spans="1:12" x14ac:dyDescent="0.25">
      <c r="A5772" s="23" t="s">
        <v>11172</v>
      </c>
      <c r="B5772" s="23" t="s">
        <v>11173</v>
      </c>
      <c r="C5772" s="23" t="s">
        <v>32</v>
      </c>
      <c r="D5772" s="24">
        <v>45321.330347222225</v>
      </c>
      <c r="E5772" s="25" t="s">
        <v>11</v>
      </c>
      <c r="F5772" s="26" t="s">
        <v>16</v>
      </c>
      <c r="G5772" s="26" t="s">
        <v>14</v>
      </c>
      <c r="H5772" s="23">
        <v>0</v>
      </c>
      <c r="I5772" s="27"/>
      <c r="J5772" s="28">
        <v>0</v>
      </c>
      <c r="K5772" t="str">
        <f>IF((LEN(relatorio_Ananindeua3[[#This Row],[CIF/CPF/CNPJ]])=14),relatorio_Ananindeua3[[#This Row],[CIF/CPF/CNPJ]],relatorio_Ananindeua3[[#This Row],[Coluna2]])</f>
        <v>53694499000140</v>
      </c>
      <c r="L5772" t="str">
        <f t="shared" si="90"/>
        <v>536******40</v>
      </c>
    </row>
    <row r="5773" spans="1:12" x14ac:dyDescent="0.25">
      <c r="A5773" s="23" t="s">
        <v>11174</v>
      </c>
      <c r="B5773" s="23" t="s">
        <v>11175</v>
      </c>
      <c r="C5773" s="23" t="s">
        <v>32</v>
      </c>
      <c r="D5773" s="24">
        <v>45321.330347222225</v>
      </c>
      <c r="E5773" s="25" t="s">
        <v>11</v>
      </c>
      <c r="F5773" s="26" t="s">
        <v>16</v>
      </c>
      <c r="G5773" s="26" t="s">
        <v>14</v>
      </c>
      <c r="H5773" s="23">
        <v>0</v>
      </c>
      <c r="I5773" s="27"/>
      <c r="J5773" s="28">
        <v>0</v>
      </c>
      <c r="K5773" t="str">
        <f>IF((LEN(relatorio_Ananindeua3[[#This Row],[CIF/CPF/CNPJ]])=14),relatorio_Ananindeua3[[#This Row],[CIF/CPF/CNPJ]],relatorio_Ananindeua3[[#This Row],[Coluna2]])</f>
        <v>53694585000153</v>
      </c>
      <c r="L5773" t="str">
        <f t="shared" si="90"/>
        <v>536******53</v>
      </c>
    </row>
    <row r="5774" spans="1:12" x14ac:dyDescent="0.25">
      <c r="A5774" s="23" t="s">
        <v>11194</v>
      </c>
      <c r="B5774" s="23" t="s">
        <v>11195</v>
      </c>
      <c r="C5774" s="23" t="s">
        <v>32</v>
      </c>
      <c r="D5774" s="24">
        <v>45321.337002314816</v>
      </c>
      <c r="E5774" s="25" t="s">
        <v>11</v>
      </c>
      <c r="F5774" s="26" t="s">
        <v>16</v>
      </c>
      <c r="G5774" s="26" t="s">
        <v>14</v>
      </c>
      <c r="H5774" s="23">
        <v>0</v>
      </c>
      <c r="I5774" s="27"/>
      <c r="J5774" s="28">
        <v>0</v>
      </c>
      <c r="K5774" t="str">
        <f>IF((LEN(relatorio_Ananindeua3[[#This Row],[CIF/CPF/CNPJ]])=14),relatorio_Ananindeua3[[#This Row],[CIF/CPF/CNPJ]],relatorio_Ananindeua3[[#This Row],[Coluna2]])</f>
        <v>53704150000142</v>
      </c>
      <c r="L5774" t="str">
        <f t="shared" si="90"/>
        <v>537******42</v>
      </c>
    </row>
    <row r="5775" spans="1:12" x14ac:dyDescent="0.25">
      <c r="A5775" s="23" t="s">
        <v>2100</v>
      </c>
      <c r="B5775" s="23" t="s">
        <v>2101</v>
      </c>
      <c r="C5775" s="23" t="s">
        <v>34</v>
      </c>
      <c r="D5775" s="24">
        <v>45321.343946759262</v>
      </c>
      <c r="E5775" s="25" t="s">
        <v>11</v>
      </c>
      <c r="F5775" s="26" t="s">
        <v>16</v>
      </c>
      <c r="G5775" s="26" t="s">
        <v>14</v>
      </c>
      <c r="H5775" s="23">
        <v>0</v>
      </c>
      <c r="I5775" s="27"/>
      <c r="J5775" s="28">
        <v>0</v>
      </c>
      <c r="K5775" t="str">
        <f>IF((LEN(relatorio_Ananindeua3[[#This Row],[CIF/CPF/CNPJ]])=14),relatorio_Ananindeua3[[#This Row],[CIF/CPF/CNPJ]],relatorio_Ananindeua3[[#This Row],[Coluna2]])</f>
        <v>27033270000155</v>
      </c>
      <c r="L5775" t="str">
        <f t="shared" si="90"/>
        <v>270******55</v>
      </c>
    </row>
    <row r="5776" spans="1:12" x14ac:dyDescent="0.25">
      <c r="A5776" s="23" t="s">
        <v>11000</v>
      </c>
      <c r="B5776" s="23" t="s">
        <v>11001</v>
      </c>
      <c r="C5776" s="23" t="s">
        <v>34</v>
      </c>
      <c r="D5776" s="24">
        <v>45321.343958333331</v>
      </c>
      <c r="E5776" s="25" t="s">
        <v>11</v>
      </c>
      <c r="F5776" s="26" t="s">
        <v>16</v>
      </c>
      <c r="G5776" s="26" t="s">
        <v>14</v>
      </c>
      <c r="H5776" s="23">
        <v>0</v>
      </c>
      <c r="I5776" s="27"/>
      <c r="J5776" s="28">
        <v>0</v>
      </c>
      <c r="K5776" t="str">
        <f>IF((LEN(relatorio_Ananindeua3[[#This Row],[CIF/CPF/CNPJ]])=14),relatorio_Ananindeua3[[#This Row],[CIF/CPF/CNPJ]],relatorio_Ananindeua3[[#This Row],[Coluna2]])</f>
        <v>53642135000117</v>
      </c>
      <c r="L5776" t="str">
        <f t="shared" si="90"/>
        <v>536******17</v>
      </c>
    </row>
    <row r="5777" spans="1:12" x14ac:dyDescent="0.25">
      <c r="A5777" s="23" t="s">
        <v>11164</v>
      </c>
      <c r="B5777" s="23" t="s">
        <v>11165</v>
      </c>
      <c r="C5777" s="23" t="s">
        <v>32</v>
      </c>
      <c r="D5777" s="24">
        <v>45321.350937499999</v>
      </c>
      <c r="E5777" s="25" t="s">
        <v>11</v>
      </c>
      <c r="F5777" s="26" t="s">
        <v>16</v>
      </c>
      <c r="G5777" s="26" t="s">
        <v>14</v>
      </c>
      <c r="H5777" s="23">
        <v>0</v>
      </c>
      <c r="I5777" s="27"/>
      <c r="J5777" s="28">
        <v>0</v>
      </c>
      <c r="K5777" t="str">
        <f>IF((LEN(relatorio_Ananindeua3[[#This Row],[CIF/CPF/CNPJ]])=14),relatorio_Ananindeua3[[#This Row],[CIF/CPF/CNPJ]],relatorio_Ananindeua3[[#This Row],[Coluna2]])</f>
        <v>53689217000117</v>
      </c>
      <c r="L5777" t="str">
        <f t="shared" si="90"/>
        <v>536******17</v>
      </c>
    </row>
    <row r="5778" spans="1:12" x14ac:dyDescent="0.25">
      <c r="A5778" s="23" t="s">
        <v>757</v>
      </c>
      <c r="B5778" s="23" t="s">
        <v>758</v>
      </c>
      <c r="C5778" s="23" t="s">
        <v>34</v>
      </c>
      <c r="D5778" s="24">
        <v>45321.351018518515</v>
      </c>
      <c r="E5778" s="25" t="s">
        <v>11</v>
      </c>
      <c r="F5778" s="26" t="s">
        <v>16</v>
      </c>
      <c r="G5778" s="26" t="s">
        <v>14</v>
      </c>
      <c r="H5778" s="23">
        <v>0</v>
      </c>
      <c r="I5778" s="27"/>
      <c r="J5778" s="28">
        <v>0</v>
      </c>
      <c r="K5778" t="str">
        <f>IF((LEN(relatorio_Ananindeua3[[#This Row],[CIF/CPF/CNPJ]])=14),relatorio_Ananindeua3[[#This Row],[CIF/CPF/CNPJ]],relatorio_Ananindeua3[[#This Row],[Coluna2]])</f>
        <v>15447463000173</v>
      </c>
      <c r="L5778" t="str">
        <f t="shared" ref="L5778:L5841" si="91">_xlfn.CONCAT(LEFT(A5778,3),REPT("*",6),RIGHT(A5778,2))</f>
        <v>154******73</v>
      </c>
    </row>
    <row r="5779" spans="1:12" x14ac:dyDescent="0.25">
      <c r="A5779" s="23" t="s">
        <v>11202</v>
      </c>
      <c r="B5779" s="23" t="s">
        <v>11203</v>
      </c>
      <c r="C5779" s="23" t="s">
        <v>32</v>
      </c>
      <c r="D5779" s="24">
        <v>45321.364814814813</v>
      </c>
      <c r="E5779" s="25" t="s">
        <v>11</v>
      </c>
      <c r="F5779" s="26" t="s">
        <v>16</v>
      </c>
      <c r="G5779" s="26" t="s">
        <v>14</v>
      </c>
      <c r="H5779" s="23">
        <v>0</v>
      </c>
      <c r="I5779" s="27"/>
      <c r="J5779" s="28">
        <v>0</v>
      </c>
      <c r="K5779" t="str">
        <f>IF((LEN(relatorio_Ananindeua3[[#This Row],[CIF/CPF/CNPJ]])=14),relatorio_Ananindeua3[[#This Row],[CIF/CPF/CNPJ]],relatorio_Ananindeua3[[#This Row],[Coluna2]])</f>
        <v>53707753000106</v>
      </c>
      <c r="L5779" t="str">
        <f t="shared" si="91"/>
        <v>537******06</v>
      </c>
    </row>
    <row r="5780" spans="1:12" x14ac:dyDescent="0.25">
      <c r="A5780" s="23" t="s">
        <v>9408</v>
      </c>
      <c r="B5780" s="23" t="s">
        <v>9409</v>
      </c>
      <c r="C5780" s="23" t="s">
        <v>34</v>
      </c>
      <c r="D5780" s="24">
        <v>45321.364872685182</v>
      </c>
      <c r="E5780" s="25" t="s">
        <v>11</v>
      </c>
      <c r="F5780" s="26" t="s">
        <v>16</v>
      </c>
      <c r="G5780" s="26" t="s">
        <v>14</v>
      </c>
      <c r="H5780" s="23">
        <v>0</v>
      </c>
      <c r="I5780" s="27"/>
      <c r="J5780" s="28">
        <v>0</v>
      </c>
      <c r="K5780" t="str">
        <f>IF((LEN(relatorio_Ananindeua3[[#This Row],[CIF/CPF/CNPJ]])=14),relatorio_Ananindeua3[[#This Row],[CIF/CPF/CNPJ]],relatorio_Ananindeua3[[#This Row],[Coluna2]])</f>
        <v>51332017000187</v>
      </c>
      <c r="L5780" t="str">
        <f t="shared" si="91"/>
        <v>513******87</v>
      </c>
    </row>
    <row r="5781" spans="1:12" x14ac:dyDescent="0.25">
      <c r="A5781" s="23" t="s">
        <v>11170</v>
      </c>
      <c r="B5781" s="23" t="s">
        <v>11171</v>
      </c>
      <c r="C5781" s="23" t="s">
        <v>32</v>
      </c>
      <c r="D5781" s="24">
        <v>45321.364930555559</v>
      </c>
      <c r="E5781" s="25" t="s">
        <v>11</v>
      </c>
      <c r="F5781" s="26" t="s">
        <v>16</v>
      </c>
      <c r="G5781" s="26" t="s">
        <v>14</v>
      </c>
      <c r="H5781" s="23">
        <v>0</v>
      </c>
      <c r="I5781" s="27"/>
      <c r="J5781" s="28">
        <v>0</v>
      </c>
      <c r="K5781" t="str">
        <f>IF((LEN(relatorio_Ananindeua3[[#This Row],[CIF/CPF/CNPJ]])=14),relatorio_Ananindeua3[[#This Row],[CIF/CPF/CNPJ]],relatorio_Ananindeua3[[#This Row],[Coluna2]])</f>
        <v>53693151000139</v>
      </c>
      <c r="L5781" t="str">
        <f t="shared" si="91"/>
        <v>536******39</v>
      </c>
    </row>
    <row r="5782" spans="1:12" x14ac:dyDescent="0.25">
      <c r="A5782" s="23" t="s">
        <v>140</v>
      </c>
      <c r="B5782" s="23" t="s">
        <v>141</v>
      </c>
      <c r="C5782" s="23" t="s">
        <v>17</v>
      </c>
      <c r="D5782" s="24">
        <v>45321.394548611112</v>
      </c>
      <c r="E5782" s="25" t="s">
        <v>11</v>
      </c>
      <c r="F5782" s="26" t="s">
        <v>16</v>
      </c>
      <c r="G5782" s="26" t="s">
        <v>14</v>
      </c>
      <c r="H5782" s="23">
        <v>0</v>
      </c>
      <c r="I5782" s="27"/>
      <c r="J5782" s="28">
        <v>0</v>
      </c>
      <c r="K5782" t="str">
        <f>IF((LEN(relatorio_Ananindeua3[[#This Row],[CIF/CPF/CNPJ]])=14),relatorio_Ananindeua3[[#This Row],[CIF/CPF/CNPJ]],relatorio_Ananindeua3[[#This Row],[Coluna2]])</f>
        <v>11788595000108</v>
      </c>
      <c r="L5782" t="str">
        <f t="shared" si="91"/>
        <v>117******08</v>
      </c>
    </row>
    <row r="5783" spans="1:12" x14ac:dyDescent="0.25">
      <c r="A5783" s="23" t="s">
        <v>956</v>
      </c>
      <c r="B5783" s="23" t="s">
        <v>957</v>
      </c>
      <c r="C5783" s="23" t="s">
        <v>21</v>
      </c>
      <c r="D5783" s="24">
        <v>45321.480462962965</v>
      </c>
      <c r="E5783" s="25" t="s">
        <v>11</v>
      </c>
      <c r="F5783" s="26" t="s">
        <v>19</v>
      </c>
      <c r="G5783" s="26" t="s">
        <v>13496</v>
      </c>
      <c r="H5783" s="23">
        <v>0</v>
      </c>
      <c r="I5783" s="27"/>
      <c r="J5783" s="28">
        <v>7.5</v>
      </c>
      <c r="K5783" t="str">
        <f>IF((LEN(relatorio_Ananindeua3[[#This Row],[CIF/CPF/CNPJ]])=14),relatorio_Ananindeua3[[#This Row],[CIF/CPF/CNPJ]],relatorio_Ananindeua3[[#This Row],[Coluna2]])</f>
        <v>17454167000125</v>
      </c>
      <c r="L5783" t="str">
        <f t="shared" si="91"/>
        <v>174******25</v>
      </c>
    </row>
    <row r="5784" spans="1:12" x14ac:dyDescent="0.25">
      <c r="A5784" s="23" t="s">
        <v>4495</v>
      </c>
      <c r="B5784" s="23" t="s">
        <v>4496</v>
      </c>
      <c r="C5784" s="23" t="s">
        <v>17</v>
      </c>
      <c r="D5784" s="24">
        <v>45321.625393518516</v>
      </c>
      <c r="E5784" s="25" t="s">
        <v>11</v>
      </c>
      <c r="F5784" s="26" t="s">
        <v>16</v>
      </c>
      <c r="G5784" s="26" t="s">
        <v>14</v>
      </c>
      <c r="H5784" s="23">
        <v>0</v>
      </c>
      <c r="I5784" s="27"/>
      <c r="J5784" s="28">
        <v>0</v>
      </c>
      <c r="K5784" t="str">
        <f>IF((LEN(relatorio_Ananindeua3[[#This Row],[CIF/CPF/CNPJ]])=14),relatorio_Ananindeua3[[#This Row],[CIF/CPF/CNPJ]],relatorio_Ananindeua3[[#This Row],[Coluna2]])</f>
        <v>37735861000128</v>
      </c>
      <c r="L5784" t="str">
        <f t="shared" si="91"/>
        <v>377******28</v>
      </c>
    </row>
    <row r="5785" spans="1:12" x14ac:dyDescent="0.25">
      <c r="A5785" s="23" t="s">
        <v>6269</v>
      </c>
      <c r="B5785" s="23" t="s">
        <v>6270</v>
      </c>
      <c r="C5785" s="23" t="s">
        <v>17</v>
      </c>
      <c r="D5785" s="24">
        <v>45321.656354166669</v>
      </c>
      <c r="E5785" s="25" t="s">
        <v>11</v>
      </c>
      <c r="F5785" s="26" t="s">
        <v>16</v>
      </c>
      <c r="G5785" s="26" t="s">
        <v>14</v>
      </c>
      <c r="H5785" s="23">
        <v>0</v>
      </c>
      <c r="I5785" s="27"/>
      <c r="J5785" s="28">
        <v>0</v>
      </c>
      <c r="K5785" t="str">
        <f>IF((LEN(relatorio_Ananindeua3[[#This Row],[CIF/CPF/CNPJ]])=14),relatorio_Ananindeua3[[#This Row],[CIF/CPF/CNPJ]],relatorio_Ananindeua3[[#This Row],[Coluna2]])</f>
        <v>44447439000132</v>
      </c>
      <c r="L5785" t="str">
        <f t="shared" si="91"/>
        <v>444******32</v>
      </c>
    </row>
    <row r="5786" spans="1:12" x14ac:dyDescent="0.25">
      <c r="A5786" s="23" t="s">
        <v>87</v>
      </c>
      <c r="B5786" s="23" t="s">
        <v>88</v>
      </c>
      <c r="C5786" s="23" t="s">
        <v>21</v>
      </c>
      <c r="D5786" s="24">
        <v>45321.711446759262</v>
      </c>
      <c r="E5786" s="25" t="s">
        <v>11</v>
      </c>
      <c r="F5786" s="26" t="s">
        <v>19</v>
      </c>
      <c r="G5786" s="26" t="s">
        <v>13496</v>
      </c>
      <c r="H5786" s="23">
        <v>0</v>
      </c>
      <c r="I5786" s="27"/>
      <c r="J5786" s="28">
        <v>0</v>
      </c>
      <c r="K5786" t="str">
        <f>IF((LEN(relatorio_Ananindeua3[[#This Row],[CIF/CPF/CNPJ]])=14),relatorio_Ananindeua3[[#This Row],[CIF/CPF/CNPJ]],relatorio_Ananindeua3[[#This Row],[Coluna2]])</f>
        <v>08785870000125</v>
      </c>
      <c r="L5786" t="str">
        <f t="shared" si="91"/>
        <v>087******25</v>
      </c>
    </row>
    <row r="5787" spans="1:12" x14ac:dyDescent="0.25">
      <c r="A5787" s="23" t="s">
        <v>45</v>
      </c>
      <c r="B5787" s="23" t="s">
        <v>46</v>
      </c>
      <c r="C5787" s="23" t="s">
        <v>20</v>
      </c>
      <c r="D5787" s="24">
        <v>45322</v>
      </c>
      <c r="E5787" s="25" t="s">
        <v>11</v>
      </c>
      <c r="F5787" s="26" t="s">
        <v>19</v>
      </c>
      <c r="G5787" s="26" t="s">
        <v>13496</v>
      </c>
      <c r="H5787" s="23">
        <v>0</v>
      </c>
      <c r="I5787" s="27"/>
      <c r="J5787" s="28">
        <v>13.02</v>
      </c>
      <c r="K5787" t="str">
        <f>IF((LEN(relatorio_Ananindeua3[[#This Row],[CIF/CPF/CNPJ]])=14),relatorio_Ananindeua3[[#This Row],[CIF/CPF/CNPJ]],relatorio_Ananindeua3[[#This Row],[Coluna2]])</f>
        <v>03074354000179</v>
      </c>
      <c r="L5787" t="str">
        <f t="shared" si="91"/>
        <v>030******79</v>
      </c>
    </row>
    <row r="5788" spans="1:12" x14ac:dyDescent="0.25">
      <c r="A5788" s="23" t="s">
        <v>13467</v>
      </c>
      <c r="B5788" s="23" t="s">
        <v>13466</v>
      </c>
      <c r="C5788" s="23" t="s">
        <v>21</v>
      </c>
      <c r="D5788" s="24">
        <v>45322</v>
      </c>
      <c r="E5788" s="25" t="s">
        <v>11</v>
      </c>
      <c r="F5788" s="26" t="s">
        <v>19</v>
      </c>
      <c r="G5788" s="26" t="s">
        <v>13496</v>
      </c>
      <c r="H5788" s="23">
        <v>0</v>
      </c>
      <c r="I5788" s="27"/>
      <c r="J5788" s="28">
        <v>1008.56</v>
      </c>
      <c r="K5788" t="str">
        <f>IF((LEN(relatorio_Ananindeua3[[#This Row],[CIF/CPF/CNPJ]])=14),relatorio_Ananindeua3[[#This Row],[CIF/CPF/CNPJ]],relatorio_Ananindeua3[[#This Row],[Coluna2]])</f>
        <v>60975737005978</v>
      </c>
      <c r="L5788" t="str">
        <f t="shared" si="91"/>
        <v>609******78</v>
      </c>
    </row>
    <row r="5789" spans="1:12" x14ac:dyDescent="0.25">
      <c r="A5789" s="23" t="s">
        <v>13490</v>
      </c>
      <c r="B5789" s="23" t="s">
        <v>13491</v>
      </c>
      <c r="C5789" s="23" t="s">
        <v>20</v>
      </c>
      <c r="D5789" s="24">
        <v>45322</v>
      </c>
      <c r="E5789" s="25" t="s">
        <v>11</v>
      </c>
      <c r="F5789" s="26" t="s">
        <v>19</v>
      </c>
      <c r="G5789" s="26" t="s">
        <v>13496</v>
      </c>
      <c r="H5789" s="23">
        <v>0</v>
      </c>
      <c r="I5789" s="27"/>
      <c r="J5789" s="28">
        <v>465.17</v>
      </c>
      <c r="K5789" t="str">
        <f>IF((LEN(relatorio_Ananindeua3[[#This Row],[CIF/CPF/CNPJ]])=14),relatorio_Ananindeua3[[#This Row],[CIF/CPF/CNPJ]],relatorio_Ananindeua3[[#This Row],[Coluna2]])</f>
        <v>90912429000300</v>
      </c>
      <c r="L5789" t="str">
        <f t="shared" si="91"/>
        <v>909******00</v>
      </c>
    </row>
    <row r="5790" spans="1:12" x14ac:dyDescent="0.25">
      <c r="A5790" s="23" t="s">
        <v>11204</v>
      </c>
      <c r="B5790" s="23" t="s">
        <v>11205</v>
      </c>
      <c r="C5790" s="23" t="s">
        <v>34</v>
      </c>
      <c r="D5790" s="24">
        <v>45322.010625000003</v>
      </c>
      <c r="E5790" s="25" t="s">
        <v>11</v>
      </c>
      <c r="F5790" s="26" t="s">
        <v>16</v>
      </c>
      <c r="G5790" s="26" t="s">
        <v>14</v>
      </c>
      <c r="H5790" s="23">
        <v>0</v>
      </c>
      <c r="I5790" s="27"/>
      <c r="J5790" s="28">
        <v>0</v>
      </c>
      <c r="K5790" t="str">
        <f>IF((LEN(relatorio_Ananindeua3[[#This Row],[CIF/CPF/CNPJ]])=14),relatorio_Ananindeua3[[#This Row],[CIF/CPF/CNPJ]],relatorio_Ananindeua3[[#This Row],[Coluna2]])</f>
        <v>53708018000109</v>
      </c>
      <c r="L5790" t="str">
        <f t="shared" si="91"/>
        <v>537******09</v>
      </c>
    </row>
    <row r="5791" spans="1:12" x14ac:dyDescent="0.25">
      <c r="A5791" s="23" t="s">
        <v>11244</v>
      </c>
      <c r="B5791" s="23" t="s">
        <v>11245</v>
      </c>
      <c r="C5791" s="23" t="s">
        <v>32</v>
      </c>
      <c r="D5791" s="24">
        <v>45322.010717592595</v>
      </c>
      <c r="E5791" s="25" t="s">
        <v>11</v>
      </c>
      <c r="F5791" s="26" t="s">
        <v>16</v>
      </c>
      <c r="G5791" s="26" t="s">
        <v>14</v>
      </c>
      <c r="H5791" s="23">
        <v>0</v>
      </c>
      <c r="I5791" s="27"/>
      <c r="J5791" s="28">
        <v>0</v>
      </c>
      <c r="K5791" t="str">
        <f>IF((LEN(relatorio_Ananindeua3[[#This Row],[CIF/CPF/CNPJ]])=14),relatorio_Ananindeua3[[#This Row],[CIF/CPF/CNPJ]],relatorio_Ananindeua3[[#This Row],[Coluna2]])</f>
        <v>53726330000125</v>
      </c>
      <c r="L5791" t="str">
        <f t="shared" si="91"/>
        <v>537******25</v>
      </c>
    </row>
    <row r="5792" spans="1:12" x14ac:dyDescent="0.25">
      <c r="A5792" s="23" t="s">
        <v>11216</v>
      </c>
      <c r="B5792" s="23" t="s">
        <v>11217</v>
      </c>
      <c r="C5792" s="23" t="s">
        <v>32</v>
      </c>
      <c r="D5792" s="24">
        <v>45322.010729166665</v>
      </c>
      <c r="E5792" s="25" t="s">
        <v>11</v>
      </c>
      <c r="F5792" s="26" t="s">
        <v>16</v>
      </c>
      <c r="G5792" s="26" t="s">
        <v>14</v>
      </c>
      <c r="H5792" s="23">
        <v>0</v>
      </c>
      <c r="I5792" s="27"/>
      <c r="J5792" s="28">
        <v>0</v>
      </c>
      <c r="K5792" t="str">
        <f>IF((LEN(relatorio_Ananindeua3[[#This Row],[CIF/CPF/CNPJ]])=14),relatorio_Ananindeua3[[#This Row],[CIF/CPF/CNPJ]],relatorio_Ananindeua3[[#This Row],[Coluna2]])</f>
        <v>53714212000105</v>
      </c>
      <c r="L5792" t="str">
        <f t="shared" si="91"/>
        <v>537******05</v>
      </c>
    </row>
    <row r="5793" spans="1:12" x14ac:dyDescent="0.25">
      <c r="A5793" s="23" t="s">
        <v>3808</v>
      </c>
      <c r="B5793" s="23" t="s">
        <v>3809</v>
      </c>
      <c r="C5793" s="23" t="s">
        <v>34</v>
      </c>
      <c r="D5793" s="24">
        <v>45322.024502314816</v>
      </c>
      <c r="E5793" s="25" t="s">
        <v>11</v>
      </c>
      <c r="F5793" s="26" t="s">
        <v>16</v>
      </c>
      <c r="G5793" s="26" t="s">
        <v>14</v>
      </c>
      <c r="H5793" s="23">
        <v>0</v>
      </c>
      <c r="I5793" s="27"/>
      <c r="J5793" s="28">
        <v>0</v>
      </c>
      <c r="K5793" t="str">
        <f>IF((LEN(relatorio_Ananindeua3[[#This Row],[CIF/CPF/CNPJ]])=14),relatorio_Ananindeua3[[#This Row],[CIF/CPF/CNPJ]],relatorio_Ananindeua3[[#This Row],[Coluna2]])</f>
        <v>34970786000191</v>
      </c>
      <c r="L5793" t="str">
        <f t="shared" si="91"/>
        <v>349******91</v>
      </c>
    </row>
    <row r="5794" spans="1:12" x14ac:dyDescent="0.25">
      <c r="A5794" s="23" t="s">
        <v>11212</v>
      </c>
      <c r="B5794" s="23" t="s">
        <v>11213</v>
      </c>
      <c r="C5794" s="23" t="s">
        <v>32</v>
      </c>
      <c r="D5794" s="24">
        <v>45322.024525462963</v>
      </c>
      <c r="E5794" s="25" t="s">
        <v>11</v>
      </c>
      <c r="F5794" s="26" t="s">
        <v>16</v>
      </c>
      <c r="G5794" s="26" t="s">
        <v>14</v>
      </c>
      <c r="H5794" s="23">
        <v>0</v>
      </c>
      <c r="I5794" s="27"/>
      <c r="J5794" s="28">
        <v>0</v>
      </c>
      <c r="K5794" t="str">
        <f>IF((LEN(relatorio_Ananindeua3[[#This Row],[CIF/CPF/CNPJ]])=14),relatorio_Ananindeua3[[#This Row],[CIF/CPF/CNPJ]],relatorio_Ananindeua3[[#This Row],[Coluna2]])</f>
        <v>53712992000146</v>
      </c>
      <c r="L5794" t="str">
        <f t="shared" si="91"/>
        <v>537******46</v>
      </c>
    </row>
    <row r="5795" spans="1:12" x14ac:dyDescent="0.25">
      <c r="A5795" s="23" t="s">
        <v>11214</v>
      </c>
      <c r="B5795" s="23" t="s">
        <v>11215</v>
      </c>
      <c r="C5795" s="23" t="s">
        <v>32</v>
      </c>
      <c r="D5795" s="24">
        <v>45322.024560185186</v>
      </c>
      <c r="E5795" s="25" t="s">
        <v>11</v>
      </c>
      <c r="F5795" s="26" t="s">
        <v>16</v>
      </c>
      <c r="G5795" s="26" t="s">
        <v>14</v>
      </c>
      <c r="H5795" s="23">
        <v>0</v>
      </c>
      <c r="I5795" s="27"/>
      <c r="J5795" s="28">
        <v>0</v>
      </c>
      <c r="K5795" t="str">
        <f>IF((LEN(relatorio_Ananindeua3[[#This Row],[CIF/CPF/CNPJ]])=14),relatorio_Ananindeua3[[#This Row],[CIF/CPF/CNPJ]],relatorio_Ananindeua3[[#This Row],[Coluna2]])</f>
        <v>53713396000180</v>
      </c>
      <c r="L5795" t="str">
        <f t="shared" si="91"/>
        <v>537******80</v>
      </c>
    </row>
    <row r="5796" spans="1:12" x14ac:dyDescent="0.25">
      <c r="A5796" s="23" t="s">
        <v>11218</v>
      </c>
      <c r="B5796" s="23" t="s">
        <v>11219</v>
      </c>
      <c r="C5796" s="23" t="s">
        <v>32</v>
      </c>
      <c r="D5796" s="24">
        <v>45322.031527777777</v>
      </c>
      <c r="E5796" s="25" t="s">
        <v>11</v>
      </c>
      <c r="F5796" s="26" t="s">
        <v>16</v>
      </c>
      <c r="G5796" s="26" t="s">
        <v>14</v>
      </c>
      <c r="H5796" s="23">
        <v>0</v>
      </c>
      <c r="I5796" s="27"/>
      <c r="J5796" s="28">
        <v>0</v>
      </c>
      <c r="K5796" t="str">
        <f>IF((LEN(relatorio_Ananindeua3[[#This Row],[CIF/CPF/CNPJ]])=14),relatorio_Ananindeua3[[#This Row],[CIF/CPF/CNPJ]],relatorio_Ananindeua3[[#This Row],[Coluna2]])</f>
        <v>53715195000112</v>
      </c>
      <c r="L5796" t="str">
        <f t="shared" si="91"/>
        <v>537******12</v>
      </c>
    </row>
    <row r="5797" spans="1:12" x14ac:dyDescent="0.25">
      <c r="A5797" s="23" t="s">
        <v>4207</v>
      </c>
      <c r="B5797" s="23" t="s">
        <v>4208</v>
      </c>
      <c r="C5797" s="23" t="s">
        <v>34</v>
      </c>
      <c r="D5797" s="24">
        <v>45322.038472222222</v>
      </c>
      <c r="E5797" s="25" t="s">
        <v>11</v>
      </c>
      <c r="F5797" s="26" t="s">
        <v>16</v>
      </c>
      <c r="G5797" s="26" t="s">
        <v>14</v>
      </c>
      <c r="H5797" s="23">
        <v>0</v>
      </c>
      <c r="I5797" s="27"/>
      <c r="J5797" s="28">
        <v>0</v>
      </c>
      <c r="K5797" t="str">
        <f>IF((LEN(relatorio_Ananindeua3[[#This Row],[CIF/CPF/CNPJ]])=14),relatorio_Ananindeua3[[#This Row],[CIF/CPF/CNPJ]],relatorio_Ananindeua3[[#This Row],[Coluna2]])</f>
        <v>36640131000180</v>
      </c>
      <c r="L5797" t="str">
        <f t="shared" si="91"/>
        <v>366******80</v>
      </c>
    </row>
    <row r="5798" spans="1:12" x14ac:dyDescent="0.25">
      <c r="A5798" s="23" t="s">
        <v>11232</v>
      </c>
      <c r="B5798" s="23" t="s">
        <v>11233</v>
      </c>
      <c r="C5798" s="23" t="s">
        <v>32</v>
      </c>
      <c r="D5798" s="24">
        <v>45322.038495370369</v>
      </c>
      <c r="E5798" s="25" t="s">
        <v>11</v>
      </c>
      <c r="F5798" s="26" t="s">
        <v>16</v>
      </c>
      <c r="G5798" s="26" t="s">
        <v>14</v>
      </c>
      <c r="H5798" s="23">
        <v>0</v>
      </c>
      <c r="I5798" s="27"/>
      <c r="J5798" s="28">
        <v>0</v>
      </c>
      <c r="K5798" t="str">
        <f>IF((LEN(relatorio_Ananindeua3[[#This Row],[CIF/CPF/CNPJ]])=14),relatorio_Ananindeua3[[#This Row],[CIF/CPF/CNPJ]],relatorio_Ananindeua3[[#This Row],[Coluna2]])</f>
        <v>53721516000191</v>
      </c>
      <c r="L5798" t="str">
        <f t="shared" si="91"/>
        <v>537******91</v>
      </c>
    </row>
    <row r="5799" spans="1:12" x14ac:dyDescent="0.25">
      <c r="A5799" s="23" t="s">
        <v>186</v>
      </c>
      <c r="B5799" s="23" t="s">
        <v>187</v>
      </c>
      <c r="C5799" s="23" t="s">
        <v>34</v>
      </c>
      <c r="D5799" s="24">
        <v>45322.052314814813</v>
      </c>
      <c r="E5799" s="25" t="s">
        <v>11</v>
      </c>
      <c r="F5799" s="26" t="s">
        <v>16</v>
      </c>
      <c r="G5799" s="26" t="s">
        <v>14</v>
      </c>
      <c r="H5799" s="23">
        <v>0</v>
      </c>
      <c r="I5799" s="27"/>
      <c r="J5799" s="28">
        <v>0</v>
      </c>
      <c r="K5799" t="str">
        <f>IF((LEN(relatorio_Ananindeua3[[#This Row],[CIF/CPF/CNPJ]])=14),relatorio_Ananindeua3[[#This Row],[CIF/CPF/CNPJ]],relatorio_Ananindeua3[[#This Row],[Coluna2]])</f>
        <v>12016850000167</v>
      </c>
      <c r="L5799" t="str">
        <f t="shared" si="91"/>
        <v>120******67</v>
      </c>
    </row>
    <row r="5800" spans="1:12" x14ac:dyDescent="0.25">
      <c r="A5800" s="23" t="s">
        <v>6751</v>
      </c>
      <c r="B5800" s="23" t="s">
        <v>6752</v>
      </c>
      <c r="C5800" s="23" t="s">
        <v>34</v>
      </c>
      <c r="D5800" s="24">
        <v>45322.052361111113</v>
      </c>
      <c r="E5800" s="25" t="s">
        <v>11</v>
      </c>
      <c r="F5800" s="26" t="s">
        <v>16</v>
      </c>
      <c r="G5800" s="26" t="s">
        <v>14</v>
      </c>
      <c r="H5800" s="23">
        <v>0</v>
      </c>
      <c r="I5800" s="27"/>
      <c r="J5800" s="28">
        <v>0</v>
      </c>
      <c r="K5800" t="str">
        <f>IF((LEN(relatorio_Ananindeua3[[#This Row],[CIF/CPF/CNPJ]])=14),relatorio_Ananindeua3[[#This Row],[CIF/CPF/CNPJ]],relatorio_Ananindeua3[[#This Row],[Coluna2]])</f>
        <v>45766733000170</v>
      </c>
      <c r="L5800" t="str">
        <f t="shared" si="91"/>
        <v>457******70</v>
      </c>
    </row>
    <row r="5801" spans="1:12" x14ac:dyDescent="0.25">
      <c r="A5801" s="23" t="s">
        <v>11054</v>
      </c>
      <c r="B5801" s="23" t="s">
        <v>11055</v>
      </c>
      <c r="C5801" s="23" t="s">
        <v>34</v>
      </c>
      <c r="D5801" s="24">
        <v>45322.06621527778</v>
      </c>
      <c r="E5801" s="25" t="s">
        <v>11</v>
      </c>
      <c r="F5801" s="26" t="s">
        <v>16</v>
      </c>
      <c r="G5801" s="26" t="s">
        <v>14</v>
      </c>
      <c r="H5801" s="23">
        <v>0</v>
      </c>
      <c r="I5801" s="27"/>
      <c r="J5801" s="28">
        <v>0</v>
      </c>
      <c r="K5801" t="str">
        <f>IF((LEN(relatorio_Ananindeua3[[#This Row],[CIF/CPF/CNPJ]])=14),relatorio_Ananindeua3[[#This Row],[CIF/CPF/CNPJ]],relatorio_Ananindeua3[[#This Row],[Coluna2]])</f>
        <v>53659703000192</v>
      </c>
      <c r="L5801" t="str">
        <f t="shared" si="91"/>
        <v>536******92</v>
      </c>
    </row>
    <row r="5802" spans="1:12" x14ac:dyDescent="0.25">
      <c r="A5802" s="23" t="s">
        <v>11230</v>
      </c>
      <c r="B5802" s="23" t="s">
        <v>11231</v>
      </c>
      <c r="C5802" s="23" t="s">
        <v>32</v>
      </c>
      <c r="D5802" s="24">
        <v>45322.066238425927</v>
      </c>
      <c r="E5802" s="25" t="s">
        <v>11</v>
      </c>
      <c r="F5802" s="26" t="s">
        <v>16</v>
      </c>
      <c r="G5802" s="26" t="s">
        <v>14</v>
      </c>
      <c r="H5802" s="23">
        <v>0</v>
      </c>
      <c r="I5802" s="27"/>
      <c r="J5802" s="28">
        <v>0</v>
      </c>
      <c r="K5802" t="str">
        <f>IF((LEN(relatorio_Ananindeua3[[#This Row],[CIF/CPF/CNPJ]])=14),relatorio_Ananindeua3[[#This Row],[CIF/CPF/CNPJ]],relatorio_Ananindeua3[[#This Row],[Coluna2]])</f>
        <v>53720912000102</v>
      </c>
      <c r="L5802" t="str">
        <f t="shared" si="91"/>
        <v>537******02</v>
      </c>
    </row>
    <row r="5803" spans="1:12" x14ac:dyDescent="0.25">
      <c r="A5803" s="23" t="s">
        <v>11236</v>
      </c>
      <c r="B5803" s="23" t="s">
        <v>11237</v>
      </c>
      <c r="C5803" s="23" t="s">
        <v>32</v>
      </c>
      <c r="D5803" s="24">
        <v>45322.087118055555</v>
      </c>
      <c r="E5803" s="25" t="s">
        <v>11</v>
      </c>
      <c r="F5803" s="26" t="s">
        <v>16</v>
      </c>
      <c r="G5803" s="26" t="s">
        <v>14</v>
      </c>
      <c r="H5803" s="23">
        <v>0</v>
      </c>
      <c r="I5803" s="27"/>
      <c r="J5803" s="28">
        <v>0</v>
      </c>
      <c r="K5803" t="str">
        <f>IF((LEN(relatorio_Ananindeua3[[#This Row],[CIF/CPF/CNPJ]])=14),relatorio_Ananindeua3[[#This Row],[CIF/CPF/CNPJ]],relatorio_Ananindeua3[[#This Row],[Coluna2]])</f>
        <v>53723341000151</v>
      </c>
      <c r="L5803" t="str">
        <f t="shared" si="91"/>
        <v>537******51</v>
      </c>
    </row>
    <row r="5804" spans="1:12" x14ac:dyDescent="0.25">
      <c r="A5804" s="23" t="s">
        <v>11220</v>
      </c>
      <c r="B5804" s="23" t="s">
        <v>11221</v>
      </c>
      <c r="C5804" s="23" t="s">
        <v>32</v>
      </c>
      <c r="D5804" s="24">
        <v>45322.087129629632</v>
      </c>
      <c r="E5804" s="25" t="s">
        <v>11</v>
      </c>
      <c r="F5804" s="26" t="s">
        <v>16</v>
      </c>
      <c r="G5804" s="26" t="s">
        <v>14</v>
      </c>
      <c r="H5804" s="23">
        <v>0</v>
      </c>
      <c r="I5804" s="27"/>
      <c r="J5804" s="28">
        <v>0</v>
      </c>
      <c r="K5804" t="str">
        <f>IF((LEN(relatorio_Ananindeua3[[#This Row],[CIF/CPF/CNPJ]])=14),relatorio_Ananindeua3[[#This Row],[CIF/CPF/CNPJ]],relatorio_Ananindeua3[[#This Row],[Coluna2]])</f>
        <v>53715721000144</v>
      </c>
      <c r="L5804" t="str">
        <f t="shared" si="91"/>
        <v>537******44</v>
      </c>
    </row>
    <row r="5805" spans="1:12" x14ac:dyDescent="0.25">
      <c r="A5805" s="23" t="s">
        <v>11222</v>
      </c>
      <c r="B5805" s="23" t="s">
        <v>11223</v>
      </c>
      <c r="C5805" s="23" t="s">
        <v>32</v>
      </c>
      <c r="D5805" s="24">
        <v>45322.087129629632</v>
      </c>
      <c r="E5805" s="25" t="s">
        <v>11</v>
      </c>
      <c r="F5805" s="26" t="s">
        <v>16</v>
      </c>
      <c r="G5805" s="26" t="s">
        <v>14</v>
      </c>
      <c r="H5805" s="23">
        <v>0</v>
      </c>
      <c r="I5805" s="27"/>
      <c r="J5805" s="28">
        <v>0</v>
      </c>
      <c r="K5805" t="str">
        <f>IF((LEN(relatorio_Ananindeua3[[#This Row],[CIF/CPF/CNPJ]])=14),relatorio_Ananindeua3[[#This Row],[CIF/CPF/CNPJ]],relatorio_Ananindeua3[[#This Row],[Coluna2]])</f>
        <v>53715932000187</v>
      </c>
      <c r="L5805" t="str">
        <f t="shared" si="91"/>
        <v>537******87</v>
      </c>
    </row>
    <row r="5806" spans="1:12" x14ac:dyDescent="0.25">
      <c r="A5806" s="23" t="s">
        <v>5740</v>
      </c>
      <c r="B5806" s="23" t="s">
        <v>5741</v>
      </c>
      <c r="C5806" s="23" t="s">
        <v>34</v>
      </c>
      <c r="D5806" s="24">
        <v>45322.087222222224</v>
      </c>
      <c r="E5806" s="25" t="s">
        <v>11</v>
      </c>
      <c r="F5806" s="26" t="s">
        <v>16</v>
      </c>
      <c r="G5806" s="26" t="s">
        <v>14</v>
      </c>
      <c r="H5806" s="23">
        <v>0</v>
      </c>
      <c r="I5806" s="27"/>
      <c r="J5806" s="28">
        <v>0</v>
      </c>
      <c r="K5806" t="str">
        <f>IF((LEN(relatorio_Ananindeua3[[#This Row],[CIF/CPF/CNPJ]])=14),relatorio_Ananindeua3[[#This Row],[CIF/CPF/CNPJ]],relatorio_Ananindeua3[[#This Row],[Coluna2]])</f>
        <v>42671250000101</v>
      </c>
      <c r="L5806" t="str">
        <f t="shared" si="91"/>
        <v>426******01</v>
      </c>
    </row>
    <row r="5807" spans="1:12" x14ac:dyDescent="0.25">
      <c r="A5807" s="23" t="s">
        <v>11214</v>
      </c>
      <c r="B5807" s="23" t="s">
        <v>11215</v>
      </c>
      <c r="C5807" s="23" t="s">
        <v>34</v>
      </c>
      <c r="D5807" s="24">
        <v>45322.087337962963</v>
      </c>
      <c r="E5807" s="25" t="s">
        <v>11</v>
      </c>
      <c r="F5807" s="26" t="s">
        <v>16</v>
      </c>
      <c r="G5807" s="26" t="s">
        <v>14</v>
      </c>
      <c r="H5807" s="23">
        <v>0</v>
      </c>
      <c r="I5807" s="27"/>
      <c r="J5807" s="28">
        <v>0</v>
      </c>
      <c r="K5807" t="str">
        <f>IF((LEN(relatorio_Ananindeua3[[#This Row],[CIF/CPF/CNPJ]])=14),relatorio_Ananindeua3[[#This Row],[CIF/CPF/CNPJ]],relatorio_Ananindeua3[[#This Row],[Coluna2]])</f>
        <v>53713396000180</v>
      </c>
      <c r="L5807" t="str">
        <f t="shared" si="91"/>
        <v>537******80</v>
      </c>
    </row>
    <row r="5808" spans="1:12" x14ac:dyDescent="0.25">
      <c r="A5808" s="23" t="s">
        <v>11246</v>
      </c>
      <c r="B5808" s="23" t="s">
        <v>11247</v>
      </c>
      <c r="C5808" s="23" t="s">
        <v>32</v>
      </c>
      <c r="D5808" s="24">
        <v>45322.093935185185</v>
      </c>
      <c r="E5808" s="25" t="s">
        <v>11</v>
      </c>
      <c r="F5808" s="26" t="s">
        <v>16</v>
      </c>
      <c r="G5808" s="26" t="s">
        <v>14</v>
      </c>
      <c r="H5808" s="23">
        <v>0</v>
      </c>
      <c r="I5808" s="27"/>
      <c r="J5808" s="28">
        <v>0</v>
      </c>
      <c r="K5808" t="str">
        <f>IF((LEN(relatorio_Ananindeua3[[#This Row],[CIF/CPF/CNPJ]])=14),relatorio_Ananindeua3[[#This Row],[CIF/CPF/CNPJ]],relatorio_Ananindeua3[[#This Row],[Coluna2]])</f>
        <v>53727504000174</v>
      </c>
      <c r="L5808" t="str">
        <f t="shared" si="91"/>
        <v>537******74</v>
      </c>
    </row>
    <row r="5809" spans="1:12" x14ac:dyDescent="0.25">
      <c r="A5809" s="23" t="s">
        <v>5048</v>
      </c>
      <c r="B5809" s="23" t="s">
        <v>5049</v>
      </c>
      <c r="C5809" s="23" t="s">
        <v>34</v>
      </c>
      <c r="D5809" s="24">
        <v>45322.094004629631</v>
      </c>
      <c r="E5809" s="25" t="s">
        <v>11</v>
      </c>
      <c r="F5809" s="26" t="s">
        <v>16</v>
      </c>
      <c r="G5809" s="26" t="s">
        <v>14</v>
      </c>
      <c r="H5809" s="23">
        <v>0</v>
      </c>
      <c r="I5809" s="27"/>
      <c r="J5809" s="28">
        <v>0</v>
      </c>
      <c r="K5809" t="str">
        <f>IF((LEN(relatorio_Ananindeua3[[#This Row],[CIF/CPF/CNPJ]])=14),relatorio_Ananindeua3[[#This Row],[CIF/CPF/CNPJ]],relatorio_Ananindeua3[[#This Row],[Coluna2]])</f>
        <v>40456164000142</v>
      </c>
      <c r="L5809" t="str">
        <f t="shared" si="91"/>
        <v>404******42</v>
      </c>
    </row>
    <row r="5810" spans="1:12" x14ac:dyDescent="0.25">
      <c r="A5810" s="23" t="s">
        <v>11242</v>
      </c>
      <c r="B5810" s="23" t="s">
        <v>11243</v>
      </c>
      <c r="C5810" s="23" t="s">
        <v>32</v>
      </c>
      <c r="D5810" s="24">
        <v>45322.281481481485</v>
      </c>
      <c r="E5810" s="25" t="s">
        <v>11</v>
      </c>
      <c r="F5810" s="26" t="s">
        <v>16</v>
      </c>
      <c r="G5810" s="26" t="s">
        <v>14</v>
      </c>
      <c r="H5810" s="23">
        <v>0</v>
      </c>
      <c r="I5810" s="27"/>
      <c r="J5810" s="28">
        <v>0</v>
      </c>
      <c r="K5810" t="str">
        <f>IF((LEN(relatorio_Ananindeua3[[#This Row],[CIF/CPF/CNPJ]])=14),relatorio_Ananindeua3[[#This Row],[CIF/CPF/CNPJ]],relatorio_Ananindeua3[[#This Row],[Coluna2]])</f>
        <v>53726057000139</v>
      </c>
      <c r="L5810" t="str">
        <f t="shared" si="91"/>
        <v>537******39</v>
      </c>
    </row>
    <row r="5811" spans="1:12" x14ac:dyDescent="0.25">
      <c r="A5811" s="23" t="s">
        <v>11206</v>
      </c>
      <c r="B5811" s="23" t="s">
        <v>11207</v>
      </c>
      <c r="C5811" s="23" t="s">
        <v>32</v>
      </c>
      <c r="D5811" s="24">
        <v>45322.281539351854</v>
      </c>
      <c r="E5811" s="25" t="s">
        <v>11</v>
      </c>
      <c r="F5811" s="26" t="s">
        <v>16</v>
      </c>
      <c r="G5811" s="26" t="s">
        <v>14</v>
      </c>
      <c r="H5811" s="23">
        <v>0</v>
      </c>
      <c r="I5811" s="27"/>
      <c r="J5811" s="28">
        <v>0</v>
      </c>
      <c r="K5811" t="str">
        <f>IF((LEN(relatorio_Ananindeua3[[#This Row],[CIF/CPF/CNPJ]])=14),relatorio_Ananindeua3[[#This Row],[CIF/CPF/CNPJ]],relatorio_Ananindeua3[[#This Row],[Coluna2]])</f>
        <v>53709593000126</v>
      </c>
      <c r="L5811" t="str">
        <f t="shared" si="91"/>
        <v>537******26</v>
      </c>
    </row>
    <row r="5812" spans="1:12" x14ac:dyDescent="0.25">
      <c r="A5812" s="23" t="s">
        <v>11208</v>
      </c>
      <c r="B5812" s="23" t="s">
        <v>11209</v>
      </c>
      <c r="C5812" s="23" t="s">
        <v>32</v>
      </c>
      <c r="D5812" s="24">
        <v>45322.281539351854</v>
      </c>
      <c r="E5812" s="25" t="s">
        <v>11</v>
      </c>
      <c r="F5812" s="26" t="s">
        <v>16</v>
      </c>
      <c r="G5812" s="26" t="s">
        <v>14</v>
      </c>
      <c r="H5812" s="23">
        <v>0</v>
      </c>
      <c r="I5812" s="27"/>
      <c r="J5812" s="28">
        <v>0</v>
      </c>
      <c r="K5812" t="str">
        <f>IF((LEN(relatorio_Ananindeua3[[#This Row],[CIF/CPF/CNPJ]])=14),relatorio_Ananindeua3[[#This Row],[CIF/CPF/CNPJ]],relatorio_Ananindeua3[[#This Row],[Coluna2]])</f>
        <v>53711387000150</v>
      </c>
      <c r="L5812" t="str">
        <f t="shared" si="91"/>
        <v>537******50</v>
      </c>
    </row>
    <row r="5813" spans="1:12" x14ac:dyDescent="0.25">
      <c r="A5813" s="23" t="s">
        <v>11226</v>
      </c>
      <c r="B5813" s="23" t="s">
        <v>11227</v>
      </c>
      <c r="C5813" s="23" t="s">
        <v>32</v>
      </c>
      <c r="D5813" s="24">
        <v>45322.288472222222</v>
      </c>
      <c r="E5813" s="25" t="s">
        <v>11</v>
      </c>
      <c r="F5813" s="26" t="s">
        <v>16</v>
      </c>
      <c r="G5813" s="26" t="s">
        <v>14</v>
      </c>
      <c r="H5813" s="23">
        <v>0</v>
      </c>
      <c r="I5813" s="27"/>
      <c r="J5813" s="28">
        <v>0</v>
      </c>
      <c r="K5813" t="str">
        <f>IF((LEN(relatorio_Ananindeua3[[#This Row],[CIF/CPF/CNPJ]])=14),relatorio_Ananindeua3[[#This Row],[CIF/CPF/CNPJ]],relatorio_Ananindeua3[[#This Row],[Coluna2]])</f>
        <v>53717140000141</v>
      </c>
      <c r="L5813" t="str">
        <f t="shared" si="91"/>
        <v>537******41</v>
      </c>
    </row>
    <row r="5814" spans="1:12" x14ac:dyDescent="0.25">
      <c r="A5814" s="23" t="s">
        <v>11250</v>
      </c>
      <c r="B5814" s="23" t="s">
        <v>11251</v>
      </c>
      <c r="C5814" s="23" t="s">
        <v>32</v>
      </c>
      <c r="D5814" s="24">
        <v>45322.288622685184</v>
      </c>
      <c r="E5814" s="25" t="s">
        <v>11</v>
      </c>
      <c r="F5814" s="26" t="s">
        <v>16</v>
      </c>
      <c r="G5814" s="26" t="s">
        <v>14</v>
      </c>
      <c r="H5814" s="23">
        <v>0</v>
      </c>
      <c r="I5814" s="27"/>
      <c r="J5814" s="28">
        <v>0</v>
      </c>
      <c r="K5814" t="str">
        <f>IF((LEN(relatorio_Ananindeua3[[#This Row],[CIF/CPF/CNPJ]])=14),relatorio_Ananindeua3[[#This Row],[CIF/CPF/CNPJ]],relatorio_Ananindeua3[[#This Row],[Coluna2]])</f>
        <v>53727777000119</v>
      </c>
      <c r="L5814" t="str">
        <f t="shared" si="91"/>
        <v>537******19</v>
      </c>
    </row>
    <row r="5815" spans="1:12" x14ac:dyDescent="0.25">
      <c r="A5815" s="23" t="s">
        <v>4503</v>
      </c>
      <c r="B5815" s="23" t="s">
        <v>4504</v>
      </c>
      <c r="C5815" s="23" t="s">
        <v>34</v>
      </c>
      <c r="D5815" s="24">
        <v>45322.295393518521</v>
      </c>
      <c r="E5815" s="25" t="s">
        <v>11</v>
      </c>
      <c r="F5815" s="26" t="s">
        <v>16</v>
      </c>
      <c r="G5815" s="26" t="s">
        <v>14</v>
      </c>
      <c r="H5815" s="23">
        <v>0</v>
      </c>
      <c r="I5815" s="27"/>
      <c r="J5815" s="28">
        <v>0</v>
      </c>
      <c r="K5815" t="str">
        <f>IF((LEN(relatorio_Ananindeua3[[#This Row],[CIF/CPF/CNPJ]])=14),relatorio_Ananindeua3[[#This Row],[CIF/CPF/CNPJ]],relatorio_Ananindeua3[[#This Row],[Coluna2]])</f>
        <v>37779653000120</v>
      </c>
      <c r="L5815" t="str">
        <f t="shared" si="91"/>
        <v>377******20</v>
      </c>
    </row>
    <row r="5816" spans="1:12" x14ac:dyDescent="0.25">
      <c r="A5816" s="23" t="s">
        <v>11238</v>
      </c>
      <c r="B5816" s="23" t="s">
        <v>11239</v>
      </c>
      <c r="C5816" s="23" t="s">
        <v>32</v>
      </c>
      <c r="D5816" s="24">
        <v>45322.30228009259</v>
      </c>
      <c r="E5816" s="25" t="s">
        <v>11</v>
      </c>
      <c r="F5816" s="26" t="s">
        <v>16</v>
      </c>
      <c r="G5816" s="26" t="s">
        <v>14</v>
      </c>
      <c r="H5816" s="23">
        <v>0</v>
      </c>
      <c r="I5816" s="27"/>
      <c r="J5816" s="28">
        <v>0</v>
      </c>
      <c r="K5816" t="str">
        <f>IF((LEN(relatorio_Ananindeua3[[#This Row],[CIF/CPF/CNPJ]])=14),relatorio_Ananindeua3[[#This Row],[CIF/CPF/CNPJ]],relatorio_Ananindeua3[[#This Row],[Coluna2]])</f>
        <v>53724942000189</v>
      </c>
      <c r="L5816" t="str">
        <f t="shared" si="91"/>
        <v>537******89</v>
      </c>
    </row>
    <row r="5817" spans="1:12" x14ac:dyDescent="0.25">
      <c r="A5817" s="23" t="s">
        <v>11224</v>
      </c>
      <c r="B5817" s="23" t="s">
        <v>11225</v>
      </c>
      <c r="C5817" s="23" t="s">
        <v>32</v>
      </c>
      <c r="D5817" s="24">
        <v>45322.302372685182</v>
      </c>
      <c r="E5817" s="25" t="s">
        <v>11</v>
      </c>
      <c r="F5817" s="26" t="s">
        <v>16</v>
      </c>
      <c r="G5817" s="26" t="s">
        <v>14</v>
      </c>
      <c r="H5817" s="23">
        <v>0</v>
      </c>
      <c r="I5817" s="27"/>
      <c r="J5817" s="28">
        <v>0</v>
      </c>
      <c r="K5817" t="str">
        <f>IF((LEN(relatorio_Ananindeua3[[#This Row],[CIF/CPF/CNPJ]])=14),relatorio_Ananindeua3[[#This Row],[CIF/CPF/CNPJ]],relatorio_Ananindeua3[[#This Row],[Coluna2]])</f>
        <v>53716813000149</v>
      </c>
      <c r="L5817" t="str">
        <f t="shared" si="91"/>
        <v>537******49</v>
      </c>
    </row>
    <row r="5818" spans="1:12" x14ac:dyDescent="0.25">
      <c r="A5818" s="23" t="s">
        <v>11210</v>
      </c>
      <c r="B5818" s="23" t="s">
        <v>11211</v>
      </c>
      <c r="C5818" s="23" t="s">
        <v>32</v>
      </c>
      <c r="D5818" s="24">
        <v>45322.302384259259</v>
      </c>
      <c r="E5818" s="25" t="s">
        <v>11</v>
      </c>
      <c r="F5818" s="26" t="s">
        <v>16</v>
      </c>
      <c r="G5818" s="26" t="s">
        <v>14</v>
      </c>
      <c r="H5818" s="23">
        <v>0</v>
      </c>
      <c r="I5818" s="27"/>
      <c r="J5818" s="28">
        <v>0</v>
      </c>
      <c r="K5818" t="str">
        <f>IF((LEN(relatorio_Ananindeua3[[#This Row],[CIF/CPF/CNPJ]])=14),relatorio_Ananindeua3[[#This Row],[CIF/CPF/CNPJ]],relatorio_Ananindeua3[[#This Row],[Coluna2]])</f>
        <v>53712878000116</v>
      </c>
      <c r="L5818" t="str">
        <f t="shared" si="91"/>
        <v>537******16</v>
      </c>
    </row>
    <row r="5819" spans="1:12" x14ac:dyDescent="0.25">
      <c r="A5819" s="23" t="s">
        <v>11240</v>
      </c>
      <c r="B5819" s="23" t="s">
        <v>11241</v>
      </c>
      <c r="C5819" s="23" t="s">
        <v>32</v>
      </c>
      <c r="D5819" s="24">
        <v>45322.302384259259</v>
      </c>
      <c r="E5819" s="25" t="s">
        <v>11</v>
      </c>
      <c r="F5819" s="26" t="s">
        <v>16</v>
      </c>
      <c r="G5819" s="26" t="s">
        <v>14</v>
      </c>
      <c r="H5819" s="23">
        <v>0</v>
      </c>
      <c r="I5819" s="27"/>
      <c r="J5819" s="28">
        <v>0</v>
      </c>
      <c r="K5819" t="str">
        <f>IF((LEN(relatorio_Ananindeua3[[#This Row],[CIF/CPF/CNPJ]])=14),relatorio_Ananindeua3[[#This Row],[CIF/CPF/CNPJ]],relatorio_Ananindeua3[[#This Row],[Coluna2]])</f>
        <v>53725002000104</v>
      </c>
      <c r="L5819" t="str">
        <f t="shared" si="91"/>
        <v>537******04</v>
      </c>
    </row>
    <row r="5820" spans="1:12" x14ac:dyDescent="0.25">
      <c r="A5820" s="23" t="s">
        <v>4487</v>
      </c>
      <c r="B5820" s="23" t="s">
        <v>4488</v>
      </c>
      <c r="C5820" s="23" t="s">
        <v>34</v>
      </c>
      <c r="D5820" s="24">
        <v>45322.302395833336</v>
      </c>
      <c r="E5820" s="25" t="s">
        <v>11</v>
      </c>
      <c r="F5820" s="26" t="s">
        <v>16</v>
      </c>
      <c r="G5820" s="26" t="s">
        <v>14</v>
      </c>
      <c r="H5820" s="23">
        <v>0</v>
      </c>
      <c r="I5820" s="27"/>
      <c r="J5820" s="28">
        <v>0</v>
      </c>
      <c r="K5820" t="str">
        <f>IF((LEN(relatorio_Ananindeua3[[#This Row],[CIF/CPF/CNPJ]])=14),relatorio_Ananindeua3[[#This Row],[CIF/CPF/CNPJ]],relatorio_Ananindeua3[[#This Row],[Coluna2]])</f>
        <v>37713669000130</v>
      </c>
      <c r="L5820" t="str">
        <f t="shared" si="91"/>
        <v>377******30</v>
      </c>
    </row>
    <row r="5821" spans="1:12" x14ac:dyDescent="0.25">
      <c r="A5821" s="23" t="s">
        <v>11248</v>
      </c>
      <c r="B5821" s="23" t="s">
        <v>11249</v>
      </c>
      <c r="C5821" s="23" t="s">
        <v>32</v>
      </c>
      <c r="D5821" s="24">
        <v>45322.316284722219</v>
      </c>
      <c r="E5821" s="25" t="s">
        <v>11</v>
      </c>
      <c r="F5821" s="26" t="s">
        <v>16</v>
      </c>
      <c r="G5821" s="26" t="s">
        <v>14</v>
      </c>
      <c r="H5821" s="23">
        <v>0</v>
      </c>
      <c r="I5821" s="27"/>
      <c r="J5821" s="28">
        <v>0</v>
      </c>
      <c r="K5821" t="str">
        <f>IF((LEN(relatorio_Ananindeua3[[#This Row],[CIF/CPF/CNPJ]])=14),relatorio_Ananindeua3[[#This Row],[CIF/CPF/CNPJ]],relatorio_Ananindeua3[[#This Row],[Coluna2]])</f>
        <v>53727543000171</v>
      </c>
      <c r="L5821" t="str">
        <f t="shared" si="91"/>
        <v>537******71</v>
      </c>
    </row>
    <row r="5822" spans="1:12" x14ac:dyDescent="0.25">
      <c r="A5822" s="23" t="s">
        <v>11228</v>
      </c>
      <c r="B5822" s="23" t="s">
        <v>11229</v>
      </c>
      <c r="C5822" s="23" t="s">
        <v>32</v>
      </c>
      <c r="D5822" s="24">
        <v>45322.323275462964</v>
      </c>
      <c r="E5822" s="25" t="s">
        <v>11</v>
      </c>
      <c r="F5822" s="26" t="s">
        <v>16</v>
      </c>
      <c r="G5822" s="26" t="s">
        <v>14</v>
      </c>
      <c r="H5822" s="23">
        <v>0</v>
      </c>
      <c r="I5822" s="27"/>
      <c r="J5822" s="28">
        <v>0</v>
      </c>
      <c r="K5822" t="str">
        <f>IF((LEN(relatorio_Ananindeua3[[#This Row],[CIF/CPF/CNPJ]])=14),relatorio_Ananindeua3[[#This Row],[CIF/CPF/CNPJ]],relatorio_Ananindeua3[[#This Row],[Coluna2]])</f>
        <v>53720476000163</v>
      </c>
      <c r="L5822" t="str">
        <f t="shared" si="91"/>
        <v>537******63</v>
      </c>
    </row>
    <row r="5823" spans="1:12" x14ac:dyDescent="0.25">
      <c r="A5823" s="23" t="s">
        <v>11234</v>
      </c>
      <c r="B5823" s="23" t="s">
        <v>11235</v>
      </c>
      <c r="C5823" s="23" t="s">
        <v>32</v>
      </c>
      <c r="D5823" s="24">
        <v>45322.323275462964</v>
      </c>
      <c r="E5823" s="25" t="s">
        <v>11</v>
      </c>
      <c r="F5823" s="26" t="s">
        <v>16</v>
      </c>
      <c r="G5823" s="26" t="s">
        <v>14</v>
      </c>
      <c r="H5823" s="23">
        <v>0</v>
      </c>
      <c r="I5823" s="27"/>
      <c r="J5823" s="28">
        <v>0</v>
      </c>
      <c r="K5823" t="str">
        <f>IF((LEN(relatorio_Ananindeua3[[#This Row],[CIF/CPF/CNPJ]])=14),relatorio_Ananindeua3[[#This Row],[CIF/CPF/CNPJ]],relatorio_Ananindeua3[[#This Row],[Coluna2]])</f>
        <v>53721744000161</v>
      </c>
      <c r="L5823" t="str">
        <f t="shared" si="91"/>
        <v>537******61</v>
      </c>
    </row>
    <row r="5824" spans="1:12" x14ac:dyDescent="0.25">
      <c r="A5824" s="23" t="s">
        <v>1217</v>
      </c>
      <c r="B5824" s="23" t="s">
        <v>1218</v>
      </c>
      <c r="C5824" s="23" t="s">
        <v>34</v>
      </c>
      <c r="D5824" s="24">
        <v>45322.330104166664</v>
      </c>
      <c r="E5824" s="25" t="s">
        <v>11</v>
      </c>
      <c r="F5824" s="26" t="s">
        <v>16</v>
      </c>
      <c r="G5824" s="26" t="s">
        <v>14</v>
      </c>
      <c r="H5824" s="23">
        <v>0</v>
      </c>
      <c r="I5824" s="27"/>
      <c r="J5824" s="28">
        <v>0</v>
      </c>
      <c r="K5824" t="str">
        <f>IF((LEN(relatorio_Ananindeua3[[#This Row],[CIF/CPF/CNPJ]])=14),relatorio_Ananindeua3[[#This Row],[CIF/CPF/CNPJ]],relatorio_Ananindeua3[[#This Row],[Coluna2]])</f>
        <v>19585830000156</v>
      </c>
      <c r="L5824" t="str">
        <f t="shared" si="91"/>
        <v>195******56</v>
      </c>
    </row>
    <row r="5825" spans="1:12" x14ac:dyDescent="0.25">
      <c r="A5825" s="23" t="s">
        <v>10524</v>
      </c>
      <c r="B5825" s="23" t="s">
        <v>10525</v>
      </c>
      <c r="C5825" s="23" t="s">
        <v>34</v>
      </c>
      <c r="D5825" s="24">
        <v>45322.330150462964</v>
      </c>
      <c r="E5825" s="25" t="s">
        <v>11</v>
      </c>
      <c r="F5825" s="26" t="s">
        <v>16</v>
      </c>
      <c r="G5825" s="26" t="s">
        <v>14</v>
      </c>
      <c r="H5825" s="23">
        <v>0</v>
      </c>
      <c r="I5825" s="27"/>
      <c r="J5825" s="28">
        <v>0</v>
      </c>
      <c r="K5825" t="str">
        <f>IF((LEN(relatorio_Ananindeua3[[#This Row],[CIF/CPF/CNPJ]])=14),relatorio_Ananindeua3[[#This Row],[CIF/CPF/CNPJ]],relatorio_Ananindeua3[[#This Row],[Coluna2]])</f>
        <v>53487228000114</v>
      </c>
      <c r="L5825" t="str">
        <f t="shared" si="91"/>
        <v>534******14</v>
      </c>
    </row>
    <row r="5826" spans="1:12" x14ac:dyDescent="0.25">
      <c r="A5826" s="23" t="s">
        <v>9980</v>
      </c>
      <c r="B5826" s="23" t="s">
        <v>9981</v>
      </c>
      <c r="C5826" s="23" t="s">
        <v>21</v>
      </c>
      <c r="D5826" s="24">
        <v>45322.335601851853</v>
      </c>
      <c r="E5826" s="25" t="s">
        <v>11</v>
      </c>
      <c r="F5826" s="26" t="s">
        <v>19</v>
      </c>
      <c r="G5826" s="26" t="s">
        <v>13496</v>
      </c>
      <c r="H5826" s="23">
        <v>0</v>
      </c>
      <c r="I5826" s="27"/>
      <c r="J5826" s="28">
        <v>0</v>
      </c>
      <c r="K5826" t="str">
        <f>IF((LEN(relatorio_Ananindeua3[[#This Row],[CIF/CPF/CNPJ]])=14),relatorio_Ananindeua3[[#This Row],[CIF/CPF/CNPJ]],relatorio_Ananindeua3[[#This Row],[Coluna2]])</f>
        <v>52797996000101</v>
      </c>
      <c r="L5826" t="str">
        <f t="shared" si="91"/>
        <v>527******01</v>
      </c>
    </row>
    <row r="5827" spans="1:12" x14ac:dyDescent="0.25">
      <c r="A5827" s="23" t="s">
        <v>9980</v>
      </c>
      <c r="B5827" s="23" t="s">
        <v>9981</v>
      </c>
      <c r="C5827" s="23" t="s">
        <v>21</v>
      </c>
      <c r="D5827" s="24">
        <v>45322.337222222224</v>
      </c>
      <c r="E5827" s="25" t="s">
        <v>11</v>
      </c>
      <c r="F5827" s="26" t="s">
        <v>19</v>
      </c>
      <c r="G5827" s="26" t="s">
        <v>13496</v>
      </c>
      <c r="H5827" s="23">
        <v>0</v>
      </c>
      <c r="I5827" s="27"/>
      <c r="J5827" s="28">
        <v>0</v>
      </c>
      <c r="K5827" t="str">
        <f>IF((LEN(relatorio_Ananindeua3[[#This Row],[CIF/CPF/CNPJ]])=14),relatorio_Ananindeua3[[#This Row],[CIF/CPF/CNPJ]],relatorio_Ananindeua3[[#This Row],[Coluna2]])</f>
        <v>52797996000101</v>
      </c>
      <c r="L5827" t="str">
        <f t="shared" si="91"/>
        <v>527******01</v>
      </c>
    </row>
    <row r="5828" spans="1:12" x14ac:dyDescent="0.25">
      <c r="A5828" s="23" t="s">
        <v>9980</v>
      </c>
      <c r="B5828" s="23" t="s">
        <v>9981</v>
      </c>
      <c r="C5828" s="23" t="s">
        <v>21</v>
      </c>
      <c r="D5828" s="24">
        <v>45322.338599537034</v>
      </c>
      <c r="E5828" s="25" t="s">
        <v>11</v>
      </c>
      <c r="F5828" s="26" t="s">
        <v>19</v>
      </c>
      <c r="G5828" s="26" t="s">
        <v>13496</v>
      </c>
      <c r="H5828" s="23">
        <v>0</v>
      </c>
      <c r="I5828" s="27"/>
      <c r="J5828" s="28">
        <v>0</v>
      </c>
      <c r="K5828" t="str">
        <f>IF((LEN(relatorio_Ananindeua3[[#This Row],[CIF/CPF/CNPJ]])=14),relatorio_Ananindeua3[[#This Row],[CIF/CPF/CNPJ]],relatorio_Ananindeua3[[#This Row],[Coluna2]])</f>
        <v>52797996000101</v>
      </c>
      <c r="L5828" t="str">
        <f t="shared" si="91"/>
        <v>527******01</v>
      </c>
    </row>
    <row r="5829" spans="1:12" x14ac:dyDescent="0.25">
      <c r="A5829" s="23" t="s">
        <v>4147</v>
      </c>
      <c r="B5829" s="23" t="s">
        <v>4148</v>
      </c>
      <c r="C5829" s="23" t="s">
        <v>17</v>
      </c>
      <c r="D5829" s="24">
        <v>45322.37909722222</v>
      </c>
      <c r="E5829" s="25" t="s">
        <v>11</v>
      </c>
      <c r="F5829" s="26" t="s">
        <v>16</v>
      </c>
      <c r="G5829" s="26" t="s">
        <v>14</v>
      </c>
      <c r="H5829" s="23">
        <v>0</v>
      </c>
      <c r="I5829" s="27"/>
      <c r="J5829" s="28">
        <v>0</v>
      </c>
      <c r="K5829" t="str">
        <f>IF((LEN(relatorio_Ananindeua3[[#This Row],[CIF/CPF/CNPJ]])=14),relatorio_Ananindeua3[[#This Row],[CIF/CPF/CNPJ]],relatorio_Ananindeua3[[#This Row],[Coluna2]])</f>
        <v>36364474000160</v>
      </c>
      <c r="L5829" t="str">
        <f t="shared" si="91"/>
        <v>363******60</v>
      </c>
    </row>
    <row r="5830" spans="1:12" x14ac:dyDescent="0.25">
      <c r="A5830" s="23" t="s">
        <v>3626</v>
      </c>
      <c r="B5830" s="23" t="s">
        <v>3627</v>
      </c>
      <c r="C5830" s="23" t="s">
        <v>34</v>
      </c>
      <c r="D5830" s="24">
        <v>45322.405763888892</v>
      </c>
      <c r="E5830" s="25" t="s">
        <v>11</v>
      </c>
      <c r="F5830" s="26" t="s">
        <v>16</v>
      </c>
      <c r="G5830" s="26" t="s">
        <v>13496</v>
      </c>
      <c r="H5830" s="23">
        <v>0</v>
      </c>
      <c r="I5830" s="27"/>
      <c r="J5830" s="28">
        <v>0</v>
      </c>
      <c r="K5830" t="str">
        <f>IF((LEN(relatorio_Ananindeua3[[#This Row],[CIF/CPF/CNPJ]])=14),relatorio_Ananindeua3[[#This Row],[CIF/CPF/CNPJ]],relatorio_Ananindeua3[[#This Row],[Coluna2]])</f>
        <v>34309111000104</v>
      </c>
      <c r="L5830" t="str">
        <f t="shared" si="91"/>
        <v>343******04</v>
      </c>
    </row>
    <row r="5831" spans="1:12" x14ac:dyDescent="0.25">
      <c r="A5831" s="23" t="s">
        <v>2726</v>
      </c>
      <c r="B5831" s="23" t="s">
        <v>2727</v>
      </c>
      <c r="C5831" s="23" t="s">
        <v>17</v>
      </c>
      <c r="D5831" s="24">
        <v>45322.544942129629</v>
      </c>
      <c r="E5831" s="25" t="s">
        <v>11</v>
      </c>
      <c r="F5831" s="26" t="s">
        <v>16</v>
      </c>
      <c r="G5831" s="26" t="s">
        <v>14</v>
      </c>
      <c r="H5831" s="23">
        <v>0</v>
      </c>
      <c r="I5831" s="27"/>
      <c r="J5831" s="28">
        <v>0</v>
      </c>
      <c r="K5831" t="str">
        <f>IF((LEN(relatorio_Ananindeua3[[#This Row],[CIF/CPF/CNPJ]])=14),relatorio_Ananindeua3[[#This Row],[CIF/CPF/CNPJ]],relatorio_Ananindeua3[[#This Row],[Coluna2]])</f>
        <v>30083543000180</v>
      </c>
      <c r="L5831" t="str">
        <f t="shared" si="91"/>
        <v>300******80</v>
      </c>
    </row>
    <row r="5832" spans="1:12" x14ac:dyDescent="0.25">
      <c r="A5832" s="23" t="s">
        <v>1117</v>
      </c>
      <c r="B5832" s="23" t="s">
        <v>1118</v>
      </c>
      <c r="C5832" s="23" t="s">
        <v>34</v>
      </c>
      <c r="D5832" s="24">
        <v>45322.668483796297</v>
      </c>
      <c r="E5832" s="25" t="s">
        <v>11</v>
      </c>
      <c r="F5832" s="26" t="s">
        <v>16</v>
      </c>
      <c r="G5832" s="26" t="s">
        <v>14</v>
      </c>
      <c r="H5832" s="23">
        <v>0</v>
      </c>
      <c r="I5832" s="27"/>
      <c r="J5832" s="28">
        <v>0</v>
      </c>
      <c r="K5832" t="str">
        <f>IF((LEN(relatorio_Ananindeua3[[#This Row],[CIF/CPF/CNPJ]])=14),relatorio_Ananindeua3[[#This Row],[CIF/CPF/CNPJ]],relatorio_Ananindeua3[[#This Row],[Coluna2]])</f>
        <v>18616909000134</v>
      </c>
      <c r="L5832" t="str">
        <f t="shared" si="91"/>
        <v>186******34</v>
      </c>
    </row>
    <row r="5833" spans="1:12" x14ac:dyDescent="0.25">
      <c r="A5833" s="23" t="s">
        <v>1117</v>
      </c>
      <c r="B5833" s="23" t="s">
        <v>1118</v>
      </c>
      <c r="C5833" s="23" t="s">
        <v>34</v>
      </c>
      <c r="D5833" s="24">
        <v>45322.66915509259</v>
      </c>
      <c r="E5833" s="25" t="s">
        <v>11</v>
      </c>
      <c r="F5833" s="26" t="s">
        <v>16</v>
      </c>
      <c r="G5833" s="26" t="s">
        <v>13496</v>
      </c>
      <c r="H5833" s="23">
        <v>0</v>
      </c>
      <c r="I5833" s="27"/>
      <c r="J5833" s="28">
        <v>0</v>
      </c>
      <c r="K5833" t="str">
        <f>IF((LEN(relatorio_Ananindeua3[[#This Row],[CIF/CPF/CNPJ]])=14),relatorio_Ananindeua3[[#This Row],[CIF/CPF/CNPJ]],relatorio_Ananindeua3[[#This Row],[Coluna2]])</f>
        <v>18616909000134</v>
      </c>
      <c r="L5833" t="str">
        <f t="shared" si="91"/>
        <v>186******34</v>
      </c>
    </row>
    <row r="5834" spans="1:12" x14ac:dyDescent="0.25">
      <c r="A5834" s="23" t="s">
        <v>7865</v>
      </c>
      <c r="B5834" s="23" t="s">
        <v>7866</v>
      </c>
      <c r="C5834" s="23" t="s">
        <v>17</v>
      </c>
      <c r="D5834" s="24">
        <v>45322.721805555557</v>
      </c>
      <c r="E5834" s="25" t="s">
        <v>11</v>
      </c>
      <c r="F5834" s="26" t="s">
        <v>16</v>
      </c>
      <c r="G5834" s="26" t="s">
        <v>14</v>
      </c>
      <c r="H5834" s="23">
        <v>0</v>
      </c>
      <c r="I5834" s="27"/>
      <c r="J5834" s="28">
        <v>0</v>
      </c>
      <c r="K5834" t="str">
        <f>IF((LEN(relatorio_Ananindeua3[[#This Row],[CIF/CPF/CNPJ]])=14),relatorio_Ananindeua3[[#This Row],[CIF/CPF/CNPJ]],relatorio_Ananindeua3[[#This Row],[Coluna2]])</f>
        <v>48595200000160</v>
      </c>
      <c r="L5834" t="str">
        <f t="shared" si="91"/>
        <v>485******60</v>
      </c>
    </row>
    <row r="5835" spans="1:12" x14ac:dyDescent="0.25">
      <c r="A5835" s="23" t="s">
        <v>4507</v>
      </c>
      <c r="B5835" s="23" t="s">
        <v>4508</v>
      </c>
      <c r="C5835" s="23" t="s">
        <v>17</v>
      </c>
      <c r="D5835" s="24">
        <v>45322.77171296296</v>
      </c>
      <c r="E5835" s="25" t="s">
        <v>11</v>
      </c>
      <c r="F5835" s="26" t="s">
        <v>16</v>
      </c>
      <c r="G5835" s="26" t="s">
        <v>14</v>
      </c>
      <c r="H5835" s="23">
        <v>0</v>
      </c>
      <c r="I5835" s="27"/>
      <c r="J5835" s="28">
        <v>0</v>
      </c>
      <c r="K5835" t="str">
        <f>IF((LEN(relatorio_Ananindeua3[[#This Row],[CIF/CPF/CNPJ]])=14),relatorio_Ananindeua3[[#This Row],[CIF/CPF/CNPJ]],relatorio_Ananindeua3[[#This Row],[Coluna2]])</f>
        <v>37802957000161</v>
      </c>
      <c r="L5835" t="str">
        <f t="shared" si="91"/>
        <v>378******61</v>
      </c>
    </row>
    <row r="5836" spans="1:12" x14ac:dyDescent="0.25">
      <c r="A5836" s="23" t="s">
        <v>832</v>
      </c>
      <c r="B5836" s="23" t="s">
        <v>833</v>
      </c>
      <c r="C5836" s="23" t="s">
        <v>17</v>
      </c>
      <c r="D5836" s="24">
        <v>45322.772291666668</v>
      </c>
      <c r="E5836" s="25" t="s">
        <v>11</v>
      </c>
      <c r="F5836" s="26" t="s">
        <v>16</v>
      </c>
      <c r="G5836" s="26" t="s">
        <v>14</v>
      </c>
      <c r="H5836" s="23">
        <v>0</v>
      </c>
      <c r="I5836" s="27"/>
      <c r="J5836" s="28">
        <v>0</v>
      </c>
      <c r="K5836" t="str">
        <f>IF((LEN(relatorio_Ananindeua3[[#This Row],[CIF/CPF/CNPJ]])=14),relatorio_Ananindeua3[[#This Row],[CIF/CPF/CNPJ]],relatorio_Ananindeua3[[#This Row],[Coluna2]])</f>
        <v>16096846000107</v>
      </c>
      <c r="L5836" t="str">
        <f t="shared" si="91"/>
        <v>160******07</v>
      </c>
    </row>
    <row r="5837" spans="1:12" x14ac:dyDescent="0.25">
      <c r="A5837" s="23" t="s">
        <v>45</v>
      </c>
      <c r="B5837" s="23" t="s">
        <v>46</v>
      </c>
      <c r="C5837" s="23" t="s">
        <v>20</v>
      </c>
      <c r="D5837" s="24">
        <v>45323</v>
      </c>
      <c r="E5837" s="25" t="s">
        <v>13</v>
      </c>
      <c r="F5837" s="26" t="s">
        <v>19</v>
      </c>
      <c r="G5837" s="26" t="s">
        <v>13496</v>
      </c>
      <c r="H5837" s="23">
        <v>0</v>
      </c>
      <c r="I5837" s="27"/>
      <c r="J5837" s="28">
        <v>597.82000000000005</v>
      </c>
      <c r="K5837" t="str">
        <f>IF((LEN(relatorio_Ananindeua3[[#This Row],[CIF/CPF/CNPJ]])=14),relatorio_Ananindeua3[[#This Row],[CIF/CPF/CNPJ]],relatorio_Ananindeua3[[#This Row],[Coluna2]])</f>
        <v>03074354000179</v>
      </c>
      <c r="L5837" t="str">
        <f t="shared" si="91"/>
        <v>030******79</v>
      </c>
    </row>
    <row r="5838" spans="1:12" x14ac:dyDescent="0.25">
      <c r="A5838" s="23" t="s">
        <v>50</v>
      </c>
      <c r="B5838" s="23" t="s">
        <v>51</v>
      </c>
      <c r="C5838" s="23" t="s">
        <v>20</v>
      </c>
      <c r="D5838" s="24">
        <v>45323</v>
      </c>
      <c r="E5838" s="25" t="s">
        <v>13</v>
      </c>
      <c r="F5838" s="26" t="s">
        <v>19</v>
      </c>
      <c r="G5838" s="26" t="s">
        <v>13496</v>
      </c>
      <c r="H5838" s="23">
        <v>0</v>
      </c>
      <c r="I5838" s="27"/>
      <c r="J5838" s="28">
        <v>26.2</v>
      </c>
      <c r="K5838" t="str">
        <f>IF((LEN(relatorio_Ananindeua3[[#This Row],[CIF/CPF/CNPJ]])=14),relatorio_Ananindeua3[[#This Row],[CIF/CPF/CNPJ]],relatorio_Ananindeua3[[#This Row],[Coluna2]])</f>
        <v>03646961001480</v>
      </c>
      <c r="L5838" t="str">
        <f t="shared" si="91"/>
        <v>036******80</v>
      </c>
    </row>
    <row r="5839" spans="1:12" x14ac:dyDescent="0.25">
      <c r="A5839" s="23" t="s">
        <v>79</v>
      </c>
      <c r="B5839" s="23" t="s">
        <v>80</v>
      </c>
      <c r="C5839" s="23" t="s">
        <v>20</v>
      </c>
      <c r="D5839" s="24">
        <v>45323</v>
      </c>
      <c r="E5839" s="25" t="s">
        <v>13</v>
      </c>
      <c r="F5839" s="26" t="s">
        <v>19</v>
      </c>
      <c r="G5839" s="26" t="s">
        <v>13496</v>
      </c>
      <c r="H5839" s="23">
        <v>0</v>
      </c>
      <c r="I5839" s="27"/>
      <c r="J5839" s="28">
        <v>390.6</v>
      </c>
      <c r="K5839" t="str">
        <f>IF((LEN(relatorio_Ananindeua3[[#This Row],[CIF/CPF/CNPJ]])=14),relatorio_Ananindeua3[[#This Row],[CIF/CPF/CNPJ]],relatorio_Ananindeua3[[#This Row],[Coluna2]])</f>
        <v>07443925000156</v>
      </c>
      <c r="L5839" t="str">
        <f t="shared" si="91"/>
        <v>074******56</v>
      </c>
    </row>
    <row r="5840" spans="1:12" x14ac:dyDescent="0.25">
      <c r="A5840" s="23" t="s">
        <v>467</v>
      </c>
      <c r="B5840" s="23" t="s">
        <v>468</v>
      </c>
      <c r="C5840" s="23" t="s">
        <v>20</v>
      </c>
      <c r="D5840" s="24">
        <v>45323</v>
      </c>
      <c r="E5840" s="25" t="s">
        <v>13</v>
      </c>
      <c r="F5840" s="26" t="s">
        <v>19</v>
      </c>
      <c r="G5840" s="26" t="s">
        <v>13496</v>
      </c>
      <c r="H5840" s="23">
        <v>0</v>
      </c>
      <c r="I5840" s="27"/>
      <c r="J5840" s="28">
        <v>53.01</v>
      </c>
      <c r="K5840" t="str">
        <f>IF((LEN(relatorio_Ananindeua3[[#This Row],[CIF/CPF/CNPJ]])=14),relatorio_Ananindeua3[[#This Row],[CIF/CPF/CNPJ]],relatorio_Ananindeua3[[#This Row],[Coluna2]])</f>
        <v>13424484000148</v>
      </c>
      <c r="L5840" t="str">
        <f t="shared" si="91"/>
        <v>134******48</v>
      </c>
    </row>
    <row r="5841" spans="1:12" x14ac:dyDescent="0.25">
      <c r="A5841" s="23" t="s">
        <v>6904</v>
      </c>
      <c r="B5841" s="23" t="s">
        <v>6905</v>
      </c>
      <c r="C5841" s="23" t="s">
        <v>20</v>
      </c>
      <c r="D5841" s="24">
        <v>45323</v>
      </c>
      <c r="E5841" s="25" t="s">
        <v>13</v>
      </c>
      <c r="F5841" s="26" t="s">
        <v>19</v>
      </c>
      <c r="G5841" s="26" t="s">
        <v>13496</v>
      </c>
      <c r="H5841" s="23">
        <v>0</v>
      </c>
      <c r="I5841" s="27"/>
      <c r="J5841" s="28">
        <v>64.5</v>
      </c>
      <c r="K5841" t="str">
        <f>IF((LEN(relatorio_Ananindeua3[[#This Row],[CIF/CPF/CNPJ]])=14),relatorio_Ananindeua3[[#This Row],[CIF/CPF/CNPJ]],relatorio_Ananindeua3[[#This Row],[Coluna2]])</f>
        <v>46201083002393</v>
      </c>
      <c r="L5841" t="str">
        <f t="shared" si="91"/>
        <v>462******93</v>
      </c>
    </row>
    <row r="5842" spans="1:12" x14ac:dyDescent="0.25">
      <c r="A5842" s="23" t="s">
        <v>13467</v>
      </c>
      <c r="B5842" s="23" t="s">
        <v>13466</v>
      </c>
      <c r="C5842" s="23" t="s">
        <v>21</v>
      </c>
      <c r="D5842" s="24">
        <v>45323</v>
      </c>
      <c r="E5842" s="25" t="s">
        <v>13</v>
      </c>
      <c r="F5842" s="26" t="s">
        <v>19</v>
      </c>
      <c r="G5842" s="26" t="s">
        <v>13496</v>
      </c>
      <c r="H5842" s="23">
        <v>0</v>
      </c>
      <c r="I5842" s="27"/>
      <c r="J5842" s="28">
        <v>1124.1600000000001</v>
      </c>
      <c r="K5842" t="str">
        <f>IF((LEN(relatorio_Ananindeua3[[#This Row],[CIF/CPF/CNPJ]])=14),relatorio_Ananindeua3[[#This Row],[CIF/CPF/CNPJ]],relatorio_Ananindeua3[[#This Row],[Coluna2]])</f>
        <v>60975737005978</v>
      </c>
      <c r="L5842" t="str">
        <f t="shared" ref="L5842:L5905" si="92">_xlfn.CONCAT(LEFT(A5842,3),REPT("*",6),RIGHT(A5842,2))</f>
        <v>609******78</v>
      </c>
    </row>
    <row r="5843" spans="1:12" x14ac:dyDescent="0.25">
      <c r="A5843" s="23" t="s">
        <v>13490</v>
      </c>
      <c r="B5843" s="23" t="s">
        <v>13491</v>
      </c>
      <c r="C5843" s="23" t="s">
        <v>20</v>
      </c>
      <c r="D5843" s="24">
        <v>45323</v>
      </c>
      <c r="E5843" s="25" t="s">
        <v>13</v>
      </c>
      <c r="F5843" s="26" t="s">
        <v>19</v>
      </c>
      <c r="G5843" s="26" t="s">
        <v>13496</v>
      </c>
      <c r="H5843" s="23">
        <v>0</v>
      </c>
      <c r="I5843" s="27"/>
      <c r="J5843" s="28">
        <v>66.989999999999995</v>
      </c>
      <c r="K5843" t="str">
        <f>IF((LEN(relatorio_Ananindeua3[[#This Row],[CIF/CPF/CNPJ]])=14),relatorio_Ananindeua3[[#This Row],[CIF/CPF/CNPJ]],relatorio_Ananindeua3[[#This Row],[Coluna2]])</f>
        <v>90912429000300</v>
      </c>
      <c r="L5843" t="str">
        <f t="shared" si="92"/>
        <v>909******00</v>
      </c>
    </row>
    <row r="5844" spans="1:12" x14ac:dyDescent="0.25">
      <c r="A5844" s="23" t="s">
        <v>11280</v>
      </c>
      <c r="B5844" s="23" t="s">
        <v>11281</v>
      </c>
      <c r="C5844" s="23" t="s">
        <v>32</v>
      </c>
      <c r="D5844" s="24">
        <v>45323.017777777779</v>
      </c>
      <c r="E5844" s="25" t="s">
        <v>11</v>
      </c>
      <c r="F5844" s="26" t="s">
        <v>16</v>
      </c>
      <c r="G5844" s="26" t="s">
        <v>14</v>
      </c>
      <c r="H5844" s="23">
        <v>0</v>
      </c>
      <c r="I5844" s="27"/>
      <c r="J5844" s="28">
        <v>0</v>
      </c>
      <c r="K5844" t="str">
        <f>IF((LEN(relatorio_Ananindeua3[[#This Row],[CIF/CPF/CNPJ]])=14),relatorio_Ananindeua3[[#This Row],[CIF/CPF/CNPJ]],relatorio_Ananindeua3[[#This Row],[Coluna2]])</f>
        <v>53741767000138</v>
      </c>
      <c r="L5844" t="str">
        <f t="shared" si="92"/>
        <v>537******38</v>
      </c>
    </row>
    <row r="5845" spans="1:12" x14ac:dyDescent="0.25">
      <c r="A5845" s="23" t="s">
        <v>11284</v>
      </c>
      <c r="B5845" s="23" t="s">
        <v>11285</v>
      </c>
      <c r="C5845" s="23" t="s">
        <v>32</v>
      </c>
      <c r="D5845" s="24">
        <v>45323.024629629632</v>
      </c>
      <c r="E5845" s="25" t="s">
        <v>11</v>
      </c>
      <c r="F5845" s="26" t="s">
        <v>16</v>
      </c>
      <c r="G5845" s="26" t="s">
        <v>14</v>
      </c>
      <c r="H5845" s="23">
        <v>0</v>
      </c>
      <c r="I5845" s="27"/>
      <c r="J5845" s="28">
        <v>0</v>
      </c>
      <c r="K5845" t="str">
        <f>IF((LEN(relatorio_Ananindeua3[[#This Row],[CIF/CPF/CNPJ]])=14),relatorio_Ananindeua3[[#This Row],[CIF/CPF/CNPJ]],relatorio_Ananindeua3[[#This Row],[Coluna2]])</f>
        <v>53742546000184</v>
      </c>
      <c r="L5845" t="str">
        <f t="shared" si="92"/>
        <v>537******84</v>
      </c>
    </row>
    <row r="5846" spans="1:12" x14ac:dyDescent="0.25">
      <c r="A5846" s="23" t="s">
        <v>1032</v>
      </c>
      <c r="B5846" s="23" t="s">
        <v>1033</v>
      </c>
      <c r="C5846" s="23" t="s">
        <v>34</v>
      </c>
      <c r="D5846" s="24">
        <v>45323.024710648147</v>
      </c>
      <c r="E5846" s="25" t="s">
        <v>11</v>
      </c>
      <c r="F5846" s="26" t="s">
        <v>16</v>
      </c>
      <c r="G5846" s="26" t="s">
        <v>14</v>
      </c>
      <c r="H5846" s="23">
        <v>0</v>
      </c>
      <c r="I5846" s="27"/>
      <c r="J5846" s="28">
        <v>0</v>
      </c>
      <c r="K5846" t="str">
        <f>IF((LEN(relatorio_Ananindeua3[[#This Row],[CIF/CPF/CNPJ]])=14),relatorio_Ananindeua3[[#This Row],[CIF/CPF/CNPJ]],relatorio_Ananindeua3[[#This Row],[Coluna2]])</f>
        <v>18006287000122</v>
      </c>
      <c r="L5846" t="str">
        <f t="shared" si="92"/>
        <v>180******22</v>
      </c>
    </row>
    <row r="5847" spans="1:12" x14ac:dyDescent="0.25">
      <c r="A5847" s="23" t="s">
        <v>11258</v>
      </c>
      <c r="B5847" s="23" t="s">
        <v>11259</v>
      </c>
      <c r="C5847" s="23" t="s">
        <v>32</v>
      </c>
      <c r="D5847" s="24">
        <v>45323.024710648147</v>
      </c>
      <c r="E5847" s="25" t="s">
        <v>11</v>
      </c>
      <c r="F5847" s="26" t="s">
        <v>16</v>
      </c>
      <c r="G5847" s="26" t="s">
        <v>14</v>
      </c>
      <c r="H5847" s="23">
        <v>0</v>
      </c>
      <c r="I5847" s="27"/>
      <c r="J5847" s="28">
        <v>0</v>
      </c>
      <c r="K5847" t="str">
        <f>IF((LEN(relatorio_Ananindeua3[[#This Row],[CIF/CPF/CNPJ]])=14),relatorio_Ananindeua3[[#This Row],[CIF/CPF/CNPJ]],relatorio_Ananindeua3[[#This Row],[Coluna2]])</f>
        <v>53732759000125</v>
      </c>
      <c r="L5847" t="str">
        <f t="shared" si="92"/>
        <v>537******25</v>
      </c>
    </row>
    <row r="5848" spans="1:12" x14ac:dyDescent="0.25">
      <c r="A5848" s="23" t="s">
        <v>11276</v>
      </c>
      <c r="B5848" s="23" t="s">
        <v>11277</v>
      </c>
      <c r="C5848" s="23" t="s">
        <v>32</v>
      </c>
      <c r="D5848" s="24">
        <v>45323.045451388891</v>
      </c>
      <c r="E5848" s="25" t="s">
        <v>11</v>
      </c>
      <c r="F5848" s="26" t="s">
        <v>16</v>
      </c>
      <c r="G5848" s="26" t="s">
        <v>14</v>
      </c>
      <c r="H5848" s="23">
        <v>0</v>
      </c>
      <c r="I5848" s="27"/>
      <c r="J5848" s="28">
        <v>0</v>
      </c>
      <c r="K5848" t="str">
        <f>IF((LEN(relatorio_Ananindeua3[[#This Row],[CIF/CPF/CNPJ]])=14),relatorio_Ananindeua3[[#This Row],[CIF/CPF/CNPJ]],relatorio_Ananindeua3[[#This Row],[Coluna2]])</f>
        <v>53740284000119</v>
      </c>
      <c r="L5848" t="str">
        <f t="shared" si="92"/>
        <v>537******19</v>
      </c>
    </row>
    <row r="5849" spans="1:12" x14ac:dyDescent="0.25">
      <c r="A5849" s="23" t="s">
        <v>11252</v>
      </c>
      <c r="B5849" s="23" t="s">
        <v>11253</v>
      </c>
      <c r="C5849" s="23" t="s">
        <v>32</v>
      </c>
      <c r="D5849" s="24">
        <v>45323.04546296296</v>
      </c>
      <c r="E5849" s="25" t="s">
        <v>11</v>
      </c>
      <c r="F5849" s="26" t="s">
        <v>16</v>
      </c>
      <c r="G5849" s="26" t="s">
        <v>14</v>
      </c>
      <c r="H5849" s="23">
        <v>0</v>
      </c>
      <c r="I5849" s="27"/>
      <c r="J5849" s="28">
        <v>0</v>
      </c>
      <c r="K5849" t="str">
        <f>IF((LEN(relatorio_Ananindeua3[[#This Row],[CIF/CPF/CNPJ]])=14),relatorio_Ananindeua3[[#This Row],[CIF/CPF/CNPJ]],relatorio_Ananindeua3[[#This Row],[Coluna2]])</f>
        <v>53728313000127</v>
      </c>
      <c r="L5849" t="str">
        <f t="shared" si="92"/>
        <v>537******27</v>
      </c>
    </row>
    <row r="5850" spans="1:12" x14ac:dyDescent="0.25">
      <c r="A5850" s="23" t="s">
        <v>11286</v>
      </c>
      <c r="B5850" s="23" t="s">
        <v>11287</v>
      </c>
      <c r="C5850" s="23" t="s">
        <v>32</v>
      </c>
      <c r="D5850" s="24">
        <v>45323.045486111114</v>
      </c>
      <c r="E5850" s="25" t="s">
        <v>11</v>
      </c>
      <c r="F5850" s="26" t="s">
        <v>16</v>
      </c>
      <c r="G5850" s="26" t="s">
        <v>14</v>
      </c>
      <c r="H5850" s="23">
        <v>0</v>
      </c>
      <c r="I5850" s="27"/>
      <c r="J5850" s="28">
        <v>0</v>
      </c>
      <c r="K5850" t="str">
        <f>IF((LEN(relatorio_Ananindeua3[[#This Row],[CIF/CPF/CNPJ]])=14),relatorio_Ananindeua3[[#This Row],[CIF/CPF/CNPJ]],relatorio_Ananindeua3[[#This Row],[Coluna2]])</f>
        <v>53742851000176</v>
      </c>
      <c r="L5850" t="str">
        <f t="shared" si="92"/>
        <v>537******76</v>
      </c>
    </row>
    <row r="5851" spans="1:12" x14ac:dyDescent="0.25">
      <c r="A5851" s="23" t="s">
        <v>11274</v>
      </c>
      <c r="B5851" s="23" t="s">
        <v>11275</v>
      </c>
      <c r="C5851" s="23" t="s">
        <v>32</v>
      </c>
      <c r="D5851" s="24">
        <v>45323.04550925926</v>
      </c>
      <c r="E5851" s="25" t="s">
        <v>11</v>
      </c>
      <c r="F5851" s="26" t="s">
        <v>16</v>
      </c>
      <c r="G5851" s="26" t="s">
        <v>14</v>
      </c>
      <c r="H5851" s="23">
        <v>0</v>
      </c>
      <c r="I5851" s="27"/>
      <c r="J5851" s="28">
        <v>0</v>
      </c>
      <c r="K5851" t="str">
        <f>IF((LEN(relatorio_Ananindeua3[[#This Row],[CIF/CPF/CNPJ]])=14),relatorio_Ananindeua3[[#This Row],[CIF/CPF/CNPJ]],relatorio_Ananindeua3[[#This Row],[Coluna2]])</f>
        <v>53739756000113</v>
      </c>
      <c r="L5851" t="str">
        <f t="shared" si="92"/>
        <v>537******13</v>
      </c>
    </row>
    <row r="5852" spans="1:12" x14ac:dyDescent="0.25">
      <c r="A5852" s="23" t="s">
        <v>11270</v>
      </c>
      <c r="B5852" s="23" t="s">
        <v>11271</v>
      </c>
      <c r="C5852" s="23" t="s">
        <v>32</v>
      </c>
      <c r="D5852" s="24">
        <v>45323.052430555559</v>
      </c>
      <c r="E5852" s="25" t="s">
        <v>11</v>
      </c>
      <c r="F5852" s="26" t="s">
        <v>16</v>
      </c>
      <c r="G5852" s="26" t="s">
        <v>14</v>
      </c>
      <c r="H5852" s="23">
        <v>0</v>
      </c>
      <c r="I5852" s="27"/>
      <c r="J5852" s="28">
        <v>0</v>
      </c>
      <c r="K5852" t="str">
        <f>IF((LEN(relatorio_Ananindeua3[[#This Row],[CIF/CPF/CNPJ]])=14),relatorio_Ananindeua3[[#This Row],[CIF/CPF/CNPJ]],relatorio_Ananindeua3[[#This Row],[Coluna2]])</f>
        <v>53739319000108</v>
      </c>
      <c r="L5852" t="str">
        <f t="shared" si="92"/>
        <v>537******08</v>
      </c>
    </row>
    <row r="5853" spans="1:12" x14ac:dyDescent="0.25">
      <c r="A5853" s="23" t="s">
        <v>11288</v>
      </c>
      <c r="B5853" s="23" t="s">
        <v>11289</v>
      </c>
      <c r="C5853" s="23" t="s">
        <v>32</v>
      </c>
      <c r="D5853" s="24">
        <v>45323.066238425927</v>
      </c>
      <c r="E5853" s="25" t="s">
        <v>11</v>
      </c>
      <c r="F5853" s="26" t="s">
        <v>16</v>
      </c>
      <c r="G5853" s="26" t="s">
        <v>14</v>
      </c>
      <c r="H5853" s="23">
        <v>0</v>
      </c>
      <c r="I5853" s="27"/>
      <c r="J5853" s="28">
        <v>0</v>
      </c>
      <c r="K5853" t="str">
        <f>IF((LEN(relatorio_Ananindeua3[[#This Row],[CIF/CPF/CNPJ]])=14),relatorio_Ananindeua3[[#This Row],[CIF/CPF/CNPJ]],relatorio_Ananindeua3[[#This Row],[Coluna2]])</f>
        <v>53744361000109</v>
      </c>
      <c r="L5853" t="str">
        <f t="shared" si="92"/>
        <v>537******09</v>
      </c>
    </row>
    <row r="5854" spans="1:12" x14ac:dyDescent="0.25">
      <c r="A5854" s="23" t="s">
        <v>11294</v>
      </c>
      <c r="B5854" s="23" t="s">
        <v>11295</v>
      </c>
      <c r="C5854" s="23" t="s">
        <v>32</v>
      </c>
      <c r="D5854" s="24">
        <v>45323.073125000003</v>
      </c>
      <c r="E5854" s="25" t="s">
        <v>11</v>
      </c>
      <c r="F5854" s="26" t="s">
        <v>16</v>
      </c>
      <c r="G5854" s="26" t="s">
        <v>14</v>
      </c>
      <c r="H5854" s="23">
        <v>0</v>
      </c>
      <c r="I5854" s="27"/>
      <c r="J5854" s="28">
        <v>0</v>
      </c>
      <c r="K5854" t="str">
        <f>IF((LEN(relatorio_Ananindeua3[[#This Row],[CIF/CPF/CNPJ]])=14),relatorio_Ananindeua3[[#This Row],[CIF/CPF/CNPJ]],relatorio_Ananindeua3[[#This Row],[Coluna2]])</f>
        <v>53746334000175</v>
      </c>
      <c r="L5854" t="str">
        <f t="shared" si="92"/>
        <v>537******75</v>
      </c>
    </row>
    <row r="5855" spans="1:12" x14ac:dyDescent="0.25">
      <c r="A5855" s="23" t="s">
        <v>10346</v>
      </c>
      <c r="B5855" s="23" t="s">
        <v>10347</v>
      </c>
      <c r="C5855" s="23" t="s">
        <v>34</v>
      </c>
      <c r="D5855" s="24">
        <v>45323.073171296295</v>
      </c>
      <c r="E5855" s="25" t="s">
        <v>11</v>
      </c>
      <c r="F5855" s="26" t="s">
        <v>16</v>
      </c>
      <c r="G5855" s="26" t="s">
        <v>14</v>
      </c>
      <c r="H5855" s="23">
        <v>0</v>
      </c>
      <c r="I5855" s="27"/>
      <c r="J5855" s="28">
        <v>0</v>
      </c>
      <c r="K5855" t="str">
        <f>IF((LEN(relatorio_Ananindeua3[[#This Row],[CIF/CPF/CNPJ]])=14),relatorio_Ananindeua3[[#This Row],[CIF/CPF/CNPJ]],relatorio_Ananindeua3[[#This Row],[Coluna2]])</f>
        <v>53426928000107</v>
      </c>
      <c r="L5855" t="str">
        <f t="shared" si="92"/>
        <v>534******07</v>
      </c>
    </row>
    <row r="5856" spans="1:12" x14ac:dyDescent="0.25">
      <c r="A5856" s="23" t="s">
        <v>11290</v>
      </c>
      <c r="B5856" s="23" t="s">
        <v>11291</v>
      </c>
      <c r="C5856" s="23" t="s">
        <v>32</v>
      </c>
      <c r="D5856" s="24">
        <v>45323.08011574074</v>
      </c>
      <c r="E5856" s="25" t="s">
        <v>11</v>
      </c>
      <c r="F5856" s="26" t="s">
        <v>16</v>
      </c>
      <c r="G5856" s="26" t="s">
        <v>14</v>
      </c>
      <c r="H5856" s="23">
        <v>0</v>
      </c>
      <c r="I5856" s="27"/>
      <c r="J5856" s="28">
        <v>0</v>
      </c>
      <c r="K5856" t="str">
        <f>IF((LEN(relatorio_Ananindeua3[[#This Row],[CIF/CPF/CNPJ]])=14),relatorio_Ananindeua3[[#This Row],[CIF/CPF/CNPJ]],relatorio_Ananindeua3[[#This Row],[Coluna2]])</f>
        <v>53744510000130</v>
      </c>
      <c r="L5856" t="str">
        <f t="shared" si="92"/>
        <v>537******30</v>
      </c>
    </row>
    <row r="5857" spans="1:12" x14ac:dyDescent="0.25">
      <c r="A5857" s="23" t="s">
        <v>7662</v>
      </c>
      <c r="B5857" s="23" t="s">
        <v>7663</v>
      </c>
      <c r="C5857" s="23" t="s">
        <v>34</v>
      </c>
      <c r="D5857" s="24">
        <v>45323.080150462964</v>
      </c>
      <c r="E5857" s="25" t="s">
        <v>11</v>
      </c>
      <c r="F5857" s="26" t="s">
        <v>16</v>
      </c>
      <c r="G5857" s="26" t="s">
        <v>14</v>
      </c>
      <c r="H5857" s="23">
        <v>0</v>
      </c>
      <c r="I5857" s="27"/>
      <c r="J5857" s="28">
        <v>0</v>
      </c>
      <c r="K5857" t="str">
        <f>IF((LEN(relatorio_Ananindeua3[[#This Row],[CIF/CPF/CNPJ]])=14),relatorio_Ananindeua3[[#This Row],[CIF/CPF/CNPJ]],relatorio_Ananindeua3[[#This Row],[Coluna2]])</f>
        <v>48156200000164</v>
      </c>
      <c r="L5857" t="str">
        <f t="shared" si="92"/>
        <v>481******64</v>
      </c>
    </row>
    <row r="5858" spans="1:12" x14ac:dyDescent="0.25">
      <c r="A5858" s="23" t="s">
        <v>11272</v>
      </c>
      <c r="B5858" s="23" t="s">
        <v>11273</v>
      </c>
      <c r="C5858" s="23" t="s">
        <v>32</v>
      </c>
      <c r="D5858" s="24">
        <v>45323.093946759262</v>
      </c>
      <c r="E5858" s="25" t="s">
        <v>11</v>
      </c>
      <c r="F5858" s="26" t="s">
        <v>16</v>
      </c>
      <c r="G5858" s="26" t="s">
        <v>14</v>
      </c>
      <c r="H5858" s="23">
        <v>0</v>
      </c>
      <c r="I5858" s="27"/>
      <c r="J5858" s="28">
        <v>0</v>
      </c>
      <c r="K5858" t="str">
        <f>IF((LEN(relatorio_Ananindeua3[[#This Row],[CIF/CPF/CNPJ]])=14),relatorio_Ananindeua3[[#This Row],[CIF/CPF/CNPJ]],relatorio_Ananindeua3[[#This Row],[Coluna2]])</f>
        <v>53739492000106</v>
      </c>
      <c r="L5858" t="str">
        <f t="shared" si="92"/>
        <v>537******06</v>
      </c>
    </row>
    <row r="5859" spans="1:12" x14ac:dyDescent="0.25">
      <c r="A5859" s="23" t="s">
        <v>5420</v>
      </c>
      <c r="B5859" s="23" t="s">
        <v>5421</v>
      </c>
      <c r="C5859" s="23" t="s">
        <v>34</v>
      </c>
      <c r="D5859" s="24">
        <v>45323.0940162037</v>
      </c>
      <c r="E5859" s="25" t="s">
        <v>11</v>
      </c>
      <c r="F5859" s="26" t="s">
        <v>16</v>
      </c>
      <c r="G5859" s="26" t="s">
        <v>14</v>
      </c>
      <c r="H5859" s="23">
        <v>0</v>
      </c>
      <c r="I5859" s="27"/>
      <c r="J5859" s="28">
        <v>0</v>
      </c>
      <c r="K5859" t="str">
        <f>IF((LEN(relatorio_Ananindeua3[[#This Row],[CIF/CPF/CNPJ]])=14),relatorio_Ananindeua3[[#This Row],[CIF/CPF/CNPJ]],relatorio_Ananindeua3[[#This Row],[Coluna2]])</f>
        <v>41679235000139</v>
      </c>
      <c r="L5859" t="str">
        <f t="shared" si="92"/>
        <v>416******39</v>
      </c>
    </row>
    <row r="5860" spans="1:12" x14ac:dyDescent="0.25">
      <c r="A5860" s="23" t="s">
        <v>11282</v>
      </c>
      <c r="B5860" s="23" t="s">
        <v>11283</v>
      </c>
      <c r="C5860" s="23" t="s">
        <v>32</v>
      </c>
      <c r="D5860" s="24">
        <v>45323.094039351854</v>
      </c>
      <c r="E5860" s="25" t="s">
        <v>11</v>
      </c>
      <c r="F5860" s="26" t="s">
        <v>16</v>
      </c>
      <c r="G5860" s="26" t="s">
        <v>14</v>
      </c>
      <c r="H5860" s="23">
        <v>0</v>
      </c>
      <c r="I5860" s="27"/>
      <c r="J5860" s="28">
        <v>0</v>
      </c>
      <c r="K5860" t="str">
        <f>IF((LEN(relatorio_Ananindeua3[[#This Row],[CIF/CPF/CNPJ]])=14),relatorio_Ananindeua3[[#This Row],[CIF/CPF/CNPJ]],relatorio_Ananindeua3[[#This Row],[Coluna2]])</f>
        <v>53742038000104</v>
      </c>
      <c r="L5860" t="str">
        <f t="shared" si="92"/>
        <v>537******04</v>
      </c>
    </row>
    <row r="5861" spans="1:12" x14ac:dyDescent="0.25">
      <c r="A5861" s="23" t="s">
        <v>11256</v>
      </c>
      <c r="B5861" s="23" t="s">
        <v>11257</v>
      </c>
      <c r="C5861" s="23" t="s">
        <v>32</v>
      </c>
      <c r="D5861" s="24">
        <v>45323.100914351853</v>
      </c>
      <c r="E5861" s="25" t="s">
        <v>11</v>
      </c>
      <c r="F5861" s="26" t="s">
        <v>16</v>
      </c>
      <c r="G5861" s="26" t="s">
        <v>14</v>
      </c>
      <c r="H5861" s="23">
        <v>0</v>
      </c>
      <c r="I5861" s="27"/>
      <c r="J5861" s="28">
        <v>0</v>
      </c>
      <c r="K5861" t="str">
        <f>IF((LEN(relatorio_Ananindeua3[[#This Row],[CIF/CPF/CNPJ]])=14),relatorio_Ananindeua3[[#This Row],[CIF/CPF/CNPJ]],relatorio_Ananindeua3[[#This Row],[Coluna2]])</f>
        <v>53730985000177</v>
      </c>
      <c r="L5861" t="str">
        <f t="shared" si="92"/>
        <v>537******77</v>
      </c>
    </row>
    <row r="5862" spans="1:12" x14ac:dyDescent="0.25">
      <c r="A5862" s="23" t="s">
        <v>11292</v>
      </c>
      <c r="B5862" s="23" t="s">
        <v>11293</v>
      </c>
      <c r="C5862" s="23" t="s">
        <v>32</v>
      </c>
      <c r="D5862" s="24">
        <v>45323.100914351853</v>
      </c>
      <c r="E5862" s="25" t="s">
        <v>11</v>
      </c>
      <c r="F5862" s="26" t="s">
        <v>16</v>
      </c>
      <c r="G5862" s="26" t="s">
        <v>14</v>
      </c>
      <c r="H5862" s="23">
        <v>0</v>
      </c>
      <c r="I5862" s="27"/>
      <c r="J5862" s="28">
        <v>0</v>
      </c>
      <c r="K5862" t="str">
        <f>IF((LEN(relatorio_Ananindeua3[[#This Row],[CIF/CPF/CNPJ]])=14),relatorio_Ananindeua3[[#This Row],[CIF/CPF/CNPJ]],relatorio_Ananindeua3[[#This Row],[Coluna2]])</f>
        <v>53744985000126</v>
      </c>
      <c r="L5862" t="str">
        <f t="shared" si="92"/>
        <v>537******26</v>
      </c>
    </row>
    <row r="5863" spans="1:12" x14ac:dyDescent="0.25">
      <c r="A5863" s="23" t="s">
        <v>11268</v>
      </c>
      <c r="B5863" s="23" t="s">
        <v>11269</v>
      </c>
      <c r="C5863" s="23" t="s">
        <v>32</v>
      </c>
      <c r="D5863" s="24">
        <v>45323.100949074076</v>
      </c>
      <c r="E5863" s="25" t="s">
        <v>11</v>
      </c>
      <c r="F5863" s="26" t="s">
        <v>16</v>
      </c>
      <c r="G5863" s="26" t="s">
        <v>14</v>
      </c>
      <c r="H5863" s="23">
        <v>0</v>
      </c>
      <c r="I5863" s="27"/>
      <c r="J5863" s="28">
        <v>0</v>
      </c>
      <c r="K5863" t="str">
        <f>IF((LEN(relatorio_Ananindeua3[[#This Row],[CIF/CPF/CNPJ]])=14),relatorio_Ananindeua3[[#This Row],[CIF/CPF/CNPJ]],relatorio_Ananindeua3[[#This Row],[Coluna2]])</f>
        <v>53735473000101</v>
      </c>
      <c r="L5863" t="str">
        <f t="shared" si="92"/>
        <v>537******01</v>
      </c>
    </row>
    <row r="5864" spans="1:12" x14ac:dyDescent="0.25">
      <c r="A5864" s="23" t="s">
        <v>11296</v>
      </c>
      <c r="B5864" s="23" t="s">
        <v>11297</v>
      </c>
      <c r="C5864" s="23" t="s">
        <v>32</v>
      </c>
      <c r="D5864" s="24">
        <v>45323.274699074071</v>
      </c>
      <c r="E5864" s="25" t="s">
        <v>11</v>
      </c>
      <c r="F5864" s="26" t="s">
        <v>16</v>
      </c>
      <c r="G5864" s="26" t="s">
        <v>14</v>
      </c>
      <c r="H5864" s="23">
        <v>0</v>
      </c>
      <c r="I5864" s="27"/>
      <c r="J5864" s="28">
        <v>0</v>
      </c>
      <c r="K5864" t="str">
        <f>IF((LEN(relatorio_Ananindeua3[[#This Row],[CIF/CPF/CNPJ]])=14),relatorio_Ananindeua3[[#This Row],[CIF/CPF/CNPJ]],relatorio_Ananindeua3[[#This Row],[Coluna2]])</f>
        <v>53746548000141</v>
      </c>
      <c r="L5864" t="str">
        <f t="shared" si="92"/>
        <v>537******41</v>
      </c>
    </row>
    <row r="5865" spans="1:12" x14ac:dyDescent="0.25">
      <c r="A5865" s="23" t="s">
        <v>11260</v>
      </c>
      <c r="B5865" s="23" t="s">
        <v>11261</v>
      </c>
      <c r="C5865" s="23" t="s">
        <v>32</v>
      </c>
      <c r="D5865" s="24">
        <v>45323.288402777776</v>
      </c>
      <c r="E5865" s="25" t="s">
        <v>11</v>
      </c>
      <c r="F5865" s="26" t="s">
        <v>16</v>
      </c>
      <c r="G5865" s="26" t="s">
        <v>14</v>
      </c>
      <c r="H5865" s="23">
        <v>0</v>
      </c>
      <c r="I5865" s="27"/>
      <c r="J5865" s="28">
        <v>0</v>
      </c>
      <c r="K5865" t="str">
        <f>IF((LEN(relatorio_Ananindeua3[[#This Row],[CIF/CPF/CNPJ]])=14),relatorio_Ananindeua3[[#This Row],[CIF/CPF/CNPJ]],relatorio_Ananindeua3[[#This Row],[Coluna2]])</f>
        <v>53732788000197</v>
      </c>
      <c r="L5865" t="str">
        <f t="shared" si="92"/>
        <v>537******97</v>
      </c>
    </row>
    <row r="5866" spans="1:12" x14ac:dyDescent="0.25">
      <c r="A5866" s="23" t="s">
        <v>10284</v>
      </c>
      <c r="B5866" s="23" t="s">
        <v>10285</v>
      </c>
      <c r="C5866" s="23" t="s">
        <v>34</v>
      </c>
      <c r="D5866" s="24">
        <v>45323.288483796299</v>
      </c>
      <c r="E5866" s="25" t="s">
        <v>11</v>
      </c>
      <c r="F5866" s="26" t="s">
        <v>16</v>
      </c>
      <c r="G5866" s="26" t="s">
        <v>14</v>
      </c>
      <c r="H5866" s="23">
        <v>0</v>
      </c>
      <c r="I5866" s="27"/>
      <c r="J5866" s="28">
        <v>0</v>
      </c>
      <c r="K5866" t="str">
        <f>IF((LEN(relatorio_Ananindeua3[[#This Row],[CIF/CPF/CNPJ]])=14),relatorio_Ananindeua3[[#This Row],[CIF/CPF/CNPJ]],relatorio_Ananindeua3[[#This Row],[Coluna2]])</f>
        <v>53397508000131</v>
      </c>
      <c r="L5866" t="str">
        <f t="shared" si="92"/>
        <v>533******31</v>
      </c>
    </row>
    <row r="5867" spans="1:12" x14ac:dyDescent="0.25">
      <c r="A5867" s="23" t="s">
        <v>11298</v>
      </c>
      <c r="B5867" s="23" t="s">
        <v>11299</v>
      </c>
      <c r="C5867" s="23" t="s">
        <v>32</v>
      </c>
      <c r="D5867" s="24">
        <v>45323.302268518521</v>
      </c>
      <c r="E5867" s="25" t="s">
        <v>11</v>
      </c>
      <c r="F5867" s="26" t="s">
        <v>16</v>
      </c>
      <c r="G5867" s="26" t="s">
        <v>14</v>
      </c>
      <c r="H5867" s="23">
        <v>0</v>
      </c>
      <c r="I5867" s="27"/>
      <c r="J5867" s="28">
        <v>0</v>
      </c>
      <c r="K5867" t="str">
        <f>IF((LEN(relatorio_Ananindeua3[[#This Row],[CIF/CPF/CNPJ]])=14),relatorio_Ananindeua3[[#This Row],[CIF/CPF/CNPJ]],relatorio_Ananindeua3[[#This Row],[Coluna2]])</f>
        <v>53746906000116</v>
      </c>
      <c r="L5867" t="str">
        <f t="shared" si="92"/>
        <v>537******16</v>
      </c>
    </row>
    <row r="5868" spans="1:12" x14ac:dyDescent="0.25">
      <c r="A5868" s="23" t="s">
        <v>6968</v>
      </c>
      <c r="B5868" s="23" t="s">
        <v>6969</v>
      </c>
      <c r="C5868" s="23" t="s">
        <v>34</v>
      </c>
      <c r="D5868" s="24">
        <v>45323.302337962959</v>
      </c>
      <c r="E5868" s="25" t="s">
        <v>11</v>
      </c>
      <c r="F5868" s="26" t="s">
        <v>16</v>
      </c>
      <c r="G5868" s="26" t="s">
        <v>14</v>
      </c>
      <c r="H5868" s="23">
        <v>0</v>
      </c>
      <c r="I5868" s="27"/>
      <c r="J5868" s="28">
        <v>0</v>
      </c>
      <c r="K5868" t="str">
        <f>IF((LEN(relatorio_Ananindeua3[[#This Row],[CIF/CPF/CNPJ]])=14),relatorio_Ananindeua3[[#This Row],[CIF/CPF/CNPJ]],relatorio_Ananindeua3[[#This Row],[Coluna2]])</f>
        <v>46345811000125</v>
      </c>
      <c r="L5868" t="str">
        <f t="shared" si="92"/>
        <v>463******25</v>
      </c>
    </row>
    <row r="5869" spans="1:12" x14ac:dyDescent="0.25">
      <c r="A5869" s="23" t="s">
        <v>3838</v>
      </c>
      <c r="B5869" s="23" t="s">
        <v>3839</v>
      </c>
      <c r="C5869" s="23" t="s">
        <v>34</v>
      </c>
      <c r="D5869" s="24">
        <v>45323.302430555559</v>
      </c>
      <c r="E5869" s="25" t="s">
        <v>11</v>
      </c>
      <c r="F5869" s="26" t="s">
        <v>16</v>
      </c>
      <c r="G5869" s="26" t="s">
        <v>14</v>
      </c>
      <c r="H5869" s="23">
        <v>0</v>
      </c>
      <c r="I5869" s="27"/>
      <c r="J5869" s="28">
        <v>0</v>
      </c>
      <c r="K5869" t="str">
        <f>IF((LEN(relatorio_Ananindeua3[[#This Row],[CIF/CPF/CNPJ]])=14),relatorio_Ananindeua3[[#This Row],[CIF/CPF/CNPJ]],relatorio_Ananindeua3[[#This Row],[Coluna2]])</f>
        <v>35091417000191</v>
      </c>
      <c r="L5869" t="str">
        <f t="shared" si="92"/>
        <v>350******91</v>
      </c>
    </row>
    <row r="5870" spans="1:12" x14ac:dyDescent="0.25">
      <c r="A5870" s="23" t="s">
        <v>11278</v>
      </c>
      <c r="B5870" s="23" t="s">
        <v>11279</v>
      </c>
      <c r="C5870" s="23" t="s">
        <v>32</v>
      </c>
      <c r="D5870" s="24">
        <v>45323.309317129628</v>
      </c>
      <c r="E5870" s="25" t="s">
        <v>11</v>
      </c>
      <c r="F5870" s="26" t="s">
        <v>16</v>
      </c>
      <c r="G5870" s="26" t="s">
        <v>14</v>
      </c>
      <c r="H5870" s="23">
        <v>0</v>
      </c>
      <c r="I5870" s="27"/>
      <c r="J5870" s="28">
        <v>0</v>
      </c>
      <c r="K5870" t="str">
        <f>IF((LEN(relatorio_Ananindeua3[[#This Row],[CIF/CPF/CNPJ]])=14),relatorio_Ananindeua3[[#This Row],[CIF/CPF/CNPJ]],relatorio_Ananindeua3[[#This Row],[Coluna2]])</f>
        <v>53740765000124</v>
      </c>
      <c r="L5870" t="str">
        <f t="shared" si="92"/>
        <v>537******24</v>
      </c>
    </row>
    <row r="5871" spans="1:12" x14ac:dyDescent="0.25">
      <c r="A5871" s="23" t="s">
        <v>867</v>
      </c>
      <c r="B5871" s="23" t="s">
        <v>868</v>
      </c>
      <c r="C5871" s="23" t="s">
        <v>34</v>
      </c>
      <c r="D5871" s="24">
        <v>45323.309328703705</v>
      </c>
      <c r="E5871" s="25" t="s">
        <v>11</v>
      </c>
      <c r="F5871" s="26" t="s">
        <v>16</v>
      </c>
      <c r="G5871" s="26" t="s">
        <v>14</v>
      </c>
      <c r="H5871" s="23">
        <v>0</v>
      </c>
      <c r="I5871" s="27"/>
      <c r="J5871" s="28">
        <v>0</v>
      </c>
      <c r="K5871" t="str">
        <f>IF((LEN(relatorio_Ananindeua3[[#This Row],[CIF/CPF/CNPJ]])=14),relatorio_Ananindeua3[[#This Row],[CIF/CPF/CNPJ]],relatorio_Ananindeua3[[#This Row],[Coluna2]])</f>
        <v>16788214000104</v>
      </c>
      <c r="L5871" t="str">
        <f t="shared" si="92"/>
        <v>167******04</v>
      </c>
    </row>
    <row r="5872" spans="1:12" x14ac:dyDescent="0.25">
      <c r="A5872" s="23" t="s">
        <v>4613</v>
      </c>
      <c r="B5872" s="23" t="s">
        <v>4614</v>
      </c>
      <c r="C5872" s="23" t="s">
        <v>34</v>
      </c>
      <c r="D5872" s="24">
        <v>45323.309351851851</v>
      </c>
      <c r="E5872" s="25" t="s">
        <v>11</v>
      </c>
      <c r="F5872" s="26" t="s">
        <v>16</v>
      </c>
      <c r="G5872" s="26" t="s">
        <v>14</v>
      </c>
      <c r="H5872" s="23">
        <v>0</v>
      </c>
      <c r="I5872" s="27"/>
      <c r="J5872" s="28">
        <v>0</v>
      </c>
      <c r="K5872" t="str">
        <f>IF((LEN(relatorio_Ananindeua3[[#This Row],[CIF/CPF/CNPJ]])=14),relatorio_Ananindeua3[[#This Row],[CIF/CPF/CNPJ]],relatorio_Ananindeua3[[#This Row],[Coluna2]])</f>
        <v>38202146000192</v>
      </c>
      <c r="L5872" t="str">
        <f t="shared" si="92"/>
        <v>382******92</v>
      </c>
    </row>
    <row r="5873" spans="1:12" x14ac:dyDescent="0.25">
      <c r="A5873" s="23" t="s">
        <v>11262</v>
      </c>
      <c r="B5873" s="23" t="s">
        <v>11263</v>
      </c>
      <c r="C5873" s="23" t="s">
        <v>32</v>
      </c>
      <c r="D5873" s="24">
        <v>45323.330069444448</v>
      </c>
      <c r="E5873" s="25" t="s">
        <v>11</v>
      </c>
      <c r="F5873" s="26" t="s">
        <v>16</v>
      </c>
      <c r="G5873" s="26" t="s">
        <v>14</v>
      </c>
      <c r="H5873" s="23">
        <v>0</v>
      </c>
      <c r="I5873" s="27"/>
      <c r="J5873" s="28">
        <v>0</v>
      </c>
      <c r="K5873" t="str">
        <f>IF((LEN(relatorio_Ananindeua3[[#This Row],[CIF/CPF/CNPJ]])=14),relatorio_Ananindeua3[[#This Row],[CIF/CPF/CNPJ]],relatorio_Ananindeua3[[#This Row],[Coluna2]])</f>
        <v>53733873000170</v>
      </c>
      <c r="L5873" t="str">
        <f t="shared" si="92"/>
        <v>537******70</v>
      </c>
    </row>
    <row r="5874" spans="1:12" x14ac:dyDescent="0.25">
      <c r="A5874" s="23" t="s">
        <v>5344</v>
      </c>
      <c r="B5874" s="23" t="s">
        <v>5345</v>
      </c>
      <c r="C5874" s="23" t="s">
        <v>34</v>
      </c>
      <c r="D5874" s="24">
        <v>45323.344039351854</v>
      </c>
      <c r="E5874" s="25" t="s">
        <v>11</v>
      </c>
      <c r="F5874" s="26" t="s">
        <v>16</v>
      </c>
      <c r="G5874" s="26" t="s">
        <v>14</v>
      </c>
      <c r="H5874" s="23">
        <v>0</v>
      </c>
      <c r="I5874" s="27"/>
      <c r="J5874" s="28">
        <v>0</v>
      </c>
      <c r="K5874" t="str">
        <f>IF((LEN(relatorio_Ananindeua3[[#This Row],[CIF/CPF/CNPJ]])=14),relatorio_Ananindeua3[[#This Row],[CIF/CPF/CNPJ]],relatorio_Ananindeua3[[#This Row],[Coluna2]])</f>
        <v>41399267000180</v>
      </c>
      <c r="L5874" t="str">
        <f t="shared" si="92"/>
        <v>413******80</v>
      </c>
    </row>
    <row r="5875" spans="1:12" x14ac:dyDescent="0.25">
      <c r="A5875" s="23" t="s">
        <v>106</v>
      </c>
      <c r="B5875" s="23" t="s">
        <v>107</v>
      </c>
      <c r="C5875" s="23" t="s">
        <v>34</v>
      </c>
      <c r="D5875" s="24">
        <v>45323.344097222223</v>
      </c>
      <c r="E5875" s="25" t="s">
        <v>11</v>
      </c>
      <c r="F5875" s="26" t="s">
        <v>16</v>
      </c>
      <c r="G5875" s="26" t="s">
        <v>14</v>
      </c>
      <c r="H5875" s="23">
        <v>0</v>
      </c>
      <c r="I5875" s="27"/>
      <c r="J5875" s="28">
        <v>0</v>
      </c>
      <c r="K5875" t="str">
        <f>IF((LEN(relatorio_Ananindeua3[[#This Row],[CIF/CPF/CNPJ]])=14),relatorio_Ananindeua3[[#This Row],[CIF/CPF/CNPJ]],relatorio_Ananindeua3[[#This Row],[Coluna2]])</f>
        <v>11579176000166</v>
      </c>
      <c r="L5875" t="str">
        <f t="shared" si="92"/>
        <v>115******66</v>
      </c>
    </row>
    <row r="5876" spans="1:12" x14ac:dyDescent="0.25">
      <c r="A5876" s="23" t="s">
        <v>10724</v>
      </c>
      <c r="B5876" s="23" t="s">
        <v>10725</v>
      </c>
      <c r="C5876" s="23" t="s">
        <v>34</v>
      </c>
      <c r="D5876" s="24">
        <v>45323.357847222222</v>
      </c>
      <c r="E5876" s="25" t="s">
        <v>11</v>
      </c>
      <c r="F5876" s="26" t="s">
        <v>16</v>
      </c>
      <c r="G5876" s="26" t="s">
        <v>14</v>
      </c>
      <c r="H5876" s="23">
        <v>0</v>
      </c>
      <c r="I5876" s="27"/>
      <c r="J5876" s="28">
        <v>0</v>
      </c>
      <c r="K5876" t="str">
        <f>IF((LEN(relatorio_Ananindeua3[[#This Row],[CIF/CPF/CNPJ]])=14),relatorio_Ananindeua3[[#This Row],[CIF/CPF/CNPJ]],relatorio_Ananindeua3[[#This Row],[Coluna2]])</f>
        <v>53553468000170</v>
      </c>
      <c r="L5876" t="str">
        <f t="shared" si="92"/>
        <v>535******70</v>
      </c>
    </row>
    <row r="5877" spans="1:12" x14ac:dyDescent="0.25">
      <c r="A5877" s="23" t="s">
        <v>5290</v>
      </c>
      <c r="B5877" s="23" t="s">
        <v>5291</v>
      </c>
      <c r="C5877" s="23" t="s">
        <v>34</v>
      </c>
      <c r="D5877" s="24">
        <v>45323.357916666668</v>
      </c>
      <c r="E5877" s="25" t="s">
        <v>11</v>
      </c>
      <c r="F5877" s="26" t="s">
        <v>16</v>
      </c>
      <c r="G5877" s="26" t="s">
        <v>14</v>
      </c>
      <c r="H5877" s="23">
        <v>0</v>
      </c>
      <c r="I5877" s="27"/>
      <c r="J5877" s="28">
        <v>0</v>
      </c>
      <c r="K5877" t="str">
        <f>IF((LEN(relatorio_Ananindeua3[[#This Row],[CIF/CPF/CNPJ]])=14),relatorio_Ananindeua3[[#This Row],[CIF/CPF/CNPJ]],relatorio_Ananindeua3[[#This Row],[Coluna2]])</f>
        <v>41289055000140</v>
      </c>
      <c r="L5877" t="str">
        <f t="shared" si="92"/>
        <v>412******40</v>
      </c>
    </row>
    <row r="5878" spans="1:12" x14ac:dyDescent="0.25">
      <c r="A5878" s="23" t="s">
        <v>11254</v>
      </c>
      <c r="B5878" s="23" t="s">
        <v>11255</v>
      </c>
      <c r="C5878" s="23" t="s">
        <v>32</v>
      </c>
      <c r="D5878" s="24">
        <v>45323.357928240737</v>
      </c>
      <c r="E5878" s="25" t="s">
        <v>11</v>
      </c>
      <c r="F5878" s="26" t="s">
        <v>16</v>
      </c>
      <c r="G5878" s="26" t="s">
        <v>14</v>
      </c>
      <c r="H5878" s="23">
        <v>0</v>
      </c>
      <c r="I5878" s="27"/>
      <c r="J5878" s="28">
        <v>0</v>
      </c>
      <c r="K5878" t="str">
        <f>IF((LEN(relatorio_Ananindeua3[[#This Row],[CIF/CPF/CNPJ]])=14),relatorio_Ananindeua3[[#This Row],[CIF/CPF/CNPJ]],relatorio_Ananindeua3[[#This Row],[Coluna2]])</f>
        <v>53730166000120</v>
      </c>
      <c r="L5878" t="str">
        <f t="shared" si="92"/>
        <v>537******20</v>
      </c>
    </row>
    <row r="5879" spans="1:12" x14ac:dyDescent="0.25">
      <c r="A5879" s="23" t="s">
        <v>11264</v>
      </c>
      <c r="B5879" s="23" t="s">
        <v>11265</v>
      </c>
      <c r="C5879" s="23" t="s">
        <v>32</v>
      </c>
      <c r="D5879" s="24">
        <v>45323.364791666667</v>
      </c>
      <c r="E5879" s="25" t="s">
        <v>11</v>
      </c>
      <c r="F5879" s="26" t="s">
        <v>16</v>
      </c>
      <c r="G5879" s="26" t="s">
        <v>14</v>
      </c>
      <c r="H5879" s="23">
        <v>0</v>
      </c>
      <c r="I5879" s="27"/>
      <c r="J5879" s="28">
        <v>0</v>
      </c>
      <c r="K5879" t="str">
        <f>IF((LEN(relatorio_Ananindeua3[[#This Row],[CIF/CPF/CNPJ]])=14),relatorio_Ananindeua3[[#This Row],[CIF/CPF/CNPJ]],relatorio_Ananindeua3[[#This Row],[Coluna2]])</f>
        <v>53734764000177</v>
      </c>
      <c r="L5879" t="str">
        <f t="shared" si="92"/>
        <v>537******77</v>
      </c>
    </row>
    <row r="5880" spans="1:12" x14ac:dyDescent="0.25">
      <c r="A5880" s="23" t="s">
        <v>5336</v>
      </c>
      <c r="B5880" s="23" t="s">
        <v>5337</v>
      </c>
      <c r="C5880" s="23" t="s">
        <v>34</v>
      </c>
      <c r="D5880" s="24">
        <v>45323.364803240744</v>
      </c>
      <c r="E5880" s="25" t="s">
        <v>11</v>
      </c>
      <c r="F5880" s="26" t="s">
        <v>16</v>
      </c>
      <c r="G5880" s="26" t="s">
        <v>14</v>
      </c>
      <c r="H5880" s="23">
        <v>0</v>
      </c>
      <c r="I5880" s="27"/>
      <c r="J5880" s="28">
        <v>0</v>
      </c>
      <c r="K5880" t="str">
        <f>IF((LEN(relatorio_Ananindeua3[[#This Row],[CIF/CPF/CNPJ]])=14),relatorio_Ananindeua3[[#This Row],[CIF/CPF/CNPJ]],relatorio_Ananindeua3[[#This Row],[Coluna2]])</f>
        <v>41390658000134</v>
      </c>
      <c r="L5880" t="str">
        <f t="shared" si="92"/>
        <v>413******34</v>
      </c>
    </row>
    <row r="5881" spans="1:12" x14ac:dyDescent="0.25">
      <c r="A5881" s="23" t="s">
        <v>77</v>
      </c>
      <c r="B5881" s="23" t="s">
        <v>78</v>
      </c>
      <c r="C5881" s="23" t="s">
        <v>21</v>
      </c>
      <c r="D5881" s="24">
        <v>45323.416828703703</v>
      </c>
      <c r="E5881" s="25" t="s">
        <v>13</v>
      </c>
      <c r="F5881" s="26" t="s">
        <v>19</v>
      </c>
      <c r="G5881" s="26" t="s">
        <v>13496</v>
      </c>
      <c r="H5881" s="23">
        <v>0</v>
      </c>
      <c r="I5881" s="27"/>
      <c r="J5881" s="28">
        <v>0</v>
      </c>
      <c r="K5881" t="str">
        <f>IF((LEN(relatorio_Ananindeua3[[#This Row],[CIF/CPF/CNPJ]])=14),relatorio_Ananindeua3[[#This Row],[CIF/CPF/CNPJ]],relatorio_Ananindeua3[[#This Row],[Coluna2]])</f>
        <v>07418827000169</v>
      </c>
      <c r="L5881" t="str">
        <f t="shared" si="92"/>
        <v>074******69</v>
      </c>
    </row>
    <row r="5882" spans="1:12" x14ac:dyDescent="0.25">
      <c r="A5882" s="23" t="s">
        <v>77</v>
      </c>
      <c r="B5882" s="23" t="s">
        <v>78</v>
      </c>
      <c r="C5882" s="23" t="s">
        <v>21</v>
      </c>
      <c r="D5882" s="24">
        <v>45323.429340277777</v>
      </c>
      <c r="E5882" s="25" t="s">
        <v>13</v>
      </c>
      <c r="F5882" s="26" t="s">
        <v>19</v>
      </c>
      <c r="G5882" s="26" t="s">
        <v>13496</v>
      </c>
      <c r="H5882" s="23">
        <v>0</v>
      </c>
      <c r="I5882" s="27"/>
      <c r="J5882" s="28">
        <v>0</v>
      </c>
      <c r="K5882" t="str">
        <f>IF((LEN(relatorio_Ananindeua3[[#This Row],[CIF/CPF/CNPJ]])=14),relatorio_Ananindeua3[[#This Row],[CIF/CPF/CNPJ]],relatorio_Ananindeua3[[#This Row],[Coluna2]])</f>
        <v>07418827000169</v>
      </c>
      <c r="L5882" t="str">
        <f t="shared" si="92"/>
        <v>074******69</v>
      </c>
    </row>
    <row r="5883" spans="1:12" x14ac:dyDescent="0.25">
      <c r="A5883" s="23" t="s">
        <v>2184</v>
      </c>
      <c r="B5883" s="23" t="s">
        <v>2185</v>
      </c>
      <c r="C5883" s="23" t="s">
        <v>17</v>
      </c>
      <c r="D5883" s="24">
        <v>45323.434247685182</v>
      </c>
      <c r="E5883" s="25" t="s">
        <v>11</v>
      </c>
      <c r="F5883" s="26" t="s">
        <v>16</v>
      </c>
      <c r="G5883" s="26" t="s">
        <v>14</v>
      </c>
      <c r="H5883" s="23">
        <v>0</v>
      </c>
      <c r="I5883" s="27"/>
      <c r="J5883" s="28">
        <v>0</v>
      </c>
      <c r="K5883" t="str">
        <f>IF((LEN(relatorio_Ananindeua3[[#This Row],[CIF/CPF/CNPJ]])=14),relatorio_Ananindeua3[[#This Row],[CIF/CPF/CNPJ]],relatorio_Ananindeua3[[#This Row],[Coluna2]])</f>
        <v>27533679000130</v>
      </c>
      <c r="L5883" t="str">
        <f t="shared" si="92"/>
        <v>275******30</v>
      </c>
    </row>
    <row r="5884" spans="1:12" x14ac:dyDescent="0.25">
      <c r="A5884" s="23" t="s">
        <v>77</v>
      </c>
      <c r="B5884" s="23" t="s">
        <v>78</v>
      </c>
      <c r="C5884" s="23" t="s">
        <v>21</v>
      </c>
      <c r="D5884" s="24">
        <v>45323.500821759262</v>
      </c>
      <c r="E5884" s="25" t="s">
        <v>13</v>
      </c>
      <c r="F5884" s="26" t="s">
        <v>19</v>
      </c>
      <c r="G5884" s="26" t="s">
        <v>13496</v>
      </c>
      <c r="H5884" s="23">
        <v>0</v>
      </c>
      <c r="I5884" s="27"/>
      <c r="J5884" s="28">
        <v>0</v>
      </c>
      <c r="K5884" t="str">
        <f>IF((LEN(relatorio_Ananindeua3[[#This Row],[CIF/CPF/CNPJ]])=14),relatorio_Ananindeua3[[#This Row],[CIF/CPF/CNPJ]],relatorio_Ananindeua3[[#This Row],[Coluna2]])</f>
        <v>07418827000169</v>
      </c>
      <c r="L5884" t="str">
        <f t="shared" si="92"/>
        <v>074******69</v>
      </c>
    </row>
    <row r="5885" spans="1:12" x14ac:dyDescent="0.25">
      <c r="A5885" s="23" t="s">
        <v>77</v>
      </c>
      <c r="B5885" s="23" t="s">
        <v>78</v>
      </c>
      <c r="C5885" s="23" t="s">
        <v>21</v>
      </c>
      <c r="D5885" s="24">
        <v>45323.507708333331</v>
      </c>
      <c r="E5885" s="25" t="s">
        <v>13</v>
      </c>
      <c r="F5885" s="26" t="s">
        <v>19</v>
      </c>
      <c r="G5885" s="26" t="s">
        <v>13496</v>
      </c>
      <c r="H5885" s="23">
        <v>0</v>
      </c>
      <c r="I5885" s="27"/>
      <c r="J5885" s="28">
        <v>0</v>
      </c>
      <c r="K5885" t="str">
        <f>IF((LEN(relatorio_Ananindeua3[[#This Row],[CIF/CPF/CNPJ]])=14),relatorio_Ananindeua3[[#This Row],[CIF/CPF/CNPJ]],relatorio_Ananindeua3[[#This Row],[Coluna2]])</f>
        <v>07418827000169</v>
      </c>
      <c r="L5885" t="str">
        <f t="shared" si="92"/>
        <v>074******69</v>
      </c>
    </row>
    <row r="5886" spans="1:12" x14ac:dyDescent="0.25">
      <c r="A5886" s="23" t="s">
        <v>13486</v>
      </c>
      <c r="B5886" s="23" t="s">
        <v>13487</v>
      </c>
      <c r="C5886" s="23" t="s">
        <v>34</v>
      </c>
      <c r="D5886" s="24">
        <v>45323.598946759259</v>
      </c>
      <c r="E5886" s="25" t="s">
        <v>11</v>
      </c>
      <c r="F5886" s="26" t="s">
        <v>16</v>
      </c>
      <c r="G5886" s="26" t="s">
        <v>13496</v>
      </c>
      <c r="H5886" s="23">
        <v>0</v>
      </c>
      <c r="I5886" s="27"/>
      <c r="J5886" s="28">
        <v>0</v>
      </c>
      <c r="K5886" t="str">
        <f>IF((LEN(relatorio_Ananindeua3[[#This Row],[CIF/CPF/CNPJ]])=14),relatorio_Ananindeua3[[#This Row],[CIF/CPF/CNPJ]],relatorio_Ananindeua3[[#This Row],[Coluna2]])</f>
        <v>84153428000164</v>
      </c>
      <c r="L5886" t="str">
        <f t="shared" si="92"/>
        <v>841******64</v>
      </c>
    </row>
    <row r="5887" spans="1:12" x14ac:dyDescent="0.25">
      <c r="A5887" s="23" t="s">
        <v>3882</v>
      </c>
      <c r="B5887" s="23" t="s">
        <v>3883</v>
      </c>
      <c r="C5887" s="23" t="s">
        <v>17</v>
      </c>
      <c r="D5887" s="24">
        <v>45323.808668981481</v>
      </c>
      <c r="E5887" s="25" t="s">
        <v>11</v>
      </c>
      <c r="F5887" s="26" t="s">
        <v>16</v>
      </c>
      <c r="G5887" s="26" t="s">
        <v>14</v>
      </c>
      <c r="H5887" s="23">
        <v>0</v>
      </c>
      <c r="I5887" s="27"/>
      <c r="J5887" s="28">
        <v>0</v>
      </c>
      <c r="K5887" t="str">
        <f>IF((LEN(relatorio_Ananindeua3[[#This Row],[CIF/CPF/CNPJ]])=14),relatorio_Ananindeua3[[#This Row],[CIF/CPF/CNPJ]],relatorio_Ananindeua3[[#This Row],[Coluna2]])</f>
        <v>35235301000189</v>
      </c>
      <c r="L5887" t="str">
        <f t="shared" si="92"/>
        <v>352******89</v>
      </c>
    </row>
    <row r="5888" spans="1:12" x14ac:dyDescent="0.25">
      <c r="A5888" s="23" t="s">
        <v>66</v>
      </c>
      <c r="B5888" s="23" t="s">
        <v>67</v>
      </c>
      <c r="C5888" s="23" t="s">
        <v>20</v>
      </c>
      <c r="D5888" s="24">
        <v>45324</v>
      </c>
      <c r="E5888" s="25" t="s">
        <v>13</v>
      </c>
      <c r="F5888" s="26" t="s">
        <v>19</v>
      </c>
      <c r="G5888" s="26" t="s">
        <v>13496</v>
      </c>
      <c r="H5888" s="23">
        <v>0</v>
      </c>
      <c r="I5888" s="27"/>
      <c r="J5888" s="28">
        <v>15</v>
      </c>
      <c r="K5888" t="str">
        <f>IF((LEN(relatorio_Ananindeua3[[#This Row],[CIF/CPF/CNPJ]])=14),relatorio_Ananindeua3[[#This Row],[CIF/CPF/CNPJ]],relatorio_Ananindeua3[[#This Row],[Coluna2]])</f>
        <v>05099585000162</v>
      </c>
      <c r="L5888" t="str">
        <f t="shared" si="92"/>
        <v>050******62</v>
      </c>
    </row>
    <row r="5889" spans="1:12" x14ac:dyDescent="0.25">
      <c r="A5889" s="23" t="s">
        <v>6904</v>
      </c>
      <c r="B5889" s="23" t="s">
        <v>6905</v>
      </c>
      <c r="C5889" s="23" t="s">
        <v>20</v>
      </c>
      <c r="D5889" s="24">
        <v>45324</v>
      </c>
      <c r="E5889" s="25" t="s">
        <v>13</v>
      </c>
      <c r="F5889" s="26" t="s">
        <v>19</v>
      </c>
      <c r="G5889" s="26" t="s">
        <v>13496</v>
      </c>
      <c r="H5889" s="23">
        <v>0</v>
      </c>
      <c r="I5889" s="27"/>
      <c r="J5889" s="28">
        <v>18.5</v>
      </c>
      <c r="K5889" t="str">
        <f>IF((LEN(relatorio_Ananindeua3[[#This Row],[CIF/CPF/CNPJ]])=14),relatorio_Ananindeua3[[#This Row],[CIF/CPF/CNPJ]],relatorio_Ananindeua3[[#This Row],[Coluna2]])</f>
        <v>46201083002393</v>
      </c>
      <c r="L5889" t="str">
        <f t="shared" si="92"/>
        <v>462******93</v>
      </c>
    </row>
    <row r="5890" spans="1:12" x14ac:dyDescent="0.25">
      <c r="A5890" s="23" t="s">
        <v>13467</v>
      </c>
      <c r="B5890" s="23" t="s">
        <v>13466</v>
      </c>
      <c r="C5890" s="23" t="s">
        <v>21</v>
      </c>
      <c r="D5890" s="24">
        <v>45324</v>
      </c>
      <c r="E5890" s="25" t="s">
        <v>13</v>
      </c>
      <c r="F5890" s="26" t="s">
        <v>19</v>
      </c>
      <c r="G5890" s="26" t="s">
        <v>13496</v>
      </c>
      <c r="H5890" s="23">
        <v>0</v>
      </c>
      <c r="I5890" s="27"/>
      <c r="J5890" s="28">
        <v>1264.92</v>
      </c>
      <c r="K5890" t="str">
        <f>IF((LEN(relatorio_Ananindeua3[[#This Row],[CIF/CPF/CNPJ]])=14),relatorio_Ananindeua3[[#This Row],[CIF/CPF/CNPJ]],relatorio_Ananindeua3[[#This Row],[Coluna2]])</f>
        <v>60975737005978</v>
      </c>
      <c r="L5890" t="str">
        <f t="shared" si="92"/>
        <v>609******78</v>
      </c>
    </row>
    <row r="5891" spans="1:12" x14ac:dyDescent="0.25">
      <c r="A5891" s="23" t="s">
        <v>13477</v>
      </c>
      <c r="B5891" s="23" t="s">
        <v>13478</v>
      </c>
      <c r="C5891" s="23" t="s">
        <v>20</v>
      </c>
      <c r="D5891" s="24">
        <v>45324</v>
      </c>
      <c r="E5891" s="25" t="s">
        <v>13</v>
      </c>
      <c r="F5891" s="26" t="s">
        <v>19</v>
      </c>
      <c r="G5891" s="26" t="s">
        <v>13496</v>
      </c>
      <c r="H5891" s="23">
        <v>0</v>
      </c>
      <c r="I5891" s="27"/>
      <c r="J5891" s="28">
        <v>18</v>
      </c>
      <c r="K5891" t="str">
        <f>IF((LEN(relatorio_Ananindeua3[[#This Row],[CIF/CPF/CNPJ]])=14),relatorio_Ananindeua3[[#This Row],[CIF/CPF/CNPJ]],relatorio_Ananindeua3[[#This Row],[Coluna2]])</f>
        <v>83332908000120</v>
      </c>
      <c r="L5891" t="str">
        <f t="shared" si="92"/>
        <v>833******20</v>
      </c>
    </row>
    <row r="5892" spans="1:12" x14ac:dyDescent="0.25">
      <c r="A5892" s="23" t="s">
        <v>13479</v>
      </c>
      <c r="B5892" s="23" t="s">
        <v>13480</v>
      </c>
      <c r="C5892" s="23" t="s">
        <v>20</v>
      </c>
      <c r="D5892" s="24">
        <v>45324</v>
      </c>
      <c r="E5892" s="25" t="s">
        <v>13</v>
      </c>
      <c r="F5892" s="26" t="s">
        <v>19</v>
      </c>
      <c r="G5892" s="26" t="s">
        <v>13496</v>
      </c>
      <c r="H5892" s="23">
        <v>0</v>
      </c>
      <c r="I5892" s="27"/>
      <c r="J5892" s="28">
        <v>24.08</v>
      </c>
      <c r="K5892" t="str">
        <f>IF((LEN(relatorio_Ananindeua3[[#This Row],[CIF/CPF/CNPJ]])=14),relatorio_Ananindeua3[[#This Row],[CIF/CPF/CNPJ]],relatorio_Ananindeua3[[#This Row],[Coluna2]])</f>
        <v>83342162000305</v>
      </c>
      <c r="L5892" t="str">
        <f t="shared" si="92"/>
        <v>833******05</v>
      </c>
    </row>
    <row r="5893" spans="1:12" x14ac:dyDescent="0.25">
      <c r="A5893" s="23" t="s">
        <v>3764</v>
      </c>
      <c r="B5893" s="23" t="s">
        <v>3765</v>
      </c>
      <c r="C5893" s="23" t="s">
        <v>34</v>
      </c>
      <c r="D5893" s="24">
        <v>45324.024548611109</v>
      </c>
      <c r="E5893" s="25" t="s">
        <v>13</v>
      </c>
      <c r="F5893" s="26" t="s">
        <v>16</v>
      </c>
      <c r="G5893" s="26" t="s">
        <v>14</v>
      </c>
      <c r="H5893" s="23">
        <v>0</v>
      </c>
      <c r="I5893" s="27"/>
      <c r="J5893" s="28">
        <v>0</v>
      </c>
      <c r="K5893" t="str">
        <f>IF((LEN(relatorio_Ananindeua3[[#This Row],[CIF/CPF/CNPJ]])=14),relatorio_Ananindeua3[[#This Row],[CIF/CPF/CNPJ]],relatorio_Ananindeua3[[#This Row],[Coluna2]])</f>
        <v>34810757000162</v>
      </c>
      <c r="L5893" t="str">
        <f t="shared" si="92"/>
        <v>348******62</v>
      </c>
    </row>
    <row r="5894" spans="1:12" x14ac:dyDescent="0.25">
      <c r="A5894" s="23" t="s">
        <v>11302</v>
      </c>
      <c r="B5894" s="23" t="s">
        <v>11303</v>
      </c>
      <c r="C5894" s="23" t="s">
        <v>32</v>
      </c>
      <c r="D5894" s="24">
        <v>45324.024583333332</v>
      </c>
      <c r="E5894" s="25" t="s">
        <v>13</v>
      </c>
      <c r="F5894" s="26" t="s">
        <v>16</v>
      </c>
      <c r="G5894" s="26" t="s">
        <v>14</v>
      </c>
      <c r="H5894" s="23">
        <v>0</v>
      </c>
      <c r="I5894" s="27"/>
      <c r="J5894" s="28">
        <v>0</v>
      </c>
      <c r="K5894" t="str">
        <f>IF((LEN(relatorio_Ananindeua3[[#This Row],[CIF/CPF/CNPJ]])=14),relatorio_Ananindeua3[[#This Row],[CIF/CPF/CNPJ]],relatorio_Ananindeua3[[#This Row],[Coluna2]])</f>
        <v>53751438000178</v>
      </c>
      <c r="L5894" t="str">
        <f t="shared" si="92"/>
        <v>537******78</v>
      </c>
    </row>
    <row r="5895" spans="1:12" x14ac:dyDescent="0.25">
      <c r="A5895" s="23" t="s">
        <v>11330</v>
      </c>
      <c r="B5895" s="23" t="s">
        <v>11331</v>
      </c>
      <c r="C5895" s="23" t="s">
        <v>32</v>
      </c>
      <c r="D5895" s="24">
        <v>45324.031446759262</v>
      </c>
      <c r="E5895" s="25" t="s">
        <v>13</v>
      </c>
      <c r="F5895" s="26" t="s">
        <v>16</v>
      </c>
      <c r="G5895" s="26" t="s">
        <v>14</v>
      </c>
      <c r="H5895" s="23">
        <v>0</v>
      </c>
      <c r="I5895" s="27"/>
      <c r="J5895" s="28">
        <v>0</v>
      </c>
      <c r="K5895" t="str">
        <f>IF((LEN(relatorio_Ananindeua3[[#This Row],[CIF/CPF/CNPJ]])=14),relatorio_Ananindeua3[[#This Row],[CIF/CPF/CNPJ]],relatorio_Ananindeua3[[#This Row],[Coluna2]])</f>
        <v>53766851000106</v>
      </c>
      <c r="L5895" t="str">
        <f t="shared" si="92"/>
        <v>537******06</v>
      </c>
    </row>
    <row r="5896" spans="1:12" x14ac:dyDescent="0.25">
      <c r="A5896" s="23" t="s">
        <v>11310</v>
      </c>
      <c r="B5896" s="23" t="s">
        <v>11311</v>
      </c>
      <c r="C5896" s="23" t="s">
        <v>32</v>
      </c>
      <c r="D5896" s="24">
        <v>45324.031458333331</v>
      </c>
      <c r="E5896" s="25" t="s">
        <v>13</v>
      </c>
      <c r="F5896" s="26" t="s">
        <v>16</v>
      </c>
      <c r="G5896" s="26" t="s">
        <v>14</v>
      </c>
      <c r="H5896" s="23">
        <v>0</v>
      </c>
      <c r="I5896" s="27"/>
      <c r="J5896" s="28">
        <v>0</v>
      </c>
      <c r="K5896" t="str">
        <f>IF((LEN(relatorio_Ananindeua3[[#This Row],[CIF/CPF/CNPJ]])=14),relatorio_Ananindeua3[[#This Row],[CIF/CPF/CNPJ]],relatorio_Ananindeua3[[#This Row],[Coluna2]])</f>
        <v>53755889000183</v>
      </c>
      <c r="L5896" t="str">
        <f t="shared" si="92"/>
        <v>537******83</v>
      </c>
    </row>
    <row r="5897" spans="1:12" x14ac:dyDescent="0.25">
      <c r="A5897" s="23" t="s">
        <v>11304</v>
      </c>
      <c r="B5897" s="23" t="s">
        <v>11305</v>
      </c>
      <c r="C5897" s="23" t="s">
        <v>32</v>
      </c>
      <c r="D5897" s="24">
        <v>45324.031469907408</v>
      </c>
      <c r="E5897" s="25" t="s">
        <v>13</v>
      </c>
      <c r="F5897" s="26" t="s">
        <v>16</v>
      </c>
      <c r="G5897" s="26" t="s">
        <v>14</v>
      </c>
      <c r="H5897" s="23">
        <v>0</v>
      </c>
      <c r="I5897" s="27"/>
      <c r="J5897" s="28">
        <v>0</v>
      </c>
      <c r="K5897" t="str">
        <f>IF((LEN(relatorio_Ananindeua3[[#This Row],[CIF/CPF/CNPJ]])=14),relatorio_Ananindeua3[[#This Row],[CIF/CPF/CNPJ]],relatorio_Ananindeua3[[#This Row],[Coluna2]])</f>
        <v>53753886000100</v>
      </c>
      <c r="L5897" t="str">
        <f t="shared" si="92"/>
        <v>537******00</v>
      </c>
    </row>
    <row r="5898" spans="1:12" x14ac:dyDescent="0.25">
      <c r="A5898" s="23" t="s">
        <v>11308</v>
      </c>
      <c r="B5898" s="23" t="s">
        <v>11309</v>
      </c>
      <c r="C5898" s="23" t="s">
        <v>32</v>
      </c>
      <c r="D5898" s="24">
        <v>45324.031469907408</v>
      </c>
      <c r="E5898" s="25" t="s">
        <v>13</v>
      </c>
      <c r="F5898" s="26" t="s">
        <v>16</v>
      </c>
      <c r="G5898" s="26" t="s">
        <v>14</v>
      </c>
      <c r="H5898" s="23">
        <v>0</v>
      </c>
      <c r="I5898" s="27"/>
      <c r="J5898" s="28">
        <v>0</v>
      </c>
      <c r="K5898" t="str">
        <f>IF((LEN(relatorio_Ananindeua3[[#This Row],[CIF/CPF/CNPJ]])=14),relatorio_Ananindeua3[[#This Row],[CIF/CPF/CNPJ]],relatorio_Ananindeua3[[#This Row],[Coluna2]])</f>
        <v>53754548000193</v>
      </c>
      <c r="L5898" t="str">
        <f t="shared" si="92"/>
        <v>537******93</v>
      </c>
    </row>
    <row r="5899" spans="1:12" x14ac:dyDescent="0.25">
      <c r="A5899" s="23" t="s">
        <v>11324</v>
      </c>
      <c r="B5899" s="23" t="s">
        <v>11325</v>
      </c>
      <c r="C5899" s="23" t="s">
        <v>32</v>
      </c>
      <c r="D5899" s="24">
        <v>45324.05232638889</v>
      </c>
      <c r="E5899" s="25" t="s">
        <v>13</v>
      </c>
      <c r="F5899" s="26" t="s">
        <v>16</v>
      </c>
      <c r="G5899" s="26" t="s">
        <v>14</v>
      </c>
      <c r="H5899" s="23">
        <v>0</v>
      </c>
      <c r="I5899" s="27"/>
      <c r="J5899" s="28">
        <v>0</v>
      </c>
      <c r="K5899" t="str">
        <f>IF((LEN(relatorio_Ananindeua3[[#This Row],[CIF/CPF/CNPJ]])=14),relatorio_Ananindeua3[[#This Row],[CIF/CPF/CNPJ]],relatorio_Ananindeua3[[#This Row],[Coluna2]])</f>
        <v>53765125000179</v>
      </c>
      <c r="L5899" t="str">
        <f t="shared" si="92"/>
        <v>537******79</v>
      </c>
    </row>
    <row r="5900" spans="1:12" x14ac:dyDescent="0.25">
      <c r="A5900" s="23" t="s">
        <v>1127</v>
      </c>
      <c r="B5900" s="23" t="s">
        <v>1128</v>
      </c>
      <c r="C5900" s="23" t="s">
        <v>34</v>
      </c>
      <c r="D5900" s="24">
        <v>45324.059328703705</v>
      </c>
      <c r="E5900" s="25" t="s">
        <v>13</v>
      </c>
      <c r="F5900" s="26" t="s">
        <v>16</v>
      </c>
      <c r="G5900" s="26" t="s">
        <v>14</v>
      </c>
      <c r="H5900" s="23">
        <v>0</v>
      </c>
      <c r="I5900" s="27"/>
      <c r="J5900" s="28">
        <v>0</v>
      </c>
      <c r="K5900" t="str">
        <f>IF((LEN(relatorio_Ananindeua3[[#This Row],[CIF/CPF/CNPJ]])=14),relatorio_Ananindeua3[[#This Row],[CIF/CPF/CNPJ]],relatorio_Ananindeua3[[#This Row],[Coluna2]])</f>
        <v>18728971000118</v>
      </c>
      <c r="L5900" t="str">
        <f t="shared" si="92"/>
        <v>187******18</v>
      </c>
    </row>
    <row r="5901" spans="1:12" x14ac:dyDescent="0.25">
      <c r="A5901" s="23" t="s">
        <v>4549</v>
      </c>
      <c r="B5901" s="23" t="s">
        <v>4550</v>
      </c>
      <c r="C5901" s="23" t="s">
        <v>34</v>
      </c>
      <c r="D5901" s="24">
        <v>45324.059351851851</v>
      </c>
      <c r="E5901" s="25" t="s">
        <v>13</v>
      </c>
      <c r="F5901" s="26" t="s">
        <v>16</v>
      </c>
      <c r="G5901" s="26" t="s">
        <v>14</v>
      </c>
      <c r="H5901" s="23">
        <v>0</v>
      </c>
      <c r="I5901" s="27"/>
      <c r="J5901" s="28">
        <v>0</v>
      </c>
      <c r="K5901" t="str">
        <f>IF((LEN(relatorio_Ananindeua3[[#This Row],[CIF/CPF/CNPJ]])=14),relatorio_Ananindeua3[[#This Row],[CIF/CPF/CNPJ]],relatorio_Ananindeua3[[#This Row],[Coluna2]])</f>
        <v>37942630000195</v>
      </c>
      <c r="L5901" t="str">
        <f t="shared" si="92"/>
        <v>379******95</v>
      </c>
    </row>
    <row r="5902" spans="1:12" x14ac:dyDescent="0.25">
      <c r="A5902" s="23" t="s">
        <v>11312</v>
      </c>
      <c r="B5902" s="23" t="s">
        <v>11313</v>
      </c>
      <c r="C5902" s="23" t="s">
        <v>32</v>
      </c>
      <c r="D5902" s="24">
        <v>45324.066180555557</v>
      </c>
      <c r="E5902" s="25" t="s">
        <v>13</v>
      </c>
      <c r="F5902" s="26" t="s">
        <v>16</v>
      </c>
      <c r="G5902" s="26" t="s">
        <v>14</v>
      </c>
      <c r="H5902" s="23">
        <v>0</v>
      </c>
      <c r="I5902" s="27"/>
      <c r="J5902" s="28">
        <v>0</v>
      </c>
      <c r="K5902" t="str">
        <f>IF((LEN(relatorio_Ananindeua3[[#This Row],[CIF/CPF/CNPJ]])=14),relatorio_Ananindeua3[[#This Row],[CIF/CPF/CNPJ]],relatorio_Ananindeua3[[#This Row],[Coluna2]])</f>
        <v>53758185000164</v>
      </c>
      <c r="L5902" t="str">
        <f t="shared" si="92"/>
        <v>537******64</v>
      </c>
    </row>
    <row r="5903" spans="1:12" x14ac:dyDescent="0.25">
      <c r="A5903" s="23" t="s">
        <v>11326</v>
      </c>
      <c r="B5903" s="23" t="s">
        <v>11327</v>
      </c>
      <c r="C5903" s="23" t="s">
        <v>32</v>
      </c>
      <c r="D5903" s="24">
        <v>45324.066261574073</v>
      </c>
      <c r="E5903" s="25" t="s">
        <v>13</v>
      </c>
      <c r="F5903" s="26" t="s">
        <v>16</v>
      </c>
      <c r="G5903" s="26" t="s">
        <v>14</v>
      </c>
      <c r="H5903" s="23">
        <v>0</v>
      </c>
      <c r="I5903" s="27"/>
      <c r="J5903" s="28">
        <v>0</v>
      </c>
      <c r="K5903" t="str">
        <f>IF((LEN(relatorio_Ananindeua3[[#This Row],[CIF/CPF/CNPJ]])=14),relatorio_Ananindeua3[[#This Row],[CIF/CPF/CNPJ]],relatorio_Ananindeua3[[#This Row],[Coluna2]])</f>
        <v>53765651000139</v>
      </c>
      <c r="L5903" t="str">
        <f t="shared" si="92"/>
        <v>537******39</v>
      </c>
    </row>
    <row r="5904" spans="1:12" x14ac:dyDescent="0.25">
      <c r="A5904" s="23" t="s">
        <v>11328</v>
      </c>
      <c r="B5904" s="23" t="s">
        <v>11329</v>
      </c>
      <c r="C5904" s="23" t="s">
        <v>32</v>
      </c>
      <c r="D5904" s="24">
        <v>45324.080057870371</v>
      </c>
      <c r="E5904" s="25" t="s">
        <v>13</v>
      </c>
      <c r="F5904" s="26" t="s">
        <v>16</v>
      </c>
      <c r="G5904" s="26" t="s">
        <v>14</v>
      </c>
      <c r="H5904" s="23">
        <v>0</v>
      </c>
      <c r="I5904" s="27"/>
      <c r="J5904" s="28">
        <v>0</v>
      </c>
      <c r="K5904" t="str">
        <f>IF((LEN(relatorio_Ananindeua3[[#This Row],[CIF/CPF/CNPJ]])=14),relatorio_Ananindeua3[[#This Row],[CIF/CPF/CNPJ]],relatorio_Ananindeua3[[#This Row],[Coluna2]])</f>
        <v>53766647000195</v>
      </c>
      <c r="L5904" t="str">
        <f t="shared" si="92"/>
        <v>537******95</v>
      </c>
    </row>
    <row r="5905" spans="1:12" x14ac:dyDescent="0.25">
      <c r="A5905" s="23" t="s">
        <v>8199</v>
      </c>
      <c r="B5905" s="23" t="s">
        <v>8200</v>
      </c>
      <c r="C5905" s="23" t="s">
        <v>34</v>
      </c>
      <c r="D5905" s="24">
        <v>45324.080081018517</v>
      </c>
      <c r="E5905" s="25" t="s">
        <v>13</v>
      </c>
      <c r="F5905" s="26" t="s">
        <v>16</v>
      </c>
      <c r="G5905" s="26" t="s">
        <v>14</v>
      </c>
      <c r="H5905" s="23">
        <v>0</v>
      </c>
      <c r="I5905" s="27"/>
      <c r="J5905" s="28">
        <v>0</v>
      </c>
      <c r="K5905" t="str">
        <f>IF((LEN(relatorio_Ananindeua3[[#This Row],[CIF/CPF/CNPJ]])=14),relatorio_Ananindeua3[[#This Row],[CIF/CPF/CNPJ]],relatorio_Ananindeua3[[#This Row],[Coluna2]])</f>
        <v>49337905000140</v>
      </c>
      <c r="L5905" t="str">
        <f t="shared" si="92"/>
        <v>493******40</v>
      </c>
    </row>
    <row r="5906" spans="1:12" x14ac:dyDescent="0.25">
      <c r="A5906" s="23" t="s">
        <v>9611</v>
      </c>
      <c r="B5906" s="23" t="s">
        <v>9612</v>
      </c>
      <c r="C5906" s="23" t="s">
        <v>34</v>
      </c>
      <c r="D5906" s="24">
        <v>45324.08699074074</v>
      </c>
      <c r="E5906" s="25" t="s">
        <v>13</v>
      </c>
      <c r="F5906" s="26" t="s">
        <v>16</v>
      </c>
      <c r="G5906" s="26" t="s">
        <v>14</v>
      </c>
      <c r="H5906" s="23">
        <v>0</v>
      </c>
      <c r="I5906" s="27"/>
      <c r="J5906" s="28">
        <v>0</v>
      </c>
      <c r="K5906" t="str">
        <f>IF((LEN(relatorio_Ananindeua3[[#This Row],[CIF/CPF/CNPJ]])=14),relatorio_Ananindeua3[[#This Row],[CIF/CPF/CNPJ]],relatorio_Ananindeua3[[#This Row],[Coluna2]])</f>
        <v>51832015000157</v>
      </c>
      <c r="L5906" t="str">
        <f t="shared" ref="L5906:L5969" si="93">_xlfn.CONCAT(LEFT(A5906,3),REPT("*",6),RIGHT(A5906,2))</f>
        <v>518******57</v>
      </c>
    </row>
    <row r="5907" spans="1:12" x14ac:dyDescent="0.25">
      <c r="A5907" s="23" t="s">
        <v>11322</v>
      </c>
      <c r="B5907" s="23" t="s">
        <v>11323</v>
      </c>
      <c r="C5907" s="23" t="s">
        <v>32</v>
      </c>
      <c r="D5907" s="24">
        <v>45324.107835648145</v>
      </c>
      <c r="E5907" s="25" t="s">
        <v>13</v>
      </c>
      <c r="F5907" s="26" t="s">
        <v>16</v>
      </c>
      <c r="G5907" s="26" t="s">
        <v>14</v>
      </c>
      <c r="H5907" s="23">
        <v>0</v>
      </c>
      <c r="I5907" s="27"/>
      <c r="J5907" s="28">
        <v>0</v>
      </c>
      <c r="K5907" t="str">
        <f>IF((LEN(relatorio_Ananindeua3[[#This Row],[CIF/CPF/CNPJ]])=14),relatorio_Ananindeua3[[#This Row],[CIF/CPF/CNPJ]],relatorio_Ananindeua3[[#This Row],[Coluna2]])</f>
        <v>53764209000198</v>
      </c>
      <c r="L5907" t="str">
        <f t="shared" si="93"/>
        <v>537******98</v>
      </c>
    </row>
    <row r="5908" spans="1:12" x14ac:dyDescent="0.25">
      <c r="A5908" s="23" t="s">
        <v>11332</v>
      </c>
      <c r="B5908" s="23" t="s">
        <v>11333</v>
      </c>
      <c r="C5908" s="23" t="s">
        <v>32</v>
      </c>
      <c r="D5908" s="24">
        <v>45324.107870370368</v>
      </c>
      <c r="E5908" s="25" t="s">
        <v>13</v>
      </c>
      <c r="F5908" s="26" t="s">
        <v>16</v>
      </c>
      <c r="G5908" s="26" t="s">
        <v>14</v>
      </c>
      <c r="H5908" s="23">
        <v>0</v>
      </c>
      <c r="I5908" s="27"/>
      <c r="J5908" s="28">
        <v>0</v>
      </c>
      <c r="K5908" t="str">
        <f>IF((LEN(relatorio_Ananindeua3[[#This Row],[CIF/CPF/CNPJ]])=14),relatorio_Ananindeua3[[#This Row],[CIF/CPF/CNPJ]],relatorio_Ananindeua3[[#This Row],[Coluna2]])</f>
        <v>53767754000138</v>
      </c>
      <c r="L5908" t="str">
        <f t="shared" si="93"/>
        <v>537******38</v>
      </c>
    </row>
    <row r="5909" spans="1:12" x14ac:dyDescent="0.25">
      <c r="A5909" s="23" t="s">
        <v>11334</v>
      </c>
      <c r="B5909" s="23" t="s">
        <v>11335</v>
      </c>
      <c r="C5909" s="23" t="s">
        <v>32</v>
      </c>
      <c r="D5909" s="24">
        <v>45324.267627314817</v>
      </c>
      <c r="E5909" s="25" t="s">
        <v>13</v>
      </c>
      <c r="F5909" s="26" t="s">
        <v>16</v>
      </c>
      <c r="G5909" s="26" t="s">
        <v>14</v>
      </c>
      <c r="H5909" s="23">
        <v>0</v>
      </c>
      <c r="I5909" s="27"/>
      <c r="J5909" s="28">
        <v>0</v>
      </c>
      <c r="K5909" t="str">
        <f>IF((LEN(relatorio_Ananindeua3[[#This Row],[CIF/CPF/CNPJ]])=14),relatorio_Ananindeua3[[#This Row],[CIF/CPF/CNPJ]],relatorio_Ananindeua3[[#This Row],[Coluna2]])</f>
        <v>53768122000199</v>
      </c>
      <c r="L5909" t="str">
        <f t="shared" si="93"/>
        <v>537******99</v>
      </c>
    </row>
    <row r="5910" spans="1:12" x14ac:dyDescent="0.25">
      <c r="A5910" s="23" t="s">
        <v>11316</v>
      </c>
      <c r="B5910" s="23" t="s">
        <v>11317</v>
      </c>
      <c r="C5910" s="23" t="s">
        <v>32</v>
      </c>
      <c r="D5910" s="24">
        <v>45324.281608796293</v>
      </c>
      <c r="E5910" s="25" t="s">
        <v>13</v>
      </c>
      <c r="F5910" s="26" t="s">
        <v>16</v>
      </c>
      <c r="G5910" s="26" t="s">
        <v>14</v>
      </c>
      <c r="H5910" s="23">
        <v>0</v>
      </c>
      <c r="I5910" s="27"/>
      <c r="J5910" s="28">
        <v>0</v>
      </c>
      <c r="K5910" t="str">
        <f>IF((LEN(relatorio_Ananindeua3[[#This Row],[CIF/CPF/CNPJ]])=14),relatorio_Ananindeua3[[#This Row],[CIF/CPF/CNPJ]],relatorio_Ananindeua3[[#This Row],[Coluna2]])</f>
        <v>53762562000139</v>
      </c>
      <c r="L5910" t="str">
        <f t="shared" si="93"/>
        <v>537******39</v>
      </c>
    </row>
    <row r="5911" spans="1:12" x14ac:dyDescent="0.25">
      <c r="A5911" s="23" t="s">
        <v>11314</v>
      </c>
      <c r="B5911" s="23" t="s">
        <v>11315</v>
      </c>
      <c r="C5911" s="23" t="s">
        <v>32</v>
      </c>
      <c r="D5911" s="24">
        <v>45324.281631944446</v>
      </c>
      <c r="E5911" s="25" t="s">
        <v>13</v>
      </c>
      <c r="F5911" s="26" t="s">
        <v>16</v>
      </c>
      <c r="G5911" s="26" t="s">
        <v>14</v>
      </c>
      <c r="H5911" s="23">
        <v>0</v>
      </c>
      <c r="I5911" s="27"/>
      <c r="J5911" s="28">
        <v>0</v>
      </c>
      <c r="K5911" t="str">
        <f>IF((LEN(relatorio_Ananindeua3[[#This Row],[CIF/CPF/CNPJ]])=14),relatorio_Ananindeua3[[#This Row],[CIF/CPF/CNPJ]],relatorio_Ananindeua3[[#This Row],[Coluna2]])</f>
        <v>53760089000150</v>
      </c>
      <c r="L5911" t="str">
        <f t="shared" si="93"/>
        <v>537******50</v>
      </c>
    </row>
    <row r="5912" spans="1:12" x14ac:dyDescent="0.25">
      <c r="A5912" s="23" t="s">
        <v>11300</v>
      </c>
      <c r="B5912" s="23" t="s">
        <v>11301</v>
      </c>
      <c r="C5912" s="23" t="s">
        <v>32</v>
      </c>
      <c r="D5912" s="24">
        <v>45324.295335648145</v>
      </c>
      <c r="E5912" s="25" t="s">
        <v>13</v>
      </c>
      <c r="F5912" s="26" t="s">
        <v>16</v>
      </c>
      <c r="G5912" s="26" t="s">
        <v>14</v>
      </c>
      <c r="H5912" s="23">
        <v>0</v>
      </c>
      <c r="I5912" s="27"/>
      <c r="J5912" s="28">
        <v>0</v>
      </c>
      <c r="K5912" t="str">
        <f>IF((LEN(relatorio_Ananindeua3[[#This Row],[CIF/CPF/CNPJ]])=14),relatorio_Ananindeua3[[#This Row],[CIF/CPF/CNPJ]],relatorio_Ananindeua3[[#This Row],[Coluna2]])</f>
        <v>53750624000192</v>
      </c>
      <c r="L5912" t="str">
        <f t="shared" si="93"/>
        <v>537******92</v>
      </c>
    </row>
    <row r="5913" spans="1:12" x14ac:dyDescent="0.25">
      <c r="A5913" s="23" t="s">
        <v>2150</v>
      </c>
      <c r="B5913" s="23" t="s">
        <v>2151</v>
      </c>
      <c r="C5913" s="23" t="s">
        <v>34</v>
      </c>
      <c r="D5913" s="24">
        <v>45324.295358796298</v>
      </c>
      <c r="E5913" s="25" t="s">
        <v>13</v>
      </c>
      <c r="F5913" s="26" t="s">
        <v>16</v>
      </c>
      <c r="G5913" s="26" t="s">
        <v>14</v>
      </c>
      <c r="H5913" s="23">
        <v>0</v>
      </c>
      <c r="I5913" s="27"/>
      <c r="J5913" s="28">
        <v>0</v>
      </c>
      <c r="K5913" t="str">
        <f>IF((LEN(relatorio_Ananindeua3[[#This Row],[CIF/CPF/CNPJ]])=14),relatorio_Ananindeua3[[#This Row],[CIF/CPF/CNPJ]],relatorio_Ananindeua3[[#This Row],[Coluna2]])</f>
        <v>27368759000188</v>
      </c>
      <c r="L5913" t="str">
        <f t="shared" si="93"/>
        <v>273******88</v>
      </c>
    </row>
    <row r="5914" spans="1:12" x14ac:dyDescent="0.25">
      <c r="A5914" s="23" t="s">
        <v>4201</v>
      </c>
      <c r="B5914" s="23" t="s">
        <v>4202</v>
      </c>
      <c r="C5914" s="23" t="s">
        <v>34</v>
      </c>
      <c r="D5914" s="24">
        <v>45324.295439814814</v>
      </c>
      <c r="E5914" s="25" t="s">
        <v>13</v>
      </c>
      <c r="F5914" s="26" t="s">
        <v>16</v>
      </c>
      <c r="G5914" s="26" t="s">
        <v>14</v>
      </c>
      <c r="H5914" s="23">
        <v>0</v>
      </c>
      <c r="I5914" s="27"/>
      <c r="J5914" s="28">
        <v>0</v>
      </c>
      <c r="K5914" t="str">
        <f>IF((LEN(relatorio_Ananindeua3[[#This Row],[CIF/CPF/CNPJ]])=14),relatorio_Ananindeua3[[#This Row],[CIF/CPF/CNPJ]],relatorio_Ananindeua3[[#This Row],[Coluna2]])</f>
        <v>36630340000143</v>
      </c>
      <c r="L5914" t="str">
        <f t="shared" si="93"/>
        <v>366******43</v>
      </c>
    </row>
    <row r="5915" spans="1:12" x14ac:dyDescent="0.25">
      <c r="A5915" s="23" t="s">
        <v>11320</v>
      </c>
      <c r="B5915" s="23" t="s">
        <v>11321</v>
      </c>
      <c r="C5915" s="23" t="s">
        <v>32</v>
      </c>
      <c r="D5915" s="24">
        <v>45324.295439814814</v>
      </c>
      <c r="E5915" s="25" t="s">
        <v>13</v>
      </c>
      <c r="F5915" s="26" t="s">
        <v>16</v>
      </c>
      <c r="G5915" s="26" t="s">
        <v>14</v>
      </c>
      <c r="H5915" s="23">
        <v>0</v>
      </c>
      <c r="I5915" s="27"/>
      <c r="J5915" s="28">
        <v>0</v>
      </c>
      <c r="K5915" t="str">
        <f>IF((LEN(relatorio_Ananindeua3[[#This Row],[CIF/CPF/CNPJ]])=14),relatorio_Ananindeua3[[#This Row],[CIF/CPF/CNPJ]],relatorio_Ananindeua3[[#This Row],[Coluna2]])</f>
        <v>53762904000110</v>
      </c>
      <c r="L5915" t="str">
        <f t="shared" si="93"/>
        <v>537******10</v>
      </c>
    </row>
    <row r="5916" spans="1:12" x14ac:dyDescent="0.25">
      <c r="A5916" s="23" t="s">
        <v>11318</v>
      </c>
      <c r="B5916" s="23" t="s">
        <v>11319</v>
      </c>
      <c r="C5916" s="23" t="s">
        <v>32</v>
      </c>
      <c r="D5916" s="24">
        <v>45324.309340277781</v>
      </c>
      <c r="E5916" s="25" t="s">
        <v>13</v>
      </c>
      <c r="F5916" s="26" t="s">
        <v>16</v>
      </c>
      <c r="G5916" s="26" t="s">
        <v>14</v>
      </c>
      <c r="H5916" s="23">
        <v>0</v>
      </c>
      <c r="I5916" s="27"/>
      <c r="J5916" s="28">
        <v>0</v>
      </c>
      <c r="K5916" t="str">
        <f>IF((LEN(relatorio_Ananindeua3[[#This Row],[CIF/CPF/CNPJ]])=14),relatorio_Ananindeua3[[#This Row],[CIF/CPF/CNPJ]],relatorio_Ananindeua3[[#This Row],[Coluna2]])</f>
        <v>53762840000158</v>
      </c>
      <c r="L5916" t="str">
        <f t="shared" si="93"/>
        <v>537******58</v>
      </c>
    </row>
    <row r="5917" spans="1:12" x14ac:dyDescent="0.25">
      <c r="A5917" s="23" t="s">
        <v>11340</v>
      </c>
      <c r="B5917" s="23" t="s">
        <v>11341</v>
      </c>
      <c r="C5917" s="23" t="s">
        <v>32</v>
      </c>
      <c r="D5917" s="24">
        <v>45324.316319444442</v>
      </c>
      <c r="E5917" s="25" t="s">
        <v>13</v>
      </c>
      <c r="F5917" s="26" t="s">
        <v>16</v>
      </c>
      <c r="G5917" s="26" t="s">
        <v>14</v>
      </c>
      <c r="H5917" s="23">
        <v>0</v>
      </c>
      <c r="I5917" s="27"/>
      <c r="J5917" s="28">
        <v>0</v>
      </c>
      <c r="K5917" t="str">
        <f>IF((LEN(relatorio_Ananindeua3[[#This Row],[CIF/CPF/CNPJ]])=14),relatorio_Ananindeua3[[#This Row],[CIF/CPF/CNPJ]],relatorio_Ananindeua3[[#This Row],[Coluna2]])</f>
        <v>53768279000114</v>
      </c>
      <c r="L5917" t="str">
        <f t="shared" si="93"/>
        <v>537******14</v>
      </c>
    </row>
    <row r="5918" spans="1:12" x14ac:dyDescent="0.25">
      <c r="A5918" s="23" t="s">
        <v>11338</v>
      </c>
      <c r="B5918" s="23" t="s">
        <v>11339</v>
      </c>
      <c r="C5918" s="23" t="s">
        <v>32</v>
      </c>
      <c r="D5918" s="24">
        <v>45324.316331018519</v>
      </c>
      <c r="E5918" s="25" t="s">
        <v>13</v>
      </c>
      <c r="F5918" s="26" t="s">
        <v>16</v>
      </c>
      <c r="G5918" s="26" t="s">
        <v>14</v>
      </c>
      <c r="H5918" s="23">
        <v>0</v>
      </c>
      <c r="I5918" s="27"/>
      <c r="J5918" s="28">
        <v>0</v>
      </c>
      <c r="K5918" t="str">
        <f>IF((LEN(relatorio_Ananindeua3[[#This Row],[CIF/CPF/CNPJ]])=14),relatorio_Ananindeua3[[#This Row],[CIF/CPF/CNPJ]],relatorio_Ananindeua3[[#This Row],[Coluna2]])</f>
        <v>53768259000143</v>
      </c>
      <c r="L5918" t="str">
        <f t="shared" si="93"/>
        <v>537******43</v>
      </c>
    </row>
    <row r="5919" spans="1:12" x14ac:dyDescent="0.25">
      <c r="A5919" s="23" t="s">
        <v>11306</v>
      </c>
      <c r="B5919" s="23" t="s">
        <v>11307</v>
      </c>
      <c r="C5919" s="23" t="s">
        <v>32</v>
      </c>
      <c r="D5919" s="24">
        <v>45324.330046296294</v>
      </c>
      <c r="E5919" s="25" t="s">
        <v>13</v>
      </c>
      <c r="F5919" s="26" t="s">
        <v>16</v>
      </c>
      <c r="G5919" s="26" t="s">
        <v>14</v>
      </c>
      <c r="H5919" s="23">
        <v>0</v>
      </c>
      <c r="I5919" s="27"/>
      <c r="J5919" s="28">
        <v>0</v>
      </c>
      <c r="K5919" t="str">
        <f>IF((LEN(relatorio_Ananindeua3[[#This Row],[CIF/CPF/CNPJ]])=14),relatorio_Ananindeua3[[#This Row],[CIF/CPF/CNPJ]],relatorio_Ananindeua3[[#This Row],[Coluna2]])</f>
        <v>53754135000109</v>
      </c>
      <c r="L5919" t="str">
        <f t="shared" si="93"/>
        <v>537******09</v>
      </c>
    </row>
    <row r="5920" spans="1:12" x14ac:dyDescent="0.25">
      <c r="A5920" s="23" t="s">
        <v>11336</v>
      </c>
      <c r="B5920" s="23" t="s">
        <v>11337</v>
      </c>
      <c r="C5920" s="23" t="s">
        <v>32</v>
      </c>
      <c r="D5920" s="24">
        <v>45324.330081018517</v>
      </c>
      <c r="E5920" s="25" t="s">
        <v>13</v>
      </c>
      <c r="F5920" s="26" t="s">
        <v>16</v>
      </c>
      <c r="G5920" s="26" t="s">
        <v>14</v>
      </c>
      <c r="H5920" s="23">
        <v>0</v>
      </c>
      <c r="I5920" s="27"/>
      <c r="J5920" s="28">
        <v>0</v>
      </c>
      <c r="K5920" t="str">
        <f>IF((LEN(relatorio_Ananindeua3[[#This Row],[CIF/CPF/CNPJ]])=14),relatorio_Ananindeua3[[#This Row],[CIF/CPF/CNPJ]],relatorio_Ananindeua3[[#This Row],[Coluna2]])</f>
        <v>53768173000110</v>
      </c>
      <c r="L5920" t="str">
        <f t="shared" si="93"/>
        <v>537******10</v>
      </c>
    </row>
    <row r="5921" spans="1:12" x14ac:dyDescent="0.25">
      <c r="A5921" s="23" t="s">
        <v>9881</v>
      </c>
      <c r="B5921" s="23" t="s">
        <v>9882</v>
      </c>
      <c r="C5921" s="23" t="s">
        <v>34</v>
      </c>
      <c r="D5921" s="24">
        <v>45324.33699074074</v>
      </c>
      <c r="E5921" s="25" t="s">
        <v>13</v>
      </c>
      <c r="F5921" s="26" t="s">
        <v>16</v>
      </c>
      <c r="G5921" s="26" t="s">
        <v>14</v>
      </c>
      <c r="H5921" s="23">
        <v>0</v>
      </c>
      <c r="I5921" s="27"/>
      <c r="J5921" s="28">
        <v>0</v>
      </c>
      <c r="K5921" t="str">
        <f>IF((LEN(relatorio_Ananindeua3[[#This Row],[CIF/CPF/CNPJ]])=14),relatorio_Ananindeua3[[#This Row],[CIF/CPF/CNPJ]],relatorio_Ananindeua3[[#This Row],[Coluna2]])</f>
        <v>52538756000192</v>
      </c>
      <c r="L5921" t="str">
        <f t="shared" si="93"/>
        <v>525******92</v>
      </c>
    </row>
    <row r="5922" spans="1:12" x14ac:dyDescent="0.25">
      <c r="A5922" s="23" t="s">
        <v>1805</v>
      </c>
      <c r="B5922" s="23" t="s">
        <v>1806</v>
      </c>
      <c r="C5922" s="23" t="s">
        <v>17</v>
      </c>
      <c r="D5922" s="24">
        <v>45324.512048611112</v>
      </c>
      <c r="E5922" s="25" t="s">
        <v>11</v>
      </c>
      <c r="F5922" s="26" t="s">
        <v>16</v>
      </c>
      <c r="G5922" s="26" t="s">
        <v>14</v>
      </c>
      <c r="H5922" s="23">
        <v>0</v>
      </c>
      <c r="I5922" s="27"/>
      <c r="J5922" s="28">
        <v>0</v>
      </c>
      <c r="K5922" t="str">
        <f>IF((LEN(relatorio_Ananindeua3[[#This Row],[CIF/CPF/CNPJ]])=14),relatorio_Ananindeua3[[#This Row],[CIF/CPF/CNPJ]],relatorio_Ananindeua3[[#This Row],[Coluna2]])</f>
        <v>24563532000103</v>
      </c>
      <c r="L5922" t="str">
        <f t="shared" si="93"/>
        <v>245******03</v>
      </c>
    </row>
    <row r="5923" spans="1:12" x14ac:dyDescent="0.25">
      <c r="A5923" s="23" t="s">
        <v>70</v>
      </c>
      <c r="B5923" s="23" t="s">
        <v>71</v>
      </c>
      <c r="C5923" s="23" t="s">
        <v>34</v>
      </c>
      <c r="D5923" s="24">
        <v>45324.53020833333</v>
      </c>
      <c r="E5923" s="25" t="s">
        <v>11</v>
      </c>
      <c r="F5923" s="26" t="s">
        <v>16</v>
      </c>
      <c r="G5923" s="26" t="s">
        <v>13496</v>
      </c>
      <c r="H5923" s="23">
        <v>0</v>
      </c>
      <c r="I5923" s="27"/>
      <c r="J5923" s="28">
        <v>3071.19</v>
      </c>
      <c r="K5923" t="str">
        <f>IF((LEN(relatorio_Ananindeua3[[#This Row],[CIF/CPF/CNPJ]])=14),relatorio_Ananindeua3[[#This Row],[CIF/CPF/CNPJ]],relatorio_Ananindeua3[[#This Row],[Coluna2]])</f>
        <v>05564838000121</v>
      </c>
      <c r="L5923" t="str">
        <f t="shared" si="93"/>
        <v>055******21</v>
      </c>
    </row>
    <row r="5924" spans="1:12" x14ac:dyDescent="0.25">
      <c r="A5924" s="23" t="s">
        <v>6904</v>
      </c>
      <c r="B5924" s="23" t="s">
        <v>6905</v>
      </c>
      <c r="C5924" s="23" t="s">
        <v>20</v>
      </c>
      <c r="D5924" s="24">
        <v>45325</v>
      </c>
      <c r="E5924" s="25" t="s">
        <v>13</v>
      </c>
      <c r="F5924" s="26" t="s">
        <v>19</v>
      </c>
      <c r="G5924" s="26" t="s">
        <v>13496</v>
      </c>
      <c r="H5924" s="23">
        <v>0</v>
      </c>
      <c r="I5924" s="27"/>
      <c r="J5924" s="28">
        <v>5</v>
      </c>
      <c r="K5924" t="str">
        <f>IF((LEN(relatorio_Ananindeua3[[#This Row],[CIF/CPF/CNPJ]])=14),relatorio_Ananindeua3[[#This Row],[CIF/CPF/CNPJ]],relatorio_Ananindeua3[[#This Row],[Coluna2]])</f>
        <v>46201083002393</v>
      </c>
      <c r="L5924" t="str">
        <f t="shared" si="93"/>
        <v>462******93</v>
      </c>
    </row>
    <row r="5925" spans="1:12" x14ac:dyDescent="0.25">
      <c r="A5925" s="23" t="s">
        <v>11370</v>
      </c>
      <c r="B5925" s="23" t="s">
        <v>11371</v>
      </c>
      <c r="C5925" s="23" t="s">
        <v>32</v>
      </c>
      <c r="D5925" s="24">
        <v>45325.017557870371</v>
      </c>
      <c r="E5925" s="25" t="s">
        <v>13</v>
      </c>
      <c r="F5925" s="26" t="s">
        <v>16</v>
      </c>
      <c r="G5925" s="26" t="s">
        <v>14</v>
      </c>
      <c r="H5925" s="23">
        <v>0</v>
      </c>
      <c r="I5925" s="27"/>
      <c r="J5925" s="28">
        <v>0</v>
      </c>
      <c r="K5925" t="str">
        <f>IF((LEN(relatorio_Ananindeua3[[#This Row],[CIF/CPF/CNPJ]])=14),relatorio_Ananindeua3[[#This Row],[CIF/CPF/CNPJ]],relatorio_Ananindeua3[[#This Row],[Coluna2]])</f>
        <v>53783321000176</v>
      </c>
      <c r="L5925" t="str">
        <f t="shared" si="93"/>
        <v>537******76</v>
      </c>
    </row>
    <row r="5926" spans="1:12" x14ac:dyDescent="0.25">
      <c r="A5926" s="23" t="s">
        <v>8173</v>
      </c>
      <c r="B5926" s="23" t="s">
        <v>8174</v>
      </c>
      <c r="C5926" s="23" t="s">
        <v>34</v>
      </c>
      <c r="D5926" s="24">
        <v>45325.031481481485</v>
      </c>
      <c r="E5926" s="25" t="s">
        <v>13</v>
      </c>
      <c r="F5926" s="26" t="s">
        <v>16</v>
      </c>
      <c r="G5926" s="26" t="s">
        <v>14</v>
      </c>
      <c r="H5926" s="23">
        <v>0</v>
      </c>
      <c r="I5926" s="27"/>
      <c r="J5926" s="28">
        <v>0</v>
      </c>
      <c r="K5926" t="str">
        <f>IF((LEN(relatorio_Ananindeua3[[#This Row],[CIF/CPF/CNPJ]])=14),relatorio_Ananindeua3[[#This Row],[CIF/CPF/CNPJ]],relatorio_Ananindeua3[[#This Row],[Coluna2]])</f>
        <v>49279606000105</v>
      </c>
      <c r="L5926" t="str">
        <f t="shared" si="93"/>
        <v>492******05</v>
      </c>
    </row>
    <row r="5927" spans="1:12" x14ac:dyDescent="0.25">
      <c r="A5927" s="23" t="s">
        <v>1958</v>
      </c>
      <c r="B5927" s="23" t="s">
        <v>1959</v>
      </c>
      <c r="C5927" s="23" t="s">
        <v>34</v>
      </c>
      <c r="D5927" s="24">
        <v>45325.045347222222</v>
      </c>
      <c r="E5927" s="25" t="s">
        <v>13</v>
      </c>
      <c r="F5927" s="26" t="s">
        <v>16</v>
      </c>
      <c r="G5927" s="26" t="s">
        <v>14</v>
      </c>
      <c r="H5927" s="23">
        <v>0</v>
      </c>
      <c r="I5927" s="27"/>
      <c r="J5927" s="28">
        <v>0</v>
      </c>
      <c r="K5927" t="str">
        <f>IF((LEN(relatorio_Ananindeua3[[#This Row],[CIF/CPF/CNPJ]])=14),relatorio_Ananindeua3[[#This Row],[CIF/CPF/CNPJ]],relatorio_Ananindeua3[[#This Row],[Coluna2]])</f>
        <v>26149940000130</v>
      </c>
      <c r="L5927" t="str">
        <f t="shared" si="93"/>
        <v>261******30</v>
      </c>
    </row>
    <row r="5928" spans="1:12" x14ac:dyDescent="0.25">
      <c r="A5928" s="23" t="s">
        <v>1762</v>
      </c>
      <c r="B5928" s="23" t="s">
        <v>1763</v>
      </c>
      <c r="C5928" s="23" t="s">
        <v>34</v>
      </c>
      <c r="D5928" s="24">
        <v>45325.045405092591</v>
      </c>
      <c r="E5928" s="25" t="s">
        <v>13</v>
      </c>
      <c r="F5928" s="26" t="s">
        <v>16</v>
      </c>
      <c r="G5928" s="26" t="s">
        <v>14</v>
      </c>
      <c r="H5928" s="23">
        <v>0</v>
      </c>
      <c r="I5928" s="27"/>
      <c r="J5928" s="28">
        <v>0</v>
      </c>
      <c r="K5928" t="str">
        <f>IF((LEN(relatorio_Ananindeua3[[#This Row],[CIF/CPF/CNPJ]])=14),relatorio_Ananindeua3[[#This Row],[CIF/CPF/CNPJ]],relatorio_Ananindeua3[[#This Row],[Coluna2]])</f>
        <v>24218519000109</v>
      </c>
      <c r="L5928" t="str">
        <f t="shared" si="93"/>
        <v>242******09</v>
      </c>
    </row>
    <row r="5929" spans="1:12" x14ac:dyDescent="0.25">
      <c r="A5929" s="23" t="s">
        <v>11366</v>
      </c>
      <c r="B5929" s="23" t="s">
        <v>11367</v>
      </c>
      <c r="C5929" s="23" t="s">
        <v>32</v>
      </c>
      <c r="D5929" s="24">
        <v>45325.059212962966</v>
      </c>
      <c r="E5929" s="25" t="s">
        <v>13</v>
      </c>
      <c r="F5929" s="26" t="s">
        <v>16</v>
      </c>
      <c r="G5929" s="26" t="s">
        <v>14</v>
      </c>
      <c r="H5929" s="23">
        <v>0</v>
      </c>
      <c r="I5929" s="27"/>
      <c r="J5929" s="28">
        <v>0</v>
      </c>
      <c r="K5929" t="str">
        <f>IF((LEN(relatorio_Ananindeua3[[#This Row],[CIF/CPF/CNPJ]])=14),relatorio_Ananindeua3[[#This Row],[CIF/CPF/CNPJ]],relatorio_Ananindeua3[[#This Row],[Coluna2]])</f>
        <v>53782327000129</v>
      </c>
      <c r="L5929" t="str">
        <f t="shared" si="93"/>
        <v>537******29</v>
      </c>
    </row>
    <row r="5930" spans="1:12" x14ac:dyDescent="0.25">
      <c r="A5930" s="23" t="s">
        <v>2901</v>
      </c>
      <c r="B5930" s="23" t="s">
        <v>2902</v>
      </c>
      <c r="C5930" s="23" t="s">
        <v>34</v>
      </c>
      <c r="D5930" s="24">
        <v>45325.059224537035</v>
      </c>
      <c r="E5930" s="25" t="s">
        <v>13</v>
      </c>
      <c r="F5930" s="26" t="s">
        <v>16</v>
      </c>
      <c r="G5930" s="26" t="s">
        <v>14</v>
      </c>
      <c r="H5930" s="23">
        <v>0</v>
      </c>
      <c r="I5930" s="27"/>
      <c r="J5930" s="28">
        <v>0</v>
      </c>
      <c r="K5930" t="str">
        <f>IF((LEN(relatorio_Ananindeua3[[#This Row],[CIF/CPF/CNPJ]])=14),relatorio_Ananindeua3[[#This Row],[CIF/CPF/CNPJ]],relatorio_Ananindeua3[[#This Row],[Coluna2]])</f>
        <v>30795925000137</v>
      </c>
      <c r="L5930" t="str">
        <f t="shared" si="93"/>
        <v>307******37</v>
      </c>
    </row>
    <row r="5931" spans="1:12" x14ac:dyDescent="0.25">
      <c r="A5931" s="23" t="s">
        <v>11286</v>
      </c>
      <c r="B5931" s="23" t="s">
        <v>11287</v>
      </c>
      <c r="C5931" s="23" t="s">
        <v>34</v>
      </c>
      <c r="D5931" s="24">
        <v>45325.059224537035</v>
      </c>
      <c r="E5931" s="25" t="s">
        <v>13</v>
      </c>
      <c r="F5931" s="26" t="s">
        <v>16</v>
      </c>
      <c r="G5931" s="26" t="s">
        <v>14</v>
      </c>
      <c r="H5931" s="23">
        <v>0</v>
      </c>
      <c r="I5931" s="27"/>
      <c r="J5931" s="28">
        <v>0</v>
      </c>
      <c r="K5931" t="str">
        <f>IF((LEN(relatorio_Ananindeua3[[#This Row],[CIF/CPF/CNPJ]])=14),relatorio_Ananindeua3[[#This Row],[CIF/CPF/CNPJ]],relatorio_Ananindeua3[[#This Row],[Coluna2]])</f>
        <v>53742851000176</v>
      </c>
      <c r="L5931" t="str">
        <f t="shared" si="93"/>
        <v>537******76</v>
      </c>
    </row>
    <row r="5932" spans="1:12" x14ac:dyDescent="0.25">
      <c r="A5932" s="23" t="s">
        <v>11344</v>
      </c>
      <c r="B5932" s="23" t="s">
        <v>11345</v>
      </c>
      <c r="C5932" s="23" t="s">
        <v>32</v>
      </c>
      <c r="D5932" s="24">
        <v>45325.059317129628</v>
      </c>
      <c r="E5932" s="25" t="s">
        <v>13</v>
      </c>
      <c r="F5932" s="26" t="s">
        <v>16</v>
      </c>
      <c r="G5932" s="26" t="s">
        <v>14</v>
      </c>
      <c r="H5932" s="23">
        <v>0</v>
      </c>
      <c r="I5932" s="27"/>
      <c r="J5932" s="28">
        <v>0</v>
      </c>
      <c r="K5932" t="str">
        <f>IF((LEN(relatorio_Ananindeua3[[#This Row],[CIF/CPF/CNPJ]])=14),relatorio_Ananindeua3[[#This Row],[CIF/CPF/CNPJ]],relatorio_Ananindeua3[[#This Row],[Coluna2]])</f>
        <v>53772682000117</v>
      </c>
      <c r="L5932" t="str">
        <f t="shared" si="93"/>
        <v>537******17</v>
      </c>
    </row>
    <row r="5933" spans="1:12" x14ac:dyDescent="0.25">
      <c r="A5933" s="23" t="s">
        <v>5544</v>
      </c>
      <c r="B5933" s="23" t="s">
        <v>5545</v>
      </c>
      <c r="C5933" s="23" t="s">
        <v>34</v>
      </c>
      <c r="D5933" s="24">
        <v>45325.066157407404</v>
      </c>
      <c r="E5933" s="25" t="s">
        <v>13</v>
      </c>
      <c r="F5933" s="26" t="s">
        <v>16</v>
      </c>
      <c r="G5933" s="26" t="s">
        <v>14</v>
      </c>
      <c r="H5933" s="23">
        <v>0</v>
      </c>
      <c r="I5933" s="27"/>
      <c r="J5933" s="28">
        <v>0</v>
      </c>
      <c r="K5933" t="str">
        <f>IF((LEN(relatorio_Ananindeua3[[#This Row],[CIF/CPF/CNPJ]])=14),relatorio_Ananindeua3[[#This Row],[CIF/CPF/CNPJ]],relatorio_Ananindeua3[[#This Row],[Coluna2]])</f>
        <v>42101160000177</v>
      </c>
      <c r="L5933" t="str">
        <f t="shared" si="93"/>
        <v>421******77</v>
      </c>
    </row>
    <row r="5934" spans="1:12" x14ac:dyDescent="0.25">
      <c r="A5934" s="23" t="s">
        <v>1217</v>
      </c>
      <c r="B5934" s="23" t="s">
        <v>1218</v>
      </c>
      <c r="C5934" s="23" t="s">
        <v>34</v>
      </c>
      <c r="D5934" s="24">
        <v>45325.066180555557</v>
      </c>
      <c r="E5934" s="25" t="s">
        <v>13</v>
      </c>
      <c r="F5934" s="26" t="s">
        <v>16</v>
      </c>
      <c r="G5934" s="26" t="s">
        <v>14</v>
      </c>
      <c r="H5934" s="23">
        <v>0</v>
      </c>
      <c r="I5934" s="27"/>
      <c r="J5934" s="28">
        <v>0</v>
      </c>
      <c r="K5934" t="str">
        <f>IF((LEN(relatorio_Ananindeua3[[#This Row],[CIF/CPF/CNPJ]])=14),relatorio_Ananindeua3[[#This Row],[CIF/CPF/CNPJ]],relatorio_Ananindeua3[[#This Row],[Coluna2]])</f>
        <v>19585830000156</v>
      </c>
      <c r="L5934" t="str">
        <f t="shared" si="93"/>
        <v>195******56</v>
      </c>
    </row>
    <row r="5935" spans="1:12" x14ac:dyDescent="0.25">
      <c r="A5935" s="23" t="s">
        <v>11346</v>
      </c>
      <c r="B5935" s="23" t="s">
        <v>11347</v>
      </c>
      <c r="C5935" s="23" t="s">
        <v>32</v>
      </c>
      <c r="D5935" s="24">
        <v>45325.073171296295</v>
      </c>
      <c r="E5935" s="25" t="s">
        <v>13</v>
      </c>
      <c r="F5935" s="26" t="s">
        <v>16</v>
      </c>
      <c r="G5935" s="26" t="s">
        <v>14</v>
      </c>
      <c r="H5935" s="23">
        <v>0</v>
      </c>
      <c r="I5935" s="27"/>
      <c r="J5935" s="28">
        <v>0</v>
      </c>
      <c r="K5935" t="str">
        <f>IF((LEN(relatorio_Ananindeua3[[#This Row],[CIF/CPF/CNPJ]])=14),relatorio_Ananindeua3[[#This Row],[CIF/CPF/CNPJ]],relatorio_Ananindeua3[[#This Row],[Coluna2]])</f>
        <v>53772841000183</v>
      </c>
      <c r="L5935" t="str">
        <f t="shared" si="93"/>
        <v>537******83</v>
      </c>
    </row>
    <row r="5936" spans="1:12" x14ac:dyDescent="0.25">
      <c r="A5936" s="23" t="s">
        <v>11342</v>
      </c>
      <c r="B5936" s="23" t="s">
        <v>11343</v>
      </c>
      <c r="C5936" s="23" t="s">
        <v>32</v>
      </c>
      <c r="D5936" s="24">
        <v>45325.087013888886</v>
      </c>
      <c r="E5936" s="25" t="s">
        <v>13</v>
      </c>
      <c r="F5936" s="26" t="s">
        <v>16</v>
      </c>
      <c r="G5936" s="26" t="s">
        <v>14</v>
      </c>
      <c r="H5936" s="23">
        <v>0</v>
      </c>
      <c r="I5936" s="27"/>
      <c r="J5936" s="28">
        <v>0</v>
      </c>
      <c r="K5936" t="str">
        <f>IF((LEN(relatorio_Ananindeua3[[#This Row],[CIF/CPF/CNPJ]])=14),relatorio_Ananindeua3[[#This Row],[CIF/CPF/CNPJ]],relatorio_Ananindeua3[[#This Row],[Coluna2]])</f>
        <v>53770572000116</v>
      </c>
      <c r="L5936" t="str">
        <f t="shared" si="93"/>
        <v>537******16</v>
      </c>
    </row>
    <row r="5937" spans="1:12" x14ac:dyDescent="0.25">
      <c r="A5937" s="23" t="s">
        <v>11348</v>
      </c>
      <c r="B5937" s="23" t="s">
        <v>11349</v>
      </c>
      <c r="C5937" s="23" t="s">
        <v>32</v>
      </c>
      <c r="D5937" s="24">
        <v>45325.087164351855</v>
      </c>
      <c r="E5937" s="25" t="s">
        <v>13</v>
      </c>
      <c r="F5937" s="26" t="s">
        <v>16</v>
      </c>
      <c r="G5937" s="26" t="s">
        <v>14</v>
      </c>
      <c r="H5937" s="23">
        <v>0</v>
      </c>
      <c r="I5937" s="27"/>
      <c r="J5937" s="28">
        <v>0</v>
      </c>
      <c r="K5937" t="str">
        <f>IF((LEN(relatorio_Ananindeua3[[#This Row],[CIF/CPF/CNPJ]])=14),relatorio_Ananindeua3[[#This Row],[CIF/CPF/CNPJ]],relatorio_Ananindeua3[[#This Row],[Coluna2]])</f>
        <v>53772932000119</v>
      </c>
      <c r="L5937" t="str">
        <f t="shared" si="93"/>
        <v>537******19</v>
      </c>
    </row>
    <row r="5938" spans="1:12" x14ac:dyDescent="0.25">
      <c r="A5938" s="23" t="s">
        <v>6153</v>
      </c>
      <c r="B5938" s="23" t="s">
        <v>6154</v>
      </c>
      <c r="C5938" s="23" t="s">
        <v>34</v>
      </c>
      <c r="D5938" s="24">
        <v>45325.093935185185</v>
      </c>
      <c r="E5938" s="25" t="s">
        <v>13</v>
      </c>
      <c r="F5938" s="26" t="s">
        <v>16</v>
      </c>
      <c r="G5938" s="26" t="s">
        <v>14</v>
      </c>
      <c r="H5938" s="23">
        <v>0</v>
      </c>
      <c r="I5938" s="27"/>
      <c r="J5938" s="28">
        <v>0</v>
      </c>
      <c r="K5938" t="str">
        <f>IF((LEN(relatorio_Ananindeua3[[#This Row],[CIF/CPF/CNPJ]])=14),relatorio_Ananindeua3[[#This Row],[CIF/CPF/CNPJ]],relatorio_Ananindeua3[[#This Row],[Coluna2]])</f>
        <v>44063707000112</v>
      </c>
      <c r="L5938" t="str">
        <f t="shared" si="93"/>
        <v>440******12</v>
      </c>
    </row>
    <row r="5939" spans="1:12" x14ac:dyDescent="0.25">
      <c r="A5939" s="23" t="s">
        <v>11364</v>
      </c>
      <c r="B5939" s="23" t="s">
        <v>11365</v>
      </c>
      <c r="C5939" s="23" t="s">
        <v>32</v>
      </c>
      <c r="D5939" s="24">
        <v>45325.093969907408</v>
      </c>
      <c r="E5939" s="25" t="s">
        <v>13</v>
      </c>
      <c r="F5939" s="26" t="s">
        <v>16</v>
      </c>
      <c r="G5939" s="26" t="s">
        <v>14</v>
      </c>
      <c r="H5939" s="23">
        <v>0</v>
      </c>
      <c r="I5939" s="27"/>
      <c r="J5939" s="28">
        <v>0</v>
      </c>
      <c r="K5939" t="str">
        <f>IF((LEN(relatorio_Ananindeua3[[#This Row],[CIF/CPF/CNPJ]])=14),relatorio_Ananindeua3[[#This Row],[CIF/CPF/CNPJ]],relatorio_Ananindeua3[[#This Row],[Coluna2]])</f>
        <v>53782310000171</v>
      </c>
      <c r="L5939" t="str">
        <f t="shared" si="93"/>
        <v>537******71</v>
      </c>
    </row>
    <row r="5940" spans="1:12" x14ac:dyDescent="0.25">
      <c r="A5940" s="23" t="s">
        <v>11354</v>
      </c>
      <c r="B5940" s="23" t="s">
        <v>11355</v>
      </c>
      <c r="C5940" s="23" t="s">
        <v>32</v>
      </c>
      <c r="D5940" s="24">
        <v>45325.100914351853</v>
      </c>
      <c r="E5940" s="25" t="s">
        <v>13</v>
      </c>
      <c r="F5940" s="26" t="s">
        <v>16</v>
      </c>
      <c r="G5940" s="26" t="s">
        <v>14</v>
      </c>
      <c r="H5940" s="23">
        <v>0</v>
      </c>
      <c r="I5940" s="27"/>
      <c r="J5940" s="28">
        <v>0</v>
      </c>
      <c r="K5940" t="str">
        <f>IF((LEN(relatorio_Ananindeua3[[#This Row],[CIF/CPF/CNPJ]])=14),relatorio_Ananindeua3[[#This Row],[CIF/CPF/CNPJ]],relatorio_Ananindeua3[[#This Row],[Coluna2]])</f>
        <v>53778968000100</v>
      </c>
      <c r="L5940" t="str">
        <f t="shared" si="93"/>
        <v>537******00</v>
      </c>
    </row>
    <row r="5941" spans="1:12" x14ac:dyDescent="0.25">
      <c r="A5941" s="23" t="s">
        <v>11350</v>
      </c>
      <c r="B5941" s="23" t="s">
        <v>11351</v>
      </c>
      <c r="C5941" s="23" t="s">
        <v>32</v>
      </c>
      <c r="D5941" s="24">
        <v>45325.274571759262</v>
      </c>
      <c r="E5941" s="25" t="s">
        <v>13</v>
      </c>
      <c r="F5941" s="26" t="s">
        <v>16</v>
      </c>
      <c r="G5941" s="26" t="s">
        <v>14</v>
      </c>
      <c r="H5941" s="23">
        <v>0</v>
      </c>
      <c r="I5941" s="27"/>
      <c r="J5941" s="28">
        <v>0</v>
      </c>
      <c r="K5941" t="str">
        <f>IF((LEN(relatorio_Ananindeua3[[#This Row],[CIF/CPF/CNPJ]])=14),relatorio_Ananindeua3[[#This Row],[CIF/CPF/CNPJ]],relatorio_Ananindeua3[[#This Row],[Coluna2]])</f>
        <v>53774405000143</v>
      </c>
      <c r="L5941" t="str">
        <f t="shared" si="93"/>
        <v>537******43</v>
      </c>
    </row>
    <row r="5942" spans="1:12" x14ac:dyDescent="0.25">
      <c r="A5942" s="23" t="s">
        <v>11360</v>
      </c>
      <c r="B5942" s="23" t="s">
        <v>11361</v>
      </c>
      <c r="C5942" s="23" t="s">
        <v>32</v>
      </c>
      <c r="D5942" s="24">
        <v>45325.274652777778</v>
      </c>
      <c r="E5942" s="25" t="s">
        <v>13</v>
      </c>
      <c r="F5942" s="26" t="s">
        <v>16</v>
      </c>
      <c r="G5942" s="26" t="s">
        <v>14</v>
      </c>
      <c r="H5942" s="23">
        <v>0</v>
      </c>
      <c r="I5942" s="27"/>
      <c r="J5942" s="28">
        <v>0</v>
      </c>
      <c r="K5942" t="str">
        <f>IF((LEN(relatorio_Ananindeua3[[#This Row],[CIF/CPF/CNPJ]])=14),relatorio_Ananindeua3[[#This Row],[CIF/CPF/CNPJ]],relatorio_Ananindeua3[[#This Row],[Coluna2]])</f>
        <v>53781686000161</v>
      </c>
      <c r="L5942" t="str">
        <f t="shared" si="93"/>
        <v>537******61</v>
      </c>
    </row>
    <row r="5943" spans="1:12" x14ac:dyDescent="0.25">
      <c r="A5943" s="23" t="s">
        <v>11356</v>
      </c>
      <c r="B5943" s="23" t="s">
        <v>11357</v>
      </c>
      <c r="C5943" s="23" t="s">
        <v>32</v>
      </c>
      <c r="D5943" s="24">
        <v>45325.274791666663</v>
      </c>
      <c r="E5943" s="25" t="s">
        <v>13</v>
      </c>
      <c r="F5943" s="26" t="s">
        <v>16</v>
      </c>
      <c r="G5943" s="26" t="s">
        <v>14</v>
      </c>
      <c r="H5943" s="23">
        <v>0</v>
      </c>
      <c r="I5943" s="27"/>
      <c r="J5943" s="28">
        <v>0</v>
      </c>
      <c r="K5943" t="str">
        <f>IF((LEN(relatorio_Ananindeua3[[#This Row],[CIF/CPF/CNPJ]])=14),relatorio_Ananindeua3[[#This Row],[CIF/CPF/CNPJ]],relatorio_Ananindeua3[[#This Row],[Coluna2]])</f>
        <v>53780095000170</v>
      </c>
      <c r="L5943" t="str">
        <f t="shared" si="93"/>
        <v>537******70</v>
      </c>
    </row>
    <row r="5944" spans="1:12" x14ac:dyDescent="0.25">
      <c r="A5944" s="23" t="s">
        <v>11368</v>
      </c>
      <c r="B5944" s="23" t="s">
        <v>11369</v>
      </c>
      <c r="C5944" s="23" t="s">
        <v>32</v>
      </c>
      <c r="D5944" s="24">
        <v>45325.28837962963</v>
      </c>
      <c r="E5944" s="25" t="s">
        <v>13</v>
      </c>
      <c r="F5944" s="26" t="s">
        <v>16</v>
      </c>
      <c r="G5944" s="26" t="s">
        <v>14</v>
      </c>
      <c r="H5944" s="23">
        <v>0</v>
      </c>
      <c r="I5944" s="27"/>
      <c r="J5944" s="28">
        <v>0</v>
      </c>
      <c r="K5944" t="str">
        <f>IF((LEN(relatorio_Ananindeua3[[#This Row],[CIF/CPF/CNPJ]])=14),relatorio_Ananindeua3[[#This Row],[CIF/CPF/CNPJ]],relatorio_Ananindeua3[[#This Row],[Coluna2]])</f>
        <v>53782590000118</v>
      </c>
      <c r="L5944" t="str">
        <f t="shared" si="93"/>
        <v>537******18</v>
      </c>
    </row>
    <row r="5945" spans="1:12" x14ac:dyDescent="0.25">
      <c r="A5945" s="23" t="s">
        <v>11352</v>
      </c>
      <c r="B5945" s="23" t="s">
        <v>11353</v>
      </c>
      <c r="C5945" s="23" t="s">
        <v>32</v>
      </c>
      <c r="D5945" s="24">
        <v>45325.288541666669</v>
      </c>
      <c r="E5945" s="25" t="s">
        <v>13</v>
      </c>
      <c r="F5945" s="26" t="s">
        <v>16</v>
      </c>
      <c r="G5945" s="26" t="s">
        <v>14</v>
      </c>
      <c r="H5945" s="23">
        <v>0</v>
      </c>
      <c r="I5945" s="27"/>
      <c r="J5945" s="28">
        <v>0</v>
      </c>
      <c r="K5945" t="str">
        <f>IF((LEN(relatorio_Ananindeua3[[#This Row],[CIF/CPF/CNPJ]])=14),relatorio_Ananindeua3[[#This Row],[CIF/CPF/CNPJ]],relatorio_Ananindeua3[[#This Row],[Coluna2]])</f>
        <v>53778736000151</v>
      </c>
      <c r="L5945" t="str">
        <f t="shared" si="93"/>
        <v>537******51</v>
      </c>
    </row>
    <row r="5946" spans="1:12" x14ac:dyDescent="0.25">
      <c r="A5946" s="23" t="s">
        <v>770</v>
      </c>
      <c r="B5946" s="23" t="s">
        <v>771</v>
      </c>
      <c r="C5946" s="23" t="s">
        <v>17</v>
      </c>
      <c r="D5946" s="24">
        <v>45325.300995370373</v>
      </c>
      <c r="E5946" s="25" t="s">
        <v>11</v>
      </c>
      <c r="F5946" s="26" t="s">
        <v>16</v>
      </c>
      <c r="G5946" s="26" t="s">
        <v>14</v>
      </c>
      <c r="H5946" s="23">
        <v>0</v>
      </c>
      <c r="I5946" s="27"/>
      <c r="J5946" s="28">
        <v>0</v>
      </c>
      <c r="K5946" t="str">
        <f>IF((LEN(relatorio_Ananindeua3[[#This Row],[CIF/CPF/CNPJ]])=14),relatorio_Ananindeua3[[#This Row],[CIF/CPF/CNPJ]],relatorio_Ananindeua3[[#This Row],[Coluna2]])</f>
        <v>15578928000125</v>
      </c>
      <c r="L5946" t="str">
        <f t="shared" si="93"/>
        <v>155******25</v>
      </c>
    </row>
    <row r="5947" spans="1:12" x14ac:dyDescent="0.25">
      <c r="A5947" s="23" t="s">
        <v>443</v>
      </c>
      <c r="B5947" s="23" t="s">
        <v>444</v>
      </c>
      <c r="C5947" s="23" t="s">
        <v>17</v>
      </c>
      <c r="D5947" s="24">
        <v>45325.496527777781</v>
      </c>
      <c r="E5947" s="25" t="s">
        <v>11</v>
      </c>
      <c r="F5947" s="26" t="s">
        <v>16</v>
      </c>
      <c r="G5947" s="26" t="s">
        <v>14</v>
      </c>
      <c r="H5947" s="23">
        <v>0</v>
      </c>
      <c r="I5947" s="27"/>
      <c r="J5947" s="28">
        <v>0</v>
      </c>
      <c r="K5947" t="str">
        <f>IF((LEN(relatorio_Ananindeua3[[#This Row],[CIF/CPF/CNPJ]])=14),relatorio_Ananindeua3[[#This Row],[CIF/CPF/CNPJ]],relatorio_Ananindeua3[[#This Row],[Coluna2]])</f>
        <v>13192567000159</v>
      </c>
      <c r="L5947" t="str">
        <f t="shared" si="93"/>
        <v>131******59</v>
      </c>
    </row>
    <row r="5948" spans="1:12" x14ac:dyDescent="0.25">
      <c r="A5948" s="23" t="s">
        <v>11378</v>
      </c>
      <c r="B5948" s="23" t="s">
        <v>11379</v>
      </c>
      <c r="C5948" s="23" t="s">
        <v>32</v>
      </c>
      <c r="D5948" s="24">
        <v>45326.295439814814</v>
      </c>
      <c r="E5948" s="25" t="s">
        <v>13</v>
      </c>
      <c r="F5948" s="26" t="s">
        <v>16</v>
      </c>
      <c r="G5948" s="26" t="s">
        <v>14</v>
      </c>
      <c r="H5948" s="23">
        <v>0</v>
      </c>
      <c r="I5948" s="27"/>
      <c r="J5948" s="28">
        <v>0</v>
      </c>
      <c r="K5948" t="str">
        <f>IF((LEN(relatorio_Ananindeua3[[#This Row],[CIF/CPF/CNPJ]])=14),relatorio_Ananindeua3[[#This Row],[CIF/CPF/CNPJ]],relatorio_Ananindeua3[[#This Row],[Coluna2]])</f>
        <v>53785538000115</v>
      </c>
      <c r="L5948" t="str">
        <f t="shared" si="93"/>
        <v>537******15</v>
      </c>
    </row>
    <row r="5949" spans="1:12" x14ac:dyDescent="0.25">
      <c r="A5949" s="23" t="s">
        <v>11398</v>
      </c>
      <c r="B5949" s="23" t="s">
        <v>11399</v>
      </c>
      <c r="C5949" s="23" t="s">
        <v>32</v>
      </c>
      <c r="D5949" s="24">
        <v>45326.295486111114</v>
      </c>
      <c r="E5949" s="25" t="s">
        <v>13</v>
      </c>
      <c r="F5949" s="26" t="s">
        <v>16</v>
      </c>
      <c r="G5949" s="26" t="s">
        <v>14</v>
      </c>
      <c r="H5949" s="23">
        <v>0</v>
      </c>
      <c r="I5949" s="27"/>
      <c r="J5949" s="28">
        <v>0</v>
      </c>
      <c r="K5949" t="str">
        <f>IF((LEN(relatorio_Ananindeua3[[#This Row],[CIF/CPF/CNPJ]])=14),relatorio_Ananindeua3[[#This Row],[CIF/CPF/CNPJ]],relatorio_Ananindeua3[[#This Row],[Coluna2]])</f>
        <v>53787797000185</v>
      </c>
      <c r="L5949" t="str">
        <f t="shared" si="93"/>
        <v>537******85</v>
      </c>
    </row>
    <row r="5950" spans="1:12" x14ac:dyDescent="0.25">
      <c r="A5950" s="23" t="s">
        <v>11394</v>
      </c>
      <c r="B5950" s="23" t="s">
        <v>11395</v>
      </c>
      <c r="C5950" s="23" t="s">
        <v>32</v>
      </c>
      <c r="D5950" s="24">
        <v>45326.295520833337</v>
      </c>
      <c r="E5950" s="25" t="s">
        <v>13</v>
      </c>
      <c r="F5950" s="26" t="s">
        <v>16</v>
      </c>
      <c r="G5950" s="26" t="s">
        <v>14</v>
      </c>
      <c r="H5950" s="23">
        <v>0</v>
      </c>
      <c r="I5950" s="27"/>
      <c r="J5950" s="28">
        <v>0</v>
      </c>
      <c r="K5950" t="str">
        <f>IF((LEN(relatorio_Ananindeua3[[#This Row],[CIF/CPF/CNPJ]])=14),relatorio_Ananindeua3[[#This Row],[CIF/CPF/CNPJ]],relatorio_Ananindeua3[[#This Row],[Coluna2]])</f>
        <v>53787417000102</v>
      </c>
      <c r="L5950" t="str">
        <f t="shared" si="93"/>
        <v>537******02</v>
      </c>
    </row>
    <row r="5951" spans="1:12" x14ac:dyDescent="0.25">
      <c r="A5951" s="23" t="s">
        <v>11376</v>
      </c>
      <c r="B5951" s="23" t="s">
        <v>11377</v>
      </c>
      <c r="C5951" s="23" t="s">
        <v>32</v>
      </c>
      <c r="D5951" s="24">
        <v>45326.295567129629</v>
      </c>
      <c r="E5951" s="25" t="s">
        <v>13</v>
      </c>
      <c r="F5951" s="26" t="s">
        <v>16</v>
      </c>
      <c r="G5951" s="26" t="s">
        <v>14</v>
      </c>
      <c r="H5951" s="23">
        <v>0</v>
      </c>
      <c r="I5951" s="27"/>
      <c r="J5951" s="28">
        <v>0</v>
      </c>
      <c r="K5951" t="str">
        <f>IF((LEN(relatorio_Ananindeua3[[#This Row],[CIF/CPF/CNPJ]])=14),relatorio_Ananindeua3[[#This Row],[CIF/CPF/CNPJ]],relatorio_Ananindeua3[[#This Row],[Coluna2]])</f>
        <v>53785407000138</v>
      </c>
      <c r="L5951" t="str">
        <f t="shared" si="93"/>
        <v>537******38</v>
      </c>
    </row>
    <row r="5952" spans="1:12" x14ac:dyDescent="0.25">
      <c r="A5952" s="23" t="s">
        <v>11390</v>
      </c>
      <c r="B5952" s="23" t="s">
        <v>11391</v>
      </c>
      <c r="C5952" s="23" t="s">
        <v>32</v>
      </c>
      <c r="D5952" s="24">
        <v>45326.295624999999</v>
      </c>
      <c r="E5952" s="25" t="s">
        <v>13</v>
      </c>
      <c r="F5952" s="26" t="s">
        <v>16</v>
      </c>
      <c r="G5952" s="26" t="s">
        <v>14</v>
      </c>
      <c r="H5952" s="23">
        <v>0</v>
      </c>
      <c r="I5952" s="27"/>
      <c r="J5952" s="28">
        <v>0</v>
      </c>
      <c r="K5952" t="str">
        <f>IF((LEN(relatorio_Ananindeua3[[#This Row],[CIF/CPF/CNPJ]])=14),relatorio_Ananindeua3[[#This Row],[CIF/CPF/CNPJ]],relatorio_Ananindeua3[[#This Row],[Coluna2]])</f>
        <v>53786822000106</v>
      </c>
      <c r="L5952" t="str">
        <f t="shared" si="93"/>
        <v>537******06</v>
      </c>
    </row>
    <row r="5953" spans="1:12" x14ac:dyDescent="0.25">
      <c r="A5953" s="23" t="s">
        <v>11392</v>
      </c>
      <c r="B5953" s="23" t="s">
        <v>11393</v>
      </c>
      <c r="C5953" s="23" t="s">
        <v>32</v>
      </c>
      <c r="D5953" s="24">
        <v>45326.295659722222</v>
      </c>
      <c r="E5953" s="25" t="s">
        <v>13</v>
      </c>
      <c r="F5953" s="26" t="s">
        <v>16</v>
      </c>
      <c r="G5953" s="26" t="s">
        <v>14</v>
      </c>
      <c r="H5953" s="23">
        <v>0</v>
      </c>
      <c r="I5953" s="27"/>
      <c r="J5953" s="28">
        <v>0</v>
      </c>
      <c r="K5953" t="str">
        <f>IF((LEN(relatorio_Ananindeua3[[#This Row],[CIF/CPF/CNPJ]])=14),relatorio_Ananindeua3[[#This Row],[CIF/CPF/CNPJ]],relatorio_Ananindeua3[[#This Row],[Coluna2]])</f>
        <v>53787380000112</v>
      </c>
      <c r="L5953" t="str">
        <f t="shared" si="93"/>
        <v>537******12</v>
      </c>
    </row>
    <row r="5954" spans="1:12" x14ac:dyDescent="0.25">
      <c r="A5954" s="23" t="s">
        <v>11382</v>
      </c>
      <c r="B5954" s="23" t="s">
        <v>11383</v>
      </c>
      <c r="C5954" s="23" t="s">
        <v>32</v>
      </c>
      <c r="D5954" s="24">
        <v>45326.295682870368</v>
      </c>
      <c r="E5954" s="25" t="s">
        <v>13</v>
      </c>
      <c r="F5954" s="26" t="s">
        <v>16</v>
      </c>
      <c r="G5954" s="26" t="s">
        <v>14</v>
      </c>
      <c r="H5954" s="23">
        <v>0</v>
      </c>
      <c r="I5954" s="27"/>
      <c r="J5954" s="28">
        <v>0</v>
      </c>
      <c r="K5954" t="str">
        <f>IF((LEN(relatorio_Ananindeua3[[#This Row],[CIF/CPF/CNPJ]])=14),relatorio_Ananindeua3[[#This Row],[CIF/CPF/CNPJ]],relatorio_Ananindeua3[[#This Row],[Coluna2]])</f>
        <v>53785886000192</v>
      </c>
      <c r="L5954" t="str">
        <f t="shared" si="93"/>
        <v>537******92</v>
      </c>
    </row>
    <row r="5955" spans="1:12" x14ac:dyDescent="0.25">
      <c r="A5955" s="23" t="s">
        <v>3300</v>
      </c>
      <c r="B5955" s="23" t="s">
        <v>3301</v>
      </c>
      <c r="C5955" s="23" t="s">
        <v>34</v>
      </c>
      <c r="D5955" s="24">
        <v>45326.295729166668</v>
      </c>
      <c r="E5955" s="25" t="s">
        <v>13</v>
      </c>
      <c r="F5955" s="26" t="s">
        <v>16</v>
      </c>
      <c r="G5955" s="26" t="s">
        <v>14</v>
      </c>
      <c r="H5955" s="23">
        <v>0</v>
      </c>
      <c r="I5955" s="27"/>
      <c r="J5955" s="28">
        <v>0</v>
      </c>
      <c r="K5955" t="str">
        <f>IF((LEN(relatorio_Ananindeua3[[#This Row],[CIF/CPF/CNPJ]])=14),relatorio_Ananindeua3[[#This Row],[CIF/CPF/CNPJ]],relatorio_Ananindeua3[[#This Row],[Coluna2]])</f>
        <v>32954724000160</v>
      </c>
      <c r="L5955" t="str">
        <f t="shared" si="93"/>
        <v>329******60</v>
      </c>
    </row>
    <row r="5956" spans="1:12" x14ac:dyDescent="0.25">
      <c r="A5956" s="23" t="s">
        <v>8288</v>
      </c>
      <c r="B5956" s="23" t="s">
        <v>8289</v>
      </c>
      <c r="C5956" s="23" t="s">
        <v>34</v>
      </c>
      <c r="D5956" s="24">
        <v>45326.295740740738</v>
      </c>
      <c r="E5956" s="25" t="s">
        <v>13</v>
      </c>
      <c r="F5956" s="26" t="s">
        <v>16</v>
      </c>
      <c r="G5956" s="26" t="s">
        <v>14</v>
      </c>
      <c r="H5956" s="23">
        <v>0</v>
      </c>
      <c r="I5956" s="27"/>
      <c r="J5956" s="28">
        <v>0</v>
      </c>
      <c r="K5956" t="str">
        <f>IF((LEN(relatorio_Ananindeua3[[#This Row],[CIF/CPF/CNPJ]])=14),relatorio_Ananindeua3[[#This Row],[CIF/CPF/CNPJ]],relatorio_Ananindeua3[[#This Row],[Coluna2]])</f>
        <v>49545062000178</v>
      </c>
      <c r="L5956" t="str">
        <f t="shared" si="93"/>
        <v>495******78</v>
      </c>
    </row>
    <row r="5957" spans="1:12" x14ac:dyDescent="0.25">
      <c r="A5957" s="23" t="s">
        <v>11386</v>
      </c>
      <c r="B5957" s="23" t="s">
        <v>11387</v>
      </c>
      <c r="C5957" s="23" t="s">
        <v>32</v>
      </c>
      <c r="D5957" s="24">
        <v>45326.295752314814</v>
      </c>
      <c r="E5957" s="25" t="s">
        <v>13</v>
      </c>
      <c r="F5957" s="26" t="s">
        <v>16</v>
      </c>
      <c r="G5957" s="26" t="s">
        <v>14</v>
      </c>
      <c r="H5957" s="23">
        <v>0</v>
      </c>
      <c r="I5957" s="27"/>
      <c r="J5957" s="28">
        <v>0</v>
      </c>
      <c r="K5957" t="str">
        <f>IF((LEN(relatorio_Ananindeua3[[#This Row],[CIF/CPF/CNPJ]])=14),relatorio_Ananindeua3[[#This Row],[CIF/CPF/CNPJ]],relatorio_Ananindeua3[[#This Row],[Coluna2]])</f>
        <v>53786583000194</v>
      </c>
      <c r="L5957" t="str">
        <f t="shared" si="93"/>
        <v>537******94</v>
      </c>
    </row>
    <row r="5958" spans="1:12" x14ac:dyDescent="0.25">
      <c r="A5958" s="23" t="s">
        <v>11372</v>
      </c>
      <c r="B5958" s="23" t="s">
        <v>11373</v>
      </c>
      <c r="C5958" s="23" t="s">
        <v>32</v>
      </c>
      <c r="D5958" s="24">
        <v>45326.295763888891</v>
      </c>
      <c r="E5958" s="25" t="s">
        <v>13</v>
      </c>
      <c r="F5958" s="26" t="s">
        <v>16</v>
      </c>
      <c r="G5958" s="26" t="s">
        <v>14</v>
      </c>
      <c r="H5958" s="23">
        <v>0</v>
      </c>
      <c r="I5958" s="27"/>
      <c r="J5958" s="28">
        <v>0</v>
      </c>
      <c r="K5958" t="str">
        <f>IF((LEN(relatorio_Ananindeua3[[#This Row],[CIF/CPF/CNPJ]])=14),relatorio_Ananindeua3[[#This Row],[CIF/CPF/CNPJ]],relatorio_Ananindeua3[[#This Row],[Coluna2]])</f>
        <v>53785276000199</v>
      </c>
      <c r="L5958" t="str">
        <f t="shared" si="93"/>
        <v>537******99</v>
      </c>
    </row>
    <row r="5959" spans="1:12" x14ac:dyDescent="0.25">
      <c r="A5959" s="23" t="s">
        <v>11374</v>
      </c>
      <c r="B5959" s="23" t="s">
        <v>11375</v>
      </c>
      <c r="C5959" s="23" t="s">
        <v>32</v>
      </c>
      <c r="D5959" s="24">
        <v>45326.295775462961</v>
      </c>
      <c r="E5959" s="25" t="s">
        <v>13</v>
      </c>
      <c r="F5959" s="26" t="s">
        <v>16</v>
      </c>
      <c r="G5959" s="26" t="s">
        <v>14</v>
      </c>
      <c r="H5959" s="23">
        <v>0</v>
      </c>
      <c r="I5959" s="27"/>
      <c r="J5959" s="28">
        <v>0</v>
      </c>
      <c r="K5959" t="str">
        <f>IF((LEN(relatorio_Ananindeua3[[#This Row],[CIF/CPF/CNPJ]])=14),relatorio_Ananindeua3[[#This Row],[CIF/CPF/CNPJ]],relatorio_Ananindeua3[[#This Row],[Coluna2]])</f>
        <v>53785360000102</v>
      </c>
      <c r="L5959" t="str">
        <f t="shared" si="93"/>
        <v>537******02</v>
      </c>
    </row>
    <row r="5960" spans="1:12" x14ac:dyDescent="0.25">
      <c r="A5960" s="23" t="s">
        <v>11380</v>
      </c>
      <c r="B5960" s="23" t="s">
        <v>11381</v>
      </c>
      <c r="C5960" s="23" t="s">
        <v>32</v>
      </c>
      <c r="D5960" s="24">
        <v>45326.295787037037</v>
      </c>
      <c r="E5960" s="25" t="s">
        <v>13</v>
      </c>
      <c r="F5960" s="26" t="s">
        <v>16</v>
      </c>
      <c r="G5960" s="26" t="s">
        <v>14</v>
      </c>
      <c r="H5960" s="23">
        <v>0</v>
      </c>
      <c r="I5960" s="27"/>
      <c r="J5960" s="28">
        <v>0</v>
      </c>
      <c r="K5960" t="str">
        <f>IF((LEN(relatorio_Ananindeua3[[#This Row],[CIF/CPF/CNPJ]])=14),relatorio_Ananindeua3[[#This Row],[CIF/CPF/CNPJ]],relatorio_Ananindeua3[[#This Row],[Coluna2]])</f>
        <v>53785544000172</v>
      </c>
      <c r="L5960" t="str">
        <f t="shared" si="93"/>
        <v>537******72</v>
      </c>
    </row>
    <row r="5961" spans="1:12" x14ac:dyDescent="0.25">
      <c r="A5961" s="23" t="s">
        <v>5634</v>
      </c>
      <c r="B5961" s="23" t="s">
        <v>5635</v>
      </c>
      <c r="C5961" s="23" t="s">
        <v>34</v>
      </c>
      <c r="D5961" s="24">
        <v>45326.295810185184</v>
      </c>
      <c r="E5961" s="25" t="s">
        <v>13</v>
      </c>
      <c r="F5961" s="26" t="s">
        <v>16</v>
      </c>
      <c r="G5961" s="26" t="s">
        <v>14</v>
      </c>
      <c r="H5961" s="23">
        <v>0</v>
      </c>
      <c r="I5961" s="27"/>
      <c r="J5961" s="28">
        <v>0</v>
      </c>
      <c r="K5961" t="str">
        <f>IF((LEN(relatorio_Ananindeua3[[#This Row],[CIF/CPF/CNPJ]])=14),relatorio_Ananindeua3[[#This Row],[CIF/CPF/CNPJ]],relatorio_Ananindeua3[[#This Row],[Coluna2]])</f>
        <v>42311854000139</v>
      </c>
      <c r="L5961" t="str">
        <f t="shared" si="93"/>
        <v>423******39</v>
      </c>
    </row>
    <row r="5962" spans="1:12" x14ac:dyDescent="0.25">
      <c r="A5962" s="23" t="s">
        <v>7754</v>
      </c>
      <c r="B5962" s="23" t="s">
        <v>7755</v>
      </c>
      <c r="C5962" s="23" t="s">
        <v>34</v>
      </c>
      <c r="D5962" s="24">
        <v>45326.296030092592</v>
      </c>
      <c r="E5962" s="25" t="s">
        <v>13</v>
      </c>
      <c r="F5962" s="26" t="s">
        <v>16</v>
      </c>
      <c r="G5962" s="26" t="s">
        <v>14</v>
      </c>
      <c r="H5962" s="23">
        <v>0</v>
      </c>
      <c r="I5962" s="27"/>
      <c r="J5962" s="28">
        <v>0</v>
      </c>
      <c r="K5962" t="str">
        <f>IF((LEN(relatorio_Ananindeua3[[#This Row],[CIF/CPF/CNPJ]])=14),relatorio_Ananindeua3[[#This Row],[CIF/CPF/CNPJ]],relatorio_Ananindeua3[[#This Row],[Coluna2]])</f>
        <v>48380564000123</v>
      </c>
      <c r="L5962" t="str">
        <f t="shared" si="93"/>
        <v>483******23</v>
      </c>
    </row>
    <row r="5963" spans="1:12" x14ac:dyDescent="0.25">
      <c r="A5963" s="23" t="s">
        <v>11396</v>
      </c>
      <c r="B5963" s="23" t="s">
        <v>11397</v>
      </c>
      <c r="C5963" s="23" t="s">
        <v>32</v>
      </c>
      <c r="D5963" s="24">
        <v>45326.296030092592</v>
      </c>
      <c r="E5963" s="25" t="s">
        <v>13</v>
      </c>
      <c r="F5963" s="26" t="s">
        <v>16</v>
      </c>
      <c r="G5963" s="26" t="s">
        <v>14</v>
      </c>
      <c r="H5963" s="23">
        <v>0</v>
      </c>
      <c r="I5963" s="27"/>
      <c r="J5963" s="28">
        <v>0</v>
      </c>
      <c r="K5963" t="str">
        <f>IF((LEN(relatorio_Ananindeua3[[#This Row],[CIF/CPF/CNPJ]])=14),relatorio_Ananindeua3[[#This Row],[CIF/CPF/CNPJ]],relatorio_Ananindeua3[[#This Row],[Coluna2]])</f>
        <v>53787491000129</v>
      </c>
      <c r="L5963" t="str">
        <f t="shared" si="93"/>
        <v>537******29</v>
      </c>
    </row>
    <row r="5964" spans="1:12" x14ac:dyDescent="0.25">
      <c r="A5964" s="23" t="s">
        <v>11388</v>
      </c>
      <c r="B5964" s="23" t="s">
        <v>11389</v>
      </c>
      <c r="C5964" s="23" t="s">
        <v>32</v>
      </c>
      <c r="D5964" s="24">
        <v>45326.296041666668</v>
      </c>
      <c r="E5964" s="25" t="s">
        <v>13</v>
      </c>
      <c r="F5964" s="26" t="s">
        <v>16</v>
      </c>
      <c r="G5964" s="26" t="s">
        <v>14</v>
      </c>
      <c r="H5964" s="23">
        <v>0</v>
      </c>
      <c r="I5964" s="27"/>
      <c r="J5964" s="28">
        <v>0</v>
      </c>
      <c r="K5964" t="str">
        <f>IF((LEN(relatorio_Ananindeua3[[#This Row],[CIF/CPF/CNPJ]])=14),relatorio_Ananindeua3[[#This Row],[CIF/CPF/CNPJ]],relatorio_Ananindeua3[[#This Row],[Coluna2]])</f>
        <v>53786584000139</v>
      </c>
      <c r="L5964" t="str">
        <f t="shared" si="93"/>
        <v>537******39</v>
      </c>
    </row>
    <row r="5965" spans="1:12" x14ac:dyDescent="0.25">
      <c r="A5965" s="23" t="s">
        <v>11384</v>
      </c>
      <c r="B5965" s="23" t="s">
        <v>11385</v>
      </c>
      <c r="C5965" s="23" t="s">
        <v>32</v>
      </c>
      <c r="D5965" s="24">
        <v>45326.296053240738</v>
      </c>
      <c r="E5965" s="25" t="s">
        <v>13</v>
      </c>
      <c r="F5965" s="26" t="s">
        <v>16</v>
      </c>
      <c r="G5965" s="26" t="s">
        <v>14</v>
      </c>
      <c r="H5965" s="23">
        <v>0</v>
      </c>
      <c r="I5965" s="27"/>
      <c r="J5965" s="28">
        <v>0</v>
      </c>
      <c r="K5965" t="str">
        <f>IF((LEN(relatorio_Ananindeua3[[#This Row],[CIF/CPF/CNPJ]])=14),relatorio_Ananindeua3[[#This Row],[CIF/CPF/CNPJ]],relatorio_Ananindeua3[[#This Row],[Coluna2]])</f>
        <v>53786023000130</v>
      </c>
      <c r="L5965" t="str">
        <f t="shared" si="93"/>
        <v>537******30</v>
      </c>
    </row>
    <row r="5966" spans="1:12" x14ac:dyDescent="0.25">
      <c r="A5966" s="23" t="s">
        <v>4362</v>
      </c>
      <c r="B5966" s="23" t="s">
        <v>4363</v>
      </c>
      <c r="C5966" s="23" t="s">
        <v>34</v>
      </c>
      <c r="D5966" s="24">
        <v>45326.296099537038</v>
      </c>
      <c r="E5966" s="25" t="s">
        <v>13</v>
      </c>
      <c r="F5966" s="26" t="s">
        <v>16</v>
      </c>
      <c r="G5966" s="26" t="s">
        <v>14</v>
      </c>
      <c r="H5966" s="23">
        <v>0</v>
      </c>
      <c r="I5966" s="27"/>
      <c r="J5966" s="28">
        <v>0</v>
      </c>
      <c r="K5966" t="str">
        <f>IF((LEN(relatorio_Ananindeua3[[#This Row],[CIF/CPF/CNPJ]])=14),relatorio_Ananindeua3[[#This Row],[CIF/CPF/CNPJ]],relatorio_Ananindeua3[[#This Row],[Coluna2]])</f>
        <v>37270982000141</v>
      </c>
      <c r="L5966" t="str">
        <f t="shared" si="93"/>
        <v>372******41</v>
      </c>
    </row>
    <row r="5967" spans="1:12" x14ac:dyDescent="0.25">
      <c r="A5967" s="23" t="s">
        <v>6904</v>
      </c>
      <c r="B5967" s="23" t="s">
        <v>6905</v>
      </c>
      <c r="C5967" s="23" t="s">
        <v>20</v>
      </c>
      <c r="D5967" s="24">
        <v>45327</v>
      </c>
      <c r="E5967" s="25" t="s">
        <v>13</v>
      </c>
      <c r="F5967" s="26" t="s">
        <v>19</v>
      </c>
      <c r="G5967" s="26" t="s">
        <v>13496</v>
      </c>
      <c r="H5967" s="23">
        <v>0</v>
      </c>
      <c r="I5967" s="27"/>
      <c r="J5967" s="28">
        <v>91.5</v>
      </c>
      <c r="K5967" t="str">
        <f>IF((LEN(relatorio_Ananindeua3[[#This Row],[CIF/CPF/CNPJ]])=14),relatorio_Ananindeua3[[#This Row],[CIF/CPF/CNPJ]],relatorio_Ananindeua3[[#This Row],[Coluna2]])</f>
        <v>46201083002393</v>
      </c>
      <c r="L5967" t="str">
        <f t="shared" si="93"/>
        <v>462******93</v>
      </c>
    </row>
    <row r="5968" spans="1:12" x14ac:dyDescent="0.25">
      <c r="A5968" s="23" t="s">
        <v>13467</v>
      </c>
      <c r="B5968" s="23" t="s">
        <v>13466</v>
      </c>
      <c r="C5968" s="23" t="s">
        <v>21</v>
      </c>
      <c r="D5968" s="24">
        <v>45327</v>
      </c>
      <c r="E5968" s="25" t="s">
        <v>13</v>
      </c>
      <c r="F5968" s="26" t="s">
        <v>19</v>
      </c>
      <c r="G5968" s="26" t="s">
        <v>13496</v>
      </c>
      <c r="H5968" s="23">
        <v>0</v>
      </c>
      <c r="I5968" s="27"/>
      <c r="J5968" s="28">
        <v>984.6</v>
      </c>
      <c r="K5968" t="str">
        <f>IF((LEN(relatorio_Ananindeua3[[#This Row],[CIF/CPF/CNPJ]])=14),relatorio_Ananindeua3[[#This Row],[CIF/CPF/CNPJ]],relatorio_Ananindeua3[[#This Row],[Coluna2]])</f>
        <v>60975737005978</v>
      </c>
      <c r="L5968" t="str">
        <f t="shared" si="93"/>
        <v>609******78</v>
      </c>
    </row>
    <row r="5969" spans="1:12" x14ac:dyDescent="0.25">
      <c r="A5969" s="23" t="s">
        <v>11402</v>
      </c>
      <c r="B5969" s="23" t="s">
        <v>11403</v>
      </c>
      <c r="C5969" s="23" t="s">
        <v>32</v>
      </c>
      <c r="D5969" s="24">
        <v>45327.031574074077</v>
      </c>
      <c r="E5969" s="25" t="s">
        <v>13</v>
      </c>
      <c r="F5969" s="26" t="s">
        <v>16</v>
      </c>
      <c r="G5969" s="26" t="s">
        <v>14</v>
      </c>
      <c r="H5969" s="23">
        <v>0</v>
      </c>
      <c r="I5969" s="27"/>
      <c r="J5969" s="28">
        <v>0</v>
      </c>
      <c r="K5969" t="str">
        <f>IF((LEN(relatorio_Ananindeua3[[#This Row],[CIF/CPF/CNPJ]])=14),relatorio_Ananindeua3[[#This Row],[CIF/CPF/CNPJ]],relatorio_Ananindeua3[[#This Row],[Coluna2]])</f>
        <v>53790322000148</v>
      </c>
      <c r="L5969" t="str">
        <f t="shared" si="93"/>
        <v>537******48</v>
      </c>
    </row>
    <row r="5970" spans="1:12" x14ac:dyDescent="0.25">
      <c r="A5970" s="23" t="s">
        <v>6495</v>
      </c>
      <c r="B5970" s="23" t="s">
        <v>6496</v>
      </c>
      <c r="C5970" s="23" t="s">
        <v>34</v>
      </c>
      <c r="D5970" s="24">
        <v>45327.031608796293</v>
      </c>
      <c r="E5970" s="25" t="s">
        <v>13</v>
      </c>
      <c r="F5970" s="26" t="s">
        <v>16</v>
      </c>
      <c r="G5970" s="26" t="s">
        <v>14</v>
      </c>
      <c r="H5970" s="23">
        <v>0</v>
      </c>
      <c r="I5970" s="27"/>
      <c r="J5970" s="28">
        <v>0</v>
      </c>
      <c r="K5970" t="str">
        <f>IF((LEN(relatorio_Ananindeua3[[#This Row],[CIF/CPF/CNPJ]])=14),relatorio_Ananindeua3[[#This Row],[CIF/CPF/CNPJ]],relatorio_Ananindeua3[[#This Row],[Coluna2]])</f>
        <v>45068861000140</v>
      </c>
      <c r="L5970" t="str">
        <f t="shared" ref="L5970:L6033" si="94">_xlfn.CONCAT(LEFT(A5970,3),REPT("*",6),RIGHT(A5970,2))</f>
        <v>450******40</v>
      </c>
    </row>
    <row r="5971" spans="1:12" x14ac:dyDescent="0.25">
      <c r="A5971" s="23" t="s">
        <v>11404</v>
      </c>
      <c r="B5971" s="23" t="s">
        <v>11405</v>
      </c>
      <c r="C5971" s="23" t="s">
        <v>32</v>
      </c>
      <c r="D5971" s="24">
        <v>45327.038472222222</v>
      </c>
      <c r="E5971" s="25" t="s">
        <v>13</v>
      </c>
      <c r="F5971" s="26" t="s">
        <v>16</v>
      </c>
      <c r="G5971" s="26" t="s">
        <v>14</v>
      </c>
      <c r="H5971" s="23">
        <v>0</v>
      </c>
      <c r="I5971" s="27"/>
      <c r="J5971" s="28">
        <v>0</v>
      </c>
      <c r="K5971" t="str">
        <f>IF((LEN(relatorio_Ananindeua3[[#This Row],[CIF/CPF/CNPJ]])=14),relatorio_Ananindeua3[[#This Row],[CIF/CPF/CNPJ]],relatorio_Ananindeua3[[#This Row],[Coluna2]])</f>
        <v>53791891000108</v>
      </c>
      <c r="L5971" t="str">
        <f t="shared" si="94"/>
        <v>537******08</v>
      </c>
    </row>
    <row r="5972" spans="1:12" x14ac:dyDescent="0.25">
      <c r="A5972" s="23" t="s">
        <v>11400</v>
      </c>
      <c r="B5972" s="23" t="s">
        <v>11401</v>
      </c>
      <c r="C5972" s="23" t="s">
        <v>32</v>
      </c>
      <c r="D5972" s="24">
        <v>45327.038483796299</v>
      </c>
      <c r="E5972" s="25" t="s">
        <v>13</v>
      </c>
      <c r="F5972" s="26" t="s">
        <v>16</v>
      </c>
      <c r="G5972" s="26" t="s">
        <v>14</v>
      </c>
      <c r="H5972" s="23">
        <v>0</v>
      </c>
      <c r="I5972" s="27"/>
      <c r="J5972" s="28">
        <v>0</v>
      </c>
      <c r="K5972" t="str">
        <f>IF((LEN(relatorio_Ananindeua3[[#This Row],[CIF/CPF/CNPJ]])=14),relatorio_Ananindeua3[[#This Row],[CIF/CPF/CNPJ]],relatorio_Ananindeua3[[#This Row],[Coluna2]])</f>
        <v>53790147000199</v>
      </c>
      <c r="L5972" t="str">
        <f t="shared" si="94"/>
        <v>537******99</v>
      </c>
    </row>
    <row r="5973" spans="1:12" x14ac:dyDescent="0.25">
      <c r="A5973" s="23" t="s">
        <v>11406</v>
      </c>
      <c r="B5973" s="23" t="s">
        <v>11407</v>
      </c>
      <c r="C5973" s="23" t="s">
        <v>32</v>
      </c>
      <c r="D5973" s="24">
        <v>45327.038530092592</v>
      </c>
      <c r="E5973" s="25" t="s">
        <v>13</v>
      </c>
      <c r="F5973" s="26" t="s">
        <v>16</v>
      </c>
      <c r="G5973" s="26" t="s">
        <v>14</v>
      </c>
      <c r="H5973" s="23">
        <v>0</v>
      </c>
      <c r="I5973" s="27"/>
      <c r="J5973" s="28">
        <v>0</v>
      </c>
      <c r="K5973" t="str">
        <f>IF((LEN(relatorio_Ananindeua3[[#This Row],[CIF/CPF/CNPJ]])=14),relatorio_Ananindeua3[[#This Row],[CIF/CPF/CNPJ]],relatorio_Ananindeua3[[#This Row],[Coluna2]])</f>
        <v>53792192000182</v>
      </c>
      <c r="L5973" t="str">
        <f t="shared" si="94"/>
        <v>537******82</v>
      </c>
    </row>
    <row r="5974" spans="1:12" x14ac:dyDescent="0.25">
      <c r="A5974" s="23" t="s">
        <v>6731</v>
      </c>
      <c r="B5974" s="23" t="s">
        <v>6732</v>
      </c>
      <c r="C5974" s="23" t="s">
        <v>34</v>
      </c>
      <c r="D5974" s="24">
        <v>45327.295381944445</v>
      </c>
      <c r="E5974" s="25" t="s">
        <v>13</v>
      </c>
      <c r="F5974" s="26" t="s">
        <v>16</v>
      </c>
      <c r="G5974" s="26" t="s">
        <v>14</v>
      </c>
      <c r="H5974" s="23">
        <v>0</v>
      </c>
      <c r="I5974" s="27"/>
      <c r="J5974" s="28">
        <v>0</v>
      </c>
      <c r="K5974" t="str">
        <f>IF((LEN(relatorio_Ananindeua3[[#This Row],[CIF/CPF/CNPJ]])=14),relatorio_Ananindeua3[[#This Row],[CIF/CPF/CNPJ]],relatorio_Ananindeua3[[#This Row],[Coluna2]])</f>
        <v>45716509000173</v>
      </c>
      <c r="L5974" t="str">
        <f t="shared" si="94"/>
        <v>457******73</v>
      </c>
    </row>
    <row r="5975" spans="1:12" x14ac:dyDescent="0.25">
      <c r="A5975" s="23" t="s">
        <v>3991</v>
      </c>
      <c r="B5975" s="23" t="s">
        <v>3992</v>
      </c>
      <c r="C5975" s="23" t="s">
        <v>34</v>
      </c>
      <c r="D5975" s="24">
        <v>45327.443877314814</v>
      </c>
      <c r="E5975" s="25" t="s">
        <v>11</v>
      </c>
      <c r="F5975" s="26" t="s">
        <v>16</v>
      </c>
      <c r="G5975" s="26" t="s">
        <v>14</v>
      </c>
      <c r="H5975" s="23">
        <v>0</v>
      </c>
      <c r="I5975" s="27"/>
      <c r="J5975" s="28">
        <v>0</v>
      </c>
      <c r="K5975" t="str">
        <f>IF((LEN(relatorio_Ananindeua3[[#This Row],[CIF/CPF/CNPJ]])=14),relatorio_Ananindeua3[[#This Row],[CIF/CPF/CNPJ]],relatorio_Ananindeua3[[#This Row],[Coluna2]])</f>
        <v>35697647000107</v>
      </c>
      <c r="L5975" t="str">
        <f t="shared" si="94"/>
        <v>356******07</v>
      </c>
    </row>
    <row r="5976" spans="1:12" x14ac:dyDescent="0.25">
      <c r="A5976" s="23" t="s">
        <v>11266</v>
      </c>
      <c r="B5976" s="23" t="s">
        <v>11267</v>
      </c>
      <c r="C5976" s="23" t="s">
        <v>32</v>
      </c>
      <c r="D5976" s="24">
        <v>45327.699236111112</v>
      </c>
      <c r="E5976" s="25" t="s">
        <v>11</v>
      </c>
      <c r="F5976" s="26" t="s">
        <v>16</v>
      </c>
      <c r="G5976" s="26" t="s">
        <v>14</v>
      </c>
      <c r="H5976" s="23">
        <v>0</v>
      </c>
      <c r="I5976" s="27"/>
      <c r="J5976" s="28">
        <v>0</v>
      </c>
      <c r="K5976" t="str">
        <f>IF((LEN(relatorio_Ananindeua3[[#This Row],[CIF/CPF/CNPJ]])=14),relatorio_Ananindeua3[[#This Row],[CIF/CPF/CNPJ]],relatorio_Ananindeua3[[#This Row],[Coluna2]])</f>
        <v>53735273000140</v>
      </c>
      <c r="L5976" t="str">
        <f t="shared" si="94"/>
        <v>537******40</v>
      </c>
    </row>
    <row r="5977" spans="1:12" x14ac:dyDescent="0.25">
      <c r="A5977" s="23" t="s">
        <v>4237</v>
      </c>
      <c r="B5977" s="23" t="s">
        <v>4238</v>
      </c>
      <c r="C5977" s="23" t="s">
        <v>17</v>
      </c>
      <c r="D5977" s="24">
        <v>45327.732442129629</v>
      </c>
      <c r="E5977" s="25" t="s">
        <v>11</v>
      </c>
      <c r="F5977" s="26" t="s">
        <v>16</v>
      </c>
      <c r="G5977" s="26" t="s">
        <v>14</v>
      </c>
      <c r="H5977" s="23">
        <v>0</v>
      </c>
      <c r="I5977" s="27"/>
      <c r="J5977" s="28">
        <v>0</v>
      </c>
      <c r="K5977" t="str">
        <f>IF((LEN(relatorio_Ananindeua3[[#This Row],[CIF/CPF/CNPJ]])=14),relatorio_Ananindeua3[[#This Row],[CIF/CPF/CNPJ]],relatorio_Ananindeua3[[#This Row],[Coluna2]])</f>
        <v>36726797000156</v>
      </c>
      <c r="L5977" t="str">
        <f t="shared" si="94"/>
        <v>367******56</v>
      </c>
    </row>
    <row r="5978" spans="1:12" x14ac:dyDescent="0.25">
      <c r="A5978" s="23" t="s">
        <v>956</v>
      </c>
      <c r="B5978" s="23" t="s">
        <v>957</v>
      </c>
      <c r="C5978" s="23" t="s">
        <v>21</v>
      </c>
      <c r="D5978" s="24">
        <v>45327.741875</v>
      </c>
      <c r="E5978" s="25" t="s">
        <v>13</v>
      </c>
      <c r="F5978" s="26" t="s">
        <v>19</v>
      </c>
      <c r="G5978" s="26" t="s">
        <v>13496</v>
      </c>
      <c r="H5978" s="23">
        <v>0</v>
      </c>
      <c r="I5978" s="27"/>
      <c r="J5978" s="28">
        <v>10</v>
      </c>
      <c r="K5978" t="str">
        <f>IF((LEN(relatorio_Ananindeua3[[#This Row],[CIF/CPF/CNPJ]])=14),relatorio_Ananindeua3[[#This Row],[CIF/CPF/CNPJ]],relatorio_Ananindeua3[[#This Row],[Coluna2]])</f>
        <v>17454167000125</v>
      </c>
      <c r="L5978" t="str">
        <f t="shared" si="94"/>
        <v>174******25</v>
      </c>
    </row>
    <row r="5979" spans="1:12" x14ac:dyDescent="0.25">
      <c r="A5979" s="23" t="s">
        <v>6904</v>
      </c>
      <c r="B5979" s="23" t="s">
        <v>6905</v>
      </c>
      <c r="C5979" s="23" t="s">
        <v>20</v>
      </c>
      <c r="D5979" s="24">
        <v>45328</v>
      </c>
      <c r="E5979" s="25" t="s">
        <v>13</v>
      </c>
      <c r="F5979" s="26" t="s">
        <v>19</v>
      </c>
      <c r="G5979" s="26" t="s">
        <v>13496</v>
      </c>
      <c r="H5979" s="23">
        <v>0</v>
      </c>
      <c r="I5979" s="27"/>
      <c r="J5979" s="28">
        <v>113</v>
      </c>
      <c r="K5979" t="str">
        <f>IF((LEN(relatorio_Ananindeua3[[#This Row],[CIF/CPF/CNPJ]])=14),relatorio_Ananindeua3[[#This Row],[CIF/CPF/CNPJ]],relatorio_Ananindeua3[[#This Row],[Coluna2]])</f>
        <v>46201083002393</v>
      </c>
      <c r="L5979" t="str">
        <f t="shared" si="94"/>
        <v>462******93</v>
      </c>
    </row>
    <row r="5980" spans="1:12" x14ac:dyDescent="0.25">
      <c r="A5980" s="23" t="s">
        <v>13467</v>
      </c>
      <c r="B5980" s="23" t="s">
        <v>13466</v>
      </c>
      <c r="C5980" s="23" t="s">
        <v>21</v>
      </c>
      <c r="D5980" s="24">
        <v>45328</v>
      </c>
      <c r="E5980" s="25" t="s">
        <v>13</v>
      </c>
      <c r="F5980" s="26" t="s">
        <v>19</v>
      </c>
      <c r="G5980" s="26" t="s">
        <v>13496</v>
      </c>
      <c r="H5980" s="23">
        <v>0</v>
      </c>
      <c r="I5980" s="27"/>
      <c r="J5980" s="28">
        <v>1915.61</v>
      </c>
      <c r="K5980" t="str">
        <f>IF((LEN(relatorio_Ananindeua3[[#This Row],[CIF/CPF/CNPJ]])=14),relatorio_Ananindeua3[[#This Row],[CIF/CPF/CNPJ]],relatorio_Ananindeua3[[#This Row],[Coluna2]])</f>
        <v>60975737005978</v>
      </c>
      <c r="L5980" t="str">
        <f t="shared" si="94"/>
        <v>609******78</v>
      </c>
    </row>
    <row r="5981" spans="1:12" x14ac:dyDescent="0.25">
      <c r="A5981" s="23" t="s">
        <v>13482</v>
      </c>
      <c r="B5981" s="23" t="s">
        <v>13481</v>
      </c>
      <c r="C5981" s="23" t="s">
        <v>21</v>
      </c>
      <c r="D5981" s="24">
        <v>45328</v>
      </c>
      <c r="E5981" s="25" t="s">
        <v>13</v>
      </c>
      <c r="F5981" s="26" t="s">
        <v>19</v>
      </c>
      <c r="G5981" s="26" t="s">
        <v>13496</v>
      </c>
      <c r="H5981" s="23">
        <v>0</v>
      </c>
      <c r="I5981" s="27"/>
      <c r="J5981" s="28">
        <v>209.24</v>
      </c>
      <c r="K5981" t="str">
        <f>IF((LEN(relatorio_Ananindeua3[[#This Row],[CIF/CPF/CNPJ]])=14),relatorio_Ananindeua3[[#This Row],[CIF/CPF/CNPJ]],relatorio_Ananindeua3[[#This Row],[Coluna2]])</f>
        <v>83367326007000</v>
      </c>
      <c r="L5981" t="str">
        <f t="shared" si="94"/>
        <v>833******00</v>
      </c>
    </row>
    <row r="5982" spans="1:12" x14ac:dyDescent="0.25">
      <c r="A5982" s="23" t="s">
        <v>13483</v>
      </c>
      <c r="B5982" s="23" t="s">
        <v>13481</v>
      </c>
      <c r="C5982" s="23" t="s">
        <v>21</v>
      </c>
      <c r="D5982" s="24">
        <v>45328</v>
      </c>
      <c r="E5982" s="25" t="s">
        <v>13</v>
      </c>
      <c r="F5982" s="26" t="s">
        <v>19</v>
      </c>
      <c r="G5982" s="26" t="s">
        <v>13496</v>
      </c>
      <c r="H5982" s="23">
        <v>0</v>
      </c>
      <c r="I5982" s="27"/>
      <c r="J5982" s="28">
        <v>752.18</v>
      </c>
      <c r="K5982" t="str">
        <f>IF((LEN(relatorio_Ananindeua3[[#This Row],[CIF/CPF/CNPJ]])=14),relatorio_Ananindeua3[[#This Row],[CIF/CPF/CNPJ]],relatorio_Ananindeua3[[#This Row],[Coluna2]])</f>
        <v>83367326011547</v>
      </c>
      <c r="L5982" t="str">
        <f t="shared" si="94"/>
        <v>833******47</v>
      </c>
    </row>
    <row r="5983" spans="1:12" x14ac:dyDescent="0.25">
      <c r="A5983" s="23" t="s">
        <v>11440</v>
      </c>
      <c r="B5983" s="23" t="s">
        <v>11441</v>
      </c>
      <c r="C5983" s="23" t="s">
        <v>32</v>
      </c>
      <c r="D5983" s="24">
        <v>45328.031458333331</v>
      </c>
      <c r="E5983" s="25" t="s">
        <v>13</v>
      </c>
      <c r="F5983" s="26" t="s">
        <v>16</v>
      </c>
      <c r="G5983" s="26" t="s">
        <v>14</v>
      </c>
      <c r="H5983" s="23">
        <v>0</v>
      </c>
      <c r="I5983" s="27"/>
      <c r="J5983" s="28">
        <v>0</v>
      </c>
      <c r="K5983" t="str">
        <f>IF((LEN(relatorio_Ananindeua3[[#This Row],[CIF/CPF/CNPJ]])=14),relatorio_Ananindeua3[[#This Row],[CIF/CPF/CNPJ]],relatorio_Ananindeua3[[#This Row],[Coluna2]])</f>
        <v>53808652000113</v>
      </c>
      <c r="L5983" t="str">
        <f t="shared" si="94"/>
        <v>538******13</v>
      </c>
    </row>
    <row r="5984" spans="1:12" x14ac:dyDescent="0.25">
      <c r="A5984" s="23" t="s">
        <v>11408</v>
      </c>
      <c r="B5984" s="23" t="s">
        <v>11409</v>
      </c>
      <c r="C5984" s="23" t="s">
        <v>32</v>
      </c>
      <c r="D5984" s="24">
        <v>45328.031585648147</v>
      </c>
      <c r="E5984" s="25" t="s">
        <v>13</v>
      </c>
      <c r="F5984" s="26" t="s">
        <v>16</v>
      </c>
      <c r="G5984" s="26" t="s">
        <v>14</v>
      </c>
      <c r="H5984" s="23">
        <v>0</v>
      </c>
      <c r="I5984" s="27"/>
      <c r="J5984" s="28">
        <v>0</v>
      </c>
      <c r="K5984" t="str">
        <f>IF((LEN(relatorio_Ananindeua3[[#This Row],[CIF/CPF/CNPJ]])=14),relatorio_Ananindeua3[[#This Row],[CIF/CPF/CNPJ]],relatorio_Ananindeua3[[#This Row],[Coluna2]])</f>
        <v>53793992000118</v>
      </c>
      <c r="L5984" t="str">
        <f t="shared" si="94"/>
        <v>537******18</v>
      </c>
    </row>
    <row r="5985" spans="1:12" x14ac:dyDescent="0.25">
      <c r="A5985" s="23" t="s">
        <v>11424</v>
      </c>
      <c r="B5985" s="23" t="s">
        <v>11425</v>
      </c>
      <c r="C5985" s="23" t="s">
        <v>32</v>
      </c>
      <c r="D5985" s="24">
        <v>45328.038425925923</v>
      </c>
      <c r="E5985" s="25" t="s">
        <v>13</v>
      </c>
      <c r="F5985" s="26" t="s">
        <v>16</v>
      </c>
      <c r="G5985" s="26" t="s">
        <v>14</v>
      </c>
      <c r="H5985" s="23">
        <v>0</v>
      </c>
      <c r="I5985" s="27"/>
      <c r="J5985" s="28">
        <v>0</v>
      </c>
      <c r="K5985" t="str">
        <f>IF((LEN(relatorio_Ananindeua3[[#This Row],[CIF/CPF/CNPJ]])=14),relatorio_Ananindeua3[[#This Row],[CIF/CPF/CNPJ]],relatorio_Ananindeua3[[#This Row],[Coluna2]])</f>
        <v>53800640000142</v>
      </c>
      <c r="L5985" t="str">
        <f t="shared" si="94"/>
        <v>538******42</v>
      </c>
    </row>
    <row r="5986" spans="1:12" x14ac:dyDescent="0.25">
      <c r="A5986" s="23" t="s">
        <v>11444</v>
      </c>
      <c r="B5986" s="23" t="s">
        <v>11445</v>
      </c>
      <c r="C5986" s="23" t="s">
        <v>32</v>
      </c>
      <c r="D5986" s="24">
        <v>45328.038437499999</v>
      </c>
      <c r="E5986" s="25" t="s">
        <v>13</v>
      </c>
      <c r="F5986" s="26" t="s">
        <v>16</v>
      </c>
      <c r="G5986" s="26" t="s">
        <v>14</v>
      </c>
      <c r="H5986" s="23">
        <v>0</v>
      </c>
      <c r="I5986" s="27"/>
      <c r="J5986" s="28">
        <v>0</v>
      </c>
      <c r="K5986" t="str">
        <f>IF((LEN(relatorio_Ananindeua3[[#This Row],[CIF/CPF/CNPJ]])=14),relatorio_Ananindeua3[[#This Row],[CIF/CPF/CNPJ]],relatorio_Ananindeua3[[#This Row],[Coluna2]])</f>
        <v>53810376000128</v>
      </c>
      <c r="L5986" t="str">
        <f t="shared" si="94"/>
        <v>538******28</v>
      </c>
    </row>
    <row r="5987" spans="1:12" x14ac:dyDescent="0.25">
      <c r="A5987" s="23" t="s">
        <v>11428</v>
      </c>
      <c r="B5987" s="23" t="s">
        <v>11429</v>
      </c>
      <c r="C5987" s="23" t="s">
        <v>32</v>
      </c>
      <c r="D5987" s="24">
        <v>45328.038449074076</v>
      </c>
      <c r="E5987" s="25" t="s">
        <v>13</v>
      </c>
      <c r="F5987" s="26" t="s">
        <v>16</v>
      </c>
      <c r="G5987" s="26" t="s">
        <v>14</v>
      </c>
      <c r="H5987" s="23">
        <v>0</v>
      </c>
      <c r="I5987" s="27"/>
      <c r="J5987" s="28">
        <v>0</v>
      </c>
      <c r="K5987" t="str">
        <f>IF((LEN(relatorio_Ananindeua3[[#This Row],[CIF/CPF/CNPJ]])=14),relatorio_Ananindeua3[[#This Row],[CIF/CPF/CNPJ]],relatorio_Ananindeua3[[#This Row],[Coluna2]])</f>
        <v>53801003000190</v>
      </c>
      <c r="L5987" t="str">
        <f t="shared" si="94"/>
        <v>538******90</v>
      </c>
    </row>
    <row r="5988" spans="1:12" x14ac:dyDescent="0.25">
      <c r="A5988" s="23" t="s">
        <v>9833</v>
      </c>
      <c r="B5988" s="23" t="s">
        <v>9834</v>
      </c>
      <c r="C5988" s="23" t="s">
        <v>34</v>
      </c>
      <c r="D5988" s="24">
        <v>45328.038460648146</v>
      </c>
      <c r="E5988" s="25" t="s">
        <v>13</v>
      </c>
      <c r="F5988" s="26" t="s">
        <v>16</v>
      </c>
      <c r="G5988" s="26" t="s">
        <v>14</v>
      </c>
      <c r="H5988" s="23">
        <v>0</v>
      </c>
      <c r="I5988" s="27"/>
      <c r="J5988" s="28">
        <v>0</v>
      </c>
      <c r="K5988" t="str">
        <f>IF((LEN(relatorio_Ananindeua3[[#This Row],[CIF/CPF/CNPJ]])=14),relatorio_Ananindeua3[[#This Row],[CIF/CPF/CNPJ]],relatorio_Ananindeua3[[#This Row],[Coluna2]])</f>
        <v>52394267000104</v>
      </c>
      <c r="L5988" t="str">
        <f t="shared" si="94"/>
        <v>523******04</v>
      </c>
    </row>
    <row r="5989" spans="1:12" x14ac:dyDescent="0.25">
      <c r="A5989" s="23" t="s">
        <v>5086</v>
      </c>
      <c r="B5989" s="23" t="s">
        <v>5087</v>
      </c>
      <c r="C5989" s="23" t="s">
        <v>34</v>
      </c>
      <c r="D5989" s="24">
        <v>45328.038472222222</v>
      </c>
      <c r="E5989" s="25" t="s">
        <v>13</v>
      </c>
      <c r="F5989" s="26" t="s">
        <v>16</v>
      </c>
      <c r="G5989" s="26" t="s">
        <v>14</v>
      </c>
      <c r="H5989" s="23">
        <v>0</v>
      </c>
      <c r="I5989" s="27"/>
      <c r="J5989" s="28">
        <v>0</v>
      </c>
      <c r="K5989" t="str">
        <f>IF((LEN(relatorio_Ananindeua3[[#This Row],[CIF/CPF/CNPJ]])=14),relatorio_Ananindeua3[[#This Row],[CIF/CPF/CNPJ]],relatorio_Ananindeua3[[#This Row],[Coluna2]])</f>
        <v>40574197000197</v>
      </c>
      <c r="L5989" t="str">
        <f t="shared" si="94"/>
        <v>405******97</v>
      </c>
    </row>
    <row r="5990" spans="1:12" x14ac:dyDescent="0.25">
      <c r="A5990" s="23" t="s">
        <v>11436</v>
      </c>
      <c r="B5990" s="23" t="s">
        <v>11437</v>
      </c>
      <c r="C5990" s="23" t="s">
        <v>32</v>
      </c>
      <c r="D5990" s="24">
        <v>45328.045393518521</v>
      </c>
      <c r="E5990" s="25" t="s">
        <v>13</v>
      </c>
      <c r="F5990" s="26" t="s">
        <v>16</v>
      </c>
      <c r="G5990" s="26" t="s">
        <v>14</v>
      </c>
      <c r="H5990" s="23">
        <v>0</v>
      </c>
      <c r="I5990" s="27"/>
      <c r="J5990" s="28">
        <v>0</v>
      </c>
      <c r="K5990" t="str">
        <f>IF((LEN(relatorio_Ananindeua3[[#This Row],[CIF/CPF/CNPJ]])=14),relatorio_Ananindeua3[[#This Row],[CIF/CPF/CNPJ]],relatorio_Ananindeua3[[#This Row],[Coluna2]])</f>
        <v>53807040000106</v>
      </c>
      <c r="L5990" t="str">
        <f t="shared" si="94"/>
        <v>538******06</v>
      </c>
    </row>
    <row r="5991" spans="1:12" x14ac:dyDescent="0.25">
      <c r="A5991" s="23" t="s">
        <v>11426</v>
      </c>
      <c r="B5991" s="23" t="s">
        <v>11427</v>
      </c>
      <c r="C5991" s="23" t="s">
        <v>32</v>
      </c>
      <c r="D5991" s="24">
        <v>45328.045416666668</v>
      </c>
      <c r="E5991" s="25" t="s">
        <v>13</v>
      </c>
      <c r="F5991" s="26" t="s">
        <v>16</v>
      </c>
      <c r="G5991" s="26" t="s">
        <v>14</v>
      </c>
      <c r="H5991" s="23">
        <v>0</v>
      </c>
      <c r="I5991" s="27"/>
      <c r="J5991" s="28">
        <v>0</v>
      </c>
      <c r="K5991" t="str">
        <f>IF((LEN(relatorio_Ananindeua3[[#This Row],[CIF/CPF/CNPJ]])=14),relatorio_Ananindeua3[[#This Row],[CIF/CPF/CNPJ]],relatorio_Ananindeua3[[#This Row],[Coluna2]])</f>
        <v>53800972000127</v>
      </c>
      <c r="L5991" t="str">
        <f t="shared" si="94"/>
        <v>538******27</v>
      </c>
    </row>
    <row r="5992" spans="1:12" x14ac:dyDescent="0.25">
      <c r="A5992" s="23" t="s">
        <v>11416</v>
      </c>
      <c r="B5992" s="23" t="s">
        <v>11417</v>
      </c>
      <c r="C5992" s="23" t="s">
        <v>32</v>
      </c>
      <c r="D5992" s="24">
        <v>45328.059259259258</v>
      </c>
      <c r="E5992" s="25" t="s">
        <v>13</v>
      </c>
      <c r="F5992" s="26" t="s">
        <v>16</v>
      </c>
      <c r="G5992" s="26" t="s">
        <v>14</v>
      </c>
      <c r="H5992" s="23">
        <v>0</v>
      </c>
      <c r="I5992" s="27"/>
      <c r="J5992" s="28">
        <v>0</v>
      </c>
      <c r="K5992" t="str">
        <f>IF((LEN(relatorio_Ananindeua3[[#This Row],[CIF/CPF/CNPJ]])=14),relatorio_Ananindeua3[[#This Row],[CIF/CPF/CNPJ]],relatorio_Ananindeua3[[#This Row],[Coluna2]])</f>
        <v>53797671000191</v>
      </c>
      <c r="L5992" t="str">
        <f t="shared" si="94"/>
        <v>537******91</v>
      </c>
    </row>
    <row r="5993" spans="1:12" x14ac:dyDescent="0.25">
      <c r="A5993" s="23" t="s">
        <v>5642</v>
      </c>
      <c r="B5993" s="23" t="s">
        <v>5643</v>
      </c>
      <c r="C5993" s="23" t="s">
        <v>34</v>
      </c>
      <c r="D5993" s="24">
        <v>45328.059328703705</v>
      </c>
      <c r="E5993" s="25" t="s">
        <v>13</v>
      </c>
      <c r="F5993" s="26" t="s">
        <v>16</v>
      </c>
      <c r="G5993" s="26" t="s">
        <v>14</v>
      </c>
      <c r="H5993" s="23">
        <v>0</v>
      </c>
      <c r="I5993" s="27"/>
      <c r="J5993" s="28">
        <v>0</v>
      </c>
      <c r="K5993" t="str">
        <f>IF((LEN(relatorio_Ananindeua3[[#This Row],[CIF/CPF/CNPJ]])=14),relatorio_Ananindeua3[[#This Row],[CIF/CPF/CNPJ]],relatorio_Ananindeua3[[#This Row],[Coluna2]])</f>
        <v>42329620000119</v>
      </c>
      <c r="L5993" t="str">
        <f t="shared" si="94"/>
        <v>423******19</v>
      </c>
    </row>
    <row r="5994" spans="1:12" x14ac:dyDescent="0.25">
      <c r="A5994" s="23" t="s">
        <v>11434</v>
      </c>
      <c r="B5994" s="23" t="s">
        <v>11435</v>
      </c>
      <c r="C5994" s="23" t="s">
        <v>32</v>
      </c>
      <c r="D5994" s="24">
        <v>45328.06622685185</v>
      </c>
      <c r="E5994" s="25" t="s">
        <v>13</v>
      </c>
      <c r="F5994" s="26" t="s">
        <v>16</v>
      </c>
      <c r="G5994" s="26" t="s">
        <v>14</v>
      </c>
      <c r="H5994" s="23">
        <v>0</v>
      </c>
      <c r="I5994" s="27"/>
      <c r="J5994" s="28">
        <v>0</v>
      </c>
      <c r="K5994" t="str">
        <f>IF((LEN(relatorio_Ananindeua3[[#This Row],[CIF/CPF/CNPJ]])=14),relatorio_Ananindeua3[[#This Row],[CIF/CPF/CNPJ]],relatorio_Ananindeua3[[#This Row],[Coluna2]])</f>
        <v>53806385000145</v>
      </c>
      <c r="L5994" t="str">
        <f t="shared" si="94"/>
        <v>538******45</v>
      </c>
    </row>
    <row r="5995" spans="1:12" x14ac:dyDescent="0.25">
      <c r="A5995" s="23" t="s">
        <v>11420</v>
      </c>
      <c r="B5995" s="23" t="s">
        <v>11421</v>
      </c>
      <c r="C5995" s="23" t="s">
        <v>32</v>
      </c>
      <c r="D5995" s="24">
        <v>45328.066250000003</v>
      </c>
      <c r="E5995" s="25" t="s">
        <v>13</v>
      </c>
      <c r="F5995" s="26" t="s">
        <v>16</v>
      </c>
      <c r="G5995" s="26" t="s">
        <v>14</v>
      </c>
      <c r="H5995" s="23">
        <v>0</v>
      </c>
      <c r="I5995" s="27"/>
      <c r="J5995" s="28">
        <v>0</v>
      </c>
      <c r="K5995" t="str">
        <f>IF((LEN(relatorio_Ananindeua3[[#This Row],[CIF/CPF/CNPJ]])=14),relatorio_Ananindeua3[[#This Row],[CIF/CPF/CNPJ]],relatorio_Ananindeua3[[#This Row],[Coluna2]])</f>
        <v>53797875000122</v>
      </c>
      <c r="L5995" t="str">
        <f t="shared" si="94"/>
        <v>537******22</v>
      </c>
    </row>
    <row r="5996" spans="1:12" x14ac:dyDescent="0.25">
      <c r="A5996" s="23" t="s">
        <v>11414</v>
      </c>
      <c r="B5996" s="23" t="s">
        <v>11415</v>
      </c>
      <c r="C5996" s="23" t="s">
        <v>32</v>
      </c>
      <c r="D5996" s="24">
        <v>45328.06627314815</v>
      </c>
      <c r="E5996" s="25" t="s">
        <v>13</v>
      </c>
      <c r="F5996" s="26" t="s">
        <v>16</v>
      </c>
      <c r="G5996" s="26" t="s">
        <v>14</v>
      </c>
      <c r="H5996" s="23">
        <v>0</v>
      </c>
      <c r="I5996" s="27"/>
      <c r="J5996" s="28">
        <v>0</v>
      </c>
      <c r="K5996" t="str">
        <f>IF((LEN(relatorio_Ananindeua3[[#This Row],[CIF/CPF/CNPJ]])=14),relatorio_Ananindeua3[[#This Row],[CIF/CPF/CNPJ]],relatorio_Ananindeua3[[#This Row],[Coluna2]])</f>
        <v>53795503000167</v>
      </c>
      <c r="L5996" t="str">
        <f t="shared" si="94"/>
        <v>537******67</v>
      </c>
    </row>
    <row r="5997" spans="1:12" x14ac:dyDescent="0.25">
      <c r="A5997" s="23" t="s">
        <v>11448</v>
      </c>
      <c r="B5997" s="23" t="s">
        <v>11449</v>
      </c>
      <c r="C5997" s="23" t="s">
        <v>32</v>
      </c>
      <c r="D5997" s="24">
        <v>45328.274583333332</v>
      </c>
      <c r="E5997" s="25" t="s">
        <v>13</v>
      </c>
      <c r="F5997" s="26" t="s">
        <v>16</v>
      </c>
      <c r="G5997" s="26" t="s">
        <v>14</v>
      </c>
      <c r="H5997" s="23">
        <v>0</v>
      </c>
      <c r="I5997" s="27"/>
      <c r="J5997" s="28">
        <v>0</v>
      </c>
      <c r="K5997" t="str">
        <f>IF((LEN(relatorio_Ananindeua3[[#This Row],[CIF/CPF/CNPJ]])=14),relatorio_Ananindeua3[[#This Row],[CIF/CPF/CNPJ]],relatorio_Ananindeua3[[#This Row],[Coluna2]])</f>
        <v>53811439000160</v>
      </c>
      <c r="L5997" t="str">
        <f t="shared" si="94"/>
        <v>538******60</v>
      </c>
    </row>
    <row r="5998" spans="1:12" x14ac:dyDescent="0.25">
      <c r="A5998" s="23" t="s">
        <v>11450</v>
      </c>
      <c r="B5998" s="23" t="s">
        <v>11451</v>
      </c>
      <c r="C5998" s="23" t="s">
        <v>32</v>
      </c>
      <c r="D5998" s="24">
        <v>45328.274606481478</v>
      </c>
      <c r="E5998" s="25" t="s">
        <v>13</v>
      </c>
      <c r="F5998" s="26" t="s">
        <v>16</v>
      </c>
      <c r="G5998" s="26" t="s">
        <v>14</v>
      </c>
      <c r="H5998" s="23">
        <v>0</v>
      </c>
      <c r="I5998" s="27"/>
      <c r="J5998" s="28">
        <v>0</v>
      </c>
      <c r="K5998" t="str">
        <f>IF((LEN(relatorio_Ananindeua3[[#This Row],[CIF/CPF/CNPJ]])=14),relatorio_Ananindeua3[[#This Row],[CIF/CPF/CNPJ]],relatorio_Ananindeua3[[#This Row],[Coluna2]])</f>
        <v>53811581000108</v>
      </c>
      <c r="L5998" t="str">
        <f t="shared" si="94"/>
        <v>538******08</v>
      </c>
    </row>
    <row r="5999" spans="1:12" x14ac:dyDescent="0.25">
      <c r="A5999" s="23" t="s">
        <v>11418</v>
      </c>
      <c r="B5999" s="23" t="s">
        <v>11419</v>
      </c>
      <c r="C5999" s="23" t="s">
        <v>32</v>
      </c>
      <c r="D5999" s="24">
        <v>45328.274641203701</v>
      </c>
      <c r="E5999" s="25" t="s">
        <v>13</v>
      </c>
      <c r="F5999" s="26" t="s">
        <v>16</v>
      </c>
      <c r="G5999" s="26" t="s">
        <v>14</v>
      </c>
      <c r="H5999" s="23">
        <v>0</v>
      </c>
      <c r="I5999" s="27"/>
      <c r="J5999" s="28">
        <v>0</v>
      </c>
      <c r="K5999" t="str">
        <f>IF((LEN(relatorio_Ananindeua3[[#This Row],[CIF/CPF/CNPJ]])=14),relatorio_Ananindeua3[[#This Row],[CIF/CPF/CNPJ]],relatorio_Ananindeua3[[#This Row],[Coluna2]])</f>
        <v>53797795000177</v>
      </c>
      <c r="L5999" t="str">
        <f t="shared" si="94"/>
        <v>537******77</v>
      </c>
    </row>
    <row r="6000" spans="1:12" x14ac:dyDescent="0.25">
      <c r="A6000" s="23" t="s">
        <v>7728</v>
      </c>
      <c r="B6000" s="23" t="s">
        <v>7729</v>
      </c>
      <c r="C6000" s="23" t="s">
        <v>34</v>
      </c>
      <c r="D6000" s="24">
        <v>45328.281493055554</v>
      </c>
      <c r="E6000" s="25" t="s">
        <v>13</v>
      </c>
      <c r="F6000" s="26" t="s">
        <v>16</v>
      </c>
      <c r="G6000" s="26" t="s">
        <v>14</v>
      </c>
      <c r="H6000" s="23">
        <v>0</v>
      </c>
      <c r="I6000" s="27"/>
      <c r="J6000" s="28">
        <v>0</v>
      </c>
      <c r="K6000" t="str">
        <f>IF((LEN(relatorio_Ananindeua3[[#This Row],[CIF/CPF/CNPJ]])=14),relatorio_Ananindeua3[[#This Row],[CIF/CPF/CNPJ]],relatorio_Ananindeua3[[#This Row],[Coluna2]])</f>
        <v>48309773000180</v>
      </c>
      <c r="L6000" t="str">
        <f t="shared" si="94"/>
        <v>483******80</v>
      </c>
    </row>
    <row r="6001" spans="1:12" x14ac:dyDescent="0.25">
      <c r="A6001" s="23" t="s">
        <v>11442</v>
      </c>
      <c r="B6001" s="23" t="s">
        <v>11443</v>
      </c>
      <c r="C6001" s="23" t="s">
        <v>32</v>
      </c>
      <c r="D6001" s="24">
        <v>45328.281574074077</v>
      </c>
      <c r="E6001" s="25" t="s">
        <v>13</v>
      </c>
      <c r="F6001" s="26" t="s">
        <v>16</v>
      </c>
      <c r="G6001" s="26" t="s">
        <v>14</v>
      </c>
      <c r="H6001" s="23">
        <v>0</v>
      </c>
      <c r="I6001" s="27"/>
      <c r="J6001" s="28">
        <v>0</v>
      </c>
      <c r="K6001" t="str">
        <f>IF((LEN(relatorio_Ananindeua3[[#This Row],[CIF/CPF/CNPJ]])=14),relatorio_Ananindeua3[[#This Row],[CIF/CPF/CNPJ]],relatorio_Ananindeua3[[#This Row],[Coluna2]])</f>
        <v>53809358000126</v>
      </c>
      <c r="L6001" t="str">
        <f t="shared" si="94"/>
        <v>538******26</v>
      </c>
    </row>
    <row r="6002" spans="1:12" x14ac:dyDescent="0.25">
      <c r="A6002" s="23" t="s">
        <v>11430</v>
      </c>
      <c r="B6002" s="23" t="s">
        <v>11431</v>
      </c>
      <c r="C6002" s="23" t="s">
        <v>32</v>
      </c>
      <c r="D6002" s="24">
        <v>45328.295335648145</v>
      </c>
      <c r="E6002" s="25" t="s">
        <v>13</v>
      </c>
      <c r="F6002" s="26" t="s">
        <v>16</v>
      </c>
      <c r="G6002" s="26" t="s">
        <v>14</v>
      </c>
      <c r="H6002" s="23">
        <v>0</v>
      </c>
      <c r="I6002" s="27"/>
      <c r="J6002" s="28">
        <v>0</v>
      </c>
      <c r="K6002" t="str">
        <f>IF((LEN(relatorio_Ananindeua3[[#This Row],[CIF/CPF/CNPJ]])=14),relatorio_Ananindeua3[[#This Row],[CIF/CPF/CNPJ]],relatorio_Ananindeua3[[#This Row],[Coluna2]])</f>
        <v>53804661000136</v>
      </c>
      <c r="L6002" t="str">
        <f t="shared" si="94"/>
        <v>538******36</v>
      </c>
    </row>
    <row r="6003" spans="1:12" x14ac:dyDescent="0.25">
      <c r="A6003" s="23" t="s">
        <v>11432</v>
      </c>
      <c r="B6003" s="23" t="s">
        <v>11433</v>
      </c>
      <c r="C6003" s="23" t="s">
        <v>32</v>
      </c>
      <c r="D6003" s="24">
        <v>45328.295416666668</v>
      </c>
      <c r="E6003" s="25" t="s">
        <v>13</v>
      </c>
      <c r="F6003" s="26" t="s">
        <v>16</v>
      </c>
      <c r="G6003" s="26" t="s">
        <v>14</v>
      </c>
      <c r="H6003" s="23">
        <v>0</v>
      </c>
      <c r="I6003" s="27"/>
      <c r="J6003" s="28">
        <v>0</v>
      </c>
      <c r="K6003" t="str">
        <f>IF((LEN(relatorio_Ananindeua3[[#This Row],[CIF/CPF/CNPJ]])=14),relatorio_Ananindeua3[[#This Row],[CIF/CPF/CNPJ]],relatorio_Ananindeua3[[#This Row],[Coluna2]])</f>
        <v>53805510000100</v>
      </c>
      <c r="L6003" t="str">
        <f t="shared" si="94"/>
        <v>538******00</v>
      </c>
    </row>
    <row r="6004" spans="1:12" x14ac:dyDescent="0.25">
      <c r="A6004" s="23" t="s">
        <v>11422</v>
      </c>
      <c r="B6004" s="23" t="s">
        <v>11423</v>
      </c>
      <c r="C6004" s="23" t="s">
        <v>32</v>
      </c>
      <c r="D6004" s="24">
        <v>45328.295428240737</v>
      </c>
      <c r="E6004" s="25" t="s">
        <v>13</v>
      </c>
      <c r="F6004" s="26" t="s">
        <v>16</v>
      </c>
      <c r="G6004" s="26" t="s">
        <v>14</v>
      </c>
      <c r="H6004" s="23">
        <v>0</v>
      </c>
      <c r="I6004" s="27"/>
      <c r="J6004" s="28">
        <v>0</v>
      </c>
      <c r="K6004" t="str">
        <f>IF((LEN(relatorio_Ananindeua3[[#This Row],[CIF/CPF/CNPJ]])=14),relatorio_Ananindeua3[[#This Row],[CIF/CPF/CNPJ]],relatorio_Ananindeua3[[#This Row],[Coluna2]])</f>
        <v>53799691000100</v>
      </c>
      <c r="L6004" t="str">
        <f t="shared" si="94"/>
        <v>537******00</v>
      </c>
    </row>
    <row r="6005" spans="1:12" x14ac:dyDescent="0.25">
      <c r="A6005" s="23" t="s">
        <v>11438</v>
      </c>
      <c r="B6005" s="23" t="s">
        <v>11439</v>
      </c>
      <c r="C6005" s="23" t="s">
        <v>32</v>
      </c>
      <c r="D6005" s="24">
        <v>45328.302268518521</v>
      </c>
      <c r="E6005" s="25" t="s">
        <v>13</v>
      </c>
      <c r="F6005" s="26" t="s">
        <v>16</v>
      </c>
      <c r="G6005" s="26" t="s">
        <v>14</v>
      </c>
      <c r="H6005" s="23">
        <v>0</v>
      </c>
      <c r="I6005" s="27"/>
      <c r="J6005" s="28">
        <v>0</v>
      </c>
      <c r="K6005" t="str">
        <f>IF((LEN(relatorio_Ananindeua3[[#This Row],[CIF/CPF/CNPJ]])=14),relatorio_Ananindeua3[[#This Row],[CIF/CPF/CNPJ]],relatorio_Ananindeua3[[#This Row],[Coluna2]])</f>
        <v>53807805000108</v>
      </c>
      <c r="L6005" t="str">
        <f t="shared" si="94"/>
        <v>538******08</v>
      </c>
    </row>
    <row r="6006" spans="1:12" x14ac:dyDescent="0.25">
      <c r="A6006" s="23" t="s">
        <v>1996</v>
      </c>
      <c r="B6006" s="23" t="s">
        <v>1997</v>
      </c>
      <c r="C6006" s="23" t="s">
        <v>34</v>
      </c>
      <c r="D6006" s="24">
        <v>45328.302314814813</v>
      </c>
      <c r="E6006" s="25" t="s">
        <v>13</v>
      </c>
      <c r="F6006" s="26" t="s">
        <v>16</v>
      </c>
      <c r="G6006" s="26" t="s">
        <v>14</v>
      </c>
      <c r="H6006" s="23">
        <v>0</v>
      </c>
      <c r="I6006" s="27"/>
      <c r="J6006" s="28">
        <v>0</v>
      </c>
      <c r="K6006" t="str">
        <f>IF((LEN(relatorio_Ananindeua3[[#This Row],[CIF/CPF/CNPJ]])=14),relatorio_Ananindeua3[[#This Row],[CIF/CPF/CNPJ]],relatorio_Ananindeua3[[#This Row],[Coluna2]])</f>
        <v>26315922000181</v>
      </c>
      <c r="L6006" t="str">
        <f t="shared" si="94"/>
        <v>263******81</v>
      </c>
    </row>
    <row r="6007" spans="1:12" x14ac:dyDescent="0.25">
      <c r="A6007" s="23" t="s">
        <v>11410</v>
      </c>
      <c r="B6007" s="23" t="s">
        <v>11411</v>
      </c>
      <c r="C6007" s="23" t="s">
        <v>32</v>
      </c>
      <c r="D6007" s="24">
        <v>45328.302349537036</v>
      </c>
      <c r="E6007" s="25" t="s">
        <v>13</v>
      </c>
      <c r="F6007" s="26" t="s">
        <v>16</v>
      </c>
      <c r="G6007" s="26" t="s">
        <v>14</v>
      </c>
      <c r="H6007" s="23">
        <v>0</v>
      </c>
      <c r="I6007" s="27"/>
      <c r="J6007" s="28">
        <v>0</v>
      </c>
      <c r="K6007" t="str">
        <f>IF((LEN(relatorio_Ananindeua3[[#This Row],[CIF/CPF/CNPJ]])=14),relatorio_Ananindeua3[[#This Row],[CIF/CPF/CNPJ]],relatorio_Ananindeua3[[#This Row],[Coluna2]])</f>
        <v>53794021000192</v>
      </c>
      <c r="L6007" t="str">
        <f t="shared" si="94"/>
        <v>537******92</v>
      </c>
    </row>
    <row r="6008" spans="1:12" x14ac:dyDescent="0.25">
      <c r="A6008" s="23" t="s">
        <v>2648</v>
      </c>
      <c r="B6008" s="23" t="s">
        <v>2649</v>
      </c>
      <c r="C6008" s="23" t="s">
        <v>34</v>
      </c>
      <c r="D6008" s="24">
        <v>45328.309305555558</v>
      </c>
      <c r="E6008" s="25" t="s">
        <v>13</v>
      </c>
      <c r="F6008" s="26" t="s">
        <v>16</v>
      </c>
      <c r="G6008" s="26" t="s">
        <v>14</v>
      </c>
      <c r="H6008" s="23">
        <v>0</v>
      </c>
      <c r="I6008" s="27"/>
      <c r="J6008" s="28">
        <v>0</v>
      </c>
      <c r="K6008" t="str">
        <f>IF((LEN(relatorio_Ananindeua3[[#This Row],[CIF/CPF/CNPJ]])=14),relatorio_Ananindeua3[[#This Row],[CIF/CPF/CNPJ]],relatorio_Ananindeua3[[#This Row],[Coluna2]])</f>
        <v>29799682000126</v>
      </c>
      <c r="L6008" t="str">
        <f t="shared" si="94"/>
        <v>297******26</v>
      </c>
    </row>
    <row r="6009" spans="1:12" x14ac:dyDescent="0.25">
      <c r="A6009" s="23" t="s">
        <v>11440</v>
      </c>
      <c r="B6009" s="23" t="s">
        <v>11441</v>
      </c>
      <c r="C6009" s="23" t="s">
        <v>34</v>
      </c>
      <c r="D6009" s="24">
        <v>45328.31621527778</v>
      </c>
      <c r="E6009" s="25" t="s">
        <v>13</v>
      </c>
      <c r="F6009" s="26" t="s">
        <v>16</v>
      </c>
      <c r="G6009" s="26" t="s">
        <v>14</v>
      </c>
      <c r="H6009" s="23">
        <v>0</v>
      </c>
      <c r="I6009" s="27"/>
      <c r="J6009" s="28">
        <v>0</v>
      </c>
      <c r="K6009" t="str">
        <f>IF((LEN(relatorio_Ananindeua3[[#This Row],[CIF/CPF/CNPJ]])=14),relatorio_Ananindeua3[[#This Row],[CIF/CPF/CNPJ]],relatorio_Ananindeua3[[#This Row],[Coluna2]])</f>
        <v>53808652000113</v>
      </c>
      <c r="L6009" t="str">
        <f t="shared" si="94"/>
        <v>538******13</v>
      </c>
    </row>
    <row r="6010" spans="1:12" x14ac:dyDescent="0.25">
      <c r="A6010" s="23" t="s">
        <v>11412</v>
      </c>
      <c r="B6010" s="23" t="s">
        <v>11413</v>
      </c>
      <c r="C6010" s="23" t="s">
        <v>32</v>
      </c>
      <c r="D6010" s="24">
        <v>45328.316296296296</v>
      </c>
      <c r="E6010" s="25" t="s">
        <v>13</v>
      </c>
      <c r="F6010" s="26" t="s">
        <v>16</v>
      </c>
      <c r="G6010" s="26" t="s">
        <v>14</v>
      </c>
      <c r="H6010" s="23">
        <v>0</v>
      </c>
      <c r="I6010" s="27"/>
      <c r="J6010" s="28">
        <v>0</v>
      </c>
      <c r="K6010" t="str">
        <f>IF((LEN(relatorio_Ananindeua3[[#This Row],[CIF/CPF/CNPJ]])=14),relatorio_Ananindeua3[[#This Row],[CIF/CPF/CNPJ]],relatorio_Ananindeua3[[#This Row],[Coluna2]])</f>
        <v>53794132000107</v>
      </c>
      <c r="L6010" t="str">
        <f t="shared" si="94"/>
        <v>537******07</v>
      </c>
    </row>
    <row r="6011" spans="1:12" x14ac:dyDescent="0.25">
      <c r="A6011" s="23" t="s">
        <v>11446</v>
      </c>
      <c r="B6011" s="23" t="s">
        <v>11447</v>
      </c>
      <c r="C6011" s="23" t="s">
        <v>32</v>
      </c>
      <c r="D6011" s="24">
        <v>45328.33017361111</v>
      </c>
      <c r="E6011" s="25" t="s">
        <v>13</v>
      </c>
      <c r="F6011" s="26" t="s">
        <v>16</v>
      </c>
      <c r="G6011" s="26" t="s">
        <v>14</v>
      </c>
      <c r="H6011" s="23">
        <v>0</v>
      </c>
      <c r="I6011" s="27"/>
      <c r="J6011" s="28">
        <v>0</v>
      </c>
      <c r="K6011" t="str">
        <f>IF((LEN(relatorio_Ananindeua3[[#This Row],[CIF/CPF/CNPJ]])=14),relatorio_Ananindeua3[[#This Row],[CIF/CPF/CNPJ]],relatorio_Ananindeua3[[#This Row],[Coluna2]])</f>
        <v>53810572000100</v>
      </c>
      <c r="L6011" t="str">
        <f t="shared" si="94"/>
        <v>538******00</v>
      </c>
    </row>
    <row r="6012" spans="1:12" x14ac:dyDescent="0.25">
      <c r="A6012" s="23" t="s">
        <v>8406</v>
      </c>
      <c r="B6012" s="23" t="s">
        <v>8407</v>
      </c>
      <c r="C6012" s="23" t="s">
        <v>17</v>
      </c>
      <c r="D6012" s="24">
        <v>45328.521655092591</v>
      </c>
      <c r="E6012" s="25" t="s">
        <v>11</v>
      </c>
      <c r="F6012" s="26" t="s">
        <v>16</v>
      </c>
      <c r="G6012" s="26" t="s">
        <v>14</v>
      </c>
      <c r="H6012" s="23">
        <v>0</v>
      </c>
      <c r="I6012" s="27"/>
      <c r="J6012" s="28">
        <v>0</v>
      </c>
      <c r="K6012" t="str">
        <f>IF((LEN(relatorio_Ananindeua3[[#This Row],[CIF/CPF/CNPJ]])=14),relatorio_Ananindeua3[[#This Row],[CIF/CPF/CNPJ]],relatorio_Ananindeua3[[#This Row],[Coluna2]])</f>
        <v>49755676000184</v>
      </c>
      <c r="L6012" t="str">
        <f t="shared" si="94"/>
        <v>497******84</v>
      </c>
    </row>
    <row r="6013" spans="1:12" x14ac:dyDescent="0.25">
      <c r="A6013" s="23" t="s">
        <v>956</v>
      </c>
      <c r="B6013" s="23" t="s">
        <v>957</v>
      </c>
      <c r="C6013" s="23" t="s">
        <v>21</v>
      </c>
      <c r="D6013" s="24">
        <v>45328.597592592596</v>
      </c>
      <c r="E6013" s="25" t="s">
        <v>13</v>
      </c>
      <c r="F6013" s="26" t="s">
        <v>19</v>
      </c>
      <c r="G6013" s="26" t="s">
        <v>13496</v>
      </c>
      <c r="H6013" s="23">
        <v>0</v>
      </c>
      <c r="I6013" s="27"/>
      <c r="J6013" s="28">
        <v>540.45000000000005</v>
      </c>
      <c r="K6013" t="str">
        <f>IF((LEN(relatorio_Ananindeua3[[#This Row],[CIF/CPF/CNPJ]])=14),relatorio_Ananindeua3[[#This Row],[CIF/CPF/CNPJ]],relatorio_Ananindeua3[[#This Row],[Coluna2]])</f>
        <v>17454167000125</v>
      </c>
      <c r="L6013" t="str">
        <f t="shared" si="94"/>
        <v>174******25</v>
      </c>
    </row>
    <row r="6014" spans="1:12" x14ac:dyDescent="0.25">
      <c r="A6014" s="23" t="s">
        <v>9617</v>
      </c>
      <c r="B6014" s="23" t="s">
        <v>9618</v>
      </c>
      <c r="C6014" s="23" t="s">
        <v>18</v>
      </c>
      <c r="D6014" s="24">
        <v>45328.615914351853</v>
      </c>
      <c r="E6014" s="25" t="s">
        <v>13</v>
      </c>
      <c r="F6014" s="26" t="s">
        <v>16</v>
      </c>
      <c r="G6014" s="26" t="s">
        <v>14</v>
      </c>
      <c r="H6014" s="23">
        <v>0</v>
      </c>
      <c r="I6014" s="27"/>
      <c r="J6014" s="28">
        <v>0</v>
      </c>
      <c r="K6014" t="str">
        <f>IF((LEN(relatorio_Ananindeua3[[#This Row],[CIF/CPF/CNPJ]])=14),relatorio_Ananindeua3[[#This Row],[CIF/CPF/CNPJ]],relatorio_Ananindeua3[[#This Row],[Coluna2]])</f>
        <v>51860600000160</v>
      </c>
      <c r="L6014" t="str">
        <f t="shared" si="94"/>
        <v>518******60</v>
      </c>
    </row>
    <row r="6015" spans="1:12" x14ac:dyDescent="0.25">
      <c r="A6015" s="23" t="s">
        <v>11266</v>
      </c>
      <c r="B6015" s="23" t="s">
        <v>11267</v>
      </c>
      <c r="C6015" s="23" t="s">
        <v>18</v>
      </c>
      <c r="D6015" s="24">
        <v>45328.620729166665</v>
      </c>
      <c r="E6015" s="25" t="s">
        <v>13</v>
      </c>
      <c r="F6015" s="26" t="s">
        <v>16</v>
      </c>
      <c r="G6015" s="26" t="s">
        <v>14</v>
      </c>
      <c r="H6015" s="23">
        <v>0</v>
      </c>
      <c r="I6015" s="27"/>
      <c r="J6015" s="28">
        <v>0</v>
      </c>
      <c r="K6015" t="str">
        <f>IF((LEN(relatorio_Ananindeua3[[#This Row],[CIF/CPF/CNPJ]])=14),relatorio_Ananindeua3[[#This Row],[CIF/CPF/CNPJ]],relatorio_Ananindeua3[[#This Row],[Coluna2]])</f>
        <v>53735273000140</v>
      </c>
      <c r="L6015" t="str">
        <f t="shared" si="94"/>
        <v>537******40</v>
      </c>
    </row>
    <row r="6016" spans="1:12" x14ac:dyDescent="0.25">
      <c r="A6016" s="23" t="s">
        <v>93</v>
      </c>
      <c r="B6016" s="23" t="s">
        <v>94</v>
      </c>
      <c r="C6016" s="23" t="s">
        <v>21</v>
      </c>
      <c r="D6016" s="24">
        <v>45328.651435185187</v>
      </c>
      <c r="E6016" s="25" t="s">
        <v>13</v>
      </c>
      <c r="F6016" s="26" t="s">
        <v>19</v>
      </c>
      <c r="G6016" s="26" t="s">
        <v>13496</v>
      </c>
      <c r="H6016" s="23">
        <v>0</v>
      </c>
      <c r="I6016" s="27"/>
      <c r="J6016" s="28">
        <v>4.8</v>
      </c>
      <c r="K6016" t="str">
        <f>IF((LEN(relatorio_Ananindeua3[[#This Row],[CIF/CPF/CNPJ]])=14),relatorio_Ananindeua3[[#This Row],[CIF/CPF/CNPJ]],relatorio_Ananindeua3[[#This Row],[Coluna2]])</f>
        <v>09211658000117</v>
      </c>
      <c r="L6016" t="str">
        <f t="shared" si="94"/>
        <v>092******17</v>
      </c>
    </row>
    <row r="6017" spans="1:12" x14ac:dyDescent="0.25">
      <c r="A6017" s="23" t="s">
        <v>93</v>
      </c>
      <c r="B6017" s="23" t="s">
        <v>94</v>
      </c>
      <c r="C6017" s="23" t="s">
        <v>21</v>
      </c>
      <c r="D6017" s="24">
        <v>45328.65552083333</v>
      </c>
      <c r="E6017" s="25" t="s">
        <v>13</v>
      </c>
      <c r="F6017" s="26" t="s">
        <v>19</v>
      </c>
      <c r="G6017" s="26" t="s">
        <v>13496</v>
      </c>
      <c r="H6017" s="23">
        <v>0</v>
      </c>
      <c r="I6017" s="27"/>
      <c r="J6017" s="28">
        <v>96</v>
      </c>
      <c r="K6017" t="str">
        <f>IF((LEN(relatorio_Ananindeua3[[#This Row],[CIF/CPF/CNPJ]])=14),relatorio_Ananindeua3[[#This Row],[CIF/CPF/CNPJ]],relatorio_Ananindeua3[[#This Row],[Coluna2]])</f>
        <v>09211658000117</v>
      </c>
      <c r="L6017" t="str">
        <f t="shared" si="94"/>
        <v>092******17</v>
      </c>
    </row>
    <row r="6018" spans="1:12" x14ac:dyDescent="0.25">
      <c r="A6018" s="23" t="s">
        <v>956</v>
      </c>
      <c r="B6018" s="23" t="s">
        <v>957</v>
      </c>
      <c r="C6018" s="23" t="s">
        <v>21</v>
      </c>
      <c r="D6018" s="24">
        <v>45328.662777777776</v>
      </c>
      <c r="E6018" s="25" t="s">
        <v>13</v>
      </c>
      <c r="F6018" s="26" t="s">
        <v>19</v>
      </c>
      <c r="G6018" s="26" t="s">
        <v>13496</v>
      </c>
      <c r="H6018" s="23">
        <v>0</v>
      </c>
      <c r="I6018" s="27"/>
      <c r="J6018" s="28">
        <v>6552.48</v>
      </c>
      <c r="K6018" t="str">
        <f>IF((LEN(relatorio_Ananindeua3[[#This Row],[CIF/CPF/CNPJ]])=14),relatorio_Ananindeua3[[#This Row],[CIF/CPF/CNPJ]],relatorio_Ananindeua3[[#This Row],[Coluna2]])</f>
        <v>17454167000125</v>
      </c>
      <c r="L6018" t="str">
        <f t="shared" si="94"/>
        <v>174******25</v>
      </c>
    </row>
    <row r="6019" spans="1:12" x14ac:dyDescent="0.25">
      <c r="A6019" s="23" t="s">
        <v>956</v>
      </c>
      <c r="B6019" s="23" t="s">
        <v>957</v>
      </c>
      <c r="C6019" s="23" t="s">
        <v>21</v>
      </c>
      <c r="D6019" s="24">
        <v>45328.665856481479</v>
      </c>
      <c r="E6019" s="25" t="s">
        <v>13</v>
      </c>
      <c r="F6019" s="26" t="s">
        <v>19</v>
      </c>
      <c r="G6019" s="26" t="s">
        <v>13496</v>
      </c>
      <c r="H6019" s="23">
        <v>0</v>
      </c>
      <c r="I6019" s="27"/>
      <c r="J6019" s="28">
        <v>5475</v>
      </c>
      <c r="K6019" t="str">
        <f>IF((LEN(relatorio_Ananindeua3[[#This Row],[CIF/CPF/CNPJ]])=14),relatorio_Ananindeua3[[#This Row],[CIF/CPF/CNPJ]],relatorio_Ananindeua3[[#This Row],[Coluna2]])</f>
        <v>17454167000125</v>
      </c>
      <c r="L6019" t="str">
        <f t="shared" si="94"/>
        <v>174******25</v>
      </c>
    </row>
    <row r="6020" spans="1:12" x14ac:dyDescent="0.25">
      <c r="A6020" s="23" t="s">
        <v>956</v>
      </c>
      <c r="B6020" s="23" t="s">
        <v>957</v>
      </c>
      <c r="C6020" s="23" t="s">
        <v>21</v>
      </c>
      <c r="D6020" s="24">
        <v>45328.670138888891</v>
      </c>
      <c r="E6020" s="25" t="s">
        <v>13</v>
      </c>
      <c r="F6020" s="26" t="s">
        <v>19</v>
      </c>
      <c r="G6020" s="26" t="s">
        <v>13496</v>
      </c>
      <c r="H6020" s="23">
        <v>0</v>
      </c>
      <c r="I6020" s="27"/>
      <c r="J6020" s="28">
        <v>7.5</v>
      </c>
      <c r="K6020" t="str">
        <f>IF((LEN(relatorio_Ananindeua3[[#This Row],[CIF/CPF/CNPJ]])=14),relatorio_Ananindeua3[[#This Row],[CIF/CPF/CNPJ]],relatorio_Ananindeua3[[#This Row],[Coluna2]])</f>
        <v>17454167000125</v>
      </c>
      <c r="L6020" t="str">
        <f t="shared" si="94"/>
        <v>174******25</v>
      </c>
    </row>
    <row r="6021" spans="1:12" x14ac:dyDescent="0.25">
      <c r="A6021" s="23" t="s">
        <v>2786</v>
      </c>
      <c r="B6021" s="23" t="s">
        <v>2787</v>
      </c>
      <c r="C6021" s="23" t="s">
        <v>17</v>
      </c>
      <c r="D6021" s="24">
        <v>45328.671423611115</v>
      </c>
      <c r="E6021" s="25" t="s">
        <v>11</v>
      </c>
      <c r="F6021" s="26" t="s">
        <v>16</v>
      </c>
      <c r="G6021" s="26" t="s">
        <v>14</v>
      </c>
      <c r="H6021" s="23">
        <v>0</v>
      </c>
      <c r="I6021" s="27"/>
      <c r="J6021" s="28">
        <v>0</v>
      </c>
      <c r="K6021" t="str">
        <f>IF((LEN(relatorio_Ananindeua3[[#This Row],[CIF/CPF/CNPJ]])=14),relatorio_Ananindeua3[[#This Row],[CIF/CPF/CNPJ]],relatorio_Ananindeua3[[#This Row],[Coluna2]])</f>
        <v>30403989000145</v>
      </c>
      <c r="L6021" t="str">
        <f t="shared" si="94"/>
        <v>304******45</v>
      </c>
    </row>
    <row r="6022" spans="1:12" x14ac:dyDescent="0.25">
      <c r="A6022" s="23" t="s">
        <v>956</v>
      </c>
      <c r="B6022" s="23" t="s">
        <v>957</v>
      </c>
      <c r="C6022" s="23" t="s">
        <v>21</v>
      </c>
      <c r="D6022" s="24">
        <v>45328.673368055555</v>
      </c>
      <c r="E6022" s="25" t="s">
        <v>13</v>
      </c>
      <c r="F6022" s="26" t="s">
        <v>19</v>
      </c>
      <c r="G6022" s="26" t="s">
        <v>13496</v>
      </c>
      <c r="H6022" s="23">
        <v>0</v>
      </c>
      <c r="I6022" s="27"/>
      <c r="J6022" s="28">
        <v>7602.48</v>
      </c>
      <c r="K6022" t="str">
        <f>IF((LEN(relatorio_Ananindeua3[[#This Row],[CIF/CPF/CNPJ]])=14),relatorio_Ananindeua3[[#This Row],[CIF/CPF/CNPJ]],relatorio_Ananindeua3[[#This Row],[Coluna2]])</f>
        <v>17454167000125</v>
      </c>
      <c r="L6022" t="str">
        <f t="shared" si="94"/>
        <v>174******25</v>
      </c>
    </row>
    <row r="6023" spans="1:12" x14ac:dyDescent="0.25">
      <c r="A6023" s="23" t="s">
        <v>956</v>
      </c>
      <c r="B6023" s="23" t="s">
        <v>957</v>
      </c>
      <c r="C6023" s="23" t="s">
        <v>21</v>
      </c>
      <c r="D6023" s="24">
        <v>45328.688750000001</v>
      </c>
      <c r="E6023" s="25" t="s">
        <v>13</v>
      </c>
      <c r="F6023" s="26" t="s">
        <v>19</v>
      </c>
      <c r="G6023" s="26" t="s">
        <v>13496</v>
      </c>
      <c r="H6023" s="23">
        <v>0</v>
      </c>
      <c r="I6023" s="27"/>
      <c r="J6023" s="28">
        <v>14612.86</v>
      </c>
      <c r="K6023" t="str">
        <f>IF((LEN(relatorio_Ananindeua3[[#This Row],[CIF/CPF/CNPJ]])=14),relatorio_Ananindeua3[[#This Row],[CIF/CPF/CNPJ]],relatorio_Ananindeua3[[#This Row],[Coluna2]])</f>
        <v>17454167000125</v>
      </c>
      <c r="L6023" t="str">
        <f t="shared" si="94"/>
        <v>174******25</v>
      </c>
    </row>
    <row r="6024" spans="1:12" x14ac:dyDescent="0.25">
      <c r="A6024" s="23" t="s">
        <v>956</v>
      </c>
      <c r="B6024" s="23" t="s">
        <v>957</v>
      </c>
      <c r="C6024" s="23" t="s">
        <v>21</v>
      </c>
      <c r="D6024" s="24">
        <v>45328.696736111109</v>
      </c>
      <c r="E6024" s="25" t="s">
        <v>13</v>
      </c>
      <c r="F6024" s="26" t="s">
        <v>19</v>
      </c>
      <c r="G6024" s="26" t="s">
        <v>13496</v>
      </c>
      <c r="H6024" s="23">
        <v>0</v>
      </c>
      <c r="I6024" s="27"/>
      <c r="J6024" s="28">
        <v>11136.02</v>
      </c>
      <c r="K6024" t="str">
        <f>IF((LEN(relatorio_Ananindeua3[[#This Row],[CIF/CPF/CNPJ]])=14),relatorio_Ananindeua3[[#This Row],[CIF/CPF/CNPJ]],relatorio_Ananindeua3[[#This Row],[Coluna2]])</f>
        <v>17454167000125</v>
      </c>
      <c r="L6024" t="str">
        <f t="shared" si="94"/>
        <v>174******25</v>
      </c>
    </row>
    <row r="6025" spans="1:12" x14ac:dyDescent="0.25">
      <c r="A6025" s="23" t="s">
        <v>956</v>
      </c>
      <c r="B6025" s="23" t="s">
        <v>957</v>
      </c>
      <c r="C6025" s="23" t="s">
        <v>21</v>
      </c>
      <c r="D6025" s="24">
        <v>45328.698113425926</v>
      </c>
      <c r="E6025" s="25" t="s">
        <v>13</v>
      </c>
      <c r="F6025" s="26" t="s">
        <v>19</v>
      </c>
      <c r="G6025" s="26" t="s">
        <v>13496</v>
      </c>
      <c r="H6025" s="23">
        <v>0</v>
      </c>
      <c r="I6025" s="27"/>
      <c r="J6025" s="28">
        <v>4397.5200000000004</v>
      </c>
      <c r="K6025" t="str">
        <f>IF((LEN(relatorio_Ananindeua3[[#This Row],[CIF/CPF/CNPJ]])=14),relatorio_Ananindeua3[[#This Row],[CIF/CPF/CNPJ]],relatorio_Ananindeua3[[#This Row],[Coluna2]])</f>
        <v>17454167000125</v>
      </c>
      <c r="L6025" t="str">
        <f t="shared" si="94"/>
        <v>174******25</v>
      </c>
    </row>
    <row r="6026" spans="1:12" x14ac:dyDescent="0.25">
      <c r="A6026" s="23" t="s">
        <v>5582</v>
      </c>
      <c r="B6026" s="23" t="s">
        <v>5583</v>
      </c>
      <c r="C6026" s="23" t="s">
        <v>34</v>
      </c>
      <c r="D6026" s="24">
        <v>45328.699178240742</v>
      </c>
      <c r="E6026" s="25" t="s">
        <v>11</v>
      </c>
      <c r="F6026" s="26" t="s">
        <v>16</v>
      </c>
      <c r="G6026" s="26" t="s">
        <v>14</v>
      </c>
      <c r="H6026" s="23">
        <v>0</v>
      </c>
      <c r="I6026" s="27"/>
      <c r="J6026" s="28">
        <v>0</v>
      </c>
      <c r="K6026" t="str">
        <f>IF((LEN(relatorio_Ananindeua3[[#This Row],[CIF/CPF/CNPJ]])=14),relatorio_Ananindeua3[[#This Row],[CIF/CPF/CNPJ]],relatorio_Ananindeua3[[#This Row],[Coluna2]])</f>
        <v>42177589000148</v>
      </c>
      <c r="L6026" t="str">
        <f t="shared" si="94"/>
        <v>421******48</v>
      </c>
    </row>
    <row r="6027" spans="1:12" x14ac:dyDescent="0.25">
      <c r="A6027" s="23" t="s">
        <v>956</v>
      </c>
      <c r="B6027" s="23" t="s">
        <v>957</v>
      </c>
      <c r="C6027" s="23" t="s">
        <v>21</v>
      </c>
      <c r="D6027" s="24">
        <v>45328.699583333335</v>
      </c>
      <c r="E6027" s="25" t="s">
        <v>13</v>
      </c>
      <c r="F6027" s="26" t="s">
        <v>19</v>
      </c>
      <c r="G6027" s="26" t="s">
        <v>13496</v>
      </c>
      <c r="H6027" s="23">
        <v>0</v>
      </c>
      <c r="I6027" s="27"/>
      <c r="J6027" s="28">
        <v>5102.5</v>
      </c>
      <c r="K6027" t="str">
        <f>IF((LEN(relatorio_Ananindeua3[[#This Row],[CIF/CPF/CNPJ]])=14),relatorio_Ananindeua3[[#This Row],[CIF/CPF/CNPJ]],relatorio_Ananindeua3[[#This Row],[Coluna2]])</f>
        <v>17454167000125</v>
      </c>
      <c r="L6027" t="str">
        <f t="shared" si="94"/>
        <v>174******25</v>
      </c>
    </row>
    <row r="6028" spans="1:12" x14ac:dyDescent="0.25">
      <c r="A6028" s="23" t="s">
        <v>956</v>
      </c>
      <c r="B6028" s="23" t="s">
        <v>957</v>
      </c>
      <c r="C6028" s="23" t="s">
        <v>21</v>
      </c>
      <c r="D6028" s="24">
        <v>45328.700532407405</v>
      </c>
      <c r="E6028" s="25" t="s">
        <v>13</v>
      </c>
      <c r="F6028" s="26" t="s">
        <v>19</v>
      </c>
      <c r="G6028" s="26" t="s">
        <v>13496</v>
      </c>
      <c r="H6028" s="23">
        <v>0</v>
      </c>
      <c r="I6028" s="27"/>
      <c r="J6028" s="28">
        <v>3000</v>
      </c>
      <c r="K6028" t="str">
        <f>IF((LEN(relatorio_Ananindeua3[[#This Row],[CIF/CPF/CNPJ]])=14),relatorio_Ananindeua3[[#This Row],[CIF/CPF/CNPJ]],relatorio_Ananindeua3[[#This Row],[Coluna2]])</f>
        <v>17454167000125</v>
      </c>
      <c r="L6028" t="str">
        <f t="shared" si="94"/>
        <v>174******25</v>
      </c>
    </row>
    <row r="6029" spans="1:12" x14ac:dyDescent="0.25">
      <c r="A6029" s="23" t="s">
        <v>956</v>
      </c>
      <c r="B6029" s="23" t="s">
        <v>957</v>
      </c>
      <c r="C6029" s="23" t="s">
        <v>21</v>
      </c>
      <c r="D6029" s="24">
        <v>45328.703379629631</v>
      </c>
      <c r="E6029" s="25" t="s">
        <v>13</v>
      </c>
      <c r="F6029" s="26" t="s">
        <v>19</v>
      </c>
      <c r="G6029" s="26" t="s">
        <v>13496</v>
      </c>
      <c r="H6029" s="23">
        <v>0</v>
      </c>
      <c r="I6029" s="27"/>
      <c r="J6029" s="28">
        <v>22622.400000000001</v>
      </c>
      <c r="K6029" t="str">
        <f>IF((LEN(relatorio_Ananindeua3[[#This Row],[CIF/CPF/CNPJ]])=14),relatorio_Ananindeua3[[#This Row],[CIF/CPF/CNPJ]],relatorio_Ananindeua3[[#This Row],[Coluna2]])</f>
        <v>17454167000125</v>
      </c>
      <c r="L6029" t="str">
        <f t="shared" si="94"/>
        <v>174******25</v>
      </c>
    </row>
    <row r="6030" spans="1:12" x14ac:dyDescent="0.25">
      <c r="A6030" s="23" t="s">
        <v>956</v>
      </c>
      <c r="B6030" s="23" t="s">
        <v>957</v>
      </c>
      <c r="C6030" s="23" t="s">
        <v>21</v>
      </c>
      <c r="D6030" s="24">
        <v>45328.705081018517</v>
      </c>
      <c r="E6030" s="25" t="s">
        <v>13</v>
      </c>
      <c r="F6030" s="26" t="s">
        <v>19</v>
      </c>
      <c r="G6030" s="26" t="s">
        <v>13496</v>
      </c>
      <c r="H6030" s="23">
        <v>0</v>
      </c>
      <c r="I6030" s="27"/>
      <c r="J6030" s="28">
        <v>4397.5200000000004</v>
      </c>
      <c r="K6030" t="str">
        <f>IF((LEN(relatorio_Ananindeua3[[#This Row],[CIF/CPF/CNPJ]])=14),relatorio_Ananindeua3[[#This Row],[CIF/CPF/CNPJ]],relatorio_Ananindeua3[[#This Row],[Coluna2]])</f>
        <v>17454167000125</v>
      </c>
      <c r="L6030" t="str">
        <f t="shared" si="94"/>
        <v>174******25</v>
      </c>
    </row>
    <row r="6031" spans="1:12" x14ac:dyDescent="0.25">
      <c r="A6031" s="23" t="s">
        <v>956</v>
      </c>
      <c r="B6031" s="23" t="s">
        <v>957</v>
      </c>
      <c r="C6031" s="23" t="s">
        <v>21</v>
      </c>
      <c r="D6031" s="24">
        <v>45328.714733796296</v>
      </c>
      <c r="E6031" s="25" t="s">
        <v>13</v>
      </c>
      <c r="F6031" s="26" t="s">
        <v>19</v>
      </c>
      <c r="G6031" s="26" t="s">
        <v>13496</v>
      </c>
      <c r="H6031" s="23">
        <v>0</v>
      </c>
      <c r="I6031" s="27"/>
      <c r="J6031" s="28">
        <v>30770.97</v>
      </c>
      <c r="K6031" t="str">
        <f>IF((LEN(relatorio_Ananindeua3[[#This Row],[CIF/CPF/CNPJ]])=14),relatorio_Ananindeua3[[#This Row],[CIF/CPF/CNPJ]],relatorio_Ananindeua3[[#This Row],[Coluna2]])</f>
        <v>17454167000125</v>
      </c>
      <c r="L6031" t="str">
        <f t="shared" si="94"/>
        <v>174******25</v>
      </c>
    </row>
    <row r="6032" spans="1:12" x14ac:dyDescent="0.25">
      <c r="A6032" s="23" t="s">
        <v>956</v>
      </c>
      <c r="B6032" s="23" t="s">
        <v>957</v>
      </c>
      <c r="C6032" s="23" t="s">
        <v>21</v>
      </c>
      <c r="D6032" s="24">
        <v>45328.735625000001</v>
      </c>
      <c r="E6032" s="25" t="s">
        <v>13</v>
      </c>
      <c r="F6032" s="26" t="s">
        <v>19</v>
      </c>
      <c r="G6032" s="26" t="s">
        <v>13496</v>
      </c>
      <c r="H6032" s="23">
        <v>0</v>
      </c>
      <c r="I6032" s="27"/>
      <c r="J6032" s="28">
        <v>315.22000000000003</v>
      </c>
      <c r="K6032" t="str">
        <f>IF((LEN(relatorio_Ananindeua3[[#This Row],[CIF/CPF/CNPJ]])=14),relatorio_Ananindeua3[[#This Row],[CIF/CPF/CNPJ]],relatorio_Ananindeua3[[#This Row],[Coluna2]])</f>
        <v>17454167000125</v>
      </c>
      <c r="L6032" t="str">
        <f t="shared" si="94"/>
        <v>174******25</v>
      </c>
    </row>
    <row r="6033" spans="1:12" x14ac:dyDescent="0.25">
      <c r="A6033" s="23" t="s">
        <v>956</v>
      </c>
      <c r="B6033" s="23" t="s">
        <v>957</v>
      </c>
      <c r="C6033" s="23" t="s">
        <v>21</v>
      </c>
      <c r="D6033" s="24">
        <v>45328.775833333333</v>
      </c>
      <c r="E6033" s="25" t="s">
        <v>13</v>
      </c>
      <c r="F6033" s="26" t="s">
        <v>19</v>
      </c>
      <c r="G6033" s="26" t="s">
        <v>13496</v>
      </c>
      <c r="H6033" s="23">
        <v>0</v>
      </c>
      <c r="I6033" s="27"/>
      <c r="J6033" s="28">
        <v>5475</v>
      </c>
      <c r="K6033" t="str">
        <f>IF((LEN(relatorio_Ananindeua3[[#This Row],[CIF/CPF/CNPJ]])=14),relatorio_Ananindeua3[[#This Row],[CIF/CPF/CNPJ]],relatorio_Ananindeua3[[#This Row],[Coluna2]])</f>
        <v>17454167000125</v>
      </c>
      <c r="L6033" t="str">
        <f t="shared" si="94"/>
        <v>174******25</v>
      </c>
    </row>
    <row r="6034" spans="1:12" x14ac:dyDescent="0.25">
      <c r="A6034" s="23" t="s">
        <v>7245</v>
      </c>
      <c r="B6034" s="23" t="s">
        <v>7246</v>
      </c>
      <c r="C6034" s="23" t="s">
        <v>34</v>
      </c>
      <c r="D6034" s="24">
        <v>45328.853576388887</v>
      </c>
      <c r="E6034" s="25" t="s">
        <v>11</v>
      </c>
      <c r="F6034" s="26" t="s">
        <v>16</v>
      </c>
      <c r="G6034" s="26" t="s">
        <v>13496</v>
      </c>
      <c r="H6034" s="23">
        <v>0</v>
      </c>
      <c r="I6034" s="27"/>
      <c r="J6034" s="28">
        <v>0</v>
      </c>
      <c r="K6034" t="str">
        <f>IF((LEN(relatorio_Ananindeua3[[#This Row],[CIF/CPF/CNPJ]])=14),relatorio_Ananindeua3[[#This Row],[CIF/CPF/CNPJ]],relatorio_Ananindeua3[[#This Row],[Coluna2]])</f>
        <v>47039413000143</v>
      </c>
      <c r="L6034" t="str">
        <f t="shared" ref="L6034:L6097" si="95">_xlfn.CONCAT(LEFT(A6034,3),REPT("*",6),RIGHT(A6034,2))</f>
        <v>470******43</v>
      </c>
    </row>
    <row r="6035" spans="1:12" x14ac:dyDescent="0.25">
      <c r="A6035" s="23" t="s">
        <v>6410</v>
      </c>
      <c r="B6035" s="23" t="s">
        <v>6411</v>
      </c>
      <c r="C6035" s="23" t="s">
        <v>34</v>
      </c>
      <c r="D6035" s="24">
        <v>45328.869027777779</v>
      </c>
      <c r="E6035" s="25" t="s">
        <v>11</v>
      </c>
      <c r="F6035" s="26" t="s">
        <v>16</v>
      </c>
      <c r="G6035" s="26" t="s">
        <v>13496</v>
      </c>
      <c r="H6035" s="23">
        <v>0</v>
      </c>
      <c r="I6035" s="27"/>
      <c r="J6035" s="28">
        <v>0</v>
      </c>
      <c r="K6035" t="str">
        <f>IF((LEN(relatorio_Ananindeua3[[#This Row],[CIF/CPF/CNPJ]])=14),relatorio_Ananindeua3[[#This Row],[CIF/CPF/CNPJ]],relatorio_Ananindeua3[[#This Row],[Coluna2]])</f>
        <v>44818233000171</v>
      </c>
      <c r="L6035" t="str">
        <f t="shared" si="95"/>
        <v>448******71</v>
      </c>
    </row>
    <row r="6036" spans="1:12" x14ac:dyDescent="0.25">
      <c r="A6036" s="23" t="s">
        <v>6904</v>
      </c>
      <c r="B6036" s="23" t="s">
        <v>6905</v>
      </c>
      <c r="C6036" s="23" t="s">
        <v>20</v>
      </c>
      <c r="D6036" s="24">
        <v>45329</v>
      </c>
      <c r="E6036" s="25" t="s">
        <v>13</v>
      </c>
      <c r="F6036" s="26" t="s">
        <v>19</v>
      </c>
      <c r="G6036" s="26" t="s">
        <v>13496</v>
      </c>
      <c r="H6036" s="23">
        <v>0</v>
      </c>
      <c r="I6036" s="27"/>
      <c r="J6036" s="28">
        <v>14</v>
      </c>
      <c r="K6036" t="str">
        <f>IF((LEN(relatorio_Ananindeua3[[#This Row],[CIF/CPF/CNPJ]])=14),relatorio_Ananindeua3[[#This Row],[CIF/CPF/CNPJ]],relatorio_Ananindeua3[[#This Row],[Coluna2]])</f>
        <v>46201083002393</v>
      </c>
      <c r="L6036" t="str">
        <f t="shared" si="95"/>
        <v>462******93</v>
      </c>
    </row>
    <row r="6037" spans="1:12" x14ac:dyDescent="0.25">
      <c r="A6037" s="23" t="s">
        <v>13467</v>
      </c>
      <c r="B6037" s="23" t="s">
        <v>13466</v>
      </c>
      <c r="C6037" s="23" t="s">
        <v>21</v>
      </c>
      <c r="D6037" s="24">
        <v>45329</v>
      </c>
      <c r="E6037" s="25" t="s">
        <v>13</v>
      </c>
      <c r="F6037" s="26" t="s">
        <v>19</v>
      </c>
      <c r="G6037" s="26" t="s">
        <v>13496</v>
      </c>
      <c r="H6037" s="23">
        <v>0</v>
      </c>
      <c r="I6037" s="27"/>
      <c r="J6037" s="28">
        <v>1662.95</v>
      </c>
      <c r="K6037" t="str">
        <f>IF((LEN(relatorio_Ananindeua3[[#This Row],[CIF/CPF/CNPJ]])=14),relatorio_Ananindeua3[[#This Row],[CIF/CPF/CNPJ]],relatorio_Ananindeua3[[#This Row],[Coluna2]])</f>
        <v>60975737005978</v>
      </c>
      <c r="L6037" t="str">
        <f t="shared" si="95"/>
        <v>609******78</v>
      </c>
    </row>
    <row r="6038" spans="1:12" x14ac:dyDescent="0.25">
      <c r="A6038" s="23" t="s">
        <v>13482</v>
      </c>
      <c r="B6038" s="23" t="s">
        <v>13481</v>
      </c>
      <c r="C6038" s="23" t="s">
        <v>21</v>
      </c>
      <c r="D6038" s="24">
        <v>45329</v>
      </c>
      <c r="E6038" s="25" t="s">
        <v>13</v>
      </c>
      <c r="F6038" s="26" t="s">
        <v>19</v>
      </c>
      <c r="G6038" s="26" t="s">
        <v>13496</v>
      </c>
      <c r="H6038" s="23">
        <v>0</v>
      </c>
      <c r="I6038" s="27"/>
      <c r="J6038" s="28">
        <v>39.450000000000003</v>
      </c>
      <c r="K6038" t="str">
        <f>IF((LEN(relatorio_Ananindeua3[[#This Row],[CIF/CPF/CNPJ]])=14),relatorio_Ananindeua3[[#This Row],[CIF/CPF/CNPJ]],relatorio_Ananindeua3[[#This Row],[Coluna2]])</f>
        <v>83367326007000</v>
      </c>
      <c r="L6038" t="str">
        <f t="shared" si="95"/>
        <v>833******00</v>
      </c>
    </row>
    <row r="6039" spans="1:12" x14ac:dyDescent="0.25">
      <c r="A6039" s="23" t="s">
        <v>13483</v>
      </c>
      <c r="B6039" s="23" t="s">
        <v>13481</v>
      </c>
      <c r="C6039" s="23" t="s">
        <v>21</v>
      </c>
      <c r="D6039" s="24">
        <v>45329</v>
      </c>
      <c r="E6039" s="25" t="s">
        <v>13</v>
      </c>
      <c r="F6039" s="26" t="s">
        <v>19</v>
      </c>
      <c r="G6039" s="26" t="s">
        <v>13496</v>
      </c>
      <c r="H6039" s="23">
        <v>0</v>
      </c>
      <c r="I6039" s="27"/>
      <c r="J6039" s="28">
        <v>35.85</v>
      </c>
      <c r="K6039" t="str">
        <f>IF((LEN(relatorio_Ananindeua3[[#This Row],[CIF/CPF/CNPJ]])=14),relatorio_Ananindeua3[[#This Row],[CIF/CPF/CNPJ]],relatorio_Ananindeua3[[#This Row],[Coluna2]])</f>
        <v>83367326011547</v>
      </c>
      <c r="L6039" t="str">
        <f t="shared" si="95"/>
        <v>833******47</v>
      </c>
    </row>
    <row r="6040" spans="1:12" x14ac:dyDescent="0.25">
      <c r="A6040" s="23" t="s">
        <v>11506</v>
      </c>
      <c r="B6040" s="23" t="s">
        <v>11507</v>
      </c>
      <c r="C6040" s="23" t="s">
        <v>32</v>
      </c>
      <c r="D6040" s="24">
        <v>45329.045370370368</v>
      </c>
      <c r="E6040" s="25" t="s">
        <v>13</v>
      </c>
      <c r="F6040" s="26" t="s">
        <v>16</v>
      </c>
      <c r="G6040" s="26" t="s">
        <v>14</v>
      </c>
      <c r="H6040" s="23">
        <v>0</v>
      </c>
      <c r="I6040" s="27"/>
      <c r="J6040" s="28">
        <v>0</v>
      </c>
      <c r="K6040" t="str">
        <f>IF((LEN(relatorio_Ananindeua3[[#This Row],[CIF/CPF/CNPJ]])=14),relatorio_Ananindeua3[[#This Row],[CIF/CPF/CNPJ]],relatorio_Ananindeua3[[#This Row],[Coluna2]])</f>
        <v>53830762000181</v>
      </c>
      <c r="L6040" t="str">
        <f t="shared" si="95"/>
        <v>538******81</v>
      </c>
    </row>
    <row r="6041" spans="1:12" x14ac:dyDescent="0.25">
      <c r="A6041" s="23" t="s">
        <v>7082</v>
      </c>
      <c r="B6041" s="23" t="s">
        <v>7083</v>
      </c>
      <c r="C6041" s="23" t="s">
        <v>34</v>
      </c>
      <c r="D6041" s="24">
        <v>45329.045381944445</v>
      </c>
      <c r="E6041" s="25" t="s">
        <v>13</v>
      </c>
      <c r="F6041" s="26" t="s">
        <v>16</v>
      </c>
      <c r="G6041" s="26" t="s">
        <v>14</v>
      </c>
      <c r="H6041" s="23">
        <v>0</v>
      </c>
      <c r="I6041" s="27"/>
      <c r="J6041" s="28">
        <v>0</v>
      </c>
      <c r="K6041" t="str">
        <f>IF((LEN(relatorio_Ananindeua3[[#This Row],[CIF/CPF/CNPJ]])=14),relatorio_Ananindeua3[[#This Row],[CIF/CPF/CNPJ]],relatorio_Ananindeua3[[#This Row],[Coluna2]])</f>
        <v>46577700000144</v>
      </c>
      <c r="L6041" t="str">
        <f t="shared" si="95"/>
        <v>465******44</v>
      </c>
    </row>
    <row r="6042" spans="1:12" x14ac:dyDescent="0.25">
      <c r="A6042" s="23" t="s">
        <v>11470</v>
      </c>
      <c r="B6042" s="23" t="s">
        <v>11471</v>
      </c>
      <c r="C6042" s="23" t="s">
        <v>32</v>
      </c>
      <c r="D6042" s="24">
        <v>45329.052268518521</v>
      </c>
      <c r="E6042" s="25" t="s">
        <v>13</v>
      </c>
      <c r="F6042" s="26" t="s">
        <v>16</v>
      </c>
      <c r="G6042" s="26" t="s">
        <v>14</v>
      </c>
      <c r="H6042" s="23">
        <v>0</v>
      </c>
      <c r="I6042" s="27"/>
      <c r="J6042" s="28">
        <v>0</v>
      </c>
      <c r="K6042" t="str">
        <f>IF((LEN(relatorio_Ananindeua3[[#This Row],[CIF/CPF/CNPJ]])=14),relatorio_Ananindeua3[[#This Row],[CIF/CPF/CNPJ]],relatorio_Ananindeua3[[#This Row],[Coluna2]])</f>
        <v>53821358000141</v>
      </c>
      <c r="L6042" t="str">
        <f t="shared" si="95"/>
        <v>538******41</v>
      </c>
    </row>
    <row r="6043" spans="1:12" x14ac:dyDescent="0.25">
      <c r="A6043" s="23" t="s">
        <v>11504</v>
      </c>
      <c r="B6043" s="23" t="s">
        <v>11505</v>
      </c>
      <c r="C6043" s="23" t="s">
        <v>32</v>
      </c>
      <c r="D6043" s="24">
        <v>45329.052361111113</v>
      </c>
      <c r="E6043" s="25" t="s">
        <v>13</v>
      </c>
      <c r="F6043" s="26" t="s">
        <v>16</v>
      </c>
      <c r="G6043" s="26" t="s">
        <v>14</v>
      </c>
      <c r="H6043" s="23">
        <v>0</v>
      </c>
      <c r="I6043" s="27"/>
      <c r="J6043" s="28">
        <v>0</v>
      </c>
      <c r="K6043" t="str">
        <f>IF((LEN(relatorio_Ananindeua3[[#This Row],[CIF/CPF/CNPJ]])=14),relatorio_Ananindeua3[[#This Row],[CIF/CPF/CNPJ]],relatorio_Ananindeua3[[#This Row],[Coluna2]])</f>
        <v>53830249000190</v>
      </c>
      <c r="L6043" t="str">
        <f t="shared" si="95"/>
        <v>538******90</v>
      </c>
    </row>
    <row r="6044" spans="1:12" x14ac:dyDescent="0.25">
      <c r="A6044" s="23" t="s">
        <v>11510</v>
      </c>
      <c r="B6044" s="23" t="s">
        <v>11511</v>
      </c>
      <c r="C6044" s="23" t="s">
        <v>32</v>
      </c>
      <c r="D6044" s="24">
        <v>45329.052372685182</v>
      </c>
      <c r="E6044" s="25" t="s">
        <v>13</v>
      </c>
      <c r="F6044" s="26" t="s">
        <v>16</v>
      </c>
      <c r="G6044" s="26" t="s">
        <v>14</v>
      </c>
      <c r="H6044" s="23">
        <v>0</v>
      </c>
      <c r="I6044" s="27"/>
      <c r="J6044" s="28">
        <v>0</v>
      </c>
      <c r="K6044" t="str">
        <f>IF((LEN(relatorio_Ananindeua3[[#This Row],[CIF/CPF/CNPJ]])=14),relatorio_Ananindeua3[[#This Row],[CIF/CPF/CNPJ]],relatorio_Ananindeua3[[#This Row],[Coluna2]])</f>
        <v>53831356000133</v>
      </c>
      <c r="L6044" t="str">
        <f t="shared" si="95"/>
        <v>538******33</v>
      </c>
    </row>
    <row r="6045" spans="1:12" x14ac:dyDescent="0.25">
      <c r="A6045" s="23" t="s">
        <v>11474</v>
      </c>
      <c r="B6045" s="23" t="s">
        <v>11475</v>
      </c>
      <c r="C6045" s="23" t="s">
        <v>32</v>
      </c>
      <c r="D6045" s="24">
        <v>45329.059270833335</v>
      </c>
      <c r="E6045" s="25" t="s">
        <v>13</v>
      </c>
      <c r="F6045" s="26" t="s">
        <v>16</v>
      </c>
      <c r="G6045" s="26" t="s">
        <v>14</v>
      </c>
      <c r="H6045" s="23">
        <v>0</v>
      </c>
      <c r="I6045" s="27"/>
      <c r="J6045" s="28">
        <v>0</v>
      </c>
      <c r="K6045" t="str">
        <f>IF((LEN(relatorio_Ananindeua3[[#This Row],[CIF/CPF/CNPJ]])=14),relatorio_Ananindeua3[[#This Row],[CIF/CPF/CNPJ]],relatorio_Ananindeua3[[#This Row],[Coluna2]])</f>
        <v>53822517000122</v>
      </c>
      <c r="L6045" t="str">
        <f t="shared" si="95"/>
        <v>538******22</v>
      </c>
    </row>
    <row r="6046" spans="1:12" x14ac:dyDescent="0.25">
      <c r="A6046" s="23" t="s">
        <v>11498</v>
      </c>
      <c r="B6046" s="23" t="s">
        <v>11499</v>
      </c>
      <c r="C6046" s="23" t="s">
        <v>32</v>
      </c>
      <c r="D6046" s="24">
        <v>45329.059270833335</v>
      </c>
      <c r="E6046" s="25" t="s">
        <v>13</v>
      </c>
      <c r="F6046" s="26" t="s">
        <v>16</v>
      </c>
      <c r="G6046" s="26" t="s">
        <v>14</v>
      </c>
      <c r="H6046" s="23">
        <v>0</v>
      </c>
      <c r="I6046" s="27"/>
      <c r="J6046" s="28">
        <v>0</v>
      </c>
      <c r="K6046" t="str">
        <f>IF((LEN(relatorio_Ananindeua3[[#This Row],[CIF/CPF/CNPJ]])=14),relatorio_Ananindeua3[[#This Row],[CIF/CPF/CNPJ]],relatorio_Ananindeua3[[#This Row],[Coluna2]])</f>
        <v>53829035000102</v>
      </c>
      <c r="L6046" t="str">
        <f t="shared" si="95"/>
        <v>538******02</v>
      </c>
    </row>
    <row r="6047" spans="1:12" x14ac:dyDescent="0.25">
      <c r="A6047" s="23" t="s">
        <v>11466</v>
      </c>
      <c r="B6047" s="23" t="s">
        <v>11467</v>
      </c>
      <c r="C6047" s="23" t="s">
        <v>32</v>
      </c>
      <c r="D6047" s="24">
        <v>45329.059340277781</v>
      </c>
      <c r="E6047" s="25" t="s">
        <v>13</v>
      </c>
      <c r="F6047" s="26" t="s">
        <v>16</v>
      </c>
      <c r="G6047" s="26" t="s">
        <v>14</v>
      </c>
      <c r="H6047" s="23">
        <v>0</v>
      </c>
      <c r="I6047" s="27"/>
      <c r="J6047" s="28">
        <v>0</v>
      </c>
      <c r="K6047" t="str">
        <f>IF((LEN(relatorio_Ananindeua3[[#This Row],[CIF/CPF/CNPJ]])=14),relatorio_Ananindeua3[[#This Row],[CIF/CPF/CNPJ]],relatorio_Ananindeua3[[#This Row],[Coluna2]])</f>
        <v>53820974000188</v>
      </c>
      <c r="L6047" t="str">
        <f t="shared" si="95"/>
        <v>538******88</v>
      </c>
    </row>
    <row r="6048" spans="1:12" x14ac:dyDescent="0.25">
      <c r="A6048" s="23" t="s">
        <v>4733</v>
      </c>
      <c r="B6048" s="23" t="s">
        <v>4734</v>
      </c>
      <c r="C6048" s="23" t="s">
        <v>34</v>
      </c>
      <c r="D6048" s="24">
        <v>45329.059374999997</v>
      </c>
      <c r="E6048" s="25" t="s">
        <v>13</v>
      </c>
      <c r="F6048" s="26" t="s">
        <v>16</v>
      </c>
      <c r="G6048" s="26" t="s">
        <v>14</v>
      </c>
      <c r="H6048" s="23">
        <v>0</v>
      </c>
      <c r="I6048" s="27"/>
      <c r="J6048" s="28">
        <v>0</v>
      </c>
      <c r="K6048" t="str">
        <f>IF((LEN(relatorio_Ananindeua3[[#This Row],[CIF/CPF/CNPJ]])=14),relatorio_Ananindeua3[[#This Row],[CIF/CPF/CNPJ]],relatorio_Ananindeua3[[#This Row],[Coluna2]])</f>
        <v>39307518000108</v>
      </c>
      <c r="L6048" t="str">
        <f t="shared" si="95"/>
        <v>393******08</v>
      </c>
    </row>
    <row r="6049" spans="1:12" x14ac:dyDescent="0.25">
      <c r="A6049" s="23" t="s">
        <v>7682</v>
      </c>
      <c r="B6049" s="23" t="s">
        <v>7683</v>
      </c>
      <c r="C6049" s="23" t="s">
        <v>34</v>
      </c>
      <c r="D6049" s="24">
        <v>45329.066203703704</v>
      </c>
      <c r="E6049" s="25" t="s">
        <v>13</v>
      </c>
      <c r="F6049" s="26" t="s">
        <v>16</v>
      </c>
      <c r="G6049" s="26" t="s">
        <v>14</v>
      </c>
      <c r="H6049" s="23">
        <v>0</v>
      </c>
      <c r="I6049" s="27"/>
      <c r="J6049" s="28">
        <v>0</v>
      </c>
      <c r="K6049" t="str">
        <f>IF((LEN(relatorio_Ananindeua3[[#This Row],[CIF/CPF/CNPJ]])=14),relatorio_Ananindeua3[[#This Row],[CIF/CPF/CNPJ]],relatorio_Ananindeua3[[#This Row],[Coluna2]])</f>
        <v>48184186000102</v>
      </c>
      <c r="L6049" t="str">
        <f t="shared" si="95"/>
        <v>481******02</v>
      </c>
    </row>
    <row r="6050" spans="1:12" x14ac:dyDescent="0.25">
      <c r="A6050" s="23" t="s">
        <v>11490</v>
      </c>
      <c r="B6050" s="23" t="s">
        <v>11491</v>
      </c>
      <c r="C6050" s="23" t="s">
        <v>32</v>
      </c>
      <c r="D6050" s="24">
        <v>45329.073101851849</v>
      </c>
      <c r="E6050" s="25" t="s">
        <v>13</v>
      </c>
      <c r="F6050" s="26" t="s">
        <v>16</v>
      </c>
      <c r="G6050" s="26" t="s">
        <v>14</v>
      </c>
      <c r="H6050" s="23">
        <v>0</v>
      </c>
      <c r="I6050" s="27"/>
      <c r="J6050" s="28">
        <v>0</v>
      </c>
      <c r="K6050" t="str">
        <f>IF((LEN(relatorio_Ananindeua3[[#This Row],[CIF/CPF/CNPJ]])=14),relatorio_Ananindeua3[[#This Row],[CIF/CPF/CNPJ]],relatorio_Ananindeua3[[#This Row],[Coluna2]])</f>
        <v>53827027000119</v>
      </c>
      <c r="L6050" t="str">
        <f t="shared" si="95"/>
        <v>538******19</v>
      </c>
    </row>
    <row r="6051" spans="1:12" x14ac:dyDescent="0.25">
      <c r="A6051" s="23" t="s">
        <v>11452</v>
      </c>
      <c r="B6051" s="23" t="s">
        <v>11453</v>
      </c>
      <c r="C6051" s="23" t="s">
        <v>32</v>
      </c>
      <c r="D6051" s="24">
        <v>45329.080069444448</v>
      </c>
      <c r="E6051" s="25" t="s">
        <v>13</v>
      </c>
      <c r="F6051" s="26" t="s">
        <v>16</v>
      </c>
      <c r="G6051" s="26" t="s">
        <v>14</v>
      </c>
      <c r="H6051" s="23">
        <v>0</v>
      </c>
      <c r="I6051" s="27"/>
      <c r="J6051" s="28">
        <v>0</v>
      </c>
      <c r="K6051" t="str">
        <f>IF((LEN(relatorio_Ananindeua3[[#This Row],[CIF/CPF/CNPJ]])=14),relatorio_Ananindeua3[[#This Row],[CIF/CPF/CNPJ]],relatorio_Ananindeua3[[#This Row],[Coluna2]])</f>
        <v>53812422000128</v>
      </c>
      <c r="L6051" t="str">
        <f t="shared" si="95"/>
        <v>538******28</v>
      </c>
    </row>
    <row r="6052" spans="1:12" x14ac:dyDescent="0.25">
      <c r="A6052" s="23" t="s">
        <v>11486</v>
      </c>
      <c r="B6052" s="23" t="s">
        <v>11487</v>
      </c>
      <c r="C6052" s="23" t="s">
        <v>32</v>
      </c>
      <c r="D6052" s="24">
        <v>45329.080138888887</v>
      </c>
      <c r="E6052" s="25" t="s">
        <v>13</v>
      </c>
      <c r="F6052" s="26" t="s">
        <v>16</v>
      </c>
      <c r="G6052" s="26" t="s">
        <v>14</v>
      </c>
      <c r="H6052" s="23">
        <v>0</v>
      </c>
      <c r="I6052" s="27"/>
      <c r="J6052" s="28">
        <v>0</v>
      </c>
      <c r="K6052" t="str">
        <f>IF((LEN(relatorio_Ananindeua3[[#This Row],[CIF/CPF/CNPJ]])=14),relatorio_Ananindeua3[[#This Row],[CIF/CPF/CNPJ]],relatorio_Ananindeua3[[#This Row],[Coluna2]])</f>
        <v>53826781000134</v>
      </c>
      <c r="L6052" t="str">
        <f t="shared" si="95"/>
        <v>538******34</v>
      </c>
    </row>
    <row r="6053" spans="1:12" x14ac:dyDescent="0.25">
      <c r="A6053" s="23" t="s">
        <v>6517</v>
      </c>
      <c r="B6053" s="23" t="s">
        <v>6518</v>
      </c>
      <c r="C6053" s="23" t="s">
        <v>34</v>
      </c>
      <c r="D6053" s="24">
        <v>45329.080150462964</v>
      </c>
      <c r="E6053" s="25" t="s">
        <v>13</v>
      </c>
      <c r="F6053" s="26" t="s">
        <v>16</v>
      </c>
      <c r="G6053" s="26" t="s">
        <v>14</v>
      </c>
      <c r="H6053" s="23">
        <v>0</v>
      </c>
      <c r="I6053" s="27"/>
      <c r="J6053" s="28">
        <v>0</v>
      </c>
      <c r="K6053" t="str">
        <f>IF((LEN(relatorio_Ananindeua3[[#This Row],[CIF/CPF/CNPJ]])=14),relatorio_Ananindeua3[[#This Row],[CIF/CPF/CNPJ]],relatorio_Ananindeua3[[#This Row],[Coluna2]])</f>
        <v>45169271000103</v>
      </c>
      <c r="L6053" t="str">
        <f t="shared" si="95"/>
        <v>451******03</v>
      </c>
    </row>
    <row r="6054" spans="1:12" x14ac:dyDescent="0.25">
      <c r="A6054" s="23" t="s">
        <v>11492</v>
      </c>
      <c r="B6054" s="23" t="s">
        <v>11493</v>
      </c>
      <c r="C6054" s="23" t="s">
        <v>32</v>
      </c>
      <c r="D6054" s="24">
        <v>45329.08016203704</v>
      </c>
      <c r="E6054" s="25" t="s">
        <v>13</v>
      </c>
      <c r="F6054" s="26" t="s">
        <v>16</v>
      </c>
      <c r="G6054" s="26" t="s">
        <v>14</v>
      </c>
      <c r="H6054" s="23">
        <v>0</v>
      </c>
      <c r="I6054" s="27"/>
      <c r="J6054" s="28">
        <v>0</v>
      </c>
      <c r="K6054" t="str">
        <f>IF((LEN(relatorio_Ananindeua3[[#This Row],[CIF/CPF/CNPJ]])=14),relatorio_Ananindeua3[[#This Row],[CIF/CPF/CNPJ]],relatorio_Ananindeua3[[#This Row],[Coluna2]])</f>
        <v>53827074000162</v>
      </c>
      <c r="L6054" t="str">
        <f t="shared" si="95"/>
        <v>538******62</v>
      </c>
    </row>
    <row r="6055" spans="1:12" x14ac:dyDescent="0.25">
      <c r="A6055" s="23" t="s">
        <v>11512</v>
      </c>
      <c r="B6055" s="23" t="s">
        <v>11513</v>
      </c>
      <c r="C6055" s="23" t="s">
        <v>32</v>
      </c>
      <c r="D6055" s="24">
        <v>45329.281643518516</v>
      </c>
      <c r="E6055" s="25" t="s">
        <v>13</v>
      </c>
      <c r="F6055" s="26" t="s">
        <v>16</v>
      </c>
      <c r="G6055" s="26" t="s">
        <v>14</v>
      </c>
      <c r="H6055" s="23">
        <v>0</v>
      </c>
      <c r="I6055" s="27"/>
      <c r="J6055" s="28">
        <v>0</v>
      </c>
      <c r="K6055" t="str">
        <f>IF((LEN(relatorio_Ananindeua3[[#This Row],[CIF/CPF/CNPJ]])=14),relatorio_Ananindeua3[[#This Row],[CIF/CPF/CNPJ]],relatorio_Ananindeua3[[#This Row],[Coluna2]])</f>
        <v>53831393000141</v>
      </c>
      <c r="L6055" t="str">
        <f t="shared" si="95"/>
        <v>538******41</v>
      </c>
    </row>
    <row r="6056" spans="1:12" x14ac:dyDescent="0.25">
      <c r="A6056" s="23" t="s">
        <v>1215</v>
      </c>
      <c r="B6056" s="23" t="s">
        <v>1216</v>
      </c>
      <c r="C6056" s="23" t="s">
        <v>34</v>
      </c>
      <c r="D6056" s="24">
        <v>45329.281655092593</v>
      </c>
      <c r="E6056" s="25" t="s">
        <v>13</v>
      </c>
      <c r="F6056" s="26" t="s">
        <v>16</v>
      </c>
      <c r="G6056" s="26" t="s">
        <v>14</v>
      </c>
      <c r="H6056" s="23">
        <v>0</v>
      </c>
      <c r="I6056" s="27"/>
      <c r="J6056" s="28">
        <v>0</v>
      </c>
      <c r="K6056" t="str">
        <f>IF((LEN(relatorio_Ananindeua3[[#This Row],[CIF/CPF/CNPJ]])=14),relatorio_Ananindeua3[[#This Row],[CIF/CPF/CNPJ]],relatorio_Ananindeua3[[#This Row],[Coluna2]])</f>
        <v>19581953000119</v>
      </c>
      <c r="L6056" t="str">
        <f t="shared" si="95"/>
        <v>195******19</v>
      </c>
    </row>
    <row r="6057" spans="1:12" x14ac:dyDescent="0.25">
      <c r="A6057" s="23" t="s">
        <v>11468</v>
      </c>
      <c r="B6057" s="23" t="s">
        <v>11469</v>
      </c>
      <c r="C6057" s="23" t="s">
        <v>32</v>
      </c>
      <c r="D6057" s="24">
        <v>45329.281793981485</v>
      </c>
      <c r="E6057" s="25" t="s">
        <v>13</v>
      </c>
      <c r="F6057" s="26" t="s">
        <v>16</v>
      </c>
      <c r="G6057" s="26" t="s">
        <v>14</v>
      </c>
      <c r="H6057" s="23">
        <v>0</v>
      </c>
      <c r="I6057" s="27"/>
      <c r="J6057" s="28">
        <v>0</v>
      </c>
      <c r="K6057" t="str">
        <f>IF((LEN(relatorio_Ananindeua3[[#This Row],[CIF/CPF/CNPJ]])=14),relatorio_Ananindeua3[[#This Row],[CIF/CPF/CNPJ]],relatorio_Ananindeua3[[#This Row],[Coluna2]])</f>
        <v>53821345000172</v>
      </c>
      <c r="L6057" t="str">
        <f t="shared" si="95"/>
        <v>538******72</v>
      </c>
    </row>
    <row r="6058" spans="1:12" x14ac:dyDescent="0.25">
      <c r="A6058" s="23" t="s">
        <v>11462</v>
      </c>
      <c r="B6058" s="23" t="s">
        <v>11463</v>
      </c>
      <c r="C6058" s="23" t="s">
        <v>32</v>
      </c>
      <c r="D6058" s="24">
        <v>45329.28837962963</v>
      </c>
      <c r="E6058" s="25" t="s">
        <v>13</v>
      </c>
      <c r="F6058" s="26" t="s">
        <v>16</v>
      </c>
      <c r="G6058" s="26" t="s">
        <v>14</v>
      </c>
      <c r="H6058" s="23">
        <v>0</v>
      </c>
      <c r="I6058" s="27"/>
      <c r="J6058" s="28">
        <v>0</v>
      </c>
      <c r="K6058" t="str">
        <f>IF((LEN(relatorio_Ananindeua3[[#This Row],[CIF/CPF/CNPJ]])=14),relatorio_Ananindeua3[[#This Row],[CIF/CPF/CNPJ]],relatorio_Ananindeua3[[#This Row],[Coluna2]])</f>
        <v>53818630000134</v>
      </c>
      <c r="L6058" t="str">
        <f t="shared" si="95"/>
        <v>538******34</v>
      </c>
    </row>
    <row r="6059" spans="1:12" x14ac:dyDescent="0.25">
      <c r="A6059" s="23" t="s">
        <v>11508</v>
      </c>
      <c r="B6059" s="23" t="s">
        <v>11509</v>
      </c>
      <c r="C6059" s="23" t="s">
        <v>32</v>
      </c>
      <c r="D6059" s="24">
        <v>45329.288460648146</v>
      </c>
      <c r="E6059" s="25" t="s">
        <v>13</v>
      </c>
      <c r="F6059" s="26" t="s">
        <v>16</v>
      </c>
      <c r="G6059" s="26" t="s">
        <v>14</v>
      </c>
      <c r="H6059" s="23">
        <v>0</v>
      </c>
      <c r="I6059" s="27"/>
      <c r="J6059" s="28">
        <v>0</v>
      </c>
      <c r="K6059" t="str">
        <f>IF((LEN(relatorio_Ananindeua3[[#This Row],[CIF/CPF/CNPJ]])=14),relatorio_Ananindeua3[[#This Row],[CIF/CPF/CNPJ]],relatorio_Ananindeua3[[#This Row],[Coluna2]])</f>
        <v>53831273000144</v>
      </c>
      <c r="L6059" t="str">
        <f t="shared" si="95"/>
        <v>538******44</v>
      </c>
    </row>
    <row r="6060" spans="1:12" x14ac:dyDescent="0.25">
      <c r="A6060" s="23" t="s">
        <v>11472</v>
      </c>
      <c r="B6060" s="23" t="s">
        <v>11473</v>
      </c>
      <c r="C6060" s="23" t="s">
        <v>32</v>
      </c>
      <c r="D6060" s="24">
        <v>45329.295381944445</v>
      </c>
      <c r="E6060" s="25" t="s">
        <v>13</v>
      </c>
      <c r="F6060" s="26" t="s">
        <v>16</v>
      </c>
      <c r="G6060" s="26" t="s">
        <v>14</v>
      </c>
      <c r="H6060" s="23">
        <v>0</v>
      </c>
      <c r="I6060" s="27"/>
      <c r="J6060" s="28">
        <v>0</v>
      </c>
      <c r="K6060" t="str">
        <f>IF((LEN(relatorio_Ananindeua3[[#This Row],[CIF/CPF/CNPJ]])=14),relatorio_Ananindeua3[[#This Row],[CIF/CPF/CNPJ]],relatorio_Ananindeua3[[#This Row],[Coluna2]])</f>
        <v>53822454000104</v>
      </c>
      <c r="L6060" t="str">
        <f t="shared" si="95"/>
        <v>538******04</v>
      </c>
    </row>
    <row r="6061" spans="1:12" x14ac:dyDescent="0.25">
      <c r="A6061" s="23" t="s">
        <v>11476</v>
      </c>
      <c r="B6061" s="23" t="s">
        <v>11477</v>
      </c>
      <c r="C6061" s="23" t="s">
        <v>32</v>
      </c>
      <c r="D6061" s="24">
        <v>45329.295393518521</v>
      </c>
      <c r="E6061" s="25" t="s">
        <v>13</v>
      </c>
      <c r="F6061" s="26" t="s">
        <v>16</v>
      </c>
      <c r="G6061" s="26" t="s">
        <v>14</v>
      </c>
      <c r="H6061" s="23">
        <v>0</v>
      </c>
      <c r="I6061" s="27"/>
      <c r="J6061" s="28">
        <v>0</v>
      </c>
      <c r="K6061" t="str">
        <f>IF((LEN(relatorio_Ananindeua3[[#This Row],[CIF/CPF/CNPJ]])=14),relatorio_Ananindeua3[[#This Row],[CIF/CPF/CNPJ]],relatorio_Ananindeua3[[#This Row],[Coluna2]])</f>
        <v>53822660000114</v>
      </c>
      <c r="L6061" t="str">
        <f t="shared" si="95"/>
        <v>538******14</v>
      </c>
    </row>
    <row r="6062" spans="1:12" x14ac:dyDescent="0.25">
      <c r="A6062" s="23" t="s">
        <v>11480</v>
      </c>
      <c r="B6062" s="23" t="s">
        <v>11481</v>
      </c>
      <c r="C6062" s="23" t="s">
        <v>32</v>
      </c>
      <c r="D6062" s="24">
        <v>45329.295405092591</v>
      </c>
      <c r="E6062" s="25" t="s">
        <v>13</v>
      </c>
      <c r="F6062" s="26" t="s">
        <v>16</v>
      </c>
      <c r="G6062" s="26" t="s">
        <v>14</v>
      </c>
      <c r="H6062" s="23">
        <v>0</v>
      </c>
      <c r="I6062" s="27"/>
      <c r="J6062" s="28">
        <v>0</v>
      </c>
      <c r="K6062" t="str">
        <f>IF((LEN(relatorio_Ananindeua3[[#This Row],[CIF/CPF/CNPJ]])=14),relatorio_Ananindeua3[[#This Row],[CIF/CPF/CNPJ]],relatorio_Ananindeua3[[#This Row],[Coluna2]])</f>
        <v>53824805000116</v>
      </c>
      <c r="L6062" t="str">
        <f t="shared" si="95"/>
        <v>538******16</v>
      </c>
    </row>
    <row r="6063" spans="1:12" x14ac:dyDescent="0.25">
      <c r="A6063" s="23" t="s">
        <v>11484</v>
      </c>
      <c r="B6063" s="23" t="s">
        <v>11485</v>
      </c>
      <c r="C6063" s="23" t="s">
        <v>32</v>
      </c>
      <c r="D6063" s="24">
        <v>45329.295451388891</v>
      </c>
      <c r="E6063" s="25" t="s">
        <v>13</v>
      </c>
      <c r="F6063" s="26" t="s">
        <v>16</v>
      </c>
      <c r="G6063" s="26" t="s">
        <v>14</v>
      </c>
      <c r="H6063" s="23">
        <v>0</v>
      </c>
      <c r="I6063" s="27"/>
      <c r="J6063" s="28">
        <v>0</v>
      </c>
      <c r="K6063" t="str">
        <f>IF((LEN(relatorio_Ananindeua3[[#This Row],[CIF/CPF/CNPJ]])=14),relatorio_Ananindeua3[[#This Row],[CIF/CPF/CNPJ]],relatorio_Ananindeua3[[#This Row],[Coluna2]])</f>
        <v>53826729000188</v>
      </c>
      <c r="L6063" t="str">
        <f t="shared" si="95"/>
        <v>538******88</v>
      </c>
    </row>
    <row r="6064" spans="1:12" x14ac:dyDescent="0.25">
      <c r="A6064" s="23" t="s">
        <v>11488</v>
      </c>
      <c r="B6064" s="23" t="s">
        <v>11489</v>
      </c>
      <c r="C6064" s="23" t="s">
        <v>32</v>
      </c>
      <c r="D6064" s="24">
        <v>45329.295451388891</v>
      </c>
      <c r="E6064" s="25" t="s">
        <v>13</v>
      </c>
      <c r="F6064" s="26" t="s">
        <v>16</v>
      </c>
      <c r="G6064" s="26" t="s">
        <v>14</v>
      </c>
      <c r="H6064" s="23">
        <v>0</v>
      </c>
      <c r="I6064" s="27"/>
      <c r="J6064" s="28">
        <v>0</v>
      </c>
      <c r="K6064" t="str">
        <f>IF((LEN(relatorio_Ananindeua3[[#This Row],[CIF/CPF/CNPJ]])=14),relatorio_Ananindeua3[[#This Row],[CIF/CPF/CNPJ]],relatorio_Ananindeua3[[#This Row],[Coluna2]])</f>
        <v>53826839000140</v>
      </c>
      <c r="L6064" t="str">
        <f t="shared" si="95"/>
        <v>538******40</v>
      </c>
    </row>
    <row r="6065" spans="1:12" x14ac:dyDescent="0.25">
      <c r="A6065" s="23" t="s">
        <v>11464</v>
      </c>
      <c r="B6065" s="23" t="s">
        <v>11465</v>
      </c>
      <c r="C6065" s="23" t="s">
        <v>32</v>
      </c>
      <c r="D6065" s="24">
        <v>45329.302337962959</v>
      </c>
      <c r="E6065" s="25" t="s">
        <v>13</v>
      </c>
      <c r="F6065" s="26" t="s">
        <v>16</v>
      </c>
      <c r="G6065" s="26" t="s">
        <v>14</v>
      </c>
      <c r="H6065" s="23">
        <v>0</v>
      </c>
      <c r="I6065" s="27"/>
      <c r="J6065" s="28">
        <v>0</v>
      </c>
      <c r="K6065" t="str">
        <f>IF((LEN(relatorio_Ananindeua3[[#This Row],[CIF/CPF/CNPJ]])=14),relatorio_Ananindeua3[[#This Row],[CIF/CPF/CNPJ]],relatorio_Ananindeua3[[#This Row],[Coluna2]])</f>
        <v>53819767000103</v>
      </c>
      <c r="L6065" t="str">
        <f t="shared" si="95"/>
        <v>538******03</v>
      </c>
    </row>
    <row r="6066" spans="1:12" x14ac:dyDescent="0.25">
      <c r="A6066" s="23" t="s">
        <v>11418</v>
      </c>
      <c r="B6066" s="23" t="s">
        <v>11419</v>
      </c>
      <c r="C6066" s="23" t="s">
        <v>34</v>
      </c>
      <c r="D6066" s="24">
        <v>45329.302361111113</v>
      </c>
      <c r="E6066" s="25" t="s">
        <v>13</v>
      </c>
      <c r="F6066" s="26" t="s">
        <v>16</v>
      </c>
      <c r="G6066" s="26" t="s">
        <v>14</v>
      </c>
      <c r="H6066" s="23">
        <v>0</v>
      </c>
      <c r="I6066" s="27"/>
      <c r="J6066" s="28">
        <v>0</v>
      </c>
      <c r="K6066" t="str">
        <f>IF((LEN(relatorio_Ananindeua3[[#This Row],[CIF/CPF/CNPJ]])=14),relatorio_Ananindeua3[[#This Row],[CIF/CPF/CNPJ]],relatorio_Ananindeua3[[#This Row],[Coluna2]])</f>
        <v>53797795000177</v>
      </c>
      <c r="L6066" t="str">
        <f t="shared" si="95"/>
        <v>537******77</v>
      </c>
    </row>
    <row r="6067" spans="1:12" x14ac:dyDescent="0.25">
      <c r="A6067" s="23" t="s">
        <v>3834</v>
      </c>
      <c r="B6067" s="23" t="s">
        <v>3835</v>
      </c>
      <c r="C6067" s="23" t="s">
        <v>34</v>
      </c>
      <c r="D6067" s="24">
        <v>45329.302418981482</v>
      </c>
      <c r="E6067" s="25" t="s">
        <v>13</v>
      </c>
      <c r="F6067" s="26" t="s">
        <v>16</v>
      </c>
      <c r="G6067" s="26" t="s">
        <v>14</v>
      </c>
      <c r="H6067" s="23">
        <v>0</v>
      </c>
      <c r="I6067" s="27"/>
      <c r="J6067" s="28">
        <v>0</v>
      </c>
      <c r="K6067" t="str">
        <f>IF((LEN(relatorio_Ananindeua3[[#This Row],[CIF/CPF/CNPJ]])=14),relatorio_Ananindeua3[[#This Row],[CIF/CPF/CNPJ]],relatorio_Ananindeua3[[#This Row],[Coluna2]])</f>
        <v>35039945000100</v>
      </c>
      <c r="L6067" t="str">
        <f t="shared" si="95"/>
        <v>350******00</v>
      </c>
    </row>
    <row r="6068" spans="1:12" x14ac:dyDescent="0.25">
      <c r="A6068" s="23" t="s">
        <v>11454</v>
      </c>
      <c r="B6068" s="23" t="s">
        <v>11455</v>
      </c>
      <c r="C6068" s="23" t="s">
        <v>32</v>
      </c>
      <c r="D6068" s="24">
        <v>45329.316192129627</v>
      </c>
      <c r="E6068" s="25" t="s">
        <v>13</v>
      </c>
      <c r="F6068" s="26" t="s">
        <v>16</v>
      </c>
      <c r="G6068" s="26" t="s">
        <v>14</v>
      </c>
      <c r="H6068" s="23">
        <v>0</v>
      </c>
      <c r="I6068" s="27"/>
      <c r="J6068" s="28">
        <v>0</v>
      </c>
      <c r="K6068" t="str">
        <f>IF((LEN(relatorio_Ananindeua3[[#This Row],[CIF/CPF/CNPJ]])=14),relatorio_Ananindeua3[[#This Row],[CIF/CPF/CNPJ]],relatorio_Ananindeua3[[#This Row],[Coluna2]])</f>
        <v>53816174000193</v>
      </c>
      <c r="L6068" t="str">
        <f t="shared" si="95"/>
        <v>538******93</v>
      </c>
    </row>
    <row r="6069" spans="1:12" x14ac:dyDescent="0.25">
      <c r="A6069" s="23" t="s">
        <v>11458</v>
      </c>
      <c r="B6069" s="23" t="s">
        <v>11459</v>
      </c>
      <c r="C6069" s="23" t="s">
        <v>32</v>
      </c>
      <c r="D6069" s="24">
        <v>45329.31621527778</v>
      </c>
      <c r="E6069" s="25" t="s">
        <v>13</v>
      </c>
      <c r="F6069" s="26" t="s">
        <v>16</v>
      </c>
      <c r="G6069" s="26" t="s">
        <v>14</v>
      </c>
      <c r="H6069" s="23">
        <v>0</v>
      </c>
      <c r="I6069" s="27"/>
      <c r="J6069" s="28">
        <v>0</v>
      </c>
      <c r="K6069" t="str">
        <f>IF((LEN(relatorio_Ananindeua3[[#This Row],[CIF/CPF/CNPJ]])=14),relatorio_Ananindeua3[[#This Row],[CIF/CPF/CNPJ]],relatorio_Ananindeua3[[#This Row],[Coluna2]])</f>
        <v>53816656000143</v>
      </c>
      <c r="L6069" t="str">
        <f t="shared" si="95"/>
        <v>538******43</v>
      </c>
    </row>
    <row r="6070" spans="1:12" x14ac:dyDescent="0.25">
      <c r="A6070" s="23" t="s">
        <v>11460</v>
      </c>
      <c r="B6070" s="23" t="s">
        <v>11461</v>
      </c>
      <c r="C6070" s="23" t="s">
        <v>32</v>
      </c>
      <c r="D6070" s="24">
        <v>45329.31621527778</v>
      </c>
      <c r="E6070" s="25" t="s">
        <v>13</v>
      </c>
      <c r="F6070" s="26" t="s">
        <v>16</v>
      </c>
      <c r="G6070" s="26" t="s">
        <v>14</v>
      </c>
      <c r="H6070" s="23">
        <v>0</v>
      </c>
      <c r="I6070" s="27"/>
      <c r="J6070" s="28">
        <v>0</v>
      </c>
      <c r="K6070" t="str">
        <f>IF((LEN(relatorio_Ananindeua3[[#This Row],[CIF/CPF/CNPJ]])=14),relatorio_Ananindeua3[[#This Row],[CIF/CPF/CNPJ]],relatorio_Ananindeua3[[#This Row],[Coluna2]])</f>
        <v>53817792000158</v>
      </c>
      <c r="L6070" t="str">
        <f t="shared" si="95"/>
        <v>538******58</v>
      </c>
    </row>
    <row r="6071" spans="1:12" x14ac:dyDescent="0.25">
      <c r="A6071" s="23" t="s">
        <v>11502</v>
      </c>
      <c r="B6071" s="23" t="s">
        <v>11503</v>
      </c>
      <c r="C6071" s="23" t="s">
        <v>32</v>
      </c>
      <c r="D6071" s="24">
        <v>45329.316250000003</v>
      </c>
      <c r="E6071" s="25" t="s">
        <v>13</v>
      </c>
      <c r="F6071" s="26" t="s">
        <v>16</v>
      </c>
      <c r="G6071" s="26" t="s">
        <v>14</v>
      </c>
      <c r="H6071" s="23">
        <v>0</v>
      </c>
      <c r="I6071" s="27"/>
      <c r="J6071" s="28">
        <v>0</v>
      </c>
      <c r="K6071" t="str">
        <f>IF((LEN(relatorio_Ananindeua3[[#This Row],[CIF/CPF/CNPJ]])=14),relatorio_Ananindeua3[[#This Row],[CIF/CPF/CNPJ]],relatorio_Ananindeua3[[#This Row],[Coluna2]])</f>
        <v>53830072000122</v>
      </c>
      <c r="L6071" t="str">
        <f t="shared" si="95"/>
        <v>538******22</v>
      </c>
    </row>
    <row r="6072" spans="1:12" x14ac:dyDescent="0.25">
      <c r="A6072" s="23" t="s">
        <v>2420</v>
      </c>
      <c r="B6072" s="23" t="s">
        <v>2421</v>
      </c>
      <c r="C6072" s="23" t="s">
        <v>34</v>
      </c>
      <c r="D6072" s="24">
        <v>45329.316307870373</v>
      </c>
      <c r="E6072" s="25" t="s">
        <v>13</v>
      </c>
      <c r="F6072" s="26" t="s">
        <v>16</v>
      </c>
      <c r="G6072" s="26" t="s">
        <v>14</v>
      </c>
      <c r="H6072" s="23">
        <v>0</v>
      </c>
      <c r="I6072" s="27"/>
      <c r="J6072" s="28">
        <v>0</v>
      </c>
      <c r="K6072" t="str">
        <f>IF((LEN(relatorio_Ananindeua3[[#This Row],[CIF/CPF/CNPJ]])=14),relatorio_Ananindeua3[[#This Row],[CIF/CPF/CNPJ]],relatorio_Ananindeua3[[#This Row],[Coluna2]])</f>
        <v>28727421000138</v>
      </c>
      <c r="L6072" t="str">
        <f t="shared" si="95"/>
        <v>287******38</v>
      </c>
    </row>
    <row r="6073" spans="1:12" x14ac:dyDescent="0.25">
      <c r="A6073" s="23" t="s">
        <v>455</v>
      </c>
      <c r="B6073" s="23" t="s">
        <v>456</v>
      </c>
      <c r="C6073" s="23" t="s">
        <v>34</v>
      </c>
      <c r="D6073" s="24">
        <v>45329.323148148149</v>
      </c>
      <c r="E6073" s="25" t="s">
        <v>13</v>
      </c>
      <c r="F6073" s="26" t="s">
        <v>16</v>
      </c>
      <c r="G6073" s="26" t="s">
        <v>14</v>
      </c>
      <c r="H6073" s="23">
        <v>0</v>
      </c>
      <c r="I6073" s="27"/>
      <c r="J6073" s="28">
        <v>0</v>
      </c>
      <c r="K6073" t="str">
        <f>IF((LEN(relatorio_Ananindeua3[[#This Row],[CIF/CPF/CNPJ]])=14),relatorio_Ananindeua3[[#This Row],[CIF/CPF/CNPJ]],relatorio_Ananindeua3[[#This Row],[Coluna2]])</f>
        <v>13321887000161</v>
      </c>
      <c r="L6073" t="str">
        <f t="shared" si="95"/>
        <v>133******61</v>
      </c>
    </row>
    <row r="6074" spans="1:12" x14ac:dyDescent="0.25">
      <c r="A6074" s="23" t="s">
        <v>11456</v>
      </c>
      <c r="B6074" s="23" t="s">
        <v>11457</v>
      </c>
      <c r="C6074" s="23" t="s">
        <v>32</v>
      </c>
      <c r="D6074" s="24">
        <v>45329.323171296295</v>
      </c>
      <c r="E6074" s="25" t="s">
        <v>13</v>
      </c>
      <c r="F6074" s="26" t="s">
        <v>16</v>
      </c>
      <c r="G6074" s="26" t="s">
        <v>14</v>
      </c>
      <c r="H6074" s="23">
        <v>0</v>
      </c>
      <c r="I6074" s="27"/>
      <c r="J6074" s="28">
        <v>0</v>
      </c>
      <c r="K6074" t="str">
        <f>IF((LEN(relatorio_Ananindeua3[[#This Row],[CIF/CPF/CNPJ]])=14),relatorio_Ananindeua3[[#This Row],[CIF/CPF/CNPJ]],relatorio_Ananindeua3[[#This Row],[Coluna2]])</f>
        <v>53816437000164</v>
      </c>
      <c r="L6074" t="str">
        <f t="shared" si="95"/>
        <v>538******64</v>
      </c>
    </row>
    <row r="6075" spans="1:12" x14ac:dyDescent="0.25">
      <c r="A6075" s="23" t="s">
        <v>11504</v>
      </c>
      <c r="B6075" s="23" t="s">
        <v>11505</v>
      </c>
      <c r="C6075" s="23" t="s">
        <v>34</v>
      </c>
      <c r="D6075" s="24">
        <v>45329.330081018517</v>
      </c>
      <c r="E6075" s="25" t="s">
        <v>13</v>
      </c>
      <c r="F6075" s="26" t="s">
        <v>16</v>
      </c>
      <c r="G6075" s="26" t="s">
        <v>14</v>
      </c>
      <c r="H6075" s="23">
        <v>0</v>
      </c>
      <c r="I6075" s="27"/>
      <c r="J6075" s="28">
        <v>0</v>
      </c>
      <c r="K6075" t="str">
        <f>IF((LEN(relatorio_Ananindeua3[[#This Row],[CIF/CPF/CNPJ]])=14),relatorio_Ananindeua3[[#This Row],[CIF/CPF/CNPJ]],relatorio_Ananindeua3[[#This Row],[Coluna2]])</f>
        <v>53830249000190</v>
      </c>
      <c r="L6075" t="str">
        <f t="shared" si="95"/>
        <v>538******90</v>
      </c>
    </row>
    <row r="6076" spans="1:12" x14ac:dyDescent="0.25">
      <c r="A6076" s="23" t="s">
        <v>9428</v>
      </c>
      <c r="B6076" s="23" t="s">
        <v>9429</v>
      </c>
      <c r="C6076" s="23" t="s">
        <v>34</v>
      </c>
      <c r="D6076" s="24">
        <v>45329.33011574074</v>
      </c>
      <c r="E6076" s="25" t="s">
        <v>13</v>
      </c>
      <c r="F6076" s="26" t="s">
        <v>16</v>
      </c>
      <c r="G6076" s="26" t="s">
        <v>14</v>
      </c>
      <c r="H6076" s="23">
        <v>0</v>
      </c>
      <c r="I6076" s="27"/>
      <c r="J6076" s="28">
        <v>0</v>
      </c>
      <c r="K6076" t="str">
        <f>IF((LEN(relatorio_Ananindeua3[[#This Row],[CIF/CPF/CNPJ]])=14),relatorio_Ananindeua3[[#This Row],[CIF/CPF/CNPJ]],relatorio_Ananindeua3[[#This Row],[Coluna2]])</f>
        <v>51370031000175</v>
      </c>
      <c r="L6076" t="str">
        <f t="shared" si="95"/>
        <v>513******75</v>
      </c>
    </row>
    <row r="6077" spans="1:12" x14ac:dyDescent="0.25">
      <c r="A6077" s="23" t="s">
        <v>8247</v>
      </c>
      <c r="B6077" s="23" t="s">
        <v>8248</v>
      </c>
      <c r="C6077" s="23" t="s">
        <v>34</v>
      </c>
      <c r="D6077" s="24">
        <v>45329.330150462964</v>
      </c>
      <c r="E6077" s="25" t="s">
        <v>13</v>
      </c>
      <c r="F6077" s="26" t="s">
        <v>16</v>
      </c>
      <c r="G6077" s="26" t="s">
        <v>14</v>
      </c>
      <c r="H6077" s="23">
        <v>0</v>
      </c>
      <c r="I6077" s="27"/>
      <c r="J6077" s="28">
        <v>0</v>
      </c>
      <c r="K6077" t="str">
        <f>IF((LEN(relatorio_Ananindeua3[[#This Row],[CIF/CPF/CNPJ]])=14),relatorio_Ananindeua3[[#This Row],[CIF/CPF/CNPJ]],relatorio_Ananindeua3[[#This Row],[Coluna2]])</f>
        <v>49457102000120</v>
      </c>
      <c r="L6077" t="str">
        <f t="shared" si="95"/>
        <v>494******20</v>
      </c>
    </row>
    <row r="6078" spans="1:12" x14ac:dyDescent="0.25">
      <c r="A6078" s="23" t="s">
        <v>11478</v>
      </c>
      <c r="B6078" s="23" t="s">
        <v>11479</v>
      </c>
      <c r="C6078" s="23" t="s">
        <v>32</v>
      </c>
      <c r="D6078" s="24">
        <v>45329.33016203704</v>
      </c>
      <c r="E6078" s="25" t="s">
        <v>13</v>
      </c>
      <c r="F6078" s="26" t="s">
        <v>16</v>
      </c>
      <c r="G6078" s="26" t="s">
        <v>14</v>
      </c>
      <c r="H6078" s="23">
        <v>0</v>
      </c>
      <c r="I6078" s="27"/>
      <c r="J6078" s="28">
        <v>0</v>
      </c>
      <c r="K6078" t="str">
        <f>IF((LEN(relatorio_Ananindeua3[[#This Row],[CIF/CPF/CNPJ]])=14),relatorio_Ananindeua3[[#This Row],[CIF/CPF/CNPJ]],relatorio_Ananindeua3[[#This Row],[Coluna2]])</f>
        <v>53822711000108</v>
      </c>
      <c r="L6078" t="str">
        <f t="shared" si="95"/>
        <v>538******08</v>
      </c>
    </row>
    <row r="6079" spans="1:12" x14ac:dyDescent="0.25">
      <c r="A6079" s="23" t="s">
        <v>956</v>
      </c>
      <c r="B6079" s="23" t="s">
        <v>957</v>
      </c>
      <c r="C6079" s="23" t="s">
        <v>21</v>
      </c>
      <c r="D6079" s="24">
        <v>45329.341516203705</v>
      </c>
      <c r="E6079" s="25" t="s">
        <v>13</v>
      </c>
      <c r="F6079" s="26" t="s">
        <v>19</v>
      </c>
      <c r="G6079" s="26" t="s">
        <v>13496</v>
      </c>
      <c r="H6079" s="23">
        <v>0</v>
      </c>
      <c r="I6079" s="27"/>
      <c r="J6079" s="28">
        <v>4397.5200000000004</v>
      </c>
      <c r="K6079" t="str">
        <f>IF((LEN(relatorio_Ananindeua3[[#This Row],[CIF/CPF/CNPJ]])=14),relatorio_Ananindeua3[[#This Row],[CIF/CPF/CNPJ]],relatorio_Ananindeua3[[#This Row],[Coluna2]])</f>
        <v>17454167000125</v>
      </c>
      <c r="L6079" t="str">
        <f t="shared" si="95"/>
        <v>174******25</v>
      </c>
    </row>
    <row r="6080" spans="1:12" x14ac:dyDescent="0.25">
      <c r="A6080" s="23" t="s">
        <v>11500</v>
      </c>
      <c r="B6080" s="23" t="s">
        <v>11501</v>
      </c>
      <c r="C6080" s="23" t="s">
        <v>32</v>
      </c>
      <c r="D6080" s="24">
        <v>45329.343935185185</v>
      </c>
      <c r="E6080" s="25" t="s">
        <v>13</v>
      </c>
      <c r="F6080" s="26" t="s">
        <v>16</v>
      </c>
      <c r="G6080" s="26" t="s">
        <v>14</v>
      </c>
      <c r="H6080" s="23">
        <v>0</v>
      </c>
      <c r="I6080" s="27"/>
      <c r="J6080" s="28">
        <v>0</v>
      </c>
      <c r="K6080" t="str">
        <f>IF((LEN(relatorio_Ananindeua3[[#This Row],[CIF/CPF/CNPJ]])=14),relatorio_Ananindeua3[[#This Row],[CIF/CPF/CNPJ]],relatorio_Ananindeua3[[#This Row],[Coluna2]])</f>
        <v>53829708000116</v>
      </c>
      <c r="L6080" t="str">
        <f t="shared" si="95"/>
        <v>538******16</v>
      </c>
    </row>
    <row r="6081" spans="1:12" x14ac:dyDescent="0.25">
      <c r="A6081" s="23" t="s">
        <v>11494</v>
      </c>
      <c r="B6081" s="23" t="s">
        <v>11495</v>
      </c>
      <c r="C6081" s="23" t="s">
        <v>32</v>
      </c>
      <c r="D6081" s="24">
        <v>45329.343946759262</v>
      </c>
      <c r="E6081" s="25" t="s">
        <v>13</v>
      </c>
      <c r="F6081" s="26" t="s">
        <v>16</v>
      </c>
      <c r="G6081" s="26" t="s">
        <v>14</v>
      </c>
      <c r="H6081" s="23">
        <v>0</v>
      </c>
      <c r="I6081" s="27"/>
      <c r="J6081" s="28">
        <v>0</v>
      </c>
      <c r="K6081" t="str">
        <f>IF((LEN(relatorio_Ananindeua3[[#This Row],[CIF/CPF/CNPJ]])=14),relatorio_Ananindeua3[[#This Row],[CIF/CPF/CNPJ]],relatorio_Ananindeua3[[#This Row],[Coluna2]])</f>
        <v>53827941000160</v>
      </c>
      <c r="L6081" t="str">
        <f t="shared" si="95"/>
        <v>538******60</v>
      </c>
    </row>
    <row r="6082" spans="1:12" x14ac:dyDescent="0.25">
      <c r="A6082" s="23" t="s">
        <v>11496</v>
      </c>
      <c r="B6082" s="23" t="s">
        <v>11497</v>
      </c>
      <c r="C6082" s="23" t="s">
        <v>32</v>
      </c>
      <c r="D6082" s="24">
        <v>45329.343958333331</v>
      </c>
      <c r="E6082" s="25" t="s">
        <v>13</v>
      </c>
      <c r="F6082" s="26" t="s">
        <v>16</v>
      </c>
      <c r="G6082" s="26" t="s">
        <v>14</v>
      </c>
      <c r="H6082" s="23">
        <v>0</v>
      </c>
      <c r="I6082" s="27"/>
      <c r="J6082" s="28">
        <v>0</v>
      </c>
      <c r="K6082" t="str">
        <f>IF((LEN(relatorio_Ananindeua3[[#This Row],[CIF/CPF/CNPJ]])=14),relatorio_Ananindeua3[[#This Row],[CIF/CPF/CNPJ]],relatorio_Ananindeua3[[#This Row],[Coluna2]])</f>
        <v>53828118000179</v>
      </c>
      <c r="L6082" t="str">
        <f t="shared" si="95"/>
        <v>538******79</v>
      </c>
    </row>
    <row r="6083" spans="1:12" x14ac:dyDescent="0.25">
      <c r="A6083" s="23" t="s">
        <v>8017</v>
      </c>
      <c r="B6083" s="23" t="s">
        <v>8018</v>
      </c>
      <c r="C6083" s="23" t="s">
        <v>17</v>
      </c>
      <c r="D6083" s="24">
        <v>45329.374131944445</v>
      </c>
      <c r="E6083" s="25" t="s">
        <v>11</v>
      </c>
      <c r="F6083" s="26" t="s">
        <v>16</v>
      </c>
      <c r="G6083" s="26" t="s">
        <v>14</v>
      </c>
      <c r="H6083" s="23">
        <v>0</v>
      </c>
      <c r="I6083" s="27"/>
      <c r="J6083" s="28">
        <v>0</v>
      </c>
      <c r="K6083" t="str">
        <f>IF((LEN(relatorio_Ananindeua3[[#This Row],[CIF/CPF/CNPJ]])=14),relatorio_Ananindeua3[[#This Row],[CIF/CPF/CNPJ]],relatorio_Ananindeua3[[#This Row],[Coluna2]])</f>
        <v>48909126000100</v>
      </c>
      <c r="L6083" t="str">
        <f t="shared" si="95"/>
        <v>489******00</v>
      </c>
    </row>
    <row r="6084" spans="1:12" x14ac:dyDescent="0.25">
      <c r="A6084" s="23" t="s">
        <v>1042</v>
      </c>
      <c r="B6084" s="23" t="s">
        <v>1043</v>
      </c>
      <c r="C6084" s="23" t="s">
        <v>34</v>
      </c>
      <c r="D6084" s="24">
        <v>45329.377256944441</v>
      </c>
      <c r="E6084" s="25" t="s">
        <v>11</v>
      </c>
      <c r="F6084" s="26" t="s">
        <v>16</v>
      </c>
      <c r="G6084" s="26" t="s">
        <v>13496</v>
      </c>
      <c r="H6084" s="23">
        <v>0</v>
      </c>
      <c r="I6084" s="27"/>
      <c r="J6084" s="28">
        <v>0</v>
      </c>
      <c r="K6084" t="str">
        <f>IF((LEN(relatorio_Ananindeua3[[#This Row],[CIF/CPF/CNPJ]])=14),relatorio_Ananindeua3[[#This Row],[CIF/CPF/CNPJ]],relatorio_Ananindeua3[[#This Row],[Coluna2]])</f>
        <v>18065836000130</v>
      </c>
      <c r="L6084" t="str">
        <f t="shared" si="95"/>
        <v>180******30</v>
      </c>
    </row>
    <row r="6085" spans="1:12" x14ac:dyDescent="0.25">
      <c r="A6085" s="23" t="s">
        <v>7458</v>
      </c>
      <c r="B6085" s="23" t="s">
        <v>7459</v>
      </c>
      <c r="C6085" s="23" t="s">
        <v>34</v>
      </c>
      <c r="D6085" s="24">
        <v>45329.447245370371</v>
      </c>
      <c r="E6085" s="25" t="s">
        <v>13</v>
      </c>
      <c r="F6085" s="26" t="s">
        <v>16</v>
      </c>
      <c r="G6085" s="26" t="s">
        <v>13496</v>
      </c>
      <c r="H6085" s="23">
        <v>0</v>
      </c>
      <c r="I6085" s="27"/>
      <c r="J6085" s="28">
        <v>0</v>
      </c>
      <c r="K6085" t="str">
        <f>IF((LEN(relatorio_Ananindeua3[[#This Row],[CIF/CPF/CNPJ]])=14),relatorio_Ananindeua3[[#This Row],[CIF/CPF/CNPJ]],relatorio_Ananindeua3[[#This Row],[Coluna2]])</f>
        <v>47724473000103</v>
      </c>
      <c r="L6085" t="str">
        <f t="shared" si="95"/>
        <v>477******03</v>
      </c>
    </row>
    <row r="6086" spans="1:12" x14ac:dyDescent="0.25">
      <c r="A6086" s="23" t="s">
        <v>8496</v>
      </c>
      <c r="B6086" s="23" t="s">
        <v>8497</v>
      </c>
      <c r="C6086" s="23" t="s">
        <v>17</v>
      </c>
      <c r="D6086" s="24">
        <v>45329.489849537036</v>
      </c>
      <c r="E6086" s="25" t="s">
        <v>11</v>
      </c>
      <c r="F6086" s="26" t="s">
        <v>16</v>
      </c>
      <c r="G6086" s="26" t="s">
        <v>14</v>
      </c>
      <c r="H6086" s="23">
        <v>0</v>
      </c>
      <c r="I6086" s="27"/>
      <c r="J6086" s="28">
        <v>0</v>
      </c>
      <c r="K6086" t="str">
        <f>IF((LEN(relatorio_Ananindeua3[[#This Row],[CIF/CPF/CNPJ]])=14),relatorio_Ananindeua3[[#This Row],[CIF/CPF/CNPJ]],relatorio_Ananindeua3[[#This Row],[Coluna2]])</f>
        <v>49903413000175</v>
      </c>
      <c r="L6086" t="str">
        <f t="shared" si="95"/>
        <v>499******75</v>
      </c>
    </row>
    <row r="6087" spans="1:12" x14ac:dyDescent="0.25">
      <c r="A6087" s="23" t="s">
        <v>5895</v>
      </c>
      <c r="B6087" s="23" t="s">
        <v>5896</v>
      </c>
      <c r="C6087" s="23" t="s">
        <v>17</v>
      </c>
      <c r="D6087" s="24">
        <v>45329.704282407409</v>
      </c>
      <c r="E6087" s="25" t="s">
        <v>11</v>
      </c>
      <c r="F6087" s="26" t="s">
        <v>16</v>
      </c>
      <c r="G6087" s="26" t="s">
        <v>14</v>
      </c>
      <c r="H6087" s="23">
        <v>0</v>
      </c>
      <c r="I6087" s="27"/>
      <c r="J6087" s="28">
        <v>0</v>
      </c>
      <c r="K6087" t="str">
        <f>IF((LEN(relatorio_Ananindeua3[[#This Row],[CIF/CPF/CNPJ]])=14),relatorio_Ananindeua3[[#This Row],[CIF/CPF/CNPJ]],relatorio_Ananindeua3[[#This Row],[Coluna2]])</f>
        <v>43288740000188</v>
      </c>
      <c r="L6087" t="str">
        <f t="shared" si="95"/>
        <v>432******88</v>
      </c>
    </row>
    <row r="6088" spans="1:12" x14ac:dyDescent="0.25">
      <c r="A6088" s="23" t="s">
        <v>956</v>
      </c>
      <c r="B6088" s="23" t="s">
        <v>957</v>
      </c>
      <c r="C6088" s="23" t="s">
        <v>21</v>
      </c>
      <c r="D6088" s="24">
        <v>45329.713495370372</v>
      </c>
      <c r="E6088" s="25" t="s">
        <v>13</v>
      </c>
      <c r="F6088" s="26" t="s">
        <v>19</v>
      </c>
      <c r="G6088" s="26" t="s">
        <v>13496</v>
      </c>
      <c r="H6088" s="23">
        <v>0</v>
      </c>
      <c r="I6088" s="27"/>
      <c r="J6088" s="28">
        <v>5524.94</v>
      </c>
      <c r="K6088" t="str">
        <f>IF((LEN(relatorio_Ananindeua3[[#This Row],[CIF/CPF/CNPJ]])=14),relatorio_Ananindeua3[[#This Row],[CIF/CPF/CNPJ]],relatorio_Ananindeua3[[#This Row],[Coluna2]])</f>
        <v>17454167000125</v>
      </c>
      <c r="L6088" t="str">
        <f t="shared" si="95"/>
        <v>174******25</v>
      </c>
    </row>
    <row r="6089" spans="1:12" x14ac:dyDescent="0.25">
      <c r="A6089" s="23" t="s">
        <v>6319</v>
      </c>
      <c r="B6089" s="23" t="s">
        <v>6320</v>
      </c>
      <c r="C6089" s="23" t="s">
        <v>17</v>
      </c>
      <c r="D6089" s="24">
        <v>45329.724687499998</v>
      </c>
      <c r="E6089" s="25" t="s">
        <v>11</v>
      </c>
      <c r="F6089" s="26" t="s">
        <v>16</v>
      </c>
      <c r="G6089" s="26" t="s">
        <v>14</v>
      </c>
      <c r="H6089" s="23">
        <v>0</v>
      </c>
      <c r="I6089" s="27"/>
      <c r="J6089" s="28">
        <v>0</v>
      </c>
      <c r="K6089" t="str">
        <f>IF((LEN(relatorio_Ananindeua3[[#This Row],[CIF/CPF/CNPJ]])=14),relatorio_Ananindeua3[[#This Row],[CIF/CPF/CNPJ]],relatorio_Ananindeua3[[#This Row],[Coluna2]])</f>
        <v>44661792000110</v>
      </c>
      <c r="L6089" t="str">
        <f t="shared" si="95"/>
        <v>446******10</v>
      </c>
    </row>
    <row r="6090" spans="1:12" x14ac:dyDescent="0.25">
      <c r="A6090" s="23" t="s">
        <v>3370</v>
      </c>
      <c r="B6090" s="23" t="s">
        <v>3371</v>
      </c>
      <c r="C6090" s="23" t="s">
        <v>17</v>
      </c>
      <c r="D6090" s="24">
        <v>45329.756979166668</v>
      </c>
      <c r="E6090" s="25" t="s">
        <v>11</v>
      </c>
      <c r="F6090" s="26" t="s">
        <v>16</v>
      </c>
      <c r="G6090" s="26" t="s">
        <v>14</v>
      </c>
      <c r="H6090" s="23">
        <v>0</v>
      </c>
      <c r="I6090" s="27"/>
      <c r="J6090" s="28">
        <v>0</v>
      </c>
      <c r="K6090" t="str">
        <f>IF((LEN(relatorio_Ananindeua3[[#This Row],[CIF/CPF/CNPJ]])=14),relatorio_Ananindeua3[[#This Row],[CIF/CPF/CNPJ]],relatorio_Ananindeua3[[#This Row],[Coluna2]])</f>
        <v>33318576000150</v>
      </c>
      <c r="L6090" t="str">
        <f t="shared" si="95"/>
        <v>333******50</v>
      </c>
    </row>
    <row r="6091" spans="1:12" x14ac:dyDescent="0.25">
      <c r="A6091" s="23" t="s">
        <v>9464</v>
      </c>
      <c r="B6091" s="23" t="s">
        <v>9465</v>
      </c>
      <c r="C6091" s="23" t="s">
        <v>17</v>
      </c>
      <c r="D6091" s="24">
        <v>45329.824583333335</v>
      </c>
      <c r="E6091" s="25" t="s">
        <v>11</v>
      </c>
      <c r="F6091" s="26" t="s">
        <v>16</v>
      </c>
      <c r="G6091" s="26" t="s">
        <v>14</v>
      </c>
      <c r="H6091" s="23">
        <v>0</v>
      </c>
      <c r="I6091" s="27"/>
      <c r="J6091" s="28">
        <v>0</v>
      </c>
      <c r="K6091" t="str">
        <f>IF((LEN(relatorio_Ananindeua3[[#This Row],[CIF/CPF/CNPJ]])=14),relatorio_Ananindeua3[[#This Row],[CIF/CPF/CNPJ]],relatorio_Ananindeua3[[#This Row],[Coluna2]])</f>
        <v>51437656000107</v>
      </c>
      <c r="L6091" t="str">
        <f t="shared" si="95"/>
        <v>514******07</v>
      </c>
    </row>
    <row r="6092" spans="1:12" x14ac:dyDescent="0.25">
      <c r="A6092" s="23" t="s">
        <v>6904</v>
      </c>
      <c r="B6092" s="23" t="s">
        <v>6905</v>
      </c>
      <c r="C6092" s="23" t="s">
        <v>20</v>
      </c>
      <c r="D6092" s="24">
        <v>45330</v>
      </c>
      <c r="E6092" s="25" t="s">
        <v>13</v>
      </c>
      <c r="F6092" s="26" t="s">
        <v>19</v>
      </c>
      <c r="G6092" s="26" t="s">
        <v>13496</v>
      </c>
      <c r="H6092" s="23">
        <v>0</v>
      </c>
      <c r="I6092" s="27"/>
      <c r="J6092" s="28">
        <v>107.25</v>
      </c>
      <c r="K6092" t="str">
        <f>IF((LEN(relatorio_Ananindeua3[[#This Row],[CIF/CPF/CNPJ]])=14),relatorio_Ananindeua3[[#This Row],[CIF/CPF/CNPJ]],relatorio_Ananindeua3[[#This Row],[Coluna2]])</f>
        <v>46201083002393</v>
      </c>
      <c r="L6092" t="str">
        <f t="shared" si="95"/>
        <v>462******93</v>
      </c>
    </row>
    <row r="6093" spans="1:12" x14ac:dyDescent="0.25">
      <c r="A6093" s="23" t="s">
        <v>13464</v>
      </c>
      <c r="B6093" s="23" t="s">
        <v>13465</v>
      </c>
      <c r="C6093" s="23" t="s">
        <v>21</v>
      </c>
      <c r="D6093" s="24">
        <v>45330</v>
      </c>
      <c r="E6093" s="25" t="s">
        <v>13</v>
      </c>
      <c r="F6093" s="26" t="s">
        <v>19</v>
      </c>
      <c r="G6093" s="26" t="s">
        <v>13496</v>
      </c>
      <c r="H6093" s="23">
        <v>0</v>
      </c>
      <c r="I6093" s="27"/>
      <c r="J6093" s="28">
        <v>172.38</v>
      </c>
      <c r="K6093" t="str">
        <f>IF((LEN(relatorio_Ananindeua3[[#This Row],[CIF/CPF/CNPJ]])=14),relatorio_Ananindeua3[[#This Row],[CIF/CPF/CNPJ]],relatorio_Ananindeua3[[#This Row],[Coluna2]])</f>
        <v>60916731003390</v>
      </c>
      <c r="L6093" t="str">
        <f t="shared" si="95"/>
        <v>609******90</v>
      </c>
    </row>
    <row r="6094" spans="1:12" x14ac:dyDescent="0.25">
      <c r="A6094" s="23" t="s">
        <v>13467</v>
      </c>
      <c r="B6094" s="23" t="s">
        <v>13466</v>
      </c>
      <c r="C6094" s="23" t="s">
        <v>21</v>
      </c>
      <c r="D6094" s="24">
        <v>45330</v>
      </c>
      <c r="E6094" s="25" t="s">
        <v>13</v>
      </c>
      <c r="F6094" s="26" t="s">
        <v>19</v>
      </c>
      <c r="G6094" s="26" t="s">
        <v>13496</v>
      </c>
      <c r="H6094" s="23">
        <v>0</v>
      </c>
      <c r="I6094" s="27"/>
      <c r="J6094" s="28">
        <v>947.85</v>
      </c>
      <c r="K6094" t="str">
        <f>IF((LEN(relatorio_Ananindeua3[[#This Row],[CIF/CPF/CNPJ]])=14),relatorio_Ananindeua3[[#This Row],[CIF/CPF/CNPJ]],relatorio_Ananindeua3[[#This Row],[Coluna2]])</f>
        <v>60975737005978</v>
      </c>
      <c r="L6094" t="str">
        <f t="shared" si="95"/>
        <v>609******78</v>
      </c>
    </row>
    <row r="6095" spans="1:12" x14ac:dyDescent="0.25">
      <c r="A6095" s="23" t="s">
        <v>7281</v>
      </c>
      <c r="B6095" s="23" t="s">
        <v>7282</v>
      </c>
      <c r="C6095" s="23" t="s">
        <v>34</v>
      </c>
      <c r="D6095" s="24">
        <v>45330.038414351853</v>
      </c>
      <c r="E6095" s="25" t="s">
        <v>13</v>
      </c>
      <c r="F6095" s="26" t="s">
        <v>16</v>
      </c>
      <c r="G6095" s="26" t="s">
        <v>14</v>
      </c>
      <c r="H6095" s="23">
        <v>0</v>
      </c>
      <c r="I6095" s="27"/>
      <c r="J6095" s="28">
        <v>0</v>
      </c>
      <c r="K6095" t="str">
        <f>IF((LEN(relatorio_Ananindeua3[[#This Row],[CIF/CPF/CNPJ]])=14),relatorio_Ananindeua3[[#This Row],[CIF/CPF/CNPJ]],relatorio_Ananindeua3[[#This Row],[Coluna2]])</f>
        <v>47116220000149</v>
      </c>
      <c r="L6095" t="str">
        <f t="shared" si="95"/>
        <v>471******49</v>
      </c>
    </row>
    <row r="6096" spans="1:12" x14ac:dyDescent="0.25">
      <c r="A6096" s="23" t="s">
        <v>4313</v>
      </c>
      <c r="B6096" s="23" t="s">
        <v>4314</v>
      </c>
      <c r="C6096" s="23" t="s">
        <v>34</v>
      </c>
      <c r="D6096" s="24">
        <v>45330.038425925923</v>
      </c>
      <c r="E6096" s="25" t="s">
        <v>13</v>
      </c>
      <c r="F6096" s="26" t="s">
        <v>16</v>
      </c>
      <c r="G6096" s="26" t="s">
        <v>14</v>
      </c>
      <c r="H6096" s="23">
        <v>0</v>
      </c>
      <c r="I6096" s="27"/>
      <c r="J6096" s="28">
        <v>0</v>
      </c>
      <c r="K6096" t="str">
        <f>IF((LEN(relatorio_Ananindeua3[[#This Row],[CIF/CPF/CNPJ]])=14),relatorio_Ananindeua3[[#This Row],[CIF/CPF/CNPJ]],relatorio_Ananindeua3[[#This Row],[Coluna2]])</f>
        <v>36947271000104</v>
      </c>
      <c r="L6096" t="str">
        <f t="shared" si="95"/>
        <v>369******04</v>
      </c>
    </row>
    <row r="6097" spans="1:12" x14ac:dyDescent="0.25">
      <c r="A6097" s="23" t="s">
        <v>5416</v>
      </c>
      <c r="B6097" s="23" t="s">
        <v>5417</v>
      </c>
      <c r="C6097" s="23" t="s">
        <v>34</v>
      </c>
      <c r="D6097" s="24">
        <v>45330.045405092591</v>
      </c>
      <c r="E6097" s="25" t="s">
        <v>13</v>
      </c>
      <c r="F6097" s="26" t="s">
        <v>16</v>
      </c>
      <c r="G6097" s="26" t="s">
        <v>14</v>
      </c>
      <c r="H6097" s="23">
        <v>0</v>
      </c>
      <c r="I6097" s="27"/>
      <c r="J6097" s="28">
        <v>0</v>
      </c>
      <c r="K6097" t="str">
        <f>IF((LEN(relatorio_Ananindeua3[[#This Row],[CIF/CPF/CNPJ]])=14),relatorio_Ananindeua3[[#This Row],[CIF/CPF/CNPJ]],relatorio_Ananindeua3[[#This Row],[Coluna2]])</f>
        <v>41662711000109</v>
      </c>
      <c r="L6097" t="str">
        <f t="shared" si="95"/>
        <v>416******09</v>
      </c>
    </row>
    <row r="6098" spans="1:12" x14ac:dyDescent="0.25">
      <c r="A6098" s="23" t="s">
        <v>4549</v>
      </c>
      <c r="B6098" s="23" t="s">
        <v>4550</v>
      </c>
      <c r="C6098" s="23" t="s">
        <v>34</v>
      </c>
      <c r="D6098" s="24">
        <v>45330.059247685182</v>
      </c>
      <c r="E6098" s="25" t="s">
        <v>13</v>
      </c>
      <c r="F6098" s="26" t="s">
        <v>16</v>
      </c>
      <c r="G6098" s="26" t="s">
        <v>14</v>
      </c>
      <c r="H6098" s="23">
        <v>0</v>
      </c>
      <c r="I6098" s="27"/>
      <c r="J6098" s="28">
        <v>0</v>
      </c>
      <c r="K6098" t="str">
        <f>IF((LEN(relatorio_Ananindeua3[[#This Row],[CIF/CPF/CNPJ]])=14),relatorio_Ananindeua3[[#This Row],[CIF/CPF/CNPJ]],relatorio_Ananindeua3[[#This Row],[Coluna2]])</f>
        <v>37942630000195</v>
      </c>
      <c r="L6098" t="str">
        <f t="shared" ref="L6098:L6161" si="96">_xlfn.CONCAT(LEFT(A6098,3),REPT("*",6),RIGHT(A6098,2))</f>
        <v>379******95</v>
      </c>
    </row>
    <row r="6099" spans="1:12" x14ac:dyDescent="0.25">
      <c r="A6099" s="23" t="s">
        <v>11208</v>
      </c>
      <c r="B6099" s="23" t="s">
        <v>11209</v>
      </c>
      <c r="C6099" s="23" t="s">
        <v>34</v>
      </c>
      <c r="D6099" s="24">
        <v>45330.066157407404</v>
      </c>
      <c r="E6099" s="25" t="s">
        <v>13</v>
      </c>
      <c r="F6099" s="26" t="s">
        <v>16</v>
      </c>
      <c r="G6099" s="26" t="s">
        <v>14</v>
      </c>
      <c r="H6099" s="23">
        <v>0</v>
      </c>
      <c r="I6099" s="27"/>
      <c r="J6099" s="28">
        <v>0</v>
      </c>
      <c r="K6099" t="str">
        <f>IF((LEN(relatorio_Ananindeua3[[#This Row],[CIF/CPF/CNPJ]])=14),relatorio_Ananindeua3[[#This Row],[CIF/CPF/CNPJ]],relatorio_Ananindeua3[[#This Row],[Coluna2]])</f>
        <v>53711387000150</v>
      </c>
      <c r="L6099" t="str">
        <f t="shared" si="96"/>
        <v>537******50</v>
      </c>
    </row>
    <row r="6100" spans="1:12" x14ac:dyDescent="0.25">
      <c r="A6100" s="23" t="s">
        <v>11520</v>
      </c>
      <c r="B6100" s="23" t="s">
        <v>11521</v>
      </c>
      <c r="C6100" s="23" t="s">
        <v>32</v>
      </c>
      <c r="D6100" s="24">
        <v>45330.066238425927</v>
      </c>
      <c r="E6100" s="25" t="s">
        <v>13</v>
      </c>
      <c r="F6100" s="26" t="s">
        <v>16</v>
      </c>
      <c r="G6100" s="26" t="s">
        <v>14</v>
      </c>
      <c r="H6100" s="23">
        <v>0</v>
      </c>
      <c r="I6100" s="27"/>
      <c r="J6100" s="28">
        <v>0</v>
      </c>
      <c r="K6100" t="str">
        <f>IF((LEN(relatorio_Ananindeua3[[#This Row],[CIF/CPF/CNPJ]])=14),relatorio_Ananindeua3[[#This Row],[CIF/CPF/CNPJ]],relatorio_Ananindeua3[[#This Row],[Coluna2]])</f>
        <v>53842139000149</v>
      </c>
      <c r="L6100" t="str">
        <f t="shared" si="96"/>
        <v>538******49</v>
      </c>
    </row>
    <row r="6101" spans="1:12" x14ac:dyDescent="0.25">
      <c r="A6101" s="23" t="s">
        <v>6396</v>
      </c>
      <c r="B6101" s="23" t="s">
        <v>6397</v>
      </c>
      <c r="C6101" s="23" t="s">
        <v>34</v>
      </c>
      <c r="D6101" s="24">
        <v>45330.073171296295</v>
      </c>
      <c r="E6101" s="25" t="s">
        <v>13</v>
      </c>
      <c r="F6101" s="26" t="s">
        <v>16</v>
      </c>
      <c r="G6101" s="26" t="s">
        <v>14</v>
      </c>
      <c r="H6101" s="23">
        <v>0</v>
      </c>
      <c r="I6101" s="27"/>
      <c r="J6101" s="28">
        <v>0</v>
      </c>
      <c r="K6101" t="str">
        <f>IF((LEN(relatorio_Ananindeua3[[#This Row],[CIF/CPF/CNPJ]])=14),relatorio_Ananindeua3[[#This Row],[CIF/CPF/CNPJ]],relatorio_Ananindeua3[[#This Row],[Coluna2]])</f>
        <v>44787538000163</v>
      </c>
      <c r="L6101" t="str">
        <f t="shared" si="96"/>
        <v>447******63</v>
      </c>
    </row>
    <row r="6102" spans="1:12" x14ac:dyDescent="0.25">
      <c r="A6102" s="23" t="s">
        <v>11516</v>
      </c>
      <c r="B6102" s="23" t="s">
        <v>11517</v>
      </c>
      <c r="C6102" s="23" t="s">
        <v>32</v>
      </c>
      <c r="D6102" s="24">
        <v>45330.073194444441</v>
      </c>
      <c r="E6102" s="25" t="s">
        <v>13</v>
      </c>
      <c r="F6102" s="26" t="s">
        <v>16</v>
      </c>
      <c r="G6102" s="26" t="s">
        <v>14</v>
      </c>
      <c r="H6102" s="23">
        <v>0</v>
      </c>
      <c r="I6102" s="27"/>
      <c r="J6102" s="28">
        <v>0</v>
      </c>
      <c r="K6102" t="str">
        <f>IF((LEN(relatorio_Ananindeua3[[#This Row],[CIF/CPF/CNPJ]])=14),relatorio_Ananindeua3[[#This Row],[CIF/CPF/CNPJ]],relatorio_Ananindeua3[[#This Row],[Coluna2]])</f>
        <v>53836882000196</v>
      </c>
      <c r="L6102" t="str">
        <f t="shared" si="96"/>
        <v>538******96</v>
      </c>
    </row>
    <row r="6103" spans="1:12" x14ac:dyDescent="0.25">
      <c r="A6103" s="23" t="s">
        <v>11528</v>
      </c>
      <c r="B6103" s="23" t="s">
        <v>11529</v>
      </c>
      <c r="C6103" s="23" t="s">
        <v>32</v>
      </c>
      <c r="D6103" s="24">
        <v>45330.073229166665</v>
      </c>
      <c r="E6103" s="25" t="s">
        <v>13</v>
      </c>
      <c r="F6103" s="26" t="s">
        <v>16</v>
      </c>
      <c r="G6103" s="26" t="s">
        <v>14</v>
      </c>
      <c r="H6103" s="23">
        <v>0</v>
      </c>
      <c r="I6103" s="27"/>
      <c r="J6103" s="28">
        <v>0</v>
      </c>
      <c r="K6103" t="str">
        <f>IF((LEN(relatorio_Ananindeua3[[#This Row],[CIF/CPF/CNPJ]])=14),relatorio_Ananindeua3[[#This Row],[CIF/CPF/CNPJ]],relatorio_Ananindeua3[[#This Row],[Coluna2]])</f>
        <v>53844473000131</v>
      </c>
      <c r="L6103" t="str">
        <f t="shared" si="96"/>
        <v>538******31</v>
      </c>
    </row>
    <row r="6104" spans="1:12" x14ac:dyDescent="0.25">
      <c r="A6104" s="23" t="s">
        <v>11530</v>
      </c>
      <c r="B6104" s="23" t="s">
        <v>11531</v>
      </c>
      <c r="C6104" s="23" t="s">
        <v>32</v>
      </c>
      <c r="D6104" s="24">
        <v>45330.274571759262</v>
      </c>
      <c r="E6104" s="25" t="s">
        <v>13</v>
      </c>
      <c r="F6104" s="26" t="s">
        <v>16</v>
      </c>
      <c r="G6104" s="26" t="s">
        <v>14</v>
      </c>
      <c r="H6104" s="23">
        <v>0</v>
      </c>
      <c r="I6104" s="27"/>
      <c r="J6104" s="28">
        <v>0</v>
      </c>
      <c r="K6104" t="str">
        <f>IF((LEN(relatorio_Ananindeua3[[#This Row],[CIF/CPF/CNPJ]])=14),relatorio_Ananindeua3[[#This Row],[CIF/CPF/CNPJ]],relatorio_Ananindeua3[[#This Row],[Coluna2]])</f>
        <v>53844630000109</v>
      </c>
      <c r="L6104" t="str">
        <f t="shared" si="96"/>
        <v>538******09</v>
      </c>
    </row>
    <row r="6105" spans="1:12" x14ac:dyDescent="0.25">
      <c r="A6105" s="23" t="s">
        <v>10884</v>
      </c>
      <c r="B6105" s="23" t="s">
        <v>10885</v>
      </c>
      <c r="C6105" s="23" t="s">
        <v>34</v>
      </c>
      <c r="D6105" s="24">
        <v>45330.274618055555</v>
      </c>
      <c r="E6105" s="25" t="s">
        <v>13</v>
      </c>
      <c r="F6105" s="26" t="s">
        <v>16</v>
      </c>
      <c r="G6105" s="26" t="s">
        <v>14</v>
      </c>
      <c r="H6105" s="23">
        <v>0</v>
      </c>
      <c r="I6105" s="27"/>
      <c r="J6105" s="28">
        <v>0</v>
      </c>
      <c r="K6105" t="str">
        <f>IF((LEN(relatorio_Ananindeua3[[#This Row],[CIF/CPF/CNPJ]])=14),relatorio_Ananindeua3[[#This Row],[CIF/CPF/CNPJ]],relatorio_Ananindeua3[[#This Row],[Coluna2]])</f>
        <v>53604995000166</v>
      </c>
      <c r="L6105" t="str">
        <f t="shared" si="96"/>
        <v>536******66</v>
      </c>
    </row>
    <row r="6106" spans="1:12" x14ac:dyDescent="0.25">
      <c r="A6106" s="23" t="s">
        <v>11440</v>
      </c>
      <c r="B6106" s="23" t="s">
        <v>11441</v>
      </c>
      <c r="C6106" s="23" t="s">
        <v>34</v>
      </c>
      <c r="D6106" s="24">
        <v>45330.274629629632</v>
      </c>
      <c r="E6106" s="25" t="s">
        <v>13</v>
      </c>
      <c r="F6106" s="26" t="s">
        <v>16</v>
      </c>
      <c r="G6106" s="26" t="s">
        <v>14</v>
      </c>
      <c r="H6106" s="23">
        <v>0</v>
      </c>
      <c r="I6106" s="27"/>
      <c r="J6106" s="28">
        <v>0</v>
      </c>
      <c r="K6106" t="str">
        <f>IF((LEN(relatorio_Ananindeua3[[#This Row],[CIF/CPF/CNPJ]])=14),relatorio_Ananindeua3[[#This Row],[CIF/CPF/CNPJ]],relatorio_Ananindeua3[[#This Row],[Coluna2]])</f>
        <v>53808652000113</v>
      </c>
      <c r="L6106" t="str">
        <f t="shared" si="96"/>
        <v>538******13</v>
      </c>
    </row>
    <row r="6107" spans="1:12" x14ac:dyDescent="0.25">
      <c r="A6107" s="23" t="s">
        <v>11454</v>
      </c>
      <c r="B6107" s="23" t="s">
        <v>11455</v>
      </c>
      <c r="C6107" s="23" t="s">
        <v>34</v>
      </c>
      <c r="D6107" s="24">
        <v>45330.274641203701</v>
      </c>
      <c r="E6107" s="25" t="s">
        <v>13</v>
      </c>
      <c r="F6107" s="26" t="s">
        <v>16</v>
      </c>
      <c r="G6107" s="26" t="s">
        <v>14</v>
      </c>
      <c r="H6107" s="23">
        <v>0</v>
      </c>
      <c r="I6107" s="27"/>
      <c r="J6107" s="28">
        <v>0</v>
      </c>
      <c r="K6107" t="str">
        <f>IF((LEN(relatorio_Ananindeua3[[#This Row],[CIF/CPF/CNPJ]])=14),relatorio_Ananindeua3[[#This Row],[CIF/CPF/CNPJ]],relatorio_Ananindeua3[[#This Row],[Coluna2]])</f>
        <v>53816174000193</v>
      </c>
      <c r="L6107" t="str">
        <f t="shared" si="96"/>
        <v>538******93</v>
      </c>
    </row>
    <row r="6108" spans="1:12" x14ac:dyDescent="0.25">
      <c r="A6108" s="23" t="s">
        <v>11482</v>
      </c>
      <c r="B6108" s="23" t="s">
        <v>11483</v>
      </c>
      <c r="C6108" s="23" t="s">
        <v>34</v>
      </c>
      <c r="D6108" s="24">
        <v>45330.274641203701</v>
      </c>
      <c r="E6108" s="25" t="s">
        <v>13</v>
      </c>
      <c r="F6108" s="26" t="s">
        <v>16</v>
      </c>
      <c r="G6108" s="26" t="s">
        <v>14</v>
      </c>
      <c r="H6108" s="23">
        <v>0</v>
      </c>
      <c r="I6108" s="27"/>
      <c r="J6108" s="28">
        <v>0</v>
      </c>
      <c r="K6108" t="str">
        <f>IF((LEN(relatorio_Ananindeua3[[#This Row],[CIF/CPF/CNPJ]])=14),relatorio_Ananindeua3[[#This Row],[CIF/CPF/CNPJ]],relatorio_Ananindeua3[[#This Row],[Coluna2]])</f>
        <v>53826187000143</v>
      </c>
      <c r="L6108" t="str">
        <f t="shared" si="96"/>
        <v>538******43</v>
      </c>
    </row>
    <row r="6109" spans="1:12" x14ac:dyDescent="0.25">
      <c r="A6109" s="23" t="s">
        <v>11518</v>
      </c>
      <c r="B6109" s="23" t="s">
        <v>11519</v>
      </c>
      <c r="C6109" s="23" t="s">
        <v>32</v>
      </c>
      <c r="D6109" s="24">
        <v>45330.28837962963</v>
      </c>
      <c r="E6109" s="25" t="s">
        <v>13</v>
      </c>
      <c r="F6109" s="26" t="s">
        <v>16</v>
      </c>
      <c r="G6109" s="26" t="s">
        <v>14</v>
      </c>
      <c r="H6109" s="23">
        <v>0</v>
      </c>
      <c r="I6109" s="27"/>
      <c r="J6109" s="28">
        <v>0</v>
      </c>
      <c r="K6109" t="str">
        <f>IF((LEN(relatorio_Ananindeua3[[#This Row],[CIF/CPF/CNPJ]])=14),relatorio_Ananindeua3[[#This Row],[CIF/CPF/CNPJ]],relatorio_Ananindeua3[[#This Row],[Coluna2]])</f>
        <v>53837862000130</v>
      </c>
      <c r="L6109" t="str">
        <f t="shared" si="96"/>
        <v>538******30</v>
      </c>
    </row>
    <row r="6110" spans="1:12" x14ac:dyDescent="0.25">
      <c r="A6110" s="23" t="s">
        <v>11522</v>
      </c>
      <c r="B6110" s="23" t="s">
        <v>11523</v>
      </c>
      <c r="C6110" s="23" t="s">
        <v>32</v>
      </c>
      <c r="D6110" s="24">
        <v>45330.288449074076</v>
      </c>
      <c r="E6110" s="25" t="s">
        <v>13</v>
      </c>
      <c r="F6110" s="26" t="s">
        <v>16</v>
      </c>
      <c r="G6110" s="26" t="s">
        <v>14</v>
      </c>
      <c r="H6110" s="23">
        <v>0</v>
      </c>
      <c r="I6110" s="27"/>
      <c r="J6110" s="28">
        <v>0</v>
      </c>
      <c r="K6110" t="str">
        <f>IF((LEN(relatorio_Ananindeua3[[#This Row],[CIF/CPF/CNPJ]])=14),relatorio_Ananindeua3[[#This Row],[CIF/CPF/CNPJ]],relatorio_Ananindeua3[[#This Row],[Coluna2]])</f>
        <v>53842543000112</v>
      </c>
      <c r="L6110" t="str">
        <f t="shared" si="96"/>
        <v>538******12</v>
      </c>
    </row>
    <row r="6111" spans="1:12" x14ac:dyDescent="0.25">
      <c r="A6111" s="23" t="s">
        <v>11526</v>
      </c>
      <c r="B6111" s="23" t="s">
        <v>11527</v>
      </c>
      <c r="C6111" s="23" t="s">
        <v>32</v>
      </c>
      <c r="D6111" s="24">
        <v>45330.295520833337</v>
      </c>
      <c r="E6111" s="25" t="s">
        <v>13</v>
      </c>
      <c r="F6111" s="26" t="s">
        <v>16</v>
      </c>
      <c r="G6111" s="26" t="s">
        <v>14</v>
      </c>
      <c r="H6111" s="23">
        <v>0</v>
      </c>
      <c r="I6111" s="27"/>
      <c r="J6111" s="28">
        <v>0</v>
      </c>
      <c r="K6111" t="str">
        <f>IF((LEN(relatorio_Ananindeua3[[#This Row],[CIF/CPF/CNPJ]])=14),relatorio_Ananindeua3[[#This Row],[CIF/CPF/CNPJ]],relatorio_Ananindeua3[[#This Row],[Coluna2]])</f>
        <v>53843572000107</v>
      </c>
      <c r="L6111" t="str">
        <f t="shared" si="96"/>
        <v>538******07</v>
      </c>
    </row>
    <row r="6112" spans="1:12" x14ac:dyDescent="0.25">
      <c r="A6112" s="23" t="s">
        <v>11514</v>
      </c>
      <c r="B6112" s="23" t="s">
        <v>11515</v>
      </c>
      <c r="C6112" s="23" t="s">
        <v>32</v>
      </c>
      <c r="D6112" s="24">
        <v>45330.30228009259</v>
      </c>
      <c r="E6112" s="25" t="s">
        <v>13</v>
      </c>
      <c r="F6112" s="26" t="s">
        <v>16</v>
      </c>
      <c r="G6112" s="26" t="s">
        <v>14</v>
      </c>
      <c r="H6112" s="23">
        <v>0</v>
      </c>
      <c r="I6112" s="27"/>
      <c r="J6112" s="28">
        <v>0</v>
      </c>
      <c r="K6112" t="str">
        <f>IF((LEN(relatorio_Ananindeua3[[#This Row],[CIF/CPF/CNPJ]])=14),relatorio_Ananindeua3[[#This Row],[CIF/CPF/CNPJ]],relatorio_Ananindeua3[[#This Row],[Coluna2]])</f>
        <v>53836198000104</v>
      </c>
      <c r="L6112" t="str">
        <f t="shared" si="96"/>
        <v>538******04</v>
      </c>
    </row>
    <row r="6113" spans="1:12" x14ac:dyDescent="0.25">
      <c r="A6113" s="23" t="s">
        <v>11532</v>
      </c>
      <c r="B6113" s="23" t="s">
        <v>11533</v>
      </c>
      <c r="C6113" s="23" t="s">
        <v>32</v>
      </c>
      <c r="D6113" s="24">
        <v>45330.316157407404</v>
      </c>
      <c r="E6113" s="25" t="s">
        <v>13</v>
      </c>
      <c r="F6113" s="26" t="s">
        <v>16</v>
      </c>
      <c r="G6113" s="26" t="s">
        <v>14</v>
      </c>
      <c r="H6113" s="23">
        <v>0</v>
      </c>
      <c r="I6113" s="27"/>
      <c r="J6113" s="28">
        <v>0</v>
      </c>
      <c r="K6113" t="str">
        <f>IF((LEN(relatorio_Ananindeua3[[#This Row],[CIF/CPF/CNPJ]])=14),relatorio_Ananindeua3[[#This Row],[CIF/CPF/CNPJ]],relatorio_Ananindeua3[[#This Row],[Coluna2]])</f>
        <v>53847988000195</v>
      </c>
      <c r="L6113" t="str">
        <f t="shared" si="96"/>
        <v>538******95</v>
      </c>
    </row>
    <row r="6114" spans="1:12" x14ac:dyDescent="0.25">
      <c r="A6114" s="23" t="s">
        <v>10062</v>
      </c>
      <c r="B6114" s="23" t="s">
        <v>10063</v>
      </c>
      <c r="C6114" s="23" t="s">
        <v>34</v>
      </c>
      <c r="D6114" s="24">
        <v>45330.316261574073</v>
      </c>
      <c r="E6114" s="25" t="s">
        <v>13</v>
      </c>
      <c r="F6114" s="26" t="s">
        <v>16</v>
      </c>
      <c r="G6114" s="26" t="s">
        <v>14</v>
      </c>
      <c r="H6114" s="23">
        <v>0</v>
      </c>
      <c r="I6114" s="27"/>
      <c r="J6114" s="28">
        <v>0</v>
      </c>
      <c r="K6114" t="str">
        <f>IF((LEN(relatorio_Ananindeua3[[#This Row],[CIF/CPF/CNPJ]])=14),relatorio_Ananindeua3[[#This Row],[CIF/CPF/CNPJ]],relatorio_Ananindeua3[[#This Row],[Coluna2]])</f>
        <v>53014765000147</v>
      </c>
      <c r="L6114" t="str">
        <f t="shared" si="96"/>
        <v>530******47</v>
      </c>
    </row>
    <row r="6115" spans="1:12" x14ac:dyDescent="0.25">
      <c r="A6115" s="23" t="s">
        <v>5810</v>
      </c>
      <c r="B6115" s="23" t="s">
        <v>5811</v>
      </c>
      <c r="C6115" s="23" t="s">
        <v>34</v>
      </c>
      <c r="D6115" s="24">
        <v>45330.323148148149</v>
      </c>
      <c r="E6115" s="25" t="s">
        <v>13</v>
      </c>
      <c r="F6115" s="26" t="s">
        <v>16</v>
      </c>
      <c r="G6115" s="26" t="s">
        <v>14</v>
      </c>
      <c r="H6115" s="23">
        <v>0</v>
      </c>
      <c r="I6115" s="27"/>
      <c r="J6115" s="28">
        <v>0</v>
      </c>
      <c r="K6115" t="str">
        <f>IF((LEN(relatorio_Ananindeua3[[#This Row],[CIF/CPF/CNPJ]])=14),relatorio_Ananindeua3[[#This Row],[CIF/CPF/CNPJ]],relatorio_Ananindeua3[[#This Row],[Coluna2]])</f>
        <v>42978003000144</v>
      </c>
      <c r="L6115" t="str">
        <f t="shared" si="96"/>
        <v>429******44</v>
      </c>
    </row>
    <row r="6116" spans="1:12" x14ac:dyDescent="0.25">
      <c r="A6116" s="23" t="s">
        <v>11536</v>
      </c>
      <c r="B6116" s="23" t="s">
        <v>11537</v>
      </c>
      <c r="C6116" s="23" t="s">
        <v>32</v>
      </c>
      <c r="D6116" s="24">
        <v>45330.323159722226</v>
      </c>
      <c r="E6116" s="25" t="s">
        <v>13</v>
      </c>
      <c r="F6116" s="26" t="s">
        <v>16</v>
      </c>
      <c r="G6116" s="26" t="s">
        <v>14</v>
      </c>
      <c r="H6116" s="23">
        <v>0</v>
      </c>
      <c r="I6116" s="27"/>
      <c r="J6116" s="28">
        <v>0</v>
      </c>
      <c r="K6116" t="str">
        <f>IF((LEN(relatorio_Ananindeua3[[#This Row],[CIF/CPF/CNPJ]])=14),relatorio_Ananindeua3[[#This Row],[CIF/CPF/CNPJ]],relatorio_Ananindeua3[[#This Row],[Coluna2]])</f>
        <v>53850708000106</v>
      </c>
      <c r="L6116" t="str">
        <f t="shared" si="96"/>
        <v>538******06</v>
      </c>
    </row>
    <row r="6117" spans="1:12" x14ac:dyDescent="0.25">
      <c r="A6117" s="23" t="s">
        <v>1213</v>
      </c>
      <c r="B6117" s="23" t="s">
        <v>1214</v>
      </c>
      <c r="C6117" s="23" t="s">
        <v>34</v>
      </c>
      <c r="D6117" s="24">
        <v>45330.323206018518</v>
      </c>
      <c r="E6117" s="25" t="s">
        <v>13</v>
      </c>
      <c r="F6117" s="26" t="s">
        <v>16</v>
      </c>
      <c r="G6117" s="26" t="s">
        <v>14</v>
      </c>
      <c r="H6117" s="23">
        <v>0</v>
      </c>
      <c r="I6117" s="27"/>
      <c r="J6117" s="28">
        <v>0</v>
      </c>
      <c r="K6117" t="str">
        <f>IF((LEN(relatorio_Ananindeua3[[#This Row],[CIF/CPF/CNPJ]])=14),relatorio_Ananindeua3[[#This Row],[CIF/CPF/CNPJ]],relatorio_Ananindeua3[[#This Row],[Coluna2]])</f>
        <v>19565147000157</v>
      </c>
      <c r="L6117" t="str">
        <f t="shared" si="96"/>
        <v>195******57</v>
      </c>
    </row>
    <row r="6118" spans="1:12" x14ac:dyDescent="0.25">
      <c r="A6118" s="23" t="s">
        <v>11538</v>
      </c>
      <c r="B6118" s="23" t="s">
        <v>11539</v>
      </c>
      <c r="C6118" s="23" t="s">
        <v>32</v>
      </c>
      <c r="D6118" s="24">
        <v>45330.330138888887</v>
      </c>
      <c r="E6118" s="25" t="s">
        <v>13</v>
      </c>
      <c r="F6118" s="26" t="s">
        <v>16</v>
      </c>
      <c r="G6118" s="26" t="s">
        <v>14</v>
      </c>
      <c r="H6118" s="23">
        <v>0</v>
      </c>
      <c r="I6118" s="27"/>
      <c r="J6118" s="28">
        <v>0</v>
      </c>
      <c r="K6118" t="str">
        <f>IF((LEN(relatorio_Ananindeua3[[#This Row],[CIF/CPF/CNPJ]])=14),relatorio_Ananindeua3[[#This Row],[CIF/CPF/CNPJ]],relatorio_Ananindeua3[[#This Row],[Coluna2]])</f>
        <v>53851005000194</v>
      </c>
      <c r="L6118" t="str">
        <f t="shared" si="96"/>
        <v>538******94</v>
      </c>
    </row>
    <row r="6119" spans="1:12" x14ac:dyDescent="0.25">
      <c r="A6119" s="23" t="s">
        <v>4349</v>
      </c>
      <c r="B6119" s="23" t="s">
        <v>4350</v>
      </c>
      <c r="C6119" s="23" t="s">
        <v>34</v>
      </c>
      <c r="D6119" s="24">
        <v>45330.330150462964</v>
      </c>
      <c r="E6119" s="25" t="s">
        <v>13</v>
      </c>
      <c r="F6119" s="26" t="s">
        <v>16</v>
      </c>
      <c r="G6119" s="26" t="s">
        <v>14</v>
      </c>
      <c r="H6119" s="23">
        <v>0</v>
      </c>
      <c r="I6119" s="27"/>
      <c r="J6119" s="28">
        <v>0</v>
      </c>
      <c r="K6119" t="str">
        <f>IF((LEN(relatorio_Ananindeua3[[#This Row],[CIF/CPF/CNPJ]])=14),relatorio_Ananindeua3[[#This Row],[CIF/CPF/CNPJ]],relatorio_Ananindeua3[[#This Row],[Coluna2]])</f>
        <v>37162040000140</v>
      </c>
      <c r="L6119" t="str">
        <f t="shared" si="96"/>
        <v>371******40</v>
      </c>
    </row>
    <row r="6120" spans="1:12" x14ac:dyDescent="0.25">
      <c r="A6120" s="23" t="s">
        <v>8075</v>
      </c>
      <c r="B6120" s="23" t="s">
        <v>8076</v>
      </c>
      <c r="C6120" s="23" t="s">
        <v>34</v>
      </c>
      <c r="D6120" s="24">
        <v>45330.330185185187</v>
      </c>
      <c r="E6120" s="25" t="s">
        <v>13</v>
      </c>
      <c r="F6120" s="26" t="s">
        <v>16</v>
      </c>
      <c r="G6120" s="26" t="s">
        <v>14</v>
      </c>
      <c r="H6120" s="23">
        <v>0</v>
      </c>
      <c r="I6120" s="27"/>
      <c r="J6120" s="28">
        <v>0</v>
      </c>
      <c r="K6120" t="str">
        <f>IF((LEN(relatorio_Ananindeua3[[#This Row],[CIF/CPF/CNPJ]])=14),relatorio_Ananindeua3[[#This Row],[CIF/CPF/CNPJ]],relatorio_Ananindeua3[[#This Row],[Coluna2]])</f>
        <v>49070252000186</v>
      </c>
      <c r="L6120" t="str">
        <f t="shared" si="96"/>
        <v>490******86</v>
      </c>
    </row>
    <row r="6121" spans="1:12" x14ac:dyDescent="0.25">
      <c r="A6121" s="23" t="s">
        <v>7861</v>
      </c>
      <c r="B6121" s="23" t="s">
        <v>7862</v>
      </c>
      <c r="C6121" s="23" t="s">
        <v>17</v>
      </c>
      <c r="D6121" s="24">
        <v>45330.337094907409</v>
      </c>
      <c r="E6121" s="25" t="s">
        <v>11</v>
      </c>
      <c r="F6121" s="26" t="s">
        <v>16</v>
      </c>
      <c r="G6121" s="26" t="s">
        <v>14</v>
      </c>
      <c r="H6121" s="23">
        <v>0</v>
      </c>
      <c r="I6121" s="27"/>
      <c r="J6121" s="28">
        <v>0</v>
      </c>
      <c r="K6121" t="str">
        <f>IF((LEN(relatorio_Ananindeua3[[#This Row],[CIF/CPF/CNPJ]])=14),relatorio_Ananindeua3[[#This Row],[CIF/CPF/CNPJ]],relatorio_Ananindeua3[[#This Row],[Coluna2]])</f>
        <v>48588195000169</v>
      </c>
      <c r="L6121" t="str">
        <f t="shared" si="96"/>
        <v>485******69</v>
      </c>
    </row>
    <row r="6122" spans="1:12" x14ac:dyDescent="0.25">
      <c r="A6122" s="23" t="s">
        <v>11534</v>
      </c>
      <c r="B6122" s="23" t="s">
        <v>11535</v>
      </c>
      <c r="C6122" s="23" t="s">
        <v>32</v>
      </c>
      <c r="D6122" s="24">
        <v>45330.343935185185</v>
      </c>
      <c r="E6122" s="25" t="s">
        <v>13</v>
      </c>
      <c r="F6122" s="26" t="s">
        <v>16</v>
      </c>
      <c r="G6122" s="26" t="s">
        <v>14</v>
      </c>
      <c r="H6122" s="23">
        <v>0</v>
      </c>
      <c r="I6122" s="27"/>
      <c r="J6122" s="28">
        <v>0</v>
      </c>
      <c r="K6122" t="str">
        <f>IF((LEN(relatorio_Ananindeua3[[#This Row],[CIF/CPF/CNPJ]])=14),relatorio_Ananindeua3[[#This Row],[CIF/CPF/CNPJ]],relatorio_Ananindeua3[[#This Row],[Coluna2]])</f>
        <v>53848382000174</v>
      </c>
      <c r="L6122" t="str">
        <f t="shared" si="96"/>
        <v>538******74</v>
      </c>
    </row>
    <row r="6123" spans="1:12" x14ac:dyDescent="0.25">
      <c r="A6123" s="23" t="s">
        <v>8095</v>
      </c>
      <c r="B6123" s="23" t="s">
        <v>8096</v>
      </c>
      <c r="C6123" s="23" t="s">
        <v>17</v>
      </c>
      <c r="D6123" s="24">
        <v>45330.383275462962</v>
      </c>
      <c r="E6123" s="25" t="s">
        <v>11</v>
      </c>
      <c r="F6123" s="26" t="s">
        <v>16</v>
      </c>
      <c r="G6123" s="26" t="s">
        <v>14</v>
      </c>
      <c r="H6123" s="23">
        <v>0</v>
      </c>
      <c r="I6123" s="27"/>
      <c r="J6123" s="28">
        <v>0</v>
      </c>
      <c r="K6123" t="str">
        <f>IF((LEN(relatorio_Ananindeua3[[#This Row],[CIF/CPF/CNPJ]])=14),relatorio_Ananindeua3[[#This Row],[CIF/CPF/CNPJ]],relatorio_Ananindeua3[[#This Row],[Coluna2]])</f>
        <v>49096073000118</v>
      </c>
      <c r="L6123" t="str">
        <f t="shared" si="96"/>
        <v>490******18</v>
      </c>
    </row>
    <row r="6124" spans="1:12" x14ac:dyDescent="0.25">
      <c r="A6124" s="23" t="s">
        <v>11358</v>
      </c>
      <c r="B6124" s="23" t="s">
        <v>11359</v>
      </c>
      <c r="C6124" s="23" t="s">
        <v>32</v>
      </c>
      <c r="D6124" s="24">
        <v>45330.436898148146</v>
      </c>
      <c r="E6124" s="25" t="s">
        <v>13</v>
      </c>
      <c r="F6124" s="26" t="s">
        <v>16</v>
      </c>
      <c r="G6124" s="26" t="s">
        <v>14</v>
      </c>
      <c r="H6124" s="23">
        <v>0</v>
      </c>
      <c r="I6124" s="27"/>
      <c r="J6124" s="28">
        <v>0</v>
      </c>
      <c r="K6124" t="str">
        <f>IF((LEN(relatorio_Ananindeua3[[#This Row],[CIF/CPF/CNPJ]])=14),relatorio_Ananindeua3[[#This Row],[CIF/CPF/CNPJ]],relatorio_Ananindeua3[[#This Row],[Coluna2]])</f>
        <v>53781223000108</v>
      </c>
      <c r="L6124" t="str">
        <f t="shared" si="96"/>
        <v>537******08</v>
      </c>
    </row>
    <row r="6125" spans="1:12" x14ac:dyDescent="0.25">
      <c r="A6125" s="23" t="s">
        <v>39</v>
      </c>
      <c r="B6125" s="23" t="s">
        <v>40</v>
      </c>
      <c r="C6125" s="23" t="s">
        <v>12</v>
      </c>
      <c r="D6125" s="24">
        <v>45330.467152777775</v>
      </c>
      <c r="E6125" s="25" t="s">
        <v>11</v>
      </c>
      <c r="F6125" s="26" t="s">
        <v>12</v>
      </c>
      <c r="G6125" s="26" t="s">
        <v>13496</v>
      </c>
      <c r="H6125" s="23">
        <v>0</v>
      </c>
      <c r="I6125" s="27"/>
      <c r="J6125" s="28">
        <v>5139.17</v>
      </c>
      <c r="K6125" t="str">
        <f>IF((LEN(relatorio_Ananindeua3[[#This Row],[CIF/CPF/CNPJ]])=14),relatorio_Ananindeua3[[#This Row],[CIF/CPF/CNPJ]],relatorio_Ananindeua3[[#This Row],[Coluna2]])</f>
        <v>01547343000133</v>
      </c>
      <c r="L6125" t="str">
        <f t="shared" si="96"/>
        <v>015******33</v>
      </c>
    </row>
    <row r="6126" spans="1:12" x14ac:dyDescent="0.25">
      <c r="A6126" s="23" t="s">
        <v>8095</v>
      </c>
      <c r="B6126" s="23" t="s">
        <v>8096</v>
      </c>
      <c r="C6126" s="23" t="s">
        <v>18</v>
      </c>
      <c r="D6126" s="24">
        <v>45330.474710648145</v>
      </c>
      <c r="E6126" s="25" t="s">
        <v>13</v>
      </c>
      <c r="F6126" s="26" t="s">
        <v>16</v>
      </c>
      <c r="G6126" s="26" t="s">
        <v>14</v>
      </c>
      <c r="H6126" s="23">
        <v>0</v>
      </c>
      <c r="I6126" s="27"/>
      <c r="J6126" s="28">
        <v>0</v>
      </c>
      <c r="K6126" t="str">
        <f>IF((LEN(relatorio_Ananindeua3[[#This Row],[CIF/CPF/CNPJ]])=14),relatorio_Ananindeua3[[#This Row],[CIF/CPF/CNPJ]],relatorio_Ananindeua3[[#This Row],[Coluna2]])</f>
        <v>49096073000118</v>
      </c>
      <c r="L6126" t="str">
        <f t="shared" si="96"/>
        <v>490******18</v>
      </c>
    </row>
    <row r="6127" spans="1:12" x14ac:dyDescent="0.25">
      <c r="A6127" s="23" t="s">
        <v>1233</v>
      </c>
      <c r="B6127" s="23" t="s">
        <v>1234</v>
      </c>
      <c r="C6127" s="23" t="s">
        <v>17</v>
      </c>
      <c r="D6127" s="24">
        <v>45330.526250000003</v>
      </c>
      <c r="E6127" s="25" t="s">
        <v>11</v>
      </c>
      <c r="F6127" s="26" t="s">
        <v>16</v>
      </c>
      <c r="G6127" s="26" t="s">
        <v>14</v>
      </c>
      <c r="H6127" s="23">
        <v>0</v>
      </c>
      <c r="I6127" s="27"/>
      <c r="J6127" s="28">
        <v>0</v>
      </c>
      <c r="K6127" t="str">
        <f>IF((LEN(relatorio_Ananindeua3[[#This Row],[CIF/CPF/CNPJ]])=14),relatorio_Ananindeua3[[#This Row],[CIF/CPF/CNPJ]],relatorio_Ananindeua3[[#This Row],[Coluna2]])</f>
        <v>19679123000129</v>
      </c>
      <c r="L6127" t="str">
        <f t="shared" si="96"/>
        <v>196******29</v>
      </c>
    </row>
    <row r="6128" spans="1:12" x14ac:dyDescent="0.25">
      <c r="A6128" s="23" t="s">
        <v>6247</v>
      </c>
      <c r="B6128" s="23" t="s">
        <v>6248</v>
      </c>
      <c r="C6128" s="23" t="s">
        <v>34</v>
      </c>
      <c r="D6128" s="24">
        <v>45330.574328703704</v>
      </c>
      <c r="E6128" s="25" t="s">
        <v>11</v>
      </c>
      <c r="F6128" s="26" t="s">
        <v>16</v>
      </c>
      <c r="G6128" s="26" t="s">
        <v>13496</v>
      </c>
      <c r="H6128" s="23">
        <v>0</v>
      </c>
      <c r="I6128" s="27"/>
      <c r="J6128" s="28">
        <v>0</v>
      </c>
      <c r="K6128" t="str">
        <f>IF((LEN(relatorio_Ananindeua3[[#This Row],[CIF/CPF/CNPJ]])=14),relatorio_Ananindeua3[[#This Row],[CIF/CPF/CNPJ]],relatorio_Ananindeua3[[#This Row],[Coluna2]])</f>
        <v>44343605000150</v>
      </c>
      <c r="L6128" t="str">
        <f t="shared" si="96"/>
        <v>443******50</v>
      </c>
    </row>
    <row r="6129" spans="1:12" x14ac:dyDescent="0.25">
      <c r="A6129" s="23" t="s">
        <v>13525</v>
      </c>
      <c r="B6129" s="23" t="s">
        <v>9967</v>
      </c>
      <c r="C6129" s="23" t="s">
        <v>33</v>
      </c>
      <c r="D6129" s="24">
        <v>45330.600069444445</v>
      </c>
      <c r="E6129" s="25" t="s">
        <v>11</v>
      </c>
      <c r="F6129" s="26" t="s">
        <v>19</v>
      </c>
      <c r="G6129" s="26" t="s">
        <v>13496</v>
      </c>
      <c r="H6129" s="23">
        <v>0</v>
      </c>
      <c r="I6129" s="27"/>
      <c r="J6129" s="28">
        <v>565.08000000000004</v>
      </c>
      <c r="K6129" t="str">
        <f>IF((LEN(relatorio_Ananindeua3[[#This Row],[CIF/CPF/CNPJ]])=14),relatorio_Ananindeua3[[#This Row],[CIF/CPF/CNPJ]],relatorio_Ananindeua3[[#This Row],[Coluna2]])</f>
        <v>527******04</v>
      </c>
      <c r="L6129" t="str">
        <f t="shared" si="96"/>
        <v>527******04</v>
      </c>
    </row>
    <row r="6130" spans="1:12" x14ac:dyDescent="0.25">
      <c r="A6130" s="23" t="s">
        <v>72</v>
      </c>
      <c r="B6130" s="23" t="s">
        <v>73</v>
      </c>
      <c r="C6130" s="23" t="s">
        <v>34</v>
      </c>
      <c r="D6130" s="24">
        <v>45330.737245370372</v>
      </c>
      <c r="E6130" s="25" t="s">
        <v>13</v>
      </c>
      <c r="F6130" s="26" t="s">
        <v>16</v>
      </c>
      <c r="G6130" s="26" t="s">
        <v>13496</v>
      </c>
      <c r="H6130" s="23">
        <v>0</v>
      </c>
      <c r="I6130" s="27"/>
      <c r="J6130" s="28">
        <v>0</v>
      </c>
      <c r="K6130" t="str">
        <f>IF((LEN(relatorio_Ananindeua3[[#This Row],[CIF/CPF/CNPJ]])=14),relatorio_Ananindeua3[[#This Row],[CIF/CPF/CNPJ]],relatorio_Ananindeua3[[#This Row],[Coluna2]])</f>
        <v>05723967000115</v>
      </c>
      <c r="L6130" t="str">
        <f t="shared" si="96"/>
        <v>057******15</v>
      </c>
    </row>
    <row r="6131" spans="1:12" x14ac:dyDescent="0.25">
      <c r="A6131" s="23" t="s">
        <v>45</v>
      </c>
      <c r="B6131" s="23" t="s">
        <v>46</v>
      </c>
      <c r="C6131" s="23" t="s">
        <v>20</v>
      </c>
      <c r="D6131" s="24">
        <v>45331</v>
      </c>
      <c r="E6131" s="25" t="s">
        <v>13</v>
      </c>
      <c r="F6131" s="26" t="s">
        <v>19</v>
      </c>
      <c r="G6131" s="26" t="s">
        <v>13496</v>
      </c>
      <c r="H6131" s="23">
        <v>0</v>
      </c>
      <c r="I6131" s="27"/>
      <c r="J6131" s="28">
        <v>713.67</v>
      </c>
      <c r="K6131" t="str">
        <f>IF((LEN(relatorio_Ananindeua3[[#This Row],[CIF/CPF/CNPJ]])=14),relatorio_Ananindeua3[[#This Row],[CIF/CPF/CNPJ]],relatorio_Ananindeua3[[#This Row],[Coluna2]])</f>
        <v>03074354000179</v>
      </c>
      <c r="L6131" t="str">
        <f t="shared" si="96"/>
        <v>030******79</v>
      </c>
    </row>
    <row r="6132" spans="1:12" x14ac:dyDescent="0.25">
      <c r="A6132" s="23" t="s">
        <v>6904</v>
      </c>
      <c r="B6132" s="23" t="s">
        <v>6905</v>
      </c>
      <c r="C6132" s="23" t="s">
        <v>20</v>
      </c>
      <c r="D6132" s="24">
        <v>45331</v>
      </c>
      <c r="E6132" s="25" t="s">
        <v>13</v>
      </c>
      <c r="F6132" s="26" t="s">
        <v>19</v>
      </c>
      <c r="G6132" s="26" t="s">
        <v>13496</v>
      </c>
      <c r="H6132" s="23">
        <v>0</v>
      </c>
      <c r="I6132" s="27"/>
      <c r="J6132" s="28">
        <v>10</v>
      </c>
      <c r="K6132" t="str">
        <f>IF((LEN(relatorio_Ananindeua3[[#This Row],[CIF/CPF/CNPJ]])=14),relatorio_Ananindeua3[[#This Row],[CIF/CPF/CNPJ]],relatorio_Ananindeua3[[#This Row],[Coluna2]])</f>
        <v>46201083002393</v>
      </c>
      <c r="L6132" t="str">
        <f t="shared" si="96"/>
        <v>462******93</v>
      </c>
    </row>
    <row r="6133" spans="1:12" x14ac:dyDescent="0.25">
      <c r="A6133" s="23" t="s">
        <v>13467</v>
      </c>
      <c r="B6133" s="23" t="s">
        <v>13466</v>
      </c>
      <c r="C6133" s="23" t="s">
        <v>21</v>
      </c>
      <c r="D6133" s="24">
        <v>45331</v>
      </c>
      <c r="E6133" s="25" t="s">
        <v>13</v>
      </c>
      <c r="F6133" s="26" t="s">
        <v>19</v>
      </c>
      <c r="G6133" s="26" t="s">
        <v>13496</v>
      </c>
      <c r="H6133" s="23">
        <v>0</v>
      </c>
      <c r="I6133" s="27"/>
      <c r="J6133" s="28">
        <v>889.69</v>
      </c>
      <c r="K6133" t="str">
        <f>IF((LEN(relatorio_Ananindeua3[[#This Row],[CIF/CPF/CNPJ]])=14),relatorio_Ananindeua3[[#This Row],[CIF/CPF/CNPJ]],relatorio_Ananindeua3[[#This Row],[Coluna2]])</f>
        <v>60975737005978</v>
      </c>
      <c r="L6133" t="str">
        <f t="shared" si="96"/>
        <v>609******78</v>
      </c>
    </row>
    <row r="6134" spans="1:12" x14ac:dyDescent="0.25">
      <c r="A6134" s="23" t="s">
        <v>11392</v>
      </c>
      <c r="B6134" s="23" t="s">
        <v>11393</v>
      </c>
      <c r="C6134" s="23" t="s">
        <v>34</v>
      </c>
      <c r="D6134" s="24">
        <v>45331.017592592594</v>
      </c>
      <c r="E6134" s="25" t="s">
        <v>13</v>
      </c>
      <c r="F6134" s="26" t="s">
        <v>16</v>
      </c>
      <c r="G6134" s="26" t="s">
        <v>14</v>
      </c>
      <c r="H6134" s="23">
        <v>0</v>
      </c>
      <c r="I6134" s="27"/>
      <c r="J6134" s="28">
        <v>0</v>
      </c>
      <c r="K6134" t="str">
        <f>IF((LEN(relatorio_Ananindeua3[[#This Row],[CIF/CPF/CNPJ]])=14),relatorio_Ananindeua3[[#This Row],[CIF/CPF/CNPJ]],relatorio_Ananindeua3[[#This Row],[Coluna2]])</f>
        <v>53787380000112</v>
      </c>
      <c r="L6134" t="str">
        <f t="shared" si="96"/>
        <v>537******12</v>
      </c>
    </row>
    <row r="6135" spans="1:12" x14ac:dyDescent="0.25">
      <c r="A6135" s="23" t="s">
        <v>11574</v>
      </c>
      <c r="B6135" s="23" t="s">
        <v>11575</v>
      </c>
      <c r="C6135" s="23" t="s">
        <v>32</v>
      </c>
      <c r="D6135" s="24">
        <v>45331.017627314817</v>
      </c>
      <c r="E6135" s="25" t="s">
        <v>13</v>
      </c>
      <c r="F6135" s="26" t="s">
        <v>16</v>
      </c>
      <c r="G6135" s="26" t="s">
        <v>14</v>
      </c>
      <c r="H6135" s="23">
        <v>0</v>
      </c>
      <c r="I6135" s="27"/>
      <c r="J6135" s="28">
        <v>0</v>
      </c>
      <c r="K6135" t="str">
        <f>IF((LEN(relatorio_Ananindeua3[[#This Row],[CIF/CPF/CNPJ]])=14),relatorio_Ananindeua3[[#This Row],[CIF/CPF/CNPJ]],relatorio_Ananindeua3[[#This Row],[Coluna2]])</f>
        <v>53865774000141</v>
      </c>
      <c r="L6135" t="str">
        <f t="shared" si="96"/>
        <v>538******41</v>
      </c>
    </row>
    <row r="6136" spans="1:12" x14ac:dyDescent="0.25">
      <c r="A6136" s="23" t="s">
        <v>11546</v>
      </c>
      <c r="B6136" s="23" t="s">
        <v>11547</v>
      </c>
      <c r="C6136" s="23" t="s">
        <v>32</v>
      </c>
      <c r="D6136" s="24">
        <v>45331.038402777776</v>
      </c>
      <c r="E6136" s="25" t="s">
        <v>13</v>
      </c>
      <c r="F6136" s="26" t="s">
        <v>16</v>
      </c>
      <c r="G6136" s="26" t="s">
        <v>14</v>
      </c>
      <c r="H6136" s="23">
        <v>0</v>
      </c>
      <c r="I6136" s="27"/>
      <c r="J6136" s="28">
        <v>0</v>
      </c>
      <c r="K6136" t="str">
        <f>IF((LEN(relatorio_Ananindeua3[[#This Row],[CIF/CPF/CNPJ]])=14),relatorio_Ananindeua3[[#This Row],[CIF/CPF/CNPJ]],relatorio_Ananindeua3[[#This Row],[Coluna2]])</f>
        <v>53852087000191</v>
      </c>
      <c r="L6136" t="str">
        <f t="shared" si="96"/>
        <v>538******91</v>
      </c>
    </row>
    <row r="6137" spans="1:12" x14ac:dyDescent="0.25">
      <c r="A6137" s="23" t="s">
        <v>9388</v>
      </c>
      <c r="B6137" s="23" t="s">
        <v>9389</v>
      </c>
      <c r="C6137" s="23" t="s">
        <v>34</v>
      </c>
      <c r="D6137" s="24">
        <v>45331.038460648146</v>
      </c>
      <c r="E6137" s="25" t="s">
        <v>13</v>
      </c>
      <c r="F6137" s="26" t="s">
        <v>16</v>
      </c>
      <c r="G6137" s="26" t="s">
        <v>14</v>
      </c>
      <c r="H6137" s="23">
        <v>0</v>
      </c>
      <c r="I6137" s="27"/>
      <c r="J6137" s="28">
        <v>0</v>
      </c>
      <c r="K6137" t="str">
        <f>IF((LEN(relatorio_Ananindeua3[[#This Row],[CIF/CPF/CNPJ]])=14),relatorio_Ananindeua3[[#This Row],[CIF/CPF/CNPJ]],relatorio_Ananindeua3[[#This Row],[Coluna2]])</f>
        <v>51276583000119</v>
      </c>
      <c r="L6137" t="str">
        <f t="shared" si="96"/>
        <v>512******19</v>
      </c>
    </row>
    <row r="6138" spans="1:12" x14ac:dyDescent="0.25">
      <c r="A6138" s="23" t="s">
        <v>11560</v>
      </c>
      <c r="B6138" s="23" t="s">
        <v>11561</v>
      </c>
      <c r="C6138" s="23" t="s">
        <v>32</v>
      </c>
      <c r="D6138" s="24">
        <v>45331.038472222222</v>
      </c>
      <c r="E6138" s="25" t="s">
        <v>13</v>
      </c>
      <c r="F6138" s="26" t="s">
        <v>16</v>
      </c>
      <c r="G6138" s="26" t="s">
        <v>14</v>
      </c>
      <c r="H6138" s="23">
        <v>0</v>
      </c>
      <c r="I6138" s="27"/>
      <c r="J6138" s="28">
        <v>0</v>
      </c>
      <c r="K6138" t="str">
        <f>IF((LEN(relatorio_Ananindeua3[[#This Row],[CIF/CPF/CNPJ]])=14),relatorio_Ananindeua3[[#This Row],[CIF/CPF/CNPJ]],relatorio_Ananindeua3[[#This Row],[Coluna2]])</f>
        <v>53859135000173</v>
      </c>
      <c r="L6138" t="str">
        <f t="shared" si="96"/>
        <v>538******73</v>
      </c>
    </row>
    <row r="6139" spans="1:12" x14ac:dyDescent="0.25">
      <c r="A6139" s="23" t="s">
        <v>8294</v>
      </c>
      <c r="B6139" s="23" t="s">
        <v>8295</v>
      </c>
      <c r="C6139" s="23" t="s">
        <v>34</v>
      </c>
      <c r="D6139" s="24">
        <v>45331.038518518515</v>
      </c>
      <c r="E6139" s="25" t="s">
        <v>13</v>
      </c>
      <c r="F6139" s="26" t="s">
        <v>16</v>
      </c>
      <c r="G6139" s="26" t="s">
        <v>14</v>
      </c>
      <c r="H6139" s="23">
        <v>0</v>
      </c>
      <c r="I6139" s="27"/>
      <c r="J6139" s="28">
        <v>0</v>
      </c>
      <c r="K6139" t="str">
        <f>IF((LEN(relatorio_Ananindeua3[[#This Row],[CIF/CPF/CNPJ]])=14),relatorio_Ananindeua3[[#This Row],[CIF/CPF/CNPJ]],relatorio_Ananindeua3[[#This Row],[Coluna2]])</f>
        <v>49568049000134</v>
      </c>
      <c r="L6139" t="str">
        <f t="shared" si="96"/>
        <v>495******34</v>
      </c>
    </row>
    <row r="6140" spans="1:12" x14ac:dyDescent="0.25">
      <c r="A6140" s="23" t="s">
        <v>11558</v>
      </c>
      <c r="B6140" s="23" t="s">
        <v>11559</v>
      </c>
      <c r="C6140" s="23" t="s">
        <v>32</v>
      </c>
      <c r="D6140" s="24">
        <v>45331.038518518515</v>
      </c>
      <c r="E6140" s="25" t="s">
        <v>13</v>
      </c>
      <c r="F6140" s="26" t="s">
        <v>16</v>
      </c>
      <c r="G6140" s="26" t="s">
        <v>14</v>
      </c>
      <c r="H6140" s="23">
        <v>0</v>
      </c>
      <c r="I6140" s="27"/>
      <c r="J6140" s="28">
        <v>0</v>
      </c>
      <c r="K6140" t="str">
        <f>IF((LEN(relatorio_Ananindeua3[[#This Row],[CIF/CPF/CNPJ]])=14),relatorio_Ananindeua3[[#This Row],[CIF/CPF/CNPJ]],relatorio_Ananindeua3[[#This Row],[Coluna2]])</f>
        <v>53858173000101</v>
      </c>
      <c r="L6140" t="str">
        <f t="shared" si="96"/>
        <v>538******01</v>
      </c>
    </row>
    <row r="6141" spans="1:12" x14ac:dyDescent="0.25">
      <c r="A6141" s="23" t="s">
        <v>11552</v>
      </c>
      <c r="B6141" s="23" t="s">
        <v>11553</v>
      </c>
      <c r="C6141" s="23" t="s">
        <v>32</v>
      </c>
      <c r="D6141" s="24">
        <v>45331.045335648145</v>
      </c>
      <c r="E6141" s="25" t="s">
        <v>13</v>
      </c>
      <c r="F6141" s="26" t="s">
        <v>16</v>
      </c>
      <c r="G6141" s="26" t="s">
        <v>14</v>
      </c>
      <c r="H6141" s="23">
        <v>0</v>
      </c>
      <c r="I6141" s="27"/>
      <c r="J6141" s="28">
        <v>0</v>
      </c>
      <c r="K6141" t="str">
        <f>IF((LEN(relatorio_Ananindeua3[[#This Row],[CIF/CPF/CNPJ]])=14),relatorio_Ananindeua3[[#This Row],[CIF/CPF/CNPJ]],relatorio_Ananindeua3[[#This Row],[Coluna2]])</f>
        <v>53856542000127</v>
      </c>
      <c r="L6141" t="str">
        <f t="shared" si="96"/>
        <v>538******27</v>
      </c>
    </row>
    <row r="6142" spans="1:12" x14ac:dyDescent="0.25">
      <c r="A6142" s="23" t="s">
        <v>11540</v>
      </c>
      <c r="B6142" s="23" t="s">
        <v>11541</v>
      </c>
      <c r="C6142" s="23" t="s">
        <v>32</v>
      </c>
      <c r="D6142" s="24">
        <v>45331.045439814814</v>
      </c>
      <c r="E6142" s="25" t="s">
        <v>13</v>
      </c>
      <c r="F6142" s="26" t="s">
        <v>16</v>
      </c>
      <c r="G6142" s="26" t="s">
        <v>14</v>
      </c>
      <c r="H6142" s="23">
        <v>0</v>
      </c>
      <c r="I6142" s="27"/>
      <c r="J6142" s="28">
        <v>0</v>
      </c>
      <c r="K6142" t="str">
        <f>IF((LEN(relatorio_Ananindeua3[[#This Row],[CIF/CPF/CNPJ]])=14),relatorio_Ananindeua3[[#This Row],[CIF/CPF/CNPJ]],relatorio_Ananindeua3[[#This Row],[Coluna2]])</f>
        <v>53851438000140</v>
      </c>
      <c r="L6142" t="str">
        <f t="shared" si="96"/>
        <v>538******40</v>
      </c>
    </row>
    <row r="6143" spans="1:12" x14ac:dyDescent="0.25">
      <c r="A6143" s="23" t="s">
        <v>11556</v>
      </c>
      <c r="B6143" s="23" t="s">
        <v>11557</v>
      </c>
      <c r="C6143" s="23" t="s">
        <v>32</v>
      </c>
      <c r="D6143" s="24">
        <v>45331.045451388891</v>
      </c>
      <c r="E6143" s="25" t="s">
        <v>13</v>
      </c>
      <c r="F6143" s="26" t="s">
        <v>16</v>
      </c>
      <c r="G6143" s="26" t="s">
        <v>14</v>
      </c>
      <c r="H6143" s="23">
        <v>0</v>
      </c>
      <c r="I6143" s="27"/>
      <c r="J6143" s="28">
        <v>0</v>
      </c>
      <c r="K6143" t="str">
        <f>IF((LEN(relatorio_Ananindeua3[[#This Row],[CIF/CPF/CNPJ]])=14),relatorio_Ananindeua3[[#This Row],[CIF/CPF/CNPJ]],relatorio_Ananindeua3[[#This Row],[Coluna2]])</f>
        <v>53858161000187</v>
      </c>
      <c r="L6143" t="str">
        <f t="shared" si="96"/>
        <v>538******87</v>
      </c>
    </row>
    <row r="6144" spans="1:12" x14ac:dyDescent="0.25">
      <c r="A6144" s="23" t="s">
        <v>11568</v>
      </c>
      <c r="B6144" s="23" t="s">
        <v>11569</v>
      </c>
      <c r="C6144" s="23" t="s">
        <v>32</v>
      </c>
      <c r="D6144" s="24">
        <v>45331.045451388891</v>
      </c>
      <c r="E6144" s="25" t="s">
        <v>13</v>
      </c>
      <c r="F6144" s="26" t="s">
        <v>16</v>
      </c>
      <c r="G6144" s="26" t="s">
        <v>14</v>
      </c>
      <c r="H6144" s="23">
        <v>0</v>
      </c>
      <c r="I6144" s="27"/>
      <c r="J6144" s="28">
        <v>0</v>
      </c>
      <c r="K6144" t="str">
        <f>IF((LEN(relatorio_Ananindeua3[[#This Row],[CIF/CPF/CNPJ]])=14),relatorio_Ananindeua3[[#This Row],[CIF/CPF/CNPJ]],relatorio_Ananindeua3[[#This Row],[Coluna2]])</f>
        <v>53862133000133</v>
      </c>
      <c r="L6144" t="str">
        <f t="shared" si="96"/>
        <v>538******33</v>
      </c>
    </row>
    <row r="6145" spans="1:12" x14ac:dyDescent="0.25">
      <c r="A6145" s="23" t="s">
        <v>11570</v>
      </c>
      <c r="B6145" s="23" t="s">
        <v>11571</v>
      </c>
      <c r="C6145" s="23" t="s">
        <v>32</v>
      </c>
      <c r="D6145" s="24">
        <v>45331.05228009259</v>
      </c>
      <c r="E6145" s="25" t="s">
        <v>13</v>
      </c>
      <c r="F6145" s="26" t="s">
        <v>16</v>
      </c>
      <c r="G6145" s="26" t="s">
        <v>14</v>
      </c>
      <c r="H6145" s="23">
        <v>0</v>
      </c>
      <c r="I6145" s="27"/>
      <c r="J6145" s="28">
        <v>0</v>
      </c>
      <c r="K6145" t="str">
        <f>IF((LEN(relatorio_Ananindeua3[[#This Row],[CIF/CPF/CNPJ]])=14),relatorio_Ananindeua3[[#This Row],[CIF/CPF/CNPJ]],relatorio_Ananindeua3[[#This Row],[Coluna2]])</f>
        <v>53862466000162</v>
      </c>
      <c r="L6145" t="str">
        <f t="shared" si="96"/>
        <v>538******62</v>
      </c>
    </row>
    <row r="6146" spans="1:12" x14ac:dyDescent="0.25">
      <c r="A6146" s="23" t="s">
        <v>4143</v>
      </c>
      <c r="B6146" s="23" t="s">
        <v>4144</v>
      </c>
      <c r="C6146" s="23" t="s">
        <v>34</v>
      </c>
      <c r="D6146" s="24">
        <v>45331.052303240744</v>
      </c>
      <c r="E6146" s="25" t="s">
        <v>13</v>
      </c>
      <c r="F6146" s="26" t="s">
        <v>16</v>
      </c>
      <c r="G6146" s="26" t="s">
        <v>14</v>
      </c>
      <c r="H6146" s="23">
        <v>0</v>
      </c>
      <c r="I6146" s="27"/>
      <c r="J6146" s="28">
        <v>0</v>
      </c>
      <c r="K6146" t="str">
        <f>IF((LEN(relatorio_Ananindeua3[[#This Row],[CIF/CPF/CNPJ]])=14),relatorio_Ananindeua3[[#This Row],[CIF/CPF/CNPJ]],relatorio_Ananindeua3[[#This Row],[Coluna2]])</f>
        <v>36346533000177</v>
      </c>
      <c r="L6146" t="str">
        <f t="shared" si="96"/>
        <v>363******77</v>
      </c>
    </row>
    <row r="6147" spans="1:12" x14ac:dyDescent="0.25">
      <c r="A6147" s="23" t="s">
        <v>7324</v>
      </c>
      <c r="B6147" s="23" t="s">
        <v>7325</v>
      </c>
      <c r="C6147" s="23" t="s">
        <v>34</v>
      </c>
      <c r="D6147" s="24">
        <v>45331.052337962959</v>
      </c>
      <c r="E6147" s="25" t="s">
        <v>13</v>
      </c>
      <c r="F6147" s="26" t="s">
        <v>16</v>
      </c>
      <c r="G6147" s="26" t="s">
        <v>14</v>
      </c>
      <c r="H6147" s="23">
        <v>0</v>
      </c>
      <c r="I6147" s="27"/>
      <c r="J6147" s="28">
        <v>0</v>
      </c>
      <c r="K6147" t="str">
        <f>IF((LEN(relatorio_Ananindeua3[[#This Row],[CIF/CPF/CNPJ]])=14),relatorio_Ananindeua3[[#This Row],[CIF/CPF/CNPJ]],relatorio_Ananindeua3[[#This Row],[Coluna2]])</f>
        <v>47322484000159</v>
      </c>
      <c r="L6147" t="str">
        <f t="shared" si="96"/>
        <v>473******59</v>
      </c>
    </row>
    <row r="6148" spans="1:12" x14ac:dyDescent="0.25">
      <c r="A6148" s="23" t="s">
        <v>1706</v>
      </c>
      <c r="B6148" s="23" t="s">
        <v>1707</v>
      </c>
      <c r="C6148" s="23" t="s">
        <v>34</v>
      </c>
      <c r="D6148" s="24">
        <v>45331.06622685185</v>
      </c>
      <c r="E6148" s="25" t="s">
        <v>13</v>
      </c>
      <c r="F6148" s="26" t="s">
        <v>16</v>
      </c>
      <c r="G6148" s="26" t="s">
        <v>14</v>
      </c>
      <c r="H6148" s="23">
        <v>0</v>
      </c>
      <c r="I6148" s="27"/>
      <c r="J6148" s="28">
        <v>0</v>
      </c>
      <c r="K6148" t="str">
        <f>IF((LEN(relatorio_Ananindeua3[[#This Row],[CIF/CPF/CNPJ]])=14),relatorio_Ananindeua3[[#This Row],[CIF/CPF/CNPJ]],relatorio_Ananindeua3[[#This Row],[Coluna2]])</f>
        <v>23874355000105</v>
      </c>
      <c r="L6148" t="str">
        <f t="shared" si="96"/>
        <v>238******05</v>
      </c>
    </row>
    <row r="6149" spans="1:12" x14ac:dyDescent="0.25">
      <c r="A6149" s="23" t="s">
        <v>11580</v>
      </c>
      <c r="B6149" s="23" t="s">
        <v>11581</v>
      </c>
      <c r="C6149" s="23" t="s">
        <v>32</v>
      </c>
      <c r="D6149" s="24">
        <v>45331.066238425927</v>
      </c>
      <c r="E6149" s="25" t="s">
        <v>13</v>
      </c>
      <c r="F6149" s="26" t="s">
        <v>16</v>
      </c>
      <c r="G6149" s="26" t="s">
        <v>14</v>
      </c>
      <c r="H6149" s="23">
        <v>0</v>
      </c>
      <c r="I6149" s="27"/>
      <c r="J6149" s="28">
        <v>0</v>
      </c>
      <c r="K6149" t="str">
        <f>IF((LEN(relatorio_Ananindeua3[[#This Row],[CIF/CPF/CNPJ]])=14),relatorio_Ananindeua3[[#This Row],[CIF/CPF/CNPJ]],relatorio_Ananindeua3[[#This Row],[Coluna2]])</f>
        <v>53866867000190</v>
      </c>
      <c r="L6149" t="str">
        <f t="shared" si="96"/>
        <v>538******90</v>
      </c>
    </row>
    <row r="6150" spans="1:12" x14ac:dyDescent="0.25">
      <c r="A6150" s="23" t="s">
        <v>11542</v>
      </c>
      <c r="B6150" s="23" t="s">
        <v>11543</v>
      </c>
      <c r="C6150" s="23" t="s">
        <v>32</v>
      </c>
      <c r="D6150" s="24">
        <v>45331.066250000003</v>
      </c>
      <c r="E6150" s="25" t="s">
        <v>13</v>
      </c>
      <c r="F6150" s="26" t="s">
        <v>16</v>
      </c>
      <c r="G6150" s="26" t="s">
        <v>14</v>
      </c>
      <c r="H6150" s="23">
        <v>0</v>
      </c>
      <c r="I6150" s="27"/>
      <c r="J6150" s="28">
        <v>0</v>
      </c>
      <c r="K6150" t="str">
        <f>IF((LEN(relatorio_Ananindeua3[[#This Row],[CIF/CPF/CNPJ]])=14),relatorio_Ananindeua3[[#This Row],[CIF/CPF/CNPJ]],relatorio_Ananindeua3[[#This Row],[Coluna2]])</f>
        <v>53851530000100</v>
      </c>
      <c r="L6150" t="str">
        <f t="shared" si="96"/>
        <v>538******00</v>
      </c>
    </row>
    <row r="6151" spans="1:12" x14ac:dyDescent="0.25">
      <c r="A6151" s="23" t="s">
        <v>11582</v>
      </c>
      <c r="B6151" s="23" t="s">
        <v>11583</v>
      </c>
      <c r="C6151" s="23" t="s">
        <v>32</v>
      </c>
      <c r="D6151" s="24">
        <v>45331.066250000003</v>
      </c>
      <c r="E6151" s="25" t="s">
        <v>13</v>
      </c>
      <c r="F6151" s="26" t="s">
        <v>16</v>
      </c>
      <c r="G6151" s="26" t="s">
        <v>14</v>
      </c>
      <c r="H6151" s="23">
        <v>0</v>
      </c>
      <c r="I6151" s="27"/>
      <c r="J6151" s="28">
        <v>0</v>
      </c>
      <c r="K6151" t="str">
        <f>IF((LEN(relatorio_Ananindeua3[[#This Row],[CIF/CPF/CNPJ]])=14),relatorio_Ananindeua3[[#This Row],[CIF/CPF/CNPJ]],relatorio_Ananindeua3[[#This Row],[Coluna2]])</f>
        <v>53867480000159</v>
      </c>
      <c r="L6151" t="str">
        <f t="shared" si="96"/>
        <v>538******59</v>
      </c>
    </row>
    <row r="6152" spans="1:12" x14ac:dyDescent="0.25">
      <c r="A6152" s="23" t="s">
        <v>11540</v>
      </c>
      <c r="B6152" s="23" t="s">
        <v>11541</v>
      </c>
      <c r="C6152" s="23" t="s">
        <v>34</v>
      </c>
      <c r="D6152" s="24">
        <v>45331.066261574073</v>
      </c>
      <c r="E6152" s="25" t="s">
        <v>13</v>
      </c>
      <c r="F6152" s="26" t="s">
        <v>16</v>
      </c>
      <c r="G6152" s="26" t="s">
        <v>14</v>
      </c>
      <c r="H6152" s="23">
        <v>0</v>
      </c>
      <c r="I6152" s="27"/>
      <c r="J6152" s="28">
        <v>0</v>
      </c>
      <c r="K6152" t="str">
        <f>IF((LEN(relatorio_Ananindeua3[[#This Row],[CIF/CPF/CNPJ]])=14),relatorio_Ananindeua3[[#This Row],[CIF/CPF/CNPJ]],relatorio_Ananindeua3[[#This Row],[Coluna2]])</f>
        <v>53851438000140</v>
      </c>
      <c r="L6152" t="str">
        <f t="shared" si="96"/>
        <v>538******40</v>
      </c>
    </row>
    <row r="6153" spans="1:12" x14ac:dyDescent="0.25">
      <c r="A6153" s="23" t="s">
        <v>11578</v>
      </c>
      <c r="B6153" s="23" t="s">
        <v>11579</v>
      </c>
      <c r="C6153" s="23" t="s">
        <v>32</v>
      </c>
      <c r="D6153" s="24">
        <v>45331.06627314815</v>
      </c>
      <c r="E6153" s="25" t="s">
        <v>13</v>
      </c>
      <c r="F6153" s="26" t="s">
        <v>16</v>
      </c>
      <c r="G6153" s="26" t="s">
        <v>14</v>
      </c>
      <c r="H6153" s="23">
        <v>0</v>
      </c>
      <c r="I6153" s="27"/>
      <c r="J6153" s="28">
        <v>0</v>
      </c>
      <c r="K6153" t="str">
        <f>IF((LEN(relatorio_Ananindeua3[[#This Row],[CIF/CPF/CNPJ]])=14),relatorio_Ananindeua3[[#This Row],[CIF/CPF/CNPJ]],relatorio_Ananindeua3[[#This Row],[Coluna2]])</f>
        <v>53866795000181</v>
      </c>
      <c r="L6153" t="str">
        <f t="shared" si="96"/>
        <v>538******81</v>
      </c>
    </row>
    <row r="6154" spans="1:12" x14ac:dyDescent="0.25">
      <c r="A6154" s="23" t="s">
        <v>11576</v>
      </c>
      <c r="B6154" s="23" t="s">
        <v>11577</v>
      </c>
      <c r="C6154" s="23" t="s">
        <v>32</v>
      </c>
      <c r="D6154" s="24">
        <v>45331.073125000003</v>
      </c>
      <c r="E6154" s="25" t="s">
        <v>13</v>
      </c>
      <c r="F6154" s="26" t="s">
        <v>16</v>
      </c>
      <c r="G6154" s="26" t="s">
        <v>14</v>
      </c>
      <c r="H6154" s="23">
        <v>0</v>
      </c>
      <c r="I6154" s="27"/>
      <c r="J6154" s="28">
        <v>0</v>
      </c>
      <c r="K6154" t="str">
        <f>IF((LEN(relatorio_Ananindeua3[[#This Row],[CIF/CPF/CNPJ]])=14),relatorio_Ananindeua3[[#This Row],[CIF/CPF/CNPJ]],relatorio_Ananindeua3[[#This Row],[Coluna2]])</f>
        <v>53866581000105</v>
      </c>
      <c r="L6154" t="str">
        <f t="shared" si="96"/>
        <v>538******05</v>
      </c>
    </row>
    <row r="6155" spans="1:12" x14ac:dyDescent="0.25">
      <c r="A6155" s="23" t="s">
        <v>11584</v>
      </c>
      <c r="B6155" s="23" t="s">
        <v>11585</v>
      </c>
      <c r="C6155" s="23" t="s">
        <v>32</v>
      </c>
      <c r="D6155" s="24">
        <v>45331.073182870372</v>
      </c>
      <c r="E6155" s="25" t="s">
        <v>13</v>
      </c>
      <c r="F6155" s="26" t="s">
        <v>16</v>
      </c>
      <c r="G6155" s="26" t="s">
        <v>14</v>
      </c>
      <c r="H6155" s="23">
        <v>0</v>
      </c>
      <c r="I6155" s="27"/>
      <c r="J6155" s="28">
        <v>0</v>
      </c>
      <c r="K6155" t="str">
        <f>IF((LEN(relatorio_Ananindeua3[[#This Row],[CIF/CPF/CNPJ]])=14),relatorio_Ananindeua3[[#This Row],[CIF/CPF/CNPJ]],relatorio_Ananindeua3[[#This Row],[Coluna2]])</f>
        <v>53868086000135</v>
      </c>
      <c r="L6155" t="str">
        <f t="shared" si="96"/>
        <v>538******35</v>
      </c>
    </row>
    <row r="6156" spans="1:12" x14ac:dyDescent="0.25">
      <c r="A6156" s="23" t="s">
        <v>11564</v>
      </c>
      <c r="B6156" s="23" t="s">
        <v>11565</v>
      </c>
      <c r="C6156" s="23" t="s">
        <v>32</v>
      </c>
      <c r="D6156" s="24">
        <v>45331.080127314817</v>
      </c>
      <c r="E6156" s="25" t="s">
        <v>13</v>
      </c>
      <c r="F6156" s="26" t="s">
        <v>16</v>
      </c>
      <c r="G6156" s="26" t="s">
        <v>14</v>
      </c>
      <c r="H6156" s="23">
        <v>0</v>
      </c>
      <c r="I6156" s="27"/>
      <c r="J6156" s="28">
        <v>0</v>
      </c>
      <c r="K6156" t="str">
        <f>IF((LEN(relatorio_Ananindeua3[[#This Row],[CIF/CPF/CNPJ]])=14),relatorio_Ananindeua3[[#This Row],[CIF/CPF/CNPJ]],relatorio_Ananindeua3[[#This Row],[Coluna2]])</f>
        <v>53860766000102</v>
      </c>
      <c r="L6156" t="str">
        <f t="shared" si="96"/>
        <v>538******02</v>
      </c>
    </row>
    <row r="6157" spans="1:12" x14ac:dyDescent="0.25">
      <c r="A6157" s="23" t="s">
        <v>11550</v>
      </c>
      <c r="B6157" s="23" t="s">
        <v>11551</v>
      </c>
      <c r="C6157" s="23" t="s">
        <v>32</v>
      </c>
      <c r="D6157" s="24">
        <v>45331.093958333331</v>
      </c>
      <c r="E6157" s="25" t="s">
        <v>13</v>
      </c>
      <c r="F6157" s="26" t="s">
        <v>16</v>
      </c>
      <c r="G6157" s="26" t="s">
        <v>14</v>
      </c>
      <c r="H6157" s="23">
        <v>0</v>
      </c>
      <c r="I6157" s="27"/>
      <c r="J6157" s="28">
        <v>0</v>
      </c>
      <c r="K6157" t="str">
        <f>IF((LEN(relatorio_Ananindeua3[[#This Row],[CIF/CPF/CNPJ]])=14),relatorio_Ananindeua3[[#This Row],[CIF/CPF/CNPJ]],relatorio_Ananindeua3[[#This Row],[Coluna2]])</f>
        <v>53853536000116</v>
      </c>
      <c r="L6157" t="str">
        <f t="shared" si="96"/>
        <v>538******16</v>
      </c>
    </row>
    <row r="6158" spans="1:12" x14ac:dyDescent="0.25">
      <c r="A6158" s="23" t="s">
        <v>11544</v>
      </c>
      <c r="B6158" s="23" t="s">
        <v>11545</v>
      </c>
      <c r="C6158" s="23" t="s">
        <v>32</v>
      </c>
      <c r="D6158" s="24">
        <v>45331.093981481485</v>
      </c>
      <c r="E6158" s="25" t="s">
        <v>13</v>
      </c>
      <c r="F6158" s="26" t="s">
        <v>16</v>
      </c>
      <c r="G6158" s="26" t="s">
        <v>14</v>
      </c>
      <c r="H6158" s="23">
        <v>0</v>
      </c>
      <c r="I6158" s="27"/>
      <c r="J6158" s="28">
        <v>0</v>
      </c>
      <c r="K6158" t="str">
        <f>IF((LEN(relatorio_Ananindeua3[[#This Row],[CIF/CPF/CNPJ]])=14),relatorio_Ananindeua3[[#This Row],[CIF/CPF/CNPJ]],relatorio_Ananindeua3[[#This Row],[Coluna2]])</f>
        <v>53851602000119</v>
      </c>
      <c r="L6158" t="str">
        <f t="shared" si="96"/>
        <v>538******19</v>
      </c>
    </row>
    <row r="6159" spans="1:12" x14ac:dyDescent="0.25">
      <c r="A6159" s="23" t="s">
        <v>11566</v>
      </c>
      <c r="B6159" s="23" t="s">
        <v>11567</v>
      </c>
      <c r="C6159" s="23" t="s">
        <v>32</v>
      </c>
      <c r="D6159" s="24">
        <v>45331.100902777776</v>
      </c>
      <c r="E6159" s="25" t="s">
        <v>13</v>
      </c>
      <c r="F6159" s="26" t="s">
        <v>16</v>
      </c>
      <c r="G6159" s="26" t="s">
        <v>14</v>
      </c>
      <c r="H6159" s="23">
        <v>0</v>
      </c>
      <c r="I6159" s="27"/>
      <c r="J6159" s="28">
        <v>0</v>
      </c>
      <c r="K6159" t="str">
        <f>IF((LEN(relatorio_Ananindeua3[[#This Row],[CIF/CPF/CNPJ]])=14),relatorio_Ananindeua3[[#This Row],[CIF/CPF/CNPJ]],relatorio_Ananindeua3[[#This Row],[Coluna2]])</f>
        <v>53861651000132</v>
      </c>
      <c r="L6159" t="str">
        <f t="shared" si="96"/>
        <v>538******32</v>
      </c>
    </row>
    <row r="6160" spans="1:12" x14ac:dyDescent="0.25">
      <c r="A6160" s="23" t="s">
        <v>11572</v>
      </c>
      <c r="B6160" s="23" t="s">
        <v>11573</v>
      </c>
      <c r="C6160" s="23" t="s">
        <v>32</v>
      </c>
      <c r="D6160" s="24">
        <v>45331.100914351853</v>
      </c>
      <c r="E6160" s="25" t="s">
        <v>13</v>
      </c>
      <c r="F6160" s="26" t="s">
        <v>16</v>
      </c>
      <c r="G6160" s="26" t="s">
        <v>14</v>
      </c>
      <c r="H6160" s="23">
        <v>0</v>
      </c>
      <c r="I6160" s="27"/>
      <c r="J6160" s="28">
        <v>0</v>
      </c>
      <c r="K6160" t="str">
        <f>IF((LEN(relatorio_Ananindeua3[[#This Row],[CIF/CPF/CNPJ]])=14),relatorio_Ananindeua3[[#This Row],[CIF/CPF/CNPJ]],relatorio_Ananindeua3[[#This Row],[Coluna2]])</f>
        <v>53862477000142</v>
      </c>
      <c r="L6160" t="str">
        <f t="shared" si="96"/>
        <v>538******42</v>
      </c>
    </row>
    <row r="6161" spans="1:12" x14ac:dyDescent="0.25">
      <c r="A6161" s="23" t="s">
        <v>9154</v>
      </c>
      <c r="B6161" s="23" t="s">
        <v>9155</v>
      </c>
      <c r="C6161" s="23" t="s">
        <v>34</v>
      </c>
      <c r="D6161" s="24">
        <v>45331.274525462963</v>
      </c>
      <c r="E6161" s="25" t="s">
        <v>13</v>
      </c>
      <c r="F6161" s="26" t="s">
        <v>16</v>
      </c>
      <c r="G6161" s="26" t="s">
        <v>14</v>
      </c>
      <c r="H6161" s="23">
        <v>0</v>
      </c>
      <c r="I6161" s="27"/>
      <c r="J6161" s="28">
        <v>0</v>
      </c>
      <c r="K6161" t="str">
        <f>IF((LEN(relatorio_Ananindeua3[[#This Row],[CIF/CPF/CNPJ]])=14),relatorio_Ananindeua3[[#This Row],[CIF/CPF/CNPJ]],relatorio_Ananindeua3[[#This Row],[Coluna2]])</f>
        <v>50904080000188</v>
      </c>
      <c r="L6161" t="str">
        <f t="shared" si="96"/>
        <v>509******88</v>
      </c>
    </row>
    <row r="6162" spans="1:12" x14ac:dyDescent="0.25">
      <c r="A6162" s="23" t="s">
        <v>2190</v>
      </c>
      <c r="B6162" s="23" t="s">
        <v>2191</v>
      </c>
      <c r="C6162" s="23" t="s">
        <v>34</v>
      </c>
      <c r="D6162" s="24">
        <v>45331.274618055555</v>
      </c>
      <c r="E6162" s="25" t="s">
        <v>13</v>
      </c>
      <c r="F6162" s="26" t="s">
        <v>16</v>
      </c>
      <c r="G6162" s="26" t="s">
        <v>14</v>
      </c>
      <c r="H6162" s="23">
        <v>0</v>
      </c>
      <c r="I6162" s="27"/>
      <c r="J6162" s="28">
        <v>0</v>
      </c>
      <c r="K6162" t="str">
        <f>IF((LEN(relatorio_Ananindeua3[[#This Row],[CIF/CPF/CNPJ]])=14),relatorio_Ananindeua3[[#This Row],[CIF/CPF/CNPJ]],relatorio_Ananindeua3[[#This Row],[Coluna2]])</f>
        <v>27573340000168</v>
      </c>
      <c r="L6162" t="str">
        <f t="shared" ref="L6162:L6225" si="97">_xlfn.CONCAT(LEFT(A6162,3),REPT("*",6),RIGHT(A6162,2))</f>
        <v>275******68</v>
      </c>
    </row>
    <row r="6163" spans="1:12" x14ac:dyDescent="0.25">
      <c r="A6163" s="23" t="s">
        <v>11554</v>
      </c>
      <c r="B6163" s="23" t="s">
        <v>11555</v>
      </c>
      <c r="C6163" s="23" t="s">
        <v>32</v>
      </c>
      <c r="D6163" s="24">
        <v>45331.281550925924</v>
      </c>
      <c r="E6163" s="25" t="s">
        <v>13</v>
      </c>
      <c r="F6163" s="26" t="s">
        <v>16</v>
      </c>
      <c r="G6163" s="26" t="s">
        <v>14</v>
      </c>
      <c r="H6163" s="23">
        <v>0</v>
      </c>
      <c r="I6163" s="27"/>
      <c r="J6163" s="28">
        <v>0</v>
      </c>
      <c r="K6163" t="str">
        <f>IF((LEN(relatorio_Ananindeua3[[#This Row],[CIF/CPF/CNPJ]])=14),relatorio_Ananindeua3[[#This Row],[CIF/CPF/CNPJ]],relatorio_Ananindeua3[[#This Row],[Coluna2]])</f>
        <v>53856857000174</v>
      </c>
      <c r="L6163" t="str">
        <f t="shared" si="97"/>
        <v>538******74</v>
      </c>
    </row>
    <row r="6164" spans="1:12" x14ac:dyDescent="0.25">
      <c r="A6164" s="23" t="s">
        <v>11548</v>
      </c>
      <c r="B6164" s="23" t="s">
        <v>11549</v>
      </c>
      <c r="C6164" s="23" t="s">
        <v>32</v>
      </c>
      <c r="D6164" s="24">
        <v>45331.281597222223</v>
      </c>
      <c r="E6164" s="25" t="s">
        <v>13</v>
      </c>
      <c r="F6164" s="26" t="s">
        <v>16</v>
      </c>
      <c r="G6164" s="26" t="s">
        <v>14</v>
      </c>
      <c r="H6164" s="23">
        <v>0</v>
      </c>
      <c r="I6164" s="27"/>
      <c r="J6164" s="28">
        <v>0</v>
      </c>
      <c r="K6164" t="str">
        <f>IF((LEN(relatorio_Ananindeua3[[#This Row],[CIF/CPF/CNPJ]])=14),relatorio_Ananindeua3[[#This Row],[CIF/CPF/CNPJ]],relatorio_Ananindeua3[[#This Row],[Coluna2]])</f>
        <v>53852772000118</v>
      </c>
      <c r="L6164" t="str">
        <f t="shared" si="97"/>
        <v>538******18</v>
      </c>
    </row>
    <row r="6165" spans="1:12" x14ac:dyDescent="0.25">
      <c r="A6165" s="23" t="s">
        <v>11578</v>
      </c>
      <c r="B6165" s="23" t="s">
        <v>11579</v>
      </c>
      <c r="C6165" s="23" t="s">
        <v>34</v>
      </c>
      <c r="D6165" s="24">
        <v>45331.309201388889</v>
      </c>
      <c r="E6165" s="25" t="s">
        <v>13</v>
      </c>
      <c r="F6165" s="26" t="s">
        <v>16</v>
      </c>
      <c r="G6165" s="26" t="s">
        <v>14</v>
      </c>
      <c r="H6165" s="23">
        <v>0</v>
      </c>
      <c r="I6165" s="27"/>
      <c r="J6165" s="28">
        <v>0</v>
      </c>
      <c r="K6165" t="str">
        <f>IF((LEN(relatorio_Ananindeua3[[#This Row],[CIF/CPF/CNPJ]])=14),relatorio_Ananindeua3[[#This Row],[CIF/CPF/CNPJ]],relatorio_Ananindeua3[[#This Row],[Coluna2]])</f>
        <v>53866795000181</v>
      </c>
      <c r="L6165" t="str">
        <f t="shared" si="97"/>
        <v>538******81</v>
      </c>
    </row>
    <row r="6166" spans="1:12" x14ac:dyDescent="0.25">
      <c r="A6166" s="23" t="s">
        <v>11586</v>
      </c>
      <c r="B6166" s="23" t="s">
        <v>11587</v>
      </c>
      <c r="C6166" s="23" t="s">
        <v>32</v>
      </c>
      <c r="D6166" s="24">
        <v>45331.309212962966</v>
      </c>
      <c r="E6166" s="25" t="s">
        <v>13</v>
      </c>
      <c r="F6166" s="26" t="s">
        <v>16</v>
      </c>
      <c r="G6166" s="26" t="s">
        <v>14</v>
      </c>
      <c r="H6166" s="23">
        <v>0</v>
      </c>
      <c r="I6166" s="27"/>
      <c r="J6166" s="28">
        <v>0</v>
      </c>
      <c r="K6166" t="str">
        <f>IF((LEN(relatorio_Ananindeua3[[#This Row],[CIF/CPF/CNPJ]])=14),relatorio_Ananindeua3[[#This Row],[CIF/CPF/CNPJ]],relatorio_Ananindeua3[[#This Row],[Coluna2]])</f>
        <v>53868419000126</v>
      </c>
      <c r="L6166" t="str">
        <f t="shared" si="97"/>
        <v>538******26</v>
      </c>
    </row>
    <row r="6167" spans="1:12" x14ac:dyDescent="0.25">
      <c r="A6167" s="23" t="s">
        <v>1847</v>
      </c>
      <c r="B6167" s="23" t="s">
        <v>1848</v>
      </c>
      <c r="C6167" s="23" t="s">
        <v>18</v>
      </c>
      <c r="D6167" s="24">
        <v>45331.65929398148</v>
      </c>
      <c r="E6167" s="25" t="s">
        <v>13</v>
      </c>
      <c r="F6167" s="26" t="s">
        <v>16</v>
      </c>
      <c r="G6167" s="26" t="s">
        <v>14</v>
      </c>
      <c r="H6167" s="23">
        <v>0</v>
      </c>
      <c r="I6167" s="27"/>
      <c r="J6167" s="28">
        <v>0</v>
      </c>
      <c r="K6167" t="str">
        <f>IF((LEN(relatorio_Ananindeua3[[#This Row],[CIF/CPF/CNPJ]])=14),relatorio_Ananindeua3[[#This Row],[CIF/CPF/CNPJ]],relatorio_Ananindeua3[[#This Row],[Coluna2]])</f>
        <v>24780749000167</v>
      </c>
      <c r="L6167" t="str">
        <f t="shared" si="97"/>
        <v>247******67</v>
      </c>
    </row>
    <row r="6168" spans="1:12" x14ac:dyDescent="0.25">
      <c r="A6168" s="23" t="s">
        <v>1899</v>
      </c>
      <c r="B6168" s="23" t="s">
        <v>1900</v>
      </c>
      <c r="C6168" s="23" t="s">
        <v>17</v>
      </c>
      <c r="D6168" s="24">
        <v>45331.996793981481</v>
      </c>
      <c r="E6168" s="25" t="s">
        <v>11</v>
      </c>
      <c r="F6168" s="26" t="s">
        <v>16</v>
      </c>
      <c r="G6168" s="26" t="s">
        <v>14</v>
      </c>
      <c r="H6168" s="23">
        <v>0</v>
      </c>
      <c r="I6168" s="27"/>
      <c r="J6168" s="28">
        <v>0</v>
      </c>
      <c r="K6168" t="str">
        <f>IF((LEN(relatorio_Ananindeua3[[#This Row],[CIF/CPF/CNPJ]])=14),relatorio_Ananindeua3[[#This Row],[CIF/CPF/CNPJ]],relatorio_Ananindeua3[[#This Row],[Coluna2]])</f>
        <v>25076131000183</v>
      </c>
      <c r="L6168" t="str">
        <f t="shared" si="97"/>
        <v>250******83</v>
      </c>
    </row>
    <row r="6169" spans="1:12" x14ac:dyDescent="0.25">
      <c r="A6169" s="23" t="s">
        <v>13462</v>
      </c>
      <c r="B6169" s="23" t="s">
        <v>13463</v>
      </c>
      <c r="C6169" s="23" t="s">
        <v>20</v>
      </c>
      <c r="D6169" s="24">
        <v>45332</v>
      </c>
      <c r="E6169" s="25" t="s">
        <v>13</v>
      </c>
      <c r="F6169" s="26" t="s">
        <v>19</v>
      </c>
      <c r="G6169" s="26" t="s">
        <v>13496</v>
      </c>
      <c r="H6169" s="23">
        <v>0</v>
      </c>
      <c r="I6169" s="27"/>
      <c r="J6169" s="28">
        <v>9.83</v>
      </c>
      <c r="K6169" t="str">
        <f>IF((LEN(relatorio_Ananindeua3[[#This Row],[CIF/CPF/CNPJ]])=14),relatorio_Ananindeua3[[#This Row],[CIF/CPF/CNPJ]],relatorio_Ananindeua3[[#This Row],[Coluna2]])</f>
        <v>58248352002356</v>
      </c>
      <c r="L6169" t="str">
        <f t="shared" si="97"/>
        <v>582******56</v>
      </c>
    </row>
    <row r="6170" spans="1:12" x14ac:dyDescent="0.25">
      <c r="A6170" s="23" t="s">
        <v>43</v>
      </c>
      <c r="B6170" s="23" t="s">
        <v>44</v>
      </c>
      <c r="C6170" s="23" t="s">
        <v>20</v>
      </c>
      <c r="D6170" s="24">
        <v>45334</v>
      </c>
      <c r="E6170" s="25" t="s">
        <v>13</v>
      </c>
      <c r="F6170" s="26" t="s">
        <v>19</v>
      </c>
      <c r="G6170" s="26" t="s">
        <v>13496</v>
      </c>
      <c r="H6170" s="23">
        <v>0</v>
      </c>
      <c r="I6170" s="27"/>
      <c r="J6170" s="28">
        <v>9.9</v>
      </c>
      <c r="K6170" t="str">
        <f>IF((LEN(relatorio_Ananindeua3[[#This Row],[CIF/CPF/CNPJ]])=14),relatorio_Ananindeua3[[#This Row],[CIF/CPF/CNPJ]],relatorio_Ananindeua3[[#This Row],[Coluna2]])</f>
        <v>02964147000801</v>
      </c>
      <c r="L6170" t="str">
        <f t="shared" si="97"/>
        <v>029******01</v>
      </c>
    </row>
    <row r="6171" spans="1:12" x14ac:dyDescent="0.25">
      <c r="A6171" s="23" t="s">
        <v>13467</v>
      </c>
      <c r="B6171" s="23" t="s">
        <v>13466</v>
      </c>
      <c r="C6171" s="23" t="s">
        <v>21</v>
      </c>
      <c r="D6171" s="24">
        <v>45334</v>
      </c>
      <c r="E6171" s="25" t="s">
        <v>13</v>
      </c>
      <c r="F6171" s="26" t="s">
        <v>19</v>
      </c>
      <c r="G6171" s="26" t="s">
        <v>13496</v>
      </c>
      <c r="H6171" s="23">
        <v>0</v>
      </c>
      <c r="I6171" s="27"/>
      <c r="J6171" s="28">
        <v>751.43</v>
      </c>
      <c r="K6171" t="str">
        <f>IF((LEN(relatorio_Ananindeua3[[#This Row],[CIF/CPF/CNPJ]])=14),relatorio_Ananindeua3[[#This Row],[CIF/CPF/CNPJ]],relatorio_Ananindeua3[[#This Row],[Coluna2]])</f>
        <v>60975737005978</v>
      </c>
      <c r="L6171" t="str">
        <f t="shared" si="97"/>
        <v>609******78</v>
      </c>
    </row>
    <row r="6172" spans="1:12" x14ac:dyDescent="0.25">
      <c r="A6172" s="23" t="s">
        <v>6609</v>
      </c>
      <c r="B6172" s="23" t="s">
        <v>6610</v>
      </c>
      <c r="C6172" s="23" t="s">
        <v>17</v>
      </c>
      <c r="D6172" s="24">
        <v>45334.546319444446</v>
      </c>
      <c r="E6172" s="25" t="s">
        <v>11</v>
      </c>
      <c r="F6172" s="26" t="s">
        <v>16</v>
      </c>
      <c r="G6172" s="26" t="s">
        <v>14</v>
      </c>
      <c r="H6172" s="23">
        <v>0</v>
      </c>
      <c r="I6172" s="27"/>
      <c r="J6172" s="28">
        <v>0</v>
      </c>
      <c r="K6172" t="str">
        <f>IF((LEN(relatorio_Ananindeua3[[#This Row],[CIF/CPF/CNPJ]])=14),relatorio_Ananindeua3[[#This Row],[CIF/CPF/CNPJ]],relatorio_Ananindeua3[[#This Row],[Coluna2]])</f>
        <v>45427826000170</v>
      </c>
      <c r="L6172" t="str">
        <f t="shared" si="97"/>
        <v>454******70</v>
      </c>
    </row>
    <row r="6173" spans="1:12" x14ac:dyDescent="0.25">
      <c r="A6173" s="23" t="s">
        <v>9336</v>
      </c>
      <c r="B6173" s="23" t="s">
        <v>9337</v>
      </c>
      <c r="C6173" s="23" t="s">
        <v>17</v>
      </c>
      <c r="D6173" s="24">
        <v>45334.558668981481</v>
      </c>
      <c r="E6173" s="25" t="s">
        <v>11</v>
      </c>
      <c r="F6173" s="26" t="s">
        <v>16</v>
      </c>
      <c r="G6173" s="26" t="s">
        <v>14</v>
      </c>
      <c r="H6173" s="23">
        <v>0</v>
      </c>
      <c r="I6173" s="27"/>
      <c r="J6173" s="28">
        <v>0</v>
      </c>
      <c r="K6173" t="str">
        <f>IF((LEN(relatorio_Ananindeua3[[#This Row],[CIF/CPF/CNPJ]])=14),relatorio_Ananindeua3[[#This Row],[CIF/CPF/CNPJ]],relatorio_Ananindeua3[[#This Row],[Coluna2]])</f>
        <v>51207194000131</v>
      </c>
      <c r="L6173" t="str">
        <f t="shared" si="97"/>
        <v>512******31</v>
      </c>
    </row>
    <row r="6174" spans="1:12" x14ac:dyDescent="0.25">
      <c r="A6174" s="23" t="s">
        <v>6904</v>
      </c>
      <c r="B6174" s="23" t="s">
        <v>6905</v>
      </c>
      <c r="C6174" s="23" t="s">
        <v>20</v>
      </c>
      <c r="D6174" s="24">
        <v>45336</v>
      </c>
      <c r="E6174" s="25" t="s">
        <v>13</v>
      </c>
      <c r="F6174" s="26" t="s">
        <v>19</v>
      </c>
      <c r="G6174" s="26" t="s">
        <v>13496</v>
      </c>
      <c r="H6174" s="23">
        <v>0</v>
      </c>
      <c r="I6174" s="27"/>
      <c r="J6174" s="28">
        <v>118</v>
      </c>
      <c r="K6174" t="str">
        <f>IF((LEN(relatorio_Ananindeua3[[#This Row],[CIF/CPF/CNPJ]])=14),relatorio_Ananindeua3[[#This Row],[CIF/CPF/CNPJ]],relatorio_Ananindeua3[[#This Row],[Coluna2]])</f>
        <v>46201083002393</v>
      </c>
      <c r="L6174" t="str">
        <f t="shared" si="97"/>
        <v>462******93</v>
      </c>
    </row>
    <row r="6175" spans="1:12" x14ac:dyDescent="0.25">
      <c r="A6175" s="23" t="s">
        <v>13467</v>
      </c>
      <c r="B6175" s="23" t="s">
        <v>13466</v>
      </c>
      <c r="C6175" s="23" t="s">
        <v>21</v>
      </c>
      <c r="D6175" s="24">
        <v>45336</v>
      </c>
      <c r="E6175" s="25" t="s">
        <v>13</v>
      </c>
      <c r="F6175" s="26" t="s">
        <v>19</v>
      </c>
      <c r="G6175" s="26" t="s">
        <v>13496</v>
      </c>
      <c r="H6175" s="23">
        <v>0</v>
      </c>
      <c r="I6175" s="27"/>
      <c r="J6175" s="28">
        <v>488.3</v>
      </c>
      <c r="K6175" t="str">
        <f>IF((LEN(relatorio_Ananindeua3[[#This Row],[CIF/CPF/CNPJ]])=14),relatorio_Ananindeua3[[#This Row],[CIF/CPF/CNPJ]],relatorio_Ananindeua3[[#This Row],[Coluna2]])</f>
        <v>60975737005978</v>
      </c>
      <c r="L6175" t="str">
        <f t="shared" si="97"/>
        <v>609******78</v>
      </c>
    </row>
    <row r="6176" spans="1:12" x14ac:dyDescent="0.25">
      <c r="A6176" s="23" t="s">
        <v>13490</v>
      </c>
      <c r="B6176" s="23" t="s">
        <v>13491</v>
      </c>
      <c r="C6176" s="23" t="s">
        <v>20</v>
      </c>
      <c r="D6176" s="24">
        <v>45336</v>
      </c>
      <c r="E6176" s="25" t="s">
        <v>13</v>
      </c>
      <c r="F6176" s="26" t="s">
        <v>19</v>
      </c>
      <c r="G6176" s="26" t="s">
        <v>13496</v>
      </c>
      <c r="H6176" s="23">
        <v>0</v>
      </c>
      <c r="I6176" s="27"/>
      <c r="J6176" s="28">
        <v>37.14</v>
      </c>
      <c r="K6176" t="str">
        <f>IF((LEN(relatorio_Ananindeua3[[#This Row],[CIF/CPF/CNPJ]])=14),relatorio_Ananindeua3[[#This Row],[CIF/CPF/CNPJ]],relatorio_Ananindeua3[[#This Row],[Coluna2]])</f>
        <v>90912429000300</v>
      </c>
      <c r="L6176" t="str">
        <f t="shared" si="97"/>
        <v>909******00</v>
      </c>
    </row>
    <row r="6177" spans="1:12" x14ac:dyDescent="0.25">
      <c r="A6177" s="23" t="s">
        <v>6904</v>
      </c>
      <c r="B6177" s="23" t="s">
        <v>6905</v>
      </c>
      <c r="C6177" s="23" t="s">
        <v>20</v>
      </c>
      <c r="D6177" s="24">
        <v>45337</v>
      </c>
      <c r="E6177" s="25" t="s">
        <v>13</v>
      </c>
      <c r="F6177" s="26" t="s">
        <v>19</v>
      </c>
      <c r="G6177" s="26" t="s">
        <v>13496</v>
      </c>
      <c r="H6177" s="23">
        <v>0</v>
      </c>
      <c r="I6177" s="27"/>
      <c r="J6177" s="28">
        <v>79</v>
      </c>
      <c r="K6177" t="str">
        <f>IF((LEN(relatorio_Ananindeua3[[#This Row],[CIF/CPF/CNPJ]])=14),relatorio_Ananindeua3[[#This Row],[CIF/CPF/CNPJ]],relatorio_Ananindeua3[[#This Row],[Coluna2]])</f>
        <v>46201083002393</v>
      </c>
      <c r="L6177" t="str">
        <f t="shared" si="97"/>
        <v>462******93</v>
      </c>
    </row>
    <row r="6178" spans="1:12" x14ac:dyDescent="0.25">
      <c r="A6178" s="23" t="s">
        <v>13467</v>
      </c>
      <c r="B6178" s="23" t="s">
        <v>13466</v>
      </c>
      <c r="C6178" s="23" t="s">
        <v>21</v>
      </c>
      <c r="D6178" s="24">
        <v>45337</v>
      </c>
      <c r="E6178" s="25" t="s">
        <v>13</v>
      </c>
      <c r="F6178" s="26" t="s">
        <v>19</v>
      </c>
      <c r="G6178" s="26" t="s">
        <v>13496</v>
      </c>
      <c r="H6178" s="23">
        <v>0</v>
      </c>
      <c r="I6178" s="27"/>
      <c r="J6178" s="28">
        <v>617.96</v>
      </c>
      <c r="K6178" t="str">
        <f>IF((LEN(relatorio_Ananindeua3[[#This Row],[CIF/CPF/CNPJ]])=14),relatorio_Ananindeua3[[#This Row],[CIF/CPF/CNPJ]],relatorio_Ananindeua3[[#This Row],[Coluna2]])</f>
        <v>60975737005978</v>
      </c>
      <c r="L6178" t="str">
        <f t="shared" si="97"/>
        <v>609******78</v>
      </c>
    </row>
    <row r="6179" spans="1:12" x14ac:dyDescent="0.25">
      <c r="A6179" s="23" t="s">
        <v>11612</v>
      </c>
      <c r="B6179" s="23" t="s">
        <v>11613</v>
      </c>
      <c r="C6179" s="23" t="s">
        <v>32</v>
      </c>
      <c r="D6179" s="24">
        <v>45337.404537037037</v>
      </c>
      <c r="E6179" s="25" t="s">
        <v>13</v>
      </c>
      <c r="F6179" s="26" t="s">
        <v>16</v>
      </c>
      <c r="G6179" s="26" t="s">
        <v>14</v>
      </c>
      <c r="H6179" s="23">
        <v>0</v>
      </c>
      <c r="I6179" s="27"/>
      <c r="J6179" s="28">
        <v>0</v>
      </c>
      <c r="K6179" t="str">
        <f>IF((LEN(relatorio_Ananindeua3[[#This Row],[CIF/CPF/CNPJ]])=14),relatorio_Ananindeua3[[#This Row],[CIF/CPF/CNPJ]],relatorio_Ananindeua3[[#This Row],[Coluna2]])</f>
        <v>53879990000146</v>
      </c>
      <c r="L6179" t="str">
        <f t="shared" si="97"/>
        <v>538******46</v>
      </c>
    </row>
    <row r="6180" spans="1:12" x14ac:dyDescent="0.25">
      <c r="A6180" s="23" t="s">
        <v>11588</v>
      </c>
      <c r="B6180" s="23" t="s">
        <v>11589</v>
      </c>
      <c r="C6180" s="23" t="s">
        <v>32</v>
      </c>
      <c r="D6180" s="24">
        <v>45337.404664351852</v>
      </c>
      <c r="E6180" s="25" t="s">
        <v>13</v>
      </c>
      <c r="F6180" s="26" t="s">
        <v>16</v>
      </c>
      <c r="G6180" s="26" t="s">
        <v>14</v>
      </c>
      <c r="H6180" s="23">
        <v>0</v>
      </c>
      <c r="I6180" s="27"/>
      <c r="J6180" s="28">
        <v>0</v>
      </c>
      <c r="K6180" t="str">
        <f>IF((LEN(relatorio_Ananindeua3[[#This Row],[CIF/CPF/CNPJ]])=14),relatorio_Ananindeua3[[#This Row],[CIF/CPF/CNPJ]],relatorio_Ananindeua3[[#This Row],[Coluna2]])</f>
        <v>53870650000154</v>
      </c>
      <c r="L6180" t="str">
        <f t="shared" si="97"/>
        <v>538******54</v>
      </c>
    </row>
    <row r="6181" spans="1:12" x14ac:dyDescent="0.25">
      <c r="A6181" s="23" t="s">
        <v>11590</v>
      </c>
      <c r="B6181" s="23" t="s">
        <v>11591</v>
      </c>
      <c r="C6181" s="23" t="s">
        <v>32</v>
      </c>
      <c r="D6181" s="24">
        <v>45337.404710648145</v>
      </c>
      <c r="E6181" s="25" t="s">
        <v>13</v>
      </c>
      <c r="F6181" s="26" t="s">
        <v>16</v>
      </c>
      <c r="G6181" s="26" t="s">
        <v>14</v>
      </c>
      <c r="H6181" s="23">
        <v>0</v>
      </c>
      <c r="I6181" s="27"/>
      <c r="J6181" s="28">
        <v>0</v>
      </c>
      <c r="K6181" t="str">
        <f>IF((LEN(relatorio_Ananindeua3[[#This Row],[CIF/CPF/CNPJ]])=14),relatorio_Ananindeua3[[#This Row],[CIF/CPF/CNPJ]],relatorio_Ananindeua3[[#This Row],[Coluna2]])</f>
        <v>53872147000138</v>
      </c>
      <c r="L6181" t="str">
        <f t="shared" si="97"/>
        <v>538******38</v>
      </c>
    </row>
    <row r="6182" spans="1:12" x14ac:dyDescent="0.25">
      <c r="A6182" s="23" t="s">
        <v>11598</v>
      </c>
      <c r="B6182" s="23" t="s">
        <v>11599</v>
      </c>
      <c r="C6182" s="23" t="s">
        <v>32</v>
      </c>
      <c r="D6182" s="24">
        <v>45337.404791666668</v>
      </c>
      <c r="E6182" s="25" t="s">
        <v>13</v>
      </c>
      <c r="F6182" s="26" t="s">
        <v>16</v>
      </c>
      <c r="G6182" s="26" t="s">
        <v>14</v>
      </c>
      <c r="H6182" s="23">
        <v>0</v>
      </c>
      <c r="I6182" s="27"/>
      <c r="J6182" s="28">
        <v>0</v>
      </c>
      <c r="K6182" t="str">
        <f>IF((LEN(relatorio_Ananindeua3[[#This Row],[CIF/CPF/CNPJ]])=14),relatorio_Ananindeua3[[#This Row],[CIF/CPF/CNPJ]],relatorio_Ananindeua3[[#This Row],[Coluna2]])</f>
        <v>53872706000100</v>
      </c>
      <c r="L6182" t="str">
        <f t="shared" si="97"/>
        <v>538******00</v>
      </c>
    </row>
    <row r="6183" spans="1:12" x14ac:dyDescent="0.25">
      <c r="A6183" s="23" t="s">
        <v>11610</v>
      </c>
      <c r="B6183" s="23" t="s">
        <v>11611</v>
      </c>
      <c r="C6183" s="23" t="s">
        <v>32</v>
      </c>
      <c r="D6183" s="24">
        <v>45337.405011574076</v>
      </c>
      <c r="E6183" s="25" t="s">
        <v>13</v>
      </c>
      <c r="F6183" s="26" t="s">
        <v>16</v>
      </c>
      <c r="G6183" s="26" t="s">
        <v>14</v>
      </c>
      <c r="H6183" s="23">
        <v>0</v>
      </c>
      <c r="I6183" s="27"/>
      <c r="J6183" s="28">
        <v>0</v>
      </c>
      <c r="K6183" t="str">
        <f>IF((LEN(relatorio_Ananindeua3[[#This Row],[CIF/CPF/CNPJ]])=14),relatorio_Ananindeua3[[#This Row],[CIF/CPF/CNPJ]],relatorio_Ananindeua3[[#This Row],[Coluna2]])</f>
        <v>53879446000102</v>
      </c>
      <c r="L6183" t="str">
        <f t="shared" si="97"/>
        <v>538******02</v>
      </c>
    </row>
    <row r="6184" spans="1:12" x14ac:dyDescent="0.25">
      <c r="A6184" s="23" t="s">
        <v>11652</v>
      </c>
      <c r="B6184" s="23" t="s">
        <v>11653</v>
      </c>
      <c r="C6184" s="23" t="s">
        <v>32</v>
      </c>
      <c r="D6184" s="24">
        <v>45337.405046296299</v>
      </c>
      <c r="E6184" s="25" t="s">
        <v>13</v>
      </c>
      <c r="F6184" s="26" t="s">
        <v>16</v>
      </c>
      <c r="G6184" s="26" t="s">
        <v>14</v>
      </c>
      <c r="H6184" s="23">
        <v>0</v>
      </c>
      <c r="I6184" s="27"/>
      <c r="J6184" s="28">
        <v>0</v>
      </c>
      <c r="K6184" t="str">
        <f>IF((LEN(relatorio_Ananindeua3[[#This Row],[CIF/CPF/CNPJ]])=14),relatorio_Ananindeua3[[#This Row],[CIF/CPF/CNPJ]],relatorio_Ananindeua3[[#This Row],[Coluna2]])</f>
        <v>53888824000106</v>
      </c>
      <c r="L6184" t="str">
        <f t="shared" si="97"/>
        <v>538******06</v>
      </c>
    </row>
    <row r="6185" spans="1:12" x14ac:dyDescent="0.25">
      <c r="A6185" s="23" t="s">
        <v>11314</v>
      </c>
      <c r="B6185" s="23" t="s">
        <v>11315</v>
      </c>
      <c r="C6185" s="23" t="s">
        <v>34</v>
      </c>
      <c r="D6185" s="24">
        <v>45337.405057870368</v>
      </c>
      <c r="E6185" s="25" t="s">
        <v>13</v>
      </c>
      <c r="F6185" s="26" t="s">
        <v>16</v>
      </c>
      <c r="G6185" s="26" t="s">
        <v>14</v>
      </c>
      <c r="H6185" s="23">
        <v>0</v>
      </c>
      <c r="I6185" s="27"/>
      <c r="J6185" s="28">
        <v>0</v>
      </c>
      <c r="K6185" t="str">
        <f>IF((LEN(relatorio_Ananindeua3[[#This Row],[CIF/CPF/CNPJ]])=14),relatorio_Ananindeua3[[#This Row],[CIF/CPF/CNPJ]],relatorio_Ananindeua3[[#This Row],[Coluna2]])</f>
        <v>53760089000150</v>
      </c>
      <c r="L6185" t="str">
        <f t="shared" si="97"/>
        <v>537******50</v>
      </c>
    </row>
    <row r="6186" spans="1:12" x14ac:dyDescent="0.25">
      <c r="A6186" s="23" t="s">
        <v>9677</v>
      </c>
      <c r="B6186" s="23" t="s">
        <v>9678</v>
      </c>
      <c r="C6186" s="23" t="s">
        <v>34</v>
      </c>
      <c r="D6186" s="24">
        <v>45337.405069444445</v>
      </c>
      <c r="E6186" s="25" t="s">
        <v>13</v>
      </c>
      <c r="F6186" s="26" t="s">
        <v>16</v>
      </c>
      <c r="G6186" s="26" t="s">
        <v>14</v>
      </c>
      <c r="H6186" s="23">
        <v>0</v>
      </c>
      <c r="I6186" s="27"/>
      <c r="J6186" s="28">
        <v>0</v>
      </c>
      <c r="K6186" t="str">
        <f>IF((LEN(relatorio_Ananindeua3[[#This Row],[CIF/CPF/CNPJ]])=14),relatorio_Ananindeua3[[#This Row],[CIF/CPF/CNPJ]],relatorio_Ananindeua3[[#This Row],[Coluna2]])</f>
        <v>51958016000142</v>
      </c>
      <c r="L6186" t="str">
        <f t="shared" si="97"/>
        <v>519******42</v>
      </c>
    </row>
    <row r="6187" spans="1:12" x14ac:dyDescent="0.25">
      <c r="A6187" s="23" t="s">
        <v>11730</v>
      </c>
      <c r="B6187" s="23" t="s">
        <v>11731</v>
      </c>
      <c r="C6187" s="23" t="s">
        <v>32</v>
      </c>
      <c r="D6187" s="24">
        <v>45337.40552083333</v>
      </c>
      <c r="E6187" s="25" t="s">
        <v>13</v>
      </c>
      <c r="F6187" s="26" t="s">
        <v>16</v>
      </c>
      <c r="G6187" s="26" t="s">
        <v>14</v>
      </c>
      <c r="H6187" s="23">
        <v>0</v>
      </c>
      <c r="I6187" s="27"/>
      <c r="J6187" s="28">
        <v>0</v>
      </c>
      <c r="K6187" t="str">
        <f>IF((LEN(relatorio_Ananindeua3[[#This Row],[CIF/CPF/CNPJ]])=14),relatorio_Ananindeua3[[#This Row],[CIF/CPF/CNPJ]],relatorio_Ananindeua3[[#This Row],[Coluna2]])</f>
        <v>53908411000146</v>
      </c>
      <c r="L6187" t="str">
        <f t="shared" si="97"/>
        <v>539******46</v>
      </c>
    </row>
    <row r="6188" spans="1:12" x14ac:dyDescent="0.25">
      <c r="A6188" s="23" t="s">
        <v>1151</v>
      </c>
      <c r="B6188" s="23" t="s">
        <v>1152</v>
      </c>
      <c r="C6188" s="23" t="s">
        <v>34</v>
      </c>
      <c r="D6188" s="24">
        <v>45337.411365740743</v>
      </c>
      <c r="E6188" s="25" t="s">
        <v>13</v>
      </c>
      <c r="F6188" s="26" t="s">
        <v>16</v>
      </c>
      <c r="G6188" s="26" t="s">
        <v>14</v>
      </c>
      <c r="H6188" s="23">
        <v>0</v>
      </c>
      <c r="I6188" s="27"/>
      <c r="J6188" s="28">
        <v>0</v>
      </c>
      <c r="K6188" t="str">
        <f>IF((LEN(relatorio_Ananindeua3[[#This Row],[CIF/CPF/CNPJ]])=14),relatorio_Ananindeua3[[#This Row],[CIF/CPF/CNPJ]],relatorio_Ananindeua3[[#This Row],[Coluna2]])</f>
        <v>19054400000108</v>
      </c>
      <c r="L6188" t="str">
        <f t="shared" si="97"/>
        <v>190******08</v>
      </c>
    </row>
    <row r="6189" spans="1:12" x14ac:dyDescent="0.25">
      <c r="A6189" s="23" t="s">
        <v>4751</v>
      </c>
      <c r="B6189" s="23" t="s">
        <v>4752</v>
      </c>
      <c r="C6189" s="23" t="s">
        <v>34</v>
      </c>
      <c r="D6189" s="24">
        <v>45337.411400462966</v>
      </c>
      <c r="E6189" s="25" t="s">
        <v>13</v>
      </c>
      <c r="F6189" s="26" t="s">
        <v>16</v>
      </c>
      <c r="G6189" s="26" t="s">
        <v>14</v>
      </c>
      <c r="H6189" s="23">
        <v>0</v>
      </c>
      <c r="I6189" s="27"/>
      <c r="J6189" s="28">
        <v>0</v>
      </c>
      <c r="K6189" t="str">
        <f>IF((LEN(relatorio_Ananindeua3[[#This Row],[CIF/CPF/CNPJ]])=14),relatorio_Ananindeua3[[#This Row],[CIF/CPF/CNPJ]],relatorio_Ananindeua3[[#This Row],[Coluna2]])</f>
        <v>39351332000156</v>
      </c>
      <c r="L6189" t="str">
        <f t="shared" si="97"/>
        <v>393******56</v>
      </c>
    </row>
    <row r="6190" spans="1:12" x14ac:dyDescent="0.25">
      <c r="A6190" s="23" t="s">
        <v>11632</v>
      </c>
      <c r="B6190" s="23" t="s">
        <v>11633</v>
      </c>
      <c r="C6190" s="23" t="s">
        <v>32</v>
      </c>
      <c r="D6190" s="24">
        <v>45337.411504629628</v>
      </c>
      <c r="E6190" s="25" t="s">
        <v>13</v>
      </c>
      <c r="F6190" s="26" t="s">
        <v>16</v>
      </c>
      <c r="G6190" s="26" t="s">
        <v>14</v>
      </c>
      <c r="H6190" s="23">
        <v>0</v>
      </c>
      <c r="I6190" s="27"/>
      <c r="J6190" s="28">
        <v>0</v>
      </c>
      <c r="K6190" t="str">
        <f>IF((LEN(relatorio_Ananindeua3[[#This Row],[CIF/CPF/CNPJ]])=14),relatorio_Ananindeua3[[#This Row],[CIF/CPF/CNPJ]],relatorio_Ananindeua3[[#This Row],[Coluna2]])</f>
        <v>53883418000150</v>
      </c>
      <c r="L6190" t="str">
        <f t="shared" si="97"/>
        <v>538******50</v>
      </c>
    </row>
    <row r="6191" spans="1:12" x14ac:dyDescent="0.25">
      <c r="A6191" s="23" t="s">
        <v>11628</v>
      </c>
      <c r="B6191" s="23" t="s">
        <v>11629</v>
      </c>
      <c r="C6191" s="23" t="s">
        <v>32</v>
      </c>
      <c r="D6191" s="24">
        <v>45337.411562499998</v>
      </c>
      <c r="E6191" s="25" t="s">
        <v>13</v>
      </c>
      <c r="F6191" s="26" t="s">
        <v>16</v>
      </c>
      <c r="G6191" s="26" t="s">
        <v>14</v>
      </c>
      <c r="H6191" s="23">
        <v>0</v>
      </c>
      <c r="I6191" s="27"/>
      <c r="J6191" s="28">
        <v>0</v>
      </c>
      <c r="K6191" t="str">
        <f>IF((LEN(relatorio_Ananindeua3[[#This Row],[CIF/CPF/CNPJ]])=14),relatorio_Ananindeua3[[#This Row],[CIF/CPF/CNPJ]],relatorio_Ananindeua3[[#This Row],[Coluna2]])</f>
        <v>53883103000103</v>
      </c>
      <c r="L6191" t="str">
        <f t="shared" si="97"/>
        <v>538******03</v>
      </c>
    </row>
    <row r="6192" spans="1:12" x14ac:dyDescent="0.25">
      <c r="A6192" s="23" t="s">
        <v>11630</v>
      </c>
      <c r="B6192" s="23" t="s">
        <v>11631</v>
      </c>
      <c r="C6192" s="23" t="s">
        <v>32</v>
      </c>
      <c r="D6192" s="24">
        <v>45337.411608796298</v>
      </c>
      <c r="E6192" s="25" t="s">
        <v>13</v>
      </c>
      <c r="F6192" s="26" t="s">
        <v>16</v>
      </c>
      <c r="G6192" s="26" t="s">
        <v>14</v>
      </c>
      <c r="H6192" s="23">
        <v>0</v>
      </c>
      <c r="I6192" s="27"/>
      <c r="J6192" s="28">
        <v>0</v>
      </c>
      <c r="K6192" t="str">
        <f>IF((LEN(relatorio_Ananindeua3[[#This Row],[CIF/CPF/CNPJ]])=14),relatorio_Ananindeua3[[#This Row],[CIF/CPF/CNPJ]],relatorio_Ananindeua3[[#This Row],[Coluna2]])</f>
        <v>53883266000196</v>
      </c>
      <c r="L6192" t="str">
        <f t="shared" si="97"/>
        <v>538******96</v>
      </c>
    </row>
    <row r="6193" spans="1:12" x14ac:dyDescent="0.25">
      <c r="A6193" s="23" t="s">
        <v>11634</v>
      </c>
      <c r="B6193" s="23" t="s">
        <v>11635</v>
      </c>
      <c r="C6193" s="23" t="s">
        <v>32</v>
      </c>
      <c r="D6193" s="24">
        <v>45337.411620370367</v>
      </c>
      <c r="E6193" s="25" t="s">
        <v>13</v>
      </c>
      <c r="F6193" s="26" t="s">
        <v>16</v>
      </c>
      <c r="G6193" s="26" t="s">
        <v>14</v>
      </c>
      <c r="H6193" s="23">
        <v>0</v>
      </c>
      <c r="I6193" s="27"/>
      <c r="J6193" s="28">
        <v>0</v>
      </c>
      <c r="K6193" t="str">
        <f>IF((LEN(relatorio_Ananindeua3[[#This Row],[CIF/CPF/CNPJ]])=14),relatorio_Ananindeua3[[#This Row],[CIF/CPF/CNPJ]],relatorio_Ananindeua3[[#This Row],[Coluna2]])</f>
        <v>53883704000116</v>
      </c>
      <c r="L6193" t="str">
        <f t="shared" si="97"/>
        <v>538******16</v>
      </c>
    </row>
    <row r="6194" spans="1:12" x14ac:dyDescent="0.25">
      <c r="A6194" s="23" t="s">
        <v>11640</v>
      </c>
      <c r="B6194" s="23" t="s">
        <v>11641</v>
      </c>
      <c r="C6194" s="23" t="s">
        <v>32</v>
      </c>
      <c r="D6194" s="24">
        <v>45337.411631944444</v>
      </c>
      <c r="E6194" s="25" t="s">
        <v>13</v>
      </c>
      <c r="F6194" s="26" t="s">
        <v>16</v>
      </c>
      <c r="G6194" s="26" t="s">
        <v>14</v>
      </c>
      <c r="H6194" s="23">
        <v>0</v>
      </c>
      <c r="I6194" s="27"/>
      <c r="J6194" s="28">
        <v>0</v>
      </c>
      <c r="K6194" t="str">
        <f>IF((LEN(relatorio_Ananindeua3[[#This Row],[CIF/CPF/CNPJ]])=14),relatorio_Ananindeua3[[#This Row],[CIF/CPF/CNPJ]],relatorio_Ananindeua3[[#This Row],[Coluna2]])</f>
        <v>53885681000189</v>
      </c>
      <c r="L6194" t="str">
        <f t="shared" si="97"/>
        <v>538******89</v>
      </c>
    </row>
    <row r="6195" spans="1:12" x14ac:dyDescent="0.25">
      <c r="A6195" s="23" t="s">
        <v>11636</v>
      </c>
      <c r="B6195" s="23" t="s">
        <v>11637</v>
      </c>
      <c r="C6195" s="23" t="s">
        <v>32</v>
      </c>
      <c r="D6195" s="24">
        <v>45337.411643518521</v>
      </c>
      <c r="E6195" s="25" t="s">
        <v>13</v>
      </c>
      <c r="F6195" s="26" t="s">
        <v>16</v>
      </c>
      <c r="G6195" s="26" t="s">
        <v>14</v>
      </c>
      <c r="H6195" s="23">
        <v>0</v>
      </c>
      <c r="I6195" s="27"/>
      <c r="J6195" s="28">
        <v>0</v>
      </c>
      <c r="K6195" t="str">
        <f>IF((LEN(relatorio_Ananindeua3[[#This Row],[CIF/CPF/CNPJ]])=14),relatorio_Ananindeua3[[#This Row],[CIF/CPF/CNPJ]],relatorio_Ananindeua3[[#This Row],[Coluna2]])</f>
        <v>53884473000165</v>
      </c>
      <c r="L6195" t="str">
        <f t="shared" si="97"/>
        <v>538******65</v>
      </c>
    </row>
    <row r="6196" spans="1:12" x14ac:dyDescent="0.25">
      <c r="A6196" s="23" t="s">
        <v>7722</v>
      </c>
      <c r="B6196" s="23" t="s">
        <v>7723</v>
      </c>
      <c r="C6196" s="23" t="s">
        <v>34</v>
      </c>
      <c r="D6196" s="24">
        <v>45337.41165509259</v>
      </c>
      <c r="E6196" s="25" t="s">
        <v>13</v>
      </c>
      <c r="F6196" s="26" t="s">
        <v>16</v>
      </c>
      <c r="G6196" s="26" t="s">
        <v>14</v>
      </c>
      <c r="H6196" s="23">
        <v>0</v>
      </c>
      <c r="I6196" s="27"/>
      <c r="J6196" s="28">
        <v>0</v>
      </c>
      <c r="K6196" t="str">
        <f>IF((LEN(relatorio_Ananindeua3[[#This Row],[CIF/CPF/CNPJ]])=14),relatorio_Ananindeua3[[#This Row],[CIF/CPF/CNPJ]],relatorio_Ananindeua3[[#This Row],[Coluna2]])</f>
        <v>48296752000178</v>
      </c>
      <c r="L6196" t="str">
        <f t="shared" si="97"/>
        <v>482******78</v>
      </c>
    </row>
    <row r="6197" spans="1:12" x14ac:dyDescent="0.25">
      <c r="A6197" s="23" t="s">
        <v>11706</v>
      </c>
      <c r="B6197" s="23" t="s">
        <v>11707</v>
      </c>
      <c r="C6197" s="23" t="s">
        <v>32</v>
      </c>
      <c r="D6197" s="24">
        <v>45337.41165509259</v>
      </c>
      <c r="E6197" s="25" t="s">
        <v>13</v>
      </c>
      <c r="F6197" s="26" t="s">
        <v>16</v>
      </c>
      <c r="G6197" s="26" t="s">
        <v>14</v>
      </c>
      <c r="H6197" s="23">
        <v>0</v>
      </c>
      <c r="I6197" s="27"/>
      <c r="J6197" s="28">
        <v>0</v>
      </c>
      <c r="K6197" t="str">
        <f>IF((LEN(relatorio_Ananindeua3[[#This Row],[CIF/CPF/CNPJ]])=14),relatorio_Ananindeua3[[#This Row],[CIF/CPF/CNPJ]],relatorio_Ananindeua3[[#This Row],[Coluna2]])</f>
        <v>53901193000118</v>
      </c>
      <c r="L6197" t="str">
        <f t="shared" si="97"/>
        <v>539******18</v>
      </c>
    </row>
    <row r="6198" spans="1:12" x14ac:dyDescent="0.25">
      <c r="A6198" s="23" t="s">
        <v>1229</v>
      </c>
      <c r="B6198" s="23" t="s">
        <v>1230</v>
      </c>
      <c r="C6198" s="23" t="s">
        <v>34</v>
      </c>
      <c r="D6198" s="24">
        <v>45337.411724537036</v>
      </c>
      <c r="E6198" s="25" t="s">
        <v>13</v>
      </c>
      <c r="F6198" s="26" t="s">
        <v>16</v>
      </c>
      <c r="G6198" s="26" t="s">
        <v>14</v>
      </c>
      <c r="H6198" s="23">
        <v>0</v>
      </c>
      <c r="I6198" s="27"/>
      <c r="J6198" s="28">
        <v>0</v>
      </c>
      <c r="K6198" t="str">
        <f>IF((LEN(relatorio_Ananindeua3[[#This Row],[CIF/CPF/CNPJ]])=14),relatorio_Ananindeua3[[#This Row],[CIF/CPF/CNPJ]],relatorio_Ananindeua3[[#This Row],[Coluna2]])</f>
        <v>19671112000100</v>
      </c>
      <c r="L6198" t="str">
        <f t="shared" si="97"/>
        <v>196******00</v>
      </c>
    </row>
    <row r="6199" spans="1:12" x14ac:dyDescent="0.25">
      <c r="A6199" s="23" t="s">
        <v>5885</v>
      </c>
      <c r="B6199" s="23" t="s">
        <v>5886</v>
      </c>
      <c r="C6199" s="23" t="s">
        <v>34</v>
      </c>
      <c r="D6199" s="24">
        <v>45337.411736111113</v>
      </c>
      <c r="E6199" s="25" t="s">
        <v>13</v>
      </c>
      <c r="F6199" s="26" t="s">
        <v>16</v>
      </c>
      <c r="G6199" s="26" t="s">
        <v>14</v>
      </c>
      <c r="H6199" s="23">
        <v>0</v>
      </c>
      <c r="I6199" s="27"/>
      <c r="J6199" s="28">
        <v>0</v>
      </c>
      <c r="K6199" t="str">
        <f>IF((LEN(relatorio_Ananindeua3[[#This Row],[CIF/CPF/CNPJ]])=14),relatorio_Ananindeua3[[#This Row],[CIF/CPF/CNPJ]],relatorio_Ananindeua3[[#This Row],[Coluna2]])</f>
        <v>43239306000108</v>
      </c>
      <c r="L6199" t="str">
        <f t="shared" si="97"/>
        <v>432******08</v>
      </c>
    </row>
    <row r="6200" spans="1:12" x14ac:dyDescent="0.25">
      <c r="A6200" s="23" t="s">
        <v>11734</v>
      </c>
      <c r="B6200" s="23" t="s">
        <v>11735</v>
      </c>
      <c r="C6200" s="23" t="s">
        <v>32</v>
      </c>
      <c r="D6200" s="24">
        <v>45337.411759259259</v>
      </c>
      <c r="E6200" s="25" t="s">
        <v>13</v>
      </c>
      <c r="F6200" s="26" t="s">
        <v>16</v>
      </c>
      <c r="G6200" s="26" t="s">
        <v>14</v>
      </c>
      <c r="H6200" s="23">
        <v>0</v>
      </c>
      <c r="I6200" s="27"/>
      <c r="J6200" s="28">
        <v>0</v>
      </c>
      <c r="K6200" t="str">
        <f>IF((LEN(relatorio_Ananindeua3[[#This Row],[CIF/CPF/CNPJ]])=14),relatorio_Ananindeua3[[#This Row],[CIF/CPF/CNPJ]],relatorio_Ananindeua3[[#This Row],[Coluna2]])</f>
        <v>53910180000105</v>
      </c>
      <c r="L6200" t="str">
        <f t="shared" si="97"/>
        <v>539******05</v>
      </c>
    </row>
    <row r="6201" spans="1:12" x14ac:dyDescent="0.25">
      <c r="A6201" s="23" t="s">
        <v>11716</v>
      </c>
      <c r="B6201" s="23" t="s">
        <v>11717</v>
      </c>
      <c r="C6201" s="23" t="s">
        <v>32</v>
      </c>
      <c r="D6201" s="24">
        <v>45337.411793981482</v>
      </c>
      <c r="E6201" s="25" t="s">
        <v>13</v>
      </c>
      <c r="F6201" s="26" t="s">
        <v>16</v>
      </c>
      <c r="G6201" s="26" t="s">
        <v>14</v>
      </c>
      <c r="H6201" s="23">
        <v>0</v>
      </c>
      <c r="I6201" s="27"/>
      <c r="J6201" s="28">
        <v>0</v>
      </c>
      <c r="K6201" t="str">
        <f>IF((LEN(relatorio_Ananindeua3[[#This Row],[CIF/CPF/CNPJ]])=14),relatorio_Ananindeua3[[#This Row],[CIF/CPF/CNPJ]],relatorio_Ananindeua3[[#This Row],[Coluna2]])</f>
        <v>53901642000128</v>
      </c>
      <c r="L6201" t="str">
        <f t="shared" si="97"/>
        <v>539******28</v>
      </c>
    </row>
    <row r="6202" spans="1:12" x14ac:dyDescent="0.25">
      <c r="A6202" s="23" t="s">
        <v>11732</v>
      </c>
      <c r="B6202" s="23" t="s">
        <v>11733</v>
      </c>
      <c r="C6202" s="23" t="s">
        <v>32</v>
      </c>
      <c r="D6202" s="24">
        <v>45337.411886574075</v>
      </c>
      <c r="E6202" s="25" t="s">
        <v>13</v>
      </c>
      <c r="F6202" s="26" t="s">
        <v>16</v>
      </c>
      <c r="G6202" s="26" t="s">
        <v>14</v>
      </c>
      <c r="H6202" s="23">
        <v>0</v>
      </c>
      <c r="I6202" s="27"/>
      <c r="J6202" s="28">
        <v>0</v>
      </c>
      <c r="K6202" t="str">
        <f>IF((LEN(relatorio_Ananindeua3[[#This Row],[CIF/CPF/CNPJ]])=14),relatorio_Ananindeua3[[#This Row],[CIF/CPF/CNPJ]],relatorio_Ananindeua3[[#This Row],[Coluna2]])</f>
        <v>53908700000145</v>
      </c>
      <c r="L6202" t="str">
        <f t="shared" si="97"/>
        <v>539******45</v>
      </c>
    </row>
    <row r="6203" spans="1:12" x14ac:dyDescent="0.25">
      <c r="A6203" s="23" t="s">
        <v>11738</v>
      </c>
      <c r="B6203" s="23" t="s">
        <v>11739</v>
      </c>
      <c r="C6203" s="23" t="s">
        <v>32</v>
      </c>
      <c r="D6203" s="24">
        <v>45337.411921296298</v>
      </c>
      <c r="E6203" s="25" t="s">
        <v>13</v>
      </c>
      <c r="F6203" s="26" t="s">
        <v>16</v>
      </c>
      <c r="G6203" s="26" t="s">
        <v>14</v>
      </c>
      <c r="H6203" s="23">
        <v>0</v>
      </c>
      <c r="I6203" s="27"/>
      <c r="J6203" s="28">
        <v>0</v>
      </c>
      <c r="K6203" t="str">
        <f>IF((LEN(relatorio_Ananindeua3[[#This Row],[CIF/CPF/CNPJ]])=14),relatorio_Ananindeua3[[#This Row],[CIF/CPF/CNPJ]],relatorio_Ananindeua3[[#This Row],[Coluna2]])</f>
        <v>53910879000175</v>
      </c>
      <c r="L6203" t="str">
        <f t="shared" si="97"/>
        <v>539******75</v>
      </c>
    </row>
    <row r="6204" spans="1:12" x14ac:dyDescent="0.25">
      <c r="A6204" s="23" t="s">
        <v>11708</v>
      </c>
      <c r="B6204" s="23" t="s">
        <v>11709</v>
      </c>
      <c r="C6204" s="23" t="s">
        <v>32</v>
      </c>
      <c r="D6204" s="24">
        <v>45337.411932870367</v>
      </c>
      <c r="E6204" s="25" t="s">
        <v>13</v>
      </c>
      <c r="F6204" s="26" t="s">
        <v>16</v>
      </c>
      <c r="G6204" s="26" t="s">
        <v>14</v>
      </c>
      <c r="H6204" s="23">
        <v>0</v>
      </c>
      <c r="I6204" s="27"/>
      <c r="J6204" s="28">
        <v>0</v>
      </c>
      <c r="K6204" t="str">
        <f>IF((LEN(relatorio_Ananindeua3[[#This Row],[CIF/CPF/CNPJ]])=14),relatorio_Ananindeua3[[#This Row],[CIF/CPF/CNPJ]],relatorio_Ananindeua3[[#This Row],[Coluna2]])</f>
        <v>53901232000187</v>
      </c>
      <c r="L6204" t="str">
        <f t="shared" si="97"/>
        <v>539******87</v>
      </c>
    </row>
    <row r="6205" spans="1:12" x14ac:dyDescent="0.25">
      <c r="A6205" s="23" t="s">
        <v>7346</v>
      </c>
      <c r="B6205" s="23" t="s">
        <v>7347</v>
      </c>
      <c r="C6205" s="23" t="s">
        <v>34</v>
      </c>
      <c r="D6205" s="24">
        <v>45337.412048611113</v>
      </c>
      <c r="E6205" s="25" t="s">
        <v>13</v>
      </c>
      <c r="F6205" s="26" t="s">
        <v>16</v>
      </c>
      <c r="G6205" s="26" t="s">
        <v>14</v>
      </c>
      <c r="H6205" s="23">
        <v>0</v>
      </c>
      <c r="I6205" s="27"/>
      <c r="J6205" s="28">
        <v>0</v>
      </c>
      <c r="K6205" t="str">
        <f>IF((LEN(relatorio_Ananindeua3[[#This Row],[CIF/CPF/CNPJ]])=14),relatorio_Ananindeua3[[#This Row],[CIF/CPF/CNPJ]],relatorio_Ananindeua3[[#This Row],[Coluna2]])</f>
        <v>47378488000159</v>
      </c>
      <c r="L6205" t="str">
        <f t="shared" si="97"/>
        <v>473******59</v>
      </c>
    </row>
    <row r="6206" spans="1:12" x14ac:dyDescent="0.25">
      <c r="A6206" s="23" t="s">
        <v>11728</v>
      </c>
      <c r="B6206" s="23" t="s">
        <v>11729</v>
      </c>
      <c r="C6206" s="23" t="s">
        <v>32</v>
      </c>
      <c r="D6206" s="24">
        <v>45337.412048611113</v>
      </c>
      <c r="E6206" s="25" t="s">
        <v>13</v>
      </c>
      <c r="F6206" s="26" t="s">
        <v>16</v>
      </c>
      <c r="G6206" s="26" t="s">
        <v>14</v>
      </c>
      <c r="H6206" s="23">
        <v>0</v>
      </c>
      <c r="I6206" s="27"/>
      <c r="J6206" s="28">
        <v>0</v>
      </c>
      <c r="K6206" t="str">
        <f>IF((LEN(relatorio_Ananindeua3[[#This Row],[CIF/CPF/CNPJ]])=14),relatorio_Ananindeua3[[#This Row],[CIF/CPF/CNPJ]],relatorio_Ananindeua3[[#This Row],[Coluna2]])</f>
        <v>53908277000183</v>
      </c>
      <c r="L6206" t="str">
        <f t="shared" si="97"/>
        <v>539******83</v>
      </c>
    </row>
    <row r="6207" spans="1:12" x14ac:dyDescent="0.25">
      <c r="A6207" s="23" t="s">
        <v>11700</v>
      </c>
      <c r="B6207" s="23" t="s">
        <v>11701</v>
      </c>
      <c r="C6207" s="23" t="s">
        <v>32</v>
      </c>
      <c r="D6207" s="24">
        <v>45337.412060185183</v>
      </c>
      <c r="E6207" s="25" t="s">
        <v>13</v>
      </c>
      <c r="F6207" s="26" t="s">
        <v>16</v>
      </c>
      <c r="G6207" s="26" t="s">
        <v>14</v>
      </c>
      <c r="H6207" s="23">
        <v>0</v>
      </c>
      <c r="I6207" s="27"/>
      <c r="J6207" s="28">
        <v>0</v>
      </c>
      <c r="K6207" t="str">
        <f>IF((LEN(relatorio_Ananindeua3[[#This Row],[CIF/CPF/CNPJ]])=14),relatorio_Ananindeua3[[#This Row],[CIF/CPF/CNPJ]],relatorio_Ananindeua3[[#This Row],[Coluna2]])</f>
        <v>53899220000165</v>
      </c>
      <c r="L6207" t="str">
        <f t="shared" si="97"/>
        <v>538******65</v>
      </c>
    </row>
    <row r="6208" spans="1:12" x14ac:dyDescent="0.25">
      <c r="A6208" s="23" t="s">
        <v>8532</v>
      </c>
      <c r="B6208" s="23" t="s">
        <v>8533</v>
      </c>
      <c r="C6208" s="23" t="s">
        <v>34</v>
      </c>
      <c r="D6208" s="24">
        <v>45337.41207175926</v>
      </c>
      <c r="E6208" s="25" t="s">
        <v>13</v>
      </c>
      <c r="F6208" s="26" t="s">
        <v>16</v>
      </c>
      <c r="G6208" s="26" t="s">
        <v>14</v>
      </c>
      <c r="H6208" s="23">
        <v>0</v>
      </c>
      <c r="I6208" s="27"/>
      <c r="J6208" s="28">
        <v>0</v>
      </c>
      <c r="K6208" t="str">
        <f>IF((LEN(relatorio_Ananindeua3[[#This Row],[CIF/CPF/CNPJ]])=14),relatorio_Ananindeua3[[#This Row],[CIF/CPF/CNPJ]],relatorio_Ananindeua3[[#This Row],[Coluna2]])</f>
        <v>49957557000104</v>
      </c>
      <c r="L6208" t="str">
        <f t="shared" si="97"/>
        <v>499******04</v>
      </c>
    </row>
    <row r="6209" spans="1:12" x14ac:dyDescent="0.25">
      <c r="A6209" s="23" t="s">
        <v>11740</v>
      </c>
      <c r="B6209" s="23" t="s">
        <v>11741</v>
      </c>
      <c r="C6209" s="23" t="s">
        <v>32</v>
      </c>
      <c r="D6209" s="24">
        <v>45337.412152777775</v>
      </c>
      <c r="E6209" s="25" t="s">
        <v>13</v>
      </c>
      <c r="F6209" s="26" t="s">
        <v>16</v>
      </c>
      <c r="G6209" s="26" t="s">
        <v>14</v>
      </c>
      <c r="H6209" s="23">
        <v>0</v>
      </c>
      <c r="I6209" s="27"/>
      <c r="J6209" s="28">
        <v>0</v>
      </c>
      <c r="K6209" t="str">
        <f>IF((LEN(relatorio_Ananindeua3[[#This Row],[CIF/CPF/CNPJ]])=14),relatorio_Ananindeua3[[#This Row],[CIF/CPF/CNPJ]],relatorio_Ananindeua3[[#This Row],[Coluna2]])</f>
        <v>53911120000107</v>
      </c>
      <c r="L6209" t="str">
        <f t="shared" si="97"/>
        <v>539******07</v>
      </c>
    </row>
    <row r="6210" spans="1:12" x14ac:dyDescent="0.25">
      <c r="A6210" s="23" t="s">
        <v>11724</v>
      </c>
      <c r="B6210" s="23" t="s">
        <v>11725</v>
      </c>
      <c r="C6210" s="23" t="s">
        <v>32</v>
      </c>
      <c r="D6210" s="24">
        <v>45337.412175925929</v>
      </c>
      <c r="E6210" s="25" t="s">
        <v>13</v>
      </c>
      <c r="F6210" s="26" t="s">
        <v>16</v>
      </c>
      <c r="G6210" s="26" t="s">
        <v>14</v>
      </c>
      <c r="H6210" s="23">
        <v>0</v>
      </c>
      <c r="I6210" s="27"/>
      <c r="J6210" s="28">
        <v>0</v>
      </c>
      <c r="K6210" t="str">
        <f>IF((LEN(relatorio_Ananindeua3[[#This Row],[CIF/CPF/CNPJ]])=14),relatorio_Ananindeua3[[#This Row],[CIF/CPF/CNPJ]],relatorio_Ananindeua3[[#This Row],[Coluna2]])</f>
        <v>53908036000134</v>
      </c>
      <c r="L6210" t="str">
        <f t="shared" si="97"/>
        <v>539******34</v>
      </c>
    </row>
    <row r="6211" spans="1:12" x14ac:dyDescent="0.25">
      <c r="A6211" s="23" t="s">
        <v>4418</v>
      </c>
      <c r="B6211" s="23" t="s">
        <v>4419</v>
      </c>
      <c r="C6211" s="23" t="s">
        <v>34</v>
      </c>
      <c r="D6211" s="24">
        <v>45337.412187499998</v>
      </c>
      <c r="E6211" s="25" t="s">
        <v>13</v>
      </c>
      <c r="F6211" s="26" t="s">
        <v>16</v>
      </c>
      <c r="G6211" s="26" t="s">
        <v>14</v>
      </c>
      <c r="H6211" s="23">
        <v>0</v>
      </c>
      <c r="I6211" s="27"/>
      <c r="J6211" s="28">
        <v>0</v>
      </c>
      <c r="K6211" t="str">
        <f>IF((LEN(relatorio_Ananindeua3[[#This Row],[CIF/CPF/CNPJ]])=14),relatorio_Ananindeua3[[#This Row],[CIF/CPF/CNPJ]],relatorio_Ananindeua3[[#This Row],[Coluna2]])</f>
        <v>37432644000169</v>
      </c>
      <c r="L6211" t="str">
        <f t="shared" si="97"/>
        <v>374******69</v>
      </c>
    </row>
    <row r="6212" spans="1:12" x14ac:dyDescent="0.25">
      <c r="A6212" s="23" t="s">
        <v>11712</v>
      </c>
      <c r="B6212" s="23" t="s">
        <v>11713</v>
      </c>
      <c r="C6212" s="23" t="s">
        <v>32</v>
      </c>
      <c r="D6212" s="24">
        <v>45337.412210648145</v>
      </c>
      <c r="E6212" s="25" t="s">
        <v>13</v>
      </c>
      <c r="F6212" s="26" t="s">
        <v>16</v>
      </c>
      <c r="G6212" s="26" t="s">
        <v>14</v>
      </c>
      <c r="H6212" s="23">
        <v>0</v>
      </c>
      <c r="I6212" s="27"/>
      <c r="J6212" s="28">
        <v>0</v>
      </c>
      <c r="K6212" t="str">
        <f>IF((LEN(relatorio_Ananindeua3[[#This Row],[CIF/CPF/CNPJ]])=14),relatorio_Ananindeua3[[#This Row],[CIF/CPF/CNPJ]],relatorio_Ananindeua3[[#This Row],[Coluna2]])</f>
        <v>53901520000131</v>
      </c>
      <c r="L6212" t="str">
        <f t="shared" si="97"/>
        <v>539******31</v>
      </c>
    </row>
    <row r="6213" spans="1:12" x14ac:dyDescent="0.25">
      <c r="A6213" s="23" t="s">
        <v>1101</v>
      </c>
      <c r="B6213" s="23" t="s">
        <v>1102</v>
      </c>
      <c r="C6213" s="23" t="s">
        <v>34</v>
      </c>
      <c r="D6213" s="24">
        <v>45337.412280092591</v>
      </c>
      <c r="E6213" s="25" t="s">
        <v>13</v>
      </c>
      <c r="F6213" s="26" t="s">
        <v>16</v>
      </c>
      <c r="G6213" s="26" t="s">
        <v>14</v>
      </c>
      <c r="H6213" s="23">
        <v>0</v>
      </c>
      <c r="I6213" s="27"/>
      <c r="J6213" s="28">
        <v>0</v>
      </c>
      <c r="K6213" t="str">
        <f>IF((LEN(relatorio_Ananindeua3[[#This Row],[CIF/CPF/CNPJ]])=14),relatorio_Ananindeua3[[#This Row],[CIF/CPF/CNPJ]],relatorio_Ananindeua3[[#This Row],[Coluna2]])</f>
        <v>18454002000116</v>
      </c>
      <c r="L6213" t="str">
        <f t="shared" si="97"/>
        <v>184******16</v>
      </c>
    </row>
    <row r="6214" spans="1:12" x14ac:dyDescent="0.25">
      <c r="A6214" s="23" t="s">
        <v>11616</v>
      </c>
      <c r="B6214" s="23" t="s">
        <v>11617</v>
      </c>
      <c r="C6214" s="23" t="s">
        <v>32</v>
      </c>
      <c r="D6214" s="24">
        <v>45337.455092592594</v>
      </c>
      <c r="E6214" s="25" t="s">
        <v>13</v>
      </c>
      <c r="F6214" s="26" t="s">
        <v>16</v>
      </c>
      <c r="G6214" s="26" t="s">
        <v>14</v>
      </c>
      <c r="H6214" s="23">
        <v>0</v>
      </c>
      <c r="I6214" s="27"/>
      <c r="J6214" s="28">
        <v>0</v>
      </c>
      <c r="K6214" t="str">
        <f>IF((LEN(relatorio_Ananindeua3[[#This Row],[CIF/CPF/CNPJ]])=14),relatorio_Ananindeua3[[#This Row],[CIF/CPF/CNPJ]],relatorio_Ananindeua3[[#This Row],[Coluna2]])</f>
        <v>53880932000132</v>
      </c>
      <c r="L6214" t="str">
        <f t="shared" si="97"/>
        <v>538******32</v>
      </c>
    </row>
    <row r="6215" spans="1:12" x14ac:dyDescent="0.25">
      <c r="A6215" s="23" t="s">
        <v>7404</v>
      </c>
      <c r="B6215" s="23" t="s">
        <v>7405</v>
      </c>
      <c r="C6215" s="23" t="s">
        <v>34</v>
      </c>
      <c r="D6215" s="24">
        <v>45337.45517361111</v>
      </c>
      <c r="E6215" s="25" t="s">
        <v>13</v>
      </c>
      <c r="F6215" s="26" t="s">
        <v>16</v>
      </c>
      <c r="G6215" s="26" t="s">
        <v>14</v>
      </c>
      <c r="H6215" s="23">
        <v>0</v>
      </c>
      <c r="I6215" s="27"/>
      <c r="J6215" s="28">
        <v>0</v>
      </c>
      <c r="K6215" t="str">
        <f>IF((LEN(relatorio_Ananindeua3[[#This Row],[CIF/CPF/CNPJ]])=14),relatorio_Ananindeua3[[#This Row],[CIF/CPF/CNPJ]],relatorio_Ananindeua3[[#This Row],[Coluna2]])</f>
        <v>47535595000143</v>
      </c>
      <c r="L6215" t="str">
        <f t="shared" si="97"/>
        <v>475******43</v>
      </c>
    </row>
    <row r="6216" spans="1:12" x14ac:dyDescent="0.25">
      <c r="A6216" s="23" t="s">
        <v>6493</v>
      </c>
      <c r="B6216" s="23" t="s">
        <v>6494</v>
      </c>
      <c r="C6216" s="23" t="s">
        <v>34</v>
      </c>
      <c r="D6216" s="24">
        <v>45337.455185185187</v>
      </c>
      <c r="E6216" s="25" t="s">
        <v>13</v>
      </c>
      <c r="F6216" s="26" t="s">
        <v>16</v>
      </c>
      <c r="G6216" s="26" t="s">
        <v>14</v>
      </c>
      <c r="H6216" s="23">
        <v>0</v>
      </c>
      <c r="I6216" s="27"/>
      <c r="J6216" s="28">
        <v>0</v>
      </c>
      <c r="K6216" t="str">
        <f>IF((LEN(relatorio_Ananindeua3[[#This Row],[CIF/CPF/CNPJ]])=14),relatorio_Ananindeua3[[#This Row],[CIF/CPF/CNPJ]],relatorio_Ananindeua3[[#This Row],[Coluna2]])</f>
        <v>45068845000157</v>
      </c>
      <c r="L6216" t="str">
        <f t="shared" si="97"/>
        <v>450******57</v>
      </c>
    </row>
    <row r="6217" spans="1:12" x14ac:dyDescent="0.25">
      <c r="A6217" s="23" t="s">
        <v>11608</v>
      </c>
      <c r="B6217" s="23" t="s">
        <v>11609</v>
      </c>
      <c r="C6217" s="23" t="s">
        <v>32</v>
      </c>
      <c r="D6217" s="24">
        <v>45337.45521990741</v>
      </c>
      <c r="E6217" s="25" t="s">
        <v>13</v>
      </c>
      <c r="F6217" s="26" t="s">
        <v>16</v>
      </c>
      <c r="G6217" s="26" t="s">
        <v>14</v>
      </c>
      <c r="H6217" s="23">
        <v>0</v>
      </c>
      <c r="I6217" s="27"/>
      <c r="J6217" s="28">
        <v>0</v>
      </c>
      <c r="K6217" t="str">
        <f>IF((LEN(relatorio_Ananindeua3[[#This Row],[CIF/CPF/CNPJ]])=14),relatorio_Ananindeua3[[#This Row],[CIF/CPF/CNPJ]],relatorio_Ananindeua3[[#This Row],[Coluna2]])</f>
        <v>53877418000148</v>
      </c>
      <c r="L6217" t="str">
        <f t="shared" si="97"/>
        <v>538******48</v>
      </c>
    </row>
    <row r="6218" spans="1:12" x14ac:dyDescent="0.25">
      <c r="A6218" s="23" t="s">
        <v>10340</v>
      </c>
      <c r="B6218" s="23" t="s">
        <v>10341</v>
      </c>
      <c r="C6218" s="23" t="s">
        <v>34</v>
      </c>
      <c r="D6218" s="24">
        <v>45337.455231481479</v>
      </c>
      <c r="E6218" s="25" t="s">
        <v>13</v>
      </c>
      <c r="F6218" s="26" t="s">
        <v>16</v>
      </c>
      <c r="G6218" s="26" t="s">
        <v>14</v>
      </c>
      <c r="H6218" s="23">
        <v>0</v>
      </c>
      <c r="I6218" s="27"/>
      <c r="J6218" s="28">
        <v>0</v>
      </c>
      <c r="K6218" t="str">
        <f>IF((LEN(relatorio_Ananindeua3[[#This Row],[CIF/CPF/CNPJ]])=14),relatorio_Ananindeua3[[#This Row],[CIF/CPF/CNPJ]],relatorio_Ananindeua3[[#This Row],[Coluna2]])</f>
        <v>53425827000103</v>
      </c>
      <c r="L6218" t="str">
        <f t="shared" si="97"/>
        <v>534******03</v>
      </c>
    </row>
    <row r="6219" spans="1:12" x14ac:dyDescent="0.25">
      <c r="A6219" s="23" t="s">
        <v>11602</v>
      </c>
      <c r="B6219" s="23" t="s">
        <v>11603</v>
      </c>
      <c r="C6219" s="23" t="s">
        <v>32</v>
      </c>
      <c r="D6219" s="24">
        <v>45337.455243055556</v>
      </c>
      <c r="E6219" s="25" t="s">
        <v>13</v>
      </c>
      <c r="F6219" s="26" t="s">
        <v>16</v>
      </c>
      <c r="G6219" s="26" t="s">
        <v>14</v>
      </c>
      <c r="H6219" s="23">
        <v>0</v>
      </c>
      <c r="I6219" s="27"/>
      <c r="J6219" s="28">
        <v>0</v>
      </c>
      <c r="K6219" t="str">
        <f>IF((LEN(relatorio_Ananindeua3[[#This Row],[CIF/CPF/CNPJ]])=14),relatorio_Ananindeua3[[#This Row],[CIF/CPF/CNPJ]],relatorio_Ananindeua3[[#This Row],[Coluna2]])</f>
        <v>53873849000136</v>
      </c>
      <c r="L6219" t="str">
        <f t="shared" si="97"/>
        <v>538******36</v>
      </c>
    </row>
    <row r="6220" spans="1:12" x14ac:dyDescent="0.25">
      <c r="A6220" s="23" t="s">
        <v>11604</v>
      </c>
      <c r="B6220" s="23" t="s">
        <v>11605</v>
      </c>
      <c r="C6220" s="23" t="s">
        <v>32</v>
      </c>
      <c r="D6220" s="24">
        <v>45337.455243055556</v>
      </c>
      <c r="E6220" s="25" t="s">
        <v>13</v>
      </c>
      <c r="F6220" s="26" t="s">
        <v>16</v>
      </c>
      <c r="G6220" s="26" t="s">
        <v>14</v>
      </c>
      <c r="H6220" s="23">
        <v>0</v>
      </c>
      <c r="I6220" s="27"/>
      <c r="J6220" s="28">
        <v>0</v>
      </c>
      <c r="K6220" t="str">
        <f>IF((LEN(relatorio_Ananindeua3[[#This Row],[CIF/CPF/CNPJ]])=14),relatorio_Ananindeua3[[#This Row],[CIF/CPF/CNPJ]],relatorio_Ananindeua3[[#This Row],[Coluna2]])</f>
        <v>53873965000155</v>
      </c>
      <c r="L6220" t="str">
        <f t="shared" si="97"/>
        <v>538******55</v>
      </c>
    </row>
    <row r="6221" spans="1:12" x14ac:dyDescent="0.25">
      <c r="A6221" s="23" t="s">
        <v>9965</v>
      </c>
      <c r="B6221" s="23" t="s">
        <v>9966</v>
      </c>
      <c r="C6221" s="23" t="s">
        <v>34</v>
      </c>
      <c r="D6221" s="24">
        <v>45337.455254629633</v>
      </c>
      <c r="E6221" s="25" t="s">
        <v>13</v>
      </c>
      <c r="F6221" s="26" t="s">
        <v>16</v>
      </c>
      <c r="G6221" s="26" t="s">
        <v>14</v>
      </c>
      <c r="H6221" s="23">
        <v>0</v>
      </c>
      <c r="I6221" s="27"/>
      <c r="J6221" s="28">
        <v>0</v>
      </c>
      <c r="K6221" t="str">
        <f>IF((LEN(relatorio_Ananindeua3[[#This Row],[CIF/CPF/CNPJ]])=14),relatorio_Ananindeua3[[#This Row],[CIF/CPF/CNPJ]],relatorio_Ananindeua3[[#This Row],[Coluna2]])</f>
        <v>52761353000108</v>
      </c>
      <c r="L6221" t="str">
        <f t="shared" si="97"/>
        <v>527******08</v>
      </c>
    </row>
    <row r="6222" spans="1:12" x14ac:dyDescent="0.25">
      <c r="A6222" s="23" t="s">
        <v>11614</v>
      </c>
      <c r="B6222" s="23" t="s">
        <v>11615</v>
      </c>
      <c r="C6222" s="23" t="s">
        <v>32</v>
      </c>
      <c r="D6222" s="24">
        <v>45337.455254629633</v>
      </c>
      <c r="E6222" s="25" t="s">
        <v>13</v>
      </c>
      <c r="F6222" s="26" t="s">
        <v>16</v>
      </c>
      <c r="G6222" s="26" t="s">
        <v>14</v>
      </c>
      <c r="H6222" s="23">
        <v>0</v>
      </c>
      <c r="I6222" s="27"/>
      <c r="J6222" s="28">
        <v>0</v>
      </c>
      <c r="K6222" t="str">
        <f>IF((LEN(relatorio_Ananindeua3[[#This Row],[CIF/CPF/CNPJ]])=14),relatorio_Ananindeua3[[#This Row],[CIF/CPF/CNPJ]],relatorio_Ananindeua3[[#This Row],[Coluna2]])</f>
        <v>53880515000190</v>
      </c>
      <c r="L6222" t="str">
        <f t="shared" si="97"/>
        <v>538******90</v>
      </c>
    </row>
    <row r="6223" spans="1:12" x14ac:dyDescent="0.25">
      <c r="A6223" s="23" t="s">
        <v>11622</v>
      </c>
      <c r="B6223" s="23" t="s">
        <v>11623</v>
      </c>
      <c r="C6223" s="23" t="s">
        <v>32</v>
      </c>
      <c r="D6223" s="24">
        <v>45337.455266203702</v>
      </c>
      <c r="E6223" s="25" t="s">
        <v>13</v>
      </c>
      <c r="F6223" s="26" t="s">
        <v>16</v>
      </c>
      <c r="G6223" s="26" t="s">
        <v>14</v>
      </c>
      <c r="H6223" s="23">
        <v>0</v>
      </c>
      <c r="I6223" s="27"/>
      <c r="J6223" s="28">
        <v>0</v>
      </c>
      <c r="K6223" t="str">
        <f>IF((LEN(relatorio_Ananindeua3[[#This Row],[CIF/CPF/CNPJ]])=14),relatorio_Ananindeua3[[#This Row],[CIF/CPF/CNPJ]],relatorio_Ananindeua3[[#This Row],[Coluna2]])</f>
        <v>53882356000162</v>
      </c>
      <c r="L6223" t="str">
        <f t="shared" si="97"/>
        <v>538******62</v>
      </c>
    </row>
    <row r="6224" spans="1:12" x14ac:dyDescent="0.25">
      <c r="A6224" s="23" t="s">
        <v>11458</v>
      </c>
      <c r="B6224" s="23" t="s">
        <v>11459</v>
      </c>
      <c r="C6224" s="23" t="s">
        <v>34</v>
      </c>
      <c r="D6224" s="24">
        <v>45337.455347222225</v>
      </c>
      <c r="E6224" s="25" t="s">
        <v>13</v>
      </c>
      <c r="F6224" s="26" t="s">
        <v>16</v>
      </c>
      <c r="G6224" s="26" t="s">
        <v>14</v>
      </c>
      <c r="H6224" s="23">
        <v>0</v>
      </c>
      <c r="I6224" s="27"/>
      <c r="J6224" s="28">
        <v>0</v>
      </c>
      <c r="K6224" t="str">
        <f>IF((LEN(relatorio_Ananindeua3[[#This Row],[CIF/CPF/CNPJ]])=14),relatorio_Ananindeua3[[#This Row],[CIF/CPF/CNPJ]],relatorio_Ananindeua3[[#This Row],[Coluna2]])</f>
        <v>53816656000143</v>
      </c>
      <c r="L6224" t="str">
        <f t="shared" si="97"/>
        <v>538******43</v>
      </c>
    </row>
    <row r="6225" spans="1:12" x14ac:dyDescent="0.25">
      <c r="A6225" s="23" t="s">
        <v>11600</v>
      </c>
      <c r="B6225" s="23" t="s">
        <v>11601</v>
      </c>
      <c r="C6225" s="23" t="s">
        <v>32</v>
      </c>
      <c r="D6225" s="24">
        <v>45337.455381944441</v>
      </c>
      <c r="E6225" s="25" t="s">
        <v>13</v>
      </c>
      <c r="F6225" s="26" t="s">
        <v>16</v>
      </c>
      <c r="G6225" s="26" t="s">
        <v>14</v>
      </c>
      <c r="H6225" s="23">
        <v>0</v>
      </c>
      <c r="I6225" s="27"/>
      <c r="J6225" s="28">
        <v>0</v>
      </c>
      <c r="K6225" t="str">
        <f>IF((LEN(relatorio_Ananindeua3[[#This Row],[CIF/CPF/CNPJ]])=14),relatorio_Ananindeua3[[#This Row],[CIF/CPF/CNPJ]],relatorio_Ananindeua3[[#This Row],[Coluna2]])</f>
        <v>53873556000159</v>
      </c>
      <c r="L6225" t="str">
        <f t="shared" si="97"/>
        <v>538******59</v>
      </c>
    </row>
    <row r="6226" spans="1:12" x14ac:dyDescent="0.25">
      <c r="A6226" s="23" t="s">
        <v>9649</v>
      </c>
      <c r="B6226" s="23" t="s">
        <v>9650</v>
      </c>
      <c r="C6226" s="23" t="s">
        <v>34</v>
      </c>
      <c r="D6226" s="24">
        <v>45337.455416666664</v>
      </c>
      <c r="E6226" s="25" t="s">
        <v>13</v>
      </c>
      <c r="F6226" s="26" t="s">
        <v>16</v>
      </c>
      <c r="G6226" s="26" t="s">
        <v>14</v>
      </c>
      <c r="H6226" s="23">
        <v>0</v>
      </c>
      <c r="I6226" s="27"/>
      <c r="J6226" s="28">
        <v>0</v>
      </c>
      <c r="K6226" t="str">
        <f>IF((LEN(relatorio_Ananindeua3[[#This Row],[CIF/CPF/CNPJ]])=14),relatorio_Ananindeua3[[#This Row],[CIF/CPF/CNPJ]],relatorio_Ananindeua3[[#This Row],[Coluna2]])</f>
        <v>51903281000123</v>
      </c>
      <c r="L6226" t="str">
        <f t="shared" ref="L6226:L6289" si="98">_xlfn.CONCAT(LEFT(A6226,3),REPT("*",6),RIGHT(A6226,2))</f>
        <v>519******23</v>
      </c>
    </row>
    <row r="6227" spans="1:12" x14ac:dyDescent="0.25">
      <c r="A6227" s="23" t="s">
        <v>11592</v>
      </c>
      <c r="B6227" s="23" t="s">
        <v>11593</v>
      </c>
      <c r="C6227" s="23" t="s">
        <v>32</v>
      </c>
      <c r="D6227" s="24">
        <v>45337.45548611111</v>
      </c>
      <c r="E6227" s="25" t="s">
        <v>13</v>
      </c>
      <c r="F6227" s="26" t="s">
        <v>16</v>
      </c>
      <c r="G6227" s="26" t="s">
        <v>14</v>
      </c>
      <c r="H6227" s="23">
        <v>0</v>
      </c>
      <c r="I6227" s="27"/>
      <c r="J6227" s="28">
        <v>0</v>
      </c>
      <c r="K6227" t="str">
        <f>IF((LEN(relatorio_Ananindeua3[[#This Row],[CIF/CPF/CNPJ]])=14),relatorio_Ananindeua3[[#This Row],[CIF/CPF/CNPJ]],relatorio_Ananindeua3[[#This Row],[Coluna2]])</f>
        <v>53872279000160</v>
      </c>
      <c r="L6227" t="str">
        <f t="shared" si="98"/>
        <v>538******60</v>
      </c>
    </row>
    <row r="6228" spans="1:12" x14ac:dyDescent="0.25">
      <c r="A6228" s="23" t="s">
        <v>11594</v>
      </c>
      <c r="B6228" s="23" t="s">
        <v>11595</v>
      </c>
      <c r="C6228" s="23" t="s">
        <v>32</v>
      </c>
      <c r="D6228" s="24">
        <v>45337.455509259256</v>
      </c>
      <c r="E6228" s="25" t="s">
        <v>13</v>
      </c>
      <c r="F6228" s="26" t="s">
        <v>16</v>
      </c>
      <c r="G6228" s="26" t="s">
        <v>14</v>
      </c>
      <c r="H6228" s="23">
        <v>0</v>
      </c>
      <c r="I6228" s="27"/>
      <c r="J6228" s="28">
        <v>0</v>
      </c>
      <c r="K6228" t="str">
        <f>IF((LEN(relatorio_Ananindeua3[[#This Row],[CIF/CPF/CNPJ]])=14),relatorio_Ananindeua3[[#This Row],[CIF/CPF/CNPJ]],relatorio_Ananindeua3[[#This Row],[Coluna2]])</f>
        <v>53872343000102</v>
      </c>
      <c r="L6228" t="str">
        <f t="shared" si="98"/>
        <v>538******02</v>
      </c>
    </row>
    <row r="6229" spans="1:12" x14ac:dyDescent="0.25">
      <c r="A6229" s="23" t="s">
        <v>11626</v>
      </c>
      <c r="B6229" s="23" t="s">
        <v>11627</v>
      </c>
      <c r="C6229" s="23" t="s">
        <v>32</v>
      </c>
      <c r="D6229" s="24">
        <v>45337.455543981479</v>
      </c>
      <c r="E6229" s="25" t="s">
        <v>13</v>
      </c>
      <c r="F6229" s="26" t="s">
        <v>16</v>
      </c>
      <c r="G6229" s="26" t="s">
        <v>14</v>
      </c>
      <c r="H6229" s="23">
        <v>0</v>
      </c>
      <c r="I6229" s="27"/>
      <c r="J6229" s="28">
        <v>0</v>
      </c>
      <c r="K6229" t="str">
        <f>IF((LEN(relatorio_Ananindeua3[[#This Row],[CIF/CPF/CNPJ]])=14),relatorio_Ananindeua3[[#This Row],[CIF/CPF/CNPJ]],relatorio_Ananindeua3[[#This Row],[Coluna2]])</f>
        <v>53882543000146</v>
      </c>
      <c r="L6229" t="str">
        <f t="shared" si="98"/>
        <v>538******46</v>
      </c>
    </row>
    <row r="6230" spans="1:12" x14ac:dyDescent="0.25">
      <c r="A6230" s="23" t="s">
        <v>3999</v>
      </c>
      <c r="B6230" s="23" t="s">
        <v>4000</v>
      </c>
      <c r="C6230" s="23" t="s">
        <v>34</v>
      </c>
      <c r="D6230" s="24">
        <v>45337.455567129633</v>
      </c>
      <c r="E6230" s="25" t="s">
        <v>13</v>
      </c>
      <c r="F6230" s="26" t="s">
        <v>16</v>
      </c>
      <c r="G6230" s="26" t="s">
        <v>14</v>
      </c>
      <c r="H6230" s="23">
        <v>0</v>
      </c>
      <c r="I6230" s="27"/>
      <c r="J6230" s="28">
        <v>0</v>
      </c>
      <c r="K6230" t="str">
        <f>IF((LEN(relatorio_Ananindeua3[[#This Row],[CIF/CPF/CNPJ]])=14),relatorio_Ananindeua3[[#This Row],[CIF/CPF/CNPJ]],relatorio_Ananindeua3[[#This Row],[Coluna2]])</f>
        <v>35731889000161</v>
      </c>
      <c r="L6230" t="str">
        <f t="shared" si="98"/>
        <v>357******61</v>
      </c>
    </row>
    <row r="6231" spans="1:12" x14ac:dyDescent="0.25">
      <c r="A6231" s="23" t="s">
        <v>11644</v>
      </c>
      <c r="B6231" s="23" t="s">
        <v>11645</v>
      </c>
      <c r="C6231" s="23" t="s">
        <v>32</v>
      </c>
      <c r="D6231" s="24">
        <v>45337.455601851849</v>
      </c>
      <c r="E6231" s="25" t="s">
        <v>13</v>
      </c>
      <c r="F6231" s="26" t="s">
        <v>16</v>
      </c>
      <c r="G6231" s="26" t="s">
        <v>14</v>
      </c>
      <c r="H6231" s="23">
        <v>0</v>
      </c>
      <c r="I6231" s="27"/>
      <c r="J6231" s="28">
        <v>0</v>
      </c>
      <c r="K6231" t="str">
        <f>IF((LEN(relatorio_Ananindeua3[[#This Row],[CIF/CPF/CNPJ]])=14),relatorio_Ananindeua3[[#This Row],[CIF/CPF/CNPJ]],relatorio_Ananindeua3[[#This Row],[Coluna2]])</f>
        <v>53886378000109</v>
      </c>
      <c r="L6231" t="str">
        <f t="shared" si="98"/>
        <v>538******09</v>
      </c>
    </row>
    <row r="6232" spans="1:12" x14ac:dyDescent="0.25">
      <c r="A6232" s="23" t="s">
        <v>10098</v>
      </c>
      <c r="B6232" s="23" t="s">
        <v>10099</v>
      </c>
      <c r="C6232" s="23" t="s">
        <v>34</v>
      </c>
      <c r="D6232" s="24">
        <v>45337.455671296295</v>
      </c>
      <c r="E6232" s="25" t="s">
        <v>13</v>
      </c>
      <c r="F6232" s="26" t="s">
        <v>16</v>
      </c>
      <c r="G6232" s="26" t="s">
        <v>14</v>
      </c>
      <c r="H6232" s="23">
        <v>0</v>
      </c>
      <c r="I6232" s="27"/>
      <c r="J6232" s="28">
        <v>0</v>
      </c>
      <c r="K6232" t="str">
        <f>IF((LEN(relatorio_Ananindeua3[[#This Row],[CIF/CPF/CNPJ]])=14),relatorio_Ananindeua3[[#This Row],[CIF/CPF/CNPJ]],relatorio_Ananindeua3[[#This Row],[Coluna2]])</f>
        <v>53161454000100</v>
      </c>
      <c r="L6232" t="str">
        <f t="shared" si="98"/>
        <v>531******00</v>
      </c>
    </row>
    <row r="6233" spans="1:12" x14ac:dyDescent="0.25">
      <c r="A6233" s="23" t="s">
        <v>11650</v>
      </c>
      <c r="B6233" s="23" t="s">
        <v>11651</v>
      </c>
      <c r="C6233" s="23" t="s">
        <v>32</v>
      </c>
      <c r="D6233" s="24">
        <v>45337.455694444441</v>
      </c>
      <c r="E6233" s="25" t="s">
        <v>13</v>
      </c>
      <c r="F6233" s="26" t="s">
        <v>16</v>
      </c>
      <c r="G6233" s="26" t="s">
        <v>14</v>
      </c>
      <c r="H6233" s="23">
        <v>0</v>
      </c>
      <c r="I6233" s="27"/>
      <c r="J6233" s="28">
        <v>0</v>
      </c>
      <c r="K6233" t="str">
        <f>IF((LEN(relatorio_Ananindeua3[[#This Row],[CIF/CPF/CNPJ]])=14),relatorio_Ananindeua3[[#This Row],[CIF/CPF/CNPJ]],relatorio_Ananindeua3[[#This Row],[Coluna2]])</f>
        <v>53886809000129</v>
      </c>
      <c r="L6233" t="str">
        <f t="shared" si="98"/>
        <v>538******29</v>
      </c>
    </row>
    <row r="6234" spans="1:12" x14ac:dyDescent="0.25">
      <c r="A6234" s="23" t="s">
        <v>11648</v>
      </c>
      <c r="B6234" s="23" t="s">
        <v>11649</v>
      </c>
      <c r="C6234" s="23" t="s">
        <v>32</v>
      </c>
      <c r="D6234" s="24">
        <v>45337.455706018518</v>
      </c>
      <c r="E6234" s="25" t="s">
        <v>13</v>
      </c>
      <c r="F6234" s="26" t="s">
        <v>16</v>
      </c>
      <c r="G6234" s="26" t="s">
        <v>14</v>
      </c>
      <c r="H6234" s="23">
        <v>0</v>
      </c>
      <c r="I6234" s="27"/>
      <c r="J6234" s="28">
        <v>0</v>
      </c>
      <c r="K6234" t="str">
        <f>IF((LEN(relatorio_Ananindeua3[[#This Row],[CIF/CPF/CNPJ]])=14),relatorio_Ananindeua3[[#This Row],[CIF/CPF/CNPJ]],relatorio_Ananindeua3[[#This Row],[Coluna2]])</f>
        <v>53886469000136</v>
      </c>
      <c r="L6234" t="str">
        <f t="shared" si="98"/>
        <v>538******36</v>
      </c>
    </row>
    <row r="6235" spans="1:12" x14ac:dyDescent="0.25">
      <c r="A6235" s="23" t="s">
        <v>11646</v>
      </c>
      <c r="B6235" s="23" t="s">
        <v>11647</v>
      </c>
      <c r="C6235" s="23" t="s">
        <v>32</v>
      </c>
      <c r="D6235" s="24">
        <v>45337.455717592595</v>
      </c>
      <c r="E6235" s="25" t="s">
        <v>13</v>
      </c>
      <c r="F6235" s="26" t="s">
        <v>16</v>
      </c>
      <c r="G6235" s="26" t="s">
        <v>14</v>
      </c>
      <c r="H6235" s="23">
        <v>0</v>
      </c>
      <c r="I6235" s="27"/>
      <c r="J6235" s="28">
        <v>0</v>
      </c>
      <c r="K6235" t="str">
        <f>IF((LEN(relatorio_Ananindeua3[[#This Row],[CIF/CPF/CNPJ]])=14),relatorio_Ananindeua3[[#This Row],[CIF/CPF/CNPJ]],relatorio_Ananindeua3[[#This Row],[Coluna2]])</f>
        <v>53886401000157</v>
      </c>
      <c r="L6235" t="str">
        <f t="shared" si="98"/>
        <v>538******57</v>
      </c>
    </row>
    <row r="6236" spans="1:12" x14ac:dyDescent="0.25">
      <c r="A6236" s="23" t="s">
        <v>11688</v>
      </c>
      <c r="B6236" s="23" t="s">
        <v>11689</v>
      </c>
      <c r="C6236" s="23" t="s">
        <v>32</v>
      </c>
      <c r="D6236" s="24">
        <v>45337.455752314818</v>
      </c>
      <c r="E6236" s="25" t="s">
        <v>13</v>
      </c>
      <c r="F6236" s="26" t="s">
        <v>16</v>
      </c>
      <c r="G6236" s="26" t="s">
        <v>14</v>
      </c>
      <c r="H6236" s="23">
        <v>0</v>
      </c>
      <c r="I6236" s="27"/>
      <c r="J6236" s="28">
        <v>0</v>
      </c>
      <c r="K6236" t="str">
        <f>IF((LEN(relatorio_Ananindeua3[[#This Row],[CIF/CPF/CNPJ]])=14),relatorio_Ananindeua3[[#This Row],[CIF/CPF/CNPJ]],relatorio_Ananindeua3[[#This Row],[Coluna2]])</f>
        <v>53896263000197</v>
      </c>
      <c r="L6236" t="str">
        <f t="shared" si="98"/>
        <v>538******97</v>
      </c>
    </row>
    <row r="6237" spans="1:12" x14ac:dyDescent="0.25">
      <c r="A6237" s="23" t="s">
        <v>11690</v>
      </c>
      <c r="B6237" s="23" t="s">
        <v>11691</v>
      </c>
      <c r="C6237" s="23" t="s">
        <v>32</v>
      </c>
      <c r="D6237" s="24">
        <v>45337.455752314818</v>
      </c>
      <c r="E6237" s="25" t="s">
        <v>13</v>
      </c>
      <c r="F6237" s="26" t="s">
        <v>16</v>
      </c>
      <c r="G6237" s="26" t="s">
        <v>14</v>
      </c>
      <c r="H6237" s="23">
        <v>0</v>
      </c>
      <c r="I6237" s="27"/>
      <c r="J6237" s="28">
        <v>0</v>
      </c>
      <c r="K6237" t="str">
        <f>IF((LEN(relatorio_Ananindeua3[[#This Row],[CIF/CPF/CNPJ]])=14),relatorio_Ananindeua3[[#This Row],[CIF/CPF/CNPJ]],relatorio_Ananindeua3[[#This Row],[Coluna2]])</f>
        <v>53896481000121</v>
      </c>
      <c r="L6237" t="str">
        <f t="shared" si="98"/>
        <v>538******21</v>
      </c>
    </row>
    <row r="6238" spans="1:12" x14ac:dyDescent="0.25">
      <c r="A6238" s="23" t="s">
        <v>11692</v>
      </c>
      <c r="B6238" s="23" t="s">
        <v>11693</v>
      </c>
      <c r="C6238" s="23" t="s">
        <v>32</v>
      </c>
      <c r="D6238" s="24">
        <v>45337.45579861111</v>
      </c>
      <c r="E6238" s="25" t="s">
        <v>13</v>
      </c>
      <c r="F6238" s="26" t="s">
        <v>16</v>
      </c>
      <c r="G6238" s="26" t="s">
        <v>14</v>
      </c>
      <c r="H6238" s="23">
        <v>0</v>
      </c>
      <c r="I6238" s="27"/>
      <c r="J6238" s="28">
        <v>0</v>
      </c>
      <c r="K6238" t="str">
        <f>IF((LEN(relatorio_Ananindeua3[[#This Row],[CIF/CPF/CNPJ]])=14),relatorio_Ananindeua3[[#This Row],[CIF/CPF/CNPJ]],relatorio_Ananindeua3[[#This Row],[Coluna2]])</f>
        <v>53898503000192</v>
      </c>
      <c r="L6238" t="str">
        <f t="shared" si="98"/>
        <v>538******92</v>
      </c>
    </row>
    <row r="6239" spans="1:12" x14ac:dyDescent="0.25">
      <c r="A6239" s="23" t="s">
        <v>5981</v>
      </c>
      <c r="B6239" s="23" t="s">
        <v>5982</v>
      </c>
      <c r="C6239" s="23" t="s">
        <v>34</v>
      </c>
      <c r="D6239" s="24">
        <v>45337.455810185187</v>
      </c>
      <c r="E6239" s="25" t="s">
        <v>13</v>
      </c>
      <c r="F6239" s="26" t="s">
        <v>16</v>
      </c>
      <c r="G6239" s="26" t="s">
        <v>14</v>
      </c>
      <c r="H6239" s="23">
        <v>0</v>
      </c>
      <c r="I6239" s="27"/>
      <c r="J6239" s="28">
        <v>0</v>
      </c>
      <c r="K6239" t="str">
        <f>IF((LEN(relatorio_Ananindeua3[[#This Row],[CIF/CPF/CNPJ]])=14),relatorio_Ananindeua3[[#This Row],[CIF/CPF/CNPJ]],relatorio_Ananindeua3[[#This Row],[Coluna2]])</f>
        <v>43535877000190</v>
      </c>
      <c r="L6239" t="str">
        <f t="shared" si="98"/>
        <v>435******90</v>
      </c>
    </row>
    <row r="6240" spans="1:12" x14ac:dyDescent="0.25">
      <c r="A6240" s="23" t="s">
        <v>11680</v>
      </c>
      <c r="B6240" s="23" t="s">
        <v>11681</v>
      </c>
      <c r="C6240" s="23" t="s">
        <v>32</v>
      </c>
      <c r="D6240" s="24">
        <v>45337.455821759257</v>
      </c>
      <c r="E6240" s="25" t="s">
        <v>13</v>
      </c>
      <c r="F6240" s="26" t="s">
        <v>16</v>
      </c>
      <c r="G6240" s="26" t="s">
        <v>14</v>
      </c>
      <c r="H6240" s="23">
        <v>0</v>
      </c>
      <c r="I6240" s="27"/>
      <c r="J6240" s="28">
        <v>0</v>
      </c>
      <c r="K6240" t="str">
        <f>IF((LEN(relatorio_Ananindeua3[[#This Row],[CIF/CPF/CNPJ]])=14),relatorio_Ananindeua3[[#This Row],[CIF/CPF/CNPJ]],relatorio_Ananindeua3[[#This Row],[Coluna2]])</f>
        <v>53894330000134</v>
      </c>
      <c r="L6240" t="str">
        <f t="shared" si="98"/>
        <v>538******34</v>
      </c>
    </row>
    <row r="6241" spans="1:12" x14ac:dyDescent="0.25">
      <c r="A6241" s="23" t="s">
        <v>11684</v>
      </c>
      <c r="B6241" s="23" t="s">
        <v>11685</v>
      </c>
      <c r="C6241" s="23" t="s">
        <v>32</v>
      </c>
      <c r="D6241" s="24">
        <v>45337.455833333333</v>
      </c>
      <c r="E6241" s="25" t="s">
        <v>13</v>
      </c>
      <c r="F6241" s="26" t="s">
        <v>16</v>
      </c>
      <c r="G6241" s="26" t="s">
        <v>14</v>
      </c>
      <c r="H6241" s="23">
        <v>0</v>
      </c>
      <c r="I6241" s="27"/>
      <c r="J6241" s="28">
        <v>0</v>
      </c>
      <c r="K6241" t="str">
        <f>IF((LEN(relatorio_Ananindeua3[[#This Row],[CIF/CPF/CNPJ]])=14),relatorio_Ananindeua3[[#This Row],[CIF/CPF/CNPJ]],relatorio_Ananindeua3[[#This Row],[Coluna2]])</f>
        <v>53895963000167</v>
      </c>
      <c r="L6241" t="str">
        <f t="shared" si="98"/>
        <v>538******67</v>
      </c>
    </row>
    <row r="6242" spans="1:12" x14ac:dyDescent="0.25">
      <c r="A6242" s="23" t="s">
        <v>840</v>
      </c>
      <c r="B6242" s="23" t="s">
        <v>841</v>
      </c>
      <c r="C6242" s="23" t="s">
        <v>34</v>
      </c>
      <c r="D6242" s="24">
        <v>45337.45584490741</v>
      </c>
      <c r="E6242" s="25" t="s">
        <v>13</v>
      </c>
      <c r="F6242" s="26" t="s">
        <v>16</v>
      </c>
      <c r="G6242" s="26" t="s">
        <v>14</v>
      </c>
      <c r="H6242" s="23">
        <v>0</v>
      </c>
      <c r="I6242" s="27"/>
      <c r="J6242" s="28">
        <v>0</v>
      </c>
      <c r="K6242" t="str">
        <f>IF((LEN(relatorio_Ananindeua3[[#This Row],[CIF/CPF/CNPJ]])=14),relatorio_Ananindeua3[[#This Row],[CIF/CPF/CNPJ]],relatorio_Ananindeua3[[#This Row],[Coluna2]])</f>
        <v>16366096000146</v>
      </c>
      <c r="L6242" t="str">
        <f t="shared" si="98"/>
        <v>163******46</v>
      </c>
    </row>
    <row r="6243" spans="1:12" x14ac:dyDescent="0.25">
      <c r="A6243" s="23" t="s">
        <v>11682</v>
      </c>
      <c r="B6243" s="23" t="s">
        <v>11683</v>
      </c>
      <c r="C6243" s="23" t="s">
        <v>32</v>
      </c>
      <c r="D6243" s="24">
        <v>45337.455925925926</v>
      </c>
      <c r="E6243" s="25" t="s">
        <v>13</v>
      </c>
      <c r="F6243" s="26" t="s">
        <v>16</v>
      </c>
      <c r="G6243" s="26" t="s">
        <v>14</v>
      </c>
      <c r="H6243" s="23">
        <v>0</v>
      </c>
      <c r="I6243" s="27"/>
      <c r="J6243" s="28">
        <v>0</v>
      </c>
      <c r="K6243" t="str">
        <f>IF((LEN(relatorio_Ananindeua3[[#This Row],[CIF/CPF/CNPJ]])=14),relatorio_Ananindeua3[[#This Row],[CIF/CPF/CNPJ]],relatorio_Ananindeua3[[#This Row],[Coluna2]])</f>
        <v>53895570000153</v>
      </c>
      <c r="L6243" t="str">
        <f t="shared" si="98"/>
        <v>538******53</v>
      </c>
    </row>
    <row r="6244" spans="1:12" x14ac:dyDescent="0.25">
      <c r="A6244" s="23" t="s">
        <v>3330</v>
      </c>
      <c r="B6244" s="23" t="s">
        <v>3331</v>
      </c>
      <c r="C6244" s="23" t="s">
        <v>34</v>
      </c>
      <c r="D6244" s="24">
        <v>45337.455995370372</v>
      </c>
      <c r="E6244" s="25" t="s">
        <v>13</v>
      </c>
      <c r="F6244" s="26" t="s">
        <v>16</v>
      </c>
      <c r="G6244" s="26" t="s">
        <v>14</v>
      </c>
      <c r="H6244" s="23">
        <v>0</v>
      </c>
      <c r="I6244" s="27"/>
      <c r="J6244" s="28">
        <v>0</v>
      </c>
      <c r="K6244" t="str">
        <f>IF((LEN(relatorio_Ananindeua3[[#This Row],[CIF/CPF/CNPJ]])=14),relatorio_Ananindeua3[[#This Row],[CIF/CPF/CNPJ]],relatorio_Ananindeua3[[#This Row],[Coluna2]])</f>
        <v>33095049000124</v>
      </c>
      <c r="L6244" t="str">
        <f t="shared" si="98"/>
        <v>330******24</v>
      </c>
    </row>
    <row r="6245" spans="1:12" x14ac:dyDescent="0.25">
      <c r="A6245" s="23" t="s">
        <v>3464</v>
      </c>
      <c r="B6245" s="23" t="s">
        <v>3465</v>
      </c>
      <c r="C6245" s="23" t="s">
        <v>34</v>
      </c>
      <c r="D6245" s="24">
        <v>45337.456111111111</v>
      </c>
      <c r="E6245" s="25" t="s">
        <v>13</v>
      </c>
      <c r="F6245" s="26" t="s">
        <v>16</v>
      </c>
      <c r="G6245" s="26" t="s">
        <v>14</v>
      </c>
      <c r="H6245" s="23">
        <v>0</v>
      </c>
      <c r="I6245" s="27"/>
      <c r="J6245" s="28">
        <v>0</v>
      </c>
      <c r="K6245" t="str">
        <f>IF((LEN(relatorio_Ananindeua3[[#This Row],[CIF/CPF/CNPJ]])=14),relatorio_Ananindeua3[[#This Row],[CIF/CPF/CNPJ]],relatorio_Ananindeua3[[#This Row],[Coluna2]])</f>
        <v>33747366000188</v>
      </c>
      <c r="L6245" t="str">
        <f t="shared" si="98"/>
        <v>337******88</v>
      </c>
    </row>
    <row r="6246" spans="1:12" x14ac:dyDescent="0.25">
      <c r="A6246" s="23" t="s">
        <v>5645</v>
      </c>
      <c r="B6246" s="23" t="s">
        <v>5646</v>
      </c>
      <c r="C6246" s="23" t="s">
        <v>34</v>
      </c>
      <c r="D6246" s="24">
        <v>45337.456122685187</v>
      </c>
      <c r="E6246" s="25" t="s">
        <v>13</v>
      </c>
      <c r="F6246" s="26" t="s">
        <v>16</v>
      </c>
      <c r="G6246" s="26" t="s">
        <v>14</v>
      </c>
      <c r="H6246" s="23">
        <v>0</v>
      </c>
      <c r="I6246" s="27"/>
      <c r="J6246" s="28">
        <v>0</v>
      </c>
      <c r="K6246" t="str">
        <f>IF((LEN(relatorio_Ananindeua3[[#This Row],[CIF/CPF/CNPJ]])=14),relatorio_Ananindeua3[[#This Row],[CIF/CPF/CNPJ]],relatorio_Ananindeua3[[#This Row],[Coluna2]])</f>
        <v>42357131000170</v>
      </c>
      <c r="L6246" t="str">
        <f t="shared" si="98"/>
        <v>423******70</v>
      </c>
    </row>
    <row r="6247" spans="1:12" x14ac:dyDescent="0.25">
      <c r="A6247" s="23" t="s">
        <v>11722</v>
      </c>
      <c r="B6247" s="23" t="s">
        <v>11723</v>
      </c>
      <c r="C6247" s="23" t="s">
        <v>32</v>
      </c>
      <c r="D6247" s="24">
        <v>45337.456134259257</v>
      </c>
      <c r="E6247" s="25" t="s">
        <v>13</v>
      </c>
      <c r="F6247" s="26" t="s">
        <v>16</v>
      </c>
      <c r="G6247" s="26" t="s">
        <v>14</v>
      </c>
      <c r="H6247" s="23">
        <v>0</v>
      </c>
      <c r="I6247" s="27"/>
      <c r="J6247" s="28">
        <v>0</v>
      </c>
      <c r="K6247" t="str">
        <f>IF((LEN(relatorio_Ananindeua3[[#This Row],[CIF/CPF/CNPJ]])=14),relatorio_Ananindeua3[[#This Row],[CIF/CPF/CNPJ]],relatorio_Ananindeua3[[#This Row],[Coluna2]])</f>
        <v>53907874000193</v>
      </c>
      <c r="L6247" t="str">
        <f t="shared" si="98"/>
        <v>539******93</v>
      </c>
    </row>
    <row r="6248" spans="1:12" x14ac:dyDescent="0.25">
      <c r="A6248" s="23" t="s">
        <v>8035</v>
      </c>
      <c r="B6248" s="23" t="s">
        <v>8036</v>
      </c>
      <c r="C6248" s="23" t="s">
        <v>34</v>
      </c>
      <c r="D6248" s="24">
        <v>45337.456145833334</v>
      </c>
      <c r="E6248" s="25" t="s">
        <v>13</v>
      </c>
      <c r="F6248" s="26" t="s">
        <v>16</v>
      </c>
      <c r="G6248" s="26" t="s">
        <v>14</v>
      </c>
      <c r="H6248" s="23">
        <v>0</v>
      </c>
      <c r="I6248" s="27"/>
      <c r="J6248" s="28">
        <v>0</v>
      </c>
      <c r="K6248" t="str">
        <f>IF((LEN(relatorio_Ananindeua3[[#This Row],[CIF/CPF/CNPJ]])=14),relatorio_Ananindeua3[[#This Row],[CIF/CPF/CNPJ]],relatorio_Ananindeua3[[#This Row],[Coluna2]])</f>
        <v>48970565000128</v>
      </c>
      <c r="L6248" t="str">
        <f t="shared" si="98"/>
        <v>489******28</v>
      </c>
    </row>
    <row r="6249" spans="1:12" x14ac:dyDescent="0.25">
      <c r="A6249" s="23" t="s">
        <v>9388</v>
      </c>
      <c r="B6249" s="23" t="s">
        <v>9389</v>
      </c>
      <c r="C6249" s="23" t="s">
        <v>34</v>
      </c>
      <c r="D6249" s="24">
        <v>45337.456157407411</v>
      </c>
      <c r="E6249" s="25" t="s">
        <v>13</v>
      </c>
      <c r="F6249" s="26" t="s">
        <v>16</v>
      </c>
      <c r="G6249" s="26" t="s">
        <v>14</v>
      </c>
      <c r="H6249" s="23">
        <v>0</v>
      </c>
      <c r="I6249" s="27"/>
      <c r="J6249" s="28">
        <v>0</v>
      </c>
      <c r="K6249" t="str">
        <f>IF((LEN(relatorio_Ananindeua3[[#This Row],[CIF/CPF/CNPJ]])=14),relatorio_Ananindeua3[[#This Row],[CIF/CPF/CNPJ]],relatorio_Ananindeua3[[#This Row],[Coluna2]])</f>
        <v>51276583000119</v>
      </c>
      <c r="L6249" t="str">
        <f t="shared" si="98"/>
        <v>512******19</v>
      </c>
    </row>
    <row r="6250" spans="1:12" x14ac:dyDescent="0.25">
      <c r="A6250" s="23" t="s">
        <v>11726</v>
      </c>
      <c r="B6250" s="23" t="s">
        <v>11727</v>
      </c>
      <c r="C6250" s="23" t="s">
        <v>32</v>
      </c>
      <c r="D6250" s="24">
        <v>45337.456180555557</v>
      </c>
      <c r="E6250" s="25" t="s">
        <v>13</v>
      </c>
      <c r="F6250" s="26" t="s">
        <v>16</v>
      </c>
      <c r="G6250" s="26" t="s">
        <v>14</v>
      </c>
      <c r="H6250" s="23">
        <v>0</v>
      </c>
      <c r="I6250" s="27"/>
      <c r="J6250" s="28">
        <v>0</v>
      </c>
      <c r="K6250" t="str">
        <f>IF((LEN(relatorio_Ananindeua3[[#This Row],[CIF/CPF/CNPJ]])=14),relatorio_Ananindeua3[[#This Row],[CIF/CPF/CNPJ]],relatorio_Ananindeua3[[#This Row],[Coluna2]])</f>
        <v>53908062000162</v>
      </c>
      <c r="L6250" t="str">
        <f t="shared" si="98"/>
        <v>539******62</v>
      </c>
    </row>
    <row r="6251" spans="1:12" x14ac:dyDescent="0.25">
      <c r="A6251" s="23" t="s">
        <v>4603</v>
      </c>
      <c r="B6251" s="23" t="s">
        <v>4604</v>
      </c>
      <c r="C6251" s="23" t="s">
        <v>34</v>
      </c>
      <c r="D6251" s="24">
        <v>45337.45621527778</v>
      </c>
      <c r="E6251" s="25" t="s">
        <v>13</v>
      </c>
      <c r="F6251" s="26" t="s">
        <v>16</v>
      </c>
      <c r="G6251" s="26" t="s">
        <v>14</v>
      </c>
      <c r="H6251" s="23">
        <v>0</v>
      </c>
      <c r="I6251" s="27"/>
      <c r="J6251" s="28">
        <v>0</v>
      </c>
      <c r="K6251" t="str">
        <f>IF((LEN(relatorio_Ananindeua3[[#This Row],[CIF/CPF/CNPJ]])=14),relatorio_Ananindeua3[[#This Row],[CIF/CPF/CNPJ]],relatorio_Ananindeua3[[#This Row],[Coluna2]])</f>
        <v>38154913000135</v>
      </c>
      <c r="L6251" t="str">
        <f t="shared" si="98"/>
        <v>381******35</v>
      </c>
    </row>
    <row r="6252" spans="1:12" x14ac:dyDescent="0.25">
      <c r="A6252" s="23" t="s">
        <v>11718</v>
      </c>
      <c r="B6252" s="23" t="s">
        <v>11719</v>
      </c>
      <c r="C6252" s="23" t="s">
        <v>32</v>
      </c>
      <c r="D6252" s="24">
        <v>45337.456250000003</v>
      </c>
      <c r="E6252" s="25" t="s">
        <v>13</v>
      </c>
      <c r="F6252" s="26" t="s">
        <v>16</v>
      </c>
      <c r="G6252" s="26" t="s">
        <v>14</v>
      </c>
      <c r="H6252" s="23">
        <v>0</v>
      </c>
      <c r="I6252" s="27"/>
      <c r="J6252" s="28">
        <v>0</v>
      </c>
      <c r="K6252" t="str">
        <f>IF((LEN(relatorio_Ananindeua3[[#This Row],[CIF/CPF/CNPJ]])=14),relatorio_Ananindeua3[[#This Row],[CIF/CPF/CNPJ]],relatorio_Ananindeua3[[#This Row],[Coluna2]])</f>
        <v>53903022000128</v>
      </c>
      <c r="L6252" t="str">
        <f t="shared" si="98"/>
        <v>539******28</v>
      </c>
    </row>
    <row r="6253" spans="1:12" x14ac:dyDescent="0.25">
      <c r="A6253" s="23" t="s">
        <v>11704</v>
      </c>
      <c r="B6253" s="23" t="s">
        <v>11705</v>
      </c>
      <c r="C6253" s="23" t="s">
        <v>32</v>
      </c>
      <c r="D6253" s="24">
        <v>45337.456273148149</v>
      </c>
      <c r="E6253" s="25" t="s">
        <v>13</v>
      </c>
      <c r="F6253" s="26" t="s">
        <v>16</v>
      </c>
      <c r="G6253" s="26" t="s">
        <v>14</v>
      </c>
      <c r="H6253" s="23">
        <v>0</v>
      </c>
      <c r="I6253" s="27"/>
      <c r="J6253" s="28">
        <v>0</v>
      </c>
      <c r="K6253" t="str">
        <f>IF((LEN(relatorio_Ananindeua3[[#This Row],[CIF/CPF/CNPJ]])=14),relatorio_Ananindeua3[[#This Row],[CIF/CPF/CNPJ]],relatorio_Ananindeua3[[#This Row],[Coluna2]])</f>
        <v>53900333000133</v>
      </c>
      <c r="L6253" t="str">
        <f t="shared" si="98"/>
        <v>539******33</v>
      </c>
    </row>
    <row r="6254" spans="1:12" x14ac:dyDescent="0.25">
      <c r="A6254" s="23" t="s">
        <v>4088</v>
      </c>
      <c r="B6254" s="23" t="s">
        <v>4089</v>
      </c>
      <c r="C6254" s="23" t="s">
        <v>34</v>
      </c>
      <c r="D6254" s="24">
        <v>45337.457673611112</v>
      </c>
      <c r="E6254" s="25" t="s">
        <v>13</v>
      </c>
      <c r="F6254" s="26" t="s">
        <v>16</v>
      </c>
      <c r="G6254" s="26" t="s">
        <v>14</v>
      </c>
      <c r="H6254" s="23">
        <v>0</v>
      </c>
      <c r="I6254" s="27"/>
      <c r="J6254" s="28">
        <v>0</v>
      </c>
      <c r="K6254" t="str">
        <f>IF((LEN(relatorio_Ananindeua3[[#This Row],[CIF/CPF/CNPJ]])=14),relatorio_Ananindeua3[[#This Row],[CIF/CPF/CNPJ]],relatorio_Ananindeua3[[#This Row],[Coluna2]])</f>
        <v>36118157000163</v>
      </c>
      <c r="L6254" t="str">
        <f t="shared" si="98"/>
        <v>361******63</v>
      </c>
    </row>
    <row r="6255" spans="1:12" x14ac:dyDescent="0.25">
      <c r="A6255" s="23" t="s">
        <v>11620</v>
      </c>
      <c r="B6255" s="23" t="s">
        <v>11621</v>
      </c>
      <c r="C6255" s="23" t="s">
        <v>32</v>
      </c>
      <c r="D6255" s="24">
        <v>45337.457696759258</v>
      </c>
      <c r="E6255" s="25" t="s">
        <v>13</v>
      </c>
      <c r="F6255" s="26" t="s">
        <v>16</v>
      </c>
      <c r="G6255" s="26" t="s">
        <v>14</v>
      </c>
      <c r="H6255" s="23">
        <v>0</v>
      </c>
      <c r="I6255" s="27"/>
      <c r="J6255" s="28">
        <v>0</v>
      </c>
      <c r="K6255" t="str">
        <f>IF((LEN(relatorio_Ananindeua3[[#This Row],[CIF/CPF/CNPJ]])=14),relatorio_Ananindeua3[[#This Row],[CIF/CPF/CNPJ]],relatorio_Ananindeua3[[#This Row],[Coluna2]])</f>
        <v>53881653000193</v>
      </c>
      <c r="L6255" t="str">
        <f t="shared" si="98"/>
        <v>538******93</v>
      </c>
    </row>
    <row r="6256" spans="1:12" x14ac:dyDescent="0.25">
      <c r="A6256" s="23" t="s">
        <v>8808</v>
      </c>
      <c r="B6256" s="23" t="s">
        <v>8809</v>
      </c>
      <c r="C6256" s="23" t="s">
        <v>34</v>
      </c>
      <c r="D6256" s="24">
        <v>45337.457719907405</v>
      </c>
      <c r="E6256" s="25" t="s">
        <v>13</v>
      </c>
      <c r="F6256" s="26" t="s">
        <v>16</v>
      </c>
      <c r="G6256" s="26" t="s">
        <v>14</v>
      </c>
      <c r="H6256" s="23">
        <v>0</v>
      </c>
      <c r="I6256" s="27"/>
      <c r="J6256" s="28">
        <v>0</v>
      </c>
      <c r="K6256" t="str">
        <f>IF((LEN(relatorio_Ananindeua3[[#This Row],[CIF/CPF/CNPJ]])=14),relatorio_Ananindeua3[[#This Row],[CIF/CPF/CNPJ]],relatorio_Ananindeua3[[#This Row],[Coluna2]])</f>
        <v>50376063000115</v>
      </c>
      <c r="L6256" t="str">
        <f t="shared" si="98"/>
        <v>503******15</v>
      </c>
    </row>
    <row r="6257" spans="1:12" x14ac:dyDescent="0.25">
      <c r="A6257" s="23" t="s">
        <v>11624</v>
      </c>
      <c r="B6257" s="23" t="s">
        <v>11625</v>
      </c>
      <c r="C6257" s="23" t="s">
        <v>32</v>
      </c>
      <c r="D6257" s="24">
        <v>45337.457719907405</v>
      </c>
      <c r="E6257" s="25" t="s">
        <v>13</v>
      </c>
      <c r="F6257" s="26" t="s">
        <v>16</v>
      </c>
      <c r="G6257" s="26" t="s">
        <v>14</v>
      </c>
      <c r="H6257" s="23">
        <v>0</v>
      </c>
      <c r="I6257" s="27"/>
      <c r="J6257" s="28">
        <v>0</v>
      </c>
      <c r="K6257" t="str">
        <f>IF((LEN(relatorio_Ananindeua3[[#This Row],[CIF/CPF/CNPJ]])=14),relatorio_Ananindeua3[[#This Row],[CIF/CPF/CNPJ]],relatorio_Ananindeua3[[#This Row],[Coluna2]])</f>
        <v>53882358000151</v>
      </c>
      <c r="L6257" t="str">
        <f t="shared" si="98"/>
        <v>538******51</v>
      </c>
    </row>
    <row r="6258" spans="1:12" x14ac:dyDescent="0.25">
      <c r="A6258" s="23" t="s">
        <v>11606</v>
      </c>
      <c r="B6258" s="23" t="s">
        <v>11607</v>
      </c>
      <c r="C6258" s="23" t="s">
        <v>32</v>
      </c>
      <c r="D6258" s="24">
        <v>45337.457743055558</v>
      </c>
      <c r="E6258" s="25" t="s">
        <v>13</v>
      </c>
      <c r="F6258" s="26" t="s">
        <v>16</v>
      </c>
      <c r="G6258" s="26" t="s">
        <v>14</v>
      </c>
      <c r="H6258" s="23">
        <v>0</v>
      </c>
      <c r="I6258" s="27"/>
      <c r="J6258" s="28">
        <v>0</v>
      </c>
      <c r="K6258" t="str">
        <f>IF((LEN(relatorio_Ananindeua3[[#This Row],[CIF/CPF/CNPJ]])=14),relatorio_Ananindeua3[[#This Row],[CIF/CPF/CNPJ]],relatorio_Ananindeua3[[#This Row],[Coluna2]])</f>
        <v>53874235000179</v>
      </c>
      <c r="L6258" t="str">
        <f t="shared" si="98"/>
        <v>538******79</v>
      </c>
    </row>
    <row r="6259" spans="1:12" x14ac:dyDescent="0.25">
      <c r="A6259" s="23" t="s">
        <v>3614</v>
      </c>
      <c r="B6259" s="23" t="s">
        <v>3615</v>
      </c>
      <c r="C6259" s="23" t="s">
        <v>34</v>
      </c>
      <c r="D6259" s="24">
        <v>45337.457777777781</v>
      </c>
      <c r="E6259" s="25" t="s">
        <v>13</v>
      </c>
      <c r="F6259" s="26" t="s">
        <v>16</v>
      </c>
      <c r="G6259" s="26" t="s">
        <v>14</v>
      </c>
      <c r="H6259" s="23">
        <v>0</v>
      </c>
      <c r="I6259" s="27"/>
      <c r="J6259" s="28">
        <v>0</v>
      </c>
      <c r="K6259" t="str">
        <f>IF((LEN(relatorio_Ananindeua3[[#This Row],[CIF/CPF/CNPJ]])=14),relatorio_Ananindeua3[[#This Row],[CIF/CPF/CNPJ]],relatorio_Ananindeua3[[#This Row],[Coluna2]])</f>
        <v>34278334000143</v>
      </c>
      <c r="L6259" t="str">
        <f t="shared" si="98"/>
        <v>342******43</v>
      </c>
    </row>
    <row r="6260" spans="1:12" x14ac:dyDescent="0.25">
      <c r="A6260" s="23" t="s">
        <v>11596</v>
      </c>
      <c r="B6260" s="23" t="s">
        <v>11597</v>
      </c>
      <c r="C6260" s="23" t="s">
        <v>32</v>
      </c>
      <c r="D6260" s="24">
        <v>45337.457800925928</v>
      </c>
      <c r="E6260" s="25" t="s">
        <v>13</v>
      </c>
      <c r="F6260" s="26" t="s">
        <v>16</v>
      </c>
      <c r="G6260" s="26" t="s">
        <v>14</v>
      </c>
      <c r="H6260" s="23">
        <v>0</v>
      </c>
      <c r="I6260" s="27"/>
      <c r="J6260" s="28">
        <v>0</v>
      </c>
      <c r="K6260" t="str">
        <f>IF((LEN(relatorio_Ananindeua3[[#This Row],[CIF/CPF/CNPJ]])=14),relatorio_Ananindeua3[[#This Row],[CIF/CPF/CNPJ]],relatorio_Ananindeua3[[#This Row],[Coluna2]])</f>
        <v>53872436000137</v>
      </c>
      <c r="L6260" t="str">
        <f t="shared" si="98"/>
        <v>538******37</v>
      </c>
    </row>
    <row r="6261" spans="1:12" x14ac:dyDescent="0.25">
      <c r="A6261" s="23" t="s">
        <v>6195</v>
      </c>
      <c r="B6261" s="23" t="s">
        <v>6196</v>
      </c>
      <c r="C6261" s="23" t="s">
        <v>34</v>
      </c>
      <c r="D6261" s="24">
        <v>45337.457812499997</v>
      </c>
      <c r="E6261" s="25" t="s">
        <v>13</v>
      </c>
      <c r="F6261" s="26" t="s">
        <v>16</v>
      </c>
      <c r="G6261" s="26" t="s">
        <v>14</v>
      </c>
      <c r="H6261" s="23">
        <v>0</v>
      </c>
      <c r="I6261" s="27"/>
      <c r="J6261" s="28">
        <v>0</v>
      </c>
      <c r="K6261" t="str">
        <f>IF((LEN(relatorio_Ananindeua3[[#This Row],[CIF/CPF/CNPJ]])=14),relatorio_Ananindeua3[[#This Row],[CIF/CPF/CNPJ]],relatorio_Ananindeua3[[#This Row],[Coluna2]])</f>
        <v>44234955000189</v>
      </c>
      <c r="L6261" t="str">
        <f t="shared" si="98"/>
        <v>442******89</v>
      </c>
    </row>
    <row r="6262" spans="1:12" x14ac:dyDescent="0.25">
      <c r="A6262" s="23" t="s">
        <v>6733</v>
      </c>
      <c r="B6262" s="23" t="s">
        <v>6734</v>
      </c>
      <c r="C6262" s="23" t="s">
        <v>34</v>
      </c>
      <c r="D6262" s="24">
        <v>45337.457812499997</v>
      </c>
      <c r="E6262" s="25" t="s">
        <v>13</v>
      </c>
      <c r="F6262" s="26" t="s">
        <v>16</v>
      </c>
      <c r="G6262" s="26" t="s">
        <v>14</v>
      </c>
      <c r="H6262" s="23">
        <v>0</v>
      </c>
      <c r="I6262" s="27"/>
      <c r="J6262" s="28">
        <v>0</v>
      </c>
      <c r="K6262" t="str">
        <f>IF((LEN(relatorio_Ananindeua3[[#This Row],[CIF/CPF/CNPJ]])=14),relatorio_Ananindeua3[[#This Row],[CIF/CPF/CNPJ]],relatorio_Ananindeua3[[#This Row],[Coluna2]])</f>
        <v>45732132000146</v>
      </c>
      <c r="L6262" t="str">
        <f t="shared" si="98"/>
        <v>457******46</v>
      </c>
    </row>
    <row r="6263" spans="1:12" x14ac:dyDescent="0.25">
      <c r="A6263" s="23" t="s">
        <v>7154</v>
      </c>
      <c r="B6263" s="23" t="s">
        <v>7155</v>
      </c>
      <c r="C6263" s="23" t="s">
        <v>34</v>
      </c>
      <c r="D6263" s="24">
        <v>45337.457835648151</v>
      </c>
      <c r="E6263" s="25" t="s">
        <v>13</v>
      </c>
      <c r="F6263" s="26" t="s">
        <v>16</v>
      </c>
      <c r="G6263" s="26" t="s">
        <v>14</v>
      </c>
      <c r="H6263" s="23">
        <v>0</v>
      </c>
      <c r="I6263" s="27"/>
      <c r="J6263" s="28">
        <v>0</v>
      </c>
      <c r="K6263" t="str">
        <f>IF((LEN(relatorio_Ananindeua3[[#This Row],[CIF/CPF/CNPJ]])=14),relatorio_Ananindeua3[[#This Row],[CIF/CPF/CNPJ]],relatorio_Ananindeua3[[#This Row],[Coluna2]])</f>
        <v>46805516000104</v>
      </c>
      <c r="L6263" t="str">
        <f t="shared" si="98"/>
        <v>468******04</v>
      </c>
    </row>
    <row r="6264" spans="1:12" x14ac:dyDescent="0.25">
      <c r="A6264" s="23" t="s">
        <v>11666</v>
      </c>
      <c r="B6264" s="23" t="s">
        <v>11667</v>
      </c>
      <c r="C6264" s="23" t="s">
        <v>32</v>
      </c>
      <c r="D6264" s="24">
        <v>45337.45784722222</v>
      </c>
      <c r="E6264" s="25" t="s">
        <v>13</v>
      </c>
      <c r="F6264" s="26" t="s">
        <v>16</v>
      </c>
      <c r="G6264" s="26" t="s">
        <v>14</v>
      </c>
      <c r="H6264" s="23">
        <v>0</v>
      </c>
      <c r="I6264" s="27"/>
      <c r="J6264" s="28">
        <v>0</v>
      </c>
      <c r="K6264" t="str">
        <f>IF((LEN(relatorio_Ananindeua3[[#This Row],[CIF/CPF/CNPJ]])=14),relatorio_Ananindeua3[[#This Row],[CIF/CPF/CNPJ]],relatorio_Ananindeua3[[#This Row],[Coluna2]])</f>
        <v>53893230000193</v>
      </c>
      <c r="L6264" t="str">
        <f t="shared" si="98"/>
        <v>538******93</v>
      </c>
    </row>
    <row r="6265" spans="1:12" x14ac:dyDescent="0.25">
      <c r="A6265" s="23" t="s">
        <v>3324</v>
      </c>
      <c r="B6265" s="23" t="s">
        <v>3325</v>
      </c>
      <c r="C6265" s="23" t="s">
        <v>34</v>
      </c>
      <c r="D6265" s="24">
        <v>45337.457858796297</v>
      </c>
      <c r="E6265" s="25" t="s">
        <v>13</v>
      </c>
      <c r="F6265" s="26" t="s">
        <v>16</v>
      </c>
      <c r="G6265" s="26" t="s">
        <v>14</v>
      </c>
      <c r="H6265" s="23">
        <v>0</v>
      </c>
      <c r="I6265" s="27"/>
      <c r="J6265" s="28">
        <v>0</v>
      </c>
      <c r="K6265" t="str">
        <f>IF((LEN(relatorio_Ananindeua3[[#This Row],[CIF/CPF/CNPJ]])=14),relatorio_Ananindeua3[[#This Row],[CIF/CPF/CNPJ]],relatorio_Ananindeua3[[#This Row],[Coluna2]])</f>
        <v>33071080000125</v>
      </c>
      <c r="L6265" t="str">
        <f t="shared" si="98"/>
        <v>330******25</v>
      </c>
    </row>
    <row r="6266" spans="1:12" x14ac:dyDescent="0.25">
      <c r="A6266" s="23" t="s">
        <v>5240</v>
      </c>
      <c r="B6266" s="23" t="s">
        <v>5241</v>
      </c>
      <c r="C6266" s="23" t="s">
        <v>34</v>
      </c>
      <c r="D6266" s="24">
        <v>45337.457870370374</v>
      </c>
      <c r="E6266" s="25" t="s">
        <v>13</v>
      </c>
      <c r="F6266" s="26" t="s">
        <v>16</v>
      </c>
      <c r="G6266" s="26" t="s">
        <v>14</v>
      </c>
      <c r="H6266" s="23">
        <v>0</v>
      </c>
      <c r="I6266" s="27"/>
      <c r="J6266" s="28">
        <v>0</v>
      </c>
      <c r="K6266" t="str">
        <f>IF((LEN(relatorio_Ananindeua3[[#This Row],[CIF/CPF/CNPJ]])=14),relatorio_Ananindeua3[[#This Row],[CIF/CPF/CNPJ]],relatorio_Ananindeua3[[#This Row],[Coluna2]])</f>
        <v>41111325000129</v>
      </c>
      <c r="L6266" t="str">
        <f t="shared" si="98"/>
        <v>411******29</v>
      </c>
    </row>
    <row r="6267" spans="1:12" x14ac:dyDescent="0.25">
      <c r="A6267" s="23" t="s">
        <v>11656</v>
      </c>
      <c r="B6267" s="23" t="s">
        <v>11657</v>
      </c>
      <c r="C6267" s="23" t="s">
        <v>32</v>
      </c>
      <c r="D6267" s="24">
        <v>45337.457905092589</v>
      </c>
      <c r="E6267" s="25" t="s">
        <v>13</v>
      </c>
      <c r="F6267" s="26" t="s">
        <v>16</v>
      </c>
      <c r="G6267" s="26" t="s">
        <v>14</v>
      </c>
      <c r="H6267" s="23">
        <v>0</v>
      </c>
      <c r="I6267" s="27"/>
      <c r="J6267" s="28">
        <v>0</v>
      </c>
      <c r="K6267" t="str">
        <f>IF((LEN(relatorio_Ananindeua3[[#This Row],[CIF/CPF/CNPJ]])=14),relatorio_Ananindeua3[[#This Row],[CIF/CPF/CNPJ]],relatorio_Ananindeua3[[#This Row],[Coluna2]])</f>
        <v>53889899000101</v>
      </c>
      <c r="L6267" t="str">
        <f t="shared" si="98"/>
        <v>538******01</v>
      </c>
    </row>
    <row r="6268" spans="1:12" x14ac:dyDescent="0.25">
      <c r="A6268" s="23" t="s">
        <v>11662</v>
      </c>
      <c r="B6268" s="23" t="s">
        <v>11663</v>
      </c>
      <c r="C6268" s="23" t="s">
        <v>32</v>
      </c>
      <c r="D6268" s="24">
        <v>45337.457905092589</v>
      </c>
      <c r="E6268" s="25" t="s">
        <v>13</v>
      </c>
      <c r="F6268" s="26" t="s">
        <v>16</v>
      </c>
      <c r="G6268" s="26" t="s">
        <v>14</v>
      </c>
      <c r="H6268" s="23">
        <v>0</v>
      </c>
      <c r="I6268" s="27"/>
      <c r="J6268" s="28">
        <v>0</v>
      </c>
      <c r="K6268" t="str">
        <f>IF((LEN(relatorio_Ananindeua3[[#This Row],[CIF/CPF/CNPJ]])=14),relatorio_Ananindeua3[[#This Row],[CIF/CPF/CNPJ]],relatorio_Ananindeua3[[#This Row],[Coluna2]])</f>
        <v>53892321000104</v>
      </c>
      <c r="L6268" t="str">
        <f t="shared" si="98"/>
        <v>538******04</v>
      </c>
    </row>
    <row r="6269" spans="1:12" x14ac:dyDescent="0.25">
      <c r="A6269" s="23" t="s">
        <v>11676</v>
      </c>
      <c r="B6269" s="23" t="s">
        <v>11677</v>
      </c>
      <c r="C6269" s="23" t="s">
        <v>32</v>
      </c>
      <c r="D6269" s="24">
        <v>45337.457916666666</v>
      </c>
      <c r="E6269" s="25" t="s">
        <v>13</v>
      </c>
      <c r="F6269" s="26" t="s">
        <v>16</v>
      </c>
      <c r="G6269" s="26" t="s">
        <v>14</v>
      </c>
      <c r="H6269" s="23">
        <v>0</v>
      </c>
      <c r="I6269" s="27"/>
      <c r="J6269" s="28">
        <v>0</v>
      </c>
      <c r="K6269" t="str">
        <f>IF((LEN(relatorio_Ananindeua3[[#This Row],[CIF/CPF/CNPJ]])=14),relatorio_Ananindeua3[[#This Row],[CIF/CPF/CNPJ]],relatorio_Ananindeua3[[#This Row],[Coluna2]])</f>
        <v>53893941000168</v>
      </c>
      <c r="L6269" t="str">
        <f t="shared" si="98"/>
        <v>538******68</v>
      </c>
    </row>
    <row r="6270" spans="1:12" x14ac:dyDescent="0.25">
      <c r="A6270" s="23" t="s">
        <v>9963</v>
      </c>
      <c r="B6270" s="23" t="s">
        <v>9964</v>
      </c>
      <c r="C6270" s="23" t="s">
        <v>34</v>
      </c>
      <c r="D6270" s="24">
        <v>45337.457928240743</v>
      </c>
      <c r="E6270" s="25" t="s">
        <v>13</v>
      </c>
      <c r="F6270" s="26" t="s">
        <v>16</v>
      </c>
      <c r="G6270" s="26" t="s">
        <v>14</v>
      </c>
      <c r="H6270" s="23">
        <v>0</v>
      </c>
      <c r="I6270" s="27"/>
      <c r="J6270" s="28">
        <v>0</v>
      </c>
      <c r="K6270" t="str">
        <f>IF((LEN(relatorio_Ananindeua3[[#This Row],[CIF/CPF/CNPJ]])=14),relatorio_Ananindeua3[[#This Row],[CIF/CPF/CNPJ]],relatorio_Ananindeua3[[#This Row],[Coluna2]])</f>
        <v>52760641000148</v>
      </c>
      <c r="L6270" t="str">
        <f t="shared" si="98"/>
        <v>527******48</v>
      </c>
    </row>
    <row r="6271" spans="1:12" x14ac:dyDescent="0.25">
      <c r="A6271" s="23" t="s">
        <v>9078</v>
      </c>
      <c r="B6271" s="23" t="s">
        <v>9079</v>
      </c>
      <c r="C6271" s="23" t="s">
        <v>34</v>
      </c>
      <c r="D6271" s="24">
        <v>45337.457939814813</v>
      </c>
      <c r="E6271" s="25" t="s">
        <v>13</v>
      </c>
      <c r="F6271" s="26" t="s">
        <v>16</v>
      </c>
      <c r="G6271" s="26" t="s">
        <v>14</v>
      </c>
      <c r="H6271" s="23">
        <v>0</v>
      </c>
      <c r="I6271" s="27"/>
      <c r="J6271" s="28">
        <v>0</v>
      </c>
      <c r="K6271" t="str">
        <f>IF((LEN(relatorio_Ananindeua3[[#This Row],[CIF/CPF/CNPJ]])=14),relatorio_Ananindeua3[[#This Row],[CIF/CPF/CNPJ]],relatorio_Ananindeua3[[#This Row],[Coluna2]])</f>
        <v>50763006000199</v>
      </c>
      <c r="L6271" t="str">
        <f t="shared" si="98"/>
        <v>507******99</v>
      </c>
    </row>
    <row r="6272" spans="1:12" x14ac:dyDescent="0.25">
      <c r="A6272" s="23" t="s">
        <v>11658</v>
      </c>
      <c r="B6272" s="23" t="s">
        <v>11659</v>
      </c>
      <c r="C6272" s="23" t="s">
        <v>32</v>
      </c>
      <c r="D6272" s="24">
        <v>45337.457951388889</v>
      </c>
      <c r="E6272" s="25" t="s">
        <v>13</v>
      </c>
      <c r="F6272" s="26" t="s">
        <v>16</v>
      </c>
      <c r="G6272" s="26" t="s">
        <v>14</v>
      </c>
      <c r="H6272" s="23">
        <v>0</v>
      </c>
      <c r="I6272" s="27"/>
      <c r="J6272" s="28">
        <v>0</v>
      </c>
      <c r="K6272" t="str">
        <f>IF((LEN(relatorio_Ananindeua3[[#This Row],[CIF/CPF/CNPJ]])=14),relatorio_Ananindeua3[[#This Row],[CIF/CPF/CNPJ]],relatorio_Ananindeua3[[#This Row],[Coluna2]])</f>
        <v>53890498000171</v>
      </c>
      <c r="L6272" t="str">
        <f t="shared" si="98"/>
        <v>538******71</v>
      </c>
    </row>
    <row r="6273" spans="1:12" x14ac:dyDescent="0.25">
      <c r="A6273" s="23" t="s">
        <v>11660</v>
      </c>
      <c r="B6273" s="23" t="s">
        <v>11661</v>
      </c>
      <c r="C6273" s="23" t="s">
        <v>32</v>
      </c>
      <c r="D6273" s="24">
        <v>45337.457962962966</v>
      </c>
      <c r="E6273" s="25" t="s">
        <v>13</v>
      </c>
      <c r="F6273" s="26" t="s">
        <v>16</v>
      </c>
      <c r="G6273" s="26" t="s">
        <v>14</v>
      </c>
      <c r="H6273" s="23">
        <v>0</v>
      </c>
      <c r="I6273" s="27"/>
      <c r="J6273" s="28">
        <v>0</v>
      </c>
      <c r="K6273" t="str">
        <f>IF((LEN(relatorio_Ananindeua3[[#This Row],[CIF/CPF/CNPJ]])=14),relatorio_Ananindeua3[[#This Row],[CIF/CPF/CNPJ]],relatorio_Ananindeua3[[#This Row],[Coluna2]])</f>
        <v>53891094000100</v>
      </c>
      <c r="L6273" t="str">
        <f t="shared" si="98"/>
        <v>538******00</v>
      </c>
    </row>
    <row r="6274" spans="1:12" x14ac:dyDescent="0.25">
      <c r="A6274" s="23" t="s">
        <v>11664</v>
      </c>
      <c r="B6274" s="23" t="s">
        <v>11665</v>
      </c>
      <c r="C6274" s="23" t="s">
        <v>32</v>
      </c>
      <c r="D6274" s="24">
        <v>45337.457974537036</v>
      </c>
      <c r="E6274" s="25" t="s">
        <v>13</v>
      </c>
      <c r="F6274" s="26" t="s">
        <v>16</v>
      </c>
      <c r="G6274" s="26" t="s">
        <v>14</v>
      </c>
      <c r="H6274" s="23">
        <v>0</v>
      </c>
      <c r="I6274" s="27"/>
      <c r="J6274" s="28">
        <v>0</v>
      </c>
      <c r="K6274" t="str">
        <f>IF((LEN(relatorio_Ananindeua3[[#This Row],[CIF/CPF/CNPJ]])=14),relatorio_Ananindeua3[[#This Row],[CIF/CPF/CNPJ]],relatorio_Ananindeua3[[#This Row],[Coluna2]])</f>
        <v>53892908000113</v>
      </c>
      <c r="L6274" t="str">
        <f t="shared" si="98"/>
        <v>538******13</v>
      </c>
    </row>
    <row r="6275" spans="1:12" x14ac:dyDescent="0.25">
      <c r="A6275" s="23" t="s">
        <v>11670</v>
      </c>
      <c r="B6275" s="23" t="s">
        <v>11671</v>
      </c>
      <c r="C6275" s="23" t="s">
        <v>32</v>
      </c>
      <c r="D6275" s="24">
        <v>45337.457974537036</v>
      </c>
      <c r="E6275" s="25" t="s">
        <v>13</v>
      </c>
      <c r="F6275" s="26" t="s">
        <v>16</v>
      </c>
      <c r="G6275" s="26" t="s">
        <v>14</v>
      </c>
      <c r="H6275" s="23">
        <v>0</v>
      </c>
      <c r="I6275" s="27"/>
      <c r="J6275" s="28">
        <v>0</v>
      </c>
      <c r="K6275" t="str">
        <f>IF((LEN(relatorio_Ananindeua3[[#This Row],[CIF/CPF/CNPJ]])=14),relatorio_Ananindeua3[[#This Row],[CIF/CPF/CNPJ]],relatorio_Ananindeua3[[#This Row],[Coluna2]])</f>
        <v>53893374000140</v>
      </c>
      <c r="L6275" t="str">
        <f t="shared" si="98"/>
        <v>538******40</v>
      </c>
    </row>
    <row r="6276" spans="1:12" x14ac:dyDescent="0.25">
      <c r="A6276" s="23" t="s">
        <v>11672</v>
      </c>
      <c r="B6276" s="23" t="s">
        <v>11673</v>
      </c>
      <c r="C6276" s="23" t="s">
        <v>32</v>
      </c>
      <c r="D6276" s="24">
        <v>45337.457997685182</v>
      </c>
      <c r="E6276" s="25" t="s">
        <v>13</v>
      </c>
      <c r="F6276" s="26" t="s">
        <v>16</v>
      </c>
      <c r="G6276" s="26" t="s">
        <v>14</v>
      </c>
      <c r="H6276" s="23">
        <v>0</v>
      </c>
      <c r="I6276" s="27"/>
      <c r="J6276" s="28">
        <v>0</v>
      </c>
      <c r="K6276" t="str">
        <f>IF((LEN(relatorio_Ananindeua3[[#This Row],[CIF/CPF/CNPJ]])=14),relatorio_Ananindeua3[[#This Row],[CIF/CPF/CNPJ]],relatorio_Ananindeua3[[#This Row],[Coluna2]])</f>
        <v>53893846000164</v>
      </c>
      <c r="L6276" t="str">
        <f t="shared" si="98"/>
        <v>538******64</v>
      </c>
    </row>
    <row r="6277" spans="1:12" x14ac:dyDescent="0.25">
      <c r="A6277" s="23" t="s">
        <v>11654</v>
      </c>
      <c r="B6277" s="23" t="s">
        <v>11655</v>
      </c>
      <c r="C6277" s="23" t="s">
        <v>32</v>
      </c>
      <c r="D6277" s="24">
        <v>45337.458032407405</v>
      </c>
      <c r="E6277" s="25" t="s">
        <v>13</v>
      </c>
      <c r="F6277" s="26" t="s">
        <v>16</v>
      </c>
      <c r="G6277" s="26" t="s">
        <v>14</v>
      </c>
      <c r="H6277" s="23">
        <v>0</v>
      </c>
      <c r="I6277" s="27"/>
      <c r="J6277" s="28">
        <v>0</v>
      </c>
      <c r="K6277" t="str">
        <f>IF((LEN(relatorio_Ananindeua3[[#This Row],[CIF/CPF/CNPJ]])=14),relatorio_Ananindeua3[[#This Row],[CIF/CPF/CNPJ]],relatorio_Ananindeua3[[#This Row],[Coluna2]])</f>
        <v>53889266000101</v>
      </c>
      <c r="L6277" t="str">
        <f t="shared" si="98"/>
        <v>538******01</v>
      </c>
    </row>
    <row r="6278" spans="1:12" x14ac:dyDescent="0.25">
      <c r="A6278" s="23" t="s">
        <v>1996</v>
      </c>
      <c r="B6278" s="23" t="s">
        <v>1997</v>
      </c>
      <c r="C6278" s="23" t="s">
        <v>34</v>
      </c>
      <c r="D6278" s="24">
        <v>45337.458043981482</v>
      </c>
      <c r="E6278" s="25" t="s">
        <v>13</v>
      </c>
      <c r="F6278" s="26" t="s">
        <v>16</v>
      </c>
      <c r="G6278" s="26" t="s">
        <v>14</v>
      </c>
      <c r="H6278" s="23">
        <v>0</v>
      </c>
      <c r="I6278" s="27"/>
      <c r="J6278" s="28">
        <v>0</v>
      </c>
      <c r="K6278" t="str">
        <f>IF((LEN(relatorio_Ananindeua3[[#This Row],[CIF/CPF/CNPJ]])=14),relatorio_Ananindeua3[[#This Row],[CIF/CPF/CNPJ]],relatorio_Ananindeua3[[#This Row],[Coluna2]])</f>
        <v>26315922000181</v>
      </c>
      <c r="L6278" t="str">
        <f t="shared" si="98"/>
        <v>263******81</v>
      </c>
    </row>
    <row r="6279" spans="1:12" x14ac:dyDescent="0.25">
      <c r="A6279" s="23" t="s">
        <v>11674</v>
      </c>
      <c r="B6279" s="23" t="s">
        <v>11675</v>
      </c>
      <c r="C6279" s="23" t="s">
        <v>32</v>
      </c>
      <c r="D6279" s="24">
        <v>45337.458043981482</v>
      </c>
      <c r="E6279" s="25" t="s">
        <v>13</v>
      </c>
      <c r="F6279" s="26" t="s">
        <v>16</v>
      </c>
      <c r="G6279" s="26" t="s">
        <v>14</v>
      </c>
      <c r="H6279" s="23">
        <v>0</v>
      </c>
      <c r="I6279" s="27"/>
      <c r="J6279" s="28">
        <v>0</v>
      </c>
      <c r="K6279" t="str">
        <f>IF((LEN(relatorio_Ananindeua3[[#This Row],[CIF/CPF/CNPJ]])=14),relatorio_Ananindeua3[[#This Row],[CIF/CPF/CNPJ]],relatorio_Ananindeua3[[#This Row],[Coluna2]])</f>
        <v>53893858000199</v>
      </c>
      <c r="L6279" t="str">
        <f t="shared" si="98"/>
        <v>538******99</v>
      </c>
    </row>
    <row r="6280" spans="1:12" x14ac:dyDescent="0.25">
      <c r="A6280" s="23" t="s">
        <v>11668</v>
      </c>
      <c r="B6280" s="23" t="s">
        <v>11669</v>
      </c>
      <c r="C6280" s="23" t="s">
        <v>32</v>
      </c>
      <c r="D6280" s="24">
        <v>45337.458055555559</v>
      </c>
      <c r="E6280" s="25" t="s">
        <v>13</v>
      </c>
      <c r="F6280" s="26" t="s">
        <v>16</v>
      </c>
      <c r="G6280" s="26" t="s">
        <v>14</v>
      </c>
      <c r="H6280" s="23">
        <v>0</v>
      </c>
      <c r="I6280" s="27"/>
      <c r="J6280" s="28">
        <v>0</v>
      </c>
      <c r="K6280" t="str">
        <f>IF((LEN(relatorio_Ananindeua3[[#This Row],[CIF/CPF/CNPJ]])=14),relatorio_Ananindeua3[[#This Row],[CIF/CPF/CNPJ]],relatorio_Ananindeua3[[#This Row],[Coluna2]])</f>
        <v>53893362000115</v>
      </c>
      <c r="L6280" t="str">
        <f t="shared" si="98"/>
        <v>538******15</v>
      </c>
    </row>
    <row r="6281" spans="1:12" x14ac:dyDescent="0.25">
      <c r="A6281" s="23" t="s">
        <v>11678</v>
      </c>
      <c r="B6281" s="23" t="s">
        <v>11679</v>
      </c>
      <c r="C6281" s="23" t="s">
        <v>32</v>
      </c>
      <c r="D6281" s="24">
        <v>45337.458055555559</v>
      </c>
      <c r="E6281" s="25" t="s">
        <v>13</v>
      </c>
      <c r="F6281" s="26" t="s">
        <v>16</v>
      </c>
      <c r="G6281" s="26" t="s">
        <v>14</v>
      </c>
      <c r="H6281" s="23">
        <v>0</v>
      </c>
      <c r="I6281" s="27"/>
      <c r="J6281" s="28">
        <v>0</v>
      </c>
      <c r="K6281" t="str">
        <f>IF((LEN(relatorio_Ananindeua3[[#This Row],[CIF/CPF/CNPJ]])=14),relatorio_Ananindeua3[[#This Row],[CIF/CPF/CNPJ]],relatorio_Ananindeua3[[#This Row],[Coluna2]])</f>
        <v>53894139000192</v>
      </c>
      <c r="L6281" t="str">
        <f t="shared" si="98"/>
        <v>538******92</v>
      </c>
    </row>
    <row r="6282" spans="1:12" x14ac:dyDescent="0.25">
      <c r="A6282" s="23" t="s">
        <v>11694</v>
      </c>
      <c r="B6282" s="23" t="s">
        <v>11695</v>
      </c>
      <c r="C6282" s="23" t="s">
        <v>32</v>
      </c>
      <c r="D6282" s="24">
        <v>45337.458067129628</v>
      </c>
      <c r="E6282" s="25" t="s">
        <v>13</v>
      </c>
      <c r="F6282" s="26" t="s">
        <v>16</v>
      </c>
      <c r="G6282" s="26" t="s">
        <v>14</v>
      </c>
      <c r="H6282" s="23">
        <v>0</v>
      </c>
      <c r="I6282" s="27"/>
      <c r="J6282" s="28">
        <v>0</v>
      </c>
      <c r="K6282" t="str">
        <f>IF((LEN(relatorio_Ananindeua3[[#This Row],[CIF/CPF/CNPJ]])=14),relatorio_Ananindeua3[[#This Row],[CIF/CPF/CNPJ]],relatorio_Ananindeua3[[#This Row],[Coluna2]])</f>
        <v>53898673000177</v>
      </c>
      <c r="L6282" t="str">
        <f t="shared" si="98"/>
        <v>538******77</v>
      </c>
    </row>
    <row r="6283" spans="1:12" x14ac:dyDescent="0.25">
      <c r="A6283" s="23" t="s">
        <v>11696</v>
      </c>
      <c r="B6283" s="23" t="s">
        <v>11697</v>
      </c>
      <c r="C6283" s="23" t="s">
        <v>32</v>
      </c>
      <c r="D6283" s="24">
        <v>45337.458067129628</v>
      </c>
      <c r="E6283" s="25" t="s">
        <v>13</v>
      </c>
      <c r="F6283" s="26" t="s">
        <v>16</v>
      </c>
      <c r="G6283" s="26" t="s">
        <v>14</v>
      </c>
      <c r="H6283" s="23">
        <v>0</v>
      </c>
      <c r="I6283" s="27"/>
      <c r="J6283" s="28">
        <v>0</v>
      </c>
      <c r="K6283" t="str">
        <f>IF((LEN(relatorio_Ananindeua3[[#This Row],[CIF/CPF/CNPJ]])=14),relatorio_Ananindeua3[[#This Row],[CIF/CPF/CNPJ]],relatorio_Ananindeua3[[#This Row],[Coluna2]])</f>
        <v>53898726000150</v>
      </c>
      <c r="L6283" t="str">
        <f t="shared" si="98"/>
        <v>538******50</v>
      </c>
    </row>
    <row r="6284" spans="1:12" x14ac:dyDescent="0.25">
      <c r="A6284" s="23" t="s">
        <v>11702</v>
      </c>
      <c r="B6284" s="23" t="s">
        <v>11703</v>
      </c>
      <c r="C6284" s="23" t="s">
        <v>32</v>
      </c>
      <c r="D6284" s="24">
        <v>45337.458067129628</v>
      </c>
      <c r="E6284" s="25" t="s">
        <v>13</v>
      </c>
      <c r="F6284" s="26" t="s">
        <v>16</v>
      </c>
      <c r="G6284" s="26" t="s">
        <v>14</v>
      </c>
      <c r="H6284" s="23">
        <v>0</v>
      </c>
      <c r="I6284" s="27"/>
      <c r="J6284" s="28">
        <v>0</v>
      </c>
      <c r="K6284" t="str">
        <f>IF((LEN(relatorio_Ananindeua3[[#This Row],[CIF/CPF/CNPJ]])=14),relatorio_Ananindeua3[[#This Row],[CIF/CPF/CNPJ]],relatorio_Ananindeua3[[#This Row],[Coluna2]])</f>
        <v>53900126000189</v>
      </c>
      <c r="L6284" t="str">
        <f t="shared" si="98"/>
        <v>539******89</v>
      </c>
    </row>
    <row r="6285" spans="1:12" x14ac:dyDescent="0.25">
      <c r="A6285" s="23" t="s">
        <v>11698</v>
      </c>
      <c r="B6285" s="23" t="s">
        <v>11699</v>
      </c>
      <c r="C6285" s="23" t="s">
        <v>32</v>
      </c>
      <c r="D6285" s="24">
        <v>45337.458078703705</v>
      </c>
      <c r="E6285" s="25" t="s">
        <v>13</v>
      </c>
      <c r="F6285" s="26" t="s">
        <v>16</v>
      </c>
      <c r="G6285" s="26" t="s">
        <v>14</v>
      </c>
      <c r="H6285" s="23">
        <v>0</v>
      </c>
      <c r="I6285" s="27"/>
      <c r="J6285" s="28">
        <v>0</v>
      </c>
      <c r="K6285" t="str">
        <f>IF((LEN(relatorio_Ananindeua3[[#This Row],[CIF/CPF/CNPJ]])=14),relatorio_Ananindeua3[[#This Row],[CIF/CPF/CNPJ]],relatorio_Ananindeua3[[#This Row],[Coluna2]])</f>
        <v>53898892000156</v>
      </c>
      <c r="L6285" t="str">
        <f t="shared" si="98"/>
        <v>538******56</v>
      </c>
    </row>
    <row r="6286" spans="1:12" x14ac:dyDescent="0.25">
      <c r="A6286" s="23" t="s">
        <v>11736</v>
      </c>
      <c r="B6286" s="23" t="s">
        <v>11737</v>
      </c>
      <c r="C6286" s="23" t="s">
        <v>32</v>
      </c>
      <c r="D6286" s="24">
        <v>45337.458078703705</v>
      </c>
      <c r="E6286" s="25" t="s">
        <v>13</v>
      </c>
      <c r="F6286" s="26" t="s">
        <v>16</v>
      </c>
      <c r="G6286" s="26" t="s">
        <v>14</v>
      </c>
      <c r="H6286" s="23">
        <v>0</v>
      </c>
      <c r="I6286" s="27"/>
      <c r="J6286" s="28">
        <v>0</v>
      </c>
      <c r="K6286" t="str">
        <f>IF((LEN(relatorio_Ananindeua3[[#This Row],[CIF/CPF/CNPJ]])=14),relatorio_Ananindeua3[[#This Row],[CIF/CPF/CNPJ]],relatorio_Ananindeua3[[#This Row],[Coluna2]])</f>
        <v>53910735000119</v>
      </c>
      <c r="L6286" t="str">
        <f t="shared" si="98"/>
        <v>539******19</v>
      </c>
    </row>
    <row r="6287" spans="1:12" x14ac:dyDescent="0.25">
      <c r="A6287" s="23" t="s">
        <v>11736</v>
      </c>
      <c r="B6287" s="23" t="s">
        <v>11737</v>
      </c>
      <c r="C6287" s="23" t="s">
        <v>34</v>
      </c>
      <c r="D6287" s="24">
        <v>45337.458090277774</v>
      </c>
      <c r="E6287" s="25" t="s">
        <v>13</v>
      </c>
      <c r="F6287" s="26" t="s">
        <v>16</v>
      </c>
      <c r="G6287" s="26" t="s">
        <v>14</v>
      </c>
      <c r="H6287" s="23">
        <v>0</v>
      </c>
      <c r="I6287" s="27"/>
      <c r="J6287" s="28">
        <v>0</v>
      </c>
      <c r="K6287" t="str">
        <f>IF((LEN(relatorio_Ananindeua3[[#This Row],[CIF/CPF/CNPJ]])=14),relatorio_Ananindeua3[[#This Row],[CIF/CPF/CNPJ]],relatorio_Ananindeua3[[#This Row],[Coluna2]])</f>
        <v>53910735000119</v>
      </c>
      <c r="L6287" t="str">
        <f t="shared" si="98"/>
        <v>539******19</v>
      </c>
    </row>
    <row r="6288" spans="1:12" x14ac:dyDescent="0.25">
      <c r="A6288" s="23" t="s">
        <v>11714</v>
      </c>
      <c r="B6288" s="23" t="s">
        <v>11715</v>
      </c>
      <c r="C6288" s="23" t="s">
        <v>32</v>
      </c>
      <c r="D6288" s="24">
        <v>45337.458101851851</v>
      </c>
      <c r="E6288" s="25" t="s">
        <v>13</v>
      </c>
      <c r="F6288" s="26" t="s">
        <v>16</v>
      </c>
      <c r="G6288" s="26" t="s">
        <v>14</v>
      </c>
      <c r="H6288" s="23">
        <v>0</v>
      </c>
      <c r="I6288" s="27"/>
      <c r="J6288" s="28">
        <v>0</v>
      </c>
      <c r="K6288" t="str">
        <f>IF((LEN(relatorio_Ananindeua3[[#This Row],[CIF/CPF/CNPJ]])=14),relatorio_Ananindeua3[[#This Row],[CIF/CPF/CNPJ]],relatorio_Ananindeua3[[#This Row],[Coluna2]])</f>
        <v>53901634000181</v>
      </c>
      <c r="L6288" t="str">
        <f t="shared" si="98"/>
        <v>539******81</v>
      </c>
    </row>
    <row r="6289" spans="1:12" x14ac:dyDescent="0.25">
      <c r="A6289" s="23" t="s">
        <v>11720</v>
      </c>
      <c r="B6289" s="23" t="s">
        <v>11721</v>
      </c>
      <c r="C6289" s="23" t="s">
        <v>32</v>
      </c>
      <c r="D6289" s="24">
        <v>45337.458101851851</v>
      </c>
      <c r="E6289" s="25" t="s">
        <v>13</v>
      </c>
      <c r="F6289" s="26" t="s">
        <v>16</v>
      </c>
      <c r="G6289" s="26" t="s">
        <v>14</v>
      </c>
      <c r="H6289" s="23">
        <v>0</v>
      </c>
      <c r="I6289" s="27"/>
      <c r="J6289" s="28">
        <v>0</v>
      </c>
      <c r="K6289" t="str">
        <f>IF((LEN(relatorio_Ananindeua3[[#This Row],[CIF/CPF/CNPJ]])=14),relatorio_Ananindeua3[[#This Row],[CIF/CPF/CNPJ]],relatorio_Ananindeua3[[#This Row],[Coluna2]])</f>
        <v>53903432000179</v>
      </c>
      <c r="L6289" t="str">
        <f t="shared" si="98"/>
        <v>539******79</v>
      </c>
    </row>
    <row r="6290" spans="1:12" x14ac:dyDescent="0.25">
      <c r="A6290" s="23" t="s">
        <v>962</v>
      </c>
      <c r="B6290" s="23" t="s">
        <v>963</v>
      </c>
      <c r="C6290" s="23" t="s">
        <v>17</v>
      </c>
      <c r="D6290" s="24">
        <v>45337.521574074075</v>
      </c>
      <c r="E6290" s="25" t="s">
        <v>11</v>
      </c>
      <c r="F6290" s="26" t="s">
        <v>16</v>
      </c>
      <c r="G6290" s="26" t="s">
        <v>14</v>
      </c>
      <c r="H6290" s="23">
        <v>0</v>
      </c>
      <c r="I6290" s="27"/>
      <c r="J6290" s="28">
        <v>0</v>
      </c>
      <c r="K6290" t="str">
        <f>IF((LEN(relatorio_Ananindeua3[[#This Row],[CIF/CPF/CNPJ]])=14),relatorio_Ananindeua3[[#This Row],[CIF/CPF/CNPJ]],relatorio_Ananindeua3[[#This Row],[Coluna2]])</f>
        <v>17476965000158</v>
      </c>
      <c r="L6290" t="str">
        <f t="shared" ref="L6290:L6353" si="99">_xlfn.CONCAT(LEFT(A6290,3),REPT("*",6),RIGHT(A6290,2))</f>
        <v>174******58</v>
      </c>
    </row>
    <row r="6291" spans="1:12" x14ac:dyDescent="0.25">
      <c r="A6291" s="23" t="s">
        <v>9456</v>
      </c>
      <c r="B6291" s="23" t="s">
        <v>9457</v>
      </c>
      <c r="C6291" s="23" t="s">
        <v>34</v>
      </c>
      <c r="D6291" s="24">
        <v>45337.666562500002</v>
      </c>
      <c r="E6291" s="25" t="s">
        <v>13</v>
      </c>
      <c r="F6291" s="26" t="s">
        <v>16</v>
      </c>
      <c r="G6291" s="26" t="s">
        <v>13496</v>
      </c>
      <c r="H6291" s="23">
        <v>0</v>
      </c>
      <c r="I6291" s="27"/>
      <c r="J6291" s="28">
        <v>0</v>
      </c>
      <c r="K6291" t="str">
        <f>IF((LEN(relatorio_Ananindeua3[[#This Row],[CIF/CPF/CNPJ]])=14),relatorio_Ananindeua3[[#This Row],[CIF/CPF/CNPJ]],relatorio_Ananindeua3[[#This Row],[Coluna2]])</f>
        <v>51424834000165</v>
      </c>
      <c r="L6291" t="str">
        <f t="shared" si="99"/>
        <v>514******65</v>
      </c>
    </row>
    <row r="6292" spans="1:12" x14ac:dyDescent="0.25">
      <c r="A6292" s="23" t="s">
        <v>5931</v>
      </c>
      <c r="B6292" s="23" t="s">
        <v>5932</v>
      </c>
      <c r="C6292" s="23" t="s">
        <v>17</v>
      </c>
      <c r="D6292" s="24">
        <v>45337.932337962964</v>
      </c>
      <c r="E6292" s="25" t="s">
        <v>11</v>
      </c>
      <c r="F6292" s="26" t="s">
        <v>16</v>
      </c>
      <c r="G6292" s="26" t="s">
        <v>14</v>
      </c>
      <c r="H6292" s="23">
        <v>0</v>
      </c>
      <c r="I6292" s="27"/>
      <c r="J6292" s="28">
        <v>0</v>
      </c>
      <c r="K6292" t="str">
        <f>IF((LEN(relatorio_Ananindeua3[[#This Row],[CIF/CPF/CNPJ]])=14),relatorio_Ananindeua3[[#This Row],[CIF/CPF/CNPJ]],relatorio_Ananindeua3[[#This Row],[Coluna2]])</f>
        <v>43376414000122</v>
      </c>
      <c r="L6292" t="str">
        <f t="shared" si="99"/>
        <v>433******22</v>
      </c>
    </row>
    <row r="6293" spans="1:12" x14ac:dyDescent="0.25">
      <c r="A6293" s="23" t="s">
        <v>7136</v>
      </c>
      <c r="B6293" s="23" t="s">
        <v>7137</v>
      </c>
      <c r="C6293" s="23" t="s">
        <v>34</v>
      </c>
      <c r="D6293" s="24">
        <v>45337.985613425924</v>
      </c>
      <c r="E6293" s="25" t="s">
        <v>11</v>
      </c>
      <c r="F6293" s="26" t="s">
        <v>16</v>
      </c>
      <c r="G6293" s="26" t="s">
        <v>13496</v>
      </c>
      <c r="H6293" s="23">
        <v>0</v>
      </c>
      <c r="I6293" s="27"/>
      <c r="J6293" s="28">
        <v>0</v>
      </c>
      <c r="K6293" t="str">
        <f>IF((LEN(relatorio_Ananindeua3[[#This Row],[CIF/CPF/CNPJ]])=14),relatorio_Ananindeua3[[#This Row],[CIF/CPF/CNPJ]],relatorio_Ananindeua3[[#This Row],[Coluna2]])</f>
        <v>46759768000144</v>
      </c>
      <c r="L6293" t="str">
        <f t="shared" si="99"/>
        <v>467******44</v>
      </c>
    </row>
    <row r="6294" spans="1:12" x14ac:dyDescent="0.25">
      <c r="A6294" s="23" t="s">
        <v>6904</v>
      </c>
      <c r="B6294" s="23" t="s">
        <v>6905</v>
      </c>
      <c r="C6294" s="23" t="s">
        <v>20</v>
      </c>
      <c r="D6294" s="24">
        <v>45338</v>
      </c>
      <c r="E6294" s="25" t="s">
        <v>13</v>
      </c>
      <c r="F6294" s="26" t="s">
        <v>19</v>
      </c>
      <c r="G6294" s="26" t="s">
        <v>13496</v>
      </c>
      <c r="H6294" s="23">
        <v>0</v>
      </c>
      <c r="I6294" s="27"/>
      <c r="J6294" s="28">
        <v>32.99</v>
      </c>
      <c r="K6294" t="str">
        <f>IF((LEN(relatorio_Ananindeua3[[#This Row],[CIF/CPF/CNPJ]])=14),relatorio_Ananindeua3[[#This Row],[CIF/CPF/CNPJ]],relatorio_Ananindeua3[[#This Row],[Coluna2]])</f>
        <v>46201083002393</v>
      </c>
      <c r="L6294" t="str">
        <f t="shared" si="99"/>
        <v>462******93</v>
      </c>
    </row>
    <row r="6295" spans="1:12" x14ac:dyDescent="0.25">
      <c r="A6295" s="23" t="s">
        <v>13462</v>
      </c>
      <c r="B6295" s="23" t="s">
        <v>13463</v>
      </c>
      <c r="C6295" s="23" t="s">
        <v>20</v>
      </c>
      <c r="D6295" s="24">
        <v>45338</v>
      </c>
      <c r="E6295" s="25" t="s">
        <v>13</v>
      </c>
      <c r="F6295" s="26" t="s">
        <v>19</v>
      </c>
      <c r="G6295" s="26" t="s">
        <v>13496</v>
      </c>
      <c r="H6295" s="23">
        <v>0</v>
      </c>
      <c r="I6295" s="27"/>
      <c r="J6295" s="28">
        <v>685.59</v>
      </c>
      <c r="K6295" t="str">
        <f>IF((LEN(relatorio_Ananindeua3[[#This Row],[CIF/CPF/CNPJ]])=14),relatorio_Ananindeua3[[#This Row],[CIF/CPF/CNPJ]],relatorio_Ananindeua3[[#This Row],[Coluna2]])</f>
        <v>58248352002356</v>
      </c>
      <c r="L6295" t="str">
        <f t="shared" si="99"/>
        <v>582******56</v>
      </c>
    </row>
    <row r="6296" spans="1:12" x14ac:dyDescent="0.25">
      <c r="A6296" s="23" t="s">
        <v>13467</v>
      </c>
      <c r="B6296" s="23" t="s">
        <v>13466</v>
      </c>
      <c r="C6296" s="23" t="s">
        <v>21</v>
      </c>
      <c r="D6296" s="24">
        <v>45338</v>
      </c>
      <c r="E6296" s="25" t="s">
        <v>13</v>
      </c>
      <c r="F6296" s="26" t="s">
        <v>19</v>
      </c>
      <c r="G6296" s="26" t="s">
        <v>13496</v>
      </c>
      <c r="H6296" s="23">
        <v>0</v>
      </c>
      <c r="I6296" s="27"/>
      <c r="J6296" s="28">
        <v>691.56</v>
      </c>
      <c r="K6296" t="str">
        <f>IF((LEN(relatorio_Ananindeua3[[#This Row],[CIF/CPF/CNPJ]])=14),relatorio_Ananindeua3[[#This Row],[CIF/CPF/CNPJ]],relatorio_Ananindeua3[[#This Row],[Coluna2]])</f>
        <v>60975737005978</v>
      </c>
      <c r="L6296" t="str">
        <f t="shared" si="99"/>
        <v>609******78</v>
      </c>
    </row>
    <row r="6297" spans="1:12" x14ac:dyDescent="0.25">
      <c r="A6297" s="23" t="s">
        <v>13483</v>
      </c>
      <c r="B6297" s="23" t="s">
        <v>13481</v>
      </c>
      <c r="C6297" s="23" t="s">
        <v>21</v>
      </c>
      <c r="D6297" s="24">
        <v>45338</v>
      </c>
      <c r="E6297" s="25" t="s">
        <v>13</v>
      </c>
      <c r="F6297" s="26" t="s">
        <v>19</v>
      </c>
      <c r="G6297" s="26" t="s">
        <v>13496</v>
      </c>
      <c r="H6297" s="23">
        <v>0</v>
      </c>
      <c r="I6297" s="27"/>
      <c r="J6297" s="28">
        <v>64.5</v>
      </c>
      <c r="K6297" t="str">
        <f>IF((LEN(relatorio_Ananindeua3[[#This Row],[CIF/CPF/CNPJ]])=14),relatorio_Ananindeua3[[#This Row],[CIF/CPF/CNPJ]],relatorio_Ananindeua3[[#This Row],[Coluna2]])</f>
        <v>83367326011547</v>
      </c>
      <c r="L6297" t="str">
        <f t="shared" si="99"/>
        <v>833******47</v>
      </c>
    </row>
    <row r="6298" spans="1:12" x14ac:dyDescent="0.25">
      <c r="A6298" s="23" t="s">
        <v>11772</v>
      </c>
      <c r="B6298" s="23" t="s">
        <v>11773</v>
      </c>
      <c r="C6298" s="23" t="s">
        <v>32</v>
      </c>
      <c r="D6298" s="24">
        <v>45338.043078703704</v>
      </c>
      <c r="E6298" s="25" t="s">
        <v>13</v>
      </c>
      <c r="F6298" s="26" t="s">
        <v>16</v>
      </c>
      <c r="G6298" s="26" t="s">
        <v>14</v>
      </c>
      <c r="H6298" s="23">
        <v>0</v>
      </c>
      <c r="I6298" s="27"/>
      <c r="J6298" s="28">
        <v>0</v>
      </c>
      <c r="K6298" t="str">
        <f>IF((LEN(relatorio_Ananindeua3[[#This Row],[CIF/CPF/CNPJ]])=14),relatorio_Ananindeua3[[#This Row],[CIF/CPF/CNPJ]],relatorio_Ananindeua3[[#This Row],[Coluna2]])</f>
        <v>53925214000135</v>
      </c>
      <c r="L6298" t="str">
        <f t="shared" si="99"/>
        <v>539******35</v>
      </c>
    </row>
    <row r="6299" spans="1:12" x14ac:dyDescent="0.25">
      <c r="A6299" s="23" t="s">
        <v>11744</v>
      </c>
      <c r="B6299" s="23" t="s">
        <v>11745</v>
      </c>
      <c r="C6299" s="23" t="s">
        <v>32</v>
      </c>
      <c r="D6299" s="24">
        <v>45338.043113425927</v>
      </c>
      <c r="E6299" s="25" t="s">
        <v>13</v>
      </c>
      <c r="F6299" s="26" t="s">
        <v>16</v>
      </c>
      <c r="G6299" s="26" t="s">
        <v>14</v>
      </c>
      <c r="H6299" s="23">
        <v>0</v>
      </c>
      <c r="I6299" s="27"/>
      <c r="J6299" s="28">
        <v>0</v>
      </c>
      <c r="K6299" t="str">
        <f>IF((LEN(relatorio_Ananindeua3[[#This Row],[CIF/CPF/CNPJ]])=14),relatorio_Ananindeua3[[#This Row],[CIF/CPF/CNPJ]],relatorio_Ananindeua3[[#This Row],[Coluna2]])</f>
        <v>53913601000151</v>
      </c>
      <c r="L6299" t="str">
        <f t="shared" si="99"/>
        <v>539******51</v>
      </c>
    </row>
    <row r="6300" spans="1:12" x14ac:dyDescent="0.25">
      <c r="A6300" s="23" t="s">
        <v>2947</v>
      </c>
      <c r="B6300" s="23" t="s">
        <v>2948</v>
      </c>
      <c r="C6300" s="23" t="s">
        <v>34</v>
      </c>
      <c r="D6300" s="24">
        <v>45338.043124999997</v>
      </c>
      <c r="E6300" s="25" t="s">
        <v>13</v>
      </c>
      <c r="F6300" s="26" t="s">
        <v>16</v>
      </c>
      <c r="G6300" s="26" t="s">
        <v>14</v>
      </c>
      <c r="H6300" s="23">
        <v>0</v>
      </c>
      <c r="I6300" s="27"/>
      <c r="J6300" s="28">
        <v>0</v>
      </c>
      <c r="K6300" t="str">
        <f>IF((LEN(relatorio_Ananindeua3[[#This Row],[CIF/CPF/CNPJ]])=14),relatorio_Ananindeua3[[#This Row],[CIF/CPF/CNPJ]],relatorio_Ananindeua3[[#This Row],[Coluna2]])</f>
        <v>31084202000192</v>
      </c>
      <c r="L6300" t="str">
        <f t="shared" si="99"/>
        <v>310******92</v>
      </c>
    </row>
    <row r="6301" spans="1:12" x14ac:dyDescent="0.25">
      <c r="A6301" s="23" t="s">
        <v>11758</v>
      </c>
      <c r="B6301" s="23" t="s">
        <v>11759</v>
      </c>
      <c r="C6301" s="23" t="s">
        <v>32</v>
      </c>
      <c r="D6301" s="24">
        <v>45338.043194444443</v>
      </c>
      <c r="E6301" s="25" t="s">
        <v>13</v>
      </c>
      <c r="F6301" s="26" t="s">
        <v>16</v>
      </c>
      <c r="G6301" s="26" t="s">
        <v>14</v>
      </c>
      <c r="H6301" s="23">
        <v>0</v>
      </c>
      <c r="I6301" s="27"/>
      <c r="J6301" s="28">
        <v>0</v>
      </c>
      <c r="K6301" t="str">
        <f>IF((LEN(relatorio_Ananindeua3[[#This Row],[CIF/CPF/CNPJ]])=14),relatorio_Ananindeua3[[#This Row],[CIF/CPF/CNPJ]],relatorio_Ananindeua3[[#This Row],[Coluna2]])</f>
        <v>53919226000157</v>
      </c>
      <c r="L6301" t="str">
        <f t="shared" si="99"/>
        <v>539******57</v>
      </c>
    </row>
    <row r="6302" spans="1:12" x14ac:dyDescent="0.25">
      <c r="A6302" s="23" t="s">
        <v>11748</v>
      </c>
      <c r="B6302" s="23" t="s">
        <v>11749</v>
      </c>
      <c r="C6302" s="23" t="s">
        <v>32</v>
      </c>
      <c r="D6302" s="24">
        <v>45338.049953703703</v>
      </c>
      <c r="E6302" s="25" t="s">
        <v>13</v>
      </c>
      <c r="F6302" s="26" t="s">
        <v>16</v>
      </c>
      <c r="G6302" s="26" t="s">
        <v>14</v>
      </c>
      <c r="H6302" s="23">
        <v>0</v>
      </c>
      <c r="I6302" s="27"/>
      <c r="J6302" s="28">
        <v>0</v>
      </c>
      <c r="K6302" t="str">
        <f>IF((LEN(relatorio_Ananindeua3[[#This Row],[CIF/CPF/CNPJ]])=14),relatorio_Ananindeua3[[#This Row],[CIF/CPF/CNPJ]],relatorio_Ananindeua3[[#This Row],[Coluna2]])</f>
        <v>53915221000156</v>
      </c>
      <c r="L6302" t="str">
        <f t="shared" si="99"/>
        <v>539******56</v>
      </c>
    </row>
    <row r="6303" spans="1:12" x14ac:dyDescent="0.25">
      <c r="A6303" s="23" t="s">
        <v>11754</v>
      </c>
      <c r="B6303" s="23" t="s">
        <v>11755</v>
      </c>
      <c r="C6303" s="23" t="s">
        <v>32</v>
      </c>
      <c r="D6303" s="24">
        <v>45338.049976851849</v>
      </c>
      <c r="E6303" s="25" t="s">
        <v>13</v>
      </c>
      <c r="F6303" s="26" t="s">
        <v>16</v>
      </c>
      <c r="G6303" s="26" t="s">
        <v>14</v>
      </c>
      <c r="H6303" s="23">
        <v>0</v>
      </c>
      <c r="I6303" s="27"/>
      <c r="J6303" s="28">
        <v>0</v>
      </c>
      <c r="K6303" t="str">
        <f>IF((LEN(relatorio_Ananindeua3[[#This Row],[CIF/CPF/CNPJ]])=14),relatorio_Ananindeua3[[#This Row],[CIF/CPF/CNPJ]],relatorio_Ananindeua3[[#This Row],[Coluna2]])</f>
        <v>53917789000106</v>
      </c>
      <c r="L6303" t="str">
        <f t="shared" si="99"/>
        <v>539******06</v>
      </c>
    </row>
    <row r="6304" spans="1:12" x14ac:dyDescent="0.25">
      <c r="A6304" s="23" t="s">
        <v>11762</v>
      </c>
      <c r="B6304" s="23" t="s">
        <v>11763</v>
      </c>
      <c r="C6304" s="23" t="s">
        <v>32</v>
      </c>
      <c r="D6304" s="24">
        <v>45338.050057870372</v>
      </c>
      <c r="E6304" s="25" t="s">
        <v>13</v>
      </c>
      <c r="F6304" s="26" t="s">
        <v>16</v>
      </c>
      <c r="G6304" s="26" t="s">
        <v>14</v>
      </c>
      <c r="H6304" s="23">
        <v>0</v>
      </c>
      <c r="I6304" s="27"/>
      <c r="J6304" s="28">
        <v>0</v>
      </c>
      <c r="K6304" t="str">
        <f>IF((LEN(relatorio_Ananindeua3[[#This Row],[CIF/CPF/CNPJ]])=14),relatorio_Ananindeua3[[#This Row],[CIF/CPF/CNPJ]],relatorio_Ananindeua3[[#This Row],[Coluna2]])</f>
        <v>53919680000108</v>
      </c>
      <c r="L6304" t="str">
        <f t="shared" si="99"/>
        <v>539******08</v>
      </c>
    </row>
    <row r="6305" spans="1:12" x14ac:dyDescent="0.25">
      <c r="A6305" s="23" t="s">
        <v>4984</v>
      </c>
      <c r="B6305" s="23" t="s">
        <v>4985</v>
      </c>
      <c r="C6305" s="23" t="s">
        <v>34</v>
      </c>
      <c r="D6305" s="24">
        <v>45338.056898148148</v>
      </c>
      <c r="E6305" s="25" t="s">
        <v>13</v>
      </c>
      <c r="F6305" s="26" t="s">
        <v>16</v>
      </c>
      <c r="G6305" s="26" t="s">
        <v>14</v>
      </c>
      <c r="H6305" s="23">
        <v>0</v>
      </c>
      <c r="I6305" s="27"/>
      <c r="J6305" s="28">
        <v>0</v>
      </c>
      <c r="K6305" t="str">
        <f>IF((LEN(relatorio_Ananindeua3[[#This Row],[CIF/CPF/CNPJ]])=14),relatorio_Ananindeua3[[#This Row],[CIF/CPF/CNPJ]],relatorio_Ananindeua3[[#This Row],[Coluna2]])</f>
        <v>40259063000181</v>
      </c>
      <c r="L6305" t="str">
        <f t="shared" si="99"/>
        <v>402******81</v>
      </c>
    </row>
    <row r="6306" spans="1:12" x14ac:dyDescent="0.25">
      <c r="A6306" s="23" t="s">
        <v>8195</v>
      </c>
      <c r="B6306" s="23" t="s">
        <v>8196</v>
      </c>
      <c r="C6306" s="23" t="s">
        <v>34</v>
      </c>
      <c r="D6306" s="24">
        <v>45338.056932870371</v>
      </c>
      <c r="E6306" s="25" t="s">
        <v>13</v>
      </c>
      <c r="F6306" s="26" t="s">
        <v>16</v>
      </c>
      <c r="G6306" s="26" t="s">
        <v>14</v>
      </c>
      <c r="H6306" s="23">
        <v>0</v>
      </c>
      <c r="I6306" s="27"/>
      <c r="J6306" s="28">
        <v>0</v>
      </c>
      <c r="K6306" t="str">
        <f>IF((LEN(relatorio_Ananindeua3[[#This Row],[CIF/CPF/CNPJ]])=14),relatorio_Ananindeua3[[#This Row],[CIF/CPF/CNPJ]],relatorio_Ananindeua3[[#This Row],[Coluna2]])</f>
        <v>49328740000140</v>
      </c>
      <c r="L6306" t="str">
        <f t="shared" si="99"/>
        <v>493******40</v>
      </c>
    </row>
    <row r="6307" spans="1:12" x14ac:dyDescent="0.25">
      <c r="A6307" s="23" t="s">
        <v>11790</v>
      </c>
      <c r="B6307" s="23" t="s">
        <v>11791</v>
      </c>
      <c r="C6307" s="23" t="s">
        <v>32</v>
      </c>
      <c r="D6307" s="24">
        <v>45338.056956018518</v>
      </c>
      <c r="E6307" s="25" t="s">
        <v>13</v>
      </c>
      <c r="F6307" s="26" t="s">
        <v>16</v>
      </c>
      <c r="G6307" s="26" t="s">
        <v>14</v>
      </c>
      <c r="H6307" s="23">
        <v>0</v>
      </c>
      <c r="I6307" s="27"/>
      <c r="J6307" s="28">
        <v>0</v>
      </c>
      <c r="K6307" t="str">
        <f>IF((LEN(relatorio_Ananindeua3[[#This Row],[CIF/CPF/CNPJ]])=14),relatorio_Ananindeua3[[#This Row],[CIF/CPF/CNPJ]],relatorio_Ananindeua3[[#This Row],[Coluna2]])</f>
        <v>53928187000154</v>
      </c>
      <c r="L6307" t="str">
        <f t="shared" si="99"/>
        <v>539******54</v>
      </c>
    </row>
    <row r="6308" spans="1:12" x14ac:dyDescent="0.25">
      <c r="A6308" s="23" t="s">
        <v>11794</v>
      </c>
      <c r="B6308" s="23" t="s">
        <v>11795</v>
      </c>
      <c r="C6308" s="23" t="s">
        <v>32</v>
      </c>
      <c r="D6308" s="24">
        <v>45338.063854166663</v>
      </c>
      <c r="E6308" s="25" t="s">
        <v>13</v>
      </c>
      <c r="F6308" s="26" t="s">
        <v>16</v>
      </c>
      <c r="G6308" s="26" t="s">
        <v>14</v>
      </c>
      <c r="H6308" s="23">
        <v>0</v>
      </c>
      <c r="I6308" s="27"/>
      <c r="J6308" s="28">
        <v>0</v>
      </c>
      <c r="K6308" t="str">
        <f>IF((LEN(relatorio_Ananindeua3[[#This Row],[CIF/CPF/CNPJ]])=14),relatorio_Ananindeua3[[#This Row],[CIF/CPF/CNPJ]],relatorio_Ananindeua3[[#This Row],[Coluna2]])</f>
        <v>53928526000100</v>
      </c>
      <c r="L6308" t="str">
        <f t="shared" si="99"/>
        <v>539******00</v>
      </c>
    </row>
    <row r="6309" spans="1:12" x14ac:dyDescent="0.25">
      <c r="A6309" s="23" t="s">
        <v>11760</v>
      </c>
      <c r="B6309" s="23" t="s">
        <v>11761</v>
      </c>
      <c r="C6309" s="23" t="s">
        <v>32</v>
      </c>
      <c r="D6309" s="24">
        <v>45338.077731481484</v>
      </c>
      <c r="E6309" s="25" t="s">
        <v>13</v>
      </c>
      <c r="F6309" s="26" t="s">
        <v>16</v>
      </c>
      <c r="G6309" s="26" t="s">
        <v>14</v>
      </c>
      <c r="H6309" s="23">
        <v>0</v>
      </c>
      <c r="I6309" s="27"/>
      <c r="J6309" s="28">
        <v>0</v>
      </c>
      <c r="K6309" t="str">
        <f>IF((LEN(relatorio_Ananindeua3[[#This Row],[CIF/CPF/CNPJ]])=14),relatorio_Ananindeua3[[#This Row],[CIF/CPF/CNPJ]],relatorio_Ananindeua3[[#This Row],[Coluna2]])</f>
        <v>53919537000116</v>
      </c>
      <c r="L6309" t="str">
        <f t="shared" si="99"/>
        <v>539******16</v>
      </c>
    </row>
    <row r="6310" spans="1:12" x14ac:dyDescent="0.25">
      <c r="A6310" s="23" t="s">
        <v>11768</v>
      </c>
      <c r="B6310" s="23" t="s">
        <v>11769</v>
      </c>
      <c r="C6310" s="23" t="s">
        <v>32</v>
      </c>
      <c r="D6310" s="24">
        <v>45338.077777777777</v>
      </c>
      <c r="E6310" s="25" t="s">
        <v>13</v>
      </c>
      <c r="F6310" s="26" t="s">
        <v>16</v>
      </c>
      <c r="G6310" s="26" t="s">
        <v>14</v>
      </c>
      <c r="H6310" s="23">
        <v>0</v>
      </c>
      <c r="I6310" s="27"/>
      <c r="J6310" s="28">
        <v>0</v>
      </c>
      <c r="K6310" t="str">
        <f>IF((LEN(relatorio_Ananindeua3[[#This Row],[CIF/CPF/CNPJ]])=14),relatorio_Ananindeua3[[#This Row],[CIF/CPF/CNPJ]],relatorio_Ananindeua3[[#This Row],[Coluna2]])</f>
        <v>53923932000172</v>
      </c>
      <c r="L6310" t="str">
        <f t="shared" si="99"/>
        <v>539******72</v>
      </c>
    </row>
    <row r="6311" spans="1:12" x14ac:dyDescent="0.25">
      <c r="A6311" s="23" t="s">
        <v>11788</v>
      </c>
      <c r="B6311" s="23" t="s">
        <v>11789</v>
      </c>
      <c r="C6311" s="23" t="s">
        <v>32</v>
      </c>
      <c r="D6311" s="24">
        <v>45338.286053240743</v>
      </c>
      <c r="E6311" s="25" t="s">
        <v>13</v>
      </c>
      <c r="F6311" s="26" t="s">
        <v>16</v>
      </c>
      <c r="G6311" s="26" t="s">
        <v>14</v>
      </c>
      <c r="H6311" s="23">
        <v>0</v>
      </c>
      <c r="I6311" s="27"/>
      <c r="J6311" s="28">
        <v>0</v>
      </c>
      <c r="K6311" t="str">
        <f>IF((LEN(relatorio_Ananindeua3[[#This Row],[CIF/CPF/CNPJ]])=14),relatorio_Ananindeua3[[#This Row],[CIF/CPF/CNPJ]],relatorio_Ananindeua3[[#This Row],[Coluna2]])</f>
        <v>53927969000179</v>
      </c>
      <c r="L6311" t="str">
        <f t="shared" si="99"/>
        <v>539******79</v>
      </c>
    </row>
    <row r="6312" spans="1:12" x14ac:dyDescent="0.25">
      <c r="A6312" s="23" t="s">
        <v>11764</v>
      </c>
      <c r="B6312" s="23" t="s">
        <v>11765</v>
      </c>
      <c r="C6312" s="23" t="s">
        <v>32</v>
      </c>
      <c r="D6312" s="24">
        <v>45338.286087962966</v>
      </c>
      <c r="E6312" s="25" t="s">
        <v>13</v>
      </c>
      <c r="F6312" s="26" t="s">
        <v>16</v>
      </c>
      <c r="G6312" s="26" t="s">
        <v>14</v>
      </c>
      <c r="H6312" s="23">
        <v>0</v>
      </c>
      <c r="I6312" s="27"/>
      <c r="J6312" s="28">
        <v>0</v>
      </c>
      <c r="K6312" t="str">
        <f>IF((LEN(relatorio_Ananindeua3[[#This Row],[CIF/CPF/CNPJ]])=14),relatorio_Ananindeua3[[#This Row],[CIF/CPF/CNPJ]],relatorio_Ananindeua3[[#This Row],[Coluna2]])</f>
        <v>53921472000143</v>
      </c>
      <c r="L6312" t="str">
        <f t="shared" si="99"/>
        <v>539******43</v>
      </c>
    </row>
    <row r="6313" spans="1:12" x14ac:dyDescent="0.25">
      <c r="A6313" s="23" t="s">
        <v>11770</v>
      </c>
      <c r="B6313" s="23" t="s">
        <v>11771</v>
      </c>
      <c r="C6313" s="23" t="s">
        <v>32</v>
      </c>
      <c r="D6313" s="24">
        <v>45338.291875000003</v>
      </c>
      <c r="E6313" s="25" t="s">
        <v>13</v>
      </c>
      <c r="F6313" s="26" t="s">
        <v>16</v>
      </c>
      <c r="G6313" s="26" t="s">
        <v>14</v>
      </c>
      <c r="H6313" s="23">
        <v>0</v>
      </c>
      <c r="I6313" s="27"/>
      <c r="J6313" s="28">
        <v>0</v>
      </c>
      <c r="K6313" t="str">
        <f>IF((LEN(relatorio_Ananindeua3[[#This Row],[CIF/CPF/CNPJ]])=14),relatorio_Ananindeua3[[#This Row],[CIF/CPF/CNPJ]],relatorio_Ananindeua3[[#This Row],[Coluna2]])</f>
        <v>53924443000135</v>
      </c>
      <c r="L6313" t="str">
        <f t="shared" si="99"/>
        <v>539******35</v>
      </c>
    </row>
    <row r="6314" spans="1:12" x14ac:dyDescent="0.25">
      <c r="A6314" s="23" t="s">
        <v>11756</v>
      </c>
      <c r="B6314" s="23" t="s">
        <v>11757</v>
      </c>
      <c r="C6314" s="23" t="s">
        <v>32</v>
      </c>
      <c r="D6314" s="24">
        <v>45338.291898148149</v>
      </c>
      <c r="E6314" s="25" t="s">
        <v>13</v>
      </c>
      <c r="F6314" s="26" t="s">
        <v>16</v>
      </c>
      <c r="G6314" s="26" t="s">
        <v>14</v>
      </c>
      <c r="H6314" s="23">
        <v>0</v>
      </c>
      <c r="I6314" s="27"/>
      <c r="J6314" s="28">
        <v>0</v>
      </c>
      <c r="K6314" t="str">
        <f>IF((LEN(relatorio_Ananindeua3[[#This Row],[CIF/CPF/CNPJ]])=14),relatorio_Ananindeua3[[#This Row],[CIF/CPF/CNPJ]],relatorio_Ananindeua3[[#This Row],[Coluna2]])</f>
        <v>53918492000165</v>
      </c>
      <c r="L6314" t="str">
        <f t="shared" si="99"/>
        <v>539******65</v>
      </c>
    </row>
    <row r="6315" spans="1:12" x14ac:dyDescent="0.25">
      <c r="A6315" s="23" t="s">
        <v>11792</v>
      </c>
      <c r="B6315" s="23" t="s">
        <v>11793</v>
      </c>
      <c r="C6315" s="23" t="s">
        <v>32</v>
      </c>
      <c r="D6315" s="24">
        <v>45338.302291666667</v>
      </c>
      <c r="E6315" s="25" t="s">
        <v>13</v>
      </c>
      <c r="F6315" s="26" t="s">
        <v>16</v>
      </c>
      <c r="G6315" s="26" t="s">
        <v>14</v>
      </c>
      <c r="H6315" s="23">
        <v>0</v>
      </c>
      <c r="I6315" s="27"/>
      <c r="J6315" s="28">
        <v>0</v>
      </c>
      <c r="K6315" t="str">
        <f>IF((LEN(relatorio_Ananindeua3[[#This Row],[CIF/CPF/CNPJ]])=14),relatorio_Ananindeua3[[#This Row],[CIF/CPF/CNPJ]],relatorio_Ananindeua3[[#This Row],[Coluna2]])</f>
        <v>53928520000125</v>
      </c>
      <c r="L6315" t="str">
        <f t="shared" si="99"/>
        <v>539******25</v>
      </c>
    </row>
    <row r="6316" spans="1:12" x14ac:dyDescent="0.25">
      <c r="A6316" s="23" t="s">
        <v>1772</v>
      </c>
      <c r="B6316" s="23" t="s">
        <v>1773</v>
      </c>
      <c r="C6316" s="23" t="s">
        <v>34</v>
      </c>
      <c r="D6316" s="24">
        <v>45338.302314814813</v>
      </c>
      <c r="E6316" s="25" t="s">
        <v>13</v>
      </c>
      <c r="F6316" s="26" t="s">
        <v>16</v>
      </c>
      <c r="G6316" s="26" t="s">
        <v>14</v>
      </c>
      <c r="H6316" s="23">
        <v>0</v>
      </c>
      <c r="I6316" s="27"/>
      <c r="J6316" s="28">
        <v>0</v>
      </c>
      <c r="K6316" t="str">
        <f>IF((LEN(relatorio_Ananindeua3[[#This Row],[CIF/CPF/CNPJ]])=14),relatorio_Ananindeua3[[#This Row],[CIF/CPF/CNPJ]],relatorio_Ananindeua3[[#This Row],[Coluna2]])</f>
        <v>24250477000193</v>
      </c>
      <c r="L6316" t="str">
        <f t="shared" si="99"/>
        <v>242******93</v>
      </c>
    </row>
    <row r="6317" spans="1:12" x14ac:dyDescent="0.25">
      <c r="A6317" s="23" t="s">
        <v>11774</v>
      </c>
      <c r="B6317" s="23" t="s">
        <v>11775</v>
      </c>
      <c r="C6317" s="23" t="s">
        <v>32</v>
      </c>
      <c r="D6317" s="24">
        <v>45338.302407407406</v>
      </c>
      <c r="E6317" s="25" t="s">
        <v>13</v>
      </c>
      <c r="F6317" s="26" t="s">
        <v>16</v>
      </c>
      <c r="G6317" s="26" t="s">
        <v>14</v>
      </c>
      <c r="H6317" s="23">
        <v>0</v>
      </c>
      <c r="I6317" s="27"/>
      <c r="J6317" s="28">
        <v>0</v>
      </c>
      <c r="K6317" t="str">
        <f>IF((LEN(relatorio_Ananindeua3[[#This Row],[CIF/CPF/CNPJ]])=14),relatorio_Ananindeua3[[#This Row],[CIF/CPF/CNPJ]],relatorio_Ananindeua3[[#This Row],[Coluna2]])</f>
        <v>53925774000190</v>
      </c>
      <c r="L6317" t="str">
        <f t="shared" si="99"/>
        <v>539******90</v>
      </c>
    </row>
    <row r="6318" spans="1:12" x14ac:dyDescent="0.25">
      <c r="A6318" s="23" t="s">
        <v>11780</v>
      </c>
      <c r="B6318" s="23" t="s">
        <v>11781</v>
      </c>
      <c r="C6318" s="23" t="s">
        <v>32</v>
      </c>
      <c r="D6318" s="24">
        <v>45338.309224537035</v>
      </c>
      <c r="E6318" s="25" t="s">
        <v>13</v>
      </c>
      <c r="F6318" s="26" t="s">
        <v>16</v>
      </c>
      <c r="G6318" s="26" t="s">
        <v>14</v>
      </c>
      <c r="H6318" s="23">
        <v>0</v>
      </c>
      <c r="I6318" s="27"/>
      <c r="J6318" s="28">
        <v>0</v>
      </c>
      <c r="K6318" t="str">
        <f>IF((LEN(relatorio_Ananindeua3[[#This Row],[CIF/CPF/CNPJ]])=14),relatorio_Ananindeua3[[#This Row],[CIF/CPF/CNPJ]],relatorio_Ananindeua3[[#This Row],[Coluna2]])</f>
        <v>53927202000140</v>
      </c>
      <c r="L6318" t="str">
        <f t="shared" si="99"/>
        <v>539******40</v>
      </c>
    </row>
    <row r="6319" spans="1:12" x14ac:dyDescent="0.25">
      <c r="A6319" s="23" t="s">
        <v>7050</v>
      </c>
      <c r="B6319" s="23" t="s">
        <v>7051</v>
      </c>
      <c r="C6319" s="23" t="s">
        <v>34</v>
      </c>
      <c r="D6319" s="24">
        <v>45338.309259259258</v>
      </c>
      <c r="E6319" s="25" t="s">
        <v>13</v>
      </c>
      <c r="F6319" s="26" t="s">
        <v>16</v>
      </c>
      <c r="G6319" s="26" t="s">
        <v>14</v>
      </c>
      <c r="H6319" s="23">
        <v>0</v>
      </c>
      <c r="I6319" s="27"/>
      <c r="J6319" s="28">
        <v>0</v>
      </c>
      <c r="K6319" t="str">
        <f>IF((LEN(relatorio_Ananindeua3[[#This Row],[CIF/CPF/CNPJ]])=14),relatorio_Ananindeua3[[#This Row],[CIF/CPF/CNPJ]],relatorio_Ananindeua3[[#This Row],[Coluna2]])</f>
        <v>46525195000194</v>
      </c>
      <c r="L6319" t="str">
        <f t="shared" si="99"/>
        <v>465******94</v>
      </c>
    </row>
    <row r="6320" spans="1:12" x14ac:dyDescent="0.25">
      <c r="A6320" s="23" t="s">
        <v>11786</v>
      </c>
      <c r="B6320" s="23" t="s">
        <v>11787</v>
      </c>
      <c r="C6320" s="23" t="s">
        <v>32</v>
      </c>
      <c r="D6320" s="24">
        <v>45338.309270833335</v>
      </c>
      <c r="E6320" s="25" t="s">
        <v>13</v>
      </c>
      <c r="F6320" s="26" t="s">
        <v>16</v>
      </c>
      <c r="G6320" s="26" t="s">
        <v>14</v>
      </c>
      <c r="H6320" s="23">
        <v>0</v>
      </c>
      <c r="I6320" s="27"/>
      <c r="J6320" s="28">
        <v>0</v>
      </c>
      <c r="K6320" t="str">
        <f>IF((LEN(relatorio_Ananindeua3[[#This Row],[CIF/CPF/CNPJ]])=14),relatorio_Ananindeua3[[#This Row],[CIF/CPF/CNPJ]],relatorio_Ananindeua3[[#This Row],[Coluna2]])</f>
        <v>53927953000166</v>
      </c>
      <c r="L6320" t="str">
        <f t="shared" si="99"/>
        <v>539******66</v>
      </c>
    </row>
    <row r="6321" spans="1:12" x14ac:dyDescent="0.25">
      <c r="A6321" s="23" t="s">
        <v>245</v>
      </c>
      <c r="B6321" s="23" t="s">
        <v>246</v>
      </c>
      <c r="C6321" s="23" t="s">
        <v>34</v>
      </c>
      <c r="D6321" s="24">
        <v>45338.30940972222</v>
      </c>
      <c r="E6321" s="25" t="s">
        <v>13</v>
      </c>
      <c r="F6321" s="26" t="s">
        <v>16</v>
      </c>
      <c r="G6321" s="26" t="s">
        <v>14</v>
      </c>
      <c r="H6321" s="23">
        <v>0</v>
      </c>
      <c r="I6321" s="27"/>
      <c r="J6321" s="28">
        <v>0</v>
      </c>
      <c r="K6321" t="str">
        <f>IF((LEN(relatorio_Ananindeua3[[#This Row],[CIF/CPF/CNPJ]])=14),relatorio_Ananindeua3[[#This Row],[CIF/CPF/CNPJ]],relatorio_Ananindeua3[[#This Row],[Coluna2]])</f>
        <v>12486907000191</v>
      </c>
      <c r="L6321" t="str">
        <f t="shared" si="99"/>
        <v>124******91</v>
      </c>
    </row>
    <row r="6322" spans="1:12" x14ac:dyDescent="0.25">
      <c r="A6322" s="23" t="s">
        <v>11746</v>
      </c>
      <c r="B6322" s="23" t="s">
        <v>11747</v>
      </c>
      <c r="C6322" s="23" t="s">
        <v>32</v>
      </c>
      <c r="D6322" s="24">
        <v>45338.30940972222</v>
      </c>
      <c r="E6322" s="25" t="s">
        <v>13</v>
      </c>
      <c r="F6322" s="26" t="s">
        <v>16</v>
      </c>
      <c r="G6322" s="26" t="s">
        <v>14</v>
      </c>
      <c r="H6322" s="23">
        <v>0</v>
      </c>
      <c r="I6322" s="27"/>
      <c r="J6322" s="28">
        <v>0</v>
      </c>
      <c r="K6322" t="str">
        <f>IF((LEN(relatorio_Ananindeua3[[#This Row],[CIF/CPF/CNPJ]])=14),relatorio_Ananindeua3[[#This Row],[CIF/CPF/CNPJ]],relatorio_Ananindeua3[[#This Row],[Coluna2]])</f>
        <v>53914394000150</v>
      </c>
      <c r="L6322" t="str">
        <f t="shared" si="99"/>
        <v>539******50</v>
      </c>
    </row>
    <row r="6323" spans="1:12" x14ac:dyDescent="0.25">
      <c r="A6323" s="23" t="s">
        <v>11752</v>
      </c>
      <c r="B6323" s="23" t="s">
        <v>11753</v>
      </c>
      <c r="C6323" s="23" t="s">
        <v>32</v>
      </c>
      <c r="D6323" s="24">
        <v>45338.316180555557</v>
      </c>
      <c r="E6323" s="25" t="s">
        <v>13</v>
      </c>
      <c r="F6323" s="26" t="s">
        <v>16</v>
      </c>
      <c r="G6323" s="26" t="s">
        <v>14</v>
      </c>
      <c r="H6323" s="23">
        <v>0</v>
      </c>
      <c r="I6323" s="27"/>
      <c r="J6323" s="28">
        <v>0</v>
      </c>
      <c r="K6323" t="str">
        <f>IF((LEN(relatorio_Ananindeua3[[#This Row],[CIF/CPF/CNPJ]])=14),relatorio_Ananindeua3[[#This Row],[CIF/CPF/CNPJ]],relatorio_Ananindeua3[[#This Row],[Coluna2]])</f>
        <v>53916509000145</v>
      </c>
      <c r="L6323" t="str">
        <f t="shared" si="99"/>
        <v>539******45</v>
      </c>
    </row>
    <row r="6324" spans="1:12" x14ac:dyDescent="0.25">
      <c r="A6324" s="23" t="s">
        <v>11776</v>
      </c>
      <c r="B6324" s="23" t="s">
        <v>11777</v>
      </c>
      <c r="C6324" s="23" t="s">
        <v>32</v>
      </c>
      <c r="D6324" s="24">
        <v>45338.316192129627</v>
      </c>
      <c r="E6324" s="25" t="s">
        <v>13</v>
      </c>
      <c r="F6324" s="26" t="s">
        <v>16</v>
      </c>
      <c r="G6324" s="26" t="s">
        <v>14</v>
      </c>
      <c r="H6324" s="23">
        <v>0</v>
      </c>
      <c r="I6324" s="27"/>
      <c r="J6324" s="28">
        <v>0</v>
      </c>
      <c r="K6324" t="str">
        <f>IF((LEN(relatorio_Ananindeua3[[#This Row],[CIF/CPF/CNPJ]])=14),relatorio_Ananindeua3[[#This Row],[CIF/CPF/CNPJ]],relatorio_Ananindeua3[[#This Row],[Coluna2]])</f>
        <v>53925981000144</v>
      </c>
      <c r="L6324" t="str">
        <f t="shared" si="99"/>
        <v>539******44</v>
      </c>
    </row>
    <row r="6325" spans="1:12" x14ac:dyDescent="0.25">
      <c r="A6325" s="23" t="s">
        <v>11648</v>
      </c>
      <c r="B6325" s="23" t="s">
        <v>11649</v>
      </c>
      <c r="C6325" s="23" t="s">
        <v>34</v>
      </c>
      <c r="D6325" s="24">
        <v>45338.316203703704</v>
      </c>
      <c r="E6325" s="25" t="s">
        <v>13</v>
      </c>
      <c r="F6325" s="26" t="s">
        <v>16</v>
      </c>
      <c r="G6325" s="26" t="s">
        <v>14</v>
      </c>
      <c r="H6325" s="23">
        <v>0</v>
      </c>
      <c r="I6325" s="27"/>
      <c r="J6325" s="28">
        <v>0</v>
      </c>
      <c r="K6325" t="str">
        <f>IF((LEN(relatorio_Ananindeua3[[#This Row],[CIF/CPF/CNPJ]])=14),relatorio_Ananindeua3[[#This Row],[CIF/CPF/CNPJ]],relatorio_Ananindeua3[[#This Row],[Coluna2]])</f>
        <v>53886469000136</v>
      </c>
      <c r="L6325" t="str">
        <f t="shared" si="99"/>
        <v>538******36</v>
      </c>
    </row>
    <row r="6326" spans="1:12" x14ac:dyDescent="0.25">
      <c r="A6326" s="23" t="s">
        <v>11784</v>
      </c>
      <c r="B6326" s="23" t="s">
        <v>11785</v>
      </c>
      <c r="C6326" s="23" t="s">
        <v>32</v>
      </c>
      <c r="D6326" s="24">
        <v>45338.31621527778</v>
      </c>
      <c r="E6326" s="25" t="s">
        <v>13</v>
      </c>
      <c r="F6326" s="26" t="s">
        <v>16</v>
      </c>
      <c r="G6326" s="26" t="s">
        <v>14</v>
      </c>
      <c r="H6326" s="23">
        <v>0</v>
      </c>
      <c r="I6326" s="27"/>
      <c r="J6326" s="28">
        <v>0</v>
      </c>
      <c r="K6326" t="str">
        <f>IF((LEN(relatorio_Ananindeua3[[#This Row],[CIF/CPF/CNPJ]])=14),relatorio_Ananindeua3[[#This Row],[CIF/CPF/CNPJ]],relatorio_Ananindeua3[[#This Row],[Coluna2]])</f>
        <v>53927868000106</v>
      </c>
      <c r="L6326" t="str">
        <f t="shared" si="99"/>
        <v>539******06</v>
      </c>
    </row>
    <row r="6327" spans="1:12" x14ac:dyDescent="0.25">
      <c r="A6327" s="23" t="s">
        <v>11766</v>
      </c>
      <c r="B6327" s="23" t="s">
        <v>11767</v>
      </c>
      <c r="C6327" s="23" t="s">
        <v>32</v>
      </c>
      <c r="D6327" s="24">
        <v>45338.330046296294</v>
      </c>
      <c r="E6327" s="25" t="s">
        <v>13</v>
      </c>
      <c r="F6327" s="26" t="s">
        <v>16</v>
      </c>
      <c r="G6327" s="26" t="s">
        <v>14</v>
      </c>
      <c r="H6327" s="23">
        <v>0</v>
      </c>
      <c r="I6327" s="27"/>
      <c r="J6327" s="28">
        <v>0</v>
      </c>
      <c r="K6327" t="str">
        <f>IF((LEN(relatorio_Ananindeua3[[#This Row],[CIF/CPF/CNPJ]])=14),relatorio_Ananindeua3[[#This Row],[CIF/CPF/CNPJ]],relatorio_Ananindeua3[[#This Row],[Coluna2]])</f>
        <v>53923129000138</v>
      </c>
      <c r="L6327" t="str">
        <f t="shared" si="99"/>
        <v>539******38</v>
      </c>
    </row>
    <row r="6328" spans="1:12" x14ac:dyDescent="0.25">
      <c r="A6328" s="23" t="s">
        <v>1622</v>
      </c>
      <c r="B6328" s="23" t="s">
        <v>1623</v>
      </c>
      <c r="C6328" s="23" t="s">
        <v>34</v>
      </c>
      <c r="D6328" s="24">
        <v>45338.330150462964</v>
      </c>
      <c r="E6328" s="25" t="s">
        <v>13</v>
      </c>
      <c r="F6328" s="26" t="s">
        <v>16</v>
      </c>
      <c r="G6328" s="26" t="s">
        <v>14</v>
      </c>
      <c r="H6328" s="23">
        <v>0</v>
      </c>
      <c r="I6328" s="27"/>
      <c r="J6328" s="28">
        <v>0</v>
      </c>
      <c r="K6328" t="str">
        <f>IF((LEN(relatorio_Ananindeua3[[#This Row],[CIF/CPF/CNPJ]])=14),relatorio_Ananindeua3[[#This Row],[CIF/CPF/CNPJ]],relatorio_Ananindeua3[[#This Row],[Coluna2]])</f>
        <v>23175619000132</v>
      </c>
      <c r="L6328" t="str">
        <f t="shared" si="99"/>
        <v>231******32</v>
      </c>
    </row>
    <row r="6329" spans="1:12" x14ac:dyDescent="0.25">
      <c r="A6329" s="23" t="s">
        <v>11742</v>
      </c>
      <c r="B6329" s="23" t="s">
        <v>11743</v>
      </c>
      <c r="C6329" s="23" t="s">
        <v>32</v>
      </c>
      <c r="D6329" s="24">
        <v>45338.337048611109</v>
      </c>
      <c r="E6329" s="25" t="s">
        <v>13</v>
      </c>
      <c r="F6329" s="26" t="s">
        <v>16</v>
      </c>
      <c r="G6329" s="26" t="s">
        <v>14</v>
      </c>
      <c r="H6329" s="23">
        <v>0</v>
      </c>
      <c r="I6329" s="27"/>
      <c r="J6329" s="28">
        <v>0</v>
      </c>
      <c r="K6329" t="str">
        <f>IF((LEN(relatorio_Ananindeua3[[#This Row],[CIF/CPF/CNPJ]])=14),relatorio_Ananindeua3[[#This Row],[CIF/CPF/CNPJ]],relatorio_Ananindeua3[[#This Row],[Coluna2]])</f>
        <v>53912779000188</v>
      </c>
      <c r="L6329" t="str">
        <f t="shared" si="99"/>
        <v>539******88</v>
      </c>
    </row>
    <row r="6330" spans="1:12" x14ac:dyDescent="0.25">
      <c r="A6330" s="23" t="s">
        <v>11778</v>
      </c>
      <c r="B6330" s="23" t="s">
        <v>11779</v>
      </c>
      <c r="C6330" s="23" t="s">
        <v>32</v>
      </c>
      <c r="D6330" s="24">
        <v>45338.337048611109</v>
      </c>
      <c r="E6330" s="25" t="s">
        <v>13</v>
      </c>
      <c r="F6330" s="26" t="s">
        <v>16</v>
      </c>
      <c r="G6330" s="26" t="s">
        <v>14</v>
      </c>
      <c r="H6330" s="23">
        <v>0</v>
      </c>
      <c r="I6330" s="27"/>
      <c r="J6330" s="28">
        <v>0</v>
      </c>
      <c r="K6330" t="str">
        <f>IF((LEN(relatorio_Ananindeua3[[#This Row],[CIF/CPF/CNPJ]])=14),relatorio_Ananindeua3[[#This Row],[CIF/CPF/CNPJ]],relatorio_Ananindeua3[[#This Row],[Coluna2]])</f>
        <v>53927101000179</v>
      </c>
      <c r="L6330" t="str">
        <f t="shared" si="99"/>
        <v>539******79</v>
      </c>
    </row>
    <row r="6331" spans="1:12" x14ac:dyDescent="0.25">
      <c r="A6331" s="23" t="s">
        <v>11750</v>
      </c>
      <c r="B6331" s="23" t="s">
        <v>11751</v>
      </c>
      <c r="C6331" s="23" t="s">
        <v>32</v>
      </c>
      <c r="D6331" s="24">
        <v>45338.337083333332</v>
      </c>
      <c r="E6331" s="25" t="s">
        <v>13</v>
      </c>
      <c r="F6331" s="26" t="s">
        <v>16</v>
      </c>
      <c r="G6331" s="26" t="s">
        <v>14</v>
      </c>
      <c r="H6331" s="23">
        <v>0</v>
      </c>
      <c r="I6331" s="27"/>
      <c r="J6331" s="28">
        <v>0</v>
      </c>
      <c r="K6331" t="str">
        <f>IF((LEN(relatorio_Ananindeua3[[#This Row],[CIF/CPF/CNPJ]])=14),relatorio_Ananindeua3[[#This Row],[CIF/CPF/CNPJ]],relatorio_Ananindeua3[[#This Row],[Coluna2]])</f>
        <v>53915946000144</v>
      </c>
      <c r="L6331" t="str">
        <f t="shared" si="99"/>
        <v>539******44</v>
      </c>
    </row>
    <row r="6332" spans="1:12" x14ac:dyDescent="0.25">
      <c r="A6332" s="23" t="s">
        <v>8097</v>
      </c>
      <c r="B6332" s="23" t="s">
        <v>8098</v>
      </c>
      <c r="C6332" s="23" t="s">
        <v>34</v>
      </c>
      <c r="D6332" s="24">
        <v>45338.337106481478</v>
      </c>
      <c r="E6332" s="25" t="s">
        <v>13</v>
      </c>
      <c r="F6332" s="26" t="s">
        <v>16</v>
      </c>
      <c r="G6332" s="26" t="s">
        <v>14</v>
      </c>
      <c r="H6332" s="23">
        <v>0</v>
      </c>
      <c r="I6332" s="27"/>
      <c r="J6332" s="28">
        <v>0</v>
      </c>
      <c r="K6332" t="str">
        <f>IF((LEN(relatorio_Ananindeua3[[#This Row],[CIF/CPF/CNPJ]])=14),relatorio_Ananindeua3[[#This Row],[CIF/CPF/CNPJ]],relatorio_Ananindeua3[[#This Row],[Coluna2]])</f>
        <v>49099055000190</v>
      </c>
      <c r="L6332" t="str">
        <f t="shared" si="99"/>
        <v>490******90</v>
      </c>
    </row>
    <row r="6333" spans="1:12" x14ac:dyDescent="0.25">
      <c r="A6333" s="23" t="s">
        <v>11782</v>
      </c>
      <c r="B6333" s="23" t="s">
        <v>11783</v>
      </c>
      <c r="C6333" s="23" t="s">
        <v>32</v>
      </c>
      <c r="D6333" s="24">
        <v>45338.337118055555</v>
      </c>
      <c r="E6333" s="25" t="s">
        <v>13</v>
      </c>
      <c r="F6333" s="26" t="s">
        <v>16</v>
      </c>
      <c r="G6333" s="26" t="s">
        <v>14</v>
      </c>
      <c r="H6333" s="23">
        <v>0</v>
      </c>
      <c r="I6333" s="27"/>
      <c r="J6333" s="28">
        <v>0</v>
      </c>
      <c r="K6333" t="str">
        <f>IF((LEN(relatorio_Ananindeua3[[#This Row],[CIF/CPF/CNPJ]])=14),relatorio_Ananindeua3[[#This Row],[CIF/CPF/CNPJ]],relatorio_Ananindeua3[[#This Row],[Coluna2]])</f>
        <v>53927237000189</v>
      </c>
      <c r="L6333" t="str">
        <f t="shared" si="99"/>
        <v>539******89</v>
      </c>
    </row>
    <row r="6334" spans="1:12" x14ac:dyDescent="0.25">
      <c r="A6334" s="23" t="s">
        <v>2406</v>
      </c>
      <c r="B6334" s="23" t="s">
        <v>2407</v>
      </c>
      <c r="C6334" s="23" t="s">
        <v>17</v>
      </c>
      <c r="D6334" s="24">
        <v>45338.512326388889</v>
      </c>
      <c r="E6334" s="25" t="s">
        <v>11</v>
      </c>
      <c r="F6334" s="26" t="s">
        <v>16</v>
      </c>
      <c r="G6334" s="26" t="s">
        <v>14</v>
      </c>
      <c r="H6334" s="23">
        <v>0</v>
      </c>
      <c r="I6334" s="27"/>
      <c r="J6334" s="28">
        <v>0</v>
      </c>
      <c r="K6334" t="str">
        <f>IF((LEN(relatorio_Ananindeua3[[#This Row],[CIF/CPF/CNPJ]])=14),relatorio_Ananindeua3[[#This Row],[CIF/CPF/CNPJ]],relatorio_Ananindeua3[[#This Row],[Coluna2]])</f>
        <v>28692792000121</v>
      </c>
      <c r="L6334" t="str">
        <f t="shared" si="99"/>
        <v>286******21</v>
      </c>
    </row>
    <row r="6335" spans="1:12" x14ac:dyDescent="0.25">
      <c r="A6335" s="23" t="s">
        <v>443</v>
      </c>
      <c r="B6335" s="23" t="s">
        <v>444</v>
      </c>
      <c r="C6335" s="23" t="s">
        <v>18</v>
      </c>
      <c r="D6335" s="24">
        <v>45338.647164351853</v>
      </c>
      <c r="E6335" s="25" t="s">
        <v>13</v>
      </c>
      <c r="F6335" s="26" t="s">
        <v>16</v>
      </c>
      <c r="G6335" s="26" t="s">
        <v>14</v>
      </c>
      <c r="H6335" s="23">
        <v>0</v>
      </c>
      <c r="I6335" s="27"/>
      <c r="J6335" s="28">
        <v>0</v>
      </c>
      <c r="K6335" t="str">
        <f>IF((LEN(relatorio_Ananindeua3[[#This Row],[CIF/CPF/CNPJ]])=14),relatorio_Ananindeua3[[#This Row],[CIF/CPF/CNPJ]],relatorio_Ananindeua3[[#This Row],[Coluna2]])</f>
        <v>13192567000159</v>
      </c>
      <c r="L6335" t="str">
        <f t="shared" si="99"/>
        <v>131******59</v>
      </c>
    </row>
    <row r="6336" spans="1:12" x14ac:dyDescent="0.25">
      <c r="A6336" s="23" t="s">
        <v>144</v>
      </c>
      <c r="B6336" s="23" t="s">
        <v>145</v>
      </c>
      <c r="C6336" s="23" t="s">
        <v>18</v>
      </c>
      <c r="D6336" s="24">
        <v>45338.667650462965</v>
      </c>
      <c r="E6336" s="25" t="s">
        <v>13</v>
      </c>
      <c r="F6336" s="26" t="s">
        <v>16</v>
      </c>
      <c r="G6336" s="26" t="s">
        <v>14</v>
      </c>
      <c r="H6336" s="23">
        <v>0</v>
      </c>
      <c r="I6336" s="27"/>
      <c r="J6336" s="28">
        <v>0</v>
      </c>
      <c r="K6336" t="str">
        <f>IF((LEN(relatorio_Ananindeua3[[#This Row],[CIF/CPF/CNPJ]])=14),relatorio_Ananindeua3[[#This Row],[CIF/CPF/CNPJ]],relatorio_Ananindeua3[[#This Row],[Coluna2]])</f>
        <v>11791458000122</v>
      </c>
      <c r="L6336" t="str">
        <f t="shared" si="99"/>
        <v>117******22</v>
      </c>
    </row>
    <row r="6337" spans="1:12" x14ac:dyDescent="0.25">
      <c r="A6337" s="23" t="s">
        <v>6904</v>
      </c>
      <c r="B6337" s="23" t="s">
        <v>6905</v>
      </c>
      <c r="C6337" s="23" t="s">
        <v>20</v>
      </c>
      <c r="D6337" s="24">
        <v>45339</v>
      </c>
      <c r="E6337" s="25" t="s">
        <v>13</v>
      </c>
      <c r="F6337" s="26" t="s">
        <v>19</v>
      </c>
      <c r="G6337" s="26" t="s">
        <v>13496</v>
      </c>
      <c r="H6337" s="23">
        <v>0</v>
      </c>
      <c r="I6337" s="27"/>
      <c r="J6337" s="28">
        <v>17</v>
      </c>
      <c r="K6337" t="str">
        <f>IF((LEN(relatorio_Ananindeua3[[#This Row],[CIF/CPF/CNPJ]])=14),relatorio_Ananindeua3[[#This Row],[CIF/CPF/CNPJ]],relatorio_Ananindeua3[[#This Row],[Coluna2]])</f>
        <v>46201083002393</v>
      </c>
      <c r="L6337" t="str">
        <f t="shared" si="99"/>
        <v>462******93</v>
      </c>
    </row>
    <row r="6338" spans="1:12" x14ac:dyDescent="0.25">
      <c r="A6338" s="23" t="s">
        <v>9398</v>
      </c>
      <c r="B6338" s="23" t="s">
        <v>9399</v>
      </c>
      <c r="C6338" s="23" t="s">
        <v>34</v>
      </c>
      <c r="D6338" s="24">
        <v>45339.038437499999</v>
      </c>
      <c r="E6338" s="25" t="s">
        <v>13</v>
      </c>
      <c r="F6338" s="26" t="s">
        <v>16</v>
      </c>
      <c r="G6338" s="26" t="s">
        <v>14</v>
      </c>
      <c r="H6338" s="23">
        <v>0</v>
      </c>
      <c r="I6338" s="27"/>
      <c r="J6338" s="28">
        <v>0</v>
      </c>
      <c r="K6338" t="str">
        <f>IF((LEN(relatorio_Ananindeua3[[#This Row],[CIF/CPF/CNPJ]])=14),relatorio_Ananindeua3[[#This Row],[CIF/CPF/CNPJ]],relatorio_Ananindeua3[[#This Row],[Coluna2]])</f>
        <v>51292818000166</v>
      </c>
      <c r="L6338" t="str">
        <f t="shared" si="99"/>
        <v>512******66</v>
      </c>
    </row>
    <row r="6339" spans="1:12" x14ac:dyDescent="0.25">
      <c r="A6339" s="23" t="s">
        <v>11700</v>
      </c>
      <c r="B6339" s="23" t="s">
        <v>11701</v>
      </c>
      <c r="C6339" s="23" t="s">
        <v>34</v>
      </c>
      <c r="D6339" s="24">
        <v>45339.038449074076</v>
      </c>
      <c r="E6339" s="25" t="s">
        <v>13</v>
      </c>
      <c r="F6339" s="26" t="s">
        <v>16</v>
      </c>
      <c r="G6339" s="26" t="s">
        <v>14</v>
      </c>
      <c r="H6339" s="23">
        <v>0</v>
      </c>
      <c r="I6339" s="27"/>
      <c r="J6339" s="28">
        <v>0</v>
      </c>
      <c r="K6339" t="str">
        <f>IF((LEN(relatorio_Ananindeua3[[#This Row],[CIF/CPF/CNPJ]])=14),relatorio_Ananindeua3[[#This Row],[CIF/CPF/CNPJ]],relatorio_Ananindeua3[[#This Row],[Coluna2]])</f>
        <v>53899220000165</v>
      </c>
      <c r="L6339" t="str">
        <f t="shared" si="99"/>
        <v>538******65</v>
      </c>
    </row>
    <row r="6340" spans="1:12" x14ac:dyDescent="0.25">
      <c r="A6340" s="23" t="s">
        <v>11798</v>
      </c>
      <c r="B6340" s="23" t="s">
        <v>11799</v>
      </c>
      <c r="C6340" s="23" t="s">
        <v>32</v>
      </c>
      <c r="D6340" s="24">
        <v>45339.052303240744</v>
      </c>
      <c r="E6340" s="25" t="s">
        <v>13</v>
      </c>
      <c r="F6340" s="26" t="s">
        <v>16</v>
      </c>
      <c r="G6340" s="26" t="s">
        <v>14</v>
      </c>
      <c r="H6340" s="23">
        <v>0</v>
      </c>
      <c r="I6340" s="27"/>
      <c r="J6340" s="28">
        <v>0</v>
      </c>
      <c r="K6340" t="str">
        <f>IF((LEN(relatorio_Ananindeua3[[#This Row],[CIF/CPF/CNPJ]])=14),relatorio_Ananindeua3[[#This Row],[CIF/CPF/CNPJ]],relatorio_Ananindeua3[[#This Row],[Coluna2]])</f>
        <v>53929950000161</v>
      </c>
      <c r="L6340" t="str">
        <f t="shared" si="99"/>
        <v>539******61</v>
      </c>
    </row>
    <row r="6341" spans="1:12" x14ac:dyDescent="0.25">
      <c r="A6341" s="23" t="s">
        <v>4479</v>
      </c>
      <c r="B6341" s="23" t="s">
        <v>4480</v>
      </c>
      <c r="C6341" s="23" t="s">
        <v>34</v>
      </c>
      <c r="D6341" s="24">
        <v>45339.052314814813</v>
      </c>
      <c r="E6341" s="25" t="s">
        <v>13</v>
      </c>
      <c r="F6341" s="26" t="s">
        <v>16</v>
      </c>
      <c r="G6341" s="26" t="s">
        <v>14</v>
      </c>
      <c r="H6341" s="23">
        <v>0</v>
      </c>
      <c r="I6341" s="27"/>
      <c r="J6341" s="28">
        <v>0</v>
      </c>
      <c r="K6341" t="str">
        <f>IF((LEN(relatorio_Ananindeua3[[#This Row],[CIF/CPF/CNPJ]])=14),relatorio_Ananindeua3[[#This Row],[CIF/CPF/CNPJ]],relatorio_Ananindeua3[[#This Row],[Coluna2]])</f>
        <v>37653406000183</v>
      </c>
      <c r="L6341" t="str">
        <f t="shared" si="99"/>
        <v>376******83</v>
      </c>
    </row>
    <row r="6342" spans="1:12" x14ac:dyDescent="0.25">
      <c r="A6342" s="23" t="s">
        <v>5038</v>
      </c>
      <c r="B6342" s="23" t="s">
        <v>5039</v>
      </c>
      <c r="C6342" s="23" t="s">
        <v>34</v>
      </c>
      <c r="D6342" s="24">
        <v>45339.052349537036</v>
      </c>
      <c r="E6342" s="25" t="s">
        <v>13</v>
      </c>
      <c r="F6342" s="26" t="s">
        <v>16</v>
      </c>
      <c r="G6342" s="26" t="s">
        <v>14</v>
      </c>
      <c r="H6342" s="23">
        <v>0</v>
      </c>
      <c r="I6342" s="27"/>
      <c r="J6342" s="28">
        <v>0</v>
      </c>
      <c r="K6342" t="str">
        <f>IF((LEN(relatorio_Ananindeua3[[#This Row],[CIF/CPF/CNPJ]])=14),relatorio_Ananindeua3[[#This Row],[CIF/CPF/CNPJ]],relatorio_Ananindeua3[[#This Row],[Coluna2]])</f>
        <v>40439475000101</v>
      </c>
      <c r="L6342" t="str">
        <f t="shared" si="99"/>
        <v>404******01</v>
      </c>
    </row>
    <row r="6343" spans="1:12" x14ac:dyDescent="0.25">
      <c r="A6343" s="23" t="s">
        <v>11834</v>
      </c>
      <c r="B6343" s="23" t="s">
        <v>11835</v>
      </c>
      <c r="C6343" s="23" t="s">
        <v>32</v>
      </c>
      <c r="D6343" s="24">
        <v>45339.052372685182</v>
      </c>
      <c r="E6343" s="25" t="s">
        <v>13</v>
      </c>
      <c r="F6343" s="26" t="s">
        <v>16</v>
      </c>
      <c r="G6343" s="26" t="s">
        <v>14</v>
      </c>
      <c r="H6343" s="23">
        <v>0</v>
      </c>
      <c r="I6343" s="27"/>
      <c r="J6343" s="28">
        <v>0</v>
      </c>
      <c r="K6343" t="str">
        <f>IF((LEN(relatorio_Ananindeua3[[#This Row],[CIF/CPF/CNPJ]])=14),relatorio_Ananindeua3[[#This Row],[CIF/CPF/CNPJ]],relatorio_Ananindeua3[[#This Row],[Coluna2]])</f>
        <v>53945566000152</v>
      </c>
      <c r="L6343" t="str">
        <f t="shared" si="99"/>
        <v>539******52</v>
      </c>
    </row>
    <row r="6344" spans="1:12" x14ac:dyDescent="0.25">
      <c r="A6344" s="23" t="s">
        <v>5002</v>
      </c>
      <c r="B6344" s="23" t="s">
        <v>5003</v>
      </c>
      <c r="C6344" s="23" t="s">
        <v>34</v>
      </c>
      <c r="D6344" s="24">
        <v>45339.059224537035</v>
      </c>
      <c r="E6344" s="25" t="s">
        <v>13</v>
      </c>
      <c r="F6344" s="26" t="s">
        <v>16</v>
      </c>
      <c r="G6344" s="26" t="s">
        <v>14</v>
      </c>
      <c r="H6344" s="23">
        <v>0</v>
      </c>
      <c r="I6344" s="27"/>
      <c r="J6344" s="28">
        <v>0</v>
      </c>
      <c r="K6344" t="str">
        <f>IF((LEN(relatorio_Ananindeua3[[#This Row],[CIF/CPF/CNPJ]])=14),relatorio_Ananindeua3[[#This Row],[CIF/CPF/CNPJ]],relatorio_Ananindeua3[[#This Row],[Coluna2]])</f>
        <v>40305151000172</v>
      </c>
      <c r="L6344" t="str">
        <f t="shared" si="99"/>
        <v>403******72</v>
      </c>
    </row>
    <row r="6345" spans="1:12" x14ac:dyDescent="0.25">
      <c r="A6345" s="23" t="s">
        <v>11836</v>
      </c>
      <c r="B6345" s="23" t="s">
        <v>11837</v>
      </c>
      <c r="C6345" s="23" t="s">
        <v>32</v>
      </c>
      <c r="D6345" s="24">
        <v>45339.059317129628</v>
      </c>
      <c r="E6345" s="25" t="s">
        <v>13</v>
      </c>
      <c r="F6345" s="26" t="s">
        <v>16</v>
      </c>
      <c r="G6345" s="26" t="s">
        <v>14</v>
      </c>
      <c r="H6345" s="23">
        <v>0</v>
      </c>
      <c r="I6345" s="27"/>
      <c r="J6345" s="28">
        <v>0</v>
      </c>
      <c r="K6345" t="str">
        <f>IF((LEN(relatorio_Ananindeua3[[#This Row],[CIF/CPF/CNPJ]])=14),relatorio_Ananindeua3[[#This Row],[CIF/CPF/CNPJ]],relatorio_Ananindeua3[[#This Row],[Coluna2]])</f>
        <v>53945863000106</v>
      </c>
      <c r="L6345" t="str">
        <f t="shared" si="99"/>
        <v>539******06</v>
      </c>
    </row>
    <row r="6346" spans="1:12" x14ac:dyDescent="0.25">
      <c r="A6346" s="23" t="s">
        <v>11810</v>
      </c>
      <c r="B6346" s="23" t="s">
        <v>11811</v>
      </c>
      <c r="C6346" s="23" t="s">
        <v>32</v>
      </c>
      <c r="D6346" s="24">
        <v>45339.06621527778</v>
      </c>
      <c r="E6346" s="25" t="s">
        <v>13</v>
      </c>
      <c r="F6346" s="26" t="s">
        <v>16</v>
      </c>
      <c r="G6346" s="26" t="s">
        <v>14</v>
      </c>
      <c r="H6346" s="23">
        <v>0</v>
      </c>
      <c r="I6346" s="27"/>
      <c r="J6346" s="28">
        <v>0</v>
      </c>
      <c r="K6346" t="str">
        <f>IF((LEN(relatorio_Ananindeua3[[#This Row],[CIF/CPF/CNPJ]])=14),relatorio_Ananindeua3[[#This Row],[CIF/CPF/CNPJ]],relatorio_Ananindeua3[[#This Row],[Coluna2]])</f>
        <v>53934981000100</v>
      </c>
      <c r="L6346" t="str">
        <f t="shared" si="99"/>
        <v>539******00</v>
      </c>
    </row>
    <row r="6347" spans="1:12" x14ac:dyDescent="0.25">
      <c r="A6347" s="23" t="s">
        <v>11800</v>
      </c>
      <c r="B6347" s="23" t="s">
        <v>11801</v>
      </c>
      <c r="C6347" s="23" t="s">
        <v>32</v>
      </c>
      <c r="D6347" s="24">
        <v>45339.288541666669</v>
      </c>
      <c r="E6347" s="25" t="s">
        <v>13</v>
      </c>
      <c r="F6347" s="26" t="s">
        <v>16</v>
      </c>
      <c r="G6347" s="26" t="s">
        <v>14</v>
      </c>
      <c r="H6347" s="23">
        <v>0</v>
      </c>
      <c r="I6347" s="27"/>
      <c r="J6347" s="28">
        <v>0</v>
      </c>
      <c r="K6347" t="str">
        <f>IF((LEN(relatorio_Ananindeua3[[#This Row],[CIF/CPF/CNPJ]])=14),relatorio_Ananindeua3[[#This Row],[CIF/CPF/CNPJ]],relatorio_Ananindeua3[[#This Row],[Coluna2]])</f>
        <v>53930401000107</v>
      </c>
      <c r="L6347" t="str">
        <f t="shared" si="99"/>
        <v>539******07</v>
      </c>
    </row>
    <row r="6348" spans="1:12" x14ac:dyDescent="0.25">
      <c r="A6348" s="23" t="s">
        <v>9535</v>
      </c>
      <c r="B6348" s="23" t="s">
        <v>9536</v>
      </c>
      <c r="C6348" s="23" t="s">
        <v>34</v>
      </c>
      <c r="D6348" s="24">
        <v>45339.288564814815</v>
      </c>
      <c r="E6348" s="25" t="s">
        <v>13</v>
      </c>
      <c r="F6348" s="26" t="s">
        <v>16</v>
      </c>
      <c r="G6348" s="26" t="s">
        <v>14</v>
      </c>
      <c r="H6348" s="23">
        <v>0</v>
      </c>
      <c r="I6348" s="27"/>
      <c r="J6348" s="28">
        <v>0</v>
      </c>
      <c r="K6348" t="str">
        <f>IF((LEN(relatorio_Ananindeua3[[#This Row],[CIF/CPF/CNPJ]])=14),relatorio_Ananindeua3[[#This Row],[CIF/CPF/CNPJ]],relatorio_Ananindeua3[[#This Row],[Coluna2]])</f>
        <v>51629094000101</v>
      </c>
      <c r="L6348" t="str">
        <f t="shared" si="99"/>
        <v>516******01</v>
      </c>
    </row>
    <row r="6349" spans="1:12" x14ac:dyDescent="0.25">
      <c r="A6349" s="23" t="s">
        <v>11830</v>
      </c>
      <c r="B6349" s="23" t="s">
        <v>11831</v>
      </c>
      <c r="C6349" s="23" t="s">
        <v>32</v>
      </c>
      <c r="D6349" s="24">
        <v>45339.288599537038</v>
      </c>
      <c r="E6349" s="25" t="s">
        <v>13</v>
      </c>
      <c r="F6349" s="26" t="s">
        <v>16</v>
      </c>
      <c r="G6349" s="26" t="s">
        <v>14</v>
      </c>
      <c r="H6349" s="23">
        <v>0</v>
      </c>
      <c r="I6349" s="27"/>
      <c r="J6349" s="28">
        <v>0</v>
      </c>
      <c r="K6349" t="str">
        <f>IF((LEN(relatorio_Ananindeua3[[#This Row],[CIF/CPF/CNPJ]])=14),relatorio_Ananindeua3[[#This Row],[CIF/CPF/CNPJ]],relatorio_Ananindeua3[[#This Row],[Coluna2]])</f>
        <v>53944960000176</v>
      </c>
      <c r="L6349" t="str">
        <f t="shared" si="99"/>
        <v>539******76</v>
      </c>
    </row>
    <row r="6350" spans="1:12" x14ac:dyDescent="0.25">
      <c r="A6350" s="23" t="s">
        <v>2576</v>
      </c>
      <c r="B6350" s="23" t="s">
        <v>2577</v>
      </c>
      <c r="C6350" s="23" t="s">
        <v>34</v>
      </c>
      <c r="D6350" s="24">
        <v>45339.295324074075</v>
      </c>
      <c r="E6350" s="25" t="s">
        <v>13</v>
      </c>
      <c r="F6350" s="26" t="s">
        <v>16</v>
      </c>
      <c r="G6350" s="26" t="s">
        <v>14</v>
      </c>
      <c r="H6350" s="23">
        <v>0</v>
      </c>
      <c r="I6350" s="27"/>
      <c r="J6350" s="28">
        <v>0</v>
      </c>
      <c r="K6350" t="str">
        <f>IF((LEN(relatorio_Ananindeua3[[#This Row],[CIF/CPF/CNPJ]])=14),relatorio_Ananindeua3[[#This Row],[CIF/CPF/CNPJ]],relatorio_Ananindeua3[[#This Row],[Coluna2]])</f>
        <v>29441462000126</v>
      </c>
      <c r="L6350" t="str">
        <f t="shared" si="99"/>
        <v>294******26</v>
      </c>
    </row>
    <row r="6351" spans="1:12" x14ac:dyDescent="0.25">
      <c r="A6351" s="23" t="s">
        <v>11814</v>
      </c>
      <c r="B6351" s="23" t="s">
        <v>11815</v>
      </c>
      <c r="C6351" s="23" t="s">
        <v>32</v>
      </c>
      <c r="D6351" s="24">
        <v>45339.295347222222</v>
      </c>
      <c r="E6351" s="25" t="s">
        <v>13</v>
      </c>
      <c r="F6351" s="26" t="s">
        <v>16</v>
      </c>
      <c r="G6351" s="26" t="s">
        <v>14</v>
      </c>
      <c r="H6351" s="23">
        <v>0</v>
      </c>
      <c r="I6351" s="27"/>
      <c r="J6351" s="28">
        <v>0</v>
      </c>
      <c r="K6351" t="str">
        <f>IF((LEN(relatorio_Ananindeua3[[#This Row],[CIF/CPF/CNPJ]])=14),relatorio_Ananindeua3[[#This Row],[CIF/CPF/CNPJ]],relatorio_Ananindeua3[[#This Row],[Coluna2]])</f>
        <v>53935837000199</v>
      </c>
      <c r="L6351" t="str">
        <f t="shared" si="99"/>
        <v>539******99</v>
      </c>
    </row>
    <row r="6352" spans="1:12" x14ac:dyDescent="0.25">
      <c r="A6352" s="23" t="s">
        <v>11822</v>
      </c>
      <c r="B6352" s="23" t="s">
        <v>11823</v>
      </c>
      <c r="C6352" s="23" t="s">
        <v>32</v>
      </c>
      <c r="D6352" s="24">
        <v>45339.295370370368</v>
      </c>
      <c r="E6352" s="25" t="s">
        <v>13</v>
      </c>
      <c r="F6352" s="26" t="s">
        <v>16</v>
      </c>
      <c r="G6352" s="26" t="s">
        <v>14</v>
      </c>
      <c r="H6352" s="23">
        <v>0</v>
      </c>
      <c r="I6352" s="27"/>
      <c r="J6352" s="28">
        <v>0</v>
      </c>
      <c r="K6352" t="str">
        <f>IF((LEN(relatorio_Ananindeua3[[#This Row],[CIF/CPF/CNPJ]])=14),relatorio_Ananindeua3[[#This Row],[CIF/CPF/CNPJ]],relatorio_Ananindeua3[[#This Row],[Coluna2]])</f>
        <v>53937778000198</v>
      </c>
      <c r="L6352" t="str">
        <f t="shared" si="99"/>
        <v>539******98</v>
      </c>
    </row>
    <row r="6353" spans="1:12" x14ac:dyDescent="0.25">
      <c r="A6353" s="23" t="s">
        <v>11820</v>
      </c>
      <c r="B6353" s="23" t="s">
        <v>11821</v>
      </c>
      <c r="C6353" s="23" t="s">
        <v>34</v>
      </c>
      <c r="D6353" s="24">
        <v>45339.295381944445</v>
      </c>
      <c r="E6353" s="25" t="s">
        <v>13</v>
      </c>
      <c r="F6353" s="26" t="s">
        <v>16</v>
      </c>
      <c r="G6353" s="26" t="s">
        <v>14</v>
      </c>
      <c r="H6353" s="23">
        <v>0</v>
      </c>
      <c r="I6353" s="27"/>
      <c r="J6353" s="28">
        <v>0</v>
      </c>
      <c r="K6353" t="str">
        <f>IF((LEN(relatorio_Ananindeua3[[#This Row],[CIF/CPF/CNPJ]])=14),relatorio_Ananindeua3[[#This Row],[CIF/CPF/CNPJ]],relatorio_Ananindeua3[[#This Row],[Coluna2]])</f>
        <v>53937687000152</v>
      </c>
      <c r="L6353" t="str">
        <f t="shared" si="99"/>
        <v>539******52</v>
      </c>
    </row>
    <row r="6354" spans="1:12" x14ac:dyDescent="0.25">
      <c r="A6354" s="23" t="s">
        <v>11826</v>
      </c>
      <c r="B6354" s="23" t="s">
        <v>11827</v>
      </c>
      <c r="C6354" s="23" t="s">
        <v>32</v>
      </c>
      <c r="D6354" s="24">
        <v>45339.295405092591</v>
      </c>
      <c r="E6354" s="25" t="s">
        <v>13</v>
      </c>
      <c r="F6354" s="26" t="s">
        <v>16</v>
      </c>
      <c r="G6354" s="26" t="s">
        <v>14</v>
      </c>
      <c r="H6354" s="23">
        <v>0</v>
      </c>
      <c r="I6354" s="27"/>
      <c r="J6354" s="28">
        <v>0</v>
      </c>
      <c r="K6354" t="str">
        <f>IF((LEN(relatorio_Ananindeua3[[#This Row],[CIF/CPF/CNPJ]])=14),relatorio_Ananindeua3[[#This Row],[CIF/CPF/CNPJ]],relatorio_Ananindeua3[[#This Row],[Coluna2]])</f>
        <v>53939308000163</v>
      </c>
      <c r="L6354" t="str">
        <f t="shared" ref="L6354:L6417" si="100">_xlfn.CONCAT(LEFT(A6354,3),REPT("*",6),RIGHT(A6354,2))</f>
        <v>539******63</v>
      </c>
    </row>
    <row r="6355" spans="1:12" x14ac:dyDescent="0.25">
      <c r="A6355" s="23" t="s">
        <v>712</v>
      </c>
      <c r="B6355" s="23" t="s">
        <v>713</v>
      </c>
      <c r="C6355" s="23" t="s">
        <v>34</v>
      </c>
      <c r="D6355" s="24">
        <v>45339.309328703705</v>
      </c>
      <c r="E6355" s="25" t="s">
        <v>13</v>
      </c>
      <c r="F6355" s="26" t="s">
        <v>16</v>
      </c>
      <c r="G6355" s="26" t="s">
        <v>14</v>
      </c>
      <c r="H6355" s="23">
        <v>0</v>
      </c>
      <c r="I6355" s="27"/>
      <c r="J6355" s="28">
        <v>0</v>
      </c>
      <c r="K6355" t="str">
        <f>IF((LEN(relatorio_Ananindeua3[[#This Row],[CIF/CPF/CNPJ]])=14),relatorio_Ananindeua3[[#This Row],[CIF/CPF/CNPJ]],relatorio_Ananindeua3[[#This Row],[Coluna2]])</f>
        <v>15256469000163</v>
      </c>
      <c r="L6355" t="str">
        <f t="shared" si="100"/>
        <v>152******63</v>
      </c>
    </row>
    <row r="6356" spans="1:12" x14ac:dyDescent="0.25">
      <c r="A6356" s="23" t="s">
        <v>11838</v>
      </c>
      <c r="B6356" s="23" t="s">
        <v>11839</v>
      </c>
      <c r="C6356" s="23" t="s">
        <v>32</v>
      </c>
      <c r="D6356" s="24">
        <v>45339.309444444443</v>
      </c>
      <c r="E6356" s="25" t="s">
        <v>13</v>
      </c>
      <c r="F6356" s="26" t="s">
        <v>16</v>
      </c>
      <c r="G6356" s="26" t="s">
        <v>14</v>
      </c>
      <c r="H6356" s="23">
        <v>0</v>
      </c>
      <c r="I6356" s="27"/>
      <c r="J6356" s="28">
        <v>0</v>
      </c>
      <c r="K6356" t="str">
        <f>IF((LEN(relatorio_Ananindeua3[[#This Row],[CIF/CPF/CNPJ]])=14),relatorio_Ananindeua3[[#This Row],[CIF/CPF/CNPJ]],relatorio_Ananindeua3[[#This Row],[Coluna2]])</f>
        <v>53946584000159</v>
      </c>
      <c r="L6356" t="str">
        <f t="shared" si="100"/>
        <v>539******59</v>
      </c>
    </row>
    <row r="6357" spans="1:12" x14ac:dyDescent="0.25">
      <c r="A6357" s="23" t="s">
        <v>11796</v>
      </c>
      <c r="B6357" s="23" t="s">
        <v>11797</v>
      </c>
      <c r="C6357" s="23" t="s">
        <v>32</v>
      </c>
      <c r="D6357" s="24">
        <v>45339.30945601852</v>
      </c>
      <c r="E6357" s="25" t="s">
        <v>13</v>
      </c>
      <c r="F6357" s="26" t="s">
        <v>16</v>
      </c>
      <c r="G6357" s="26" t="s">
        <v>14</v>
      </c>
      <c r="H6357" s="23">
        <v>0</v>
      </c>
      <c r="I6357" s="27"/>
      <c r="J6357" s="28">
        <v>0</v>
      </c>
      <c r="K6357" t="str">
        <f>IF((LEN(relatorio_Ananindeua3[[#This Row],[CIF/CPF/CNPJ]])=14),relatorio_Ananindeua3[[#This Row],[CIF/CPF/CNPJ]],relatorio_Ananindeua3[[#This Row],[Coluna2]])</f>
        <v>53929716000134</v>
      </c>
      <c r="L6357" t="str">
        <f t="shared" si="100"/>
        <v>539******34</v>
      </c>
    </row>
    <row r="6358" spans="1:12" x14ac:dyDescent="0.25">
      <c r="A6358" s="23" t="s">
        <v>11808</v>
      </c>
      <c r="B6358" s="23" t="s">
        <v>11809</v>
      </c>
      <c r="C6358" s="23" t="s">
        <v>32</v>
      </c>
      <c r="D6358" s="24">
        <v>45339.316203703704</v>
      </c>
      <c r="E6358" s="25" t="s">
        <v>13</v>
      </c>
      <c r="F6358" s="26" t="s">
        <v>16</v>
      </c>
      <c r="G6358" s="26" t="s">
        <v>14</v>
      </c>
      <c r="H6358" s="23">
        <v>0</v>
      </c>
      <c r="I6358" s="27"/>
      <c r="J6358" s="28">
        <v>0</v>
      </c>
      <c r="K6358" t="str">
        <f>IF((LEN(relatorio_Ananindeua3[[#This Row],[CIF/CPF/CNPJ]])=14),relatorio_Ananindeua3[[#This Row],[CIF/CPF/CNPJ]],relatorio_Ananindeua3[[#This Row],[Coluna2]])</f>
        <v>53934951000102</v>
      </c>
      <c r="L6358" t="str">
        <f t="shared" si="100"/>
        <v>539******02</v>
      </c>
    </row>
    <row r="6359" spans="1:12" x14ac:dyDescent="0.25">
      <c r="A6359" s="23" t="s">
        <v>11824</v>
      </c>
      <c r="B6359" s="23" t="s">
        <v>11825</v>
      </c>
      <c r="C6359" s="23" t="s">
        <v>32</v>
      </c>
      <c r="D6359" s="24">
        <v>45339.323136574072</v>
      </c>
      <c r="E6359" s="25" t="s">
        <v>13</v>
      </c>
      <c r="F6359" s="26" t="s">
        <v>16</v>
      </c>
      <c r="G6359" s="26" t="s">
        <v>14</v>
      </c>
      <c r="H6359" s="23">
        <v>0</v>
      </c>
      <c r="I6359" s="27"/>
      <c r="J6359" s="28">
        <v>0</v>
      </c>
      <c r="K6359" t="str">
        <f>IF((LEN(relatorio_Ananindeua3[[#This Row],[CIF/CPF/CNPJ]])=14),relatorio_Ananindeua3[[#This Row],[CIF/CPF/CNPJ]],relatorio_Ananindeua3[[#This Row],[Coluna2]])</f>
        <v>53938040000145</v>
      </c>
      <c r="L6359" t="str">
        <f t="shared" si="100"/>
        <v>539******45</v>
      </c>
    </row>
    <row r="6360" spans="1:12" x14ac:dyDescent="0.25">
      <c r="A6360" s="23" t="s">
        <v>11824</v>
      </c>
      <c r="B6360" s="23" t="s">
        <v>11825</v>
      </c>
      <c r="C6360" s="23" t="s">
        <v>34</v>
      </c>
      <c r="D6360" s="24">
        <v>45339.323148148149</v>
      </c>
      <c r="E6360" s="25" t="s">
        <v>13</v>
      </c>
      <c r="F6360" s="26" t="s">
        <v>16</v>
      </c>
      <c r="G6360" s="26" t="s">
        <v>14</v>
      </c>
      <c r="H6360" s="23">
        <v>0</v>
      </c>
      <c r="I6360" s="27"/>
      <c r="J6360" s="28">
        <v>0</v>
      </c>
      <c r="K6360" t="str">
        <f>IF((LEN(relatorio_Ananindeua3[[#This Row],[CIF/CPF/CNPJ]])=14),relatorio_Ananindeua3[[#This Row],[CIF/CPF/CNPJ]],relatorio_Ananindeua3[[#This Row],[Coluna2]])</f>
        <v>53938040000145</v>
      </c>
      <c r="L6360" t="str">
        <f t="shared" si="100"/>
        <v>539******45</v>
      </c>
    </row>
    <row r="6361" spans="1:12" x14ac:dyDescent="0.25">
      <c r="A6361" s="23" t="s">
        <v>7088</v>
      </c>
      <c r="B6361" s="23" t="s">
        <v>7089</v>
      </c>
      <c r="C6361" s="23" t="s">
        <v>34</v>
      </c>
      <c r="D6361" s="24">
        <v>45339.323159722226</v>
      </c>
      <c r="E6361" s="25" t="s">
        <v>13</v>
      </c>
      <c r="F6361" s="26" t="s">
        <v>16</v>
      </c>
      <c r="G6361" s="26" t="s">
        <v>14</v>
      </c>
      <c r="H6361" s="23">
        <v>0</v>
      </c>
      <c r="I6361" s="27"/>
      <c r="J6361" s="28">
        <v>0</v>
      </c>
      <c r="K6361" t="str">
        <f>IF((LEN(relatorio_Ananindeua3[[#This Row],[CIF/CPF/CNPJ]])=14),relatorio_Ananindeua3[[#This Row],[CIF/CPF/CNPJ]],relatorio_Ananindeua3[[#This Row],[Coluna2]])</f>
        <v>46594319000193</v>
      </c>
      <c r="L6361" t="str">
        <f t="shared" si="100"/>
        <v>465******93</v>
      </c>
    </row>
    <row r="6362" spans="1:12" x14ac:dyDescent="0.25">
      <c r="A6362" s="23" t="s">
        <v>7668</v>
      </c>
      <c r="B6362" s="23" t="s">
        <v>7669</v>
      </c>
      <c r="C6362" s="23" t="s">
        <v>34</v>
      </c>
      <c r="D6362" s="24">
        <v>45339.323159722226</v>
      </c>
      <c r="E6362" s="25" t="s">
        <v>13</v>
      </c>
      <c r="F6362" s="26" t="s">
        <v>16</v>
      </c>
      <c r="G6362" s="26" t="s">
        <v>14</v>
      </c>
      <c r="H6362" s="23">
        <v>0</v>
      </c>
      <c r="I6362" s="27"/>
      <c r="J6362" s="28">
        <v>0</v>
      </c>
      <c r="K6362" t="str">
        <f>IF((LEN(relatorio_Ananindeua3[[#This Row],[CIF/CPF/CNPJ]])=14),relatorio_Ananindeua3[[#This Row],[CIF/CPF/CNPJ]],relatorio_Ananindeua3[[#This Row],[Coluna2]])</f>
        <v>48171079000140</v>
      </c>
      <c r="L6362" t="str">
        <f t="shared" si="100"/>
        <v>481******40</v>
      </c>
    </row>
    <row r="6363" spans="1:12" x14ac:dyDescent="0.25">
      <c r="A6363" s="23" t="s">
        <v>11818</v>
      </c>
      <c r="B6363" s="23" t="s">
        <v>11819</v>
      </c>
      <c r="C6363" s="23" t="s">
        <v>32</v>
      </c>
      <c r="D6363" s="24">
        <v>45339.337037037039</v>
      </c>
      <c r="E6363" s="25" t="s">
        <v>13</v>
      </c>
      <c r="F6363" s="26" t="s">
        <v>16</v>
      </c>
      <c r="G6363" s="26" t="s">
        <v>14</v>
      </c>
      <c r="H6363" s="23">
        <v>0</v>
      </c>
      <c r="I6363" s="27"/>
      <c r="J6363" s="28">
        <v>0</v>
      </c>
      <c r="K6363" t="str">
        <f>IF((LEN(relatorio_Ananindeua3[[#This Row],[CIF/CPF/CNPJ]])=14),relatorio_Ananindeua3[[#This Row],[CIF/CPF/CNPJ]],relatorio_Ananindeua3[[#This Row],[Coluna2]])</f>
        <v>53937318000160</v>
      </c>
      <c r="L6363" t="str">
        <f t="shared" si="100"/>
        <v>539******60</v>
      </c>
    </row>
    <row r="6364" spans="1:12" x14ac:dyDescent="0.25">
      <c r="A6364" s="23" t="s">
        <v>6912</v>
      </c>
      <c r="B6364" s="23" t="s">
        <v>6913</v>
      </c>
      <c r="C6364" s="23" t="s">
        <v>34</v>
      </c>
      <c r="D6364" s="24">
        <v>45339.337048611109</v>
      </c>
      <c r="E6364" s="25" t="s">
        <v>13</v>
      </c>
      <c r="F6364" s="26" t="s">
        <v>16</v>
      </c>
      <c r="G6364" s="26" t="s">
        <v>14</v>
      </c>
      <c r="H6364" s="23">
        <v>0</v>
      </c>
      <c r="I6364" s="27"/>
      <c r="J6364" s="28">
        <v>0</v>
      </c>
      <c r="K6364" t="str">
        <f>IF((LEN(relatorio_Ananindeua3[[#This Row],[CIF/CPF/CNPJ]])=14),relatorio_Ananindeua3[[#This Row],[CIF/CPF/CNPJ]],relatorio_Ananindeua3[[#This Row],[Coluna2]])</f>
        <v>46223239000121</v>
      </c>
      <c r="L6364" t="str">
        <f t="shared" si="100"/>
        <v>462******21</v>
      </c>
    </row>
    <row r="6365" spans="1:12" x14ac:dyDescent="0.25">
      <c r="A6365" s="23" t="s">
        <v>11828</v>
      </c>
      <c r="B6365" s="23" t="s">
        <v>11829</v>
      </c>
      <c r="C6365" s="23" t="s">
        <v>32</v>
      </c>
      <c r="D6365" s="24">
        <v>45339.337094907409</v>
      </c>
      <c r="E6365" s="25" t="s">
        <v>13</v>
      </c>
      <c r="F6365" s="26" t="s">
        <v>16</v>
      </c>
      <c r="G6365" s="26" t="s">
        <v>14</v>
      </c>
      <c r="H6365" s="23">
        <v>0</v>
      </c>
      <c r="I6365" s="27"/>
      <c r="J6365" s="28">
        <v>0</v>
      </c>
      <c r="K6365" t="str">
        <f>IF((LEN(relatorio_Ananindeua3[[#This Row],[CIF/CPF/CNPJ]])=14),relatorio_Ananindeua3[[#This Row],[CIF/CPF/CNPJ]],relatorio_Ananindeua3[[#This Row],[Coluna2]])</f>
        <v>53940639000113</v>
      </c>
      <c r="L6365" t="str">
        <f t="shared" si="100"/>
        <v>539******13</v>
      </c>
    </row>
    <row r="6366" spans="1:12" x14ac:dyDescent="0.25">
      <c r="A6366" s="23" t="s">
        <v>11816</v>
      </c>
      <c r="B6366" s="23" t="s">
        <v>11817</v>
      </c>
      <c r="C6366" s="23" t="s">
        <v>32</v>
      </c>
      <c r="D6366" s="24">
        <v>45339.337106481478</v>
      </c>
      <c r="E6366" s="25" t="s">
        <v>13</v>
      </c>
      <c r="F6366" s="26" t="s">
        <v>16</v>
      </c>
      <c r="G6366" s="26" t="s">
        <v>14</v>
      </c>
      <c r="H6366" s="23">
        <v>0</v>
      </c>
      <c r="I6366" s="27"/>
      <c r="J6366" s="28">
        <v>0</v>
      </c>
      <c r="K6366" t="str">
        <f>IF((LEN(relatorio_Ananindeua3[[#This Row],[CIF/CPF/CNPJ]])=14),relatorio_Ananindeua3[[#This Row],[CIF/CPF/CNPJ]],relatorio_Ananindeua3[[#This Row],[Coluna2]])</f>
        <v>53936036000148</v>
      </c>
      <c r="L6366" t="str">
        <f t="shared" si="100"/>
        <v>539******48</v>
      </c>
    </row>
    <row r="6367" spans="1:12" x14ac:dyDescent="0.25">
      <c r="A6367" s="23" t="s">
        <v>11806</v>
      </c>
      <c r="B6367" s="23" t="s">
        <v>11807</v>
      </c>
      <c r="C6367" s="23" t="s">
        <v>32</v>
      </c>
      <c r="D6367" s="24">
        <v>45339.343958333331</v>
      </c>
      <c r="E6367" s="25" t="s">
        <v>13</v>
      </c>
      <c r="F6367" s="26" t="s">
        <v>16</v>
      </c>
      <c r="G6367" s="26" t="s">
        <v>14</v>
      </c>
      <c r="H6367" s="23">
        <v>0</v>
      </c>
      <c r="I6367" s="27"/>
      <c r="J6367" s="28">
        <v>0</v>
      </c>
      <c r="K6367" t="str">
        <f>IF((LEN(relatorio_Ananindeua3[[#This Row],[CIF/CPF/CNPJ]])=14),relatorio_Ananindeua3[[#This Row],[CIF/CPF/CNPJ]],relatorio_Ananindeua3[[#This Row],[Coluna2]])</f>
        <v>53934892000164</v>
      </c>
      <c r="L6367" t="str">
        <f t="shared" si="100"/>
        <v>539******64</v>
      </c>
    </row>
    <row r="6368" spans="1:12" x14ac:dyDescent="0.25">
      <c r="A6368" s="23" t="s">
        <v>11812</v>
      </c>
      <c r="B6368" s="23" t="s">
        <v>11813</v>
      </c>
      <c r="C6368" s="23" t="s">
        <v>32</v>
      </c>
      <c r="D6368" s="24">
        <v>45339.343969907408</v>
      </c>
      <c r="E6368" s="25" t="s">
        <v>13</v>
      </c>
      <c r="F6368" s="26" t="s">
        <v>16</v>
      </c>
      <c r="G6368" s="26" t="s">
        <v>14</v>
      </c>
      <c r="H6368" s="23">
        <v>0</v>
      </c>
      <c r="I6368" s="27"/>
      <c r="J6368" s="28">
        <v>0</v>
      </c>
      <c r="K6368" t="str">
        <f>IF((LEN(relatorio_Ananindeua3[[#This Row],[CIF/CPF/CNPJ]])=14),relatorio_Ananindeua3[[#This Row],[CIF/CPF/CNPJ]],relatorio_Ananindeua3[[#This Row],[Coluna2]])</f>
        <v>53935380000112</v>
      </c>
      <c r="L6368" t="str">
        <f t="shared" si="100"/>
        <v>539******12</v>
      </c>
    </row>
    <row r="6369" spans="1:12" x14ac:dyDescent="0.25">
      <c r="A6369" s="23" t="s">
        <v>7566</v>
      </c>
      <c r="B6369" s="23" t="s">
        <v>7567</v>
      </c>
      <c r="C6369" s="23" t="s">
        <v>34</v>
      </c>
      <c r="D6369" s="24">
        <v>45339.343993055554</v>
      </c>
      <c r="E6369" s="25" t="s">
        <v>13</v>
      </c>
      <c r="F6369" s="26" t="s">
        <v>16</v>
      </c>
      <c r="G6369" s="26" t="s">
        <v>14</v>
      </c>
      <c r="H6369" s="23">
        <v>0</v>
      </c>
      <c r="I6369" s="27"/>
      <c r="J6369" s="28">
        <v>0</v>
      </c>
      <c r="K6369" t="str">
        <f>IF((LEN(relatorio_Ananindeua3[[#This Row],[CIF/CPF/CNPJ]])=14),relatorio_Ananindeua3[[#This Row],[CIF/CPF/CNPJ]],relatorio_Ananindeua3[[#This Row],[Coluna2]])</f>
        <v>47959311000146</v>
      </c>
      <c r="L6369" t="str">
        <f t="shared" si="100"/>
        <v>479******46</v>
      </c>
    </row>
    <row r="6370" spans="1:12" x14ac:dyDescent="0.25">
      <c r="A6370" s="23" t="s">
        <v>11832</v>
      </c>
      <c r="B6370" s="23" t="s">
        <v>11833</v>
      </c>
      <c r="C6370" s="23" t="s">
        <v>32</v>
      </c>
      <c r="D6370" s="24">
        <v>45339.343993055554</v>
      </c>
      <c r="E6370" s="25" t="s">
        <v>13</v>
      </c>
      <c r="F6370" s="26" t="s">
        <v>16</v>
      </c>
      <c r="G6370" s="26" t="s">
        <v>14</v>
      </c>
      <c r="H6370" s="23">
        <v>0</v>
      </c>
      <c r="I6370" s="27"/>
      <c r="J6370" s="28">
        <v>0</v>
      </c>
      <c r="K6370" t="str">
        <f>IF((LEN(relatorio_Ananindeua3[[#This Row],[CIF/CPF/CNPJ]])=14),relatorio_Ananindeua3[[#This Row],[CIF/CPF/CNPJ]],relatorio_Ananindeua3[[#This Row],[Coluna2]])</f>
        <v>53945323000114</v>
      </c>
      <c r="L6370" t="str">
        <f t="shared" si="100"/>
        <v>539******14</v>
      </c>
    </row>
    <row r="6371" spans="1:12" x14ac:dyDescent="0.25">
      <c r="A6371" s="23" t="s">
        <v>11304</v>
      </c>
      <c r="B6371" s="23" t="s">
        <v>11305</v>
      </c>
      <c r="C6371" s="23" t="s">
        <v>34</v>
      </c>
      <c r="D6371" s="24">
        <v>45339.344004629631</v>
      </c>
      <c r="E6371" s="25" t="s">
        <v>13</v>
      </c>
      <c r="F6371" s="26" t="s">
        <v>16</v>
      </c>
      <c r="G6371" s="26" t="s">
        <v>14</v>
      </c>
      <c r="H6371" s="23">
        <v>0</v>
      </c>
      <c r="I6371" s="27"/>
      <c r="J6371" s="28">
        <v>0</v>
      </c>
      <c r="K6371" t="str">
        <f>IF((LEN(relatorio_Ananindeua3[[#This Row],[CIF/CPF/CNPJ]])=14),relatorio_Ananindeua3[[#This Row],[CIF/CPF/CNPJ]],relatorio_Ananindeua3[[#This Row],[Coluna2]])</f>
        <v>53753886000100</v>
      </c>
      <c r="L6371" t="str">
        <f t="shared" si="100"/>
        <v>537******00</v>
      </c>
    </row>
    <row r="6372" spans="1:12" x14ac:dyDescent="0.25">
      <c r="A6372" s="23" t="s">
        <v>11840</v>
      </c>
      <c r="B6372" s="23" t="s">
        <v>11841</v>
      </c>
      <c r="C6372" s="23" t="s">
        <v>32</v>
      </c>
      <c r="D6372" s="24">
        <v>45339.344039351854</v>
      </c>
      <c r="E6372" s="25" t="s">
        <v>13</v>
      </c>
      <c r="F6372" s="26" t="s">
        <v>16</v>
      </c>
      <c r="G6372" s="26" t="s">
        <v>14</v>
      </c>
      <c r="H6372" s="23">
        <v>0</v>
      </c>
      <c r="I6372" s="27"/>
      <c r="J6372" s="28">
        <v>0</v>
      </c>
      <c r="K6372" t="str">
        <f>IF((LEN(relatorio_Ananindeua3[[#This Row],[CIF/CPF/CNPJ]])=14),relatorio_Ananindeua3[[#This Row],[CIF/CPF/CNPJ]],relatorio_Ananindeua3[[#This Row],[Coluna2]])</f>
        <v>53946761000105</v>
      </c>
      <c r="L6372" t="str">
        <f t="shared" si="100"/>
        <v>539******05</v>
      </c>
    </row>
    <row r="6373" spans="1:12" x14ac:dyDescent="0.25">
      <c r="A6373" s="23" t="s">
        <v>5154</v>
      </c>
      <c r="B6373" s="23" t="s">
        <v>5155</v>
      </c>
      <c r="C6373" s="23" t="s">
        <v>17</v>
      </c>
      <c r="D6373" s="24">
        <v>45339.513101851851</v>
      </c>
      <c r="E6373" s="25" t="s">
        <v>11</v>
      </c>
      <c r="F6373" s="26" t="s">
        <v>16</v>
      </c>
      <c r="G6373" s="26" t="s">
        <v>14</v>
      </c>
      <c r="H6373" s="23">
        <v>0</v>
      </c>
      <c r="I6373" s="27"/>
      <c r="J6373" s="28">
        <v>0</v>
      </c>
      <c r="K6373" t="str">
        <f>IF((LEN(relatorio_Ananindeua3[[#This Row],[CIF/CPF/CNPJ]])=14),relatorio_Ananindeua3[[#This Row],[CIF/CPF/CNPJ]],relatorio_Ananindeua3[[#This Row],[Coluna2]])</f>
        <v>40808531000120</v>
      </c>
      <c r="L6373" t="str">
        <f t="shared" si="100"/>
        <v>408******20</v>
      </c>
    </row>
    <row r="6374" spans="1:12" x14ac:dyDescent="0.25">
      <c r="A6374" s="23" t="s">
        <v>11642</v>
      </c>
      <c r="B6374" s="23" t="s">
        <v>11643</v>
      </c>
      <c r="C6374" s="23" t="s">
        <v>34</v>
      </c>
      <c r="D6374" s="24">
        <v>45339.869108796294</v>
      </c>
      <c r="E6374" s="25" t="s">
        <v>13</v>
      </c>
      <c r="F6374" s="26" t="s">
        <v>16</v>
      </c>
      <c r="G6374" s="26" t="s">
        <v>14</v>
      </c>
      <c r="H6374" s="23">
        <v>0</v>
      </c>
      <c r="I6374" s="27"/>
      <c r="J6374" s="28">
        <v>0</v>
      </c>
      <c r="K6374" t="str">
        <f>IF((LEN(relatorio_Ananindeua3[[#This Row],[CIF/CPF/CNPJ]])=14),relatorio_Ananindeua3[[#This Row],[CIF/CPF/CNPJ]],relatorio_Ananindeua3[[#This Row],[Coluna2]])</f>
        <v>53886302000175</v>
      </c>
      <c r="L6374" t="str">
        <f t="shared" si="100"/>
        <v>538******75</v>
      </c>
    </row>
    <row r="6375" spans="1:12" x14ac:dyDescent="0.25">
      <c r="A6375" s="23" t="s">
        <v>11642</v>
      </c>
      <c r="B6375" s="23" t="s">
        <v>11643</v>
      </c>
      <c r="C6375" s="23" t="s">
        <v>32</v>
      </c>
      <c r="D6375" s="24">
        <v>45339.903773148151</v>
      </c>
      <c r="E6375" s="25" t="s">
        <v>13</v>
      </c>
      <c r="F6375" s="26" t="s">
        <v>16</v>
      </c>
      <c r="G6375" s="26" t="s">
        <v>14</v>
      </c>
      <c r="H6375" s="23">
        <v>0</v>
      </c>
      <c r="I6375" s="27"/>
      <c r="J6375" s="28">
        <v>0</v>
      </c>
      <c r="K6375" t="str">
        <f>IF((LEN(relatorio_Ananindeua3[[#This Row],[CIF/CPF/CNPJ]])=14),relatorio_Ananindeua3[[#This Row],[CIF/CPF/CNPJ]],relatorio_Ananindeua3[[#This Row],[Coluna2]])</f>
        <v>53886302000175</v>
      </c>
      <c r="L6375" t="str">
        <f t="shared" si="100"/>
        <v>538******75</v>
      </c>
    </row>
    <row r="6376" spans="1:12" x14ac:dyDescent="0.25">
      <c r="A6376" s="23" t="s">
        <v>11856</v>
      </c>
      <c r="B6376" s="23" t="s">
        <v>11857</v>
      </c>
      <c r="C6376" s="23" t="s">
        <v>32</v>
      </c>
      <c r="D6376" s="24">
        <v>45340.295451388891</v>
      </c>
      <c r="E6376" s="25" t="s">
        <v>13</v>
      </c>
      <c r="F6376" s="26" t="s">
        <v>16</v>
      </c>
      <c r="G6376" s="26" t="s">
        <v>14</v>
      </c>
      <c r="H6376" s="23">
        <v>0</v>
      </c>
      <c r="I6376" s="27"/>
      <c r="J6376" s="28">
        <v>0</v>
      </c>
      <c r="K6376" t="str">
        <f>IF((LEN(relatorio_Ananindeua3[[#This Row],[CIF/CPF/CNPJ]])=14),relatorio_Ananindeua3[[#This Row],[CIF/CPF/CNPJ]],relatorio_Ananindeua3[[#This Row],[Coluna2]])</f>
        <v>53950385000114</v>
      </c>
      <c r="L6376" t="str">
        <f t="shared" si="100"/>
        <v>539******14</v>
      </c>
    </row>
    <row r="6377" spans="1:12" x14ac:dyDescent="0.25">
      <c r="A6377" s="23" t="s">
        <v>3458</v>
      </c>
      <c r="B6377" s="23" t="s">
        <v>3459</v>
      </c>
      <c r="C6377" s="23" t="s">
        <v>34</v>
      </c>
      <c r="D6377" s="24">
        <v>45340.295474537037</v>
      </c>
      <c r="E6377" s="25" t="s">
        <v>13</v>
      </c>
      <c r="F6377" s="26" t="s">
        <v>16</v>
      </c>
      <c r="G6377" s="26" t="s">
        <v>14</v>
      </c>
      <c r="H6377" s="23">
        <v>0</v>
      </c>
      <c r="I6377" s="27"/>
      <c r="J6377" s="28">
        <v>0</v>
      </c>
      <c r="K6377" t="str">
        <f>IF((LEN(relatorio_Ananindeua3[[#This Row],[CIF/CPF/CNPJ]])=14),relatorio_Ananindeua3[[#This Row],[CIF/CPF/CNPJ]],relatorio_Ananindeua3[[#This Row],[Coluna2]])</f>
        <v>33727815000126</v>
      </c>
      <c r="L6377" t="str">
        <f t="shared" si="100"/>
        <v>337******26</v>
      </c>
    </row>
    <row r="6378" spans="1:12" x14ac:dyDescent="0.25">
      <c r="A6378" s="23" t="s">
        <v>11854</v>
      </c>
      <c r="B6378" s="23" t="s">
        <v>11855</v>
      </c>
      <c r="C6378" s="23" t="s">
        <v>32</v>
      </c>
      <c r="D6378" s="24">
        <v>45340.295474537037</v>
      </c>
      <c r="E6378" s="25" t="s">
        <v>13</v>
      </c>
      <c r="F6378" s="26" t="s">
        <v>16</v>
      </c>
      <c r="G6378" s="26" t="s">
        <v>14</v>
      </c>
      <c r="H6378" s="23">
        <v>0</v>
      </c>
      <c r="I6378" s="27"/>
      <c r="J6378" s="28">
        <v>0</v>
      </c>
      <c r="K6378" t="str">
        <f>IF((LEN(relatorio_Ananindeua3[[#This Row],[CIF/CPF/CNPJ]])=14),relatorio_Ananindeua3[[#This Row],[CIF/CPF/CNPJ]],relatorio_Ananindeua3[[#This Row],[Coluna2]])</f>
        <v>53950279000130</v>
      </c>
      <c r="L6378" t="str">
        <f t="shared" si="100"/>
        <v>539******30</v>
      </c>
    </row>
    <row r="6379" spans="1:12" x14ac:dyDescent="0.25">
      <c r="A6379" s="23" t="s">
        <v>11846</v>
      </c>
      <c r="B6379" s="23" t="s">
        <v>11847</v>
      </c>
      <c r="C6379" s="23" t="s">
        <v>32</v>
      </c>
      <c r="D6379" s="24">
        <v>45340.295486111114</v>
      </c>
      <c r="E6379" s="25" t="s">
        <v>13</v>
      </c>
      <c r="F6379" s="26" t="s">
        <v>16</v>
      </c>
      <c r="G6379" s="26" t="s">
        <v>14</v>
      </c>
      <c r="H6379" s="23">
        <v>0</v>
      </c>
      <c r="I6379" s="27"/>
      <c r="J6379" s="28">
        <v>0</v>
      </c>
      <c r="K6379" t="str">
        <f>IF((LEN(relatorio_Ananindeua3[[#This Row],[CIF/CPF/CNPJ]])=14),relatorio_Ananindeua3[[#This Row],[CIF/CPF/CNPJ]],relatorio_Ananindeua3[[#This Row],[Coluna2]])</f>
        <v>53948508000182</v>
      </c>
      <c r="L6379" t="str">
        <f t="shared" si="100"/>
        <v>539******82</v>
      </c>
    </row>
    <row r="6380" spans="1:12" x14ac:dyDescent="0.25">
      <c r="A6380" s="23" t="s">
        <v>6425</v>
      </c>
      <c r="B6380" s="23" t="s">
        <v>6426</v>
      </c>
      <c r="C6380" s="23" t="s">
        <v>34</v>
      </c>
      <c r="D6380" s="24">
        <v>45340.295520833337</v>
      </c>
      <c r="E6380" s="25" t="s">
        <v>13</v>
      </c>
      <c r="F6380" s="26" t="s">
        <v>16</v>
      </c>
      <c r="G6380" s="26" t="s">
        <v>14</v>
      </c>
      <c r="H6380" s="23">
        <v>0</v>
      </c>
      <c r="I6380" s="27"/>
      <c r="J6380" s="28">
        <v>0</v>
      </c>
      <c r="K6380" t="str">
        <f>IF((LEN(relatorio_Ananindeua3[[#This Row],[CIF/CPF/CNPJ]])=14),relatorio_Ananindeua3[[#This Row],[CIF/CPF/CNPJ]],relatorio_Ananindeua3[[#This Row],[Coluna2]])</f>
        <v>44853667000102</v>
      </c>
      <c r="L6380" t="str">
        <f t="shared" si="100"/>
        <v>448******02</v>
      </c>
    </row>
    <row r="6381" spans="1:12" x14ac:dyDescent="0.25">
      <c r="A6381" s="23" t="s">
        <v>11848</v>
      </c>
      <c r="B6381" s="23" t="s">
        <v>11849</v>
      </c>
      <c r="C6381" s="23" t="s">
        <v>32</v>
      </c>
      <c r="D6381" s="24">
        <v>45340.295601851853</v>
      </c>
      <c r="E6381" s="25" t="s">
        <v>13</v>
      </c>
      <c r="F6381" s="26" t="s">
        <v>16</v>
      </c>
      <c r="G6381" s="26" t="s">
        <v>14</v>
      </c>
      <c r="H6381" s="23">
        <v>0</v>
      </c>
      <c r="I6381" s="27"/>
      <c r="J6381" s="28">
        <v>0</v>
      </c>
      <c r="K6381" t="str">
        <f>IF((LEN(relatorio_Ananindeua3[[#This Row],[CIF/CPF/CNPJ]])=14),relatorio_Ananindeua3[[#This Row],[CIF/CPF/CNPJ]],relatorio_Ananindeua3[[#This Row],[Coluna2]])</f>
        <v>53949417000161</v>
      </c>
      <c r="L6381" t="str">
        <f t="shared" si="100"/>
        <v>539******61</v>
      </c>
    </row>
    <row r="6382" spans="1:12" x14ac:dyDescent="0.25">
      <c r="A6382" s="23" t="s">
        <v>11850</v>
      </c>
      <c r="B6382" s="23" t="s">
        <v>11851</v>
      </c>
      <c r="C6382" s="23" t="s">
        <v>32</v>
      </c>
      <c r="D6382" s="24">
        <v>45340.295624999999</v>
      </c>
      <c r="E6382" s="25" t="s">
        <v>13</v>
      </c>
      <c r="F6382" s="26" t="s">
        <v>16</v>
      </c>
      <c r="G6382" s="26" t="s">
        <v>14</v>
      </c>
      <c r="H6382" s="23">
        <v>0</v>
      </c>
      <c r="I6382" s="27"/>
      <c r="J6382" s="28">
        <v>0</v>
      </c>
      <c r="K6382" t="str">
        <f>IF((LEN(relatorio_Ananindeua3[[#This Row],[CIF/CPF/CNPJ]])=14),relatorio_Ananindeua3[[#This Row],[CIF/CPF/CNPJ]],relatorio_Ananindeua3[[#This Row],[Coluna2]])</f>
        <v>53949840000161</v>
      </c>
      <c r="L6382" t="str">
        <f t="shared" si="100"/>
        <v>539******61</v>
      </c>
    </row>
    <row r="6383" spans="1:12" x14ac:dyDescent="0.25">
      <c r="A6383" s="23" t="s">
        <v>11842</v>
      </c>
      <c r="B6383" s="23" t="s">
        <v>11843</v>
      </c>
      <c r="C6383" s="23" t="s">
        <v>32</v>
      </c>
      <c r="D6383" s="24">
        <v>45340.295636574076</v>
      </c>
      <c r="E6383" s="25" t="s">
        <v>13</v>
      </c>
      <c r="F6383" s="26" t="s">
        <v>16</v>
      </c>
      <c r="G6383" s="26" t="s">
        <v>14</v>
      </c>
      <c r="H6383" s="23">
        <v>0</v>
      </c>
      <c r="I6383" s="27"/>
      <c r="J6383" s="28">
        <v>0</v>
      </c>
      <c r="K6383" t="str">
        <f>IF((LEN(relatorio_Ananindeua3[[#This Row],[CIF/CPF/CNPJ]])=14),relatorio_Ananindeua3[[#This Row],[CIF/CPF/CNPJ]],relatorio_Ananindeua3[[#This Row],[Coluna2]])</f>
        <v>53947113000165</v>
      </c>
      <c r="L6383" t="str">
        <f t="shared" si="100"/>
        <v>539******65</v>
      </c>
    </row>
    <row r="6384" spans="1:12" x14ac:dyDescent="0.25">
      <c r="A6384" s="23" t="s">
        <v>11844</v>
      </c>
      <c r="B6384" s="23" t="s">
        <v>11845</v>
      </c>
      <c r="C6384" s="23" t="s">
        <v>32</v>
      </c>
      <c r="D6384" s="24">
        <v>45340.295694444445</v>
      </c>
      <c r="E6384" s="25" t="s">
        <v>13</v>
      </c>
      <c r="F6384" s="26" t="s">
        <v>16</v>
      </c>
      <c r="G6384" s="26" t="s">
        <v>14</v>
      </c>
      <c r="H6384" s="23">
        <v>0</v>
      </c>
      <c r="I6384" s="27"/>
      <c r="J6384" s="28">
        <v>0</v>
      </c>
      <c r="K6384" t="str">
        <f>IF((LEN(relatorio_Ananindeua3[[#This Row],[CIF/CPF/CNPJ]])=14),relatorio_Ananindeua3[[#This Row],[CIF/CPF/CNPJ]],relatorio_Ananindeua3[[#This Row],[Coluna2]])</f>
        <v>53948439000107</v>
      </c>
      <c r="L6384" t="str">
        <f t="shared" si="100"/>
        <v>539******07</v>
      </c>
    </row>
    <row r="6385" spans="1:12" x14ac:dyDescent="0.25">
      <c r="A6385" s="23" t="s">
        <v>11854</v>
      </c>
      <c r="B6385" s="23" t="s">
        <v>11855</v>
      </c>
      <c r="C6385" s="23" t="s">
        <v>34</v>
      </c>
      <c r="D6385" s="24">
        <v>45340.295694444445</v>
      </c>
      <c r="E6385" s="25" t="s">
        <v>13</v>
      </c>
      <c r="F6385" s="26" t="s">
        <v>16</v>
      </c>
      <c r="G6385" s="26" t="s">
        <v>14</v>
      </c>
      <c r="H6385" s="23">
        <v>0</v>
      </c>
      <c r="I6385" s="27"/>
      <c r="J6385" s="28">
        <v>0</v>
      </c>
      <c r="K6385" t="str">
        <f>IF((LEN(relatorio_Ananindeua3[[#This Row],[CIF/CPF/CNPJ]])=14),relatorio_Ananindeua3[[#This Row],[CIF/CPF/CNPJ]],relatorio_Ananindeua3[[#This Row],[Coluna2]])</f>
        <v>53950279000130</v>
      </c>
      <c r="L6385" t="str">
        <f t="shared" si="100"/>
        <v>539******30</v>
      </c>
    </row>
    <row r="6386" spans="1:12" x14ac:dyDescent="0.25">
      <c r="A6386" s="23" t="s">
        <v>6679</v>
      </c>
      <c r="B6386" s="23" t="s">
        <v>6680</v>
      </c>
      <c r="C6386" s="23" t="s">
        <v>34</v>
      </c>
      <c r="D6386" s="24">
        <v>45340.295752314814</v>
      </c>
      <c r="E6386" s="25" t="s">
        <v>13</v>
      </c>
      <c r="F6386" s="26" t="s">
        <v>16</v>
      </c>
      <c r="G6386" s="26" t="s">
        <v>14</v>
      </c>
      <c r="H6386" s="23">
        <v>0</v>
      </c>
      <c r="I6386" s="27"/>
      <c r="J6386" s="28">
        <v>0</v>
      </c>
      <c r="K6386" t="str">
        <f>IF((LEN(relatorio_Ananindeua3[[#This Row],[CIF/CPF/CNPJ]])=14),relatorio_Ananindeua3[[#This Row],[CIF/CPF/CNPJ]],relatorio_Ananindeua3[[#This Row],[Coluna2]])</f>
        <v>45598404000167</v>
      </c>
      <c r="L6386" t="str">
        <f t="shared" si="100"/>
        <v>455******67</v>
      </c>
    </row>
    <row r="6387" spans="1:12" x14ac:dyDescent="0.25">
      <c r="A6387" s="23" t="s">
        <v>11852</v>
      </c>
      <c r="B6387" s="23" t="s">
        <v>11853</v>
      </c>
      <c r="C6387" s="23" t="s">
        <v>32</v>
      </c>
      <c r="D6387" s="24">
        <v>45340.295763888891</v>
      </c>
      <c r="E6387" s="25" t="s">
        <v>13</v>
      </c>
      <c r="F6387" s="26" t="s">
        <v>16</v>
      </c>
      <c r="G6387" s="26" t="s">
        <v>14</v>
      </c>
      <c r="H6387" s="23">
        <v>0</v>
      </c>
      <c r="I6387" s="27"/>
      <c r="J6387" s="28">
        <v>0</v>
      </c>
      <c r="K6387" t="str">
        <f>IF((LEN(relatorio_Ananindeua3[[#This Row],[CIF/CPF/CNPJ]])=14),relatorio_Ananindeua3[[#This Row],[CIF/CPF/CNPJ]],relatorio_Ananindeua3[[#This Row],[Coluna2]])</f>
        <v>53950157000144</v>
      </c>
      <c r="L6387" t="str">
        <f t="shared" si="100"/>
        <v>539******44</v>
      </c>
    </row>
    <row r="6388" spans="1:12" x14ac:dyDescent="0.25">
      <c r="A6388" s="23" t="s">
        <v>4193</v>
      </c>
      <c r="B6388" s="23" t="s">
        <v>4194</v>
      </c>
      <c r="C6388" s="23" t="s">
        <v>34</v>
      </c>
      <c r="D6388" s="24">
        <v>45340.295902777776</v>
      </c>
      <c r="E6388" s="25" t="s">
        <v>13</v>
      </c>
      <c r="F6388" s="26" t="s">
        <v>16</v>
      </c>
      <c r="G6388" s="26" t="s">
        <v>14</v>
      </c>
      <c r="H6388" s="23">
        <v>0</v>
      </c>
      <c r="I6388" s="27"/>
      <c r="J6388" s="28">
        <v>0</v>
      </c>
      <c r="K6388" t="str">
        <f>IF((LEN(relatorio_Ananindeua3[[#This Row],[CIF/CPF/CNPJ]])=14),relatorio_Ananindeua3[[#This Row],[CIF/CPF/CNPJ]],relatorio_Ananindeua3[[#This Row],[Coluna2]])</f>
        <v>36609456000109</v>
      </c>
      <c r="L6388" t="str">
        <f t="shared" si="100"/>
        <v>366******09</v>
      </c>
    </row>
    <row r="6389" spans="1:12" x14ac:dyDescent="0.25">
      <c r="A6389" s="23" t="s">
        <v>11858</v>
      </c>
      <c r="B6389" s="23" t="s">
        <v>11859</v>
      </c>
      <c r="C6389" s="23" t="s">
        <v>32</v>
      </c>
      <c r="D6389" s="24">
        <v>45340.295902777776</v>
      </c>
      <c r="E6389" s="25" t="s">
        <v>13</v>
      </c>
      <c r="F6389" s="26" t="s">
        <v>16</v>
      </c>
      <c r="G6389" s="26" t="s">
        <v>14</v>
      </c>
      <c r="H6389" s="23">
        <v>0</v>
      </c>
      <c r="I6389" s="27"/>
      <c r="J6389" s="28">
        <v>0</v>
      </c>
      <c r="K6389" t="str">
        <f>IF((LEN(relatorio_Ananindeua3[[#This Row],[CIF/CPF/CNPJ]])=14),relatorio_Ananindeua3[[#This Row],[CIF/CPF/CNPJ]],relatorio_Ananindeua3[[#This Row],[Coluna2]])</f>
        <v>53950849000192</v>
      </c>
      <c r="L6389" t="str">
        <f t="shared" si="100"/>
        <v>539******92</v>
      </c>
    </row>
    <row r="6390" spans="1:12" x14ac:dyDescent="0.25">
      <c r="A6390" s="23" t="s">
        <v>11710</v>
      </c>
      <c r="B6390" s="23" t="s">
        <v>11711</v>
      </c>
      <c r="C6390" s="23" t="s">
        <v>32</v>
      </c>
      <c r="D6390" s="24">
        <v>45340.472094907411</v>
      </c>
      <c r="E6390" s="25" t="s">
        <v>13</v>
      </c>
      <c r="F6390" s="26" t="s">
        <v>16</v>
      </c>
      <c r="G6390" s="26" t="s">
        <v>14</v>
      </c>
      <c r="H6390" s="23">
        <v>0</v>
      </c>
      <c r="I6390" s="27"/>
      <c r="J6390" s="28">
        <v>0</v>
      </c>
      <c r="K6390" t="str">
        <f>IF((LEN(relatorio_Ananindeua3[[#This Row],[CIF/CPF/CNPJ]])=14),relatorio_Ananindeua3[[#This Row],[CIF/CPF/CNPJ]],relatorio_Ananindeua3[[#This Row],[Coluna2]])</f>
        <v>53901478000159</v>
      </c>
      <c r="L6390" t="str">
        <f t="shared" si="100"/>
        <v>539******59</v>
      </c>
    </row>
    <row r="6391" spans="1:12" x14ac:dyDescent="0.25">
      <c r="A6391" s="23" t="s">
        <v>11686</v>
      </c>
      <c r="B6391" s="23" t="s">
        <v>11687</v>
      </c>
      <c r="C6391" s="23" t="s">
        <v>34</v>
      </c>
      <c r="D6391" s="24">
        <v>45340.937916666669</v>
      </c>
      <c r="E6391" s="25" t="s">
        <v>13</v>
      </c>
      <c r="F6391" s="26" t="s">
        <v>16</v>
      </c>
      <c r="G6391" s="26" t="s">
        <v>13496</v>
      </c>
      <c r="H6391" s="23">
        <v>0</v>
      </c>
      <c r="I6391" s="27"/>
      <c r="J6391" s="28">
        <v>0</v>
      </c>
      <c r="K6391" t="str">
        <f>IF((LEN(relatorio_Ananindeua3[[#This Row],[CIF/CPF/CNPJ]])=14),relatorio_Ananindeua3[[#This Row],[CIF/CPF/CNPJ]],relatorio_Ananindeua3[[#This Row],[Coluna2]])</f>
        <v>53896028000115</v>
      </c>
      <c r="L6391" t="str">
        <f t="shared" si="100"/>
        <v>538******15</v>
      </c>
    </row>
    <row r="6392" spans="1:12" x14ac:dyDescent="0.25">
      <c r="A6392" s="23" t="s">
        <v>6904</v>
      </c>
      <c r="B6392" s="23" t="s">
        <v>6905</v>
      </c>
      <c r="C6392" s="23" t="s">
        <v>20</v>
      </c>
      <c r="D6392" s="24">
        <v>45341</v>
      </c>
      <c r="E6392" s="25" t="s">
        <v>13</v>
      </c>
      <c r="F6392" s="26" t="s">
        <v>19</v>
      </c>
      <c r="G6392" s="26" t="s">
        <v>13496</v>
      </c>
      <c r="H6392" s="23">
        <v>0</v>
      </c>
      <c r="I6392" s="27"/>
      <c r="J6392" s="28">
        <v>14</v>
      </c>
      <c r="K6392" t="str">
        <f>IF((LEN(relatorio_Ananindeua3[[#This Row],[CIF/CPF/CNPJ]])=14),relatorio_Ananindeua3[[#This Row],[CIF/CPF/CNPJ]],relatorio_Ananindeua3[[#This Row],[Coluna2]])</f>
        <v>46201083002393</v>
      </c>
      <c r="L6392" t="str">
        <f t="shared" si="100"/>
        <v>462******93</v>
      </c>
    </row>
    <row r="6393" spans="1:12" x14ac:dyDescent="0.25">
      <c r="A6393" s="23" t="s">
        <v>13462</v>
      </c>
      <c r="B6393" s="23" t="s">
        <v>13463</v>
      </c>
      <c r="C6393" s="23" t="s">
        <v>20</v>
      </c>
      <c r="D6393" s="24">
        <v>45341</v>
      </c>
      <c r="E6393" s="25" t="s">
        <v>13</v>
      </c>
      <c r="F6393" s="26" t="s">
        <v>19</v>
      </c>
      <c r="G6393" s="26" t="s">
        <v>13496</v>
      </c>
      <c r="H6393" s="23">
        <v>0</v>
      </c>
      <c r="I6393" s="27"/>
      <c r="J6393" s="28">
        <v>1.95</v>
      </c>
      <c r="K6393" t="str">
        <f>IF((LEN(relatorio_Ananindeua3[[#This Row],[CIF/CPF/CNPJ]])=14),relatorio_Ananindeua3[[#This Row],[CIF/CPF/CNPJ]],relatorio_Ananindeua3[[#This Row],[Coluna2]])</f>
        <v>58248352002356</v>
      </c>
      <c r="L6393" t="str">
        <f t="shared" si="100"/>
        <v>582******56</v>
      </c>
    </row>
    <row r="6394" spans="1:12" x14ac:dyDescent="0.25">
      <c r="A6394" s="23" t="s">
        <v>13467</v>
      </c>
      <c r="B6394" s="23" t="s">
        <v>13466</v>
      </c>
      <c r="C6394" s="23" t="s">
        <v>21</v>
      </c>
      <c r="D6394" s="24">
        <v>45341</v>
      </c>
      <c r="E6394" s="25" t="s">
        <v>13</v>
      </c>
      <c r="F6394" s="26" t="s">
        <v>19</v>
      </c>
      <c r="G6394" s="26" t="s">
        <v>13496</v>
      </c>
      <c r="H6394" s="23">
        <v>0</v>
      </c>
      <c r="I6394" s="27"/>
      <c r="J6394" s="28">
        <v>1150.79</v>
      </c>
      <c r="K6394" t="str">
        <f>IF((LEN(relatorio_Ananindeua3[[#This Row],[CIF/CPF/CNPJ]])=14),relatorio_Ananindeua3[[#This Row],[CIF/CPF/CNPJ]],relatorio_Ananindeua3[[#This Row],[Coluna2]])</f>
        <v>60975737005978</v>
      </c>
      <c r="L6394" t="str">
        <f t="shared" si="100"/>
        <v>609******78</v>
      </c>
    </row>
    <row r="6395" spans="1:12" x14ac:dyDescent="0.25">
      <c r="A6395" s="23" t="s">
        <v>11876</v>
      </c>
      <c r="B6395" s="23" t="s">
        <v>11877</v>
      </c>
      <c r="C6395" s="23" t="s">
        <v>32</v>
      </c>
      <c r="D6395" s="24">
        <v>45341.01767361111</v>
      </c>
      <c r="E6395" s="25" t="s">
        <v>13</v>
      </c>
      <c r="F6395" s="26" t="s">
        <v>16</v>
      </c>
      <c r="G6395" s="26" t="s">
        <v>14</v>
      </c>
      <c r="H6395" s="23">
        <v>0</v>
      </c>
      <c r="I6395" s="27"/>
      <c r="J6395" s="28">
        <v>0</v>
      </c>
      <c r="K6395" t="str">
        <f>IF((LEN(relatorio_Ananindeua3[[#This Row],[CIF/CPF/CNPJ]])=14),relatorio_Ananindeua3[[#This Row],[CIF/CPF/CNPJ]],relatorio_Ananindeua3[[#This Row],[Coluna2]])</f>
        <v>53954198000109</v>
      </c>
      <c r="L6395" t="str">
        <f t="shared" si="100"/>
        <v>539******09</v>
      </c>
    </row>
    <row r="6396" spans="1:12" x14ac:dyDescent="0.25">
      <c r="A6396" s="23" t="s">
        <v>11866</v>
      </c>
      <c r="B6396" s="23" t="s">
        <v>11867</v>
      </c>
      <c r="C6396" s="23" t="s">
        <v>32</v>
      </c>
      <c r="D6396" s="24">
        <v>45341.017696759256</v>
      </c>
      <c r="E6396" s="25" t="s">
        <v>13</v>
      </c>
      <c r="F6396" s="26" t="s">
        <v>16</v>
      </c>
      <c r="G6396" s="26" t="s">
        <v>14</v>
      </c>
      <c r="H6396" s="23">
        <v>0</v>
      </c>
      <c r="I6396" s="27"/>
      <c r="J6396" s="28">
        <v>0</v>
      </c>
      <c r="K6396" t="str">
        <f>IF((LEN(relatorio_Ananindeua3[[#This Row],[CIF/CPF/CNPJ]])=14),relatorio_Ananindeua3[[#This Row],[CIF/CPF/CNPJ]],relatorio_Ananindeua3[[#This Row],[Coluna2]])</f>
        <v>53951746000147</v>
      </c>
      <c r="L6396" t="str">
        <f t="shared" si="100"/>
        <v>539******47</v>
      </c>
    </row>
    <row r="6397" spans="1:12" x14ac:dyDescent="0.25">
      <c r="A6397" s="23" t="s">
        <v>11870</v>
      </c>
      <c r="B6397" s="23" t="s">
        <v>11871</v>
      </c>
      <c r="C6397" s="23" t="s">
        <v>32</v>
      </c>
      <c r="D6397" s="24">
        <v>45341.017696759256</v>
      </c>
      <c r="E6397" s="25" t="s">
        <v>13</v>
      </c>
      <c r="F6397" s="26" t="s">
        <v>16</v>
      </c>
      <c r="G6397" s="26" t="s">
        <v>14</v>
      </c>
      <c r="H6397" s="23">
        <v>0</v>
      </c>
      <c r="I6397" s="27"/>
      <c r="J6397" s="28">
        <v>0</v>
      </c>
      <c r="K6397" t="str">
        <f>IF((LEN(relatorio_Ananindeua3[[#This Row],[CIF/CPF/CNPJ]])=14),relatorio_Ananindeua3[[#This Row],[CIF/CPF/CNPJ]],relatorio_Ananindeua3[[#This Row],[Coluna2]])</f>
        <v>53953069000104</v>
      </c>
      <c r="L6397" t="str">
        <f t="shared" si="100"/>
        <v>539******04</v>
      </c>
    </row>
    <row r="6398" spans="1:12" x14ac:dyDescent="0.25">
      <c r="A6398" s="23" t="s">
        <v>11862</v>
      </c>
      <c r="B6398" s="23" t="s">
        <v>11863</v>
      </c>
      <c r="C6398" s="23" t="s">
        <v>32</v>
      </c>
      <c r="D6398" s="24">
        <v>45341.017708333333</v>
      </c>
      <c r="E6398" s="25" t="s">
        <v>13</v>
      </c>
      <c r="F6398" s="26" t="s">
        <v>16</v>
      </c>
      <c r="G6398" s="26" t="s">
        <v>14</v>
      </c>
      <c r="H6398" s="23">
        <v>0</v>
      </c>
      <c r="I6398" s="27"/>
      <c r="J6398" s="28">
        <v>0</v>
      </c>
      <c r="K6398" t="str">
        <f>IF((LEN(relatorio_Ananindeua3[[#This Row],[CIF/CPF/CNPJ]])=14),relatorio_Ananindeua3[[#This Row],[CIF/CPF/CNPJ]],relatorio_Ananindeua3[[#This Row],[Coluna2]])</f>
        <v>53951537000101</v>
      </c>
      <c r="L6398" t="str">
        <f t="shared" si="100"/>
        <v>539******01</v>
      </c>
    </row>
    <row r="6399" spans="1:12" x14ac:dyDescent="0.25">
      <c r="A6399" s="23" t="s">
        <v>11878</v>
      </c>
      <c r="B6399" s="23" t="s">
        <v>11879</v>
      </c>
      <c r="C6399" s="23" t="s">
        <v>32</v>
      </c>
      <c r="D6399" s="24">
        <v>45341.017731481479</v>
      </c>
      <c r="E6399" s="25" t="s">
        <v>13</v>
      </c>
      <c r="F6399" s="26" t="s">
        <v>16</v>
      </c>
      <c r="G6399" s="26" t="s">
        <v>14</v>
      </c>
      <c r="H6399" s="23">
        <v>0</v>
      </c>
      <c r="I6399" s="27"/>
      <c r="J6399" s="28">
        <v>0</v>
      </c>
      <c r="K6399" t="str">
        <f>IF((LEN(relatorio_Ananindeua3[[#This Row],[CIF/CPF/CNPJ]])=14),relatorio_Ananindeua3[[#This Row],[CIF/CPF/CNPJ]],relatorio_Ananindeua3[[#This Row],[Coluna2]])</f>
        <v>53954498000198</v>
      </c>
      <c r="L6399" t="str">
        <f t="shared" si="100"/>
        <v>539******98</v>
      </c>
    </row>
    <row r="6400" spans="1:12" x14ac:dyDescent="0.25">
      <c r="A6400" s="23" t="s">
        <v>6513</v>
      </c>
      <c r="B6400" s="23" t="s">
        <v>6514</v>
      </c>
      <c r="C6400" s="23" t="s">
        <v>34</v>
      </c>
      <c r="D6400" s="24">
        <v>45341.017743055556</v>
      </c>
      <c r="E6400" s="25" t="s">
        <v>13</v>
      </c>
      <c r="F6400" s="26" t="s">
        <v>16</v>
      </c>
      <c r="G6400" s="26" t="s">
        <v>14</v>
      </c>
      <c r="H6400" s="23">
        <v>0</v>
      </c>
      <c r="I6400" s="27"/>
      <c r="J6400" s="28">
        <v>0</v>
      </c>
      <c r="K6400" t="str">
        <f>IF((LEN(relatorio_Ananindeua3[[#This Row],[CIF/CPF/CNPJ]])=14),relatorio_Ananindeua3[[#This Row],[CIF/CPF/CNPJ]],relatorio_Ananindeua3[[#This Row],[Coluna2]])</f>
        <v>45150551000170</v>
      </c>
      <c r="L6400" t="str">
        <f t="shared" si="100"/>
        <v>451******70</v>
      </c>
    </row>
    <row r="6401" spans="1:12" x14ac:dyDescent="0.25">
      <c r="A6401" s="23" t="s">
        <v>2690</v>
      </c>
      <c r="B6401" s="23" t="s">
        <v>2691</v>
      </c>
      <c r="C6401" s="23" t="s">
        <v>34</v>
      </c>
      <c r="D6401" s="24">
        <v>45341.024606481478</v>
      </c>
      <c r="E6401" s="25" t="s">
        <v>13</v>
      </c>
      <c r="F6401" s="26" t="s">
        <v>16</v>
      </c>
      <c r="G6401" s="26" t="s">
        <v>14</v>
      </c>
      <c r="H6401" s="23">
        <v>0</v>
      </c>
      <c r="I6401" s="27"/>
      <c r="J6401" s="28">
        <v>0</v>
      </c>
      <c r="K6401" t="str">
        <f>IF((LEN(relatorio_Ananindeua3[[#This Row],[CIF/CPF/CNPJ]])=14),relatorio_Ananindeua3[[#This Row],[CIF/CPF/CNPJ]],relatorio_Ananindeua3[[#This Row],[Coluna2]])</f>
        <v>29932372000138</v>
      </c>
      <c r="L6401" t="str">
        <f t="shared" si="100"/>
        <v>299******38</v>
      </c>
    </row>
    <row r="6402" spans="1:12" x14ac:dyDescent="0.25">
      <c r="A6402" s="23" t="s">
        <v>11880</v>
      </c>
      <c r="B6402" s="23" t="s">
        <v>11881</v>
      </c>
      <c r="C6402" s="23" t="s">
        <v>32</v>
      </c>
      <c r="D6402" s="24">
        <v>45341.024606481478</v>
      </c>
      <c r="E6402" s="25" t="s">
        <v>13</v>
      </c>
      <c r="F6402" s="26" t="s">
        <v>16</v>
      </c>
      <c r="G6402" s="26" t="s">
        <v>14</v>
      </c>
      <c r="H6402" s="23">
        <v>0</v>
      </c>
      <c r="I6402" s="27"/>
      <c r="J6402" s="28">
        <v>0</v>
      </c>
      <c r="K6402" t="str">
        <f>IF((LEN(relatorio_Ananindeua3[[#This Row],[CIF/CPF/CNPJ]])=14),relatorio_Ananindeua3[[#This Row],[CIF/CPF/CNPJ]],relatorio_Ananindeua3[[#This Row],[Coluna2]])</f>
        <v>53954531000180</v>
      </c>
      <c r="L6402" t="str">
        <f t="shared" si="100"/>
        <v>539******80</v>
      </c>
    </row>
    <row r="6403" spans="1:12" x14ac:dyDescent="0.25">
      <c r="A6403" s="23" t="s">
        <v>6926</v>
      </c>
      <c r="B6403" s="23" t="s">
        <v>6927</v>
      </c>
      <c r="C6403" s="23" t="s">
        <v>34</v>
      </c>
      <c r="D6403" s="24">
        <v>45341.024675925924</v>
      </c>
      <c r="E6403" s="25" t="s">
        <v>13</v>
      </c>
      <c r="F6403" s="26" t="s">
        <v>16</v>
      </c>
      <c r="G6403" s="26" t="s">
        <v>14</v>
      </c>
      <c r="H6403" s="23">
        <v>0</v>
      </c>
      <c r="I6403" s="27"/>
      <c r="J6403" s="28">
        <v>0</v>
      </c>
      <c r="K6403" t="str">
        <f>IF((LEN(relatorio_Ananindeua3[[#This Row],[CIF/CPF/CNPJ]])=14),relatorio_Ananindeua3[[#This Row],[CIF/CPF/CNPJ]],relatorio_Ananindeua3[[#This Row],[Coluna2]])</f>
        <v>46272029000123</v>
      </c>
      <c r="L6403" t="str">
        <f t="shared" si="100"/>
        <v>462******23</v>
      </c>
    </row>
    <row r="6404" spans="1:12" x14ac:dyDescent="0.25">
      <c r="A6404" s="23" t="s">
        <v>11874</v>
      </c>
      <c r="B6404" s="23" t="s">
        <v>11875</v>
      </c>
      <c r="C6404" s="23" t="s">
        <v>32</v>
      </c>
      <c r="D6404" s="24">
        <v>45341.024687500001</v>
      </c>
      <c r="E6404" s="25" t="s">
        <v>13</v>
      </c>
      <c r="F6404" s="26" t="s">
        <v>16</v>
      </c>
      <c r="G6404" s="26" t="s">
        <v>14</v>
      </c>
      <c r="H6404" s="23">
        <v>0</v>
      </c>
      <c r="I6404" s="27"/>
      <c r="J6404" s="28">
        <v>0</v>
      </c>
      <c r="K6404" t="str">
        <f>IF((LEN(relatorio_Ananindeua3[[#This Row],[CIF/CPF/CNPJ]])=14),relatorio_Ananindeua3[[#This Row],[CIF/CPF/CNPJ]],relatorio_Ananindeua3[[#This Row],[Coluna2]])</f>
        <v>53953671000133</v>
      </c>
      <c r="L6404" t="str">
        <f t="shared" si="100"/>
        <v>539******33</v>
      </c>
    </row>
    <row r="6405" spans="1:12" x14ac:dyDescent="0.25">
      <c r="A6405" s="23" t="s">
        <v>5058</v>
      </c>
      <c r="B6405" s="23" t="s">
        <v>5059</v>
      </c>
      <c r="C6405" s="23" t="s">
        <v>34</v>
      </c>
      <c r="D6405" s="24">
        <v>45341.024733796294</v>
      </c>
      <c r="E6405" s="25" t="s">
        <v>13</v>
      </c>
      <c r="F6405" s="26" t="s">
        <v>16</v>
      </c>
      <c r="G6405" s="26" t="s">
        <v>14</v>
      </c>
      <c r="H6405" s="23">
        <v>0</v>
      </c>
      <c r="I6405" s="27"/>
      <c r="J6405" s="28">
        <v>0</v>
      </c>
      <c r="K6405" t="str">
        <f>IF((LEN(relatorio_Ananindeua3[[#This Row],[CIF/CPF/CNPJ]])=14),relatorio_Ananindeua3[[#This Row],[CIF/CPF/CNPJ]],relatorio_Ananindeua3[[#This Row],[Coluna2]])</f>
        <v>40496585000105</v>
      </c>
      <c r="L6405" t="str">
        <f t="shared" si="100"/>
        <v>404******05</v>
      </c>
    </row>
    <row r="6406" spans="1:12" x14ac:dyDescent="0.25">
      <c r="A6406" s="23" t="s">
        <v>11860</v>
      </c>
      <c r="B6406" s="23" t="s">
        <v>11861</v>
      </c>
      <c r="C6406" s="23" t="s">
        <v>32</v>
      </c>
      <c r="D6406" s="24">
        <v>45341.031550925924</v>
      </c>
      <c r="E6406" s="25" t="s">
        <v>13</v>
      </c>
      <c r="F6406" s="26" t="s">
        <v>16</v>
      </c>
      <c r="G6406" s="26" t="s">
        <v>14</v>
      </c>
      <c r="H6406" s="23">
        <v>0</v>
      </c>
      <c r="I6406" s="27"/>
      <c r="J6406" s="28">
        <v>0</v>
      </c>
      <c r="K6406" t="str">
        <f>IF((LEN(relatorio_Ananindeua3[[#This Row],[CIF/CPF/CNPJ]])=14),relatorio_Ananindeua3[[#This Row],[CIF/CPF/CNPJ]],relatorio_Ananindeua3[[#This Row],[Coluna2]])</f>
        <v>53951511000155</v>
      </c>
      <c r="L6406" t="str">
        <f t="shared" si="100"/>
        <v>539******55</v>
      </c>
    </row>
    <row r="6407" spans="1:12" x14ac:dyDescent="0.25">
      <c r="A6407" s="23" t="s">
        <v>11872</v>
      </c>
      <c r="B6407" s="23" t="s">
        <v>11873</v>
      </c>
      <c r="C6407" s="23" t="s">
        <v>32</v>
      </c>
      <c r="D6407" s="24">
        <v>45341.031597222223</v>
      </c>
      <c r="E6407" s="25" t="s">
        <v>13</v>
      </c>
      <c r="F6407" s="26" t="s">
        <v>16</v>
      </c>
      <c r="G6407" s="26" t="s">
        <v>14</v>
      </c>
      <c r="H6407" s="23">
        <v>0</v>
      </c>
      <c r="I6407" s="27"/>
      <c r="J6407" s="28">
        <v>0</v>
      </c>
      <c r="K6407" t="str">
        <f>IF((LEN(relatorio_Ananindeua3[[#This Row],[CIF/CPF/CNPJ]])=14),relatorio_Ananindeua3[[#This Row],[CIF/CPF/CNPJ]],relatorio_Ananindeua3[[#This Row],[Coluna2]])</f>
        <v>53953090000100</v>
      </c>
      <c r="L6407" t="str">
        <f t="shared" si="100"/>
        <v>539******00</v>
      </c>
    </row>
    <row r="6408" spans="1:12" x14ac:dyDescent="0.25">
      <c r="A6408" s="23" t="s">
        <v>11868</v>
      </c>
      <c r="B6408" s="23" t="s">
        <v>11869</v>
      </c>
      <c r="C6408" s="23" t="s">
        <v>32</v>
      </c>
      <c r="D6408" s="24">
        <v>45341.031608796293</v>
      </c>
      <c r="E6408" s="25" t="s">
        <v>13</v>
      </c>
      <c r="F6408" s="26" t="s">
        <v>16</v>
      </c>
      <c r="G6408" s="26" t="s">
        <v>14</v>
      </c>
      <c r="H6408" s="23">
        <v>0</v>
      </c>
      <c r="I6408" s="27"/>
      <c r="J6408" s="28">
        <v>0</v>
      </c>
      <c r="K6408" t="str">
        <f>IF((LEN(relatorio_Ananindeua3[[#This Row],[CIF/CPF/CNPJ]])=14),relatorio_Ananindeua3[[#This Row],[CIF/CPF/CNPJ]],relatorio_Ananindeua3[[#This Row],[Coluna2]])</f>
        <v>53952055000168</v>
      </c>
      <c r="L6408" t="str">
        <f t="shared" si="100"/>
        <v>539******68</v>
      </c>
    </row>
    <row r="6409" spans="1:12" x14ac:dyDescent="0.25">
      <c r="A6409" s="23" t="s">
        <v>9426</v>
      </c>
      <c r="B6409" s="23" t="s">
        <v>9427</v>
      </c>
      <c r="C6409" s="23" t="s">
        <v>34</v>
      </c>
      <c r="D6409" s="24">
        <v>45341.03162037037</v>
      </c>
      <c r="E6409" s="25" t="s">
        <v>13</v>
      </c>
      <c r="F6409" s="26" t="s">
        <v>16</v>
      </c>
      <c r="G6409" s="26" t="s">
        <v>14</v>
      </c>
      <c r="H6409" s="23">
        <v>0</v>
      </c>
      <c r="I6409" s="27"/>
      <c r="J6409" s="28">
        <v>0</v>
      </c>
      <c r="K6409" t="str">
        <f>IF((LEN(relatorio_Ananindeua3[[#This Row],[CIF/CPF/CNPJ]])=14),relatorio_Ananindeua3[[#This Row],[CIF/CPF/CNPJ]],relatorio_Ananindeua3[[#This Row],[Coluna2]])</f>
        <v>51368362000170</v>
      </c>
      <c r="L6409" t="str">
        <f t="shared" si="100"/>
        <v>513******70</v>
      </c>
    </row>
    <row r="6410" spans="1:12" x14ac:dyDescent="0.25">
      <c r="A6410" s="23" t="s">
        <v>11864</v>
      </c>
      <c r="B6410" s="23" t="s">
        <v>11865</v>
      </c>
      <c r="C6410" s="23" t="s">
        <v>32</v>
      </c>
      <c r="D6410" s="24">
        <v>45341.031631944446</v>
      </c>
      <c r="E6410" s="25" t="s">
        <v>13</v>
      </c>
      <c r="F6410" s="26" t="s">
        <v>16</v>
      </c>
      <c r="G6410" s="26" t="s">
        <v>14</v>
      </c>
      <c r="H6410" s="23">
        <v>0</v>
      </c>
      <c r="I6410" s="27"/>
      <c r="J6410" s="28">
        <v>0</v>
      </c>
      <c r="K6410" t="str">
        <f>IF((LEN(relatorio_Ananindeua3[[#This Row],[CIF/CPF/CNPJ]])=14),relatorio_Ananindeua3[[#This Row],[CIF/CPF/CNPJ]],relatorio_Ananindeua3[[#This Row],[Coluna2]])</f>
        <v>53951674000138</v>
      </c>
      <c r="L6410" t="str">
        <f t="shared" si="100"/>
        <v>539******38</v>
      </c>
    </row>
    <row r="6411" spans="1:12" x14ac:dyDescent="0.25">
      <c r="A6411" s="23" t="s">
        <v>11802</v>
      </c>
      <c r="B6411" s="23" t="s">
        <v>11803</v>
      </c>
      <c r="C6411" s="23" t="s">
        <v>32</v>
      </c>
      <c r="D6411" s="24">
        <v>45341.490671296298</v>
      </c>
      <c r="E6411" s="25" t="s">
        <v>13</v>
      </c>
      <c r="F6411" s="26" t="s">
        <v>16</v>
      </c>
      <c r="G6411" s="26" t="s">
        <v>14</v>
      </c>
      <c r="H6411" s="23">
        <v>0</v>
      </c>
      <c r="I6411" s="27"/>
      <c r="J6411" s="28">
        <v>0</v>
      </c>
      <c r="K6411" t="str">
        <f>IF((LEN(relatorio_Ananindeua3[[#This Row],[CIF/CPF/CNPJ]])=14),relatorio_Ananindeua3[[#This Row],[CIF/CPF/CNPJ]],relatorio_Ananindeua3[[#This Row],[Coluna2]])</f>
        <v>53932160000135</v>
      </c>
      <c r="L6411" t="str">
        <f t="shared" si="100"/>
        <v>539******35</v>
      </c>
    </row>
    <row r="6412" spans="1:12" x14ac:dyDescent="0.25">
      <c r="A6412" s="23" t="s">
        <v>11802</v>
      </c>
      <c r="B6412" s="23" t="s">
        <v>11803</v>
      </c>
      <c r="C6412" s="23" t="s">
        <v>18</v>
      </c>
      <c r="D6412" s="24">
        <v>45341.559421296297</v>
      </c>
      <c r="E6412" s="25" t="s">
        <v>13</v>
      </c>
      <c r="F6412" s="26" t="s">
        <v>16</v>
      </c>
      <c r="G6412" s="26" t="s">
        <v>14</v>
      </c>
      <c r="H6412" s="23">
        <v>0</v>
      </c>
      <c r="I6412" s="27"/>
      <c r="J6412" s="28">
        <v>0</v>
      </c>
      <c r="K6412" t="str">
        <f>IF((LEN(relatorio_Ananindeua3[[#This Row],[CIF/CPF/CNPJ]])=14),relatorio_Ananindeua3[[#This Row],[CIF/CPF/CNPJ]],relatorio_Ananindeua3[[#This Row],[Coluna2]])</f>
        <v>53932160000135</v>
      </c>
      <c r="L6412" t="str">
        <f t="shared" si="100"/>
        <v>539******35</v>
      </c>
    </row>
    <row r="6413" spans="1:12" x14ac:dyDescent="0.25">
      <c r="A6413" s="23" t="s">
        <v>4023</v>
      </c>
      <c r="B6413" s="23" t="s">
        <v>4024</v>
      </c>
      <c r="C6413" s="23" t="s">
        <v>17</v>
      </c>
      <c r="D6413" s="24">
        <v>45341.692210648151</v>
      </c>
      <c r="E6413" s="25" t="s">
        <v>11</v>
      </c>
      <c r="F6413" s="26" t="s">
        <v>16</v>
      </c>
      <c r="G6413" s="26" t="s">
        <v>14</v>
      </c>
      <c r="H6413" s="23">
        <v>0</v>
      </c>
      <c r="I6413" s="27"/>
      <c r="J6413" s="28">
        <v>0</v>
      </c>
      <c r="K6413" t="str">
        <f>IF((LEN(relatorio_Ananindeua3[[#This Row],[CIF/CPF/CNPJ]])=14),relatorio_Ananindeua3[[#This Row],[CIF/CPF/CNPJ]],relatorio_Ananindeua3[[#This Row],[Coluna2]])</f>
        <v>35860384000105</v>
      </c>
      <c r="L6413" t="str">
        <f t="shared" si="100"/>
        <v>358******05</v>
      </c>
    </row>
    <row r="6414" spans="1:12" x14ac:dyDescent="0.25">
      <c r="A6414" s="23" t="s">
        <v>66</v>
      </c>
      <c r="B6414" s="23" t="s">
        <v>67</v>
      </c>
      <c r="C6414" s="23" t="s">
        <v>20</v>
      </c>
      <c r="D6414" s="24">
        <v>45342</v>
      </c>
      <c r="E6414" s="25" t="s">
        <v>13</v>
      </c>
      <c r="F6414" s="26" t="s">
        <v>19</v>
      </c>
      <c r="G6414" s="26" t="s">
        <v>13496</v>
      </c>
      <c r="H6414" s="23">
        <v>0</v>
      </c>
      <c r="I6414" s="27"/>
      <c r="J6414" s="28">
        <v>25.62</v>
      </c>
      <c r="K6414" t="str">
        <f>IF((LEN(relatorio_Ananindeua3[[#This Row],[CIF/CPF/CNPJ]])=14),relatorio_Ananindeua3[[#This Row],[CIF/CPF/CNPJ]],relatorio_Ananindeua3[[#This Row],[Coluna2]])</f>
        <v>05099585000162</v>
      </c>
      <c r="L6414" t="str">
        <f t="shared" si="100"/>
        <v>050******62</v>
      </c>
    </row>
    <row r="6415" spans="1:12" x14ac:dyDescent="0.25">
      <c r="A6415" s="23" t="s">
        <v>6904</v>
      </c>
      <c r="B6415" s="23" t="s">
        <v>6905</v>
      </c>
      <c r="C6415" s="23" t="s">
        <v>20</v>
      </c>
      <c r="D6415" s="24">
        <v>45342</v>
      </c>
      <c r="E6415" s="25" t="s">
        <v>13</v>
      </c>
      <c r="F6415" s="26" t="s">
        <v>19</v>
      </c>
      <c r="G6415" s="26" t="s">
        <v>13496</v>
      </c>
      <c r="H6415" s="23">
        <v>0</v>
      </c>
      <c r="I6415" s="27"/>
      <c r="J6415" s="28">
        <v>4.25</v>
      </c>
      <c r="K6415" t="str">
        <f>IF((LEN(relatorio_Ananindeua3[[#This Row],[CIF/CPF/CNPJ]])=14),relatorio_Ananindeua3[[#This Row],[CIF/CPF/CNPJ]],relatorio_Ananindeua3[[#This Row],[Coluna2]])</f>
        <v>46201083002393</v>
      </c>
      <c r="L6415" t="str">
        <f t="shared" si="100"/>
        <v>462******93</v>
      </c>
    </row>
    <row r="6416" spans="1:12" x14ac:dyDescent="0.25">
      <c r="A6416" s="23" t="s">
        <v>13467</v>
      </c>
      <c r="B6416" s="23" t="s">
        <v>13466</v>
      </c>
      <c r="C6416" s="23" t="s">
        <v>21</v>
      </c>
      <c r="D6416" s="24">
        <v>45342</v>
      </c>
      <c r="E6416" s="25" t="s">
        <v>13</v>
      </c>
      <c r="F6416" s="26" t="s">
        <v>19</v>
      </c>
      <c r="G6416" s="26" t="s">
        <v>13496</v>
      </c>
      <c r="H6416" s="23">
        <v>0</v>
      </c>
      <c r="I6416" s="27"/>
      <c r="J6416" s="28">
        <v>1103.31</v>
      </c>
      <c r="K6416" t="str">
        <f>IF((LEN(relatorio_Ananindeua3[[#This Row],[CIF/CPF/CNPJ]])=14),relatorio_Ananindeua3[[#This Row],[CIF/CPF/CNPJ]],relatorio_Ananindeua3[[#This Row],[Coluna2]])</f>
        <v>60975737005978</v>
      </c>
      <c r="L6416" t="str">
        <f t="shared" si="100"/>
        <v>609******78</v>
      </c>
    </row>
    <row r="6417" spans="1:12" x14ac:dyDescent="0.25">
      <c r="A6417" s="23" t="s">
        <v>13468</v>
      </c>
      <c r="B6417" s="23" t="s">
        <v>13469</v>
      </c>
      <c r="C6417" s="23" t="s">
        <v>20</v>
      </c>
      <c r="D6417" s="24">
        <v>45342</v>
      </c>
      <c r="E6417" s="25" t="s">
        <v>13</v>
      </c>
      <c r="F6417" s="26" t="s">
        <v>19</v>
      </c>
      <c r="G6417" s="26" t="s">
        <v>13496</v>
      </c>
      <c r="H6417" s="23">
        <v>0</v>
      </c>
      <c r="I6417" s="27"/>
      <c r="J6417" s="28">
        <v>21</v>
      </c>
      <c r="K6417" t="str">
        <f>IF((LEN(relatorio_Ananindeua3[[#This Row],[CIF/CPF/CNPJ]])=14),relatorio_Ananindeua3[[#This Row],[CIF/CPF/CNPJ]],relatorio_Ananindeua3[[#This Row],[Coluna2]])</f>
        <v>61065199001011</v>
      </c>
      <c r="L6417" t="str">
        <f t="shared" si="100"/>
        <v>610******11</v>
      </c>
    </row>
    <row r="6418" spans="1:12" x14ac:dyDescent="0.25">
      <c r="A6418" s="23" t="s">
        <v>13479</v>
      </c>
      <c r="B6418" s="23" t="s">
        <v>13480</v>
      </c>
      <c r="C6418" s="23" t="s">
        <v>20</v>
      </c>
      <c r="D6418" s="24">
        <v>45342</v>
      </c>
      <c r="E6418" s="25" t="s">
        <v>13</v>
      </c>
      <c r="F6418" s="26" t="s">
        <v>19</v>
      </c>
      <c r="G6418" s="26" t="s">
        <v>13496</v>
      </c>
      <c r="H6418" s="23">
        <v>0</v>
      </c>
      <c r="I6418" s="27"/>
      <c r="J6418" s="28">
        <v>208.65</v>
      </c>
      <c r="K6418" t="str">
        <f>IF((LEN(relatorio_Ananindeua3[[#This Row],[CIF/CPF/CNPJ]])=14),relatorio_Ananindeua3[[#This Row],[CIF/CPF/CNPJ]],relatorio_Ananindeua3[[#This Row],[Coluna2]])</f>
        <v>83342162000305</v>
      </c>
      <c r="L6418" t="str">
        <f t="shared" ref="L6418:L6481" si="101">_xlfn.CONCAT(LEFT(A6418,3),REPT("*",6),RIGHT(A6418,2))</f>
        <v>833******05</v>
      </c>
    </row>
    <row r="6419" spans="1:12" x14ac:dyDescent="0.25">
      <c r="A6419" s="23" t="s">
        <v>11888</v>
      </c>
      <c r="B6419" s="23" t="s">
        <v>11889</v>
      </c>
      <c r="C6419" s="23" t="s">
        <v>32</v>
      </c>
      <c r="D6419" s="24">
        <v>45342.024675925924</v>
      </c>
      <c r="E6419" s="25" t="s">
        <v>13</v>
      </c>
      <c r="F6419" s="26" t="s">
        <v>16</v>
      </c>
      <c r="G6419" s="26" t="s">
        <v>14</v>
      </c>
      <c r="H6419" s="23">
        <v>0</v>
      </c>
      <c r="I6419" s="27"/>
      <c r="J6419" s="28">
        <v>0</v>
      </c>
      <c r="K6419" t="str">
        <f>IF((LEN(relatorio_Ananindeua3[[#This Row],[CIF/CPF/CNPJ]])=14),relatorio_Ananindeua3[[#This Row],[CIF/CPF/CNPJ]],relatorio_Ananindeua3[[#This Row],[Coluna2]])</f>
        <v>53959113000185</v>
      </c>
      <c r="L6419" t="str">
        <f t="shared" si="101"/>
        <v>539******85</v>
      </c>
    </row>
    <row r="6420" spans="1:12" x14ac:dyDescent="0.25">
      <c r="A6420" s="23" t="s">
        <v>11920</v>
      </c>
      <c r="B6420" s="23" t="s">
        <v>11921</v>
      </c>
      <c r="C6420" s="23" t="s">
        <v>32</v>
      </c>
      <c r="D6420" s="24">
        <v>45342.024675925924</v>
      </c>
      <c r="E6420" s="25" t="s">
        <v>13</v>
      </c>
      <c r="F6420" s="26" t="s">
        <v>16</v>
      </c>
      <c r="G6420" s="26" t="s">
        <v>14</v>
      </c>
      <c r="H6420" s="23">
        <v>0</v>
      </c>
      <c r="I6420" s="27"/>
      <c r="J6420" s="28">
        <v>0</v>
      </c>
      <c r="K6420" t="str">
        <f>IF((LEN(relatorio_Ananindeua3[[#This Row],[CIF/CPF/CNPJ]])=14),relatorio_Ananindeua3[[#This Row],[CIF/CPF/CNPJ]],relatorio_Ananindeua3[[#This Row],[Coluna2]])</f>
        <v>53970840000143</v>
      </c>
      <c r="L6420" t="str">
        <f t="shared" si="101"/>
        <v>539******43</v>
      </c>
    </row>
    <row r="6421" spans="1:12" x14ac:dyDescent="0.25">
      <c r="A6421" s="23" t="s">
        <v>11906</v>
      </c>
      <c r="B6421" s="23" t="s">
        <v>11907</v>
      </c>
      <c r="C6421" s="23" t="s">
        <v>32</v>
      </c>
      <c r="D6421" s="24">
        <v>45342.024687500001</v>
      </c>
      <c r="E6421" s="25" t="s">
        <v>13</v>
      </c>
      <c r="F6421" s="26" t="s">
        <v>16</v>
      </c>
      <c r="G6421" s="26" t="s">
        <v>14</v>
      </c>
      <c r="H6421" s="23">
        <v>0</v>
      </c>
      <c r="I6421" s="27"/>
      <c r="J6421" s="28">
        <v>0</v>
      </c>
      <c r="K6421" t="str">
        <f>IF((LEN(relatorio_Ananindeua3[[#This Row],[CIF/CPF/CNPJ]])=14),relatorio_Ananindeua3[[#This Row],[CIF/CPF/CNPJ]],relatorio_Ananindeua3[[#This Row],[Coluna2]])</f>
        <v>53966895000180</v>
      </c>
      <c r="L6421" t="str">
        <f t="shared" si="101"/>
        <v>539******80</v>
      </c>
    </row>
    <row r="6422" spans="1:12" x14ac:dyDescent="0.25">
      <c r="A6422" s="23" t="s">
        <v>11900</v>
      </c>
      <c r="B6422" s="23" t="s">
        <v>11901</v>
      </c>
      <c r="C6422" s="23" t="s">
        <v>32</v>
      </c>
      <c r="D6422" s="24">
        <v>45342.031469907408</v>
      </c>
      <c r="E6422" s="25" t="s">
        <v>13</v>
      </c>
      <c r="F6422" s="26" t="s">
        <v>16</v>
      </c>
      <c r="G6422" s="26" t="s">
        <v>14</v>
      </c>
      <c r="H6422" s="23">
        <v>0</v>
      </c>
      <c r="I6422" s="27"/>
      <c r="J6422" s="28">
        <v>0</v>
      </c>
      <c r="K6422" t="str">
        <f>IF((LEN(relatorio_Ananindeua3[[#This Row],[CIF/CPF/CNPJ]])=14),relatorio_Ananindeua3[[#This Row],[CIF/CPF/CNPJ]],relatorio_Ananindeua3[[#This Row],[Coluna2]])</f>
        <v>53965864000104</v>
      </c>
      <c r="L6422" t="str">
        <f t="shared" si="101"/>
        <v>539******04</v>
      </c>
    </row>
    <row r="6423" spans="1:12" x14ac:dyDescent="0.25">
      <c r="A6423" s="23" t="s">
        <v>742</v>
      </c>
      <c r="B6423" s="23" t="s">
        <v>743</v>
      </c>
      <c r="C6423" s="23" t="s">
        <v>34</v>
      </c>
      <c r="D6423" s="24">
        <v>45342.031504629631</v>
      </c>
      <c r="E6423" s="25" t="s">
        <v>13</v>
      </c>
      <c r="F6423" s="26" t="s">
        <v>16</v>
      </c>
      <c r="G6423" s="26" t="s">
        <v>14</v>
      </c>
      <c r="H6423" s="23">
        <v>0</v>
      </c>
      <c r="I6423" s="27"/>
      <c r="J6423" s="28">
        <v>0</v>
      </c>
      <c r="K6423" t="str">
        <f>IF((LEN(relatorio_Ananindeua3[[#This Row],[CIF/CPF/CNPJ]])=14),relatorio_Ananindeua3[[#This Row],[CIF/CPF/CNPJ]],relatorio_Ananindeua3[[#This Row],[Coluna2]])</f>
        <v>15407102000101</v>
      </c>
      <c r="L6423" t="str">
        <f t="shared" si="101"/>
        <v>154******01</v>
      </c>
    </row>
    <row r="6424" spans="1:12" x14ac:dyDescent="0.25">
      <c r="A6424" s="23" t="s">
        <v>11914</v>
      </c>
      <c r="B6424" s="23" t="s">
        <v>11915</v>
      </c>
      <c r="C6424" s="23" t="s">
        <v>32</v>
      </c>
      <c r="D6424" s="24">
        <v>45342.0315162037</v>
      </c>
      <c r="E6424" s="25" t="s">
        <v>13</v>
      </c>
      <c r="F6424" s="26" t="s">
        <v>16</v>
      </c>
      <c r="G6424" s="26" t="s">
        <v>14</v>
      </c>
      <c r="H6424" s="23">
        <v>0</v>
      </c>
      <c r="I6424" s="27"/>
      <c r="J6424" s="28">
        <v>0</v>
      </c>
      <c r="K6424" t="str">
        <f>IF((LEN(relatorio_Ananindeua3[[#This Row],[CIF/CPF/CNPJ]])=14),relatorio_Ananindeua3[[#This Row],[CIF/CPF/CNPJ]],relatorio_Ananindeua3[[#This Row],[Coluna2]])</f>
        <v>53969047000124</v>
      </c>
      <c r="L6424" t="str">
        <f t="shared" si="101"/>
        <v>539******24</v>
      </c>
    </row>
    <row r="6425" spans="1:12" x14ac:dyDescent="0.25">
      <c r="A6425" s="23" t="s">
        <v>11886</v>
      </c>
      <c r="B6425" s="23" t="s">
        <v>11887</v>
      </c>
      <c r="C6425" s="23" t="s">
        <v>32</v>
      </c>
      <c r="D6425" s="24">
        <v>45342.038506944446</v>
      </c>
      <c r="E6425" s="25" t="s">
        <v>13</v>
      </c>
      <c r="F6425" s="26" t="s">
        <v>16</v>
      </c>
      <c r="G6425" s="26" t="s">
        <v>14</v>
      </c>
      <c r="H6425" s="23">
        <v>0</v>
      </c>
      <c r="I6425" s="27"/>
      <c r="J6425" s="28">
        <v>0</v>
      </c>
      <c r="K6425" t="str">
        <f>IF((LEN(relatorio_Ananindeua3[[#This Row],[CIF/CPF/CNPJ]])=14),relatorio_Ananindeua3[[#This Row],[CIF/CPF/CNPJ]],relatorio_Ananindeua3[[#This Row],[Coluna2]])</f>
        <v>53957517000130</v>
      </c>
      <c r="L6425" t="str">
        <f t="shared" si="101"/>
        <v>539******30</v>
      </c>
    </row>
    <row r="6426" spans="1:12" x14ac:dyDescent="0.25">
      <c r="A6426" s="23" t="s">
        <v>11928</v>
      </c>
      <c r="B6426" s="23" t="s">
        <v>11929</v>
      </c>
      <c r="C6426" s="23" t="s">
        <v>32</v>
      </c>
      <c r="D6426" s="24">
        <v>45342.052291666667</v>
      </c>
      <c r="E6426" s="25" t="s">
        <v>13</v>
      </c>
      <c r="F6426" s="26" t="s">
        <v>16</v>
      </c>
      <c r="G6426" s="26" t="s">
        <v>14</v>
      </c>
      <c r="H6426" s="23">
        <v>0</v>
      </c>
      <c r="I6426" s="27"/>
      <c r="J6426" s="28">
        <v>0</v>
      </c>
      <c r="K6426" t="str">
        <f>IF((LEN(relatorio_Ananindeua3[[#This Row],[CIF/CPF/CNPJ]])=14),relatorio_Ananindeua3[[#This Row],[CIF/CPF/CNPJ]],relatorio_Ananindeua3[[#This Row],[Coluna2]])</f>
        <v>53973804000133</v>
      </c>
      <c r="L6426" t="str">
        <f t="shared" si="101"/>
        <v>539******33</v>
      </c>
    </row>
    <row r="6427" spans="1:12" x14ac:dyDescent="0.25">
      <c r="A6427" s="23" t="s">
        <v>1879</v>
      </c>
      <c r="B6427" s="23" t="s">
        <v>1880</v>
      </c>
      <c r="C6427" s="23" t="s">
        <v>34</v>
      </c>
      <c r="D6427" s="24">
        <v>45342.052303240744</v>
      </c>
      <c r="E6427" s="25" t="s">
        <v>13</v>
      </c>
      <c r="F6427" s="26" t="s">
        <v>16</v>
      </c>
      <c r="G6427" s="26" t="s">
        <v>14</v>
      </c>
      <c r="H6427" s="23">
        <v>0</v>
      </c>
      <c r="I6427" s="27"/>
      <c r="J6427" s="28">
        <v>0</v>
      </c>
      <c r="K6427" t="str">
        <f>IF((LEN(relatorio_Ananindeua3[[#This Row],[CIF/CPF/CNPJ]])=14),relatorio_Ananindeua3[[#This Row],[CIF/CPF/CNPJ]],relatorio_Ananindeua3[[#This Row],[Coluna2]])</f>
        <v>24936476000105</v>
      </c>
      <c r="L6427" t="str">
        <f t="shared" si="101"/>
        <v>249******05</v>
      </c>
    </row>
    <row r="6428" spans="1:12" x14ac:dyDescent="0.25">
      <c r="A6428" s="23" t="s">
        <v>11924</v>
      </c>
      <c r="B6428" s="23" t="s">
        <v>11925</v>
      </c>
      <c r="C6428" s="23" t="s">
        <v>32</v>
      </c>
      <c r="D6428" s="24">
        <v>45342.052546296298</v>
      </c>
      <c r="E6428" s="25" t="s">
        <v>13</v>
      </c>
      <c r="F6428" s="26" t="s">
        <v>16</v>
      </c>
      <c r="G6428" s="26" t="s">
        <v>14</v>
      </c>
      <c r="H6428" s="23">
        <v>0</v>
      </c>
      <c r="I6428" s="27"/>
      <c r="J6428" s="28">
        <v>0</v>
      </c>
      <c r="K6428" t="str">
        <f>IF((LEN(relatorio_Ananindeua3[[#This Row],[CIF/CPF/CNPJ]])=14),relatorio_Ananindeua3[[#This Row],[CIF/CPF/CNPJ]],relatorio_Ananindeua3[[#This Row],[Coluna2]])</f>
        <v>53973153000181</v>
      </c>
      <c r="L6428" t="str">
        <f t="shared" si="101"/>
        <v>539******81</v>
      </c>
    </row>
    <row r="6429" spans="1:12" x14ac:dyDescent="0.25">
      <c r="A6429" s="23" t="s">
        <v>11910</v>
      </c>
      <c r="B6429" s="23" t="s">
        <v>11911</v>
      </c>
      <c r="C6429" s="23" t="s">
        <v>32</v>
      </c>
      <c r="D6429" s="24">
        <v>45342.059247685182</v>
      </c>
      <c r="E6429" s="25" t="s">
        <v>13</v>
      </c>
      <c r="F6429" s="26" t="s">
        <v>16</v>
      </c>
      <c r="G6429" s="26" t="s">
        <v>14</v>
      </c>
      <c r="H6429" s="23">
        <v>0</v>
      </c>
      <c r="I6429" s="27"/>
      <c r="J6429" s="28">
        <v>0</v>
      </c>
      <c r="K6429" t="str">
        <f>IF((LEN(relatorio_Ananindeua3[[#This Row],[CIF/CPF/CNPJ]])=14),relatorio_Ananindeua3[[#This Row],[CIF/CPF/CNPJ]],relatorio_Ananindeua3[[#This Row],[Coluna2]])</f>
        <v>53967458000180</v>
      </c>
      <c r="L6429" t="str">
        <f t="shared" si="101"/>
        <v>539******80</v>
      </c>
    </row>
    <row r="6430" spans="1:12" x14ac:dyDescent="0.25">
      <c r="A6430" s="23" t="s">
        <v>6812</v>
      </c>
      <c r="B6430" s="23" t="s">
        <v>6813</v>
      </c>
      <c r="C6430" s="23" t="s">
        <v>34</v>
      </c>
      <c r="D6430" s="24">
        <v>45342.059282407405</v>
      </c>
      <c r="E6430" s="25" t="s">
        <v>13</v>
      </c>
      <c r="F6430" s="26" t="s">
        <v>16</v>
      </c>
      <c r="G6430" s="26" t="s">
        <v>14</v>
      </c>
      <c r="H6430" s="23">
        <v>0</v>
      </c>
      <c r="I6430" s="27"/>
      <c r="J6430" s="28">
        <v>0</v>
      </c>
      <c r="K6430" t="str">
        <f>IF((LEN(relatorio_Ananindeua3[[#This Row],[CIF/CPF/CNPJ]])=14),relatorio_Ananindeua3[[#This Row],[CIF/CPF/CNPJ]],relatorio_Ananindeua3[[#This Row],[Coluna2]])</f>
        <v>45973873000119</v>
      </c>
      <c r="L6430" t="str">
        <f t="shared" si="101"/>
        <v>459******19</v>
      </c>
    </row>
    <row r="6431" spans="1:12" x14ac:dyDescent="0.25">
      <c r="A6431" s="23" t="s">
        <v>6990</v>
      </c>
      <c r="B6431" s="23" t="s">
        <v>6991</v>
      </c>
      <c r="C6431" s="23" t="s">
        <v>34</v>
      </c>
      <c r="D6431" s="24">
        <v>45342.059328703705</v>
      </c>
      <c r="E6431" s="25" t="s">
        <v>13</v>
      </c>
      <c r="F6431" s="26" t="s">
        <v>16</v>
      </c>
      <c r="G6431" s="26" t="s">
        <v>14</v>
      </c>
      <c r="H6431" s="23">
        <v>0</v>
      </c>
      <c r="I6431" s="27"/>
      <c r="J6431" s="28">
        <v>0</v>
      </c>
      <c r="K6431" t="str">
        <f>IF((LEN(relatorio_Ananindeua3[[#This Row],[CIF/CPF/CNPJ]])=14),relatorio_Ananindeua3[[#This Row],[CIF/CPF/CNPJ]],relatorio_Ananindeua3[[#This Row],[Coluna2]])</f>
        <v>46403018000135</v>
      </c>
      <c r="L6431" t="str">
        <f t="shared" si="101"/>
        <v>464******35</v>
      </c>
    </row>
    <row r="6432" spans="1:12" x14ac:dyDescent="0.25">
      <c r="A6432" s="23" t="s">
        <v>11926</v>
      </c>
      <c r="B6432" s="23" t="s">
        <v>11927</v>
      </c>
      <c r="C6432" s="23" t="s">
        <v>32</v>
      </c>
      <c r="D6432" s="24">
        <v>45342.059351851851</v>
      </c>
      <c r="E6432" s="25" t="s">
        <v>13</v>
      </c>
      <c r="F6432" s="26" t="s">
        <v>16</v>
      </c>
      <c r="G6432" s="26" t="s">
        <v>14</v>
      </c>
      <c r="H6432" s="23">
        <v>0</v>
      </c>
      <c r="I6432" s="27"/>
      <c r="J6432" s="28">
        <v>0</v>
      </c>
      <c r="K6432" t="str">
        <f>IF((LEN(relatorio_Ananindeua3[[#This Row],[CIF/CPF/CNPJ]])=14),relatorio_Ananindeua3[[#This Row],[CIF/CPF/CNPJ]],relatorio_Ananindeua3[[#This Row],[Coluna2]])</f>
        <v>53973802000144</v>
      </c>
      <c r="L6432" t="str">
        <f t="shared" si="101"/>
        <v>539******44</v>
      </c>
    </row>
    <row r="6433" spans="1:12" x14ac:dyDescent="0.25">
      <c r="A6433" s="23" t="s">
        <v>11884</v>
      </c>
      <c r="B6433" s="23" t="s">
        <v>11885</v>
      </c>
      <c r="C6433" s="23" t="s">
        <v>32</v>
      </c>
      <c r="D6433" s="24">
        <v>45342.066168981481</v>
      </c>
      <c r="E6433" s="25" t="s">
        <v>13</v>
      </c>
      <c r="F6433" s="26" t="s">
        <v>16</v>
      </c>
      <c r="G6433" s="26" t="s">
        <v>14</v>
      </c>
      <c r="H6433" s="23">
        <v>0</v>
      </c>
      <c r="I6433" s="27"/>
      <c r="J6433" s="28">
        <v>0</v>
      </c>
      <c r="K6433" t="str">
        <f>IF((LEN(relatorio_Ananindeua3[[#This Row],[CIF/CPF/CNPJ]])=14),relatorio_Ananindeua3[[#This Row],[CIF/CPF/CNPJ]],relatorio_Ananindeua3[[#This Row],[Coluna2]])</f>
        <v>53955606000147</v>
      </c>
      <c r="L6433" t="str">
        <f t="shared" si="101"/>
        <v>539******47</v>
      </c>
    </row>
    <row r="6434" spans="1:12" x14ac:dyDescent="0.25">
      <c r="A6434" s="23" t="s">
        <v>5090</v>
      </c>
      <c r="B6434" s="23" t="s">
        <v>5091</v>
      </c>
      <c r="C6434" s="23" t="s">
        <v>34</v>
      </c>
      <c r="D6434" s="24">
        <v>45342.066284722219</v>
      </c>
      <c r="E6434" s="25" t="s">
        <v>13</v>
      </c>
      <c r="F6434" s="26" t="s">
        <v>16</v>
      </c>
      <c r="G6434" s="26" t="s">
        <v>14</v>
      </c>
      <c r="H6434" s="23">
        <v>0</v>
      </c>
      <c r="I6434" s="27"/>
      <c r="J6434" s="28">
        <v>0</v>
      </c>
      <c r="K6434" t="str">
        <f>IF((LEN(relatorio_Ananindeua3[[#This Row],[CIF/CPF/CNPJ]])=14),relatorio_Ananindeua3[[#This Row],[CIF/CPF/CNPJ]],relatorio_Ananindeua3[[#This Row],[Coluna2]])</f>
        <v>40602670000100</v>
      </c>
      <c r="L6434" t="str">
        <f t="shared" si="101"/>
        <v>406******00</v>
      </c>
    </row>
    <row r="6435" spans="1:12" x14ac:dyDescent="0.25">
      <c r="A6435" s="23" t="s">
        <v>11896</v>
      </c>
      <c r="B6435" s="23" t="s">
        <v>11897</v>
      </c>
      <c r="C6435" s="23" t="s">
        <v>32</v>
      </c>
      <c r="D6435" s="24">
        <v>45342.073125000003</v>
      </c>
      <c r="E6435" s="25" t="s">
        <v>13</v>
      </c>
      <c r="F6435" s="26" t="s">
        <v>16</v>
      </c>
      <c r="G6435" s="26" t="s">
        <v>14</v>
      </c>
      <c r="H6435" s="23">
        <v>0</v>
      </c>
      <c r="I6435" s="27"/>
      <c r="J6435" s="28">
        <v>0</v>
      </c>
      <c r="K6435" t="str">
        <f>IF((LEN(relatorio_Ananindeua3[[#This Row],[CIF/CPF/CNPJ]])=14),relatorio_Ananindeua3[[#This Row],[CIF/CPF/CNPJ]],relatorio_Ananindeua3[[#This Row],[Coluna2]])</f>
        <v>53962574000107</v>
      </c>
      <c r="L6435" t="str">
        <f t="shared" si="101"/>
        <v>539******07</v>
      </c>
    </row>
    <row r="6436" spans="1:12" x14ac:dyDescent="0.25">
      <c r="A6436" s="23" t="s">
        <v>11890</v>
      </c>
      <c r="B6436" s="23" t="s">
        <v>11891</v>
      </c>
      <c r="C6436" s="23" t="s">
        <v>32</v>
      </c>
      <c r="D6436" s="24">
        <v>45342.073344907411</v>
      </c>
      <c r="E6436" s="25" t="s">
        <v>13</v>
      </c>
      <c r="F6436" s="26" t="s">
        <v>16</v>
      </c>
      <c r="G6436" s="26" t="s">
        <v>14</v>
      </c>
      <c r="H6436" s="23">
        <v>0</v>
      </c>
      <c r="I6436" s="27"/>
      <c r="J6436" s="28">
        <v>0</v>
      </c>
      <c r="K6436" t="str">
        <f>IF((LEN(relatorio_Ananindeua3[[#This Row],[CIF/CPF/CNPJ]])=14),relatorio_Ananindeua3[[#This Row],[CIF/CPF/CNPJ]],relatorio_Ananindeua3[[#This Row],[Coluna2]])</f>
        <v>53959611000128</v>
      </c>
      <c r="L6436" t="str">
        <f t="shared" si="101"/>
        <v>539******28</v>
      </c>
    </row>
    <row r="6437" spans="1:12" x14ac:dyDescent="0.25">
      <c r="A6437" s="23" t="s">
        <v>11918</v>
      </c>
      <c r="B6437" s="23" t="s">
        <v>11919</v>
      </c>
      <c r="C6437" s="23" t="s">
        <v>32</v>
      </c>
      <c r="D6437" s="24">
        <v>45342.087060185186</v>
      </c>
      <c r="E6437" s="25" t="s">
        <v>13</v>
      </c>
      <c r="F6437" s="26" t="s">
        <v>16</v>
      </c>
      <c r="G6437" s="26" t="s">
        <v>14</v>
      </c>
      <c r="H6437" s="23">
        <v>0</v>
      </c>
      <c r="I6437" s="27"/>
      <c r="J6437" s="28">
        <v>0</v>
      </c>
      <c r="K6437" t="str">
        <f>IF((LEN(relatorio_Ananindeua3[[#This Row],[CIF/CPF/CNPJ]])=14),relatorio_Ananindeua3[[#This Row],[CIF/CPF/CNPJ]],relatorio_Ananindeua3[[#This Row],[Coluna2]])</f>
        <v>53969881000110</v>
      </c>
      <c r="L6437" t="str">
        <f t="shared" si="101"/>
        <v>539******10</v>
      </c>
    </row>
    <row r="6438" spans="1:12" x14ac:dyDescent="0.25">
      <c r="A6438" s="23" t="s">
        <v>11908</v>
      </c>
      <c r="B6438" s="23" t="s">
        <v>11909</v>
      </c>
      <c r="C6438" s="23" t="s">
        <v>32</v>
      </c>
      <c r="D6438" s="24">
        <v>45342.087164351855</v>
      </c>
      <c r="E6438" s="25" t="s">
        <v>13</v>
      </c>
      <c r="F6438" s="26" t="s">
        <v>16</v>
      </c>
      <c r="G6438" s="26" t="s">
        <v>14</v>
      </c>
      <c r="H6438" s="23">
        <v>0</v>
      </c>
      <c r="I6438" s="27"/>
      <c r="J6438" s="28">
        <v>0</v>
      </c>
      <c r="K6438" t="str">
        <f>IF((LEN(relatorio_Ananindeua3[[#This Row],[CIF/CPF/CNPJ]])=14),relatorio_Ananindeua3[[#This Row],[CIF/CPF/CNPJ]],relatorio_Ananindeua3[[#This Row],[Coluna2]])</f>
        <v>53967248000192</v>
      </c>
      <c r="L6438" t="str">
        <f t="shared" si="101"/>
        <v>539******92</v>
      </c>
    </row>
    <row r="6439" spans="1:12" x14ac:dyDescent="0.25">
      <c r="A6439" s="23" t="s">
        <v>9114</v>
      </c>
      <c r="B6439" s="23" t="s">
        <v>9115</v>
      </c>
      <c r="C6439" s="23" t="s">
        <v>34</v>
      </c>
      <c r="D6439" s="24">
        <v>45342.093958333331</v>
      </c>
      <c r="E6439" s="25" t="s">
        <v>13</v>
      </c>
      <c r="F6439" s="26" t="s">
        <v>16</v>
      </c>
      <c r="G6439" s="26" t="s">
        <v>14</v>
      </c>
      <c r="H6439" s="23">
        <v>0</v>
      </c>
      <c r="I6439" s="27"/>
      <c r="J6439" s="28">
        <v>0</v>
      </c>
      <c r="K6439" t="str">
        <f>IF((LEN(relatorio_Ananindeua3[[#This Row],[CIF/CPF/CNPJ]])=14),relatorio_Ananindeua3[[#This Row],[CIF/CPF/CNPJ]],relatorio_Ananindeua3[[#This Row],[Coluna2]])</f>
        <v>50828085000179</v>
      </c>
      <c r="L6439" t="str">
        <f t="shared" si="101"/>
        <v>508******79</v>
      </c>
    </row>
    <row r="6440" spans="1:12" x14ac:dyDescent="0.25">
      <c r="A6440" s="23" t="s">
        <v>11892</v>
      </c>
      <c r="B6440" s="23" t="s">
        <v>11893</v>
      </c>
      <c r="C6440" s="23" t="s">
        <v>32</v>
      </c>
      <c r="D6440" s="24">
        <v>45342.093969907408</v>
      </c>
      <c r="E6440" s="25" t="s">
        <v>13</v>
      </c>
      <c r="F6440" s="26" t="s">
        <v>16</v>
      </c>
      <c r="G6440" s="26" t="s">
        <v>14</v>
      </c>
      <c r="H6440" s="23">
        <v>0</v>
      </c>
      <c r="I6440" s="27"/>
      <c r="J6440" s="28">
        <v>0</v>
      </c>
      <c r="K6440" t="str">
        <f>IF((LEN(relatorio_Ananindeua3[[#This Row],[CIF/CPF/CNPJ]])=14),relatorio_Ananindeua3[[#This Row],[CIF/CPF/CNPJ]],relatorio_Ananindeua3[[#This Row],[Coluna2]])</f>
        <v>53961724000168</v>
      </c>
      <c r="L6440" t="str">
        <f t="shared" si="101"/>
        <v>539******68</v>
      </c>
    </row>
    <row r="6441" spans="1:12" x14ac:dyDescent="0.25">
      <c r="A6441" s="23" t="s">
        <v>11898</v>
      </c>
      <c r="B6441" s="23" t="s">
        <v>11899</v>
      </c>
      <c r="C6441" s="23" t="s">
        <v>32</v>
      </c>
      <c r="D6441" s="24">
        <v>45342.093969907408</v>
      </c>
      <c r="E6441" s="25" t="s">
        <v>13</v>
      </c>
      <c r="F6441" s="26" t="s">
        <v>16</v>
      </c>
      <c r="G6441" s="26" t="s">
        <v>14</v>
      </c>
      <c r="H6441" s="23">
        <v>0</v>
      </c>
      <c r="I6441" s="27"/>
      <c r="J6441" s="28">
        <v>0</v>
      </c>
      <c r="K6441" t="str">
        <f>IF((LEN(relatorio_Ananindeua3[[#This Row],[CIF/CPF/CNPJ]])=14),relatorio_Ananindeua3[[#This Row],[CIF/CPF/CNPJ]],relatorio_Ananindeua3[[#This Row],[Coluna2]])</f>
        <v>53965435000137</v>
      </c>
      <c r="L6441" t="str">
        <f t="shared" si="101"/>
        <v>539******37</v>
      </c>
    </row>
    <row r="6442" spans="1:12" x14ac:dyDescent="0.25">
      <c r="A6442" s="23" t="s">
        <v>1056</v>
      </c>
      <c r="B6442" s="23" t="s">
        <v>1057</v>
      </c>
      <c r="C6442" s="23" t="s">
        <v>34</v>
      </c>
      <c r="D6442" s="24">
        <v>45342.093981481485</v>
      </c>
      <c r="E6442" s="25" t="s">
        <v>13</v>
      </c>
      <c r="F6442" s="26" t="s">
        <v>16</v>
      </c>
      <c r="G6442" s="26" t="s">
        <v>14</v>
      </c>
      <c r="H6442" s="23">
        <v>0</v>
      </c>
      <c r="I6442" s="27"/>
      <c r="J6442" s="28">
        <v>0</v>
      </c>
      <c r="K6442" t="str">
        <f>IF((LEN(relatorio_Ananindeua3[[#This Row],[CIF/CPF/CNPJ]])=14),relatorio_Ananindeua3[[#This Row],[CIF/CPF/CNPJ]],relatorio_Ananindeua3[[#This Row],[Coluna2]])</f>
        <v>18140363000198</v>
      </c>
      <c r="L6442" t="str">
        <f t="shared" si="101"/>
        <v>181******98</v>
      </c>
    </row>
    <row r="6443" spans="1:12" x14ac:dyDescent="0.25">
      <c r="A6443" s="23" t="s">
        <v>8340</v>
      </c>
      <c r="B6443" s="23" t="s">
        <v>8341</v>
      </c>
      <c r="C6443" s="23" t="s">
        <v>34</v>
      </c>
      <c r="D6443" s="24">
        <v>45342.100937499999</v>
      </c>
      <c r="E6443" s="25" t="s">
        <v>13</v>
      </c>
      <c r="F6443" s="26" t="s">
        <v>16</v>
      </c>
      <c r="G6443" s="26" t="s">
        <v>14</v>
      </c>
      <c r="H6443" s="23">
        <v>0</v>
      </c>
      <c r="I6443" s="27"/>
      <c r="J6443" s="28">
        <v>0</v>
      </c>
      <c r="K6443" t="str">
        <f>IF((LEN(relatorio_Ananindeua3[[#This Row],[CIF/CPF/CNPJ]])=14),relatorio_Ananindeua3[[#This Row],[CIF/CPF/CNPJ]],relatorio_Ananindeua3[[#This Row],[Coluna2]])</f>
        <v>49637573000110</v>
      </c>
      <c r="L6443" t="str">
        <f t="shared" si="101"/>
        <v>496******10</v>
      </c>
    </row>
    <row r="6444" spans="1:12" x14ac:dyDescent="0.25">
      <c r="A6444" s="23" t="s">
        <v>11902</v>
      </c>
      <c r="B6444" s="23" t="s">
        <v>11903</v>
      </c>
      <c r="C6444" s="23" t="s">
        <v>32</v>
      </c>
      <c r="D6444" s="24">
        <v>45342.100949074076</v>
      </c>
      <c r="E6444" s="25" t="s">
        <v>13</v>
      </c>
      <c r="F6444" s="26" t="s">
        <v>16</v>
      </c>
      <c r="G6444" s="26" t="s">
        <v>14</v>
      </c>
      <c r="H6444" s="23">
        <v>0</v>
      </c>
      <c r="I6444" s="27"/>
      <c r="J6444" s="28">
        <v>0</v>
      </c>
      <c r="K6444" t="str">
        <f>IF((LEN(relatorio_Ananindeua3[[#This Row],[CIF/CPF/CNPJ]])=14),relatorio_Ananindeua3[[#This Row],[CIF/CPF/CNPJ]],relatorio_Ananindeua3[[#This Row],[Coluna2]])</f>
        <v>53966244000190</v>
      </c>
      <c r="L6444" t="str">
        <f t="shared" si="101"/>
        <v>539******90</v>
      </c>
    </row>
    <row r="6445" spans="1:12" x14ac:dyDescent="0.25">
      <c r="A6445" s="23" t="s">
        <v>11904</v>
      </c>
      <c r="B6445" s="23" t="s">
        <v>11905</v>
      </c>
      <c r="C6445" s="23" t="s">
        <v>32</v>
      </c>
      <c r="D6445" s="24">
        <v>45342.295335648145</v>
      </c>
      <c r="E6445" s="25" t="s">
        <v>13</v>
      </c>
      <c r="F6445" s="26" t="s">
        <v>16</v>
      </c>
      <c r="G6445" s="26" t="s">
        <v>14</v>
      </c>
      <c r="H6445" s="23">
        <v>0</v>
      </c>
      <c r="I6445" s="27"/>
      <c r="J6445" s="28">
        <v>0</v>
      </c>
      <c r="K6445" t="str">
        <f>IF((LEN(relatorio_Ananindeua3[[#This Row],[CIF/CPF/CNPJ]])=14),relatorio_Ananindeua3[[#This Row],[CIF/CPF/CNPJ]],relatorio_Ananindeua3[[#This Row],[Coluna2]])</f>
        <v>53966774000138</v>
      </c>
      <c r="L6445" t="str">
        <f t="shared" si="101"/>
        <v>539******38</v>
      </c>
    </row>
    <row r="6446" spans="1:12" x14ac:dyDescent="0.25">
      <c r="A6446" s="23" t="s">
        <v>11882</v>
      </c>
      <c r="B6446" s="23" t="s">
        <v>11883</v>
      </c>
      <c r="C6446" s="23" t="s">
        <v>32</v>
      </c>
      <c r="D6446" s="24">
        <v>45342.295486111114</v>
      </c>
      <c r="E6446" s="25" t="s">
        <v>13</v>
      </c>
      <c r="F6446" s="26" t="s">
        <v>16</v>
      </c>
      <c r="G6446" s="26" t="s">
        <v>14</v>
      </c>
      <c r="H6446" s="23">
        <v>0</v>
      </c>
      <c r="I6446" s="27"/>
      <c r="J6446" s="28">
        <v>0</v>
      </c>
      <c r="K6446" t="str">
        <f>IF((LEN(relatorio_Ananindeua3[[#This Row],[CIF/CPF/CNPJ]])=14),relatorio_Ananindeua3[[#This Row],[CIF/CPF/CNPJ]],relatorio_Ananindeua3[[#This Row],[Coluna2]])</f>
        <v>53955504000121</v>
      </c>
      <c r="L6446" t="str">
        <f t="shared" si="101"/>
        <v>539******21</v>
      </c>
    </row>
    <row r="6447" spans="1:12" x14ac:dyDescent="0.25">
      <c r="A6447" s="23" t="s">
        <v>11916</v>
      </c>
      <c r="B6447" s="23" t="s">
        <v>11917</v>
      </c>
      <c r="C6447" s="23" t="s">
        <v>32</v>
      </c>
      <c r="D6447" s="24">
        <v>45342.302314814813</v>
      </c>
      <c r="E6447" s="25" t="s">
        <v>13</v>
      </c>
      <c r="F6447" s="26" t="s">
        <v>16</v>
      </c>
      <c r="G6447" s="26" t="s">
        <v>14</v>
      </c>
      <c r="H6447" s="23">
        <v>0</v>
      </c>
      <c r="I6447" s="27"/>
      <c r="J6447" s="28">
        <v>0</v>
      </c>
      <c r="K6447" t="str">
        <f>IF((LEN(relatorio_Ananindeua3[[#This Row],[CIF/CPF/CNPJ]])=14),relatorio_Ananindeua3[[#This Row],[CIF/CPF/CNPJ]],relatorio_Ananindeua3[[#This Row],[Coluna2]])</f>
        <v>53969376000175</v>
      </c>
      <c r="L6447" t="str">
        <f t="shared" si="101"/>
        <v>539******75</v>
      </c>
    </row>
    <row r="6448" spans="1:12" x14ac:dyDescent="0.25">
      <c r="A6448" s="23" t="s">
        <v>11656</v>
      </c>
      <c r="B6448" s="23" t="s">
        <v>11657</v>
      </c>
      <c r="C6448" s="23" t="s">
        <v>34</v>
      </c>
      <c r="D6448" s="24">
        <v>45342.302349537036</v>
      </c>
      <c r="E6448" s="25" t="s">
        <v>13</v>
      </c>
      <c r="F6448" s="26" t="s">
        <v>16</v>
      </c>
      <c r="G6448" s="26" t="s">
        <v>14</v>
      </c>
      <c r="H6448" s="23">
        <v>0</v>
      </c>
      <c r="I6448" s="27"/>
      <c r="J6448" s="28">
        <v>0</v>
      </c>
      <c r="K6448" t="str">
        <f>IF((LEN(relatorio_Ananindeua3[[#This Row],[CIF/CPF/CNPJ]])=14),relatorio_Ananindeua3[[#This Row],[CIF/CPF/CNPJ]],relatorio_Ananindeua3[[#This Row],[Coluna2]])</f>
        <v>53889899000101</v>
      </c>
      <c r="L6448" t="str">
        <f t="shared" si="101"/>
        <v>538******01</v>
      </c>
    </row>
    <row r="6449" spans="1:12" x14ac:dyDescent="0.25">
      <c r="A6449" s="23" t="s">
        <v>11912</v>
      </c>
      <c r="B6449" s="23" t="s">
        <v>11913</v>
      </c>
      <c r="C6449" s="23" t="s">
        <v>32</v>
      </c>
      <c r="D6449" s="24">
        <v>45342.302361111113</v>
      </c>
      <c r="E6449" s="25" t="s">
        <v>13</v>
      </c>
      <c r="F6449" s="26" t="s">
        <v>16</v>
      </c>
      <c r="G6449" s="26" t="s">
        <v>14</v>
      </c>
      <c r="H6449" s="23">
        <v>0</v>
      </c>
      <c r="I6449" s="27"/>
      <c r="J6449" s="28">
        <v>0</v>
      </c>
      <c r="K6449" t="str">
        <f>IF((LEN(relatorio_Ananindeua3[[#This Row],[CIF/CPF/CNPJ]])=14),relatorio_Ananindeua3[[#This Row],[CIF/CPF/CNPJ]],relatorio_Ananindeua3[[#This Row],[Coluna2]])</f>
        <v>53968664000105</v>
      </c>
      <c r="L6449" t="str">
        <f t="shared" si="101"/>
        <v>539******05</v>
      </c>
    </row>
    <row r="6450" spans="1:12" x14ac:dyDescent="0.25">
      <c r="A6450" s="23" t="s">
        <v>9575</v>
      </c>
      <c r="B6450" s="23" t="s">
        <v>9576</v>
      </c>
      <c r="C6450" s="23" t="s">
        <v>34</v>
      </c>
      <c r="D6450" s="24">
        <v>45342.316250000003</v>
      </c>
      <c r="E6450" s="25" t="s">
        <v>13</v>
      </c>
      <c r="F6450" s="26" t="s">
        <v>16</v>
      </c>
      <c r="G6450" s="26" t="s">
        <v>14</v>
      </c>
      <c r="H6450" s="23">
        <v>0</v>
      </c>
      <c r="I6450" s="27"/>
      <c r="J6450" s="28">
        <v>0</v>
      </c>
      <c r="K6450" t="str">
        <f>IF((LEN(relatorio_Ananindeua3[[#This Row],[CIF/CPF/CNPJ]])=14),relatorio_Ananindeua3[[#This Row],[CIF/CPF/CNPJ]],relatorio_Ananindeua3[[#This Row],[Coluna2]])</f>
        <v>51712058000107</v>
      </c>
      <c r="L6450" t="str">
        <f t="shared" si="101"/>
        <v>517******07</v>
      </c>
    </row>
    <row r="6451" spans="1:12" x14ac:dyDescent="0.25">
      <c r="A6451" s="23" t="s">
        <v>9246</v>
      </c>
      <c r="B6451" s="23" t="s">
        <v>9247</v>
      </c>
      <c r="C6451" s="23" t="s">
        <v>17</v>
      </c>
      <c r="D6451" s="24">
        <v>45342.426238425927</v>
      </c>
      <c r="E6451" s="25" t="s">
        <v>11</v>
      </c>
      <c r="F6451" s="26" t="s">
        <v>16</v>
      </c>
      <c r="G6451" s="26" t="s">
        <v>14</v>
      </c>
      <c r="H6451" s="23">
        <v>0</v>
      </c>
      <c r="I6451" s="27"/>
      <c r="J6451" s="28">
        <v>0</v>
      </c>
      <c r="K6451" t="str">
        <f>IF((LEN(relatorio_Ananindeua3[[#This Row],[CIF/CPF/CNPJ]])=14),relatorio_Ananindeua3[[#This Row],[CIF/CPF/CNPJ]],relatorio_Ananindeua3[[#This Row],[Coluna2]])</f>
        <v>51055714000138</v>
      </c>
      <c r="L6451" t="str">
        <f t="shared" si="101"/>
        <v>510******38</v>
      </c>
    </row>
    <row r="6452" spans="1:12" x14ac:dyDescent="0.25">
      <c r="A6452" s="23" t="s">
        <v>2937</v>
      </c>
      <c r="B6452" s="23" t="s">
        <v>2938</v>
      </c>
      <c r="C6452" s="23" t="s">
        <v>18</v>
      </c>
      <c r="D6452" s="24">
        <v>45342.456979166665</v>
      </c>
      <c r="E6452" s="25" t="s">
        <v>13</v>
      </c>
      <c r="F6452" s="26" t="s">
        <v>16</v>
      </c>
      <c r="G6452" s="26" t="s">
        <v>14</v>
      </c>
      <c r="H6452" s="23">
        <v>0</v>
      </c>
      <c r="I6452" s="27"/>
      <c r="J6452" s="28">
        <v>0</v>
      </c>
      <c r="K6452" t="str">
        <f>IF((LEN(relatorio_Ananindeua3[[#This Row],[CIF/CPF/CNPJ]])=14),relatorio_Ananindeua3[[#This Row],[CIF/CPF/CNPJ]],relatorio_Ananindeua3[[#This Row],[Coluna2]])</f>
        <v>31022504000136</v>
      </c>
      <c r="L6452" t="str">
        <f t="shared" si="101"/>
        <v>310******36</v>
      </c>
    </row>
    <row r="6453" spans="1:12" x14ac:dyDescent="0.25">
      <c r="A6453" s="23" t="s">
        <v>9452</v>
      </c>
      <c r="B6453" s="23" t="s">
        <v>9453</v>
      </c>
      <c r="C6453" s="23" t="s">
        <v>37</v>
      </c>
      <c r="D6453" s="24">
        <v>45342.460925925923</v>
      </c>
      <c r="E6453" s="25" t="s">
        <v>11</v>
      </c>
      <c r="F6453" s="26" t="s">
        <v>16</v>
      </c>
      <c r="G6453" s="26" t="s">
        <v>13496</v>
      </c>
      <c r="H6453" s="23">
        <v>0</v>
      </c>
      <c r="I6453" s="27"/>
      <c r="J6453" s="28">
        <v>61.16</v>
      </c>
      <c r="K6453" t="str">
        <f>IF((LEN(relatorio_Ananindeua3[[#This Row],[CIF/CPF/CNPJ]])=14),relatorio_Ananindeua3[[#This Row],[CIF/CPF/CNPJ]],relatorio_Ananindeua3[[#This Row],[Coluna2]])</f>
        <v>51413496000166</v>
      </c>
      <c r="L6453" t="str">
        <f t="shared" si="101"/>
        <v>514******66</v>
      </c>
    </row>
    <row r="6454" spans="1:12" x14ac:dyDescent="0.25">
      <c r="A6454" s="23" t="s">
        <v>4916</v>
      </c>
      <c r="B6454" s="23" t="s">
        <v>4917</v>
      </c>
      <c r="C6454" s="23" t="s">
        <v>17</v>
      </c>
      <c r="D6454" s="24">
        <v>45342.616018518522</v>
      </c>
      <c r="E6454" s="25" t="s">
        <v>11</v>
      </c>
      <c r="F6454" s="26" t="s">
        <v>16</v>
      </c>
      <c r="G6454" s="26" t="s">
        <v>14</v>
      </c>
      <c r="H6454" s="23">
        <v>0</v>
      </c>
      <c r="I6454" s="27"/>
      <c r="J6454" s="28">
        <v>0</v>
      </c>
      <c r="K6454" t="str">
        <f>IF((LEN(relatorio_Ananindeua3[[#This Row],[CIF/CPF/CNPJ]])=14),relatorio_Ananindeua3[[#This Row],[CIF/CPF/CNPJ]],relatorio_Ananindeua3[[#This Row],[Coluna2]])</f>
        <v>39966699000184</v>
      </c>
      <c r="L6454" t="str">
        <f t="shared" si="101"/>
        <v>399******84</v>
      </c>
    </row>
    <row r="6455" spans="1:12" x14ac:dyDescent="0.25">
      <c r="A6455" s="23" t="s">
        <v>855</v>
      </c>
      <c r="B6455" s="23" t="s">
        <v>856</v>
      </c>
      <c r="C6455" s="23" t="s">
        <v>20</v>
      </c>
      <c r="D6455" s="24">
        <v>45343</v>
      </c>
      <c r="E6455" s="25" t="s">
        <v>13</v>
      </c>
      <c r="F6455" s="26" t="s">
        <v>19</v>
      </c>
      <c r="G6455" s="26" t="s">
        <v>13496</v>
      </c>
      <c r="H6455" s="23">
        <v>0</v>
      </c>
      <c r="I6455" s="27"/>
      <c r="J6455" s="28">
        <v>58.55</v>
      </c>
      <c r="K6455" t="str">
        <f>IF((LEN(relatorio_Ananindeua3[[#This Row],[CIF/CPF/CNPJ]])=14),relatorio_Ananindeua3[[#This Row],[CIF/CPF/CNPJ]],relatorio_Ananindeua3[[#This Row],[Coluna2]])</f>
        <v>16619378000701</v>
      </c>
      <c r="L6455" t="str">
        <f t="shared" si="101"/>
        <v>166******01</v>
      </c>
    </row>
    <row r="6456" spans="1:12" x14ac:dyDescent="0.25">
      <c r="A6456" s="23" t="s">
        <v>6904</v>
      </c>
      <c r="B6456" s="23" t="s">
        <v>6905</v>
      </c>
      <c r="C6456" s="23" t="s">
        <v>20</v>
      </c>
      <c r="D6456" s="24">
        <v>45343</v>
      </c>
      <c r="E6456" s="25" t="s">
        <v>13</v>
      </c>
      <c r="F6456" s="26" t="s">
        <v>19</v>
      </c>
      <c r="G6456" s="26" t="s">
        <v>13496</v>
      </c>
      <c r="H6456" s="23">
        <v>0</v>
      </c>
      <c r="I6456" s="27"/>
      <c r="J6456" s="28">
        <v>32</v>
      </c>
      <c r="K6456" t="str">
        <f>IF((LEN(relatorio_Ananindeua3[[#This Row],[CIF/CPF/CNPJ]])=14),relatorio_Ananindeua3[[#This Row],[CIF/CPF/CNPJ]],relatorio_Ananindeua3[[#This Row],[Coluna2]])</f>
        <v>46201083002393</v>
      </c>
      <c r="L6456" t="str">
        <f t="shared" si="101"/>
        <v>462******93</v>
      </c>
    </row>
    <row r="6457" spans="1:12" x14ac:dyDescent="0.25">
      <c r="A6457" s="23" t="s">
        <v>13467</v>
      </c>
      <c r="B6457" s="23" t="s">
        <v>13466</v>
      </c>
      <c r="C6457" s="23" t="s">
        <v>21</v>
      </c>
      <c r="D6457" s="24">
        <v>45343</v>
      </c>
      <c r="E6457" s="25" t="s">
        <v>13</v>
      </c>
      <c r="F6457" s="26" t="s">
        <v>19</v>
      </c>
      <c r="G6457" s="26" t="s">
        <v>13496</v>
      </c>
      <c r="H6457" s="23">
        <v>0</v>
      </c>
      <c r="I6457" s="27"/>
      <c r="J6457" s="28">
        <v>1534.35</v>
      </c>
      <c r="K6457" t="str">
        <f>IF((LEN(relatorio_Ananindeua3[[#This Row],[CIF/CPF/CNPJ]])=14),relatorio_Ananindeua3[[#This Row],[CIF/CPF/CNPJ]],relatorio_Ananindeua3[[#This Row],[Coluna2]])</f>
        <v>60975737005978</v>
      </c>
      <c r="L6457" t="str">
        <f t="shared" si="101"/>
        <v>609******78</v>
      </c>
    </row>
    <row r="6458" spans="1:12" x14ac:dyDescent="0.25">
      <c r="A6458" s="23" t="s">
        <v>13475</v>
      </c>
      <c r="B6458" s="23" t="s">
        <v>13476</v>
      </c>
      <c r="C6458" s="23" t="s">
        <v>20</v>
      </c>
      <c r="D6458" s="24">
        <v>45343</v>
      </c>
      <c r="E6458" s="25" t="s">
        <v>13</v>
      </c>
      <c r="F6458" s="26" t="s">
        <v>19</v>
      </c>
      <c r="G6458" s="26" t="s">
        <v>13496</v>
      </c>
      <c r="H6458" s="23">
        <v>0</v>
      </c>
      <c r="I6458" s="27"/>
      <c r="J6458" s="28">
        <v>1.74</v>
      </c>
      <c r="K6458" t="str">
        <f>IF((LEN(relatorio_Ananindeua3[[#This Row],[CIF/CPF/CNPJ]])=14),relatorio_Ananindeua3[[#This Row],[CIF/CPF/CNPJ]],relatorio_Ananindeua3[[#This Row],[Coluna2]])</f>
        <v>83316729000107</v>
      </c>
      <c r="L6458" t="str">
        <f t="shared" si="101"/>
        <v>833******07</v>
      </c>
    </row>
    <row r="6459" spans="1:12" x14ac:dyDescent="0.25">
      <c r="A6459" s="23" t="s">
        <v>1857</v>
      </c>
      <c r="B6459" s="23" t="s">
        <v>1858</v>
      </c>
      <c r="C6459" s="23" t="s">
        <v>34</v>
      </c>
      <c r="D6459" s="24">
        <v>45343.017604166664</v>
      </c>
      <c r="E6459" s="25" t="s">
        <v>13</v>
      </c>
      <c r="F6459" s="26" t="s">
        <v>16</v>
      </c>
      <c r="G6459" s="26" t="s">
        <v>14</v>
      </c>
      <c r="H6459" s="23">
        <v>0</v>
      </c>
      <c r="I6459" s="27"/>
      <c r="J6459" s="28">
        <v>0</v>
      </c>
      <c r="K6459" t="str">
        <f>IF((LEN(relatorio_Ananindeua3[[#This Row],[CIF/CPF/CNPJ]])=14),relatorio_Ananindeua3[[#This Row],[CIF/CPF/CNPJ]],relatorio_Ananindeua3[[#This Row],[Coluna2]])</f>
        <v>24831535000172</v>
      </c>
      <c r="L6459" t="str">
        <f t="shared" si="101"/>
        <v>248******72</v>
      </c>
    </row>
    <row r="6460" spans="1:12" x14ac:dyDescent="0.25">
      <c r="A6460" s="23" t="s">
        <v>11972</v>
      </c>
      <c r="B6460" s="23" t="s">
        <v>11973</v>
      </c>
      <c r="C6460" s="23" t="s">
        <v>32</v>
      </c>
      <c r="D6460" s="24">
        <v>45343.017627314817</v>
      </c>
      <c r="E6460" s="25" t="s">
        <v>13</v>
      </c>
      <c r="F6460" s="26" t="s">
        <v>16</v>
      </c>
      <c r="G6460" s="26" t="s">
        <v>14</v>
      </c>
      <c r="H6460" s="23">
        <v>0</v>
      </c>
      <c r="I6460" s="27"/>
      <c r="J6460" s="28">
        <v>0</v>
      </c>
      <c r="K6460" t="str">
        <f>IF((LEN(relatorio_Ananindeua3[[#This Row],[CIF/CPF/CNPJ]])=14),relatorio_Ananindeua3[[#This Row],[CIF/CPF/CNPJ]],relatorio_Ananindeua3[[#This Row],[Coluna2]])</f>
        <v>53987349000125</v>
      </c>
      <c r="L6460" t="str">
        <f t="shared" si="101"/>
        <v>539******25</v>
      </c>
    </row>
    <row r="6461" spans="1:12" x14ac:dyDescent="0.25">
      <c r="A6461" s="23" t="s">
        <v>11974</v>
      </c>
      <c r="B6461" s="23" t="s">
        <v>11975</v>
      </c>
      <c r="C6461" s="23" t="s">
        <v>32</v>
      </c>
      <c r="D6461" s="24">
        <v>45343.017638888887</v>
      </c>
      <c r="E6461" s="25" t="s">
        <v>13</v>
      </c>
      <c r="F6461" s="26" t="s">
        <v>16</v>
      </c>
      <c r="G6461" s="26" t="s">
        <v>14</v>
      </c>
      <c r="H6461" s="23">
        <v>0</v>
      </c>
      <c r="I6461" s="27"/>
      <c r="J6461" s="28">
        <v>0</v>
      </c>
      <c r="K6461" t="str">
        <f>IF((LEN(relatorio_Ananindeua3[[#This Row],[CIF/CPF/CNPJ]])=14),relatorio_Ananindeua3[[#This Row],[CIF/CPF/CNPJ]],relatorio_Ananindeua3[[#This Row],[Coluna2]])</f>
        <v>53987516000138</v>
      </c>
      <c r="L6461" t="str">
        <f t="shared" si="101"/>
        <v>539******38</v>
      </c>
    </row>
    <row r="6462" spans="1:12" x14ac:dyDescent="0.25">
      <c r="A6462" s="23" t="s">
        <v>11984</v>
      </c>
      <c r="B6462" s="23" t="s">
        <v>11985</v>
      </c>
      <c r="C6462" s="23" t="s">
        <v>32</v>
      </c>
      <c r="D6462" s="24">
        <v>45343.024525462963</v>
      </c>
      <c r="E6462" s="25" t="s">
        <v>13</v>
      </c>
      <c r="F6462" s="26" t="s">
        <v>16</v>
      </c>
      <c r="G6462" s="26" t="s">
        <v>14</v>
      </c>
      <c r="H6462" s="23">
        <v>0</v>
      </c>
      <c r="I6462" s="27"/>
      <c r="J6462" s="28">
        <v>0</v>
      </c>
      <c r="K6462" t="str">
        <f>IF((LEN(relatorio_Ananindeua3[[#This Row],[CIF/CPF/CNPJ]])=14),relatorio_Ananindeua3[[#This Row],[CIF/CPF/CNPJ]],relatorio_Ananindeua3[[#This Row],[Coluna2]])</f>
        <v>53991017000114</v>
      </c>
      <c r="L6462" t="str">
        <f t="shared" si="101"/>
        <v>539******14</v>
      </c>
    </row>
    <row r="6463" spans="1:12" x14ac:dyDescent="0.25">
      <c r="A6463" s="23" t="s">
        <v>6513</v>
      </c>
      <c r="B6463" s="23" t="s">
        <v>6514</v>
      </c>
      <c r="C6463" s="23" t="s">
        <v>34</v>
      </c>
      <c r="D6463" s="24">
        <v>45343.024537037039</v>
      </c>
      <c r="E6463" s="25" t="s">
        <v>13</v>
      </c>
      <c r="F6463" s="26" t="s">
        <v>16</v>
      </c>
      <c r="G6463" s="26" t="s">
        <v>14</v>
      </c>
      <c r="H6463" s="23">
        <v>0</v>
      </c>
      <c r="I6463" s="27"/>
      <c r="J6463" s="28">
        <v>0</v>
      </c>
      <c r="K6463" t="str">
        <f>IF((LEN(relatorio_Ananindeua3[[#This Row],[CIF/CPF/CNPJ]])=14),relatorio_Ananindeua3[[#This Row],[CIF/CPF/CNPJ]],relatorio_Ananindeua3[[#This Row],[Coluna2]])</f>
        <v>45150551000170</v>
      </c>
      <c r="L6463" t="str">
        <f t="shared" si="101"/>
        <v>451******70</v>
      </c>
    </row>
    <row r="6464" spans="1:12" x14ac:dyDescent="0.25">
      <c r="A6464" s="23" t="s">
        <v>1482</v>
      </c>
      <c r="B6464" s="23" t="s">
        <v>1483</v>
      </c>
      <c r="C6464" s="23" t="s">
        <v>34</v>
      </c>
      <c r="D6464" s="24">
        <v>45343.024571759262</v>
      </c>
      <c r="E6464" s="25" t="s">
        <v>13</v>
      </c>
      <c r="F6464" s="26" t="s">
        <v>16</v>
      </c>
      <c r="G6464" s="26" t="s">
        <v>14</v>
      </c>
      <c r="H6464" s="23">
        <v>0</v>
      </c>
      <c r="I6464" s="27"/>
      <c r="J6464" s="28">
        <v>0</v>
      </c>
      <c r="K6464" t="str">
        <f>IF((LEN(relatorio_Ananindeua3[[#This Row],[CIF/CPF/CNPJ]])=14),relatorio_Ananindeua3[[#This Row],[CIF/CPF/CNPJ]],relatorio_Ananindeua3[[#This Row],[Coluna2]])</f>
        <v>21947329000134</v>
      </c>
      <c r="L6464" t="str">
        <f t="shared" si="101"/>
        <v>219******34</v>
      </c>
    </row>
    <row r="6465" spans="1:12" x14ac:dyDescent="0.25">
      <c r="A6465" s="23" t="s">
        <v>11962</v>
      </c>
      <c r="B6465" s="23" t="s">
        <v>11963</v>
      </c>
      <c r="C6465" s="23" t="s">
        <v>32</v>
      </c>
      <c r="D6465" s="24">
        <v>45343.038449074076</v>
      </c>
      <c r="E6465" s="25" t="s">
        <v>13</v>
      </c>
      <c r="F6465" s="26" t="s">
        <v>16</v>
      </c>
      <c r="G6465" s="26" t="s">
        <v>14</v>
      </c>
      <c r="H6465" s="23">
        <v>0</v>
      </c>
      <c r="I6465" s="27"/>
      <c r="J6465" s="28">
        <v>0</v>
      </c>
      <c r="K6465" t="str">
        <f>IF((LEN(relatorio_Ananindeua3[[#This Row],[CIF/CPF/CNPJ]])=14),relatorio_Ananindeua3[[#This Row],[CIF/CPF/CNPJ]],relatorio_Ananindeua3[[#This Row],[Coluna2]])</f>
        <v>53984737000152</v>
      </c>
      <c r="L6465" t="str">
        <f t="shared" si="101"/>
        <v>539******52</v>
      </c>
    </row>
    <row r="6466" spans="1:12" x14ac:dyDescent="0.25">
      <c r="A6466" s="23" t="s">
        <v>9412</v>
      </c>
      <c r="B6466" s="23" t="s">
        <v>9413</v>
      </c>
      <c r="C6466" s="23" t="s">
        <v>34</v>
      </c>
      <c r="D6466" s="24">
        <v>45343.038460648146</v>
      </c>
      <c r="E6466" s="25" t="s">
        <v>13</v>
      </c>
      <c r="F6466" s="26" t="s">
        <v>16</v>
      </c>
      <c r="G6466" s="26" t="s">
        <v>14</v>
      </c>
      <c r="H6466" s="23">
        <v>0</v>
      </c>
      <c r="I6466" s="27"/>
      <c r="J6466" s="28">
        <v>0</v>
      </c>
      <c r="K6466" t="str">
        <f>IF((LEN(relatorio_Ananindeua3[[#This Row],[CIF/CPF/CNPJ]])=14),relatorio_Ananindeua3[[#This Row],[CIF/CPF/CNPJ]],relatorio_Ananindeua3[[#This Row],[Coluna2]])</f>
        <v>51343534000151</v>
      </c>
      <c r="L6466" t="str">
        <f t="shared" si="101"/>
        <v>513******51</v>
      </c>
    </row>
    <row r="6467" spans="1:12" x14ac:dyDescent="0.25">
      <c r="A6467" s="23" t="s">
        <v>11964</v>
      </c>
      <c r="B6467" s="23" t="s">
        <v>11965</v>
      </c>
      <c r="C6467" s="23" t="s">
        <v>32</v>
      </c>
      <c r="D6467" s="24">
        <v>45343.038599537038</v>
      </c>
      <c r="E6467" s="25" t="s">
        <v>13</v>
      </c>
      <c r="F6467" s="26" t="s">
        <v>16</v>
      </c>
      <c r="G6467" s="26" t="s">
        <v>14</v>
      </c>
      <c r="H6467" s="23">
        <v>0</v>
      </c>
      <c r="I6467" s="27"/>
      <c r="J6467" s="28">
        <v>0</v>
      </c>
      <c r="K6467" t="str">
        <f>IF((LEN(relatorio_Ananindeua3[[#This Row],[CIF/CPF/CNPJ]])=14),relatorio_Ananindeua3[[#This Row],[CIF/CPF/CNPJ]],relatorio_Ananindeua3[[#This Row],[Coluna2]])</f>
        <v>53985341000120</v>
      </c>
      <c r="L6467" t="str">
        <f t="shared" si="101"/>
        <v>539******20</v>
      </c>
    </row>
    <row r="6468" spans="1:12" x14ac:dyDescent="0.25">
      <c r="A6468" s="23" t="s">
        <v>11976</v>
      </c>
      <c r="B6468" s="23" t="s">
        <v>11977</v>
      </c>
      <c r="C6468" s="23" t="s">
        <v>32</v>
      </c>
      <c r="D6468" s="24">
        <v>45343.045428240737</v>
      </c>
      <c r="E6468" s="25" t="s">
        <v>13</v>
      </c>
      <c r="F6468" s="26" t="s">
        <v>16</v>
      </c>
      <c r="G6468" s="26" t="s">
        <v>14</v>
      </c>
      <c r="H6468" s="23">
        <v>0</v>
      </c>
      <c r="I6468" s="27"/>
      <c r="J6468" s="28">
        <v>0</v>
      </c>
      <c r="K6468" t="str">
        <f>IF((LEN(relatorio_Ananindeua3[[#This Row],[CIF/CPF/CNPJ]])=14),relatorio_Ananindeua3[[#This Row],[CIF/CPF/CNPJ]],relatorio_Ananindeua3[[#This Row],[Coluna2]])</f>
        <v>53988502000139</v>
      </c>
      <c r="L6468" t="str">
        <f t="shared" si="101"/>
        <v>539******39</v>
      </c>
    </row>
    <row r="6469" spans="1:12" x14ac:dyDescent="0.25">
      <c r="A6469" s="23" t="s">
        <v>11966</v>
      </c>
      <c r="B6469" s="23" t="s">
        <v>11967</v>
      </c>
      <c r="C6469" s="23" t="s">
        <v>32</v>
      </c>
      <c r="D6469" s="24">
        <v>45343.045439814814</v>
      </c>
      <c r="E6469" s="25" t="s">
        <v>13</v>
      </c>
      <c r="F6469" s="26" t="s">
        <v>16</v>
      </c>
      <c r="G6469" s="26" t="s">
        <v>14</v>
      </c>
      <c r="H6469" s="23">
        <v>0</v>
      </c>
      <c r="I6469" s="27"/>
      <c r="J6469" s="28">
        <v>0</v>
      </c>
      <c r="K6469" t="str">
        <f>IF((LEN(relatorio_Ananindeua3[[#This Row],[CIF/CPF/CNPJ]])=14),relatorio_Ananindeua3[[#This Row],[CIF/CPF/CNPJ]],relatorio_Ananindeua3[[#This Row],[Coluna2]])</f>
        <v>53985625000116</v>
      </c>
      <c r="L6469" t="str">
        <f t="shared" si="101"/>
        <v>539******16</v>
      </c>
    </row>
    <row r="6470" spans="1:12" x14ac:dyDescent="0.25">
      <c r="A6470" s="23" t="s">
        <v>11968</v>
      </c>
      <c r="B6470" s="23" t="s">
        <v>11969</v>
      </c>
      <c r="C6470" s="23" t="s">
        <v>32</v>
      </c>
      <c r="D6470" s="24">
        <v>45343.045439814814</v>
      </c>
      <c r="E6470" s="25" t="s">
        <v>13</v>
      </c>
      <c r="F6470" s="26" t="s">
        <v>16</v>
      </c>
      <c r="G6470" s="26" t="s">
        <v>14</v>
      </c>
      <c r="H6470" s="23">
        <v>0</v>
      </c>
      <c r="I6470" s="27"/>
      <c r="J6470" s="28">
        <v>0</v>
      </c>
      <c r="K6470" t="str">
        <f>IF((LEN(relatorio_Ananindeua3[[#This Row],[CIF/CPF/CNPJ]])=14),relatorio_Ananindeua3[[#This Row],[CIF/CPF/CNPJ]],relatorio_Ananindeua3[[#This Row],[Coluna2]])</f>
        <v>53985787000154</v>
      </c>
      <c r="L6470" t="str">
        <f t="shared" si="101"/>
        <v>539******54</v>
      </c>
    </row>
    <row r="6471" spans="1:12" x14ac:dyDescent="0.25">
      <c r="A6471" s="23" t="s">
        <v>1169</v>
      </c>
      <c r="B6471" s="23" t="s">
        <v>1170</v>
      </c>
      <c r="C6471" s="23" t="s">
        <v>34</v>
      </c>
      <c r="D6471" s="24">
        <v>45343.045451388891</v>
      </c>
      <c r="E6471" s="25" t="s">
        <v>13</v>
      </c>
      <c r="F6471" s="26" t="s">
        <v>16</v>
      </c>
      <c r="G6471" s="26" t="s">
        <v>14</v>
      </c>
      <c r="H6471" s="23">
        <v>0</v>
      </c>
      <c r="I6471" s="27"/>
      <c r="J6471" s="28">
        <v>0</v>
      </c>
      <c r="K6471" t="str">
        <f>IF((LEN(relatorio_Ananindeua3[[#This Row],[CIF/CPF/CNPJ]])=14),relatorio_Ananindeua3[[#This Row],[CIF/CPF/CNPJ]],relatorio_Ananindeua3[[#This Row],[Coluna2]])</f>
        <v>19296685000193</v>
      </c>
      <c r="L6471" t="str">
        <f t="shared" si="101"/>
        <v>192******93</v>
      </c>
    </row>
    <row r="6472" spans="1:12" x14ac:dyDescent="0.25">
      <c r="A6472" s="23" t="s">
        <v>11948</v>
      </c>
      <c r="B6472" s="23" t="s">
        <v>11949</v>
      </c>
      <c r="C6472" s="23" t="s">
        <v>32</v>
      </c>
      <c r="D6472" s="24">
        <v>45343.073171296295</v>
      </c>
      <c r="E6472" s="25" t="s">
        <v>13</v>
      </c>
      <c r="F6472" s="26" t="s">
        <v>16</v>
      </c>
      <c r="G6472" s="26" t="s">
        <v>14</v>
      </c>
      <c r="H6472" s="23">
        <v>0</v>
      </c>
      <c r="I6472" s="27"/>
      <c r="J6472" s="28">
        <v>0</v>
      </c>
      <c r="K6472" t="str">
        <f>IF((LEN(relatorio_Ananindeua3[[#This Row],[CIF/CPF/CNPJ]])=14),relatorio_Ananindeua3[[#This Row],[CIF/CPF/CNPJ]],relatorio_Ananindeua3[[#This Row],[Coluna2]])</f>
        <v>53981561000185</v>
      </c>
      <c r="L6472" t="str">
        <f t="shared" si="101"/>
        <v>539******85</v>
      </c>
    </row>
    <row r="6473" spans="1:12" x14ac:dyDescent="0.25">
      <c r="A6473" s="23" t="s">
        <v>3386</v>
      </c>
      <c r="B6473" s="23" t="s">
        <v>3387</v>
      </c>
      <c r="C6473" s="23" t="s">
        <v>34</v>
      </c>
      <c r="D6473" s="24">
        <v>45343.073182870372</v>
      </c>
      <c r="E6473" s="25" t="s">
        <v>13</v>
      </c>
      <c r="F6473" s="26" t="s">
        <v>16</v>
      </c>
      <c r="G6473" s="26" t="s">
        <v>14</v>
      </c>
      <c r="H6473" s="23">
        <v>0</v>
      </c>
      <c r="I6473" s="27"/>
      <c r="J6473" s="28">
        <v>0</v>
      </c>
      <c r="K6473" t="str">
        <f>IF((LEN(relatorio_Ananindeua3[[#This Row],[CIF/CPF/CNPJ]])=14),relatorio_Ananindeua3[[#This Row],[CIF/CPF/CNPJ]],relatorio_Ananindeua3[[#This Row],[Coluna2]])</f>
        <v>33387974000129</v>
      </c>
      <c r="L6473" t="str">
        <f t="shared" si="101"/>
        <v>333******29</v>
      </c>
    </row>
    <row r="6474" spans="1:12" x14ac:dyDescent="0.25">
      <c r="A6474" s="23" t="s">
        <v>11946</v>
      </c>
      <c r="B6474" s="23" t="s">
        <v>11947</v>
      </c>
      <c r="C6474" s="23" t="s">
        <v>32</v>
      </c>
      <c r="D6474" s="24">
        <v>45343.080057870371</v>
      </c>
      <c r="E6474" s="25" t="s">
        <v>13</v>
      </c>
      <c r="F6474" s="26" t="s">
        <v>16</v>
      </c>
      <c r="G6474" s="26" t="s">
        <v>14</v>
      </c>
      <c r="H6474" s="23">
        <v>0</v>
      </c>
      <c r="I6474" s="27"/>
      <c r="J6474" s="28">
        <v>0</v>
      </c>
      <c r="K6474" t="str">
        <f>IF((LEN(relatorio_Ananindeua3[[#This Row],[CIF/CPF/CNPJ]])=14),relatorio_Ananindeua3[[#This Row],[CIF/CPF/CNPJ]],relatorio_Ananindeua3[[#This Row],[Coluna2]])</f>
        <v>53980882000165</v>
      </c>
      <c r="L6474" t="str">
        <f t="shared" si="101"/>
        <v>539******65</v>
      </c>
    </row>
    <row r="6475" spans="1:12" x14ac:dyDescent="0.25">
      <c r="A6475" s="23" t="s">
        <v>11980</v>
      </c>
      <c r="B6475" s="23" t="s">
        <v>11981</v>
      </c>
      <c r="C6475" s="23" t="s">
        <v>32</v>
      </c>
      <c r="D6475" s="24">
        <v>45343.080104166664</v>
      </c>
      <c r="E6475" s="25" t="s">
        <v>13</v>
      </c>
      <c r="F6475" s="26" t="s">
        <v>16</v>
      </c>
      <c r="G6475" s="26" t="s">
        <v>14</v>
      </c>
      <c r="H6475" s="23">
        <v>0</v>
      </c>
      <c r="I6475" s="27"/>
      <c r="J6475" s="28">
        <v>0</v>
      </c>
      <c r="K6475" t="str">
        <f>IF((LEN(relatorio_Ananindeua3[[#This Row],[CIF/CPF/CNPJ]])=14),relatorio_Ananindeua3[[#This Row],[CIF/CPF/CNPJ]],relatorio_Ananindeua3[[#This Row],[Coluna2]])</f>
        <v>53988891000100</v>
      </c>
      <c r="L6475" t="str">
        <f t="shared" si="101"/>
        <v>539******00</v>
      </c>
    </row>
    <row r="6476" spans="1:12" x14ac:dyDescent="0.25">
      <c r="A6476" s="23" t="s">
        <v>11934</v>
      </c>
      <c r="B6476" s="23" t="s">
        <v>11935</v>
      </c>
      <c r="C6476" s="23" t="s">
        <v>32</v>
      </c>
      <c r="D6476" s="24">
        <v>45343.080185185187</v>
      </c>
      <c r="E6476" s="25" t="s">
        <v>13</v>
      </c>
      <c r="F6476" s="26" t="s">
        <v>16</v>
      </c>
      <c r="G6476" s="26" t="s">
        <v>14</v>
      </c>
      <c r="H6476" s="23">
        <v>0</v>
      </c>
      <c r="I6476" s="27"/>
      <c r="J6476" s="28">
        <v>0</v>
      </c>
      <c r="K6476" t="str">
        <f>IF((LEN(relatorio_Ananindeua3[[#This Row],[CIF/CPF/CNPJ]])=14),relatorio_Ananindeua3[[#This Row],[CIF/CPF/CNPJ]],relatorio_Ananindeua3[[#This Row],[Coluna2]])</f>
        <v>53978232000185</v>
      </c>
      <c r="L6476" t="str">
        <f t="shared" si="101"/>
        <v>539******85</v>
      </c>
    </row>
    <row r="6477" spans="1:12" x14ac:dyDescent="0.25">
      <c r="A6477" s="23" t="s">
        <v>11940</v>
      </c>
      <c r="B6477" s="23" t="s">
        <v>11941</v>
      </c>
      <c r="C6477" s="23" t="s">
        <v>32</v>
      </c>
      <c r="D6477" s="24">
        <v>45343.080185185187</v>
      </c>
      <c r="E6477" s="25" t="s">
        <v>13</v>
      </c>
      <c r="F6477" s="26" t="s">
        <v>16</v>
      </c>
      <c r="G6477" s="26" t="s">
        <v>14</v>
      </c>
      <c r="H6477" s="23">
        <v>0</v>
      </c>
      <c r="I6477" s="27"/>
      <c r="J6477" s="28">
        <v>0</v>
      </c>
      <c r="K6477" t="str">
        <f>IF((LEN(relatorio_Ananindeua3[[#This Row],[CIF/CPF/CNPJ]])=14),relatorio_Ananindeua3[[#This Row],[CIF/CPF/CNPJ]],relatorio_Ananindeua3[[#This Row],[Coluna2]])</f>
        <v>53979962000109</v>
      </c>
      <c r="L6477" t="str">
        <f t="shared" si="101"/>
        <v>539******09</v>
      </c>
    </row>
    <row r="6478" spans="1:12" x14ac:dyDescent="0.25">
      <c r="A6478" s="23" t="s">
        <v>11944</v>
      </c>
      <c r="B6478" s="23" t="s">
        <v>11945</v>
      </c>
      <c r="C6478" s="23" t="s">
        <v>32</v>
      </c>
      <c r="D6478" s="24">
        <v>45343.080196759256</v>
      </c>
      <c r="E6478" s="25" t="s">
        <v>13</v>
      </c>
      <c r="F6478" s="26" t="s">
        <v>16</v>
      </c>
      <c r="G6478" s="26" t="s">
        <v>14</v>
      </c>
      <c r="H6478" s="23">
        <v>0</v>
      </c>
      <c r="I6478" s="27"/>
      <c r="J6478" s="28">
        <v>0</v>
      </c>
      <c r="K6478" t="str">
        <f>IF((LEN(relatorio_Ananindeua3[[#This Row],[CIF/CPF/CNPJ]])=14),relatorio_Ananindeua3[[#This Row],[CIF/CPF/CNPJ]],relatorio_Ananindeua3[[#This Row],[Coluna2]])</f>
        <v>53980507000115</v>
      </c>
      <c r="L6478" t="str">
        <f t="shared" si="101"/>
        <v>539******15</v>
      </c>
    </row>
    <row r="6479" spans="1:12" x14ac:dyDescent="0.25">
      <c r="A6479" s="23" t="s">
        <v>11970</v>
      </c>
      <c r="B6479" s="23" t="s">
        <v>11971</v>
      </c>
      <c r="C6479" s="23" t="s">
        <v>32</v>
      </c>
      <c r="D6479" s="24">
        <v>45343.080231481479</v>
      </c>
      <c r="E6479" s="25" t="s">
        <v>13</v>
      </c>
      <c r="F6479" s="26" t="s">
        <v>16</v>
      </c>
      <c r="G6479" s="26" t="s">
        <v>14</v>
      </c>
      <c r="H6479" s="23">
        <v>0</v>
      </c>
      <c r="I6479" s="27"/>
      <c r="J6479" s="28">
        <v>0</v>
      </c>
      <c r="K6479" t="str">
        <f>IF((LEN(relatorio_Ananindeua3[[#This Row],[CIF/CPF/CNPJ]])=14),relatorio_Ananindeua3[[#This Row],[CIF/CPF/CNPJ]],relatorio_Ananindeua3[[#This Row],[Coluna2]])</f>
        <v>53986522000170</v>
      </c>
      <c r="L6479" t="str">
        <f t="shared" si="101"/>
        <v>539******70</v>
      </c>
    </row>
    <row r="6480" spans="1:12" x14ac:dyDescent="0.25">
      <c r="A6480" s="23" t="s">
        <v>11986</v>
      </c>
      <c r="B6480" s="23" t="s">
        <v>11987</v>
      </c>
      <c r="C6480" s="23" t="s">
        <v>32</v>
      </c>
      <c r="D6480" s="24">
        <v>45343.080277777779</v>
      </c>
      <c r="E6480" s="25" t="s">
        <v>13</v>
      </c>
      <c r="F6480" s="26" t="s">
        <v>16</v>
      </c>
      <c r="G6480" s="26" t="s">
        <v>14</v>
      </c>
      <c r="H6480" s="23">
        <v>0</v>
      </c>
      <c r="I6480" s="27"/>
      <c r="J6480" s="28">
        <v>0</v>
      </c>
      <c r="K6480" t="str">
        <f>IF((LEN(relatorio_Ananindeua3[[#This Row],[CIF/CPF/CNPJ]])=14),relatorio_Ananindeua3[[#This Row],[CIF/CPF/CNPJ]],relatorio_Ananindeua3[[#This Row],[Coluna2]])</f>
        <v>53991889000182</v>
      </c>
      <c r="L6480" t="str">
        <f t="shared" si="101"/>
        <v>539******82</v>
      </c>
    </row>
    <row r="6481" spans="1:12" x14ac:dyDescent="0.25">
      <c r="A6481" s="23" t="s">
        <v>11936</v>
      </c>
      <c r="B6481" s="23" t="s">
        <v>11937</v>
      </c>
      <c r="C6481" s="23" t="s">
        <v>32</v>
      </c>
      <c r="D6481" s="24">
        <v>45343.094027777777</v>
      </c>
      <c r="E6481" s="25" t="s">
        <v>13</v>
      </c>
      <c r="F6481" s="26" t="s">
        <v>16</v>
      </c>
      <c r="G6481" s="26" t="s">
        <v>14</v>
      </c>
      <c r="H6481" s="23">
        <v>0</v>
      </c>
      <c r="I6481" s="27"/>
      <c r="J6481" s="28">
        <v>0</v>
      </c>
      <c r="K6481" t="str">
        <f>IF((LEN(relatorio_Ananindeua3[[#This Row],[CIF/CPF/CNPJ]])=14),relatorio_Ananindeua3[[#This Row],[CIF/CPF/CNPJ]],relatorio_Ananindeua3[[#This Row],[Coluna2]])</f>
        <v>53978678000100</v>
      </c>
      <c r="L6481" t="str">
        <f t="shared" si="101"/>
        <v>539******00</v>
      </c>
    </row>
    <row r="6482" spans="1:12" x14ac:dyDescent="0.25">
      <c r="A6482" s="23" t="s">
        <v>11708</v>
      </c>
      <c r="B6482" s="23" t="s">
        <v>11709</v>
      </c>
      <c r="C6482" s="23" t="s">
        <v>34</v>
      </c>
      <c r="D6482" s="24">
        <v>45343.0940625</v>
      </c>
      <c r="E6482" s="25" t="s">
        <v>13</v>
      </c>
      <c r="F6482" s="26" t="s">
        <v>16</v>
      </c>
      <c r="G6482" s="26" t="s">
        <v>14</v>
      </c>
      <c r="H6482" s="23">
        <v>0</v>
      </c>
      <c r="I6482" s="27"/>
      <c r="J6482" s="28">
        <v>0</v>
      </c>
      <c r="K6482" t="str">
        <f>IF((LEN(relatorio_Ananindeua3[[#This Row],[CIF/CPF/CNPJ]])=14),relatorio_Ananindeua3[[#This Row],[CIF/CPF/CNPJ]],relatorio_Ananindeua3[[#This Row],[Coluna2]])</f>
        <v>53901232000187</v>
      </c>
      <c r="L6482" t="str">
        <f t="shared" ref="L6482:L6545" si="102">_xlfn.CONCAT(LEFT(A6482,3),REPT("*",6),RIGHT(A6482,2))</f>
        <v>539******87</v>
      </c>
    </row>
    <row r="6483" spans="1:12" x14ac:dyDescent="0.25">
      <c r="A6483" s="23" t="s">
        <v>11978</v>
      </c>
      <c r="B6483" s="23" t="s">
        <v>11979</v>
      </c>
      <c r="C6483" s="23" t="s">
        <v>32</v>
      </c>
      <c r="D6483" s="24">
        <v>45343.094074074077</v>
      </c>
      <c r="E6483" s="25" t="s">
        <v>13</v>
      </c>
      <c r="F6483" s="26" t="s">
        <v>16</v>
      </c>
      <c r="G6483" s="26" t="s">
        <v>14</v>
      </c>
      <c r="H6483" s="23">
        <v>0</v>
      </c>
      <c r="I6483" s="27"/>
      <c r="J6483" s="28">
        <v>0</v>
      </c>
      <c r="K6483" t="str">
        <f>IF((LEN(relatorio_Ananindeua3[[#This Row],[CIF/CPF/CNPJ]])=14),relatorio_Ananindeua3[[#This Row],[CIF/CPF/CNPJ]],relatorio_Ananindeua3[[#This Row],[Coluna2]])</f>
        <v>53988748000100</v>
      </c>
      <c r="L6483" t="str">
        <f t="shared" si="102"/>
        <v>539******00</v>
      </c>
    </row>
    <row r="6484" spans="1:12" x14ac:dyDescent="0.25">
      <c r="A6484" s="23" t="s">
        <v>11958</v>
      </c>
      <c r="B6484" s="23" t="s">
        <v>11959</v>
      </c>
      <c r="C6484" s="23" t="s">
        <v>32</v>
      </c>
      <c r="D6484" s="24">
        <v>45343.10087962963</v>
      </c>
      <c r="E6484" s="25" t="s">
        <v>13</v>
      </c>
      <c r="F6484" s="26" t="s">
        <v>16</v>
      </c>
      <c r="G6484" s="26" t="s">
        <v>14</v>
      </c>
      <c r="H6484" s="23">
        <v>0</v>
      </c>
      <c r="I6484" s="27"/>
      <c r="J6484" s="28">
        <v>0</v>
      </c>
      <c r="K6484" t="str">
        <f>IF((LEN(relatorio_Ananindeua3[[#This Row],[CIF/CPF/CNPJ]])=14),relatorio_Ananindeua3[[#This Row],[CIF/CPF/CNPJ]],relatorio_Ananindeua3[[#This Row],[Coluna2]])</f>
        <v>53983926000100</v>
      </c>
      <c r="L6484" t="str">
        <f t="shared" si="102"/>
        <v>539******00</v>
      </c>
    </row>
    <row r="6485" spans="1:12" x14ac:dyDescent="0.25">
      <c r="A6485" s="23" t="s">
        <v>11960</v>
      </c>
      <c r="B6485" s="23" t="s">
        <v>11961</v>
      </c>
      <c r="C6485" s="23" t="s">
        <v>32</v>
      </c>
      <c r="D6485" s="24">
        <v>45343.100891203707</v>
      </c>
      <c r="E6485" s="25" t="s">
        <v>13</v>
      </c>
      <c r="F6485" s="26" t="s">
        <v>16</v>
      </c>
      <c r="G6485" s="26" t="s">
        <v>14</v>
      </c>
      <c r="H6485" s="23">
        <v>0</v>
      </c>
      <c r="I6485" s="27"/>
      <c r="J6485" s="28">
        <v>0</v>
      </c>
      <c r="K6485" t="str">
        <f>IF((LEN(relatorio_Ananindeua3[[#This Row],[CIF/CPF/CNPJ]])=14),relatorio_Ananindeua3[[#This Row],[CIF/CPF/CNPJ]],relatorio_Ananindeua3[[#This Row],[Coluna2]])</f>
        <v>53983952000139</v>
      </c>
      <c r="L6485" t="str">
        <f t="shared" si="102"/>
        <v>539******39</v>
      </c>
    </row>
    <row r="6486" spans="1:12" x14ac:dyDescent="0.25">
      <c r="A6486" s="23" t="s">
        <v>6759</v>
      </c>
      <c r="B6486" s="23" t="s">
        <v>6760</v>
      </c>
      <c r="C6486" s="23" t="s">
        <v>34</v>
      </c>
      <c r="D6486" s="24">
        <v>45343.101030092592</v>
      </c>
      <c r="E6486" s="25" t="s">
        <v>13</v>
      </c>
      <c r="F6486" s="26" t="s">
        <v>16</v>
      </c>
      <c r="G6486" s="26" t="s">
        <v>14</v>
      </c>
      <c r="H6486" s="23">
        <v>0</v>
      </c>
      <c r="I6486" s="27"/>
      <c r="J6486" s="28">
        <v>0</v>
      </c>
      <c r="K6486" t="str">
        <f>IF((LEN(relatorio_Ananindeua3[[#This Row],[CIF/CPF/CNPJ]])=14),relatorio_Ananindeua3[[#This Row],[CIF/CPF/CNPJ]],relatorio_Ananindeua3[[#This Row],[Coluna2]])</f>
        <v>45794128000102</v>
      </c>
      <c r="L6486" t="str">
        <f t="shared" si="102"/>
        <v>457******02</v>
      </c>
    </row>
    <row r="6487" spans="1:12" x14ac:dyDescent="0.25">
      <c r="A6487" s="23" t="s">
        <v>11988</v>
      </c>
      <c r="B6487" s="23" t="s">
        <v>11989</v>
      </c>
      <c r="C6487" s="23" t="s">
        <v>32</v>
      </c>
      <c r="D6487" s="24">
        <v>45343.295347222222</v>
      </c>
      <c r="E6487" s="25" t="s">
        <v>13</v>
      </c>
      <c r="F6487" s="26" t="s">
        <v>16</v>
      </c>
      <c r="G6487" s="26" t="s">
        <v>14</v>
      </c>
      <c r="H6487" s="23">
        <v>0</v>
      </c>
      <c r="I6487" s="27"/>
      <c r="J6487" s="28">
        <v>0</v>
      </c>
      <c r="K6487" t="str">
        <f>IF((LEN(relatorio_Ananindeua3[[#This Row],[CIF/CPF/CNPJ]])=14),relatorio_Ananindeua3[[#This Row],[CIF/CPF/CNPJ]],relatorio_Ananindeua3[[#This Row],[Coluna2]])</f>
        <v>53993958000197</v>
      </c>
      <c r="L6487" t="str">
        <f t="shared" si="102"/>
        <v>539******97</v>
      </c>
    </row>
    <row r="6488" spans="1:12" x14ac:dyDescent="0.25">
      <c r="A6488" s="23" t="s">
        <v>11938</v>
      </c>
      <c r="B6488" s="23" t="s">
        <v>11939</v>
      </c>
      <c r="C6488" s="23" t="s">
        <v>32</v>
      </c>
      <c r="D6488" s="24">
        <v>45343.29550925926</v>
      </c>
      <c r="E6488" s="25" t="s">
        <v>13</v>
      </c>
      <c r="F6488" s="26" t="s">
        <v>16</v>
      </c>
      <c r="G6488" s="26" t="s">
        <v>14</v>
      </c>
      <c r="H6488" s="23">
        <v>0</v>
      </c>
      <c r="I6488" s="27"/>
      <c r="J6488" s="28">
        <v>0</v>
      </c>
      <c r="K6488" t="str">
        <f>IF((LEN(relatorio_Ananindeua3[[#This Row],[CIF/CPF/CNPJ]])=14),relatorio_Ananindeua3[[#This Row],[CIF/CPF/CNPJ]],relatorio_Ananindeua3[[#This Row],[Coluna2]])</f>
        <v>53979959000187</v>
      </c>
      <c r="L6488" t="str">
        <f t="shared" si="102"/>
        <v>539******87</v>
      </c>
    </row>
    <row r="6489" spans="1:12" x14ac:dyDescent="0.25">
      <c r="A6489" s="23" t="s">
        <v>11942</v>
      </c>
      <c r="B6489" s="23" t="s">
        <v>11943</v>
      </c>
      <c r="C6489" s="23" t="s">
        <v>32</v>
      </c>
      <c r="D6489" s="24">
        <v>45343.30228009259</v>
      </c>
      <c r="E6489" s="25" t="s">
        <v>13</v>
      </c>
      <c r="F6489" s="26" t="s">
        <v>16</v>
      </c>
      <c r="G6489" s="26" t="s">
        <v>14</v>
      </c>
      <c r="H6489" s="23">
        <v>0</v>
      </c>
      <c r="I6489" s="27"/>
      <c r="J6489" s="28">
        <v>0</v>
      </c>
      <c r="K6489" t="str">
        <f>IF((LEN(relatorio_Ananindeua3[[#This Row],[CIF/CPF/CNPJ]])=14),relatorio_Ananindeua3[[#This Row],[CIF/CPF/CNPJ]],relatorio_Ananindeua3[[#This Row],[Coluna2]])</f>
        <v>53980172000135</v>
      </c>
      <c r="L6489" t="str">
        <f t="shared" si="102"/>
        <v>539******35</v>
      </c>
    </row>
    <row r="6490" spans="1:12" x14ac:dyDescent="0.25">
      <c r="A6490" s="23" t="s">
        <v>4561</v>
      </c>
      <c r="B6490" s="23" t="s">
        <v>4562</v>
      </c>
      <c r="C6490" s="23" t="s">
        <v>34</v>
      </c>
      <c r="D6490" s="24">
        <v>45343.30232638889</v>
      </c>
      <c r="E6490" s="25" t="s">
        <v>13</v>
      </c>
      <c r="F6490" s="26" t="s">
        <v>16</v>
      </c>
      <c r="G6490" s="26" t="s">
        <v>14</v>
      </c>
      <c r="H6490" s="23">
        <v>0</v>
      </c>
      <c r="I6490" s="27"/>
      <c r="J6490" s="28">
        <v>0</v>
      </c>
      <c r="K6490" t="str">
        <f>IF((LEN(relatorio_Ananindeua3[[#This Row],[CIF/CPF/CNPJ]])=14),relatorio_Ananindeua3[[#This Row],[CIF/CPF/CNPJ]],relatorio_Ananindeua3[[#This Row],[Coluna2]])</f>
        <v>37979292000166</v>
      </c>
      <c r="L6490" t="str">
        <f t="shared" si="102"/>
        <v>379******66</v>
      </c>
    </row>
    <row r="6491" spans="1:12" x14ac:dyDescent="0.25">
      <c r="A6491" s="23" t="s">
        <v>11930</v>
      </c>
      <c r="B6491" s="23" t="s">
        <v>11931</v>
      </c>
      <c r="C6491" s="23" t="s">
        <v>32</v>
      </c>
      <c r="D6491" s="24">
        <v>45343.302418981482</v>
      </c>
      <c r="E6491" s="25" t="s">
        <v>13</v>
      </c>
      <c r="F6491" s="26" t="s">
        <v>16</v>
      </c>
      <c r="G6491" s="26" t="s">
        <v>14</v>
      </c>
      <c r="H6491" s="23">
        <v>0</v>
      </c>
      <c r="I6491" s="27"/>
      <c r="J6491" s="28">
        <v>0</v>
      </c>
      <c r="K6491" t="str">
        <f>IF((LEN(relatorio_Ananindeua3[[#This Row],[CIF/CPF/CNPJ]])=14),relatorio_Ananindeua3[[#This Row],[CIF/CPF/CNPJ]],relatorio_Ananindeua3[[#This Row],[Coluna2]])</f>
        <v>53976652000122</v>
      </c>
      <c r="L6491" t="str">
        <f t="shared" si="102"/>
        <v>539******22</v>
      </c>
    </row>
    <row r="6492" spans="1:12" x14ac:dyDescent="0.25">
      <c r="A6492" s="23" t="s">
        <v>11840</v>
      </c>
      <c r="B6492" s="23" t="s">
        <v>11841</v>
      </c>
      <c r="C6492" s="23" t="s">
        <v>34</v>
      </c>
      <c r="D6492" s="24">
        <v>45343.302453703705</v>
      </c>
      <c r="E6492" s="25" t="s">
        <v>13</v>
      </c>
      <c r="F6492" s="26" t="s">
        <v>16</v>
      </c>
      <c r="G6492" s="26" t="s">
        <v>14</v>
      </c>
      <c r="H6492" s="23">
        <v>0</v>
      </c>
      <c r="I6492" s="27"/>
      <c r="J6492" s="28">
        <v>0</v>
      </c>
      <c r="K6492" t="str">
        <f>IF((LEN(relatorio_Ananindeua3[[#This Row],[CIF/CPF/CNPJ]])=14),relatorio_Ananindeua3[[#This Row],[CIF/CPF/CNPJ]],relatorio_Ananindeua3[[#This Row],[Coluna2]])</f>
        <v>53946761000105</v>
      </c>
      <c r="L6492" t="str">
        <f t="shared" si="102"/>
        <v>539******05</v>
      </c>
    </row>
    <row r="6493" spans="1:12" x14ac:dyDescent="0.25">
      <c r="A6493" s="23" t="s">
        <v>9288</v>
      </c>
      <c r="B6493" s="23" t="s">
        <v>9289</v>
      </c>
      <c r="C6493" s="23" t="s">
        <v>34</v>
      </c>
      <c r="D6493" s="24">
        <v>45343.309224537035</v>
      </c>
      <c r="E6493" s="25" t="s">
        <v>13</v>
      </c>
      <c r="F6493" s="26" t="s">
        <v>16</v>
      </c>
      <c r="G6493" s="26" t="s">
        <v>14</v>
      </c>
      <c r="H6493" s="23">
        <v>0</v>
      </c>
      <c r="I6493" s="27"/>
      <c r="J6493" s="28">
        <v>0</v>
      </c>
      <c r="K6493" t="str">
        <f>IF((LEN(relatorio_Ananindeua3[[#This Row],[CIF/CPF/CNPJ]])=14),relatorio_Ananindeua3[[#This Row],[CIF/CPF/CNPJ]],relatorio_Ananindeua3[[#This Row],[Coluna2]])</f>
        <v>51129752000198</v>
      </c>
      <c r="L6493" t="str">
        <f t="shared" si="102"/>
        <v>511******98</v>
      </c>
    </row>
    <row r="6494" spans="1:12" x14ac:dyDescent="0.25">
      <c r="A6494" s="23" t="s">
        <v>11952</v>
      </c>
      <c r="B6494" s="23" t="s">
        <v>11953</v>
      </c>
      <c r="C6494" s="23" t="s">
        <v>32</v>
      </c>
      <c r="D6494" s="24">
        <v>45343.309270833335</v>
      </c>
      <c r="E6494" s="25" t="s">
        <v>13</v>
      </c>
      <c r="F6494" s="26" t="s">
        <v>16</v>
      </c>
      <c r="G6494" s="26" t="s">
        <v>14</v>
      </c>
      <c r="H6494" s="23">
        <v>0</v>
      </c>
      <c r="I6494" s="27"/>
      <c r="J6494" s="28">
        <v>0</v>
      </c>
      <c r="K6494" t="str">
        <f>IF((LEN(relatorio_Ananindeua3[[#This Row],[CIF/CPF/CNPJ]])=14),relatorio_Ananindeua3[[#This Row],[CIF/CPF/CNPJ]],relatorio_Ananindeua3[[#This Row],[Coluna2]])</f>
        <v>53982441000100</v>
      </c>
      <c r="L6494" t="str">
        <f t="shared" si="102"/>
        <v>539******00</v>
      </c>
    </row>
    <row r="6495" spans="1:12" x14ac:dyDescent="0.25">
      <c r="A6495" s="23" t="s">
        <v>11932</v>
      </c>
      <c r="B6495" s="23" t="s">
        <v>11933</v>
      </c>
      <c r="C6495" s="23" t="s">
        <v>32</v>
      </c>
      <c r="D6495" s="24">
        <v>45343.309421296297</v>
      </c>
      <c r="E6495" s="25" t="s">
        <v>13</v>
      </c>
      <c r="F6495" s="26" t="s">
        <v>16</v>
      </c>
      <c r="G6495" s="26" t="s">
        <v>14</v>
      </c>
      <c r="H6495" s="23">
        <v>0</v>
      </c>
      <c r="I6495" s="27"/>
      <c r="J6495" s="28">
        <v>0</v>
      </c>
      <c r="K6495" t="str">
        <f>IF((LEN(relatorio_Ananindeua3[[#This Row],[CIF/CPF/CNPJ]])=14),relatorio_Ananindeua3[[#This Row],[CIF/CPF/CNPJ]],relatorio_Ananindeua3[[#This Row],[Coluna2]])</f>
        <v>53978057000126</v>
      </c>
      <c r="L6495" t="str">
        <f t="shared" si="102"/>
        <v>539******26</v>
      </c>
    </row>
    <row r="6496" spans="1:12" x14ac:dyDescent="0.25">
      <c r="A6496" s="23" t="s">
        <v>1762</v>
      </c>
      <c r="B6496" s="23" t="s">
        <v>1763</v>
      </c>
      <c r="C6496" s="23" t="s">
        <v>34</v>
      </c>
      <c r="D6496" s="24">
        <v>45343.323125000003</v>
      </c>
      <c r="E6496" s="25" t="s">
        <v>13</v>
      </c>
      <c r="F6496" s="26" t="s">
        <v>16</v>
      </c>
      <c r="G6496" s="26" t="s">
        <v>14</v>
      </c>
      <c r="H6496" s="23">
        <v>0</v>
      </c>
      <c r="I6496" s="27"/>
      <c r="J6496" s="28">
        <v>0</v>
      </c>
      <c r="K6496" t="str">
        <f>IF((LEN(relatorio_Ananindeua3[[#This Row],[CIF/CPF/CNPJ]])=14),relatorio_Ananindeua3[[#This Row],[CIF/CPF/CNPJ]],relatorio_Ananindeua3[[#This Row],[Coluna2]])</f>
        <v>24218519000109</v>
      </c>
      <c r="L6496" t="str">
        <f t="shared" si="102"/>
        <v>242******09</v>
      </c>
    </row>
    <row r="6497" spans="1:12" x14ac:dyDescent="0.25">
      <c r="A6497" s="23" t="s">
        <v>3213</v>
      </c>
      <c r="B6497" s="23" t="s">
        <v>3214</v>
      </c>
      <c r="C6497" s="23" t="s">
        <v>34</v>
      </c>
      <c r="D6497" s="24">
        <v>45343.323194444441</v>
      </c>
      <c r="E6497" s="25" t="s">
        <v>13</v>
      </c>
      <c r="F6497" s="26" t="s">
        <v>16</v>
      </c>
      <c r="G6497" s="26" t="s">
        <v>14</v>
      </c>
      <c r="H6497" s="23">
        <v>0</v>
      </c>
      <c r="I6497" s="27"/>
      <c r="J6497" s="28">
        <v>0</v>
      </c>
      <c r="K6497" t="str">
        <f>IF((LEN(relatorio_Ananindeua3[[#This Row],[CIF/CPF/CNPJ]])=14),relatorio_Ananindeua3[[#This Row],[CIF/CPF/CNPJ]],relatorio_Ananindeua3[[#This Row],[Coluna2]])</f>
        <v>32621603000105</v>
      </c>
      <c r="L6497" t="str">
        <f t="shared" si="102"/>
        <v>326******05</v>
      </c>
    </row>
    <row r="6498" spans="1:12" x14ac:dyDescent="0.25">
      <c r="A6498" s="23" t="s">
        <v>11954</v>
      </c>
      <c r="B6498" s="23" t="s">
        <v>11955</v>
      </c>
      <c r="C6498" s="23" t="s">
        <v>32</v>
      </c>
      <c r="D6498" s="24">
        <v>45343.323217592595</v>
      </c>
      <c r="E6498" s="25" t="s">
        <v>13</v>
      </c>
      <c r="F6498" s="26" t="s">
        <v>16</v>
      </c>
      <c r="G6498" s="26" t="s">
        <v>14</v>
      </c>
      <c r="H6498" s="23">
        <v>0</v>
      </c>
      <c r="I6498" s="27"/>
      <c r="J6498" s="28">
        <v>0</v>
      </c>
      <c r="K6498" t="str">
        <f>IF((LEN(relatorio_Ananindeua3[[#This Row],[CIF/CPF/CNPJ]])=14),relatorio_Ananindeua3[[#This Row],[CIF/CPF/CNPJ]],relatorio_Ananindeua3[[#This Row],[Coluna2]])</f>
        <v>53982475000197</v>
      </c>
      <c r="L6498" t="str">
        <f t="shared" si="102"/>
        <v>539******97</v>
      </c>
    </row>
    <row r="6499" spans="1:12" x14ac:dyDescent="0.25">
      <c r="A6499" s="23" t="s">
        <v>2478</v>
      </c>
      <c r="B6499" s="23" t="s">
        <v>2479</v>
      </c>
      <c r="C6499" s="23" t="s">
        <v>34</v>
      </c>
      <c r="D6499" s="24">
        <v>45343.323229166665</v>
      </c>
      <c r="E6499" s="25" t="s">
        <v>13</v>
      </c>
      <c r="F6499" s="26" t="s">
        <v>16</v>
      </c>
      <c r="G6499" s="26" t="s">
        <v>14</v>
      </c>
      <c r="H6499" s="23">
        <v>0</v>
      </c>
      <c r="I6499" s="27"/>
      <c r="J6499" s="28">
        <v>0</v>
      </c>
      <c r="K6499" t="str">
        <f>IF((LEN(relatorio_Ananindeua3[[#This Row],[CIF/CPF/CNPJ]])=14),relatorio_Ananindeua3[[#This Row],[CIF/CPF/CNPJ]],relatorio_Ananindeua3[[#This Row],[Coluna2]])</f>
        <v>28997287000195</v>
      </c>
      <c r="L6499" t="str">
        <f t="shared" si="102"/>
        <v>289******95</v>
      </c>
    </row>
    <row r="6500" spans="1:12" x14ac:dyDescent="0.25">
      <c r="A6500" s="23" t="s">
        <v>11990</v>
      </c>
      <c r="B6500" s="23" t="s">
        <v>11991</v>
      </c>
      <c r="C6500" s="23" t="s">
        <v>32</v>
      </c>
      <c r="D6500" s="24">
        <v>45343.323229166665</v>
      </c>
      <c r="E6500" s="25" t="s">
        <v>13</v>
      </c>
      <c r="F6500" s="26" t="s">
        <v>16</v>
      </c>
      <c r="G6500" s="26" t="s">
        <v>14</v>
      </c>
      <c r="H6500" s="23">
        <v>0</v>
      </c>
      <c r="I6500" s="27"/>
      <c r="J6500" s="28">
        <v>0</v>
      </c>
      <c r="K6500" t="str">
        <f>IF((LEN(relatorio_Ananindeua3[[#This Row],[CIF/CPF/CNPJ]])=14),relatorio_Ananindeua3[[#This Row],[CIF/CPF/CNPJ]],relatorio_Ananindeua3[[#This Row],[Coluna2]])</f>
        <v>53994209000184</v>
      </c>
      <c r="L6500" t="str">
        <f t="shared" si="102"/>
        <v>539******84</v>
      </c>
    </row>
    <row r="6501" spans="1:12" x14ac:dyDescent="0.25">
      <c r="A6501" s="23" t="s">
        <v>11992</v>
      </c>
      <c r="B6501" s="23" t="s">
        <v>11993</v>
      </c>
      <c r="C6501" s="23" t="s">
        <v>32</v>
      </c>
      <c r="D6501" s="24">
        <v>45343.323229166665</v>
      </c>
      <c r="E6501" s="25" t="s">
        <v>13</v>
      </c>
      <c r="F6501" s="26" t="s">
        <v>16</v>
      </c>
      <c r="G6501" s="26" t="s">
        <v>14</v>
      </c>
      <c r="H6501" s="23">
        <v>0</v>
      </c>
      <c r="I6501" s="27"/>
      <c r="J6501" s="28">
        <v>0</v>
      </c>
      <c r="K6501" t="str">
        <f>IF((LEN(relatorio_Ananindeua3[[#This Row],[CIF/CPF/CNPJ]])=14),relatorio_Ananindeua3[[#This Row],[CIF/CPF/CNPJ]],relatorio_Ananindeua3[[#This Row],[Coluna2]])</f>
        <v>53994424000185</v>
      </c>
      <c r="L6501" t="str">
        <f t="shared" si="102"/>
        <v>539******85</v>
      </c>
    </row>
    <row r="6502" spans="1:12" x14ac:dyDescent="0.25">
      <c r="A6502" s="23" t="s">
        <v>11982</v>
      </c>
      <c r="B6502" s="23" t="s">
        <v>11983</v>
      </c>
      <c r="C6502" s="23" t="s">
        <v>32</v>
      </c>
      <c r="D6502" s="24">
        <v>45343.330069444448</v>
      </c>
      <c r="E6502" s="25" t="s">
        <v>13</v>
      </c>
      <c r="F6502" s="26" t="s">
        <v>16</v>
      </c>
      <c r="G6502" s="26" t="s">
        <v>14</v>
      </c>
      <c r="H6502" s="23">
        <v>0</v>
      </c>
      <c r="I6502" s="27"/>
      <c r="J6502" s="28">
        <v>0</v>
      </c>
      <c r="K6502" t="str">
        <f>IF((LEN(relatorio_Ananindeua3[[#This Row],[CIF/CPF/CNPJ]])=14),relatorio_Ananindeua3[[#This Row],[CIF/CPF/CNPJ]],relatorio_Ananindeua3[[#This Row],[Coluna2]])</f>
        <v>53990068000121</v>
      </c>
      <c r="L6502" t="str">
        <f t="shared" si="102"/>
        <v>539******21</v>
      </c>
    </row>
    <row r="6503" spans="1:12" x14ac:dyDescent="0.25">
      <c r="A6503" s="23" t="s">
        <v>8662</v>
      </c>
      <c r="B6503" s="23" t="s">
        <v>8663</v>
      </c>
      <c r="C6503" s="23" t="s">
        <v>17</v>
      </c>
      <c r="D6503" s="24">
        <v>45343.427465277775</v>
      </c>
      <c r="E6503" s="25" t="s">
        <v>11</v>
      </c>
      <c r="F6503" s="26" t="s">
        <v>16</v>
      </c>
      <c r="G6503" s="26" t="s">
        <v>14</v>
      </c>
      <c r="H6503" s="23">
        <v>0</v>
      </c>
      <c r="I6503" s="27"/>
      <c r="J6503" s="28">
        <v>0</v>
      </c>
      <c r="K6503" t="str">
        <f>IF((LEN(relatorio_Ananindeua3[[#This Row],[CIF/CPF/CNPJ]])=14),relatorio_Ananindeua3[[#This Row],[CIF/CPF/CNPJ]],relatorio_Ananindeua3[[#This Row],[Coluna2]])</f>
        <v>50153860000133</v>
      </c>
      <c r="L6503" t="str">
        <f t="shared" si="102"/>
        <v>501******33</v>
      </c>
    </row>
    <row r="6504" spans="1:12" x14ac:dyDescent="0.25">
      <c r="A6504" s="23" t="s">
        <v>9274</v>
      </c>
      <c r="B6504" s="23" t="s">
        <v>9275</v>
      </c>
      <c r="C6504" s="23" t="s">
        <v>17</v>
      </c>
      <c r="D6504" s="24">
        <v>45343.511840277781</v>
      </c>
      <c r="E6504" s="25" t="s">
        <v>11</v>
      </c>
      <c r="F6504" s="26" t="s">
        <v>16</v>
      </c>
      <c r="G6504" s="26" t="s">
        <v>14</v>
      </c>
      <c r="H6504" s="23">
        <v>0</v>
      </c>
      <c r="I6504" s="27"/>
      <c r="J6504" s="28">
        <v>0</v>
      </c>
      <c r="K6504" t="str">
        <f>IF((LEN(relatorio_Ananindeua3[[#This Row],[CIF/CPF/CNPJ]])=14),relatorio_Ananindeua3[[#This Row],[CIF/CPF/CNPJ]],relatorio_Ananindeua3[[#This Row],[Coluna2]])</f>
        <v>51098685000191</v>
      </c>
      <c r="L6504" t="str">
        <f t="shared" si="102"/>
        <v>510******91</v>
      </c>
    </row>
    <row r="6505" spans="1:12" x14ac:dyDescent="0.25">
      <c r="A6505" s="23" t="s">
        <v>6031</v>
      </c>
      <c r="B6505" s="23" t="s">
        <v>6032</v>
      </c>
      <c r="C6505" s="23" t="s">
        <v>18</v>
      </c>
      <c r="D6505" s="24">
        <v>45343.667627314811</v>
      </c>
      <c r="E6505" s="25" t="s">
        <v>13</v>
      </c>
      <c r="F6505" s="26" t="s">
        <v>16</v>
      </c>
      <c r="G6505" s="26" t="s">
        <v>14</v>
      </c>
      <c r="H6505" s="23">
        <v>0</v>
      </c>
      <c r="I6505" s="27"/>
      <c r="J6505" s="28">
        <v>0</v>
      </c>
      <c r="K6505" t="str">
        <f>IF((LEN(relatorio_Ananindeua3[[#This Row],[CIF/CPF/CNPJ]])=14),relatorio_Ananindeua3[[#This Row],[CIF/CPF/CNPJ]],relatorio_Ananindeua3[[#This Row],[Coluna2]])</f>
        <v>43683708000105</v>
      </c>
      <c r="L6505" t="str">
        <f t="shared" si="102"/>
        <v>436******05</v>
      </c>
    </row>
    <row r="6506" spans="1:12" x14ac:dyDescent="0.25">
      <c r="A6506" s="23" t="s">
        <v>11950</v>
      </c>
      <c r="B6506" s="23" t="s">
        <v>11951</v>
      </c>
      <c r="C6506" s="23" t="s">
        <v>32</v>
      </c>
      <c r="D6506" s="24">
        <v>45343.763020833336</v>
      </c>
      <c r="E6506" s="25" t="s">
        <v>13</v>
      </c>
      <c r="F6506" s="26" t="s">
        <v>16</v>
      </c>
      <c r="G6506" s="26" t="s">
        <v>14</v>
      </c>
      <c r="H6506" s="23">
        <v>0</v>
      </c>
      <c r="I6506" s="27"/>
      <c r="J6506" s="28">
        <v>0</v>
      </c>
      <c r="K6506" t="str">
        <f>IF((LEN(relatorio_Ananindeua3[[#This Row],[CIF/CPF/CNPJ]])=14),relatorio_Ananindeua3[[#This Row],[CIF/CPF/CNPJ]],relatorio_Ananindeua3[[#This Row],[Coluna2]])</f>
        <v>53981679000103</v>
      </c>
      <c r="L6506" t="str">
        <f t="shared" si="102"/>
        <v>539******03</v>
      </c>
    </row>
    <row r="6507" spans="1:12" x14ac:dyDescent="0.25">
      <c r="A6507" s="23" t="s">
        <v>6904</v>
      </c>
      <c r="B6507" s="23" t="s">
        <v>6905</v>
      </c>
      <c r="C6507" s="23" t="s">
        <v>20</v>
      </c>
      <c r="D6507" s="24">
        <v>45344</v>
      </c>
      <c r="E6507" s="25" t="s">
        <v>13</v>
      </c>
      <c r="F6507" s="26" t="s">
        <v>19</v>
      </c>
      <c r="G6507" s="26" t="s">
        <v>13496</v>
      </c>
      <c r="H6507" s="23">
        <v>0</v>
      </c>
      <c r="I6507" s="27"/>
      <c r="J6507" s="28">
        <v>10.5</v>
      </c>
      <c r="K6507" t="str">
        <f>IF((LEN(relatorio_Ananindeua3[[#This Row],[CIF/CPF/CNPJ]])=14),relatorio_Ananindeua3[[#This Row],[CIF/CPF/CNPJ]],relatorio_Ananindeua3[[#This Row],[Coluna2]])</f>
        <v>46201083002393</v>
      </c>
      <c r="L6507" t="str">
        <f t="shared" si="102"/>
        <v>462******93</v>
      </c>
    </row>
    <row r="6508" spans="1:12" x14ac:dyDescent="0.25">
      <c r="A6508" s="23" t="s">
        <v>13462</v>
      </c>
      <c r="B6508" s="23" t="s">
        <v>13463</v>
      </c>
      <c r="C6508" s="23" t="s">
        <v>20</v>
      </c>
      <c r="D6508" s="24">
        <v>45344</v>
      </c>
      <c r="E6508" s="25" t="s">
        <v>13</v>
      </c>
      <c r="F6508" s="26" t="s">
        <v>19</v>
      </c>
      <c r="G6508" s="26" t="s">
        <v>13496</v>
      </c>
      <c r="H6508" s="23">
        <v>0</v>
      </c>
      <c r="I6508" s="27"/>
      <c r="J6508" s="28">
        <v>480</v>
      </c>
      <c r="K6508" t="str">
        <f>IF((LEN(relatorio_Ananindeua3[[#This Row],[CIF/CPF/CNPJ]])=14),relatorio_Ananindeua3[[#This Row],[CIF/CPF/CNPJ]],relatorio_Ananindeua3[[#This Row],[Coluna2]])</f>
        <v>58248352002356</v>
      </c>
      <c r="L6508" t="str">
        <f t="shared" si="102"/>
        <v>582******56</v>
      </c>
    </row>
    <row r="6509" spans="1:12" x14ac:dyDescent="0.25">
      <c r="A6509" s="23" t="s">
        <v>13467</v>
      </c>
      <c r="B6509" s="23" t="s">
        <v>13466</v>
      </c>
      <c r="C6509" s="23" t="s">
        <v>21</v>
      </c>
      <c r="D6509" s="24">
        <v>45344</v>
      </c>
      <c r="E6509" s="25" t="s">
        <v>13</v>
      </c>
      <c r="F6509" s="26" t="s">
        <v>19</v>
      </c>
      <c r="G6509" s="26" t="s">
        <v>13496</v>
      </c>
      <c r="H6509" s="23">
        <v>0</v>
      </c>
      <c r="I6509" s="27"/>
      <c r="J6509" s="28">
        <v>808.8</v>
      </c>
      <c r="K6509" t="str">
        <f>IF((LEN(relatorio_Ananindeua3[[#This Row],[CIF/CPF/CNPJ]])=14),relatorio_Ananindeua3[[#This Row],[CIF/CPF/CNPJ]],relatorio_Ananindeua3[[#This Row],[Coluna2]])</f>
        <v>60975737005978</v>
      </c>
      <c r="L6509" t="str">
        <f t="shared" si="102"/>
        <v>609******78</v>
      </c>
    </row>
    <row r="6510" spans="1:12" x14ac:dyDescent="0.25">
      <c r="A6510" s="23" t="s">
        <v>13468</v>
      </c>
      <c r="B6510" s="23" t="s">
        <v>13469</v>
      </c>
      <c r="C6510" s="23" t="s">
        <v>20</v>
      </c>
      <c r="D6510" s="24">
        <v>45344</v>
      </c>
      <c r="E6510" s="25" t="s">
        <v>13</v>
      </c>
      <c r="F6510" s="26" t="s">
        <v>19</v>
      </c>
      <c r="G6510" s="26" t="s">
        <v>13496</v>
      </c>
      <c r="H6510" s="23">
        <v>0</v>
      </c>
      <c r="I6510" s="27"/>
      <c r="J6510" s="28">
        <v>84.34</v>
      </c>
      <c r="K6510" t="str">
        <f>IF((LEN(relatorio_Ananindeua3[[#This Row],[CIF/CPF/CNPJ]])=14),relatorio_Ananindeua3[[#This Row],[CIF/CPF/CNPJ]],relatorio_Ananindeua3[[#This Row],[Coluna2]])</f>
        <v>61065199001011</v>
      </c>
      <c r="L6510" t="str">
        <f t="shared" si="102"/>
        <v>610******11</v>
      </c>
    </row>
    <row r="6511" spans="1:12" x14ac:dyDescent="0.25">
      <c r="A6511" s="23" t="s">
        <v>9218</v>
      </c>
      <c r="B6511" s="23" t="s">
        <v>9219</v>
      </c>
      <c r="C6511" s="23" t="s">
        <v>17</v>
      </c>
      <c r="D6511" s="24">
        <v>45344.468958333331</v>
      </c>
      <c r="E6511" s="25" t="s">
        <v>11</v>
      </c>
      <c r="F6511" s="26" t="s">
        <v>16</v>
      </c>
      <c r="G6511" s="26" t="s">
        <v>14</v>
      </c>
      <c r="H6511" s="23">
        <v>0</v>
      </c>
      <c r="I6511" s="27"/>
      <c r="J6511" s="28">
        <v>0</v>
      </c>
      <c r="K6511" t="str">
        <f>IF((LEN(relatorio_Ananindeua3[[#This Row],[CIF/CPF/CNPJ]])=14),relatorio_Ananindeua3[[#This Row],[CIF/CPF/CNPJ]],relatorio_Ananindeua3[[#This Row],[Coluna2]])</f>
        <v>50993820000108</v>
      </c>
      <c r="L6511" t="str">
        <f t="shared" si="102"/>
        <v>509******08</v>
      </c>
    </row>
    <row r="6512" spans="1:12" x14ac:dyDescent="0.25">
      <c r="A6512" s="23" t="s">
        <v>1307</v>
      </c>
      <c r="B6512" s="23" t="s">
        <v>1308</v>
      </c>
      <c r="C6512" s="23" t="s">
        <v>34</v>
      </c>
      <c r="D6512" s="24">
        <v>45344.484085648146</v>
      </c>
      <c r="E6512" s="25" t="s">
        <v>11</v>
      </c>
      <c r="F6512" s="26" t="s">
        <v>16</v>
      </c>
      <c r="G6512" s="26" t="s">
        <v>14</v>
      </c>
      <c r="H6512" s="23">
        <v>0</v>
      </c>
      <c r="I6512" s="27"/>
      <c r="J6512" s="28">
        <v>0</v>
      </c>
      <c r="K6512" t="str">
        <f>IF((LEN(relatorio_Ananindeua3[[#This Row],[CIF/CPF/CNPJ]])=14),relatorio_Ananindeua3[[#This Row],[CIF/CPF/CNPJ]],relatorio_Ananindeua3[[#This Row],[Coluna2]])</f>
        <v>20179981000193</v>
      </c>
      <c r="L6512" t="str">
        <f t="shared" si="102"/>
        <v>201******93</v>
      </c>
    </row>
    <row r="6513" spans="1:12" x14ac:dyDescent="0.25">
      <c r="A6513" s="23" t="s">
        <v>1307</v>
      </c>
      <c r="B6513" s="23" t="s">
        <v>1308</v>
      </c>
      <c r="C6513" s="23" t="s">
        <v>34</v>
      </c>
      <c r="D6513" s="24">
        <v>45344.485914351855</v>
      </c>
      <c r="E6513" s="25" t="s">
        <v>11</v>
      </c>
      <c r="F6513" s="26" t="s">
        <v>16</v>
      </c>
      <c r="G6513" s="26" t="s">
        <v>14</v>
      </c>
      <c r="H6513" s="23">
        <v>0</v>
      </c>
      <c r="I6513" s="27"/>
      <c r="J6513" s="28">
        <v>0</v>
      </c>
      <c r="K6513" t="str">
        <f>IF((LEN(relatorio_Ananindeua3[[#This Row],[CIF/CPF/CNPJ]])=14),relatorio_Ananindeua3[[#This Row],[CIF/CPF/CNPJ]],relatorio_Ananindeua3[[#This Row],[Coluna2]])</f>
        <v>20179981000193</v>
      </c>
      <c r="L6513" t="str">
        <f t="shared" si="102"/>
        <v>201******93</v>
      </c>
    </row>
    <row r="6514" spans="1:12" x14ac:dyDescent="0.25">
      <c r="A6514" s="23" t="s">
        <v>12014</v>
      </c>
      <c r="B6514" s="23" t="s">
        <v>12015</v>
      </c>
      <c r="C6514" s="23" t="s">
        <v>32</v>
      </c>
      <c r="D6514" s="24">
        <v>45344.621620370373</v>
      </c>
      <c r="E6514" s="25" t="s">
        <v>13</v>
      </c>
      <c r="F6514" s="26" t="s">
        <v>16</v>
      </c>
      <c r="G6514" s="26" t="s">
        <v>14</v>
      </c>
      <c r="H6514" s="23">
        <v>0</v>
      </c>
      <c r="I6514" s="27"/>
      <c r="J6514" s="28">
        <v>0</v>
      </c>
      <c r="K6514" t="str">
        <f>IF((LEN(relatorio_Ananindeua3[[#This Row],[CIF/CPF/CNPJ]])=14),relatorio_Ananindeua3[[#This Row],[CIF/CPF/CNPJ]],relatorio_Ananindeua3[[#This Row],[Coluna2]])</f>
        <v>53997363000100</v>
      </c>
      <c r="L6514" t="str">
        <f t="shared" si="102"/>
        <v>539******00</v>
      </c>
    </row>
    <row r="6515" spans="1:12" x14ac:dyDescent="0.25">
      <c r="A6515" s="23" t="s">
        <v>12022</v>
      </c>
      <c r="B6515" s="23" t="s">
        <v>12023</v>
      </c>
      <c r="C6515" s="23" t="s">
        <v>32</v>
      </c>
      <c r="D6515" s="24">
        <v>45344.62164351852</v>
      </c>
      <c r="E6515" s="25" t="s">
        <v>13</v>
      </c>
      <c r="F6515" s="26" t="s">
        <v>16</v>
      </c>
      <c r="G6515" s="26" t="s">
        <v>14</v>
      </c>
      <c r="H6515" s="23">
        <v>0</v>
      </c>
      <c r="I6515" s="27"/>
      <c r="J6515" s="28">
        <v>0</v>
      </c>
      <c r="K6515" t="str">
        <f>IF((LEN(relatorio_Ananindeua3[[#This Row],[CIF/CPF/CNPJ]])=14),relatorio_Ananindeua3[[#This Row],[CIF/CPF/CNPJ]],relatorio_Ananindeua3[[#This Row],[Coluna2]])</f>
        <v>54000384000171</v>
      </c>
      <c r="L6515" t="str">
        <f t="shared" si="102"/>
        <v>540******71</v>
      </c>
    </row>
    <row r="6516" spans="1:12" x14ac:dyDescent="0.25">
      <c r="A6516" s="23" t="s">
        <v>12066</v>
      </c>
      <c r="B6516" s="23" t="s">
        <v>12067</v>
      </c>
      <c r="C6516" s="23" t="s">
        <v>32</v>
      </c>
      <c r="D6516" s="24">
        <v>45344.621655092589</v>
      </c>
      <c r="E6516" s="25" t="s">
        <v>13</v>
      </c>
      <c r="F6516" s="26" t="s">
        <v>16</v>
      </c>
      <c r="G6516" s="26" t="s">
        <v>14</v>
      </c>
      <c r="H6516" s="23">
        <v>0</v>
      </c>
      <c r="I6516" s="27"/>
      <c r="J6516" s="28">
        <v>0</v>
      </c>
      <c r="K6516" t="str">
        <f>IF((LEN(relatorio_Ananindeua3[[#This Row],[CIF/CPF/CNPJ]])=14),relatorio_Ananindeua3[[#This Row],[CIF/CPF/CNPJ]],relatorio_Ananindeua3[[#This Row],[Coluna2]])</f>
        <v>54011632000180</v>
      </c>
      <c r="L6516" t="str">
        <f t="shared" si="102"/>
        <v>540******80</v>
      </c>
    </row>
    <row r="6517" spans="1:12" x14ac:dyDescent="0.25">
      <c r="A6517" s="23" t="s">
        <v>12010</v>
      </c>
      <c r="B6517" s="23" t="s">
        <v>12011</v>
      </c>
      <c r="C6517" s="23" t="s">
        <v>32</v>
      </c>
      <c r="D6517" s="24">
        <v>45344.621678240743</v>
      </c>
      <c r="E6517" s="25" t="s">
        <v>13</v>
      </c>
      <c r="F6517" s="26" t="s">
        <v>16</v>
      </c>
      <c r="G6517" s="26" t="s">
        <v>14</v>
      </c>
      <c r="H6517" s="23">
        <v>0</v>
      </c>
      <c r="I6517" s="27"/>
      <c r="J6517" s="28">
        <v>0</v>
      </c>
      <c r="K6517" t="str">
        <f>IF((LEN(relatorio_Ananindeua3[[#This Row],[CIF/CPF/CNPJ]])=14),relatorio_Ananindeua3[[#This Row],[CIF/CPF/CNPJ]],relatorio_Ananindeua3[[#This Row],[Coluna2]])</f>
        <v>53996115000144</v>
      </c>
      <c r="L6517" t="str">
        <f t="shared" si="102"/>
        <v>539******44</v>
      </c>
    </row>
    <row r="6518" spans="1:12" x14ac:dyDescent="0.25">
      <c r="A6518" s="23" t="s">
        <v>12042</v>
      </c>
      <c r="B6518" s="23" t="s">
        <v>12043</v>
      </c>
      <c r="C6518" s="23" t="s">
        <v>32</v>
      </c>
      <c r="D6518" s="24">
        <v>45344.621678240743</v>
      </c>
      <c r="E6518" s="25" t="s">
        <v>13</v>
      </c>
      <c r="F6518" s="26" t="s">
        <v>16</v>
      </c>
      <c r="G6518" s="26" t="s">
        <v>14</v>
      </c>
      <c r="H6518" s="23">
        <v>0</v>
      </c>
      <c r="I6518" s="27"/>
      <c r="J6518" s="28">
        <v>0</v>
      </c>
      <c r="K6518" t="str">
        <f>IF((LEN(relatorio_Ananindeua3[[#This Row],[CIF/CPF/CNPJ]])=14),relatorio_Ananindeua3[[#This Row],[CIF/CPF/CNPJ]],relatorio_Ananindeua3[[#This Row],[Coluna2]])</f>
        <v>54007644000130</v>
      </c>
      <c r="L6518" t="str">
        <f t="shared" si="102"/>
        <v>540******30</v>
      </c>
    </row>
    <row r="6519" spans="1:12" x14ac:dyDescent="0.25">
      <c r="A6519" s="23" t="s">
        <v>11724</v>
      </c>
      <c r="B6519" s="23" t="s">
        <v>11725</v>
      </c>
      <c r="C6519" s="23" t="s">
        <v>34</v>
      </c>
      <c r="D6519" s="24">
        <v>45344.621689814812</v>
      </c>
      <c r="E6519" s="25" t="s">
        <v>13</v>
      </c>
      <c r="F6519" s="26" t="s">
        <v>16</v>
      </c>
      <c r="G6519" s="26" t="s">
        <v>14</v>
      </c>
      <c r="H6519" s="23">
        <v>0</v>
      </c>
      <c r="I6519" s="27"/>
      <c r="J6519" s="28">
        <v>0</v>
      </c>
      <c r="K6519" t="str">
        <f>IF((LEN(relatorio_Ananindeua3[[#This Row],[CIF/CPF/CNPJ]])=14),relatorio_Ananindeua3[[#This Row],[CIF/CPF/CNPJ]],relatorio_Ananindeua3[[#This Row],[Coluna2]])</f>
        <v>53908036000134</v>
      </c>
      <c r="L6519" t="str">
        <f t="shared" si="102"/>
        <v>539******34</v>
      </c>
    </row>
    <row r="6520" spans="1:12" x14ac:dyDescent="0.25">
      <c r="A6520" s="23" t="s">
        <v>12016</v>
      </c>
      <c r="B6520" s="23" t="s">
        <v>12017</v>
      </c>
      <c r="C6520" s="23" t="s">
        <v>32</v>
      </c>
      <c r="D6520" s="24">
        <v>45344.621689814812</v>
      </c>
      <c r="E6520" s="25" t="s">
        <v>13</v>
      </c>
      <c r="F6520" s="26" t="s">
        <v>16</v>
      </c>
      <c r="G6520" s="26" t="s">
        <v>14</v>
      </c>
      <c r="H6520" s="23">
        <v>0</v>
      </c>
      <c r="I6520" s="27"/>
      <c r="J6520" s="28">
        <v>0</v>
      </c>
      <c r="K6520" t="str">
        <f>IF((LEN(relatorio_Ananindeua3[[#This Row],[CIF/CPF/CNPJ]])=14),relatorio_Ananindeua3[[#This Row],[CIF/CPF/CNPJ]],relatorio_Ananindeua3[[#This Row],[Coluna2]])</f>
        <v>53997525000100</v>
      </c>
      <c r="L6520" t="str">
        <f t="shared" si="102"/>
        <v>539******00</v>
      </c>
    </row>
    <row r="6521" spans="1:12" x14ac:dyDescent="0.25">
      <c r="A6521" s="23" t="s">
        <v>11998</v>
      </c>
      <c r="B6521" s="23" t="s">
        <v>11999</v>
      </c>
      <c r="C6521" s="23" t="s">
        <v>32</v>
      </c>
      <c r="D6521" s="24">
        <v>45344.621759259258</v>
      </c>
      <c r="E6521" s="25" t="s">
        <v>13</v>
      </c>
      <c r="F6521" s="26" t="s">
        <v>16</v>
      </c>
      <c r="G6521" s="26" t="s">
        <v>14</v>
      </c>
      <c r="H6521" s="23">
        <v>0</v>
      </c>
      <c r="I6521" s="27"/>
      <c r="J6521" s="28">
        <v>0</v>
      </c>
      <c r="K6521" t="str">
        <f>IF((LEN(relatorio_Ananindeua3[[#This Row],[CIF/CPF/CNPJ]])=14),relatorio_Ananindeua3[[#This Row],[CIF/CPF/CNPJ]],relatorio_Ananindeua3[[#This Row],[Coluna2]])</f>
        <v>53994688000139</v>
      </c>
      <c r="L6521" t="str">
        <f t="shared" si="102"/>
        <v>539******39</v>
      </c>
    </row>
    <row r="6522" spans="1:12" x14ac:dyDescent="0.25">
      <c r="A6522" s="23" t="s">
        <v>12004</v>
      </c>
      <c r="B6522" s="23" t="s">
        <v>12005</v>
      </c>
      <c r="C6522" s="23" t="s">
        <v>32</v>
      </c>
      <c r="D6522" s="24">
        <v>45344.621793981481</v>
      </c>
      <c r="E6522" s="25" t="s">
        <v>13</v>
      </c>
      <c r="F6522" s="26" t="s">
        <v>16</v>
      </c>
      <c r="G6522" s="26" t="s">
        <v>14</v>
      </c>
      <c r="H6522" s="23">
        <v>0</v>
      </c>
      <c r="I6522" s="27"/>
      <c r="J6522" s="28">
        <v>0</v>
      </c>
      <c r="K6522" t="str">
        <f>IF((LEN(relatorio_Ananindeua3[[#This Row],[CIF/CPF/CNPJ]])=14),relatorio_Ananindeua3[[#This Row],[CIF/CPF/CNPJ]],relatorio_Ananindeua3[[#This Row],[Coluna2]])</f>
        <v>53995260000100</v>
      </c>
      <c r="L6522" t="str">
        <f t="shared" si="102"/>
        <v>539******00</v>
      </c>
    </row>
    <row r="6523" spans="1:12" x14ac:dyDescent="0.25">
      <c r="A6523" s="23" t="s">
        <v>12068</v>
      </c>
      <c r="B6523" s="23" t="s">
        <v>12069</v>
      </c>
      <c r="C6523" s="23" t="s">
        <v>32</v>
      </c>
      <c r="D6523" s="24">
        <v>45344.621793981481</v>
      </c>
      <c r="E6523" s="25" t="s">
        <v>13</v>
      </c>
      <c r="F6523" s="26" t="s">
        <v>16</v>
      </c>
      <c r="G6523" s="26" t="s">
        <v>14</v>
      </c>
      <c r="H6523" s="23">
        <v>0</v>
      </c>
      <c r="I6523" s="27"/>
      <c r="J6523" s="28">
        <v>0</v>
      </c>
      <c r="K6523" t="str">
        <f>IF((LEN(relatorio_Ananindeua3[[#This Row],[CIF/CPF/CNPJ]])=14),relatorio_Ananindeua3[[#This Row],[CIF/CPF/CNPJ]],relatorio_Ananindeua3[[#This Row],[Coluna2]])</f>
        <v>54011934000158</v>
      </c>
      <c r="L6523" t="str">
        <f t="shared" si="102"/>
        <v>540******58</v>
      </c>
    </row>
    <row r="6524" spans="1:12" x14ac:dyDescent="0.25">
      <c r="A6524" s="23" t="s">
        <v>12020</v>
      </c>
      <c r="B6524" s="23" t="s">
        <v>12021</v>
      </c>
      <c r="C6524" s="23" t="s">
        <v>32</v>
      </c>
      <c r="D6524" s="24">
        <v>45344.621805555558</v>
      </c>
      <c r="E6524" s="25" t="s">
        <v>13</v>
      </c>
      <c r="F6524" s="26" t="s">
        <v>16</v>
      </c>
      <c r="G6524" s="26" t="s">
        <v>14</v>
      </c>
      <c r="H6524" s="23">
        <v>0</v>
      </c>
      <c r="I6524" s="27"/>
      <c r="J6524" s="28">
        <v>0</v>
      </c>
      <c r="K6524" t="str">
        <f>IF((LEN(relatorio_Ananindeua3[[#This Row],[CIF/CPF/CNPJ]])=14),relatorio_Ananindeua3[[#This Row],[CIF/CPF/CNPJ]],relatorio_Ananindeua3[[#This Row],[Coluna2]])</f>
        <v>54000363000156</v>
      </c>
      <c r="L6524" t="str">
        <f t="shared" si="102"/>
        <v>540******56</v>
      </c>
    </row>
    <row r="6525" spans="1:12" x14ac:dyDescent="0.25">
      <c r="A6525" s="23" t="s">
        <v>12040</v>
      </c>
      <c r="B6525" s="23" t="s">
        <v>12041</v>
      </c>
      <c r="C6525" s="23" t="s">
        <v>32</v>
      </c>
      <c r="D6525" s="24">
        <v>45344.621817129628</v>
      </c>
      <c r="E6525" s="25" t="s">
        <v>13</v>
      </c>
      <c r="F6525" s="26" t="s">
        <v>16</v>
      </c>
      <c r="G6525" s="26" t="s">
        <v>14</v>
      </c>
      <c r="H6525" s="23">
        <v>0</v>
      </c>
      <c r="I6525" s="27"/>
      <c r="J6525" s="28">
        <v>0</v>
      </c>
      <c r="K6525" t="str">
        <f>IF((LEN(relatorio_Ananindeua3[[#This Row],[CIF/CPF/CNPJ]])=14),relatorio_Ananindeua3[[#This Row],[CIF/CPF/CNPJ]],relatorio_Ananindeua3[[#This Row],[Coluna2]])</f>
        <v>54005998000146</v>
      </c>
      <c r="L6525" t="str">
        <f t="shared" si="102"/>
        <v>540******46</v>
      </c>
    </row>
    <row r="6526" spans="1:12" x14ac:dyDescent="0.25">
      <c r="A6526" s="23" t="s">
        <v>8974</v>
      </c>
      <c r="B6526" s="23" t="s">
        <v>8975</v>
      </c>
      <c r="C6526" s="23" t="s">
        <v>34</v>
      </c>
      <c r="D6526" s="24">
        <v>45344.62190972222</v>
      </c>
      <c r="E6526" s="25" t="s">
        <v>13</v>
      </c>
      <c r="F6526" s="26" t="s">
        <v>16</v>
      </c>
      <c r="G6526" s="26" t="s">
        <v>14</v>
      </c>
      <c r="H6526" s="23">
        <v>0</v>
      </c>
      <c r="I6526" s="27"/>
      <c r="J6526" s="28">
        <v>0</v>
      </c>
      <c r="K6526" t="str">
        <f>IF((LEN(relatorio_Ananindeua3[[#This Row],[CIF/CPF/CNPJ]])=14),relatorio_Ananindeua3[[#This Row],[CIF/CPF/CNPJ]],relatorio_Ananindeua3[[#This Row],[Coluna2]])</f>
        <v>50642550000182</v>
      </c>
      <c r="L6526" t="str">
        <f t="shared" si="102"/>
        <v>506******82</v>
      </c>
    </row>
    <row r="6527" spans="1:12" x14ac:dyDescent="0.25">
      <c r="A6527" s="23" t="s">
        <v>4078</v>
      </c>
      <c r="B6527" s="23" t="s">
        <v>4079</v>
      </c>
      <c r="C6527" s="23" t="s">
        <v>34</v>
      </c>
      <c r="D6527" s="24">
        <v>45344.621944444443</v>
      </c>
      <c r="E6527" s="25" t="s">
        <v>13</v>
      </c>
      <c r="F6527" s="26" t="s">
        <v>16</v>
      </c>
      <c r="G6527" s="26" t="s">
        <v>14</v>
      </c>
      <c r="H6527" s="23">
        <v>0</v>
      </c>
      <c r="I6527" s="27"/>
      <c r="J6527" s="28">
        <v>0</v>
      </c>
      <c r="K6527" t="str">
        <f>IF((LEN(relatorio_Ananindeua3[[#This Row],[CIF/CPF/CNPJ]])=14),relatorio_Ananindeua3[[#This Row],[CIF/CPF/CNPJ]],relatorio_Ananindeua3[[#This Row],[Coluna2]])</f>
        <v>36081413000195</v>
      </c>
      <c r="L6527" t="str">
        <f t="shared" si="102"/>
        <v>360******95</v>
      </c>
    </row>
    <row r="6528" spans="1:12" x14ac:dyDescent="0.25">
      <c r="A6528" s="23" t="s">
        <v>2542</v>
      </c>
      <c r="B6528" s="23" t="s">
        <v>2543</v>
      </c>
      <c r="C6528" s="23" t="s">
        <v>34</v>
      </c>
      <c r="D6528" s="24">
        <v>45344.62195601852</v>
      </c>
      <c r="E6528" s="25" t="s">
        <v>13</v>
      </c>
      <c r="F6528" s="26" t="s">
        <v>16</v>
      </c>
      <c r="G6528" s="26" t="s">
        <v>14</v>
      </c>
      <c r="H6528" s="23">
        <v>0</v>
      </c>
      <c r="I6528" s="27"/>
      <c r="J6528" s="28">
        <v>0</v>
      </c>
      <c r="K6528" t="str">
        <f>IF((LEN(relatorio_Ananindeua3[[#This Row],[CIF/CPF/CNPJ]])=14),relatorio_Ananindeua3[[#This Row],[CIF/CPF/CNPJ]],relatorio_Ananindeua3[[#This Row],[Coluna2]])</f>
        <v>29272612000115</v>
      </c>
      <c r="L6528" t="str">
        <f t="shared" si="102"/>
        <v>292******15</v>
      </c>
    </row>
    <row r="6529" spans="1:12" x14ac:dyDescent="0.25">
      <c r="A6529" s="23" t="s">
        <v>202</v>
      </c>
      <c r="B6529" s="23" t="s">
        <v>203</v>
      </c>
      <c r="C6529" s="23" t="s">
        <v>34</v>
      </c>
      <c r="D6529" s="24">
        <v>45344.622037037036</v>
      </c>
      <c r="E6529" s="25" t="s">
        <v>13</v>
      </c>
      <c r="F6529" s="26" t="s">
        <v>16</v>
      </c>
      <c r="G6529" s="26" t="s">
        <v>14</v>
      </c>
      <c r="H6529" s="23">
        <v>0</v>
      </c>
      <c r="I6529" s="27"/>
      <c r="J6529" s="28">
        <v>0</v>
      </c>
      <c r="K6529" t="str">
        <f>IF((LEN(relatorio_Ananindeua3[[#This Row],[CIF/CPF/CNPJ]])=14),relatorio_Ananindeua3[[#This Row],[CIF/CPF/CNPJ]],relatorio_Ananindeua3[[#This Row],[Coluna2]])</f>
        <v>12149924000133</v>
      </c>
      <c r="L6529" t="str">
        <f t="shared" si="102"/>
        <v>121******33</v>
      </c>
    </row>
    <row r="6530" spans="1:12" x14ac:dyDescent="0.25">
      <c r="A6530" s="23" t="s">
        <v>11994</v>
      </c>
      <c r="B6530" s="23" t="s">
        <v>11995</v>
      </c>
      <c r="C6530" s="23" t="s">
        <v>32</v>
      </c>
      <c r="D6530" s="24">
        <v>45344.622071759259</v>
      </c>
      <c r="E6530" s="25" t="s">
        <v>13</v>
      </c>
      <c r="F6530" s="26" t="s">
        <v>16</v>
      </c>
      <c r="G6530" s="26" t="s">
        <v>14</v>
      </c>
      <c r="H6530" s="23">
        <v>0</v>
      </c>
      <c r="I6530" s="27"/>
      <c r="J6530" s="28">
        <v>0</v>
      </c>
      <c r="K6530" t="str">
        <f>IF((LEN(relatorio_Ananindeua3[[#This Row],[CIF/CPF/CNPJ]])=14),relatorio_Ananindeua3[[#This Row],[CIF/CPF/CNPJ]],relatorio_Ananindeua3[[#This Row],[Coluna2]])</f>
        <v>53994558000104</v>
      </c>
      <c r="L6530" t="str">
        <f t="shared" si="102"/>
        <v>539******04</v>
      </c>
    </row>
    <row r="6531" spans="1:12" x14ac:dyDescent="0.25">
      <c r="A6531" s="23" t="s">
        <v>12050</v>
      </c>
      <c r="B6531" s="23" t="s">
        <v>12051</v>
      </c>
      <c r="C6531" s="23" t="s">
        <v>32</v>
      </c>
      <c r="D6531" s="24">
        <v>45344.622094907405</v>
      </c>
      <c r="E6531" s="25" t="s">
        <v>13</v>
      </c>
      <c r="F6531" s="26" t="s">
        <v>16</v>
      </c>
      <c r="G6531" s="26" t="s">
        <v>14</v>
      </c>
      <c r="H6531" s="23">
        <v>0</v>
      </c>
      <c r="I6531" s="27"/>
      <c r="J6531" s="28">
        <v>0</v>
      </c>
      <c r="K6531" t="str">
        <f>IF((LEN(relatorio_Ananindeua3[[#This Row],[CIF/CPF/CNPJ]])=14),relatorio_Ananindeua3[[#This Row],[CIF/CPF/CNPJ]],relatorio_Ananindeua3[[#This Row],[Coluna2]])</f>
        <v>54009195000160</v>
      </c>
      <c r="L6531" t="str">
        <f t="shared" si="102"/>
        <v>540******60</v>
      </c>
    </row>
    <row r="6532" spans="1:12" x14ac:dyDescent="0.25">
      <c r="A6532" s="23" t="s">
        <v>11996</v>
      </c>
      <c r="B6532" s="23" t="s">
        <v>11997</v>
      </c>
      <c r="C6532" s="23" t="s">
        <v>32</v>
      </c>
      <c r="D6532" s="24">
        <v>45344.622118055559</v>
      </c>
      <c r="E6532" s="25" t="s">
        <v>13</v>
      </c>
      <c r="F6532" s="26" t="s">
        <v>16</v>
      </c>
      <c r="G6532" s="26" t="s">
        <v>14</v>
      </c>
      <c r="H6532" s="23">
        <v>0</v>
      </c>
      <c r="I6532" s="27"/>
      <c r="J6532" s="28">
        <v>0</v>
      </c>
      <c r="K6532" t="str">
        <f>IF((LEN(relatorio_Ananindeua3[[#This Row],[CIF/CPF/CNPJ]])=14),relatorio_Ananindeua3[[#This Row],[CIF/CPF/CNPJ]],relatorio_Ananindeua3[[#This Row],[Coluna2]])</f>
        <v>53994623000193</v>
      </c>
      <c r="L6532" t="str">
        <f t="shared" si="102"/>
        <v>539******93</v>
      </c>
    </row>
    <row r="6533" spans="1:12" x14ac:dyDescent="0.25">
      <c r="A6533" s="23" t="s">
        <v>12026</v>
      </c>
      <c r="B6533" s="23" t="s">
        <v>12027</v>
      </c>
      <c r="C6533" s="23" t="s">
        <v>32</v>
      </c>
      <c r="D6533" s="24">
        <v>45344.622210648151</v>
      </c>
      <c r="E6533" s="25" t="s">
        <v>13</v>
      </c>
      <c r="F6533" s="26" t="s">
        <v>16</v>
      </c>
      <c r="G6533" s="26" t="s">
        <v>14</v>
      </c>
      <c r="H6533" s="23">
        <v>0</v>
      </c>
      <c r="I6533" s="27"/>
      <c r="J6533" s="28">
        <v>0</v>
      </c>
      <c r="K6533" t="str">
        <f>IF((LEN(relatorio_Ananindeua3[[#This Row],[CIF/CPF/CNPJ]])=14),relatorio_Ananindeua3[[#This Row],[CIF/CPF/CNPJ]],relatorio_Ananindeua3[[#This Row],[Coluna2]])</f>
        <v>54002461000122</v>
      </c>
      <c r="L6533" t="str">
        <f t="shared" si="102"/>
        <v>540******22</v>
      </c>
    </row>
    <row r="6534" spans="1:12" x14ac:dyDescent="0.25">
      <c r="A6534" s="23" t="s">
        <v>12032</v>
      </c>
      <c r="B6534" s="23" t="s">
        <v>12033</v>
      </c>
      <c r="C6534" s="23" t="s">
        <v>32</v>
      </c>
      <c r="D6534" s="24">
        <v>45344.62222222222</v>
      </c>
      <c r="E6534" s="25" t="s">
        <v>13</v>
      </c>
      <c r="F6534" s="26" t="s">
        <v>16</v>
      </c>
      <c r="G6534" s="26" t="s">
        <v>14</v>
      </c>
      <c r="H6534" s="23">
        <v>0</v>
      </c>
      <c r="I6534" s="27"/>
      <c r="J6534" s="28">
        <v>0</v>
      </c>
      <c r="K6534" t="str">
        <f>IF((LEN(relatorio_Ananindeua3[[#This Row],[CIF/CPF/CNPJ]])=14),relatorio_Ananindeua3[[#This Row],[CIF/CPF/CNPJ]],relatorio_Ananindeua3[[#This Row],[Coluna2]])</f>
        <v>54002921000112</v>
      </c>
      <c r="L6534" t="str">
        <f t="shared" si="102"/>
        <v>540******12</v>
      </c>
    </row>
    <row r="6535" spans="1:12" x14ac:dyDescent="0.25">
      <c r="A6535" s="23" t="s">
        <v>12038</v>
      </c>
      <c r="B6535" s="23" t="s">
        <v>12039</v>
      </c>
      <c r="C6535" s="23" t="s">
        <v>32</v>
      </c>
      <c r="D6535" s="24">
        <v>45344.62222222222</v>
      </c>
      <c r="E6535" s="25" t="s">
        <v>13</v>
      </c>
      <c r="F6535" s="26" t="s">
        <v>16</v>
      </c>
      <c r="G6535" s="26" t="s">
        <v>14</v>
      </c>
      <c r="H6535" s="23">
        <v>0</v>
      </c>
      <c r="I6535" s="27"/>
      <c r="J6535" s="28">
        <v>0</v>
      </c>
      <c r="K6535" t="str">
        <f>IF((LEN(relatorio_Ananindeua3[[#This Row],[CIF/CPF/CNPJ]])=14),relatorio_Ananindeua3[[#This Row],[CIF/CPF/CNPJ]],relatorio_Ananindeua3[[#This Row],[Coluna2]])</f>
        <v>54003916000124</v>
      </c>
      <c r="L6535" t="str">
        <f t="shared" si="102"/>
        <v>540******24</v>
      </c>
    </row>
    <row r="6536" spans="1:12" x14ac:dyDescent="0.25">
      <c r="A6536" s="23" t="s">
        <v>12052</v>
      </c>
      <c r="B6536" s="23" t="s">
        <v>12053</v>
      </c>
      <c r="C6536" s="23" t="s">
        <v>32</v>
      </c>
      <c r="D6536" s="24">
        <v>45344.62222222222</v>
      </c>
      <c r="E6536" s="25" t="s">
        <v>13</v>
      </c>
      <c r="F6536" s="26" t="s">
        <v>16</v>
      </c>
      <c r="G6536" s="26" t="s">
        <v>14</v>
      </c>
      <c r="H6536" s="23">
        <v>0</v>
      </c>
      <c r="I6536" s="27"/>
      <c r="J6536" s="28">
        <v>0</v>
      </c>
      <c r="K6536" t="str">
        <f>IF((LEN(relatorio_Ananindeua3[[#This Row],[CIF/CPF/CNPJ]])=14),relatorio_Ananindeua3[[#This Row],[CIF/CPF/CNPJ]],relatorio_Ananindeua3[[#This Row],[Coluna2]])</f>
        <v>54009291000108</v>
      </c>
      <c r="L6536" t="str">
        <f t="shared" si="102"/>
        <v>540******08</v>
      </c>
    </row>
    <row r="6537" spans="1:12" x14ac:dyDescent="0.25">
      <c r="A6537" s="23" t="s">
        <v>12054</v>
      </c>
      <c r="B6537" s="23" t="s">
        <v>12055</v>
      </c>
      <c r="C6537" s="23" t="s">
        <v>32</v>
      </c>
      <c r="D6537" s="24">
        <v>45344.622233796297</v>
      </c>
      <c r="E6537" s="25" t="s">
        <v>13</v>
      </c>
      <c r="F6537" s="26" t="s">
        <v>16</v>
      </c>
      <c r="G6537" s="26" t="s">
        <v>14</v>
      </c>
      <c r="H6537" s="23">
        <v>0</v>
      </c>
      <c r="I6537" s="27"/>
      <c r="J6537" s="28">
        <v>0</v>
      </c>
      <c r="K6537" t="str">
        <f>IF((LEN(relatorio_Ananindeua3[[#This Row],[CIF/CPF/CNPJ]])=14),relatorio_Ananindeua3[[#This Row],[CIF/CPF/CNPJ]],relatorio_Ananindeua3[[#This Row],[Coluna2]])</f>
        <v>54009522000183</v>
      </c>
      <c r="L6537" t="str">
        <f t="shared" si="102"/>
        <v>540******83</v>
      </c>
    </row>
    <row r="6538" spans="1:12" x14ac:dyDescent="0.25">
      <c r="A6538" s="23" t="s">
        <v>12024</v>
      </c>
      <c r="B6538" s="23" t="s">
        <v>12025</v>
      </c>
      <c r="C6538" s="23" t="s">
        <v>32</v>
      </c>
      <c r="D6538" s="24">
        <v>45344.622256944444</v>
      </c>
      <c r="E6538" s="25" t="s">
        <v>13</v>
      </c>
      <c r="F6538" s="26" t="s">
        <v>16</v>
      </c>
      <c r="G6538" s="26" t="s">
        <v>14</v>
      </c>
      <c r="H6538" s="23">
        <v>0</v>
      </c>
      <c r="I6538" s="27"/>
      <c r="J6538" s="28">
        <v>0</v>
      </c>
      <c r="K6538" t="str">
        <f>IF((LEN(relatorio_Ananindeua3[[#This Row],[CIF/CPF/CNPJ]])=14),relatorio_Ananindeua3[[#This Row],[CIF/CPF/CNPJ]],relatorio_Ananindeua3[[#This Row],[Coluna2]])</f>
        <v>54001997000123</v>
      </c>
      <c r="L6538" t="str">
        <f t="shared" si="102"/>
        <v>540******23</v>
      </c>
    </row>
    <row r="6539" spans="1:12" x14ac:dyDescent="0.25">
      <c r="A6539" s="23" t="s">
        <v>12060</v>
      </c>
      <c r="B6539" s="23" t="s">
        <v>12061</v>
      </c>
      <c r="C6539" s="23" t="s">
        <v>32</v>
      </c>
      <c r="D6539" s="24">
        <v>45344.62226851852</v>
      </c>
      <c r="E6539" s="25" t="s">
        <v>13</v>
      </c>
      <c r="F6539" s="26" t="s">
        <v>16</v>
      </c>
      <c r="G6539" s="26" t="s">
        <v>14</v>
      </c>
      <c r="H6539" s="23">
        <v>0</v>
      </c>
      <c r="I6539" s="27"/>
      <c r="J6539" s="28">
        <v>0</v>
      </c>
      <c r="K6539" t="str">
        <f>IF((LEN(relatorio_Ananindeua3[[#This Row],[CIF/CPF/CNPJ]])=14),relatorio_Ananindeua3[[#This Row],[CIF/CPF/CNPJ]],relatorio_Ananindeua3[[#This Row],[Coluna2]])</f>
        <v>54010315000149</v>
      </c>
      <c r="L6539" t="str">
        <f t="shared" si="102"/>
        <v>540******49</v>
      </c>
    </row>
    <row r="6540" spans="1:12" x14ac:dyDescent="0.25">
      <c r="A6540" s="23" t="s">
        <v>10792</v>
      </c>
      <c r="B6540" s="23" t="s">
        <v>10793</v>
      </c>
      <c r="C6540" s="23" t="s">
        <v>34</v>
      </c>
      <c r="D6540" s="24">
        <v>45344.62232638889</v>
      </c>
      <c r="E6540" s="25" t="s">
        <v>13</v>
      </c>
      <c r="F6540" s="26" t="s">
        <v>16</v>
      </c>
      <c r="G6540" s="26" t="s">
        <v>14</v>
      </c>
      <c r="H6540" s="23">
        <v>0</v>
      </c>
      <c r="I6540" s="27"/>
      <c r="J6540" s="28">
        <v>0</v>
      </c>
      <c r="K6540" t="str">
        <f>IF((LEN(relatorio_Ananindeua3[[#This Row],[CIF/CPF/CNPJ]])=14),relatorio_Ananindeua3[[#This Row],[CIF/CPF/CNPJ]],relatorio_Ananindeua3[[#This Row],[Coluna2]])</f>
        <v>53568491000138</v>
      </c>
      <c r="L6540" t="str">
        <f t="shared" si="102"/>
        <v>535******38</v>
      </c>
    </row>
    <row r="6541" spans="1:12" x14ac:dyDescent="0.25">
      <c r="A6541" s="23" t="s">
        <v>6513</v>
      </c>
      <c r="B6541" s="23" t="s">
        <v>6514</v>
      </c>
      <c r="C6541" s="23" t="s">
        <v>34</v>
      </c>
      <c r="D6541" s="24">
        <v>45344.622453703705</v>
      </c>
      <c r="E6541" s="25" t="s">
        <v>13</v>
      </c>
      <c r="F6541" s="26" t="s">
        <v>16</v>
      </c>
      <c r="G6541" s="26" t="s">
        <v>14</v>
      </c>
      <c r="H6541" s="23">
        <v>0</v>
      </c>
      <c r="I6541" s="27"/>
      <c r="J6541" s="28">
        <v>0</v>
      </c>
      <c r="K6541" t="str">
        <f>IF((LEN(relatorio_Ananindeua3[[#This Row],[CIF/CPF/CNPJ]])=14),relatorio_Ananindeua3[[#This Row],[CIF/CPF/CNPJ]],relatorio_Ananindeua3[[#This Row],[Coluna2]])</f>
        <v>45150551000170</v>
      </c>
      <c r="L6541" t="str">
        <f t="shared" si="102"/>
        <v>451******70</v>
      </c>
    </row>
    <row r="6542" spans="1:12" x14ac:dyDescent="0.25">
      <c r="A6542" s="23" t="s">
        <v>5752</v>
      </c>
      <c r="B6542" s="23" t="s">
        <v>5753</v>
      </c>
      <c r="C6542" s="23" t="s">
        <v>34</v>
      </c>
      <c r="D6542" s="24">
        <v>45344.622488425928</v>
      </c>
      <c r="E6542" s="25" t="s">
        <v>13</v>
      </c>
      <c r="F6542" s="26" t="s">
        <v>16</v>
      </c>
      <c r="G6542" s="26" t="s">
        <v>14</v>
      </c>
      <c r="H6542" s="23">
        <v>0</v>
      </c>
      <c r="I6542" s="27"/>
      <c r="J6542" s="28">
        <v>0</v>
      </c>
      <c r="K6542" t="str">
        <f>IF((LEN(relatorio_Ananindeua3[[#This Row],[CIF/CPF/CNPJ]])=14),relatorio_Ananindeua3[[#This Row],[CIF/CPF/CNPJ]],relatorio_Ananindeua3[[#This Row],[Coluna2]])</f>
        <v>42742850000105</v>
      </c>
      <c r="L6542" t="str">
        <f t="shared" si="102"/>
        <v>427******05</v>
      </c>
    </row>
    <row r="6543" spans="1:12" x14ac:dyDescent="0.25">
      <c r="A6543" s="23" t="s">
        <v>3564</v>
      </c>
      <c r="B6543" s="23" t="s">
        <v>3565</v>
      </c>
      <c r="C6543" s="23" t="s">
        <v>34</v>
      </c>
      <c r="D6543" s="24">
        <v>45344.622534722221</v>
      </c>
      <c r="E6543" s="25" t="s">
        <v>13</v>
      </c>
      <c r="F6543" s="26" t="s">
        <v>16</v>
      </c>
      <c r="G6543" s="26" t="s">
        <v>14</v>
      </c>
      <c r="H6543" s="23">
        <v>0</v>
      </c>
      <c r="I6543" s="27"/>
      <c r="J6543" s="28">
        <v>0</v>
      </c>
      <c r="K6543" t="str">
        <f>IF((LEN(relatorio_Ananindeua3[[#This Row],[CIF/CPF/CNPJ]])=14),relatorio_Ananindeua3[[#This Row],[CIF/CPF/CNPJ]],relatorio_Ananindeua3[[#This Row],[Coluna2]])</f>
        <v>34067987000183</v>
      </c>
      <c r="L6543" t="str">
        <f t="shared" si="102"/>
        <v>340******83</v>
      </c>
    </row>
    <row r="6544" spans="1:12" x14ac:dyDescent="0.25">
      <c r="A6544" s="23" t="s">
        <v>12036</v>
      </c>
      <c r="B6544" s="23" t="s">
        <v>12037</v>
      </c>
      <c r="C6544" s="23" t="s">
        <v>32</v>
      </c>
      <c r="D6544" s="24">
        <v>45344.622696759259</v>
      </c>
      <c r="E6544" s="25" t="s">
        <v>13</v>
      </c>
      <c r="F6544" s="26" t="s">
        <v>16</v>
      </c>
      <c r="G6544" s="26" t="s">
        <v>14</v>
      </c>
      <c r="H6544" s="23">
        <v>0</v>
      </c>
      <c r="I6544" s="27"/>
      <c r="J6544" s="28">
        <v>0</v>
      </c>
      <c r="K6544" t="str">
        <f>IF((LEN(relatorio_Ananindeua3[[#This Row],[CIF/CPF/CNPJ]])=14),relatorio_Ananindeua3[[#This Row],[CIF/CPF/CNPJ]],relatorio_Ananindeua3[[#This Row],[Coluna2]])</f>
        <v>54003752000135</v>
      </c>
      <c r="L6544" t="str">
        <f t="shared" si="102"/>
        <v>540******35</v>
      </c>
    </row>
    <row r="6545" spans="1:12" x14ac:dyDescent="0.25">
      <c r="A6545" s="23" t="s">
        <v>12046</v>
      </c>
      <c r="B6545" s="23" t="s">
        <v>12047</v>
      </c>
      <c r="C6545" s="23" t="s">
        <v>32</v>
      </c>
      <c r="D6545" s="24">
        <v>45344.622696759259</v>
      </c>
      <c r="E6545" s="25" t="s">
        <v>13</v>
      </c>
      <c r="F6545" s="26" t="s">
        <v>16</v>
      </c>
      <c r="G6545" s="26" t="s">
        <v>14</v>
      </c>
      <c r="H6545" s="23">
        <v>0</v>
      </c>
      <c r="I6545" s="27"/>
      <c r="J6545" s="28">
        <v>0</v>
      </c>
      <c r="K6545" t="str">
        <f>IF((LEN(relatorio_Ananindeua3[[#This Row],[CIF/CPF/CNPJ]])=14),relatorio_Ananindeua3[[#This Row],[CIF/CPF/CNPJ]],relatorio_Ananindeua3[[#This Row],[Coluna2]])</f>
        <v>54008318000148</v>
      </c>
      <c r="L6545" t="str">
        <f t="shared" si="102"/>
        <v>540******48</v>
      </c>
    </row>
    <row r="6546" spans="1:12" x14ac:dyDescent="0.25">
      <c r="A6546" s="23" t="s">
        <v>12000</v>
      </c>
      <c r="B6546" s="23" t="s">
        <v>12001</v>
      </c>
      <c r="C6546" s="23" t="s">
        <v>32</v>
      </c>
      <c r="D6546" s="24">
        <v>45344.622708333336</v>
      </c>
      <c r="E6546" s="25" t="s">
        <v>13</v>
      </c>
      <c r="F6546" s="26" t="s">
        <v>16</v>
      </c>
      <c r="G6546" s="26" t="s">
        <v>14</v>
      </c>
      <c r="H6546" s="23">
        <v>0</v>
      </c>
      <c r="I6546" s="27"/>
      <c r="J6546" s="28">
        <v>0</v>
      </c>
      <c r="K6546" t="str">
        <f>IF((LEN(relatorio_Ananindeua3[[#This Row],[CIF/CPF/CNPJ]])=14),relatorio_Ananindeua3[[#This Row],[CIF/CPF/CNPJ]],relatorio_Ananindeua3[[#This Row],[Coluna2]])</f>
        <v>53994797000156</v>
      </c>
      <c r="L6546" t="str">
        <f t="shared" ref="L6546:L6609" si="103">_xlfn.CONCAT(LEFT(A6546,3),REPT("*",6),RIGHT(A6546,2))</f>
        <v>539******56</v>
      </c>
    </row>
    <row r="6547" spans="1:12" x14ac:dyDescent="0.25">
      <c r="A6547" s="23" t="s">
        <v>12058</v>
      </c>
      <c r="B6547" s="23" t="s">
        <v>12059</v>
      </c>
      <c r="C6547" s="23" t="s">
        <v>32</v>
      </c>
      <c r="D6547" s="24">
        <v>45344.622708333336</v>
      </c>
      <c r="E6547" s="25" t="s">
        <v>13</v>
      </c>
      <c r="F6547" s="26" t="s">
        <v>16</v>
      </c>
      <c r="G6547" s="26" t="s">
        <v>14</v>
      </c>
      <c r="H6547" s="23">
        <v>0</v>
      </c>
      <c r="I6547" s="27"/>
      <c r="J6547" s="28">
        <v>0</v>
      </c>
      <c r="K6547" t="str">
        <f>IF((LEN(relatorio_Ananindeua3[[#This Row],[CIF/CPF/CNPJ]])=14),relatorio_Ananindeua3[[#This Row],[CIF/CPF/CNPJ]],relatorio_Ananindeua3[[#This Row],[Coluna2]])</f>
        <v>54010190000157</v>
      </c>
      <c r="L6547" t="str">
        <f t="shared" si="103"/>
        <v>540******57</v>
      </c>
    </row>
    <row r="6548" spans="1:12" x14ac:dyDescent="0.25">
      <c r="A6548" s="23" t="s">
        <v>12044</v>
      </c>
      <c r="B6548" s="23" t="s">
        <v>12045</v>
      </c>
      <c r="C6548" s="23" t="s">
        <v>32</v>
      </c>
      <c r="D6548" s="24">
        <v>45344.622719907406</v>
      </c>
      <c r="E6548" s="25" t="s">
        <v>13</v>
      </c>
      <c r="F6548" s="26" t="s">
        <v>16</v>
      </c>
      <c r="G6548" s="26" t="s">
        <v>14</v>
      </c>
      <c r="H6548" s="23">
        <v>0</v>
      </c>
      <c r="I6548" s="27"/>
      <c r="J6548" s="28">
        <v>0</v>
      </c>
      <c r="K6548" t="str">
        <f>IF((LEN(relatorio_Ananindeua3[[#This Row],[CIF/CPF/CNPJ]])=14),relatorio_Ananindeua3[[#This Row],[CIF/CPF/CNPJ]],relatorio_Ananindeua3[[#This Row],[Coluna2]])</f>
        <v>54008000000167</v>
      </c>
      <c r="L6548" t="str">
        <f t="shared" si="103"/>
        <v>540******67</v>
      </c>
    </row>
    <row r="6549" spans="1:12" x14ac:dyDescent="0.25">
      <c r="A6549" s="23" t="s">
        <v>12012</v>
      </c>
      <c r="B6549" s="23" t="s">
        <v>12013</v>
      </c>
      <c r="C6549" s="23" t="s">
        <v>32</v>
      </c>
      <c r="D6549" s="24">
        <v>45344.622731481482</v>
      </c>
      <c r="E6549" s="25" t="s">
        <v>13</v>
      </c>
      <c r="F6549" s="26" t="s">
        <v>16</v>
      </c>
      <c r="G6549" s="26" t="s">
        <v>14</v>
      </c>
      <c r="H6549" s="23">
        <v>0</v>
      </c>
      <c r="I6549" s="27"/>
      <c r="J6549" s="28">
        <v>0</v>
      </c>
      <c r="K6549" t="str">
        <f>IF((LEN(relatorio_Ananindeua3[[#This Row],[CIF/CPF/CNPJ]])=14),relatorio_Ananindeua3[[#This Row],[CIF/CPF/CNPJ]],relatorio_Ananindeua3[[#This Row],[Coluna2]])</f>
        <v>53996999000137</v>
      </c>
      <c r="L6549" t="str">
        <f t="shared" si="103"/>
        <v>539******37</v>
      </c>
    </row>
    <row r="6550" spans="1:12" x14ac:dyDescent="0.25">
      <c r="A6550" s="23" t="s">
        <v>12062</v>
      </c>
      <c r="B6550" s="23" t="s">
        <v>12063</v>
      </c>
      <c r="C6550" s="23" t="s">
        <v>32</v>
      </c>
      <c r="D6550" s="24">
        <v>45344.622731481482</v>
      </c>
      <c r="E6550" s="25" t="s">
        <v>13</v>
      </c>
      <c r="F6550" s="26" t="s">
        <v>16</v>
      </c>
      <c r="G6550" s="26" t="s">
        <v>14</v>
      </c>
      <c r="H6550" s="23">
        <v>0</v>
      </c>
      <c r="I6550" s="27"/>
      <c r="J6550" s="28">
        <v>0</v>
      </c>
      <c r="K6550" t="str">
        <f>IF((LEN(relatorio_Ananindeua3[[#This Row],[CIF/CPF/CNPJ]])=14),relatorio_Ananindeua3[[#This Row],[CIF/CPF/CNPJ]],relatorio_Ananindeua3[[#This Row],[Coluna2]])</f>
        <v>54010978000163</v>
      </c>
      <c r="L6550" t="str">
        <f t="shared" si="103"/>
        <v>540******63</v>
      </c>
    </row>
    <row r="6551" spans="1:12" x14ac:dyDescent="0.25">
      <c r="A6551" s="23" t="s">
        <v>12056</v>
      </c>
      <c r="B6551" s="23" t="s">
        <v>12057</v>
      </c>
      <c r="C6551" s="23" t="s">
        <v>32</v>
      </c>
      <c r="D6551" s="24">
        <v>45344.622743055559</v>
      </c>
      <c r="E6551" s="25" t="s">
        <v>13</v>
      </c>
      <c r="F6551" s="26" t="s">
        <v>16</v>
      </c>
      <c r="G6551" s="26" t="s">
        <v>14</v>
      </c>
      <c r="H6551" s="23">
        <v>0</v>
      </c>
      <c r="I6551" s="27"/>
      <c r="J6551" s="28">
        <v>0</v>
      </c>
      <c r="K6551" t="str">
        <f>IF((LEN(relatorio_Ananindeua3[[#This Row],[CIF/CPF/CNPJ]])=14),relatorio_Ananindeua3[[#This Row],[CIF/CPF/CNPJ]],relatorio_Ananindeua3[[#This Row],[Coluna2]])</f>
        <v>54009836000186</v>
      </c>
      <c r="L6551" t="str">
        <f t="shared" si="103"/>
        <v>540******86</v>
      </c>
    </row>
    <row r="6552" spans="1:12" x14ac:dyDescent="0.25">
      <c r="A6552" s="23" t="s">
        <v>3348</v>
      </c>
      <c r="B6552" s="23" t="s">
        <v>3349</v>
      </c>
      <c r="C6552" s="23" t="s">
        <v>34</v>
      </c>
      <c r="D6552" s="24">
        <v>45344.622754629629</v>
      </c>
      <c r="E6552" s="25" t="s">
        <v>13</v>
      </c>
      <c r="F6552" s="26" t="s">
        <v>16</v>
      </c>
      <c r="G6552" s="26" t="s">
        <v>14</v>
      </c>
      <c r="H6552" s="23">
        <v>0</v>
      </c>
      <c r="I6552" s="27"/>
      <c r="J6552" s="28">
        <v>0</v>
      </c>
      <c r="K6552" t="str">
        <f>IF((LEN(relatorio_Ananindeua3[[#This Row],[CIF/CPF/CNPJ]])=14),relatorio_Ananindeua3[[#This Row],[CIF/CPF/CNPJ]],relatorio_Ananindeua3[[#This Row],[Coluna2]])</f>
        <v>33184415000111</v>
      </c>
      <c r="L6552" t="str">
        <f t="shared" si="103"/>
        <v>331******11</v>
      </c>
    </row>
    <row r="6553" spans="1:12" x14ac:dyDescent="0.25">
      <c r="A6553" s="23" t="s">
        <v>12064</v>
      </c>
      <c r="B6553" s="23" t="s">
        <v>12065</v>
      </c>
      <c r="C6553" s="23" t="s">
        <v>32</v>
      </c>
      <c r="D6553" s="24">
        <v>45344.622754629629</v>
      </c>
      <c r="E6553" s="25" t="s">
        <v>13</v>
      </c>
      <c r="F6553" s="26" t="s">
        <v>16</v>
      </c>
      <c r="G6553" s="26" t="s">
        <v>14</v>
      </c>
      <c r="H6553" s="23">
        <v>0</v>
      </c>
      <c r="I6553" s="27"/>
      <c r="J6553" s="28">
        <v>0</v>
      </c>
      <c r="K6553" t="str">
        <f>IF((LEN(relatorio_Ananindeua3[[#This Row],[CIF/CPF/CNPJ]])=14),relatorio_Ananindeua3[[#This Row],[CIF/CPF/CNPJ]],relatorio_Ananindeua3[[#This Row],[Coluna2]])</f>
        <v>54011500000158</v>
      </c>
      <c r="L6553" t="str">
        <f t="shared" si="103"/>
        <v>540******58</v>
      </c>
    </row>
    <row r="6554" spans="1:12" x14ac:dyDescent="0.25">
      <c r="A6554" s="23" t="s">
        <v>12074</v>
      </c>
      <c r="B6554" s="23" t="s">
        <v>12075</v>
      </c>
      <c r="C6554" s="23" t="s">
        <v>32</v>
      </c>
      <c r="D6554" s="24">
        <v>45344.622766203705</v>
      </c>
      <c r="E6554" s="25" t="s">
        <v>13</v>
      </c>
      <c r="F6554" s="26" t="s">
        <v>16</v>
      </c>
      <c r="G6554" s="26" t="s">
        <v>14</v>
      </c>
      <c r="H6554" s="23">
        <v>0</v>
      </c>
      <c r="I6554" s="27"/>
      <c r="J6554" s="28">
        <v>0</v>
      </c>
      <c r="K6554" t="str">
        <f>IF((LEN(relatorio_Ananindeua3[[#This Row],[CIF/CPF/CNPJ]])=14),relatorio_Ananindeua3[[#This Row],[CIF/CPF/CNPJ]],relatorio_Ananindeua3[[#This Row],[Coluna2]])</f>
        <v>54012858000103</v>
      </c>
      <c r="L6554" t="str">
        <f t="shared" si="103"/>
        <v>540******03</v>
      </c>
    </row>
    <row r="6555" spans="1:12" x14ac:dyDescent="0.25">
      <c r="A6555" s="23" t="s">
        <v>12008</v>
      </c>
      <c r="B6555" s="23" t="s">
        <v>12009</v>
      </c>
      <c r="C6555" s="23" t="s">
        <v>32</v>
      </c>
      <c r="D6555" s="24">
        <v>45344.622777777775</v>
      </c>
      <c r="E6555" s="25" t="s">
        <v>13</v>
      </c>
      <c r="F6555" s="26" t="s">
        <v>16</v>
      </c>
      <c r="G6555" s="26" t="s">
        <v>14</v>
      </c>
      <c r="H6555" s="23">
        <v>0</v>
      </c>
      <c r="I6555" s="27"/>
      <c r="J6555" s="28">
        <v>0</v>
      </c>
      <c r="K6555" t="str">
        <f>IF((LEN(relatorio_Ananindeua3[[#This Row],[CIF/CPF/CNPJ]])=14),relatorio_Ananindeua3[[#This Row],[CIF/CPF/CNPJ]],relatorio_Ananindeua3[[#This Row],[Coluna2]])</f>
        <v>53996078000174</v>
      </c>
      <c r="L6555" t="str">
        <f t="shared" si="103"/>
        <v>539******74</v>
      </c>
    </row>
    <row r="6556" spans="1:12" x14ac:dyDescent="0.25">
      <c r="A6556" s="23" t="s">
        <v>12048</v>
      </c>
      <c r="B6556" s="23" t="s">
        <v>12049</v>
      </c>
      <c r="C6556" s="23" t="s">
        <v>32</v>
      </c>
      <c r="D6556" s="24">
        <v>45344.622777777775</v>
      </c>
      <c r="E6556" s="25" t="s">
        <v>13</v>
      </c>
      <c r="F6556" s="26" t="s">
        <v>16</v>
      </c>
      <c r="G6556" s="26" t="s">
        <v>14</v>
      </c>
      <c r="H6556" s="23">
        <v>0</v>
      </c>
      <c r="I6556" s="27"/>
      <c r="J6556" s="28">
        <v>0</v>
      </c>
      <c r="K6556" t="str">
        <f>IF((LEN(relatorio_Ananindeua3[[#This Row],[CIF/CPF/CNPJ]])=14),relatorio_Ananindeua3[[#This Row],[CIF/CPF/CNPJ]],relatorio_Ananindeua3[[#This Row],[Coluna2]])</f>
        <v>54008753000172</v>
      </c>
      <c r="L6556" t="str">
        <f t="shared" si="103"/>
        <v>540******72</v>
      </c>
    </row>
    <row r="6557" spans="1:12" x14ac:dyDescent="0.25">
      <c r="A6557" s="23" t="s">
        <v>12078</v>
      </c>
      <c r="B6557" s="23" t="s">
        <v>12079</v>
      </c>
      <c r="C6557" s="23" t="s">
        <v>32</v>
      </c>
      <c r="D6557" s="24">
        <v>45344.622789351852</v>
      </c>
      <c r="E6557" s="25" t="s">
        <v>13</v>
      </c>
      <c r="F6557" s="26" t="s">
        <v>16</v>
      </c>
      <c r="G6557" s="26" t="s">
        <v>14</v>
      </c>
      <c r="H6557" s="23">
        <v>0</v>
      </c>
      <c r="I6557" s="27"/>
      <c r="J6557" s="28">
        <v>0</v>
      </c>
      <c r="K6557" t="str">
        <f>IF((LEN(relatorio_Ananindeua3[[#This Row],[CIF/CPF/CNPJ]])=14),relatorio_Ananindeua3[[#This Row],[CIF/CPF/CNPJ]],relatorio_Ananindeua3[[#This Row],[Coluna2]])</f>
        <v>54013072000100</v>
      </c>
      <c r="L6557" t="str">
        <f t="shared" si="103"/>
        <v>540******00</v>
      </c>
    </row>
    <row r="6558" spans="1:12" x14ac:dyDescent="0.25">
      <c r="A6558" s="23" t="s">
        <v>12028</v>
      </c>
      <c r="B6558" s="23" t="s">
        <v>12029</v>
      </c>
      <c r="C6558" s="23" t="s">
        <v>32</v>
      </c>
      <c r="D6558" s="24">
        <v>45344.622800925928</v>
      </c>
      <c r="E6558" s="25" t="s">
        <v>13</v>
      </c>
      <c r="F6558" s="26" t="s">
        <v>16</v>
      </c>
      <c r="G6558" s="26" t="s">
        <v>14</v>
      </c>
      <c r="H6558" s="23">
        <v>0</v>
      </c>
      <c r="I6558" s="27"/>
      <c r="J6558" s="28">
        <v>0</v>
      </c>
      <c r="K6558" t="str">
        <f>IF((LEN(relatorio_Ananindeua3[[#This Row],[CIF/CPF/CNPJ]])=14),relatorio_Ananindeua3[[#This Row],[CIF/CPF/CNPJ]],relatorio_Ananindeua3[[#This Row],[Coluna2]])</f>
        <v>54002656000172</v>
      </c>
      <c r="L6558" t="str">
        <f t="shared" si="103"/>
        <v>540******72</v>
      </c>
    </row>
    <row r="6559" spans="1:12" x14ac:dyDescent="0.25">
      <c r="A6559" s="23" t="s">
        <v>12018</v>
      </c>
      <c r="B6559" s="23" t="s">
        <v>12019</v>
      </c>
      <c r="C6559" s="23" t="s">
        <v>32</v>
      </c>
      <c r="D6559" s="24">
        <v>45344.622847222221</v>
      </c>
      <c r="E6559" s="25" t="s">
        <v>13</v>
      </c>
      <c r="F6559" s="26" t="s">
        <v>16</v>
      </c>
      <c r="G6559" s="26" t="s">
        <v>14</v>
      </c>
      <c r="H6559" s="23">
        <v>0</v>
      </c>
      <c r="I6559" s="27"/>
      <c r="J6559" s="28">
        <v>0</v>
      </c>
      <c r="K6559" t="str">
        <f>IF((LEN(relatorio_Ananindeua3[[#This Row],[CIF/CPF/CNPJ]])=14),relatorio_Ananindeua3[[#This Row],[CIF/CPF/CNPJ]],relatorio_Ananindeua3[[#This Row],[Coluna2]])</f>
        <v>53998660000170</v>
      </c>
      <c r="L6559" t="str">
        <f t="shared" si="103"/>
        <v>539******70</v>
      </c>
    </row>
    <row r="6560" spans="1:12" x14ac:dyDescent="0.25">
      <c r="A6560" s="23" t="s">
        <v>12072</v>
      </c>
      <c r="B6560" s="23" t="s">
        <v>12073</v>
      </c>
      <c r="C6560" s="23" t="s">
        <v>32</v>
      </c>
      <c r="D6560" s="24">
        <v>45344.622858796298</v>
      </c>
      <c r="E6560" s="25" t="s">
        <v>13</v>
      </c>
      <c r="F6560" s="26" t="s">
        <v>16</v>
      </c>
      <c r="G6560" s="26" t="s">
        <v>14</v>
      </c>
      <c r="H6560" s="23">
        <v>0</v>
      </c>
      <c r="I6560" s="27"/>
      <c r="J6560" s="28">
        <v>0</v>
      </c>
      <c r="K6560" t="str">
        <f>IF((LEN(relatorio_Ananindeua3[[#This Row],[CIF/CPF/CNPJ]])=14),relatorio_Ananindeua3[[#This Row],[CIF/CPF/CNPJ]],relatorio_Ananindeua3[[#This Row],[Coluna2]])</f>
        <v>54012782000108</v>
      </c>
      <c r="L6560" t="str">
        <f t="shared" si="103"/>
        <v>540******08</v>
      </c>
    </row>
    <row r="6561" spans="1:12" x14ac:dyDescent="0.25">
      <c r="A6561" s="23" t="s">
        <v>12070</v>
      </c>
      <c r="B6561" s="23" t="s">
        <v>12071</v>
      </c>
      <c r="C6561" s="23" t="s">
        <v>32</v>
      </c>
      <c r="D6561" s="24">
        <v>45344.622870370367</v>
      </c>
      <c r="E6561" s="25" t="s">
        <v>13</v>
      </c>
      <c r="F6561" s="26" t="s">
        <v>16</v>
      </c>
      <c r="G6561" s="26" t="s">
        <v>14</v>
      </c>
      <c r="H6561" s="23">
        <v>0</v>
      </c>
      <c r="I6561" s="27"/>
      <c r="J6561" s="28">
        <v>0</v>
      </c>
      <c r="K6561" t="str">
        <f>IF((LEN(relatorio_Ananindeua3[[#This Row],[CIF/CPF/CNPJ]])=14),relatorio_Ananindeua3[[#This Row],[CIF/CPF/CNPJ]],relatorio_Ananindeua3[[#This Row],[Coluna2]])</f>
        <v>54012628000136</v>
      </c>
      <c r="L6561" t="str">
        <f t="shared" si="103"/>
        <v>540******36</v>
      </c>
    </row>
    <row r="6562" spans="1:12" x14ac:dyDescent="0.25">
      <c r="A6562" s="23" t="s">
        <v>12076</v>
      </c>
      <c r="B6562" s="23" t="s">
        <v>12077</v>
      </c>
      <c r="C6562" s="23" t="s">
        <v>32</v>
      </c>
      <c r="D6562" s="24">
        <v>45344.622870370367</v>
      </c>
      <c r="E6562" s="25" t="s">
        <v>13</v>
      </c>
      <c r="F6562" s="26" t="s">
        <v>16</v>
      </c>
      <c r="G6562" s="26" t="s">
        <v>14</v>
      </c>
      <c r="H6562" s="23">
        <v>0</v>
      </c>
      <c r="I6562" s="27"/>
      <c r="J6562" s="28">
        <v>0</v>
      </c>
      <c r="K6562" t="str">
        <f>IF((LEN(relatorio_Ananindeua3[[#This Row],[CIF/CPF/CNPJ]])=14),relatorio_Ananindeua3[[#This Row],[CIF/CPF/CNPJ]],relatorio_Ananindeua3[[#This Row],[Coluna2]])</f>
        <v>54012951000100</v>
      </c>
      <c r="L6562" t="str">
        <f t="shared" si="103"/>
        <v>540******00</v>
      </c>
    </row>
    <row r="6563" spans="1:12" x14ac:dyDescent="0.25">
      <c r="A6563" s="23" t="s">
        <v>12002</v>
      </c>
      <c r="B6563" s="23" t="s">
        <v>12003</v>
      </c>
      <c r="C6563" s="23" t="s">
        <v>32</v>
      </c>
      <c r="D6563" s="24">
        <v>45344.622881944444</v>
      </c>
      <c r="E6563" s="25" t="s">
        <v>13</v>
      </c>
      <c r="F6563" s="26" t="s">
        <v>16</v>
      </c>
      <c r="G6563" s="26" t="s">
        <v>14</v>
      </c>
      <c r="H6563" s="23">
        <v>0</v>
      </c>
      <c r="I6563" s="27"/>
      <c r="J6563" s="28">
        <v>0</v>
      </c>
      <c r="K6563" t="str">
        <f>IF((LEN(relatorio_Ananindeua3[[#This Row],[CIF/CPF/CNPJ]])=14),relatorio_Ananindeua3[[#This Row],[CIF/CPF/CNPJ]],relatorio_Ananindeua3[[#This Row],[Coluna2]])</f>
        <v>53995078000150</v>
      </c>
      <c r="L6563" t="str">
        <f t="shared" si="103"/>
        <v>539******50</v>
      </c>
    </row>
    <row r="6564" spans="1:12" x14ac:dyDescent="0.25">
      <c r="A6564" s="23" t="s">
        <v>10122</v>
      </c>
      <c r="B6564" s="23" t="s">
        <v>10123</v>
      </c>
      <c r="C6564" s="23" t="s">
        <v>34</v>
      </c>
      <c r="D6564" s="24">
        <v>45344.623020833336</v>
      </c>
      <c r="E6564" s="25" t="s">
        <v>13</v>
      </c>
      <c r="F6564" s="26" t="s">
        <v>16</v>
      </c>
      <c r="G6564" s="26" t="s">
        <v>14</v>
      </c>
      <c r="H6564" s="23">
        <v>0</v>
      </c>
      <c r="I6564" s="27"/>
      <c r="J6564" s="28">
        <v>0</v>
      </c>
      <c r="K6564" t="str">
        <f>IF((LEN(relatorio_Ananindeua3[[#This Row],[CIF/CPF/CNPJ]])=14),relatorio_Ananindeua3[[#This Row],[CIF/CPF/CNPJ]],relatorio_Ananindeua3[[#This Row],[Coluna2]])</f>
        <v>53278142000181</v>
      </c>
      <c r="L6564" t="str">
        <f t="shared" si="103"/>
        <v>532******81</v>
      </c>
    </row>
    <row r="6565" spans="1:12" x14ac:dyDescent="0.25">
      <c r="A6565" s="23" t="s">
        <v>2686</v>
      </c>
      <c r="B6565" s="23" t="s">
        <v>2687</v>
      </c>
      <c r="C6565" s="23" t="s">
        <v>34</v>
      </c>
      <c r="D6565" s="24">
        <v>45344.623090277775</v>
      </c>
      <c r="E6565" s="25" t="s">
        <v>13</v>
      </c>
      <c r="F6565" s="26" t="s">
        <v>16</v>
      </c>
      <c r="G6565" s="26" t="s">
        <v>14</v>
      </c>
      <c r="H6565" s="23">
        <v>0</v>
      </c>
      <c r="I6565" s="27"/>
      <c r="J6565" s="28">
        <v>0</v>
      </c>
      <c r="K6565" t="str">
        <f>IF((LEN(relatorio_Ananindeua3[[#This Row],[CIF/CPF/CNPJ]])=14),relatorio_Ananindeua3[[#This Row],[CIF/CPF/CNPJ]],relatorio_Ananindeua3[[#This Row],[Coluna2]])</f>
        <v>29919125000100</v>
      </c>
      <c r="L6565" t="str">
        <f t="shared" si="103"/>
        <v>299******00</v>
      </c>
    </row>
    <row r="6566" spans="1:12" x14ac:dyDescent="0.25">
      <c r="A6566" s="23" t="s">
        <v>9759</v>
      </c>
      <c r="B6566" s="23" t="s">
        <v>9760</v>
      </c>
      <c r="C6566" s="23" t="s">
        <v>18</v>
      </c>
      <c r="D6566" s="24">
        <v>45344.634479166663</v>
      </c>
      <c r="E6566" s="25" t="s">
        <v>13</v>
      </c>
      <c r="F6566" s="26" t="s">
        <v>16</v>
      </c>
      <c r="G6566" s="26" t="s">
        <v>14</v>
      </c>
      <c r="H6566" s="23">
        <v>0</v>
      </c>
      <c r="I6566" s="27"/>
      <c r="J6566" s="28">
        <v>0</v>
      </c>
      <c r="K6566" t="str">
        <f>IF((LEN(relatorio_Ananindeua3[[#This Row],[CIF/CPF/CNPJ]])=14),relatorio_Ananindeua3[[#This Row],[CIF/CPF/CNPJ]],relatorio_Ananindeua3[[#This Row],[Coluna2]])</f>
        <v>52174367000125</v>
      </c>
      <c r="L6566" t="str">
        <f t="shared" si="103"/>
        <v>521******25</v>
      </c>
    </row>
    <row r="6567" spans="1:12" x14ac:dyDescent="0.25">
      <c r="A6567" s="23" t="s">
        <v>8298</v>
      </c>
      <c r="B6567" s="23" t="s">
        <v>8299</v>
      </c>
      <c r="C6567" s="23" t="s">
        <v>17</v>
      </c>
      <c r="D6567" s="24">
        <v>45344.64303240741</v>
      </c>
      <c r="E6567" s="25" t="s">
        <v>11</v>
      </c>
      <c r="F6567" s="26" t="s">
        <v>16</v>
      </c>
      <c r="G6567" s="26" t="s">
        <v>14</v>
      </c>
      <c r="H6567" s="23">
        <v>0</v>
      </c>
      <c r="I6567" s="27"/>
      <c r="J6567" s="28">
        <v>0</v>
      </c>
      <c r="K6567" t="str">
        <f>IF((LEN(relatorio_Ananindeua3[[#This Row],[CIF/CPF/CNPJ]])=14),relatorio_Ananindeua3[[#This Row],[CIF/CPF/CNPJ]],relatorio_Ananindeua3[[#This Row],[Coluna2]])</f>
        <v>49571463000100</v>
      </c>
      <c r="L6567" t="str">
        <f t="shared" si="103"/>
        <v>495******00</v>
      </c>
    </row>
    <row r="6568" spans="1:12" x14ac:dyDescent="0.25">
      <c r="A6568" s="23" t="s">
        <v>4916</v>
      </c>
      <c r="B6568" s="23" t="s">
        <v>4917</v>
      </c>
      <c r="C6568" s="23" t="s">
        <v>34</v>
      </c>
      <c r="D6568" s="24">
        <v>45344.646747685183</v>
      </c>
      <c r="E6568" s="25" t="s">
        <v>13</v>
      </c>
      <c r="F6568" s="26" t="s">
        <v>16</v>
      </c>
      <c r="G6568" s="26" t="s">
        <v>14</v>
      </c>
      <c r="H6568" s="23">
        <v>0</v>
      </c>
      <c r="I6568" s="27"/>
      <c r="J6568" s="28">
        <v>0</v>
      </c>
      <c r="K6568" t="str">
        <f>IF((LEN(relatorio_Ananindeua3[[#This Row],[CIF/CPF/CNPJ]])=14),relatorio_Ananindeua3[[#This Row],[CIF/CPF/CNPJ]],relatorio_Ananindeua3[[#This Row],[Coluna2]])</f>
        <v>39966699000184</v>
      </c>
      <c r="L6568" t="str">
        <f t="shared" si="103"/>
        <v>399******84</v>
      </c>
    </row>
    <row r="6569" spans="1:12" x14ac:dyDescent="0.25">
      <c r="A6569" s="23" t="s">
        <v>2704</v>
      </c>
      <c r="B6569" s="23" t="s">
        <v>2705</v>
      </c>
      <c r="C6569" s="23" t="s">
        <v>17</v>
      </c>
      <c r="D6569" s="24">
        <v>45344.695300925923</v>
      </c>
      <c r="E6569" s="25" t="s">
        <v>11</v>
      </c>
      <c r="F6569" s="26" t="s">
        <v>16</v>
      </c>
      <c r="G6569" s="26" t="s">
        <v>14</v>
      </c>
      <c r="H6569" s="23">
        <v>0</v>
      </c>
      <c r="I6569" s="27"/>
      <c r="J6569" s="28">
        <v>0</v>
      </c>
      <c r="K6569" t="str">
        <f>IF((LEN(relatorio_Ananindeua3[[#This Row],[CIF/CPF/CNPJ]])=14),relatorio_Ananindeua3[[#This Row],[CIF/CPF/CNPJ]],relatorio_Ananindeua3[[#This Row],[Coluna2]])</f>
        <v>30004263000130</v>
      </c>
      <c r="L6569" t="str">
        <f t="shared" si="103"/>
        <v>300******30</v>
      </c>
    </row>
    <row r="6570" spans="1:12" x14ac:dyDescent="0.25">
      <c r="A6570" s="23" t="s">
        <v>11956</v>
      </c>
      <c r="B6570" s="23" t="s">
        <v>11957</v>
      </c>
      <c r="C6570" s="23" t="s">
        <v>32</v>
      </c>
      <c r="D6570" s="24">
        <v>45344.713518518518</v>
      </c>
      <c r="E6570" s="25" t="s">
        <v>13</v>
      </c>
      <c r="F6570" s="26" t="s">
        <v>16</v>
      </c>
      <c r="G6570" s="26" t="s">
        <v>14</v>
      </c>
      <c r="H6570" s="23">
        <v>0</v>
      </c>
      <c r="I6570" s="27"/>
      <c r="J6570" s="28">
        <v>0</v>
      </c>
      <c r="K6570" t="str">
        <f>IF((LEN(relatorio_Ananindeua3[[#This Row],[CIF/CPF/CNPJ]])=14),relatorio_Ananindeua3[[#This Row],[CIF/CPF/CNPJ]],relatorio_Ananindeua3[[#This Row],[Coluna2]])</f>
        <v>53983742000140</v>
      </c>
      <c r="L6570" t="str">
        <f t="shared" si="103"/>
        <v>539******40</v>
      </c>
    </row>
    <row r="6571" spans="1:12" x14ac:dyDescent="0.25">
      <c r="A6571" s="23" t="s">
        <v>6904</v>
      </c>
      <c r="B6571" s="23" t="s">
        <v>6905</v>
      </c>
      <c r="C6571" s="23" t="s">
        <v>20</v>
      </c>
      <c r="D6571" s="24">
        <v>45345</v>
      </c>
      <c r="E6571" s="25" t="s">
        <v>13</v>
      </c>
      <c r="F6571" s="26" t="s">
        <v>19</v>
      </c>
      <c r="G6571" s="26" t="s">
        <v>13496</v>
      </c>
      <c r="H6571" s="23">
        <v>0</v>
      </c>
      <c r="I6571" s="27"/>
      <c r="J6571" s="28">
        <v>16</v>
      </c>
      <c r="K6571" t="str">
        <f>IF((LEN(relatorio_Ananindeua3[[#This Row],[CIF/CPF/CNPJ]])=14),relatorio_Ananindeua3[[#This Row],[CIF/CPF/CNPJ]],relatorio_Ananindeua3[[#This Row],[Coluna2]])</f>
        <v>46201083002393</v>
      </c>
      <c r="L6571" t="str">
        <f t="shared" si="103"/>
        <v>462******93</v>
      </c>
    </row>
    <row r="6572" spans="1:12" x14ac:dyDescent="0.25">
      <c r="A6572" s="23" t="s">
        <v>13467</v>
      </c>
      <c r="B6572" s="23" t="s">
        <v>13466</v>
      </c>
      <c r="C6572" s="23" t="s">
        <v>21</v>
      </c>
      <c r="D6572" s="24">
        <v>45345</v>
      </c>
      <c r="E6572" s="25" t="s">
        <v>13</v>
      </c>
      <c r="F6572" s="26" t="s">
        <v>19</v>
      </c>
      <c r="G6572" s="26" t="s">
        <v>13496</v>
      </c>
      <c r="H6572" s="23">
        <v>0</v>
      </c>
      <c r="I6572" s="27"/>
      <c r="J6572" s="28">
        <v>844.2</v>
      </c>
      <c r="K6572" t="str">
        <f>IF((LEN(relatorio_Ananindeua3[[#This Row],[CIF/CPF/CNPJ]])=14),relatorio_Ananindeua3[[#This Row],[CIF/CPF/CNPJ]],relatorio_Ananindeua3[[#This Row],[Coluna2]])</f>
        <v>60975737005978</v>
      </c>
      <c r="L6572" t="str">
        <f t="shared" si="103"/>
        <v>609******78</v>
      </c>
    </row>
    <row r="6573" spans="1:12" x14ac:dyDescent="0.25">
      <c r="A6573" s="23" t="s">
        <v>12094</v>
      </c>
      <c r="B6573" s="23" t="s">
        <v>12095</v>
      </c>
      <c r="C6573" s="23" t="s">
        <v>32</v>
      </c>
      <c r="D6573" s="24">
        <v>45345.031377314815</v>
      </c>
      <c r="E6573" s="25" t="s">
        <v>13</v>
      </c>
      <c r="F6573" s="26" t="s">
        <v>16</v>
      </c>
      <c r="G6573" s="26" t="s">
        <v>14</v>
      </c>
      <c r="H6573" s="23">
        <v>0</v>
      </c>
      <c r="I6573" s="27"/>
      <c r="J6573" s="28">
        <v>0</v>
      </c>
      <c r="K6573" t="str">
        <f>IF((LEN(relatorio_Ananindeua3[[#This Row],[CIF/CPF/CNPJ]])=14),relatorio_Ananindeua3[[#This Row],[CIF/CPF/CNPJ]],relatorio_Ananindeua3[[#This Row],[Coluna2]])</f>
        <v>54025654000107</v>
      </c>
      <c r="L6573" t="str">
        <f t="shared" si="103"/>
        <v>540******07</v>
      </c>
    </row>
    <row r="6574" spans="1:12" x14ac:dyDescent="0.25">
      <c r="A6574" s="23" t="s">
        <v>9893</v>
      </c>
      <c r="B6574" s="23" t="s">
        <v>9894</v>
      </c>
      <c r="C6574" s="23" t="s">
        <v>34</v>
      </c>
      <c r="D6574" s="24">
        <v>45345.031400462962</v>
      </c>
      <c r="E6574" s="25" t="s">
        <v>13</v>
      </c>
      <c r="F6574" s="26" t="s">
        <v>16</v>
      </c>
      <c r="G6574" s="26" t="s">
        <v>14</v>
      </c>
      <c r="H6574" s="23">
        <v>0</v>
      </c>
      <c r="I6574" s="27"/>
      <c r="J6574" s="28">
        <v>0</v>
      </c>
      <c r="K6574" t="str">
        <f>IF((LEN(relatorio_Ananindeua3[[#This Row],[CIF/CPF/CNPJ]])=14),relatorio_Ananindeua3[[#This Row],[CIF/CPF/CNPJ]],relatorio_Ananindeua3[[#This Row],[Coluna2]])</f>
        <v>52566017000104</v>
      </c>
      <c r="L6574" t="str">
        <f t="shared" si="103"/>
        <v>525******04</v>
      </c>
    </row>
    <row r="6575" spans="1:12" x14ac:dyDescent="0.25">
      <c r="A6575" s="23" t="s">
        <v>4050</v>
      </c>
      <c r="B6575" s="23" t="s">
        <v>4051</v>
      </c>
      <c r="C6575" s="23" t="s">
        <v>34</v>
      </c>
      <c r="D6575" s="24">
        <v>45345.031423611108</v>
      </c>
      <c r="E6575" s="25" t="s">
        <v>13</v>
      </c>
      <c r="F6575" s="26" t="s">
        <v>16</v>
      </c>
      <c r="G6575" s="26" t="s">
        <v>14</v>
      </c>
      <c r="H6575" s="23">
        <v>0</v>
      </c>
      <c r="I6575" s="27"/>
      <c r="J6575" s="28">
        <v>0</v>
      </c>
      <c r="K6575" t="str">
        <f>IF((LEN(relatorio_Ananindeua3[[#This Row],[CIF/CPF/CNPJ]])=14),relatorio_Ananindeua3[[#This Row],[CIF/CPF/CNPJ]],relatorio_Ananindeua3[[#This Row],[Coluna2]])</f>
        <v>36004888000188</v>
      </c>
      <c r="L6575" t="str">
        <f t="shared" si="103"/>
        <v>360******88</v>
      </c>
    </row>
    <row r="6576" spans="1:12" x14ac:dyDescent="0.25">
      <c r="A6576" s="23" t="s">
        <v>12086</v>
      </c>
      <c r="B6576" s="23" t="s">
        <v>12087</v>
      </c>
      <c r="C6576" s="23" t="s">
        <v>32</v>
      </c>
      <c r="D6576" s="24">
        <v>45345.038298611114</v>
      </c>
      <c r="E6576" s="25" t="s">
        <v>13</v>
      </c>
      <c r="F6576" s="26" t="s">
        <v>16</v>
      </c>
      <c r="G6576" s="26" t="s">
        <v>14</v>
      </c>
      <c r="H6576" s="23">
        <v>0</v>
      </c>
      <c r="I6576" s="27"/>
      <c r="J6576" s="28">
        <v>0</v>
      </c>
      <c r="K6576" t="str">
        <f>IF((LEN(relatorio_Ananindeua3[[#This Row],[CIF/CPF/CNPJ]])=14),relatorio_Ananindeua3[[#This Row],[CIF/CPF/CNPJ]],relatorio_Ananindeua3[[#This Row],[Coluna2]])</f>
        <v>54020836000187</v>
      </c>
      <c r="L6576" t="str">
        <f t="shared" si="103"/>
        <v>540******87</v>
      </c>
    </row>
    <row r="6577" spans="1:12" x14ac:dyDescent="0.25">
      <c r="A6577" s="23" t="s">
        <v>1942</v>
      </c>
      <c r="B6577" s="23" t="s">
        <v>1943</v>
      </c>
      <c r="C6577" s="23" t="s">
        <v>34</v>
      </c>
      <c r="D6577" s="24">
        <v>45345.038344907407</v>
      </c>
      <c r="E6577" s="25" t="s">
        <v>13</v>
      </c>
      <c r="F6577" s="26" t="s">
        <v>16</v>
      </c>
      <c r="G6577" s="26" t="s">
        <v>14</v>
      </c>
      <c r="H6577" s="23">
        <v>0</v>
      </c>
      <c r="I6577" s="27"/>
      <c r="J6577" s="28">
        <v>0</v>
      </c>
      <c r="K6577" t="str">
        <f>IF((LEN(relatorio_Ananindeua3[[#This Row],[CIF/CPF/CNPJ]])=14),relatorio_Ananindeua3[[#This Row],[CIF/CPF/CNPJ]],relatorio_Ananindeua3[[#This Row],[Coluna2]])</f>
        <v>26048429000142</v>
      </c>
      <c r="L6577" t="str">
        <f t="shared" si="103"/>
        <v>260******42</v>
      </c>
    </row>
    <row r="6578" spans="1:12" x14ac:dyDescent="0.25">
      <c r="A6578" s="23" t="s">
        <v>1219</v>
      </c>
      <c r="B6578" s="23" t="s">
        <v>1220</v>
      </c>
      <c r="C6578" s="23" t="s">
        <v>34</v>
      </c>
      <c r="D6578" s="24">
        <v>45345.038356481484</v>
      </c>
      <c r="E6578" s="25" t="s">
        <v>13</v>
      </c>
      <c r="F6578" s="26" t="s">
        <v>16</v>
      </c>
      <c r="G6578" s="26" t="s">
        <v>14</v>
      </c>
      <c r="H6578" s="23">
        <v>0</v>
      </c>
      <c r="I6578" s="27"/>
      <c r="J6578" s="28">
        <v>0</v>
      </c>
      <c r="K6578" t="str">
        <f>IF((LEN(relatorio_Ananindeua3[[#This Row],[CIF/CPF/CNPJ]])=14),relatorio_Ananindeua3[[#This Row],[CIF/CPF/CNPJ]],relatorio_Ananindeua3[[#This Row],[Coluna2]])</f>
        <v>19590965000100</v>
      </c>
      <c r="L6578" t="str">
        <f t="shared" si="103"/>
        <v>195******00</v>
      </c>
    </row>
    <row r="6579" spans="1:12" x14ac:dyDescent="0.25">
      <c r="A6579" s="23" t="s">
        <v>3666</v>
      </c>
      <c r="B6579" s="23" t="s">
        <v>3667</v>
      </c>
      <c r="C6579" s="23" t="s">
        <v>34</v>
      </c>
      <c r="D6579" s="24">
        <v>45345.045277777775</v>
      </c>
      <c r="E6579" s="25" t="s">
        <v>13</v>
      </c>
      <c r="F6579" s="26" t="s">
        <v>16</v>
      </c>
      <c r="G6579" s="26" t="s">
        <v>14</v>
      </c>
      <c r="H6579" s="23">
        <v>0</v>
      </c>
      <c r="I6579" s="27"/>
      <c r="J6579" s="28">
        <v>0</v>
      </c>
      <c r="K6579" t="str">
        <f>IF((LEN(relatorio_Ananindeua3[[#This Row],[CIF/CPF/CNPJ]])=14),relatorio_Ananindeua3[[#This Row],[CIF/CPF/CNPJ]],relatorio_Ananindeua3[[#This Row],[Coluna2]])</f>
        <v>34510992000119</v>
      </c>
      <c r="L6579" t="str">
        <f t="shared" si="103"/>
        <v>345******19</v>
      </c>
    </row>
    <row r="6580" spans="1:12" x14ac:dyDescent="0.25">
      <c r="A6580" s="23" t="s">
        <v>2516</v>
      </c>
      <c r="B6580" s="23" t="s">
        <v>2517</v>
      </c>
      <c r="C6580" s="23" t="s">
        <v>34</v>
      </c>
      <c r="D6580" s="24">
        <v>45345.045312499999</v>
      </c>
      <c r="E6580" s="25" t="s">
        <v>13</v>
      </c>
      <c r="F6580" s="26" t="s">
        <v>16</v>
      </c>
      <c r="G6580" s="26" t="s">
        <v>14</v>
      </c>
      <c r="H6580" s="23">
        <v>0</v>
      </c>
      <c r="I6580" s="27"/>
      <c r="J6580" s="28">
        <v>0</v>
      </c>
      <c r="K6580" t="str">
        <f>IF((LEN(relatorio_Ananindeua3[[#This Row],[CIF/CPF/CNPJ]])=14),relatorio_Ananindeua3[[#This Row],[CIF/CPF/CNPJ]],relatorio_Ananindeua3[[#This Row],[Coluna2]])</f>
        <v>29187091000106</v>
      </c>
      <c r="L6580" t="str">
        <f t="shared" si="103"/>
        <v>291******06</v>
      </c>
    </row>
    <row r="6581" spans="1:12" x14ac:dyDescent="0.25">
      <c r="A6581" s="23" t="s">
        <v>12098</v>
      </c>
      <c r="B6581" s="23" t="s">
        <v>12099</v>
      </c>
      <c r="C6581" s="23" t="s">
        <v>32</v>
      </c>
      <c r="D6581" s="24">
        <v>45345.052175925928</v>
      </c>
      <c r="E6581" s="25" t="s">
        <v>13</v>
      </c>
      <c r="F6581" s="26" t="s">
        <v>16</v>
      </c>
      <c r="G6581" s="26" t="s">
        <v>14</v>
      </c>
      <c r="H6581" s="23">
        <v>0</v>
      </c>
      <c r="I6581" s="27"/>
      <c r="J6581" s="28">
        <v>0</v>
      </c>
      <c r="K6581" t="str">
        <f>IF((LEN(relatorio_Ananindeua3[[#This Row],[CIF/CPF/CNPJ]])=14),relatorio_Ananindeua3[[#This Row],[CIF/CPF/CNPJ]],relatorio_Ananindeua3[[#This Row],[Coluna2]])</f>
        <v>54032603000102</v>
      </c>
      <c r="L6581" t="str">
        <f t="shared" si="103"/>
        <v>540******02</v>
      </c>
    </row>
    <row r="6582" spans="1:12" x14ac:dyDescent="0.25">
      <c r="A6582" s="23" t="s">
        <v>12096</v>
      </c>
      <c r="B6582" s="23" t="s">
        <v>12097</v>
      </c>
      <c r="C6582" s="23" t="s">
        <v>32</v>
      </c>
      <c r="D6582" s="24">
        <v>45345.052210648151</v>
      </c>
      <c r="E6582" s="25" t="s">
        <v>13</v>
      </c>
      <c r="F6582" s="26" t="s">
        <v>16</v>
      </c>
      <c r="G6582" s="26" t="s">
        <v>14</v>
      </c>
      <c r="H6582" s="23">
        <v>0</v>
      </c>
      <c r="I6582" s="27"/>
      <c r="J6582" s="28">
        <v>0</v>
      </c>
      <c r="K6582" t="str">
        <f>IF((LEN(relatorio_Ananindeua3[[#This Row],[CIF/CPF/CNPJ]])=14),relatorio_Ananindeua3[[#This Row],[CIF/CPF/CNPJ]],relatorio_Ananindeua3[[#This Row],[Coluna2]])</f>
        <v>54030065000109</v>
      </c>
      <c r="L6582" t="str">
        <f t="shared" si="103"/>
        <v>540******09</v>
      </c>
    </row>
    <row r="6583" spans="1:12" x14ac:dyDescent="0.25">
      <c r="A6583" s="23" t="s">
        <v>10984</v>
      </c>
      <c r="B6583" s="23" t="s">
        <v>10985</v>
      </c>
      <c r="C6583" s="23" t="s">
        <v>34</v>
      </c>
      <c r="D6583" s="24">
        <v>45345.052233796298</v>
      </c>
      <c r="E6583" s="25" t="s">
        <v>13</v>
      </c>
      <c r="F6583" s="26" t="s">
        <v>16</v>
      </c>
      <c r="G6583" s="26" t="s">
        <v>14</v>
      </c>
      <c r="H6583" s="23">
        <v>0</v>
      </c>
      <c r="I6583" s="27"/>
      <c r="J6583" s="28">
        <v>0</v>
      </c>
      <c r="K6583" t="str">
        <f>IF((LEN(relatorio_Ananindeua3[[#This Row],[CIF/CPF/CNPJ]])=14),relatorio_Ananindeua3[[#This Row],[CIF/CPF/CNPJ]],relatorio_Ananindeua3[[#This Row],[Coluna2]])</f>
        <v>53636757000132</v>
      </c>
      <c r="L6583" t="str">
        <f t="shared" si="103"/>
        <v>536******32</v>
      </c>
    </row>
    <row r="6584" spans="1:12" x14ac:dyDescent="0.25">
      <c r="A6584" s="23" t="s">
        <v>12082</v>
      </c>
      <c r="B6584" s="23" t="s">
        <v>12083</v>
      </c>
      <c r="C6584" s="23" t="s">
        <v>32</v>
      </c>
      <c r="D6584" s="24">
        <v>45345.059131944443</v>
      </c>
      <c r="E6584" s="25" t="s">
        <v>13</v>
      </c>
      <c r="F6584" s="26" t="s">
        <v>16</v>
      </c>
      <c r="G6584" s="26" t="s">
        <v>14</v>
      </c>
      <c r="H6584" s="23">
        <v>0</v>
      </c>
      <c r="I6584" s="27"/>
      <c r="J6584" s="28">
        <v>0</v>
      </c>
      <c r="K6584" t="str">
        <f>IF((LEN(relatorio_Ananindeua3[[#This Row],[CIF/CPF/CNPJ]])=14),relatorio_Ananindeua3[[#This Row],[CIF/CPF/CNPJ]],relatorio_Ananindeua3[[#This Row],[Coluna2]])</f>
        <v>54018250000188</v>
      </c>
      <c r="L6584" t="str">
        <f t="shared" si="103"/>
        <v>540******88</v>
      </c>
    </row>
    <row r="6585" spans="1:12" x14ac:dyDescent="0.25">
      <c r="A6585" s="23" t="s">
        <v>6591</v>
      </c>
      <c r="B6585" s="23" t="s">
        <v>6592</v>
      </c>
      <c r="C6585" s="23" t="s">
        <v>34</v>
      </c>
      <c r="D6585" s="24">
        <v>45345.059166666666</v>
      </c>
      <c r="E6585" s="25" t="s">
        <v>13</v>
      </c>
      <c r="F6585" s="26" t="s">
        <v>16</v>
      </c>
      <c r="G6585" s="26" t="s">
        <v>14</v>
      </c>
      <c r="H6585" s="23">
        <v>0</v>
      </c>
      <c r="I6585" s="27"/>
      <c r="J6585" s="28">
        <v>0</v>
      </c>
      <c r="K6585" t="str">
        <f>IF((LEN(relatorio_Ananindeua3[[#This Row],[CIF/CPF/CNPJ]])=14),relatorio_Ananindeua3[[#This Row],[CIF/CPF/CNPJ]],relatorio_Ananindeua3[[#This Row],[Coluna2]])</f>
        <v>45388647000170</v>
      </c>
      <c r="L6585" t="str">
        <f t="shared" si="103"/>
        <v>453******70</v>
      </c>
    </row>
    <row r="6586" spans="1:12" x14ac:dyDescent="0.25">
      <c r="A6586" s="23" t="s">
        <v>2524</v>
      </c>
      <c r="B6586" s="23" t="s">
        <v>2525</v>
      </c>
      <c r="C6586" s="23" t="s">
        <v>34</v>
      </c>
      <c r="D6586" s="24">
        <v>45345.059178240743</v>
      </c>
      <c r="E6586" s="25" t="s">
        <v>13</v>
      </c>
      <c r="F6586" s="26" t="s">
        <v>16</v>
      </c>
      <c r="G6586" s="26" t="s">
        <v>14</v>
      </c>
      <c r="H6586" s="23">
        <v>0</v>
      </c>
      <c r="I6586" s="27"/>
      <c r="J6586" s="28">
        <v>0</v>
      </c>
      <c r="K6586" t="str">
        <f>IF((LEN(relatorio_Ananindeua3[[#This Row],[CIF/CPF/CNPJ]])=14),relatorio_Ananindeua3[[#This Row],[CIF/CPF/CNPJ]],relatorio_Ananindeua3[[#This Row],[Coluna2]])</f>
        <v>29214067000100</v>
      </c>
      <c r="L6586" t="str">
        <f t="shared" si="103"/>
        <v>292******00</v>
      </c>
    </row>
    <row r="6587" spans="1:12" x14ac:dyDescent="0.25">
      <c r="A6587" s="23" t="s">
        <v>12074</v>
      </c>
      <c r="B6587" s="23" t="s">
        <v>12075</v>
      </c>
      <c r="C6587" s="23" t="s">
        <v>34</v>
      </c>
      <c r="D6587" s="24">
        <v>45345.079988425925</v>
      </c>
      <c r="E6587" s="25" t="s">
        <v>13</v>
      </c>
      <c r="F6587" s="26" t="s">
        <v>16</v>
      </c>
      <c r="G6587" s="26" t="s">
        <v>14</v>
      </c>
      <c r="H6587" s="23">
        <v>0</v>
      </c>
      <c r="I6587" s="27"/>
      <c r="J6587" s="28">
        <v>0</v>
      </c>
      <c r="K6587" t="str">
        <f>IF((LEN(relatorio_Ananindeua3[[#This Row],[CIF/CPF/CNPJ]])=14),relatorio_Ananindeua3[[#This Row],[CIF/CPF/CNPJ]],relatorio_Ananindeua3[[#This Row],[Coluna2]])</f>
        <v>54012858000103</v>
      </c>
      <c r="L6587" t="str">
        <f t="shared" si="103"/>
        <v>540******03</v>
      </c>
    </row>
    <row r="6588" spans="1:12" x14ac:dyDescent="0.25">
      <c r="A6588" s="23" t="s">
        <v>9649</v>
      </c>
      <c r="B6588" s="23" t="s">
        <v>9650</v>
      </c>
      <c r="C6588" s="23" t="s">
        <v>34</v>
      </c>
      <c r="D6588" s="24">
        <v>45345.086944444447</v>
      </c>
      <c r="E6588" s="25" t="s">
        <v>13</v>
      </c>
      <c r="F6588" s="26" t="s">
        <v>16</v>
      </c>
      <c r="G6588" s="26" t="s">
        <v>14</v>
      </c>
      <c r="H6588" s="23">
        <v>0</v>
      </c>
      <c r="I6588" s="27"/>
      <c r="J6588" s="28">
        <v>0</v>
      </c>
      <c r="K6588" t="str">
        <f>IF((LEN(relatorio_Ananindeua3[[#This Row],[CIF/CPF/CNPJ]])=14),relatorio_Ananindeua3[[#This Row],[CIF/CPF/CNPJ]],relatorio_Ananindeua3[[#This Row],[Coluna2]])</f>
        <v>51903281000123</v>
      </c>
      <c r="L6588" t="str">
        <f t="shared" si="103"/>
        <v>519******23</v>
      </c>
    </row>
    <row r="6589" spans="1:12" x14ac:dyDescent="0.25">
      <c r="A6589" s="23" t="s">
        <v>9629</v>
      </c>
      <c r="B6589" s="23" t="s">
        <v>9630</v>
      </c>
      <c r="C6589" s="23" t="s">
        <v>34</v>
      </c>
      <c r="D6589" s="24">
        <v>45345.086956018517</v>
      </c>
      <c r="E6589" s="25" t="s">
        <v>13</v>
      </c>
      <c r="F6589" s="26" t="s">
        <v>16</v>
      </c>
      <c r="G6589" s="26" t="s">
        <v>14</v>
      </c>
      <c r="H6589" s="23">
        <v>0</v>
      </c>
      <c r="I6589" s="27"/>
      <c r="J6589" s="28">
        <v>0</v>
      </c>
      <c r="K6589" t="str">
        <f>IF((LEN(relatorio_Ananindeua3[[#This Row],[CIF/CPF/CNPJ]])=14),relatorio_Ananindeua3[[#This Row],[CIF/CPF/CNPJ]],relatorio_Ananindeua3[[#This Row],[Coluna2]])</f>
        <v>51878503000103</v>
      </c>
      <c r="L6589" t="str">
        <f t="shared" si="103"/>
        <v>518******03</v>
      </c>
    </row>
    <row r="6590" spans="1:12" x14ac:dyDescent="0.25">
      <c r="A6590" s="23" t="s">
        <v>3574</v>
      </c>
      <c r="B6590" s="23" t="s">
        <v>3575</v>
      </c>
      <c r="C6590" s="23" t="s">
        <v>34</v>
      </c>
      <c r="D6590" s="24">
        <v>45345.086967592593</v>
      </c>
      <c r="E6590" s="25" t="s">
        <v>13</v>
      </c>
      <c r="F6590" s="26" t="s">
        <v>16</v>
      </c>
      <c r="G6590" s="26" t="s">
        <v>14</v>
      </c>
      <c r="H6590" s="23">
        <v>0</v>
      </c>
      <c r="I6590" s="27"/>
      <c r="J6590" s="28">
        <v>0</v>
      </c>
      <c r="K6590" t="str">
        <f>IF((LEN(relatorio_Ananindeua3[[#This Row],[CIF/CPF/CNPJ]])=14),relatorio_Ananindeua3[[#This Row],[CIF/CPF/CNPJ]],relatorio_Ananindeua3[[#This Row],[Coluna2]])</f>
        <v>34100977000100</v>
      </c>
      <c r="L6590" t="str">
        <f t="shared" si="103"/>
        <v>341******00</v>
      </c>
    </row>
    <row r="6591" spans="1:12" x14ac:dyDescent="0.25">
      <c r="A6591" s="23" t="s">
        <v>7684</v>
      </c>
      <c r="B6591" s="23" t="s">
        <v>7685</v>
      </c>
      <c r="C6591" s="23" t="s">
        <v>34</v>
      </c>
      <c r="D6591" s="24">
        <v>45345.093877314815</v>
      </c>
      <c r="E6591" s="25" t="s">
        <v>13</v>
      </c>
      <c r="F6591" s="26" t="s">
        <v>16</v>
      </c>
      <c r="G6591" s="26" t="s">
        <v>14</v>
      </c>
      <c r="H6591" s="23">
        <v>0</v>
      </c>
      <c r="I6591" s="27"/>
      <c r="J6591" s="28">
        <v>0</v>
      </c>
      <c r="K6591" t="str">
        <f>IF((LEN(relatorio_Ananindeua3[[#This Row],[CIF/CPF/CNPJ]])=14),relatorio_Ananindeua3[[#This Row],[CIF/CPF/CNPJ]],relatorio_Ananindeua3[[#This Row],[Coluna2]])</f>
        <v>48187285000148</v>
      </c>
      <c r="L6591" t="str">
        <f t="shared" si="103"/>
        <v>481******48</v>
      </c>
    </row>
    <row r="6592" spans="1:12" x14ac:dyDescent="0.25">
      <c r="A6592" s="23" t="s">
        <v>6631</v>
      </c>
      <c r="B6592" s="23" t="s">
        <v>6632</v>
      </c>
      <c r="C6592" s="23" t="s">
        <v>34</v>
      </c>
      <c r="D6592" s="24">
        <v>45345.093888888892</v>
      </c>
      <c r="E6592" s="25" t="s">
        <v>13</v>
      </c>
      <c r="F6592" s="26" t="s">
        <v>16</v>
      </c>
      <c r="G6592" s="26" t="s">
        <v>14</v>
      </c>
      <c r="H6592" s="23">
        <v>0</v>
      </c>
      <c r="I6592" s="27"/>
      <c r="J6592" s="28">
        <v>0</v>
      </c>
      <c r="K6592" t="str">
        <f>IF((LEN(relatorio_Ananindeua3[[#This Row],[CIF/CPF/CNPJ]])=14),relatorio_Ananindeua3[[#This Row],[CIF/CPF/CNPJ]],relatorio_Ananindeua3[[#This Row],[Coluna2]])</f>
        <v>45467572000113</v>
      </c>
      <c r="L6592" t="str">
        <f t="shared" si="103"/>
        <v>454******13</v>
      </c>
    </row>
    <row r="6593" spans="1:12" x14ac:dyDescent="0.25">
      <c r="A6593" s="23" t="s">
        <v>6445</v>
      </c>
      <c r="B6593" s="23" t="s">
        <v>6446</v>
      </c>
      <c r="C6593" s="23" t="s">
        <v>34</v>
      </c>
      <c r="D6593" s="24">
        <v>45345.100787037038</v>
      </c>
      <c r="E6593" s="25" t="s">
        <v>13</v>
      </c>
      <c r="F6593" s="26" t="s">
        <v>16</v>
      </c>
      <c r="G6593" s="26" t="s">
        <v>14</v>
      </c>
      <c r="H6593" s="23">
        <v>0</v>
      </c>
      <c r="I6593" s="27"/>
      <c r="J6593" s="28">
        <v>0</v>
      </c>
      <c r="K6593" t="str">
        <f>IF((LEN(relatorio_Ananindeua3[[#This Row],[CIF/CPF/CNPJ]])=14),relatorio_Ananindeua3[[#This Row],[CIF/CPF/CNPJ]],relatorio_Ananindeua3[[#This Row],[Coluna2]])</f>
        <v>44902817000120</v>
      </c>
      <c r="L6593" t="str">
        <f t="shared" si="103"/>
        <v>449******20</v>
      </c>
    </row>
    <row r="6594" spans="1:12" x14ac:dyDescent="0.25">
      <c r="A6594" s="23" t="s">
        <v>4962</v>
      </c>
      <c r="B6594" s="23" t="s">
        <v>4963</v>
      </c>
      <c r="C6594" s="23" t="s">
        <v>34</v>
      </c>
      <c r="D6594" s="24">
        <v>45345.100798611114</v>
      </c>
      <c r="E6594" s="25" t="s">
        <v>13</v>
      </c>
      <c r="F6594" s="26" t="s">
        <v>16</v>
      </c>
      <c r="G6594" s="26" t="s">
        <v>14</v>
      </c>
      <c r="H6594" s="23">
        <v>0</v>
      </c>
      <c r="I6594" s="27"/>
      <c r="J6594" s="28">
        <v>0</v>
      </c>
      <c r="K6594" t="str">
        <f>IF((LEN(relatorio_Ananindeua3[[#This Row],[CIF/CPF/CNPJ]])=14),relatorio_Ananindeua3[[#This Row],[CIF/CPF/CNPJ]],relatorio_Ananindeua3[[#This Row],[Coluna2]])</f>
        <v>40203435000158</v>
      </c>
      <c r="L6594" t="str">
        <f t="shared" si="103"/>
        <v>402******58</v>
      </c>
    </row>
    <row r="6595" spans="1:12" x14ac:dyDescent="0.25">
      <c r="A6595" s="23" t="s">
        <v>7777</v>
      </c>
      <c r="B6595" s="23" t="s">
        <v>7778</v>
      </c>
      <c r="C6595" s="23" t="s">
        <v>34</v>
      </c>
      <c r="D6595" s="24">
        <v>45345.114675925928</v>
      </c>
      <c r="E6595" s="25" t="s">
        <v>13</v>
      </c>
      <c r="F6595" s="26" t="s">
        <v>16</v>
      </c>
      <c r="G6595" s="26" t="s">
        <v>14</v>
      </c>
      <c r="H6595" s="23">
        <v>0</v>
      </c>
      <c r="I6595" s="27"/>
      <c r="J6595" s="28">
        <v>0</v>
      </c>
      <c r="K6595" t="str">
        <f>IF((LEN(relatorio_Ananindeua3[[#This Row],[CIF/CPF/CNPJ]])=14),relatorio_Ananindeua3[[#This Row],[CIF/CPF/CNPJ]],relatorio_Ananindeua3[[#This Row],[Coluna2]])</f>
        <v>48425897000121</v>
      </c>
      <c r="L6595" t="str">
        <f t="shared" si="103"/>
        <v>484******21</v>
      </c>
    </row>
    <row r="6596" spans="1:12" x14ac:dyDescent="0.25">
      <c r="A6596" s="23" t="s">
        <v>12092</v>
      </c>
      <c r="B6596" s="23" t="s">
        <v>12093</v>
      </c>
      <c r="C6596" s="23" t="s">
        <v>32</v>
      </c>
      <c r="D6596" s="24">
        <v>45345.302916666667</v>
      </c>
      <c r="E6596" s="25" t="s">
        <v>13</v>
      </c>
      <c r="F6596" s="26" t="s">
        <v>16</v>
      </c>
      <c r="G6596" s="26" t="s">
        <v>14</v>
      </c>
      <c r="H6596" s="23">
        <v>0</v>
      </c>
      <c r="I6596" s="27"/>
      <c r="J6596" s="28">
        <v>0</v>
      </c>
      <c r="K6596" t="str">
        <f>IF((LEN(relatorio_Ananindeua3[[#This Row],[CIF/CPF/CNPJ]])=14),relatorio_Ananindeua3[[#This Row],[CIF/CPF/CNPJ]],relatorio_Ananindeua3[[#This Row],[Coluna2]])</f>
        <v>54024496000162</v>
      </c>
      <c r="L6596" t="str">
        <f t="shared" si="103"/>
        <v>540******62</v>
      </c>
    </row>
    <row r="6597" spans="1:12" x14ac:dyDescent="0.25">
      <c r="A6597" s="23" t="s">
        <v>12088</v>
      </c>
      <c r="B6597" s="23" t="s">
        <v>12089</v>
      </c>
      <c r="C6597" s="23" t="s">
        <v>32</v>
      </c>
      <c r="D6597" s="24">
        <v>45345.316817129627</v>
      </c>
      <c r="E6597" s="25" t="s">
        <v>13</v>
      </c>
      <c r="F6597" s="26" t="s">
        <v>16</v>
      </c>
      <c r="G6597" s="26" t="s">
        <v>14</v>
      </c>
      <c r="H6597" s="23">
        <v>0</v>
      </c>
      <c r="I6597" s="27"/>
      <c r="J6597" s="28">
        <v>0</v>
      </c>
      <c r="K6597" t="str">
        <f>IF((LEN(relatorio_Ananindeua3[[#This Row],[CIF/CPF/CNPJ]])=14),relatorio_Ananindeua3[[#This Row],[CIF/CPF/CNPJ]],relatorio_Ananindeua3[[#This Row],[Coluna2]])</f>
        <v>54023522000138</v>
      </c>
      <c r="L6597" t="str">
        <f t="shared" si="103"/>
        <v>540******38</v>
      </c>
    </row>
    <row r="6598" spans="1:12" x14ac:dyDescent="0.25">
      <c r="A6598" s="23" t="s">
        <v>12080</v>
      </c>
      <c r="B6598" s="23" t="s">
        <v>12081</v>
      </c>
      <c r="C6598" s="23" t="s">
        <v>32</v>
      </c>
      <c r="D6598" s="24">
        <v>45345.316828703704</v>
      </c>
      <c r="E6598" s="25" t="s">
        <v>13</v>
      </c>
      <c r="F6598" s="26" t="s">
        <v>16</v>
      </c>
      <c r="G6598" s="26" t="s">
        <v>14</v>
      </c>
      <c r="H6598" s="23">
        <v>0</v>
      </c>
      <c r="I6598" s="27"/>
      <c r="J6598" s="28">
        <v>0</v>
      </c>
      <c r="K6598" t="str">
        <f>IF((LEN(relatorio_Ananindeua3[[#This Row],[CIF/CPF/CNPJ]])=14),relatorio_Ananindeua3[[#This Row],[CIF/CPF/CNPJ]],relatorio_Ananindeua3[[#This Row],[Coluna2]])</f>
        <v>54017260000107</v>
      </c>
      <c r="L6598" t="str">
        <f t="shared" si="103"/>
        <v>540******07</v>
      </c>
    </row>
    <row r="6599" spans="1:12" x14ac:dyDescent="0.25">
      <c r="A6599" s="23" t="s">
        <v>9314</v>
      </c>
      <c r="B6599" s="23" t="s">
        <v>9315</v>
      </c>
      <c r="C6599" s="23" t="s">
        <v>34</v>
      </c>
      <c r="D6599" s="24">
        <v>45345.316851851851</v>
      </c>
      <c r="E6599" s="25" t="s">
        <v>13</v>
      </c>
      <c r="F6599" s="26" t="s">
        <v>16</v>
      </c>
      <c r="G6599" s="26" t="s">
        <v>14</v>
      </c>
      <c r="H6599" s="23">
        <v>0</v>
      </c>
      <c r="I6599" s="27"/>
      <c r="J6599" s="28">
        <v>0</v>
      </c>
      <c r="K6599" t="str">
        <f>IF((LEN(relatorio_Ananindeua3[[#This Row],[CIF/CPF/CNPJ]])=14),relatorio_Ananindeua3[[#This Row],[CIF/CPF/CNPJ]],relatorio_Ananindeua3[[#This Row],[Coluna2]])</f>
        <v>51177514000158</v>
      </c>
      <c r="L6599" t="str">
        <f t="shared" si="103"/>
        <v>511******58</v>
      </c>
    </row>
    <row r="6600" spans="1:12" x14ac:dyDescent="0.25">
      <c r="A6600" s="23" t="s">
        <v>2040</v>
      </c>
      <c r="B6600" s="23" t="s">
        <v>2041</v>
      </c>
      <c r="C6600" s="23" t="s">
        <v>34</v>
      </c>
      <c r="D6600" s="24">
        <v>45345.316863425927</v>
      </c>
      <c r="E6600" s="25" t="s">
        <v>13</v>
      </c>
      <c r="F6600" s="26" t="s">
        <v>16</v>
      </c>
      <c r="G6600" s="26" t="s">
        <v>14</v>
      </c>
      <c r="H6600" s="23">
        <v>0</v>
      </c>
      <c r="I6600" s="27"/>
      <c r="J6600" s="28">
        <v>0</v>
      </c>
      <c r="K6600" t="str">
        <f>IF((LEN(relatorio_Ananindeua3[[#This Row],[CIF/CPF/CNPJ]])=14),relatorio_Ananindeua3[[#This Row],[CIF/CPF/CNPJ]],relatorio_Ananindeua3[[#This Row],[Coluna2]])</f>
        <v>26682819000170</v>
      </c>
      <c r="L6600" t="str">
        <f t="shared" si="103"/>
        <v>266******70</v>
      </c>
    </row>
    <row r="6601" spans="1:12" x14ac:dyDescent="0.25">
      <c r="A6601" s="23" t="s">
        <v>12084</v>
      </c>
      <c r="B6601" s="23" t="s">
        <v>12085</v>
      </c>
      <c r="C6601" s="23" t="s">
        <v>32</v>
      </c>
      <c r="D6601" s="24">
        <v>45345.323819444442</v>
      </c>
      <c r="E6601" s="25" t="s">
        <v>13</v>
      </c>
      <c r="F6601" s="26" t="s">
        <v>16</v>
      </c>
      <c r="G6601" s="26" t="s">
        <v>14</v>
      </c>
      <c r="H6601" s="23">
        <v>0</v>
      </c>
      <c r="I6601" s="27"/>
      <c r="J6601" s="28">
        <v>0</v>
      </c>
      <c r="K6601" t="str">
        <f>IF((LEN(relatorio_Ananindeua3[[#This Row],[CIF/CPF/CNPJ]])=14),relatorio_Ananindeua3[[#This Row],[CIF/CPF/CNPJ]],relatorio_Ananindeua3[[#This Row],[Coluna2]])</f>
        <v>54020244000165</v>
      </c>
      <c r="L6601" t="str">
        <f t="shared" si="103"/>
        <v>540******65</v>
      </c>
    </row>
    <row r="6602" spans="1:12" x14ac:dyDescent="0.25">
      <c r="A6602" s="23" t="s">
        <v>12090</v>
      </c>
      <c r="B6602" s="23" t="s">
        <v>12091</v>
      </c>
      <c r="C6602" s="23" t="s">
        <v>32</v>
      </c>
      <c r="D6602" s="24">
        <v>45345.330717592595</v>
      </c>
      <c r="E6602" s="25" t="s">
        <v>13</v>
      </c>
      <c r="F6602" s="26" t="s">
        <v>16</v>
      </c>
      <c r="G6602" s="26" t="s">
        <v>14</v>
      </c>
      <c r="H6602" s="23">
        <v>0</v>
      </c>
      <c r="I6602" s="27"/>
      <c r="J6602" s="28">
        <v>0</v>
      </c>
      <c r="K6602" t="str">
        <f>IF((LEN(relatorio_Ananindeua3[[#This Row],[CIF/CPF/CNPJ]])=14),relatorio_Ananindeua3[[#This Row],[CIF/CPF/CNPJ]],relatorio_Ananindeua3[[#This Row],[Coluna2]])</f>
        <v>54024016000163</v>
      </c>
      <c r="L6602" t="str">
        <f t="shared" si="103"/>
        <v>540******63</v>
      </c>
    </row>
    <row r="6603" spans="1:12" x14ac:dyDescent="0.25">
      <c r="A6603" s="23" t="s">
        <v>8788</v>
      </c>
      <c r="B6603" s="23" t="s">
        <v>8789</v>
      </c>
      <c r="C6603" s="23" t="s">
        <v>34</v>
      </c>
      <c r="D6603" s="24">
        <v>45345.330763888887</v>
      </c>
      <c r="E6603" s="25" t="s">
        <v>13</v>
      </c>
      <c r="F6603" s="26" t="s">
        <v>16</v>
      </c>
      <c r="G6603" s="26" t="s">
        <v>14</v>
      </c>
      <c r="H6603" s="23">
        <v>0</v>
      </c>
      <c r="I6603" s="27"/>
      <c r="J6603" s="28">
        <v>0</v>
      </c>
      <c r="K6603" t="str">
        <f>IF((LEN(relatorio_Ananindeua3[[#This Row],[CIF/CPF/CNPJ]])=14),relatorio_Ananindeua3[[#This Row],[CIF/CPF/CNPJ]],relatorio_Ananindeua3[[#This Row],[Coluna2]])</f>
        <v>50329618000178</v>
      </c>
      <c r="L6603" t="str">
        <f t="shared" si="103"/>
        <v>503******78</v>
      </c>
    </row>
    <row r="6604" spans="1:12" x14ac:dyDescent="0.25">
      <c r="A6604" s="23" t="s">
        <v>2841</v>
      </c>
      <c r="B6604" s="23" t="s">
        <v>2842</v>
      </c>
      <c r="C6604" s="23" t="s">
        <v>34</v>
      </c>
      <c r="D6604" s="24">
        <v>45345.330775462964</v>
      </c>
      <c r="E6604" s="25" t="s">
        <v>13</v>
      </c>
      <c r="F6604" s="26" t="s">
        <v>16</v>
      </c>
      <c r="G6604" s="26" t="s">
        <v>14</v>
      </c>
      <c r="H6604" s="23">
        <v>0</v>
      </c>
      <c r="I6604" s="27"/>
      <c r="J6604" s="28">
        <v>0</v>
      </c>
      <c r="K6604" t="str">
        <f>IF((LEN(relatorio_Ananindeua3[[#This Row],[CIF/CPF/CNPJ]])=14),relatorio_Ananindeua3[[#This Row],[CIF/CPF/CNPJ]],relatorio_Ananindeua3[[#This Row],[Coluna2]])</f>
        <v>30553271000135</v>
      </c>
      <c r="L6604" t="str">
        <f t="shared" si="103"/>
        <v>305******35</v>
      </c>
    </row>
    <row r="6605" spans="1:12" x14ac:dyDescent="0.25">
      <c r="A6605" s="23" t="s">
        <v>11956</v>
      </c>
      <c r="B6605" s="23" t="s">
        <v>11957</v>
      </c>
      <c r="C6605" s="23" t="s">
        <v>34</v>
      </c>
      <c r="D6605" s="24">
        <v>45345.374745370369</v>
      </c>
      <c r="E6605" s="25" t="s">
        <v>13</v>
      </c>
      <c r="F6605" s="26" t="s">
        <v>16</v>
      </c>
      <c r="G6605" s="26" t="s">
        <v>14</v>
      </c>
      <c r="H6605" s="23">
        <v>0</v>
      </c>
      <c r="I6605" s="27"/>
      <c r="J6605" s="28">
        <v>0</v>
      </c>
      <c r="K6605" t="str">
        <f>IF((LEN(relatorio_Ananindeua3[[#This Row],[CIF/CPF/CNPJ]])=14),relatorio_Ananindeua3[[#This Row],[CIF/CPF/CNPJ]],relatorio_Ananindeua3[[#This Row],[Coluna2]])</f>
        <v>53983742000140</v>
      </c>
      <c r="L6605" t="str">
        <f t="shared" si="103"/>
        <v>539******40</v>
      </c>
    </row>
    <row r="6606" spans="1:12" x14ac:dyDescent="0.25">
      <c r="A6606" s="23" t="s">
        <v>12030</v>
      </c>
      <c r="B6606" s="23" t="s">
        <v>12031</v>
      </c>
      <c r="C6606" s="23" t="s">
        <v>32</v>
      </c>
      <c r="D6606" s="24">
        <v>45345.44017361111</v>
      </c>
      <c r="E6606" s="25" t="s">
        <v>13</v>
      </c>
      <c r="F6606" s="26" t="s">
        <v>16</v>
      </c>
      <c r="G6606" s="26" t="s">
        <v>14</v>
      </c>
      <c r="H6606" s="23">
        <v>0</v>
      </c>
      <c r="I6606" s="27"/>
      <c r="J6606" s="28">
        <v>0</v>
      </c>
      <c r="K6606" t="str">
        <f>IF((LEN(relatorio_Ananindeua3[[#This Row],[CIF/CPF/CNPJ]])=14),relatorio_Ananindeua3[[#This Row],[CIF/CPF/CNPJ]],relatorio_Ananindeua3[[#This Row],[Coluna2]])</f>
        <v>54002895000122</v>
      </c>
      <c r="L6606" t="str">
        <f t="shared" si="103"/>
        <v>540******22</v>
      </c>
    </row>
    <row r="6607" spans="1:12" x14ac:dyDescent="0.25">
      <c r="A6607" s="23" t="s">
        <v>12034</v>
      </c>
      <c r="B6607" s="23" t="s">
        <v>12035</v>
      </c>
      <c r="C6607" s="23" t="s">
        <v>32</v>
      </c>
      <c r="D6607" s="24">
        <v>45345.468159722222</v>
      </c>
      <c r="E6607" s="25" t="s">
        <v>13</v>
      </c>
      <c r="F6607" s="26" t="s">
        <v>16</v>
      </c>
      <c r="G6607" s="26" t="s">
        <v>14</v>
      </c>
      <c r="H6607" s="23">
        <v>0</v>
      </c>
      <c r="I6607" s="27"/>
      <c r="J6607" s="28">
        <v>0</v>
      </c>
      <c r="K6607" t="str">
        <f>IF((LEN(relatorio_Ananindeua3[[#This Row],[CIF/CPF/CNPJ]])=14),relatorio_Ananindeua3[[#This Row],[CIF/CPF/CNPJ]],relatorio_Ananindeua3[[#This Row],[Coluna2]])</f>
        <v>54003630000149</v>
      </c>
      <c r="L6607" t="str">
        <f t="shared" si="103"/>
        <v>540******49</v>
      </c>
    </row>
    <row r="6608" spans="1:12" x14ac:dyDescent="0.25">
      <c r="A6608" s="23" t="s">
        <v>255</v>
      </c>
      <c r="B6608" s="23" t="s">
        <v>256</v>
      </c>
      <c r="C6608" s="23" t="s">
        <v>17</v>
      </c>
      <c r="D6608" s="24">
        <v>45345.527928240743</v>
      </c>
      <c r="E6608" s="25" t="s">
        <v>11</v>
      </c>
      <c r="F6608" s="26" t="s">
        <v>16</v>
      </c>
      <c r="G6608" s="26" t="s">
        <v>14</v>
      </c>
      <c r="H6608" s="23">
        <v>0</v>
      </c>
      <c r="I6608" s="27"/>
      <c r="J6608" s="28">
        <v>0</v>
      </c>
      <c r="K6608" t="str">
        <f>IF((LEN(relatorio_Ananindeua3[[#This Row],[CIF/CPF/CNPJ]])=14),relatorio_Ananindeua3[[#This Row],[CIF/CPF/CNPJ]],relatorio_Ananindeua3[[#This Row],[Coluna2]])</f>
        <v>12495955000146</v>
      </c>
      <c r="L6608" t="str">
        <f t="shared" si="103"/>
        <v>124******46</v>
      </c>
    </row>
    <row r="6609" spans="1:12" x14ac:dyDescent="0.25">
      <c r="A6609" s="23" t="s">
        <v>7406</v>
      </c>
      <c r="B6609" s="23" t="s">
        <v>7407</v>
      </c>
      <c r="C6609" s="23" t="s">
        <v>17</v>
      </c>
      <c r="D6609" s="24">
        <v>45345.662256944444</v>
      </c>
      <c r="E6609" s="25" t="s">
        <v>11</v>
      </c>
      <c r="F6609" s="26" t="s">
        <v>16</v>
      </c>
      <c r="G6609" s="26" t="s">
        <v>14</v>
      </c>
      <c r="H6609" s="23">
        <v>0</v>
      </c>
      <c r="I6609" s="27"/>
      <c r="J6609" s="28">
        <v>0</v>
      </c>
      <c r="K6609" t="str">
        <f>IF((LEN(relatorio_Ananindeua3[[#This Row],[CIF/CPF/CNPJ]])=14),relatorio_Ananindeua3[[#This Row],[CIF/CPF/CNPJ]],relatorio_Ananindeua3[[#This Row],[Coluna2]])</f>
        <v>47545764000126</v>
      </c>
      <c r="L6609" t="str">
        <f t="shared" si="103"/>
        <v>475******26</v>
      </c>
    </row>
    <row r="6610" spans="1:12" x14ac:dyDescent="0.25">
      <c r="A6610" s="23" t="s">
        <v>6609</v>
      </c>
      <c r="B6610" s="23" t="s">
        <v>6610</v>
      </c>
      <c r="C6610" s="23" t="s">
        <v>18</v>
      </c>
      <c r="D6610" s="24">
        <v>45345.701168981483</v>
      </c>
      <c r="E6610" s="25" t="s">
        <v>13</v>
      </c>
      <c r="F6610" s="26" t="s">
        <v>16</v>
      </c>
      <c r="G6610" s="26" t="s">
        <v>14</v>
      </c>
      <c r="H6610" s="23">
        <v>0</v>
      </c>
      <c r="I6610" s="27"/>
      <c r="J6610" s="28">
        <v>0</v>
      </c>
      <c r="K6610" t="str">
        <f>IF((LEN(relatorio_Ananindeua3[[#This Row],[CIF/CPF/CNPJ]])=14),relatorio_Ananindeua3[[#This Row],[CIF/CPF/CNPJ]],relatorio_Ananindeua3[[#This Row],[Coluna2]])</f>
        <v>45427826000170</v>
      </c>
      <c r="L6610" t="str">
        <f t="shared" ref="L6610:L6673" si="104">_xlfn.CONCAT(LEFT(A6610,3),REPT("*",6),RIGHT(A6610,2))</f>
        <v>454******70</v>
      </c>
    </row>
    <row r="6611" spans="1:12" x14ac:dyDescent="0.25">
      <c r="A6611" s="23" t="s">
        <v>2008</v>
      </c>
      <c r="B6611" s="23" t="s">
        <v>2009</v>
      </c>
      <c r="C6611" s="23" t="s">
        <v>18</v>
      </c>
      <c r="D6611" s="24">
        <v>45345.705034722225</v>
      </c>
      <c r="E6611" s="25" t="s">
        <v>13</v>
      </c>
      <c r="F6611" s="26" t="s">
        <v>16</v>
      </c>
      <c r="G6611" s="26" t="s">
        <v>14</v>
      </c>
      <c r="H6611" s="23">
        <v>0</v>
      </c>
      <c r="I6611" s="27"/>
      <c r="J6611" s="28">
        <v>0</v>
      </c>
      <c r="K6611" t="str">
        <f>IF((LEN(relatorio_Ananindeua3[[#This Row],[CIF/CPF/CNPJ]])=14),relatorio_Ananindeua3[[#This Row],[CIF/CPF/CNPJ]],relatorio_Ananindeua3[[#This Row],[Coluna2]])</f>
        <v>26414426000185</v>
      </c>
      <c r="L6611" t="str">
        <f t="shared" si="104"/>
        <v>264******85</v>
      </c>
    </row>
    <row r="6612" spans="1:12" x14ac:dyDescent="0.25">
      <c r="A6612" s="23" t="s">
        <v>6904</v>
      </c>
      <c r="B6612" s="23" t="s">
        <v>6905</v>
      </c>
      <c r="C6612" s="23" t="s">
        <v>20</v>
      </c>
      <c r="D6612" s="24">
        <v>45346</v>
      </c>
      <c r="E6612" s="25" t="s">
        <v>13</v>
      </c>
      <c r="F6612" s="26" t="s">
        <v>19</v>
      </c>
      <c r="G6612" s="26" t="s">
        <v>13496</v>
      </c>
      <c r="H6612" s="23">
        <v>0</v>
      </c>
      <c r="I6612" s="27"/>
      <c r="J6612" s="28">
        <v>105</v>
      </c>
      <c r="K6612" t="str">
        <f>IF((LEN(relatorio_Ananindeua3[[#This Row],[CIF/CPF/CNPJ]])=14),relatorio_Ananindeua3[[#This Row],[CIF/CPF/CNPJ]],relatorio_Ananindeua3[[#This Row],[Coluna2]])</f>
        <v>46201083002393</v>
      </c>
      <c r="L6612" t="str">
        <f t="shared" si="104"/>
        <v>462******93</v>
      </c>
    </row>
    <row r="6613" spans="1:12" x14ac:dyDescent="0.25">
      <c r="A6613" s="23" t="s">
        <v>1845</v>
      </c>
      <c r="B6613" s="23" t="s">
        <v>1846</v>
      </c>
      <c r="C6613" s="23" t="s">
        <v>34</v>
      </c>
      <c r="D6613" s="24">
        <v>45346.025208333333</v>
      </c>
      <c r="E6613" s="25" t="s">
        <v>13</v>
      </c>
      <c r="F6613" s="26" t="s">
        <v>16</v>
      </c>
      <c r="G6613" s="26" t="s">
        <v>14</v>
      </c>
      <c r="H6613" s="23">
        <v>0</v>
      </c>
      <c r="I6613" s="27"/>
      <c r="J6613" s="28">
        <v>0</v>
      </c>
      <c r="K6613" t="str">
        <f>IF((LEN(relatorio_Ananindeua3[[#This Row],[CIF/CPF/CNPJ]])=14),relatorio_Ananindeua3[[#This Row],[CIF/CPF/CNPJ]],relatorio_Ananindeua3[[#This Row],[Coluna2]])</f>
        <v>24774710000137</v>
      </c>
      <c r="L6613" t="str">
        <f t="shared" si="104"/>
        <v>247******37</v>
      </c>
    </row>
    <row r="6614" spans="1:12" x14ac:dyDescent="0.25">
      <c r="A6614" s="23" t="s">
        <v>682</v>
      </c>
      <c r="B6614" s="23" t="s">
        <v>683</v>
      </c>
      <c r="C6614" s="23" t="s">
        <v>34</v>
      </c>
      <c r="D6614" s="24">
        <v>45346.025231481479</v>
      </c>
      <c r="E6614" s="25" t="s">
        <v>13</v>
      </c>
      <c r="F6614" s="26" t="s">
        <v>16</v>
      </c>
      <c r="G6614" s="26" t="s">
        <v>14</v>
      </c>
      <c r="H6614" s="23">
        <v>0</v>
      </c>
      <c r="I6614" s="27"/>
      <c r="J6614" s="28">
        <v>0</v>
      </c>
      <c r="K6614" t="str">
        <f>IF((LEN(relatorio_Ananindeua3[[#This Row],[CIF/CPF/CNPJ]])=14),relatorio_Ananindeua3[[#This Row],[CIF/CPF/CNPJ]],relatorio_Ananindeua3[[#This Row],[Coluna2]])</f>
        <v>15008000000105</v>
      </c>
      <c r="L6614" t="str">
        <f t="shared" si="104"/>
        <v>150******05</v>
      </c>
    </row>
    <row r="6615" spans="1:12" x14ac:dyDescent="0.25">
      <c r="A6615" s="23" t="s">
        <v>12130</v>
      </c>
      <c r="B6615" s="23" t="s">
        <v>12131</v>
      </c>
      <c r="C6615" s="23" t="s">
        <v>32</v>
      </c>
      <c r="D6615" s="24">
        <v>45346.039027777777</v>
      </c>
      <c r="E6615" s="25" t="s">
        <v>13</v>
      </c>
      <c r="F6615" s="26" t="s">
        <v>16</v>
      </c>
      <c r="G6615" s="26" t="s">
        <v>14</v>
      </c>
      <c r="H6615" s="23">
        <v>0</v>
      </c>
      <c r="I6615" s="27"/>
      <c r="J6615" s="28">
        <v>0</v>
      </c>
      <c r="K6615" t="str">
        <f>IF((LEN(relatorio_Ananindeua3[[#This Row],[CIF/CPF/CNPJ]])=14),relatorio_Ananindeua3[[#This Row],[CIF/CPF/CNPJ]],relatorio_Ananindeua3[[#This Row],[Coluna2]])</f>
        <v>54047945000198</v>
      </c>
      <c r="L6615" t="str">
        <f t="shared" si="104"/>
        <v>540******98</v>
      </c>
    </row>
    <row r="6616" spans="1:12" x14ac:dyDescent="0.25">
      <c r="A6616" s="23" t="s">
        <v>12104</v>
      </c>
      <c r="B6616" s="23" t="s">
        <v>12105</v>
      </c>
      <c r="C6616" s="23" t="s">
        <v>32</v>
      </c>
      <c r="D6616" s="24">
        <v>45346.039039351854</v>
      </c>
      <c r="E6616" s="25" t="s">
        <v>13</v>
      </c>
      <c r="F6616" s="26" t="s">
        <v>16</v>
      </c>
      <c r="G6616" s="26" t="s">
        <v>14</v>
      </c>
      <c r="H6616" s="23">
        <v>0</v>
      </c>
      <c r="I6616" s="27"/>
      <c r="J6616" s="28">
        <v>0</v>
      </c>
      <c r="K6616" t="str">
        <f>IF((LEN(relatorio_Ananindeua3[[#This Row],[CIF/CPF/CNPJ]])=14),relatorio_Ananindeua3[[#This Row],[CIF/CPF/CNPJ]],relatorio_Ananindeua3[[#This Row],[Coluna2]])</f>
        <v>54034803000196</v>
      </c>
      <c r="L6616" t="str">
        <f t="shared" si="104"/>
        <v>540******96</v>
      </c>
    </row>
    <row r="6617" spans="1:12" x14ac:dyDescent="0.25">
      <c r="A6617" s="23" t="s">
        <v>12134</v>
      </c>
      <c r="B6617" s="23" t="s">
        <v>12135</v>
      </c>
      <c r="C6617" s="23" t="s">
        <v>32</v>
      </c>
      <c r="D6617" s="24">
        <v>45346.045995370368</v>
      </c>
      <c r="E6617" s="25" t="s">
        <v>13</v>
      </c>
      <c r="F6617" s="26" t="s">
        <v>16</v>
      </c>
      <c r="G6617" s="26" t="s">
        <v>14</v>
      </c>
      <c r="H6617" s="23">
        <v>0</v>
      </c>
      <c r="I6617" s="27"/>
      <c r="J6617" s="28">
        <v>0</v>
      </c>
      <c r="K6617" t="str">
        <f>IF((LEN(relatorio_Ananindeua3[[#This Row],[CIF/CPF/CNPJ]])=14),relatorio_Ananindeua3[[#This Row],[CIF/CPF/CNPJ]],relatorio_Ananindeua3[[#This Row],[Coluna2]])</f>
        <v>54049706000177</v>
      </c>
      <c r="L6617" t="str">
        <f t="shared" si="104"/>
        <v>540******77</v>
      </c>
    </row>
    <row r="6618" spans="1:12" x14ac:dyDescent="0.25">
      <c r="A6618" s="23" t="s">
        <v>9114</v>
      </c>
      <c r="B6618" s="23" t="s">
        <v>9115</v>
      </c>
      <c r="C6618" s="23" t="s">
        <v>34</v>
      </c>
      <c r="D6618" s="24">
        <v>45346.046018518522</v>
      </c>
      <c r="E6618" s="25" t="s">
        <v>13</v>
      </c>
      <c r="F6618" s="26" t="s">
        <v>16</v>
      </c>
      <c r="G6618" s="26" t="s">
        <v>14</v>
      </c>
      <c r="H6618" s="23">
        <v>0</v>
      </c>
      <c r="I6618" s="27"/>
      <c r="J6618" s="28">
        <v>0</v>
      </c>
      <c r="K6618" t="str">
        <f>IF((LEN(relatorio_Ananindeua3[[#This Row],[CIF/CPF/CNPJ]])=14),relatorio_Ananindeua3[[#This Row],[CIF/CPF/CNPJ]],relatorio_Ananindeua3[[#This Row],[Coluna2]])</f>
        <v>50828085000179</v>
      </c>
      <c r="L6618" t="str">
        <f t="shared" si="104"/>
        <v>508******79</v>
      </c>
    </row>
    <row r="6619" spans="1:12" x14ac:dyDescent="0.25">
      <c r="A6619" s="23" t="s">
        <v>12120</v>
      </c>
      <c r="B6619" s="23" t="s">
        <v>12121</v>
      </c>
      <c r="C6619" s="23" t="s">
        <v>32</v>
      </c>
      <c r="D6619" s="24">
        <v>45346.052916666667</v>
      </c>
      <c r="E6619" s="25" t="s">
        <v>13</v>
      </c>
      <c r="F6619" s="26" t="s">
        <v>16</v>
      </c>
      <c r="G6619" s="26" t="s">
        <v>14</v>
      </c>
      <c r="H6619" s="23">
        <v>0</v>
      </c>
      <c r="I6619" s="27"/>
      <c r="J6619" s="28">
        <v>0</v>
      </c>
      <c r="K6619" t="str">
        <f>IF((LEN(relatorio_Ananindeua3[[#This Row],[CIF/CPF/CNPJ]])=14),relatorio_Ananindeua3[[#This Row],[CIF/CPF/CNPJ]],relatorio_Ananindeua3[[#This Row],[Coluna2]])</f>
        <v>54044062000124</v>
      </c>
      <c r="L6619" t="str">
        <f t="shared" si="104"/>
        <v>540******24</v>
      </c>
    </row>
    <row r="6620" spans="1:12" x14ac:dyDescent="0.25">
      <c r="A6620" s="23" t="s">
        <v>11638</v>
      </c>
      <c r="B6620" s="23" t="s">
        <v>11639</v>
      </c>
      <c r="C6620" s="23" t="s">
        <v>34</v>
      </c>
      <c r="D6620" s="24">
        <v>45346.053055555552</v>
      </c>
      <c r="E6620" s="25" t="s">
        <v>13</v>
      </c>
      <c r="F6620" s="26" t="s">
        <v>16</v>
      </c>
      <c r="G6620" s="26" t="s">
        <v>14</v>
      </c>
      <c r="H6620" s="23">
        <v>0</v>
      </c>
      <c r="I6620" s="27"/>
      <c r="J6620" s="28">
        <v>0</v>
      </c>
      <c r="K6620" t="str">
        <f>IF((LEN(relatorio_Ananindeua3[[#This Row],[CIF/CPF/CNPJ]])=14),relatorio_Ananindeua3[[#This Row],[CIF/CPF/CNPJ]],relatorio_Ananindeua3[[#This Row],[Coluna2]])</f>
        <v>53884519000146</v>
      </c>
      <c r="L6620" t="str">
        <f t="shared" si="104"/>
        <v>538******46</v>
      </c>
    </row>
    <row r="6621" spans="1:12" x14ac:dyDescent="0.25">
      <c r="A6621" s="23" t="s">
        <v>12126</v>
      </c>
      <c r="B6621" s="23" t="s">
        <v>12127</v>
      </c>
      <c r="C6621" s="23" t="s">
        <v>32</v>
      </c>
      <c r="D6621" s="24">
        <v>45346.066805555558</v>
      </c>
      <c r="E6621" s="25" t="s">
        <v>13</v>
      </c>
      <c r="F6621" s="26" t="s">
        <v>16</v>
      </c>
      <c r="G6621" s="26" t="s">
        <v>14</v>
      </c>
      <c r="H6621" s="23">
        <v>0</v>
      </c>
      <c r="I6621" s="27"/>
      <c r="J6621" s="28">
        <v>0</v>
      </c>
      <c r="K6621" t="str">
        <f>IF((LEN(relatorio_Ananindeua3[[#This Row],[CIF/CPF/CNPJ]])=14),relatorio_Ananindeua3[[#This Row],[CIF/CPF/CNPJ]],relatorio_Ananindeua3[[#This Row],[Coluna2]])</f>
        <v>54047263000185</v>
      </c>
      <c r="L6621" t="str">
        <f t="shared" si="104"/>
        <v>540******85</v>
      </c>
    </row>
    <row r="6622" spans="1:12" x14ac:dyDescent="0.25">
      <c r="A6622" s="23" t="s">
        <v>12102</v>
      </c>
      <c r="B6622" s="23" t="s">
        <v>12103</v>
      </c>
      <c r="C6622" s="23" t="s">
        <v>32</v>
      </c>
      <c r="D6622" s="24">
        <v>45346.066840277781</v>
      </c>
      <c r="E6622" s="25" t="s">
        <v>13</v>
      </c>
      <c r="F6622" s="26" t="s">
        <v>16</v>
      </c>
      <c r="G6622" s="26" t="s">
        <v>14</v>
      </c>
      <c r="H6622" s="23">
        <v>0</v>
      </c>
      <c r="I6622" s="27"/>
      <c r="J6622" s="28">
        <v>0</v>
      </c>
      <c r="K6622" t="str">
        <f>IF((LEN(relatorio_Ananindeua3[[#This Row],[CIF/CPF/CNPJ]])=14),relatorio_Ananindeua3[[#This Row],[CIF/CPF/CNPJ]],relatorio_Ananindeua3[[#This Row],[Coluna2]])</f>
        <v>54034490000176</v>
      </c>
      <c r="L6622" t="str">
        <f t="shared" si="104"/>
        <v>540******76</v>
      </c>
    </row>
    <row r="6623" spans="1:12" x14ac:dyDescent="0.25">
      <c r="A6623" s="23" t="s">
        <v>6892</v>
      </c>
      <c r="B6623" s="23" t="s">
        <v>6893</v>
      </c>
      <c r="C6623" s="23" t="s">
        <v>34</v>
      </c>
      <c r="D6623" s="24">
        <v>45346.066874999997</v>
      </c>
      <c r="E6623" s="25" t="s">
        <v>13</v>
      </c>
      <c r="F6623" s="26" t="s">
        <v>16</v>
      </c>
      <c r="G6623" s="26" t="s">
        <v>14</v>
      </c>
      <c r="H6623" s="23">
        <v>0</v>
      </c>
      <c r="I6623" s="27"/>
      <c r="J6623" s="28">
        <v>0</v>
      </c>
      <c r="K6623" t="str">
        <f>IF((LEN(relatorio_Ananindeua3[[#This Row],[CIF/CPF/CNPJ]])=14),relatorio_Ananindeua3[[#This Row],[CIF/CPF/CNPJ]],relatorio_Ananindeua3[[#This Row],[Coluna2]])</f>
        <v>46174573000132</v>
      </c>
      <c r="L6623" t="str">
        <f t="shared" si="104"/>
        <v>461******32</v>
      </c>
    </row>
    <row r="6624" spans="1:12" x14ac:dyDescent="0.25">
      <c r="A6624" s="23" t="s">
        <v>12132</v>
      </c>
      <c r="B6624" s="23" t="s">
        <v>12133</v>
      </c>
      <c r="C6624" s="23" t="s">
        <v>32</v>
      </c>
      <c r="D6624" s="24">
        <v>45346.289039351854</v>
      </c>
      <c r="E6624" s="25" t="s">
        <v>13</v>
      </c>
      <c r="F6624" s="26" t="s">
        <v>16</v>
      </c>
      <c r="G6624" s="26" t="s">
        <v>14</v>
      </c>
      <c r="H6624" s="23">
        <v>0</v>
      </c>
      <c r="I6624" s="27"/>
      <c r="J6624" s="28">
        <v>0</v>
      </c>
      <c r="K6624" t="str">
        <f>IF((LEN(relatorio_Ananindeua3[[#This Row],[CIF/CPF/CNPJ]])=14),relatorio_Ananindeua3[[#This Row],[CIF/CPF/CNPJ]],relatorio_Ananindeua3[[#This Row],[Coluna2]])</f>
        <v>54047954000189</v>
      </c>
      <c r="L6624" t="str">
        <f t="shared" si="104"/>
        <v>540******89</v>
      </c>
    </row>
    <row r="6625" spans="1:12" x14ac:dyDescent="0.25">
      <c r="A6625" s="23" t="s">
        <v>10312</v>
      </c>
      <c r="B6625" s="23" t="s">
        <v>10313</v>
      </c>
      <c r="C6625" s="23" t="s">
        <v>34</v>
      </c>
      <c r="D6625" s="24">
        <v>45346.302384259259</v>
      </c>
      <c r="E6625" s="25" t="s">
        <v>13</v>
      </c>
      <c r="F6625" s="26" t="s">
        <v>16</v>
      </c>
      <c r="G6625" s="26" t="s">
        <v>14</v>
      </c>
      <c r="H6625" s="23">
        <v>0</v>
      </c>
      <c r="I6625" s="27"/>
      <c r="J6625" s="28">
        <v>0</v>
      </c>
      <c r="K6625" t="str">
        <f>IF((LEN(relatorio_Ananindeua3[[#This Row],[CIF/CPF/CNPJ]])=14),relatorio_Ananindeua3[[#This Row],[CIF/CPF/CNPJ]],relatorio_Ananindeua3[[#This Row],[Coluna2]])</f>
        <v>53414404000198</v>
      </c>
      <c r="L6625" t="str">
        <f t="shared" si="104"/>
        <v>534******98</v>
      </c>
    </row>
    <row r="6626" spans="1:12" x14ac:dyDescent="0.25">
      <c r="A6626" s="23" t="s">
        <v>12124</v>
      </c>
      <c r="B6626" s="23" t="s">
        <v>12125</v>
      </c>
      <c r="C6626" s="23" t="s">
        <v>32</v>
      </c>
      <c r="D6626" s="24">
        <v>45346.309282407405</v>
      </c>
      <c r="E6626" s="25" t="s">
        <v>13</v>
      </c>
      <c r="F6626" s="26" t="s">
        <v>16</v>
      </c>
      <c r="G6626" s="26" t="s">
        <v>14</v>
      </c>
      <c r="H6626" s="23">
        <v>0</v>
      </c>
      <c r="I6626" s="27"/>
      <c r="J6626" s="28">
        <v>0</v>
      </c>
      <c r="K6626" t="str">
        <f>IF((LEN(relatorio_Ananindeua3[[#This Row],[CIF/CPF/CNPJ]])=14),relatorio_Ananindeua3[[#This Row],[CIF/CPF/CNPJ]],relatorio_Ananindeua3[[#This Row],[Coluna2]])</f>
        <v>54046048000160</v>
      </c>
      <c r="L6626" t="str">
        <f t="shared" si="104"/>
        <v>540******60</v>
      </c>
    </row>
    <row r="6627" spans="1:12" x14ac:dyDescent="0.25">
      <c r="A6627" s="23" t="s">
        <v>12106</v>
      </c>
      <c r="B6627" s="23" t="s">
        <v>12107</v>
      </c>
      <c r="C6627" s="23" t="s">
        <v>32</v>
      </c>
      <c r="D6627" s="24">
        <v>45346.309293981481</v>
      </c>
      <c r="E6627" s="25" t="s">
        <v>13</v>
      </c>
      <c r="F6627" s="26" t="s">
        <v>16</v>
      </c>
      <c r="G6627" s="26" t="s">
        <v>14</v>
      </c>
      <c r="H6627" s="23">
        <v>0</v>
      </c>
      <c r="I6627" s="27"/>
      <c r="J6627" s="28">
        <v>0</v>
      </c>
      <c r="K6627" t="str">
        <f>IF((LEN(relatorio_Ananindeua3[[#This Row],[CIF/CPF/CNPJ]])=14),relatorio_Ananindeua3[[#This Row],[CIF/CPF/CNPJ]],relatorio_Ananindeua3[[#This Row],[Coluna2]])</f>
        <v>54035414000185</v>
      </c>
      <c r="L6627" t="str">
        <f t="shared" si="104"/>
        <v>540******85</v>
      </c>
    </row>
    <row r="6628" spans="1:12" x14ac:dyDescent="0.25">
      <c r="A6628" s="23" t="s">
        <v>12108</v>
      </c>
      <c r="B6628" s="23" t="s">
        <v>12109</v>
      </c>
      <c r="C6628" s="23" t="s">
        <v>32</v>
      </c>
      <c r="D6628" s="24">
        <v>45346.309293981481</v>
      </c>
      <c r="E6628" s="25" t="s">
        <v>13</v>
      </c>
      <c r="F6628" s="26" t="s">
        <v>16</v>
      </c>
      <c r="G6628" s="26" t="s">
        <v>14</v>
      </c>
      <c r="H6628" s="23">
        <v>0</v>
      </c>
      <c r="I6628" s="27"/>
      <c r="J6628" s="28">
        <v>0</v>
      </c>
      <c r="K6628" t="str">
        <f>IF((LEN(relatorio_Ananindeua3[[#This Row],[CIF/CPF/CNPJ]])=14),relatorio_Ananindeua3[[#This Row],[CIF/CPF/CNPJ]],relatorio_Ananindeua3[[#This Row],[Coluna2]])</f>
        <v>54035924000152</v>
      </c>
      <c r="L6628" t="str">
        <f t="shared" si="104"/>
        <v>540******52</v>
      </c>
    </row>
    <row r="6629" spans="1:12" x14ac:dyDescent="0.25">
      <c r="A6629" s="23" t="s">
        <v>12100</v>
      </c>
      <c r="B6629" s="23" t="s">
        <v>12101</v>
      </c>
      <c r="C6629" s="23" t="s">
        <v>32</v>
      </c>
      <c r="D6629" s="24">
        <v>45346.309305555558</v>
      </c>
      <c r="E6629" s="25" t="s">
        <v>13</v>
      </c>
      <c r="F6629" s="26" t="s">
        <v>16</v>
      </c>
      <c r="G6629" s="26" t="s">
        <v>14</v>
      </c>
      <c r="H6629" s="23">
        <v>0</v>
      </c>
      <c r="I6629" s="27"/>
      <c r="J6629" s="28">
        <v>0</v>
      </c>
      <c r="K6629" t="str">
        <f>IF((LEN(relatorio_Ananindeua3[[#This Row],[CIF/CPF/CNPJ]])=14),relatorio_Ananindeua3[[#This Row],[CIF/CPF/CNPJ]],relatorio_Ananindeua3[[#This Row],[Coluna2]])</f>
        <v>54033241000166</v>
      </c>
      <c r="L6629" t="str">
        <f t="shared" si="104"/>
        <v>540******66</v>
      </c>
    </row>
    <row r="6630" spans="1:12" x14ac:dyDescent="0.25">
      <c r="A6630" s="23" t="s">
        <v>12114</v>
      </c>
      <c r="B6630" s="23" t="s">
        <v>12115</v>
      </c>
      <c r="C6630" s="23" t="s">
        <v>32</v>
      </c>
      <c r="D6630" s="24">
        <v>45346.31621527778</v>
      </c>
      <c r="E6630" s="25" t="s">
        <v>13</v>
      </c>
      <c r="F6630" s="26" t="s">
        <v>16</v>
      </c>
      <c r="G6630" s="26" t="s">
        <v>14</v>
      </c>
      <c r="H6630" s="23">
        <v>0</v>
      </c>
      <c r="I6630" s="27"/>
      <c r="J6630" s="28">
        <v>0</v>
      </c>
      <c r="K6630" t="str">
        <f>IF((LEN(relatorio_Ananindeua3[[#This Row],[CIF/CPF/CNPJ]])=14),relatorio_Ananindeua3[[#This Row],[CIF/CPF/CNPJ]],relatorio_Ananindeua3[[#This Row],[Coluna2]])</f>
        <v>54038801000175</v>
      </c>
      <c r="L6630" t="str">
        <f t="shared" si="104"/>
        <v>540******75</v>
      </c>
    </row>
    <row r="6631" spans="1:12" x14ac:dyDescent="0.25">
      <c r="A6631" s="23" t="s">
        <v>12118</v>
      </c>
      <c r="B6631" s="23" t="s">
        <v>12119</v>
      </c>
      <c r="C6631" s="23" t="s">
        <v>32</v>
      </c>
      <c r="D6631" s="24">
        <v>45346.33011574074</v>
      </c>
      <c r="E6631" s="25" t="s">
        <v>13</v>
      </c>
      <c r="F6631" s="26" t="s">
        <v>16</v>
      </c>
      <c r="G6631" s="26" t="s">
        <v>14</v>
      </c>
      <c r="H6631" s="23">
        <v>0</v>
      </c>
      <c r="I6631" s="27"/>
      <c r="J6631" s="28">
        <v>0</v>
      </c>
      <c r="K6631" t="str">
        <f>IF((LEN(relatorio_Ananindeua3[[#This Row],[CIF/CPF/CNPJ]])=14),relatorio_Ananindeua3[[#This Row],[CIF/CPF/CNPJ]],relatorio_Ananindeua3[[#This Row],[Coluna2]])</f>
        <v>54041350000125</v>
      </c>
      <c r="L6631" t="str">
        <f t="shared" si="104"/>
        <v>540******25</v>
      </c>
    </row>
    <row r="6632" spans="1:12" x14ac:dyDescent="0.25">
      <c r="A6632" s="23" t="s">
        <v>7404</v>
      </c>
      <c r="B6632" s="23" t="s">
        <v>7405</v>
      </c>
      <c r="C6632" s="23" t="s">
        <v>34</v>
      </c>
      <c r="D6632" s="24">
        <v>45346.337094907409</v>
      </c>
      <c r="E6632" s="25" t="s">
        <v>13</v>
      </c>
      <c r="F6632" s="26" t="s">
        <v>16</v>
      </c>
      <c r="G6632" s="26" t="s">
        <v>14</v>
      </c>
      <c r="H6632" s="23">
        <v>0</v>
      </c>
      <c r="I6632" s="27"/>
      <c r="J6632" s="28">
        <v>0</v>
      </c>
      <c r="K6632" t="str">
        <f>IF((LEN(relatorio_Ananindeua3[[#This Row],[CIF/CPF/CNPJ]])=14),relatorio_Ananindeua3[[#This Row],[CIF/CPF/CNPJ]],relatorio_Ananindeua3[[#This Row],[Coluna2]])</f>
        <v>47535595000143</v>
      </c>
      <c r="L6632" t="str">
        <f t="shared" si="104"/>
        <v>475******43</v>
      </c>
    </row>
    <row r="6633" spans="1:12" x14ac:dyDescent="0.25">
      <c r="A6633" s="23" t="s">
        <v>12116</v>
      </c>
      <c r="B6633" s="23" t="s">
        <v>12117</v>
      </c>
      <c r="C6633" s="23" t="s">
        <v>32</v>
      </c>
      <c r="D6633" s="24">
        <v>45346.3440162037</v>
      </c>
      <c r="E6633" s="25" t="s">
        <v>13</v>
      </c>
      <c r="F6633" s="26" t="s">
        <v>16</v>
      </c>
      <c r="G6633" s="26" t="s">
        <v>14</v>
      </c>
      <c r="H6633" s="23">
        <v>0</v>
      </c>
      <c r="I6633" s="27"/>
      <c r="J6633" s="28">
        <v>0</v>
      </c>
      <c r="K6633" t="str">
        <f>IF((LEN(relatorio_Ananindeua3[[#This Row],[CIF/CPF/CNPJ]])=14),relatorio_Ananindeua3[[#This Row],[CIF/CPF/CNPJ]],relatorio_Ananindeua3[[#This Row],[Coluna2]])</f>
        <v>54039935000100</v>
      </c>
      <c r="L6633" t="str">
        <f t="shared" si="104"/>
        <v>540******00</v>
      </c>
    </row>
    <row r="6634" spans="1:12" x14ac:dyDescent="0.25">
      <c r="A6634" s="23" t="s">
        <v>8688</v>
      </c>
      <c r="B6634" s="23" t="s">
        <v>8689</v>
      </c>
      <c r="C6634" s="23" t="s">
        <v>34</v>
      </c>
      <c r="D6634" s="24">
        <v>45346.344039351854</v>
      </c>
      <c r="E6634" s="25" t="s">
        <v>13</v>
      </c>
      <c r="F6634" s="26" t="s">
        <v>16</v>
      </c>
      <c r="G6634" s="26" t="s">
        <v>14</v>
      </c>
      <c r="H6634" s="23">
        <v>0</v>
      </c>
      <c r="I6634" s="27"/>
      <c r="J6634" s="28">
        <v>0</v>
      </c>
      <c r="K6634" t="str">
        <f>IF((LEN(relatorio_Ananindeua3[[#This Row],[CIF/CPF/CNPJ]])=14),relatorio_Ananindeua3[[#This Row],[CIF/CPF/CNPJ]],relatorio_Ananindeua3[[#This Row],[Coluna2]])</f>
        <v>50183154000134</v>
      </c>
      <c r="L6634" t="str">
        <f t="shared" si="104"/>
        <v>501******34</v>
      </c>
    </row>
    <row r="6635" spans="1:12" x14ac:dyDescent="0.25">
      <c r="A6635" s="23" t="s">
        <v>3324</v>
      </c>
      <c r="B6635" s="23" t="s">
        <v>3325</v>
      </c>
      <c r="C6635" s="23" t="s">
        <v>34</v>
      </c>
      <c r="D6635" s="24">
        <v>45346.3440625</v>
      </c>
      <c r="E6635" s="25" t="s">
        <v>13</v>
      </c>
      <c r="F6635" s="26" t="s">
        <v>16</v>
      </c>
      <c r="G6635" s="26" t="s">
        <v>14</v>
      </c>
      <c r="H6635" s="23">
        <v>0</v>
      </c>
      <c r="I6635" s="27"/>
      <c r="J6635" s="28">
        <v>0</v>
      </c>
      <c r="K6635" t="str">
        <f>IF((LEN(relatorio_Ananindeua3[[#This Row],[CIF/CPF/CNPJ]])=14),relatorio_Ananindeua3[[#This Row],[CIF/CPF/CNPJ]],relatorio_Ananindeua3[[#This Row],[Coluna2]])</f>
        <v>33071080000125</v>
      </c>
      <c r="L6635" t="str">
        <f t="shared" si="104"/>
        <v>330******25</v>
      </c>
    </row>
    <row r="6636" spans="1:12" x14ac:dyDescent="0.25">
      <c r="A6636" s="23" t="s">
        <v>9432</v>
      </c>
      <c r="B6636" s="23" t="s">
        <v>9433</v>
      </c>
      <c r="C6636" s="23" t="s">
        <v>34</v>
      </c>
      <c r="D6636" s="24">
        <v>45346.357916666668</v>
      </c>
      <c r="E6636" s="25" t="s">
        <v>13</v>
      </c>
      <c r="F6636" s="26" t="s">
        <v>16</v>
      </c>
      <c r="G6636" s="26" t="s">
        <v>14</v>
      </c>
      <c r="H6636" s="23">
        <v>0</v>
      </c>
      <c r="I6636" s="27"/>
      <c r="J6636" s="28">
        <v>0</v>
      </c>
      <c r="K6636" t="str">
        <f>IF((LEN(relatorio_Ananindeua3[[#This Row],[CIF/CPF/CNPJ]])=14),relatorio_Ananindeua3[[#This Row],[CIF/CPF/CNPJ]],relatorio_Ananindeua3[[#This Row],[Coluna2]])</f>
        <v>51379864000105</v>
      </c>
      <c r="L6636" t="str">
        <f t="shared" si="104"/>
        <v>513******05</v>
      </c>
    </row>
    <row r="6637" spans="1:12" x14ac:dyDescent="0.25">
      <c r="A6637" s="23" t="s">
        <v>1684</v>
      </c>
      <c r="B6637" s="23" t="s">
        <v>1685</v>
      </c>
      <c r="C6637" s="23" t="s">
        <v>34</v>
      </c>
      <c r="D6637" s="24">
        <v>45346.35796296296</v>
      </c>
      <c r="E6637" s="25" t="s">
        <v>13</v>
      </c>
      <c r="F6637" s="26" t="s">
        <v>16</v>
      </c>
      <c r="G6637" s="26" t="s">
        <v>14</v>
      </c>
      <c r="H6637" s="23">
        <v>0</v>
      </c>
      <c r="I6637" s="27"/>
      <c r="J6637" s="28">
        <v>0</v>
      </c>
      <c r="K6637" t="str">
        <f>IF((LEN(relatorio_Ananindeua3[[#This Row],[CIF/CPF/CNPJ]])=14),relatorio_Ananindeua3[[#This Row],[CIF/CPF/CNPJ]],relatorio_Ananindeua3[[#This Row],[Coluna2]])</f>
        <v>23703380000126</v>
      </c>
      <c r="L6637" t="str">
        <f t="shared" si="104"/>
        <v>237******26</v>
      </c>
    </row>
    <row r="6638" spans="1:12" x14ac:dyDescent="0.25">
      <c r="A6638" s="23" t="s">
        <v>12128</v>
      </c>
      <c r="B6638" s="23" t="s">
        <v>12129</v>
      </c>
      <c r="C6638" s="23" t="s">
        <v>32</v>
      </c>
      <c r="D6638" s="24">
        <v>45346.364814814813</v>
      </c>
      <c r="E6638" s="25" t="s">
        <v>13</v>
      </c>
      <c r="F6638" s="26" t="s">
        <v>16</v>
      </c>
      <c r="G6638" s="26" t="s">
        <v>14</v>
      </c>
      <c r="H6638" s="23">
        <v>0</v>
      </c>
      <c r="I6638" s="27"/>
      <c r="J6638" s="28">
        <v>0</v>
      </c>
      <c r="K6638" t="str">
        <f>IF((LEN(relatorio_Ananindeua3[[#This Row],[CIF/CPF/CNPJ]])=14),relatorio_Ananindeua3[[#This Row],[CIF/CPF/CNPJ]],relatorio_Ananindeua3[[#This Row],[Coluna2]])</f>
        <v>54047525000101</v>
      </c>
      <c r="L6638" t="str">
        <f t="shared" si="104"/>
        <v>540******01</v>
      </c>
    </row>
    <row r="6639" spans="1:12" x14ac:dyDescent="0.25">
      <c r="A6639" s="23" t="s">
        <v>12122</v>
      </c>
      <c r="B6639" s="23" t="s">
        <v>12123</v>
      </c>
      <c r="C6639" s="23" t="s">
        <v>32</v>
      </c>
      <c r="D6639" s="24">
        <v>45346.36482638889</v>
      </c>
      <c r="E6639" s="25" t="s">
        <v>13</v>
      </c>
      <c r="F6639" s="26" t="s">
        <v>16</v>
      </c>
      <c r="G6639" s="26" t="s">
        <v>14</v>
      </c>
      <c r="H6639" s="23">
        <v>0</v>
      </c>
      <c r="I6639" s="27"/>
      <c r="J6639" s="28">
        <v>0</v>
      </c>
      <c r="K6639" t="str">
        <f>IF((LEN(relatorio_Ananindeua3[[#This Row],[CIF/CPF/CNPJ]])=14),relatorio_Ananindeua3[[#This Row],[CIF/CPF/CNPJ]],relatorio_Ananindeua3[[#This Row],[Coluna2]])</f>
        <v>54045382000107</v>
      </c>
      <c r="L6639" t="str">
        <f t="shared" si="104"/>
        <v>540******07</v>
      </c>
    </row>
    <row r="6640" spans="1:12" x14ac:dyDescent="0.25">
      <c r="A6640" s="23" t="s">
        <v>8338</v>
      </c>
      <c r="B6640" s="23" t="s">
        <v>8339</v>
      </c>
      <c r="C6640" s="23" t="s">
        <v>34</v>
      </c>
      <c r="D6640" s="24">
        <v>45346.364849537036</v>
      </c>
      <c r="E6640" s="25" t="s">
        <v>13</v>
      </c>
      <c r="F6640" s="26" t="s">
        <v>16</v>
      </c>
      <c r="G6640" s="26" t="s">
        <v>14</v>
      </c>
      <c r="H6640" s="23">
        <v>0</v>
      </c>
      <c r="I6640" s="27"/>
      <c r="J6640" s="28">
        <v>0</v>
      </c>
      <c r="K6640" t="str">
        <f>IF((LEN(relatorio_Ananindeua3[[#This Row],[CIF/CPF/CNPJ]])=14),relatorio_Ananindeua3[[#This Row],[CIF/CPF/CNPJ]],relatorio_Ananindeua3[[#This Row],[Coluna2]])</f>
        <v>49636511000193</v>
      </c>
      <c r="L6640" t="str">
        <f t="shared" si="104"/>
        <v>496******93</v>
      </c>
    </row>
    <row r="6641" spans="1:12" x14ac:dyDescent="0.25">
      <c r="A6641" s="23" t="s">
        <v>12112</v>
      </c>
      <c r="B6641" s="23" t="s">
        <v>12113</v>
      </c>
      <c r="C6641" s="23" t="s">
        <v>32</v>
      </c>
      <c r="D6641" s="24">
        <v>45346.371770833335</v>
      </c>
      <c r="E6641" s="25" t="s">
        <v>13</v>
      </c>
      <c r="F6641" s="26" t="s">
        <v>16</v>
      </c>
      <c r="G6641" s="26" t="s">
        <v>14</v>
      </c>
      <c r="H6641" s="23">
        <v>0</v>
      </c>
      <c r="I6641" s="27"/>
      <c r="J6641" s="28">
        <v>0</v>
      </c>
      <c r="K6641" t="str">
        <f>IF((LEN(relatorio_Ananindeua3[[#This Row],[CIF/CPF/CNPJ]])=14),relatorio_Ananindeua3[[#This Row],[CIF/CPF/CNPJ]],relatorio_Ananindeua3[[#This Row],[Coluna2]])</f>
        <v>54037653000174</v>
      </c>
      <c r="L6641" t="str">
        <f t="shared" si="104"/>
        <v>540******74</v>
      </c>
    </row>
    <row r="6642" spans="1:12" x14ac:dyDescent="0.25">
      <c r="A6642" s="23" t="s">
        <v>12110</v>
      </c>
      <c r="B6642" s="23" t="s">
        <v>12111</v>
      </c>
      <c r="C6642" s="23" t="s">
        <v>32</v>
      </c>
      <c r="D6642" s="24">
        <v>45346.371782407405</v>
      </c>
      <c r="E6642" s="25" t="s">
        <v>13</v>
      </c>
      <c r="F6642" s="26" t="s">
        <v>16</v>
      </c>
      <c r="G6642" s="26" t="s">
        <v>14</v>
      </c>
      <c r="H6642" s="23">
        <v>0</v>
      </c>
      <c r="I6642" s="27"/>
      <c r="J6642" s="28">
        <v>0</v>
      </c>
      <c r="K6642" t="str">
        <f>IF((LEN(relatorio_Ananindeua3[[#This Row],[CIF/CPF/CNPJ]])=14),relatorio_Ananindeua3[[#This Row],[CIF/CPF/CNPJ]],relatorio_Ananindeua3[[#This Row],[Coluna2]])</f>
        <v>54036642000170</v>
      </c>
      <c r="L6642" t="str">
        <f t="shared" si="104"/>
        <v>540******70</v>
      </c>
    </row>
    <row r="6643" spans="1:12" x14ac:dyDescent="0.25">
      <c r="A6643" s="23" t="s">
        <v>6904</v>
      </c>
      <c r="B6643" s="23" t="s">
        <v>6905</v>
      </c>
      <c r="C6643" s="23" t="s">
        <v>20</v>
      </c>
      <c r="D6643" s="24">
        <v>45347</v>
      </c>
      <c r="E6643" s="25" t="s">
        <v>13</v>
      </c>
      <c r="F6643" s="26" t="s">
        <v>19</v>
      </c>
      <c r="G6643" s="26" t="s">
        <v>13496</v>
      </c>
      <c r="H6643" s="23">
        <v>0</v>
      </c>
      <c r="I6643" s="27"/>
      <c r="J6643" s="28">
        <v>23.5</v>
      </c>
      <c r="K6643" t="str">
        <f>IF((LEN(relatorio_Ananindeua3[[#This Row],[CIF/CPF/CNPJ]])=14),relatorio_Ananindeua3[[#This Row],[CIF/CPF/CNPJ]],relatorio_Ananindeua3[[#This Row],[Coluna2]])</f>
        <v>46201083002393</v>
      </c>
      <c r="L6643" t="str">
        <f t="shared" si="104"/>
        <v>462******93</v>
      </c>
    </row>
    <row r="6644" spans="1:12" x14ac:dyDescent="0.25">
      <c r="A6644" s="23" t="s">
        <v>12140</v>
      </c>
      <c r="B6644" s="23" t="s">
        <v>12141</v>
      </c>
      <c r="C6644" s="23" t="s">
        <v>32</v>
      </c>
      <c r="D6644" s="24">
        <v>45347.031493055554</v>
      </c>
      <c r="E6644" s="25" t="s">
        <v>13</v>
      </c>
      <c r="F6644" s="26" t="s">
        <v>16</v>
      </c>
      <c r="G6644" s="26" t="s">
        <v>14</v>
      </c>
      <c r="H6644" s="23">
        <v>0</v>
      </c>
      <c r="I6644" s="27"/>
      <c r="J6644" s="28">
        <v>0</v>
      </c>
      <c r="K6644" t="str">
        <f>IF((LEN(relatorio_Ananindeua3[[#This Row],[CIF/CPF/CNPJ]])=14),relatorio_Ananindeua3[[#This Row],[CIF/CPF/CNPJ]],relatorio_Ananindeua3[[#This Row],[Coluna2]])</f>
        <v>54052706000126</v>
      </c>
      <c r="L6644" t="str">
        <f t="shared" si="104"/>
        <v>540******26</v>
      </c>
    </row>
    <row r="6645" spans="1:12" x14ac:dyDescent="0.25">
      <c r="A6645" s="23" t="s">
        <v>12148</v>
      </c>
      <c r="B6645" s="23" t="s">
        <v>12149</v>
      </c>
      <c r="C6645" s="23" t="s">
        <v>32</v>
      </c>
      <c r="D6645" s="24">
        <v>45347.031493055554</v>
      </c>
      <c r="E6645" s="25" t="s">
        <v>13</v>
      </c>
      <c r="F6645" s="26" t="s">
        <v>16</v>
      </c>
      <c r="G6645" s="26" t="s">
        <v>14</v>
      </c>
      <c r="H6645" s="23">
        <v>0</v>
      </c>
      <c r="I6645" s="27"/>
      <c r="J6645" s="28">
        <v>0</v>
      </c>
      <c r="K6645" t="str">
        <f>IF((LEN(relatorio_Ananindeua3[[#This Row],[CIF/CPF/CNPJ]])=14),relatorio_Ananindeua3[[#This Row],[CIF/CPF/CNPJ]],relatorio_Ananindeua3[[#This Row],[Coluna2]])</f>
        <v>54054134000114</v>
      </c>
      <c r="L6645" t="str">
        <f t="shared" si="104"/>
        <v>540******14</v>
      </c>
    </row>
    <row r="6646" spans="1:12" x14ac:dyDescent="0.25">
      <c r="A6646" s="23" t="s">
        <v>12146</v>
      </c>
      <c r="B6646" s="23" t="s">
        <v>12147</v>
      </c>
      <c r="C6646" s="23" t="s">
        <v>32</v>
      </c>
      <c r="D6646" s="24">
        <v>45347.038425925923</v>
      </c>
      <c r="E6646" s="25" t="s">
        <v>13</v>
      </c>
      <c r="F6646" s="26" t="s">
        <v>16</v>
      </c>
      <c r="G6646" s="26" t="s">
        <v>14</v>
      </c>
      <c r="H6646" s="23">
        <v>0</v>
      </c>
      <c r="I6646" s="27"/>
      <c r="J6646" s="28">
        <v>0</v>
      </c>
      <c r="K6646" t="str">
        <f>IF((LEN(relatorio_Ananindeua3[[#This Row],[CIF/CPF/CNPJ]])=14),relatorio_Ananindeua3[[#This Row],[CIF/CPF/CNPJ]],relatorio_Ananindeua3[[#This Row],[Coluna2]])</f>
        <v>54053831000150</v>
      </c>
      <c r="L6646" t="str">
        <f t="shared" si="104"/>
        <v>540******50</v>
      </c>
    </row>
    <row r="6647" spans="1:12" x14ac:dyDescent="0.25">
      <c r="A6647" s="23" t="s">
        <v>12142</v>
      </c>
      <c r="B6647" s="23" t="s">
        <v>12143</v>
      </c>
      <c r="C6647" s="23" t="s">
        <v>32</v>
      </c>
      <c r="D6647" s="24">
        <v>45347.038460648146</v>
      </c>
      <c r="E6647" s="25" t="s">
        <v>13</v>
      </c>
      <c r="F6647" s="26" t="s">
        <v>16</v>
      </c>
      <c r="G6647" s="26" t="s">
        <v>14</v>
      </c>
      <c r="H6647" s="23">
        <v>0</v>
      </c>
      <c r="I6647" s="27"/>
      <c r="J6647" s="28">
        <v>0</v>
      </c>
      <c r="K6647" t="str">
        <f>IF((LEN(relatorio_Ananindeua3[[#This Row],[CIF/CPF/CNPJ]])=14),relatorio_Ananindeua3[[#This Row],[CIF/CPF/CNPJ]],relatorio_Ananindeua3[[#This Row],[Coluna2]])</f>
        <v>54053013000158</v>
      </c>
      <c r="L6647" t="str">
        <f t="shared" si="104"/>
        <v>540******58</v>
      </c>
    </row>
    <row r="6648" spans="1:12" x14ac:dyDescent="0.25">
      <c r="A6648" s="23" t="s">
        <v>8235</v>
      </c>
      <c r="B6648" s="23" t="s">
        <v>8236</v>
      </c>
      <c r="C6648" s="23" t="s">
        <v>34</v>
      </c>
      <c r="D6648" s="24">
        <v>45347.038483796299</v>
      </c>
      <c r="E6648" s="25" t="s">
        <v>13</v>
      </c>
      <c r="F6648" s="26" t="s">
        <v>16</v>
      </c>
      <c r="G6648" s="26" t="s">
        <v>14</v>
      </c>
      <c r="H6648" s="23">
        <v>0</v>
      </c>
      <c r="I6648" s="27"/>
      <c r="J6648" s="28">
        <v>0</v>
      </c>
      <c r="K6648" t="str">
        <f>IF((LEN(relatorio_Ananindeua3[[#This Row],[CIF/CPF/CNPJ]])=14),relatorio_Ananindeua3[[#This Row],[CIF/CPF/CNPJ]],relatorio_Ananindeua3[[#This Row],[Coluna2]])</f>
        <v>49412110000150</v>
      </c>
      <c r="L6648" t="str">
        <f t="shared" si="104"/>
        <v>494******50</v>
      </c>
    </row>
    <row r="6649" spans="1:12" x14ac:dyDescent="0.25">
      <c r="A6649" s="23" t="s">
        <v>6388</v>
      </c>
      <c r="B6649" s="23" t="s">
        <v>6389</v>
      </c>
      <c r="C6649" s="23" t="s">
        <v>34</v>
      </c>
      <c r="D6649" s="24">
        <v>45347.038506944446</v>
      </c>
      <c r="E6649" s="25" t="s">
        <v>13</v>
      </c>
      <c r="F6649" s="26" t="s">
        <v>16</v>
      </c>
      <c r="G6649" s="26" t="s">
        <v>14</v>
      </c>
      <c r="H6649" s="23">
        <v>0</v>
      </c>
      <c r="I6649" s="27"/>
      <c r="J6649" s="28">
        <v>0</v>
      </c>
      <c r="K6649" t="str">
        <f>IF((LEN(relatorio_Ananindeua3[[#This Row],[CIF/CPF/CNPJ]])=14),relatorio_Ananindeua3[[#This Row],[CIF/CPF/CNPJ]],relatorio_Ananindeua3[[#This Row],[Coluna2]])</f>
        <v>44772593000180</v>
      </c>
      <c r="L6649" t="str">
        <f t="shared" si="104"/>
        <v>447******80</v>
      </c>
    </row>
    <row r="6650" spans="1:12" x14ac:dyDescent="0.25">
      <c r="A6650" s="23" t="s">
        <v>12136</v>
      </c>
      <c r="B6650" s="23" t="s">
        <v>12137</v>
      </c>
      <c r="C6650" s="23" t="s">
        <v>32</v>
      </c>
      <c r="D6650" s="24">
        <v>45347.05232638889</v>
      </c>
      <c r="E6650" s="25" t="s">
        <v>13</v>
      </c>
      <c r="F6650" s="26" t="s">
        <v>16</v>
      </c>
      <c r="G6650" s="26" t="s">
        <v>14</v>
      </c>
      <c r="H6650" s="23">
        <v>0</v>
      </c>
      <c r="I6650" s="27"/>
      <c r="J6650" s="28">
        <v>0</v>
      </c>
      <c r="K6650" t="str">
        <f>IF((LEN(relatorio_Ananindeua3[[#This Row],[CIF/CPF/CNPJ]])=14),relatorio_Ananindeua3[[#This Row],[CIF/CPF/CNPJ]],relatorio_Ananindeua3[[#This Row],[Coluna2]])</f>
        <v>54050412000165</v>
      </c>
      <c r="L6650" t="str">
        <f t="shared" si="104"/>
        <v>540******65</v>
      </c>
    </row>
    <row r="6651" spans="1:12" x14ac:dyDescent="0.25">
      <c r="A6651" s="23" t="s">
        <v>12144</v>
      </c>
      <c r="B6651" s="23" t="s">
        <v>12145</v>
      </c>
      <c r="C6651" s="23" t="s">
        <v>32</v>
      </c>
      <c r="D6651" s="24">
        <v>45347.059270833335</v>
      </c>
      <c r="E6651" s="25" t="s">
        <v>13</v>
      </c>
      <c r="F6651" s="26" t="s">
        <v>16</v>
      </c>
      <c r="G6651" s="26" t="s">
        <v>14</v>
      </c>
      <c r="H6651" s="23">
        <v>0</v>
      </c>
      <c r="I6651" s="27"/>
      <c r="J6651" s="28">
        <v>0</v>
      </c>
      <c r="K6651" t="str">
        <f>IF((LEN(relatorio_Ananindeua3[[#This Row],[CIF/CPF/CNPJ]])=14),relatorio_Ananindeua3[[#This Row],[CIF/CPF/CNPJ]],relatorio_Ananindeua3[[#This Row],[Coluna2]])</f>
        <v>54053788000123</v>
      </c>
      <c r="L6651" t="str">
        <f t="shared" si="104"/>
        <v>540******23</v>
      </c>
    </row>
    <row r="6652" spans="1:12" x14ac:dyDescent="0.25">
      <c r="A6652" s="23" t="s">
        <v>12138</v>
      </c>
      <c r="B6652" s="23" t="s">
        <v>12139</v>
      </c>
      <c r="C6652" s="23" t="s">
        <v>32</v>
      </c>
      <c r="D6652" s="24">
        <v>45347.059282407405</v>
      </c>
      <c r="E6652" s="25" t="s">
        <v>13</v>
      </c>
      <c r="F6652" s="26" t="s">
        <v>16</v>
      </c>
      <c r="G6652" s="26" t="s">
        <v>14</v>
      </c>
      <c r="H6652" s="23">
        <v>0</v>
      </c>
      <c r="I6652" s="27"/>
      <c r="J6652" s="28">
        <v>0</v>
      </c>
      <c r="K6652" t="str">
        <f>IF((LEN(relatorio_Ananindeua3[[#This Row],[CIF/CPF/CNPJ]])=14),relatorio_Ananindeua3[[#This Row],[CIF/CPF/CNPJ]],relatorio_Ananindeua3[[#This Row],[Coluna2]])</f>
        <v>54051593000144</v>
      </c>
      <c r="L6652" t="str">
        <f t="shared" si="104"/>
        <v>540******44</v>
      </c>
    </row>
    <row r="6653" spans="1:12" x14ac:dyDescent="0.25">
      <c r="A6653" s="23" t="s">
        <v>12150</v>
      </c>
      <c r="B6653" s="23" t="s">
        <v>12151</v>
      </c>
      <c r="C6653" s="23" t="s">
        <v>32</v>
      </c>
      <c r="D6653" s="24">
        <v>45347.295393518521</v>
      </c>
      <c r="E6653" s="25" t="s">
        <v>13</v>
      </c>
      <c r="F6653" s="26" t="s">
        <v>16</v>
      </c>
      <c r="G6653" s="26" t="s">
        <v>14</v>
      </c>
      <c r="H6653" s="23">
        <v>0</v>
      </c>
      <c r="I6653" s="27"/>
      <c r="J6653" s="28">
        <v>0</v>
      </c>
      <c r="K6653" t="str">
        <f>IF((LEN(relatorio_Ananindeua3[[#This Row],[CIF/CPF/CNPJ]])=14),relatorio_Ananindeua3[[#This Row],[CIF/CPF/CNPJ]],relatorio_Ananindeua3[[#This Row],[Coluna2]])</f>
        <v>54054182000102</v>
      </c>
      <c r="L6653" t="str">
        <f t="shared" si="104"/>
        <v>540******02</v>
      </c>
    </row>
    <row r="6654" spans="1:12" x14ac:dyDescent="0.25">
      <c r="A6654" s="23" t="s">
        <v>45</v>
      </c>
      <c r="B6654" s="23" t="s">
        <v>46</v>
      </c>
      <c r="C6654" s="23" t="s">
        <v>20</v>
      </c>
      <c r="D6654" s="24">
        <v>45348</v>
      </c>
      <c r="E6654" s="25" t="s">
        <v>13</v>
      </c>
      <c r="F6654" s="26" t="s">
        <v>19</v>
      </c>
      <c r="G6654" s="26" t="s">
        <v>13496</v>
      </c>
      <c r="H6654" s="23">
        <v>0</v>
      </c>
      <c r="I6654" s="27"/>
      <c r="J6654" s="28">
        <v>10.62</v>
      </c>
      <c r="K6654" t="str">
        <f>IF((LEN(relatorio_Ananindeua3[[#This Row],[CIF/CPF/CNPJ]])=14),relatorio_Ananindeua3[[#This Row],[CIF/CPF/CNPJ]],relatorio_Ananindeua3[[#This Row],[Coluna2]])</f>
        <v>03074354000179</v>
      </c>
      <c r="L6654" t="str">
        <f t="shared" si="104"/>
        <v>030******79</v>
      </c>
    </row>
    <row r="6655" spans="1:12" x14ac:dyDescent="0.25">
      <c r="A6655" s="23" t="s">
        <v>13467</v>
      </c>
      <c r="B6655" s="23" t="s">
        <v>13466</v>
      </c>
      <c r="C6655" s="23" t="s">
        <v>21</v>
      </c>
      <c r="D6655" s="24">
        <v>45348</v>
      </c>
      <c r="E6655" s="25" t="s">
        <v>13</v>
      </c>
      <c r="F6655" s="26" t="s">
        <v>19</v>
      </c>
      <c r="G6655" s="26" t="s">
        <v>13496</v>
      </c>
      <c r="H6655" s="23">
        <v>0</v>
      </c>
      <c r="I6655" s="27"/>
      <c r="J6655" s="28">
        <v>1534.67</v>
      </c>
      <c r="K6655" t="str">
        <f>IF((LEN(relatorio_Ananindeua3[[#This Row],[CIF/CPF/CNPJ]])=14),relatorio_Ananindeua3[[#This Row],[CIF/CPF/CNPJ]],relatorio_Ananindeua3[[#This Row],[Coluna2]])</f>
        <v>60975737005978</v>
      </c>
      <c r="L6655" t="str">
        <f t="shared" si="104"/>
        <v>609******78</v>
      </c>
    </row>
    <row r="6656" spans="1:12" x14ac:dyDescent="0.25">
      <c r="A6656" s="23" t="s">
        <v>13490</v>
      </c>
      <c r="B6656" s="23" t="s">
        <v>13491</v>
      </c>
      <c r="C6656" s="23" t="s">
        <v>20</v>
      </c>
      <c r="D6656" s="24">
        <v>45348</v>
      </c>
      <c r="E6656" s="25" t="s">
        <v>13</v>
      </c>
      <c r="F6656" s="26" t="s">
        <v>19</v>
      </c>
      <c r="G6656" s="26" t="s">
        <v>13496</v>
      </c>
      <c r="H6656" s="23">
        <v>0</v>
      </c>
      <c r="I6656" s="27"/>
      <c r="J6656" s="28">
        <v>290.16000000000003</v>
      </c>
      <c r="K6656" t="str">
        <f>IF((LEN(relatorio_Ananindeua3[[#This Row],[CIF/CPF/CNPJ]])=14),relatorio_Ananindeua3[[#This Row],[CIF/CPF/CNPJ]],relatorio_Ananindeua3[[#This Row],[Coluna2]])</f>
        <v>90912429000300</v>
      </c>
      <c r="L6656" t="str">
        <f t="shared" si="104"/>
        <v>909******00</v>
      </c>
    </row>
    <row r="6657" spans="1:12" x14ac:dyDescent="0.25">
      <c r="A6657" s="23" t="s">
        <v>12166</v>
      </c>
      <c r="B6657" s="23" t="s">
        <v>12167</v>
      </c>
      <c r="C6657" s="23" t="s">
        <v>32</v>
      </c>
      <c r="D6657" s="24">
        <v>45348.038437499999</v>
      </c>
      <c r="E6657" s="25" t="s">
        <v>13</v>
      </c>
      <c r="F6657" s="26" t="s">
        <v>16</v>
      </c>
      <c r="G6657" s="26" t="s">
        <v>14</v>
      </c>
      <c r="H6657" s="23">
        <v>0</v>
      </c>
      <c r="I6657" s="27"/>
      <c r="J6657" s="28">
        <v>0</v>
      </c>
      <c r="K6657" t="str">
        <f>IF((LEN(relatorio_Ananindeua3[[#This Row],[CIF/CPF/CNPJ]])=14),relatorio_Ananindeua3[[#This Row],[CIF/CPF/CNPJ]],relatorio_Ananindeua3[[#This Row],[Coluna2]])</f>
        <v>54057308000100</v>
      </c>
      <c r="L6657" t="str">
        <f t="shared" si="104"/>
        <v>540******00</v>
      </c>
    </row>
    <row r="6658" spans="1:12" x14ac:dyDescent="0.25">
      <c r="A6658" s="23" t="s">
        <v>12168</v>
      </c>
      <c r="B6658" s="23" t="s">
        <v>12169</v>
      </c>
      <c r="C6658" s="23" t="s">
        <v>32</v>
      </c>
      <c r="D6658" s="24">
        <v>45348.038449074076</v>
      </c>
      <c r="E6658" s="25" t="s">
        <v>13</v>
      </c>
      <c r="F6658" s="26" t="s">
        <v>16</v>
      </c>
      <c r="G6658" s="26" t="s">
        <v>14</v>
      </c>
      <c r="H6658" s="23">
        <v>0</v>
      </c>
      <c r="I6658" s="27"/>
      <c r="J6658" s="28">
        <v>0</v>
      </c>
      <c r="K6658" t="str">
        <f>IF((LEN(relatorio_Ananindeua3[[#This Row],[CIF/CPF/CNPJ]])=14),relatorio_Ananindeua3[[#This Row],[CIF/CPF/CNPJ]],relatorio_Ananindeua3[[#This Row],[Coluna2]])</f>
        <v>54057462000174</v>
      </c>
      <c r="L6658" t="str">
        <f t="shared" si="104"/>
        <v>540******74</v>
      </c>
    </row>
    <row r="6659" spans="1:12" x14ac:dyDescent="0.25">
      <c r="A6659" s="23" t="s">
        <v>12158</v>
      </c>
      <c r="B6659" s="23" t="s">
        <v>12159</v>
      </c>
      <c r="C6659" s="23" t="s">
        <v>32</v>
      </c>
      <c r="D6659" s="24">
        <v>45348.038587962961</v>
      </c>
      <c r="E6659" s="25" t="s">
        <v>13</v>
      </c>
      <c r="F6659" s="26" t="s">
        <v>16</v>
      </c>
      <c r="G6659" s="26" t="s">
        <v>14</v>
      </c>
      <c r="H6659" s="23">
        <v>0</v>
      </c>
      <c r="I6659" s="27"/>
      <c r="J6659" s="28">
        <v>0</v>
      </c>
      <c r="K6659" t="str">
        <f>IF((LEN(relatorio_Ananindeua3[[#This Row],[CIF/CPF/CNPJ]])=14),relatorio_Ananindeua3[[#This Row],[CIF/CPF/CNPJ]],relatorio_Ananindeua3[[#This Row],[Coluna2]])</f>
        <v>54055047000181</v>
      </c>
      <c r="L6659" t="str">
        <f t="shared" si="104"/>
        <v>540******81</v>
      </c>
    </row>
    <row r="6660" spans="1:12" x14ac:dyDescent="0.25">
      <c r="A6660" s="23" t="s">
        <v>12156</v>
      </c>
      <c r="B6660" s="23" t="s">
        <v>12157</v>
      </c>
      <c r="C6660" s="23" t="s">
        <v>32</v>
      </c>
      <c r="D6660" s="24">
        <v>45348.038599537038</v>
      </c>
      <c r="E6660" s="25" t="s">
        <v>13</v>
      </c>
      <c r="F6660" s="26" t="s">
        <v>16</v>
      </c>
      <c r="G6660" s="26" t="s">
        <v>14</v>
      </c>
      <c r="H6660" s="23">
        <v>0</v>
      </c>
      <c r="I6660" s="27"/>
      <c r="J6660" s="28">
        <v>0</v>
      </c>
      <c r="K6660" t="str">
        <f>IF((LEN(relatorio_Ananindeua3[[#This Row],[CIF/CPF/CNPJ]])=14),relatorio_Ananindeua3[[#This Row],[CIF/CPF/CNPJ]],relatorio_Ananindeua3[[#This Row],[Coluna2]])</f>
        <v>54055011000106</v>
      </c>
      <c r="L6660" t="str">
        <f t="shared" si="104"/>
        <v>540******06</v>
      </c>
    </row>
    <row r="6661" spans="1:12" x14ac:dyDescent="0.25">
      <c r="A6661" s="23" t="s">
        <v>4741</v>
      </c>
      <c r="B6661" s="23" t="s">
        <v>4742</v>
      </c>
      <c r="C6661" s="23" t="s">
        <v>34</v>
      </c>
      <c r="D6661" s="24">
        <v>45348.038622685184</v>
      </c>
      <c r="E6661" s="25" t="s">
        <v>13</v>
      </c>
      <c r="F6661" s="26" t="s">
        <v>16</v>
      </c>
      <c r="G6661" s="26" t="s">
        <v>14</v>
      </c>
      <c r="H6661" s="23">
        <v>0</v>
      </c>
      <c r="I6661" s="27"/>
      <c r="J6661" s="28">
        <v>0</v>
      </c>
      <c r="K6661" t="str">
        <f>IF((LEN(relatorio_Ananindeua3[[#This Row],[CIF/CPF/CNPJ]])=14),relatorio_Ananindeua3[[#This Row],[CIF/CPF/CNPJ]],relatorio_Ananindeua3[[#This Row],[Coluna2]])</f>
        <v>39332745000193</v>
      </c>
      <c r="L6661" t="str">
        <f t="shared" si="104"/>
        <v>393******93</v>
      </c>
    </row>
    <row r="6662" spans="1:12" x14ac:dyDescent="0.25">
      <c r="A6662" s="23" t="s">
        <v>12160</v>
      </c>
      <c r="B6662" s="23" t="s">
        <v>12161</v>
      </c>
      <c r="C6662" s="23" t="s">
        <v>32</v>
      </c>
      <c r="D6662" s="24">
        <v>45348.045416666668</v>
      </c>
      <c r="E6662" s="25" t="s">
        <v>13</v>
      </c>
      <c r="F6662" s="26" t="s">
        <v>16</v>
      </c>
      <c r="G6662" s="26" t="s">
        <v>14</v>
      </c>
      <c r="H6662" s="23">
        <v>0</v>
      </c>
      <c r="I6662" s="27"/>
      <c r="J6662" s="28">
        <v>0</v>
      </c>
      <c r="K6662" t="str">
        <f>IF((LEN(relatorio_Ananindeua3[[#This Row],[CIF/CPF/CNPJ]])=14),relatorio_Ananindeua3[[#This Row],[CIF/CPF/CNPJ]],relatorio_Ananindeua3[[#This Row],[Coluna2]])</f>
        <v>54056525000178</v>
      </c>
      <c r="L6662" t="str">
        <f t="shared" si="104"/>
        <v>540******78</v>
      </c>
    </row>
    <row r="6663" spans="1:12" x14ac:dyDescent="0.25">
      <c r="A6663" s="23" t="s">
        <v>12162</v>
      </c>
      <c r="B6663" s="23" t="s">
        <v>12163</v>
      </c>
      <c r="C6663" s="23" t="s">
        <v>32</v>
      </c>
      <c r="D6663" s="24">
        <v>45348.045416666668</v>
      </c>
      <c r="E6663" s="25" t="s">
        <v>13</v>
      </c>
      <c r="F6663" s="26" t="s">
        <v>16</v>
      </c>
      <c r="G6663" s="26" t="s">
        <v>14</v>
      </c>
      <c r="H6663" s="23">
        <v>0</v>
      </c>
      <c r="I6663" s="27"/>
      <c r="J6663" s="28">
        <v>0</v>
      </c>
      <c r="K6663" t="str">
        <f>IF((LEN(relatorio_Ananindeua3[[#This Row],[CIF/CPF/CNPJ]])=14),relatorio_Ananindeua3[[#This Row],[CIF/CPF/CNPJ]],relatorio_Ananindeua3[[#This Row],[Coluna2]])</f>
        <v>54056573000166</v>
      </c>
      <c r="L6663" t="str">
        <f t="shared" si="104"/>
        <v>540******66</v>
      </c>
    </row>
    <row r="6664" spans="1:12" x14ac:dyDescent="0.25">
      <c r="A6664" s="23" t="s">
        <v>12152</v>
      </c>
      <c r="B6664" s="23" t="s">
        <v>12153</v>
      </c>
      <c r="C6664" s="23" t="s">
        <v>32</v>
      </c>
      <c r="D6664" s="24">
        <v>45348.04546296296</v>
      </c>
      <c r="E6664" s="25" t="s">
        <v>13</v>
      </c>
      <c r="F6664" s="26" t="s">
        <v>16</v>
      </c>
      <c r="G6664" s="26" t="s">
        <v>14</v>
      </c>
      <c r="H6664" s="23">
        <v>0</v>
      </c>
      <c r="I6664" s="27"/>
      <c r="J6664" s="28">
        <v>0</v>
      </c>
      <c r="K6664" t="str">
        <f>IF((LEN(relatorio_Ananindeua3[[#This Row],[CIF/CPF/CNPJ]])=14),relatorio_Ananindeua3[[#This Row],[CIF/CPF/CNPJ]],relatorio_Ananindeua3[[#This Row],[Coluna2]])</f>
        <v>54054696000168</v>
      </c>
      <c r="L6664" t="str">
        <f t="shared" si="104"/>
        <v>540******68</v>
      </c>
    </row>
    <row r="6665" spans="1:12" x14ac:dyDescent="0.25">
      <c r="A6665" s="23" t="s">
        <v>12154</v>
      </c>
      <c r="B6665" s="23" t="s">
        <v>12155</v>
      </c>
      <c r="C6665" s="23" t="s">
        <v>32</v>
      </c>
      <c r="D6665" s="24">
        <v>45348.04546296296</v>
      </c>
      <c r="E6665" s="25" t="s">
        <v>13</v>
      </c>
      <c r="F6665" s="26" t="s">
        <v>16</v>
      </c>
      <c r="G6665" s="26" t="s">
        <v>14</v>
      </c>
      <c r="H6665" s="23">
        <v>0</v>
      </c>
      <c r="I6665" s="27"/>
      <c r="J6665" s="28">
        <v>0</v>
      </c>
      <c r="K6665" t="str">
        <f>IF((LEN(relatorio_Ananindeua3[[#This Row],[CIF/CPF/CNPJ]])=14),relatorio_Ananindeua3[[#This Row],[CIF/CPF/CNPJ]],relatorio_Ananindeua3[[#This Row],[Coluna2]])</f>
        <v>54054728000125</v>
      </c>
      <c r="L6665" t="str">
        <f t="shared" si="104"/>
        <v>540******25</v>
      </c>
    </row>
    <row r="6666" spans="1:12" x14ac:dyDescent="0.25">
      <c r="A6666" s="23" t="s">
        <v>4191</v>
      </c>
      <c r="B6666" s="23" t="s">
        <v>4192</v>
      </c>
      <c r="C6666" s="23" t="s">
        <v>34</v>
      </c>
      <c r="D6666" s="24">
        <v>45348.045659722222</v>
      </c>
      <c r="E6666" s="25" t="s">
        <v>13</v>
      </c>
      <c r="F6666" s="26" t="s">
        <v>16</v>
      </c>
      <c r="G6666" s="26" t="s">
        <v>14</v>
      </c>
      <c r="H6666" s="23">
        <v>0</v>
      </c>
      <c r="I6666" s="27"/>
      <c r="J6666" s="28">
        <v>0</v>
      </c>
      <c r="K6666" t="str">
        <f>IF((LEN(relatorio_Ananindeua3[[#This Row],[CIF/CPF/CNPJ]])=14),relatorio_Ananindeua3[[#This Row],[CIF/CPF/CNPJ]],relatorio_Ananindeua3[[#This Row],[Coluna2]])</f>
        <v>36607726000134</v>
      </c>
      <c r="L6666" t="str">
        <f t="shared" si="104"/>
        <v>366******34</v>
      </c>
    </row>
    <row r="6667" spans="1:12" x14ac:dyDescent="0.25">
      <c r="A6667" s="23" t="s">
        <v>12164</v>
      </c>
      <c r="B6667" s="23" t="s">
        <v>12165</v>
      </c>
      <c r="C6667" s="23" t="s">
        <v>32</v>
      </c>
      <c r="D6667" s="24">
        <v>45348.05232638889</v>
      </c>
      <c r="E6667" s="25" t="s">
        <v>13</v>
      </c>
      <c r="F6667" s="26" t="s">
        <v>16</v>
      </c>
      <c r="G6667" s="26" t="s">
        <v>14</v>
      </c>
      <c r="H6667" s="23">
        <v>0</v>
      </c>
      <c r="I6667" s="27"/>
      <c r="J6667" s="28">
        <v>0</v>
      </c>
      <c r="K6667" t="str">
        <f>IF((LEN(relatorio_Ananindeua3[[#This Row],[CIF/CPF/CNPJ]])=14),relatorio_Ananindeua3[[#This Row],[CIF/CPF/CNPJ]],relatorio_Ananindeua3[[#This Row],[Coluna2]])</f>
        <v>54056944000100</v>
      </c>
      <c r="L6667" t="str">
        <f t="shared" si="104"/>
        <v>540******00</v>
      </c>
    </row>
    <row r="6668" spans="1:12" x14ac:dyDescent="0.25">
      <c r="A6668" s="23" t="s">
        <v>5764</v>
      </c>
      <c r="B6668" s="23" t="s">
        <v>5765</v>
      </c>
      <c r="C6668" s="23" t="s">
        <v>34</v>
      </c>
      <c r="D6668" s="24">
        <v>45348.052372685182</v>
      </c>
      <c r="E6668" s="25" t="s">
        <v>13</v>
      </c>
      <c r="F6668" s="26" t="s">
        <v>16</v>
      </c>
      <c r="G6668" s="26" t="s">
        <v>14</v>
      </c>
      <c r="H6668" s="23">
        <v>0</v>
      </c>
      <c r="I6668" s="27"/>
      <c r="J6668" s="28">
        <v>0</v>
      </c>
      <c r="K6668" t="str">
        <f>IF((LEN(relatorio_Ananindeua3[[#This Row],[CIF/CPF/CNPJ]])=14),relatorio_Ananindeua3[[#This Row],[CIF/CPF/CNPJ]],relatorio_Ananindeua3[[#This Row],[Coluna2]])</f>
        <v>42779861000160</v>
      </c>
      <c r="L6668" t="str">
        <f t="shared" si="104"/>
        <v>427******60</v>
      </c>
    </row>
    <row r="6669" spans="1:12" x14ac:dyDescent="0.25">
      <c r="A6669" s="23" t="s">
        <v>12170</v>
      </c>
      <c r="B6669" s="23" t="s">
        <v>12171</v>
      </c>
      <c r="C6669" s="23" t="s">
        <v>32</v>
      </c>
      <c r="D6669" s="24">
        <v>45348.33011574074</v>
      </c>
      <c r="E6669" s="25" t="s">
        <v>13</v>
      </c>
      <c r="F6669" s="26" t="s">
        <v>16</v>
      </c>
      <c r="G6669" s="26" t="s">
        <v>14</v>
      </c>
      <c r="H6669" s="23">
        <v>0</v>
      </c>
      <c r="I6669" s="27"/>
      <c r="J6669" s="28">
        <v>0</v>
      </c>
      <c r="K6669" t="str">
        <f>IF((LEN(relatorio_Ananindeua3[[#This Row],[CIF/CPF/CNPJ]])=14),relatorio_Ananindeua3[[#This Row],[CIF/CPF/CNPJ]],relatorio_Ananindeua3[[#This Row],[Coluna2]])</f>
        <v>54057986000165</v>
      </c>
      <c r="L6669" t="str">
        <f t="shared" si="104"/>
        <v>540******65</v>
      </c>
    </row>
    <row r="6670" spans="1:12" x14ac:dyDescent="0.25">
      <c r="A6670" s="23" t="s">
        <v>6075</v>
      </c>
      <c r="B6670" s="23" t="s">
        <v>6076</v>
      </c>
      <c r="C6670" s="23" t="s">
        <v>18</v>
      </c>
      <c r="D6670" s="24">
        <v>45348.631562499999</v>
      </c>
      <c r="E6670" s="25" t="s">
        <v>13</v>
      </c>
      <c r="F6670" s="26" t="s">
        <v>16</v>
      </c>
      <c r="G6670" s="26" t="s">
        <v>14</v>
      </c>
      <c r="H6670" s="23">
        <v>0</v>
      </c>
      <c r="I6670" s="27"/>
      <c r="J6670" s="28">
        <v>0</v>
      </c>
      <c r="K6670" t="str">
        <f>IF((LEN(relatorio_Ananindeua3[[#This Row],[CIF/CPF/CNPJ]])=14),relatorio_Ananindeua3[[#This Row],[CIF/CPF/CNPJ]],relatorio_Ananindeua3[[#This Row],[Coluna2]])</f>
        <v>43787255000159</v>
      </c>
      <c r="L6670" t="str">
        <f t="shared" si="104"/>
        <v>437******59</v>
      </c>
    </row>
    <row r="6671" spans="1:12" x14ac:dyDescent="0.25">
      <c r="A6671" s="23" t="s">
        <v>2696</v>
      </c>
      <c r="B6671" s="23" t="s">
        <v>2697</v>
      </c>
      <c r="C6671" s="23" t="s">
        <v>18</v>
      </c>
      <c r="D6671" s="24">
        <v>45348.682928240742</v>
      </c>
      <c r="E6671" s="25" t="s">
        <v>13</v>
      </c>
      <c r="F6671" s="26" t="s">
        <v>16</v>
      </c>
      <c r="G6671" s="26" t="s">
        <v>14</v>
      </c>
      <c r="H6671" s="23">
        <v>0</v>
      </c>
      <c r="I6671" s="27"/>
      <c r="J6671" s="28">
        <v>0</v>
      </c>
      <c r="K6671" t="str">
        <f>IF((LEN(relatorio_Ananindeua3[[#This Row],[CIF/CPF/CNPJ]])=14),relatorio_Ananindeua3[[#This Row],[CIF/CPF/CNPJ]],relatorio_Ananindeua3[[#This Row],[Coluna2]])</f>
        <v>29964431000150</v>
      </c>
      <c r="L6671" t="str">
        <f t="shared" si="104"/>
        <v>299******50</v>
      </c>
    </row>
    <row r="6672" spans="1:12" x14ac:dyDescent="0.25">
      <c r="A6672" s="23" t="s">
        <v>6994</v>
      </c>
      <c r="B6672" s="23" t="s">
        <v>6995</v>
      </c>
      <c r="C6672" s="23" t="s">
        <v>17</v>
      </c>
      <c r="D6672" s="24">
        <v>45348.740289351852</v>
      </c>
      <c r="E6672" s="25" t="s">
        <v>11</v>
      </c>
      <c r="F6672" s="26" t="s">
        <v>16</v>
      </c>
      <c r="G6672" s="26" t="s">
        <v>14</v>
      </c>
      <c r="H6672" s="23">
        <v>0</v>
      </c>
      <c r="I6672" s="27"/>
      <c r="J6672" s="28">
        <v>0</v>
      </c>
      <c r="K6672" t="str">
        <f>IF((LEN(relatorio_Ananindeua3[[#This Row],[CIF/CPF/CNPJ]])=14),relatorio_Ananindeua3[[#This Row],[CIF/CPF/CNPJ]],relatorio_Ananindeua3[[#This Row],[Coluna2]])</f>
        <v>46411431000141</v>
      </c>
      <c r="L6672" t="str">
        <f t="shared" si="104"/>
        <v>464******41</v>
      </c>
    </row>
    <row r="6673" spans="1:12" x14ac:dyDescent="0.25">
      <c r="A6673" s="23" t="s">
        <v>6994</v>
      </c>
      <c r="B6673" s="23" t="s">
        <v>6995</v>
      </c>
      <c r="C6673" s="23" t="s">
        <v>34</v>
      </c>
      <c r="D6673" s="24">
        <v>45348.741909722223</v>
      </c>
      <c r="E6673" s="25" t="s">
        <v>13</v>
      </c>
      <c r="F6673" s="26" t="s">
        <v>16</v>
      </c>
      <c r="G6673" s="26" t="s">
        <v>13496</v>
      </c>
      <c r="H6673" s="23">
        <v>0</v>
      </c>
      <c r="I6673" s="27"/>
      <c r="J6673" s="28">
        <v>0</v>
      </c>
      <c r="K6673" t="str">
        <f>IF((LEN(relatorio_Ananindeua3[[#This Row],[CIF/CPF/CNPJ]])=14),relatorio_Ananindeua3[[#This Row],[CIF/CPF/CNPJ]],relatorio_Ananindeua3[[#This Row],[Coluna2]])</f>
        <v>46411431000141</v>
      </c>
      <c r="L6673" t="str">
        <f t="shared" si="104"/>
        <v>464******41</v>
      </c>
    </row>
    <row r="6674" spans="1:12" x14ac:dyDescent="0.25">
      <c r="A6674" s="23" t="s">
        <v>323</v>
      </c>
      <c r="B6674" s="23" t="s">
        <v>324</v>
      </c>
      <c r="C6674" s="23" t="s">
        <v>17</v>
      </c>
      <c r="D6674" s="24">
        <v>45348.971446759257</v>
      </c>
      <c r="E6674" s="25" t="s">
        <v>11</v>
      </c>
      <c r="F6674" s="26" t="s">
        <v>16</v>
      </c>
      <c r="G6674" s="26" t="s">
        <v>14</v>
      </c>
      <c r="H6674" s="23">
        <v>0</v>
      </c>
      <c r="I6674" s="27"/>
      <c r="J6674" s="28">
        <v>0</v>
      </c>
      <c r="K6674" t="str">
        <f>IF((LEN(relatorio_Ananindeua3[[#This Row],[CIF/CPF/CNPJ]])=14),relatorio_Ananindeua3[[#This Row],[CIF/CPF/CNPJ]],relatorio_Ananindeua3[[#This Row],[Coluna2]])</f>
        <v>12736961000148</v>
      </c>
      <c r="L6674" t="str">
        <f t="shared" ref="L6674:L6737" si="105">_xlfn.CONCAT(LEFT(A6674,3),REPT("*",6),RIGHT(A6674,2))</f>
        <v>127******48</v>
      </c>
    </row>
    <row r="6675" spans="1:12" x14ac:dyDescent="0.25">
      <c r="A6675" s="23" t="s">
        <v>5716</v>
      </c>
      <c r="B6675" s="23" t="s">
        <v>5717</v>
      </c>
      <c r="C6675" s="23" t="s">
        <v>20</v>
      </c>
      <c r="D6675" s="24">
        <v>45349</v>
      </c>
      <c r="E6675" s="25" t="s">
        <v>13</v>
      </c>
      <c r="F6675" s="26" t="s">
        <v>19</v>
      </c>
      <c r="G6675" s="26" t="s">
        <v>13496</v>
      </c>
      <c r="H6675" s="23">
        <v>0</v>
      </c>
      <c r="I6675" s="27"/>
      <c r="J6675" s="28">
        <v>0.37</v>
      </c>
      <c r="K6675" t="str">
        <f>IF((LEN(relatorio_Ananindeua3[[#This Row],[CIF/CPF/CNPJ]])=14),relatorio_Ananindeua3[[#This Row],[CIF/CPF/CNPJ]],relatorio_Ananindeua3[[#This Row],[Coluna2]])</f>
        <v>42611727002956</v>
      </c>
      <c r="L6675" t="str">
        <f t="shared" si="105"/>
        <v>426******56</v>
      </c>
    </row>
    <row r="6676" spans="1:12" x14ac:dyDescent="0.25">
      <c r="A6676" s="23" t="s">
        <v>6904</v>
      </c>
      <c r="B6676" s="23" t="s">
        <v>6905</v>
      </c>
      <c r="C6676" s="23" t="s">
        <v>20</v>
      </c>
      <c r="D6676" s="24">
        <v>45349</v>
      </c>
      <c r="E6676" s="25" t="s">
        <v>13</v>
      </c>
      <c r="F6676" s="26" t="s">
        <v>19</v>
      </c>
      <c r="G6676" s="26" t="s">
        <v>13496</v>
      </c>
      <c r="H6676" s="23">
        <v>0</v>
      </c>
      <c r="I6676" s="27"/>
      <c r="J6676" s="28">
        <v>4.25</v>
      </c>
      <c r="K6676" t="str">
        <f>IF((LEN(relatorio_Ananindeua3[[#This Row],[CIF/CPF/CNPJ]])=14),relatorio_Ananindeua3[[#This Row],[CIF/CPF/CNPJ]],relatorio_Ananindeua3[[#This Row],[Coluna2]])</f>
        <v>46201083002393</v>
      </c>
      <c r="L6676" t="str">
        <f t="shared" si="105"/>
        <v>462******93</v>
      </c>
    </row>
    <row r="6677" spans="1:12" x14ac:dyDescent="0.25">
      <c r="A6677" s="23" t="s">
        <v>13467</v>
      </c>
      <c r="B6677" s="23" t="s">
        <v>13466</v>
      </c>
      <c r="C6677" s="23" t="s">
        <v>21</v>
      </c>
      <c r="D6677" s="24">
        <v>45349</v>
      </c>
      <c r="E6677" s="25" t="s">
        <v>13</v>
      </c>
      <c r="F6677" s="26" t="s">
        <v>19</v>
      </c>
      <c r="G6677" s="26" t="s">
        <v>13496</v>
      </c>
      <c r="H6677" s="23">
        <v>0</v>
      </c>
      <c r="I6677" s="27"/>
      <c r="J6677" s="28">
        <v>1428.97</v>
      </c>
      <c r="K6677" t="str">
        <f>IF((LEN(relatorio_Ananindeua3[[#This Row],[CIF/CPF/CNPJ]])=14),relatorio_Ananindeua3[[#This Row],[CIF/CPF/CNPJ]],relatorio_Ananindeua3[[#This Row],[Coluna2]])</f>
        <v>60975737005978</v>
      </c>
      <c r="L6677" t="str">
        <f t="shared" si="105"/>
        <v>609******78</v>
      </c>
    </row>
    <row r="6678" spans="1:12" x14ac:dyDescent="0.25">
      <c r="A6678" s="23" t="s">
        <v>12196</v>
      </c>
      <c r="B6678" s="23" t="s">
        <v>12197</v>
      </c>
      <c r="C6678" s="23" t="s">
        <v>32</v>
      </c>
      <c r="D6678" s="24">
        <v>45349.031493055554</v>
      </c>
      <c r="E6678" s="25" t="s">
        <v>13</v>
      </c>
      <c r="F6678" s="26" t="s">
        <v>16</v>
      </c>
      <c r="G6678" s="26" t="s">
        <v>14</v>
      </c>
      <c r="H6678" s="23">
        <v>0</v>
      </c>
      <c r="I6678" s="27"/>
      <c r="J6678" s="28">
        <v>0</v>
      </c>
      <c r="K6678" t="str">
        <f>IF((LEN(relatorio_Ananindeua3[[#This Row],[CIF/CPF/CNPJ]])=14),relatorio_Ananindeua3[[#This Row],[CIF/CPF/CNPJ]],relatorio_Ananindeua3[[#This Row],[Coluna2]])</f>
        <v>54073653000120</v>
      </c>
      <c r="L6678" t="str">
        <f t="shared" si="105"/>
        <v>540******20</v>
      </c>
    </row>
    <row r="6679" spans="1:12" x14ac:dyDescent="0.25">
      <c r="A6679" s="23" t="s">
        <v>12202</v>
      </c>
      <c r="B6679" s="23" t="s">
        <v>12203</v>
      </c>
      <c r="C6679" s="23" t="s">
        <v>32</v>
      </c>
      <c r="D6679" s="24">
        <v>45349.038437499999</v>
      </c>
      <c r="E6679" s="25" t="s">
        <v>13</v>
      </c>
      <c r="F6679" s="26" t="s">
        <v>16</v>
      </c>
      <c r="G6679" s="26" t="s">
        <v>14</v>
      </c>
      <c r="H6679" s="23">
        <v>0</v>
      </c>
      <c r="I6679" s="27"/>
      <c r="J6679" s="28">
        <v>0</v>
      </c>
      <c r="K6679" t="str">
        <f>IF((LEN(relatorio_Ananindeua3[[#This Row],[CIF/CPF/CNPJ]])=14),relatorio_Ananindeua3[[#This Row],[CIF/CPF/CNPJ]],relatorio_Ananindeua3[[#This Row],[Coluna2]])</f>
        <v>54074986000173</v>
      </c>
      <c r="L6679" t="str">
        <f t="shared" si="105"/>
        <v>540******73</v>
      </c>
    </row>
    <row r="6680" spans="1:12" x14ac:dyDescent="0.25">
      <c r="A6680" s="23" t="s">
        <v>12208</v>
      </c>
      <c r="B6680" s="23" t="s">
        <v>12209</v>
      </c>
      <c r="C6680" s="23" t="s">
        <v>32</v>
      </c>
      <c r="D6680" s="24">
        <v>45349.052314814813</v>
      </c>
      <c r="E6680" s="25" t="s">
        <v>13</v>
      </c>
      <c r="F6680" s="26" t="s">
        <v>16</v>
      </c>
      <c r="G6680" s="26" t="s">
        <v>14</v>
      </c>
      <c r="H6680" s="23">
        <v>0</v>
      </c>
      <c r="I6680" s="27"/>
      <c r="J6680" s="28">
        <v>0</v>
      </c>
      <c r="K6680" t="str">
        <f>IF((LEN(relatorio_Ananindeua3[[#This Row],[CIF/CPF/CNPJ]])=14),relatorio_Ananindeua3[[#This Row],[CIF/CPF/CNPJ]],relatorio_Ananindeua3[[#This Row],[Coluna2]])</f>
        <v>54076973000133</v>
      </c>
      <c r="L6680" t="str">
        <f t="shared" si="105"/>
        <v>540******33</v>
      </c>
    </row>
    <row r="6681" spans="1:12" x14ac:dyDescent="0.25">
      <c r="A6681" s="23" t="s">
        <v>12210</v>
      </c>
      <c r="B6681" s="23" t="s">
        <v>12211</v>
      </c>
      <c r="C6681" s="23" t="s">
        <v>32</v>
      </c>
      <c r="D6681" s="24">
        <v>45349.05232638889</v>
      </c>
      <c r="E6681" s="25" t="s">
        <v>13</v>
      </c>
      <c r="F6681" s="26" t="s">
        <v>16</v>
      </c>
      <c r="G6681" s="26" t="s">
        <v>14</v>
      </c>
      <c r="H6681" s="23">
        <v>0</v>
      </c>
      <c r="I6681" s="27"/>
      <c r="J6681" s="28">
        <v>0</v>
      </c>
      <c r="K6681" t="str">
        <f>IF((LEN(relatorio_Ananindeua3[[#This Row],[CIF/CPF/CNPJ]])=14),relatorio_Ananindeua3[[#This Row],[CIF/CPF/CNPJ]],relatorio_Ananindeua3[[#This Row],[Coluna2]])</f>
        <v>54077059000107</v>
      </c>
      <c r="L6681" t="str">
        <f t="shared" si="105"/>
        <v>540******07</v>
      </c>
    </row>
    <row r="6682" spans="1:12" x14ac:dyDescent="0.25">
      <c r="A6682" s="23" t="s">
        <v>12180</v>
      </c>
      <c r="B6682" s="23" t="s">
        <v>12181</v>
      </c>
      <c r="C6682" s="23" t="s">
        <v>32</v>
      </c>
      <c r="D6682" s="24">
        <v>45349.052349537036</v>
      </c>
      <c r="E6682" s="25" t="s">
        <v>13</v>
      </c>
      <c r="F6682" s="26" t="s">
        <v>16</v>
      </c>
      <c r="G6682" s="26" t="s">
        <v>14</v>
      </c>
      <c r="H6682" s="23">
        <v>0</v>
      </c>
      <c r="I6682" s="27"/>
      <c r="J6682" s="28">
        <v>0</v>
      </c>
      <c r="K6682" t="str">
        <f>IF((LEN(relatorio_Ananindeua3[[#This Row],[CIF/CPF/CNPJ]])=14),relatorio_Ananindeua3[[#This Row],[CIF/CPF/CNPJ]],relatorio_Ananindeua3[[#This Row],[Coluna2]])</f>
        <v>54066138000112</v>
      </c>
      <c r="L6682" t="str">
        <f t="shared" si="105"/>
        <v>540******12</v>
      </c>
    </row>
    <row r="6683" spans="1:12" x14ac:dyDescent="0.25">
      <c r="A6683" s="23" t="s">
        <v>12184</v>
      </c>
      <c r="B6683" s="23" t="s">
        <v>12185</v>
      </c>
      <c r="C6683" s="23" t="s">
        <v>32</v>
      </c>
      <c r="D6683" s="24">
        <v>45349.052349537036</v>
      </c>
      <c r="E6683" s="25" t="s">
        <v>13</v>
      </c>
      <c r="F6683" s="26" t="s">
        <v>16</v>
      </c>
      <c r="G6683" s="26" t="s">
        <v>14</v>
      </c>
      <c r="H6683" s="23">
        <v>0</v>
      </c>
      <c r="I6683" s="27"/>
      <c r="J6683" s="28">
        <v>0</v>
      </c>
      <c r="K6683" t="str">
        <f>IF((LEN(relatorio_Ananindeua3[[#This Row],[CIF/CPF/CNPJ]])=14),relatorio_Ananindeua3[[#This Row],[CIF/CPF/CNPJ]],relatorio_Ananindeua3[[#This Row],[Coluna2]])</f>
        <v>54070596000125</v>
      </c>
      <c r="L6683" t="str">
        <f t="shared" si="105"/>
        <v>540******25</v>
      </c>
    </row>
    <row r="6684" spans="1:12" x14ac:dyDescent="0.25">
      <c r="A6684" s="23" t="s">
        <v>12188</v>
      </c>
      <c r="B6684" s="23" t="s">
        <v>12189</v>
      </c>
      <c r="C6684" s="23" t="s">
        <v>32</v>
      </c>
      <c r="D6684" s="24">
        <v>45349.059270833335</v>
      </c>
      <c r="E6684" s="25" t="s">
        <v>13</v>
      </c>
      <c r="F6684" s="26" t="s">
        <v>16</v>
      </c>
      <c r="G6684" s="26" t="s">
        <v>14</v>
      </c>
      <c r="H6684" s="23">
        <v>0</v>
      </c>
      <c r="I6684" s="27"/>
      <c r="J6684" s="28">
        <v>0</v>
      </c>
      <c r="K6684" t="str">
        <f>IF((LEN(relatorio_Ananindeua3[[#This Row],[CIF/CPF/CNPJ]])=14),relatorio_Ananindeua3[[#This Row],[CIF/CPF/CNPJ]],relatorio_Ananindeua3[[#This Row],[Coluna2]])</f>
        <v>54070900000134</v>
      </c>
      <c r="L6684" t="str">
        <f t="shared" si="105"/>
        <v>540******34</v>
      </c>
    </row>
    <row r="6685" spans="1:12" x14ac:dyDescent="0.25">
      <c r="A6685" s="23" t="s">
        <v>12186</v>
      </c>
      <c r="B6685" s="23" t="s">
        <v>12187</v>
      </c>
      <c r="C6685" s="23" t="s">
        <v>32</v>
      </c>
      <c r="D6685" s="24">
        <v>45349.06621527778</v>
      </c>
      <c r="E6685" s="25" t="s">
        <v>13</v>
      </c>
      <c r="F6685" s="26" t="s">
        <v>16</v>
      </c>
      <c r="G6685" s="26" t="s">
        <v>14</v>
      </c>
      <c r="H6685" s="23">
        <v>0</v>
      </c>
      <c r="I6685" s="27"/>
      <c r="J6685" s="28">
        <v>0</v>
      </c>
      <c r="K6685" t="str">
        <f>IF((LEN(relatorio_Ananindeua3[[#This Row],[CIF/CPF/CNPJ]])=14),relatorio_Ananindeua3[[#This Row],[CIF/CPF/CNPJ]],relatorio_Ananindeua3[[#This Row],[Coluna2]])</f>
        <v>54070738000154</v>
      </c>
      <c r="L6685" t="str">
        <f t="shared" si="105"/>
        <v>540******54</v>
      </c>
    </row>
    <row r="6686" spans="1:12" x14ac:dyDescent="0.25">
      <c r="A6686" s="23" t="s">
        <v>12174</v>
      </c>
      <c r="B6686" s="23" t="s">
        <v>12175</v>
      </c>
      <c r="C6686" s="23" t="s">
        <v>32</v>
      </c>
      <c r="D6686" s="24">
        <v>45349.066238425927</v>
      </c>
      <c r="E6686" s="25" t="s">
        <v>13</v>
      </c>
      <c r="F6686" s="26" t="s">
        <v>16</v>
      </c>
      <c r="G6686" s="26" t="s">
        <v>14</v>
      </c>
      <c r="H6686" s="23">
        <v>0</v>
      </c>
      <c r="I6686" s="27"/>
      <c r="J6686" s="28">
        <v>0</v>
      </c>
      <c r="K6686" t="str">
        <f>IF((LEN(relatorio_Ananindeua3[[#This Row],[CIF/CPF/CNPJ]])=14),relatorio_Ananindeua3[[#This Row],[CIF/CPF/CNPJ]],relatorio_Ananindeua3[[#This Row],[Coluna2]])</f>
        <v>54062131000122</v>
      </c>
      <c r="L6686" t="str">
        <f t="shared" si="105"/>
        <v>540******22</v>
      </c>
    </row>
    <row r="6687" spans="1:12" x14ac:dyDescent="0.25">
      <c r="A6687" s="23" t="s">
        <v>12182</v>
      </c>
      <c r="B6687" s="23" t="s">
        <v>12183</v>
      </c>
      <c r="C6687" s="23" t="s">
        <v>32</v>
      </c>
      <c r="D6687" s="24">
        <v>45349.066238425927</v>
      </c>
      <c r="E6687" s="25" t="s">
        <v>13</v>
      </c>
      <c r="F6687" s="26" t="s">
        <v>16</v>
      </c>
      <c r="G6687" s="26" t="s">
        <v>14</v>
      </c>
      <c r="H6687" s="23">
        <v>0</v>
      </c>
      <c r="I6687" s="27"/>
      <c r="J6687" s="28">
        <v>0</v>
      </c>
      <c r="K6687" t="str">
        <f>IF((LEN(relatorio_Ananindeua3[[#This Row],[CIF/CPF/CNPJ]])=14),relatorio_Ananindeua3[[#This Row],[CIF/CPF/CNPJ]],relatorio_Ananindeua3[[#This Row],[Coluna2]])</f>
        <v>54066470000187</v>
      </c>
      <c r="L6687" t="str">
        <f t="shared" si="105"/>
        <v>540******87</v>
      </c>
    </row>
    <row r="6688" spans="1:12" x14ac:dyDescent="0.25">
      <c r="A6688" s="23" t="s">
        <v>4519</v>
      </c>
      <c r="B6688" s="23" t="s">
        <v>4520</v>
      </c>
      <c r="C6688" s="23" t="s">
        <v>34</v>
      </c>
      <c r="D6688" s="24">
        <v>45349.066284722219</v>
      </c>
      <c r="E6688" s="25" t="s">
        <v>13</v>
      </c>
      <c r="F6688" s="26" t="s">
        <v>16</v>
      </c>
      <c r="G6688" s="26" t="s">
        <v>14</v>
      </c>
      <c r="H6688" s="23">
        <v>0</v>
      </c>
      <c r="I6688" s="27"/>
      <c r="J6688" s="28">
        <v>0</v>
      </c>
      <c r="K6688" t="str">
        <f>IF((LEN(relatorio_Ananindeua3[[#This Row],[CIF/CPF/CNPJ]])=14),relatorio_Ananindeua3[[#This Row],[CIF/CPF/CNPJ]],relatorio_Ananindeua3[[#This Row],[Coluna2]])</f>
        <v>37885421000157</v>
      </c>
      <c r="L6688" t="str">
        <f t="shared" si="105"/>
        <v>378******57</v>
      </c>
    </row>
    <row r="6689" spans="1:12" x14ac:dyDescent="0.25">
      <c r="A6689" s="23" t="s">
        <v>12212</v>
      </c>
      <c r="B6689" s="23" t="s">
        <v>12213</v>
      </c>
      <c r="C6689" s="23" t="s">
        <v>32</v>
      </c>
      <c r="D6689" s="24">
        <v>45349.295381944445</v>
      </c>
      <c r="E6689" s="25" t="s">
        <v>13</v>
      </c>
      <c r="F6689" s="26" t="s">
        <v>16</v>
      </c>
      <c r="G6689" s="26" t="s">
        <v>14</v>
      </c>
      <c r="H6689" s="23">
        <v>0</v>
      </c>
      <c r="I6689" s="27"/>
      <c r="J6689" s="28">
        <v>0</v>
      </c>
      <c r="K6689" t="str">
        <f>IF((LEN(relatorio_Ananindeua3[[#This Row],[CIF/CPF/CNPJ]])=14),relatorio_Ananindeua3[[#This Row],[CIF/CPF/CNPJ]],relatorio_Ananindeua3[[#This Row],[Coluna2]])</f>
        <v>54077602000176</v>
      </c>
      <c r="L6689" t="str">
        <f t="shared" si="105"/>
        <v>540******76</v>
      </c>
    </row>
    <row r="6690" spans="1:12" x14ac:dyDescent="0.25">
      <c r="A6690" s="23" t="s">
        <v>7787</v>
      </c>
      <c r="B6690" s="23" t="s">
        <v>7788</v>
      </c>
      <c r="C6690" s="23" t="s">
        <v>34</v>
      </c>
      <c r="D6690" s="24">
        <v>45349.295532407406</v>
      </c>
      <c r="E6690" s="25" t="s">
        <v>13</v>
      </c>
      <c r="F6690" s="26" t="s">
        <v>16</v>
      </c>
      <c r="G6690" s="26" t="s">
        <v>14</v>
      </c>
      <c r="H6690" s="23">
        <v>0</v>
      </c>
      <c r="I6690" s="27"/>
      <c r="J6690" s="28">
        <v>0</v>
      </c>
      <c r="K6690" t="str">
        <f>IF((LEN(relatorio_Ananindeua3[[#This Row],[CIF/CPF/CNPJ]])=14),relatorio_Ananindeua3[[#This Row],[CIF/CPF/CNPJ]],relatorio_Ananindeua3[[#This Row],[Coluna2]])</f>
        <v>48435767000170</v>
      </c>
      <c r="L6690" t="str">
        <f t="shared" si="105"/>
        <v>484******70</v>
      </c>
    </row>
    <row r="6691" spans="1:12" x14ac:dyDescent="0.25">
      <c r="A6691" s="23" t="s">
        <v>4765</v>
      </c>
      <c r="B6691" s="23" t="s">
        <v>4766</v>
      </c>
      <c r="C6691" s="23" t="s">
        <v>34</v>
      </c>
      <c r="D6691" s="24">
        <v>45349.295543981483</v>
      </c>
      <c r="E6691" s="25" t="s">
        <v>13</v>
      </c>
      <c r="F6691" s="26" t="s">
        <v>16</v>
      </c>
      <c r="G6691" s="26" t="s">
        <v>14</v>
      </c>
      <c r="H6691" s="23">
        <v>0</v>
      </c>
      <c r="I6691" s="27"/>
      <c r="J6691" s="28">
        <v>0</v>
      </c>
      <c r="K6691" t="str">
        <f>IF((LEN(relatorio_Ananindeua3[[#This Row],[CIF/CPF/CNPJ]])=14),relatorio_Ananindeua3[[#This Row],[CIF/CPF/CNPJ]],relatorio_Ananindeua3[[#This Row],[Coluna2]])</f>
        <v>39442218000131</v>
      </c>
      <c r="L6691" t="str">
        <f t="shared" si="105"/>
        <v>394******31</v>
      </c>
    </row>
    <row r="6692" spans="1:12" x14ac:dyDescent="0.25">
      <c r="A6692" s="23" t="s">
        <v>1998</v>
      </c>
      <c r="B6692" s="23" t="s">
        <v>1999</v>
      </c>
      <c r="C6692" s="23" t="s">
        <v>34</v>
      </c>
      <c r="D6692" s="24">
        <v>45349.295601851853</v>
      </c>
      <c r="E6692" s="25" t="s">
        <v>13</v>
      </c>
      <c r="F6692" s="26" t="s">
        <v>16</v>
      </c>
      <c r="G6692" s="26" t="s">
        <v>14</v>
      </c>
      <c r="H6692" s="23">
        <v>0</v>
      </c>
      <c r="I6692" s="27"/>
      <c r="J6692" s="28">
        <v>0</v>
      </c>
      <c r="K6692" t="str">
        <f>IF((LEN(relatorio_Ananindeua3[[#This Row],[CIF/CPF/CNPJ]])=14),relatorio_Ananindeua3[[#This Row],[CIF/CPF/CNPJ]],relatorio_Ananindeua3[[#This Row],[Coluna2]])</f>
        <v>26339482000100</v>
      </c>
      <c r="L6692" t="str">
        <f t="shared" si="105"/>
        <v>263******00</v>
      </c>
    </row>
    <row r="6693" spans="1:12" x14ac:dyDescent="0.25">
      <c r="A6693" s="23" t="s">
        <v>7815</v>
      </c>
      <c r="B6693" s="23" t="s">
        <v>7816</v>
      </c>
      <c r="C6693" s="23" t="s">
        <v>34</v>
      </c>
      <c r="D6693" s="24">
        <v>45349.309398148151</v>
      </c>
      <c r="E6693" s="25" t="s">
        <v>13</v>
      </c>
      <c r="F6693" s="26" t="s">
        <v>16</v>
      </c>
      <c r="G6693" s="26" t="s">
        <v>14</v>
      </c>
      <c r="H6693" s="23">
        <v>0</v>
      </c>
      <c r="I6693" s="27"/>
      <c r="J6693" s="28">
        <v>0</v>
      </c>
      <c r="K6693" t="str">
        <f>IF((LEN(relatorio_Ananindeua3[[#This Row],[CIF/CPF/CNPJ]])=14),relatorio_Ananindeua3[[#This Row],[CIF/CPF/CNPJ]],relatorio_Ananindeua3[[#This Row],[Coluna2]])</f>
        <v>48493097000148</v>
      </c>
      <c r="L6693" t="str">
        <f t="shared" si="105"/>
        <v>484******48</v>
      </c>
    </row>
    <row r="6694" spans="1:12" x14ac:dyDescent="0.25">
      <c r="A6694" s="23" t="s">
        <v>6163</v>
      </c>
      <c r="B6694" s="23" t="s">
        <v>6164</v>
      </c>
      <c r="C6694" s="23" t="s">
        <v>34</v>
      </c>
      <c r="D6694" s="24">
        <v>45349.30940972222</v>
      </c>
      <c r="E6694" s="25" t="s">
        <v>13</v>
      </c>
      <c r="F6694" s="26" t="s">
        <v>16</v>
      </c>
      <c r="G6694" s="26" t="s">
        <v>14</v>
      </c>
      <c r="H6694" s="23">
        <v>0</v>
      </c>
      <c r="I6694" s="27"/>
      <c r="J6694" s="28">
        <v>0</v>
      </c>
      <c r="K6694" t="str">
        <f>IF((LEN(relatorio_Ananindeua3[[#This Row],[CIF/CPF/CNPJ]])=14),relatorio_Ananindeua3[[#This Row],[CIF/CPF/CNPJ]],relatorio_Ananindeua3[[#This Row],[Coluna2]])</f>
        <v>44129322000100</v>
      </c>
      <c r="L6694" t="str">
        <f t="shared" si="105"/>
        <v>441******00</v>
      </c>
    </row>
    <row r="6695" spans="1:12" x14ac:dyDescent="0.25">
      <c r="A6695" s="23" t="s">
        <v>6261</v>
      </c>
      <c r="B6695" s="23" t="s">
        <v>6262</v>
      </c>
      <c r="C6695" s="23" t="s">
        <v>34</v>
      </c>
      <c r="D6695" s="24">
        <v>45349.309421296297</v>
      </c>
      <c r="E6695" s="25" t="s">
        <v>13</v>
      </c>
      <c r="F6695" s="26" t="s">
        <v>16</v>
      </c>
      <c r="G6695" s="26" t="s">
        <v>14</v>
      </c>
      <c r="H6695" s="23">
        <v>0</v>
      </c>
      <c r="I6695" s="27"/>
      <c r="J6695" s="28">
        <v>0</v>
      </c>
      <c r="K6695" t="str">
        <f>IF((LEN(relatorio_Ananindeua3[[#This Row],[CIF/CPF/CNPJ]])=14),relatorio_Ananindeua3[[#This Row],[CIF/CPF/CNPJ]],relatorio_Ananindeua3[[#This Row],[Coluna2]])</f>
        <v>44417457000171</v>
      </c>
      <c r="L6695" t="str">
        <f t="shared" si="105"/>
        <v>444******71</v>
      </c>
    </row>
    <row r="6696" spans="1:12" x14ac:dyDescent="0.25">
      <c r="A6696" s="23" t="s">
        <v>12204</v>
      </c>
      <c r="B6696" s="23" t="s">
        <v>12205</v>
      </c>
      <c r="C6696" s="23" t="s">
        <v>32</v>
      </c>
      <c r="D6696" s="24">
        <v>45349.31621527778</v>
      </c>
      <c r="E6696" s="25" t="s">
        <v>13</v>
      </c>
      <c r="F6696" s="26" t="s">
        <v>16</v>
      </c>
      <c r="G6696" s="26" t="s">
        <v>14</v>
      </c>
      <c r="H6696" s="23">
        <v>0</v>
      </c>
      <c r="I6696" s="27"/>
      <c r="J6696" s="28">
        <v>0</v>
      </c>
      <c r="K6696" t="str">
        <f>IF((LEN(relatorio_Ananindeua3[[#This Row],[CIF/CPF/CNPJ]])=14),relatorio_Ananindeua3[[#This Row],[CIF/CPF/CNPJ]],relatorio_Ananindeua3[[#This Row],[Coluna2]])</f>
        <v>54076494000117</v>
      </c>
      <c r="L6696" t="str">
        <f t="shared" si="105"/>
        <v>540******17</v>
      </c>
    </row>
    <row r="6697" spans="1:12" x14ac:dyDescent="0.25">
      <c r="A6697" s="23" t="s">
        <v>12200</v>
      </c>
      <c r="B6697" s="23" t="s">
        <v>12201</v>
      </c>
      <c r="C6697" s="23" t="s">
        <v>32</v>
      </c>
      <c r="D6697" s="24">
        <v>45349.323148148149</v>
      </c>
      <c r="E6697" s="25" t="s">
        <v>13</v>
      </c>
      <c r="F6697" s="26" t="s">
        <v>16</v>
      </c>
      <c r="G6697" s="26" t="s">
        <v>14</v>
      </c>
      <c r="H6697" s="23">
        <v>0</v>
      </c>
      <c r="I6697" s="27"/>
      <c r="J6697" s="28">
        <v>0</v>
      </c>
      <c r="K6697" t="str">
        <f>IF((LEN(relatorio_Ananindeua3[[#This Row],[CIF/CPF/CNPJ]])=14),relatorio_Ananindeua3[[#This Row],[CIF/CPF/CNPJ]],relatorio_Ananindeua3[[#This Row],[Coluna2]])</f>
        <v>54074651000155</v>
      </c>
      <c r="L6697" t="str">
        <f t="shared" si="105"/>
        <v>540******55</v>
      </c>
    </row>
    <row r="6698" spans="1:12" x14ac:dyDescent="0.25">
      <c r="A6698" s="23" t="s">
        <v>12198</v>
      </c>
      <c r="B6698" s="23" t="s">
        <v>12199</v>
      </c>
      <c r="C6698" s="23" t="s">
        <v>32</v>
      </c>
      <c r="D6698" s="24">
        <v>45349.323159722226</v>
      </c>
      <c r="E6698" s="25" t="s">
        <v>13</v>
      </c>
      <c r="F6698" s="26" t="s">
        <v>16</v>
      </c>
      <c r="G6698" s="26" t="s">
        <v>14</v>
      </c>
      <c r="H6698" s="23">
        <v>0</v>
      </c>
      <c r="I6698" s="27"/>
      <c r="J6698" s="28">
        <v>0</v>
      </c>
      <c r="K6698" t="str">
        <f>IF((LEN(relatorio_Ananindeua3[[#This Row],[CIF/CPF/CNPJ]])=14),relatorio_Ananindeua3[[#This Row],[CIF/CPF/CNPJ]],relatorio_Ananindeua3[[#This Row],[Coluna2]])</f>
        <v>54074157000190</v>
      </c>
      <c r="L6698" t="str">
        <f t="shared" si="105"/>
        <v>540******90</v>
      </c>
    </row>
    <row r="6699" spans="1:12" x14ac:dyDescent="0.25">
      <c r="A6699" s="23" t="s">
        <v>12178</v>
      </c>
      <c r="B6699" s="23" t="s">
        <v>12179</v>
      </c>
      <c r="C6699" s="23" t="s">
        <v>32</v>
      </c>
      <c r="D6699" s="24">
        <v>45349.323171296295</v>
      </c>
      <c r="E6699" s="25" t="s">
        <v>13</v>
      </c>
      <c r="F6699" s="26" t="s">
        <v>16</v>
      </c>
      <c r="G6699" s="26" t="s">
        <v>14</v>
      </c>
      <c r="H6699" s="23">
        <v>0</v>
      </c>
      <c r="I6699" s="27"/>
      <c r="J6699" s="28">
        <v>0</v>
      </c>
      <c r="K6699" t="str">
        <f>IF((LEN(relatorio_Ananindeua3[[#This Row],[CIF/CPF/CNPJ]])=14),relatorio_Ananindeua3[[#This Row],[CIF/CPF/CNPJ]],relatorio_Ananindeua3[[#This Row],[Coluna2]])</f>
        <v>54064808000161</v>
      </c>
      <c r="L6699" t="str">
        <f t="shared" si="105"/>
        <v>540******61</v>
      </c>
    </row>
    <row r="6700" spans="1:12" x14ac:dyDescent="0.25">
      <c r="A6700" s="23" t="s">
        <v>12172</v>
      </c>
      <c r="B6700" s="23" t="s">
        <v>12173</v>
      </c>
      <c r="C6700" s="23" t="s">
        <v>32</v>
      </c>
      <c r="D6700" s="24">
        <v>45349.323182870372</v>
      </c>
      <c r="E6700" s="25" t="s">
        <v>13</v>
      </c>
      <c r="F6700" s="26" t="s">
        <v>16</v>
      </c>
      <c r="G6700" s="26" t="s">
        <v>14</v>
      </c>
      <c r="H6700" s="23">
        <v>0</v>
      </c>
      <c r="I6700" s="27"/>
      <c r="J6700" s="28">
        <v>0</v>
      </c>
      <c r="K6700" t="str">
        <f>IF((LEN(relatorio_Ananindeua3[[#This Row],[CIF/CPF/CNPJ]])=14),relatorio_Ananindeua3[[#This Row],[CIF/CPF/CNPJ]],relatorio_Ananindeua3[[#This Row],[Coluna2]])</f>
        <v>54059218000140</v>
      </c>
      <c r="L6700" t="str">
        <f t="shared" si="105"/>
        <v>540******40</v>
      </c>
    </row>
    <row r="6701" spans="1:12" x14ac:dyDescent="0.25">
      <c r="A6701" s="23" t="s">
        <v>12114</v>
      </c>
      <c r="B6701" s="23" t="s">
        <v>12115</v>
      </c>
      <c r="C6701" s="23" t="s">
        <v>34</v>
      </c>
      <c r="D6701" s="24">
        <v>45349.323206018518</v>
      </c>
      <c r="E6701" s="25" t="s">
        <v>13</v>
      </c>
      <c r="F6701" s="26" t="s">
        <v>16</v>
      </c>
      <c r="G6701" s="26" t="s">
        <v>14</v>
      </c>
      <c r="H6701" s="23">
        <v>0</v>
      </c>
      <c r="I6701" s="27"/>
      <c r="J6701" s="28">
        <v>0</v>
      </c>
      <c r="K6701" t="str">
        <f>IF((LEN(relatorio_Ananindeua3[[#This Row],[CIF/CPF/CNPJ]])=14),relatorio_Ananindeua3[[#This Row],[CIF/CPF/CNPJ]],relatorio_Ananindeua3[[#This Row],[Coluna2]])</f>
        <v>54038801000175</v>
      </c>
      <c r="L6701" t="str">
        <f t="shared" si="105"/>
        <v>540******75</v>
      </c>
    </row>
    <row r="6702" spans="1:12" x14ac:dyDescent="0.25">
      <c r="A6702" s="23" t="s">
        <v>11092</v>
      </c>
      <c r="B6702" s="23" t="s">
        <v>11093</v>
      </c>
      <c r="C6702" s="23" t="s">
        <v>34</v>
      </c>
      <c r="D6702" s="24">
        <v>45349.323217592595</v>
      </c>
      <c r="E6702" s="25" t="s">
        <v>13</v>
      </c>
      <c r="F6702" s="26" t="s">
        <v>16</v>
      </c>
      <c r="G6702" s="26" t="s">
        <v>14</v>
      </c>
      <c r="H6702" s="23">
        <v>0</v>
      </c>
      <c r="I6702" s="27"/>
      <c r="J6702" s="28">
        <v>0</v>
      </c>
      <c r="K6702" t="str">
        <f>IF((LEN(relatorio_Ananindeua3[[#This Row],[CIF/CPF/CNPJ]])=14),relatorio_Ananindeua3[[#This Row],[CIF/CPF/CNPJ]],relatorio_Ananindeua3[[#This Row],[Coluna2]])</f>
        <v>53673436000108</v>
      </c>
      <c r="L6702" t="str">
        <f t="shared" si="105"/>
        <v>536******08</v>
      </c>
    </row>
    <row r="6703" spans="1:12" x14ac:dyDescent="0.25">
      <c r="A6703" s="23" t="s">
        <v>12176</v>
      </c>
      <c r="B6703" s="23" t="s">
        <v>12177</v>
      </c>
      <c r="C6703" s="23" t="s">
        <v>32</v>
      </c>
      <c r="D6703" s="24">
        <v>45349.337060185186</v>
      </c>
      <c r="E6703" s="25" t="s">
        <v>13</v>
      </c>
      <c r="F6703" s="26" t="s">
        <v>16</v>
      </c>
      <c r="G6703" s="26" t="s">
        <v>14</v>
      </c>
      <c r="H6703" s="23">
        <v>0</v>
      </c>
      <c r="I6703" s="27"/>
      <c r="J6703" s="28">
        <v>0</v>
      </c>
      <c r="K6703" t="str">
        <f>IF((LEN(relatorio_Ananindeua3[[#This Row],[CIF/CPF/CNPJ]])=14),relatorio_Ananindeua3[[#This Row],[CIF/CPF/CNPJ]],relatorio_Ananindeua3[[#This Row],[Coluna2]])</f>
        <v>54062253000119</v>
      </c>
      <c r="L6703" t="str">
        <f t="shared" si="105"/>
        <v>540******19</v>
      </c>
    </row>
    <row r="6704" spans="1:12" x14ac:dyDescent="0.25">
      <c r="A6704" s="23" t="s">
        <v>12190</v>
      </c>
      <c r="B6704" s="23" t="s">
        <v>12191</v>
      </c>
      <c r="C6704" s="23" t="s">
        <v>32</v>
      </c>
      <c r="D6704" s="24">
        <v>45349.337060185186</v>
      </c>
      <c r="E6704" s="25" t="s">
        <v>13</v>
      </c>
      <c r="F6704" s="26" t="s">
        <v>16</v>
      </c>
      <c r="G6704" s="26" t="s">
        <v>14</v>
      </c>
      <c r="H6704" s="23">
        <v>0</v>
      </c>
      <c r="I6704" s="27"/>
      <c r="J6704" s="28">
        <v>0</v>
      </c>
      <c r="K6704" t="str">
        <f>IF((LEN(relatorio_Ananindeua3[[#This Row],[CIF/CPF/CNPJ]])=14),relatorio_Ananindeua3[[#This Row],[CIF/CPF/CNPJ]],relatorio_Ananindeua3[[#This Row],[Coluna2]])</f>
        <v>54071714000110</v>
      </c>
      <c r="L6704" t="str">
        <f t="shared" si="105"/>
        <v>540******10</v>
      </c>
    </row>
    <row r="6705" spans="1:12" x14ac:dyDescent="0.25">
      <c r="A6705" s="23" t="s">
        <v>12216</v>
      </c>
      <c r="B6705" s="23" t="s">
        <v>12217</v>
      </c>
      <c r="C6705" s="23" t="s">
        <v>32</v>
      </c>
      <c r="D6705" s="24">
        <v>45349.343981481485</v>
      </c>
      <c r="E6705" s="25" t="s">
        <v>13</v>
      </c>
      <c r="F6705" s="26" t="s">
        <v>16</v>
      </c>
      <c r="G6705" s="26" t="s">
        <v>14</v>
      </c>
      <c r="H6705" s="23">
        <v>0</v>
      </c>
      <c r="I6705" s="27"/>
      <c r="J6705" s="28">
        <v>0</v>
      </c>
      <c r="K6705" t="str">
        <f>IF((LEN(relatorio_Ananindeua3[[#This Row],[CIF/CPF/CNPJ]])=14),relatorio_Ananindeua3[[#This Row],[CIF/CPF/CNPJ]],relatorio_Ananindeua3[[#This Row],[Coluna2]])</f>
        <v>54077882000112</v>
      </c>
      <c r="L6705" t="str">
        <f t="shared" si="105"/>
        <v>540******12</v>
      </c>
    </row>
    <row r="6706" spans="1:12" x14ac:dyDescent="0.25">
      <c r="A6706" s="23" t="s">
        <v>12192</v>
      </c>
      <c r="B6706" s="23" t="s">
        <v>12193</v>
      </c>
      <c r="C6706" s="23" t="s">
        <v>32</v>
      </c>
      <c r="D6706" s="24">
        <v>45349.343993055554</v>
      </c>
      <c r="E6706" s="25" t="s">
        <v>13</v>
      </c>
      <c r="F6706" s="26" t="s">
        <v>16</v>
      </c>
      <c r="G6706" s="26" t="s">
        <v>14</v>
      </c>
      <c r="H6706" s="23">
        <v>0</v>
      </c>
      <c r="I6706" s="27"/>
      <c r="J6706" s="28">
        <v>0</v>
      </c>
      <c r="K6706" t="str">
        <f>IF((LEN(relatorio_Ananindeua3[[#This Row],[CIF/CPF/CNPJ]])=14),relatorio_Ananindeua3[[#This Row],[CIF/CPF/CNPJ]],relatorio_Ananindeua3[[#This Row],[Coluna2]])</f>
        <v>54072821000162</v>
      </c>
      <c r="L6706" t="str">
        <f t="shared" si="105"/>
        <v>540******62</v>
      </c>
    </row>
    <row r="6707" spans="1:12" x14ac:dyDescent="0.25">
      <c r="A6707" s="23" t="s">
        <v>12214</v>
      </c>
      <c r="B6707" s="23" t="s">
        <v>12215</v>
      </c>
      <c r="C6707" s="23" t="s">
        <v>32</v>
      </c>
      <c r="D6707" s="24">
        <v>45349.343993055554</v>
      </c>
      <c r="E6707" s="25" t="s">
        <v>13</v>
      </c>
      <c r="F6707" s="26" t="s">
        <v>16</v>
      </c>
      <c r="G6707" s="26" t="s">
        <v>14</v>
      </c>
      <c r="H6707" s="23">
        <v>0</v>
      </c>
      <c r="I6707" s="27"/>
      <c r="J6707" s="28">
        <v>0</v>
      </c>
      <c r="K6707" t="str">
        <f>IF((LEN(relatorio_Ananindeua3[[#This Row],[CIF/CPF/CNPJ]])=14),relatorio_Ananindeua3[[#This Row],[CIF/CPF/CNPJ]],relatorio_Ananindeua3[[#This Row],[Coluna2]])</f>
        <v>54077852000106</v>
      </c>
      <c r="L6707" t="str">
        <f t="shared" si="105"/>
        <v>540******06</v>
      </c>
    </row>
    <row r="6708" spans="1:12" x14ac:dyDescent="0.25">
      <c r="A6708" s="23" t="s">
        <v>9188</v>
      </c>
      <c r="B6708" s="23" t="s">
        <v>9189</v>
      </c>
      <c r="C6708" s="23" t="s">
        <v>34</v>
      </c>
      <c r="D6708" s="24">
        <v>45349.344027777777</v>
      </c>
      <c r="E6708" s="25" t="s">
        <v>13</v>
      </c>
      <c r="F6708" s="26" t="s">
        <v>16</v>
      </c>
      <c r="G6708" s="26" t="s">
        <v>14</v>
      </c>
      <c r="H6708" s="23">
        <v>0</v>
      </c>
      <c r="I6708" s="27"/>
      <c r="J6708" s="28">
        <v>0</v>
      </c>
      <c r="K6708" t="str">
        <f>IF((LEN(relatorio_Ananindeua3[[#This Row],[CIF/CPF/CNPJ]])=14),relatorio_Ananindeua3[[#This Row],[CIF/CPF/CNPJ]],relatorio_Ananindeua3[[#This Row],[Coluna2]])</f>
        <v>50945832000159</v>
      </c>
      <c r="L6708" t="str">
        <f t="shared" si="105"/>
        <v>509******59</v>
      </c>
    </row>
    <row r="6709" spans="1:12" x14ac:dyDescent="0.25">
      <c r="A6709" s="23" t="s">
        <v>7424</v>
      </c>
      <c r="B6709" s="23" t="s">
        <v>7425</v>
      </c>
      <c r="C6709" s="23" t="s">
        <v>34</v>
      </c>
      <c r="D6709" s="24">
        <v>45349.344039351854</v>
      </c>
      <c r="E6709" s="25" t="s">
        <v>13</v>
      </c>
      <c r="F6709" s="26" t="s">
        <v>16</v>
      </c>
      <c r="G6709" s="26" t="s">
        <v>14</v>
      </c>
      <c r="H6709" s="23">
        <v>0</v>
      </c>
      <c r="I6709" s="27"/>
      <c r="J6709" s="28">
        <v>0</v>
      </c>
      <c r="K6709" t="str">
        <f>IF((LEN(relatorio_Ananindeua3[[#This Row],[CIF/CPF/CNPJ]])=14),relatorio_Ananindeua3[[#This Row],[CIF/CPF/CNPJ]],relatorio_Ananindeua3[[#This Row],[Coluna2]])</f>
        <v>47635246000101</v>
      </c>
      <c r="L6709" t="str">
        <f t="shared" si="105"/>
        <v>476******01</v>
      </c>
    </row>
    <row r="6710" spans="1:12" x14ac:dyDescent="0.25">
      <c r="A6710" s="23" t="s">
        <v>12194</v>
      </c>
      <c r="B6710" s="23" t="s">
        <v>12195</v>
      </c>
      <c r="C6710" s="23" t="s">
        <v>32</v>
      </c>
      <c r="D6710" s="24">
        <v>45349.364814814813</v>
      </c>
      <c r="E6710" s="25" t="s">
        <v>13</v>
      </c>
      <c r="F6710" s="26" t="s">
        <v>16</v>
      </c>
      <c r="G6710" s="26" t="s">
        <v>14</v>
      </c>
      <c r="H6710" s="23">
        <v>0</v>
      </c>
      <c r="I6710" s="27"/>
      <c r="J6710" s="28">
        <v>0</v>
      </c>
      <c r="K6710" t="str">
        <f>IF((LEN(relatorio_Ananindeua3[[#This Row],[CIF/CPF/CNPJ]])=14),relatorio_Ananindeua3[[#This Row],[CIF/CPF/CNPJ]],relatorio_Ananindeua3[[#This Row],[Coluna2]])</f>
        <v>54072890000176</v>
      </c>
      <c r="L6710" t="str">
        <f t="shared" si="105"/>
        <v>540******76</v>
      </c>
    </row>
    <row r="6711" spans="1:12" x14ac:dyDescent="0.25">
      <c r="A6711" s="23" t="s">
        <v>12190</v>
      </c>
      <c r="B6711" s="23" t="s">
        <v>12191</v>
      </c>
      <c r="C6711" s="23" t="s">
        <v>34</v>
      </c>
      <c r="D6711" s="24">
        <v>45349.36482638889</v>
      </c>
      <c r="E6711" s="25" t="s">
        <v>13</v>
      </c>
      <c r="F6711" s="26" t="s">
        <v>16</v>
      </c>
      <c r="G6711" s="26" t="s">
        <v>14</v>
      </c>
      <c r="H6711" s="23">
        <v>0</v>
      </c>
      <c r="I6711" s="27"/>
      <c r="J6711" s="28">
        <v>0</v>
      </c>
      <c r="K6711" t="str">
        <f>IF((LEN(relatorio_Ananindeua3[[#This Row],[CIF/CPF/CNPJ]])=14),relatorio_Ananindeua3[[#This Row],[CIF/CPF/CNPJ]],relatorio_Ananindeua3[[#This Row],[Coluna2]])</f>
        <v>54071714000110</v>
      </c>
      <c r="L6711" t="str">
        <f t="shared" si="105"/>
        <v>540******10</v>
      </c>
    </row>
    <row r="6712" spans="1:12" x14ac:dyDescent="0.25">
      <c r="A6712" s="23" t="s">
        <v>2566</v>
      </c>
      <c r="B6712" s="23" t="s">
        <v>2567</v>
      </c>
      <c r="C6712" s="23" t="s">
        <v>34</v>
      </c>
      <c r="D6712" s="24">
        <v>45349.364918981482</v>
      </c>
      <c r="E6712" s="25" t="s">
        <v>13</v>
      </c>
      <c r="F6712" s="26" t="s">
        <v>16</v>
      </c>
      <c r="G6712" s="26" t="s">
        <v>14</v>
      </c>
      <c r="H6712" s="23">
        <v>0</v>
      </c>
      <c r="I6712" s="27"/>
      <c r="J6712" s="28">
        <v>0</v>
      </c>
      <c r="K6712" t="str">
        <f>IF((LEN(relatorio_Ananindeua3[[#This Row],[CIF/CPF/CNPJ]])=14),relatorio_Ananindeua3[[#This Row],[CIF/CPF/CNPJ]],relatorio_Ananindeua3[[#This Row],[Coluna2]])</f>
        <v>29409843000128</v>
      </c>
      <c r="L6712" t="str">
        <f t="shared" si="105"/>
        <v>294******28</v>
      </c>
    </row>
    <row r="6713" spans="1:12" x14ac:dyDescent="0.25">
      <c r="A6713" s="23" t="s">
        <v>1811</v>
      </c>
      <c r="B6713" s="23" t="s">
        <v>1812</v>
      </c>
      <c r="C6713" s="23" t="s">
        <v>17</v>
      </c>
      <c r="D6713" s="24">
        <v>45349.364976851852</v>
      </c>
      <c r="E6713" s="25" t="s">
        <v>11</v>
      </c>
      <c r="F6713" s="26" t="s">
        <v>16</v>
      </c>
      <c r="G6713" s="26" t="s">
        <v>14</v>
      </c>
      <c r="H6713" s="23">
        <v>0</v>
      </c>
      <c r="I6713" s="27"/>
      <c r="J6713" s="28">
        <v>0</v>
      </c>
      <c r="K6713" t="str">
        <f>IF((LEN(relatorio_Ananindeua3[[#This Row],[CIF/CPF/CNPJ]])=14),relatorio_Ananindeua3[[#This Row],[CIF/CPF/CNPJ]],relatorio_Ananindeua3[[#This Row],[Coluna2]])</f>
        <v>24607606000158</v>
      </c>
      <c r="L6713" t="str">
        <f t="shared" si="105"/>
        <v>246******58</v>
      </c>
    </row>
    <row r="6714" spans="1:12" x14ac:dyDescent="0.25">
      <c r="A6714" s="23" t="s">
        <v>12206</v>
      </c>
      <c r="B6714" s="23" t="s">
        <v>12207</v>
      </c>
      <c r="C6714" s="23" t="s">
        <v>32</v>
      </c>
      <c r="D6714" s="24">
        <v>45349.371759259258</v>
      </c>
      <c r="E6714" s="25" t="s">
        <v>13</v>
      </c>
      <c r="F6714" s="26" t="s">
        <v>16</v>
      </c>
      <c r="G6714" s="26" t="s">
        <v>14</v>
      </c>
      <c r="H6714" s="23">
        <v>0</v>
      </c>
      <c r="I6714" s="27"/>
      <c r="J6714" s="28">
        <v>0</v>
      </c>
      <c r="K6714" t="str">
        <f>IF((LEN(relatorio_Ananindeua3[[#This Row],[CIF/CPF/CNPJ]])=14),relatorio_Ananindeua3[[#This Row],[CIF/CPF/CNPJ]],relatorio_Ananindeua3[[#This Row],[Coluna2]])</f>
        <v>54076706000166</v>
      </c>
      <c r="L6714" t="str">
        <f t="shared" si="105"/>
        <v>540******66</v>
      </c>
    </row>
    <row r="6715" spans="1:12" x14ac:dyDescent="0.25">
      <c r="A6715" s="23" t="s">
        <v>877</v>
      </c>
      <c r="B6715" s="23" t="s">
        <v>878</v>
      </c>
      <c r="C6715" s="23" t="s">
        <v>34</v>
      </c>
      <c r="D6715" s="24">
        <v>45349.386400462965</v>
      </c>
      <c r="E6715" s="25" t="s">
        <v>13</v>
      </c>
      <c r="F6715" s="26" t="s">
        <v>16</v>
      </c>
      <c r="G6715" s="26" t="s">
        <v>13496</v>
      </c>
      <c r="H6715" s="23">
        <v>0</v>
      </c>
      <c r="I6715" s="27"/>
      <c r="J6715" s="28">
        <v>0</v>
      </c>
      <c r="K6715" t="str">
        <f>IF((LEN(relatorio_Ananindeua3[[#This Row],[CIF/CPF/CNPJ]])=14),relatorio_Ananindeua3[[#This Row],[CIF/CPF/CNPJ]],relatorio_Ananindeua3[[#This Row],[Coluna2]])</f>
        <v>16825367000184</v>
      </c>
      <c r="L6715" t="str">
        <f t="shared" si="105"/>
        <v>168******84</v>
      </c>
    </row>
    <row r="6716" spans="1:12" x14ac:dyDescent="0.25">
      <c r="A6716" s="23" t="s">
        <v>1376</v>
      </c>
      <c r="B6716" s="23" t="s">
        <v>1377</v>
      </c>
      <c r="C6716" s="23" t="s">
        <v>17</v>
      </c>
      <c r="D6716" s="24">
        <v>45349.589398148149</v>
      </c>
      <c r="E6716" s="25" t="s">
        <v>11</v>
      </c>
      <c r="F6716" s="26" t="s">
        <v>16</v>
      </c>
      <c r="G6716" s="26" t="s">
        <v>14</v>
      </c>
      <c r="H6716" s="23">
        <v>0</v>
      </c>
      <c r="I6716" s="27"/>
      <c r="J6716" s="28">
        <v>0</v>
      </c>
      <c r="K6716" t="str">
        <f>IF((LEN(relatorio_Ananindeua3[[#This Row],[CIF/CPF/CNPJ]])=14),relatorio_Ananindeua3[[#This Row],[CIF/CPF/CNPJ]],relatorio_Ananindeua3[[#This Row],[Coluna2]])</f>
        <v>21061167000132</v>
      </c>
      <c r="L6716" t="str">
        <f t="shared" si="105"/>
        <v>210******32</v>
      </c>
    </row>
    <row r="6717" spans="1:12" x14ac:dyDescent="0.25">
      <c r="A6717" s="23" t="s">
        <v>6291</v>
      </c>
      <c r="B6717" s="23" t="s">
        <v>6292</v>
      </c>
      <c r="C6717" s="23" t="s">
        <v>17</v>
      </c>
      <c r="D6717" s="24">
        <v>45349.636712962965</v>
      </c>
      <c r="E6717" s="25" t="s">
        <v>11</v>
      </c>
      <c r="F6717" s="26" t="s">
        <v>16</v>
      </c>
      <c r="G6717" s="26" t="s">
        <v>14</v>
      </c>
      <c r="H6717" s="23">
        <v>0</v>
      </c>
      <c r="I6717" s="27"/>
      <c r="J6717" s="28">
        <v>0</v>
      </c>
      <c r="K6717" t="str">
        <f>IF((LEN(relatorio_Ananindeua3[[#This Row],[CIF/CPF/CNPJ]])=14),relatorio_Ananindeua3[[#This Row],[CIF/CPF/CNPJ]],relatorio_Ananindeua3[[#This Row],[Coluna2]])</f>
        <v>44557893000146</v>
      </c>
      <c r="L6717" t="str">
        <f t="shared" si="105"/>
        <v>445******46</v>
      </c>
    </row>
    <row r="6718" spans="1:12" x14ac:dyDescent="0.25">
      <c r="A6718" s="23" t="s">
        <v>2786</v>
      </c>
      <c r="B6718" s="23" t="s">
        <v>2787</v>
      </c>
      <c r="C6718" s="23" t="s">
        <v>18</v>
      </c>
      <c r="D6718" s="24">
        <v>45349.687974537039</v>
      </c>
      <c r="E6718" s="25" t="s">
        <v>13</v>
      </c>
      <c r="F6718" s="26" t="s">
        <v>16</v>
      </c>
      <c r="G6718" s="26" t="s">
        <v>14</v>
      </c>
      <c r="H6718" s="23">
        <v>0</v>
      </c>
      <c r="I6718" s="27"/>
      <c r="J6718" s="28">
        <v>0</v>
      </c>
      <c r="K6718" t="str">
        <f>IF((LEN(relatorio_Ananindeua3[[#This Row],[CIF/CPF/CNPJ]])=14),relatorio_Ananindeua3[[#This Row],[CIF/CPF/CNPJ]],relatorio_Ananindeua3[[#This Row],[Coluna2]])</f>
        <v>30403989000145</v>
      </c>
      <c r="L6718" t="str">
        <f t="shared" si="105"/>
        <v>304******45</v>
      </c>
    </row>
    <row r="6719" spans="1:12" x14ac:dyDescent="0.25">
      <c r="A6719" s="23" t="s">
        <v>1307</v>
      </c>
      <c r="B6719" s="23" t="s">
        <v>1308</v>
      </c>
      <c r="C6719" s="23" t="s">
        <v>18</v>
      </c>
      <c r="D6719" s="24">
        <v>45349.694606481484</v>
      </c>
      <c r="E6719" s="25" t="s">
        <v>13</v>
      </c>
      <c r="F6719" s="26" t="s">
        <v>16</v>
      </c>
      <c r="G6719" s="26" t="s">
        <v>14</v>
      </c>
      <c r="H6719" s="23">
        <v>0</v>
      </c>
      <c r="I6719" s="27"/>
      <c r="J6719" s="28">
        <v>0</v>
      </c>
      <c r="K6719" t="str">
        <f>IF((LEN(relatorio_Ananindeua3[[#This Row],[CIF/CPF/CNPJ]])=14),relatorio_Ananindeua3[[#This Row],[CIF/CPF/CNPJ]],relatorio_Ananindeua3[[#This Row],[Coluna2]])</f>
        <v>20179981000193</v>
      </c>
      <c r="L6719" t="str">
        <f t="shared" si="105"/>
        <v>201******93</v>
      </c>
    </row>
    <row r="6720" spans="1:12" x14ac:dyDescent="0.25">
      <c r="A6720" s="23" t="s">
        <v>1209</v>
      </c>
      <c r="B6720" s="23" t="s">
        <v>1210</v>
      </c>
      <c r="C6720" s="23" t="s">
        <v>18</v>
      </c>
      <c r="D6720" s="24">
        <v>45349.704907407409</v>
      </c>
      <c r="E6720" s="25" t="s">
        <v>13</v>
      </c>
      <c r="F6720" s="26" t="s">
        <v>16</v>
      </c>
      <c r="G6720" s="26" t="s">
        <v>14</v>
      </c>
      <c r="H6720" s="23">
        <v>0</v>
      </c>
      <c r="I6720" s="27"/>
      <c r="J6720" s="28">
        <v>0</v>
      </c>
      <c r="K6720" t="str">
        <f>IF((LEN(relatorio_Ananindeua3[[#This Row],[CIF/CPF/CNPJ]])=14),relatorio_Ananindeua3[[#This Row],[CIF/CPF/CNPJ]],relatorio_Ananindeua3[[#This Row],[Coluna2]])</f>
        <v>19526387000142</v>
      </c>
      <c r="L6720" t="str">
        <f t="shared" si="105"/>
        <v>195******42</v>
      </c>
    </row>
    <row r="6721" spans="1:12" x14ac:dyDescent="0.25">
      <c r="A6721" s="23" t="s">
        <v>1042</v>
      </c>
      <c r="B6721" s="23" t="s">
        <v>1043</v>
      </c>
      <c r="C6721" s="23" t="s">
        <v>34</v>
      </c>
      <c r="D6721" s="24">
        <v>45349.736712962964</v>
      </c>
      <c r="E6721" s="25" t="s">
        <v>13</v>
      </c>
      <c r="F6721" s="26" t="s">
        <v>16</v>
      </c>
      <c r="G6721" s="26" t="s">
        <v>13496</v>
      </c>
      <c r="H6721" s="23">
        <v>0</v>
      </c>
      <c r="I6721" s="27"/>
      <c r="J6721" s="28">
        <v>0</v>
      </c>
      <c r="K6721" t="str">
        <f>IF((LEN(relatorio_Ananindeua3[[#This Row],[CIF/CPF/CNPJ]])=14),relatorio_Ananindeua3[[#This Row],[CIF/CPF/CNPJ]],relatorio_Ananindeua3[[#This Row],[Coluna2]])</f>
        <v>18065836000130</v>
      </c>
      <c r="L6721" t="str">
        <f t="shared" si="105"/>
        <v>180******30</v>
      </c>
    </row>
    <row r="6722" spans="1:12" x14ac:dyDescent="0.25">
      <c r="A6722" s="23" t="s">
        <v>13462</v>
      </c>
      <c r="B6722" s="23" t="s">
        <v>13463</v>
      </c>
      <c r="C6722" s="23" t="s">
        <v>20</v>
      </c>
      <c r="D6722" s="24">
        <v>45350</v>
      </c>
      <c r="E6722" s="25" t="s">
        <v>13</v>
      </c>
      <c r="F6722" s="26" t="s">
        <v>19</v>
      </c>
      <c r="G6722" s="26" t="s">
        <v>13496</v>
      </c>
      <c r="H6722" s="23">
        <v>0</v>
      </c>
      <c r="I6722" s="27"/>
      <c r="J6722" s="28">
        <v>39.92</v>
      </c>
      <c r="K6722" t="str">
        <f>IF((LEN(relatorio_Ananindeua3[[#This Row],[CIF/CPF/CNPJ]])=14),relatorio_Ananindeua3[[#This Row],[CIF/CPF/CNPJ]],relatorio_Ananindeua3[[#This Row],[Coluna2]])</f>
        <v>58248352002356</v>
      </c>
      <c r="L6722" t="str">
        <f t="shared" si="105"/>
        <v>582******56</v>
      </c>
    </row>
    <row r="6723" spans="1:12" x14ac:dyDescent="0.25">
      <c r="A6723" s="23" t="s">
        <v>13464</v>
      </c>
      <c r="B6723" s="23" t="s">
        <v>13465</v>
      </c>
      <c r="C6723" s="23" t="s">
        <v>21</v>
      </c>
      <c r="D6723" s="24">
        <v>45350</v>
      </c>
      <c r="E6723" s="25" t="s">
        <v>13</v>
      </c>
      <c r="F6723" s="26" t="s">
        <v>19</v>
      </c>
      <c r="G6723" s="26" t="s">
        <v>13496</v>
      </c>
      <c r="H6723" s="23">
        <v>0</v>
      </c>
      <c r="I6723" s="27"/>
      <c r="J6723" s="28">
        <v>22270.19</v>
      </c>
      <c r="K6723" t="str">
        <f>IF((LEN(relatorio_Ananindeua3[[#This Row],[CIF/CPF/CNPJ]])=14),relatorio_Ananindeua3[[#This Row],[CIF/CPF/CNPJ]],relatorio_Ananindeua3[[#This Row],[Coluna2]])</f>
        <v>60916731003390</v>
      </c>
      <c r="L6723" t="str">
        <f t="shared" si="105"/>
        <v>609******90</v>
      </c>
    </row>
    <row r="6724" spans="1:12" x14ac:dyDescent="0.25">
      <c r="A6724" s="23" t="s">
        <v>13467</v>
      </c>
      <c r="B6724" s="23" t="s">
        <v>13466</v>
      </c>
      <c r="C6724" s="23" t="s">
        <v>21</v>
      </c>
      <c r="D6724" s="24">
        <v>45350</v>
      </c>
      <c r="E6724" s="25" t="s">
        <v>13</v>
      </c>
      <c r="F6724" s="26" t="s">
        <v>19</v>
      </c>
      <c r="G6724" s="26" t="s">
        <v>13496</v>
      </c>
      <c r="H6724" s="23">
        <v>0</v>
      </c>
      <c r="I6724" s="27"/>
      <c r="J6724" s="28">
        <v>1242.0899999999999</v>
      </c>
      <c r="K6724" t="str">
        <f>IF((LEN(relatorio_Ananindeua3[[#This Row],[CIF/CPF/CNPJ]])=14),relatorio_Ananindeua3[[#This Row],[CIF/CPF/CNPJ]],relatorio_Ananindeua3[[#This Row],[Coluna2]])</f>
        <v>60975737005978</v>
      </c>
      <c r="L6724" t="str">
        <f t="shared" si="105"/>
        <v>609******78</v>
      </c>
    </row>
    <row r="6725" spans="1:12" x14ac:dyDescent="0.25">
      <c r="A6725" s="23" t="s">
        <v>13482</v>
      </c>
      <c r="B6725" s="23" t="s">
        <v>13481</v>
      </c>
      <c r="C6725" s="23" t="s">
        <v>21</v>
      </c>
      <c r="D6725" s="24">
        <v>45350</v>
      </c>
      <c r="E6725" s="25" t="s">
        <v>13</v>
      </c>
      <c r="F6725" s="26" t="s">
        <v>19</v>
      </c>
      <c r="G6725" s="26" t="s">
        <v>13496</v>
      </c>
      <c r="H6725" s="23">
        <v>0</v>
      </c>
      <c r="I6725" s="27"/>
      <c r="J6725" s="28">
        <v>19824.41</v>
      </c>
      <c r="K6725" t="str">
        <f>IF((LEN(relatorio_Ananindeua3[[#This Row],[CIF/CPF/CNPJ]])=14),relatorio_Ananindeua3[[#This Row],[CIF/CPF/CNPJ]],relatorio_Ananindeua3[[#This Row],[Coluna2]])</f>
        <v>83367326007000</v>
      </c>
      <c r="L6725" t="str">
        <f t="shared" si="105"/>
        <v>833******00</v>
      </c>
    </row>
    <row r="6726" spans="1:12" x14ac:dyDescent="0.25">
      <c r="A6726" s="23" t="s">
        <v>13483</v>
      </c>
      <c r="B6726" s="23" t="s">
        <v>13481</v>
      </c>
      <c r="C6726" s="23" t="s">
        <v>21</v>
      </c>
      <c r="D6726" s="24">
        <v>45350</v>
      </c>
      <c r="E6726" s="25" t="s">
        <v>13</v>
      </c>
      <c r="F6726" s="26" t="s">
        <v>19</v>
      </c>
      <c r="G6726" s="26" t="s">
        <v>13496</v>
      </c>
      <c r="H6726" s="23">
        <v>0</v>
      </c>
      <c r="I6726" s="27"/>
      <c r="J6726" s="28">
        <v>27860.46</v>
      </c>
      <c r="K6726" t="str">
        <f>IF((LEN(relatorio_Ananindeua3[[#This Row],[CIF/CPF/CNPJ]])=14),relatorio_Ananindeua3[[#This Row],[CIF/CPF/CNPJ]],relatorio_Ananindeua3[[#This Row],[Coluna2]])</f>
        <v>83367326011547</v>
      </c>
      <c r="L6726" t="str">
        <f t="shared" si="105"/>
        <v>833******47</v>
      </c>
    </row>
    <row r="6727" spans="1:12" x14ac:dyDescent="0.25">
      <c r="A6727" s="23" t="s">
        <v>8868</v>
      </c>
      <c r="B6727" s="23" t="s">
        <v>8869</v>
      </c>
      <c r="C6727" s="23" t="s">
        <v>34</v>
      </c>
      <c r="D6727" s="24">
        <v>45350.024629629632</v>
      </c>
      <c r="E6727" s="25" t="s">
        <v>13</v>
      </c>
      <c r="F6727" s="26" t="s">
        <v>16</v>
      </c>
      <c r="G6727" s="26" t="s">
        <v>14</v>
      </c>
      <c r="H6727" s="23">
        <v>0</v>
      </c>
      <c r="I6727" s="27"/>
      <c r="J6727" s="28">
        <v>0</v>
      </c>
      <c r="K6727" t="str">
        <f>IF((LEN(relatorio_Ananindeua3[[#This Row],[CIF/CPF/CNPJ]])=14),relatorio_Ananindeua3[[#This Row],[CIF/CPF/CNPJ]],relatorio_Ananindeua3[[#This Row],[Coluna2]])</f>
        <v>50471122000134</v>
      </c>
      <c r="L6727" t="str">
        <f t="shared" si="105"/>
        <v>504******34</v>
      </c>
    </row>
    <row r="6728" spans="1:12" x14ac:dyDescent="0.25">
      <c r="A6728" s="23" t="s">
        <v>12238</v>
      </c>
      <c r="B6728" s="23" t="s">
        <v>12239</v>
      </c>
      <c r="C6728" s="23" t="s">
        <v>32</v>
      </c>
      <c r="D6728" s="24">
        <v>45350.0315162037</v>
      </c>
      <c r="E6728" s="25" t="s">
        <v>13</v>
      </c>
      <c r="F6728" s="26" t="s">
        <v>16</v>
      </c>
      <c r="G6728" s="26" t="s">
        <v>14</v>
      </c>
      <c r="H6728" s="23">
        <v>0</v>
      </c>
      <c r="I6728" s="27"/>
      <c r="J6728" s="28">
        <v>0</v>
      </c>
      <c r="K6728" t="str">
        <f>IF((LEN(relatorio_Ananindeua3[[#This Row],[CIF/CPF/CNPJ]])=14),relatorio_Ananindeua3[[#This Row],[CIF/CPF/CNPJ]],relatorio_Ananindeua3[[#This Row],[Coluna2]])</f>
        <v>54091043000159</v>
      </c>
      <c r="L6728" t="str">
        <f t="shared" si="105"/>
        <v>540******59</v>
      </c>
    </row>
    <row r="6729" spans="1:12" x14ac:dyDescent="0.25">
      <c r="A6729" s="23" t="s">
        <v>12228</v>
      </c>
      <c r="B6729" s="23" t="s">
        <v>12229</v>
      </c>
      <c r="C6729" s="23" t="s">
        <v>32</v>
      </c>
      <c r="D6729" s="24">
        <v>45350.031527777777</v>
      </c>
      <c r="E6729" s="25" t="s">
        <v>13</v>
      </c>
      <c r="F6729" s="26" t="s">
        <v>16</v>
      </c>
      <c r="G6729" s="26" t="s">
        <v>14</v>
      </c>
      <c r="H6729" s="23">
        <v>0</v>
      </c>
      <c r="I6729" s="27"/>
      <c r="J6729" s="28">
        <v>0</v>
      </c>
      <c r="K6729" t="str">
        <f>IF((LEN(relatorio_Ananindeua3[[#This Row],[CIF/CPF/CNPJ]])=14),relatorio_Ananindeua3[[#This Row],[CIF/CPF/CNPJ]],relatorio_Ananindeua3[[#This Row],[Coluna2]])</f>
        <v>54085904000196</v>
      </c>
      <c r="L6729" t="str">
        <f t="shared" si="105"/>
        <v>540******96</v>
      </c>
    </row>
    <row r="6730" spans="1:12" x14ac:dyDescent="0.25">
      <c r="A6730" s="23" t="s">
        <v>4100</v>
      </c>
      <c r="B6730" s="23" t="s">
        <v>4101</v>
      </c>
      <c r="C6730" s="23" t="s">
        <v>34</v>
      </c>
      <c r="D6730" s="24">
        <v>45350.031574074077</v>
      </c>
      <c r="E6730" s="25" t="s">
        <v>13</v>
      </c>
      <c r="F6730" s="26" t="s">
        <v>16</v>
      </c>
      <c r="G6730" s="26" t="s">
        <v>14</v>
      </c>
      <c r="H6730" s="23">
        <v>0</v>
      </c>
      <c r="I6730" s="27"/>
      <c r="J6730" s="28">
        <v>0</v>
      </c>
      <c r="K6730" t="str">
        <f>IF((LEN(relatorio_Ananindeua3[[#This Row],[CIF/CPF/CNPJ]])=14),relatorio_Ananindeua3[[#This Row],[CIF/CPF/CNPJ]],relatorio_Ananindeua3[[#This Row],[Coluna2]])</f>
        <v>36182306000153</v>
      </c>
      <c r="L6730" t="str">
        <f t="shared" si="105"/>
        <v>361******53</v>
      </c>
    </row>
    <row r="6731" spans="1:12" x14ac:dyDescent="0.25">
      <c r="A6731" s="23" t="s">
        <v>12218</v>
      </c>
      <c r="B6731" s="23" t="s">
        <v>12219</v>
      </c>
      <c r="C6731" s="23" t="s">
        <v>32</v>
      </c>
      <c r="D6731" s="24">
        <v>45350.038449074076</v>
      </c>
      <c r="E6731" s="25" t="s">
        <v>13</v>
      </c>
      <c r="F6731" s="26" t="s">
        <v>16</v>
      </c>
      <c r="G6731" s="26" t="s">
        <v>14</v>
      </c>
      <c r="H6731" s="23">
        <v>0</v>
      </c>
      <c r="I6731" s="27"/>
      <c r="J6731" s="28">
        <v>0</v>
      </c>
      <c r="K6731" t="str">
        <f>IF((LEN(relatorio_Ananindeua3[[#This Row],[CIF/CPF/CNPJ]])=14),relatorio_Ananindeua3[[#This Row],[CIF/CPF/CNPJ]],relatorio_Ananindeua3[[#This Row],[Coluna2]])</f>
        <v>54078884000126</v>
      </c>
      <c r="L6731" t="str">
        <f t="shared" si="105"/>
        <v>540******26</v>
      </c>
    </row>
    <row r="6732" spans="1:12" x14ac:dyDescent="0.25">
      <c r="A6732" s="23" t="s">
        <v>12244</v>
      </c>
      <c r="B6732" s="23" t="s">
        <v>12245</v>
      </c>
      <c r="C6732" s="23" t="s">
        <v>32</v>
      </c>
      <c r="D6732" s="24">
        <v>45350.05232638889</v>
      </c>
      <c r="E6732" s="25" t="s">
        <v>13</v>
      </c>
      <c r="F6732" s="26" t="s">
        <v>16</v>
      </c>
      <c r="G6732" s="26" t="s">
        <v>14</v>
      </c>
      <c r="H6732" s="23">
        <v>0</v>
      </c>
      <c r="I6732" s="27"/>
      <c r="J6732" s="28">
        <v>0</v>
      </c>
      <c r="K6732" t="str">
        <f>IF((LEN(relatorio_Ananindeua3[[#This Row],[CIF/CPF/CNPJ]])=14),relatorio_Ananindeua3[[#This Row],[CIF/CPF/CNPJ]],relatorio_Ananindeua3[[#This Row],[Coluna2]])</f>
        <v>54094047000190</v>
      </c>
      <c r="L6732" t="str">
        <f t="shared" si="105"/>
        <v>540******90</v>
      </c>
    </row>
    <row r="6733" spans="1:12" x14ac:dyDescent="0.25">
      <c r="A6733" s="23" t="s">
        <v>10158</v>
      </c>
      <c r="B6733" s="23" t="s">
        <v>10159</v>
      </c>
      <c r="C6733" s="23" t="s">
        <v>34</v>
      </c>
      <c r="D6733" s="24">
        <v>45350.052372685182</v>
      </c>
      <c r="E6733" s="25" t="s">
        <v>13</v>
      </c>
      <c r="F6733" s="26" t="s">
        <v>16</v>
      </c>
      <c r="G6733" s="26" t="s">
        <v>14</v>
      </c>
      <c r="H6733" s="23">
        <v>0</v>
      </c>
      <c r="I6733" s="27"/>
      <c r="J6733" s="28">
        <v>0</v>
      </c>
      <c r="K6733" t="str">
        <f>IF((LEN(relatorio_Ananindeua3[[#This Row],[CIF/CPF/CNPJ]])=14),relatorio_Ananindeua3[[#This Row],[CIF/CPF/CNPJ]],relatorio_Ananindeua3[[#This Row],[Coluna2]])</f>
        <v>53347162000167</v>
      </c>
      <c r="L6733" t="str">
        <f t="shared" si="105"/>
        <v>533******67</v>
      </c>
    </row>
    <row r="6734" spans="1:12" x14ac:dyDescent="0.25">
      <c r="A6734" s="23" t="s">
        <v>5466</v>
      </c>
      <c r="B6734" s="23" t="s">
        <v>5467</v>
      </c>
      <c r="C6734" s="23" t="s">
        <v>34</v>
      </c>
      <c r="D6734" s="24">
        <v>45350.052418981482</v>
      </c>
      <c r="E6734" s="25" t="s">
        <v>13</v>
      </c>
      <c r="F6734" s="26" t="s">
        <v>16</v>
      </c>
      <c r="G6734" s="26" t="s">
        <v>14</v>
      </c>
      <c r="H6734" s="23">
        <v>0</v>
      </c>
      <c r="I6734" s="27"/>
      <c r="J6734" s="28">
        <v>0</v>
      </c>
      <c r="K6734" t="str">
        <f>IF((LEN(relatorio_Ananindeua3[[#This Row],[CIF/CPF/CNPJ]])=14),relatorio_Ananindeua3[[#This Row],[CIF/CPF/CNPJ]],relatorio_Ananindeua3[[#This Row],[Coluna2]])</f>
        <v>41884527000103</v>
      </c>
      <c r="L6734" t="str">
        <f t="shared" si="105"/>
        <v>418******03</v>
      </c>
    </row>
    <row r="6735" spans="1:12" x14ac:dyDescent="0.25">
      <c r="A6735" s="23" t="s">
        <v>12240</v>
      </c>
      <c r="B6735" s="23" t="s">
        <v>12241</v>
      </c>
      <c r="C6735" s="23" t="s">
        <v>32</v>
      </c>
      <c r="D6735" s="24">
        <v>45350.059293981481</v>
      </c>
      <c r="E6735" s="25" t="s">
        <v>13</v>
      </c>
      <c r="F6735" s="26" t="s">
        <v>16</v>
      </c>
      <c r="G6735" s="26" t="s">
        <v>14</v>
      </c>
      <c r="H6735" s="23">
        <v>0</v>
      </c>
      <c r="I6735" s="27"/>
      <c r="J6735" s="28">
        <v>0</v>
      </c>
      <c r="K6735" t="str">
        <f>IF((LEN(relatorio_Ananindeua3[[#This Row],[CIF/CPF/CNPJ]])=14),relatorio_Ananindeua3[[#This Row],[CIF/CPF/CNPJ]],relatorio_Ananindeua3[[#This Row],[Coluna2]])</f>
        <v>54091476000104</v>
      </c>
      <c r="L6735" t="str">
        <f t="shared" si="105"/>
        <v>540******04</v>
      </c>
    </row>
    <row r="6736" spans="1:12" x14ac:dyDescent="0.25">
      <c r="A6736" s="23" t="s">
        <v>12242</v>
      </c>
      <c r="B6736" s="23" t="s">
        <v>12243</v>
      </c>
      <c r="C6736" s="23" t="s">
        <v>32</v>
      </c>
      <c r="D6736" s="24">
        <v>45350.059293981481</v>
      </c>
      <c r="E6736" s="25" t="s">
        <v>13</v>
      </c>
      <c r="F6736" s="26" t="s">
        <v>16</v>
      </c>
      <c r="G6736" s="26" t="s">
        <v>14</v>
      </c>
      <c r="H6736" s="23">
        <v>0</v>
      </c>
      <c r="I6736" s="27"/>
      <c r="J6736" s="28">
        <v>0</v>
      </c>
      <c r="K6736" t="str">
        <f>IF((LEN(relatorio_Ananindeua3[[#This Row],[CIF/CPF/CNPJ]])=14),relatorio_Ananindeua3[[#This Row],[CIF/CPF/CNPJ]],relatorio_Ananindeua3[[#This Row],[Coluna2]])</f>
        <v>54091972000168</v>
      </c>
      <c r="L6736" t="str">
        <f t="shared" si="105"/>
        <v>540******68</v>
      </c>
    </row>
    <row r="6737" spans="1:12" x14ac:dyDescent="0.25">
      <c r="A6737" s="23" t="s">
        <v>12236</v>
      </c>
      <c r="B6737" s="23" t="s">
        <v>12237</v>
      </c>
      <c r="C6737" s="23" t="s">
        <v>32</v>
      </c>
      <c r="D6737" s="24">
        <v>45350.059305555558</v>
      </c>
      <c r="E6737" s="25" t="s">
        <v>13</v>
      </c>
      <c r="F6737" s="26" t="s">
        <v>16</v>
      </c>
      <c r="G6737" s="26" t="s">
        <v>14</v>
      </c>
      <c r="H6737" s="23">
        <v>0</v>
      </c>
      <c r="I6737" s="27"/>
      <c r="J6737" s="28">
        <v>0</v>
      </c>
      <c r="K6737" t="str">
        <f>IF((LEN(relatorio_Ananindeua3[[#This Row],[CIF/CPF/CNPJ]])=14),relatorio_Ananindeua3[[#This Row],[CIF/CPF/CNPJ]],relatorio_Ananindeua3[[#This Row],[Coluna2]])</f>
        <v>54090572000138</v>
      </c>
      <c r="L6737" t="str">
        <f t="shared" si="105"/>
        <v>540******38</v>
      </c>
    </row>
    <row r="6738" spans="1:12" x14ac:dyDescent="0.25">
      <c r="A6738" s="23" t="s">
        <v>2542</v>
      </c>
      <c r="B6738" s="23" t="s">
        <v>2543</v>
      </c>
      <c r="C6738" s="23" t="s">
        <v>34</v>
      </c>
      <c r="D6738" s="24">
        <v>45350.059386574074</v>
      </c>
      <c r="E6738" s="25" t="s">
        <v>13</v>
      </c>
      <c r="F6738" s="26" t="s">
        <v>16</v>
      </c>
      <c r="G6738" s="26" t="s">
        <v>14</v>
      </c>
      <c r="H6738" s="23">
        <v>0</v>
      </c>
      <c r="I6738" s="27"/>
      <c r="J6738" s="28">
        <v>0</v>
      </c>
      <c r="K6738" t="str">
        <f>IF((LEN(relatorio_Ananindeua3[[#This Row],[CIF/CPF/CNPJ]])=14),relatorio_Ananindeua3[[#This Row],[CIF/CPF/CNPJ]],relatorio_Ananindeua3[[#This Row],[Coluna2]])</f>
        <v>29272612000115</v>
      </c>
      <c r="L6738" t="str">
        <f t="shared" ref="L6738:L6801" si="106">_xlfn.CONCAT(LEFT(A6738,3),REPT("*",6),RIGHT(A6738,2))</f>
        <v>292******15</v>
      </c>
    </row>
    <row r="6739" spans="1:12" x14ac:dyDescent="0.25">
      <c r="A6739" s="23" t="s">
        <v>1700</v>
      </c>
      <c r="B6739" s="23" t="s">
        <v>1701</v>
      </c>
      <c r="C6739" s="23" t="s">
        <v>34</v>
      </c>
      <c r="D6739" s="24">
        <v>45350.059398148151</v>
      </c>
      <c r="E6739" s="25" t="s">
        <v>13</v>
      </c>
      <c r="F6739" s="26" t="s">
        <v>16</v>
      </c>
      <c r="G6739" s="26" t="s">
        <v>14</v>
      </c>
      <c r="H6739" s="23">
        <v>0</v>
      </c>
      <c r="I6739" s="27"/>
      <c r="J6739" s="28">
        <v>0</v>
      </c>
      <c r="K6739" t="str">
        <f>IF((LEN(relatorio_Ananindeua3[[#This Row],[CIF/CPF/CNPJ]])=14),relatorio_Ananindeua3[[#This Row],[CIF/CPF/CNPJ]],relatorio_Ananindeua3[[#This Row],[Coluna2]])</f>
        <v>23840238000120</v>
      </c>
      <c r="L6739" t="str">
        <f t="shared" si="106"/>
        <v>238******20</v>
      </c>
    </row>
    <row r="6740" spans="1:12" x14ac:dyDescent="0.25">
      <c r="A6740" s="23" t="s">
        <v>12234</v>
      </c>
      <c r="B6740" s="23" t="s">
        <v>12235</v>
      </c>
      <c r="C6740" s="23" t="s">
        <v>32</v>
      </c>
      <c r="D6740" s="24">
        <v>45350.06622685185</v>
      </c>
      <c r="E6740" s="25" t="s">
        <v>13</v>
      </c>
      <c r="F6740" s="26" t="s">
        <v>16</v>
      </c>
      <c r="G6740" s="26" t="s">
        <v>14</v>
      </c>
      <c r="H6740" s="23">
        <v>0</v>
      </c>
      <c r="I6740" s="27"/>
      <c r="J6740" s="28">
        <v>0</v>
      </c>
      <c r="K6740" t="str">
        <f>IF((LEN(relatorio_Ananindeua3[[#This Row],[CIF/CPF/CNPJ]])=14),relatorio_Ananindeua3[[#This Row],[CIF/CPF/CNPJ]],relatorio_Ananindeua3[[#This Row],[Coluna2]])</f>
        <v>54089277000161</v>
      </c>
      <c r="L6740" t="str">
        <f t="shared" si="106"/>
        <v>540******61</v>
      </c>
    </row>
    <row r="6741" spans="1:12" x14ac:dyDescent="0.25">
      <c r="A6741" s="23" t="s">
        <v>10416</v>
      </c>
      <c r="B6741" s="23" t="s">
        <v>10417</v>
      </c>
      <c r="C6741" s="23" t="s">
        <v>34</v>
      </c>
      <c r="D6741" s="24">
        <v>45350.073182870372</v>
      </c>
      <c r="E6741" s="25" t="s">
        <v>13</v>
      </c>
      <c r="F6741" s="26" t="s">
        <v>16</v>
      </c>
      <c r="G6741" s="26" t="s">
        <v>14</v>
      </c>
      <c r="H6741" s="23">
        <v>0</v>
      </c>
      <c r="I6741" s="27"/>
      <c r="J6741" s="28">
        <v>0</v>
      </c>
      <c r="K6741" t="str">
        <f>IF((LEN(relatorio_Ananindeua3[[#This Row],[CIF/CPF/CNPJ]])=14),relatorio_Ananindeua3[[#This Row],[CIF/CPF/CNPJ]],relatorio_Ananindeua3[[#This Row],[Coluna2]])</f>
        <v>53452707000103</v>
      </c>
      <c r="L6741" t="str">
        <f t="shared" si="106"/>
        <v>534******03</v>
      </c>
    </row>
    <row r="6742" spans="1:12" x14ac:dyDescent="0.25">
      <c r="A6742" s="23" t="s">
        <v>12246</v>
      </c>
      <c r="B6742" s="23" t="s">
        <v>12247</v>
      </c>
      <c r="C6742" s="23" t="s">
        <v>32</v>
      </c>
      <c r="D6742" s="24">
        <v>45350.087037037039</v>
      </c>
      <c r="E6742" s="25" t="s">
        <v>13</v>
      </c>
      <c r="F6742" s="26" t="s">
        <v>16</v>
      </c>
      <c r="G6742" s="26" t="s">
        <v>14</v>
      </c>
      <c r="H6742" s="23">
        <v>0</v>
      </c>
      <c r="I6742" s="27"/>
      <c r="J6742" s="28">
        <v>0</v>
      </c>
      <c r="K6742" t="str">
        <f>IF((LEN(relatorio_Ananindeua3[[#This Row],[CIF/CPF/CNPJ]])=14),relatorio_Ananindeua3[[#This Row],[CIF/CPF/CNPJ]],relatorio_Ananindeua3[[#This Row],[Coluna2]])</f>
        <v>54094267000114</v>
      </c>
      <c r="L6742" t="str">
        <f t="shared" si="106"/>
        <v>540******14</v>
      </c>
    </row>
    <row r="6743" spans="1:12" x14ac:dyDescent="0.25">
      <c r="A6743" s="23" t="s">
        <v>12220</v>
      </c>
      <c r="B6743" s="23" t="s">
        <v>12221</v>
      </c>
      <c r="C6743" s="23" t="s">
        <v>32</v>
      </c>
      <c r="D6743" s="24">
        <v>45350.087094907409</v>
      </c>
      <c r="E6743" s="25" t="s">
        <v>13</v>
      </c>
      <c r="F6743" s="26" t="s">
        <v>16</v>
      </c>
      <c r="G6743" s="26" t="s">
        <v>14</v>
      </c>
      <c r="H6743" s="23">
        <v>0</v>
      </c>
      <c r="I6743" s="27"/>
      <c r="J6743" s="28">
        <v>0</v>
      </c>
      <c r="K6743" t="str">
        <f>IF((LEN(relatorio_Ananindeua3[[#This Row],[CIF/CPF/CNPJ]])=14),relatorio_Ananindeua3[[#This Row],[CIF/CPF/CNPJ]],relatorio_Ananindeua3[[#This Row],[Coluna2]])</f>
        <v>54079291000184</v>
      </c>
      <c r="L6743" t="str">
        <f t="shared" si="106"/>
        <v>540******84</v>
      </c>
    </row>
    <row r="6744" spans="1:12" x14ac:dyDescent="0.25">
      <c r="A6744" s="23" t="s">
        <v>5697</v>
      </c>
      <c r="B6744" s="23" t="s">
        <v>5698</v>
      </c>
      <c r="C6744" s="23" t="s">
        <v>34</v>
      </c>
      <c r="D6744" s="24">
        <v>45350.087164351855</v>
      </c>
      <c r="E6744" s="25" t="s">
        <v>13</v>
      </c>
      <c r="F6744" s="26" t="s">
        <v>16</v>
      </c>
      <c r="G6744" s="26" t="s">
        <v>14</v>
      </c>
      <c r="H6744" s="23">
        <v>0</v>
      </c>
      <c r="I6744" s="27"/>
      <c r="J6744" s="28">
        <v>0</v>
      </c>
      <c r="K6744" t="str">
        <f>IF((LEN(relatorio_Ananindeua3[[#This Row],[CIF/CPF/CNPJ]])=14),relatorio_Ananindeua3[[#This Row],[CIF/CPF/CNPJ]],relatorio_Ananindeua3[[#This Row],[Coluna2]])</f>
        <v>42523573000140</v>
      </c>
      <c r="L6744" t="str">
        <f t="shared" si="106"/>
        <v>425******40</v>
      </c>
    </row>
    <row r="6745" spans="1:12" x14ac:dyDescent="0.25">
      <c r="A6745" s="23" t="s">
        <v>12248</v>
      </c>
      <c r="B6745" s="23" t="s">
        <v>12249</v>
      </c>
      <c r="C6745" s="23" t="s">
        <v>32</v>
      </c>
      <c r="D6745" s="24">
        <v>45350.093981481485</v>
      </c>
      <c r="E6745" s="25" t="s">
        <v>13</v>
      </c>
      <c r="F6745" s="26" t="s">
        <v>16</v>
      </c>
      <c r="G6745" s="26" t="s">
        <v>14</v>
      </c>
      <c r="H6745" s="23">
        <v>0</v>
      </c>
      <c r="I6745" s="27"/>
      <c r="J6745" s="28">
        <v>0</v>
      </c>
      <c r="K6745" t="str">
        <f>IF((LEN(relatorio_Ananindeua3[[#This Row],[CIF/CPF/CNPJ]])=14),relatorio_Ananindeua3[[#This Row],[CIF/CPF/CNPJ]],relatorio_Ananindeua3[[#This Row],[Coluna2]])</f>
        <v>54096083000193</v>
      </c>
      <c r="L6745" t="str">
        <f t="shared" si="106"/>
        <v>540******93</v>
      </c>
    </row>
    <row r="6746" spans="1:12" x14ac:dyDescent="0.25">
      <c r="A6746" s="23" t="s">
        <v>12230</v>
      </c>
      <c r="B6746" s="23" t="s">
        <v>12231</v>
      </c>
      <c r="C6746" s="23" t="s">
        <v>32</v>
      </c>
      <c r="D6746" s="24">
        <v>45350.093993055554</v>
      </c>
      <c r="E6746" s="25" t="s">
        <v>13</v>
      </c>
      <c r="F6746" s="26" t="s">
        <v>16</v>
      </c>
      <c r="G6746" s="26" t="s">
        <v>14</v>
      </c>
      <c r="H6746" s="23">
        <v>0</v>
      </c>
      <c r="I6746" s="27"/>
      <c r="J6746" s="28">
        <v>0</v>
      </c>
      <c r="K6746" t="str">
        <f>IF((LEN(relatorio_Ananindeua3[[#This Row],[CIF/CPF/CNPJ]])=14),relatorio_Ananindeua3[[#This Row],[CIF/CPF/CNPJ]],relatorio_Ananindeua3[[#This Row],[Coluna2]])</f>
        <v>54086233000188</v>
      </c>
      <c r="L6746" t="str">
        <f t="shared" si="106"/>
        <v>540******88</v>
      </c>
    </row>
    <row r="6747" spans="1:12" x14ac:dyDescent="0.25">
      <c r="A6747" s="23" t="s">
        <v>12222</v>
      </c>
      <c r="B6747" s="23" t="s">
        <v>12223</v>
      </c>
      <c r="C6747" s="23" t="s">
        <v>32</v>
      </c>
      <c r="D6747" s="24">
        <v>45350.100937499999</v>
      </c>
      <c r="E6747" s="25" t="s">
        <v>13</v>
      </c>
      <c r="F6747" s="26" t="s">
        <v>16</v>
      </c>
      <c r="G6747" s="26" t="s">
        <v>14</v>
      </c>
      <c r="H6747" s="23">
        <v>0</v>
      </c>
      <c r="I6747" s="27"/>
      <c r="J6747" s="28">
        <v>0</v>
      </c>
      <c r="K6747" t="str">
        <f>IF((LEN(relatorio_Ananindeua3[[#This Row],[CIF/CPF/CNPJ]])=14),relatorio_Ananindeua3[[#This Row],[CIF/CPF/CNPJ]],relatorio_Ananindeua3[[#This Row],[Coluna2]])</f>
        <v>54080470000131</v>
      </c>
      <c r="L6747" t="str">
        <f t="shared" si="106"/>
        <v>540******31</v>
      </c>
    </row>
    <row r="6748" spans="1:12" x14ac:dyDescent="0.25">
      <c r="A6748" s="23" t="s">
        <v>12226</v>
      </c>
      <c r="B6748" s="23" t="s">
        <v>12227</v>
      </c>
      <c r="C6748" s="23" t="s">
        <v>32</v>
      </c>
      <c r="D6748" s="24">
        <v>45350.100937499999</v>
      </c>
      <c r="E6748" s="25" t="s">
        <v>13</v>
      </c>
      <c r="F6748" s="26" t="s">
        <v>16</v>
      </c>
      <c r="G6748" s="26" t="s">
        <v>14</v>
      </c>
      <c r="H6748" s="23">
        <v>0</v>
      </c>
      <c r="I6748" s="27"/>
      <c r="J6748" s="28">
        <v>0</v>
      </c>
      <c r="K6748" t="str">
        <f>IF((LEN(relatorio_Ananindeua3[[#This Row],[CIF/CPF/CNPJ]])=14),relatorio_Ananindeua3[[#This Row],[CIF/CPF/CNPJ]],relatorio_Ananindeua3[[#This Row],[Coluna2]])</f>
        <v>54084930000108</v>
      </c>
      <c r="L6748" t="str">
        <f t="shared" si="106"/>
        <v>540******08</v>
      </c>
    </row>
    <row r="6749" spans="1:12" x14ac:dyDescent="0.25">
      <c r="A6749" s="23" t="s">
        <v>9284</v>
      </c>
      <c r="B6749" s="23" t="s">
        <v>9285</v>
      </c>
      <c r="C6749" s="23" t="s">
        <v>34</v>
      </c>
      <c r="D6749" s="24">
        <v>45350.100972222222</v>
      </c>
      <c r="E6749" s="25" t="s">
        <v>13</v>
      </c>
      <c r="F6749" s="26" t="s">
        <v>16</v>
      </c>
      <c r="G6749" s="26" t="s">
        <v>14</v>
      </c>
      <c r="H6749" s="23">
        <v>0</v>
      </c>
      <c r="I6749" s="27"/>
      <c r="J6749" s="28">
        <v>0</v>
      </c>
      <c r="K6749" t="str">
        <f>IF((LEN(relatorio_Ananindeua3[[#This Row],[CIF/CPF/CNPJ]])=14),relatorio_Ananindeua3[[#This Row],[CIF/CPF/CNPJ]],relatorio_Ananindeua3[[#This Row],[Coluna2]])</f>
        <v>51129676000110</v>
      </c>
      <c r="L6749" t="str">
        <f t="shared" si="106"/>
        <v>511******10</v>
      </c>
    </row>
    <row r="6750" spans="1:12" x14ac:dyDescent="0.25">
      <c r="A6750" s="23" t="s">
        <v>415</v>
      </c>
      <c r="B6750" s="23" t="s">
        <v>416</v>
      </c>
      <c r="C6750" s="23" t="s">
        <v>34</v>
      </c>
      <c r="D6750" s="24">
        <v>45350.295706018522</v>
      </c>
      <c r="E6750" s="25" t="s">
        <v>13</v>
      </c>
      <c r="F6750" s="26" t="s">
        <v>16</v>
      </c>
      <c r="G6750" s="26" t="s">
        <v>14</v>
      </c>
      <c r="H6750" s="23">
        <v>0</v>
      </c>
      <c r="I6750" s="27"/>
      <c r="J6750" s="28">
        <v>0</v>
      </c>
      <c r="K6750" t="str">
        <f>IF((LEN(relatorio_Ananindeua3[[#This Row],[CIF/CPF/CNPJ]])=14),relatorio_Ananindeua3[[#This Row],[CIF/CPF/CNPJ]],relatorio_Ananindeua3[[#This Row],[Coluna2]])</f>
        <v>13012845000149</v>
      </c>
      <c r="L6750" t="str">
        <f t="shared" si="106"/>
        <v>130******49</v>
      </c>
    </row>
    <row r="6751" spans="1:12" x14ac:dyDescent="0.25">
      <c r="A6751" s="23" t="s">
        <v>12232</v>
      </c>
      <c r="B6751" s="23" t="s">
        <v>12233</v>
      </c>
      <c r="C6751" s="23" t="s">
        <v>32</v>
      </c>
      <c r="D6751" s="24">
        <v>45350.302337962959</v>
      </c>
      <c r="E6751" s="25" t="s">
        <v>13</v>
      </c>
      <c r="F6751" s="26" t="s">
        <v>16</v>
      </c>
      <c r="G6751" s="26" t="s">
        <v>14</v>
      </c>
      <c r="H6751" s="23">
        <v>0</v>
      </c>
      <c r="I6751" s="27"/>
      <c r="J6751" s="28">
        <v>0</v>
      </c>
      <c r="K6751" t="str">
        <f>IF((LEN(relatorio_Ananindeua3[[#This Row],[CIF/CPF/CNPJ]])=14),relatorio_Ananindeua3[[#This Row],[CIF/CPF/CNPJ]],relatorio_Ananindeua3[[#This Row],[Coluna2]])</f>
        <v>54086403000124</v>
      </c>
      <c r="L6751" t="str">
        <f t="shared" si="106"/>
        <v>540******24</v>
      </c>
    </row>
    <row r="6752" spans="1:12" x14ac:dyDescent="0.25">
      <c r="A6752" s="23" t="s">
        <v>12224</v>
      </c>
      <c r="B6752" s="23" t="s">
        <v>12225</v>
      </c>
      <c r="C6752" s="23" t="s">
        <v>32</v>
      </c>
      <c r="D6752" s="24">
        <v>45350.302349537036</v>
      </c>
      <c r="E6752" s="25" t="s">
        <v>13</v>
      </c>
      <c r="F6752" s="26" t="s">
        <v>16</v>
      </c>
      <c r="G6752" s="26" t="s">
        <v>14</v>
      </c>
      <c r="H6752" s="23">
        <v>0</v>
      </c>
      <c r="I6752" s="27"/>
      <c r="J6752" s="28">
        <v>0</v>
      </c>
      <c r="K6752" t="str">
        <f>IF((LEN(relatorio_Ananindeua3[[#This Row],[CIF/CPF/CNPJ]])=14),relatorio_Ananindeua3[[#This Row],[CIF/CPF/CNPJ]],relatorio_Ananindeua3[[#This Row],[Coluna2]])</f>
        <v>54083995000120</v>
      </c>
      <c r="L6752" t="str">
        <f t="shared" si="106"/>
        <v>540******20</v>
      </c>
    </row>
    <row r="6753" spans="1:12" x14ac:dyDescent="0.25">
      <c r="A6753" s="23" t="s">
        <v>4805</v>
      </c>
      <c r="B6753" s="23" t="s">
        <v>4806</v>
      </c>
      <c r="C6753" s="23" t="s">
        <v>17</v>
      </c>
      <c r="D6753" s="24">
        <v>45350.413703703707</v>
      </c>
      <c r="E6753" s="25" t="s">
        <v>11</v>
      </c>
      <c r="F6753" s="26" t="s">
        <v>16</v>
      </c>
      <c r="G6753" s="26" t="s">
        <v>14</v>
      </c>
      <c r="H6753" s="23">
        <v>0</v>
      </c>
      <c r="I6753" s="27"/>
      <c r="J6753" s="28">
        <v>0</v>
      </c>
      <c r="K6753" t="str">
        <f>IF((LEN(relatorio_Ananindeua3[[#This Row],[CIF/CPF/CNPJ]])=14),relatorio_Ananindeua3[[#This Row],[CIF/CPF/CNPJ]],relatorio_Ananindeua3[[#This Row],[Coluna2]])</f>
        <v>39635741000184</v>
      </c>
      <c r="L6753" t="str">
        <f t="shared" si="106"/>
        <v>396******84</v>
      </c>
    </row>
    <row r="6754" spans="1:12" x14ac:dyDescent="0.25">
      <c r="A6754" s="23" t="s">
        <v>1756</v>
      </c>
      <c r="B6754" s="23" t="s">
        <v>1757</v>
      </c>
      <c r="C6754" s="23" t="s">
        <v>17</v>
      </c>
      <c r="D6754" s="24">
        <v>45350.461909722224</v>
      </c>
      <c r="E6754" s="25" t="s">
        <v>11</v>
      </c>
      <c r="F6754" s="26" t="s">
        <v>16</v>
      </c>
      <c r="G6754" s="26" t="s">
        <v>14</v>
      </c>
      <c r="H6754" s="23">
        <v>0</v>
      </c>
      <c r="I6754" s="27"/>
      <c r="J6754" s="28">
        <v>0</v>
      </c>
      <c r="K6754" t="str">
        <f>IF((LEN(relatorio_Ananindeua3[[#This Row],[CIF/CPF/CNPJ]])=14),relatorio_Ananindeua3[[#This Row],[CIF/CPF/CNPJ]],relatorio_Ananindeua3[[#This Row],[Coluna2]])</f>
        <v>24164200000148</v>
      </c>
      <c r="L6754" t="str">
        <f t="shared" si="106"/>
        <v>241******48</v>
      </c>
    </row>
    <row r="6755" spans="1:12" x14ac:dyDescent="0.25">
      <c r="A6755" s="23" t="s">
        <v>1159</v>
      </c>
      <c r="B6755" s="23" t="s">
        <v>1160</v>
      </c>
      <c r="C6755" s="23" t="s">
        <v>17</v>
      </c>
      <c r="D6755" s="24">
        <v>45350.493344907409</v>
      </c>
      <c r="E6755" s="25" t="s">
        <v>11</v>
      </c>
      <c r="F6755" s="26" t="s">
        <v>16</v>
      </c>
      <c r="G6755" s="26" t="s">
        <v>14</v>
      </c>
      <c r="H6755" s="23">
        <v>0</v>
      </c>
      <c r="I6755" s="27"/>
      <c r="J6755" s="28">
        <v>0</v>
      </c>
      <c r="K6755" t="str">
        <f>IF((LEN(relatorio_Ananindeua3[[#This Row],[CIF/CPF/CNPJ]])=14),relatorio_Ananindeua3[[#This Row],[CIF/CPF/CNPJ]],relatorio_Ananindeua3[[#This Row],[Coluna2]])</f>
        <v>19115953000123</v>
      </c>
      <c r="L6755" t="str">
        <f t="shared" si="106"/>
        <v>191******23</v>
      </c>
    </row>
    <row r="6756" spans="1:12" x14ac:dyDescent="0.25">
      <c r="A6756" s="23" t="s">
        <v>1058</v>
      </c>
      <c r="B6756" s="23" t="s">
        <v>1059</v>
      </c>
      <c r="C6756" s="23" t="s">
        <v>17</v>
      </c>
      <c r="D6756" s="24">
        <v>45350.529699074075</v>
      </c>
      <c r="E6756" s="25" t="s">
        <v>11</v>
      </c>
      <c r="F6756" s="26" t="s">
        <v>16</v>
      </c>
      <c r="G6756" s="26" t="s">
        <v>14</v>
      </c>
      <c r="H6756" s="23">
        <v>0</v>
      </c>
      <c r="I6756" s="27"/>
      <c r="J6756" s="28">
        <v>0</v>
      </c>
      <c r="K6756" t="str">
        <f>IF((LEN(relatorio_Ananindeua3[[#This Row],[CIF/CPF/CNPJ]])=14),relatorio_Ananindeua3[[#This Row],[CIF/CPF/CNPJ]],relatorio_Ananindeua3[[#This Row],[Coluna2]])</f>
        <v>18156371000122</v>
      </c>
      <c r="L6756" t="str">
        <f t="shared" si="106"/>
        <v>181******22</v>
      </c>
    </row>
    <row r="6757" spans="1:12" x14ac:dyDescent="0.25">
      <c r="A6757" s="23" t="s">
        <v>4237</v>
      </c>
      <c r="B6757" s="23" t="s">
        <v>4238</v>
      </c>
      <c r="C6757" s="23" t="s">
        <v>18</v>
      </c>
      <c r="D6757" s="24">
        <v>45350.619722222225</v>
      </c>
      <c r="E6757" s="25" t="s">
        <v>13</v>
      </c>
      <c r="F6757" s="26" t="s">
        <v>16</v>
      </c>
      <c r="G6757" s="26" t="s">
        <v>14</v>
      </c>
      <c r="H6757" s="23">
        <v>0</v>
      </c>
      <c r="I6757" s="27"/>
      <c r="J6757" s="28">
        <v>0</v>
      </c>
      <c r="K6757" t="str">
        <f>IF((LEN(relatorio_Ananindeua3[[#This Row],[CIF/CPF/CNPJ]])=14),relatorio_Ananindeua3[[#This Row],[CIF/CPF/CNPJ]],relatorio_Ananindeua3[[#This Row],[Coluna2]])</f>
        <v>36726797000156</v>
      </c>
      <c r="L6757" t="str">
        <f t="shared" si="106"/>
        <v>367******56</v>
      </c>
    </row>
    <row r="6758" spans="1:12" x14ac:dyDescent="0.25">
      <c r="A6758" s="23" t="s">
        <v>5693</v>
      </c>
      <c r="B6758" s="23" t="s">
        <v>5694</v>
      </c>
      <c r="C6758" s="23" t="s">
        <v>34</v>
      </c>
      <c r="D6758" s="24">
        <v>45350.626597222225</v>
      </c>
      <c r="E6758" s="25" t="s">
        <v>13</v>
      </c>
      <c r="F6758" s="26" t="s">
        <v>16</v>
      </c>
      <c r="G6758" s="26" t="s">
        <v>14</v>
      </c>
      <c r="H6758" s="23">
        <v>0</v>
      </c>
      <c r="I6758" s="27"/>
      <c r="J6758" s="28">
        <v>0</v>
      </c>
      <c r="K6758" t="str">
        <f>IF((LEN(relatorio_Ananindeua3[[#This Row],[CIF/CPF/CNPJ]])=14),relatorio_Ananindeua3[[#This Row],[CIF/CPF/CNPJ]],relatorio_Ananindeua3[[#This Row],[Coluna2]])</f>
        <v>42520386000102</v>
      </c>
      <c r="L6758" t="str">
        <f t="shared" si="106"/>
        <v>425******02</v>
      </c>
    </row>
    <row r="6759" spans="1:12" x14ac:dyDescent="0.25">
      <c r="A6759" s="23" t="s">
        <v>3768</v>
      </c>
      <c r="B6759" s="23" t="s">
        <v>3769</v>
      </c>
      <c r="C6759" s="23" t="s">
        <v>17</v>
      </c>
      <c r="D6759" s="24">
        <v>45350.651296296295</v>
      </c>
      <c r="E6759" s="25" t="s">
        <v>11</v>
      </c>
      <c r="F6759" s="26" t="s">
        <v>16</v>
      </c>
      <c r="G6759" s="26" t="s">
        <v>14</v>
      </c>
      <c r="H6759" s="23">
        <v>0</v>
      </c>
      <c r="I6759" s="27"/>
      <c r="J6759" s="28">
        <v>0</v>
      </c>
      <c r="K6759" t="str">
        <f>IF((LEN(relatorio_Ananindeua3[[#This Row],[CIF/CPF/CNPJ]])=14),relatorio_Ananindeua3[[#This Row],[CIF/CPF/CNPJ]],relatorio_Ananindeua3[[#This Row],[Coluna2]])</f>
        <v>34830697000140</v>
      </c>
      <c r="L6759" t="str">
        <f t="shared" si="106"/>
        <v>348******40</v>
      </c>
    </row>
    <row r="6760" spans="1:12" x14ac:dyDescent="0.25">
      <c r="A6760" s="23" t="s">
        <v>8191</v>
      </c>
      <c r="B6760" s="23" t="s">
        <v>8192</v>
      </c>
      <c r="C6760" s="23" t="s">
        <v>17</v>
      </c>
      <c r="D6760" s="24">
        <v>45350.685208333336</v>
      </c>
      <c r="E6760" s="25" t="s">
        <v>11</v>
      </c>
      <c r="F6760" s="26" t="s">
        <v>16</v>
      </c>
      <c r="G6760" s="26" t="s">
        <v>14</v>
      </c>
      <c r="H6760" s="23">
        <v>0</v>
      </c>
      <c r="I6760" s="27"/>
      <c r="J6760" s="28">
        <v>0</v>
      </c>
      <c r="K6760" t="str">
        <f>IF((LEN(relatorio_Ananindeua3[[#This Row],[CIF/CPF/CNPJ]])=14),relatorio_Ananindeua3[[#This Row],[CIF/CPF/CNPJ]],relatorio_Ananindeua3[[#This Row],[Coluna2]])</f>
        <v>49322973000136</v>
      </c>
      <c r="L6760" t="str">
        <f t="shared" si="106"/>
        <v>493******36</v>
      </c>
    </row>
    <row r="6761" spans="1:12" x14ac:dyDescent="0.25">
      <c r="A6761" s="23" t="s">
        <v>6904</v>
      </c>
      <c r="B6761" s="23" t="s">
        <v>6905</v>
      </c>
      <c r="C6761" s="23" t="s">
        <v>20</v>
      </c>
      <c r="D6761" s="24">
        <v>45351</v>
      </c>
      <c r="E6761" s="25" t="s">
        <v>13</v>
      </c>
      <c r="F6761" s="26" t="s">
        <v>19</v>
      </c>
      <c r="G6761" s="26" t="s">
        <v>13496</v>
      </c>
      <c r="H6761" s="23">
        <v>0</v>
      </c>
      <c r="I6761" s="27"/>
      <c r="J6761" s="28">
        <v>9.8000000000000007</v>
      </c>
      <c r="K6761" t="str">
        <f>IF((LEN(relatorio_Ananindeua3[[#This Row],[CIF/CPF/CNPJ]])=14),relatorio_Ananindeua3[[#This Row],[CIF/CPF/CNPJ]],relatorio_Ananindeua3[[#This Row],[Coluna2]])</f>
        <v>46201083002393</v>
      </c>
      <c r="L6761" t="str">
        <f t="shared" si="106"/>
        <v>462******93</v>
      </c>
    </row>
    <row r="6762" spans="1:12" x14ac:dyDescent="0.25">
      <c r="A6762" s="23" t="s">
        <v>13467</v>
      </c>
      <c r="B6762" s="23" t="s">
        <v>13466</v>
      </c>
      <c r="C6762" s="23" t="s">
        <v>21</v>
      </c>
      <c r="D6762" s="24">
        <v>45351</v>
      </c>
      <c r="E6762" s="25" t="s">
        <v>13</v>
      </c>
      <c r="F6762" s="26" t="s">
        <v>19</v>
      </c>
      <c r="G6762" s="26" t="s">
        <v>13496</v>
      </c>
      <c r="H6762" s="23">
        <v>0</v>
      </c>
      <c r="I6762" s="27"/>
      <c r="J6762" s="28">
        <v>34869.65</v>
      </c>
      <c r="K6762" t="str">
        <f>IF((LEN(relatorio_Ananindeua3[[#This Row],[CIF/CPF/CNPJ]])=14),relatorio_Ananindeua3[[#This Row],[CIF/CPF/CNPJ]],relatorio_Ananindeua3[[#This Row],[Coluna2]])</f>
        <v>60975737005978</v>
      </c>
      <c r="L6762" t="str">
        <f t="shared" si="106"/>
        <v>609******78</v>
      </c>
    </row>
    <row r="6763" spans="1:12" x14ac:dyDescent="0.25">
      <c r="A6763" s="23" t="s">
        <v>13482</v>
      </c>
      <c r="B6763" s="23" t="s">
        <v>13481</v>
      </c>
      <c r="C6763" s="23" t="s">
        <v>21</v>
      </c>
      <c r="D6763" s="24">
        <v>45351</v>
      </c>
      <c r="E6763" s="25" t="s">
        <v>13</v>
      </c>
      <c r="F6763" s="26" t="s">
        <v>19</v>
      </c>
      <c r="G6763" s="26" t="s">
        <v>13496</v>
      </c>
      <c r="H6763" s="23">
        <v>0</v>
      </c>
      <c r="I6763" s="27"/>
      <c r="J6763" s="28">
        <v>15.07</v>
      </c>
      <c r="K6763" t="str">
        <f>IF((LEN(relatorio_Ananindeua3[[#This Row],[CIF/CPF/CNPJ]])=14),relatorio_Ananindeua3[[#This Row],[CIF/CPF/CNPJ]],relatorio_Ananindeua3[[#This Row],[Coluna2]])</f>
        <v>83367326007000</v>
      </c>
      <c r="L6763" t="str">
        <f t="shared" si="106"/>
        <v>833******00</v>
      </c>
    </row>
    <row r="6764" spans="1:12" x14ac:dyDescent="0.25">
      <c r="A6764" s="23" t="s">
        <v>13483</v>
      </c>
      <c r="B6764" s="23" t="s">
        <v>13481</v>
      </c>
      <c r="C6764" s="23" t="s">
        <v>21</v>
      </c>
      <c r="D6764" s="24">
        <v>45351</v>
      </c>
      <c r="E6764" s="25" t="s">
        <v>13</v>
      </c>
      <c r="F6764" s="26" t="s">
        <v>19</v>
      </c>
      <c r="G6764" s="26" t="s">
        <v>13496</v>
      </c>
      <c r="H6764" s="23">
        <v>0</v>
      </c>
      <c r="I6764" s="27"/>
      <c r="J6764" s="28">
        <v>30.02</v>
      </c>
      <c r="K6764" t="str">
        <f>IF((LEN(relatorio_Ananindeua3[[#This Row],[CIF/CPF/CNPJ]])=14),relatorio_Ananindeua3[[#This Row],[CIF/CPF/CNPJ]],relatorio_Ananindeua3[[#This Row],[Coluna2]])</f>
        <v>83367326011547</v>
      </c>
      <c r="L6764" t="str">
        <f t="shared" si="106"/>
        <v>833******47</v>
      </c>
    </row>
    <row r="6765" spans="1:12" x14ac:dyDescent="0.25">
      <c r="A6765" s="23" t="s">
        <v>13490</v>
      </c>
      <c r="B6765" s="23" t="s">
        <v>13491</v>
      </c>
      <c r="C6765" s="23" t="s">
        <v>20</v>
      </c>
      <c r="D6765" s="24">
        <v>45351</v>
      </c>
      <c r="E6765" s="25" t="s">
        <v>13</v>
      </c>
      <c r="F6765" s="26" t="s">
        <v>19</v>
      </c>
      <c r="G6765" s="26" t="s">
        <v>13496</v>
      </c>
      <c r="H6765" s="23">
        <v>0</v>
      </c>
      <c r="I6765" s="27"/>
      <c r="J6765" s="28">
        <v>418.73</v>
      </c>
      <c r="K6765" t="str">
        <f>IF((LEN(relatorio_Ananindeua3[[#This Row],[CIF/CPF/CNPJ]])=14),relatorio_Ananindeua3[[#This Row],[CIF/CPF/CNPJ]],relatorio_Ananindeua3[[#This Row],[Coluna2]])</f>
        <v>90912429000300</v>
      </c>
      <c r="L6765" t="str">
        <f t="shared" si="106"/>
        <v>909******00</v>
      </c>
    </row>
    <row r="6766" spans="1:12" x14ac:dyDescent="0.25">
      <c r="A6766" s="23" t="s">
        <v>12284</v>
      </c>
      <c r="B6766" s="23" t="s">
        <v>12285</v>
      </c>
      <c r="C6766" s="23" t="s">
        <v>32</v>
      </c>
      <c r="D6766" s="24">
        <v>45351.017592592594</v>
      </c>
      <c r="E6766" s="25" t="s">
        <v>13</v>
      </c>
      <c r="F6766" s="26" t="s">
        <v>16</v>
      </c>
      <c r="G6766" s="26" t="s">
        <v>14</v>
      </c>
      <c r="H6766" s="23">
        <v>0</v>
      </c>
      <c r="I6766" s="27"/>
      <c r="J6766" s="28">
        <v>0</v>
      </c>
      <c r="K6766" t="str">
        <f>IF((LEN(relatorio_Ananindeua3[[#This Row],[CIF/CPF/CNPJ]])=14),relatorio_Ananindeua3[[#This Row],[CIF/CPF/CNPJ]],relatorio_Ananindeua3[[#This Row],[Coluna2]])</f>
        <v>54108692000115</v>
      </c>
      <c r="L6766" t="str">
        <f t="shared" si="106"/>
        <v>541******15</v>
      </c>
    </row>
    <row r="6767" spans="1:12" x14ac:dyDescent="0.25">
      <c r="A6767" s="23" t="s">
        <v>12282</v>
      </c>
      <c r="B6767" s="23" t="s">
        <v>12283</v>
      </c>
      <c r="C6767" s="23" t="s">
        <v>32</v>
      </c>
      <c r="D6767" s="24">
        <v>45351.017604166664</v>
      </c>
      <c r="E6767" s="25" t="s">
        <v>13</v>
      </c>
      <c r="F6767" s="26" t="s">
        <v>16</v>
      </c>
      <c r="G6767" s="26" t="s">
        <v>14</v>
      </c>
      <c r="H6767" s="23">
        <v>0</v>
      </c>
      <c r="I6767" s="27"/>
      <c r="J6767" s="28">
        <v>0</v>
      </c>
      <c r="K6767" t="str">
        <f>IF((LEN(relatorio_Ananindeua3[[#This Row],[CIF/CPF/CNPJ]])=14),relatorio_Ananindeua3[[#This Row],[CIF/CPF/CNPJ]],relatorio_Ananindeua3[[#This Row],[Coluna2]])</f>
        <v>54106768000173</v>
      </c>
      <c r="L6767" t="str">
        <f t="shared" si="106"/>
        <v>541******73</v>
      </c>
    </row>
    <row r="6768" spans="1:12" x14ac:dyDescent="0.25">
      <c r="A6768" s="23" t="s">
        <v>12266</v>
      </c>
      <c r="B6768" s="23" t="s">
        <v>12267</v>
      </c>
      <c r="C6768" s="23" t="s">
        <v>32</v>
      </c>
      <c r="D6768" s="24">
        <v>45351.017627314817</v>
      </c>
      <c r="E6768" s="25" t="s">
        <v>13</v>
      </c>
      <c r="F6768" s="26" t="s">
        <v>16</v>
      </c>
      <c r="G6768" s="26" t="s">
        <v>14</v>
      </c>
      <c r="H6768" s="23">
        <v>0</v>
      </c>
      <c r="I6768" s="27"/>
      <c r="J6768" s="28">
        <v>0</v>
      </c>
      <c r="K6768" t="str">
        <f>IF((LEN(relatorio_Ananindeua3[[#This Row],[CIF/CPF/CNPJ]])=14),relatorio_Ananindeua3[[#This Row],[CIF/CPF/CNPJ]],relatorio_Ananindeua3[[#This Row],[Coluna2]])</f>
        <v>54101948000162</v>
      </c>
      <c r="L6768" t="str">
        <f t="shared" si="106"/>
        <v>541******62</v>
      </c>
    </row>
    <row r="6769" spans="1:12" x14ac:dyDescent="0.25">
      <c r="A6769" s="23" t="s">
        <v>12252</v>
      </c>
      <c r="B6769" s="23" t="s">
        <v>12253</v>
      </c>
      <c r="C6769" s="23" t="s">
        <v>32</v>
      </c>
      <c r="D6769" s="24">
        <v>45351.01766203704</v>
      </c>
      <c r="E6769" s="25" t="s">
        <v>13</v>
      </c>
      <c r="F6769" s="26" t="s">
        <v>16</v>
      </c>
      <c r="G6769" s="26" t="s">
        <v>14</v>
      </c>
      <c r="H6769" s="23">
        <v>0</v>
      </c>
      <c r="I6769" s="27"/>
      <c r="J6769" s="28">
        <v>0</v>
      </c>
      <c r="K6769" t="str">
        <f>IF((LEN(relatorio_Ananindeua3[[#This Row],[CIF/CPF/CNPJ]])=14),relatorio_Ananindeua3[[#This Row],[CIF/CPF/CNPJ]],relatorio_Ananindeua3[[#This Row],[Coluna2]])</f>
        <v>54099110000181</v>
      </c>
      <c r="L6769" t="str">
        <f t="shared" si="106"/>
        <v>540******81</v>
      </c>
    </row>
    <row r="6770" spans="1:12" x14ac:dyDescent="0.25">
      <c r="A6770" s="23" t="s">
        <v>3592</v>
      </c>
      <c r="B6770" s="23" t="s">
        <v>3593</v>
      </c>
      <c r="C6770" s="23" t="s">
        <v>34</v>
      </c>
      <c r="D6770" s="24">
        <v>45351.017708333333</v>
      </c>
      <c r="E6770" s="25" t="s">
        <v>13</v>
      </c>
      <c r="F6770" s="26" t="s">
        <v>16</v>
      </c>
      <c r="G6770" s="26" t="s">
        <v>14</v>
      </c>
      <c r="H6770" s="23">
        <v>0</v>
      </c>
      <c r="I6770" s="27"/>
      <c r="J6770" s="28">
        <v>0</v>
      </c>
      <c r="K6770" t="str">
        <f>IF((LEN(relatorio_Ananindeua3[[#This Row],[CIF/CPF/CNPJ]])=14),relatorio_Ananindeua3[[#This Row],[CIF/CPF/CNPJ]],relatorio_Ananindeua3[[#This Row],[Coluna2]])</f>
        <v>34168340000148</v>
      </c>
      <c r="L6770" t="str">
        <f t="shared" si="106"/>
        <v>341******48</v>
      </c>
    </row>
    <row r="6771" spans="1:12" x14ac:dyDescent="0.25">
      <c r="A6771" s="23" t="s">
        <v>12274</v>
      </c>
      <c r="B6771" s="23" t="s">
        <v>12275</v>
      </c>
      <c r="C6771" s="23" t="s">
        <v>32</v>
      </c>
      <c r="D6771" s="24">
        <v>45351.024571759262</v>
      </c>
      <c r="E6771" s="25" t="s">
        <v>13</v>
      </c>
      <c r="F6771" s="26" t="s">
        <v>16</v>
      </c>
      <c r="G6771" s="26" t="s">
        <v>14</v>
      </c>
      <c r="H6771" s="23">
        <v>0</v>
      </c>
      <c r="I6771" s="27"/>
      <c r="J6771" s="28">
        <v>0</v>
      </c>
      <c r="K6771" t="str">
        <f>IF((LEN(relatorio_Ananindeua3[[#This Row],[CIF/CPF/CNPJ]])=14),relatorio_Ananindeua3[[#This Row],[CIF/CPF/CNPJ]],relatorio_Ananindeua3[[#This Row],[Coluna2]])</f>
        <v>54104483000101</v>
      </c>
      <c r="L6771" t="str">
        <f t="shared" si="106"/>
        <v>541******01</v>
      </c>
    </row>
    <row r="6772" spans="1:12" x14ac:dyDescent="0.25">
      <c r="A6772" s="23" t="s">
        <v>12260</v>
      </c>
      <c r="B6772" s="23" t="s">
        <v>12261</v>
      </c>
      <c r="C6772" s="23" t="s">
        <v>32</v>
      </c>
      <c r="D6772" s="24">
        <v>45351.024594907409</v>
      </c>
      <c r="E6772" s="25" t="s">
        <v>13</v>
      </c>
      <c r="F6772" s="26" t="s">
        <v>16</v>
      </c>
      <c r="G6772" s="26" t="s">
        <v>14</v>
      </c>
      <c r="H6772" s="23">
        <v>0</v>
      </c>
      <c r="I6772" s="27"/>
      <c r="J6772" s="28">
        <v>0</v>
      </c>
      <c r="K6772" t="str">
        <f>IF((LEN(relatorio_Ananindeua3[[#This Row],[CIF/CPF/CNPJ]])=14),relatorio_Ananindeua3[[#This Row],[CIF/CPF/CNPJ]],relatorio_Ananindeua3[[#This Row],[Coluna2]])</f>
        <v>54101038000180</v>
      </c>
      <c r="L6772" t="str">
        <f t="shared" si="106"/>
        <v>541******80</v>
      </c>
    </row>
    <row r="6773" spans="1:12" x14ac:dyDescent="0.25">
      <c r="A6773" s="23" t="s">
        <v>12300</v>
      </c>
      <c r="B6773" s="23" t="s">
        <v>12301</v>
      </c>
      <c r="C6773" s="23" t="s">
        <v>32</v>
      </c>
      <c r="D6773" s="24">
        <v>45351.038437499999</v>
      </c>
      <c r="E6773" s="25" t="s">
        <v>13</v>
      </c>
      <c r="F6773" s="26" t="s">
        <v>16</v>
      </c>
      <c r="G6773" s="26" t="s">
        <v>14</v>
      </c>
      <c r="H6773" s="23">
        <v>0</v>
      </c>
      <c r="I6773" s="27"/>
      <c r="J6773" s="28">
        <v>0</v>
      </c>
      <c r="K6773" t="str">
        <f>IF((LEN(relatorio_Ananindeua3[[#This Row],[CIF/CPF/CNPJ]])=14),relatorio_Ananindeua3[[#This Row],[CIF/CPF/CNPJ]],relatorio_Ananindeua3[[#This Row],[Coluna2]])</f>
        <v>54114857000161</v>
      </c>
      <c r="L6773" t="str">
        <f t="shared" si="106"/>
        <v>541******61</v>
      </c>
    </row>
    <row r="6774" spans="1:12" x14ac:dyDescent="0.25">
      <c r="A6774" s="23" t="s">
        <v>12268</v>
      </c>
      <c r="B6774" s="23" t="s">
        <v>12269</v>
      </c>
      <c r="C6774" s="23" t="s">
        <v>32</v>
      </c>
      <c r="D6774" s="24">
        <v>45351.038483796299</v>
      </c>
      <c r="E6774" s="25" t="s">
        <v>13</v>
      </c>
      <c r="F6774" s="26" t="s">
        <v>16</v>
      </c>
      <c r="G6774" s="26" t="s">
        <v>14</v>
      </c>
      <c r="H6774" s="23">
        <v>0</v>
      </c>
      <c r="I6774" s="27"/>
      <c r="J6774" s="28">
        <v>0</v>
      </c>
      <c r="K6774" t="str">
        <f>IF((LEN(relatorio_Ananindeua3[[#This Row],[CIF/CPF/CNPJ]])=14),relatorio_Ananindeua3[[#This Row],[CIF/CPF/CNPJ]],relatorio_Ananindeua3[[#This Row],[Coluna2]])</f>
        <v>54102359000107</v>
      </c>
      <c r="L6774" t="str">
        <f t="shared" si="106"/>
        <v>541******07</v>
      </c>
    </row>
    <row r="6775" spans="1:12" x14ac:dyDescent="0.25">
      <c r="A6775" s="23" t="s">
        <v>12250</v>
      </c>
      <c r="B6775" s="23" t="s">
        <v>12251</v>
      </c>
      <c r="C6775" s="23" t="s">
        <v>32</v>
      </c>
      <c r="D6775" s="24">
        <v>45351.038495370369</v>
      </c>
      <c r="E6775" s="25" t="s">
        <v>13</v>
      </c>
      <c r="F6775" s="26" t="s">
        <v>16</v>
      </c>
      <c r="G6775" s="26" t="s">
        <v>14</v>
      </c>
      <c r="H6775" s="23">
        <v>0</v>
      </c>
      <c r="I6775" s="27"/>
      <c r="J6775" s="28">
        <v>0</v>
      </c>
      <c r="K6775" t="str">
        <f>IF((LEN(relatorio_Ananindeua3[[#This Row],[CIF/CPF/CNPJ]])=14),relatorio_Ananindeua3[[#This Row],[CIF/CPF/CNPJ]],relatorio_Ananindeua3[[#This Row],[Coluna2]])</f>
        <v>54098626000101</v>
      </c>
      <c r="L6775" t="str">
        <f t="shared" si="106"/>
        <v>540******01</v>
      </c>
    </row>
    <row r="6776" spans="1:12" x14ac:dyDescent="0.25">
      <c r="A6776" s="23" t="s">
        <v>5679</v>
      </c>
      <c r="B6776" s="23" t="s">
        <v>5680</v>
      </c>
      <c r="C6776" s="23" t="s">
        <v>34</v>
      </c>
      <c r="D6776" s="24">
        <v>45351.038553240738</v>
      </c>
      <c r="E6776" s="25" t="s">
        <v>13</v>
      </c>
      <c r="F6776" s="26" t="s">
        <v>16</v>
      </c>
      <c r="G6776" s="26" t="s">
        <v>14</v>
      </c>
      <c r="H6776" s="23">
        <v>0</v>
      </c>
      <c r="I6776" s="27"/>
      <c r="J6776" s="28">
        <v>0</v>
      </c>
      <c r="K6776" t="str">
        <f>IF((LEN(relatorio_Ananindeua3[[#This Row],[CIF/CPF/CNPJ]])=14),relatorio_Ananindeua3[[#This Row],[CIF/CPF/CNPJ]],relatorio_Ananindeua3[[#This Row],[Coluna2]])</f>
        <v>42458149000169</v>
      </c>
      <c r="L6776" t="str">
        <f t="shared" si="106"/>
        <v>424******69</v>
      </c>
    </row>
    <row r="6777" spans="1:12" x14ac:dyDescent="0.25">
      <c r="A6777" s="23" t="s">
        <v>2408</v>
      </c>
      <c r="B6777" s="23" t="s">
        <v>2409</v>
      </c>
      <c r="C6777" s="23" t="s">
        <v>34</v>
      </c>
      <c r="D6777" s="24">
        <v>45351.038576388892</v>
      </c>
      <c r="E6777" s="25" t="s">
        <v>13</v>
      </c>
      <c r="F6777" s="26" t="s">
        <v>16</v>
      </c>
      <c r="G6777" s="26" t="s">
        <v>14</v>
      </c>
      <c r="H6777" s="23">
        <v>0</v>
      </c>
      <c r="I6777" s="27"/>
      <c r="J6777" s="28">
        <v>0</v>
      </c>
      <c r="K6777" t="str">
        <f>IF((LEN(relatorio_Ananindeua3[[#This Row],[CIF/CPF/CNPJ]])=14),relatorio_Ananindeua3[[#This Row],[CIF/CPF/CNPJ]],relatorio_Ananindeua3[[#This Row],[Coluna2]])</f>
        <v>28693805000187</v>
      </c>
      <c r="L6777" t="str">
        <f t="shared" si="106"/>
        <v>286******87</v>
      </c>
    </row>
    <row r="6778" spans="1:12" x14ac:dyDescent="0.25">
      <c r="A6778" s="23" t="s">
        <v>721</v>
      </c>
      <c r="B6778" s="23" t="s">
        <v>722</v>
      </c>
      <c r="C6778" s="23" t="s">
        <v>34</v>
      </c>
      <c r="D6778" s="24">
        <v>45351.038587962961</v>
      </c>
      <c r="E6778" s="25" t="s">
        <v>13</v>
      </c>
      <c r="F6778" s="26" t="s">
        <v>16</v>
      </c>
      <c r="G6778" s="26" t="s">
        <v>14</v>
      </c>
      <c r="H6778" s="23">
        <v>0</v>
      </c>
      <c r="I6778" s="27"/>
      <c r="J6778" s="28">
        <v>0</v>
      </c>
      <c r="K6778" t="str">
        <f>IF((LEN(relatorio_Ananindeua3[[#This Row],[CIF/CPF/CNPJ]])=14),relatorio_Ananindeua3[[#This Row],[CIF/CPF/CNPJ]],relatorio_Ananindeua3[[#This Row],[Coluna2]])</f>
        <v>15291530000103</v>
      </c>
      <c r="L6778" t="str">
        <f t="shared" si="106"/>
        <v>152******03</v>
      </c>
    </row>
    <row r="6779" spans="1:12" x14ac:dyDescent="0.25">
      <c r="A6779" s="23" t="s">
        <v>12302</v>
      </c>
      <c r="B6779" s="23" t="s">
        <v>12303</v>
      </c>
      <c r="C6779" s="23" t="s">
        <v>32</v>
      </c>
      <c r="D6779" s="24">
        <v>45351.045370370368</v>
      </c>
      <c r="E6779" s="25" t="s">
        <v>13</v>
      </c>
      <c r="F6779" s="26" t="s">
        <v>16</v>
      </c>
      <c r="G6779" s="26" t="s">
        <v>14</v>
      </c>
      <c r="H6779" s="23">
        <v>0</v>
      </c>
      <c r="I6779" s="27"/>
      <c r="J6779" s="28">
        <v>0</v>
      </c>
      <c r="K6779" t="str">
        <f>IF((LEN(relatorio_Ananindeua3[[#This Row],[CIF/CPF/CNPJ]])=14),relatorio_Ananindeua3[[#This Row],[CIF/CPF/CNPJ]],relatorio_Ananindeua3[[#This Row],[Coluna2]])</f>
        <v>54116186000178</v>
      </c>
      <c r="L6779" t="str">
        <f t="shared" si="106"/>
        <v>541******78</v>
      </c>
    </row>
    <row r="6780" spans="1:12" x14ac:dyDescent="0.25">
      <c r="A6780" s="23" t="s">
        <v>12288</v>
      </c>
      <c r="B6780" s="23" t="s">
        <v>12289</v>
      </c>
      <c r="C6780" s="23" t="s">
        <v>32</v>
      </c>
      <c r="D6780" s="24">
        <v>45351.045381944445</v>
      </c>
      <c r="E6780" s="25" t="s">
        <v>13</v>
      </c>
      <c r="F6780" s="26" t="s">
        <v>16</v>
      </c>
      <c r="G6780" s="26" t="s">
        <v>14</v>
      </c>
      <c r="H6780" s="23">
        <v>0</v>
      </c>
      <c r="I6780" s="27"/>
      <c r="J6780" s="28">
        <v>0</v>
      </c>
      <c r="K6780" t="str">
        <f>IF((LEN(relatorio_Ananindeua3[[#This Row],[CIF/CPF/CNPJ]])=14),relatorio_Ananindeua3[[#This Row],[CIF/CPF/CNPJ]],relatorio_Ananindeua3[[#This Row],[Coluna2]])</f>
        <v>54110709000179</v>
      </c>
      <c r="L6780" t="str">
        <f t="shared" si="106"/>
        <v>541******79</v>
      </c>
    </row>
    <row r="6781" spans="1:12" x14ac:dyDescent="0.25">
      <c r="A6781" s="23" t="s">
        <v>12262</v>
      </c>
      <c r="B6781" s="23" t="s">
        <v>12263</v>
      </c>
      <c r="C6781" s="23" t="s">
        <v>32</v>
      </c>
      <c r="D6781" s="24">
        <v>45351.045405092591</v>
      </c>
      <c r="E6781" s="25" t="s">
        <v>13</v>
      </c>
      <c r="F6781" s="26" t="s">
        <v>16</v>
      </c>
      <c r="G6781" s="26" t="s">
        <v>14</v>
      </c>
      <c r="H6781" s="23">
        <v>0</v>
      </c>
      <c r="I6781" s="27"/>
      <c r="J6781" s="28">
        <v>0</v>
      </c>
      <c r="K6781" t="str">
        <f>IF((LEN(relatorio_Ananindeua3[[#This Row],[CIF/CPF/CNPJ]])=14),relatorio_Ananindeua3[[#This Row],[CIF/CPF/CNPJ]],relatorio_Ananindeua3[[#This Row],[Coluna2]])</f>
        <v>54101088000167</v>
      </c>
      <c r="L6781" t="str">
        <f t="shared" si="106"/>
        <v>541******67</v>
      </c>
    </row>
    <row r="6782" spans="1:12" x14ac:dyDescent="0.25">
      <c r="A6782" s="23" t="s">
        <v>12254</v>
      </c>
      <c r="B6782" s="23" t="s">
        <v>12255</v>
      </c>
      <c r="C6782" s="23" t="s">
        <v>32</v>
      </c>
      <c r="D6782" s="24">
        <v>45351.045416666668</v>
      </c>
      <c r="E6782" s="25" t="s">
        <v>13</v>
      </c>
      <c r="F6782" s="26" t="s">
        <v>16</v>
      </c>
      <c r="G6782" s="26" t="s">
        <v>14</v>
      </c>
      <c r="H6782" s="23">
        <v>0</v>
      </c>
      <c r="I6782" s="27"/>
      <c r="J6782" s="28">
        <v>0</v>
      </c>
      <c r="K6782" t="str">
        <f>IF((LEN(relatorio_Ananindeua3[[#This Row],[CIF/CPF/CNPJ]])=14),relatorio_Ananindeua3[[#This Row],[CIF/CPF/CNPJ]],relatorio_Ananindeua3[[#This Row],[Coluna2]])</f>
        <v>54100197000160</v>
      </c>
      <c r="L6782" t="str">
        <f t="shared" si="106"/>
        <v>541******60</v>
      </c>
    </row>
    <row r="6783" spans="1:12" x14ac:dyDescent="0.25">
      <c r="A6783" s="23" t="s">
        <v>8093</v>
      </c>
      <c r="B6783" s="23" t="s">
        <v>8094</v>
      </c>
      <c r="C6783" s="23" t="s">
        <v>34</v>
      </c>
      <c r="D6783" s="24">
        <v>45351.04546296296</v>
      </c>
      <c r="E6783" s="25" t="s">
        <v>13</v>
      </c>
      <c r="F6783" s="26" t="s">
        <v>16</v>
      </c>
      <c r="G6783" s="26" t="s">
        <v>14</v>
      </c>
      <c r="H6783" s="23">
        <v>0</v>
      </c>
      <c r="I6783" s="27"/>
      <c r="J6783" s="28">
        <v>0</v>
      </c>
      <c r="K6783" t="str">
        <f>IF((LEN(relatorio_Ananindeua3[[#This Row],[CIF/CPF/CNPJ]])=14),relatorio_Ananindeua3[[#This Row],[CIF/CPF/CNPJ]],relatorio_Ananindeua3[[#This Row],[Coluna2]])</f>
        <v>49091731000189</v>
      </c>
      <c r="L6783" t="str">
        <f t="shared" si="106"/>
        <v>490******89</v>
      </c>
    </row>
    <row r="6784" spans="1:12" x14ac:dyDescent="0.25">
      <c r="A6784" s="23" t="s">
        <v>2548</v>
      </c>
      <c r="B6784" s="23" t="s">
        <v>2549</v>
      </c>
      <c r="C6784" s="23" t="s">
        <v>34</v>
      </c>
      <c r="D6784" s="24">
        <v>45351.04550925926</v>
      </c>
      <c r="E6784" s="25" t="s">
        <v>13</v>
      </c>
      <c r="F6784" s="26" t="s">
        <v>16</v>
      </c>
      <c r="G6784" s="26" t="s">
        <v>14</v>
      </c>
      <c r="H6784" s="23">
        <v>0</v>
      </c>
      <c r="I6784" s="27"/>
      <c r="J6784" s="28">
        <v>0</v>
      </c>
      <c r="K6784" t="str">
        <f>IF((LEN(relatorio_Ananindeua3[[#This Row],[CIF/CPF/CNPJ]])=14),relatorio_Ananindeua3[[#This Row],[CIF/CPF/CNPJ]],relatorio_Ananindeua3[[#This Row],[Coluna2]])</f>
        <v>29302991000149</v>
      </c>
      <c r="L6784" t="str">
        <f t="shared" si="106"/>
        <v>293******49</v>
      </c>
    </row>
    <row r="6785" spans="1:12" x14ac:dyDescent="0.25">
      <c r="A6785" s="23" t="s">
        <v>2520</v>
      </c>
      <c r="B6785" s="23" t="s">
        <v>2521</v>
      </c>
      <c r="C6785" s="23" t="s">
        <v>34</v>
      </c>
      <c r="D6785" s="24">
        <v>45351.045520833337</v>
      </c>
      <c r="E6785" s="25" t="s">
        <v>13</v>
      </c>
      <c r="F6785" s="26" t="s">
        <v>16</v>
      </c>
      <c r="G6785" s="26" t="s">
        <v>14</v>
      </c>
      <c r="H6785" s="23">
        <v>0</v>
      </c>
      <c r="I6785" s="27"/>
      <c r="J6785" s="28">
        <v>0</v>
      </c>
      <c r="K6785" t="str">
        <f>IF((LEN(relatorio_Ananindeua3[[#This Row],[CIF/CPF/CNPJ]])=14),relatorio_Ananindeua3[[#This Row],[CIF/CPF/CNPJ]],relatorio_Ananindeua3[[#This Row],[Coluna2]])</f>
        <v>29203034000165</v>
      </c>
      <c r="L6785" t="str">
        <f t="shared" si="106"/>
        <v>292******65</v>
      </c>
    </row>
    <row r="6786" spans="1:12" x14ac:dyDescent="0.25">
      <c r="A6786" s="23" t="s">
        <v>12290</v>
      </c>
      <c r="B6786" s="23" t="s">
        <v>12291</v>
      </c>
      <c r="C6786" s="23" t="s">
        <v>32</v>
      </c>
      <c r="D6786" s="24">
        <v>45351.052314814813</v>
      </c>
      <c r="E6786" s="25" t="s">
        <v>13</v>
      </c>
      <c r="F6786" s="26" t="s">
        <v>16</v>
      </c>
      <c r="G6786" s="26" t="s">
        <v>14</v>
      </c>
      <c r="H6786" s="23">
        <v>0</v>
      </c>
      <c r="I6786" s="27"/>
      <c r="J6786" s="28">
        <v>0</v>
      </c>
      <c r="K6786" t="str">
        <f>IF((LEN(relatorio_Ananindeua3[[#This Row],[CIF/CPF/CNPJ]])=14),relatorio_Ananindeua3[[#This Row],[CIF/CPF/CNPJ]],relatorio_Ananindeua3[[#This Row],[Coluna2]])</f>
        <v>54111461000160</v>
      </c>
      <c r="L6786" t="str">
        <f t="shared" si="106"/>
        <v>541******60</v>
      </c>
    </row>
    <row r="6787" spans="1:12" x14ac:dyDescent="0.25">
      <c r="A6787" s="23" t="s">
        <v>12286</v>
      </c>
      <c r="B6787" s="23" t="s">
        <v>12287</v>
      </c>
      <c r="C6787" s="23" t="s">
        <v>32</v>
      </c>
      <c r="D6787" s="24">
        <v>45351.05232638889</v>
      </c>
      <c r="E6787" s="25" t="s">
        <v>13</v>
      </c>
      <c r="F6787" s="26" t="s">
        <v>16</v>
      </c>
      <c r="G6787" s="26" t="s">
        <v>14</v>
      </c>
      <c r="H6787" s="23">
        <v>0</v>
      </c>
      <c r="I6787" s="27"/>
      <c r="J6787" s="28">
        <v>0</v>
      </c>
      <c r="K6787" t="str">
        <f>IF((LEN(relatorio_Ananindeua3[[#This Row],[CIF/CPF/CNPJ]])=14),relatorio_Ananindeua3[[#This Row],[CIF/CPF/CNPJ]],relatorio_Ananindeua3[[#This Row],[Coluna2]])</f>
        <v>54109284000188</v>
      </c>
      <c r="L6787" t="str">
        <f t="shared" si="106"/>
        <v>541******88</v>
      </c>
    </row>
    <row r="6788" spans="1:12" x14ac:dyDescent="0.25">
      <c r="A6788" s="23" t="s">
        <v>6259</v>
      </c>
      <c r="B6788" s="23" t="s">
        <v>6260</v>
      </c>
      <c r="C6788" s="23" t="s">
        <v>34</v>
      </c>
      <c r="D6788" s="24">
        <v>45351.052395833336</v>
      </c>
      <c r="E6788" s="25" t="s">
        <v>13</v>
      </c>
      <c r="F6788" s="26" t="s">
        <v>16</v>
      </c>
      <c r="G6788" s="26" t="s">
        <v>14</v>
      </c>
      <c r="H6788" s="23">
        <v>0</v>
      </c>
      <c r="I6788" s="27"/>
      <c r="J6788" s="28">
        <v>0</v>
      </c>
      <c r="K6788" t="str">
        <f>IF((LEN(relatorio_Ananindeua3[[#This Row],[CIF/CPF/CNPJ]])=14),relatorio_Ananindeua3[[#This Row],[CIF/CPF/CNPJ]],relatorio_Ananindeua3[[#This Row],[Coluna2]])</f>
        <v>44402433000149</v>
      </c>
      <c r="L6788" t="str">
        <f t="shared" si="106"/>
        <v>444******49</v>
      </c>
    </row>
    <row r="6789" spans="1:12" x14ac:dyDescent="0.25">
      <c r="A6789" s="23" t="s">
        <v>1924</v>
      </c>
      <c r="B6789" s="23" t="s">
        <v>1925</v>
      </c>
      <c r="C6789" s="23" t="s">
        <v>34</v>
      </c>
      <c r="D6789" s="24">
        <v>45351.052418981482</v>
      </c>
      <c r="E6789" s="25" t="s">
        <v>13</v>
      </c>
      <c r="F6789" s="26" t="s">
        <v>16</v>
      </c>
      <c r="G6789" s="26" t="s">
        <v>14</v>
      </c>
      <c r="H6789" s="23">
        <v>0</v>
      </c>
      <c r="I6789" s="27"/>
      <c r="J6789" s="28">
        <v>0</v>
      </c>
      <c r="K6789" t="str">
        <f>IF((LEN(relatorio_Ananindeua3[[#This Row],[CIF/CPF/CNPJ]])=14),relatorio_Ananindeua3[[#This Row],[CIF/CPF/CNPJ]],relatorio_Ananindeua3[[#This Row],[Coluna2]])</f>
        <v>25298682000191</v>
      </c>
      <c r="L6789" t="str">
        <f t="shared" si="106"/>
        <v>252******91</v>
      </c>
    </row>
    <row r="6790" spans="1:12" x14ac:dyDescent="0.25">
      <c r="A6790" s="23" t="s">
        <v>1570</v>
      </c>
      <c r="B6790" s="23" t="s">
        <v>1571</v>
      </c>
      <c r="C6790" s="23" t="s">
        <v>34</v>
      </c>
      <c r="D6790" s="24">
        <v>45351.066284722219</v>
      </c>
      <c r="E6790" s="25" t="s">
        <v>13</v>
      </c>
      <c r="F6790" s="26" t="s">
        <v>16</v>
      </c>
      <c r="G6790" s="26" t="s">
        <v>14</v>
      </c>
      <c r="H6790" s="23">
        <v>0</v>
      </c>
      <c r="I6790" s="27"/>
      <c r="J6790" s="28">
        <v>0</v>
      </c>
      <c r="K6790" t="str">
        <f>IF((LEN(relatorio_Ananindeua3[[#This Row],[CIF/CPF/CNPJ]])=14),relatorio_Ananindeua3[[#This Row],[CIF/CPF/CNPJ]],relatorio_Ananindeua3[[#This Row],[Coluna2]])</f>
        <v>22756492000182</v>
      </c>
      <c r="L6790" t="str">
        <f t="shared" si="106"/>
        <v>227******82</v>
      </c>
    </row>
    <row r="6791" spans="1:12" x14ac:dyDescent="0.25">
      <c r="A6791" s="23" t="s">
        <v>12280</v>
      </c>
      <c r="B6791" s="23" t="s">
        <v>12281</v>
      </c>
      <c r="C6791" s="23" t="s">
        <v>32</v>
      </c>
      <c r="D6791" s="24">
        <v>45351.073159722226</v>
      </c>
      <c r="E6791" s="25" t="s">
        <v>13</v>
      </c>
      <c r="F6791" s="26" t="s">
        <v>16</v>
      </c>
      <c r="G6791" s="26" t="s">
        <v>14</v>
      </c>
      <c r="H6791" s="23">
        <v>0</v>
      </c>
      <c r="I6791" s="27"/>
      <c r="J6791" s="28">
        <v>0</v>
      </c>
      <c r="K6791" t="str">
        <f>IF((LEN(relatorio_Ananindeua3[[#This Row],[CIF/CPF/CNPJ]])=14),relatorio_Ananindeua3[[#This Row],[CIF/CPF/CNPJ]],relatorio_Ananindeua3[[#This Row],[Coluna2]])</f>
        <v>54105738000142</v>
      </c>
      <c r="L6791" t="str">
        <f t="shared" si="106"/>
        <v>541******42</v>
      </c>
    </row>
    <row r="6792" spans="1:12" x14ac:dyDescent="0.25">
      <c r="A6792" s="23" t="s">
        <v>12278</v>
      </c>
      <c r="B6792" s="23" t="s">
        <v>12279</v>
      </c>
      <c r="C6792" s="23" t="s">
        <v>32</v>
      </c>
      <c r="D6792" s="24">
        <v>45351.073171296295</v>
      </c>
      <c r="E6792" s="25" t="s">
        <v>13</v>
      </c>
      <c r="F6792" s="26" t="s">
        <v>16</v>
      </c>
      <c r="G6792" s="26" t="s">
        <v>14</v>
      </c>
      <c r="H6792" s="23">
        <v>0</v>
      </c>
      <c r="I6792" s="27"/>
      <c r="J6792" s="28">
        <v>0</v>
      </c>
      <c r="K6792" t="str">
        <f>IF((LEN(relatorio_Ananindeua3[[#This Row],[CIF/CPF/CNPJ]])=14),relatorio_Ananindeua3[[#This Row],[CIF/CPF/CNPJ]],relatorio_Ananindeua3[[#This Row],[Coluna2]])</f>
        <v>54105137000130</v>
      </c>
      <c r="L6792" t="str">
        <f t="shared" si="106"/>
        <v>541******30</v>
      </c>
    </row>
    <row r="6793" spans="1:12" x14ac:dyDescent="0.25">
      <c r="A6793" s="23" t="s">
        <v>12270</v>
      </c>
      <c r="B6793" s="23" t="s">
        <v>12271</v>
      </c>
      <c r="C6793" s="23" t="s">
        <v>32</v>
      </c>
      <c r="D6793" s="24">
        <v>45351.073182870372</v>
      </c>
      <c r="E6793" s="25" t="s">
        <v>13</v>
      </c>
      <c r="F6793" s="26" t="s">
        <v>16</v>
      </c>
      <c r="G6793" s="26" t="s">
        <v>14</v>
      </c>
      <c r="H6793" s="23">
        <v>0</v>
      </c>
      <c r="I6793" s="27"/>
      <c r="J6793" s="28">
        <v>0</v>
      </c>
      <c r="K6793" t="str">
        <f>IF((LEN(relatorio_Ananindeua3[[#This Row],[CIF/CPF/CNPJ]])=14),relatorio_Ananindeua3[[#This Row],[CIF/CPF/CNPJ]],relatorio_Ananindeua3[[#This Row],[Coluna2]])</f>
        <v>54103961000150</v>
      </c>
      <c r="L6793" t="str">
        <f t="shared" si="106"/>
        <v>541******50</v>
      </c>
    </row>
    <row r="6794" spans="1:12" x14ac:dyDescent="0.25">
      <c r="A6794" s="23" t="s">
        <v>5851</v>
      </c>
      <c r="B6794" s="23" t="s">
        <v>5852</v>
      </c>
      <c r="C6794" s="23" t="s">
        <v>34</v>
      </c>
      <c r="D6794" s="24">
        <v>45351.073229166665</v>
      </c>
      <c r="E6794" s="25" t="s">
        <v>13</v>
      </c>
      <c r="F6794" s="26" t="s">
        <v>16</v>
      </c>
      <c r="G6794" s="26" t="s">
        <v>14</v>
      </c>
      <c r="H6794" s="23">
        <v>0</v>
      </c>
      <c r="I6794" s="27"/>
      <c r="J6794" s="28">
        <v>0</v>
      </c>
      <c r="K6794" t="str">
        <f>IF((LEN(relatorio_Ananindeua3[[#This Row],[CIF/CPF/CNPJ]])=14),relatorio_Ananindeua3[[#This Row],[CIF/CPF/CNPJ]],relatorio_Ananindeua3[[#This Row],[Coluna2]])</f>
        <v>43148751000162</v>
      </c>
      <c r="L6794" t="str">
        <f t="shared" si="106"/>
        <v>431******62</v>
      </c>
    </row>
    <row r="6795" spans="1:12" x14ac:dyDescent="0.25">
      <c r="A6795" s="23" t="s">
        <v>12276</v>
      </c>
      <c r="B6795" s="23" t="s">
        <v>12277</v>
      </c>
      <c r="C6795" s="23" t="s">
        <v>32</v>
      </c>
      <c r="D6795" s="24">
        <v>45351.080127314817</v>
      </c>
      <c r="E6795" s="25" t="s">
        <v>13</v>
      </c>
      <c r="F6795" s="26" t="s">
        <v>16</v>
      </c>
      <c r="G6795" s="26" t="s">
        <v>14</v>
      </c>
      <c r="H6795" s="23">
        <v>0</v>
      </c>
      <c r="I6795" s="27"/>
      <c r="J6795" s="28">
        <v>0</v>
      </c>
      <c r="K6795" t="str">
        <f>IF((LEN(relatorio_Ananindeua3[[#This Row],[CIF/CPF/CNPJ]])=14),relatorio_Ananindeua3[[#This Row],[CIF/CPF/CNPJ]],relatorio_Ananindeua3[[#This Row],[Coluna2]])</f>
        <v>54104890000100</v>
      </c>
      <c r="L6795" t="str">
        <f t="shared" si="106"/>
        <v>541******00</v>
      </c>
    </row>
    <row r="6796" spans="1:12" x14ac:dyDescent="0.25">
      <c r="A6796" s="23" t="s">
        <v>12256</v>
      </c>
      <c r="B6796" s="23" t="s">
        <v>12257</v>
      </c>
      <c r="C6796" s="23" t="s">
        <v>32</v>
      </c>
      <c r="D6796" s="24">
        <v>45351.080138888887</v>
      </c>
      <c r="E6796" s="25" t="s">
        <v>13</v>
      </c>
      <c r="F6796" s="26" t="s">
        <v>16</v>
      </c>
      <c r="G6796" s="26" t="s">
        <v>14</v>
      </c>
      <c r="H6796" s="23">
        <v>0</v>
      </c>
      <c r="I6796" s="27"/>
      <c r="J6796" s="28">
        <v>0</v>
      </c>
      <c r="K6796" t="str">
        <f>IF((LEN(relatorio_Ananindeua3[[#This Row],[CIF/CPF/CNPJ]])=14),relatorio_Ananindeua3[[#This Row],[CIF/CPF/CNPJ]],relatorio_Ananindeua3[[#This Row],[Coluna2]])</f>
        <v>54100398000167</v>
      </c>
      <c r="L6796" t="str">
        <f t="shared" si="106"/>
        <v>541******67</v>
      </c>
    </row>
    <row r="6797" spans="1:12" x14ac:dyDescent="0.25">
      <c r="A6797" s="23" t="s">
        <v>12264</v>
      </c>
      <c r="B6797" s="23" t="s">
        <v>12265</v>
      </c>
      <c r="C6797" s="23" t="s">
        <v>32</v>
      </c>
      <c r="D6797" s="24">
        <v>45351.080138888887</v>
      </c>
      <c r="E6797" s="25" t="s">
        <v>13</v>
      </c>
      <c r="F6797" s="26" t="s">
        <v>16</v>
      </c>
      <c r="G6797" s="26" t="s">
        <v>14</v>
      </c>
      <c r="H6797" s="23">
        <v>0</v>
      </c>
      <c r="I6797" s="27"/>
      <c r="J6797" s="28">
        <v>0</v>
      </c>
      <c r="K6797" t="str">
        <f>IF((LEN(relatorio_Ananindeua3[[#This Row],[CIF/CPF/CNPJ]])=14),relatorio_Ananindeua3[[#This Row],[CIF/CPF/CNPJ]],relatorio_Ananindeua3[[#This Row],[Coluna2]])</f>
        <v>54101161000109</v>
      </c>
      <c r="L6797" t="str">
        <f t="shared" si="106"/>
        <v>541******09</v>
      </c>
    </row>
    <row r="6798" spans="1:12" x14ac:dyDescent="0.25">
      <c r="A6798" s="23" t="s">
        <v>12296</v>
      </c>
      <c r="B6798" s="23" t="s">
        <v>12297</v>
      </c>
      <c r="C6798" s="23" t="s">
        <v>32</v>
      </c>
      <c r="D6798" s="24">
        <v>45351.093993055554</v>
      </c>
      <c r="E6798" s="25" t="s">
        <v>13</v>
      </c>
      <c r="F6798" s="26" t="s">
        <v>16</v>
      </c>
      <c r="G6798" s="26" t="s">
        <v>14</v>
      </c>
      <c r="H6798" s="23">
        <v>0</v>
      </c>
      <c r="I6798" s="27"/>
      <c r="J6798" s="28">
        <v>0</v>
      </c>
      <c r="K6798" t="str">
        <f>IF((LEN(relatorio_Ananindeua3[[#This Row],[CIF/CPF/CNPJ]])=14),relatorio_Ananindeua3[[#This Row],[CIF/CPF/CNPJ]],relatorio_Ananindeua3[[#This Row],[Coluna2]])</f>
        <v>54112553000165</v>
      </c>
      <c r="L6798" t="str">
        <f t="shared" si="106"/>
        <v>541******65</v>
      </c>
    </row>
    <row r="6799" spans="1:12" x14ac:dyDescent="0.25">
      <c r="A6799" s="23" t="s">
        <v>1484</v>
      </c>
      <c r="B6799" s="23" t="s">
        <v>1485</v>
      </c>
      <c r="C6799" s="23" t="s">
        <v>34</v>
      </c>
      <c r="D6799" s="24">
        <v>45351.0940625</v>
      </c>
      <c r="E6799" s="25" t="s">
        <v>13</v>
      </c>
      <c r="F6799" s="26" t="s">
        <v>16</v>
      </c>
      <c r="G6799" s="26" t="s">
        <v>14</v>
      </c>
      <c r="H6799" s="23">
        <v>0</v>
      </c>
      <c r="I6799" s="27"/>
      <c r="J6799" s="28">
        <v>0</v>
      </c>
      <c r="K6799" t="str">
        <f>IF((LEN(relatorio_Ananindeua3[[#This Row],[CIF/CPF/CNPJ]])=14),relatorio_Ananindeua3[[#This Row],[CIF/CPF/CNPJ]],relatorio_Ananindeua3[[#This Row],[Coluna2]])</f>
        <v>21986431000149</v>
      </c>
      <c r="L6799" t="str">
        <f t="shared" si="106"/>
        <v>219******49</v>
      </c>
    </row>
    <row r="6800" spans="1:12" x14ac:dyDescent="0.25">
      <c r="A6800" s="23" t="s">
        <v>2090</v>
      </c>
      <c r="B6800" s="23" t="s">
        <v>2091</v>
      </c>
      <c r="C6800" s="23" t="s">
        <v>34</v>
      </c>
      <c r="D6800" s="24">
        <v>45351.0940625</v>
      </c>
      <c r="E6800" s="25" t="s">
        <v>13</v>
      </c>
      <c r="F6800" s="26" t="s">
        <v>16</v>
      </c>
      <c r="G6800" s="26" t="s">
        <v>14</v>
      </c>
      <c r="H6800" s="23">
        <v>0</v>
      </c>
      <c r="I6800" s="27"/>
      <c r="J6800" s="28">
        <v>0</v>
      </c>
      <c r="K6800" t="str">
        <f>IF((LEN(relatorio_Ananindeua3[[#This Row],[CIF/CPF/CNPJ]])=14),relatorio_Ananindeua3[[#This Row],[CIF/CPF/CNPJ]],relatorio_Ananindeua3[[#This Row],[Coluna2]])</f>
        <v>26954832000130</v>
      </c>
      <c r="L6800" t="str">
        <f t="shared" si="106"/>
        <v>269******30</v>
      </c>
    </row>
    <row r="6801" spans="1:12" x14ac:dyDescent="0.25">
      <c r="A6801" s="23" t="s">
        <v>12306</v>
      </c>
      <c r="B6801" s="23" t="s">
        <v>12307</v>
      </c>
      <c r="C6801" s="23" t="s">
        <v>32</v>
      </c>
      <c r="D6801" s="24">
        <v>45351.100925925923</v>
      </c>
      <c r="E6801" s="25" t="s">
        <v>13</v>
      </c>
      <c r="F6801" s="26" t="s">
        <v>16</v>
      </c>
      <c r="G6801" s="26" t="s">
        <v>14</v>
      </c>
      <c r="H6801" s="23">
        <v>0</v>
      </c>
      <c r="I6801" s="27"/>
      <c r="J6801" s="28">
        <v>0</v>
      </c>
      <c r="K6801" t="str">
        <f>IF((LEN(relatorio_Ananindeua3[[#This Row],[CIF/CPF/CNPJ]])=14),relatorio_Ananindeua3[[#This Row],[CIF/CPF/CNPJ]],relatorio_Ananindeua3[[#This Row],[Coluna2]])</f>
        <v>54116340000101</v>
      </c>
      <c r="L6801" t="str">
        <f t="shared" si="106"/>
        <v>541******01</v>
      </c>
    </row>
    <row r="6802" spans="1:12" x14ac:dyDescent="0.25">
      <c r="A6802" s="23" t="s">
        <v>12298</v>
      </c>
      <c r="B6802" s="23" t="s">
        <v>12299</v>
      </c>
      <c r="C6802" s="23" t="s">
        <v>32</v>
      </c>
      <c r="D6802" s="24">
        <v>45351.100960648146</v>
      </c>
      <c r="E6802" s="25" t="s">
        <v>13</v>
      </c>
      <c r="F6802" s="26" t="s">
        <v>16</v>
      </c>
      <c r="G6802" s="26" t="s">
        <v>14</v>
      </c>
      <c r="H6802" s="23">
        <v>0</v>
      </c>
      <c r="I6802" s="27"/>
      <c r="J6802" s="28">
        <v>0</v>
      </c>
      <c r="K6802" t="str">
        <f>IF((LEN(relatorio_Ananindeua3[[#This Row],[CIF/CPF/CNPJ]])=14),relatorio_Ananindeua3[[#This Row],[CIF/CPF/CNPJ]],relatorio_Ananindeua3[[#This Row],[Coluna2]])</f>
        <v>54113454000106</v>
      </c>
      <c r="L6802" t="str">
        <f t="shared" ref="L6802:L6865" si="107">_xlfn.CONCAT(LEFT(A6802,3),REPT("*",6),RIGHT(A6802,2))</f>
        <v>541******06</v>
      </c>
    </row>
    <row r="6803" spans="1:12" x14ac:dyDescent="0.25">
      <c r="A6803" s="23" t="s">
        <v>12294</v>
      </c>
      <c r="B6803" s="23" t="s">
        <v>12295</v>
      </c>
      <c r="C6803" s="23" t="s">
        <v>32</v>
      </c>
      <c r="D6803" s="24">
        <v>45351.100972222222</v>
      </c>
      <c r="E6803" s="25" t="s">
        <v>13</v>
      </c>
      <c r="F6803" s="26" t="s">
        <v>16</v>
      </c>
      <c r="G6803" s="26" t="s">
        <v>14</v>
      </c>
      <c r="H6803" s="23">
        <v>0</v>
      </c>
      <c r="I6803" s="27"/>
      <c r="J6803" s="28">
        <v>0</v>
      </c>
      <c r="K6803" t="str">
        <f>IF((LEN(relatorio_Ananindeua3[[#This Row],[CIF/CPF/CNPJ]])=14),relatorio_Ananindeua3[[#This Row],[CIF/CPF/CNPJ]],relatorio_Ananindeua3[[#This Row],[Coluna2]])</f>
        <v>54112108000103</v>
      </c>
      <c r="L6803" t="str">
        <f t="shared" si="107"/>
        <v>541******03</v>
      </c>
    </row>
    <row r="6804" spans="1:12" x14ac:dyDescent="0.25">
      <c r="A6804" s="23" t="s">
        <v>12258</v>
      </c>
      <c r="B6804" s="23" t="s">
        <v>12259</v>
      </c>
      <c r="C6804" s="23" t="s">
        <v>32</v>
      </c>
      <c r="D6804" s="24">
        <v>45351.100983796299</v>
      </c>
      <c r="E6804" s="25" t="s">
        <v>13</v>
      </c>
      <c r="F6804" s="26" t="s">
        <v>16</v>
      </c>
      <c r="G6804" s="26" t="s">
        <v>14</v>
      </c>
      <c r="H6804" s="23">
        <v>0</v>
      </c>
      <c r="I6804" s="27"/>
      <c r="J6804" s="28">
        <v>0</v>
      </c>
      <c r="K6804" t="str">
        <f>IF((LEN(relatorio_Ananindeua3[[#This Row],[CIF/CPF/CNPJ]])=14),relatorio_Ananindeua3[[#This Row],[CIF/CPF/CNPJ]],relatorio_Ananindeua3[[#This Row],[Coluna2]])</f>
        <v>54100658000102</v>
      </c>
      <c r="L6804" t="str">
        <f t="shared" si="107"/>
        <v>541******02</v>
      </c>
    </row>
    <row r="6805" spans="1:12" x14ac:dyDescent="0.25">
      <c r="A6805" s="23" t="s">
        <v>12308</v>
      </c>
      <c r="B6805" s="23" t="s">
        <v>12309</v>
      </c>
      <c r="C6805" s="23" t="s">
        <v>34</v>
      </c>
      <c r="D6805" s="24">
        <v>45351.302349537036</v>
      </c>
      <c r="E6805" s="25" t="s">
        <v>13</v>
      </c>
      <c r="F6805" s="26" t="s">
        <v>16</v>
      </c>
      <c r="G6805" s="26" t="s">
        <v>14</v>
      </c>
      <c r="H6805" s="23">
        <v>0</v>
      </c>
      <c r="I6805" s="27"/>
      <c r="J6805" s="28">
        <v>0</v>
      </c>
      <c r="K6805" t="str">
        <f>IF((LEN(relatorio_Ananindeua3[[#This Row],[CIF/CPF/CNPJ]])=14),relatorio_Ananindeua3[[#This Row],[CIF/CPF/CNPJ]],relatorio_Ananindeua3[[#This Row],[Coluna2]])</f>
        <v>54116531000173</v>
      </c>
      <c r="L6805" t="str">
        <f t="shared" si="107"/>
        <v>541******73</v>
      </c>
    </row>
    <row r="6806" spans="1:12" x14ac:dyDescent="0.25">
      <c r="A6806" s="23" t="s">
        <v>12304</v>
      </c>
      <c r="B6806" s="23" t="s">
        <v>12305</v>
      </c>
      <c r="C6806" s="23" t="s">
        <v>32</v>
      </c>
      <c r="D6806" s="24">
        <v>45351.302395833336</v>
      </c>
      <c r="E6806" s="25" t="s">
        <v>13</v>
      </c>
      <c r="F6806" s="26" t="s">
        <v>16</v>
      </c>
      <c r="G6806" s="26" t="s">
        <v>14</v>
      </c>
      <c r="H6806" s="23">
        <v>0</v>
      </c>
      <c r="I6806" s="27"/>
      <c r="J6806" s="28">
        <v>0</v>
      </c>
      <c r="K6806" t="str">
        <f>IF((LEN(relatorio_Ananindeua3[[#This Row],[CIF/CPF/CNPJ]])=14),relatorio_Ananindeua3[[#This Row],[CIF/CPF/CNPJ]],relatorio_Ananindeua3[[#This Row],[Coluna2]])</f>
        <v>54116317000117</v>
      </c>
      <c r="L6806" t="str">
        <f t="shared" si="107"/>
        <v>541******17</v>
      </c>
    </row>
    <row r="6807" spans="1:12" x14ac:dyDescent="0.25">
      <c r="A6807" s="23" t="s">
        <v>12272</v>
      </c>
      <c r="B6807" s="23" t="s">
        <v>12273</v>
      </c>
      <c r="C6807" s="23" t="s">
        <v>32</v>
      </c>
      <c r="D6807" s="24">
        <v>45351.302430555559</v>
      </c>
      <c r="E6807" s="25" t="s">
        <v>13</v>
      </c>
      <c r="F6807" s="26" t="s">
        <v>16</v>
      </c>
      <c r="G6807" s="26" t="s">
        <v>14</v>
      </c>
      <c r="H6807" s="23">
        <v>0</v>
      </c>
      <c r="I6807" s="27"/>
      <c r="J6807" s="28">
        <v>0</v>
      </c>
      <c r="K6807" t="str">
        <f>IF((LEN(relatorio_Ananindeua3[[#This Row],[CIF/CPF/CNPJ]])=14),relatorio_Ananindeua3[[#This Row],[CIF/CPF/CNPJ]],relatorio_Ananindeua3[[#This Row],[Coluna2]])</f>
        <v>54104474000102</v>
      </c>
      <c r="L6807" t="str">
        <f t="shared" si="107"/>
        <v>541******02</v>
      </c>
    </row>
    <row r="6808" spans="1:12" x14ac:dyDescent="0.25">
      <c r="A6808" s="23" t="s">
        <v>11922</v>
      </c>
      <c r="B6808" s="23" t="s">
        <v>11923</v>
      </c>
      <c r="C6808" s="23" t="s">
        <v>34</v>
      </c>
      <c r="D6808" s="24">
        <v>45351.302465277775</v>
      </c>
      <c r="E6808" s="25" t="s">
        <v>13</v>
      </c>
      <c r="F6808" s="26" t="s">
        <v>16</v>
      </c>
      <c r="G6808" s="26" t="s">
        <v>14</v>
      </c>
      <c r="H6808" s="23">
        <v>0</v>
      </c>
      <c r="I6808" s="27"/>
      <c r="J6808" s="28">
        <v>0</v>
      </c>
      <c r="K6808" t="str">
        <f>IF((LEN(relatorio_Ananindeua3[[#This Row],[CIF/CPF/CNPJ]])=14),relatorio_Ananindeua3[[#This Row],[CIF/CPF/CNPJ]],relatorio_Ananindeua3[[#This Row],[Coluna2]])</f>
        <v>53973058000188</v>
      </c>
      <c r="L6808" t="str">
        <f t="shared" si="107"/>
        <v>539******88</v>
      </c>
    </row>
    <row r="6809" spans="1:12" x14ac:dyDescent="0.25">
      <c r="A6809" s="23" t="s">
        <v>5851</v>
      </c>
      <c r="B6809" s="23" t="s">
        <v>5852</v>
      </c>
      <c r="C6809" s="23" t="s">
        <v>34</v>
      </c>
      <c r="D6809" s="24">
        <v>45351.309374999997</v>
      </c>
      <c r="E6809" s="25" t="s">
        <v>13</v>
      </c>
      <c r="F6809" s="26" t="s">
        <v>16</v>
      </c>
      <c r="G6809" s="26" t="s">
        <v>14</v>
      </c>
      <c r="H6809" s="23">
        <v>0</v>
      </c>
      <c r="I6809" s="27"/>
      <c r="J6809" s="28">
        <v>0</v>
      </c>
      <c r="K6809" t="str">
        <f>IF((LEN(relatorio_Ananindeua3[[#This Row],[CIF/CPF/CNPJ]])=14),relatorio_Ananindeua3[[#This Row],[CIF/CPF/CNPJ]],relatorio_Ananindeua3[[#This Row],[Coluna2]])</f>
        <v>43148751000162</v>
      </c>
      <c r="L6809" t="str">
        <f t="shared" si="107"/>
        <v>431******62</v>
      </c>
    </row>
    <row r="6810" spans="1:12" x14ac:dyDescent="0.25">
      <c r="A6810" s="23" t="s">
        <v>12308</v>
      </c>
      <c r="B6810" s="23" t="s">
        <v>12309</v>
      </c>
      <c r="C6810" s="23" t="s">
        <v>32</v>
      </c>
      <c r="D6810" s="24">
        <v>45351.323159722226</v>
      </c>
      <c r="E6810" s="25" t="s">
        <v>13</v>
      </c>
      <c r="F6810" s="26" t="s">
        <v>16</v>
      </c>
      <c r="G6810" s="26" t="s">
        <v>14</v>
      </c>
      <c r="H6810" s="23">
        <v>0</v>
      </c>
      <c r="I6810" s="27"/>
      <c r="J6810" s="28">
        <v>0</v>
      </c>
      <c r="K6810" t="str">
        <f>IF((LEN(relatorio_Ananindeua3[[#This Row],[CIF/CPF/CNPJ]])=14),relatorio_Ananindeua3[[#This Row],[CIF/CPF/CNPJ]],relatorio_Ananindeua3[[#This Row],[Coluna2]])</f>
        <v>54116531000173</v>
      </c>
      <c r="L6810" t="str">
        <f t="shared" si="107"/>
        <v>541******73</v>
      </c>
    </row>
    <row r="6811" spans="1:12" x14ac:dyDescent="0.25">
      <c r="A6811" s="23" t="s">
        <v>1968</v>
      </c>
      <c r="B6811" s="23" t="s">
        <v>1969</v>
      </c>
      <c r="C6811" s="23" t="s">
        <v>34</v>
      </c>
      <c r="D6811" s="24">
        <v>45351.455150462964</v>
      </c>
      <c r="E6811" s="25" t="s">
        <v>13</v>
      </c>
      <c r="F6811" s="26" t="s">
        <v>16</v>
      </c>
      <c r="G6811" s="26" t="s">
        <v>13496</v>
      </c>
      <c r="H6811" s="23">
        <v>0</v>
      </c>
      <c r="I6811" s="27"/>
      <c r="J6811" s="28">
        <v>0</v>
      </c>
      <c r="K6811" t="str">
        <f>IF((LEN(relatorio_Ananindeua3[[#This Row],[CIF/CPF/CNPJ]])=14),relatorio_Ananindeua3[[#This Row],[CIF/CPF/CNPJ]],relatorio_Ananindeua3[[#This Row],[Coluna2]])</f>
        <v>26206922000143</v>
      </c>
      <c r="L6811" t="str">
        <f t="shared" si="107"/>
        <v>262******43</v>
      </c>
    </row>
    <row r="6812" spans="1:12" x14ac:dyDescent="0.25">
      <c r="A6812" s="23" t="s">
        <v>6239</v>
      </c>
      <c r="B6812" s="23" t="s">
        <v>6240</v>
      </c>
      <c r="C6812" s="23" t="s">
        <v>34</v>
      </c>
      <c r="D6812" s="24">
        <v>45351.494664351849</v>
      </c>
      <c r="E6812" s="25" t="s">
        <v>11</v>
      </c>
      <c r="F6812" s="26" t="s">
        <v>16</v>
      </c>
      <c r="G6812" s="26" t="s">
        <v>14</v>
      </c>
      <c r="H6812" s="23">
        <v>0</v>
      </c>
      <c r="I6812" s="27"/>
      <c r="J6812" s="28">
        <v>0</v>
      </c>
      <c r="K6812" t="str">
        <f>IF((LEN(relatorio_Ananindeua3[[#This Row],[CIF/CPF/CNPJ]])=14),relatorio_Ananindeua3[[#This Row],[CIF/CPF/CNPJ]],relatorio_Ananindeua3[[#This Row],[Coluna2]])</f>
        <v>44327222000199</v>
      </c>
      <c r="L6812" t="str">
        <f t="shared" si="107"/>
        <v>443******99</v>
      </c>
    </row>
    <row r="6813" spans="1:12" x14ac:dyDescent="0.25">
      <c r="A6813" s="23" t="s">
        <v>4161</v>
      </c>
      <c r="B6813" s="23" t="s">
        <v>4162</v>
      </c>
      <c r="C6813" s="23" t="s">
        <v>17</v>
      </c>
      <c r="D6813" s="24">
        <v>45351.626979166664</v>
      </c>
      <c r="E6813" s="25" t="s">
        <v>11</v>
      </c>
      <c r="F6813" s="26" t="s">
        <v>16</v>
      </c>
      <c r="G6813" s="26" t="s">
        <v>14</v>
      </c>
      <c r="H6813" s="23">
        <v>0</v>
      </c>
      <c r="I6813" s="27"/>
      <c r="J6813" s="28">
        <v>0</v>
      </c>
      <c r="K6813" t="str">
        <f>IF((LEN(relatorio_Ananindeua3[[#This Row],[CIF/CPF/CNPJ]])=14),relatorio_Ananindeua3[[#This Row],[CIF/CPF/CNPJ]],relatorio_Ananindeua3[[#This Row],[Coluna2]])</f>
        <v>36400867000181</v>
      </c>
      <c r="L6813" t="str">
        <f t="shared" si="107"/>
        <v>364******81</v>
      </c>
    </row>
    <row r="6814" spans="1:12" x14ac:dyDescent="0.25">
      <c r="A6814" s="23" t="s">
        <v>9980</v>
      </c>
      <c r="B6814" s="23" t="s">
        <v>9981</v>
      </c>
      <c r="C6814" s="23" t="s">
        <v>21</v>
      </c>
      <c r="D6814" s="24">
        <v>45351.890370370369</v>
      </c>
      <c r="E6814" s="25" t="s">
        <v>13</v>
      </c>
      <c r="F6814" s="26" t="s">
        <v>19</v>
      </c>
      <c r="G6814" s="26" t="s">
        <v>13496</v>
      </c>
      <c r="H6814" s="23">
        <v>0</v>
      </c>
      <c r="I6814" s="27"/>
      <c r="J6814" s="28">
        <v>50</v>
      </c>
      <c r="K6814" t="str">
        <f>IF((LEN(relatorio_Ananindeua3[[#This Row],[CIF/CPF/CNPJ]])=14),relatorio_Ananindeua3[[#This Row],[CIF/CPF/CNPJ]],relatorio_Ananindeua3[[#This Row],[Coluna2]])</f>
        <v>52797996000101</v>
      </c>
      <c r="L6814" t="str">
        <f t="shared" si="107"/>
        <v>527******01</v>
      </c>
    </row>
    <row r="6815" spans="1:12" x14ac:dyDescent="0.25">
      <c r="A6815" s="23" t="s">
        <v>9980</v>
      </c>
      <c r="B6815" s="23" t="s">
        <v>9981</v>
      </c>
      <c r="C6815" s="23" t="s">
        <v>21</v>
      </c>
      <c r="D6815" s="24">
        <v>45351.89261574074</v>
      </c>
      <c r="E6815" s="25" t="s">
        <v>13</v>
      </c>
      <c r="F6815" s="26" t="s">
        <v>19</v>
      </c>
      <c r="G6815" s="26" t="s">
        <v>13496</v>
      </c>
      <c r="H6815" s="23">
        <v>0</v>
      </c>
      <c r="I6815" s="27"/>
      <c r="J6815" s="28">
        <v>375</v>
      </c>
      <c r="K6815" t="str">
        <f>IF((LEN(relatorio_Ananindeua3[[#This Row],[CIF/CPF/CNPJ]])=14),relatorio_Ananindeua3[[#This Row],[CIF/CPF/CNPJ]],relatorio_Ananindeua3[[#This Row],[Coluna2]])</f>
        <v>52797996000101</v>
      </c>
      <c r="L6815" t="str">
        <f t="shared" si="107"/>
        <v>527******01</v>
      </c>
    </row>
    <row r="6816" spans="1:12" x14ac:dyDescent="0.25">
      <c r="A6816" s="23" t="s">
        <v>9980</v>
      </c>
      <c r="B6816" s="23" t="s">
        <v>9981</v>
      </c>
      <c r="C6816" s="23" t="s">
        <v>21</v>
      </c>
      <c r="D6816" s="24">
        <v>45351.893726851849</v>
      </c>
      <c r="E6816" s="25" t="s">
        <v>13</v>
      </c>
      <c r="F6816" s="26" t="s">
        <v>19</v>
      </c>
      <c r="G6816" s="26" t="s">
        <v>13496</v>
      </c>
      <c r="H6816" s="23">
        <v>0</v>
      </c>
      <c r="I6816" s="27"/>
      <c r="J6816" s="28">
        <v>500</v>
      </c>
      <c r="K6816" t="str">
        <f>IF((LEN(relatorio_Ananindeua3[[#This Row],[CIF/CPF/CNPJ]])=14),relatorio_Ananindeua3[[#This Row],[CIF/CPF/CNPJ]],relatorio_Ananindeua3[[#This Row],[Coluna2]])</f>
        <v>52797996000101</v>
      </c>
      <c r="L6816" t="str">
        <f t="shared" si="107"/>
        <v>527******01</v>
      </c>
    </row>
    <row r="6817" spans="1:12" x14ac:dyDescent="0.25">
      <c r="A6817" s="23" t="s">
        <v>9980</v>
      </c>
      <c r="B6817" s="23" t="s">
        <v>9981</v>
      </c>
      <c r="C6817" s="23" t="s">
        <v>21</v>
      </c>
      <c r="D6817" s="24">
        <v>45351.903182870374</v>
      </c>
      <c r="E6817" s="25" t="s">
        <v>13</v>
      </c>
      <c r="F6817" s="26" t="s">
        <v>19</v>
      </c>
      <c r="G6817" s="26" t="s">
        <v>13496</v>
      </c>
      <c r="H6817" s="23">
        <v>0</v>
      </c>
      <c r="I6817" s="27"/>
      <c r="J6817" s="28">
        <v>66.650000000000006</v>
      </c>
      <c r="K6817" t="str">
        <f>IF((LEN(relatorio_Ananindeua3[[#This Row],[CIF/CPF/CNPJ]])=14),relatorio_Ananindeua3[[#This Row],[CIF/CPF/CNPJ]],relatorio_Ananindeua3[[#This Row],[Coluna2]])</f>
        <v>52797996000101</v>
      </c>
      <c r="L6817" t="str">
        <f t="shared" si="107"/>
        <v>527******01</v>
      </c>
    </row>
    <row r="6818" spans="1:12" x14ac:dyDescent="0.25">
      <c r="A6818" s="23" t="s">
        <v>45</v>
      </c>
      <c r="B6818" s="23" t="s">
        <v>46</v>
      </c>
      <c r="C6818" s="23" t="s">
        <v>20</v>
      </c>
      <c r="D6818" s="24">
        <v>45352</v>
      </c>
      <c r="E6818" s="25" t="s">
        <v>15</v>
      </c>
      <c r="F6818" s="26" t="s">
        <v>19</v>
      </c>
      <c r="G6818" s="26" t="s">
        <v>13496</v>
      </c>
      <c r="H6818" s="23">
        <v>0</v>
      </c>
      <c r="I6818" s="27"/>
      <c r="J6818" s="28">
        <v>529.22</v>
      </c>
      <c r="K6818" t="str">
        <f>IF((LEN(relatorio_Ananindeua3[[#This Row],[CIF/CPF/CNPJ]])=14),relatorio_Ananindeua3[[#This Row],[CIF/CPF/CNPJ]],relatorio_Ananindeua3[[#This Row],[Coluna2]])</f>
        <v>03074354000179</v>
      </c>
      <c r="L6818" t="str">
        <f t="shared" si="107"/>
        <v>030******79</v>
      </c>
    </row>
    <row r="6819" spans="1:12" x14ac:dyDescent="0.25">
      <c r="A6819" s="23" t="s">
        <v>66</v>
      </c>
      <c r="B6819" s="23" t="s">
        <v>67</v>
      </c>
      <c r="C6819" s="23" t="s">
        <v>20</v>
      </c>
      <c r="D6819" s="24">
        <v>45352</v>
      </c>
      <c r="E6819" s="25" t="s">
        <v>15</v>
      </c>
      <c r="F6819" s="26" t="s">
        <v>19</v>
      </c>
      <c r="G6819" s="26" t="s">
        <v>13496</v>
      </c>
      <c r="H6819" s="23">
        <v>0</v>
      </c>
      <c r="I6819" s="27"/>
      <c r="J6819" s="28">
        <v>22.5</v>
      </c>
      <c r="K6819" t="str">
        <f>IF((LEN(relatorio_Ananindeua3[[#This Row],[CIF/CPF/CNPJ]])=14),relatorio_Ananindeua3[[#This Row],[CIF/CPF/CNPJ]],relatorio_Ananindeua3[[#This Row],[Coluna2]])</f>
        <v>05099585000162</v>
      </c>
      <c r="L6819" t="str">
        <f t="shared" si="107"/>
        <v>050******62</v>
      </c>
    </row>
    <row r="6820" spans="1:12" x14ac:dyDescent="0.25">
      <c r="A6820" s="23" t="s">
        <v>79</v>
      </c>
      <c r="B6820" s="23" t="s">
        <v>80</v>
      </c>
      <c r="C6820" s="23" t="s">
        <v>20</v>
      </c>
      <c r="D6820" s="24">
        <v>45352</v>
      </c>
      <c r="E6820" s="25" t="s">
        <v>15</v>
      </c>
      <c r="F6820" s="26" t="s">
        <v>19</v>
      </c>
      <c r="G6820" s="26" t="s">
        <v>13496</v>
      </c>
      <c r="H6820" s="23">
        <v>0</v>
      </c>
      <c r="I6820" s="27"/>
      <c r="J6820" s="28">
        <v>390.6</v>
      </c>
      <c r="K6820" t="str">
        <f>IF((LEN(relatorio_Ananindeua3[[#This Row],[CIF/CPF/CNPJ]])=14),relatorio_Ananindeua3[[#This Row],[CIF/CPF/CNPJ]],relatorio_Ananindeua3[[#This Row],[Coluna2]])</f>
        <v>07443925000156</v>
      </c>
      <c r="L6820" t="str">
        <f t="shared" si="107"/>
        <v>074******56</v>
      </c>
    </row>
    <row r="6821" spans="1:12" x14ac:dyDescent="0.25">
      <c r="A6821" s="23" t="s">
        <v>6904</v>
      </c>
      <c r="B6821" s="23" t="s">
        <v>6905</v>
      </c>
      <c r="C6821" s="23" t="s">
        <v>20</v>
      </c>
      <c r="D6821" s="24">
        <v>45352</v>
      </c>
      <c r="E6821" s="25" t="s">
        <v>15</v>
      </c>
      <c r="F6821" s="26" t="s">
        <v>19</v>
      </c>
      <c r="G6821" s="26" t="s">
        <v>13496</v>
      </c>
      <c r="H6821" s="23">
        <v>0</v>
      </c>
      <c r="I6821" s="27"/>
      <c r="J6821" s="28">
        <v>150.75</v>
      </c>
      <c r="K6821" t="str">
        <f>IF((LEN(relatorio_Ananindeua3[[#This Row],[CIF/CPF/CNPJ]])=14),relatorio_Ananindeua3[[#This Row],[CIF/CPF/CNPJ]],relatorio_Ananindeua3[[#This Row],[Coluna2]])</f>
        <v>46201083002393</v>
      </c>
      <c r="L6821" t="str">
        <f t="shared" si="107"/>
        <v>462******93</v>
      </c>
    </row>
    <row r="6822" spans="1:12" x14ac:dyDescent="0.25">
      <c r="A6822" s="23" t="s">
        <v>13467</v>
      </c>
      <c r="B6822" s="23" t="s">
        <v>13466</v>
      </c>
      <c r="C6822" s="23" t="s">
        <v>21</v>
      </c>
      <c r="D6822" s="24">
        <v>45352</v>
      </c>
      <c r="E6822" s="25" t="s">
        <v>15</v>
      </c>
      <c r="F6822" s="26" t="s">
        <v>19</v>
      </c>
      <c r="G6822" s="26" t="s">
        <v>13496</v>
      </c>
      <c r="H6822" s="23">
        <v>0</v>
      </c>
      <c r="I6822" s="27"/>
      <c r="J6822" s="28">
        <v>860.71</v>
      </c>
      <c r="K6822" t="str">
        <f>IF((LEN(relatorio_Ananindeua3[[#This Row],[CIF/CPF/CNPJ]])=14),relatorio_Ananindeua3[[#This Row],[CIF/CPF/CNPJ]],relatorio_Ananindeua3[[#This Row],[Coluna2]])</f>
        <v>60975737005978</v>
      </c>
      <c r="L6822" t="str">
        <f t="shared" si="107"/>
        <v>609******78</v>
      </c>
    </row>
    <row r="6823" spans="1:12" x14ac:dyDescent="0.25">
      <c r="A6823" s="23" t="s">
        <v>13477</v>
      </c>
      <c r="B6823" s="23" t="s">
        <v>13478</v>
      </c>
      <c r="C6823" s="23" t="s">
        <v>20</v>
      </c>
      <c r="D6823" s="24">
        <v>45352</v>
      </c>
      <c r="E6823" s="25" t="s">
        <v>15</v>
      </c>
      <c r="F6823" s="26" t="s">
        <v>19</v>
      </c>
      <c r="G6823" s="26" t="s">
        <v>13496</v>
      </c>
      <c r="H6823" s="23">
        <v>0</v>
      </c>
      <c r="I6823" s="27"/>
      <c r="J6823" s="28">
        <v>12</v>
      </c>
      <c r="K6823" t="str">
        <f>IF((LEN(relatorio_Ananindeua3[[#This Row],[CIF/CPF/CNPJ]])=14),relatorio_Ananindeua3[[#This Row],[CIF/CPF/CNPJ]],relatorio_Ananindeua3[[#This Row],[Coluna2]])</f>
        <v>83332908000120</v>
      </c>
      <c r="L6823" t="str">
        <f t="shared" si="107"/>
        <v>833******20</v>
      </c>
    </row>
    <row r="6824" spans="1:12" x14ac:dyDescent="0.25">
      <c r="A6824" s="23" t="s">
        <v>13490</v>
      </c>
      <c r="B6824" s="23" t="s">
        <v>13491</v>
      </c>
      <c r="C6824" s="23" t="s">
        <v>20</v>
      </c>
      <c r="D6824" s="24">
        <v>45352</v>
      </c>
      <c r="E6824" s="25" t="s">
        <v>15</v>
      </c>
      <c r="F6824" s="26" t="s">
        <v>19</v>
      </c>
      <c r="G6824" s="26" t="s">
        <v>13496</v>
      </c>
      <c r="H6824" s="23">
        <v>0</v>
      </c>
      <c r="I6824" s="27"/>
      <c r="J6824" s="28">
        <v>66.989999999999995</v>
      </c>
      <c r="K6824" t="str">
        <f>IF((LEN(relatorio_Ananindeua3[[#This Row],[CIF/CPF/CNPJ]])=14),relatorio_Ananindeua3[[#This Row],[CIF/CPF/CNPJ]],relatorio_Ananindeua3[[#This Row],[Coluna2]])</f>
        <v>90912429000300</v>
      </c>
      <c r="L6824" t="str">
        <f t="shared" si="107"/>
        <v>909******00</v>
      </c>
    </row>
    <row r="6825" spans="1:12" x14ac:dyDescent="0.25">
      <c r="A6825" s="23" t="s">
        <v>12356</v>
      </c>
      <c r="B6825" s="23" t="s">
        <v>12357</v>
      </c>
      <c r="C6825" s="23" t="s">
        <v>32</v>
      </c>
      <c r="D6825" s="24">
        <v>45352.024537037039</v>
      </c>
      <c r="E6825" s="25" t="s">
        <v>13</v>
      </c>
      <c r="F6825" s="26" t="s">
        <v>16</v>
      </c>
      <c r="G6825" s="26" t="s">
        <v>14</v>
      </c>
      <c r="H6825" s="23">
        <v>0</v>
      </c>
      <c r="I6825" s="27"/>
      <c r="J6825" s="28">
        <v>0</v>
      </c>
      <c r="K6825" t="str">
        <f>IF((LEN(relatorio_Ananindeua3[[#This Row],[CIF/CPF/CNPJ]])=14),relatorio_Ananindeua3[[#This Row],[CIF/CPF/CNPJ]],relatorio_Ananindeua3[[#This Row],[Coluna2]])</f>
        <v>54136115000137</v>
      </c>
      <c r="L6825" t="str">
        <f t="shared" si="107"/>
        <v>541******37</v>
      </c>
    </row>
    <row r="6826" spans="1:12" x14ac:dyDescent="0.25">
      <c r="A6826" s="23" t="s">
        <v>12348</v>
      </c>
      <c r="B6826" s="23" t="s">
        <v>12349</v>
      </c>
      <c r="C6826" s="23" t="s">
        <v>32</v>
      </c>
      <c r="D6826" s="24">
        <v>45352.024548611109</v>
      </c>
      <c r="E6826" s="25" t="s">
        <v>13</v>
      </c>
      <c r="F6826" s="26" t="s">
        <v>16</v>
      </c>
      <c r="G6826" s="26" t="s">
        <v>14</v>
      </c>
      <c r="H6826" s="23">
        <v>0</v>
      </c>
      <c r="I6826" s="27"/>
      <c r="J6826" s="28">
        <v>0</v>
      </c>
      <c r="K6826" t="str">
        <f>IF((LEN(relatorio_Ananindeua3[[#This Row],[CIF/CPF/CNPJ]])=14),relatorio_Ananindeua3[[#This Row],[CIF/CPF/CNPJ]],relatorio_Ananindeua3[[#This Row],[Coluna2]])</f>
        <v>54133275000122</v>
      </c>
      <c r="L6826" t="str">
        <f t="shared" si="107"/>
        <v>541******22</v>
      </c>
    </row>
    <row r="6827" spans="1:12" x14ac:dyDescent="0.25">
      <c r="A6827" s="23" t="s">
        <v>12340</v>
      </c>
      <c r="B6827" s="23" t="s">
        <v>12341</v>
      </c>
      <c r="C6827" s="23" t="s">
        <v>32</v>
      </c>
      <c r="D6827" s="24">
        <v>45352.024560185186</v>
      </c>
      <c r="E6827" s="25" t="s">
        <v>13</v>
      </c>
      <c r="F6827" s="26" t="s">
        <v>16</v>
      </c>
      <c r="G6827" s="26" t="s">
        <v>14</v>
      </c>
      <c r="H6827" s="23">
        <v>0</v>
      </c>
      <c r="I6827" s="27"/>
      <c r="J6827" s="28">
        <v>0</v>
      </c>
      <c r="K6827" t="str">
        <f>IF((LEN(relatorio_Ananindeua3[[#This Row],[CIF/CPF/CNPJ]])=14),relatorio_Ananindeua3[[#This Row],[CIF/CPF/CNPJ]],relatorio_Ananindeua3[[#This Row],[Coluna2]])</f>
        <v>54131095000101</v>
      </c>
      <c r="L6827" t="str">
        <f t="shared" si="107"/>
        <v>541******01</v>
      </c>
    </row>
    <row r="6828" spans="1:12" x14ac:dyDescent="0.25">
      <c r="A6828" s="23" t="s">
        <v>8025</v>
      </c>
      <c r="B6828" s="23" t="s">
        <v>8026</v>
      </c>
      <c r="C6828" s="23" t="s">
        <v>34</v>
      </c>
      <c r="D6828" s="24">
        <v>45352.024618055555</v>
      </c>
      <c r="E6828" s="25" t="s">
        <v>13</v>
      </c>
      <c r="F6828" s="26" t="s">
        <v>16</v>
      </c>
      <c r="G6828" s="26" t="s">
        <v>14</v>
      </c>
      <c r="H6828" s="23">
        <v>0</v>
      </c>
      <c r="I6828" s="27"/>
      <c r="J6828" s="28">
        <v>0</v>
      </c>
      <c r="K6828" t="str">
        <f>IF((LEN(relatorio_Ananindeua3[[#This Row],[CIF/CPF/CNPJ]])=14),relatorio_Ananindeua3[[#This Row],[CIF/CPF/CNPJ]],relatorio_Ananindeua3[[#This Row],[Coluna2]])</f>
        <v>48921287000119</v>
      </c>
      <c r="L6828" t="str">
        <f t="shared" si="107"/>
        <v>489******19</v>
      </c>
    </row>
    <row r="6829" spans="1:12" x14ac:dyDescent="0.25">
      <c r="A6829" s="23" t="s">
        <v>12320</v>
      </c>
      <c r="B6829" s="23" t="s">
        <v>12321</v>
      </c>
      <c r="C6829" s="23" t="s">
        <v>32</v>
      </c>
      <c r="D6829" s="24">
        <v>45352.0315162037</v>
      </c>
      <c r="E6829" s="25" t="s">
        <v>13</v>
      </c>
      <c r="F6829" s="26" t="s">
        <v>16</v>
      </c>
      <c r="G6829" s="26" t="s">
        <v>14</v>
      </c>
      <c r="H6829" s="23">
        <v>0</v>
      </c>
      <c r="I6829" s="27"/>
      <c r="J6829" s="28">
        <v>0</v>
      </c>
      <c r="K6829" t="str">
        <f>IF((LEN(relatorio_Ananindeua3[[#This Row],[CIF/CPF/CNPJ]])=14),relatorio_Ananindeua3[[#This Row],[CIF/CPF/CNPJ]],relatorio_Ananindeua3[[#This Row],[Coluna2]])</f>
        <v>54123749000155</v>
      </c>
      <c r="L6829" t="str">
        <f t="shared" si="107"/>
        <v>541******55</v>
      </c>
    </row>
    <row r="6830" spans="1:12" x14ac:dyDescent="0.25">
      <c r="A6830" s="23" t="s">
        <v>12318</v>
      </c>
      <c r="B6830" s="23" t="s">
        <v>12319</v>
      </c>
      <c r="C6830" s="23" t="s">
        <v>32</v>
      </c>
      <c r="D6830" s="24">
        <v>45352.031527777777</v>
      </c>
      <c r="E6830" s="25" t="s">
        <v>13</v>
      </c>
      <c r="F6830" s="26" t="s">
        <v>16</v>
      </c>
      <c r="G6830" s="26" t="s">
        <v>14</v>
      </c>
      <c r="H6830" s="23">
        <v>0</v>
      </c>
      <c r="I6830" s="27"/>
      <c r="J6830" s="28">
        <v>0</v>
      </c>
      <c r="K6830" t="str">
        <f>IF((LEN(relatorio_Ananindeua3[[#This Row],[CIF/CPF/CNPJ]])=14),relatorio_Ananindeua3[[#This Row],[CIF/CPF/CNPJ]],relatorio_Ananindeua3[[#This Row],[Coluna2]])</f>
        <v>54123558000193</v>
      </c>
      <c r="L6830" t="str">
        <f t="shared" si="107"/>
        <v>541******93</v>
      </c>
    </row>
    <row r="6831" spans="1:12" x14ac:dyDescent="0.25">
      <c r="A6831" s="23" t="s">
        <v>12322</v>
      </c>
      <c r="B6831" s="23" t="s">
        <v>12323</v>
      </c>
      <c r="C6831" s="23" t="s">
        <v>32</v>
      </c>
      <c r="D6831" s="24">
        <v>45352.031527777777</v>
      </c>
      <c r="E6831" s="25" t="s">
        <v>13</v>
      </c>
      <c r="F6831" s="26" t="s">
        <v>16</v>
      </c>
      <c r="G6831" s="26" t="s">
        <v>14</v>
      </c>
      <c r="H6831" s="23">
        <v>0</v>
      </c>
      <c r="I6831" s="27"/>
      <c r="J6831" s="28">
        <v>0</v>
      </c>
      <c r="K6831" t="str">
        <f>IF((LEN(relatorio_Ananindeua3[[#This Row],[CIF/CPF/CNPJ]])=14),relatorio_Ananindeua3[[#This Row],[CIF/CPF/CNPJ]],relatorio_Ananindeua3[[#This Row],[Coluna2]])</f>
        <v>54123821000144</v>
      </c>
      <c r="L6831" t="str">
        <f t="shared" si="107"/>
        <v>541******44</v>
      </c>
    </row>
    <row r="6832" spans="1:12" x14ac:dyDescent="0.25">
      <c r="A6832" s="23" t="s">
        <v>12330</v>
      </c>
      <c r="B6832" s="23" t="s">
        <v>12331</v>
      </c>
      <c r="C6832" s="23" t="s">
        <v>32</v>
      </c>
      <c r="D6832" s="24">
        <v>45352.038472222222</v>
      </c>
      <c r="E6832" s="25" t="s">
        <v>13</v>
      </c>
      <c r="F6832" s="26" t="s">
        <v>16</v>
      </c>
      <c r="G6832" s="26" t="s">
        <v>14</v>
      </c>
      <c r="H6832" s="23">
        <v>0</v>
      </c>
      <c r="I6832" s="27"/>
      <c r="J6832" s="28">
        <v>0</v>
      </c>
      <c r="K6832" t="str">
        <f>IF((LEN(relatorio_Ananindeua3[[#This Row],[CIF/CPF/CNPJ]])=14),relatorio_Ananindeua3[[#This Row],[CIF/CPF/CNPJ]],relatorio_Ananindeua3[[#This Row],[Coluna2]])</f>
        <v>54128190000156</v>
      </c>
      <c r="L6832" t="str">
        <f t="shared" si="107"/>
        <v>541******56</v>
      </c>
    </row>
    <row r="6833" spans="1:12" x14ac:dyDescent="0.25">
      <c r="A6833" s="23" t="s">
        <v>12332</v>
      </c>
      <c r="B6833" s="23" t="s">
        <v>12333</v>
      </c>
      <c r="C6833" s="23" t="s">
        <v>32</v>
      </c>
      <c r="D6833" s="24">
        <v>45352.038472222222</v>
      </c>
      <c r="E6833" s="25" t="s">
        <v>13</v>
      </c>
      <c r="F6833" s="26" t="s">
        <v>16</v>
      </c>
      <c r="G6833" s="26" t="s">
        <v>14</v>
      </c>
      <c r="H6833" s="23">
        <v>0</v>
      </c>
      <c r="I6833" s="27"/>
      <c r="J6833" s="28">
        <v>0</v>
      </c>
      <c r="K6833" t="str">
        <f>IF((LEN(relatorio_Ananindeua3[[#This Row],[CIF/CPF/CNPJ]])=14),relatorio_Ananindeua3[[#This Row],[CIF/CPF/CNPJ]],relatorio_Ananindeua3[[#This Row],[Coluna2]])</f>
        <v>54129265000113</v>
      </c>
      <c r="L6833" t="str">
        <f t="shared" si="107"/>
        <v>541******13</v>
      </c>
    </row>
    <row r="6834" spans="1:12" x14ac:dyDescent="0.25">
      <c r="A6834" s="23" t="s">
        <v>12326</v>
      </c>
      <c r="B6834" s="23" t="s">
        <v>12327</v>
      </c>
      <c r="C6834" s="23" t="s">
        <v>32</v>
      </c>
      <c r="D6834" s="24">
        <v>45352.038495370369</v>
      </c>
      <c r="E6834" s="25" t="s">
        <v>13</v>
      </c>
      <c r="F6834" s="26" t="s">
        <v>16</v>
      </c>
      <c r="G6834" s="26" t="s">
        <v>14</v>
      </c>
      <c r="H6834" s="23">
        <v>0</v>
      </c>
      <c r="I6834" s="27"/>
      <c r="J6834" s="28">
        <v>0</v>
      </c>
      <c r="K6834" t="str">
        <f>IF((LEN(relatorio_Ananindeua3[[#This Row],[CIF/CPF/CNPJ]])=14),relatorio_Ananindeua3[[#This Row],[CIF/CPF/CNPJ]],relatorio_Ananindeua3[[#This Row],[Coluna2]])</f>
        <v>54126428000104</v>
      </c>
      <c r="L6834" t="str">
        <f t="shared" si="107"/>
        <v>541******04</v>
      </c>
    </row>
    <row r="6835" spans="1:12" x14ac:dyDescent="0.25">
      <c r="A6835" s="23" t="s">
        <v>12324</v>
      </c>
      <c r="B6835" s="23" t="s">
        <v>12325</v>
      </c>
      <c r="C6835" s="23" t="s">
        <v>32</v>
      </c>
      <c r="D6835" s="24">
        <v>45352.038506944446</v>
      </c>
      <c r="E6835" s="25" t="s">
        <v>13</v>
      </c>
      <c r="F6835" s="26" t="s">
        <v>16</v>
      </c>
      <c r="G6835" s="26" t="s">
        <v>14</v>
      </c>
      <c r="H6835" s="23">
        <v>0</v>
      </c>
      <c r="I6835" s="27"/>
      <c r="J6835" s="28">
        <v>0</v>
      </c>
      <c r="K6835" t="str">
        <f>IF((LEN(relatorio_Ananindeua3[[#This Row],[CIF/CPF/CNPJ]])=14),relatorio_Ananindeua3[[#This Row],[CIF/CPF/CNPJ]],relatorio_Ananindeua3[[#This Row],[Coluna2]])</f>
        <v>54125576000104</v>
      </c>
      <c r="L6835" t="str">
        <f t="shared" si="107"/>
        <v>541******04</v>
      </c>
    </row>
    <row r="6836" spans="1:12" x14ac:dyDescent="0.25">
      <c r="A6836" s="23" t="s">
        <v>5022</v>
      </c>
      <c r="B6836" s="23" t="s">
        <v>5023</v>
      </c>
      <c r="C6836" s="23" t="s">
        <v>34</v>
      </c>
      <c r="D6836" s="24">
        <v>45352.038541666669</v>
      </c>
      <c r="E6836" s="25" t="s">
        <v>13</v>
      </c>
      <c r="F6836" s="26" t="s">
        <v>16</v>
      </c>
      <c r="G6836" s="26" t="s">
        <v>14</v>
      </c>
      <c r="H6836" s="23">
        <v>0</v>
      </c>
      <c r="I6836" s="27"/>
      <c r="J6836" s="28">
        <v>0</v>
      </c>
      <c r="K6836" t="str">
        <f>IF((LEN(relatorio_Ananindeua3[[#This Row],[CIF/CPF/CNPJ]])=14),relatorio_Ananindeua3[[#This Row],[CIF/CPF/CNPJ]],relatorio_Ananindeua3[[#This Row],[Coluna2]])</f>
        <v>40375714000107</v>
      </c>
      <c r="L6836" t="str">
        <f t="shared" si="107"/>
        <v>403******07</v>
      </c>
    </row>
    <row r="6837" spans="1:12" x14ac:dyDescent="0.25">
      <c r="A6837" s="23" t="s">
        <v>12346</v>
      </c>
      <c r="B6837" s="23" t="s">
        <v>12347</v>
      </c>
      <c r="C6837" s="23" t="s">
        <v>32</v>
      </c>
      <c r="D6837" s="24">
        <v>45352.052314814813</v>
      </c>
      <c r="E6837" s="25" t="s">
        <v>13</v>
      </c>
      <c r="F6837" s="26" t="s">
        <v>16</v>
      </c>
      <c r="G6837" s="26" t="s">
        <v>14</v>
      </c>
      <c r="H6837" s="23">
        <v>0</v>
      </c>
      <c r="I6837" s="27"/>
      <c r="J6837" s="28">
        <v>0</v>
      </c>
      <c r="K6837" t="str">
        <f>IF((LEN(relatorio_Ananindeua3[[#This Row],[CIF/CPF/CNPJ]])=14),relatorio_Ananindeua3[[#This Row],[CIF/CPF/CNPJ]],relatorio_Ananindeua3[[#This Row],[Coluna2]])</f>
        <v>54132933000161</v>
      </c>
      <c r="L6837" t="str">
        <f t="shared" si="107"/>
        <v>541******61</v>
      </c>
    </row>
    <row r="6838" spans="1:12" x14ac:dyDescent="0.25">
      <c r="A6838" s="23" t="s">
        <v>12316</v>
      </c>
      <c r="B6838" s="23" t="s">
        <v>12317</v>
      </c>
      <c r="C6838" s="23" t="s">
        <v>32</v>
      </c>
      <c r="D6838" s="24">
        <v>45352.05232638889</v>
      </c>
      <c r="E6838" s="25" t="s">
        <v>13</v>
      </c>
      <c r="F6838" s="26" t="s">
        <v>16</v>
      </c>
      <c r="G6838" s="26" t="s">
        <v>14</v>
      </c>
      <c r="H6838" s="23">
        <v>0</v>
      </c>
      <c r="I6838" s="27"/>
      <c r="J6838" s="28">
        <v>0</v>
      </c>
      <c r="K6838" t="str">
        <f>IF((LEN(relatorio_Ananindeua3[[#This Row],[CIF/CPF/CNPJ]])=14),relatorio_Ananindeua3[[#This Row],[CIF/CPF/CNPJ]],relatorio_Ananindeua3[[#This Row],[Coluna2]])</f>
        <v>54123253000181</v>
      </c>
      <c r="L6838" t="str">
        <f t="shared" si="107"/>
        <v>541******81</v>
      </c>
    </row>
    <row r="6839" spans="1:12" x14ac:dyDescent="0.25">
      <c r="A6839" s="23" t="s">
        <v>9705</v>
      </c>
      <c r="B6839" s="23" t="s">
        <v>9706</v>
      </c>
      <c r="C6839" s="23" t="s">
        <v>34</v>
      </c>
      <c r="D6839" s="24">
        <v>45352.059317129628</v>
      </c>
      <c r="E6839" s="25" t="s">
        <v>13</v>
      </c>
      <c r="F6839" s="26" t="s">
        <v>16</v>
      </c>
      <c r="G6839" s="26" t="s">
        <v>14</v>
      </c>
      <c r="H6839" s="23">
        <v>0</v>
      </c>
      <c r="I6839" s="27"/>
      <c r="J6839" s="28">
        <v>0</v>
      </c>
      <c r="K6839" t="str">
        <f>IF((LEN(relatorio_Ananindeua3[[#This Row],[CIF/CPF/CNPJ]])=14),relatorio_Ananindeua3[[#This Row],[CIF/CPF/CNPJ]],relatorio_Ananindeua3[[#This Row],[Coluna2]])</f>
        <v>52056049000160</v>
      </c>
      <c r="L6839" t="str">
        <f t="shared" si="107"/>
        <v>520******60</v>
      </c>
    </row>
    <row r="6840" spans="1:12" x14ac:dyDescent="0.25">
      <c r="A6840" s="23" t="s">
        <v>12352</v>
      </c>
      <c r="B6840" s="23" t="s">
        <v>12353</v>
      </c>
      <c r="C6840" s="23" t="s">
        <v>32</v>
      </c>
      <c r="D6840" s="24">
        <v>45352.073148148149</v>
      </c>
      <c r="E6840" s="25" t="s">
        <v>13</v>
      </c>
      <c r="F6840" s="26" t="s">
        <v>16</v>
      </c>
      <c r="G6840" s="26" t="s">
        <v>14</v>
      </c>
      <c r="H6840" s="23">
        <v>0</v>
      </c>
      <c r="I6840" s="27"/>
      <c r="J6840" s="28">
        <v>0</v>
      </c>
      <c r="K6840" t="str">
        <f>IF((LEN(relatorio_Ananindeua3[[#This Row],[CIF/CPF/CNPJ]])=14),relatorio_Ananindeua3[[#This Row],[CIF/CPF/CNPJ]],relatorio_Ananindeua3[[#This Row],[Coluna2]])</f>
        <v>54134597000196</v>
      </c>
      <c r="L6840" t="str">
        <f t="shared" si="107"/>
        <v>541******96</v>
      </c>
    </row>
    <row r="6841" spans="1:12" x14ac:dyDescent="0.25">
      <c r="A6841" s="23" t="s">
        <v>12334</v>
      </c>
      <c r="B6841" s="23" t="s">
        <v>12335</v>
      </c>
      <c r="C6841" s="23" t="s">
        <v>32</v>
      </c>
      <c r="D6841" s="24">
        <v>45352.073159722226</v>
      </c>
      <c r="E6841" s="25" t="s">
        <v>13</v>
      </c>
      <c r="F6841" s="26" t="s">
        <v>16</v>
      </c>
      <c r="G6841" s="26" t="s">
        <v>14</v>
      </c>
      <c r="H6841" s="23">
        <v>0</v>
      </c>
      <c r="I6841" s="27"/>
      <c r="J6841" s="28">
        <v>0</v>
      </c>
      <c r="K6841" t="str">
        <f>IF((LEN(relatorio_Ananindeua3[[#This Row],[CIF/CPF/CNPJ]])=14),relatorio_Ananindeua3[[#This Row],[CIF/CPF/CNPJ]],relatorio_Ananindeua3[[#This Row],[Coluna2]])</f>
        <v>54129532000152</v>
      </c>
      <c r="L6841" t="str">
        <f t="shared" si="107"/>
        <v>541******52</v>
      </c>
    </row>
    <row r="6842" spans="1:12" x14ac:dyDescent="0.25">
      <c r="A6842" s="23" t="s">
        <v>1996</v>
      </c>
      <c r="B6842" s="23" t="s">
        <v>1997</v>
      </c>
      <c r="C6842" s="23" t="s">
        <v>34</v>
      </c>
      <c r="D6842" s="24">
        <v>45352.073194444441</v>
      </c>
      <c r="E6842" s="25" t="s">
        <v>13</v>
      </c>
      <c r="F6842" s="26" t="s">
        <v>16</v>
      </c>
      <c r="G6842" s="26" t="s">
        <v>14</v>
      </c>
      <c r="H6842" s="23">
        <v>0</v>
      </c>
      <c r="I6842" s="27"/>
      <c r="J6842" s="28">
        <v>0</v>
      </c>
      <c r="K6842" t="str">
        <f>IF((LEN(relatorio_Ananindeua3[[#This Row],[CIF/CPF/CNPJ]])=14),relatorio_Ananindeua3[[#This Row],[CIF/CPF/CNPJ]],relatorio_Ananindeua3[[#This Row],[Coluna2]])</f>
        <v>26315922000181</v>
      </c>
      <c r="L6842" t="str">
        <f t="shared" si="107"/>
        <v>263******81</v>
      </c>
    </row>
    <row r="6843" spans="1:12" x14ac:dyDescent="0.25">
      <c r="A6843" s="23" t="s">
        <v>12360</v>
      </c>
      <c r="B6843" s="23" t="s">
        <v>12361</v>
      </c>
      <c r="C6843" s="23" t="s">
        <v>32</v>
      </c>
      <c r="D6843" s="24">
        <v>45352.080092592594</v>
      </c>
      <c r="E6843" s="25" t="s">
        <v>13</v>
      </c>
      <c r="F6843" s="26" t="s">
        <v>16</v>
      </c>
      <c r="G6843" s="26" t="s">
        <v>14</v>
      </c>
      <c r="H6843" s="23">
        <v>0</v>
      </c>
      <c r="I6843" s="27"/>
      <c r="J6843" s="28">
        <v>0</v>
      </c>
      <c r="K6843" t="str">
        <f>IF((LEN(relatorio_Ananindeua3[[#This Row],[CIF/CPF/CNPJ]])=14),relatorio_Ananindeua3[[#This Row],[CIF/CPF/CNPJ]],relatorio_Ananindeua3[[#This Row],[Coluna2]])</f>
        <v>54136733000187</v>
      </c>
      <c r="L6843" t="str">
        <f t="shared" si="107"/>
        <v>541******87</v>
      </c>
    </row>
    <row r="6844" spans="1:12" x14ac:dyDescent="0.25">
      <c r="A6844" s="23" t="s">
        <v>12312</v>
      </c>
      <c r="B6844" s="23" t="s">
        <v>12313</v>
      </c>
      <c r="C6844" s="23" t="s">
        <v>32</v>
      </c>
      <c r="D6844" s="24">
        <v>45352.087037037039</v>
      </c>
      <c r="E6844" s="25" t="s">
        <v>13</v>
      </c>
      <c r="F6844" s="26" t="s">
        <v>16</v>
      </c>
      <c r="G6844" s="26" t="s">
        <v>14</v>
      </c>
      <c r="H6844" s="23">
        <v>0</v>
      </c>
      <c r="I6844" s="27"/>
      <c r="J6844" s="28">
        <v>0</v>
      </c>
      <c r="K6844" t="str">
        <f>IF((LEN(relatorio_Ananindeua3[[#This Row],[CIF/CPF/CNPJ]])=14),relatorio_Ananindeua3[[#This Row],[CIF/CPF/CNPJ]],relatorio_Ananindeua3[[#This Row],[Coluna2]])</f>
        <v>54119965000127</v>
      </c>
      <c r="L6844" t="str">
        <f t="shared" si="107"/>
        <v>541******27</v>
      </c>
    </row>
    <row r="6845" spans="1:12" x14ac:dyDescent="0.25">
      <c r="A6845" s="23" t="s">
        <v>12358</v>
      </c>
      <c r="B6845" s="23" t="s">
        <v>12359</v>
      </c>
      <c r="C6845" s="23" t="s">
        <v>32</v>
      </c>
      <c r="D6845" s="24">
        <v>45352.087037037039</v>
      </c>
      <c r="E6845" s="25" t="s">
        <v>13</v>
      </c>
      <c r="F6845" s="26" t="s">
        <v>16</v>
      </c>
      <c r="G6845" s="26" t="s">
        <v>14</v>
      </c>
      <c r="H6845" s="23">
        <v>0</v>
      </c>
      <c r="I6845" s="27"/>
      <c r="J6845" s="28">
        <v>0</v>
      </c>
      <c r="K6845" t="str">
        <f>IF((LEN(relatorio_Ananindeua3[[#This Row],[CIF/CPF/CNPJ]])=14),relatorio_Ananindeua3[[#This Row],[CIF/CPF/CNPJ]],relatorio_Ananindeua3[[#This Row],[Coluna2]])</f>
        <v>54136271000106</v>
      </c>
      <c r="L6845" t="str">
        <f t="shared" si="107"/>
        <v>541******06</v>
      </c>
    </row>
    <row r="6846" spans="1:12" x14ac:dyDescent="0.25">
      <c r="A6846" s="23" t="s">
        <v>10026</v>
      </c>
      <c r="B6846" s="23" t="s">
        <v>10027</v>
      </c>
      <c r="C6846" s="23" t="s">
        <v>34</v>
      </c>
      <c r="D6846" s="24">
        <v>45352.087083333332</v>
      </c>
      <c r="E6846" s="25" t="s">
        <v>13</v>
      </c>
      <c r="F6846" s="26" t="s">
        <v>16</v>
      </c>
      <c r="G6846" s="26" t="s">
        <v>14</v>
      </c>
      <c r="H6846" s="23">
        <v>0</v>
      </c>
      <c r="I6846" s="27"/>
      <c r="J6846" s="28">
        <v>0</v>
      </c>
      <c r="K6846" t="str">
        <f>IF((LEN(relatorio_Ananindeua3[[#This Row],[CIF/CPF/CNPJ]])=14),relatorio_Ananindeua3[[#This Row],[CIF/CPF/CNPJ]],relatorio_Ananindeua3[[#This Row],[Coluna2]])</f>
        <v>52919098000189</v>
      </c>
      <c r="L6846" t="str">
        <f t="shared" si="107"/>
        <v>529******89</v>
      </c>
    </row>
    <row r="6847" spans="1:12" x14ac:dyDescent="0.25">
      <c r="A6847" s="23" t="s">
        <v>1909</v>
      </c>
      <c r="B6847" s="23" t="s">
        <v>1910</v>
      </c>
      <c r="C6847" s="23" t="s">
        <v>34</v>
      </c>
      <c r="D6847" s="24">
        <v>45352.087245370371</v>
      </c>
      <c r="E6847" s="25" t="s">
        <v>13</v>
      </c>
      <c r="F6847" s="26" t="s">
        <v>16</v>
      </c>
      <c r="G6847" s="26" t="s">
        <v>14</v>
      </c>
      <c r="H6847" s="23">
        <v>0</v>
      </c>
      <c r="I6847" s="27"/>
      <c r="J6847" s="28">
        <v>0</v>
      </c>
      <c r="K6847" t="str">
        <f>IF((LEN(relatorio_Ananindeua3[[#This Row],[CIF/CPF/CNPJ]])=14),relatorio_Ananindeua3[[#This Row],[CIF/CPF/CNPJ]],relatorio_Ananindeua3[[#This Row],[Coluna2]])</f>
        <v>25168187000168</v>
      </c>
      <c r="L6847" t="str">
        <f t="shared" si="107"/>
        <v>251******68</v>
      </c>
    </row>
    <row r="6848" spans="1:12" x14ac:dyDescent="0.25">
      <c r="A6848" s="23" t="s">
        <v>5851</v>
      </c>
      <c r="B6848" s="23" t="s">
        <v>5852</v>
      </c>
      <c r="C6848" s="23" t="s">
        <v>34</v>
      </c>
      <c r="D6848" s="24">
        <v>45352.093993055554</v>
      </c>
      <c r="E6848" s="25" t="s">
        <v>13</v>
      </c>
      <c r="F6848" s="26" t="s">
        <v>16</v>
      </c>
      <c r="G6848" s="26" t="s">
        <v>14</v>
      </c>
      <c r="H6848" s="23">
        <v>0</v>
      </c>
      <c r="I6848" s="27"/>
      <c r="J6848" s="28">
        <v>0</v>
      </c>
      <c r="K6848" t="str">
        <f>IF((LEN(relatorio_Ananindeua3[[#This Row],[CIF/CPF/CNPJ]])=14),relatorio_Ananindeua3[[#This Row],[CIF/CPF/CNPJ]],relatorio_Ananindeua3[[#This Row],[Coluna2]])</f>
        <v>43148751000162</v>
      </c>
      <c r="L6848" t="str">
        <f t="shared" si="107"/>
        <v>431******62</v>
      </c>
    </row>
    <row r="6849" spans="1:12" x14ac:dyDescent="0.25">
      <c r="A6849" s="23" t="s">
        <v>12342</v>
      </c>
      <c r="B6849" s="23" t="s">
        <v>12343</v>
      </c>
      <c r="C6849" s="23" t="s">
        <v>32</v>
      </c>
      <c r="D6849" s="24">
        <v>45352.135648148149</v>
      </c>
      <c r="E6849" s="25" t="s">
        <v>13</v>
      </c>
      <c r="F6849" s="26" t="s">
        <v>16</v>
      </c>
      <c r="G6849" s="26" t="s">
        <v>14</v>
      </c>
      <c r="H6849" s="23">
        <v>0</v>
      </c>
      <c r="I6849" s="27"/>
      <c r="J6849" s="28">
        <v>0</v>
      </c>
      <c r="K6849" t="str">
        <f>IF((LEN(relatorio_Ananindeua3[[#This Row],[CIF/CPF/CNPJ]])=14),relatorio_Ananindeua3[[#This Row],[CIF/CPF/CNPJ]],relatorio_Ananindeua3[[#This Row],[Coluna2]])</f>
        <v>54131401000100</v>
      </c>
      <c r="L6849" t="str">
        <f t="shared" si="107"/>
        <v>541******00</v>
      </c>
    </row>
    <row r="6850" spans="1:12" x14ac:dyDescent="0.25">
      <c r="A6850" s="23" t="s">
        <v>12344</v>
      </c>
      <c r="B6850" s="23" t="s">
        <v>12345</v>
      </c>
      <c r="C6850" s="23" t="s">
        <v>32</v>
      </c>
      <c r="D6850" s="24">
        <v>45352.135659722226</v>
      </c>
      <c r="E6850" s="25" t="s">
        <v>13</v>
      </c>
      <c r="F6850" s="26" t="s">
        <v>16</v>
      </c>
      <c r="G6850" s="26" t="s">
        <v>14</v>
      </c>
      <c r="H6850" s="23">
        <v>0</v>
      </c>
      <c r="I6850" s="27"/>
      <c r="J6850" s="28">
        <v>0</v>
      </c>
      <c r="K6850" t="str">
        <f>IF((LEN(relatorio_Ananindeua3[[#This Row],[CIF/CPF/CNPJ]])=14),relatorio_Ananindeua3[[#This Row],[CIF/CPF/CNPJ]],relatorio_Ananindeua3[[#This Row],[Coluna2]])</f>
        <v>54132200000127</v>
      </c>
      <c r="L6850" t="str">
        <f t="shared" si="107"/>
        <v>541******27</v>
      </c>
    </row>
    <row r="6851" spans="1:12" x14ac:dyDescent="0.25">
      <c r="A6851" s="23" t="s">
        <v>6807</v>
      </c>
      <c r="B6851" s="23" t="s">
        <v>6808</v>
      </c>
      <c r="C6851" s="23" t="s">
        <v>34</v>
      </c>
      <c r="D6851" s="24">
        <v>45352.135682870372</v>
      </c>
      <c r="E6851" s="25" t="s">
        <v>13</v>
      </c>
      <c r="F6851" s="26" t="s">
        <v>16</v>
      </c>
      <c r="G6851" s="26" t="s">
        <v>14</v>
      </c>
      <c r="H6851" s="23">
        <v>0</v>
      </c>
      <c r="I6851" s="27"/>
      <c r="J6851" s="28">
        <v>0</v>
      </c>
      <c r="K6851" t="str">
        <f>IF((LEN(relatorio_Ananindeua3[[#This Row],[CIF/CPF/CNPJ]])=14),relatorio_Ananindeua3[[#This Row],[CIF/CPF/CNPJ]],relatorio_Ananindeua3[[#This Row],[Coluna2]])</f>
        <v>45941245000151</v>
      </c>
      <c r="L6851" t="str">
        <f t="shared" si="107"/>
        <v>459******51</v>
      </c>
    </row>
    <row r="6852" spans="1:12" x14ac:dyDescent="0.25">
      <c r="A6852" s="23" t="s">
        <v>12338</v>
      </c>
      <c r="B6852" s="23" t="s">
        <v>12339</v>
      </c>
      <c r="C6852" s="23" t="s">
        <v>32</v>
      </c>
      <c r="D6852" s="24">
        <v>45352.302372685182</v>
      </c>
      <c r="E6852" s="25" t="s">
        <v>13</v>
      </c>
      <c r="F6852" s="26" t="s">
        <v>16</v>
      </c>
      <c r="G6852" s="26" t="s">
        <v>14</v>
      </c>
      <c r="H6852" s="23">
        <v>0</v>
      </c>
      <c r="I6852" s="27"/>
      <c r="J6852" s="28">
        <v>0</v>
      </c>
      <c r="K6852" t="str">
        <f>IF((LEN(relatorio_Ananindeua3[[#This Row],[CIF/CPF/CNPJ]])=14),relatorio_Ananindeua3[[#This Row],[CIF/CPF/CNPJ]],relatorio_Ananindeua3[[#This Row],[Coluna2]])</f>
        <v>54129996000169</v>
      </c>
      <c r="L6852" t="str">
        <f t="shared" si="107"/>
        <v>541******69</v>
      </c>
    </row>
    <row r="6853" spans="1:12" x14ac:dyDescent="0.25">
      <c r="A6853" s="23" t="s">
        <v>12350</v>
      </c>
      <c r="B6853" s="23" t="s">
        <v>12351</v>
      </c>
      <c r="C6853" s="23" t="s">
        <v>32</v>
      </c>
      <c r="D6853" s="24">
        <v>45352.302372685182</v>
      </c>
      <c r="E6853" s="25" t="s">
        <v>13</v>
      </c>
      <c r="F6853" s="26" t="s">
        <v>16</v>
      </c>
      <c r="G6853" s="26" t="s">
        <v>14</v>
      </c>
      <c r="H6853" s="23">
        <v>0</v>
      </c>
      <c r="I6853" s="27"/>
      <c r="J6853" s="28">
        <v>0</v>
      </c>
      <c r="K6853" t="str">
        <f>IF((LEN(relatorio_Ananindeua3[[#This Row],[CIF/CPF/CNPJ]])=14),relatorio_Ananindeua3[[#This Row],[CIF/CPF/CNPJ]],relatorio_Ananindeua3[[#This Row],[Coluna2]])</f>
        <v>54134107000151</v>
      </c>
      <c r="L6853" t="str">
        <f t="shared" si="107"/>
        <v>541******51</v>
      </c>
    </row>
    <row r="6854" spans="1:12" x14ac:dyDescent="0.25">
      <c r="A6854" s="23" t="s">
        <v>12354</v>
      </c>
      <c r="B6854" s="23" t="s">
        <v>12355</v>
      </c>
      <c r="C6854" s="23" t="s">
        <v>32</v>
      </c>
      <c r="D6854" s="24">
        <v>45352.309247685182</v>
      </c>
      <c r="E6854" s="25" t="s">
        <v>13</v>
      </c>
      <c r="F6854" s="26" t="s">
        <v>16</v>
      </c>
      <c r="G6854" s="26" t="s">
        <v>14</v>
      </c>
      <c r="H6854" s="23">
        <v>0</v>
      </c>
      <c r="I6854" s="27"/>
      <c r="J6854" s="28">
        <v>0</v>
      </c>
      <c r="K6854" t="str">
        <f>IF((LEN(relatorio_Ananindeua3[[#This Row],[CIF/CPF/CNPJ]])=14),relatorio_Ananindeua3[[#This Row],[CIF/CPF/CNPJ]],relatorio_Ananindeua3[[#This Row],[Coluna2]])</f>
        <v>54135759000100</v>
      </c>
      <c r="L6854" t="str">
        <f t="shared" si="107"/>
        <v>541******00</v>
      </c>
    </row>
    <row r="6855" spans="1:12" x14ac:dyDescent="0.25">
      <c r="A6855" s="23" t="s">
        <v>12336</v>
      </c>
      <c r="B6855" s="23" t="s">
        <v>12337</v>
      </c>
      <c r="C6855" s="23" t="s">
        <v>32</v>
      </c>
      <c r="D6855" s="24">
        <v>45352.309270833335</v>
      </c>
      <c r="E6855" s="25" t="s">
        <v>13</v>
      </c>
      <c r="F6855" s="26" t="s">
        <v>16</v>
      </c>
      <c r="G6855" s="26" t="s">
        <v>14</v>
      </c>
      <c r="H6855" s="23">
        <v>0</v>
      </c>
      <c r="I6855" s="27"/>
      <c r="J6855" s="28">
        <v>0</v>
      </c>
      <c r="K6855" t="str">
        <f>IF((LEN(relatorio_Ananindeua3[[#This Row],[CIF/CPF/CNPJ]])=14),relatorio_Ananindeua3[[#This Row],[CIF/CPF/CNPJ]],relatorio_Ananindeua3[[#This Row],[Coluna2]])</f>
        <v>54129619000120</v>
      </c>
      <c r="L6855" t="str">
        <f t="shared" si="107"/>
        <v>541******20</v>
      </c>
    </row>
    <row r="6856" spans="1:12" x14ac:dyDescent="0.25">
      <c r="A6856" s="23" t="s">
        <v>12328</v>
      </c>
      <c r="B6856" s="23" t="s">
        <v>12329</v>
      </c>
      <c r="C6856" s="23" t="s">
        <v>32</v>
      </c>
      <c r="D6856" s="24">
        <v>45352.309317129628</v>
      </c>
      <c r="E6856" s="25" t="s">
        <v>13</v>
      </c>
      <c r="F6856" s="26" t="s">
        <v>16</v>
      </c>
      <c r="G6856" s="26" t="s">
        <v>14</v>
      </c>
      <c r="H6856" s="23">
        <v>0</v>
      </c>
      <c r="I6856" s="27"/>
      <c r="J6856" s="28">
        <v>0</v>
      </c>
      <c r="K6856" t="str">
        <f>IF((LEN(relatorio_Ananindeua3[[#This Row],[CIF/CPF/CNPJ]])=14),relatorio_Ananindeua3[[#This Row],[CIF/CPF/CNPJ]],relatorio_Ananindeua3[[#This Row],[Coluna2]])</f>
        <v>54126744000186</v>
      </c>
      <c r="L6856" t="str">
        <f t="shared" si="107"/>
        <v>541******86</v>
      </c>
    </row>
    <row r="6857" spans="1:12" x14ac:dyDescent="0.25">
      <c r="A6857" s="23" t="s">
        <v>12310</v>
      </c>
      <c r="B6857" s="23" t="s">
        <v>12311</v>
      </c>
      <c r="C6857" s="23" t="s">
        <v>32</v>
      </c>
      <c r="D6857" s="24">
        <v>45352.309328703705</v>
      </c>
      <c r="E6857" s="25" t="s">
        <v>13</v>
      </c>
      <c r="F6857" s="26" t="s">
        <v>16</v>
      </c>
      <c r="G6857" s="26" t="s">
        <v>14</v>
      </c>
      <c r="H6857" s="23">
        <v>0</v>
      </c>
      <c r="I6857" s="27"/>
      <c r="J6857" s="28">
        <v>0</v>
      </c>
      <c r="K6857" t="str">
        <f>IF((LEN(relatorio_Ananindeua3[[#This Row],[CIF/CPF/CNPJ]])=14),relatorio_Ananindeua3[[#This Row],[CIF/CPF/CNPJ]],relatorio_Ananindeua3[[#This Row],[Coluna2]])</f>
        <v>54119533000116</v>
      </c>
      <c r="L6857" t="str">
        <f t="shared" si="107"/>
        <v>541******16</v>
      </c>
    </row>
    <row r="6858" spans="1:12" x14ac:dyDescent="0.25">
      <c r="A6858" s="23" t="s">
        <v>12314</v>
      </c>
      <c r="B6858" s="23" t="s">
        <v>12315</v>
      </c>
      <c r="C6858" s="23" t="s">
        <v>32</v>
      </c>
      <c r="D6858" s="24">
        <v>45352.309328703705</v>
      </c>
      <c r="E6858" s="25" t="s">
        <v>13</v>
      </c>
      <c r="F6858" s="26" t="s">
        <v>16</v>
      </c>
      <c r="G6858" s="26" t="s">
        <v>14</v>
      </c>
      <c r="H6858" s="23">
        <v>0</v>
      </c>
      <c r="I6858" s="27"/>
      <c r="J6858" s="28">
        <v>0</v>
      </c>
      <c r="K6858" t="str">
        <f>IF((LEN(relatorio_Ananindeua3[[#This Row],[CIF/CPF/CNPJ]])=14),relatorio_Ananindeua3[[#This Row],[CIF/CPF/CNPJ]],relatorio_Ananindeua3[[#This Row],[Coluna2]])</f>
        <v>54121580000102</v>
      </c>
      <c r="L6858" t="str">
        <f t="shared" si="107"/>
        <v>541******02</v>
      </c>
    </row>
    <row r="6859" spans="1:12" x14ac:dyDescent="0.25">
      <c r="A6859" s="23" t="s">
        <v>12362</v>
      </c>
      <c r="B6859" s="23" t="s">
        <v>12363</v>
      </c>
      <c r="C6859" s="23" t="s">
        <v>32</v>
      </c>
      <c r="D6859" s="24">
        <v>45352.316203703704</v>
      </c>
      <c r="E6859" s="25" t="s">
        <v>13</v>
      </c>
      <c r="F6859" s="26" t="s">
        <v>16</v>
      </c>
      <c r="G6859" s="26" t="s">
        <v>14</v>
      </c>
      <c r="H6859" s="23">
        <v>0</v>
      </c>
      <c r="I6859" s="27"/>
      <c r="J6859" s="28">
        <v>0</v>
      </c>
      <c r="K6859" t="str">
        <f>IF((LEN(relatorio_Ananindeua3[[#This Row],[CIF/CPF/CNPJ]])=14),relatorio_Ananindeua3[[#This Row],[CIF/CPF/CNPJ]],relatorio_Ananindeua3[[#This Row],[Coluna2]])</f>
        <v>54137391000110</v>
      </c>
      <c r="L6859" t="str">
        <f t="shared" si="107"/>
        <v>541******10</v>
      </c>
    </row>
    <row r="6860" spans="1:12" x14ac:dyDescent="0.25">
      <c r="A6860" s="23" t="s">
        <v>642</v>
      </c>
      <c r="B6860" s="23" t="s">
        <v>643</v>
      </c>
      <c r="C6860" s="23" t="s">
        <v>34</v>
      </c>
      <c r="D6860" s="24">
        <v>45352.531099537038</v>
      </c>
      <c r="E6860" s="25" t="s">
        <v>13</v>
      </c>
      <c r="F6860" s="26" t="s">
        <v>16</v>
      </c>
      <c r="G6860" s="26" t="s">
        <v>13496</v>
      </c>
      <c r="H6860" s="23">
        <v>0</v>
      </c>
      <c r="I6860" s="27"/>
      <c r="J6860" s="28">
        <v>0</v>
      </c>
      <c r="K6860" t="str">
        <f>IF((LEN(relatorio_Ananindeua3[[#This Row],[CIF/CPF/CNPJ]])=14),relatorio_Ananindeua3[[#This Row],[CIF/CPF/CNPJ]],relatorio_Ananindeua3[[#This Row],[Coluna2]])</f>
        <v>14575480000123</v>
      </c>
      <c r="L6860" t="str">
        <f t="shared" si="107"/>
        <v>145******23</v>
      </c>
    </row>
    <row r="6861" spans="1:12" x14ac:dyDescent="0.25">
      <c r="A6861" s="23" t="s">
        <v>12292</v>
      </c>
      <c r="B6861" s="23" t="s">
        <v>12293</v>
      </c>
      <c r="C6861" s="23" t="s">
        <v>32</v>
      </c>
      <c r="D6861" s="24">
        <v>45352.831886574073</v>
      </c>
      <c r="E6861" s="25" t="s">
        <v>13</v>
      </c>
      <c r="F6861" s="26" t="s">
        <v>16</v>
      </c>
      <c r="G6861" s="26" t="s">
        <v>14</v>
      </c>
      <c r="H6861" s="23">
        <v>0</v>
      </c>
      <c r="I6861" s="27"/>
      <c r="J6861" s="28">
        <v>0</v>
      </c>
      <c r="K6861" t="str">
        <f>IF((LEN(relatorio_Ananindeua3[[#This Row],[CIF/CPF/CNPJ]])=14),relatorio_Ananindeua3[[#This Row],[CIF/CPF/CNPJ]],relatorio_Ananindeua3[[#This Row],[Coluna2]])</f>
        <v>54111827000100</v>
      </c>
      <c r="L6861" t="str">
        <f t="shared" si="107"/>
        <v>541******00</v>
      </c>
    </row>
    <row r="6862" spans="1:12" x14ac:dyDescent="0.25">
      <c r="A6862" s="23" t="s">
        <v>13468</v>
      </c>
      <c r="B6862" s="23" t="s">
        <v>13469</v>
      </c>
      <c r="C6862" s="23" t="s">
        <v>20</v>
      </c>
      <c r="D6862" s="24">
        <v>45353</v>
      </c>
      <c r="E6862" s="25" t="s">
        <v>15</v>
      </c>
      <c r="F6862" s="26" t="s">
        <v>19</v>
      </c>
      <c r="G6862" s="26" t="s">
        <v>13496</v>
      </c>
      <c r="H6862" s="23">
        <v>0</v>
      </c>
      <c r="I6862" s="27"/>
      <c r="J6862" s="28">
        <v>10.5</v>
      </c>
      <c r="K6862" t="str">
        <f>IF((LEN(relatorio_Ananindeua3[[#This Row],[CIF/CPF/CNPJ]])=14),relatorio_Ananindeua3[[#This Row],[CIF/CPF/CNPJ]],relatorio_Ananindeua3[[#This Row],[Coluna2]])</f>
        <v>61065199001011</v>
      </c>
      <c r="L6862" t="str">
        <f t="shared" si="107"/>
        <v>610******11</v>
      </c>
    </row>
    <row r="6863" spans="1:12" x14ac:dyDescent="0.25">
      <c r="A6863" s="23" t="s">
        <v>12414</v>
      </c>
      <c r="B6863" s="23" t="s">
        <v>12415</v>
      </c>
      <c r="C6863" s="23" t="s">
        <v>32</v>
      </c>
      <c r="D6863" s="24">
        <v>45353.017592592594</v>
      </c>
      <c r="E6863" s="25" t="s">
        <v>15</v>
      </c>
      <c r="F6863" s="26" t="s">
        <v>16</v>
      </c>
      <c r="G6863" s="26" t="s">
        <v>14</v>
      </c>
      <c r="H6863" s="23">
        <v>0</v>
      </c>
      <c r="I6863" s="27"/>
      <c r="J6863" s="28">
        <v>0</v>
      </c>
      <c r="K6863" t="str">
        <f>IF((LEN(relatorio_Ananindeua3[[#This Row],[CIF/CPF/CNPJ]])=14),relatorio_Ananindeua3[[#This Row],[CIF/CPF/CNPJ]],relatorio_Ananindeua3[[#This Row],[Coluna2]])</f>
        <v>54152318000117</v>
      </c>
      <c r="L6863" t="str">
        <f t="shared" si="107"/>
        <v>541******17</v>
      </c>
    </row>
    <row r="6864" spans="1:12" x14ac:dyDescent="0.25">
      <c r="A6864" s="23" t="s">
        <v>12404</v>
      </c>
      <c r="B6864" s="23" t="s">
        <v>12405</v>
      </c>
      <c r="C6864" s="23" t="s">
        <v>32</v>
      </c>
      <c r="D6864" s="24">
        <v>45353.017627314817</v>
      </c>
      <c r="E6864" s="25" t="s">
        <v>15</v>
      </c>
      <c r="F6864" s="26" t="s">
        <v>16</v>
      </c>
      <c r="G6864" s="26" t="s">
        <v>14</v>
      </c>
      <c r="H6864" s="23">
        <v>0</v>
      </c>
      <c r="I6864" s="27"/>
      <c r="J6864" s="28">
        <v>0</v>
      </c>
      <c r="K6864" t="str">
        <f>IF((LEN(relatorio_Ananindeua3[[#This Row],[CIF/CPF/CNPJ]])=14),relatorio_Ananindeua3[[#This Row],[CIF/CPF/CNPJ]],relatorio_Ananindeua3[[#This Row],[Coluna2]])</f>
        <v>54149644000175</v>
      </c>
      <c r="L6864" t="str">
        <f t="shared" si="107"/>
        <v>541******75</v>
      </c>
    </row>
    <row r="6865" spans="1:12" x14ac:dyDescent="0.25">
      <c r="A6865" s="23" t="s">
        <v>12370</v>
      </c>
      <c r="B6865" s="23" t="s">
        <v>12371</v>
      </c>
      <c r="C6865" s="23" t="s">
        <v>32</v>
      </c>
      <c r="D6865" s="24">
        <v>45353.01766203704</v>
      </c>
      <c r="E6865" s="25" t="s">
        <v>15</v>
      </c>
      <c r="F6865" s="26" t="s">
        <v>16</v>
      </c>
      <c r="G6865" s="26" t="s">
        <v>14</v>
      </c>
      <c r="H6865" s="23">
        <v>0</v>
      </c>
      <c r="I6865" s="27"/>
      <c r="J6865" s="28">
        <v>0</v>
      </c>
      <c r="K6865" t="str">
        <f>IF((LEN(relatorio_Ananindeua3[[#This Row],[CIF/CPF/CNPJ]])=14),relatorio_Ananindeua3[[#This Row],[CIF/CPF/CNPJ]],relatorio_Ananindeua3[[#This Row],[Coluna2]])</f>
        <v>54139263000105</v>
      </c>
      <c r="L6865" t="str">
        <f t="shared" si="107"/>
        <v>541******05</v>
      </c>
    </row>
    <row r="6866" spans="1:12" x14ac:dyDescent="0.25">
      <c r="A6866" s="23" t="s">
        <v>12360</v>
      </c>
      <c r="B6866" s="23" t="s">
        <v>12361</v>
      </c>
      <c r="C6866" s="23" t="s">
        <v>34</v>
      </c>
      <c r="D6866" s="24">
        <v>45353.01767361111</v>
      </c>
      <c r="E6866" s="25" t="s">
        <v>15</v>
      </c>
      <c r="F6866" s="26" t="s">
        <v>16</v>
      </c>
      <c r="G6866" s="26" t="s">
        <v>14</v>
      </c>
      <c r="H6866" s="23">
        <v>0</v>
      </c>
      <c r="I6866" s="27"/>
      <c r="J6866" s="28">
        <v>0</v>
      </c>
      <c r="K6866" t="str">
        <f>IF((LEN(relatorio_Ananindeua3[[#This Row],[CIF/CPF/CNPJ]])=14),relatorio_Ananindeua3[[#This Row],[CIF/CPF/CNPJ]],relatorio_Ananindeua3[[#This Row],[Coluna2]])</f>
        <v>54136733000187</v>
      </c>
      <c r="L6866" t="str">
        <f t="shared" ref="L6866:L6929" si="108">_xlfn.CONCAT(LEFT(A6866,3),REPT("*",6),RIGHT(A6866,2))</f>
        <v>541******87</v>
      </c>
    </row>
    <row r="6867" spans="1:12" x14ac:dyDescent="0.25">
      <c r="A6867" s="23" t="s">
        <v>12364</v>
      </c>
      <c r="B6867" s="23" t="s">
        <v>12365</v>
      </c>
      <c r="C6867" s="23" t="s">
        <v>32</v>
      </c>
      <c r="D6867" s="24">
        <v>45353.031527777777</v>
      </c>
      <c r="E6867" s="25" t="s">
        <v>15</v>
      </c>
      <c r="F6867" s="26" t="s">
        <v>16</v>
      </c>
      <c r="G6867" s="26" t="s">
        <v>14</v>
      </c>
      <c r="H6867" s="23">
        <v>0</v>
      </c>
      <c r="I6867" s="27"/>
      <c r="J6867" s="28">
        <v>0</v>
      </c>
      <c r="K6867" t="str">
        <f>IF((LEN(relatorio_Ananindeua3[[#This Row],[CIF/CPF/CNPJ]])=14),relatorio_Ananindeua3[[#This Row],[CIF/CPF/CNPJ]],relatorio_Ananindeua3[[#This Row],[Coluna2]])</f>
        <v>54137644000155</v>
      </c>
      <c r="L6867" t="str">
        <f t="shared" si="108"/>
        <v>541******55</v>
      </c>
    </row>
    <row r="6868" spans="1:12" x14ac:dyDescent="0.25">
      <c r="A6868" s="23" t="s">
        <v>437</v>
      </c>
      <c r="B6868" s="23" t="s">
        <v>438</v>
      </c>
      <c r="C6868" s="23" t="s">
        <v>34</v>
      </c>
      <c r="D6868" s="24">
        <v>45353.03162037037</v>
      </c>
      <c r="E6868" s="25" t="s">
        <v>15</v>
      </c>
      <c r="F6868" s="26" t="s">
        <v>16</v>
      </c>
      <c r="G6868" s="26" t="s">
        <v>14</v>
      </c>
      <c r="H6868" s="23">
        <v>0</v>
      </c>
      <c r="I6868" s="27"/>
      <c r="J6868" s="28">
        <v>0</v>
      </c>
      <c r="K6868" t="str">
        <f>IF((LEN(relatorio_Ananindeua3[[#This Row],[CIF/CPF/CNPJ]])=14),relatorio_Ananindeua3[[#This Row],[CIF/CPF/CNPJ]],relatorio_Ananindeua3[[#This Row],[Coluna2]])</f>
        <v>13137920000106</v>
      </c>
      <c r="L6868" t="str">
        <f t="shared" si="108"/>
        <v>131******06</v>
      </c>
    </row>
    <row r="6869" spans="1:12" x14ac:dyDescent="0.25">
      <c r="A6869" s="23" t="s">
        <v>12408</v>
      </c>
      <c r="B6869" s="23" t="s">
        <v>12409</v>
      </c>
      <c r="C6869" s="23" t="s">
        <v>32</v>
      </c>
      <c r="D6869" s="24">
        <v>45353.038414351853</v>
      </c>
      <c r="E6869" s="25" t="s">
        <v>15</v>
      </c>
      <c r="F6869" s="26" t="s">
        <v>16</v>
      </c>
      <c r="G6869" s="26" t="s">
        <v>14</v>
      </c>
      <c r="H6869" s="23">
        <v>0</v>
      </c>
      <c r="I6869" s="27"/>
      <c r="J6869" s="28">
        <v>0</v>
      </c>
      <c r="K6869" t="str">
        <f>IF((LEN(relatorio_Ananindeua3[[#This Row],[CIF/CPF/CNPJ]])=14),relatorio_Ananindeua3[[#This Row],[CIF/CPF/CNPJ]],relatorio_Ananindeua3[[#This Row],[Coluna2]])</f>
        <v>54150908000100</v>
      </c>
      <c r="L6869" t="str">
        <f t="shared" si="108"/>
        <v>541******00</v>
      </c>
    </row>
    <row r="6870" spans="1:12" x14ac:dyDescent="0.25">
      <c r="A6870" s="23" t="s">
        <v>12390</v>
      </c>
      <c r="B6870" s="23" t="s">
        <v>12391</v>
      </c>
      <c r="C6870" s="23" t="s">
        <v>32</v>
      </c>
      <c r="D6870" s="24">
        <v>45353.038437499999</v>
      </c>
      <c r="E6870" s="25" t="s">
        <v>15</v>
      </c>
      <c r="F6870" s="26" t="s">
        <v>16</v>
      </c>
      <c r="G6870" s="26" t="s">
        <v>14</v>
      </c>
      <c r="H6870" s="23">
        <v>0</v>
      </c>
      <c r="I6870" s="27"/>
      <c r="J6870" s="28">
        <v>0</v>
      </c>
      <c r="K6870" t="str">
        <f>IF((LEN(relatorio_Ananindeua3[[#This Row],[CIF/CPF/CNPJ]])=14),relatorio_Ananindeua3[[#This Row],[CIF/CPF/CNPJ]],relatorio_Ananindeua3[[#This Row],[Coluna2]])</f>
        <v>54144964000132</v>
      </c>
      <c r="L6870" t="str">
        <f t="shared" si="108"/>
        <v>541******32</v>
      </c>
    </row>
    <row r="6871" spans="1:12" x14ac:dyDescent="0.25">
      <c r="A6871" s="23" t="s">
        <v>12378</v>
      </c>
      <c r="B6871" s="23" t="s">
        <v>12379</v>
      </c>
      <c r="C6871" s="23" t="s">
        <v>32</v>
      </c>
      <c r="D6871" s="24">
        <v>45353.038449074076</v>
      </c>
      <c r="E6871" s="25" t="s">
        <v>15</v>
      </c>
      <c r="F6871" s="26" t="s">
        <v>16</v>
      </c>
      <c r="G6871" s="26" t="s">
        <v>14</v>
      </c>
      <c r="H6871" s="23">
        <v>0</v>
      </c>
      <c r="I6871" s="27"/>
      <c r="J6871" s="28">
        <v>0</v>
      </c>
      <c r="K6871" t="str">
        <f>IF((LEN(relatorio_Ananindeua3[[#This Row],[CIF/CPF/CNPJ]])=14),relatorio_Ananindeua3[[#This Row],[CIF/CPF/CNPJ]],relatorio_Ananindeua3[[#This Row],[Coluna2]])</f>
        <v>54143563000168</v>
      </c>
      <c r="L6871" t="str">
        <f t="shared" si="108"/>
        <v>541******68</v>
      </c>
    </row>
    <row r="6872" spans="1:12" x14ac:dyDescent="0.25">
      <c r="A6872" s="23" t="s">
        <v>12384</v>
      </c>
      <c r="B6872" s="23" t="s">
        <v>12385</v>
      </c>
      <c r="C6872" s="23" t="s">
        <v>32</v>
      </c>
      <c r="D6872" s="24">
        <v>45353.038449074076</v>
      </c>
      <c r="E6872" s="25" t="s">
        <v>15</v>
      </c>
      <c r="F6872" s="26" t="s">
        <v>16</v>
      </c>
      <c r="G6872" s="26" t="s">
        <v>14</v>
      </c>
      <c r="H6872" s="23">
        <v>0</v>
      </c>
      <c r="I6872" s="27"/>
      <c r="J6872" s="28">
        <v>0</v>
      </c>
      <c r="K6872" t="str">
        <f>IF((LEN(relatorio_Ananindeua3[[#This Row],[CIF/CPF/CNPJ]])=14),relatorio_Ananindeua3[[#This Row],[CIF/CPF/CNPJ]],relatorio_Ananindeua3[[#This Row],[Coluna2]])</f>
        <v>54144080000188</v>
      </c>
      <c r="L6872" t="str">
        <f t="shared" si="108"/>
        <v>541******88</v>
      </c>
    </row>
    <row r="6873" spans="1:12" x14ac:dyDescent="0.25">
      <c r="A6873" s="23" t="s">
        <v>4261</v>
      </c>
      <c r="B6873" s="23" t="s">
        <v>4262</v>
      </c>
      <c r="C6873" s="23" t="s">
        <v>34</v>
      </c>
      <c r="D6873" s="24">
        <v>45353.038541666669</v>
      </c>
      <c r="E6873" s="25" t="s">
        <v>15</v>
      </c>
      <c r="F6873" s="26" t="s">
        <v>16</v>
      </c>
      <c r="G6873" s="26" t="s">
        <v>14</v>
      </c>
      <c r="H6873" s="23">
        <v>0</v>
      </c>
      <c r="I6873" s="27"/>
      <c r="J6873" s="28">
        <v>0</v>
      </c>
      <c r="K6873" t="str">
        <f>IF((LEN(relatorio_Ananindeua3[[#This Row],[CIF/CPF/CNPJ]])=14),relatorio_Ananindeua3[[#This Row],[CIF/CPF/CNPJ]],relatorio_Ananindeua3[[#This Row],[Coluna2]])</f>
        <v>36802321000157</v>
      </c>
      <c r="L6873" t="str">
        <f t="shared" si="108"/>
        <v>368******57</v>
      </c>
    </row>
    <row r="6874" spans="1:12" x14ac:dyDescent="0.25">
      <c r="A6874" s="23" t="s">
        <v>12394</v>
      </c>
      <c r="B6874" s="23" t="s">
        <v>12395</v>
      </c>
      <c r="C6874" s="23" t="s">
        <v>32</v>
      </c>
      <c r="D6874" s="24">
        <v>45353.045370370368</v>
      </c>
      <c r="E6874" s="25" t="s">
        <v>15</v>
      </c>
      <c r="F6874" s="26" t="s">
        <v>16</v>
      </c>
      <c r="G6874" s="26" t="s">
        <v>14</v>
      </c>
      <c r="H6874" s="23">
        <v>0</v>
      </c>
      <c r="I6874" s="27"/>
      <c r="J6874" s="28">
        <v>0</v>
      </c>
      <c r="K6874" t="str">
        <f>IF((LEN(relatorio_Ananindeua3[[#This Row],[CIF/CPF/CNPJ]])=14),relatorio_Ananindeua3[[#This Row],[CIF/CPF/CNPJ]],relatorio_Ananindeua3[[#This Row],[Coluna2]])</f>
        <v>54146171000152</v>
      </c>
      <c r="L6874" t="str">
        <f t="shared" si="108"/>
        <v>541******52</v>
      </c>
    </row>
    <row r="6875" spans="1:12" x14ac:dyDescent="0.25">
      <c r="A6875" s="23" t="s">
        <v>12380</v>
      </c>
      <c r="B6875" s="23" t="s">
        <v>12381</v>
      </c>
      <c r="C6875" s="23" t="s">
        <v>32</v>
      </c>
      <c r="D6875" s="24">
        <v>45353.045381944445</v>
      </c>
      <c r="E6875" s="25" t="s">
        <v>15</v>
      </c>
      <c r="F6875" s="26" t="s">
        <v>16</v>
      </c>
      <c r="G6875" s="26" t="s">
        <v>14</v>
      </c>
      <c r="H6875" s="23">
        <v>0</v>
      </c>
      <c r="I6875" s="27"/>
      <c r="J6875" s="28">
        <v>0</v>
      </c>
      <c r="K6875" t="str">
        <f>IF((LEN(relatorio_Ananindeua3[[#This Row],[CIF/CPF/CNPJ]])=14),relatorio_Ananindeua3[[#This Row],[CIF/CPF/CNPJ]],relatorio_Ananindeua3[[#This Row],[Coluna2]])</f>
        <v>54143746000183</v>
      </c>
      <c r="L6875" t="str">
        <f t="shared" si="108"/>
        <v>541******83</v>
      </c>
    </row>
    <row r="6876" spans="1:12" x14ac:dyDescent="0.25">
      <c r="A6876" s="23" t="s">
        <v>12388</v>
      </c>
      <c r="B6876" s="23" t="s">
        <v>12389</v>
      </c>
      <c r="C6876" s="23" t="s">
        <v>32</v>
      </c>
      <c r="D6876" s="24">
        <v>45353.045381944445</v>
      </c>
      <c r="E6876" s="25" t="s">
        <v>15</v>
      </c>
      <c r="F6876" s="26" t="s">
        <v>16</v>
      </c>
      <c r="G6876" s="26" t="s">
        <v>14</v>
      </c>
      <c r="H6876" s="23">
        <v>0</v>
      </c>
      <c r="I6876" s="27"/>
      <c r="J6876" s="28">
        <v>0</v>
      </c>
      <c r="K6876" t="str">
        <f>IF((LEN(relatorio_Ananindeua3[[#This Row],[CIF/CPF/CNPJ]])=14),relatorio_Ananindeua3[[#This Row],[CIF/CPF/CNPJ]],relatorio_Ananindeua3[[#This Row],[Coluna2]])</f>
        <v>54144895000167</v>
      </c>
      <c r="L6876" t="str">
        <f t="shared" si="108"/>
        <v>541******67</v>
      </c>
    </row>
    <row r="6877" spans="1:12" x14ac:dyDescent="0.25">
      <c r="A6877" s="23" t="s">
        <v>12368</v>
      </c>
      <c r="B6877" s="23" t="s">
        <v>12369</v>
      </c>
      <c r="C6877" s="23" t="s">
        <v>32</v>
      </c>
      <c r="D6877" s="24">
        <v>45353.045428240737</v>
      </c>
      <c r="E6877" s="25" t="s">
        <v>15</v>
      </c>
      <c r="F6877" s="26" t="s">
        <v>16</v>
      </c>
      <c r="G6877" s="26" t="s">
        <v>14</v>
      </c>
      <c r="H6877" s="23">
        <v>0</v>
      </c>
      <c r="I6877" s="27"/>
      <c r="J6877" s="28">
        <v>0</v>
      </c>
      <c r="K6877" t="str">
        <f>IF((LEN(relatorio_Ananindeua3[[#This Row],[CIF/CPF/CNPJ]])=14),relatorio_Ananindeua3[[#This Row],[CIF/CPF/CNPJ]],relatorio_Ananindeua3[[#This Row],[Coluna2]])</f>
        <v>54139231000100</v>
      </c>
      <c r="L6877" t="str">
        <f t="shared" si="108"/>
        <v>541******00</v>
      </c>
    </row>
    <row r="6878" spans="1:12" x14ac:dyDescent="0.25">
      <c r="A6878" s="23" t="s">
        <v>11920</v>
      </c>
      <c r="B6878" s="23" t="s">
        <v>11921</v>
      </c>
      <c r="C6878" s="23" t="s">
        <v>34</v>
      </c>
      <c r="D6878" s="24">
        <v>45353.045451388891</v>
      </c>
      <c r="E6878" s="25" t="s">
        <v>15</v>
      </c>
      <c r="F6878" s="26" t="s">
        <v>16</v>
      </c>
      <c r="G6878" s="26" t="s">
        <v>14</v>
      </c>
      <c r="H6878" s="23">
        <v>0</v>
      </c>
      <c r="I6878" s="27"/>
      <c r="J6878" s="28">
        <v>0</v>
      </c>
      <c r="K6878" t="str">
        <f>IF((LEN(relatorio_Ananindeua3[[#This Row],[CIF/CPF/CNPJ]])=14),relatorio_Ananindeua3[[#This Row],[CIF/CPF/CNPJ]],relatorio_Ananindeua3[[#This Row],[Coluna2]])</f>
        <v>53970840000143</v>
      </c>
      <c r="L6878" t="str">
        <f t="shared" si="108"/>
        <v>539******43</v>
      </c>
    </row>
    <row r="6879" spans="1:12" x14ac:dyDescent="0.25">
      <c r="A6879" s="23" t="s">
        <v>3264</v>
      </c>
      <c r="B6879" s="23" t="s">
        <v>3265</v>
      </c>
      <c r="C6879" s="23" t="s">
        <v>34</v>
      </c>
      <c r="D6879" s="24">
        <v>45353.04550925926</v>
      </c>
      <c r="E6879" s="25" t="s">
        <v>15</v>
      </c>
      <c r="F6879" s="26" t="s">
        <v>16</v>
      </c>
      <c r="G6879" s="26" t="s">
        <v>14</v>
      </c>
      <c r="H6879" s="23">
        <v>0</v>
      </c>
      <c r="I6879" s="27"/>
      <c r="J6879" s="28">
        <v>0</v>
      </c>
      <c r="K6879" t="str">
        <f>IF((LEN(relatorio_Ananindeua3[[#This Row],[CIF/CPF/CNPJ]])=14),relatorio_Ananindeua3[[#This Row],[CIF/CPF/CNPJ]],relatorio_Ananindeua3[[#This Row],[Coluna2]])</f>
        <v>32825892000156</v>
      </c>
      <c r="L6879" t="str">
        <f t="shared" si="108"/>
        <v>328******56</v>
      </c>
    </row>
    <row r="6880" spans="1:12" x14ac:dyDescent="0.25">
      <c r="A6880" s="23" t="s">
        <v>12420</v>
      </c>
      <c r="B6880" s="23" t="s">
        <v>12421</v>
      </c>
      <c r="C6880" s="23" t="s">
        <v>32</v>
      </c>
      <c r="D6880" s="24">
        <v>45353.059247685182</v>
      </c>
      <c r="E6880" s="25" t="s">
        <v>15</v>
      </c>
      <c r="F6880" s="26" t="s">
        <v>16</v>
      </c>
      <c r="G6880" s="26" t="s">
        <v>14</v>
      </c>
      <c r="H6880" s="23">
        <v>0</v>
      </c>
      <c r="I6880" s="27"/>
      <c r="J6880" s="28">
        <v>0</v>
      </c>
      <c r="K6880" t="str">
        <f>IF((LEN(relatorio_Ananindeua3[[#This Row],[CIF/CPF/CNPJ]])=14),relatorio_Ananindeua3[[#This Row],[CIF/CPF/CNPJ]],relatorio_Ananindeua3[[#This Row],[Coluna2]])</f>
        <v>54152752000105</v>
      </c>
      <c r="L6880" t="str">
        <f t="shared" si="108"/>
        <v>541******05</v>
      </c>
    </row>
    <row r="6881" spans="1:12" x14ac:dyDescent="0.25">
      <c r="A6881" s="23" t="s">
        <v>5316</v>
      </c>
      <c r="B6881" s="23" t="s">
        <v>5317</v>
      </c>
      <c r="C6881" s="23" t="s">
        <v>34</v>
      </c>
      <c r="D6881" s="24">
        <v>45353.059340277781</v>
      </c>
      <c r="E6881" s="25" t="s">
        <v>15</v>
      </c>
      <c r="F6881" s="26" t="s">
        <v>16</v>
      </c>
      <c r="G6881" s="26" t="s">
        <v>14</v>
      </c>
      <c r="H6881" s="23">
        <v>0</v>
      </c>
      <c r="I6881" s="27"/>
      <c r="J6881" s="28">
        <v>0</v>
      </c>
      <c r="K6881" t="str">
        <f>IF((LEN(relatorio_Ananindeua3[[#This Row],[CIF/CPF/CNPJ]])=14),relatorio_Ananindeua3[[#This Row],[CIF/CPF/CNPJ]],relatorio_Ananindeua3[[#This Row],[Coluna2]])</f>
        <v>41357899000181</v>
      </c>
      <c r="L6881" t="str">
        <f t="shared" si="108"/>
        <v>413******81</v>
      </c>
    </row>
    <row r="6882" spans="1:12" x14ac:dyDescent="0.25">
      <c r="A6882" s="23" t="s">
        <v>12406</v>
      </c>
      <c r="B6882" s="23" t="s">
        <v>12407</v>
      </c>
      <c r="C6882" s="23" t="s">
        <v>32</v>
      </c>
      <c r="D6882" s="24">
        <v>45353.066203703704</v>
      </c>
      <c r="E6882" s="25" t="s">
        <v>15</v>
      </c>
      <c r="F6882" s="26" t="s">
        <v>16</v>
      </c>
      <c r="G6882" s="26" t="s">
        <v>14</v>
      </c>
      <c r="H6882" s="23">
        <v>0</v>
      </c>
      <c r="I6882" s="27"/>
      <c r="J6882" s="28">
        <v>0</v>
      </c>
      <c r="K6882" t="str">
        <f>IF((LEN(relatorio_Ananindeua3[[#This Row],[CIF/CPF/CNPJ]])=14),relatorio_Ananindeua3[[#This Row],[CIF/CPF/CNPJ]],relatorio_Ananindeua3[[#This Row],[Coluna2]])</f>
        <v>54150390000105</v>
      </c>
      <c r="L6882" t="str">
        <f t="shared" si="108"/>
        <v>541******05</v>
      </c>
    </row>
    <row r="6883" spans="1:12" x14ac:dyDescent="0.25">
      <c r="A6883" s="23" t="s">
        <v>12410</v>
      </c>
      <c r="B6883" s="23" t="s">
        <v>12411</v>
      </c>
      <c r="C6883" s="23" t="s">
        <v>32</v>
      </c>
      <c r="D6883" s="24">
        <v>45353.066203703704</v>
      </c>
      <c r="E6883" s="25" t="s">
        <v>15</v>
      </c>
      <c r="F6883" s="26" t="s">
        <v>16</v>
      </c>
      <c r="G6883" s="26" t="s">
        <v>14</v>
      </c>
      <c r="H6883" s="23">
        <v>0</v>
      </c>
      <c r="I6883" s="27"/>
      <c r="J6883" s="28">
        <v>0</v>
      </c>
      <c r="K6883" t="str">
        <f>IF((LEN(relatorio_Ananindeua3[[#This Row],[CIF/CPF/CNPJ]])=14),relatorio_Ananindeua3[[#This Row],[CIF/CPF/CNPJ]],relatorio_Ananindeua3[[#This Row],[Coluna2]])</f>
        <v>54151187000153</v>
      </c>
      <c r="L6883" t="str">
        <f t="shared" si="108"/>
        <v>541******53</v>
      </c>
    </row>
    <row r="6884" spans="1:12" x14ac:dyDescent="0.25">
      <c r="A6884" s="23" t="s">
        <v>12372</v>
      </c>
      <c r="B6884" s="23" t="s">
        <v>12373</v>
      </c>
      <c r="C6884" s="23" t="s">
        <v>32</v>
      </c>
      <c r="D6884" s="24">
        <v>45353.066250000003</v>
      </c>
      <c r="E6884" s="25" t="s">
        <v>15</v>
      </c>
      <c r="F6884" s="26" t="s">
        <v>16</v>
      </c>
      <c r="G6884" s="26" t="s">
        <v>14</v>
      </c>
      <c r="H6884" s="23">
        <v>0</v>
      </c>
      <c r="I6884" s="27"/>
      <c r="J6884" s="28">
        <v>0</v>
      </c>
      <c r="K6884" t="str">
        <f>IF((LEN(relatorio_Ananindeua3[[#This Row],[CIF/CPF/CNPJ]])=14),relatorio_Ananindeua3[[#This Row],[CIF/CPF/CNPJ]],relatorio_Ananindeua3[[#This Row],[Coluna2]])</f>
        <v>54140255000189</v>
      </c>
      <c r="L6884" t="str">
        <f t="shared" si="108"/>
        <v>541******89</v>
      </c>
    </row>
    <row r="6885" spans="1:12" x14ac:dyDescent="0.25">
      <c r="A6885" s="23" t="s">
        <v>11972</v>
      </c>
      <c r="B6885" s="23" t="s">
        <v>11973</v>
      </c>
      <c r="C6885" s="23" t="s">
        <v>34</v>
      </c>
      <c r="D6885" s="24">
        <v>45353.066261574073</v>
      </c>
      <c r="E6885" s="25" t="s">
        <v>15</v>
      </c>
      <c r="F6885" s="26" t="s">
        <v>16</v>
      </c>
      <c r="G6885" s="26" t="s">
        <v>14</v>
      </c>
      <c r="H6885" s="23">
        <v>0</v>
      </c>
      <c r="I6885" s="27"/>
      <c r="J6885" s="28">
        <v>0</v>
      </c>
      <c r="K6885" t="str">
        <f>IF((LEN(relatorio_Ananindeua3[[#This Row],[CIF/CPF/CNPJ]])=14),relatorio_Ananindeua3[[#This Row],[CIF/CPF/CNPJ]],relatorio_Ananindeua3[[#This Row],[Coluna2]])</f>
        <v>53987349000125</v>
      </c>
      <c r="L6885" t="str">
        <f t="shared" si="108"/>
        <v>539******25</v>
      </c>
    </row>
    <row r="6886" spans="1:12" x14ac:dyDescent="0.25">
      <c r="A6886" s="23" t="s">
        <v>3740</v>
      </c>
      <c r="B6886" s="23" t="s">
        <v>3741</v>
      </c>
      <c r="C6886" s="23" t="s">
        <v>34</v>
      </c>
      <c r="D6886" s="24">
        <v>45353.066284722219</v>
      </c>
      <c r="E6886" s="25" t="s">
        <v>15</v>
      </c>
      <c r="F6886" s="26" t="s">
        <v>16</v>
      </c>
      <c r="G6886" s="26" t="s">
        <v>14</v>
      </c>
      <c r="H6886" s="23">
        <v>0</v>
      </c>
      <c r="I6886" s="27"/>
      <c r="J6886" s="28">
        <v>0</v>
      </c>
      <c r="K6886" t="str">
        <f>IF((LEN(relatorio_Ananindeua3[[#This Row],[CIF/CPF/CNPJ]])=14),relatorio_Ananindeua3[[#This Row],[CIF/CPF/CNPJ]],relatorio_Ananindeua3[[#This Row],[Coluna2]])</f>
        <v>34737566000112</v>
      </c>
      <c r="L6886" t="str">
        <f t="shared" si="108"/>
        <v>347******12</v>
      </c>
    </row>
    <row r="6887" spans="1:12" x14ac:dyDescent="0.25">
      <c r="A6887" s="23" t="s">
        <v>12424</v>
      </c>
      <c r="B6887" s="23" t="s">
        <v>12425</v>
      </c>
      <c r="C6887" s="23" t="s">
        <v>32</v>
      </c>
      <c r="D6887" s="24">
        <v>45353.073148148149</v>
      </c>
      <c r="E6887" s="25" t="s">
        <v>15</v>
      </c>
      <c r="F6887" s="26" t="s">
        <v>16</v>
      </c>
      <c r="G6887" s="26" t="s">
        <v>14</v>
      </c>
      <c r="H6887" s="23">
        <v>0</v>
      </c>
      <c r="I6887" s="27"/>
      <c r="J6887" s="28">
        <v>0</v>
      </c>
      <c r="K6887" t="str">
        <f>IF((LEN(relatorio_Ananindeua3[[#This Row],[CIF/CPF/CNPJ]])=14),relatorio_Ananindeua3[[#This Row],[CIF/CPF/CNPJ]],relatorio_Ananindeua3[[#This Row],[Coluna2]])</f>
        <v>54154569000130</v>
      </c>
      <c r="L6887" t="str">
        <f t="shared" si="108"/>
        <v>541******30</v>
      </c>
    </row>
    <row r="6888" spans="1:12" x14ac:dyDescent="0.25">
      <c r="A6888" s="23" t="s">
        <v>12416</v>
      </c>
      <c r="B6888" s="23" t="s">
        <v>12417</v>
      </c>
      <c r="C6888" s="23" t="s">
        <v>32</v>
      </c>
      <c r="D6888" s="24">
        <v>45353.073159722226</v>
      </c>
      <c r="E6888" s="25" t="s">
        <v>15</v>
      </c>
      <c r="F6888" s="26" t="s">
        <v>16</v>
      </c>
      <c r="G6888" s="26" t="s">
        <v>14</v>
      </c>
      <c r="H6888" s="23">
        <v>0</v>
      </c>
      <c r="I6888" s="27"/>
      <c r="J6888" s="28">
        <v>0</v>
      </c>
      <c r="K6888" t="str">
        <f>IF((LEN(relatorio_Ananindeua3[[#This Row],[CIF/CPF/CNPJ]])=14),relatorio_Ananindeua3[[#This Row],[CIF/CPF/CNPJ]],relatorio_Ananindeua3[[#This Row],[Coluna2]])</f>
        <v>54152728000168</v>
      </c>
      <c r="L6888" t="str">
        <f t="shared" si="108"/>
        <v>541******68</v>
      </c>
    </row>
    <row r="6889" spans="1:12" x14ac:dyDescent="0.25">
      <c r="A6889" s="23" t="s">
        <v>12418</v>
      </c>
      <c r="B6889" s="23" t="s">
        <v>12419</v>
      </c>
      <c r="C6889" s="23" t="s">
        <v>32</v>
      </c>
      <c r="D6889" s="24">
        <v>45353.073159722226</v>
      </c>
      <c r="E6889" s="25" t="s">
        <v>15</v>
      </c>
      <c r="F6889" s="26" t="s">
        <v>16</v>
      </c>
      <c r="G6889" s="26" t="s">
        <v>14</v>
      </c>
      <c r="H6889" s="23">
        <v>0</v>
      </c>
      <c r="I6889" s="27"/>
      <c r="J6889" s="28">
        <v>0</v>
      </c>
      <c r="K6889" t="str">
        <f>IF((LEN(relatorio_Ananindeua3[[#This Row],[CIF/CPF/CNPJ]])=14),relatorio_Ananindeua3[[#This Row],[CIF/CPF/CNPJ]],relatorio_Ananindeua3[[#This Row],[Coluna2]])</f>
        <v>54152734000115</v>
      </c>
      <c r="L6889" t="str">
        <f t="shared" si="108"/>
        <v>541******15</v>
      </c>
    </row>
    <row r="6890" spans="1:12" x14ac:dyDescent="0.25">
      <c r="A6890" s="23" t="s">
        <v>12396</v>
      </c>
      <c r="B6890" s="23" t="s">
        <v>12397</v>
      </c>
      <c r="C6890" s="23" t="s">
        <v>32</v>
      </c>
      <c r="D6890" s="24">
        <v>45353.087060185186</v>
      </c>
      <c r="E6890" s="25" t="s">
        <v>15</v>
      </c>
      <c r="F6890" s="26" t="s">
        <v>16</v>
      </c>
      <c r="G6890" s="26" t="s">
        <v>14</v>
      </c>
      <c r="H6890" s="23">
        <v>0</v>
      </c>
      <c r="I6890" s="27"/>
      <c r="J6890" s="28">
        <v>0</v>
      </c>
      <c r="K6890" t="str">
        <f>IF((LEN(relatorio_Ananindeua3[[#This Row],[CIF/CPF/CNPJ]])=14),relatorio_Ananindeua3[[#This Row],[CIF/CPF/CNPJ]],relatorio_Ananindeua3[[#This Row],[Coluna2]])</f>
        <v>54146373000102</v>
      </c>
      <c r="L6890" t="str">
        <f t="shared" si="108"/>
        <v>541******02</v>
      </c>
    </row>
    <row r="6891" spans="1:12" x14ac:dyDescent="0.25">
      <c r="A6891" s="23" t="s">
        <v>12382</v>
      </c>
      <c r="B6891" s="23" t="s">
        <v>12383</v>
      </c>
      <c r="C6891" s="23" t="s">
        <v>34</v>
      </c>
      <c r="D6891" s="24">
        <v>45353.087071759262</v>
      </c>
      <c r="E6891" s="25" t="s">
        <v>15</v>
      </c>
      <c r="F6891" s="26" t="s">
        <v>16</v>
      </c>
      <c r="G6891" s="26" t="s">
        <v>14</v>
      </c>
      <c r="H6891" s="23">
        <v>0</v>
      </c>
      <c r="I6891" s="27"/>
      <c r="J6891" s="28">
        <v>0</v>
      </c>
      <c r="K6891" t="str">
        <f>IF((LEN(relatorio_Ananindeua3[[#This Row],[CIF/CPF/CNPJ]])=14),relatorio_Ananindeua3[[#This Row],[CIF/CPF/CNPJ]],relatorio_Ananindeua3[[#This Row],[Coluna2]])</f>
        <v>54143811000170</v>
      </c>
      <c r="L6891" t="str">
        <f t="shared" si="108"/>
        <v>541******70</v>
      </c>
    </row>
    <row r="6892" spans="1:12" x14ac:dyDescent="0.25">
      <c r="A6892" s="23" t="s">
        <v>11804</v>
      </c>
      <c r="B6892" s="23" t="s">
        <v>11805</v>
      </c>
      <c r="C6892" s="23" t="s">
        <v>34</v>
      </c>
      <c r="D6892" s="24">
        <v>45353.087118055555</v>
      </c>
      <c r="E6892" s="25" t="s">
        <v>15</v>
      </c>
      <c r="F6892" s="26" t="s">
        <v>16</v>
      </c>
      <c r="G6892" s="26" t="s">
        <v>14</v>
      </c>
      <c r="H6892" s="23">
        <v>0</v>
      </c>
      <c r="I6892" s="27"/>
      <c r="J6892" s="28">
        <v>0</v>
      </c>
      <c r="K6892" t="str">
        <f>IF((LEN(relatorio_Ananindeua3[[#This Row],[CIF/CPF/CNPJ]])=14),relatorio_Ananindeua3[[#This Row],[CIF/CPF/CNPJ]],relatorio_Ananindeua3[[#This Row],[Coluna2]])</f>
        <v>53932345000140</v>
      </c>
      <c r="L6892" t="str">
        <f t="shared" si="108"/>
        <v>539******40</v>
      </c>
    </row>
    <row r="6893" spans="1:12" x14ac:dyDescent="0.25">
      <c r="A6893" s="23" t="s">
        <v>6757</v>
      </c>
      <c r="B6893" s="23" t="s">
        <v>6758</v>
      </c>
      <c r="C6893" s="23" t="s">
        <v>34</v>
      </c>
      <c r="D6893" s="24">
        <v>45353.087280092594</v>
      </c>
      <c r="E6893" s="25" t="s">
        <v>15</v>
      </c>
      <c r="F6893" s="26" t="s">
        <v>16</v>
      </c>
      <c r="G6893" s="26" t="s">
        <v>14</v>
      </c>
      <c r="H6893" s="23">
        <v>0</v>
      </c>
      <c r="I6893" s="27"/>
      <c r="J6893" s="28">
        <v>0</v>
      </c>
      <c r="K6893" t="str">
        <f>IF((LEN(relatorio_Ananindeua3[[#This Row],[CIF/CPF/CNPJ]])=14),relatorio_Ananindeua3[[#This Row],[CIF/CPF/CNPJ]],relatorio_Ananindeua3[[#This Row],[Coluna2]])</f>
        <v>45792502000130</v>
      </c>
      <c r="L6893" t="str">
        <f t="shared" si="108"/>
        <v>457******30</v>
      </c>
    </row>
    <row r="6894" spans="1:12" x14ac:dyDescent="0.25">
      <c r="A6894" s="23" t="s">
        <v>12382</v>
      </c>
      <c r="B6894" s="23" t="s">
        <v>12383</v>
      </c>
      <c r="C6894" s="23" t="s">
        <v>32</v>
      </c>
      <c r="D6894" s="24">
        <v>45353.093981481485</v>
      </c>
      <c r="E6894" s="25" t="s">
        <v>15</v>
      </c>
      <c r="F6894" s="26" t="s">
        <v>16</v>
      </c>
      <c r="G6894" s="26" t="s">
        <v>14</v>
      </c>
      <c r="H6894" s="23">
        <v>0</v>
      </c>
      <c r="I6894" s="27"/>
      <c r="J6894" s="28">
        <v>0</v>
      </c>
      <c r="K6894" t="str">
        <f>IF((LEN(relatorio_Ananindeua3[[#This Row],[CIF/CPF/CNPJ]])=14),relatorio_Ananindeua3[[#This Row],[CIF/CPF/CNPJ]],relatorio_Ananindeua3[[#This Row],[Coluna2]])</f>
        <v>54143811000170</v>
      </c>
      <c r="L6894" t="str">
        <f t="shared" si="108"/>
        <v>541******70</v>
      </c>
    </row>
    <row r="6895" spans="1:12" x14ac:dyDescent="0.25">
      <c r="A6895" s="23" t="s">
        <v>9020</v>
      </c>
      <c r="B6895" s="23" t="s">
        <v>9021</v>
      </c>
      <c r="C6895" s="23" t="s">
        <v>34</v>
      </c>
      <c r="D6895" s="24">
        <v>45353.0940162037</v>
      </c>
      <c r="E6895" s="25" t="s">
        <v>15</v>
      </c>
      <c r="F6895" s="26" t="s">
        <v>16</v>
      </c>
      <c r="G6895" s="26" t="s">
        <v>14</v>
      </c>
      <c r="H6895" s="23">
        <v>0</v>
      </c>
      <c r="I6895" s="27"/>
      <c r="J6895" s="28">
        <v>0</v>
      </c>
      <c r="K6895" t="str">
        <f>IF((LEN(relatorio_Ananindeua3[[#This Row],[CIF/CPF/CNPJ]])=14),relatorio_Ananindeua3[[#This Row],[CIF/CPF/CNPJ]],relatorio_Ananindeua3[[#This Row],[Coluna2]])</f>
        <v>50700128000136</v>
      </c>
      <c r="L6895" t="str">
        <f t="shared" si="108"/>
        <v>507******36</v>
      </c>
    </row>
    <row r="6896" spans="1:12" x14ac:dyDescent="0.25">
      <c r="A6896" s="23" t="s">
        <v>5248</v>
      </c>
      <c r="B6896" s="23" t="s">
        <v>5249</v>
      </c>
      <c r="C6896" s="23" t="s">
        <v>34</v>
      </c>
      <c r="D6896" s="24">
        <v>45353.0940625</v>
      </c>
      <c r="E6896" s="25" t="s">
        <v>15</v>
      </c>
      <c r="F6896" s="26" t="s">
        <v>16</v>
      </c>
      <c r="G6896" s="26" t="s">
        <v>14</v>
      </c>
      <c r="H6896" s="23">
        <v>0</v>
      </c>
      <c r="I6896" s="27"/>
      <c r="J6896" s="28">
        <v>0</v>
      </c>
      <c r="K6896" t="str">
        <f>IF((LEN(relatorio_Ananindeua3[[#This Row],[CIF/CPF/CNPJ]])=14),relatorio_Ananindeua3[[#This Row],[CIF/CPF/CNPJ]],relatorio_Ananindeua3[[#This Row],[Coluna2]])</f>
        <v>41134854000148</v>
      </c>
      <c r="L6896" t="str">
        <f t="shared" si="108"/>
        <v>411******48</v>
      </c>
    </row>
    <row r="6897" spans="1:12" x14ac:dyDescent="0.25">
      <c r="A6897" s="23" t="s">
        <v>12392</v>
      </c>
      <c r="B6897" s="23" t="s">
        <v>12393</v>
      </c>
      <c r="C6897" s="23" t="s">
        <v>32</v>
      </c>
      <c r="D6897" s="24">
        <v>45353.100937499999</v>
      </c>
      <c r="E6897" s="25" t="s">
        <v>15</v>
      </c>
      <c r="F6897" s="26" t="s">
        <v>16</v>
      </c>
      <c r="G6897" s="26" t="s">
        <v>14</v>
      </c>
      <c r="H6897" s="23">
        <v>0</v>
      </c>
      <c r="I6897" s="27"/>
      <c r="J6897" s="28">
        <v>0</v>
      </c>
      <c r="K6897" t="str">
        <f>IF((LEN(relatorio_Ananindeua3[[#This Row],[CIF/CPF/CNPJ]])=14),relatorio_Ananindeua3[[#This Row],[CIF/CPF/CNPJ]],relatorio_Ananindeua3[[#This Row],[Coluna2]])</f>
        <v>54145332000193</v>
      </c>
      <c r="L6897" t="str">
        <f t="shared" si="108"/>
        <v>541******93</v>
      </c>
    </row>
    <row r="6898" spans="1:12" x14ac:dyDescent="0.25">
      <c r="A6898" s="23" t="s">
        <v>12426</v>
      </c>
      <c r="B6898" s="23" t="s">
        <v>12427</v>
      </c>
      <c r="C6898" s="23" t="s">
        <v>32</v>
      </c>
      <c r="D6898" s="24">
        <v>45353.100937499999</v>
      </c>
      <c r="E6898" s="25" t="s">
        <v>15</v>
      </c>
      <c r="F6898" s="26" t="s">
        <v>16</v>
      </c>
      <c r="G6898" s="26" t="s">
        <v>14</v>
      </c>
      <c r="H6898" s="23">
        <v>0</v>
      </c>
      <c r="I6898" s="27"/>
      <c r="J6898" s="28">
        <v>0</v>
      </c>
      <c r="K6898" t="str">
        <f>IF((LEN(relatorio_Ananindeua3[[#This Row],[CIF/CPF/CNPJ]])=14),relatorio_Ananindeua3[[#This Row],[CIF/CPF/CNPJ]],relatorio_Ananindeua3[[#This Row],[Coluna2]])</f>
        <v>54155096000196</v>
      </c>
      <c r="L6898" t="str">
        <f t="shared" si="108"/>
        <v>541******96</v>
      </c>
    </row>
    <row r="6899" spans="1:12" x14ac:dyDescent="0.25">
      <c r="A6899" s="23" t="s">
        <v>3350</v>
      </c>
      <c r="B6899" s="23" t="s">
        <v>3351</v>
      </c>
      <c r="C6899" s="23" t="s">
        <v>34</v>
      </c>
      <c r="D6899" s="24">
        <v>45353.100949074076</v>
      </c>
      <c r="E6899" s="25" t="s">
        <v>15</v>
      </c>
      <c r="F6899" s="26" t="s">
        <v>16</v>
      </c>
      <c r="G6899" s="26" t="s">
        <v>14</v>
      </c>
      <c r="H6899" s="23">
        <v>0</v>
      </c>
      <c r="I6899" s="27"/>
      <c r="J6899" s="28">
        <v>0</v>
      </c>
      <c r="K6899" t="str">
        <f>IF((LEN(relatorio_Ananindeua3[[#This Row],[CIF/CPF/CNPJ]])=14),relatorio_Ananindeua3[[#This Row],[CIF/CPF/CNPJ]],relatorio_Ananindeua3[[#This Row],[Coluna2]])</f>
        <v>33192021000105</v>
      </c>
      <c r="L6899" t="str">
        <f t="shared" si="108"/>
        <v>331******05</v>
      </c>
    </row>
    <row r="6900" spans="1:12" x14ac:dyDescent="0.25">
      <c r="A6900" s="23" t="s">
        <v>12366</v>
      </c>
      <c r="B6900" s="23" t="s">
        <v>12367</v>
      </c>
      <c r="C6900" s="23" t="s">
        <v>32</v>
      </c>
      <c r="D6900" s="24">
        <v>45353.100949074076</v>
      </c>
      <c r="E6900" s="25" t="s">
        <v>15</v>
      </c>
      <c r="F6900" s="26" t="s">
        <v>16</v>
      </c>
      <c r="G6900" s="26" t="s">
        <v>14</v>
      </c>
      <c r="H6900" s="23">
        <v>0</v>
      </c>
      <c r="I6900" s="27"/>
      <c r="J6900" s="28">
        <v>0</v>
      </c>
      <c r="K6900" t="str">
        <f>IF((LEN(relatorio_Ananindeua3[[#This Row],[CIF/CPF/CNPJ]])=14),relatorio_Ananindeua3[[#This Row],[CIF/CPF/CNPJ]],relatorio_Ananindeua3[[#This Row],[Coluna2]])</f>
        <v>54138099000111</v>
      </c>
      <c r="L6900" t="str">
        <f t="shared" si="108"/>
        <v>541******11</v>
      </c>
    </row>
    <row r="6901" spans="1:12" x14ac:dyDescent="0.25">
      <c r="A6901" s="23" t="s">
        <v>367</v>
      </c>
      <c r="B6901" s="23" t="s">
        <v>368</v>
      </c>
      <c r="C6901" s="23" t="s">
        <v>34</v>
      </c>
      <c r="D6901" s="24">
        <v>45353.30232638889</v>
      </c>
      <c r="E6901" s="25" t="s">
        <v>15</v>
      </c>
      <c r="F6901" s="26" t="s">
        <v>16</v>
      </c>
      <c r="G6901" s="26" t="s">
        <v>14</v>
      </c>
      <c r="H6901" s="23">
        <v>0</v>
      </c>
      <c r="I6901" s="27"/>
      <c r="J6901" s="28">
        <v>0</v>
      </c>
      <c r="K6901" t="str">
        <f>IF((LEN(relatorio_Ananindeua3[[#This Row],[CIF/CPF/CNPJ]])=14),relatorio_Ananindeua3[[#This Row],[CIF/CPF/CNPJ]],relatorio_Ananindeua3[[#This Row],[Coluna2]])</f>
        <v>12851393000126</v>
      </c>
      <c r="L6901" t="str">
        <f t="shared" si="108"/>
        <v>128******26</v>
      </c>
    </row>
    <row r="6902" spans="1:12" x14ac:dyDescent="0.25">
      <c r="A6902" s="23" t="s">
        <v>12398</v>
      </c>
      <c r="B6902" s="23" t="s">
        <v>12399</v>
      </c>
      <c r="C6902" s="23" t="s">
        <v>32</v>
      </c>
      <c r="D6902" s="24">
        <v>45353.302337962959</v>
      </c>
      <c r="E6902" s="25" t="s">
        <v>15</v>
      </c>
      <c r="F6902" s="26" t="s">
        <v>16</v>
      </c>
      <c r="G6902" s="26" t="s">
        <v>14</v>
      </c>
      <c r="H6902" s="23">
        <v>0</v>
      </c>
      <c r="I6902" s="27"/>
      <c r="J6902" s="28">
        <v>0</v>
      </c>
      <c r="K6902" t="str">
        <f>IF((LEN(relatorio_Ananindeua3[[#This Row],[CIF/CPF/CNPJ]])=14),relatorio_Ananindeua3[[#This Row],[CIF/CPF/CNPJ]],relatorio_Ananindeua3[[#This Row],[Coluna2]])</f>
        <v>54146866000134</v>
      </c>
      <c r="L6902" t="str">
        <f t="shared" si="108"/>
        <v>541******34</v>
      </c>
    </row>
    <row r="6903" spans="1:12" x14ac:dyDescent="0.25">
      <c r="A6903" s="23" t="s">
        <v>12412</v>
      </c>
      <c r="B6903" s="23" t="s">
        <v>12413</v>
      </c>
      <c r="C6903" s="23" t="s">
        <v>32</v>
      </c>
      <c r="D6903" s="24">
        <v>45353.302337962959</v>
      </c>
      <c r="E6903" s="25" t="s">
        <v>15</v>
      </c>
      <c r="F6903" s="26" t="s">
        <v>16</v>
      </c>
      <c r="G6903" s="26" t="s">
        <v>14</v>
      </c>
      <c r="H6903" s="23">
        <v>0</v>
      </c>
      <c r="I6903" s="27"/>
      <c r="J6903" s="28">
        <v>0</v>
      </c>
      <c r="K6903" t="str">
        <f>IF((LEN(relatorio_Ananindeua3[[#This Row],[CIF/CPF/CNPJ]])=14),relatorio_Ananindeua3[[#This Row],[CIF/CPF/CNPJ]],relatorio_Ananindeua3[[#This Row],[Coluna2]])</f>
        <v>54151366000190</v>
      </c>
      <c r="L6903" t="str">
        <f t="shared" si="108"/>
        <v>541******90</v>
      </c>
    </row>
    <row r="6904" spans="1:12" x14ac:dyDescent="0.25">
      <c r="A6904" s="23" t="s">
        <v>12376</v>
      </c>
      <c r="B6904" s="23" t="s">
        <v>12377</v>
      </c>
      <c r="C6904" s="23" t="s">
        <v>32</v>
      </c>
      <c r="D6904" s="24">
        <v>45353.302349537036</v>
      </c>
      <c r="E6904" s="25" t="s">
        <v>15</v>
      </c>
      <c r="F6904" s="26" t="s">
        <v>16</v>
      </c>
      <c r="G6904" s="26" t="s">
        <v>14</v>
      </c>
      <c r="H6904" s="23">
        <v>0</v>
      </c>
      <c r="I6904" s="27"/>
      <c r="J6904" s="28">
        <v>0</v>
      </c>
      <c r="K6904" t="str">
        <f>IF((LEN(relatorio_Ananindeua3[[#This Row],[CIF/CPF/CNPJ]])=14),relatorio_Ananindeua3[[#This Row],[CIF/CPF/CNPJ]],relatorio_Ananindeua3[[#This Row],[Coluna2]])</f>
        <v>54141810000197</v>
      </c>
      <c r="L6904" t="str">
        <f t="shared" si="108"/>
        <v>541******97</v>
      </c>
    </row>
    <row r="6905" spans="1:12" x14ac:dyDescent="0.25">
      <c r="A6905" s="23" t="s">
        <v>8027</v>
      </c>
      <c r="B6905" s="23" t="s">
        <v>8028</v>
      </c>
      <c r="C6905" s="23" t="s">
        <v>34</v>
      </c>
      <c r="D6905" s="24">
        <v>45353.302395833336</v>
      </c>
      <c r="E6905" s="25" t="s">
        <v>15</v>
      </c>
      <c r="F6905" s="26" t="s">
        <v>16</v>
      </c>
      <c r="G6905" s="26" t="s">
        <v>14</v>
      </c>
      <c r="H6905" s="23">
        <v>0</v>
      </c>
      <c r="I6905" s="27"/>
      <c r="J6905" s="28">
        <v>0</v>
      </c>
      <c r="K6905" t="str">
        <f>IF((LEN(relatorio_Ananindeua3[[#This Row],[CIF/CPF/CNPJ]])=14),relatorio_Ananindeua3[[#This Row],[CIF/CPF/CNPJ]],relatorio_Ananindeua3[[#This Row],[Coluna2]])</f>
        <v>48925147000119</v>
      </c>
      <c r="L6905" t="str">
        <f t="shared" si="108"/>
        <v>489******19</v>
      </c>
    </row>
    <row r="6906" spans="1:12" x14ac:dyDescent="0.25">
      <c r="A6906" s="23" t="s">
        <v>12386</v>
      </c>
      <c r="B6906" s="23" t="s">
        <v>12387</v>
      </c>
      <c r="C6906" s="23" t="s">
        <v>32</v>
      </c>
      <c r="D6906" s="24">
        <v>45353.31621527778</v>
      </c>
      <c r="E6906" s="25" t="s">
        <v>15</v>
      </c>
      <c r="F6906" s="26" t="s">
        <v>16</v>
      </c>
      <c r="G6906" s="26" t="s">
        <v>14</v>
      </c>
      <c r="H6906" s="23">
        <v>0</v>
      </c>
      <c r="I6906" s="27"/>
      <c r="J6906" s="28">
        <v>0</v>
      </c>
      <c r="K6906" t="str">
        <f>IF((LEN(relatorio_Ananindeua3[[#This Row],[CIF/CPF/CNPJ]])=14),relatorio_Ananindeua3[[#This Row],[CIF/CPF/CNPJ]],relatorio_Ananindeua3[[#This Row],[Coluna2]])</f>
        <v>54144708000145</v>
      </c>
      <c r="L6906" t="str">
        <f t="shared" si="108"/>
        <v>541******45</v>
      </c>
    </row>
    <row r="6907" spans="1:12" x14ac:dyDescent="0.25">
      <c r="A6907" s="23" t="s">
        <v>9120</v>
      </c>
      <c r="B6907" s="23" t="s">
        <v>9121</v>
      </c>
      <c r="C6907" s="23" t="s">
        <v>34</v>
      </c>
      <c r="D6907" s="24">
        <v>45353.316284722219</v>
      </c>
      <c r="E6907" s="25" t="s">
        <v>15</v>
      </c>
      <c r="F6907" s="26" t="s">
        <v>16</v>
      </c>
      <c r="G6907" s="26" t="s">
        <v>14</v>
      </c>
      <c r="H6907" s="23">
        <v>0</v>
      </c>
      <c r="I6907" s="27"/>
      <c r="J6907" s="28">
        <v>0</v>
      </c>
      <c r="K6907" t="str">
        <f>IF((LEN(relatorio_Ananindeua3[[#This Row],[CIF/CPF/CNPJ]])=14),relatorio_Ananindeua3[[#This Row],[CIF/CPF/CNPJ]],relatorio_Ananindeua3[[#This Row],[Coluna2]])</f>
        <v>50845638000100</v>
      </c>
      <c r="L6907" t="str">
        <f t="shared" si="108"/>
        <v>508******00</v>
      </c>
    </row>
    <row r="6908" spans="1:12" x14ac:dyDescent="0.25">
      <c r="A6908" s="23" t="s">
        <v>12400</v>
      </c>
      <c r="B6908" s="23" t="s">
        <v>12401</v>
      </c>
      <c r="C6908" s="23" t="s">
        <v>32</v>
      </c>
      <c r="D6908" s="24">
        <v>45353.323148148149</v>
      </c>
      <c r="E6908" s="25" t="s">
        <v>15</v>
      </c>
      <c r="F6908" s="26" t="s">
        <v>16</v>
      </c>
      <c r="G6908" s="26" t="s">
        <v>14</v>
      </c>
      <c r="H6908" s="23">
        <v>0</v>
      </c>
      <c r="I6908" s="27"/>
      <c r="J6908" s="28">
        <v>0</v>
      </c>
      <c r="K6908" t="str">
        <f>IF((LEN(relatorio_Ananindeua3[[#This Row],[CIF/CPF/CNPJ]])=14),relatorio_Ananindeua3[[#This Row],[CIF/CPF/CNPJ]],relatorio_Ananindeua3[[#This Row],[Coluna2]])</f>
        <v>54148847000147</v>
      </c>
      <c r="L6908" t="str">
        <f t="shared" si="108"/>
        <v>541******47</v>
      </c>
    </row>
    <row r="6909" spans="1:12" x14ac:dyDescent="0.25">
      <c r="A6909" s="23" t="s">
        <v>12374</v>
      </c>
      <c r="B6909" s="23" t="s">
        <v>12375</v>
      </c>
      <c r="C6909" s="23" t="s">
        <v>32</v>
      </c>
      <c r="D6909" s="24">
        <v>45353.323171296295</v>
      </c>
      <c r="E6909" s="25" t="s">
        <v>15</v>
      </c>
      <c r="F6909" s="26" t="s">
        <v>16</v>
      </c>
      <c r="G6909" s="26" t="s">
        <v>14</v>
      </c>
      <c r="H6909" s="23">
        <v>0</v>
      </c>
      <c r="I6909" s="27"/>
      <c r="J6909" s="28">
        <v>0</v>
      </c>
      <c r="K6909" t="str">
        <f>IF((LEN(relatorio_Ananindeua3[[#This Row],[CIF/CPF/CNPJ]])=14),relatorio_Ananindeua3[[#This Row],[CIF/CPF/CNPJ]],relatorio_Ananindeua3[[#This Row],[Coluna2]])</f>
        <v>54141731000186</v>
      </c>
      <c r="L6909" t="str">
        <f t="shared" si="108"/>
        <v>541******86</v>
      </c>
    </row>
    <row r="6910" spans="1:12" x14ac:dyDescent="0.25">
      <c r="A6910" s="23" t="s">
        <v>7803</v>
      </c>
      <c r="B6910" s="23" t="s">
        <v>7804</v>
      </c>
      <c r="C6910" s="23" t="s">
        <v>34</v>
      </c>
      <c r="D6910" s="24">
        <v>45353.323182870372</v>
      </c>
      <c r="E6910" s="25" t="s">
        <v>15</v>
      </c>
      <c r="F6910" s="26" t="s">
        <v>16</v>
      </c>
      <c r="G6910" s="26" t="s">
        <v>14</v>
      </c>
      <c r="H6910" s="23">
        <v>0</v>
      </c>
      <c r="I6910" s="27"/>
      <c r="J6910" s="28">
        <v>0</v>
      </c>
      <c r="K6910" t="str">
        <f>IF((LEN(relatorio_Ananindeua3[[#This Row],[CIF/CPF/CNPJ]])=14),relatorio_Ananindeua3[[#This Row],[CIF/CPF/CNPJ]],relatorio_Ananindeua3[[#This Row],[Coluna2]])</f>
        <v>48477282000149</v>
      </c>
      <c r="L6910" t="str">
        <f t="shared" si="108"/>
        <v>484******49</v>
      </c>
    </row>
    <row r="6911" spans="1:12" x14ac:dyDescent="0.25">
      <c r="A6911" s="23" t="s">
        <v>1807</v>
      </c>
      <c r="B6911" s="23" t="s">
        <v>1808</v>
      </c>
      <c r="C6911" s="23" t="s">
        <v>34</v>
      </c>
      <c r="D6911" s="24">
        <v>45353.366979166669</v>
      </c>
      <c r="E6911" s="25" t="s">
        <v>13</v>
      </c>
      <c r="F6911" s="26" t="s">
        <v>16</v>
      </c>
      <c r="G6911" s="26" t="s">
        <v>14</v>
      </c>
      <c r="H6911" s="23">
        <v>0</v>
      </c>
      <c r="I6911" s="27"/>
      <c r="J6911" s="28">
        <v>0</v>
      </c>
      <c r="K6911" t="str">
        <f>IF((LEN(relatorio_Ananindeua3[[#This Row],[CIF/CPF/CNPJ]])=14),relatorio_Ananindeua3[[#This Row],[CIF/CPF/CNPJ]],relatorio_Ananindeua3[[#This Row],[Coluna2]])</f>
        <v>24567987000199</v>
      </c>
      <c r="L6911" t="str">
        <f t="shared" si="108"/>
        <v>245******99</v>
      </c>
    </row>
    <row r="6912" spans="1:12" x14ac:dyDescent="0.25">
      <c r="A6912" s="23" t="s">
        <v>2140</v>
      </c>
      <c r="B6912" s="23" t="s">
        <v>2141</v>
      </c>
      <c r="C6912" s="23" t="s">
        <v>34</v>
      </c>
      <c r="D6912" s="24">
        <v>45353.783796296295</v>
      </c>
      <c r="E6912" s="25" t="s">
        <v>13</v>
      </c>
      <c r="F6912" s="26" t="s">
        <v>16</v>
      </c>
      <c r="G6912" s="26" t="s">
        <v>14</v>
      </c>
      <c r="H6912" s="23">
        <v>0</v>
      </c>
      <c r="I6912" s="27"/>
      <c r="J6912" s="28">
        <v>0</v>
      </c>
      <c r="K6912" t="str">
        <f>IF((LEN(relatorio_Ananindeua3[[#This Row],[CIF/CPF/CNPJ]])=14),relatorio_Ananindeua3[[#This Row],[CIF/CPF/CNPJ]],relatorio_Ananindeua3[[#This Row],[Coluna2]])</f>
        <v>27283236000139</v>
      </c>
      <c r="L6912" t="str">
        <f t="shared" si="108"/>
        <v>272******39</v>
      </c>
    </row>
    <row r="6913" spans="1:12" x14ac:dyDescent="0.25">
      <c r="A6913" s="23" t="s">
        <v>12428</v>
      </c>
      <c r="B6913" s="23" t="s">
        <v>12429</v>
      </c>
      <c r="C6913" s="23" t="s">
        <v>32</v>
      </c>
      <c r="D6913" s="24">
        <v>45354.024537037039</v>
      </c>
      <c r="E6913" s="25" t="s">
        <v>15</v>
      </c>
      <c r="F6913" s="26" t="s">
        <v>16</v>
      </c>
      <c r="G6913" s="26" t="s">
        <v>14</v>
      </c>
      <c r="H6913" s="23">
        <v>0</v>
      </c>
      <c r="I6913" s="27"/>
      <c r="J6913" s="28">
        <v>0</v>
      </c>
      <c r="K6913" t="str">
        <f>IF((LEN(relatorio_Ananindeua3[[#This Row],[CIF/CPF/CNPJ]])=14),relatorio_Ananindeua3[[#This Row],[CIF/CPF/CNPJ]],relatorio_Ananindeua3[[#This Row],[Coluna2]])</f>
        <v>54157249000134</v>
      </c>
      <c r="L6913" t="str">
        <f t="shared" si="108"/>
        <v>541******34</v>
      </c>
    </row>
    <row r="6914" spans="1:12" x14ac:dyDescent="0.25">
      <c r="A6914" s="23" t="s">
        <v>12422</v>
      </c>
      <c r="B6914" s="23" t="s">
        <v>12423</v>
      </c>
      <c r="C6914" s="23" t="s">
        <v>34</v>
      </c>
      <c r="D6914" s="24">
        <v>45354.024594907409</v>
      </c>
      <c r="E6914" s="25" t="s">
        <v>15</v>
      </c>
      <c r="F6914" s="26" t="s">
        <v>16</v>
      </c>
      <c r="G6914" s="26" t="s">
        <v>14</v>
      </c>
      <c r="H6914" s="23">
        <v>0</v>
      </c>
      <c r="I6914" s="27"/>
      <c r="J6914" s="28">
        <v>0</v>
      </c>
      <c r="K6914" t="str">
        <f>IF((LEN(relatorio_Ananindeua3[[#This Row],[CIF/CPF/CNPJ]])=14),relatorio_Ananindeua3[[#This Row],[CIF/CPF/CNPJ]],relatorio_Ananindeua3[[#This Row],[Coluna2]])</f>
        <v>54153856000126</v>
      </c>
      <c r="L6914" t="str">
        <f t="shared" si="108"/>
        <v>541******26</v>
      </c>
    </row>
    <row r="6915" spans="1:12" x14ac:dyDescent="0.25">
      <c r="A6915" s="23" t="s">
        <v>12328</v>
      </c>
      <c r="B6915" s="23" t="s">
        <v>12329</v>
      </c>
      <c r="C6915" s="23" t="s">
        <v>34</v>
      </c>
      <c r="D6915" s="24">
        <v>45354.024606481478</v>
      </c>
      <c r="E6915" s="25" t="s">
        <v>15</v>
      </c>
      <c r="F6915" s="26" t="s">
        <v>16</v>
      </c>
      <c r="G6915" s="26" t="s">
        <v>14</v>
      </c>
      <c r="H6915" s="23">
        <v>0</v>
      </c>
      <c r="I6915" s="27"/>
      <c r="J6915" s="28">
        <v>0</v>
      </c>
      <c r="K6915" t="str">
        <f>IF((LEN(relatorio_Ananindeua3[[#This Row],[CIF/CPF/CNPJ]])=14),relatorio_Ananindeua3[[#This Row],[CIF/CPF/CNPJ]],relatorio_Ananindeua3[[#This Row],[Coluna2]])</f>
        <v>54126744000186</v>
      </c>
      <c r="L6915" t="str">
        <f t="shared" si="108"/>
        <v>541******86</v>
      </c>
    </row>
    <row r="6916" spans="1:12" x14ac:dyDescent="0.25">
      <c r="A6916" s="23" t="s">
        <v>1574</v>
      </c>
      <c r="B6916" s="23" t="s">
        <v>1575</v>
      </c>
      <c r="C6916" s="23" t="s">
        <v>34</v>
      </c>
      <c r="D6916" s="24">
        <v>45354.024710648147</v>
      </c>
      <c r="E6916" s="25" t="s">
        <v>15</v>
      </c>
      <c r="F6916" s="26" t="s">
        <v>16</v>
      </c>
      <c r="G6916" s="26" t="s">
        <v>14</v>
      </c>
      <c r="H6916" s="23">
        <v>0</v>
      </c>
      <c r="I6916" s="27"/>
      <c r="J6916" s="28">
        <v>0</v>
      </c>
      <c r="K6916" t="str">
        <f>IF((LEN(relatorio_Ananindeua3[[#This Row],[CIF/CPF/CNPJ]])=14),relatorio_Ananindeua3[[#This Row],[CIF/CPF/CNPJ]],relatorio_Ananindeua3[[#This Row],[Coluna2]])</f>
        <v>22795172000131</v>
      </c>
      <c r="L6916" t="str">
        <f t="shared" si="108"/>
        <v>227******31</v>
      </c>
    </row>
    <row r="6917" spans="1:12" x14ac:dyDescent="0.25">
      <c r="A6917" s="23" t="s">
        <v>12430</v>
      </c>
      <c r="B6917" s="23" t="s">
        <v>12431</v>
      </c>
      <c r="C6917" s="23" t="s">
        <v>32</v>
      </c>
      <c r="D6917" s="24">
        <v>45354.031493055554</v>
      </c>
      <c r="E6917" s="25" t="s">
        <v>15</v>
      </c>
      <c r="F6917" s="26" t="s">
        <v>16</v>
      </c>
      <c r="G6917" s="26" t="s">
        <v>14</v>
      </c>
      <c r="H6917" s="23">
        <v>0</v>
      </c>
      <c r="I6917" s="27"/>
      <c r="J6917" s="28">
        <v>0</v>
      </c>
      <c r="K6917" t="str">
        <f>IF((LEN(relatorio_Ananindeua3[[#This Row],[CIF/CPF/CNPJ]])=14),relatorio_Ananindeua3[[#This Row],[CIF/CPF/CNPJ]],relatorio_Ananindeua3[[#This Row],[Coluna2]])</f>
        <v>54158303000166</v>
      </c>
      <c r="L6917" t="str">
        <f t="shared" si="108"/>
        <v>541******66</v>
      </c>
    </row>
    <row r="6918" spans="1:12" x14ac:dyDescent="0.25">
      <c r="A6918" s="23" t="s">
        <v>9543</v>
      </c>
      <c r="B6918" s="23" t="s">
        <v>9544</v>
      </c>
      <c r="C6918" s="23" t="s">
        <v>34</v>
      </c>
      <c r="D6918" s="24">
        <v>45354.0315162037</v>
      </c>
      <c r="E6918" s="25" t="s">
        <v>15</v>
      </c>
      <c r="F6918" s="26" t="s">
        <v>16</v>
      </c>
      <c r="G6918" s="26" t="s">
        <v>14</v>
      </c>
      <c r="H6918" s="23">
        <v>0</v>
      </c>
      <c r="I6918" s="27"/>
      <c r="J6918" s="28">
        <v>0</v>
      </c>
      <c r="K6918" t="str">
        <f>IF((LEN(relatorio_Ananindeua3[[#This Row],[CIF/CPF/CNPJ]])=14),relatorio_Ananindeua3[[#This Row],[CIF/CPF/CNPJ]],relatorio_Ananindeua3[[#This Row],[Coluna2]])</f>
        <v>51649727000135</v>
      </c>
      <c r="L6918" t="str">
        <f t="shared" si="108"/>
        <v>516******35</v>
      </c>
    </row>
    <row r="6919" spans="1:12" x14ac:dyDescent="0.25">
      <c r="A6919" s="23" t="s">
        <v>1340</v>
      </c>
      <c r="B6919" s="23" t="s">
        <v>1341</v>
      </c>
      <c r="C6919" s="23" t="s">
        <v>34</v>
      </c>
      <c r="D6919" s="24">
        <v>45354.031550925924</v>
      </c>
      <c r="E6919" s="25" t="s">
        <v>15</v>
      </c>
      <c r="F6919" s="26" t="s">
        <v>16</v>
      </c>
      <c r="G6919" s="26" t="s">
        <v>14</v>
      </c>
      <c r="H6919" s="23">
        <v>0</v>
      </c>
      <c r="I6919" s="27"/>
      <c r="J6919" s="28">
        <v>0</v>
      </c>
      <c r="K6919" t="str">
        <f>IF((LEN(relatorio_Ananindeua3[[#This Row],[CIF/CPF/CNPJ]])=14),relatorio_Ananindeua3[[#This Row],[CIF/CPF/CNPJ]],relatorio_Ananindeua3[[#This Row],[Coluna2]])</f>
        <v>20460081000110</v>
      </c>
      <c r="L6919" t="str">
        <f t="shared" si="108"/>
        <v>204******10</v>
      </c>
    </row>
    <row r="6920" spans="1:12" x14ac:dyDescent="0.25">
      <c r="A6920" s="23" t="s">
        <v>12432</v>
      </c>
      <c r="B6920" s="23" t="s">
        <v>12433</v>
      </c>
      <c r="C6920" s="23" t="s">
        <v>32</v>
      </c>
      <c r="D6920" s="24">
        <v>45354.045393518521</v>
      </c>
      <c r="E6920" s="25" t="s">
        <v>15</v>
      </c>
      <c r="F6920" s="26" t="s">
        <v>16</v>
      </c>
      <c r="G6920" s="26" t="s">
        <v>14</v>
      </c>
      <c r="H6920" s="23">
        <v>0</v>
      </c>
      <c r="I6920" s="27"/>
      <c r="J6920" s="28">
        <v>0</v>
      </c>
      <c r="K6920" t="str">
        <f>IF((LEN(relatorio_Ananindeua3[[#This Row],[CIF/CPF/CNPJ]])=14),relatorio_Ananindeua3[[#This Row],[CIF/CPF/CNPJ]],relatorio_Ananindeua3[[#This Row],[Coluna2]])</f>
        <v>54158347000196</v>
      </c>
      <c r="L6920" t="str">
        <f t="shared" si="108"/>
        <v>541******96</v>
      </c>
    </row>
    <row r="6921" spans="1:12" x14ac:dyDescent="0.25">
      <c r="A6921" s="23" t="s">
        <v>12434</v>
      </c>
      <c r="B6921" s="23" t="s">
        <v>12435</v>
      </c>
      <c r="C6921" s="23" t="s">
        <v>32</v>
      </c>
      <c r="D6921" s="24">
        <v>45354.31621527778</v>
      </c>
      <c r="E6921" s="25" t="s">
        <v>15</v>
      </c>
      <c r="F6921" s="26" t="s">
        <v>16</v>
      </c>
      <c r="G6921" s="26" t="s">
        <v>14</v>
      </c>
      <c r="H6921" s="23">
        <v>0</v>
      </c>
      <c r="I6921" s="27"/>
      <c r="J6921" s="28">
        <v>0</v>
      </c>
      <c r="K6921" t="str">
        <f>IF((LEN(relatorio_Ananindeua3[[#This Row],[CIF/CPF/CNPJ]])=14),relatorio_Ananindeua3[[#This Row],[CIF/CPF/CNPJ]],relatorio_Ananindeua3[[#This Row],[Coluna2]])</f>
        <v>54159190000113</v>
      </c>
      <c r="L6921" t="str">
        <f t="shared" si="108"/>
        <v>541******13</v>
      </c>
    </row>
    <row r="6922" spans="1:12" x14ac:dyDescent="0.25">
      <c r="A6922" s="23" t="s">
        <v>12436</v>
      </c>
      <c r="B6922" s="23" t="s">
        <v>12437</v>
      </c>
      <c r="C6922" s="23" t="s">
        <v>32</v>
      </c>
      <c r="D6922" s="24">
        <v>45354.31621527778</v>
      </c>
      <c r="E6922" s="25" t="s">
        <v>15</v>
      </c>
      <c r="F6922" s="26" t="s">
        <v>16</v>
      </c>
      <c r="G6922" s="26" t="s">
        <v>14</v>
      </c>
      <c r="H6922" s="23">
        <v>0</v>
      </c>
      <c r="I6922" s="27"/>
      <c r="J6922" s="28">
        <v>0</v>
      </c>
      <c r="K6922" t="str">
        <f>IF((LEN(relatorio_Ananindeua3[[#This Row],[CIF/CPF/CNPJ]])=14),relatorio_Ananindeua3[[#This Row],[CIF/CPF/CNPJ]],relatorio_Ananindeua3[[#This Row],[Coluna2]])</f>
        <v>54159558000143</v>
      </c>
      <c r="L6922" t="str">
        <f t="shared" si="108"/>
        <v>541******43</v>
      </c>
    </row>
    <row r="6923" spans="1:12" x14ac:dyDescent="0.25">
      <c r="A6923" s="23" t="s">
        <v>6904</v>
      </c>
      <c r="B6923" s="23" t="s">
        <v>6905</v>
      </c>
      <c r="C6923" s="23" t="s">
        <v>20</v>
      </c>
      <c r="D6923" s="24">
        <v>45355</v>
      </c>
      <c r="E6923" s="25" t="s">
        <v>15</v>
      </c>
      <c r="F6923" s="26" t="s">
        <v>19</v>
      </c>
      <c r="G6923" s="26" t="s">
        <v>13496</v>
      </c>
      <c r="H6923" s="23">
        <v>0</v>
      </c>
      <c r="I6923" s="27"/>
      <c r="J6923" s="28">
        <v>23</v>
      </c>
      <c r="K6923" t="str">
        <f>IF((LEN(relatorio_Ananindeua3[[#This Row],[CIF/CPF/CNPJ]])=14),relatorio_Ananindeua3[[#This Row],[CIF/CPF/CNPJ]],relatorio_Ananindeua3[[#This Row],[Coluna2]])</f>
        <v>46201083002393</v>
      </c>
      <c r="L6923" t="str">
        <f t="shared" si="108"/>
        <v>462******93</v>
      </c>
    </row>
    <row r="6924" spans="1:12" x14ac:dyDescent="0.25">
      <c r="A6924" s="23" t="s">
        <v>13467</v>
      </c>
      <c r="B6924" s="23" t="s">
        <v>13466</v>
      </c>
      <c r="C6924" s="23" t="s">
        <v>21</v>
      </c>
      <c r="D6924" s="24">
        <v>45355</v>
      </c>
      <c r="E6924" s="25" t="s">
        <v>15</v>
      </c>
      <c r="F6924" s="26" t="s">
        <v>19</v>
      </c>
      <c r="G6924" s="26" t="s">
        <v>13496</v>
      </c>
      <c r="H6924" s="23">
        <v>0</v>
      </c>
      <c r="I6924" s="27"/>
      <c r="J6924" s="28">
        <v>73.16</v>
      </c>
      <c r="K6924" t="str">
        <f>IF((LEN(relatorio_Ananindeua3[[#This Row],[CIF/CPF/CNPJ]])=14),relatorio_Ananindeua3[[#This Row],[CIF/CPF/CNPJ]],relatorio_Ananindeua3[[#This Row],[Coluna2]])</f>
        <v>60975737005978</v>
      </c>
      <c r="L6924" t="str">
        <f t="shared" si="108"/>
        <v>609******78</v>
      </c>
    </row>
    <row r="6925" spans="1:12" x14ac:dyDescent="0.25">
      <c r="A6925" s="23" t="s">
        <v>13475</v>
      </c>
      <c r="B6925" s="23" t="s">
        <v>13476</v>
      </c>
      <c r="C6925" s="23" t="s">
        <v>20</v>
      </c>
      <c r="D6925" s="24">
        <v>45355</v>
      </c>
      <c r="E6925" s="25" t="s">
        <v>15</v>
      </c>
      <c r="F6925" s="26" t="s">
        <v>19</v>
      </c>
      <c r="G6925" s="26" t="s">
        <v>13496</v>
      </c>
      <c r="H6925" s="23">
        <v>0</v>
      </c>
      <c r="I6925" s="27"/>
      <c r="J6925" s="28">
        <v>1.56</v>
      </c>
      <c r="K6925" t="str">
        <f>IF((LEN(relatorio_Ananindeua3[[#This Row],[CIF/CPF/CNPJ]])=14),relatorio_Ananindeua3[[#This Row],[CIF/CPF/CNPJ]],relatorio_Ananindeua3[[#This Row],[Coluna2]])</f>
        <v>83316729000107</v>
      </c>
      <c r="L6925" t="str">
        <f t="shared" si="108"/>
        <v>833******07</v>
      </c>
    </row>
    <row r="6926" spans="1:12" x14ac:dyDescent="0.25">
      <c r="A6926" s="23" t="s">
        <v>13479</v>
      </c>
      <c r="B6926" s="23" t="s">
        <v>13480</v>
      </c>
      <c r="C6926" s="23" t="s">
        <v>20</v>
      </c>
      <c r="D6926" s="24">
        <v>45355</v>
      </c>
      <c r="E6926" s="25" t="s">
        <v>15</v>
      </c>
      <c r="F6926" s="26" t="s">
        <v>19</v>
      </c>
      <c r="G6926" s="26" t="s">
        <v>13496</v>
      </c>
      <c r="H6926" s="23">
        <v>0</v>
      </c>
      <c r="I6926" s="27"/>
      <c r="J6926" s="28">
        <v>24.08</v>
      </c>
      <c r="K6926" t="str">
        <f>IF((LEN(relatorio_Ananindeua3[[#This Row],[CIF/CPF/CNPJ]])=14),relatorio_Ananindeua3[[#This Row],[CIF/CPF/CNPJ]],relatorio_Ananindeua3[[#This Row],[Coluna2]])</f>
        <v>83342162000305</v>
      </c>
      <c r="L6926" t="str">
        <f t="shared" si="108"/>
        <v>833******05</v>
      </c>
    </row>
    <row r="6927" spans="1:12" x14ac:dyDescent="0.25">
      <c r="A6927" s="23" t="s">
        <v>12448</v>
      </c>
      <c r="B6927" s="23" t="s">
        <v>12449</v>
      </c>
      <c r="C6927" s="23" t="s">
        <v>32</v>
      </c>
      <c r="D6927" s="24">
        <v>45355.0315162037</v>
      </c>
      <c r="E6927" s="25" t="s">
        <v>15</v>
      </c>
      <c r="F6927" s="26" t="s">
        <v>16</v>
      </c>
      <c r="G6927" s="26" t="s">
        <v>14</v>
      </c>
      <c r="H6927" s="23">
        <v>0</v>
      </c>
      <c r="I6927" s="27"/>
      <c r="J6927" s="28">
        <v>0</v>
      </c>
      <c r="K6927" t="str">
        <f>IF((LEN(relatorio_Ananindeua3[[#This Row],[CIF/CPF/CNPJ]])=14),relatorio_Ananindeua3[[#This Row],[CIF/CPF/CNPJ]],relatorio_Ananindeua3[[#This Row],[Coluna2]])</f>
        <v>54162137000171</v>
      </c>
      <c r="L6927" t="str">
        <f t="shared" si="108"/>
        <v>541******71</v>
      </c>
    </row>
    <row r="6928" spans="1:12" x14ac:dyDescent="0.25">
      <c r="A6928" s="23" t="s">
        <v>12444</v>
      </c>
      <c r="B6928" s="23" t="s">
        <v>12445</v>
      </c>
      <c r="C6928" s="23" t="s">
        <v>32</v>
      </c>
      <c r="D6928" s="24">
        <v>45355.031550925924</v>
      </c>
      <c r="E6928" s="25" t="s">
        <v>15</v>
      </c>
      <c r="F6928" s="26" t="s">
        <v>16</v>
      </c>
      <c r="G6928" s="26" t="s">
        <v>14</v>
      </c>
      <c r="H6928" s="23">
        <v>0</v>
      </c>
      <c r="I6928" s="27"/>
      <c r="J6928" s="28">
        <v>0</v>
      </c>
      <c r="K6928" t="str">
        <f>IF((LEN(relatorio_Ananindeua3[[#This Row],[CIF/CPF/CNPJ]])=14),relatorio_Ananindeua3[[#This Row],[CIF/CPF/CNPJ]],relatorio_Ananindeua3[[#This Row],[Coluna2]])</f>
        <v>54160854000164</v>
      </c>
      <c r="L6928" t="str">
        <f t="shared" si="108"/>
        <v>541******64</v>
      </c>
    </row>
    <row r="6929" spans="1:12" x14ac:dyDescent="0.25">
      <c r="A6929" s="23" t="s">
        <v>12450</v>
      </c>
      <c r="B6929" s="23" t="s">
        <v>12451</v>
      </c>
      <c r="C6929" s="23" t="s">
        <v>32</v>
      </c>
      <c r="D6929" s="24">
        <v>45355.038437499999</v>
      </c>
      <c r="E6929" s="25" t="s">
        <v>15</v>
      </c>
      <c r="F6929" s="26" t="s">
        <v>16</v>
      </c>
      <c r="G6929" s="26" t="s">
        <v>14</v>
      </c>
      <c r="H6929" s="23">
        <v>0</v>
      </c>
      <c r="I6929" s="27"/>
      <c r="J6929" s="28">
        <v>0</v>
      </c>
      <c r="K6929" t="str">
        <f>IF((LEN(relatorio_Ananindeua3[[#This Row],[CIF/CPF/CNPJ]])=14),relatorio_Ananindeua3[[#This Row],[CIF/CPF/CNPJ]],relatorio_Ananindeua3[[#This Row],[Coluna2]])</f>
        <v>54162172000190</v>
      </c>
      <c r="L6929" t="str">
        <f t="shared" si="108"/>
        <v>541******90</v>
      </c>
    </row>
    <row r="6930" spans="1:12" x14ac:dyDescent="0.25">
      <c r="A6930" s="23" t="s">
        <v>12452</v>
      </c>
      <c r="B6930" s="23" t="s">
        <v>12453</v>
      </c>
      <c r="C6930" s="23" t="s">
        <v>32</v>
      </c>
      <c r="D6930" s="24">
        <v>45355.038437499999</v>
      </c>
      <c r="E6930" s="25" t="s">
        <v>15</v>
      </c>
      <c r="F6930" s="26" t="s">
        <v>16</v>
      </c>
      <c r="G6930" s="26" t="s">
        <v>14</v>
      </c>
      <c r="H6930" s="23">
        <v>0</v>
      </c>
      <c r="I6930" s="27"/>
      <c r="J6930" s="28">
        <v>0</v>
      </c>
      <c r="K6930" t="str">
        <f>IF((LEN(relatorio_Ananindeua3[[#This Row],[CIF/CPF/CNPJ]])=14),relatorio_Ananindeua3[[#This Row],[CIF/CPF/CNPJ]],relatorio_Ananindeua3[[#This Row],[Coluna2]])</f>
        <v>54162256000124</v>
      </c>
      <c r="L6930" t="str">
        <f t="shared" ref="L6930:L6993" si="109">_xlfn.CONCAT(LEFT(A6930,3),REPT("*",6),RIGHT(A6930,2))</f>
        <v>541******24</v>
      </c>
    </row>
    <row r="6931" spans="1:12" x14ac:dyDescent="0.25">
      <c r="A6931" s="23" t="s">
        <v>12446</v>
      </c>
      <c r="B6931" s="23" t="s">
        <v>12447</v>
      </c>
      <c r="C6931" s="23" t="s">
        <v>32</v>
      </c>
      <c r="D6931" s="24">
        <v>45355.038449074076</v>
      </c>
      <c r="E6931" s="25" t="s">
        <v>15</v>
      </c>
      <c r="F6931" s="26" t="s">
        <v>16</v>
      </c>
      <c r="G6931" s="26" t="s">
        <v>14</v>
      </c>
      <c r="H6931" s="23">
        <v>0</v>
      </c>
      <c r="I6931" s="27"/>
      <c r="J6931" s="28">
        <v>0</v>
      </c>
      <c r="K6931" t="str">
        <f>IF((LEN(relatorio_Ananindeua3[[#This Row],[CIF/CPF/CNPJ]])=14),relatorio_Ananindeua3[[#This Row],[CIF/CPF/CNPJ]],relatorio_Ananindeua3[[#This Row],[Coluna2]])</f>
        <v>54162103000187</v>
      </c>
      <c r="L6931" t="str">
        <f t="shared" si="109"/>
        <v>541******87</v>
      </c>
    </row>
    <row r="6932" spans="1:12" x14ac:dyDescent="0.25">
      <c r="A6932" s="23" t="s">
        <v>12440</v>
      </c>
      <c r="B6932" s="23" t="s">
        <v>12441</v>
      </c>
      <c r="C6932" s="23" t="s">
        <v>32</v>
      </c>
      <c r="D6932" s="24">
        <v>45355.038460648146</v>
      </c>
      <c r="E6932" s="25" t="s">
        <v>15</v>
      </c>
      <c r="F6932" s="26" t="s">
        <v>16</v>
      </c>
      <c r="G6932" s="26" t="s">
        <v>14</v>
      </c>
      <c r="H6932" s="23">
        <v>0</v>
      </c>
      <c r="I6932" s="27"/>
      <c r="J6932" s="28">
        <v>0</v>
      </c>
      <c r="K6932" t="str">
        <f>IF((LEN(relatorio_Ananindeua3[[#This Row],[CIF/CPF/CNPJ]])=14),relatorio_Ananindeua3[[#This Row],[CIF/CPF/CNPJ]],relatorio_Ananindeua3[[#This Row],[Coluna2]])</f>
        <v>54160348000175</v>
      </c>
      <c r="L6932" t="str">
        <f t="shared" si="109"/>
        <v>541******75</v>
      </c>
    </row>
    <row r="6933" spans="1:12" x14ac:dyDescent="0.25">
      <c r="A6933" s="23" t="s">
        <v>12438</v>
      </c>
      <c r="B6933" s="23" t="s">
        <v>12439</v>
      </c>
      <c r="C6933" s="23" t="s">
        <v>32</v>
      </c>
      <c r="D6933" s="24">
        <v>45355.038472222222</v>
      </c>
      <c r="E6933" s="25" t="s">
        <v>15</v>
      </c>
      <c r="F6933" s="26" t="s">
        <v>16</v>
      </c>
      <c r="G6933" s="26" t="s">
        <v>14</v>
      </c>
      <c r="H6933" s="23">
        <v>0</v>
      </c>
      <c r="I6933" s="27"/>
      <c r="J6933" s="28">
        <v>0</v>
      </c>
      <c r="K6933" t="str">
        <f>IF((LEN(relatorio_Ananindeua3[[#This Row],[CIF/CPF/CNPJ]])=14),relatorio_Ananindeua3[[#This Row],[CIF/CPF/CNPJ]],relatorio_Ananindeua3[[#This Row],[Coluna2]])</f>
        <v>54159720000123</v>
      </c>
      <c r="L6933" t="str">
        <f t="shared" si="109"/>
        <v>541******23</v>
      </c>
    </row>
    <row r="6934" spans="1:12" x14ac:dyDescent="0.25">
      <c r="A6934" s="23" t="s">
        <v>4874</v>
      </c>
      <c r="B6934" s="23" t="s">
        <v>4875</v>
      </c>
      <c r="C6934" s="23" t="s">
        <v>34</v>
      </c>
      <c r="D6934" s="24">
        <v>45355.038541666669</v>
      </c>
      <c r="E6934" s="25" t="s">
        <v>15</v>
      </c>
      <c r="F6934" s="26" t="s">
        <v>16</v>
      </c>
      <c r="G6934" s="26" t="s">
        <v>14</v>
      </c>
      <c r="H6934" s="23">
        <v>0</v>
      </c>
      <c r="I6934" s="27"/>
      <c r="J6934" s="28">
        <v>0</v>
      </c>
      <c r="K6934" t="str">
        <f>IF((LEN(relatorio_Ananindeua3[[#This Row],[CIF/CPF/CNPJ]])=14),relatorio_Ananindeua3[[#This Row],[CIF/CPF/CNPJ]],relatorio_Ananindeua3[[#This Row],[Coluna2]])</f>
        <v>39849384000157</v>
      </c>
      <c r="L6934" t="str">
        <f t="shared" si="109"/>
        <v>398******57</v>
      </c>
    </row>
    <row r="6935" spans="1:12" x14ac:dyDescent="0.25">
      <c r="A6935" s="23" t="s">
        <v>12442</v>
      </c>
      <c r="B6935" s="23" t="s">
        <v>12443</v>
      </c>
      <c r="C6935" s="23" t="s">
        <v>32</v>
      </c>
      <c r="D6935" s="24">
        <v>45355.045393518521</v>
      </c>
      <c r="E6935" s="25" t="s">
        <v>15</v>
      </c>
      <c r="F6935" s="26" t="s">
        <v>16</v>
      </c>
      <c r="G6935" s="26" t="s">
        <v>14</v>
      </c>
      <c r="H6935" s="23">
        <v>0</v>
      </c>
      <c r="I6935" s="27"/>
      <c r="J6935" s="28">
        <v>0</v>
      </c>
      <c r="K6935" t="str">
        <f>IF((LEN(relatorio_Ananindeua3[[#This Row],[CIF/CPF/CNPJ]])=14),relatorio_Ananindeua3[[#This Row],[CIF/CPF/CNPJ]],relatorio_Ananindeua3[[#This Row],[Coluna2]])</f>
        <v>54160849000151</v>
      </c>
      <c r="L6935" t="str">
        <f t="shared" si="109"/>
        <v>541******51</v>
      </c>
    </row>
    <row r="6936" spans="1:12" x14ac:dyDescent="0.25">
      <c r="A6936" s="23" t="s">
        <v>12280</v>
      </c>
      <c r="B6936" s="23" t="s">
        <v>12281</v>
      </c>
      <c r="C6936" s="23" t="s">
        <v>34</v>
      </c>
      <c r="D6936" s="24">
        <v>45355.045416666668</v>
      </c>
      <c r="E6936" s="25" t="s">
        <v>15</v>
      </c>
      <c r="F6936" s="26" t="s">
        <v>16</v>
      </c>
      <c r="G6936" s="26" t="s">
        <v>14</v>
      </c>
      <c r="H6936" s="23">
        <v>0</v>
      </c>
      <c r="I6936" s="27"/>
      <c r="J6936" s="28">
        <v>0</v>
      </c>
      <c r="K6936" t="str">
        <f>IF((LEN(relatorio_Ananindeua3[[#This Row],[CIF/CPF/CNPJ]])=14),relatorio_Ananindeua3[[#This Row],[CIF/CPF/CNPJ]],relatorio_Ananindeua3[[#This Row],[Coluna2]])</f>
        <v>54105738000142</v>
      </c>
      <c r="L6936" t="str">
        <f t="shared" si="109"/>
        <v>541******42</v>
      </c>
    </row>
    <row r="6937" spans="1:12" x14ac:dyDescent="0.25">
      <c r="A6937" s="23" t="s">
        <v>87</v>
      </c>
      <c r="B6937" s="23" t="s">
        <v>88</v>
      </c>
      <c r="C6937" s="23" t="s">
        <v>21</v>
      </c>
      <c r="D6937" s="24">
        <v>45355.473425925928</v>
      </c>
      <c r="E6937" s="25" t="s">
        <v>15</v>
      </c>
      <c r="F6937" s="26" t="s">
        <v>19</v>
      </c>
      <c r="G6937" s="26" t="s">
        <v>13496</v>
      </c>
      <c r="H6937" s="23">
        <v>0</v>
      </c>
      <c r="I6937" s="27"/>
      <c r="J6937" s="28">
        <v>0</v>
      </c>
      <c r="K6937" t="str">
        <f>IF((LEN(relatorio_Ananindeua3[[#This Row],[CIF/CPF/CNPJ]])=14),relatorio_Ananindeua3[[#This Row],[CIF/CPF/CNPJ]],relatorio_Ananindeua3[[#This Row],[Coluna2]])</f>
        <v>08785870000125</v>
      </c>
      <c r="L6937" t="str">
        <f t="shared" si="109"/>
        <v>087******25</v>
      </c>
    </row>
    <row r="6938" spans="1:12" x14ac:dyDescent="0.25">
      <c r="A6938" s="23" t="s">
        <v>87</v>
      </c>
      <c r="B6938" s="23" t="s">
        <v>88</v>
      </c>
      <c r="C6938" s="23" t="s">
        <v>21</v>
      </c>
      <c r="D6938" s="24">
        <v>45355.483541666668</v>
      </c>
      <c r="E6938" s="25" t="s">
        <v>15</v>
      </c>
      <c r="F6938" s="26" t="s">
        <v>19</v>
      </c>
      <c r="G6938" s="26" t="s">
        <v>13496</v>
      </c>
      <c r="H6938" s="23">
        <v>0</v>
      </c>
      <c r="I6938" s="27"/>
      <c r="J6938" s="28">
        <v>0</v>
      </c>
      <c r="K6938" t="str">
        <f>IF((LEN(relatorio_Ananindeua3[[#This Row],[CIF/CPF/CNPJ]])=14),relatorio_Ananindeua3[[#This Row],[CIF/CPF/CNPJ]],relatorio_Ananindeua3[[#This Row],[Coluna2]])</f>
        <v>08785870000125</v>
      </c>
      <c r="L6938" t="str">
        <f t="shared" si="109"/>
        <v>087******25</v>
      </c>
    </row>
    <row r="6939" spans="1:12" x14ac:dyDescent="0.25">
      <c r="A6939" s="23" t="s">
        <v>7114</v>
      </c>
      <c r="B6939" s="23" t="s">
        <v>7115</v>
      </c>
      <c r="C6939" s="23" t="s">
        <v>34</v>
      </c>
      <c r="D6939" s="24">
        <v>45355.594305555554</v>
      </c>
      <c r="E6939" s="25" t="s">
        <v>13</v>
      </c>
      <c r="F6939" s="26" t="s">
        <v>16</v>
      </c>
      <c r="G6939" s="26" t="s">
        <v>13496</v>
      </c>
      <c r="H6939" s="23">
        <v>0</v>
      </c>
      <c r="I6939" s="27"/>
      <c r="J6939" s="28">
        <v>0</v>
      </c>
      <c r="K6939" t="str">
        <f>IF((LEN(relatorio_Ananindeua3[[#This Row],[CIF/CPF/CNPJ]])=14),relatorio_Ananindeua3[[#This Row],[CIF/CPF/CNPJ]],relatorio_Ananindeua3[[#This Row],[Coluna2]])</f>
        <v>46681348000192</v>
      </c>
      <c r="L6939" t="str">
        <f t="shared" si="109"/>
        <v>466******92</v>
      </c>
    </row>
    <row r="6940" spans="1:12" x14ac:dyDescent="0.25">
      <c r="A6940" s="23" t="s">
        <v>7114</v>
      </c>
      <c r="B6940" s="23" t="s">
        <v>7115</v>
      </c>
      <c r="C6940" s="23" t="s">
        <v>17</v>
      </c>
      <c r="D6940" s="24">
        <v>45355.597013888888</v>
      </c>
      <c r="E6940" s="25" t="s">
        <v>11</v>
      </c>
      <c r="F6940" s="26" t="s">
        <v>16</v>
      </c>
      <c r="G6940" s="26" t="s">
        <v>14</v>
      </c>
      <c r="H6940" s="23">
        <v>0</v>
      </c>
      <c r="I6940" s="27"/>
      <c r="J6940" s="28">
        <v>0</v>
      </c>
      <c r="K6940" t="str">
        <f>IF((LEN(relatorio_Ananindeua3[[#This Row],[CIF/CPF/CNPJ]])=14),relatorio_Ananindeua3[[#This Row],[CIF/CPF/CNPJ]],relatorio_Ananindeua3[[#This Row],[Coluna2]])</f>
        <v>46681348000192</v>
      </c>
      <c r="L6940" t="str">
        <f t="shared" si="109"/>
        <v>466******92</v>
      </c>
    </row>
    <row r="6941" spans="1:12" x14ac:dyDescent="0.25">
      <c r="A6941" s="23" t="s">
        <v>9631</v>
      </c>
      <c r="B6941" s="23" t="s">
        <v>9632</v>
      </c>
      <c r="C6941" s="23" t="s">
        <v>21</v>
      </c>
      <c r="D6941" s="24">
        <v>45355.933229166665</v>
      </c>
      <c r="E6941" s="25" t="s">
        <v>15</v>
      </c>
      <c r="F6941" s="26" t="s">
        <v>19</v>
      </c>
      <c r="G6941" s="26" t="s">
        <v>13496</v>
      </c>
      <c r="H6941" s="23">
        <v>0</v>
      </c>
      <c r="I6941" s="27"/>
      <c r="J6941" s="28">
        <v>5</v>
      </c>
      <c r="K6941" t="str">
        <f>IF((LEN(relatorio_Ananindeua3[[#This Row],[CIF/CPF/CNPJ]])=14),relatorio_Ananindeua3[[#This Row],[CIF/CPF/CNPJ]],relatorio_Ananindeua3[[#This Row],[Coluna2]])</f>
        <v>51881551000142</v>
      </c>
      <c r="L6941" t="str">
        <f t="shared" si="109"/>
        <v>518******42</v>
      </c>
    </row>
    <row r="6942" spans="1:12" x14ac:dyDescent="0.25">
      <c r="A6942" s="23" t="s">
        <v>13467</v>
      </c>
      <c r="B6942" s="23" t="s">
        <v>13466</v>
      </c>
      <c r="C6942" s="23" t="s">
        <v>21</v>
      </c>
      <c r="D6942" s="24">
        <v>45356</v>
      </c>
      <c r="E6942" s="25" t="s">
        <v>15</v>
      </c>
      <c r="F6942" s="26" t="s">
        <v>19</v>
      </c>
      <c r="G6942" s="26" t="s">
        <v>13496</v>
      </c>
      <c r="H6942" s="23">
        <v>0</v>
      </c>
      <c r="I6942" s="27"/>
      <c r="J6942" s="28">
        <v>2326.4</v>
      </c>
      <c r="K6942" t="str">
        <f>IF((LEN(relatorio_Ananindeua3[[#This Row],[CIF/CPF/CNPJ]])=14),relatorio_Ananindeua3[[#This Row],[CIF/CPF/CNPJ]],relatorio_Ananindeua3[[#This Row],[Coluna2]])</f>
        <v>60975737005978</v>
      </c>
      <c r="L6942" t="str">
        <f t="shared" si="109"/>
        <v>609******78</v>
      </c>
    </row>
    <row r="6943" spans="1:12" x14ac:dyDescent="0.25">
      <c r="A6943" s="23" t="s">
        <v>13483</v>
      </c>
      <c r="B6943" s="23" t="s">
        <v>13481</v>
      </c>
      <c r="C6943" s="23" t="s">
        <v>21</v>
      </c>
      <c r="D6943" s="24">
        <v>45356</v>
      </c>
      <c r="E6943" s="25" t="s">
        <v>15</v>
      </c>
      <c r="F6943" s="26" t="s">
        <v>19</v>
      </c>
      <c r="G6943" s="26" t="s">
        <v>13496</v>
      </c>
      <c r="H6943" s="23">
        <v>0</v>
      </c>
      <c r="I6943" s="27"/>
      <c r="J6943" s="28">
        <v>133.13999999999999</v>
      </c>
      <c r="K6943" t="str">
        <f>IF((LEN(relatorio_Ananindeua3[[#This Row],[CIF/CPF/CNPJ]])=14),relatorio_Ananindeua3[[#This Row],[CIF/CPF/CNPJ]],relatorio_Ananindeua3[[#This Row],[Coluna2]])</f>
        <v>83367326011547</v>
      </c>
      <c r="L6943" t="str">
        <f t="shared" si="109"/>
        <v>833******47</v>
      </c>
    </row>
    <row r="6944" spans="1:12" x14ac:dyDescent="0.25">
      <c r="A6944" s="23" t="s">
        <v>12486</v>
      </c>
      <c r="B6944" s="23" t="s">
        <v>12487</v>
      </c>
      <c r="C6944" s="23" t="s">
        <v>32</v>
      </c>
      <c r="D6944" s="24">
        <v>45356.031550925924</v>
      </c>
      <c r="E6944" s="25" t="s">
        <v>15</v>
      </c>
      <c r="F6944" s="26" t="s">
        <v>16</v>
      </c>
      <c r="G6944" s="26" t="s">
        <v>14</v>
      </c>
      <c r="H6944" s="23">
        <v>0</v>
      </c>
      <c r="I6944" s="27"/>
      <c r="J6944" s="28">
        <v>0</v>
      </c>
      <c r="K6944" t="str">
        <f>IF((LEN(relatorio_Ananindeua3[[#This Row],[CIF/CPF/CNPJ]])=14),relatorio_Ananindeua3[[#This Row],[CIF/CPF/CNPJ]],relatorio_Ananindeua3[[#This Row],[Coluna2]])</f>
        <v>54179479000102</v>
      </c>
      <c r="L6944" t="str">
        <f t="shared" si="109"/>
        <v>541******02</v>
      </c>
    </row>
    <row r="6945" spans="1:12" x14ac:dyDescent="0.25">
      <c r="A6945" s="23" t="s">
        <v>12494</v>
      </c>
      <c r="B6945" s="23" t="s">
        <v>12495</v>
      </c>
      <c r="C6945" s="23" t="s">
        <v>32</v>
      </c>
      <c r="D6945" s="24">
        <v>45356.031550925924</v>
      </c>
      <c r="E6945" s="25" t="s">
        <v>15</v>
      </c>
      <c r="F6945" s="26" t="s">
        <v>16</v>
      </c>
      <c r="G6945" s="26" t="s">
        <v>14</v>
      </c>
      <c r="H6945" s="23">
        <v>0</v>
      </c>
      <c r="I6945" s="27"/>
      <c r="J6945" s="28">
        <v>0</v>
      </c>
      <c r="K6945" t="str">
        <f>IF((LEN(relatorio_Ananindeua3[[#This Row],[CIF/CPF/CNPJ]])=14),relatorio_Ananindeua3[[#This Row],[CIF/CPF/CNPJ]],relatorio_Ananindeua3[[#This Row],[Coluna2]])</f>
        <v>54181741000145</v>
      </c>
      <c r="L6945" t="str">
        <f t="shared" si="109"/>
        <v>541******45</v>
      </c>
    </row>
    <row r="6946" spans="1:12" x14ac:dyDescent="0.25">
      <c r="A6946" s="23" t="s">
        <v>12476</v>
      </c>
      <c r="B6946" s="23" t="s">
        <v>12477</v>
      </c>
      <c r="C6946" s="23" t="s">
        <v>32</v>
      </c>
      <c r="D6946" s="24">
        <v>45356.031574074077</v>
      </c>
      <c r="E6946" s="25" t="s">
        <v>15</v>
      </c>
      <c r="F6946" s="26" t="s">
        <v>16</v>
      </c>
      <c r="G6946" s="26" t="s">
        <v>14</v>
      </c>
      <c r="H6946" s="23">
        <v>0</v>
      </c>
      <c r="I6946" s="27"/>
      <c r="J6946" s="28">
        <v>0</v>
      </c>
      <c r="K6946" t="str">
        <f>IF((LEN(relatorio_Ananindeua3[[#This Row],[CIF/CPF/CNPJ]])=14),relatorio_Ananindeua3[[#This Row],[CIF/CPF/CNPJ]],relatorio_Ananindeua3[[#This Row],[Coluna2]])</f>
        <v>54173842000174</v>
      </c>
      <c r="L6946" t="str">
        <f t="shared" si="109"/>
        <v>541******74</v>
      </c>
    </row>
    <row r="6947" spans="1:12" x14ac:dyDescent="0.25">
      <c r="A6947" s="23" t="s">
        <v>5432</v>
      </c>
      <c r="B6947" s="23" t="s">
        <v>5433</v>
      </c>
      <c r="C6947" s="23" t="s">
        <v>34</v>
      </c>
      <c r="D6947" s="24">
        <v>45356.03162037037</v>
      </c>
      <c r="E6947" s="25" t="s">
        <v>15</v>
      </c>
      <c r="F6947" s="26" t="s">
        <v>16</v>
      </c>
      <c r="G6947" s="26" t="s">
        <v>14</v>
      </c>
      <c r="H6947" s="23">
        <v>0</v>
      </c>
      <c r="I6947" s="27"/>
      <c r="J6947" s="28">
        <v>0</v>
      </c>
      <c r="K6947" t="str">
        <f>IF((LEN(relatorio_Ananindeua3[[#This Row],[CIF/CPF/CNPJ]])=14),relatorio_Ananindeua3[[#This Row],[CIF/CPF/CNPJ]],relatorio_Ananindeua3[[#This Row],[Coluna2]])</f>
        <v>41726016000163</v>
      </c>
      <c r="L6947" t="str">
        <f t="shared" si="109"/>
        <v>417******63</v>
      </c>
    </row>
    <row r="6948" spans="1:12" x14ac:dyDescent="0.25">
      <c r="A6948" s="23" t="s">
        <v>4914</v>
      </c>
      <c r="B6948" s="23" t="s">
        <v>4915</v>
      </c>
      <c r="C6948" s="23" t="s">
        <v>34</v>
      </c>
      <c r="D6948" s="24">
        <v>45356.031631944446</v>
      </c>
      <c r="E6948" s="25" t="s">
        <v>15</v>
      </c>
      <c r="F6948" s="26" t="s">
        <v>16</v>
      </c>
      <c r="G6948" s="26" t="s">
        <v>14</v>
      </c>
      <c r="H6948" s="23">
        <v>0</v>
      </c>
      <c r="I6948" s="27"/>
      <c r="J6948" s="28">
        <v>0</v>
      </c>
      <c r="K6948" t="str">
        <f>IF((LEN(relatorio_Ananindeua3[[#This Row],[CIF/CPF/CNPJ]])=14),relatorio_Ananindeua3[[#This Row],[CIF/CPF/CNPJ]],relatorio_Ananindeua3[[#This Row],[Coluna2]])</f>
        <v>39965826000120</v>
      </c>
      <c r="L6948" t="str">
        <f t="shared" si="109"/>
        <v>399******20</v>
      </c>
    </row>
    <row r="6949" spans="1:12" x14ac:dyDescent="0.25">
      <c r="A6949" s="23" t="s">
        <v>12456</v>
      </c>
      <c r="B6949" s="23" t="s">
        <v>12457</v>
      </c>
      <c r="C6949" s="23" t="s">
        <v>32</v>
      </c>
      <c r="D6949" s="24">
        <v>45356.04546296296</v>
      </c>
      <c r="E6949" s="25" t="s">
        <v>15</v>
      </c>
      <c r="F6949" s="26" t="s">
        <v>16</v>
      </c>
      <c r="G6949" s="26" t="s">
        <v>14</v>
      </c>
      <c r="H6949" s="23">
        <v>0</v>
      </c>
      <c r="I6949" s="27"/>
      <c r="J6949" s="28">
        <v>0</v>
      </c>
      <c r="K6949" t="str">
        <f>IF((LEN(relatorio_Ananindeua3[[#This Row],[CIF/CPF/CNPJ]])=14),relatorio_Ananindeua3[[#This Row],[CIF/CPF/CNPJ]],relatorio_Ananindeua3[[#This Row],[Coluna2]])</f>
        <v>54167022000170</v>
      </c>
      <c r="L6949" t="str">
        <f t="shared" si="109"/>
        <v>541******70</v>
      </c>
    </row>
    <row r="6950" spans="1:12" x14ac:dyDescent="0.25">
      <c r="A6950" s="23" t="s">
        <v>12464</v>
      </c>
      <c r="B6950" s="23" t="s">
        <v>12465</v>
      </c>
      <c r="C6950" s="23" t="s">
        <v>32</v>
      </c>
      <c r="D6950" s="24">
        <v>45356.045474537037</v>
      </c>
      <c r="E6950" s="25" t="s">
        <v>15</v>
      </c>
      <c r="F6950" s="26" t="s">
        <v>16</v>
      </c>
      <c r="G6950" s="26" t="s">
        <v>14</v>
      </c>
      <c r="H6950" s="23">
        <v>0</v>
      </c>
      <c r="I6950" s="27"/>
      <c r="J6950" s="28">
        <v>0</v>
      </c>
      <c r="K6950" t="str">
        <f>IF((LEN(relatorio_Ananindeua3[[#This Row],[CIF/CPF/CNPJ]])=14),relatorio_Ananindeua3[[#This Row],[CIF/CPF/CNPJ]],relatorio_Ananindeua3[[#This Row],[Coluna2]])</f>
        <v>54168776000144</v>
      </c>
      <c r="L6950" t="str">
        <f t="shared" si="109"/>
        <v>541******44</v>
      </c>
    </row>
    <row r="6951" spans="1:12" x14ac:dyDescent="0.25">
      <c r="A6951" s="23" t="s">
        <v>12454</v>
      </c>
      <c r="B6951" s="23" t="s">
        <v>12455</v>
      </c>
      <c r="C6951" s="23" t="s">
        <v>32</v>
      </c>
      <c r="D6951" s="24">
        <v>45356.045486111114</v>
      </c>
      <c r="E6951" s="25" t="s">
        <v>15</v>
      </c>
      <c r="F6951" s="26" t="s">
        <v>16</v>
      </c>
      <c r="G6951" s="26" t="s">
        <v>14</v>
      </c>
      <c r="H6951" s="23">
        <v>0</v>
      </c>
      <c r="I6951" s="27"/>
      <c r="J6951" s="28">
        <v>0</v>
      </c>
      <c r="K6951" t="str">
        <f>IF((LEN(relatorio_Ananindeua3[[#This Row],[CIF/CPF/CNPJ]])=14),relatorio_Ananindeua3[[#This Row],[CIF/CPF/CNPJ]],relatorio_Ananindeua3[[#This Row],[Coluna2]])</f>
        <v>54163769000150</v>
      </c>
      <c r="L6951" t="str">
        <f t="shared" si="109"/>
        <v>541******50</v>
      </c>
    </row>
    <row r="6952" spans="1:12" x14ac:dyDescent="0.25">
      <c r="A6952" s="23" t="s">
        <v>12504</v>
      </c>
      <c r="B6952" s="23" t="s">
        <v>12505</v>
      </c>
      <c r="C6952" s="23" t="s">
        <v>32</v>
      </c>
      <c r="D6952" s="24">
        <v>45356.052372685182</v>
      </c>
      <c r="E6952" s="25" t="s">
        <v>15</v>
      </c>
      <c r="F6952" s="26" t="s">
        <v>16</v>
      </c>
      <c r="G6952" s="26" t="s">
        <v>14</v>
      </c>
      <c r="H6952" s="23">
        <v>0</v>
      </c>
      <c r="I6952" s="27"/>
      <c r="J6952" s="28">
        <v>0</v>
      </c>
      <c r="K6952" t="str">
        <f>IF((LEN(relatorio_Ananindeua3[[#This Row],[CIF/CPF/CNPJ]])=14),relatorio_Ananindeua3[[#This Row],[CIF/CPF/CNPJ]],relatorio_Ananindeua3[[#This Row],[Coluna2]])</f>
        <v>54182818000100</v>
      </c>
      <c r="L6952" t="str">
        <f t="shared" si="109"/>
        <v>541******00</v>
      </c>
    </row>
    <row r="6953" spans="1:12" x14ac:dyDescent="0.25">
      <c r="A6953" s="23" t="s">
        <v>12482</v>
      </c>
      <c r="B6953" s="23" t="s">
        <v>12483</v>
      </c>
      <c r="C6953" s="23" t="s">
        <v>32</v>
      </c>
      <c r="D6953" s="24">
        <v>45356.052407407406</v>
      </c>
      <c r="E6953" s="25" t="s">
        <v>15</v>
      </c>
      <c r="F6953" s="26" t="s">
        <v>16</v>
      </c>
      <c r="G6953" s="26" t="s">
        <v>14</v>
      </c>
      <c r="H6953" s="23">
        <v>0</v>
      </c>
      <c r="I6953" s="27"/>
      <c r="J6953" s="28">
        <v>0</v>
      </c>
      <c r="K6953" t="str">
        <f>IF((LEN(relatorio_Ananindeua3[[#This Row],[CIF/CPF/CNPJ]])=14),relatorio_Ananindeua3[[#This Row],[CIF/CPF/CNPJ]],relatorio_Ananindeua3[[#This Row],[Coluna2]])</f>
        <v>54177883000139</v>
      </c>
      <c r="L6953" t="str">
        <f t="shared" si="109"/>
        <v>541******39</v>
      </c>
    </row>
    <row r="6954" spans="1:12" x14ac:dyDescent="0.25">
      <c r="A6954" s="23" t="s">
        <v>12478</v>
      </c>
      <c r="B6954" s="23" t="s">
        <v>12479</v>
      </c>
      <c r="C6954" s="23" t="s">
        <v>32</v>
      </c>
      <c r="D6954" s="24">
        <v>45356.052430555559</v>
      </c>
      <c r="E6954" s="25" t="s">
        <v>15</v>
      </c>
      <c r="F6954" s="26" t="s">
        <v>16</v>
      </c>
      <c r="G6954" s="26" t="s">
        <v>14</v>
      </c>
      <c r="H6954" s="23">
        <v>0</v>
      </c>
      <c r="I6954" s="27"/>
      <c r="J6954" s="28">
        <v>0</v>
      </c>
      <c r="K6954" t="str">
        <f>IF((LEN(relatorio_Ananindeua3[[#This Row],[CIF/CPF/CNPJ]])=14),relatorio_Ananindeua3[[#This Row],[CIF/CPF/CNPJ]],relatorio_Ananindeua3[[#This Row],[Coluna2]])</f>
        <v>54175125000181</v>
      </c>
      <c r="L6954" t="str">
        <f t="shared" si="109"/>
        <v>541******81</v>
      </c>
    </row>
    <row r="6955" spans="1:12" x14ac:dyDescent="0.25">
      <c r="A6955" s="23" t="s">
        <v>12472</v>
      </c>
      <c r="B6955" s="23" t="s">
        <v>12473</v>
      </c>
      <c r="C6955" s="23" t="s">
        <v>32</v>
      </c>
      <c r="D6955" s="24">
        <v>45356.052442129629</v>
      </c>
      <c r="E6955" s="25" t="s">
        <v>15</v>
      </c>
      <c r="F6955" s="26" t="s">
        <v>16</v>
      </c>
      <c r="G6955" s="26" t="s">
        <v>14</v>
      </c>
      <c r="H6955" s="23">
        <v>0</v>
      </c>
      <c r="I6955" s="27"/>
      <c r="J6955" s="28">
        <v>0</v>
      </c>
      <c r="K6955" t="str">
        <f>IF((LEN(relatorio_Ananindeua3[[#This Row],[CIF/CPF/CNPJ]])=14),relatorio_Ananindeua3[[#This Row],[CIF/CPF/CNPJ]],relatorio_Ananindeua3[[#This Row],[Coluna2]])</f>
        <v>54171401000133</v>
      </c>
      <c r="L6955" t="str">
        <f t="shared" si="109"/>
        <v>541******33</v>
      </c>
    </row>
    <row r="6956" spans="1:12" x14ac:dyDescent="0.25">
      <c r="A6956" s="23" t="s">
        <v>12474</v>
      </c>
      <c r="B6956" s="23" t="s">
        <v>12475</v>
      </c>
      <c r="C6956" s="23" t="s">
        <v>32</v>
      </c>
      <c r="D6956" s="24">
        <v>45356.052442129629</v>
      </c>
      <c r="E6956" s="25" t="s">
        <v>15</v>
      </c>
      <c r="F6956" s="26" t="s">
        <v>16</v>
      </c>
      <c r="G6956" s="26" t="s">
        <v>14</v>
      </c>
      <c r="H6956" s="23">
        <v>0</v>
      </c>
      <c r="I6956" s="27"/>
      <c r="J6956" s="28">
        <v>0</v>
      </c>
      <c r="K6956" t="str">
        <f>IF((LEN(relatorio_Ananindeua3[[#This Row],[CIF/CPF/CNPJ]])=14),relatorio_Ananindeua3[[#This Row],[CIF/CPF/CNPJ]],relatorio_Ananindeua3[[#This Row],[Coluna2]])</f>
        <v>54173830000140</v>
      </c>
      <c r="L6956" t="str">
        <f t="shared" si="109"/>
        <v>541******40</v>
      </c>
    </row>
    <row r="6957" spans="1:12" x14ac:dyDescent="0.25">
      <c r="A6957" s="23" t="s">
        <v>5100</v>
      </c>
      <c r="B6957" s="23" t="s">
        <v>5101</v>
      </c>
      <c r="C6957" s="23" t="s">
        <v>34</v>
      </c>
      <c r="D6957" s="24">
        <v>45356.052476851852</v>
      </c>
      <c r="E6957" s="25" t="s">
        <v>15</v>
      </c>
      <c r="F6957" s="26" t="s">
        <v>16</v>
      </c>
      <c r="G6957" s="26" t="s">
        <v>14</v>
      </c>
      <c r="H6957" s="23">
        <v>0</v>
      </c>
      <c r="I6957" s="27"/>
      <c r="J6957" s="28">
        <v>0</v>
      </c>
      <c r="K6957" t="str">
        <f>IF((LEN(relatorio_Ananindeua3[[#This Row],[CIF/CPF/CNPJ]])=14),relatorio_Ananindeua3[[#This Row],[CIF/CPF/CNPJ]],relatorio_Ananindeua3[[#This Row],[Coluna2]])</f>
        <v>40635264000136</v>
      </c>
      <c r="L6957" t="str">
        <f t="shared" si="109"/>
        <v>406******36</v>
      </c>
    </row>
    <row r="6958" spans="1:12" x14ac:dyDescent="0.25">
      <c r="A6958" s="23" t="s">
        <v>9819</v>
      </c>
      <c r="B6958" s="23" t="s">
        <v>9820</v>
      </c>
      <c r="C6958" s="23" t="s">
        <v>34</v>
      </c>
      <c r="D6958" s="24">
        <v>45356.059328703705</v>
      </c>
      <c r="E6958" s="25" t="s">
        <v>15</v>
      </c>
      <c r="F6958" s="26" t="s">
        <v>16</v>
      </c>
      <c r="G6958" s="26" t="s">
        <v>14</v>
      </c>
      <c r="H6958" s="23">
        <v>0</v>
      </c>
      <c r="I6958" s="27"/>
      <c r="J6958" s="28">
        <v>0</v>
      </c>
      <c r="K6958" t="str">
        <f>IF((LEN(relatorio_Ananindeua3[[#This Row],[CIF/CPF/CNPJ]])=14),relatorio_Ananindeua3[[#This Row],[CIF/CPF/CNPJ]],relatorio_Ananindeua3[[#This Row],[Coluna2]])</f>
        <v>52332554000190</v>
      </c>
      <c r="L6958" t="str">
        <f t="shared" si="109"/>
        <v>523******90</v>
      </c>
    </row>
    <row r="6959" spans="1:12" x14ac:dyDescent="0.25">
      <c r="A6959" s="23" t="s">
        <v>8742</v>
      </c>
      <c r="B6959" s="23" t="s">
        <v>8743</v>
      </c>
      <c r="C6959" s="23" t="s">
        <v>34</v>
      </c>
      <c r="D6959" s="24">
        <v>45356.059340277781</v>
      </c>
      <c r="E6959" s="25" t="s">
        <v>15</v>
      </c>
      <c r="F6959" s="26" t="s">
        <v>16</v>
      </c>
      <c r="G6959" s="26" t="s">
        <v>14</v>
      </c>
      <c r="H6959" s="23">
        <v>0</v>
      </c>
      <c r="I6959" s="27"/>
      <c r="J6959" s="28">
        <v>0</v>
      </c>
      <c r="K6959" t="str">
        <f>IF((LEN(relatorio_Ananindeua3[[#This Row],[CIF/CPF/CNPJ]])=14),relatorio_Ananindeua3[[#This Row],[CIF/CPF/CNPJ]],relatorio_Ananindeua3[[#This Row],[Coluna2]])</f>
        <v>50268240000140</v>
      </c>
      <c r="L6959" t="str">
        <f t="shared" si="109"/>
        <v>502******40</v>
      </c>
    </row>
    <row r="6960" spans="1:12" x14ac:dyDescent="0.25">
      <c r="A6960" s="23" t="s">
        <v>7528</v>
      </c>
      <c r="B6960" s="23" t="s">
        <v>7529</v>
      </c>
      <c r="C6960" s="23" t="s">
        <v>34</v>
      </c>
      <c r="D6960" s="24">
        <v>45356.059351851851</v>
      </c>
      <c r="E6960" s="25" t="s">
        <v>15</v>
      </c>
      <c r="F6960" s="26" t="s">
        <v>16</v>
      </c>
      <c r="G6960" s="26" t="s">
        <v>14</v>
      </c>
      <c r="H6960" s="23">
        <v>0</v>
      </c>
      <c r="I6960" s="27"/>
      <c r="J6960" s="28">
        <v>0</v>
      </c>
      <c r="K6960" t="str">
        <f>IF((LEN(relatorio_Ananindeua3[[#This Row],[CIF/CPF/CNPJ]])=14),relatorio_Ananindeua3[[#This Row],[CIF/CPF/CNPJ]],relatorio_Ananindeua3[[#This Row],[Coluna2]])</f>
        <v>47889214000124</v>
      </c>
      <c r="L6960" t="str">
        <f t="shared" si="109"/>
        <v>478******24</v>
      </c>
    </row>
    <row r="6961" spans="1:12" x14ac:dyDescent="0.25">
      <c r="A6961" s="23" t="s">
        <v>12466</v>
      </c>
      <c r="B6961" s="23" t="s">
        <v>12467</v>
      </c>
      <c r="C6961" s="23" t="s">
        <v>32</v>
      </c>
      <c r="D6961" s="24">
        <v>45356.066296296296</v>
      </c>
      <c r="E6961" s="25" t="s">
        <v>15</v>
      </c>
      <c r="F6961" s="26" t="s">
        <v>16</v>
      </c>
      <c r="G6961" s="26" t="s">
        <v>14</v>
      </c>
      <c r="H6961" s="23">
        <v>0</v>
      </c>
      <c r="I6961" s="27"/>
      <c r="J6961" s="28">
        <v>0</v>
      </c>
      <c r="K6961" t="str">
        <f>IF((LEN(relatorio_Ananindeua3[[#This Row],[CIF/CPF/CNPJ]])=14),relatorio_Ananindeua3[[#This Row],[CIF/CPF/CNPJ]],relatorio_Ananindeua3[[#This Row],[Coluna2]])</f>
        <v>54168830000151</v>
      </c>
      <c r="L6961" t="str">
        <f t="shared" si="109"/>
        <v>541******51</v>
      </c>
    </row>
    <row r="6962" spans="1:12" x14ac:dyDescent="0.25">
      <c r="A6962" s="23" t="s">
        <v>12496</v>
      </c>
      <c r="B6962" s="23" t="s">
        <v>12497</v>
      </c>
      <c r="C6962" s="23" t="s">
        <v>32</v>
      </c>
      <c r="D6962" s="24">
        <v>45356.073206018518</v>
      </c>
      <c r="E6962" s="25" t="s">
        <v>15</v>
      </c>
      <c r="F6962" s="26" t="s">
        <v>16</v>
      </c>
      <c r="G6962" s="26" t="s">
        <v>14</v>
      </c>
      <c r="H6962" s="23">
        <v>0</v>
      </c>
      <c r="I6962" s="27"/>
      <c r="J6962" s="28">
        <v>0</v>
      </c>
      <c r="K6962" t="str">
        <f>IF((LEN(relatorio_Ananindeua3[[#This Row],[CIF/CPF/CNPJ]])=14),relatorio_Ananindeua3[[#This Row],[CIF/CPF/CNPJ]],relatorio_Ananindeua3[[#This Row],[Coluna2]])</f>
        <v>54181758000100</v>
      </c>
      <c r="L6962" t="str">
        <f t="shared" si="109"/>
        <v>541******00</v>
      </c>
    </row>
    <row r="6963" spans="1:12" x14ac:dyDescent="0.25">
      <c r="A6963" s="23" t="s">
        <v>12502</v>
      </c>
      <c r="B6963" s="23" t="s">
        <v>12503</v>
      </c>
      <c r="C6963" s="23" t="s">
        <v>32</v>
      </c>
      <c r="D6963" s="24">
        <v>45356.073206018518</v>
      </c>
      <c r="E6963" s="25" t="s">
        <v>15</v>
      </c>
      <c r="F6963" s="26" t="s">
        <v>16</v>
      </c>
      <c r="G6963" s="26" t="s">
        <v>14</v>
      </c>
      <c r="H6963" s="23">
        <v>0</v>
      </c>
      <c r="I6963" s="27"/>
      <c r="J6963" s="28">
        <v>0</v>
      </c>
      <c r="K6963" t="str">
        <f>IF((LEN(relatorio_Ananindeua3[[#This Row],[CIF/CPF/CNPJ]])=14),relatorio_Ananindeua3[[#This Row],[CIF/CPF/CNPJ]],relatorio_Ananindeua3[[#This Row],[Coluna2]])</f>
        <v>54182717000120</v>
      </c>
      <c r="L6963" t="str">
        <f t="shared" si="109"/>
        <v>541******20</v>
      </c>
    </row>
    <row r="6964" spans="1:12" x14ac:dyDescent="0.25">
      <c r="A6964" s="23" t="s">
        <v>10984</v>
      </c>
      <c r="B6964" s="23" t="s">
        <v>10985</v>
      </c>
      <c r="C6964" s="23" t="s">
        <v>34</v>
      </c>
      <c r="D6964" s="24">
        <v>45356.073240740741</v>
      </c>
      <c r="E6964" s="25" t="s">
        <v>15</v>
      </c>
      <c r="F6964" s="26" t="s">
        <v>16</v>
      </c>
      <c r="G6964" s="26" t="s">
        <v>14</v>
      </c>
      <c r="H6964" s="23">
        <v>0</v>
      </c>
      <c r="I6964" s="27"/>
      <c r="J6964" s="28">
        <v>0</v>
      </c>
      <c r="K6964" t="str">
        <f>IF((LEN(relatorio_Ananindeua3[[#This Row],[CIF/CPF/CNPJ]])=14),relatorio_Ananindeua3[[#This Row],[CIF/CPF/CNPJ]],relatorio_Ananindeua3[[#This Row],[Coluna2]])</f>
        <v>53636757000132</v>
      </c>
      <c r="L6964" t="str">
        <f t="shared" si="109"/>
        <v>536******32</v>
      </c>
    </row>
    <row r="6965" spans="1:12" x14ac:dyDescent="0.25">
      <c r="A6965" s="23" t="s">
        <v>12458</v>
      </c>
      <c r="B6965" s="23" t="s">
        <v>12459</v>
      </c>
      <c r="C6965" s="23" t="s">
        <v>32</v>
      </c>
      <c r="D6965" s="24">
        <v>45356.080150462964</v>
      </c>
      <c r="E6965" s="25" t="s">
        <v>15</v>
      </c>
      <c r="F6965" s="26" t="s">
        <v>16</v>
      </c>
      <c r="G6965" s="26" t="s">
        <v>14</v>
      </c>
      <c r="H6965" s="23">
        <v>0</v>
      </c>
      <c r="I6965" s="27"/>
      <c r="J6965" s="28">
        <v>0</v>
      </c>
      <c r="K6965" t="str">
        <f>IF((LEN(relatorio_Ananindeua3[[#This Row],[CIF/CPF/CNPJ]])=14),relatorio_Ananindeua3[[#This Row],[CIF/CPF/CNPJ]],relatorio_Ananindeua3[[#This Row],[Coluna2]])</f>
        <v>54167340000130</v>
      </c>
      <c r="L6965" t="str">
        <f t="shared" si="109"/>
        <v>541******30</v>
      </c>
    </row>
    <row r="6966" spans="1:12" x14ac:dyDescent="0.25">
      <c r="A6966" s="23" t="s">
        <v>5158</v>
      </c>
      <c r="B6966" s="23" t="s">
        <v>5159</v>
      </c>
      <c r="C6966" s="23" t="s">
        <v>34</v>
      </c>
      <c r="D6966" s="24">
        <v>45356.080196759256</v>
      </c>
      <c r="E6966" s="25" t="s">
        <v>15</v>
      </c>
      <c r="F6966" s="26" t="s">
        <v>16</v>
      </c>
      <c r="G6966" s="26" t="s">
        <v>14</v>
      </c>
      <c r="H6966" s="23">
        <v>0</v>
      </c>
      <c r="I6966" s="27"/>
      <c r="J6966" s="28">
        <v>0</v>
      </c>
      <c r="K6966" t="str">
        <f>IF((LEN(relatorio_Ananindeua3[[#This Row],[CIF/CPF/CNPJ]])=14),relatorio_Ananindeua3[[#This Row],[CIF/CPF/CNPJ]],relatorio_Ananindeua3[[#This Row],[Coluna2]])</f>
        <v>40820899000103</v>
      </c>
      <c r="L6966" t="str">
        <f t="shared" si="109"/>
        <v>408******03</v>
      </c>
    </row>
    <row r="6967" spans="1:12" x14ac:dyDescent="0.25">
      <c r="A6967" s="23" t="s">
        <v>12484</v>
      </c>
      <c r="B6967" s="23" t="s">
        <v>12485</v>
      </c>
      <c r="C6967" s="23" t="s">
        <v>32</v>
      </c>
      <c r="D6967" s="24">
        <v>45356.14266203704</v>
      </c>
      <c r="E6967" s="25" t="s">
        <v>15</v>
      </c>
      <c r="F6967" s="26" t="s">
        <v>16</v>
      </c>
      <c r="G6967" s="26" t="s">
        <v>14</v>
      </c>
      <c r="H6967" s="23">
        <v>0</v>
      </c>
      <c r="I6967" s="27"/>
      <c r="J6967" s="28">
        <v>0</v>
      </c>
      <c r="K6967" t="str">
        <f>IF((LEN(relatorio_Ananindeua3[[#This Row],[CIF/CPF/CNPJ]])=14),relatorio_Ananindeua3[[#This Row],[CIF/CPF/CNPJ]],relatorio_Ananindeua3[[#This Row],[Coluna2]])</f>
        <v>54178517000102</v>
      </c>
      <c r="L6967" t="str">
        <f t="shared" si="109"/>
        <v>541******02</v>
      </c>
    </row>
    <row r="6968" spans="1:12" x14ac:dyDescent="0.25">
      <c r="A6968" s="23" t="s">
        <v>12470</v>
      </c>
      <c r="B6968" s="23" t="s">
        <v>12471</v>
      </c>
      <c r="C6968" s="23" t="s">
        <v>32</v>
      </c>
      <c r="D6968" s="24">
        <v>45356.14267361111</v>
      </c>
      <c r="E6968" s="25" t="s">
        <v>15</v>
      </c>
      <c r="F6968" s="26" t="s">
        <v>16</v>
      </c>
      <c r="G6968" s="26" t="s">
        <v>14</v>
      </c>
      <c r="H6968" s="23">
        <v>0</v>
      </c>
      <c r="I6968" s="27"/>
      <c r="J6968" s="28">
        <v>0</v>
      </c>
      <c r="K6968" t="str">
        <f>IF((LEN(relatorio_Ananindeua3[[#This Row],[CIF/CPF/CNPJ]])=14),relatorio_Ananindeua3[[#This Row],[CIF/CPF/CNPJ]],relatorio_Ananindeua3[[#This Row],[Coluna2]])</f>
        <v>54170697000178</v>
      </c>
      <c r="L6968" t="str">
        <f t="shared" si="109"/>
        <v>541******78</v>
      </c>
    </row>
    <row r="6969" spans="1:12" x14ac:dyDescent="0.25">
      <c r="A6969" s="23" t="s">
        <v>11920</v>
      </c>
      <c r="B6969" s="23" t="s">
        <v>11921</v>
      </c>
      <c r="C6969" s="23" t="s">
        <v>34</v>
      </c>
      <c r="D6969" s="24">
        <v>45356.142696759256</v>
      </c>
      <c r="E6969" s="25" t="s">
        <v>15</v>
      </c>
      <c r="F6969" s="26" t="s">
        <v>16</v>
      </c>
      <c r="G6969" s="26" t="s">
        <v>14</v>
      </c>
      <c r="H6969" s="23">
        <v>0</v>
      </c>
      <c r="I6969" s="27"/>
      <c r="J6969" s="28">
        <v>0</v>
      </c>
      <c r="K6969" t="str">
        <f>IF((LEN(relatorio_Ananindeua3[[#This Row],[CIF/CPF/CNPJ]])=14),relatorio_Ananindeua3[[#This Row],[CIF/CPF/CNPJ]],relatorio_Ananindeua3[[#This Row],[Coluna2]])</f>
        <v>53970840000143</v>
      </c>
      <c r="L6969" t="str">
        <f t="shared" si="109"/>
        <v>539******43</v>
      </c>
    </row>
    <row r="6970" spans="1:12" x14ac:dyDescent="0.25">
      <c r="A6970" s="23" t="s">
        <v>3340</v>
      </c>
      <c r="B6970" s="23" t="s">
        <v>3341</v>
      </c>
      <c r="C6970" s="23" t="s">
        <v>34</v>
      </c>
      <c r="D6970" s="24">
        <v>45356.142708333333</v>
      </c>
      <c r="E6970" s="25" t="s">
        <v>15</v>
      </c>
      <c r="F6970" s="26" t="s">
        <v>16</v>
      </c>
      <c r="G6970" s="26" t="s">
        <v>14</v>
      </c>
      <c r="H6970" s="23">
        <v>0</v>
      </c>
      <c r="I6970" s="27"/>
      <c r="J6970" s="28">
        <v>0</v>
      </c>
      <c r="K6970" t="str">
        <f>IF((LEN(relatorio_Ananindeua3[[#This Row],[CIF/CPF/CNPJ]])=14),relatorio_Ananindeua3[[#This Row],[CIF/CPF/CNPJ]],relatorio_Ananindeua3[[#This Row],[Coluna2]])</f>
        <v>33137272000197</v>
      </c>
      <c r="L6970" t="str">
        <f t="shared" si="109"/>
        <v>331******97</v>
      </c>
    </row>
    <row r="6971" spans="1:12" x14ac:dyDescent="0.25">
      <c r="A6971" s="23" t="s">
        <v>12460</v>
      </c>
      <c r="B6971" s="23" t="s">
        <v>12461</v>
      </c>
      <c r="C6971" s="23" t="s">
        <v>32</v>
      </c>
      <c r="D6971" s="24">
        <v>45356.309305555558</v>
      </c>
      <c r="E6971" s="25" t="s">
        <v>15</v>
      </c>
      <c r="F6971" s="26" t="s">
        <v>16</v>
      </c>
      <c r="G6971" s="26" t="s">
        <v>14</v>
      </c>
      <c r="H6971" s="23">
        <v>0</v>
      </c>
      <c r="I6971" s="27"/>
      <c r="J6971" s="28">
        <v>0</v>
      </c>
      <c r="K6971" t="str">
        <f>IF((LEN(relatorio_Ananindeua3[[#This Row],[CIF/CPF/CNPJ]])=14),relatorio_Ananindeua3[[#This Row],[CIF/CPF/CNPJ]],relatorio_Ananindeua3[[#This Row],[Coluna2]])</f>
        <v>54168676000118</v>
      </c>
      <c r="L6971" t="str">
        <f t="shared" si="109"/>
        <v>541******18</v>
      </c>
    </row>
    <row r="6972" spans="1:12" x14ac:dyDescent="0.25">
      <c r="A6972" s="23" t="s">
        <v>5122</v>
      </c>
      <c r="B6972" s="23" t="s">
        <v>5123</v>
      </c>
      <c r="C6972" s="23" t="s">
        <v>34</v>
      </c>
      <c r="D6972" s="24">
        <v>45356.309386574074</v>
      </c>
      <c r="E6972" s="25" t="s">
        <v>15</v>
      </c>
      <c r="F6972" s="26" t="s">
        <v>16</v>
      </c>
      <c r="G6972" s="26" t="s">
        <v>14</v>
      </c>
      <c r="H6972" s="23">
        <v>0</v>
      </c>
      <c r="I6972" s="27"/>
      <c r="J6972" s="28">
        <v>0</v>
      </c>
      <c r="K6972" t="str">
        <f>IF((LEN(relatorio_Ananindeua3[[#This Row],[CIF/CPF/CNPJ]])=14),relatorio_Ananindeua3[[#This Row],[CIF/CPF/CNPJ]],relatorio_Ananindeua3[[#This Row],[Coluna2]])</f>
        <v>40684237000153</v>
      </c>
      <c r="L6972" t="str">
        <f t="shared" si="109"/>
        <v>406******53</v>
      </c>
    </row>
    <row r="6973" spans="1:12" x14ac:dyDescent="0.25">
      <c r="A6973" s="23" t="s">
        <v>12480</v>
      </c>
      <c r="B6973" s="23" t="s">
        <v>12481</v>
      </c>
      <c r="C6973" s="23" t="s">
        <v>32</v>
      </c>
      <c r="D6973" s="24">
        <v>45356.31621527778</v>
      </c>
      <c r="E6973" s="25" t="s">
        <v>15</v>
      </c>
      <c r="F6973" s="26" t="s">
        <v>16</v>
      </c>
      <c r="G6973" s="26" t="s">
        <v>14</v>
      </c>
      <c r="H6973" s="23">
        <v>0</v>
      </c>
      <c r="I6973" s="27"/>
      <c r="J6973" s="28">
        <v>0</v>
      </c>
      <c r="K6973" t="str">
        <f>IF((LEN(relatorio_Ananindeua3[[#This Row],[CIF/CPF/CNPJ]])=14),relatorio_Ananindeua3[[#This Row],[CIF/CPF/CNPJ]],relatorio_Ananindeua3[[#This Row],[Coluna2]])</f>
        <v>54177544000152</v>
      </c>
      <c r="L6973" t="str">
        <f t="shared" si="109"/>
        <v>541******52</v>
      </c>
    </row>
    <row r="6974" spans="1:12" x14ac:dyDescent="0.25">
      <c r="A6974" s="23" t="s">
        <v>12492</v>
      </c>
      <c r="B6974" s="23" t="s">
        <v>12493</v>
      </c>
      <c r="C6974" s="23" t="s">
        <v>32</v>
      </c>
      <c r="D6974" s="24">
        <v>45356.31621527778</v>
      </c>
      <c r="E6974" s="25" t="s">
        <v>15</v>
      </c>
      <c r="F6974" s="26" t="s">
        <v>16</v>
      </c>
      <c r="G6974" s="26" t="s">
        <v>14</v>
      </c>
      <c r="H6974" s="23">
        <v>0</v>
      </c>
      <c r="I6974" s="27"/>
      <c r="J6974" s="28">
        <v>0</v>
      </c>
      <c r="K6974" t="str">
        <f>IF((LEN(relatorio_Ananindeua3[[#This Row],[CIF/CPF/CNPJ]])=14),relatorio_Ananindeua3[[#This Row],[CIF/CPF/CNPJ]],relatorio_Ananindeua3[[#This Row],[Coluna2]])</f>
        <v>54180859000159</v>
      </c>
      <c r="L6974" t="str">
        <f t="shared" si="109"/>
        <v>541******59</v>
      </c>
    </row>
    <row r="6975" spans="1:12" x14ac:dyDescent="0.25">
      <c r="A6975" s="23" t="s">
        <v>11720</v>
      </c>
      <c r="B6975" s="23" t="s">
        <v>11721</v>
      </c>
      <c r="C6975" s="23" t="s">
        <v>34</v>
      </c>
      <c r="D6975" s="24">
        <v>45356.316238425927</v>
      </c>
      <c r="E6975" s="25" t="s">
        <v>15</v>
      </c>
      <c r="F6975" s="26" t="s">
        <v>16</v>
      </c>
      <c r="G6975" s="26" t="s">
        <v>14</v>
      </c>
      <c r="H6975" s="23">
        <v>0</v>
      </c>
      <c r="I6975" s="27"/>
      <c r="J6975" s="28">
        <v>0</v>
      </c>
      <c r="K6975" t="str">
        <f>IF((LEN(relatorio_Ananindeua3[[#This Row],[CIF/CPF/CNPJ]])=14),relatorio_Ananindeua3[[#This Row],[CIF/CPF/CNPJ]],relatorio_Ananindeua3[[#This Row],[Coluna2]])</f>
        <v>53903432000179</v>
      </c>
      <c r="L6975" t="str">
        <f t="shared" si="109"/>
        <v>539******79</v>
      </c>
    </row>
    <row r="6976" spans="1:12" x14ac:dyDescent="0.25">
      <c r="A6976" s="23" t="s">
        <v>4009</v>
      </c>
      <c r="B6976" s="23" t="s">
        <v>4010</v>
      </c>
      <c r="C6976" s="23" t="s">
        <v>34</v>
      </c>
      <c r="D6976" s="24">
        <v>45356.316342592596</v>
      </c>
      <c r="E6976" s="25" t="s">
        <v>15</v>
      </c>
      <c r="F6976" s="26" t="s">
        <v>16</v>
      </c>
      <c r="G6976" s="26" t="s">
        <v>14</v>
      </c>
      <c r="H6976" s="23">
        <v>0</v>
      </c>
      <c r="I6976" s="27"/>
      <c r="J6976" s="28">
        <v>0</v>
      </c>
      <c r="K6976" t="str">
        <f>IF((LEN(relatorio_Ananindeua3[[#This Row],[CIF/CPF/CNPJ]])=14),relatorio_Ananindeua3[[#This Row],[CIF/CPF/CNPJ]],relatorio_Ananindeua3[[#This Row],[Coluna2]])</f>
        <v>35811123000197</v>
      </c>
      <c r="L6976" t="str">
        <f t="shared" si="109"/>
        <v>358******97</v>
      </c>
    </row>
    <row r="6977" spans="1:12" x14ac:dyDescent="0.25">
      <c r="A6977" s="23" t="s">
        <v>12490</v>
      </c>
      <c r="B6977" s="23" t="s">
        <v>12491</v>
      </c>
      <c r="C6977" s="23" t="s">
        <v>32</v>
      </c>
      <c r="D6977" s="24">
        <v>45356.330104166664</v>
      </c>
      <c r="E6977" s="25" t="s">
        <v>15</v>
      </c>
      <c r="F6977" s="26" t="s">
        <v>16</v>
      </c>
      <c r="G6977" s="26" t="s">
        <v>14</v>
      </c>
      <c r="H6977" s="23">
        <v>0</v>
      </c>
      <c r="I6977" s="27"/>
      <c r="J6977" s="28">
        <v>0</v>
      </c>
      <c r="K6977" t="str">
        <f>IF((LEN(relatorio_Ananindeua3[[#This Row],[CIF/CPF/CNPJ]])=14),relatorio_Ananindeua3[[#This Row],[CIF/CPF/CNPJ]],relatorio_Ananindeua3[[#This Row],[Coluna2]])</f>
        <v>54180221000118</v>
      </c>
      <c r="L6977" t="str">
        <f t="shared" si="109"/>
        <v>541******18</v>
      </c>
    </row>
    <row r="6978" spans="1:12" x14ac:dyDescent="0.25">
      <c r="A6978" s="23" t="s">
        <v>12488</v>
      </c>
      <c r="B6978" s="23" t="s">
        <v>12489</v>
      </c>
      <c r="C6978" s="23" t="s">
        <v>32</v>
      </c>
      <c r="D6978" s="24">
        <v>45356.33011574074</v>
      </c>
      <c r="E6978" s="25" t="s">
        <v>15</v>
      </c>
      <c r="F6978" s="26" t="s">
        <v>16</v>
      </c>
      <c r="G6978" s="26" t="s">
        <v>14</v>
      </c>
      <c r="H6978" s="23">
        <v>0</v>
      </c>
      <c r="I6978" s="27"/>
      <c r="J6978" s="28">
        <v>0</v>
      </c>
      <c r="K6978" t="str">
        <f>IF((LEN(relatorio_Ananindeua3[[#This Row],[CIF/CPF/CNPJ]])=14),relatorio_Ananindeua3[[#This Row],[CIF/CPF/CNPJ]],relatorio_Ananindeua3[[#This Row],[Coluna2]])</f>
        <v>54179581000108</v>
      </c>
      <c r="L6978" t="str">
        <f t="shared" si="109"/>
        <v>541******08</v>
      </c>
    </row>
    <row r="6979" spans="1:12" x14ac:dyDescent="0.25">
      <c r="A6979" s="23" t="s">
        <v>12468</v>
      </c>
      <c r="B6979" s="23" t="s">
        <v>12469</v>
      </c>
      <c r="C6979" s="23" t="s">
        <v>32</v>
      </c>
      <c r="D6979" s="24">
        <v>45356.33017361111</v>
      </c>
      <c r="E6979" s="25" t="s">
        <v>15</v>
      </c>
      <c r="F6979" s="26" t="s">
        <v>16</v>
      </c>
      <c r="G6979" s="26" t="s">
        <v>14</v>
      </c>
      <c r="H6979" s="23">
        <v>0</v>
      </c>
      <c r="I6979" s="27"/>
      <c r="J6979" s="28">
        <v>0</v>
      </c>
      <c r="K6979" t="str">
        <f>IF((LEN(relatorio_Ananindeua3[[#This Row],[CIF/CPF/CNPJ]])=14),relatorio_Ananindeua3[[#This Row],[CIF/CPF/CNPJ]],relatorio_Ananindeua3[[#This Row],[Coluna2]])</f>
        <v>54169348000136</v>
      </c>
      <c r="L6979" t="str">
        <f t="shared" si="109"/>
        <v>541******36</v>
      </c>
    </row>
    <row r="6980" spans="1:12" x14ac:dyDescent="0.25">
      <c r="A6980" s="23" t="s">
        <v>12498</v>
      </c>
      <c r="B6980" s="23" t="s">
        <v>12499</v>
      </c>
      <c r="C6980" s="23" t="s">
        <v>32</v>
      </c>
      <c r="D6980" s="24">
        <v>45356.337037037039</v>
      </c>
      <c r="E6980" s="25" t="s">
        <v>15</v>
      </c>
      <c r="F6980" s="26" t="s">
        <v>16</v>
      </c>
      <c r="G6980" s="26" t="s">
        <v>14</v>
      </c>
      <c r="H6980" s="23">
        <v>0</v>
      </c>
      <c r="I6980" s="27"/>
      <c r="J6980" s="28">
        <v>0</v>
      </c>
      <c r="K6980" t="str">
        <f>IF((LEN(relatorio_Ananindeua3[[#This Row],[CIF/CPF/CNPJ]])=14),relatorio_Ananindeua3[[#This Row],[CIF/CPF/CNPJ]],relatorio_Ananindeua3[[#This Row],[Coluna2]])</f>
        <v>54182230000148</v>
      </c>
      <c r="L6980" t="str">
        <f t="shared" si="109"/>
        <v>541******48</v>
      </c>
    </row>
    <row r="6981" spans="1:12" x14ac:dyDescent="0.25">
      <c r="A6981" s="23" t="s">
        <v>12500</v>
      </c>
      <c r="B6981" s="23" t="s">
        <v>12501</v>
      </c>
      <c r="C6981" s="23" t="s">
        <v>32</v>
      </c>
      <c r="D6981" s="24">
        <v>45356.337037037039</v>
      </c>
      <c r="E6981" s="25" t="s">
        <v>15</v>
      </c>
      <c r="F6981" s="26" t="s">
        <v>16</v>
      </c>
      <c r="G6981" s="26" t="s">
        <v>14</v>
      </c>
      <c r="H6981" s="23">
        <v>0</v>
      </c>
      <c r="I6981" s="27"/>
      <c r="J6981" s="28">
        <v>0</v>
      </c>
      <c r="K6981" t="str">
        <f>IF((LEN(relatorio_Ananindeua3[[#This Row],[CIF/CPF/CNPJ]])=14),relatorio_Ananindeua3[[#This Row],[CIF/CPF/CNPJ]],relatorio_Ananindeua3[[#This Row],[Coluna2]])</f>
        <v>54182232000137</v>
      </c>
      <c r="L6981" t="str">
        <f t="shared" si="109"/>
        <v>541******37</v>
      </c>
    </row>
    <row r="6982" spans="1:12" x14ac:dyDescent="0.25">
      <c r="A6982" s="23" t="s">
        <v>12462</v>
      </c>
      <c r="B6982" s="23" t="s">
        <v>12463</v>
      </c>
      <c r="C6982" s="23" t="s">
        <v>32</v>
      </c>
      <c r="D6982" s="24">
        <v>45356.337060185186</v>
      </c>
      <c r="E6982" s="25" t="s">
        <v>15</v>
      </c>
      <c r="F6982" s="26" t="s">
        <v>16</v>
      </c>
      <c r="G6982" s="26" t="s">
        <v>14</v>
      </c>
      <c r="H6982" s="23">
        <v>0</v>
      </c>
      <c r="I6982" s="27"/>
      <c r="J6982" s="28">
        <v>0</v>
      </c>
      <c r="K6982" t="str">
        <f>IF((LEN(relatorio_Ananindeua3[[#This Row],[CIF/CPF/CNPJ]])=14),relatorio_Ananindeua3[[#This Row],[CIF/CPF/CNPJ]],relatorio_Ananindeua3[[#This Row],[Coluna2]])</f>
        <v>54168728000156</v>
      </c>
      <c r="L6982" t="str">
        <f t="shared" si="109"/>
        <v>541******56</v>
      </c>
    </row>
    <row r="6983" spans="1:12" x14ac:dyDescent="0.25">
      <c r="A6983" s="23" t="s">
        <v>12506</v>
      </c>
      <c r="B6983" s="23" t="s">
        <v>12507</v>
      </c>
      <c r="C6983" s="23" t="s">
        <v>32</v>
      </c>
      <c r="D6983" s="24">
        <v>45356.343981481485</v>
      </c>
      <c r="E6983" s="25" t="s">
        <v>15</v>
      </c>
      <c r="F6983" s="26" t="s">
        <v>16</v>
      </c>
      <c r="G6983" s="26" t="s">
        <v>14</v>
      </c>
      <c r="H6983" s="23">
        <v>0</v>
      </c>
      <c r="I6983" s="27"/>
      <c r="J6983" s="28">
        <v>0</v>
      </c>
      <c r="K6983" t="str">
        <f>IF((LEN(relatorio_Ananindeua3[[#This Row],[CIF/CPF/CNPJ]])=14),relatorio_Ananindeua3[[#This Row],[CIF/CPF/CNPJ]],relatorio_Ananindeua3[[#This Row],[Coluna2]])</f>
        <v>54183472000156</v>
      </c>
      <c r="L6983" t="str">
        <f t="shared" si="109"/>
        <v>541******56</v>
      </c>
    </row>
    <row r="6984" spans="1:12" x14ac:dyDescent="0.25">
      <c r="A6984" s="23" t="s">
        <v>9645</v>
      </c>
      <c r="B6984" s="23" t="s">
        <v>9646</v>
      </c>
      <c r="C6984" s="23" t="s">
        <v>34</v>
      </c>
      <c r="D6984" s="24">
        <v>45356.555208333331</v>
      </c>
      <c r="E6984" s="25" t="s">
        <v>11</v>
      </c>
      <c r="F6984" s="26" t="s">
        <v>16</v>
      </c>
      <c r="G6984" s="26" t="s">
        <v>14</v>
      </c>
      <c r="H6984" s="23">
        <v>0</v>
      </c>
      <c r="I6984" s="27"/>
      <c r="J6984" s="28">
        <v>0</v>
      </c>
      <c r="K6984" t="str">
        <f>IF((LEN(relatorio_Ananindeua3[[#This Row],[CIF/CPF/CNPJ]])=14),relatorio_Ananindeua3[[#This Row],[CIF/CPF/CNPJ]],relatorio_Ananindeua3[[#This Row],[Coluna2]])</f>
        <v>51899399000125</v>
      </c>
      <c r="L6984" t="str">
        <f t="shared" si="109"/>
        <v>518******25</v>
      </c>
    </row>
    <row r="6985" spans="1:12" x14ac:dyDescent="0.25">
      <c r="A6985" s="23" t="s">
        <v>4858</v>
      </c>
      <c r="B6985" s="23" t="s">
        <v>4859</v>
      </c>
      <c r="C6985" s="23" t="s">
        <v>18</v>
      </c>
      <c r="D6985" s="24">
        <v>45356.583553240744</v>
      </c>
      <c r="E6985" s="25" t="s">
        <v>15</v>
      </c>
      <c r="F6985" s="26" t="s">
        <v>16</v>
      </c>
      <c r="G6985" s="26" t="s">
        <v>14</v>
      </c>
      <c r="H6985" s="23">
        <v>0</v>
      </c>
      <c r="I6985" s="27"/>
      <c r="J6985" s="28">
        <v>0</v>
      </c>
      <c r="K6985" t="str">
        <f>IF((LEN(relatorio_Ananindeua3[[#This Row],[CIF/CPF/CNPJ]])=14),relatorio_Ananindeua3[[#This Row],[CIF/CPF/CNPJ]],relatorio_Ananindeua3[[#This Row],[Coluna2]])</f>
        <v>39810740000129</v>
      </c>
      <c r="L6985" t="str">
        <f t="shared" si="109"/>
        <v>398******29</v>
      </c>
    </row>
    <row r="6986" spans="1:12" x14ac:dyDescent="0.25">
      <c r="A6986" s="23" t="s">
        <v>4858</v>
      </c>
      <c r="B6986" s="23" t="s">
        <v>4859</v>
      </c>
      <c r="C6986" s="23" t="s">
        <v>18</v>
      </c>
      <c r="D6986" s="24">
        <v>45356.584803240738</v>
      </c>
      <c r="E6986" s="25" t="s">
        <v>15</v>
      </c>
      <c r="F6986" s="26" t="s">
        <v>16</v>
      </c>
      <c r="G6986" s="26" t="s">
        <v>14</v>
      </c>
      <c r="H6986" s="23">
        <v>0</v>
      </c>
      <c r="I6986" s="27"/>
      <c r="J6986" s="28">
        <v>0</v>
      </c>
      <c r="K6986" t="str">
        <f>IF((LEN(relatorio_Ananindeua3[[#This Row],[CIF/CPF/CNPJ]])=14),relatorio_Ananindeua3[[#This Row],[CIF/CPF/CNPJ]],relatorio_Ananindeua3[[#This Row],[Coluna2]])</f>
        <v>39810740000129</v>
      </c>
      <c r="L6986" t="str">
        <f t="shared" si="109"/>
        <v>398******29</v>
      </c>
    </row>
    <row r="6987" spans="1:12" x14ac:dyDescent="0.25">
      <c r="A6987" s="23" t="s">
        <v>1654</v>
      </c>
      <c r="B6987" s="23" t="s">
        <v>1655</v>
      </c>
      <c r="C6987" s="23" t="s">
        <v>21</v>
      </c>
      <c r="D6987" s="24">
        <v>45356.625115740739</v>
      </c>
      <c r="E6987" s="25" t="s">
        <v>15</v>
      </c>
      <c r="F6987" s="26" t="s">
        <v>19</v>
      </c>
      <c r="G6987" s="26" t="s">
        <v>13496</v>
      </c>
      <c r="H6987" s="23">
        <v>0</v>
      </c>
      <c r="I6987" s="27"/>
      <c r="J6987" s="28">
        <v>0</v>
      </c>
      <c r="K6987" t="str">
        <f>IF((LEN(relatorio_Ananindeua3[[#This Row],[CIF/CPF/CNPJ]])=14),relatorio_Ananindeua3[[#This Row],[CIF/CPF/CNPJ]],relatorio_Ananindeua3[[#This Row],[Coluna2]])</f>
        <v>23453830002970</v>
      </c>
      <c r="L6987" t="str">
        <f t="shared" si="109"/>
        <v>234******70</v>
      </c>
    </row>
    <row r="6988" spans="1:12" x14ac:dyDescent="0.25">
      <c r="A6988" s="23" t="s">
        <v>6904</v>
      </c>
      <c r="B6988" s="23" t="s">
        <v>6905</v>
      </c>
      <c r="C6988" s="23" t="s">
        <v>20</v>
      </c>
      <c r="D6988" s="24">
        <v>45357</v>
      </c>
      <c r="E6988" s="25" t="s">
        <v>15</v>
      </c>
      <c r="F6988" s="26" t="s">
        <v>19</v>
      </c>
      <c r="G6988" s="26" t="s">
        <v>13496</v>
      </c>
      <c r="H6988" s="23">
        <v>0</v>
      </c>
      <c r="I6988" s="27"/>
      <c r="J6988" s="28">
        <v>130</v>
      </c>
      <c r="K6988" t="str">
        <f>IF((LEN(relatorio_Ananindeua3[[#This Row],[CIF/CPF/CNPJ]])=14),relatorio_Ananindeua3[[#This Row],[CIF/CPF/CNPJ]],relatorio_Ananindeua3[[#This Row],[Coluna2]])</f>
        <v>46201083002393</v>
      </c>
      <c r="L6988" t="str">
        <f t="shared" si="109"/>
        <v>462******93</v>
      </c>
    </row>
    <row r="6989" spans="1:12" x14ac:dyDescent="0.25">
      <c r="A6989" s="23" t="s">
        <v>13464</v>
      </c>
      <c r="B6989" s="23" t="s">
        <v>13465</v>
      </c>
      <c r="C6989" s="23" t="s">
        <v>21</v>
      </c>
      <c r="D6989" s="24">
        <v>45357</v>
      </c>
      <c r="E6989" s="25" t="s">
        <v>15</v>
      </c>
      <c r="F6989" s="26" t="s">
        <v>19</v>
      </c>
      <c r="G6989" s="26" t="s">
        <v>13496</v>
      </c>
      <c r="H6989" s="23">
        <v>0</v>
      </c>
      <c r="I6989" s="27"/>
      <c r="J6989" s="28">
        <v>172.38</v>
      </c>
      <c r="K6989" t="str">
        <f>IF((LEN(relatorio_Ananindeua3[[#This Row],[CIF/CPF/CNPJ]])=14),relatorio_Ananindeua3[[#This Row],[CIF/CPF/CNPJ]],relatorio_Ananindeua3[[#This Row],[Coluna2]])</f>
        <v>60916731003390</v>
      </c>
      <c r="L6989" t="str">
        <f t="shared" si="109"/>
        <v>609******90</v>
      </c>
    </row>
    <row r="6990" spans="1:12" x14ac:dyDescent="0.25">
      <c r="A6990" s="23" t="s">
        <v>13467</v>
      </c>
      <c r="B6990" s="23" t="s">
        <v>13466</v>
      </c>
      <c r="C6990" s="23" t="s">
        <v>21</v>
      </c>
      <c r="D6990" s="24">
        <v>45357</v>
      </c>
      <c r="E6990" s="25" t="s">
        <v>15</v>
      </c>
      <c r="F6990" s="26" t="s">
        <v>19</v>
      </c>
      <c r="G6990" s="26" t="s">
        <v>13496</v>
      </c>
      <c r="H6990" s="23">
        <v>0</v>
      </c>
      <c r="I6990" s="27"/>
      <c r="J6990" s="28">
        <v>3713.92</v>
      </c>
      <c r="K6990" t="str">
        <f>IF((LEN(relatorio_Ananindeua3[[#This Row],[CIF/CPF/CNPJ]])=14),relatorio_Ananindeua3[[#This Row],[CIF/CPF/CNPJ]],relatorio_Ananindeua3[[#This Row],[Coluna2]])</f>
        <v>60975737005978</v>
      </c>
      <c r="L6990" t="str">
        <f t="shared" si="109"/>
        <v>609******78</v>
      </c>
    </row>
    <row r="6991" spans="1:12" x14ac:dyDescent="0.25">
      <c r="A6991" s="23" t="s">
        <v>13483</v>
      </c>
      <c r="B6991" s="23" t="s">
        <v>13481</v>
      </c>
      <c r="C6991" s="23" t="s">
        <v>21</v>
      </c>
      <c r="D6991" s="24">
        <v>45357</v>
      </c>
      <c r="E6991" s="25" t="s">
        <v>15</v>
      </c>
      <c r="F6991" s="26" t="s">
        <v>19</v>
      </c>
      <c r="G6991" s="26" t="s">
        <v>13496</v>
      </c>
      <c r="H6991" s="23">
        <v>0</v>
      </c>
      <c r="I6991" s="27"/>
      <c r="J6991" s="28">
        <v>37.51</v>
      </c>
      <c r="K6991" t="str">
        <f>IF((LEN(relatorio_Ananindeua3[[#This Row],[CIF/CPF/CNPJ]])=14),relatorio_Ananindeua3[[#This Row],[CIF/CPF/CNPJ]],relatorio_Ananindeua3[[#This Row],[Coluna2]])</f>
        <v>83367326011547</v>
      </c>
      <c r="L6991" t="str">
        <f t="shared" si="109"/>
        <v>833******47</v>
      </c>
    </row>
    <row r="6992" spans="1:12" x14ac:dyDescent="0.25">
      <c r="A6992" s="23" t="s">
        <v>9633</v>
      </c>
      <c r="B6992" s="23" t="s">
        <v>9634</v>
      </c>
      <c r="C6992" s="23" t="s">
        <v>34</v>
      </c>
      <c r="D6992" s="24">
        <v>45357.0315625</v>
      </c>
      <c r="E6992" s="25" t="s">
        <v>15</v>
      </c>
      <c r="F6992" s="26" t="s">
        <v>16</v>
      </c>
      <c r="G6992" s="26" t="s">
        <v>14</v>
      </c>
      <c r="H6992" s="23">
        <v>0</v>
      </c>
      <c r="I6992" s="27"/>
      <c r="J6992" s="28">
        <v>0</v>
      </c>
      <c r="K6992" t="str">
        <f>IF((LEN(relatorio_Ananindeua3[[#This Row],[CIF/CPF/CNPJ]])=14),relatorio_Ananindeua3[[#This Row],[CIF/CPF/CNPJ]],relatorio_Ananindeua3[[#This Row],[Coluna2]])</f>
        <v>51883471000126</v>
      </c>
      <c r="L6992" t="str">
        <f t="shared" si="109"/>
        <v>518******26</v>
      </c>
    </row>
    <row r="6993" spans="1:12" x14ac:dyDescent="0.25">
      <c r="A6993" s="23" t="s">
        <v>7160</v>
      </c>
      <c r="B6993" s="23" t="s">
        <v>7161</v>
      </c>
      <c r="C6993" s="23" t="s">
        <v>34</v>
      </c>
      <c r="D6993" s="24">
        <v>45357.031574074077</v>
      </c>
      <c r="E6993" s="25" t="s">
        <v>15</v>
      </c>
      <c r="F6993" s="26" t="s">
        <v>16</v>
      </c>
      <c r="G6993" s="26" t="s">
        <v>14</v>
      </c>
      <c r="H6993" s="23">
        <v>0</v>
      </c>
      <c r="I6993" s="27"/>
      <c r="J6993" s="28">
        <v>0</v>
      </c>
      <c r="K6993" t="str">
        <f>IF((LEN(relatorio_Ananindeua3[[#This Row],[CIF/CPF/CNPJ]])=14),relatorio_Ananindeua3[[#This Row],[CIF/CPF/CNPJ]],relatorio_Ananindeua3[[#This Row],[Coluna2]])</f>
        <v>46822077000148</v>
      </c>
      <c r="L6993" t="str">
        <f t="shared" si="109"/>
        <v>468******48</v>
      </c>
    </row>
    <row r="6994" spans="1:12" x14ac:dyDescent="0.25">
      <c r="A6994" s="23" t="s">
        <v>12546</v>
      </c>
      <c r="B6994" s="23" t="s">
        <v>12547</v>
      </c>
      <c r="C6994" s="23" t="s">
        <v>32</v>
      </c>
      <c r="D6994" s="24">
        <v>45357.038425925923</v>
      </c>
      <c r="E6994" s="25" t="s">
        <v>15</v>
      </c>
      <c r="F6994" s="26" t="s">
        <v>16</v>
      </c>
      <c r="G6994" s="26" t="s">
        <v>14</v>
      </c>
      <c r="H6994" s="23">
        <v>0</v>
      </c>
      <c r="I6994" s="27"/>
      <c r="J6994" s="28">
        <v>0</v>
      </c>
      <c r="K6994" t="str">
        <f>IF((LEN(relatorio_Ananindeua3[[#This Row],[CIF/CPF/CNPJ]])=14),relatorio_Ananindeua3[[#This Row],[CIF/CPF/CNPJ]],relatorio_Ananindeua3[[#This Row],[Coluna2]])</f>
        <v>54198951000146</v>
      </c>
      <c r="L6994" t="str">
        <f t="shared" ref="L6994:L7057" si="110">_xlfn.CONCAT(LEFT(A6994,3),REPT("*",6),RIGHT(A6994,2))</f>
        <v>541******46</v>
      </c>
    </row>
    <row r="6995" spans="1:12" x14ac:dyDescent="0.25">
      <c r="A6995" s="23" t="s">
        <v>7530</v>
      </c>
      <c r="B6995" s="23" t="s">
        <v>7531</v>
      </c>
      <c r="C6995" s="23" t="s">
        <v>34</v>
      </c>
      <c r="D6995" s="24">
        <v>45357.038495370369</v>
      </c>
      <c r="E6995" s="25" t="s">
        <v>15</v>
      </c>
      <c r="F6995" s="26" t="s">
        <v>16</v>
      </c>
      <c r="G6995" s="26" t="s">
        <v>14</v>
      </c>
      <c r="H6995" s="23">
        <v>0</v>
      </c>
      <c r="I6995" s="27"/>
      <c r="J6995" s="28">
        <v>0</v>
      </c>
      <c r="K6995" t="str">
        <f>IF((LEN(relatorio_Ananindeua3[[#This Row],[CIF/CPF/CNPJ]])=14),relatorio_Ananindeua3[[#This Row],[CIF/CPF/CNPJ]],relatorio_Ananindeua3[[#This Row],[Coluna2]])</f>
        <v>47890008000134</v>
      </c>
      <c r="L6995" t="str">
        <f t="shared" si="110"/>
        <v>478******34</v>
      </c>
    </row>
    <row r="6996" spans="1:12" x14ac:dyDescent="0.25">
      <c r="A6996" s="23" t="s">
        <v>5957</v>
      </c>
      <c r="B6996" s="23" t="s">
        <v>5958</v>
      </c>
      <c r="C6996" s="23" t="s">
        <v>34</v>
      </c>
      <c r="D6996" s="24">
        <v>45357.052314814813</v>
      </c>
      <c r="E6996" s="25" t="s">
        <v>15</v>
      </c>
      <c r="F6996" s="26" t="s">
        <v>16</v>
      </c>
      <c r="G6996" s="26" t="s">
        <v>14</v>
      </c>
      <c r="H6996" s="23">
        <v>0</v>
      </c>
      <c r="I6996" s="27"/>
      <c r="J6996" s="28">
        <v>0</v>
      </c>
      <c r="K6996" t="str">
        <f>IF((LEN(relatorio_Ananindeua3[[#This Row],[CIF/CPF/CNPJ]])=14),relatorio_Ananindeua3[[#This Row],[CIF/CPF/CNPJ]],relatorio_Ananindeua3[[#This Row],[Coluna2]])</f>
        <v>43477776000100</v>
      </c>
      <c r="L6996" t="str">
        <f t="shared" si="110"/>
        <v>434******00</v>
      </c>
    </row>
    <row r="6997" spans="1:12" x14ac:dyDescent="0.25">
      <c r="A6997" s="23" t="s">
        <v>12524</v>
      </c>
      <c r="B6997" s="23" t="s">
        <v>12525</v>
      </c>
      <c r="C6997" s="23" t="s">
        <v>32</v>
      </c>
      <c r="D6997" s="24">
        <v>45357.052349537036</v>
      </c>
      <c r="E6997" s="25" t="s">
        <v>15</v>
      </c>
      <c r="F6997" s="26" t="s">
        <v>16</v>
      </c>
      <c r="G6997" s="26" t="s">
        <v>14</v>
      </c>
      <c r="H6997" s="23">
        <v>0</v>
      </c>
      <c r="I6997" s="27"/>
      <c r="J6997" s="28">
        <v>0</v>
      </c>
      <c r="K6997" t="str">
        <f>IF((LEN(relatorio_Ananindeua3[[#This Row],[CIF/CPF/CNPJ]])=14),relatorio_Ananindeua3[[#This Row],[CIF/CPF/CNPJ]],relatorio_Ananindeua3[[#This Row],[Coluna2]])</f>
        <v>54190196000153</v>
      </c>
      <c r="L6997" t="str">
        <f t="shared" si="110"/>
        <v>541******53</v>
      </c>
    </row>
    <row r="6998" spans="1:12" x14ac:dyDescent="0.25">
      <c r="A6998" s="23" t="s">
        <v>12514</v>
      </c>
      <c r="B6998" s="23" t="s">
        <v>12515</v>
      </c>
      <c r="C6998" s="23" t="s">
        <v>32</v>
      </c>
      <c r="D6998" s="24">
        <v>45357.052372685182</v>
      </c>
      <c r="E6998" s="25" t="s">
        <v>15</v>
      </c>
      <c r="F6998" s="26" t="s">
        <v>16</v>
      </c>
      <c r="G6998" s="26" t="s">
        <v>14</v>
      </c>
      <c r="H6998" s="23">
        <v>0</v>
      </c>
      <c r="I6998" s="27"/>
      <c r="J6998" s="28">
        <v>0</v>
      </c>
      <c r="K6998" t="str">
        <f>IF((LEN(relatorio_Ananindeua3[[#This Row],[CIF/CPF/CNPJ]])=14),relatorio_Ananindeua3[[#This Row],[CIF/CPF/CNPJ]],relatorio_Ananindeua3[[#This Row],[Coluna2]])</f>
        <v>54187340000100</v>
      </c>
      <c r="L6998" t="str">
        <f t="shared" si="110"/>
        <v>541******00</v>
      </c>
    </row>
    <row r="6999" spans="1:12" x14ac:dyDescent="0.25">
      <c r="A6999" s="23" t="s">
        <v>12552</v>
      </c>
      <c r="B6999" s="23" t="s">
        <v>12553</v>
      </c>
      <c r="C6999" s="23" t="s">
        <v>32</v>
      </c>
      <c r="D6999" s="24">
        <v>45357.059270833335</v>
      </c>
      <c r="E6999" s="25" t="s">
        <v>15</v>
      </c>
      <c r="F6999" s="26" t="s">
        <v>16</v>
      </c>
      <c r="G6999" s="26" t="s">
        <v>14</v>
      </c>
      <c r="H6999" s="23">
        <v>0</v>
      </c>
      <c r="I6999" s="27"/>
      <c r="J6999" s="28">
        <v>0</v>
      </c>
      <c r="K6999" t="str">
        <f>IF((LEN(relatorio_Ananindeua3[[#This Row],[CIF/CPF/CNPJ]])=14),relatorio_Ananindeua3[[#This Row],[CIF/CPF/CNPJ]],relatorio_Ananindeua3[[#This Row],[Coluna2]])</f>
        <v>54199859000109</v>
      </c>
      <c r="L6999" t="str">
        <f t="shared" si="110"/>
        <v>541******09</v>
      </c>
    </row>
    <row r="7000" spans="1:12" x14ac:dyDescent="0.25">
      <c r="A7000" s="23" t="s">
        <v>12520</v>
      </c>
      <c r="B7000" s="23" t="s">
        <v>12521</v>
      </c>
      <c r="C7000" s="23" t="s">
        <v>32</v>
      </c>
      <c r="D7000" s="24">
        <v>45357.059293981481</v>
      </c>
      <c r="E7000" s="25" t="s">
        <v>15</v>
      </c>
      <c r="F7000" s="26" t="s">
        <v>16</v>
      </c>
      <c r="G7000" s="26" t="s">
        <v>14</v>
      </c>
      <c r="H7000" s="23">
        <v>0</v>
      </c>
      <c r="I7000" s="27"/>
      <c r="J7000" s="28">
        <v>0</v>
      </c>
      <c r="K7000" t="str">
        <f>IF((LEN(relatorio_Ananindeua3[[#This Row],[CIF/CPF/CNPJ]])=14),relatorio_Ananindeua3[[#This Row],[CIF/CPF/CNPJ]],relatorio_Ananindeua3[[#This Row],[Coluna2]])</f>
        <v>54189058000154</v>
      </c>
      <c r="L7000" t="str">
        <f t="shared" si="110"/>
        <v>541******54</v>
      </c>
    </row>
    <row r="7001" spans="1:12" x14ac:dyDescent="0.25">
      <c r="A7001" s="23" t="s">
        <v>1744</v>
      </c>
      <c r="B7001" s="23" t="s">
        <v>1745</v>
      </c>
      <c r="C7001" s="23" t="s">
        <v>34</v>
      </c>
      <c r="D7001" s="24">
        <v>45357.059351851851</v>
      </c>
      <c r="E7001" s="25" t="s">
        <v>15</v>
      </c>
      <c r="F7001" s="26" t="s">
        <v>16</v>
      </c>
      <c r="G7001" s="26" t="s">
        <v>14</v>
      </c>
      <c r="H7001" s="23">
        <v>0</v>
      </c>
      <c r="I7001" s="27"/>
      <c r="J7001" s="28">
        <v>0</v>
      </c>
      <c r="K7001" t="str">
        <f>IF((LEN(relatorio_Ananindeua3[[#This Row],[CIF/CPF/CNPJ]])=14),relatorio_Ananindeua3[[#This Row],[CIF/CPF/CNPJ]],relatorio_Ananindeua3[[#This Row],[Coluna2]])</f>
        <v>24088531000146</v>
      </c>
      <c r="L7001" t="str">
        <f t="shared" si="110"/>
        <v>240******46</v>
      </c>
    </row>
    <row r="7002" spans="1:12" x14ac:dyDescent="0.25">
      <c r="A7002" s="23" t="s">
        <v>12526</v>
      </c>
      <c r="B7002" s="23" t="s">
        <v>12527</v>
      </c>
      <c r="C7002" s="23" t="s">
        <v>32</v>
      </c>
      <c r="D7002" s="24">
        <v>45357.066203703704</v>
      </c>
      <c r="E7002" s="25" t="s">
        <v>15</v>
      </c>
      <c r="F7002" s="26" t="s">
        <v>16</v>
      </c>
      <c r="G7002" s="26" t="s">
        <v>14</v>
      </c>
      <c r="H7002" s="23">
        <v>0</v>
      </c>
      <c r="I7002" s="27"/>
      <c r="J7002" s="28">
        <v>0</v>
      </c>
      <c r="K7002" t="str">
        <f>IF((LEN(relatorio_Ananindeua3[[#This Row],[CIF/CPF/CNPJ]])=14),relatorio_Ananindeua3[[#This Row],[CIF/CPF/CNPJ]],relatorio_Ananindeua3[[#This Row],[Coluna2]])</f>
        <v>54190504000140</v>
      </c>
      <c r="L7002" t="str">
        <f t="shared" si="110"/>
        <v>541******40</v>
      </c>
    </row>
    <row r="7003" spans="1:12" x14ac:dyDescent="0.25">
      <c r="A7003" s="23" t="s">
        <v>12528</v>
      </c>
      <c r="B7003" s="23" t="s">
        <v>12529</v>
      </c>
      <c r="C7003" s="23" t="s">
        <v>32</v>
      </c>
      <c r="D7003" s="24">
        <v>45357.066203703704</v>
      </c>
      <c r="E7003" s="25" t="s">
        <v>15</v>
      </c>
      <c r="F7003" s="26" t="s">
        <v>16</v>
      </c>
      <c r="G7003" s="26" t="s">
        <v>14</v>
      </c>
      <c r="H7003" s="23">
        <v>0</v>
      </c>
      <c r="I7003" s="27"/>
      <c r="J7003" s="28">
        <v>0</v>
      </c>
      <c r="K7003" t="str">
        <f>IF((LEN(relatorio_Ananindeua3[[#This Row],[CIF/CPF/CNPJ]])=14),relatorio_Ananindeua3[[#This Row],[CIF/CPF/CNPJ]],relatorio_Ananindeua3[[#This Row],[Coluna2]])</f>
        <v>54190561000120</v>
      </c>
      <c r="L7003" t="str">
        <f t="shared" si="110"/>
        <v>541******20</v>
      </c>
    </row>
    <row r="7004" spans="1:12" x14ac:dyDescent="0.25">
      <c r="A7004" s="23" t="s">
        <v>11720</v>
      </c>
      <c r="B7004" s="23" t="s">
        <v>11721</v>
      </c>
      <c r="C7004" s="23" t="s">
        <v>34</v>
      </c>
      <c r="D7004" s="24">
        <v>45357.06622685185</v>
      </c>
      <c r="E7004" s="25" t="s">
        <v>15</v>
      </c>
      <c r="F7004" s="26" t="s">
        <v>16</v>
      </c>
      <c r="G7004" s="26" t="s">
        <v>14</v>
      </c>
      <c r="H7004" s="23">
        <v>0</v>
      </c>
      <c r="I7004" s="27"/>
      <c r="J7004" s="28">
        <v>0</v>
      </c>
      <c r="K7004" t="str">
        <f>IF((LEN(relatorio_Ananindeua3[[#This Row],[CIF/CPF/CNPJ]])=14),relatorio_Ananindeua3[[#This Row],[CIF/CPF/CNPJ]],relatorio_Ananindeua3[[#This Row],[Coluna2]])</f>
        <v>53903432000179</v>
      </c>
      <c r="L7004" t="str">
        <f t="shared" si="110"/>
        <v>539******79</v>
      </c>
    </row>
    <row r="7005" spans="1:12" x14ac:dyDescent="0.25">
      <c r="A7005" s="23" t="s">
        <v>4345</v>
      </c>
      <c r="B7005" s="23" t="s">
        <v>4346</v>
      </c>
      <c r="C7005" s="23" t="s">
        <v>34</v>
      </c>
      <c r="D7005" s="24">
        <v>45357.144201388888</v>
      </c>
      <c r="E7005" s="25" t="s">
        <v>15</v>
      </c>
      <c r="F7005" s="26" t="s">
        <v>16</v>
      </c>
      <c r="G7005" s="26" t="s">
        <v>14</v>
      </c>
      <c r="H7005" s="23">
        <v>0</v>
      </c>
      <c r="I7005" s="27"/>
      <c r="J7005" s="28">
        <v>0</v>
      </c>
      <c r="K7005" t="str">
        <f>IF((LEN(relatorio_Ananindeua3[[#This Row],[CIF/CPF/CNPJ]])=14),relatorio_Ananindeua3[[#This Row],[CIF/CPF/CNPJ]],relatorio_Ananindeua3[[#This Row],[Coluna2]])</f>
        <v>37129991000117</v>
      </c>
      <c r="L7005" t="str">
        <f t="shared" si="110"/>
        <v>371******17</v>
      </c>
    </row>
    <row r="7006" spans="1:12" x14ac:dyDescent="0.25">
      <c r="A7006" s="23" t="s">
        <v>12562</v>
      </c>
      <c r="B7006" s="23" t="s">
        <v>12563</v>
      </c>
      <c r="C7006" s="23" t="s">
        <v>32</v>
      </c>
      <c r="D7006" s="24">
        <v>45357.149537037039</v>
      </c>
      <c r="E7006" s="25" t="s">
        <v>15</v>
      </c>
      <c r="F7006" s="26" t="s">
        <v>16</v>
      </c>
      <c r="G7006" s="26" t="s">
        <v>14</v>
      </c>
      <c r="H7006" s="23">
        <v>0</v>
      </c>
      <c r="I7006" s="27"/>
      <c r="J7006" s="28">
        <v>0</v>
      </c>
      <c r="K7006" t="str">
        <f>IF((LEN(relatorio_Ananindeua3[[#This Row],[CIF/CPF/CNPJ]])=14),relatorio_Ananindeua3[[#This Row],[CIF/CPF/CNPJ]],relatorio_Ananindeua3[[#This Row],[Coluna2]])</f>
        <v>54202521000150</v>
      </c>
      <c r="L7006" t="str">
        <f t="shared" si="110"/>
        <v>542******50</v>
      </c>
    </row>
    <row r="7007" spans="1:12" x14ac:dyDescent="0.25">
      <c r="A7007" s="23" t="s">
        <v>12512</v>
      </c>
      <c r="B7007" s="23" t="s">
        <v>12513</v>
      </c>
      <c r="C7007" s="23" t="s">
        <v>32</v>
      </c>
      <c r="D7007" s="24">
        <v>45357.149560185186</v>
      </c>
      <c r="E7007" s="25" t="s">
        <v>15</v>
      </c>
      <c r="F7007" s="26" t="s">
        <v>16</v>
      </c>
      <c r="G7007" s="26" t="s">
        <v>14</v>
      </c>
      <c r="H7007" s="23">
        <v>0</v>
      </c>
      <c r="I7007" s="27"/>
      <c r="J7007" s="28">
        <v>0</v>
      </c>
      <c r="K7007" t="str">
        <f>IF((LEN(relatorio_Ananindeua3[[#This Row],[CIF/CPF/CNPJ]])=14),relatorio_Ananindeua3[[#This Row],[CIF/CPF/CNPJ]],relatorio_Ananindeua3[[#This Row],[Coluna2]])</f>
        <v>54187127000190</v>
      </c>
      <c r="L7007" t="str">
        <f t="shared" si="110"/>
        <v>541******90</v>
      </c>
    </row>
    <row r="7008" spans="1:12" x14ac:dyDescent="0.25">
      <c r="A7008" s="23" t="s">
        <v>12516</v>
      </c>
      <c r="B7008" s="23" t="s">
        <v>12517</v>
      </c>
      <c r="C7008" s="23" t="s">
        <v>32</v>
      </c>
      <c r="D7008" s="24">
        <v>45357.149560185186</v>
      </c>
      <c r="E7008" s="25" t="s">
        <v>15</v>
      </c>
      <c r="F7008" s="26" t="s">
        <v>16</v>
      </c>
      <c r="G7008" s="26" t="s">
        <v>14</v>
      </c>
      <c r="H7008" s="23">
        <v>0</v>
      </c>
      <c r="I7008" s="27"/>
      <c r="J7008" s="28">
        <v>0</v>
      </c>
      <c r="K7008" t="str">
        <f>IF((LEN(relatorio_Ananindeua3[[#This Row],[CIF/CPF/CNPJ]])=14),relatorio_Ananindeua3[[#This Row],[CIF/CPF/CNPJ]],relatorio_Ananindeua3[[#This Row],[Coluna2]])</f>
        <v>54187832000198</v>
      </c>
      <c r="L7008" t="str">
        <f t="shared" si="110"/>
        <v>541******98</v>
      </c>
    </row>
    <row r="7009" spans="1:12" x14ac:dyDescent="0.25">
      <c r="A7009" s="23" t="s">
        <v>12556</v>
      </c>
      <c r="B7009" s="23" t="s">
        <v>12557</v>
      </c>
      <c r="C7009" s="23" t="s">
        <v>32</v>
      </c>
      <c r="D7009" s="24">
        <v>45357.156481481485</v>
      </c>
      <c r="E7009" s="25" t="s">
        <v>15</v>
      </c>
      <c r="F7009" s="26" t="s">
        <v>16</v>
      </c>
      <c r="G7009" s="26" t="s">
        <v>14</v>
      </c>
      <c r="H7009" s="23">
        <v>0</v>
      </c>
      <c r="I7009" s="27"/>
      <c r="J7009" s="28">
        <v>0</v>
      </c>
      <c r="K7009" t="str">
        <f>IF((LEN(relatorio_Ananindeua3[[#This Row],[CIF/CPF/CNPJ]])=14),relatorio_Ananindeua3[[#This Row],[CIF/CPF/CNPJ]],relatorio_Ananindeua3[[#This Row],[Coluna2]])</f>
        <v>54200992000120</v>
      </c>
      <c r="L7009" t="str">
        <f t="shared" si="110"/>
        <v>542******20</v>
      </c>
    </row>
    <row r="7010" spans="1:12" x14ac:dyDescent="0.25">
      <c r="A7010" s="23" t="s">
        <v>12560</v>
      </c>
      <c r="B7010" s="23" t="s">
        <v>12561</v>
      </c>
      <c r="C7010" s="23" t="s">
        <v>32</v>
      </c>
      <c r="D7010" s="24">
        <v>45357.156481481485</v>
      </c>
      <c r="E7010" s="25" t="s">
        <v>15</v>
      </c>
      <c r="F7010" s="26" t="s">
        <v>16</v>
      </c>
      <c r="G7010" s="26" t="s">
        <v>14</v>
      </c>
      <c r="H7010" s="23">
        <v>0</v>
      </c>
      <c r="I7010" s="27"/>
      <c r="J7010" s="28">
        <v>0</v>
      </c>
      <c r="K7010" t="str">
        <f>IF((LEN(relatorio_Ananindeua3[[#This Row],[CIF/CPF/CNPJ]])=14),relatorio_Ananindeua3[[#This Row],[CIF/CPF/CNPJ]],relatorio_Ananindeua3[[#This Row],[Coluna2]])</f>
        <v>54202235000195</v>
      </c>
      <c r="L7010" t="str">
        <f t="shared" si="110"/>
        <v>542******95</v>
      </c>
    </row>
    <row r="7011" spans="1:12" x14ac:dyDescent="0.25">
      <c r="A7011" s="23" t="s">
        <v>12510</v>
      </c>
      <c r="B7011" s="23" t="s">
        <v>12511</v>
      </c>
      <c r="C7011" s="23" t="s">
        <v>32</v>
      </c>
      <c r="D7011" s="24">
        <v>45357.156504629631</v>
      </c>
      <c r="E7011" s="25" t="s">
        <v>15</v>
      </c>
      <c r="F7011" s="26" t="s">
        <v>16</v>
      </c>
      <c r="G7011" s="26" t="s">
        <v>14</v>
      </c>
      <c r="H7011" s="23">
        <v>0</v>
      </c>
      <c r="I7011" s="27"/>
      <c r="J7011" s="28">
        <v>0</v>
      </c>
      <c r="K7011" t="str">
        <f>IF((LEN(relatorio_Ananindeua3[[#This Row],[CIF/CPF/CNPJ]])=14),relatorio_Ananindeua3[[#This Row],[CIF/CPF/CNPJ]],relatorio_Ananindeua3[[#This Row],[Coluna2]])</f>
        <v>54183654000127</v>
      </c>
      <c r="L7011" t="str">
        <f t="shared" si="110"/>
        <v>541******27</v>
      </c>
    </row>
    <row r="7012" spans="1:12" x14ac:dyDescent="0.25">
      <c r="A7012" s="23" t="s">
        <v>4297</v>
      </c>
      <c r="B7012" s="23" t="s">
        <v>4298</v>
      </c>
      <c r="C7012" s="23" t="s">
        <v>34</v>
      </c>
      <c r="D7012" s="24">
        <v>45357.159571759257</v>
      </c>
      <c r="E7012" s="25" t="s">
        <v>15</v>
      </c>
      <c r="F7012" s="26" t="s">
        <v>16</v>
      </c>
      <c r="G7012" s="26" t="s">
        <v>14</v>
      </c>
      <c r="H7012" s="23">
        <v>0</v>
      </c>
      <c r="I7012" s="27"/>
      <c r="J7012" s="28">
        <v>0</v>
      </c>
      <c r="K7012" t="str">
        <f>IF((LEN(relatorio_Ananindeua3[[#This Row],[CIF/CPF/CNPJ]])=14),relatorio_Ananindeua3[[#This Row],[CIF/CPF/CNPJ]],relatorio_Ananindeua3[[#This Row],[Coluna2]])</f>
        <v>36903584000152</v>
      </c>
      <c r="L7012" t="str">
        <f t="shared" si="110"/>
        <v>369******52</v>
      </c>
    </row>
    <row r="7013" spans="1:12" x14ac:dyDescent="0.25">
      <c r="A7013" s="23" t="s">
        <v>12542</v>
      </c>
      <c r="B7013" s="23" t="s">
        <v>12543</v>
      </c>
      <c r="C7013" s="23" t="s">
        <v>32</v>
      </c>
      <c r="D7013" s="24">
        <v>45357.159583333334</v>
      </c>
      <c r="E7013" s="25" t="s">
        <v>15</v>
      </c>
      <c r="F7013" s="26" t="s">
        <v>16</v>
      </c>
      <c r="G7013" s="26" t="s">
        <v>14</v>
      </c>
      <c r="H7013" s="23">
        <v>0</v>
      </c>
      <c r="I7013" s="27"/>
      <c r="J7013" s="28">
        <v>0</v>
      </c>
      <c r="K7013" t="str">
        <f>IF((LEN(relatorio_Ananindeua3[[#This Row],[CIF/CPF/CNPJ]])=14),relatorio_Ananindeua3[[#This Row],[CIF/CPF/CNPJ]],relatorio_Ananindeua3[[#This Row],[Coluna2]])</f>
        <v>54198371000159</v>
      </c>
      <c r="L7013" t="str">
        <f t="shared" si="110"/>
        <v>541******59</v>
      </c>
    </row>
    <row r="7014" spans="1:12" x14ac:dyDescent="0.25">
      <c r="A7014" s="23" t="s">
        <v>12544</v>
      </c>
      <c r="B7014" s="23" t="s">
        <v>12545</v>
      </c>
      <c r="C7014" s="23" t="s">
        <v>32</v>
      </c>
      <c r="D7014" s="24">
        <v>45357.159583333334</v>
      </c>
      <c r="E7014" s="25" t="s">
        <v>15</v>
      </c>
      <c r="F7014" s="26" t="s">
        <v>16</v>
      </c>
      <c r="G7014" s="26" t="s">
        <v>14</v>
      </c>
      <c r="H7014" s="23">
        <v>0</v>
      </c>
      <c r="I7014" s="27"/>
      <c r="J7014" s="28">
        <v>0</v>
      </c>
      <c r="K7014" t="str">
        <f>IF((LEN(relatorio_Ananindeua3[[#This Row],[CIF/CPF/CNPJ]])=14),relatorio_Ananindeua3[[#This Row],[CIF/CPF/CNPJ]],relatorio_Ananindeua3[[#This Row],[Coluna2]])</f>
        <v>54198843000173</v>
      </c>
      <c r="L7014" t="str">
        <f t="shared" si="110"/>
        <v>541******73</v>
      </c>
    </row>
    <row r="7015" spans="1:12" x14ac:dyDescent="0.25">
      <c r="A7015" s="23" t="s">
        <v>12536</v>
      </c>
      <c r="B7015" s="23" t="s">
        <v>12537</v>
      </c>
      <c r="C7015" s="23" t="s">
        <v>32</v>
      </c>
      <c r="D7015" s="24">
        <v>45357.159594907411</v>
      </c>
      <c r="E7015" s="25" t="s">
        <v>15</v>
      </c>
      <c r="F7015" s="26" t="s">
        <v>16</v>
      </c>
      <c r="G7015" s="26" t="s">
        <v>14</v>
      </c>
      <c r="H7015" s="23">
        <v>0</v>
      </c>
      <c r="I7015" s="27"/>
      <c r="J7015" s="28">
        <v>0</v>
      </c>
      <c r="K7015" t="str">
        <f>IF((LEN(relatorio_Ananindeua3[[#This Row],[CIF/CPF/CNPJ]])=14),relatorio_Ananindeua3[[#This Row],[CIF/CPF/CNPJ]],relatorio_Ananindeua3[[#This Row],[Coluna2]])</f>
        <v>54197208000171</v>
      </c>
      <c r="L7015" t="str">
        <f t="shared" si="110"/>
        <v>541******71</v>
      </c>
    </row>
    <row r="7016" spans="1:12" x14ac:dyDescent="0.25">
      <c r="A7016" s="23" t="s">
        <v>7787</v>
      </c>
      <c r="B7016" s="23" t="s">
        <v>7788</v>
      </c>
      <c r="C7016" s="23" t="s">
        <v>34</v>
      </c>
      <c r="D7016" s="24">
        <v>45357.159618055557</v>
      </c>
      <c r="E7016" s="25" t="s">
        <v>15</v>
      </c>
      <c r="F7016" s="26" t="s">
        <v>16</v>
      </c>
      <c r="G7016" s="26" t="s">
        <v>14</v>
      </c>
      <c r="H7016" s="23">
        <v>0</v>
      </c>
      <c r="I7016" s="27"/>
      <c r="J7016" s="28">
        <v>0</v>
      </c>
      <c r="K7016" t="str">
        <f>IF((LEN(relatorio_Ananindeua3[[#This Row],[CIF/CPF/CNPJ]])=14),relatorio_Ananindeua3[[#This Row],[CIF/CPF/CNPJ]],relatorio_Ananindeua3[[#This Row],[Coluna2]])</f>
        <v>48435767000170</v>
      </c>
      <c r="L7016" t="str">
        <f t="shared" si="110"/>
        <v>484******70</v>
      </c>
    </row>
    <row r="7017" spans="1:12" x14ac:dyDescent="0.25">
      <c r="A7017" s="23" t="s">
        <v>10022</v>
      </c>
      <c r="B7017" s="23" t="s">
        <v>10023</v>
      </c>
      <c r="C7017" s="23" t="s">
        <v>34</v>
      </c>
      <c r="D7017" s="24">
        <v>45357.159618055557</v>
      </c>
      <c r="E7017" s="25" t="s">
        <v>15</v>
      </c>
      <c r="F7017" s="26" t="s">
        <v>16</v>
      </c>
      <c r="G7017" s="26" t="s">
        <v>14</v>
      </c>
      <c r="H7017" s="23">
        <v>0</v>
      </c>
      <c r="I7017" s="27"/>
      <c r="J7017" s="28">
        <v>0</v>
      </c>
      <c r="K7017" t="str">
        <f>IF((LEN(relatorio_Ananindeua3[[#This Row],[CIF/CPF/CNPJ]])=14),relatorio_Ananindeua3[[#This Row],[CIF/CPF/CNPJ]],relatorio_Ananindeua3[[#This Row],[Coluna2]])</f>
        <v>52912444000105</v>
      </c>
      <c r="L7017" t="str">
        <f t="shared" si="110"/>
        <v>529******05</v>
      </c>
    </row>
    <row r="7018" spans="1:12" x14ac:dyDescent="0.25">
      <c r="A7018" s="23" t="s">
        <v>3830</v>
      </c>
      <c r="B7018" s="23" t="s">
        <v>3831</v>
      </c>
      <c r="C7018" s="23" t="s">
        <v>34</v>
      </c>
      <c r="D7018" s="24">
        <v>45357.159629629627</v>
      </c>
      <c r="E7018" s="25" t="s">
        <v>15</v>
      </c>
      <c r="F7018" s="26" t="s">
        <v>16</v>
      </c>
      <c r="G7018" s="26" t="s">
        <v>14</v>
      </c>
      <c r="H7018" s="23">
        <v>0</v>
      </c>
      <c r="I7018" s="27"/>
      <c r="J7018" s="28">
        <v>0</v>
      </c>
      <c r="K7018" t="str">
        <f>IF((LEN(relatorio_Ananindeua3[[#This Row],[CIF/CPF/CNPJ]])=14),relatorio_Ananindeua3[[#This Row],[CIF/CPF/CNPJ]],relatorio_Ananindeua3[[#This Row],[Coluna2]])</f>
        <v>35026931000143</v>
      </c>
      <c r="L7018" t="str">
        <f t="shared" si="110"/>
        <v>350******43</v>
      </c>
    </row>
    <row r="7019" spans="1:12" x14ac:dyDescent="0.25">
      <c r="A7019" s="23" t="s">
        <v>12558</v>
      </c>
      <c r="B7019" s="23" t="s">
        <v>12559</v>
      </c>
      <c r="C7019" s="23" t="s">
        <v>32</v>
      </c>
      <c r="D7019" s="24">
        <v>45357.163425925923</v>
      </c>
      <c r="E7019" s="25" t="s">
        <v>15</v>
      </c>
      <c r="F7019" s="26" t="s">
        <v>16</v>
      </c>
      <c r="G7019" s="26" t="s">
        <v>14</v>
      </c>
      <c r="H7019" s="23">
        <v>0</v>
      </c>
      <c r="I7019" s="27"/>
      <c r="J7019" s="28">
        <v>0</v>
      </c>
      <c r="K7019" t="str">
        <f>IF((LEN(relatorio_Ananindeua3[[#This Row],[CIF/CPF/CNPJ]])=14),relatorio_Ananindeua3[[#This Row],[CIF/CPF/CNPJ]],relatorio_Ananindeua3[[#This Row],[Coluna2]])</f>
        <v>54201380000151</v>
      </c>
      <c r="L7019" t="str">
        <f t="shared" si="110"/>
        <v>542******51</v>
      </c>
    </row>
    <row r="7020" spans="1:12" x14ac:dyDescent="0.25">
      <c r="A7020" s="23" t="s">
        <v>12550</v>
      </c>
      <c r="B7020" s="23" t="s">
        <v>12551</v>
      </c>
      <c r="C7020" s="23" t="s">
        <v>32</v>
      </c>
      <c r="D7020" s="24">
        <v>45357.163437499999</v>
      </c>
      <c r="E7020" s="25" t="s">
        <v>15</v>
      </c>
      <c r="F7020" s="26" t="s">
        <v>16</v>
      </c>
      <c r="G7020" s="26" t="s">
        <v>14</v>
      </c>
      <c r="H7020" s="23">
        <v>0</v>
      </c>
      <c r="I7020" s="27"/>
      <c r="J7020" s="28">
        <v>0</v>
      </c>
      <c r="K7020" t="str">
        <f>IF((LEN(relatorio_Ananindeua3[[#This Row],[CIF/CPF/CNPJ]])=14),relatorio_Ananindeua3[[#This Row],[CIF/CPF/CNPJ]],relatorio_Ananindeua3[[#This Row],[Coluna2]])</f>
        <v>54199719000122</v>
      </c>
      <c r="L7020" t="str">
        <f t="shared" si="110"/>
        <v>541******22</v>
      </c>
    </row>
    <row r="7021" spans="1:12" x14ac:dyDescent="0.25">
      <c r="A7021" s="23" t="s">
        <v>12532</v>
      </c>
      <c r="B7021" s="23" t="s">
        <v>12533</v>
      </c>
      <c r="C7021" s="23" t="s">
        <v>32</v>
      </c>
      <c r="D7021" s="24">
        <v>45357.163460648146</v>
      </c>
      <c r="E7021" s="25" t="s">
        <v>15</v>
      </c>
      <c r="F7021" s="26" t="s">
        <v>16</v>
      </c>
      <c r="G7021" s="26" t="s">
        <v>14</v>
      </c>
      <c r="H7021" s="23">
        <v>0</v>
      </c>
      <c r="I7021" s="27"/>
      <c r="J7021" s="28">
        <v>0</v>
      </c>
      <c r="K7021" t="str">
        <f>IF((LEN(relatorio_Ananindeua3[[#This Row],[CIF/CPF/CNPJ]])=14),relatorio_Ananindeua3[[#This Row],[CIF/CPF/CNPJ]],relatorio_Ananindeua3[[#This Row],[Coluna2]])</f>
        <v>54194608000123</v>
      </c>
      <c r="L7021" t="str">
        <f t="shared" si="110"/>
        <v>541******23</v>
      </c>
    </row>
    <row r="7022" spans="1:12" x14ac:dyDescent="0.25">
      <c r="A7022" s="23" t="s">
        <v>12538</v>
      </c>
      <c r="B7022" s="23" t="s">
        <v>12539</v>
      </c>
      <c r="C7022" s="23" t="s">
        <v>32</v>
      </c>
      <c r="D7022" s="24">
        <v>45357.163460648146</v>
      </c>
      <c r="E7022" s="25" t="s">
        <v>15</v>
      </c>
      <c r="F7022" s="26" t="s">
        <v>16</v>
      </c>
      <c r="G7022" s="26" t="s">
        <v>14</v>
      </c>
      <c r="H7022" s="23">
        <v>0</v>
      </c>
      <c r="I7022" s="27"/>
      <c r="J7022" s="28">
        <v>0</v>
      </c>
      <c r="K7022" t="str">
        <f>IF((LEN(relatorio_Ananindeua3[[#This Row],[CIF/CPF/CNPJ]])=14),relatorio_Ananindeua3[[#This Row],[CIF/CPF/CNPJ]],relatorio_Ananindeua3[[#This Row],[Coluna2]])</f>
        <v>54197985000116</v>
      </c>
      <c r="L7022" t="str">
        <f t="shared" si="110"/>
        <v>541******16</v>
      </c>
    </row>
    <row r="7023" spans="1:12" x14ac:dyDescent="0.25">
      <c r="A7023" s="23" t="s">
        <v>12534</v>
      </c>
      <c r="B7023" s="23" t="s">
        <v>12535</v>
      </c>
      <c r="C7023" s="23" t="s">
        <v>32</v>
      </c>
      <c r="D7023" s="24">
        <v>45357.184305555558</v>
      </c>
      <c r="E7023" s="25" t="s">
        <v>15</v>
      </c>
      <c r="F7023" s="26" t="s">
        <v>16</v>
      </c>
      <c r="G7023" s="26" t="s">
        <v>14</v>
      </c>
      <c r="H7023" s="23">
        <v>0</v>
      </c>
      <c r="I7023" s="27"/>
      <c r="J7023" s="28">
        <v>0</v>
      </c>
      <c r="K7023" t="str">
        <f>IF((LEN(relatorio_Ananindeua3[[#This Row],[CIF/CPF/CNPJ]])=14),relatorio_Ananindeua3[[#This Row],[CIF/CPF/CNPJ]],relatorio_Ananindeua3[[#This Row],[Coluna2]])</f>
        <v>54195039000130</v>
      </c>
      <c r="L7023" t="str">
        <f t="shared" si="110"/>
        <v>541******30</v>
      </c>
    </row>
    <row r="7024" spans="1:12" x14ac:dyDescent="0.25">
      <c r="A7024" s="23" t="s">
        <v>12548</v>
      </c>
      <c r="B7024" s="23" t="s">
        <v>12549</v>
      </c>
      <c r="C7024" s="23" t="s">
        <v>32</v>
      </c>
      <c r="D7024" s="24">
        <v>45357.184305555558</v>
      </c>
      <c r="E7024" s="25" t="s">
        <v>15</v>
      </c>
      <c r="F7024" s="26" t="s">
        <v>16</v>
      </c>
      <c r="G7024" s="26" t="s">
        <v>14</v>
      </c>
      <c r="H7024" s="23">
        <v>0</v>
      </c>
      <c r="I7024" s="27"/>
      <c r="J7024" s="28">
        <v>0</v>
      </c>
      <c r="K7024" t="str">
        <f>IF((LEN(relatorio_Ananindeua3[[#This Row],[CIF/CPF/CNPJ]])=14),relatorio_Ananindeua3[[#This Row],[CIF/CPF/CNPJ]],relatorio_Ananindeua3[[#This Row],[Coluna2]])</f>
        <v>54199530000130</v>
      </c>
      <c r="L7024" t="str">
        <f t="shared" si="110"/>
        <v>541******30</v>
      </c>
    </row>
    <row r="7025" spans="1:12" x14ac:dyDescent="0.25">
      <c r="A7025" s="23" t="s">
        <v>12514</v>
      </c>
      <c r="B7025" s="23" t="s">
        <v>12515</v>
      </c>
      <c r="C7025" s="23" t="s">
        <v>34</v>
      </c>
      <c r="D7025" s="24">
        <v>45357.184386574074</v>
      </c>
      <c r="E7025" s="25" t="s">
        <v>15</v>
      </c>
      <c r="F7025" s="26" t="s">
        <v>16</v>
      </c>
      <c r="G7025" s="26" t="s">
        <v>14</v>
      </c>
      <c r="H7025" s="23">
        <v>0</v>
      </c>
      <c r="I7025" s="27"/>
      <c r="J7025" s="28">
        <v>0</v>
      </c>
      <c r="K7025" t="str">
        <f>IF((LEN(relatorio_Ananindeua3[[#This Row],[CIF/CPF/CNPJ]])=14),relatorio_Ananindeua3[[#This Row],[CIF/CPF/CNPJ]],relatorio_Ananindeua3[[#This Row],[Coluna2]])</f>
        <v>54187340000100</v>
      </c>
      <c r="L7025" t="str">
        <f t="shared" si="110"/>
        <v>541******00</v>
      </c>
    </row>
    <row r="7026" spans="1:12" x14ac:dyDescent="0.25">
      <c r="A7026" s="23" t="s">
        <v>12508</v>
      </c>
      <c r="B7026" s="23" t="s">
        <v>12509</v>
      </c>
      <c r="C7026" s="23" t="s">
        <v>32</v>
      </c>
      <c r="D7026" s="24">
        <v>45357.189351851855</v>
      </c>
      <c r="E7026" s="25" t="s">
        <v>15</v>
      </c>
      <c r="F7026" s="26" t="s">
        <v>16</v>
      </c>
      <c r="G7026" s="26" t="s">
        <v>14</v>
      </c>
      <c r="H7026" s="23">
        <v>0</v>
      </c>
      <c r="I7026" s="27"/>
      <c r="J7026" s="28">
        <v>0</v>
      </c>
      <c r="K7026" t="str">
        <f>IF((LEN(relatorio_Ananindeua3[[#This Row],[CIF/CPF/CNPJ]])=14),relatorio_Ananindeua3[[#This Row],[CIF/CPF/CNPJ]],relatorio_Ananindeua3[[#This Row],[Coluna2]])</f>
        <v>54183586000104</v>
      </c>
      <c r="L7026" t="str">
        <f t="shared" si="110"/>
        <v>541******04</v>
      </c>
    </row>
    <row r="7027" spans="1:12" x14ac:dyDescent="0.25">
      <c r="A7027" s="23" t="s">
        <v>12522</v>
      </c>
      <c r="B7027" s="23" t="s">
        <v>12523</v>
      </c>
      <c r="C7027" s="23" t="s">
        <v>32</v>
      </c>
      <c r="D7027" s="24">
        <v>45357.189363425925</v>
      </c>
      <c r="E7027" s="25" t="s">
        <v>15</v>
      </c>
      <c r="F7027" s="26" t="s">
        <v>16</v>
      </c>
      <c r="G7027" s="26" t="s">
        <v>14</v>
      </c>
      <c r="H7027" s="23">
        <v>0</v>
      </c>
      <c r="I7027" s="27"/>
      <c r="J7027" s="28">
        <v>0</v>
      </c>
      <c r="K7027" t="str">
        <f>IF((LEN(relatorio_Ananindeua3[[#This Row],[CIF/CPF/CNPJ]])=14),relatorio_Ananindeua3[[#This Row],[CIF/CPF/CNPJ]],relatorio_Ananindeua3[[#This Row],[Coluna2]])</f>
        <v>54190167000191</v>
      </c>
      <c r="L7027" t="str">
        <f t="shared" si="110"/>
        <v>541******91</v>
      </c>
    </row>
    <row r="7028" spans="1:12" x14ac:dyDescent="0.25">
      <c r="A7028" s="23" t="s">
        <v>12530</v>
      </c>
      <c r="B7028" s="23" t="s">
        <v>12531</v>
      </c>
      <c r="C7028" s="23" t="s">
        <v>32</v>
      </c>
      <c r="D7028" s="24">
        <v>45357.189375000002</v>
      </c>
      <c r="E7028" s="25" t="s">
        <v>15</v>
      </c>
      <c r="F7028" s="26" t="s">
        <v>16</v>
      </c>
      <c r="G7028" s="26" t="s">
        <v>14</v>
      </c>
      <c r="H7028" s="23">
        <v>0</v>
      </c>
      <c r="I7028" s="27"/>
      <c r="J7028" s="28">
        <v>0</v>
      </c>
      <c r="K7028" t="str">
        <f>IF((LEN(relatorio_Ananindeua3[[#This Row],[CIF/CPF/CNPJ]])=14),relatorio_Ananindeua3[[#This Row],[CIF/CPF/CNPJ]],relatorio_Ananindeua3[[#This Row],[Coluna2]])</f>
        <v>54192603000161</v>
      </c>
      <c r="L7028" t="str">
        <f t="shared" si="110"/>
        <v>541******61</v>
      </c>
    </row>
    <row r="7029" spans="1:12" x14ac:dyDescent="0.25">
      <c r="A7029" s="23" t="s">
        <v>12564</v>
      </c>
      <c r="B7029" s="23" t="s">
        <v>12565</v>
      </c>
      <c r="C7029" s="23" t="s">
        <v>32</v>
      </c>
      <c r="D7029" s="24">
        <v>45357.189386574071</v>
      </c>
      <c r="E7029" s="25" t="s">
        <v>15</v>
      </c>
      <c r="F7029" s="26" t="s">
        <v>16</v>
      </c>
      <c r="G7029" s="26" t="s">
        <v>14</v>
      </c>
      <c r="H7029" s="23">
        <v>0</v>
      </c>
      <c r="I7029" s="27"/>
      <c r="J7029" s="28">
        <v>0</v>
      </c>
      <c r="K7029" t="str">
        <f>IF((LEN(relatorio_Ananindeua3[[#This Row],[CIF/CPF/CNPJ]])=14),relatorio_Ananindeua3[[#This Row],[CIF/CPF/CNPJ]],relatorio_Ananindeua3[[#This Row],[Coluna2]])</f>
        <v>54202646000180</v>
      </c>
      <c r="L7029" t="str">
        <f t="shared" si="110"/>
        <v>542******80</v>
      </c>
    </row>
    <row r="7030" spans="1:12" x14ac:dyDescent="0.25">
      <c r="A7030" s="23" t="s">
        <v>12540</v>
      </c>
      <c r="B7030" s="23" t="s">
        <v>12541</v>
      </c>
      <c r="C7030" s="23" t="s">
        <v>32</v>
      </c>
      <c r="D7030" s="24">
        <v>45357.191203703704</v>
      </c>
      <c r="E7030" s="25" t="s">
        <v>15</v>
      </c>
      <c r="F7030" s="26" t="s">
        <v>16</v>
      </c>
      <c r="G7030" s="26" t="s">
        <v>14</v>
      </c>
      <c r="H7030" s="23">
        <v>0</v>
      </c>
      <c r="I7030" s="27"/>
      <c r="J7030" s="28">
        <v>0</v>
      </c>
      <c r="K7030" t="str">
        <f>IF((LEN(relatorio_Ananindeua3[[#This Row],[CIF/CPF/CNPJ]])=14),relatorio_Ananindeua3[[#This Row],[CIF/CPF/CNPJ]],relatorio_Ananindeua3[[#This Row],[Coluna2]])</f>
        <v>54198030000183</v>
      </c>
      <c r="L7030" t="str">
        <f t="shared" si="110"/>
        <v>541******83</v>
      </c>
    </row>
    <row r="7031" spans="1:12" x14ac:dyDescent="0.25">
      <c r="A7031" s="23" t="s">
        <v>12554</v>
      </c>
      <c r="B7031" s="23" t="s">
        <v>12555</v>
      </c>
      <c r="C7031" s="23" t="s">
        <v>32</v>
      </c>
      <c r="D7031" s="24">
        <v>45357.191203703704</v>
      </c>
      <c r="E7031" s="25" t="s">
        <v>15</v>
      </c>
      <c r="F7031" s="26" t="s">
        <v>16</v>
      </c>
      <c r="G7031" s="26" t="s">
        <v>14</v>
      </c>
      <c r="H7031" s="23">
        <v>0</v>
      </c>
      <c r="I7031" s="27"/>
      <c r="J7031" s="28">
        <v>0</v>
      </c>
      <c r="K7031" t="str">
        <f>IF((LEN(relatorio_Ananindeua3[[#This Row],[CIF/CPF/CNPJ]])=14),relatorio_Ananindeua3[[#This Row],[CIF/CPF/CNPJ]],relatorio_Ananindeua3[[#This Row],[Coluna2]])</f>
        <v>54200935000140</v>
      </c>
      <c r="L7031" t="str">
        <f t="shared" si="110"/>
        <v>542******40</v>
      </c>
    </row>
    <row r="7032" spans="1:12" x14ac:dyDescent="0.25">
      <c r="A7032" s="23" t="s">
        <v>93</v>
      </c>
      <c r="B7032" s="23" t="s">
        <v>94</v>
      </c>
      <c r="C7032" s="23" t="s">
        <v>21</v>
      </c>
      <c r="D7032" s="24">
        <v>45357.399722222224</v>
      </c>
      <c r="E7032" s="25" t="s">
        <v>15</v>
      </c>
      <c r="F7032" s="26" t="s">
        <v>19</v>
      </c>
      <c r="G7032" s="26" t="s">
        <v>13496</v>
      </c>
      <c r="H7032" s="23">
        <v>0</v>
      </c>
      <c r="I7032" s="27"/>
      <c r="J7032" s="28">
        <v>19.2</v>
      </c>
      <c r="K7032" t="str">
        <f>IF((LEN(relatorio_Ananindeua3[[#This Row],[CIF/CPF/CNPJ]])=14),relatorio_Ananindeua3[[#This Row],[CIF/CPF/CNPJ]],relatorio_Ananindeua3[[#This Row],[Coluna2]])</f>
        <v>09211658000117</v>
      </c>
      <c r="L7032" t="str">
        <f t="shared" si="110"/>
        <v>092******17</v>
      </c>
    </row>
    <row r="7033" spans="1:12" x14ac:dyDescent="0.25">
      <c r="A7033" s="23" t="s">
        <v>93</v>
      </c>
      <c r="B7033" s="23" t="s">
        <v>94</v>
      </c>
      <c r="C7033" s="23" t="s">
        <v>21</v>
      </c>
      <c r="D7033" s="24">
        <v>45357.403946759259</v>
      </c>
      <c r="E7033" s="25" t="s">
        <v>15</v>
      </c>
      <c r="F7033" s="26" t="s">
        <v>19</v>
      </c>
      <c r="G7033" s="26" t="s">
        <v>13496</v>
      </c>
      <c r="H7033" s="23">
        <v>0</v>
      </c>
      <c r="I7033" s="27"/>
      <c r="J7033" s="28">
        <v>96</v>
      </c>
      <c r="K7033" t="str">
        <f>IF((LEN(relatorio_Ananindeua3[[#This Row],[CIF/CPF/CNPJ]])=14),relatorio_Ananindeua3[[#This Row],[CIF/CPF/CNPJ]],relatorio_Ananindeua3[[#This Row],[Coluna2]])</f>
        <v>09211658000117</v>
      </c>
      <c r="L7033" t="str">
        <f t="shared" si="110"/>
        <v>092******17</v>
      </c>
    </row>
    <row r="7034" spans="1:12" x14ac:dyDescent="0.25">
      <c r="A7034" s="23" t="s">
        <v>2828</v>
      </c>
      <c r="B7034" s="23" t="s">
        <v>2829</v>
      </c>
      <c r="C7034" s="23" t="s">
        <v>34</v>
      </c>
      <c r="D7034" s="24">
        <v>45357.423472222225</v>
      </c>
      <c r="E7034" s="25" t="s">
        <v>11</v>
      </c>
      <c r="F7034" s="26" t="s">
        <v>16</v>
      </c>
      <c r="G7034" s="26" t="s">
        <v>13496</v>
      </c>
      <c r="H7034" s="23">
        <v>0</v>
      </c>
      <c r="I7034" s="27"/>
      <c r="J7034" s="28">
        <v>0</v>
      </c>
      <c r="K7034" t="str">
        <f>IF((LEN(relatorio_Ananindeua3[[#This Row],[CIF/CPF/CNPJ]])=14),relatorio_Ananindeua3[[#This Row],[CIF/CPF/CNPJ]],relatorio_Ananindeua3[[#This Row],[Coluna2]])</f>
        <v>30503263000184</v>
      </c>
      <c r="L7034" t="str">
        <f t="shared" si="110"/>
        <v>305******84</v>
      </c>
    </row>
    <row r="7035" spans="1:12" x14ac:dyDescent="0.25">
      <c r="A7035" s="23" t="s">
        <v>1881</v>
      </c>
      <c r="B7035" s="23" t="s">
        <v>1882</v>
      </c>
      <c r="C7035" s="23" t="s">
        <v>17</v>
      </c>
      <c r="D7035" s="24">
        <v>45357.68650462963</v>
      </c>
      <c r="E7035" s="25" t="s">
        <v>11</v>
      </c>
      <c r="F7035" s="26" t="s">
        <v>16</v>
      </c>
      <c r="G7035" s="26" t="s">
        <v>14</v>
      </c>
      <c r="H7035" s="23">
        <v>0</v>
      </c>
      <c r="I7035" s="27"/>
      <c r="J7035" s="28">
        <v>0</v>
      </c>
      <c r="K7035" t="str">
        <f>IF((LEN(relatorio_Ananindeua3[[#This Row],[CIF/CPF/CNPJ]])=14),relatorio_Ananindeua3[[#This Row],[CIF/CPF/CNPJ]],relatorio_Ananindeua3[[#This Row],[Coluna2]])</f>
        <v>24963197000122</v>
      </c>
      <c r="L7035" t="str">
        <f t="shared" si="110"/>
        <v>249******22</v>
      </c>
    </row>
    <row r="7036" spans="1:12" x14ac:dyDescent="0.25">
      <c r="A7036" s="23" t="s">
        <v>11562</v>
      </c>
      <c r="B7036" s="23" t="s">
        <v>11563</v>
      </c>
      <c r="C7036" s="23" t="s">
        <v>34</v>
      </c>
      <c r="D7036" s="24">
        <v>45357.69803240741</v>
      </c>
      <c r="E7036" s="25" t="s">
        <v>15</v>
      </c>
      <c r="F7036" s="26" t="s">
        <v>16</v>
      </c>
      <c r="G7036" s="26" t="s">
        <v>13496</v>
      </c>
      <c r="H7036" s="23">
        <v>0</v>
      </c>
      <c r="I7036" s="27"/>
      <c r="J7036" s="28">
        <v>0</v>
      </c>
      <c r="K7036" t="str">
        <f>IF((LEN(relatorio_Ananindeua3[[#This Row],[CIF/CPF/CNPJ]])=14),relatorio_Ananindeua3[[#This Row],[CIF/CPF/CNPJ]],relatorio_Ananindeua3[[#This Row],[Coluna2]])</f>
        <v>53860386000178</v>
      </c>
      <c r="L7036" t="str">
        <f t="shared" si="110"/>
        <v>538******78</v>
      </c>
    </row>
    <row r="7037" spans="1:12" x14ac:dyDescent="0.25">
      <c r="A7037" s="23" t="s">
        <v>9206</v>
      </c>
      <c r="B7037" s="23" t="s">
        <v>9207</v>
      </c>
      <c r="C7037" s="23" t="s">
        <v>21</v>
      </c>
      <c r="D7037" s="24">
        <v>45357.827349537038</v>
      </c>
      <c r="E7037" s="25" t="s">
        <v>15</v>
      </c>
      <c r="F7037" s="26" t="s">
        <v>19</v>
      </c>
      <c r="G7037" s="26" t="s">
        <v>13496</v>
      </c>
      <c r="H7037" s="23">
        <v>0</v>
      </c>
      <c r="I7037" s="27"/>
      <c r="J7037" s="28">
        <v>0</v>
      </c>
      <c r="K7037" t="str">
        <f>IF((LEN(relatorio_Ananindeua3[[#This Row],[CIF/CPF/CNPJ]])=14),relatorio_Ananindeua3[[#This Row],[CIF/CPF/CNPJ]],relatorio_Ananindeua3[[#This Row],[Coluna2]])</f>
        <v>50979133000120</v>
      </c>
      <c r="L7037" t="str">
        <f t="shared" si="110"/>
        <v>509******20</v>
      </c>
    </row>
    <row r="7038" spans="1:12" x14ac:dyDescent="0.25">
      <c r="A7038" s="23" t="s">
        <v>6904</v>
      </c>
      <c r="B7038" s="23" t="s">
        <v>6905</v>
      </c>
      <c r="C7038" s="23" t="s">
        <v>20</v>
      </c>
      <c r="D7038" s="24">
        <v>45358</v>
      </c>
      <c r="E7038" s="25" t="s">
        <v>15</v>
      </c>
      <c r="F7038" s="26" t="s">
        <v>19</v>
      </c>
      <c r="G7038" s="26" t="s">
        <v>13496</v>
      </c>
      <c r="H7038" s="23">
        <v>0</v>
      </c>
      <c r="I7038" s="27"/>
      <c r="J7038" s="28">
        <v>19</v>
      </c>
      <c r="K7038" t="str">
        <f>IF((LEN(relatorio_Ananindeua3[[#This Row],[CIF/CPF/CNPJ]])=14),relatorio_Ananindeua3[[#This Row],[CIF/CPF/CNPJ]],relatorio_Ananindeua3[[#This Row],[Coluna2]])</f>
        <v>46201083002393</v>
      </c>
      <c r="L7038" t="str">
        <f t="shared" si="110"/>
        <v>462******93</v>
      </c>
    </row>
    <row r="7039" spans="1:12" x14ac:dyDescent="0.25">
      <c r="A7039" s="23" t="s">
        <v>13467</v>
      </c>
      <c r="B7039" s="23" t="s">
        <v>13466</v>
      </c>
      <c r="C7039" s="23" t="s">
        <v>21</v>
      </c>
      <c r="D7039" s="24">
        <v>45358</v>
      </c>
      <c r="E7039" s="25" t="s">
        <v>15</v>
      </c>
      <c r="F7039" s="26" t="s">
        <v>19</v>
      </c>
      <c r="G7039" s="26" t="s">
        <v>13496</v>
      </c>
      <c r="H7039" s="23">
        <v>0</v>
      </c>
      <c r="I7039" s="27"/>
      <c r="J7039" s="28">
        <v>1191.1600000000001</v>
      </c>
      <c r="K7039" t="str">
        <f>IF((LEN(relatorio_Ananindeua3[[#This Row],[CIF/CPF/CNPJ]])=14),relatorio_Ananindeua3[[#This Row],[CIF/CPF/CNPJ]],relatorio_Ananindeua3[[#This Row],[Coluna2]])</f>
        <v>60975737005978</v>
      </c>
      <c r="L7039" t="str">
        <f t="shared" si="110"/>
        <v>609******78</v>
      </c>
    </row>
    <row r="7040" spans="1:12" x14ac:dyDescent="0.25">
      <c r="A7040" s="23" t="s">
        <v>12580</v>
      </c>
      <c r="B7040" s="23" t="s">
        <v>12581</v>
      </c>
      <c r="C7040" s="23" t="s">
        <v>32</v>
      </c>
      <c r="D7040" s="24">
        <v>45358.031481481485</v>
      </c>
      <c r="E7040" s="25" t="s">
        <v>15</v>
      </c>
      <c r="F7040" s="26" t="s">
        <v>16</v>
      </c>
      <c r="G7040" s="26" t="s">
        <v>14</v>
      </c>
      <c r="H7040" s="23">
        <v>0</v>
      </c>
      <c r="I7040" s="27"/>
      <c r="J7040" s="28">
        <v>0</v>
      </c>
      <c r="K7040" t="str">
        <f>IF((LEN(relatorio_Ananindeua3[[#This Row],[CIF/CPF/CNPJ]])=14),relatorio_Ananindeua3[[#This Row],[CIF/CPF/CNPJ]],relatorio_Ananindeua3[[#This Row],[Coluna2]])</f>
        <v>54210428000198</v>
      </c>
      <c r="L7040" t="str">
        <f t="shared" si="110"/>
        <v>542******98</v>
      </c>
    </row>
    <row r="7041" spans="1:12" x14ac:dyDescent="0.25">
      <c r="A7041" s="23" t="s">
        <v>12578</v>
      </c>
      <c r="B7041" s="23" t="s">
        <v>12579</v>
      </c>
      <c r="C7041" s="23" t="s">
        <v>32</v>
      </c>
      <c r="D7041" s="24">
        <v>45358.031504629631</v>
      </c>
      <c r="E7041" s="25" t="s">
        <v>15</v>
      </c>
      <c r="F7041" s="26" t="s">
        <v>16</v>
      </c>
      <c r="G7041" s="26" t="s">
        <v>14</v>
      </c>
      <c r="H7041" s="23">
        <v>0</v>
      </c>
      <c r="I7041" s="27"/>
      <c r="J7041" s="28">
        <v>0</v>
      </c>
      <c r="K7041" t="str">
        <f>IF((LEN(relatorio_Ananindeua3[[#This Row],[CIF/CPF/CNPJ]])=14),relatorio_Ananindeua3[[#This Row],[CIF/CPF/CNPJ]],relatorio_Ananindeua3[[#This Row],[Coluna2]])</f>
        <v>54209075000106</v>
      </c>
      <c r="L7041" t="str">
        <f t="shared" si="110"/>
        <v>542******06</v>
      </c>
    </row>
    <row r="7042" spans="1:12" x14ac:dyDescent="0.25">
      <c r="A7042" s="23" t="s">
        <v>9837</v>
      </c>
      <c r="B7042" s="23" t="s">
        <v>9838</v>
      </c>
      <c r="C7042" s="23" t="s">
        <v>34</v>
      </c>
      <c r="D7042" s="24">
        <v>45358.0315625</v>
      </c>
      <c r="E7042" s="25" t="s">
        <v>15</v>
      </c>
      <c r="F7042" s="26" t="s">
        <v>16</v>
      </c>
      <c r="G7042" s="26" t="s">
        <v>14</v>
      </c>
      <c r="H7042" s="23">
        <v>0</v>
      </c>
      <c r="I7042" s="27"/>
      <c r="J7042" s="28">
        <v>0</v>
      </c>
      <c r="K7042" t="str">
        <f>IF((LEN(relatorio_Ananindeua3[[#This Row],[CIF/CPF/CNPJ]])=14),relatorio_Ananindeua3[[#This Row],[CIF/CPF/CNPJ]],relatorio_Ananindeua3[[#This Row],[Coluna2]])</f>
        <v>52400531000175</v>
      </c>
      <c r="L7042" t="str">
        <f t="shared" si="110"/>
        <v>524******75</v>
      </c>
    </row>
    <row r="7043" spans="1:12" x14ac:dyDescent="0.25">
      <c r="A7043" s="23" t="s">
        <v>12594</v>
      </c>
      <c r="B7043" s="23" t="s">
        <v>12595</v>
      </c>
      <c r="C7043" s="23" t="s">
        <v>32</v>
      </c>
      <c r="D7043" s="24">
        <v>45358.045405092591</v>
      </c>
      <c r="E7043" s="25" t="s">
        <v>15</v>
      </c>
      <c r="F7043" s="26" t="s">
        <v>16</v>
      </c>
      <c r="G7043" s="26" t="s">
        <v>14</v>
      </c>
      <c r="H7043" s="23">
        <v>0</v>
      </c>
      <c r="I7043" s="27"/>
      <c r="J7043" s="28">
        <v>0</v>
      </c>
      <c r="K7043" t="str">
        <f>IF((LEN(relatorio_Ananindeua3[[#This Row],[CIF/CPF/CNPJ]])=14),relatorio_Ananindeua3[[#This Row],[CIF/CPF/CNPJ]],relatorio_Ananindeua3[[#This Row],[Coluna2]])</f>
        <v>54214593000118</v>
      </c>
      <c r="L7043" t="str">
        <f t="shared" si="110"/>
        <v>542******18</v>
      </c>
    </row>
    <row r="7044" spans="1:12" x14ac:dyDescent="0.25">
      <c r="A7044" s="23" t="s">
        <v>11364</v>
      </c>
      <c r="B7044" s="23" t="s">
        <v>11365</v>
      </c>
      <c r="C7044" s="23" t="s">
        <v>34</v>
      </c>
      <c r="D7044" s="24">
        <v>45358.045439814814</v>
      </c>
      <c r="E7044" s="25" t="s">
        <v>15</v>
      </c>
      <c r="F7044" s="26" t="s">
        <v>16</v>
      </c>
      <c r="G7044" s="26" t="s">
        <v>14</v>
      </c>
      <c r="H7044" s="23">
        <v>0</v>
      </c>
      <c r="I7044" s="27"/>
      <c r="J7044" s="28">
        <v>0</v>
      </c>
      <c r="K7044" t="str">
        <f>IF((LEN(relatorio_Ananindeua3[[#This Row],[CIF/CPF/CNPJ]])=14),relatorio_Ananindeua3[[#This Row],[CIF/CPF/CNPJ]],relatorio_Ananindeua3[[#This Row],[Coluna2]])</f>
        <v>53782310000171</v>
      </c>
      <c r="L7044" t="str">
        <f t="shared" si="110"/>
        <v>537******71</v>
      </c>
    </row>
    <row r="7045" spans="1:12" x14ac:dyDescent="0.25">
      <c r="A7045" s="23" t="s">
        <v>12450</v>
      </c>
      <c r="B7045" s="23" t="s">
        <v>12451</v>
      </c>
      <c r="C7045" s="23" t="s">
        <v>34</v>
      </c>
      <c r="D7045" s="24">
        <v>45358.045439814814</v>
      </c>
      <c r="E7045" s="25" t="s">
        <v>15</v>
      </c>
      <c r="F7045" s="26" t="s">
        <v>16</v>
      </c>
      <c r="G7045" s="26" t="s">
        <v>14</v>
      </c>
      <c r="H7045" s="23">
        <v>0</v>
      </c>
      <c r="I7045" s="27"/>
      <c r="J7045" s="28">
        <v>0</v>
      </c>
      <c r="K7045" t="str">
        <f>IF((LEN(relatorio_Ananindeua3[[#This Row],[CIF/CPF/CNPJ]])=14),relatorio_Ananindeua3[[#This Row],[CIF/CPF/CNPJ]],relatorio_Ananindeua3[[#This Row],[Coluna2]])</f>
        <v>54162172000190</v>
      </c>
      <c r="L7045" t="str">
        <f t="shared" si="110"/>
        <v>541******90</v>
      </c>
    </row>
    <row r="7046" spans="1:12" x14ac:dyDescent="0.25">
      <c r="A7046" s="23" t="s">
        <v>12604</v>
      </c>
      <c r="B7046" s="23" t="s">
        <v>12605</v>
      </c>
      <c r="C7046" s="23" t="s">
        <v>32</v>
      </c>
      <c r="D7046" s="24">
        <v>45358.059247685182</v>
      </c>
      <c r="E7046" s="25" t="s">
        <v>15</v>
      </c>
      <c r="F7046" s="26" t="s">
        <v>16</v>
      </c>
      <c r="G7046" s="26" t="s">
        <v>14</v>
      </c>
      <c r="H7046" s="23">
        <v>0</v>
      </c>
      <c r="I7046" s="27"/>
      <c r="J7046" s="28">
        <v>0</v>
      </c>
      <c r="K7046" t="str">
        <f>IF((LEN(relatorio_Ananindeua3[[#This Row],[CIF/CPF/CNPJ]])=14),relatorio_Ananindeua3[[#This Row],[CIF/CPF/CNPJ]],relatorio_Ananindeua3[[#This Row],[Coluna2]])</f>
        <v>54219123000147</v>
      </c>
      <c r="L7046" t="str">
        <f t="shared" si="110"/>
        <v>542******47</v>
      </c>
    </row>
    <row r="7047" spans="1:12" x14ac:dyDescent="0.25">
      <c r="A7047" s="23" t="s">
        <v>12582</v>
      </c>
      <c r="B7047" s="23" t="s">
        <v>12583</v>
      </c>
      <c r="C7047" s="23" t="s">
        <v>32</v>
      </c>
      <c r="D7047" s="24">
        <v>45358.059270833335</v>
      </c>
      <c r="E7047" s="25" t="s">
        <v>15</v>
      </c>
      <c r="F7047" s="26" t="s">
        <v>16</v>
      </c>
      <c r="G7047" s="26" t="s">
        <v>14</v>
      </c>
      <c r="H7047" s="23">
        <v>0</v>
      </c>
      <c r="I7047" s="27"/>
      <c r="J7047" s="28">
        <v>0</v>
      </c>
      <c r="K7047" t="str">
        <f>IF((LEN(relatorio_Ananindeua3[[#This Row],[CIF/CPF/CNPJ]])=14),relatorio_Ananindeua3[[#This Row],[CIF/CPF/CNPJ]],relatorio_Ananindeua3[[#This Row],[Coluna2]])</f>
        <v>54210493000113</v>
      </c>
      <c r="L7047" t="str">
        <f t="shared" si="110"/>
        <v>542******13</v>
      </c>
    </row>
    <row r="7048" spans="1:12" x14ac:dyDescent="0.25">
      <c r="A7048" s="23" t="s">
        <v>12572</v>
      </c>
      <c r="B7048" s="23" t="s">
        <v>12573</v>
      </c>
      <c r="C7048" s="23" t="s">
        <v>32</v>
      </c>
      <c r="D7048" s="24">
        <v>45358.059282407405</v>
      </c>
      <c r="E7048" s="25" t="s">
        <v>15</v>
      </c>
      <c r="F7048" s="26" t="s">
        <v>16</v>
      </c>
      <c r="G7048" s="26" t="s">
        <v>14</v>
      </c>
      <c r="H7048" s="23">
        <v>0</v>
      </c>
      <c r="I7048" s="27"/>
      <c r="J7048" s="28">
        <v>0</v>
      </c>
      <c r="K7048" t="str">
        <f>IF((LEN(relatorio_Ananindeua3[[#This Row],[CIF/CPF/CNPJ]])=14),relatorio_Ananindeua3[[#This Row],[CIF/CPF/CNPJ]],relatorio_Ananindeua3[[#This Row],[Coluna2]])</f>
        <v>54205210000145</v>
      </c>
      <c r="L7048" t="str">
        <f t="shared" si="110"/>
        <v>542******45</v>
      </c>
    </row>
    <row r="7049" spans="1:12" x14ac:dyDescent="0.25">
      <c r="A7049" s="23" t="s">
        <v>12590</v>
      </c>
      <c r="B7049" s="23" t="s">
        <v>12591</v>
      </c>
      <c r="C7049" s="23" t="s">
        <v>32</v>
      </c>
      <c r="D7049" s="24">
        <v>45358.073136574072</v>
      </c>
      <c r="E7049" s="25" t="s">
        <v>15</v>
      </c>
      <c r="F7049" s="26" t="s">
        <v>16</v>
      </c>
      <c r="G7049" s="26" t="s">
        <v>14</v>
      </c>
      <c r="H7049" s="23">
        <v>0</v>
      </c>
      <c r="I7049" s="27"/>
      <c r="J7049" s="28">
        <v>0</v>
      </c>
      <c r="K7049" t="str">
        <f>IF((LEN(relatorio_Ananindeua3[[#This Row],[CIF/CPF/CNPJ]])=14),relatorio_Ananindeua3[[#This Row],[CIF/CPF/CNPJ]],relatorio_Ananindeua3[[#This Row],[Coluna2]])</f>
        <v>54213351000100</v>
      </c>
      <c r="L7049" t="str">
        <f t="shared" si="110"/>
        <v>542******00</v>
      </c>
    </row>
    <row r="7050" spans="1:12" x14ac:dyDescent="0.25">
      <c r="A7050" s="23" t="s">
        <v>12586</v>
      </c>
      <c r="B7050" s="23" t="s">
        <v>12587</v>
      </c>
      <c r="C7050" s="23" t="s">
        <v>32</v>
      </c>
      <c r="D7050" s="24">
        <v>45358.073148148149</v>
      </c>
      <c r="E7050" s="25" t="s">
        <v>15</v>
      </c>
      <c r="F7050" s="26" t="s">
        <v>16</v>
      </c>
      <c r="G7050" s="26" t="s">
        <v>14</v>
      </c>
      <c r="H7050" s="23">
        <v>0</v>
      </c>
      <c r="I7050" s="27"/>
      <c r="J7050" s="28">
        <v>0</v>
      </c>
      <c r="K7050" t="str">
        <f>IF((LEN(relatorio_Ananindeua3[[#This Row],[CIF/CPF/CNPJ]])=14),relatorio_Ananindeua3[[#This Row],[CIF/CPF/CNPJ]],relatorio_Ananindeua3[[#This Row],[Coluna2]])</f>
        <v>54211601000172</v>
      </c>
      <c r="L7050" t="str">
        <f t="shared" si="110"/>
        <v>542******72</v>
      </c>
    </row>
    <row r="7051" spans="1:12" x14ac:dyDescent="0.25">
      <c r="A7051" s="23" t="s">
        <v>2766</v>
      </c>
      <c r="B7051" s="23" t="s">
        <v>2767</v>
      </c>
      <c r="C7051" s="23" t="s">
        <v>34</v>
      </c>
      <c r="D7051" s="24">
        <v>45358.073229166665</v>
      </c>
      <c r="E7051" s="25" t="s">
        <v>15</v>
      </c>
      <c r="F7051" s="26" t="s">
        <v>16</v>
      </c>
      <c r="G7051" s="26" t="s">
        <v>14</v>
      </c>
      <c r="H7051" s="23">
        <v>0</v>
      </c>
      <c r="I7051" s="27"/>
      <c r="J7051" s="28">
        <v>0</v>
      </c>
      <c r="K7051" t="str">
        <f>IF((LEN(relatorio_Ananindeua3[[#This Row],[CIF/CPF/CNPJ]])=14),relatorio_Ananindeua3[[#This Row],[CIF/CPF/CNPJ]],relatorio_Ananindeua3[[#This Row],[Coluna2]])</f>
        <v>30329556000197</v>
      </c>
      <c r="L7051" t="str">
        <f t="shared" si="110"/>
        <v>303******97</v>
      </c>
    </row>
    <row r="7052" spans="1:12" x14ac:dyDescent="0.25">
      <c r="A7052" s="23" t="s">
        <v>3077</v>
      </c>
      <c r="B7052" s="23" t="s">
        <v>3078</v>
      </c>
      <c r="C7052" s="23" t="s">
        <v>34</v>
      </c>
      <c r="D7052" s="24">
        <v>45358.073229166665</v>
      </c>
      <c r="E7052" s="25" t="s">
        <v>15</v>
      </c>
      <c r="F7052" s="26" t="s">
        <v>16</v>
      </c>
      <c r="G7052" s="26" t="s">
        <v>14</v>
      </c>
      <c r="H7052" s="23">
        <v>0</v>
      </c>
      <c r="I7052" s="27"/>
      <c r="J7052" s="28">
        <v>0</v>
      </c>
      <c r="K7052" t="str">
        <f>IF((LEN(relatorio_Ananindeua3[[#This Row],[CIF/CPF/CNPJ]])=14),relatorio_Ananindeua3[[#This Row],[CIF/CPF/CNPJ]],relatorio_Ananindeua3[[#This Row],[Coluna2]])</f>
        <v>31833422000171</v>
      </c>
      <c r="L7052" t="str">
        <f t="shared" si="110"/>
        <v>318******71</v>
      </c>
    </row>
    <row r="7053" spans="1:12" x14ac:dyDescent="0.25">
      <c r="A7053" s="23" t="s">
        <v>12606</v>
      </c>
      <c r="B7053" s="23" t="s">
        <v>12607</v>
      </c>
      <c r="C7053" s="23" t="s">
        <v>32</v>
      </c>
      <c r="D7053" s="24">
        <v>45358.135648148149</v>
      </c>
      <c r="E7053" s="25" t="s">
        <v>15</v>
      </c>
      <c r="F7053" s="26" t="s">
        <v>16</v>
      </c>
      <c r="G7053" s="26" t="s">
        <v>14</v>
      </c>
      <c r="H7053" s="23">
        <v>0</v>
      </c>
      <c r="I7053" s="27"/>
      <c r="J7053" s="28">
        <v>0</v>
      </c>
      <c r="K7053" t="str">
        <f>IF((LEN(relatorio_Ananindeua3[[#This Row],[CIF/CPF/CNPJ]])=14),relatorio_Ananindeua3[[#This Row],[CIF/CPF/CNPJ]],relatorio_Ananindeua3[[#This Row],[Coluna2]])</f>
        <v>54220781000159</v>
      </c>
      <c r="L7053" t="str">
        <f t="shared" si="110"/>
        <v>542******59</v>
      </c>
    </row>
    <row r="7054" spans="1:12" x14ac:dyDescent="0.25">
      <c r="A7054" s="23" t="s">
        <v>12566</v>
      </c>
      <c r="B7054" s="23" t="s">
        <v>12567</v>
      </c>
      <c r="C7054" s="23" t="s">
        <v>32</v>
      </c>
      <c r="D7054" s="24">
        <v>45358.135671296295</v>
      </c>
      <c r="E7054" s="25" t="s">
        <v>15</v>
      </c>
      <c r="F7054" s="26" t="s">
        <v>16</v>
      </c>
      <c r="G7054" s="26" t="s">
        <v>14</v>
      </c>
      <c r="H7054" s="23">
        <v>0</v>
      </c>
      <c r="I7054" s="27"/>
      <c r="J7054" s="28">
        <v>0</v>
      </c>
      <c r="K7054" t="str">
        <f>IF((LEN(relatorio_Ananindeua3[[#This Row],[CIF/CPF/CNPJ]])=14),relatorio_Ananindeua3[[#This Row],[CIF/CPF/CNPJ]],relatorio_Ananindeua3[[#This Row],[Coluna2]])</f>
        <v>54203445000106</v>
      </c>
      <c r="L7054" t="str">
        <f t="shared" si="110"/>
        <v>542******06</v>
      </c>
    </row>
    <row r="7055" spans="1:12" x14ac:dyDescent="0.25">
      <c r="A7055" s="23" t="s">
        <v>9062</v>
      </c>
      <c r="B7055" s="23" t="s">
        <v>9063</v>
      </c>
      <c r="C7055" s="23" t="s">
        <v>34</v>
      </c>
      <c r="D7055" s="24">
        <v>45358.135694444441</v>
      </c>
      <c r="E7055" s="25" t="s">
        <v>15</v>
      </c>
      <c r="F7055" s="26" t="s">
        <v>16</v>
      </c>
      <c r="G7055" s="26" t="s">
        <v>14</v>
      </c>
      <c r="H7055" s="23">
        <v>0</v>
      </c>
      <c r="I7055" s="27"/>
      <c r="J7055" s="28">
        <v>0</v>
      </c>
      <c r="K7055" t="str">
        <f>IF((LEN(relatorio_Ananindeua3[[#This Row],[CIF/CPF/CNPJ]])=14),relatorio_Ananindeua3[[#This Row],[CIF/CPF/CNPJ]],relatorio_Ananindeua3[[#This Row],[Coluna2]])</f>
        <v>50755476000100</v>
      </c>
      <c r="L7055" t="str">
        <f t="shared" si="110"/>
        <v>507******00</v>
      </c>
    </row>
    <row r="7056" spans="1:12" x14ac:dyDescent="0.25">
      <c r="A7056" s="23" t="s">
        <v>12596</v>
      </c>
      <c r="B7056" s="23" t="s">
        <v>12597</v>
      </c>
      <c r="C7056" s="23" t="s">
        <v>32</v>
      </c>
      <c r="D7056" s="24">
        <v>45358.142581018517</v>
      </c>
      <c r="E7056" s="25" t="s">
        <v>15</v>
      </c>
      <c r="F7056" s="26" t="s">
        <v>16</v>
      </c>
      <c r="G7056" s="26" t="s">
        <v>14</v>
      </c>
      <c r="H7056" s="23">
        <v>0</v>
      </c>
      <c r="I7056" s="27"/>
      <c r="J7056" s="28">
        <v>0</v>
      </c>
      <c r="K7056" t="str">
        <f>IF((LEN(relatorio_Ananindeua3[[#This Row],[CIF/CPF/CNPJ]])=14),relatorio_Ananindeua3[[#This Row],[CIF/CPF/CNPJ]],relatorio_Ananindeua3[[#This Row],[Coluna2]])</f>
        <v>54215268000170</v>
      </c>
      <c r="L7056" t="str">
        <f t="shared" si="110"/>
        <v>542******70</v>
      </c>
    </row>
    <row r="7057" spans="1:12" x14ac:dyDescent="0.25">
      <c r="A7057" s="23" t="s">
        <v>12592</v>
      </c>
      <c r="B7057" s="23" t="s">
        <v>12593</v>
      </c>
      <c r="C7057" s="23" t="s">
        <v>32</v>
      </c>
      <c r="D7057" s="24">
        <v>45358.142592592594</v>
      </c>
      <c r="E7057" s="25" t="s">
        <v>15</v>
      </c>
      <c r="F7057" s="26" t="s">
        <v>16</v>
      </c>
      <c r="G7057" s="26" t="s">
        <v>14</v>
      </c>
      <c r="H7057" s="23">
        <v>0</v>
      </c>
      <c r="I7057" s="27"/>
      <c r="J7057" s="28">
        <v>0</v>
      </c>
      <c r="K7057" t="str">
        <f>IF((LEN(relatorio_Ananindeua3[[#This Row],[CIF/CPF/CNPJ]])=14),relatorio_Ananindeua3[[#This Row],[CIF/CPF/CNPJ]],relatorio_Ananindeua3[[#This Row],[Coluna2]])</f>
        <v>54213549000193</v>
      </c>
      <c r="L7057" t="str">
        <f t="shared" si="110"/>
        <v>542******93</v>
      </c>
    </row>
    <row r="7058" spans="1:12" x14ac:dyDescent="0.25">
      <c r="A7058" s="23" t="s">
        <v>12584</v>
      </c>
      <c r="B7058" s="23" t="s">
        <v>12585</v>
      </c>
      <c r="C7058" s="23" t="s">
        <v>32</v>
      </c>
      <c r="D7058" s="24">
        <v>45358.142604166664</v>
      </c>
      <c r="E7058" s="25" t="s">
        <v>15</v>
      </c>
      <c r="F7058" s="26" t="s">
        <v>16</v>
      </c>
      <c r="G7058" s="26" t="s">
        <v>14</v>
      </c>
      <c r="H7058" s="23">
        <v>0</v>
      </c>
      <c r="I7058" s="27"/>
      <c r="J7058" s="28">
        <v>0</v>
      </c>
      <c r="K7058" t="str">
        <f>IF((LEN(relatorio_Ananindeua3[[#This Row],[CIF/CPF/CNPJ]])=14),relatorio_Ananindeua3[[#This Row],[CIF/CPF/CNPJ]],relatorio_Ananindeua3[[#This Row],[Coluna2]])</f>
        <v>54211177000166</v>
      </c>
      <c r="L7058" t="str">
        <f t="shared" ref="L7058:L7121" si="111">_xlfn.CONCAT(LEFT(A7058,3),REPT("*",6),RIGHT(A7058,2))</f>
        <v>542******66</v>
      </c>
    </row>
    <row r="7059" spans="1:12" x14ac:dyDescent="0.25">
      <c r="A7059" s="23" t="s">
        <v>12570</v>
      </c>
      <c r="B7059" s="23" t="s">
        <v>12571</v>
      </c>
      <c r="C7059" s="23" t="s">
        <v>32</v>
      </c>
      <c r="D7059" s="24">
        <v>45358.142627314817</v>
      </c>
      <c r="E7059" s="25" t="s">
        <v>15</v>
      </c>
      <c r="F7059" s="26" t="s">
        <v>16</v>
      </c>
      <c r="G7059" s="26" t="s">
        <v>14</v>
      </c>
      <c r="H7059" s="23">
        <v>0</v>
      </c>
      <c r="I7059" s="27"/>
      <c r="J7059" s="28">
        <v>0</v>
      </c>
      <c r="K7059" t="str">
        <f>IF((LEN(relatorio_Ananindeua3[[#This Row],[CIF/CPF/CNPJ]])=14),relatorio_Ananindeua3[[#This Row],[CIF/CPF/CNPJ]],relatorio_Ananindeua3[[#This Row],[Coluna2]])</f>
        <v>54204906000157</v>
      </c>
      <c r="L7059" t="str">
        <f t="shared" si="111"/>
        <v>542******57</v>
      </c>
    </row>
    <row r="7060" spans="1:12" x14ac:dyDescent="0.25">
      <c r="A7060" s="23" t="s">
        <v>12574</v>
      </c>
      <c r="B7060" s="23" t="s">
        <v>12575</v>
      </c>
      <c r="C7060" s="23" t="s">
        <v>32</v>
      </c>
      <c r="D7060" s="24">
        <v>45358.142627314817</v>
      </c>
      <c r="E7060" s="25" t="s">
        <v>15</v>
      </c>
      <c r="F7060" s="26" t="s">
        <v>16</v>
      </c>
      <c r="G7060" s="26" t="s">
        <v>14</v>
      </c>
      <c r="H7060" s="23">
        <v>0</v>
      </c>
      <c r="I7060" s="27"/>
      <c r="J7060" s="28">
        <v>0</v>
      </c>
      <c r="K7060" t="str">
        <f>IF((LEN(relatorio_Ananindeua3[[#This Row],[CIF/CPF/CNPJ]])=14),relatorio_Ananindeua3[[#This Row],[CIF/CPF/CNPJ]],relatorio_Ananindeua3[[#This Row],[Coluna2]])</f>
        <v>54205450000140</v>
      </c>
      <c r="L7060" t="str">
        <f t="shared" si="111"/>
        <v>542******40</v>
      </c>
    </row>
    <row r="7061" spans="1:12" x14ac:dyDescent="0.25">
      <c r="A7061" s="23" t="s">
        <v>12576</v>
      </c>
      <c r="B7061" s="23" t="s">
        <v>12577</v>
      </c>
      <c r="C7061" s="23" t="s">
        <v>32</v>
      </c>
      <c r="D7061" s="24">
        <v>45358.142627314817</v>
      </c>
      <c r="E7061" s="25" t="s">
        <v>15</v>
      </c>
      <c r="F7061" s="26" t="s">
        <v>16</v>
      </c>
      <c r="G7061" s="26" t="s">
        <v>14</v>
      </c>
      <c r="H7061" s="23">
        <v>0</v>
      </c>
      <c r="I7061" s="27"/>
      <c r="J7061" s="28">
        <v>0</v>
      </c>
      <c r="K7061" t="str">
        <f>IF((LEN(relatorio_Ananindeua3[[#This Row],[CIF/CPF/CNPJ]])=14),relatorio_Ananindeua3[[#This Row],[CIF/CPF/CNPJ]],relatorio_Ananindeua3[[#This Row],[Coluna2]])</f>
        <v>54206160000110</v>
      </c>
      <c r="L7061" t="str">
        <f t="shared" si="111"/>
        <v>542******10</v>
      </c>
    </row>
    <row r="7062" spans="1:12" x14ac:dyDescent="0.25">
      <c r="A7062" s="23" t="s">
        <v>3480</v>
      </c>
      <c r="B7062" s="23" t="s">
        <v>3481</v>
      </c>
      <c r="C7062" s="23" t="s">
        <v>34</v>
      </c>
      <c r="D7062" s="24">
        <v>45358.142708333333</v>
      </c>
      <c r="E7062" s="25" t="s">
        <v>15</v>
      </c>
      <c r="F7062" s="26" t="s">
        <v>16</v>
      </c>
      <c r="G7062" s="26" t="s">
        <v>14</v>
      </c>
      <c r="H7062" s="23">
        <v>0</v>
      </c>
      <c r="I7062" s="27"/>
      <c r="J7062" s="28">
        <v>0</v>
      </c>
      <c r="K7062" t="str">
        <f>IF((LEN(relatorio_Ananindeua3[[#This Row],[CIF/CPF/CNPJ]])=14),relatorio_Ananindeua3[[#This Row],[CIF/CPF/CNPJ]],relatorio_Ananindeua3[[#This Row],[Coluna2]])</f>
        <v>33850685000114</v>
      </c>
      <c r="L7062" t="str">
        <f t="shared" si="111"/>
        <v>338******14</v>
      </c>
    </row>
    <row r="7063" spans="1:12" x14ac:dyDescent="0.25">
      <c r="A7063" s="23" t="s">
        <v>12588</v>
      </c>
      <c r="B7063" s="23" t="s">
        <v>12589</v>
      </c>
      <c r="C7063" s="23" t="s">
        <v>32</v>
      </c>
      <c r="D7063" s="24">
        <v>45358.156493055554</v>
      </c>
      <c r="E7063" s="25" t="s">
        <v>15</v>
      </c>
      <c r="F7063" s="26" t="s">
        <v>16</v>
      </c>
      <c r="G7063" s="26" t="s">
        <v>14</v>
      </c>
      <c r="H7063" s="23">
        <v>0</v>
      </c>
      <c r="I7063" s="27"/>
      <c r="J7063" s="28">
        <v>0</v>
      </c>
      <c r="K7063" t="str">
        <f>IF((LEN(relatorio_Ananindeua3[[#This Row],[CIF/CPF/CNPJ]])=14),relatorio_Ananindeua3[[#This Row],[CIF/CPF/CNPJ]],relatorio_Ananindeua3[[#This Row],[Coluna2]])</f>
        <v>54213172000172</v>
      </c>
      <c r="L7063" t="str">
        <f t="shared" si="111"/>
        <v>542******72</v>
      </c>
    </row>
    <row r="7064" spans="1:12" x14ac:dyDescent="0.25">
      <c r="A7064" s="23" t="s">
        <v>2865</v>
      </c>
      <c r="B7064" s="23" t="s">
        <v>2866</v>
      </c>
      <c r="C7064" s="23" t="s">
        <v>34</v>
      </c>
      <c r="D7064" s="24">
        <v>45358.1565625</v>
      </c>
      <c r="E7064" s="25" t="s">
        <v>15</v>
      </c>
      <c r="F7064" s="26" t="s">
        <v>16</v>
      </c>
      <c r="G7064" s="26" t="s">
        <v>14</v>
      </c>
      <c r="H7064" s="23">
        <v>0</v>
      </c>
      <c r="I7064" s="27"/>
      <c r="J7064" s="28">
        <v>0</v>
      </c>
      <c r="K7064" t="str">
        <f>IF((LEN(relatorio_Ananindeua3[[#This Row],[CIF/CPF/CNPJ]])=14),relatorio_Ananindeua3[[#This Row],[CIF/CPF/CNPJ]],relatorio_Ananindeua3[[#This Row],[Coluna2]])</f>
        <v>30620221000123</v>
      </c>
      <c r="L7064" t="str">
        <f t="shared" si="111"/>
        <v>306******23</v>
      </c>
    </row>
    <row r="7065" spans="1:12" x14ac:dyDescent="0.25">
      <c r="A7065" s="23" t="s">
        <v>12608</v>
      </c>
      <c r="B7065" s="23" t="s">
        <v>12609</v>
      </c>
      <c r="C7065" s="23" t="s">
        <v>32</v>
      </c>
      <c r="D7065" s="24">
        <v>45358.170358796298</v>
      </c>
      <c r="E7065" s="25" t="s">
        <v>15</v>
      </c>
      <c r="F7065" s="26" t="s">
        <v>16</v>
      </c>
      <c r="G7065" s="26" t="s">
        <v>14</v>
      </c>
      <c r="H7065" s="23">
        <v>0</v>
      </c>
      <c r="I7065" s="27"/>
      <c r="J7065" s="28">
        <v>0</v>
      </c>
      <c r="K7065" t="str">
        <f>IF((LEN(relatorio_Ananindeua3[[#This Row],[CIF/CPF/CNPJ]])=14),relatorio_Ananindeua3[[#This Row],[CIF/CPF/CNPJ]],relatorio_Ananindeua3[[#This Row],[Coluna2]])</f>
        <v>54221433000104</v>
      </c>
      <c r="L7065" t="str">
        <f t="shared" si="111"/>
        <v>542******04</v>
      </c>
    </row>
    <row r="7066" spans="1:12" x14ac:dyDescent="0.25">
      <c r="A7066" s="23" t="s">
        <v>12600</v>
      </c>
      <c r="B7066" s="23" t="s">
        <v>12601</v>
      </c>
      <c r="C7066" s="23" t="s">
        <v>32</v>
      </c>
      <c r="D7066" s="24">
        <v>45358.170439814814</v>
      </c>
      <c r="E7066" s="25" t="s">
        <v>15</v>
      </c>
      <c r="F7066" s="26" t="s">
        <v>16</v>
      </c>
      <c r="G7066" s="26" t="s">
        <v>14</v>
      </c>
      <c r="H7066" s="23">
        <v>0</v>
      </c>
      <c r="I7066" s="27"/>
      <c r="J7066" s="28">
        <v>0</v>
      </c>
      <c r="K7066" t="str">
        <f>IF((LEN(relatorio_Ananindeua3[[#This Row],[CIF/CPF/CNPJ]])=14),relatorio_Ananindeua3[[#This Row],[CIF/CPF/CNPJ]],relatorio_Ananindeua3[[#This Row],[Coluna2]])</f>
        <v>54216804000151</v>
      </c>
      <c r="L7066" t="str">
        <f t="shared" si="111"/>
        <v>542******51</v>
      </c>
    </row>
    <row r="7067" spans="1:12" x14ac:dyDescent="0.25">
      <c r="A7067" s="23" t="s">
        <v>12610</v>
      </c>
      <c r="B7067" s="23" t="s">
        <v>12611</v>
      </c>
      <c r="C7067" s="23" t="s">
        <v>32</v>
      </c>
      <c r="D7067" s="24">
        <v>45358.184270833335</v>
      </c>
      <c r="E7067" s="25" t="s">
        <v>15</v>
      </c>
      <c r="F7067" s="26" t="s">
        <v>16</v>
      </c>
      <c r="G7067" s="26" t="s">
        <v>14</v>
      </c>
      <c r="H7067" s="23">
        <v>0</v>
      </c>
      <c r="I7067" s="27"/>
      <c r="J7067" s="28">
        <v>0</v>
      </c>
      <c r="K7067" t="str">
        <f>IF((LEN(relatorio_Ananindeua3[[#This Row],[CIF/CPF/CNPJ]])=14),relatorio_Ananindeua3[[#This Row],[CIF/CPF/CNPJ]],relatorio_Ananindeua3[[#This Row],[Coluna2]])</f>
        <v>54221515000140</v>
      </c>
      <c r="L7067" t="str">
        <f t="shared" si="111"/>
        <v>542******40</v>
      </c>
    </row>
    <row r="7068" spans="1:12" x14ac:dyDescent="0.25">
      <c r="A7068" s="23" t="s">
        <v>12598</v>
      </c>
      <c r="B7068" s="23" t="s">
        <v>12599</v>
      </c>
      <c r="C7068" s="23" t="s">
        <v>32</v>
      </c>
      <c r="D7068" s="24">
        <v>45358.184282407405</v>
      </c>
      <c r="E7068" s="25" t="s">
        <v>15</v>
      </c>
      <c r="F7068" s="26" t="s">
        <v>16</v>
      </c>
      <c r="G7068" s="26" t="s">
        <v>14</v>
      </c>
      <c r="H7068" s="23">
        <v>0</v>
      </c>
      <c r="I7068" s="27"/>
      <c r="J7068" s="28">
        <v>0</v>
      </c>
      <c r="K7068" t="str">
        <f>IF((LEN(relatorio_Ananindeua3[[#This Row],[CIF/CPF/CNPJ]])=14),relatorio_Ananindeua3[[#This Row],[CIF/CPF/CNPJ]],relatorio_Ananindeua3[[#This Row],[Coluna2]])</f>
        <v>54216451000190</v>
      </c>
      <c r="L7068" t="str">
        <f t="shared" si="111"/>
        <v>542******90</v>
      </c>
    </row>
    <row r="7069" spans="1:12" x14ac:dyDescent="0.25">
      <c r="A7069" s="23" t="s">
        <v>12602</v>
      </c>
      <c r="B7069" s="23" t="s">
        <v>12603</v>
      </c>
      <c r="C7069" s="23" t="s">
        <v>32</v>
      </c>
      <c r="D7069" s="24">
        <v>45358.184282407405</v>
      </c>
      <c r="E7069" s="25" t="s">
        <v>15</v>
      </c>
      <c r="F7069" s="26" t="s">
        <v>16</v>
      </c>
      <c r="G7069" s="26" t="s">
        <v>14</v>
      </c>
      <c r="H7069" s="23">
        <v>0</v>
      </c>
      <c r="I7069" s="27"/>
      <c r="J7069" s="28">
        <v>0</v>
      </c>
      <c r="K7069" t="str">
        <f>IF((LEN(relatorio_Ananindeua3[[#This Row],[CIF/CPF/CNPJ]])=14),relatorio_Ananindeua3[[#This Row],[CIF/CPF/CNPJ]],relatorio_Ananindeua3[[#This Row],[Coluna2]])</f>
        <v>54218898000106</v>
      </c>
      <c r="L7069" t="str">
        <f t="shared" si="111"/>
        <v>542******06</v>
      </c>
    </row>
    <row r="7070" spans="1:12" x14ac:dyDescent="0.25">
      <c r="A7070" s="23" t="s">
        <v>12568</v>
      </c>
      <c r="B7070" s="23" t="s">
        <v>12569</v>
      </c>
      <c r="C7070" s="23" t="s">
        <v>32</v>
      </c>
      <c r="D7070" s="24">
        <v>45358.184305555558</v>
      </c>
      <c r="E7070" s="25" t="s">
        <v>15</v>
      </c>
      <c r="F7070" s="26" t="s">
        <v>16</v>
      </c>
      <c r="G7070" s="26" t="s">
        <v>14</v>
      </c>
      <c r="H7070" s="23">
        <v>0</v>
      </c>
      <c r="I7070" s="27"/>
      <c r="J7070" s="28">
        <v>0</v>
      </c>
      <c r="K7070" t="str">
        <f>IF((LEN(relatorio_Ananindeua3[[#This Row],[CIF/CPF/CNPJ]])=14),relatorio_Ananindeua3[[#This Row],[CIF/CPF/CNPJ]],relatorio_Ananindeua3[[#This Row],[Coluna2]])</f>
        <v>54204566000164</v>
      </c>
      <c r="L7070" t="str">
        <f t="shared" si="111"/>
        <v>542******64</v>
      </c>
    </row>
    <row r="7071" spans="1:12" x14ac:dyDescent="0.25">
      <c r="A7071" s="23" t="s">
        <v>12612</v>
      </c>
      <c r="B7071" s="23" t="s">
        <v>12613</v>
      </c>
      <c r="C7071" s="23" t="s">
        <v>32</v>
      </c>
      <c r="D7071" s="24">
        <v>45358.330104166664</v>
      </c>
      <c r="E7071" s="25" t="s">
        <v>15</v>
      </c>
      <c r="F7071" s="26" t="s">
        <v>16</v>
      </c>
      <c r="G7071" s="26" t="s">
        <v>14</v>
      </c>
      <c r="H7071" s="23">
        <v>0</v>
      </c>
      <c r="I7071" s="27"/>
      <c r="J7071" s="28">
        <v>0</v>
      </c>
      <c r="K7071" t="str">
        <f>IF((LEN(relatorio_Ananindeua3[[#This Row],[CIF/CPF/CNPJ]])=14),relatorio_Ananindeua3[[#This Row],[CIF/CPF/CNPJ]],relatorio_Ananindeua3[[#This Row],[Coluna2]])</f>
        <v>54221745000100</v>
      </c>
      <c r="L7071" t="str">
        <f t="shared" si="111"/>
        <v>542******00</v>
      </c>
    </row>
    <row r="7072" spans="1:12" x14ac:dyDescent="0.25">
      <c r="A7072" s="23" t="s">
        <v>12614</v>
      </c>
      <c r="B7072" s="23" t="s">
        <v>12615</v>
      </c>
      <c r="C7072" s="23" t="s">
        <v>32</v>
      </c>
      <c r="D7072" s="24">
        <v>45358.330104166664</v>
      </c>
      <c r="E7072" s="25" t="s">
        <v>15</v>
      </c>
      <c r="F7072" s="26" t="s">
        <v>16</v>
      </c>
      <c r="G7072" s="26" t="s">
        <v>14</v>
      </c>
      <c r="H7072" s="23">
        <v>0</v>
      </c>
      <c r="I7072" s="27"/>
      <c r="J7072" s="28">
        <v>0</v>
      </c>
      <c r="K7072" t="str">
        <f>IF((LEN(relatorio_Ananindeua3[[#This Row],[CIF/CPF/CNPJ]])=14),relatorio_Ananindeua3[[#This Row],[CIF/CPF/CNPJ]],relatorio_Ananindeua3[[#This Row],[Coluna2]])</f>
        <v>54221804000140</v>
      </c>
      <c r="L7072" t="str">
        <f t="shared" si="111"/>
        <v>542******40</v>
      </c>
    </row>
    <row r="7073" spans="1:12" x14ac:dyDescent="0.25">
      <c r="A7073" s="23" t="s">
        <v>5779</v>
      </c>
      <c r="B7073" s="23" t="s">
        <v>5780</v>
      </c>
      <c r="C7073" s="23" t="s">
        <v>34</v>
      </c>
      <c r="D7073" s="24">
        <v>45358.33011574074</v>
      </c>
      <c r="E7073" s="25" t="s">
        <v>15</v>
      </c>
      <c r="F7073" s="26" t="s">
        <v>16</v>
      </c>
      <c r="G7073" s="26" t="s">
        <v>14</v>
      </c>
      <c r="H7073" s="23">
        <v>0</v>
      </c>
      <c r="I7073" s="27"/>
      <c r="J7073" s="28">
        <v>0</v>
      </c>
      <c r="K7073" t="str">
        <f>IF((LEN(relatorio_Ananindeua3[[#This Row],[CIF/CPF/CNPJ]])=14),relatorio_Ananindeua3[[#This Row],[CIF/CPF/CNPJ]],relatorio_Ananindeua3[[#This Row],[Coluna2]])</f>
        <v>42843446000128</v>
      </c>
      <c r="L7073" t="str">
        <f t="shared" si="111"/>
        <v>428******28</v>
      </c>
    </row>
    <row r="7074" spans="1:12" x14ac:dyDescent="0.25">
      <c r="A7074" s="23" t="s">
        <v>3045</v>
      </c>
      <c r="B7074" s="23" t="s">
        <v>3046</v>
      </c>
      <c r="C7074" s="23" t="s">
        <v>17</v>
      </c>
      <c r="D7074" s="24">
        <v>45358.39402777778</v>
      </c>
      <c r="E7074" s="25" t="s">
        <v>11</v>
      </c>
      <c r="F7074" s="26" t="s">
        <v>16</v>
      </c>
      <c r="G7074" s="26" t="s">
        <v>14</v>
      </c>
      <c r="H7074" s="23">
        <v>0</v>
      </c>
      <c r="I7074" s="27"/>
      <c r="J7074" s="28">
        <v>0</v>
      </c>
      <c r="K7074" t="str">
        <f>IF((LEN(relatorio_Ananindeua3[[#This Row],[CIF/CPF/CNPJ]])=14),relatorio_Ananindeua3[[#This Row],[CIF/CPF/CNPJ]],relatorio_Ananindeua3[[#This Row],[Coluna2]])</f>
        <v>31677862000187</v>
      </c>
      <c r="L7074" t="str">
        <f t="shared" si="111"/>
        <v>316******87</v>
      </c>
    </row>
    <row r="7075" spans="1:12" x14ac:dyDescent="0.25">
      <c r="A7075" s="23" t="s">
        <v>12402</v>
      </c>
      <c r="B7075" s="23" t="s">
        <v>12403</v>
      </c>
      <c r="C7075" s="23" t="s">
        <v>32</v>
      </c>
      <c r="D7075" s="24">
        <v>45358.41474537037</v>
      </c>
      <c r="E7075" s="25" t="s">
        <v>15</v>
      </c>
      <c r="F7075" s="26" t="s">
        <v>16</v>
      </c>
      <c r="G7075" s="26" t="s">
        <v>14</v>
      </c>
      <c r="H7075" s="23">
        <v>0</v>
      </c>
      <c r="I7075" s="27"/>
      <c r="J7075" s="28">
        <v>0</v>
      </c>
      <c r="K7075" t="str">
        <f>IF((LEN(relatorio_Ananindeua3[[#This Row],[CIF/CPF/CNPJ]])=14),relatorio_Ananindeua3[[#This Row],[CIF/CPF/CNPJ]],relatorio_Ananindeua3[[#This Row],[Coluna2]])</f>
        <v>54149210000175</v>
      </c>
      <c r="L7075" t="str">
        <f t="shared" si="111"/>
        <v>541******75</v>
      </c>
    </row>
    <row r="7076" spans="1:12" x14ac:dyDescent="0.25">
      <c r="A7076" s="23" t="s">
        <v>12518</v>
      </c>
      <c r="B7076" s="23" t="s">
        <v>12519</v>
      </c>
      <c r="C7076" s="23" t="s">
        <v>32</v>
      </c>
      <c r="D7076" s="24">
        <v>45358.439733796295</v>
      </c>
      <c r="E7076" s="25" t="s">
        <v>15</v>
      </c>
      <c r="F7076" s="26" t="s">
        <v>16</v>
      </c>
      <c r="G7076" s="26" t="s">
        <v>14</v>
      </c>
      <c r="H7076" s="23">
        <v>0</v>
      </c>
      <c r="I7076" s="27"/>
      <c r="J7076" s="28">
        <v>0</v>
      </c>
      <c r="K7076" t="str">
        <f>IF((LEN(relatorio_Ananindeua3[[#This Row],[CIF/CPF/CNPJ]])=14),relatorio_Ananindeua3[[#This Row],[CIF/CPF/CNPJ]],relatorio_Ananindeua3[[#This Row],[Coluna2]])</f>
        <v>54188902000122</v>
      </c>
      <c r="L7076" t="str">
        <f t="shared" si="111"/>
        <v>541******22</v>
      </c>
    </row>
    <row r="7077" spans="1:12" x14ac:dyDescent="0.25">
      <c r="A7077" s="23" t="s">
        <v>1068</v>
      </c>
      <c r="B7077" s="23" t="s">
        <v>1069</v>
      </c>
      <c r="C7077" s="23" t="s">
        <v>21</v>
      </c>
      <c r="D7077" s="24">
        <v>45358.440995370373</v>
      </c>
      <c r="E7077" s="25" t="s">
        <v>15</v>
      </c>
      <c r="F7077" s="26" t="s">
        <v>19</v>
      </c>
      <c r="G7077" s="26" t="s">
        <v>13496</v>
      </c>
      <c r="H7077" s="23">
        <v>0</v>
      </c>
      <c r="I7077" s="27"/>
      <c r="J7077" s="28">
        <v>0</v>
      </c>
      <c r="K7077" t="str">
        <f>IF((LEN(relatorio_Ananindeua3[[#This Row],[CIF/CPF/CNPJ]])=14),relatorio_Ananindeua3[[#This Row],[CIF/CPF/CNPJ]],relatorio_Ananindeua3[[#This Row],[Coluna2]])</f>
        <v>18239124000190</v>
      </c>
      <c r="L7077" t="str">
        <f t="shared" si="111"/>
        <v>182******90</v>
      </c>
    </row>
    <row r="7078" spans="1:12" x14ac:dyDescent="0.25">
      <c r="A7078" s="23" t="s">
        <v>5789</v>
      </c>
      <c r="B7078" s="23" t="s">
        <v>5790</v>
      </c>
      <c r="C7078" s="23" t="s">
        <v>17</v>
      </c>
      <c r="D7078" s="24">
        <v>45358.451481481483</v>
      </c>
      <c r="E7078" s="25" t="s">
        <v>11</v>
      </c>
      <c r="F7078" s="26" t="s">
        <v>16</v>
      </c>
      <c r="G7078" s="26" t="s">
        <v>14</v>
      </c>
      <c r="H7078" s="23">
        <v>0</v>
      </c>
      <c r="I7078" s="27"/>
      <c r="J7078" s="28">
        <v>0</v>
      </c>
      <c r="K7078" t="str">
        <f>IF((LEN(relatorio_Ananindeua3[[#This Row],[CIF/CPF/CNPJ]])=14),relatorio_Ananindeua3[[#This Row],[CIF/CPF/CNPJ]],relatorio_Ananindeua3[[#This Row],[Coluna2]])</f>
        <v>42878099000179</v>
      </c>
      <c r="L7078" t="str">
        <f t="shared" si="111"/>
        <v>428******79</v>
      </c>
    </row>
    <row r="7079" spans="1:12" x14ac:dyDescent="0.25">
      <c r="A7079" s="23" t="s">
        <v>1960</v>
      </c>
      <c r="B7079" s="23" t="s">
        <v>1961</v>
      </c>
      <c r="C7079" s="23" t="s">
        <v>34</v>
      </c>
      <c r="D7079" s="24">
        <v>45358.599849537037</v>
      </c>
      <c r="E7079" s="25" t="s">
        <v>13</v>
      </c>
      <c r="F7079" s="26" t="s">
        <v>16</v>
      </c>
      <c r="G7079" s="26" t="s">
        <v>13496</v>
      </c>
      <c r="H7079" s="23">
        <v>0</v>
      </c>
      <c r="I7079" s="27"/>
      <c r="J7079" s="28">
        <v>0</v>
      </c>
      <c r="K7079" t="str">
        <f>IF((LEN(relatorio_Ananindeua3[[#This Row],[CIF/CPF/CNPJ]])=14),relatorio_Ananindeua3[[#This Row],[CIF/CPF/CNPJ]],relatorio_Ananindeua3[[#This Row],[Coluna2]])</f>
        <v>26174873000104</v>
      </c>
      <c r="L7079" t="str">
        <f t="shared" si="111"/>
        <v>261******04</v>
      </c>
    </row>
    <row r="7080" spans="1:12" x14ac:dyDescent="0.25">
      <c r="A7080" s="23" t="s">
        <v>12402</v>
      </c>
      <c r="B7080" s="23" t="s">
        <v>12403</v>
      </c>
      <c r="C7080" s="23" t="s">
        <v>18</v>
      </c>
      <c r="D7080" s="24">
        <v>45358.637986111113</v>
      </c>
      <c r="E7080" s="25" t="s">
        <v>15</v>
      </c>
      <c r="F7080" s="26" t="s">
        <v>16</v>
      </c>
      <c r="G7080" s="26" t="s">
        <v>14</v>
      </c>
      <c r="H7080" s="23">
        <v>0</v>
      </c>
      <c r="I7080" s="27"/>
      <c r="J7080" s="28">
        <v>0</v>
      </c>
      <c r="K7080" t="str">
        <f>IF((LEN(relatorio_Ananindeua3[[#This Row],[CIF/CPF/CNPJ]])=14),relatorio_Ananindeua3[[#This Row],[CIF/CPF/CNPJ]],relatorio_Ananindeua3[[#This Row],[Coluna2]])</f>
        <v>54149210000175</v>
      </c>
      <c r="L7080" t="str">
        <f t="shared" si="111"/>
        <v>541******75</v>
      </c>
    </row>
    <row r="7081" spans="1:12" x14ac:dyDescent="0.25">
      <c r="A7081" s="23" t="s">
        <v>4137</v>
      </c>
      <c r="B7081" s="23" t="s">
        <v>4138</v>
      </c>
      <c r="C7081" s="23" t="s">
        <v>34</v>
      </c>
      <c r="D7081" s="24">
        <v>45358.73238425926</v>
      </c>
      <c r="E7081" s="25" t="s">
        <v>13</v>
      </c>
      <c r="F7081" s="26" t="s">
        <v>16</v>
      </c>
      <c r="G7081" s="26" t="s">
        <v>13496</v>
      </c>
      <c r="H7081" s="23">
        <v>0</v>
      </c>
      <c r="I7081" s="27"/>
      <c r="J7081" s="28">
        <v>0</v>
      </c>
      <c r="K7081" t="str">
        <f>IF((LEN(relatorio_Ananindeua3[[#This Row],[CIF/CPF/CNPJ]])=14),relatorio_Ananindeua3[[#This Row],[CIF/CPF/CNPJ]],relatorio_Ananindeua3[[#This Row],[Coluna2]])</f>
        <v>36334104000180</v>
      </c>
      <c r="L7081" t="str">
        <f t="shared" si="111"/>
        <v>363******80</v>
      </c>
    </row>
    <row r="7082" spans="1:12" x14ac:dyDescent="0.25">
      <c r="A7082" s="23" t="s">
        <v>13467</v>
      </c>
      <c r="B7082" s="23" t="s">
        <v>13466</v>
      </c>
      <c r="C7082" s="23" t="s">
        <v>21</v>
      </c>
      <c r="D7082" s="24">
        <v>45359</v>
      </c>
      <c r="E7082" s="25" t="s">
        <v>15</v>
      </c>
      <c r="F7082" s="26" t="s">
        <v>19</v>
      </c>
      <c r="G7082" s="26" t="s">
        <v>13496</v>
      </c>
      <c r="H7082" s="23">
        <v>0</v>
      </c>
      <c r="I7082" s="27"/>
      <c r="J7082" s="28">
        <v>710.87</v>
      </c>
      <c r="K7082" t="str">
        <f>IF((LEN(relatorio_Ananindeua3[[#This Row],[CIF/CPF/CNPJ]])=14),relatorio_Ananindeua3[[#This Row],[CIF/CPF/CNPJ]],relatorio_Ananindeua3[[#This Row],[Coluna2]])</f>
        <v>60975737005978</v>
      </c>
      <c r="L7082" t="str">
        <f t="shared" si="111"/>
        <v>609******78</v>
      </c>
    </row>
    <row r="7083" spans="1:12" x14ac:dyDescent="0.25">
      <c r="A7083" s="23" t="s">
        <v>1584</v>
      </c>
      <c r="B7083" s="23" t="s">
        <v>1585</v>
      </c>
      <c r="C7083" s="23" t="s">
        <v>34</v>
      </c>
      <c r="D7083" s="24">
        <v>45359.045370370368</v>
      </c>
      <c r="E7083" s="25" t="s">
        <v>15</v>
      </c>
      <c r="F7083" s="26" t="s">
        <v>16</v>
      </c>
      <c r="G7083" s="26" t="s">
        <v>14</v>
      </c>
      <c r="H7083" s="23">
        <v>0</v>
      </c>
      <c r="I7083" s="27"/>
      <c r="J7083" s="28">
        <v>0</v>
      </c>
      <c r="K7083" t="str">
        <f>IF((LEN(relatorio_Ananindeua3[[#This Row],[CIF/CPF/CNPJ]])=14),relatorio_Ananindeua3[[#This Row],[CIF/CPF/CNPJ]],relatorio_Ananindeua3[[#This Row],[Coluna2]])</f>
        <v>22890068000126</v>
      </c>
      <c r="L7083" t="str">
        <f t="shared" si="111"/>
        <v>228******26</v>
      </c>
    </row>
    <row r="7084" spans="1:12" x14ac:dyDescent="0.25">
      <c r="A7084" s="23" t="s">
        <v>8043</v>
      </c>
      <c r="B7084" s="23" t="s">
        <v>8044</v>
      </c>
      <c r="C7084" s="23" t="s">
        <v>34</v>
      </c>
      <c r="D7084" s="24">
        <v>45359.045381944445</v>
      </c>
      <c r="E7084" s="25" t="s">
        <v>15</v>
      </c>
      <c r="F7084" s="26" t="s">
        <v>16</v>
      </c>
      <c r="G7084" s="26" t="s">
        <v>14</v>
      </c>
      <c r="H7084" s="23">
        <v>0</v>
      </c>
      <c r="I7084" s="27"/>
      <c r="J7084" s="28">
        <v>0</v>
      </c>
      <c r="K7084" t="str">
        <f>IF((LEN(relatorio_Ananindeua3[[#This Row],[CIF/CPF/CNPJ]])=14),relatorio_Ananindeua3[[#This Row],[CIF/CPF/CNPJ]],relatorio_Ananindeua3[[#This Row],[Coluna2]])</f>
        <v>48990627000163</v>
      </c>
      <c r="L7084" t="str">
        <f t="shared" si="111"/>
        <v>489******63</v>
      </c>
    </row>
    <row r="7085" spans="1:12" x14ac:dyDescent="0.25">
      <c r="A7085" s="23" t="s">
        <v>12618</v>
      </c>
      <c r="B7085" s="23" t="s">
        <v>12619</v>
      </c>
      <c r="C7085" s="23" t="s">
        <v>32</v>
      </c>
      <c r="D7085" s="24">
        <v>45359.052372685182</v>
      </c>
      <c r="E7085" s="25" t="s">
        <v>15</v>
      </c>
      <c r="F7085" s="26" t="s">
        <v>16</v>
      </c>
      <c r="G7085" s="26" t="s">
        <v>14</v>
      </c>
      <c r="H7085" s="23">
        <v>0</v>
      </c>
      <c r="I7085" s="27"/>
      <c r="J7085" s="28">
        <v>0</v>
      </c>
      <c r="K7085" t="str">
        <f>IF((LEN(relatorio_Ananindeua3[[#This Row],[CIF/CPF/CNPJ]])=14),relatorio_Ananindeua3[[#This Row],[CIF/CPF/CNPJ]],relatorio_Ananindeua3[[#This Row],[Coluna2]])</f>
        <v>54223709000185</v>
      </c>
      <c r="L7085" t="str">
        <f t="shared" si="111"/>
        <v>542******85</v>
      </c>
    </row>
    <row r="7086" spans="1:12" x14ac:dyDescent="0.25">
      <c r="A7086" s="23" t="s">
        <v>12632</v>
      </c>
      <c r="B7086" s="23" t="s">
        <v>12633</v>
      </c>
      <c r="C7086" s="23" t="s">
        <v>32</v>
      </c>
      <c r="D7086" s="24">
        <v>45359.059282407405</v>
      </c>
      <c r="E7086" s="25" t="s">
        <v>15</v>
      </c>
      <c r="F7086" s="26" t="s">
        <v>16</v>
      </c>
      <c r="G7086" s="26" t="s">
        <v>14</v>
      </c>
      <c r="H7086" s="23">
        <v>0</v>
      </c>
      <c r="I7086" s="27"/>
      <c r="J7086" s="28">
        <v>0</v>
      </c>
      <c r="K7086" t="str">
        <f>IF((LEN(relatorio_Ananindeua3[[#This Row],[CIF/CPF/CNPJ]])=14),relatorio_Ananindeua3[[#This Row],[CIF/CPF/CNPJ]],relatorio_Ananindeua3[[#This Row],[Coluna2]])</f>
        <v>54229831000169</v>
      </c>
      <c r="L7086" t="str">
        <f t="shared" si="111"/>
        <v>542******69</v>
      </c>
    </row>
    <row r="7087" spans="1:12" x14ac:dyDescent="0.25">
      <c r="A7087" s="23" t="s">
        <v>1586</v>
      </c>
      <c r="B7087" s="23" t="s">
        <v>1587</v>
      </c>
      <c r="C7087" s="23" t="s">
        <v>34</v>
      </c>
      <c r="D7087" s="24">
        <v>45359.059317129628</v>
      </c>
      <c r="E7087" s="25" t="s">
        <v>15</v>
      </c>
      <c r="F7087" s="26" t="s">
        <v>16</v>
      </c>
      <c r="G7087" s="26" t="s">
        <v>14</v>
      </c>
      <c r="H7087" s="23">
        <v>0</v>
      </c>
      <c r="I7087" s="27"/>
      <c r="J7087" s="28">
        <v>0</v>
      </c>
      <c r="K7087" t="str">
        <f>IF((LEN(relatorio_Ananindeua3[[#This Row],[CIF/CPF/CNPJ]])=14),relatorio_Ananindeua3[[#This Row],[CIF/CPF/CNPJ]],relatorio_Ananindeua3[[#This Row],[Coluna2]])</f>
        <v>22897969000140</v>
      </c>
      <c r="L7087" t="str">
        <f t="shared" si="111"/>
        <v>228******40</v>
      </c>
    </row>
    <row r="7088" spans="1:12" x14ac:dyDescent="0.25">
      <c r="A7088" s="23" t="s">
        <v>9986</v>
      </c>
      <c r="B7088" s="23" t="s">
        <v>9987</v>
      </c>
      <c r="C7088" s="23" t="s">
        <v>34</v>
      </c>
      <c r="D7088" s="24">
        <v>45359.06621527778</v>
      </c>
      <c r="E7088" s="25" t="s">
        <v>15</v>
      </c>
      <c r="F7088" s="26" t="s">
        <v>16</v>
      </c>
      <c r="G7088" s="26" t="s">
        <v>14</v>
      </c>
      <c r="H7088" s="23">
        <v>0</v>
      </c>
      <c r="I7088" s="27"/>
      <c r="J7088" s="28">
        <v>0</v>
      </c>
      <c r="K7088" t="str">
        <f>IF((LEN(relatorio_Ananindeua3[[#This Row],[CIF/CPF/CNPJ]])=14),relatorio_Ananindeua3[[#This Row],[CIF/CPF/CNPJ]],relatorio_Ananindeua3[[#This Row],[Coluna2]])</f>
        <v>52827835000113</v>
      </c>
      <c r="L7088" t="str">
        <f t="shared" si="111"/>
        <v>528******13</v>
      </c>
    </row>
    <row r="7089" spans="1:12" x14ac:dyDescent="0.25">
      <c r="A7089" s="23" t="s">
        <v>12626</v>
      </c>
      <c r="B7089" s="23" t="s">
        <v>12627</v>
      </c>
      <c r="C7089" s="23" t="s">
        <v>32</v>
      </c>
      <c r="D7089" s="24">
        <v>45359.06621527778</v>
      </c>
      <c r="E7089" s="25" t="s">
        <v>15</v>
      </c>
      <c r="F7089" s="26" t="s">
        <v>16</v>
      </c>
      <c r="G7089" s="26" t="s">
        <v>14</v>
      </c>
      <c r="H7089" s="23">
        <v>0</v>
      </c>
      <c r="I7089" s="27"/>
      <c r="J7089" s="28">
        <v>0</v>
      </c>
      <c r="K7089" t="str">
        <f>IF((LEN(relatorio_Ananindeua3[[#This Row],[CIF/CPF/CNPJ]])=14),relatorio_Ananindeua3[[#This Row],[CIF/CPF/CNPJ]],relatorio_Ananindeua3[[#This Row],[Coluna2]])</f>
        <v>54227722000102</v>
      </c>
      <c r="L7089" t="str">
        <f t="shared" si="111"/>
        <v>542******02</v>
      </c>
    </row>
    <row r="7090" spans="1:12" x14ac:dyDescent="0.25">
      <c r="A7090" s="23" t="s">
        <v>12616</v>
      </c>
      <c r="B7090" s="23" t="s">
        <v>12617</v>
      </c>
      <c r="C7090" s="23" t="s">
        <v>32</v>
      </c>
      <c r="D7090" s="24">
        <v>45359.066261574073</v>
      </c>
      <c r="E7090" s="25" t="s">
        <v>15</v>
      </c>
      <c r="F7090" s="26" t="s">
        <v>16</v>
      </c>
      <c r="G7090" s="26" t="s">
        <v>14</v>
      </c>
      <c r="H7090" s="23">
        <v>0</v>
      </c>
      <c r="I7090" s="27"/>
      <c r="J7090" s="28">
        <v>0</v>
      </c>
      <c r="K7090" t="str">
        <f>IF((LEN(relatorio_Ananindeua3[[#This Row],[CIF/CPF/CNPJ]])=14),relatorio_Ananindeua3[[#This Row],[CIF/CPF/CNPJ]],relatorio_Ananindeua3[[#This Row],[Coluna2]])</f>
        <v>54223574000158</v>
      </c>
      <c r="L7090" t="str">
        <f t="shared" si="111"/>
        <v>542******58</v>
      </c>
    </row>
    <row r="7091" spans="1:12" x14ac:dyDescent="0.25">
      <c r="A7091" s="23" t="s">
        <v>9322</v>
      </c>
      <c r="B7091" s="23" t="s">
        <v>9323</v>
      </c>
      <c r="C7091" s="23" t="s">
        <v>34</v>
      </c>
      <c r="D7091" s="24">
        <v>45359.06627314815</v>
      </c>
      <c r="E7091" s="25" t="s">
        <v>15</v>
      </c>
      <c r="F7091" s="26" t="s">
        <v>16</v>
      </c>
      <c r="G7091" s="26" t="s">
        <v>14</v>
      </c>
      <c r="H7091" s="23">
        <v>0</v>
      </c>
      <c r="I7091" s="27"/>
      <c r="J7091" s="28">
        <v>0</v>
      </c>
      <c r="K7091" t="str">
        <f>IF((LEN(relatorio_Ananindeua3[[#This Row],[CIF/CPF/CNPJ]])=14),relatorio_Ananindeua3[[#This Row],[CIF/CPF/CNPJ]],relatorio_Ananindeua3[[#This Row],[Coluna2]])</f>
        <v>51190683000128</v>
      </c>
      <c r="L7091" t="str">
        <f t="shared" si="111"/>
        <v>511******28</v>
      </c>
    </row>
    <row r="7092" spans="1:12" x14ac:dyDescent="0.25">
      <c r="A7092" s="23" t="s">
        <v>12646</v>
      </c>
      <c r="B7092" s="23" t="s">
        <v>12647</v>
      </c>
      <c r="C7092" s="23" t="s">
        <v>32</v>
      </c>
      <c r="D7092" s="24">
        <v>45359.080092592594</v>
      </c>
      <c r="E7092" s="25" t="s">
        <v>15</v>
      </c>
      <c r="F7092" s="26" t="s">
        <v>16</v>
      </c>
      <c r="G7092" s="26" t="s">
        <v>14</v>
      </c>
      <c r="H7092" s="23">
        <v>0</v>
      </c>
      <c r="I7092" s="27"/>
      <c r="J7092" s="28">
        <v>0</v>
      </c>
      <c r="K7092" t="str">
        <f>IF((LEN(relatorio_Ananindeua3[[#This Row],[CIF/CPF/CNPJ]])=14),relatorio_Ananindeua3[[#This Row],[CIF/CPF/CNPJ]],relatorio_Ananindeua3[[#This Row],[Coluna2]])</f>
        <v>54238763000102</v>
      </c>
      <c r="L7092" t="str">
        <f t="shared" si="111"/>
        <v>542******02</v>
      </c>
    </row>
    <row r="7093" spans="1:12" x14ac:dyDescent="0.25">
      <c r="A7093" s="23" t="s">
        <v>3049</v>
      </c>
      <c r="B7093" s="23" t="s">
        <v>3050</v>
      </c>
      <c r="C7093" s="23" t="s">
        <v>34</v>
      </c>
      <c r="D7093" s="24">
        <v>45359.080104166664</v>
      </c>
      <c r="E7093" s="25" t="s">
        <v>15</v>
      </c>
      <c r="F7093" s="26" t="s">
        <v>16</v>
      </c>
      <c r="G7093" s="26" t="s">
        <v>14</v>
      </c>
      <c r="H7093" s="23">
        <v>0</v>
      </c>
      <c r="I7093" s="27"/>
      <c r="J7093" s="28">
        <v>0</v>
      </c>
      <c r="K7093" t="str">
        <f>IF((LEN(relatorio_Ananindeua3[[#This Row],[CIF/CPF/CNPJ]])=14),relatorio_Ananindeua3[[#This Row],[CIF/CPF/CNPJ]],relatorio_Ananindeua3[[#This Row],[Coluna2]])</f>
        <v>31711308000179</v>
      </c>
      <c r="L7093" t="str">
        <f t="shared" si="111"/>
        <v>317******79</v>
      </c>
    </row>
    <row r="7094" spans="1:12" x14ac:dyDescent="0.25">
      <c r="A7094" s="23" t="s">
        <v>12644</v>
      </c>
      <c r="B7094" s="23" t="s">
        <v>12645</v>
      </c>
      <c r="C7094" s="23" t="s">
        <v>32</v>
      </c>
      <c r="D7094" s="24">
        <v>45359.080104166664</v>
      </c>
      <c r="E7094" s="25" t="s">
        <v>15</v>
      </c>
      <c r="F7094" s="26" t="s">
        <v>16</v>
      </c>
      <c r="G7094" s="26" t="s">
        <v>14</v>
      </c>
      <c r="H7094" s="23">
        <v>0</v>
      </c>
      <c r="I7094" s="27"/>
      <c r="J7094" s="28">
        <v>0</v>
      </c>
      <c r="K7094" t="str">
        <f>IF((LEN(relatorio_Ananindeua3[[#This Row],[CIF/CPF/CNPJ]])=14),relatorio_Ananindeua3[[#This Row],[CIF/CPF/CNPJ]],relatorio_Ananindeua3[[#This Row],[Coluna2]])</f>
        <v>54237459000132</v>
      </c>
      <c r="L7094" t="str">
        <f t="shared" si="111"/>
        <v>542******32</v>
      </c>
    </row>
    <row r="7095" spans="1:12" x14ac:dyDescent="0.25">
      <c r="A7095" s="23" t="s">
        <v>12620</v>
      </c>
      <c r="B7095" s="23" t="s">
        <v>12621</v>
      </c>
      <c r="C7095" s="23" t="s">
        <v>32</v>
      </c>
      <c r="D7095" s="24">
        <v>45359.080138888887</v>
      </c>
      <c r="E7095" s="25" t="s">
        <v>15</v>
      </c>
      <c r="F7095" s="26" t="s">
        <v>16</v>
      </c>
      <c r="G7095" s="26" t="s">
        <v>14</v>
      </c>
      <c r="H7095" s="23">
        <v>0</v>
      </c>
      <c r="I7095" s="27"/>
      <c r="J7095" s="28">
        <v>0</v>
      </c>
      <c r="K7095" t="str">
        <f>IF((LEN(relatorio_Ananindeua3[[#This Row],[CIF/CPF/CNPJ]])=14),relatorio_Ananindeua3[[#This Row],[CIF/CPF/CNPJ]],relatorio_Ananindeua3[[#This Row],[Coluna2]])</f>
        <v>54223867000135</v>
      </c>
      <c r="L7095" t="str">
        <f t="shared" si="111"/>
        <v>542******35</v>
      </c>
    </row>
    <row r="7096" spans="1:12" x14ac:dyDescent="0.25">
      <c r="A7096" s="23" t="s">
        <v>6707</v>
      </c>
      <c r="B7096" s="23" t="s">
        <v>6708</v>
      </c>
      <c r="C7096" s="23" t="s">
        <v>34</v>
      </c>
      <c r="D7096" s="24">
        <v>45359.080196759256</v>
      </c>
      <c r="E7096" s="25" t="s">
        <v>15</v>
      </c>
      <c r="F7096" s="26" t="s">
        <v>16</v>
      </c>
      <c r="G7096" s="26" t="s">
        <v>14</v>
      </c>
      <c r="H7096" s="23">
        <v>0</v>
      </c>
      <c r="I7096" s="27"/>
      <c r="J7096" s="28">
        <v>0</v>
      </c>
      <c r="K7096" t="str">
        <f>IF((LEN(relatorio_Ananindeua3[[#This Row],[CIF/CPF/CNPJ]])=14),relatorio_Ananindeua3[[#This Row],[CIF/CPF/CNPJ]],relatorio_Ananindeua3[[#This Row],[Coluna2]])</f>
        <v>45666076000199</v>
      </c>
      <c r="L7096" t="str">
        <f t="shared" si="111"/>
        <v>456******99</v>
      </c>
    </row>
    <row r="7097" spans="1:12" x14ac:dyDescent="0.25">
      <c r="A7097" s="23" t="s">
        <v>12638</v>
      </c>
      <c r="B7097" s="23" t="s">
        <v>12639</v>
      </c>
      <c r="C7097" s="23" t="s">
        <v>32</v>
      </c>
      <c r="D7097" s="24">
        <v>45359.14261574074</v>
      </c>
      <c r="E7097" s="25" t="s">
        <v>15</v>
      </c>
      <c r="F7097" s="26" t="s">
        <v>16</v>
      </c>
      <c r="G7097" s="26" t="s">
        <v>14</v>
      </c>
      <c r="H7097" s="23">
        <v>0</v>
      </c>
      <c r="I7097" s="27"/>
      <c r="J7097" s="28">
        <v>0</v>
      </c>
      <c r="K7097" t="str">
        <f>IF((LEN(relatorio_Ananindeua3[[#This Row],[CIF/CPF/CNPJ]])=14),relatorio_Ananindeua3[[#This Row],[CIF/CPF/CNPJ]],relatorio_Ananindeua3[[#This Row],[Coluna2]])</f>
        <v>54233398000135</v>
      </c>
      <c r="L7097" t="str">
        <f t="shared" si="111"/>
        <v>542******35</v>
      </c>
    </row>
    <row r="7098" spans="1:12" x14ac:dyDescent="0.25">
      <c r="A7098" s="23" t="s">
        <v>12628</v>
      </c>
      <c r="B7098" s="23" t="s">
        <v>12629</v>
      </c>
      <c r="C7098" s="23" t="s">
        <v>32</v>
      </c>
      <c r="D7098" s="24">
        <v>45359.142627314817</v>
      </c>
      <c r="E7098" s="25" t="s">
        <v>15</v>
      </c>
      <c r="F7098" s="26" t="s">
        <v>16</v>
      </c>
      <c r="G7098" s="26" t="s">
        <v>14</v>
      </c>
      <c r="H7098" s="23">
        <v>0</v>
      </c>
      <c r="I7098" s="27"/>
      <c r="J7098" s="28">
        <v>0</v>
      </c>
      <c r="K7098" t="str">
        <f>IF((LEN(relatorio_Ananindeua3[[#This Row],[CIF/CPF/CNPJ]])=14),relatorio_Ananindeua3[[#This Row],[CIF/CPF/CNPJ]],relatorio_Ananindeua3[[#This Row],[Coluna2]])</f>
        <v>54229458000146</v>
      </c>
      <c r="L7098" t="str">
        <f t="shared" si="111"/>
        <v>542******46</v>
      </c>
    </row>
    <row r="7099" spans="1:12" x14ac:dyDescent="0.25">
      <c r="A7099" s="23" t="s">
        <v>12640</v>
      </c>
      <c r="B7099" s="23" t="s">
        <v>12641</v>
      </c>
      <c r="C7099" s="23" t="s">
        <v>32</v>
      </c>
      <c r="D7099" s="24">
        <v>45359.142627314817</v>
      </c>
      <c r="E7099" s="25" t="s">
        <v>15</v>
      </c>
      <c r="F7099" s="26" t="s">
        <v>16</v>
      </c>
      <c r="G7099" s="26" t="s">
        <v>14</v>
      </c>
      <c r="H7099" s="23">
        <v>0</v>
      </c>
      <c r="I7099" s="27"/>
      <c r="J7099" s="28">
        <v>0</v>
      </c>
      <c r="K7099" t="str">
        <f>IF((LEN(relatorio_Ananindeua3[[#This Row],[CIF/CPF/CNPJ]])=14),relatorio_Ananindeua3[[#This Row],[CIF/CPF/CNPJ]],relatorio_Ananindeua3[[#This Row],[Coluna2]])</f>
        <v>54234200000138</v>
      </c>
      <c r="L7099" t="str">
        <f t="shared" si="111"/>
        <v>542******38</v>
      </c>
    </row>
    <row r="7100" spans="1:12" x14ac:dyDescent="0.25">
      <c r="A7100" s="23" t="s">
        <v>12636</v>
      </c>
      <c r="B7100" s="23" t="s">
        <v>12637</v>
      </c>
      <c r="C7100" s="23" t="s">
        <v>32</v>
      </c>
      <c r="D7100" s="24">
        <v>45359.149560185186</v>
      </c>
      <c r="E7100" s="25" t="s">
        <v>15</v>
      </c>
      <c r="F7100" s="26" t="s">
        <v>16</v>
      </c>
      <c r="G7100" s="26" t="s">
        <v>14</v>
      </c>
      <c r="H7100" s="23">
        <v>0</v>
      </c>
      <c r="I7100" s="27"/>
      <c r="J7100" s="28">
        <v>0</v>
      </c>
      <c r="K7100" t="str">
        <f>IF((LEN(relatorio_Ananindeua3[[#This Row],[CIF/CPF/CNPJ]])=14),relatorio_Ananindeua3[[#This Row],[CIF/CPF/CNPJ]],relatorio_Ananindeua3[[#This Row],[Coluna2]])</f>
        <v>54232410000197</v>
      </c>
      <c r="L7100" t="str">
        <f t="shared" si="111"/>
        <v>542******97</v>
      </c>
    </row>
    <row r="7101" spans="1:12" x14ac:dyDescent="0.25">
      <c r="A7101" s="23" t="s">
        <v>9909</v>
      </c>
      <c r="B7101" s="23" t="s">
        <v>9910</v>
      </c>
      <c r="C7101" s="23" t="s">
        <v>34</v>
      </c>
      <c r="D7101" s="24">
        <v>45359.149618055555</v>
      </c>
      <c r="E7101" s="25" t="s">
        <v>15</v>
      </c>
      <c r="F7101" s="26" t="s">
        <v>16</v>
      </c>
      <c r="G7101" s="26" t="s">
        <v>14</v>
      </c>
      <c r="H7101" s="23">
        <v>0</v>
      </c>
      <c r="I7101" s="27"/>
      <c r="J7101" s="28">
        <v>0</v>
      </c>
      <c r="K7101" t="str">
        <f>IF((LEN(relatorio_Ananindeua3[[#This Row],[CIF/CPF/CNPJ]])=14),relatorio_Ananindeua3[[#This Row],[CIF/CPF/CNPJ]],relatorio_Ananindeua3[[#This Row],[Coluna2]])</f>
        <v>52604414000123</v>
      </c>
      <c r="L7101" t="str">
        <f t="shared" si="111"/>
        <v>526******23</v>
      </c>
    </row>
    <row r="7102" spans="1:12" x14ac:dyDescent="0.25">
      <c r="A7102" s="23" t="s">
        <v>3017</v>
      </c>
      <c r="B7102" s="23" t="s">
        <v>3018</v>
      </c>
      <c r="C7102" s="23" t="s">
        <v>34</v>
      </c>
      <c r="D7102" s="24">
        <v>45359.149652777778</v>
      </c>
      <c r="E7102" s="25" t="s">
        <v>15</v>
      </c>
      <c r="F7102" s="26" t="s">
        <v>16</v>
      </c>
      <c r="G7102" s="26" t="s">
        <v>14</v>
      </c>
      <c r="H7102" s="23">
        <v>0</v>
      </c>
      <c r="I7102" s="27"/>
      <c r="J7102" s="28">
        <v>0</v>
      </c>
      <c r="K7102" t="str">
        <f>IF((LEN(relatorio_Ananindeua3[[#This Row],[CIF/CPF/CNPJ]])=14),relatorio_Ananindeua3[[#This Row],[CIF/CPF/CNPJ]],relatorio_Ananindeua3[[#This Row],[Coluna2]])</f>
        <v>31528542000165</v>
      </c>
      <c r="L7102" t="str">
        <f t="shared" si="111"/>
        <v>315******65</v>
      </c>
    </row>
    <row r="7103" spans="1:12" x14ac:dyDescent="0.25">
      <c r="A7103" s="23" t="s">
        <v>9184</v>
      </c>
      <c r="B7103" s="23" t="s">
        <v>9185</v>
      </c>
      <c r="C7103" s="23" t="s">
        <v>34</v>
      </c>
      <c r="D7103" s="24">
        <v>45359.163495370369</v>
      </c>
      <c r="E7103" s="25" t="s">
        <v>15</v>
      </c>
      <c r="F7103" s="26" t="s">
        <v>16</v>
      </c>
      <c r="G7103" s="26" t="s">
        <v>14</v>
      </c>
      <c r="H7103" s="23">
        <v>0</v>
      </c>
      <c r="I7103" s="27"/>
      <c r="J7103" s="28">
        <v>0</v>
      </c>
      <c r="K7103" t="str">
        <f>IF((LEN(relatorio_Ananindeua3[[#This Row],[CIF/CPF/CNPJ]])=14),relatorio_Ananindeua3[[#This Row],[CIF/CPF/CNPJ]],relatorio_Ananindeua3[[#This Row],[Coluna2]])</f>
        <v>50941792000177</v>
      </c>
      <c r="L7103" t="str">
        <f t="shared" si="111"/>
        <v>509******77</v>
      </c>
    </row>
    <row r="7104" spans="1:12" x14ac:dyDescent="0.25">
      <c r="A7104" s="23" t="s">
        <v>4821</v>
      </c>
      <c r="B7104" s="23" t="s">
        <v>4822</v>
      </c>
      <c r="C7104" s="23" t="s">
        <v>34</v>
      </c>
      <c r="D7104" s="24">
        <v>45359.163541666669</v>
      </c>
      <c r="E7104" s="25" t="s">
        <v>15</v>
      </c>
      <c r="F7104" s="26" t="s">
        <v>16</v>
      </c>
      <c r="G7104" s="26" t="s">
        <v>14</v>
      </c>
      <c r="H7104" s="23">
        <v>0</v>
      </c>
      <c r="I7104" s="27"/>
      <c r="J7104" s="28">
        <v>0</v>
      </c>
      <c r="K7104" t="str">
        <f>IF((LEN(relatorio_Ananindeua3[[#This Row],[CIF/CPF/CNPJ]])=14),relatorio_Ananindeua3[[#This Row],[CIF/CPF/CNPJ]],relatorio_Ananindeua3[[#This Row],[Coluna2]])</f>
        <v>39696085000120</v>
      </c>
      <c r="L7104" t="str">
        <f t="shared" si="111"/>
        <v>396******20</v>
      </c>
    </row>
    <row r="7105" spans="1:12" x14ac:dyDescent="0.25">
      <c r="A7105" s="23" t="s">
        <v>12642</v>
      </c>
      <c r="B7105" s="23" t="s">
        <v>12643</v>
      </c>
      <c r="C7105" s="23" t="s">
        <v>32</v>
      </c>
      <c r="D7105" s="24">
        <v>45359.170370370368</v>
      </c>
      <c r="E7105" s="25" t="s">
        <v>15</v>
      </c>
      <c r="F7105" s="26" t="s">
        <v>16</v>
      </c>
      <c r="G7105" s="26" t="s">
        <v>14</v>
      </c>
      <c r="H7105" s="23">
        <v>0</v>
      </c>
      <c r="I7105" s="27"/>
      <c r="J7105" s="28">
        <v>0</v>
      </c>
      <c r="K7105" t="str">
        <f>IF((LEN(relatorio_Ananindeua3[[#This Row],[CIF/CPF/CNPJ]])=14),relatorio_Ananindeua3[[#This Row],[CIF/CPF/CNPJ]],relatorio_Ananindeua3[[#This Row],[Coluna2]])</f>
        <v>54236352000170</v>
      </c>
      <c r="L7105" t="str">
        <f t="shared" si="111"/>
        <v>542******70</v>
      </c>
    </row>
    <row r="7106" spans="1:12" x14ac:dyDescent="0.25">
      <c r="A7106" s="23" t="s">
        <v>12622</v>
      </c>
      <c r="B7106" s="23" t="s">
        <v>12623</v>
      </c>
      <c r="C7106" s="23" t="s">
        <v>32</v>
      </c>
      <c r="D7106" s="24">
        <v>45359.170439814814</v>
      </c>
      <c r="E7106" s="25" t="s">
        <v>15</v>
      </c>
      <c r="F7106" s="26" t="s">
        <v>16</v>
      </c>
      <c r="G7106" s="26" t="s">
        <v>14</v>
      </c>
      <c r="H7106" s="23">
        <v>0</v>
      </c>
      <c r="I7106" s="27"/>
      <c r="J7106" s="28">
        <v>0</v>
      </c>
      <c r="K7106" t="str">
        <f>IF((LEN(relatorio_Ananindeua3[[#This Row],[CIF/CPF/CNPJ]])=14),relatorio_Ananindeua3[[#This Row],[CIF/CPF/CNPJ]],relatorio_Ananindeua3[[#This Row],[Coluna2]])</f>
        <v>54224128000168</v>
      </c>
      <c r="L7106" t="str">
        <f t="shared" si="111"/>
        <v>542******68</v>
      </c>
    </row>
    <row r="7107" spans="1:12" x14ac:dyDescent="0.25">
      <c r="A7107" s="23" t="s">
        <v>3562</v>
      </c>
      <c r="B7107" s="23" t="s">
        <v>3563</v>
      </c>
      <c r="C7107" s="23" t="s">
        <v>34</v>
      </c>
      <c r="D7107" s="24">
        <v>45359.1877662037</v>
      </c>
      <c r="E7107" s="25" t="s">
        <v>15</v>
      </c>
      <c r="F7107" s="26" t="s">
        <v>16</v>
      </c>
      <c r="G7107" s="26" t="s">
        <v>14</v>
      </c>
      <c r="H7107" s="23">
        <v>0</v>
      </c>
      <c r="I7107" s="27"/>
      <c r="J7107" s="28">
        <v>0</v>
      </c>
      <c r="K7107" t="str">
        <f>IF((LEN(relatorio_Ananindeua3[[#This Row],[CIF/CPF/CNPJ]])=14),relatorio_Ananindeua3[[#This Row],[CIF/CPF/CNPJ]],relatorio_Ananindeua3[[#This Row],[Coluna2]])</f>
        <v>34067419000182</v>
      </c>
      <c r="L7107" t="str">
        <f t="shared" si="111"/>
        <v>340******82</v>
      </c>
    </row>
    <row r="7108" spans="1:12" x14ac:dyDescent="0.25">
      <c r="A7108" s="23" t="s">
        <v>5064</v>
      </c>
      <c r="B7108" s="23" t="s">
        <v>5065</v>
      </c>
      <c r="C7108" s="23" t="s">
        <v>34</v>
      </c>
      <c r="D7108" s="24">
        <v>45359.187777777777</v>
      </c>
      <c r="E7108" s="25" t="s">
        <v>15</v>
      </c>
      <c r="F7108" s="26" t="s">
        <v>16</v>
      </c>
      <c r="G7108" s="26" t="s">
        <v>14</v>
      </c>
      <c r="H7108" s="23">
        <v>0</v>
      </c>
      <c r="I7108" s="27"/>
      <c r="J7108" s="28">
        <v>0</v>
      </c>
      <c r="K7108" t="str">
        <f>IF((LEN(relatorio_Ananindeua3[[#This Row],[CIF/CPF/CNPJ]])=14),relatorio_Ananindeua3[[#This Row],[CIF/CPF/CNPJ]],relatorio_Ananindeua3[[#This Row],[Coluna2]])</f>
        <v>40511110000132</v>
      </c>
      <c r="L7108" t="str">
        <f t="shared" si="111"/>
        <v>405******32</v>
      </c>
    </row>
    <row r="7109" spans="1:12" x14ac:dyDescent="0.25">
      <c r="A7109" s="23" t="s">
        <v>8692</v>
      </c>
      <c r="B7109" s="23" t="s">
        <v>8693</v>
      </c>
      <c r="C7109" s="23" t="s">
        <v>34</v>
      </c>
      <c r="D7109" s="24">
        <v>45359.187789351854</v>
      </c>
      <c r="E7109" s="25" t="s">
        <v>15</v>
      </c>
      <c r="F7109" s="26" t="s">
        <v>16</v>
      </c>
      <c r="G7109" s="26" t="s">
        <v>14</v>
      </c>
      <c r="H7109" s="23">
        <v>0</v>
      </c>
      <c r="I7109" s="27"/>
      <c r="J7109" s="28">
        <v>0</v>
      </c>
      <c r="K7109" t="str">
        <f>IF((LEN(relatorio_Ananindeua3[[#This Row],[CIF/CPF/CNPJ]])=14),relatorio_Ananindeua3[[#This Row],[CIF/CPF/CNPJ]],relatorio_Ananindeua3[[#This Row],[Coluna2]])</f>
        <v>50193542000104</v>
      </c>
      <c r="L7109" t="str">
        <f t="shared" si="111"/>
        <v>501******04</v>
      </c>
    </row>
    <row r="7110" spans="1:12" x14ac:dyDescent="0.25">
      <c r="A7110" s="23" t="s">
        <v>12630</v>
      </c>
      <c r="B7110" s="23" t="s">
        <v>12631</v>
      </c>
      <c r="C7110" s="23" t="s">
        <v>32</v>
      </c>
      <c r="D7110" s="24">
        <v>45359.187847222223</v>
      </c>
      <c r="E7110" s="25" t="s">
        <v>15</v>
      </c>
      <c r="F7110" s="26" t="s">
        <v>16</v>
      </c>
      <c r="G7110" s="26" t="s">
        <v>14</v>
      </c>
      <c r="H7110" s="23">
        <v>0</v>
      </c>
      <c r="I7110" s="27"/>
      <c r="J7110" s="28">
        <v>0</v>
      </c>
      <c r="K7110" t="str">
        <f>IF((LEN(relatorio_Ananindeua3[[#This Row],[CIF/CPF/CNPJ]])=14),relatorio_Ananindeua3[[#This Row],[CIF/CPF/CNPJ]],relatorio_Ananindeua3[[#This Row],[Coluna2]])</f>
        <v>54229499000132</v>
      </c>
      <c r="L7110" t="str">
        <f t="shared" si="111"/>
        <v>542******32</v>
      </c>
    </row>
    <row r="7111" spans="1:12" x14ac:dyDescent="0.25">
      <c r="A7111" s="23" t="s">
        <v>12634</v>
      </c>
      <c r="B7111" s="23" t="s">
        <v>12635</v>
      </c>
      <c r="C7111" s="23" t="s">
        <v>32</v>
      </c>
      <c r="D7111" s="24">
        <v>45359.19122685185</v>
      </c>
      <c r="E7111" s="25" t="s">
        <v>15</v>
      </c>
      <c r="F7111" s="26" t="s">
        <v>16</v>
      </c>
      <c r="G7111" s="26" t="s">
        <v>14</v>
      </c>
      <c r="H7111" s="23">
        <v>0</v>
      </c>
      <c r="I7111" s="27"/>
      <c r="J7111" s="28">
        <v>0</v>
      </c>
      <c r="K7111" t="str">
        <f>IF((LEN(relatorio_Ananindeua3[[#This Row],[CIF/CPF/CNPJ]])=14),relatorio_Ananindeua3[[#This Row],[CIF/CPF/CNPJ]],relatorio_Ananindeua3[[#This Row],[Coluna2]])</f>
        <v>54231937000105</v>
      </c>
      <c r="L7111" t="str">
        <f t="shared" si="111"/>
        <v>542******05</v>
      </c>
    </row>
    <row r="7112" spans="1:12" x14ac:dyDescent="0.25">
      <c r="A7112" s="23" t="s">
        <v>8302</v>
      </c>
      <c r="B7112" s="23" t="s">
        <v>8303</v>
      </c>
      <c r="C7112" s="23" t="s">
        <v>17</v>
      </c>
      <c r="D7112" s="24">
        <v>45359.424467592595</v>
      </c>
      <c r="E7112" s="25" t="s">
        <v>11</v>
      </c>
      <c r="F7112" s="26" t="s">
        <v>16</v>
      </c>
      <c r="G7112" s="26" t="s">
        <v>14</v>
      </c>
      <c r="H7112" s="23">
        <v>0</v>
      </c>
      <c r="I7112" s="27"/>
      <c r="J7112" s="28">
        <v>0</v>
      </c>
      <c r="K7112" t="str">
        <f>IF((LEN(relatorio_Ananindeua3[[#This Row],[CIF/CPF/CNPJ]])=14),relatorio_Ananindeua3[[#This Row],[CIF/CPF/CNPJ]],relatorio_Ananindeua3[[#This Row],[Coluna2]])</f>
        <v>49579941000110</v>
      </c>
      <c r="L7112" t="str">
        <f t="shared" si="111"/>
        <v>495******10</v>
      </c>
    </row>
    <row r="7113" spans="1:12" x14ac:dyDescent="0.25">
      <c r="A7113" s="23" t="s">
        <v>956</v>
      </c>
      <c r="B7113" s="23" t="s">
        <v>957</v>
      </c>
      <c r="C7113" s="23" t="s">
        <v>21</v>
      </c>
      <c r="D7113" s="24">
        <v>45359.538587962961</v>
      </c>
      <c r="E7113" s="25" t="s">
        <v>15</v>
      </c>
      <c r="F7113" s="26" t="s">
        <v>19</v>
      </c>
      <c r="G7113" s="26" t="s">
        <v>13496</v>
      </c>
      <c r="H7113" s="23">
        <v>0</v>
      </c>
      <c r="I7113" s="27"/>
      <c r="J7113" s="28">
        <v>506.8</v>
      </c>
      <c r="K7113" t="str">
        <f>IF((LEN(relatorio_Ananindeua3[[#This Row],[CIF/CPF/CNPJ]])=14),relatorio_Ananindeua3[[#This Row],[CIF/CPF/CNPJ]],relatorio_Ananindeua3[[#This Row],[Coluna2]])</f>
        <v>17454167000125</v>
      </c>
      <c r="L7113" t="str">
        <f t="shared" si="111"/>
        <v>174******25</v>
      </c>
    </row>
    <row r="7114" spans="1:12" x14ac:dyDescent="0.25">
      <c r="A7114" s="23" t="s">
        <v>956</v>
      </c>
      <c r="B7114" s="23" t="s">
        <v>957</v>
      </c>
      <c r="C7114" s="23" t="s">
        <v>21</v>
      </c>
      <c r="D7114" s="24">
        <v>45359.542997685188</v>
      </c>
      <c r="E7114" s="25" t="s">
        <v>15</v>
      </c>
      <c r="F7114" s="26" t="s">
        <v>19</v>
      </c>
      <c r="G7114" s="26" t="s">
        <v>13496</v>
      </c>
      <c r="H7114" s="23">
        <v>0</v>
      </c>
      <c r="I7114" s="27"/>
      <c r="J7114" s="28">
        <v>401.15</v>
      </c>
      <c r="K7114" t="str">
        <f>IF((LEN(relatorio_Ananindeua3[[#This Row],[CIF/CPF/CNPJ]])=14),relatorio_Ananindeua3[[#This Row],[CIF/CPF/CNPJ]],relatorio_Ananindeua3[[#This Row],[Coluna2]])</f>
        <v>17454167000125</v>
      </c>
      <c r="L7114" t="str">
        <f t="shared" si="111"/>
        <v>174******25</v>
      </c>
    </row>
    <row r="7115" spans="1:12" x14ac:dyDescent="0.25">
      <c r="A7115" s="23" t="s">
        <v>5268</v>
      </c>
      <c r="B7115" s="23" t="s">
        <v>5269</v>
      </c>
      <c r="C7115" s="23" t="s">
        <v>34</v>
      </c>
      <c r="D7115" s="24">
        <v>45360.017638888887</v>
      </c>
      <c r="E7115" s="25" t="s">
        <v>15</v>
      </c>
      <c r="F7115" s="26" t="s">
        <v>16</v>
      </c>
      <c r="G7115" s="26" t="s">
        <v>14</v>
      </c>
      <c r="H7115" s="23">
        <v>0</v>
      </c>
      <c r="I7115" s="27"/>
      <c r="J7115" s="28">
        <v>0</v>
      </c>
      <c r="K7115" t="str">
        <f>IF((LEN(relatorio_Ananindeua3[[#This Row],[CIF/CPF/CNPJ]])=14),relatorio_Ananindeua3[[#This Row],[CIF/CPF/CNPJ]],relatorio_Ananindeua3[[#This Row],[Coluna2]])</f>
        <v>41236610000176</v>
      </c>
      <c r="L7115" t="str">
        <f t="shared" si="111"/>
        <v>412******76</v>
      </c>
    </row>
    <row r="7116" spans="1:12" x14ac:dyDescent="0.25">
      <c r="A7116" s="23" t="s">
        <v>12692</v>
      </c>
      <c r="B7116" s="23" t="s">
        <v>12693</v>
      </c>
      <c r="C7116" s="23" t="s">
        <v>32</v>
      </c>
      <c r="D7116" s="24">
        <v>45360.024548611109</v>
      </c>
      <c r="E7116" s="25" t="s">
        <v>15</v>
      </c>
      <c r="F7116" s="26" t="s">
        <v>16</v>
      </c>
      <c r="G7116" s="26" t="s">
        <v>14</v>
      </c>
      <c r="H7116" s="23">
        <v>0</v>
      </c>
      <c r="I7116" s="27"/>
      <c r="J7116" s="28">
        <v>0</v>
      </c>
      <c r="K7116" t="str">
        <f>IF((LEN(relatorio_Ananindeua3[[#This Row],[CIF/CPF/CNPJ]])=14),relatorio_Ananindeua3[[#This Row],[CIF/CPF/CNPJ]],relatorio_Ananindeua3[[#This Row],[Coluna2]])</f>
        <v>54255218000116</v>
      </c>
      <c r="L7116" t="str">
        <f t="shared" si="111"/>
        <v>542******16</v>
      </c>
    </row>
    <row r="7117" spans="1:12" x14ac:dyDescent="0.25">
      <c r="A7117" s="23" t="s">
        <v>12680</v>
      </c>
      <c r="B7117" s="23" t="s">
        <v>12681</v>
      </c>
      <c r="C7117" s="23" t="s">
        <v>32</v>
      </c>
      <c r="D7117" s="24">
        <v>45360.024560185186</v>
      </c>
      <c r="E7117" s="25" t="s">
        <v>15</v>
      </c>
      <c r="F7117" s="26" t="s">
        <v>16</v>
      </c>
      <c r="G7117" s="26" t="s">
        <v>14</v>
      </c>
      <c r="H7117" s="23">
        <v>0</v>
      </c>
      <c r="I7117" s="27"/>
      <c r="J7117" s="28">
        <v>0</v>
      </c>
      <c r="K7117" t="str">
        <f>IF((LEN(relatorio_Ananindeua3[[#This Row],[CIF/CPF/CNPJ]])=14),relatorio_Ananindeua3[[#This Row],[CIF/CPF/CNPJ]],relatorio_Ananindeua3[[#This Row],[Coluna2]])</f>
        <v>54249467000107</v>
      </c>
      <c r="L7117" t="str">
        <f t="shared" si="111"/>
        <v>542******07</v>
      </c>
    </row>
    <row r="7118" spans="1:12" x14ac:dyDescent="0.25">
      <c r="A7118" s="23" t="s">
        <v>12670</v>
      </c>
      <c r="B7118" s="23" t="s">
        <v>12671</v>
      </c>
      <c r="C7118" s="23" t="s">
        <v>32</v>
      </c>
      <c r="D7118" s="24">
        <v>45360.024571759262</v>
      </c>
      <c r="E7118" s="25" t="s">
        <v>15</v>
      </c>
      <c r="F7118" s="26" t="s">
        <v>16</v>
      </c>
      <c r="G7118" s="26" t="s">
        <v>14</v>
      </c>
      <c r="H7118" s="23">
        <v>0</v>
      </c>
      <c r="I7118" s="27"/>
      <c r="J7118" s="28">
        <v>0</v>
      </c>
      <c r="K7118" t="str">
        <f>IF((LEN(relatorio_Ananindeua3[[#This Row],[CIF/CPF/CNPJ]])=14),relatorio_Ananindeua3[[#This Row],[CIF/CPF/CNPJ]],relatorio_Ananindeua3[[#This Row],[Coluna2]])</f>
        <v>54246443000196</v>
      </c>
      <c r="L7118" t="str">
        <f t="shared" si="111"/>
        <v>542******96</v>
      </c>
    </row>
    <row r="7119" spans="1:12" x14ac:dyDescent="0.25">
      <c r="A7119" s="23" t="s">
        <v>12686</v>
      </c>
      <c r="B7119" s="23" t="s">
        <v>12687</v>
      </c>
      <c r="C7119" s="23" t="s">
        <v>32</v>
      </c>
      <c r="D7119" s="24">
        <v>45360.031481481485</v>
      </c>
      <c r="E7119" s="25" t="s">
        <v>15</v>
      </c>
      <c r="F7119" s="26" t="s">
        <v>16</v>
      </c>
      <c r="G7119" s="26" t="s">
        <v>14</v>
      </c>
      <c r="H7119" s="23">
        <v>0</v>
      </c>
      <c r="I7119" s="27"/>
      <c r="J7119" s="28">
        <v>0</v>
      </c>
      <c r="K7119" t="str">
        <f>IF((LEN(relatorio_Ananindeua3[[#This Row],[CIF/CPF/CNPJ]])=14),relatorio_Ananindeua3[[#This Row],[CIF/CPF/CNPJ]],relatorio_Ananindeua3[[#This Row],[Coluna2]])</f>
        <v>54254523000193</v>
      </c>
      <c r="L7119" t="str">
        <f t="shared" si="111"/>
        <v>542******93</v>
      </c>
    </row>
    <row r="7120" spans="1:12" x14ac:dyDescent="0.25">
      <c r="A7120" s="23" t="s">
        <v>12580</v>
      </c>
      <c r="B7120" s="23" t="s">
        <v>12581</v>
      </c>
      <c r="C7120" s="23" t="s">
        <v>34</v>
      </c>
      <c r="D7120" s="24">
        <v>45360.0315162037</v>
      </c>
      <c r="E7120" s="25" t="s">
        <v>15</v>
      </c>
      <c r="F7120" s="26" t="s">
        <v>16</v>
      </c>
      <c r="G7120" s="26" t="s">
        <v>14</v>
      </c>
      <c r="H7120" s="23">
        <v>0</v>
      </c>
      <c r="I7120" s="27"/>
      <c r="J7120" s="28">
        <v>0</v>
      </c>
      <c r="K7120" t="str">
        <f>IF((LEN(relatorio_Ananindeua3[[#This Row],[CIF/CPF/CNPJ]])=14),relatorio_Ananindeua3[[#This Row],[CIF/CPF/CNPJ]],relatorio_Ananindeua3[[#This Row],[Coluna2]])</f>
        <v>54210428000198</v>
      </c>
      <c r="L7120" t="str">
        <f t="shared" si="111"/>
        <v>542******98</v>
      </c>
    </row>
    <row r="7121" spans="1:12" x14ac:dyDescent="0.25">
      <c r="A7121" s="23" t="s">
        <v>7724</v>
      </c>
      <c r="B7121" s="23" t="s">
        <v>7725</v>
      </c>
      <c r="C7121" s="23" t="s">
        <v>34</v>
      </c>
      <c r="D7121" s="24">
        <v>45360.031550925924</v>
      </c>
      <c r="E7121" s="25" t="s">
        <v>15</v>
      </c>
      <c r="F7121" s="26" t="s">
        <v>16</v>
      </c>
      <c r="G7121" s="26" t="s">
        <v>14</v>
      </c>
      <c r="H7121" s="23">
        <v>0</v>
      </c>
      <c r="I7121" s="27"/>
      <c r="J7121" s="28">
        <v>0</v>
      </c>
      <c r="K7121" t="str">
        <f>IF((LEN(relatorio_Ananindeua3[[#This Row],[CIF/CPF/CNPJ]])=14),relatorio_Ananindeua3[[#This Row],[CIF/CPF/CNPJ]],relatorio_Ananindeua3[[#This Row],[Coluna2]])</f>
        <v>48297304000199</v>
      </c>
      <c r="L7121" t="str">
        <f t="shared" si="111"/>
        <v>482******99</v>
      </c>
    </row>
    <row r="7122" spans="1:12" x14ac:dyDescent="0.25">
      <c r="A7122" s="23" t="s">
        <v>12688</v>
      </c>
      <c r="B7122" s="23" t="s">
        <v>12689</v>
      </c>
      <c r="C7122" s="23" t="s">
        <v>32</v>
      </c>
      <c r="D7122" s="24">
        <v>45360.038425925923</v>
      </c>
      <c r="E7122" s="25" t="s">
        <v>15</v>
      </c>
      <c r="F7122" s="26" t="s">
        <v>16</v>
      </c>
      <c r="G7122" s="26" t="s">
        <v>14</v>
      </c>
      <c r="H7122" s="23">
        <v>0</v>
      </c>
      <c r="I7122" s="27"/>
      <c r="J7122" s="28">
        <v>0</v>
      </c>
      <c r="K7122" t="str">
        <f>IF((LEN(relatorio_Ananindeua3[[#This Row],[CIF/CPF/CNPJ]])=14),relatorio_Ananindeua3[[#This Row],[CIF/CPF/CNPJ]],relatorio_Ananindeua3[[#This Row],[Coluna2]])</f>
        <v>54254948000100</v>
      </c>
      <c r="L7122" t="str">
        <f t="shared" ref="L7122:L7185" si="112">_xlfn.CONCAT(LEFT(A7122,3),REPT("*",6),RIGHT(A7122,2))</f>
        <v>542******00</v>
      </c>
    </row>
    <row r="7123" spans="1:12" x14ac:dyDescent="0.25">
      <c r="A7123" s="23" t="s">
        <v>12682</v>
      </c>
      <c r="B7123" s="23" t="s">
        <v>12683</v>
      </c>
      <c r="C7123" s="23" t="s">
        <v>32</v>
      </c>
      <c r="D7123" s="24">
        <v>45360.038437499999</v>
      </c>
      <c r="E7123" s="25" t="s">
        <v>15</v>
      </c>
      <c r="F7123" s="26" t="s">
        <v>16</v>
      </c>
      <c r="G7123" s="26" t="s">
        <v>14</v>
      </c>
      <c r="H7123" s="23">
        <v>0</v>
      </c>
      <c r="I7123" s="27"/>
      <c r="J7123" s="28">
        <v>0</v>
      </c>
      <c r="K7123" t="str">
        <f>IF((LEN(relatorio_Ananindeua3[[#This Row],[CIF/CPF/CNPJ]])=14),relatorio_Ananindeua3[[#This Row],[CIF/CPF/CNPJ]],relatorio_Ananindeua3[[#This Row],[Coluna2]])</f>
        <v>54249879000139</v>
      </c>
      <c r="L7123" t="str">
        <f t="shared" si="112"/>
        <v>542******39</v>
      </c>
    </row>
    <row r="7124" spans="1:12" x14ac:dyDescent="0.25">
      <c r="A7124" s="23" t="s">
        <v>5492</v>
      </c>
      <c r="B7124" s="23" t="s">
        <v>5493</v>
      </c>
      <c r="C7124" s="23" t="s">
        <v>34</v>
      </c>
      <c r="D7124" s="24">
        <v>45360.038483796299</v>
      </c>
      <c r="E7124" s="25" t="s">
        <v>15</v>
      </c>
      <c r="F7124" s="26" t="s">
        <v>16</v>
      </c>
      <c r="G7124" s="26" t="s">
        <v>14</v>
      </c>
      <c r="H7124" s="23">
        <v>0</v>
      </c>
      <c r="I7124" s="27"/>
      <c r="J7124" s="28">
        <v>0</v>
      </c>
      <c r="K7124" t="str">
        <f>IF((LEN(relatorio_Ananindeua3[[#This Row],[CIF/CPF/CNPJ]])=14),relatorio_Ananindeua3[[#This Row],[CIF/CPF/CNPJ]],relatorio_Ananindeua3[[#This Row],[Coluna2]])</f>
        <v>41943471000110</v>
      </c>
      <c r="L7124" t="str">
        <f t="shared" si="112"/>
        <v>419******10</v>
      </c>
    </row>
    <row r="7125" spans="1:12" x14ac:dyDescent="0.25">
      <c r="A7125" s="23" t="s">
        <v>3474</v>
      </c>
      <c r="B7125" s="23" t="s">
        <v>3475</v>
      </c>
      <c r="C7125" s="23" t="s">
        <v>34</v>
      </c>
      <c r="D7125" s="24">
        <v>45360.038506944446</v>
      </c>
      <c r="E7125" s="25" t="s">
        <v>15</v>
      </c>
      <c r="F7125" s="26" t="s">
        <v>16</v>
      </c>
      <c r="G7125" s="26" t="s">
        <v>14</v>
      </c>
      <c r="H7125" s="23">
        <v>0</v>
      </c>
      <c r="I7125" s="27"/>
      <c r="J7125" s="28">
        <v>0</v>
      </c>
      <c r="K7125" t="str">
        <f>IF((LEN(relatorio_Ananindeua3[[#This Row],[CIF/CPF/CNPJ]])=14),relatorio_Ananindeua3[[#This Row],[CIF/CPF/CNPJ]],relatorio_Ananindeua3[[#This Row],[Coluna2]])</f>
        <v>33779385000196</v>
      </c>
      <c r="L7125" t="str">
        <f t="shared" si="112"/>
        <v>337******96</v>
      </c>
    </row>
    <row r="7126" spans="1:12" x14ac:dyDescent="0.25">
      <c r="A7126" s="23" t="s">
        <v>12650</v>
      </c>
      <c r="B7126" s="23" t="s">
        <v>12651</v>
      </c>
      <c r="C7126" s="23" t="s">
        <v>32</v>
      </c>
      <c r="D7126" s="24">
        <v>45360.045428240737</v>
      </c>
      <c r="E7126" s="25" t="s">
        <v>15</v>
      </c>
      <c r="F7126" s="26" t="s">
        <v>16</v>
      </c>
      <c r="G7126" s="26" t="s">
        <v>14</v>
      </c>
      <c r="H7126" s="23">
        <v>0</v>
      </c>
      <c r="I7126" s="27"/>
      <c r="J7126" s="28">
        <v>0</v>
      </c>
      <c r="K7126" t="str">
        <f>IF((LEN(relatorio_Ananindeua3[[#This Row],[CIF/CPF/CNPJ]])=14),relatorio_Ananindeua3[[#This Row],[CIF/CPF/CNPJ]],relatorio_Ananindeua3[[#This Row],[Coluna2]])</f>
        <v>54240440000145</v>
      </c>
      <c r="L7126" t="str">
        <f t="shared" si="112"/>
        <v>542******45</v>
      </c>
    </row>
    <row r="7127" spans="1:12" x14ac:dyDescent="0.25">
      <c r="A7127" s="23" t="s">
        <v>12652</v>
      </c>
      <c r="B7127" s="23" t="s">
        <v>12653</v>
      </c>
      <c r="C7127" s="23" t="s">
        <v>32</v>
      </c>
      <c r="D7127" s="24">
        <v>45360.045428240737</v>
      </c>
      <c r="E7127" s="25" t="s">
        <v>15</v>
      </c>
      <c r="F7127" s="26" t="s">
        <v>16</v>
      </c>
      <c r="G7127" s="26" t="s">
        <v>14</v>
      </c>
      <c r="H7127" s="23">
        <v>0</v>
      </c>
      <c r="I7127" s="27"/>
      <c r="J7127" s="28">
        <v>0</v>
      </c>
      <c r="K7127" t="str">
        <f>IF((LEN(relatorio_Ananindeua3[[#This Row],[CIF/CPF/CNPJ]])=14),relatorio_Ananindeua3[[#This Row],[CIF/CPF/CNPJ]],relatorio_Ananindeua3[[#This Row],[Coluna2]])</f>
        <v>54240505000152</v>
      </c>
      <c r="L7127" t="str">
        <f t="shared" si="112"/>
        <v>542******52</v>
      </c>
    </row>
    <row r="7128" spans="1:12" x14ac:dyDescent="0.25">
      <c r="A7128" s="23" t="s">
        <v>11920</v>
      </c>
      <c r="B7128" s="23" t="s">
        <v>11921</v>
      </c>
      <c r="C7128" s="23" t="s">
        <v>34</v>
      </c>
      <c r="D7128" s="24">
        <v>45360.045439814814</v>
      </c>
      <c r="E7128" s="25" t="s">
        <v>15</v>
      </c>
      <c r="F7128" s="26" t="s">
        <v>16</v>
      </c>
      <c r="G7128" s="26" t="s">
        <v>14</v>
      </c>
      <c r="H7128" s="23">
        <v>0</v>
      </c>
      <c r="I7128" s="27"/>
      <c r="J7128" s="28">
        <v>0</v>
      </c>
      <c r="K7128" t="str">
        <f>IF((LEN(relatorio_Ananindeua3[[#This Row],[CIF/CPF/CNPJ]])=14),relatorio_Ananindeua3[[#This Row],[CIF/CPF/CNPJ]],relatorio_Ananindeua3[[#This Row],[Coluna2]])</f>
        <v>53970840000143</v>
      </c>
      <c r="L7128" t="str">
        <f t="shared" si="112"/>
        <v>539******43</v>
      </c>
    </row>
    <row r="7129" spans="1:12" x14ac:dyDescent="0.25">
      <c r="A7129" s="23" t="s">
        <v>12690</v>
      </c>
      <c r="B7129" s="23" t="s">
        <v>12691</v>
      </c>
      <c r="C7129" s="23" t="s">
        <v>32</v>
      </c>
      <c r="D7129" s="24">
        <v>45360.059259259258</v>
      </c>
      <c r="E7129" s="25" t="s">
        <v>15</v>
      </c>
      <c r="F7129" s="26" t="s">
        <v>16</v>
      </c>
      <c r="G7129" s="26" t="s">
        <v>14</v>
      </c>
      <c r="H7129" s="23">
        <v>0</v>
      </c>
      <c r="I7129" s="27"/>
      <c r="J7129" s="28">
        <v>0</v>
      </c>
      <c r="K7129" t="str">
        <f>IF((LEN(relatorio_Ananindeua3[[#This Row],[CIF/CPF/CNPJ]])=14),relatorio_Ananindeua3[[#This Row],[CIF/CPF/CNPJ]],relatorio_Ananindeua3[[#This Row],[Coluna2]])</f>
        <v>54254994000100</v>
      </c>
      <c r="L7129" t="str">
        <f t="shared" si="112"/>
        <v>542******00</v>
      </c>
    </row>
    <row r="7130" spans="1:12" x14ac:dyDescent="0.25">
      <c r="A7130" s="23" t="s">
        <v>12672</v>
      </c>
      <c r="B7130" s="23" t="s">
        <v>12673</v>
      </c>
      <c r="C7130" s="23" t="s">
        <v>32</v>
      </c>
      <c r="D7130" s="24">
        <v>45360.059282407405</v>
      </c>
      <c r="E7130" s="25" t="s">
        <v>15</v>
      </c>
      <c r="F7130" s="26" t="s">
        <v>16</v>
      </c>
      <c r="G7130" s="26" t="s">
        <v>14</v>
      </c>
      <c r="H7130" s="23">
        <v>0</v>
      </c>
      <c r="I7130" s="27"/>
      <c r="J7130" s="28">
        <v>0</v>
      </c>
      <c r="K7130" t="str">
        <f>IF((LEN(relatorio_Ananindeua3[[#This Row],[CIF/CPF/CNPJ]])=14),relatorio_Ananindeua3[[#This Row],[CIF/CPF/CNPJ]],relatorio_Ananindeua3[[#This Row],[Coluna2]])</f>
        <v>54247062000121</v>
      </c>
      <c r="L7130" t="str">
        <f t="shared" si="112"/>
        <v>542******21</v>
      </c>
    </row>
    <row r="7131" spans="1:12" x14ac:dyDescent="0.25">
      <c r="A7131" s="23" t="s">
        <v>12664</v>
      </c>
      <c r="B7131" s="23" t="s">
        <v>12665</v>
      </c>
      <c r="C7131" s="23" t="s">
        <v>32</v>
      </c>
      <c r="D7131" s="24">
        <v>45360.059293981481</v>
      </c>
      <c r="E7131" s="25" t="s">
        <v>15</v>
      </c>
      <c r="F7131" s="26" t="s">
        <v>16</v>
      </c>
      <c r="G7131" s="26" t="s">
        <v>14</v>
      </c>
      <c r="H7131" s="23">
        <v>0</v>
      </c>
      <c r="I7131" s="27"/>
      <c r="J7131" s="28">
        <v>0</v>
      </c>
      <c r="K7131" t="str">
        <f>IF((LEN(relatorio_Ananindeua3[[#This Row],[CIF/CPF/CNPJ]])=14),relatorio_Ananindeua3[[#This Row],[CIF/CPF/CNPJ]],relatorio_Ananindeua3[[#This Row],[Coluna2]])</f>
        <v>54245361000127</v>
      </c>
      <c r="L7131" t="str">
        <f t="shared" si="112"/>
        <v>542******27</v>
      </c>
    </row>
    <row r="7132" spans="1:12" x14ac:dyDescent="0.25">
      <c r="A7132" s="23" t="s">
        <v>12654</v>
      </c>
      <c r="B7132" s="23" t="s">
        <v>12655</v>
      </c>
      <c r="C7132" s="23" t="s">
        <v>32</v>
      </c>
      <c r="D7132" s="24">
        <v>45360.059305555558</v>
      </c>
      <c r="E7132" s="25" t="s">
        <v>15</v>
      </c>
      <c r="F7132" s="26" t="s">
        <v>16</v>
      </c>
      <c r="G7132" s="26" t="s">
        <v>14</v>
      </c>
      <c r="H7132" s="23">
        <v>0</v>
      </c>
      <c r="I7132" s="27"/>
      <c r="J7132" s="28">
        <v>0</v>
      </c>
      <c r="K7132" t="str">
        <f>IF((LEN(relatorio_Ananindeua3[[#This Row],[CIF/CPF/CNPJ]])=14),relatorio_Ananindeua3[[#This Row],[CIF/CPF/CNPJ]],relatorio_Ananindeua3[[#This Row],[Coluna2]])</f>
        <v>54240671000159</v>
      </c>
      <c r="L7132" t="str">
        <f t="shared" si="112"/>
        <v>542******59</v>
      </c>
    </row>
    <row r="7133" spans="1:12" x14ac:dyDescent="0.25">
      <c r="A7133" s="23" t="s">
        <v>1121</v>
      </c>
      <c r="B7133" s="23" t="s">
        <v>1122</v>
      </c>
      <c r="C7133" s="23" t="s">
        <v>34</v>
      </c>
      <c r="D7133" s="24">
        <v>45360.059351851851</v>
      </c>
      <c r="E7133" s="25" t="s">
        <v>15</v>
      </c>
      <c r="F7133" s="26" t="s">
        <v>16</v>
      </c>
      <c r="G7133" s="26" t="s">
        <v>14</v>
      </c>
      <c r="H7133" s="23">
        <v>0</v>
      </c>
      <c r="I7133" s="27"/>
      <c r="J7133" s="28">
        <v>0</v>
      </c>
      <c r="K7133" t="str">
        <f>IF((LEN(relatorio_Ananindeua3[[#This Row],[CIF/CPF/CNPJ]])=14),relatorio_Ananindeua3[[#This Row],[CIF/CPF/CNPJ]],relatorio_Ananindeua3[[#This Row],[Coluna2]])</f>
        <v>18645106000108</v>
      </c>
      <c r="L7133" t="str">
        <f t="shared" si="112"/>
        <v>186******08</v>
      </c>
    </row>
    <row r="7134" spans="1:12" x14ac:dyDescent="0.25">
      <c r="A7134" s="23" t="s">
        <v>12676</v>
      </c>
      <c r="B7134" s="23" t="s">
        <v>12677</v>
      </c>
      <c r="C7134" s="23" t="s">
        <v>32</v>
      </c>
      <c r="D7134" s="24">
        <v>45360.066238425927</v>
      </c>
      <c r="E7134" s="25" t="s">
        <v>15</v>
      </c>
      <c r="F7134" s="26" t="s">
        <v>16</v>
      </c>
      <c r="G7134" s="26" t="s">
        <v>14</v>
      </c>
      <c r="H7134" s="23">
        <v>0</v>
      </c>
      <c r="I7134" s="27"/>
      <c r="J7134" s="28">
        <v>0</v>
      </c>
      <c r="K7134" t="str">
        <f>IF((LEN(relatorio_Ananindeua3[[#This Row],[CIF/CPF/CNPJ]])=14),relatorio_Ananindeua3[[#This Row],[CIF/CPF/CNPJ]],relatorio_Ananindeua3[[#This Row],[Coluna2]])</f>
        <v>54248840000105</v>
      </c>
      <c r="L7134" t="str">
        <f t="shared" si="112"/>
        <v>542******05</v>
      </c>
    </row>
    <row r="7135" spans="1:12" x14ac:dyDescent="0.25">
      <c r="A7135" s="23" t="s">
        <v>12678</v>
      </c>
      <c r="B7135" s="23" t="s">
        <v>12679</v>
      </c>
      <c r="C7135" s="23" t="s">
        <v>32</v>
      </c>
      <c r="D7135" s="24">
        <v>45360.066238425927</v>
      </c>
      <c r="E7135" s="25" t="s">
        <v>15</v>
      </c>
      <c r="F7135" s="26" t="s">
        <v>16</v>
      </c>
      <c r="G7135" s="26" t="s">
        <v>14</v>
      </c>
      <c r="H7135" s="23">
        <v>0</v>
      </c>
      <c r="I7135" s="27"/>
      <c r="J7135" s="28">
        <v>0</v>
      </c>
      <c r="K7135" t="str">
        <f>IF((LEN(relatorio_Ananindeua3[[#This Row],[CIF/CPF/CNPJ]])=14),relatorio_Ananindeua3[[#This Row],[CIF/CPF/CNPJ]],relatorio_Ananindeua3[[#This Row],[Coluna2]])</f>
        <v>54249133000125</v>
      </c>
      <c r="L7135" t="str">
        <f t="shared" si="112"/>
        <v>542******25</v>
      </c>
    </row>
    <row r="7136" spans="1:12" x14ac:dyDescent="0.25">
      <c r="A7136" s="23" t="s">
        <v>12666</v>
      </c>
      <c r="B7136" s="23" t="s">
        <v>12667</v>
      </c>
      <c r="C7136" s="23" t="s">
        <v>32</v>
      </c>
      <c r="D7136" s="24">
        <v>45360.06627314815</v>
      </c>
      <c r="E7136" s="25" t="s">
        <v>15</v>
      </c>
      <c r="F7136" s="26" t="s">
        <v>16</v>
      </c>
      <c r="G7136" s="26" t="s">
        <v>14</v>
      </c>
      <c r="H7136" s="23">
        <v>0</v>
      </c>
      <c r="I7136" s="27"/>
      <c r="J7136" s="28">
        <v>0</v>
      </c>
      <c r="K7136" t="str">
        <f>IF((LEN(relatorio_Ananindeua3[[#This Row],[CIF/CPF/CNPJ]])=14),relatorio_Ananindeua3[[#This Row],[CIF/CPF/CNPJ]],relatorio_Ananindeua3[[#This Row],[Coluna2]])</f>
        <v>54246115000190</v>
      </c>
      <c r="L7136" t="str">
        <f t="shared" si="112"/>
        <v>542******90</v>
      </c>
    </row>
    <row r="7137" spans="1:12" x14ac:dyDescent="0.25">
      <c r="A7137" s="23" t="s">
        <v>12668</v>
      </c>
      <c r="B7137" s="23" t="s">
        <v>12669</v>
      </c>
      <c r="C7137" s="23" t="s">
        <v>32</v>
      </c>
      <c r="D7137" s="24">
        <v>45360.06627314815</v>
      </c>
      <c r="E7137" s="25" t="s">
        <v>15</v>
      </c>
      <c r="F7137" s="26" t="s">
        <v>16</v>
      </c>
      <c r="G7137" s="26" t="s">
        <v>14</v>
      </c>
      <c r="H7137" s="23">
        <v>0</v>
      </c>
      <c r="I7137" s="27"/>
      <c r="J7137" s="28">
        <v>0</v>
      </c>
      <c r="K7137" t="str">
        <f>IF((LEN(relatorio_Ananindeua3[[#This Row],[CIF/CPF/CNPJ]])=14),relatorio_Ananindeua3[[#This Row],[CIF/CPF/CNPJ]],relatorio_Ananindeua3[[#This Row],[Coluna2]])</f>
        <v>54246209000169</v>
      </c>
      <c r="L7137" t="str">
        <f t="shared" si="112"/>
        <v>542******69</v>
      </c>
    </row>
    <row r="7138" spans="1:12" x14ac:dyDescent="0.25">
      <c r="A7138" s="23" t="s">
        <v>12662</v>
      </c>
      <c r="B7138" s="23" t="s">
        <v>12663</v>
      </c>
      <c r="C7138" s="23" t="s">
        <v>32</v>
      </c>
      <c r="D7138" s="24">
        <v>45360.073182870372</v>
      </c>
      <c r="E7138" s="25" t="s">
        <v>15</v>
      </c>
      <c r="F7138" s="26" t="s">
        <v>16</v>
      </c>
      <c r="G7138" s="26" t="s">
        <v>14</v>
      </c>
      <c r="H7138" s="23">
        <v>0</v>
      </c>
      <c r="I7138" s="27"/>
      <c r="J7138" s="28">
        <v>0</v>
      </c>
      <c r="K7138" t="str">
        <f>IF((LEN(relatorio_Ananindeua3[[#This Row],[CIF/CPF/CNPJ]])=14),relatorio_Ananindeua3[[#This Row],[CIF/CPF/CNPJ]],relatorio_Ananindeua3[[#This Row],[Coluna2]])</f>
        <v>54245016000193</v>
      </c>
      <c r="L7138" t="str">
        <f t="shared" si="112"/>
        <v>542******93</v>
      </c>
    </row>
    <row r="7139" spans="1:12" x14ac:dyDescent="0.25">
      <c r="A7139" s="23" t="s">
        <v>12656</v>
      </c>
      <c r="B7139" s="23" t="s">
        <v>12657</v>
      </c>
      <c r="C7139" s="23" t="s">
        <v>32</v>
      </c>
      <c r="D7139" s="24">
        <v>45360.073194444441</v>
      </c>
      <c r="E7139" s="25" t="s">
        <v>15</v>
      </c>
      <c r="F7139" s="26" t="s">
        <v>16</v>
      </c>
      <c r="G7139" s="26" t="s">
        <v>14</v>
      </c>
      <c r="H7139" s="23">
        <v>0</v>
      </c>
      <c r="I7139" s="27"/>
      <c r="J7139" s="28">
        <v>0</v>
      </c>
      <c r="K7139" t="str">
        <f>IF((LEN(relatorio_Ananindeua3[[#This Row],[CIF/CPF/CNPJ]])=14),relatorio_Ananindeua3[[#This Row],[CIF/CPF/CNPJ]],relatorio_Ananindeua3[[#This Row],[Coluna2]])</f>
        <v>54244153000103</v>
      </c>
      <c r="L7139" t="str">
        <f t="shared" si="112"/>
        <v>542******03</v>
      </c>
    </row>
    <row r="7140" spans="1:12" x14ac:dyDescent="0.25">
      <c r="A7140" s="23" t="s">
        <v>12660</v>
      </c>
      <c r="B7140" s="23" t="s">
        <v>12661</v>
      </c>
      <c r="C7140" s="23" t="s">
        <v>32</v>
      </c>
      <c r="D7140" s="24">
        <v>45360.073194444441</v>
      </c>
      <c r="E7140" s="25" t="s">
        <v>15</v>
      </c>
      <c r="F7140" s="26" t="s">
        <v>16</v>
      </c>
      <c r="G7140" s="26" t="s">
        <v>14</v>
      </c>
      <c r="H7140" s="23">
        <v>0</v>
      </c>
      <c r="I7140" s="27"/>
      <c r="J7140" s="28">
        <v>0</v>
      </c>
      <c r="K7140" t="str">
        <f>IF((LEN(relatorio_Ananindeua3[[#This Row],[CIF/CPF/CNPJ]])=14),relatorio_Ananindeua3[[#This Row],[CIF/CPF/CNPJ]],relatorio_Ananindeua3[[#This Row],[Coluna2]])</f>
        <v>54244294000126</v>
      </c>
      <c r="L7140" t="str">
        <f t="shared" si="112"/>
        <v>542******26</v>
      </c>
    </row>
    <row r="7141" spans="1:12" x14ac:dyDescent="0.25">
      <c r="A7141" s="23" t="s">
        <v>8125</v>
      </c>
      <c r="B7141" s="23" t="s">
        <v>8126</v>
      </c>
      <c r="C7141" s="23" t="s">
        <v>34</v>
      </c>
      <c r="D7141" s="24">
        <v>45360.073217592595</v>
      </c>
      <c r="E7141" s="25" t="s">
        <v>15</v>
      </c>
      <c r="F7141" s="26" t="s">
        <v>16</v>
      </c>
      <c r="G7141" s="26" t="s">
        <v>14</v>
      </c>
      <c r="H7141" s="23">
        <v>0</v>
      </c>
      <c r="I7141" s="27"/>
      <c r="J7141" s="28">
        <v>0</v>
      </c>
      <c r="K7141" t="str">
        <f>IF((LEN(relatorio_Ananindeua3[[#This Row],[CIF/CPF/CNPJ]])=14),relatorio_Ananindeua3[[#This Row],[CIF/CPF/CNPJ]],relatorio_Ananindeua3[[#This Row],[Coluna2]])</f>
        <v>49149113000142</v>
      </c>
      <c r="L7141" t="str">
        <f t="shared" si="112"/>
        <v>491******42</v>
      </c>
    </row>
    <row r="7142" spans="1:12" x14ac:dyDescent="0.25">
      <c r="A7142" s="23" t="s">
        <v>12648</v>
      </c>
      <c r="B7142" s="23" t="s">
        <v>12649</v>
      </c>
      <c r="C7142" s="23" t="s">
        <v>32</v>
      </c>
      <c r="D7142" s="24">
        <v>45360.087152777778</v>
      </c>
      <c r="E7142" s="25" t="s">
        <v>15</v>
      </c>
      <c r="F7142" s="26" t="s">
        <v>16</v>
      </c>
      <c r="G7142" s="26" t="s">
        <v>14</v>
      </c>
      <c r="H7142" s="23">
        <v>0</v>
      </c>
      <c r="I7142" s="27"/>
      <c r="J7142" s="28">
        <v>0</v>
      </c>
      <c r="K7142" t="str">
        <f>IF((LEN(relatorio_Ananindeua3[[#This Row],[CIF/CPF/CNPJ]])=14),relatorio_Ananindeua3[[#This Row],[CIF/CPF/CNPJ]],relatorio_Ananindeua3[[#This Row],[Coluna2]])</f>
        <v>54240319000113</v>
      </c>
      <c r="L7142" t="str">
        <f t="shared" si="112"/>
        <v>542******13</v>
      </c>
    </row>
    <row r="7143" spans="1:12" x14ac:dyDescent="0.25">
      <c r="A7143" s="23" t="s">
        <v>5274</v>
      </c>
      <c r="B7143" s="23" t="s">
        <v>5275</v>
      </c>
      <c r="C7143" s="23" t="s">
        <v>34</v>
      </c>
      <c r="D7143" s="24">
        <v>45360.087256944447</v>
      </c>
      <c r="E7143" s="25" t="s">
        <v>15</v>
      </c>
      <c r="F7143" s="26" t="s">
        <v>16</v>
      </c>
      <c r="G7143" s="26" t="s">
        <v>14</v>
      </c>
      <c r="H7143" s="23">
        <v>0</v>
      </c>
      <c r="I7143" s="27"/>
      <c r="J7143" s="28">
        <v>0</v>
      </c>
      <c r="K7143" t="str">
        <f>IF((LEN(relatorio_Ananindeua3[[#This Row],[CIF/CPF/CNPJ]])=14),relatorio_Ananindeua3[[#This Row],[CIF/CPF/CNPJ]],relatorio_Ananindeua3[[#This Row],[Coluna2]])</f>
        <v>41250550000146</v>
      </c>
      <c r="L7143" t="str">
        <f t="shared" si="112"/>
        <v>412******46</v>
      </c>
    </row>
    <row r="7144" spans="1:12" x14ac:dyDescent="0.25">
      <c r="A7144" s="23" t="s">
        <v>12684</v>
      </c>
      <c r="B7144" s="23" t="s">
        <v>12685</v>
      </c>
      <c r="C7144" s="23" t="s">
        <v>32</v>
      </c>
      <c r="D7144" s="24">
        <v>45360.093981481485</v>
      </c>
      <c r="E7144" s="25" t="s">
        <v>15</v>
      </c>
      <c r="F7144" s="26" t="s">
        <v>16</v>
      </c>
      <c r="G7144" s="26" t="s">
        <v>14</v>
      </c>
      <c r="H7144" s="23">
        <v>0</v>
      </c>
      <c r="I7144" s="27"/>
      <c r="J7144" s="28">
        <v>0</v>
      </c>
      <c r="K7144" t="str">
        <f>IF((LEN(relatorio_Ananindeua3[[#This Row],[CIF/CPF/CNPJ]])=14),relatorio_Ananindeua3[[#This Row],[CIF/CPF/CNPJ]],relatorio_Ananindeua3[[#This Row],[Coluna2]])</f>
        <v>54254381000164</v>
      </c>
      <c r="L7144" t="str">
        <f t="shared" si="112"/>
        <v>542******64</v>
      </c>
    </row>
    <row r="7145" spans="1:12" x14ac:dyDescent="0.25">
      <c r="A7145" s="23" t="s">
        <v>12674</v>
      </c>
      <c r="B7145" s="23" t="s">
        <v>12675</v>
      </c>
      <c r="C7145" s="23" t="s">
        <v>32</v>
      </c>
      <c r="D7145" s="24">
        <v>45360.093993055554</v>
      </c>
      <c r="E7145" s="25" t="s">
        <v>15</v>
      </c>
      <c r="F7145" s="26" t="s">
        <v>16</v>
      </c>
      <c r="G7145" s="26" t="s">
        <v>14</v>
      </c>
      <c r="H7145" s="23">
        <v>0</v>
      </c>
      <c r="I7145" s="27"/>
      <c r="J7145" s="28">
        <v>0</v>
      </c>
      <c r="K7145" t="str">
        <f>IF((LEN(relatorio_Ananindeua3[[#This Row],[CIF/CPF/CNPJ]])=14),relatorio_Ananindeua3[[#This Row],[CIF/CPF/CNPJ]],relatorio_Ananindeua3[[#This Row],[Coluna2]])</f>
        <v>54248556000120</v>
      </c>
      <c r="L7145" t="str">
        <f t="shared" si="112"/>
        <v>542******20</v>
      </c>
    </row>
    <row r="7146" spans="1:12" x14ac:dyDescent="0.25">
      <c r="A7146" s="23" t="s">
        <v>12658</v>
      </c>
      <c r="B7146" s="23" t="s">
        <v>12659</v>
      </c>
      <c r="C7146" s="23" t="s">
        <v>32</v>
      </c>
      <c r="D7146" s="24">
        <v>45360.094004629631</v>
      </c>
      <c r="E7146" s="25" t="s">
        <v>15</v>
      </c>
      <c r="F7146" s="26" t="s">
        <v>16</v>
      </c>
      <c r="G7146" s="26" t="s">
        <v>14</v>
      </c>
      <c r="H7146" s="23">
        <v>0</v>
      </c>
      <c r="I7146" s="27"/>
      <c r="J7146" s="28">
        <v>0</v>
      </c>
      <c r="K7146" t="str">
        <f>IF((LEN(relatorio_Ananindeua3[[#This Row],[CIF/CPF/CNPJ]])=14),relatorio_Ananindeua3[[#This Row],[CIF/CPF/CNPJ]],relatorio_Ananindeua3[[#This Row],[Coluna2]])</f>
        <v>54244219000165</v>
      </c>
      <c r="L7146" t="str">
        <f t="shared" si="112"/>
        <v>542******65</v>
      </c>
    </row>
    <row r="7147" spans="1:12" x14ac:dyDescent="0.25">
      <c r="A7147" s="23" t="s">
        <v>12694</v>
      </c>
      <c r="B7147" s="23" t="s">
        <v>12695</v>
      </c>
      <c r="C7147" s="23" t="s">
        <v>32</v>
      </c>
      <c r="D7147" s="24">
        <v>45360.302337962959</v>
      </c>
      <c r="E7147" s="25" t="s">
        <v>15</v>
      </c>
      <c r="F7147" s="26" t="s">
        <v>16</v>
      </c>
      <c r="G7147" s="26" t="s">
        <v>14</v>
      </c>
      <c r="H7147" s="23">
        <v>0</v>
      </c>
      <c r="I7147" s="27"/>
      <c r="J7147" s="28">
        <v>0</v>
      </c>
      <c r="K7147" t="str">
        <f>IF((LEN(relatorio_Ananindeua3[[#This Row],[CIF/CPF/CNPJ]])=14),relatorio_Ananindeua3[[#This Row],[CIF/CPF/CNPJ]],relatorio_Ananindeua3[[#This Row],[Coluna2]])</f>
        <v>54255650000107</v>
      </c>
      <c r="L7147" t="str">
        <f t="shared" si="112"/>
        <v>542******07</v>
      </c>
    </row>
    <row r="7148" spans="1:12" x14ac:dyDescent="0.25">
      <c r="A7148" s="23" t="s">
        <v>1863</v>
      </c>
      <c r="B7148" s="23" t="s">
        <v>1864</v>
      </c>
      <c r="C7148" s="23" t="s">
        <v>34</v>
      </c>
      <c r="D7148" s="24">
        <v>45360.668182870373</v>
      </c>
      <c r="E7148" s="25" t="s">
        <v>13</v>
      </c>
      <c r="F7148" s="26" t="s">
        <v>16</v>
      </c>
      <c r="G7148" s="26" t="s">
        <v>13496</v>
      </c>
      <c r="H7148" s="23">
        <v>0</v>
      </c>
      <c r="I7148" s="27"/>
      <c r="J7148" s="28">
        <v>0</v>
      </c>
      <c r="K7148" t="str">
        <f>IF((LEN(relatorio_Ananindeua3[[#This Row],[CIF/CPF/CNPJ]])=14),relatorio_Ananindeua3[[#This Row],[CIF/CPF/CNPJ]],relatorio_Ananindeua3[[#This Row],[Coluna2]])</f>
        <v>24853409000119</v>
      </c>
      <c r="L7148" t="str">
        <f t="shared" si="112"/>
        <v>248******19</v>
      </c>
    </row>
    <row r="7149" spans="1:12" x14ac:dyDescent="0.25">
      <c r="A7149" s="23" t="s">
        <v>12714</v>
      </c>
      <c r="B7149" s="23" t="s">
        <v>12715</v>
      </c>
      <c r="C7149" s="23" t="s">
        <v>32</v>
      </c>
      <c r="D7149" s="24">
        <v>45361.024548611109</v>
      </c>
      <c r="E7149" s="25" t="s">
        <v>15</v>
      </c>
      <c r="F7149" s="26" t="s">
        <v>16</v>
      </c>
      <c r="G7149" s="26" t="s">
        <v>14</v>
      </c>
      <c r="H7149" s="23">
        <v>0</v>
      </c>
      <c r="I7149" s="27"/>
      <c r="J7149" s="28">
        <v>0</v>
      </c>
      <c r="K7149" t="str">
        <f>IF((LEN(relatorio_Ananindeua3[[#This Row],[CIF/CPF/CNPJ]])=14),relatorio_Ananindeua3[[#This Row],[CIF/CPF/CNPJ]],relatorio_Ananindeua3[[#This Row],[Coluna2]])</f>
        <v>54259083000167</v>
      </c>
      <c r="L7149" t="str">
        <f t="shared" si="112"/>
        <v>542******67</v>
      </c>
    </row>
    <row r="7150" spans="1:12" x14ac:dyDescent="0.25">
      <c r="A7150" s="23" t="s">
        <v>12708</v>
      </c>
      <c r="B7150" s="23" t="s">
        <v>12709</v>
      </c>
      <c r="C7150" s="23" t="s">
        <v>32</v>
      </c>
      <c r="D7150" s="24">
        <v>45361.024583333332</v>
      </c>
      <c r="E7150" s="25" t="s">
        <v>15</v>
      </c>
      <c r="F7150" s="26" t="s">
        <v>16</v>
      </c>
      <c r="G7150" s="26" t="s">
        <v>14</v>
      </c>
      <c r="H7150" s="23">
        <v>0</v>
      </c>
      <c r="I7150" s="27"/>
      <c r="J7150" s="28">
        <v>0</v>
      </c>
      <c r="K7150" t="str">
        <f>IF((LEN(relatorio_Ananindeua3[[#This Row],[CIF/CPF/CNPJ]])=14),relatorio_Ananindeua3[[#This Row],[CIF/CPF/CNPJ]],relatorio_Ananindeua3[[#This Row],[Coluna2]])</f>
        <v>54258214000191</v>
      </c>
      <c r="L7150" t="str">
        <f t="shared" si="112"/>
        <v>542******91</v>
      </c>
    </row>
    <row r="7151" spans="1:12" x14ac:dyDescent="0.25">
      <c r="A7151" s="23" t="s">
        <v>3969</v>
      </c>
      <c r="B7151" s="23" t="s">
        <v>3970</v>
      </c>
      <c r="C7151" s="23" t="s">
        <v>34</v>
      </c>
      <c r="D7151" s="24">
        <v>45361.024791666663</v>
      </c>
      <c r="E7151" s="25" t="s">
        <v>15</v>
      </c>
      <c r="F7151" s="26" t="s">
        <v>16</v>
      </c>
      <c r="G7151" s="26" t="s">
        <v>14</v>
      </c>
      <c r="H7151" s="23">
        <v>0</v>
      </c>
      <c r="I7151" s="27"/>
      <c r="J7151" s="28">
        <v>0</v>
      </c>
      <c r="K7151" t="str">
        <f>IF((LEN(relatorio_Ananindeua3[[#This Row],[CIF/CPF/CNPJ]])=14),relatorio_Ananindeua3[[#This Row],[CIF/CPF/CNPJ]],relatorio_Ananindeua3[[#This Row],[Coluna2]])</f>
        <v>35578417000110</v>
      </c>
      <c r="L7151" t="str">
        <f t="shared" si="112"/>
        <v>355******10</v>
      </c>
    </row>
    <row r="7152" spans="1:12" x14ac:dyDescent="0.25">
      <c r="A7152" s="23" t="s">
        <v>12706</v>
      </c>
      <c r="B7152" s="23" t="s">
        <v>12707</v>
      </c>
      <c r="C7152" s="23" t="s">
        <v>32</v>
      </c>
      <c r="D7152" s="24">
        <v>45361.031504629631</v>
      </c>
      <c r="E7152" s="25" t="s">
        <v>15</v>
      </c>
      <c r="F7152" s="26" t="s">
        <v>16</v>
      </c>
      <c r="G7152" s="26" t="s">
        <v>14</v>
      </c>
      <c r="H7152" s="23">
        <v>0</v>
      </c>
      <c r="I7152" s="27"/>
      <c r="J7152" s="28">
        <v>0</v>
      </c>
      <c r="K7152" t="str">
        <f>IF((LEN(relatorio_Ananindeua3[[#This Row],[CIF/CPF/CNPJ]])=14),relatorio_Ananindeua3[[#This Row],[CIF/CPF/CNPJ]],relatorio_Ananindeua3[[#This Row],[Coluna2]])</f>
        <v>54257939000165</v>
      </c>
      <c r="L7152" t="str">
        <f t="shared" si="112"/>
        <v>542******65</v>
      </c>
    </row>
    <row r="7153" spans="1:12" x14ac:dyDescent="0.25">
      <c r="A7153" s="23" t="s">
        <v>12700</v>
      </c>
      <c r="B7153" s="23" t="s">
        <v>12701</v>
      </c>
      <c r="C7153" s="23" t="s">
        <v>32</v>
      </c>
      <c r="D7153" s="24">
        <v>45361.0315162037</v>
      </c>
      <c r="E7153" s="25" t="s">
        <v>15</v>
      </c>
      <c r="F7153" s="26" t="s">
        <v>16</v>
      </c>
      <c r="G7153" s="26" t="s">
        <v>14</v>
      </c>
      <c r="H7153" s="23">
        <v>0</v>
      </c>
      <c r="I7153" s="27"/>
      <c r="J7153" s="28">
        <v>0</v>
      </c>
      <c r="K7153" t="str">
        <f>IF((LEN(relatorio_Ananindeua3[[#This Row],[CIF/CPF/CNPJ]])=14),relatorio_Ananindeua3[[#This Row],[CIF/CPF/CNPJ]],relatorio_Ananindeua3[[#This Row],[Coluna2]])</f>
        <v>54256750000158</v>
      </c>
      <c r="L7153" t="str">
        <f t="shared" si="112"/>
        <v>542******58</v>
      </c>
    </row>
    <row r="7154" spans="1:12" x14ac:dyDescent="0.25">
      <c r="A7154" s="23" t="s">
        <v>12704</v>
      </c>
      <c r="B7154" s="23" t="s">
        <v>12705</v>
      </c>
      <c r="C7154" s="23" t="s">
        <v>32</v>
      </c>
      <c r="D7154" s="24">
        <v>45361.0315162037</v>
      </c>
      <c r="E7154" s="25" t="s">
        <v>15</v>
      </c>
      <c r="F7154" s="26" t="s">
        <v>16</v>
      </c>
      <c r="G7154" s="26" t="s">
        <v>14</v>
      </c>
      <c r="H7154" s="23">
        <v>0</v>
      </c>
      <c r="I7154" s="27"/>
      <c r="J7154" s="28">
        <v>0</v>
      </c>
      <c r="K7154" t="str">
        <f>IF((LEN(relatorio_Ananindeua3[[#This Row],[CIF/CPF/CNPJ]])=14),relatorio_Ananindeua3[[#This Row],[CIF/CPF/CNPJ]],relatorio_Ananindeua3[[#This Row],[Coluna2]])</f>
        <v>54257382000162</v>
      </c>
      <c r="L7154" t="str">
        <f t="shared" si="112"/>
        <v>542******62</v>
      </c>
    </row>
    <row r="7155" spans="1:12" x14ac:dyDescent="0.25">
      <c r="A7155" s="23" t="s">
        <v>11736</v>
      </c>
      <c r="B7155" s="23" t="s">
        <v>11737</v>
      </c>
      <c r="C7155" s="23" t="s">
        <v>34</v>
      </c>
      <c r="D7155" s="24">
        <v>45361.031527777777</v>
      </c>
      <c r="E7155" s="25" t="s">
        <v>15</v>
      </c>
      <c r="F7155" s="26" t="s">
        <v>16</v>
      </c>
      <c r="G7155" s="26" t="s">
        <v>14</v>
      </c>
      <c r="H7155" s="23">
        <v>0</v>
      </c>
      <c r="I7155" s="27"/>
      <c r="J7155" s="28">
        <v>0</v>
      </c>
      <c r="K7155" t="str">
        <f>IF((LEN(relatorio_Ananindeua3[[#This Row],[CIF/CPF/CNPJ]])=14),relatorio_Ananindeua3[[#This Row],[CIF/CPF/CNPJ]],relatorio_Ananindeua3[[#This Row],[Coluna2]])</f>
        <v>53910735000119</v>
      </c>
      <c r="L7155" t="str">
        <f t="shared" si="112"/>
        <v>539******19</v>
      </c>
    </row>
    <row r="7156" spans="1:12" x14ac:dyDescent="0.25">
      <c r="A7156" s="23" t="s">
        <v>9965</v>
      </c>
      <c r="B7156" s="23" t="s">
        <v>9966</v>
      </c>
      <c r="C7156" s="23" t="s">
        <v>34</v>
      </c>
      <c r="D7156" s="24">
        <v>45361.031539351854</v>
      </c>
      <c r="E7156" s="25" t="s">
        <v>15</v>
      </c>
      <c r="F7156" s="26" t="s">
        <v>16</v>
      </c>
      <c r="G7156" s="26" t="s">
        <v>14</v>
      </c>
      <c r="H7156" s="23">
        <v>0</v>
      </c>
      <c r="I7156" s="27"/>
      <c r="J7156" s="28">
        <v>0</v>
      </c>
      <c r="K7156" t="str">
        <f>IF((LEN(relatorio_Ananindeua3[[#This Row],[CIF/CPF/CNPJ]])=14),relatorio_Ananindeua3[[#This Row],[CIF/CPF/CNPJ]],relatorio_Ananindeua3[[#This Row],[Coluna2]])</f>
        <v>52761353000108</v>
      </c>
      <c r="L7156" t="str">
        <f t="shared" si="112"/>
        <v>527******08</v>
      </c>
    </row>
    <row r="7157" spans="1:12" x14ac:dyDescent="0.25">
      <c r="A7157" s="23" t="s">
        <v>12698</v>
      </c>
      <c r="B7157" s="23" t="s">
        <v>12699</v>
      </c>
      <c r="C7157" s="23" t="s">
        <v>32</v>
      </c>
      <c r="D7157" s="24">
        <v>45361.038425925923</v>
      </c>
      <c r="E7157" s="25" t="s">
        <v>15</v>
      </c>
      <c r="F7157" s="26" t="s">
        <v>16</v>
      </c>
      <c r="G7157" s="26" t="s">
        <v>14</v>
      </c>
      <c r="H7157" s="23">
        <v>0</v>
      </c>
      <c r="I7157" s="27"/>
      <c r="J7157" s="28">
        <v>0</v>
      </c>
      <c r="K7157" t="str">
        <f>IF((LEN(relatorio_Ananindeua3[[#This Row],[CIF/CPF/CNPJ]])=14),relatorio_Ananindeua3[[#This Row],[CIF/CPF/CNPJ]],relatorio_Ananindeua3[[#This Row],[Coluna2]])</f>
        <v>54255842000113</v>
      </c>
      <c r="L7157" t="str">
        <f t="shared" si="112"/>
        <v>542******13</v>
      </c>
    </row>
    <row r="7158" spans="1:12" x14ac:dyDescent="0.25">
      <c r="A7158" s="23" t="s">
        <v>12696</v>
      </c>
      <c r="B7158" s="23" t="s">
        <v>12697</v>
      </c>
      <c r="C7158" s="23" t="s">
        <v>32</v>
      </c>
      <c r="D7158" s="24">
        <v>45361.038437499999</v>
      </c>
      <c r="E7158" s="25" t="s">
        <v>15</v>
      </c>
      <c r="F7158" s="26" t="s">
        <v>16</v>
      </c>
      <c r="G7158" s="26" t="s">
        <v>14</v>
      </c>
      <c r="H7158" s="23">
        <v>0</v>
      </c>
      <c r="I7158" s="27"/>
      <c r="J7158" s="28">
        <v>0</v>
      </c>
      <c r="K7158" t="str">
        <f>IF((LEN(relatorio_Ananindeua3[[#This Row],[CIF/CPF/CNPJ]])=14),relatorio_Ananindeua3[[#This Row],[CIF/CPF/CNPJ]],relatorio_Ananindeua3[[#This Row],[Coluna2]])</f>
        <v>54255769000180</v>
      </c>
      <c r="L7158" t="str">
        <f t="shared" si="112"/>
        <v>542******80</v>
      </c>
    </row>
    <row r="7159" spans="1:12" x14ac:dyDescent="0.25">
      <c r="A7159" s="23" t="s">
        <v>6265</v>
      </c>
      <c r="B7159" s="23" t="s">
        <v>6266</v>
      </c>
      <c r="C7159" s="23" t="s">
        <v>34</v>
      </c>
      <c r="D7159" s="24">
        <v>45361.038460648146</v>
      </c>
      <c r="E7159" s="25" t="s">
        <v>15</v>
      </c>
      <c r="F7159" s="26" t="s">
        <v>16</v>
      </c>
      <c r="G7159" s="26" t="s">
        <v>14</v>
      </c>
      <c r="H7159" s="23">
        <v>0</v>
      </c>
      <c r="I7159" s="27"/>
      <c r="J7159" s="28">
        <v>0</v>
      </c>
      <c r="K7159" t="str">
        <f>IF((LEN(relatorio_Ananindeua3[[#This Row],[CIF/CPF/CNPJ]])=14),relatorio_Ananindeua3[[#This Row],[CIF/CPF/CNPJ]],relatorio_Ananindeua3[[#This Row],[Coluna2]])</f>
        <v>44433796000141</v>
      </c>
      <c r="L7159" t="str">
        <f t="shared" si="112"/>
        <v>444******41</v>
      </c>
    </row>
    <row r="7160" spans="1:12" x14ac:dyDescent="0.25">
      <c r="A7160" s="23" t="s">
        <v>2250</v>
      </c>
      <c r="B7160" s="23" t="s">
        <v>2251</v>
      </c>
      <c r="C7160" s="23" t="s">
        <v>34</v>
      </c>
      <c r="D7160" s="24">
        <v>45361.038564814815</v>
      </c>
      <c r="E7160" s="25" t="s">
        <v>15</v>
      </c>
      <c r="F7160" s="26" t="s">
        <v>16</v>
      </c>
      <c r="G7160" s="26" t="s">
        <v>14</v>
      </c>
      <c r="H7160" s="23">
        <v>0</v>
      </c>
      <c r="I7160" s="27"/>
      <c r="J7160" s="28">
        <v>0</v>
      </c>
      <c r="K7160" t="str">
        <f>IF((LEN(relatorio_Ananindeua3[[#This Row],[CIF/CPF/CNPJ]])=14),relatorio_Ananindeua3[[#This Row],[CIF/CPF/CNPJ]],relatorio_Ananindeua3[[#This Row],[Coluna2]])</f>
        <v>27824290000144</v>
      </c>
      <c r="L7160" t="str">
        <f t="shared" si="112"/>
        <v>278******44</v>
      </c>
    </row>
    <row r="7161" spans="1:12" x14ac:dyDescent="0.25">
      <c r="A7161" s="23" t="s">
        <v>729</v>
      </c>
      <c r="B7161" s="23" t="s">
        <v>730</v>
      </c>
      <c r="C7161" s="23" t="s">
        <v>34</v>
      </c>
      <c r="D7161" s="24">
        <v>45361.038576388892</v>
      </c>
      <c r="E7161" s="25" t="s">
        <v>15</v>
      </c>
      <c r="F7161" s="26" t="s">
        <v>16</v>
      </c>
      <c r="G7161" s="26" t="s">
        <v>14</v>
      </c>
      <c r="H7161" s="23">
        <v>0</v>
      </c>
      <c r="I7161" s="27"/>
      <c r="J7161" s="28">
        <v>0</v>
      </c>
      <c r="K7161" t="str">
        <f>IF((LEN(relatorio_Ananindeua3[[#This Row],[CIF/CPF/CNPJ]])=14),relatorio_Ananindeua3[[#This Row],[CIF/CPF/CNPJ]],relatorio_Ananindeua3[[#This Row],[Coluna2]])</f>
        <v>15309699000143</v>
      </c>
      <c r="L7161" t="str">
        <f t="shared" si="112"/>
        <v>153******43</v>
      </c>
    </row>
    <row r="7162" spans="1:12" x14ac:dyDescent="0.25">
      <c r="A7162" s="23" t="s">
        <v>1187</v>
      </c>
      <c r="B7162" s="23" t="s">
        <v>1188</v>
      </c>
      <c r="C7162" s="23" t="s">
        <v>34</v>
      </c>
      <c r="D7162" s="24">
        <v>45361.038576388892</v>
      </c>
      <c r="E7162" s="25" t="s">
        <v>15</v>
      </c>
      <c r="F7162" s="26" t="s">
        <v>16</v>
      </c>
      <c r="G7162" s="26" t="s">
        <v>14</v>
      </c>
      <c r="H7162" s="23">
        <v>0</v>
      </c>
      <c r="I7162" s="27"/>
      <c r="J7162" s="28">
        <v>0</v>
      </c>
      <c r="K7162" t="str">
        <f>IF((LEN(relatorio_Ananindeua3[[#This Row],[CIF/CPF/CNPJ]])=14),relatorio_Ananindeua3[[#This Row],[CIF/CPF/CNPJ]],relatorio_Ananindeua3[[#This Row],[Coluna2]])</f>
        <v>19418719000175</v>
      </c>
      <c r="L7162" t="str">
        <f t="shared" si="112"/>
        <v>194******75</v>
      </c>
    </row>
    <row r="7163" spans="1:12" x14ac:dyDescent="0.25">
      <c r="A7163" s="23" t="s">
        <v>12712</v>
      </c>
      <c r="B7163" s="23" t="s">
        <v>12713</v>
      </c>
      <c r="C7163" s="23" t="s">
        <v>32</v>
      </c>
      <c r="D7163" s="24">
        <v>45361.045405092591</v>
      </c>
      <c r="E7163" s="25" t="s">
        <v>15</v>
      </c>
      <c r="F7163" s="26" t="s">
        <v>16</v>
      </c>
      <c r="G7163" s="26" t="s">
        <v>14</v>
      </c>
      <c r="H7163" s="23">
        <v>0</v>
      </c>
      <c r="I7163" s="27"/>
      <c r="J7163" s="28">
        <v>0</v>
      </c>
      <c r="K7163" t="str">
        <f>IF((LEN(relatorio_Ananindeua3[[#This Row],[CIF/CPF/CNPJ]])=14),relatorio_Ananindeua3[[#This Row],[CIF/CPF/CNPJ]],relatorio_Ananindeua3[[#This Row],[Coluna2]])</f>
        <v>54258658000127</v>
      </c>
      <c r="L7163" t="str">
        <f t="shared" si="112"/>
        <v>542******27</v>
      </c>
    </row>
    <row r="7164" spans="1:12" x14ac:dyDescent="0.25">
      <c r="A7164" s="23" t="s">
        <v>12710</v>
      </c>
      <c r="B7164" s="23" t="s">
        <v>12711</v>
      </c>
      <c r="C7164" s="23" t="s">
        <v>32</v>
      </c>
      <c r="D7164" s="24">
        <v>45361.052314814813</v>
      </c>
      <c r="E7164" s="25" t="s">
        <v>15</v>
      </c>
      <c r="F7164" s="26" t="s">
        <v>16</v>
      </c>
      <c r="G7164" s="26" t="s">
        <v>14</v>
      </c>
      <c r="H7164" s="23">
        <v>0</v>
      </c>
      <c r="I7164" s="27"/>
      <c r="J7164" s="28">
        <v>0</v>
      </c>
      <c r="K7164" t="str">
        <f>IF((LEN(relatorio_Ananindeua3[[#This Row],[CIF/CPF/CNPJ]])=14),relatorio_Ananindeua3[[#This Row],[CIF/CPF/CNPJ]],relatorio_Ananindeua3[[#This Row],[Coluna2]])</f>
        <v>54258601000128</v>
      </c>
      <c r="L7164" t="str">
        <f t="shared" si="112"/>
        <v>542******28</v>
      </c>
    </row>
    <row r="7165" spans="1:12" x14ac:dyDescent="0.25">
      <c r="A7165" s="23" t="s">
        <v>12716</v>
      </c>
      <c r="B7165" s="23" t="s">
        <v>12717</v>
      </c>
      <c r="C7165" s="23" t="s">
        <v>32</v>
      </c>
      <c r="D7165" s="24">
        <v>45361.05232638889</v>
      </c>
      <c r="E7165" s="25" t="s">
        <v>15</v>
      </c>
      <c r="F7165" s="26" t="s">
        <v>16</v>
      </c>
      <c r="G7165" s="26" t="s">
        <v>14</v>
      </c>
      <c r="H7165" s="23">
        <v>0</v>
      </c>
      <c r="I7165" s="27"/>
      <c r="J7165" s="28">
        <v>0</v>
      </c>
      <c r="K7165" t="str">
        <f>IF((LEN(relatorio_Ananindeua3[[#This Row],[CIF/CPF/CNPJ]])=14),relatorio_Ananindeua3[[#This Row],[CIF/CPF/CNPJ]],relatorio_Ananindeua3[[#This Row],[Coluna2]])</f>
        <v>54259099000170</v>
      </c>
      <c r="L7165" t="str">
        <f t="shared" si="112"/>
        <v>542******70</v>
      </c>
    </row>
    <row r="7166" spans="1:12" x14ac:dyDescent="0.25">
      <c r="A7166" s="23" t="s">
        <v>12702</v>
      </c>
      <c r="B7166" s="23" t="s">
        <v>12703</v>
      </c>
      <c r="C7166" s="23" t="s">
        <v>32</v>
      </c>
      <c r="D7166" s="24">
        <v>45361.052337962959</v>
      </c>
      <c r="E7166" s="25" t="s">
        <v>15</v>
      </c>
      <c r="F7166" s="26" t="s">
        <v>16</v>
      </c>
      <c r="G7166" s="26" t="s">
        <v>14</v>
      </c>
      <c r="H7166" s="23">
        <v>0</v>
      </c>
      <c r="I7166" s="27"/>
      <c r="J7166" s="28">
        <v>0</v>
      </c>
      <c r="K7166" t="str">
        <f>IF((LEN(relatorio_Ananindeua3[[#This Row],[CIF/CPF/CNPJ]])=14),relatorio_Ananindeua3[[#This Row],[CIF/CPF/CNPJ]],relatorio_Ananindeua3[[#This Row],[Coluna2]])</f>
        <v>54257273000145</v>
      </c>
      <c r="L7166" t="str">
        <f t="shared" si="112"/>
        <v>542******45</v>
      </c>
    </row>
    <row r="7167" spans="1:12" x14ac:dyDescent="0.25">
      <c r="A7167" s="23" t="s">
        <v>3632</v>
      </c>
      <c r="B7167" s="23" t="s">
        <v>3633</v>
      </c>
      <c r="C7167" s="23" t="s">
        <v>34</v>
      </c>
      <c r="D7167" s="24">
        <v>45361.052372685182</v>
      </c>
      <c r="E7167" s="25" t="s">
        <v>15</v>
      </c>
      <c r="F7167" s="26" t="s">
        <v>16</v>
      </c>
      <c r="G7167" s="26" t="s">
        <v>14</v>
      </c>
      <c r="H7167" s="23">
        <v>0</v>
      </c>
      <c r="I7167" s="27"/>
      <c r="J7167" s="28">
        <v>0</v>
      </c>
      <c r="K7167" t="str">
        <f>IF((LEN(relatorio_Ananindeua3[[#This Row],[CIF/CPF/CNPJ]])=14),relatorio_Ananindeua3[[#This Row],[CIF/CPF/CNPJ]],relatorio_Ananindeua3[[#This Row],[Coluna2]])</f>
        <v>34375749000135</v>
      </c>
      <c r="L7167" t="str">
        <f t="shared" si="112"/>
        <v>343******35</v>
      </c>
    </row>
    <row r="7168" spans="1:12" x14ac:dyDescent="0.25">
      <c r="A7168" s="23" t="s">
        <v>1311</v>
      </c>
      <c r="B7168" s="23" t="s">
        <v>1312</v>
      </c>
      <c r="C7168" s="23" t="s">
        <v>34</v>
      </c>
      <c r="D7168" s="24">
        <v>45361.052384259259</v>
      </c>
      <c r="E7168" s="25" t="s">
        <v>15</v>
      </c>
      <c r="F7168" s="26" t="s">
        <v>16</v>
      </c>
      <c r="G7168" s="26" t="s">
        <v>14</v>
      </c>
      <c r="H7168" s="23">
        <v>0</v>
      </c>
      <c r="I7168" s="27"/>
      <c r="J7168" s="28">
        <v>0</v>
      </c>
      <c r="K7168" t="str">
        <f>IF((LEN(relatorio_Ananindeua3[[#This Row],[CIF/CPF/CNPJ]])=14),relatorio_Ananindeua3[[#This Row],[CIF/CPF/CNPJ]],relatorio_Ananindeua3[[#This Row],[Coluna2]])</f>
        <v>20200086000103</v>
      </c>
      <c r="L7168" t="str">
        <f t="shared" si="112"/>
        <v>202******03</v>
      </c>
    </row>
    <row r="7169" spans="1:12" x14ac:dyDescent="0.25">
      <c r="A7169" s="23" t="s">
        <v>6904</v>
      </c>
      <c r="B7169" s="23" t="s">
        <v>6905</v>
      </c>
      <c r="C7169" s="23" t="s">
        <v>20</v>
      </c>
      <c r="D7169" s="24">
        <v>45362</v>
      </c>
      <c r="E7169" s="25" t="s">
        <v>15</v>
      </c>
      <c r="F7169" s="26" t="s">
        <v>19</v>
      </c>
      <c r="G7169" s="26" t="s">
        <v>13496</v>
      </c>
      <c r="H7169" s="23">
        <v>0</v>
      </c>
      <c r="I7169" s="27"/>
      <c r="J7169" s="28">
        <v>34.5</v>
      </c>
      <c r="K7169" t="str">
        <f>IF((LEN(relatorio_Ananindeua3[[#This Row],[CIF/CPF/CNPJ]])=14),relatorio_Ananindeua3[[#This Row],[CIF/CPF/CNPJ]],relatorio_Ananindeua3[[#This Row],[Coluna2]])</f>
        <v>46201083002393</v>
      </c>
      <c r="L7169" t="str">
        <f t="shared" si="112"/>
        <v>462******93</v>
      </c>
    </row>
    <row r="7170" spans="1:12" x14ac:dyDescent="0.25">
      <c r="A7170" s="23" t="s">
        <v>13467</v>
      </c>
      <c r="B7170" s="23" t="s">
        <v>13466</v>
      </c>
      <c r="C7170" s="23" t="s">
        <v>21</v>
      </c>
      <c r="D7170" s="24">
        <v>45362</v>
      </c>
      <c r="E7170" s="25" t="s">
        <v>15</v>
      </c>
      <c r="F7170" s="26" t="s">
        <v>19</v>
      </c>
      <c r="G7170" s="26" t="s">
        <v>13496</v>
      </c>
      <c r="H7170" s="23">
        <v>0</v>
      </c>
      <c r="I7170" s="27"/>
      <c r="J7170" s="28">
        <v>875.61</v>
      </c>
      <c r="K7170" t="str">
        <f>IF((LEN(relatorio_Ananindeua3[[#This Row],[CIF/CPF/CNPJ]])=14),relatorio_Ananindeua3[[#This Row],[CIF/CPF/CNPJ]],relatorio_Ananindeua3[[#This Row],[Coluna2]])</f>
        <v>60975737005978</v>
      </c>
      <c r="L7170" t="str">
        <f t="shared" si="112"/>
        <v>609******78</v>
      </c>
    </row>
    <row r="7171" spans="1:12" x14ac:dyDescent="0.25">
      <c r="A7171" s="23" t="s">
        <v>13483</v>
      </c>
      <c r="B7171" s="23" t="s">
        <v>13481</v>
      </c>
      <c r="C7171" s="23" t="s">
        <v>21</v>
      </c>
      <c r="D7171" s="24">
        <v>45362</v>
      </c>
      <c r="E7171" s="25" t="s">
        <v>15</v>
      </c>
      <c r="F7171" s="26" t="s">
        <v>19</v>
      </c>
      <c r="G7171" s="26" t="s">
        <v>13496</v>
      </c>
      <c r="H7171" s="23">
        <v>0</v>
      </c>
      <c r="I7171" s="27"/>
      <c r="J7171" s="28">
        <v>36.56</v>
      </c>
      <c r="K7171" t="str">
        <f>IF((LEN(relatorio_Ananindeua3[[#This Row],[CIF/CPF/CNPJ]])=14),relatorio_Ananindeua3[[#This Row],[CIF/CPF/CNPJ]],relatorio_Ananindeua3[[#This Row],[Coluna2]])</f>
        <v>83367326011547</v>
      </c>
      <c r="L7171" t="str">
        <f t="shared" si="112"/>
        <v>833******47</v>
      </c>
    </row>
    <row r="7172" spans="1:12" x14ac:dyDescent="0.25">
      <c r="A7172" s="23" t="s">
        <v>13490</v>
      </c>
      <c r="B7172" s="23" t="s">
        <v>13491</v>
      </c>
      <c r="C7172" s="23" t="s">
        <v>20</v>
      </c>
      <c r="D7172" s="24">
        <v>45362</v>
      </c>
      <c r="E7172" s="25" t="s">
        <v>15</v>
      </c>
      <c r="F7172" s="26" t="s">
        <v>19</v>
      </c>
      <c r="G7172" s="26" t="s">
        <v>13496</v>
      </c>
      <c r="H7172" s="23">
        <v>0</v>
      </c>
      <c r="I7172" s="27"/>
      <c r="J7172" s="28">
        <v>30.8</v>
      </c>
      <c r="K7172" t="str">
        <f>IF((LEN(relatorio_Ananindeua3[[#This Row],[CIF/CPF/CNPJ]])=14),relatorio_Ananindeua3[[#This Row],[CIF/CPF/CNPJ]],relatorio_Ananindeua3[[#This Row],[Coluna2]])</f>
        <v>90912429000300</v>
      </c>
      <c r="L7172" t="str">
        <f t="shared" si="112"/>
        <v>909******00</v>
      </c>
    </row>
    <row r="7173" spans="1:12" x14ac:dyDescent="0.25">
      <c r="A7173" s="23" t="s">
        <v>4301</v>
      </c>
      <c r="B7173" s="23" t="s">
        <v>4302</v>
      </c>
      <c r="C7173" s="23" t="s">
        <v>34</v>
      </c>
      <c r="D7173" s="24">
        <v>45362.017604166664</v>
      </c>
      <c r="E7173" s="25" t="s">
        <v>15</v>
      </c>
      <c r="F7173" s="26" t="s">
        <v>16</v>
      </c>
      <c r="G7173" s="26" t="s">
        <v>14</v>
      </c>
      <c r="H7173" s="23">
        <v>0</v>
      </c>
      <c r="I7173" s="27"/>
      <c r="J7173" s="28">
        <v>0</v>
      </c>
      <c r="K7173" t="str">
        <f>IF((LEN(relatorio_Ananindeua3[[#This Row],[CIF/CPF/CNPJ]])=14),relatorio_Ananindeua3[[#This Row],[CIF/CPF/CNPJ]],relatorio_Ananindeua3[[#This Row],[Coluna2]])</f>
        <v>36918433000178</v>
      </c>
      <c r="L7173" t="str">
        <f t="shared" si="112"/>
        <v>369******78</v>
      </c>
    </row>
    <row r="7174" spans="1:12" x14ac:dyDescent="0.25">
      <c r="A7174" s="23" t="s">
        <v>7923</v>
      </c>
      <c r="B7174" s="23" t="s">
        <v>7924</v>
      </c>
      <c r="C7174" s="23" t="s">
        <v>34</v>
      </c>
      <c r="D7174" s="24">
        <v>45362.031481481485</v>
      </c>
      <c r="E7174" s="25" t="s">
        <v>15</v>
      </c>
      <c r="F7174" s="26" t="s">
        <v>16</v>
      </c>
      <c r="G7174" s="26" t="s">
        <v>14</v>
      </c>
      <c r="H7174" s="23">
        <v>0</v>
      </c>
      <c r="I7174" s="27"/>
      <c r="J7174" s="28">
        <v>0</v>
      </c>
      <c r="K7174" t="str">
        <f>IF((LEN(relatorio_Ananindeua3[[#This Row],[CIF/CPF/CNPJ]])=14),relatorio_Ananindeua3[[#This Row],[CIF/CPF/CNPJ]],relatorio_Ananindeua3[[#This Row],[Coluna2]])</f>
        <v>48734325000124</v>
      </c>
      <c r="L7174" t="str">
        <f t="shared" si="112"/>
        <v>487******24</v>
      </c>
    </row>
    <row r="7175" spans="1:12" x14ac:dyDescent="0.25">
      <c r="A7175" s="23" t="s">
        <v>12718</v>
      </c>
      <c r="B7175" s="23" t="s">
        <v>12719</v>
      </c>
      <c r="C7175" s="23" t="s">
        <v>32</v>
      </c>
      <c r="D7175" s="24">
        <v>45362.0315162037</v>
      </c>
      <c r="E7175" s="25" t="s">
        <v>15</v>
      </c>
      <c r="F7175" s="26" t="s">
        <v>16</v>
      </c>
      <c r="G7175" s="26" t="s">
        <v>14</v>
      </c>
      <c r="H7175" s="23">
        <v>0</v>
      </c>
      <c r="I7175" s="27"/>
      <c r="J7175" s="28">
        <v>0</v>
      </c>
      <c r="K7175" t="str">
        <f>IF((LEN(relatorio_Ananindeua3[[#This Row],[CIF/CPF/CNPJ]])=14),relatorio_Ananindeua3[[#This Row],[CIF/CPF/CNPJ]],relatorio_Ananindeua3[[#This Row],[Coluna2]])</f>
        <v>54259902000176</v>
      </c>
      <c r="L7175" t="str">
        <f t="shared" si="112"/>
        <v>542******76</v>
      </c>
    </row>
    <row r="7176" spans="1:12" x14ac:dyDescent="0.25">
      <c r="A7176" s="23" t="s">
        <v>9841</v>
      </c>
      <c r="B7176" s="23" t="s">
        <v>9842</v>
      </c>
      <c r="C7176" s="23" t="s">
        <v>34</v>
      </c>
      <c r="D7176" s="24">
        <v>45362.031527777777</v>
      </c>
      <c r="E7176" s="25" t="s">
        <v>15</v>
      </c>
      <c r="F7176" s="26" t="s">
        <v>16</v>
      </c>
      <c r="G7176" s="26" t="s">
        <v>14</v>
      </c>
      <c r="H7176" s="23">
        <v>0</v>
      </c>
      <c r="I7176" s="27"/>
      <c r="J7176" s="28">
        <v>0</v>
      </c>
      <c r="K7176" t="str">
        <f>IF((LEN(relatorio_Ananindeua3[[#This Row],[CIF/CPF/CNPJ]])=14),relatorio_Ananindeua3[[#This Row],[CIF/CPF/CNPJ]],relatorio_Ananindeua3[[#This Row],[Coluna2]])</f>
        <v>52410460000191</v>
      </c>
      <c r="L7176" t="str">
        <f t="shared" si="112"/>
        <v>524******91</v>
      </c>
    </row>
    <row r="7177" spans="1:12" x14ac:dyDescent="0.25">
      <c r="A7177" s="23" t="s">
        <v>12720</v>
      </c>
      <c r="B7177" s="23" t="s">
        <v>12721</v>
      </c>
      <c r="C7177" s="23" t="s">
        <v>32</v>
      </c>
      <c r="D7177" s="24">
        <v>45362.135648148149</v>
      </c>
      <c r="E7177" s="25" t="s">
        <v>15</v>
      </c>
      <c r="F7177" s="26" t="s">
        <v>16</v>
      </c>
      <c r="G7177" s="26" t="s">
        <v>14</v>
      </c>
      <c r="H7177" s="23">
        <v>0</v>
      </c>
      <c r="I7177" s="27"/>
      <c r="J7177" s="28">
        <v>0</v>
      </c>
      <c r="K7177" t="str">
        <f>IF((LEN(relatorio_Ananindeua3[[#This Row],[CIF/CPF/CNPJ]])=14),relatorio_Ananindeua3[[#This Row],[CIF/CPF/CNPJ]],relatorio_Ananindeua3[[#This Row],[Coluna2]])</f>
        <v>54261569000130</v>
      </c>
      <c r="L7177" t="str">
        <f t="shared" si="112"/>
        <v>542******30</v>
      </c>
    </row>
    <row r="7178" spans="1:12" x14ac:dyDescent="0.25">
      <c r="A7178" s="23" t="s">
        <v>12722</v>
      </c>
      <c r="B7178" s="23" t="s">
        <v>12723</v>
      </c>
      <c r="C7178" s="23" t="s">
        <v>32</v>
      </c>
      <c r="D7178" s="24">
        <v>45362.149537037039</v>
      </c>
      <c r="E7178" s="25" t="s">
        <v>15</v>
      </c>
      <c r="F7178" s="26" t="s">
        <v>16</v>
      </c>
      <c r="G7178" s="26" t="s">
        <v>14</v>
      </c>
      <c r="H7178" s="23">
        <v>0</v>
      </c>
      <c r="I7178" s="27"/>
      <c r="J7178" s="28">
        <v>0</v>
      </c>
      <c r="K7178" t="str">
        <f>IF((LEN(relatorio_Ananindeua3[[#This Row],[CIF/CPF/CNPJ]])=14),relatorio_Ananindeua3[[#This Row],[CIF/CPF/CNPJ]],relatorio_Ananindeua3[[#This Row],[Coluna2]])</f>
        <v>54262804000198</v>
      </c>
      <c r="L7178" t="str">
        <f t="shared" si="112"/>
        <v>542******98</v>
      </c>
    </row>
    <row r="7179" spans="1:12" x14ac:dyDescent="0.25">
      <c r="A7179" s="23" t="s">
        <v>12724</v>
      </c>
      <c r="B7179" s="23" t="s">
        <v>12725</v>
      </c>
      <c r="C7179" s="23" t="s">
        <v>32</v>
      </c>
      <c r="D7179" s="24">
        <v>45362.31621527778</v>
      </c>
      <c r="E7179" s="25" t="s">
        <v>15</v>
      </c>
      <c r="F7179" s="26" t="s">
        <v>16</v>
      </c>
      <c r="G7179" s="26" t="s">
        <v>14</v>
      </c>
      <c r="H7179" s="23">
        <v>0</v>
      </c>
      <c r="I7179" s="27"/>
      <c r="J7179" s="28">
        <v>0</v>
      </c>
      <c r="K7179" t="str">
        <f>IF((LEN(relatorio_Ananindeua3[[#This Row],[CIF/CPF/CNPJ]])=14),relatorio_Ananindeua3[[#This Row],[CIF/CPF/CNPJ]],relatorio_Ananindeua3[[#This Row],[Coluna2]])</f>
        <v>54262982000119</v>
      </c>
      <c r="L7179" t="str">
        <f t="shared" si="112"/>
        <v>542******19</v>
      </c>
    </row>
    <row r="7180" spans="1:12" x14ac:dyDescent="0.25">
      <c r="A7180" s="23" t="s">
        <v>77</v>
      </c>
      <c r="B7180" s="23" t="s">
        <v>78</v>
      </c>
      <c r="C7180" s="23" t="s">
        <v>21</v>
      </c>
      <c r="D7180" s="24">
        <v>45362.387997685182</v>
      </c>
      <c r="E7180" s="25" t="s">
        <v>15</v>
      </c>
      <c r="F7180" s="26" t="s">
        <v>19</v>
      </c>
      <c r="G7180" s="26" t="s">
        <v>13496</v>
      </c>
      <c r="H7180" s="23">
        <v>0</v>
      </c>
      <c r="I7180" s="27"/>
      <c r="J7180" s="28">
        <v>0</v>
      </c>
      <c r="K7180" t="str">
        <f>IF((LEN(relatorio_Ananindeua3[[#This Row],[CIF/CPF/CNPJ]])=14),relatorio_Ananindeua3[[#This Row],[CIF/CPF/CNPJ]],relatorio_Ananindeua3[[#This Row],[Coluna2]])</f>
        <v>07418827000169</v>
      </c>
      <c r="L7180" t="str">
        <f t="shared" si="112"/>
        <v>074******69</v>
      </c>
    </row>
    <row r="7181" spans="1:12" x14ac:dyDescent="0.25">
      <c r="A7181" s="23" t="s">
        <v>77</v>
      </c>
      <c r="B7181" s="23" t="s">
        <v>78</v>
      </c>
      <c r="C7181" s="23" t="s">
        <v>21</v>
      </c>
      <c r="D7181" s="24">
        <v>45362.390972222223</v>
      </c>
      <c r="E7181" s="25" t="s">
        <v>15</v>
      </c>
      <c r="F7181" s="26" t="s">
        <v>19</v>
      </c>
      <c r="G7181" s="26" t="s">
        <v>13496</v>
      </c>
      <c r="H7181" s="23">
        <v>0</v>
      </c>
      <c r="I7181" s="27"/>
      <c r="J7181" s="28">
        <v>0</v>
      </c>
      <c r="K7181" t="str">
        <f>IF((LEN(relatorio_Ananindeua3[[#This Row],[CIF/CPF/CNPJ]])=14),relatorio_Ananindeua3[[#This Row],[CIF/CPF/CNPJ]],relatorio_Ananindeua3[[#This Row],[Coluna2]])</f>
        <v>07418827000169</v>
      </c>
      <c r="L7181" t="str">
        <f t="shared" si="112"/>
        <v>074******69</v>
      </c>
    </row>
    <row r="7182" spans="1:12" x14ac:dyDescent="0.25">
      <c r="A7182" s="23" t="s">
        <v>77</v>
      </c>
      <c r="B7182" s="23" t="s">
        <v>78</v>
      </c>
      <c r="C7182" s="23" t="s">
        <v>21</v>
      </c>
      <c r="D7182" s="24">
        <v>45362.394074074073</v>
      </c>
      <c r="E7182" s="25" t="s">
        <v>15</v>
      </c>
      <c r="F7182" s="26" t="s">
        <v>19</v>
      </c>
      <c r="G7182" s="26" t="s">
        <v>13496</v>
      </c>
      <c r="H7182" s="23">
        <v>0</v>
      </c>
      <c r="I7182" s="27"/>
      <c r="J7182" s="28">
        <v>0</v>
      </c>
      <c r="K7182" t="str">
        <f>IF((LEN(relatorio_Ananindeua3[[#This Row],[CIF/CPF/CNPJ]])=14),relatorio_Ananindeua3[[#This Row],[CIF/CPF/CNPJ]],relatorio_Ananindeua3[[#This Row],[Coluna2]])</f>
        <v>07418827000169</v>
      </c>
      <c r="L7182" t="str">
        <f t="shared" si="112"/>
        <v>074******69</v>
      </c>
    </row>
    <row r="7183" spans="1:12" x14ac:dyDescent="0.25">
      <c r="A7183" s="23" t="s">
        <v>1984</v>
      </c>
      <c r="B7183" s="23" t="s">
        <v>1985</v>
      </c>
      <c r="C7183" s="23" t="s">
        <v>17</v>
      </c>
      <c r="D7183" s="24">
        <v>45362.41673611111</v>
      </c>
      <c r="E7183" s="25" t="s">
        <v>11</v>
      </c>
      <c r="F7183" s="26" t="s">
        <v>16</v>
      </c>
      <c r="G7183" s="26" t="s">
        <v>14</v>
      </c>
      <c r="H7183" s="23">
        <v>0</v>
      </c>
      <c r="I7183" s="27"/>
      <c r="J7183" s="28">
        <v>0</v>
      </c>
      <c r="K7183" t="str">
        <f>IF((LEN(relatorio_Ananindeua3[[#This Row],[CIF/CPF/CNPJ]])=14),relatorio_Ananindeua3[[#This Row],[CIF/CPF/CNPJ]],relatorio_Ananindeua3[[#This Row],[Coluna2]])</f>
        <v>26258727000167</v>
      </c>
      <c r="L7183" t="str">
        <f t="shared" si="112"/>
        <v>262******67</v>
      </c>
    </row>
    <row r="7184" spans="1:12" x14ac:dyDescent="0.25">
      <c r="A7184" s="23" t="s">
        <v>3428</v>
      </c>
      <c r="B7184" s="23" t="s">
        <v>3429</v>
      </c>
      <c r="C7184" s="23" t="s">
        <v>17</v>
      </c>
      <c r="D7184" s="24">
        <v>45362.48746527778</v>
      </c>
      <c r="E7184" s="25" t="s">
        <v>11</v>
      </c>
      <c r="F7184" s="26" t="s">
        <v>16</v>
      </c>
      <c r="G7184" s="26" t="s">
        <v>14</v>
      </c>
      <c r="H7184" s="23">
        <v>0</v>
      </c>
      <c r="I7184" s="27"/>
      <c r="J7184" s="28">
        <v>0</v>
      </c>
      <c r="K7184" t="str">
        <f>IF((LEN(relatorio_Ananindeua3[[#This Row],[CIF/CPF/CNPJ]])=14),relatorio_Ananindeua3[[#This Row],[CIF/CPF/CNPJ]],relatorio_Ananindeua3[[#This Row],[Coluna2]])</f>
        <v>33599522000100</v>
      </c>
      <c r="L7184" t="str">
        <f t="shared" si="112"/>
        <v>335******00</v>
      </c>
    </row>
    <row r="7185" spans="1:12" x14ac:dyDescent="0.25">
      <c r="A7185" s="23" t="s">
        <v>2432</v>
      </c>
      <c r="B7185" s="23" t="s">
        <v>2433</v>
      </c>
      <c r="C7185" s="23" t="s">
        <v>17</v>
      </c>
      <c r="D7185" s="24">
        <v>45362.494976851849</v>
      </c>
      <c r="E7185" s="25" t="s">
        <v>11</v>
      </c>
      <c r="F7185" s="26" t="s">
        <v>16</v>
      </c>
      <c r="G7185" s="26" t="s">
        <v>14</v>
      </c>
      <c r="H7185" s="23">
        <v>0</v>
      </c>
      <c r="I7185" s="27"/>
      <c r="J7185" s="28">
        <v>0</v>
      </c>
      <c r="K7185" t="str">
        <f>IF((LEN(relatorio_Ananindeua3[[#This Row],[CIF/CPF/CNPJ]])=14),relatorio_Ananindeua3[[#This Row],[CIF/CPF/CNPJ]],relatorio_Ananindeua3[[#This Row],[Coluna2]])</f>
        <v>28755920000139</v>
      </c>
      <c r="L7185" t="str">
        <f t="shared" si="112"/>
        <v>287******39</v>
      </c>
    </row>
    <row r="7186" spans="1:12" x14ac:dyDescent="0.25">
      <c r="A7186" s="23" t="s">
        <v>7961</v>
      </c>
      <c r="B7186" s="23" t="s">
        <v>7962</v>
      </c>
      <c r="C7186" s="23" t="s">
        <v>17</v>
      </c>
      <c r="D7186" s="24">
        <v>45362.503437500003</v>
      </c>
      <c r="E7186" s="25" t="s">
        <v>11</v>
      </c>
      <c r="F7186" s="26" t="s">
        <v>16</v>
      </c>
      <c r="G7186" s="26" t="s">
        <v>14</v>
      </c>
      <c r="H7186" s="23">
        <v>0</v>
      </c>
      <c r="I7186" s="27"/>
      <c r="J7186" s="28">
        <v>0</v>
      </c>
      <c r="K7186" t="str">
        <f>IF((LEN(relatorio_Ananindeua3[[#This Row],[CIF/CPF/CNPJ]])=14),relatorio_Ananindeua3[[#This Row],[CIF/CPF/CNPJ]],relatorio_Ananindeua3[[#This Row],[Coluna2]])</f>
        <v>48784005000189</v>
      </c>
      <c r="L7186" t="str">
        <f t="shared" ref="L7186:L7249" si="113">_xlfn.CONCAT(LEFT(A7186,3),REPT("*",6),RIGHT(A7186,2))</f>
        <v>487******89</v>
      </c>
    </row>
    <row r="7187" spans="1:12" x14ac:dyDescent="0.25">
      <c r="A7187" s="23" t="s">
        <v>83</v>
      </c>
      <c r="B7187" s="23" t="s">
        <v>84</v>
      </c>
      <c r="C7187" s="23" t="s">
        <v>34</v>
      </c>
      <c r="D7187" s="24">
        <v>45362.561192129629</v>
      </c>
      <c r="E7187" s="25" t="s">
        <v>15</v>
      </c>
      <c r="F7187" s="26" t="s">
        <v>16</v>
      </c>
      <c r="G7187" s="26" t="s">
        <v>13496</v>
      </c>
      <c r="H7187" s="23">
        <v>0</v>
      </c>
      <c r="I7187" s="27"/>
      <c r="J7187" s="28">
        <v>0</v>
      </c>
      <c r="K7187" t="str">
        <f>IF((LEN(relatorio_Ananindeua3[[#This Row],[CIF/CPF/CNPJ]])=14),relatorio_Ananindeua3[[#This Row],[CIF/CPF/CNPJ]],relatorio_Ananindeua3[[#This Row],[Coluna2]])</f>
        <v>08208202000135</v>
      </c>
      <c r="L7187" t="str">
        <f t="shared" si="113"/>
        <v>082******35</v>
      </c>
    </row>
    <row r="7188" spans="1:12" x14ac:dyDescent="0.25">
      <c r="A7188" s="23" t="s">
        <v>3818</v>
      </c>
      <c r="B7188" s="23" t="s">
        <v>3819</v>
      </c>
      <c r="C7188" s="23" t="s">
        <v>17</v>
      </c>
      <c r="D7188" s="24">
        <v>45362.67664351852</v>
      </c>
      <c r="E7188" s="25" t="s">
        <v>11</v>
      </c>
      <c r="F7188" s="26" t="s">
        <v>16</v>
      </c>
      <c r="G7188" s="26" t="s">
        <v>14</v>
      </c>
      <c r="H7188" s="23">
        <v>0</v>
      </c>
      <c r="I7188" s="27"/>
      <c r="J7188" s="28">
        <v>0</v>
      </c>
      <c r="K7188" t="str">
        <f>IF((LEN(relatorio_Ananindeua3[[#This Row],[CIF/CPF/CNPJ]])=14),relatorio_Ananindeua3[[#This Row],[CIF/CPF/CNPJ]],relatorio_Ananindeua3[[#This Row],[Coluna2]])</f>
        <v>35003760000137</v>
      </c>
      <c r="L7188" t="str">
        <f t="shared" si="113"/>
        <v>350******37</v>
      </c>
    </row>
    <row r="7189" spans="1:12" x14ac:dyDescent="0.25">
      <c r="A7189" s="23" t="s">
        <v>77</v>
      </c>
      <c r="B7189" s="23" t="s">
        <v>78</v>
      </c>
      <c r="C7189" s="23" t="s">
        <v>21</v>
      </c>
      <c r="D7189" s="24">
        <v>45362.822210648148</v>
      </c>
      <c r="E7189" s="25" t="s">
        <v>15</v>
      </c>
      <c r="F7189" s="26" t="s">
        <v>19</v>
      </c>
      <c r="G7189" s="26" t="s">
        <v>13496</v>
      </c>
      <c r="H7189" s="23">
        <v>0</v>
      </c>
      <c r="I7189" s="27"/>
      <c r="J7189" s="28">
        <v>0</v>
      </c>
      <c r="K7189" t="str">
        <f>IF((LEN(relatorio_Ananindeua3[[#This Row],[CIF/CPF/CNPJ]])=14),relatorio_Ananindeua3[[#This Row],[CIF/CPF/CNPJ]],relatorio_Ananindeua3[[#This Row],[Coluna2]])</f>
        <v>07418827000169</v>
      </c>
      <c r="L7189" t="str">
        <f t="shared" si="113"/>
        <v>074******69</v>
      </c>
    </row>
    <row r="7190" spans="1:12" x14ac:dyDescent="0.25">
      <c r="A7190" s="23" t="s">
        <v>22</v>
      </c>
      <c r="B7190" s="23" t="s">
        <v>23</v>
      </c>
      <c r="C7190" s="23" t="s">
        <v>20</v>
      </c>
      <c r="D7190" s="24">
        <v>45363</v>
      </c>
      <c r="E7190" s="25" t="s">
        <v>15</v>
      </c>
      <c r="F7190" s="26" t="s">
        <v>19</v>
      </c>
      <c r="G7190" s="26" t="s">
        <v>13496</v>
      </c>
      <c r="H7190" s="23">
        <v>0</v>
      </c>
      <c r="I7190" s="27"/>
      <c r="J7190" s="28">
        <v>2.77</v>
      </c>
      <c r="K7190" t="str">
        <f>IF((LEN(relatorio_Ananindeua3[[#This Row],[CIF/CPF/CNPJ]])=14),relatorio_Ananindeua3[[#This Row],[CIF/CPF/CNPJ]],relatorio_Ananindeua3[[#This Row],[Coluna2]])</f>
        <v>00000802002650</v>
      </c>
      <c r="L7190" t="str">
        <f t="shared" si="113"/>
        <v>000******50</v>
      </c>
    </row>
    <row r="7191" spans="1:12" x14ac:dyDescent="0.25">
      <c r="A7191" s="23" t="s">
        <v>6904</v>
      </c>
      <c r="B7191" s="23" t="s">
        <v>6905</v>
      </c>
      <c r="C7191" s="23" t="s">
        <v>20</v>
      </c>
      <c r="D7191" s="24">
        <v>45363</v>
      </c>
      <c r="E7191" s="25" t="s">
        <v>15</v>
      </c>
      <c r="F7191" s="26" t="s">
        <v>19</v>
      </c>
      <c r="G7191" s="26" t="s">
        <v>13496</v>
      </c>
      <c r="H7191" s="23">
        <v>0</v>
      </c>
      <c r="I7191" s="27"/>
      <c r="J7191" s="28">
        <v>27.89</v>
      </c>
      <c r="K7191" t="str">
        <f>IF((LEN(relatorio_Ananindeua3[[#This Row],[CIF/CPF/CNPJ]])=14),relatorio_Ananindeua3[[#This Row],[CIF/CPF/CNPJ]],relatorio_Ananindeua3[[#This Row],[Coluna2]])</f>
        <v>46201083002393</v>
      </c>
      <c r="L7191" t="str">
        <f t="shared" si="113"/>
        <v>462******93</v>
      </c>
    </row>
    <row r="7192" spans="1:12" x14ac:dyDescent="0.25">
      <c r="A7192" s="23" t="s">
        <v>13467</v>
      </c>
      <c r="B7192" s="23" t="s">
        <v>13466</v>
      </c>
      <c r="C7192" s="23" t="s">
        <v>21</v>
      </c>
      <c r="D7192" s="24">
        <v>45363</v>
      </c>
      <c r="E7192" s="25" t="s">
        <v>15</v>
      </c>
      <c r="F7192" s="26" t="s">
        <v>19</v>
      </c>
      <c r="G7192" s="26" t="s">
        <v>13496</v>
      </c>
      <c r="H7192" s="23">
        <v>0</v>
      </c>
      <c r="I7192" s="27"/>
      <c r="J7192" s="28">
        <v>954.52</v>
      </c>
      <c r="K7192" t="str">
        <f>IF((LEN(relatorio_Ananindeua3[[#This Row],[CIF/CPF/CNPJ]])=14),relatorio_Ananindeua3[[#This Row],[CIF/CPF/CNPJ]],relatorio_Ananindeua3[[#This Row],[Coluna2]])</f>
        <v>60975737005978</v>
      </c>
      <c r="L7192" t="str">
        <f t="shared" si="113"/>
        <v>609******78</v>
      </c>
    </row>
    <row r="7193" spans="1:12" x14ac:dyDescent="0.25">
      <c r="A7193" s="23" t="s">
        <v>13484</v>
      </c>
      <c r="B7193" s="23" t="s">
        <v>13485</v>
      </c>
      <c r="C7193" s="23" t="s">
        <v>20</v>
      </c>
      <c r="D7193" s="24">
        <v>45363</v>
      </c>
      <c r="E7193" s="25" t="s">
        <v>15</v>
      </c>
      <c r="F7193" s="26" t="s">
        <v>19</v>
      </c>
      <c r="G7193" s="26" t="s">
        <v>13496</v>
      </c>
      <c r="H7193" s="23">
        <v>0</v>
      </c>
      <c r="I7193" s="27"/>
      <c r="J7193" s="28">
        <v>40</v>
      </c>
      <c r="K7193" t="str">
        <f>IF((LEN(relatorio_Ananindeua3[[#This Row],[CIF/CPF/CNPJ]])=14),relatorio_Ananindeua3[[#This Row],[CIF/CPF/CNPJ]],relatorio_Ananindeua3[[#This Row],[Coluna2]])</f>
        <v>83577494000107</v>
      </c>
      <c r="L7193" t="str">
        <f t="shared" si="113"/>
        <v>835******07</v>
      </c>
    </row>
    <row r="7194" spans="1:12" x14ac:dyDescent="0.25">
      <c r="A7194" s="23" t="s">
        <v>12744</v>
      </c>
      <c r="B7194" s="23" t="s">
        <v>12745</v>
      </c>
      <c r="C7194" s="23" t="s">
        <v>32</v>
      </c>
      <c r="D7194" s="24">
        <v>45363.296180555553</v>
      </c>
      <c r="E7194" s="25" t="s">
        <v>15</v>
      </c>
      <c r="F7194" s="26" t="s">
        <v>16</v>
      </c>
      <c r="G7194" s="26" t="s">
        <v>14</v>
      </c>
      <c r="H7194" s="23">
        <v>0</v>
      </c>
      <c r="I7194" s="27"/>
      <c r="J7194" s="28">
        <v>0</v>
      </c>
      <c r="K7194" t="str">
        <f>IF((LEN(relatorio_Ananindeua3[[#This Row],[CIF/CPF/CNPJ]])=14),relatorio_Ananindeua3[[#This Row],[CIF/CPF/CNPJ]],relatorio_Ananindeua3[[#This Row],[Coluna2]])</f>
        <v>54268709000100</v>
      </c>
      <c r="L7194" t="str">
        <f t="shared" si="113"/>
        <v>542******00</v>
      </c>
    </row>
    <row r="7195" spans="1:12" x14ac:dyDescent="0.25">
      <c r="A7195" s="23" t="s">
        <v>12770</v>
      </c>
      <c r="B7195" s="23" t="s">
        <v>12771</v>
      </c>
      <c r="C7195" s="23" t="s">
        <v>32</v>
      </c>
      <c r="D7195" s="24">
        <v>45363.29619212963</v>
      </c>
      <c r="E7195" s="25" t="s">
        <v>15</v>
      </c>
      <c r="F7195" s="26" t="s">
        <v>16</v>
      </c>
      <c r="G7195" s="26" t="s">
        <v>14</v>
      </c>
      <c r="H7195" s="23">
        <v>0</v>
      </c>
      <c r="I7195" s="27"/>
      <c r="J7195" s="28">
        <v>0</v>
      </c>
      <c r="K7195" t="str">
        <f>IF((LEN(relatorio_Ananindeua3[[#This Row],[CIF/CPF/CNPJ]])=14),relatorio_Ananindeua3[[#This Row],[CIF/CPF/CNPJ]],relatorio_Ananindeua3[[#This Row],[Coluna2]])</f>
        <v>54281296000195</v>
      </c>
      <c r="L7195" t="str">
        <f t="shared" si="113"/>
        <v>542******95</v>
      </c>
    </row>
    <row r="7196" spans="1:12" x14ac:dyDescent="0.25">
      <c r="A7196" s="23" t="s">
        <v>12748</v>
      </c>
      <c r="B7196" s="23" t="s">
        <v>12749</v>
      </c>
      <c r="C7196" s="23" t="s">
        <v>32</v>
      </c>
      <c r="D7196" s="24">
        <v>45363.296226851853</v>
      </c>
      <c r="E7196" s="25" t="s">
        <v>15</v>
      </c>
      <c r="F7196" s="26" t="s">
        <v>16</v>
      </c>
      <c r="G7196" s="26" t="s">
        <v>14</v>
      </c>
      <c r="H7196" s="23">
        <v>0</v>
      </c>
      <c r="I7196" s="27"/>
      <c r="J7196" s="28">
        <v>0</v>
      </c>
      <c r="K7196" t="str">
        <f>IF((LEN(relatorio_Ananindeua3[[#This Row],[CIF/CPF/CNPJ]])=14),relatorio_Ananindeua3[[#This Row],[CIF/CPF/CNPJ]],relatorio_Ananindeua3[[#This Row],[Coluna2]])</f>
        <v>54275305000135</v>
      </c>
      <c r="L7196" t="str">
        <f t="shared" si="113"/>
        <v>542******35</v>
      </c>
    </row>
    <row r="7197" spans="1:12" x14ac:dyDescent="0.25">
      <c r="A7197" s="23" t="s">
        <v>11028</v>
      </c>
      <c r="B7197" s="23" t="s">
        <v>11029</v>
      </c>
      <c r="C7197" s="23" t="s">
        <v>34</v>
      </c>
      <c r="D7197" s="24">
        <v>45363.296284722222</v>
      </c>
      <c r="E7197" s="25" t="s">
        <v>15</v>
      </c>
      <c r="F7197" s="26" t="s">
        <v>16</v>
      </c>
      <c r="G7197" s="26" t="s">
        <v>14</v>
      </c>
      <c r="H7197" s="23">
        <v>0</v>
      </c>
      <c r="I7197" s="27"/>
      <c r="J7197" s="28">
        <v>0</v>
      </c>
      <c r="K7197" t="str">
        <f>IF((LEN(relatorio_Ananindeua3[[#This Row],[CIF/CPF/CNPJ]])=14),relatorio_Ananindeua3[[#This Row],[CIF/CPF/CNPJ]],relatorio_Ananindeua3[[#This Row],[Coluna2]])</f>
        <v>53648475000155</v>
      </c>
      <c r="L7197" t="str">
        <f t="shared" si="113"/>
        <v>536******55</v>
      </c>
    </row>
    <row r="7198" spans="1:12" x14ac:dyDescent="0.25">
      <c r="A7198" s="23" t="s">
        <v>5302</v>
      </c>
      <c r="B7198" s="23" t="s">
        <v>5303</v>
      </c>
      <c r="C7198" s="23" t="s">
        <v>34</v>
      </c>
      <c r="D7198" s="24">
        <v>45363.296331018515</v>
      </c>
      <c r="E7198" s="25" t="s">
        <v>15</v>
      </c>
      <c r="F7198" s="26" t="s">
        <v>16</v>
      </c>
      <c r="G7198" s="26" t="s">
        <v>14</v>
      </c>
      <c r="H7198" s="23">
        <v>0</v>
      </c>
      <c r="I7198" s="27"/>
      <c r="J7198" s="28">
        <v>0</v>
      </c>
      <c r="K7198" t="str">
        <f>IF((LEN(relatorio_Ananindeua3[[#This Row],[CIF/CPF/CNPJ]])=14),relatorio_Ananindeua3[[#This Row],[CIF/CPF/CNPJ]],relatorio_Ananindeua3[[#This Row],[Coluna2]])</f>
        <v>41317853000139</v>
      </c>
      <c r="L7198" t="str">
        <f t="shared" si="113"/>
        <v>413******39</v>
      </c>
    </row>
    <row r="7199" spans="1:12" x14ac:dyDescent="0.25">
      <c r="A7199" s="23" t="s">
        <v>2300</v>
      </c>
      <c r="B7199" s="23" t="s">
        <v>2301</v>
      </c>
      <c r="C7199" s="23" t="s">
        <v>34</v>
      </c>
      <c r="D7199" s="24">
        <v>45363.296377314815</v>
      </c>
      <c r="E7199" s="25" t="s">
        <v>15</v>
      </c>
      <c r="F7199" s="26" t="s">
        <v>16</v>
      </c>
      <c r="G7199" s="26" t="s">
        <v>14</v>
      </c>
      <c r="H7199" s="23">
        <v>0</v>
      </c>
      <c r="I7199" s="27"/>
      <c r="J7199" s="28">
        <v>0</v>
      </c>
      <c r="K7199" t="str">
        <f>IF((LEN(relatorio_Ananindeua3[[#This Row],[CIF/CPF/CNPJ]])=14),relatorio_Ananindeua3[[#This Row],[CIF/CPF/CNPJ]],relatorio_Ananindeua3[[#This Row],[Coluna2]])</f>
        <v>28051054000103</v>
      </c>
      <c r="L7199" t="str">
        <f t="shared" si="113"/>
        <v>280******03</v>
      </c>
    </row>
    <row r="7200" spans="1:12" x14ac:dyDescent="0.25">
      <c r="A7200" s="23" t="s">
        <v>7664</v>
      </c>
      <c r="B7200" s="23" t="s">
        <v>7665</v>
      </c>
      <c r="C7200" s="23" t="s">
        <v>34</v>
      </c>
      <c r="D7200" s="24">
        <v>45363.296400462961</v>
      </c>
      <c r="E7200" s="25" t="s">
        <v>15</v>
      </c>
      <c r="F7200" s="26" t="s">
        <v>16</v>
      </c>
      <c r="G7200" s="26" t="s">
        <v>14</v>
      </c>
      <c r="H7200" s="23">
        <v>0</v>
      </c>
      <c r="I7200" s="27"/>
      <c r="J7200" s="28">
        <v>0</v>
      </c>
      <c r="K7200" t="str">
        <f>IF((LEN(relatorio_Ananindeua3[[#This Row],[CIF/CPF/CNPJ]])=14),relatorio_Ananindeua3[[#This Row],[CIF/CPF/CNPJ]],relatorio_Ananindeua3[[#This Row],[Coluna2]])</f>
        <v>48156294000171</v>
      </c>
      <c r="L7200" t="str">
        <f t="shared" si="113"/>
        <v>481******71</v>
      </c>
    </row>
    <row r="7201" spans="1:12" x14ac:dyDescent="0.25">
      <c r="A7201" s="23" t="s">
        <v>12752</v>
      </c>
      <c r="B7201" s="23" t="s">
        <v>12753</v>
      </c>
      <c r="C7201" s="23" t="s">
        <v>32</v>
      </c>
      <c r="D7201" s="24">
        <v>45363.297465277778</v>
      </c>
      <c r="E7201" s="25" t="s">
        <v>15</v>
      </c>
      <c r="F7201" s="26" t="s">
        <v>16</v>
      </c>
      <c r="G7201" s="26" t="s">
        <v>14</v>
      </c>
      <c r="H7201" s="23">
        <v>0</v>
      </c>
      <c r="I7201" s="27"/>
      <c r="J7201" s="28">
        <v>0</v>
      </c>
      <c r="K7201" t="str">
        <f>IF((LEN(relatorio_Ananindeua3[[#This Row],[CIF/CPF/CNPJ]])=14),relatorio_Ananindeua3[[#This Row],[CIF/CPF/CNPJ]],relatorio_Ananindeua3[[#This Row],[Coluna2]])</f>
        <v>54276519000126</v>
      </c>
      <c r="L7201" t="str">
        <f t="shared" si="113"/>
        <v>542******26</v>
      </c>
    </row>
    <row r="7202" spans="1:12" x14ac:dyDescent="0.25">
      <c r="A7202" s="23" t="s">
        <v>12728</v>
      </c>
      <c r="B7202" s="23" t="s">
        <v>12729</v>
      </c>
      <c r="C7202" s="23" t="s">
        <v>32</v>
      </c>
      <c r="D7202" s="24">
        <v>45363.297488425924</v>
      </c>
      <c r="E7202" s="25" t="s">
        <v>15</v>
      </c>
      <c r="F7202" s="26" t="s">
        <v>16</v>
      </c>
      <c r="G7202" s="26" t="s">
        <v>14</v>
      </c>
      <c r="H7202" s="23">
        <v>0</v>
      </c>
      <c r="I7202" s="27"/>
      <c r="J7202" s="28">
        <v>0</v>
      </c>
      <c r="K7202" t="str">
        <f>IF((LEN(relatorio_Ananindeua3[[#This Row],[CIF/CPF/CNPJ]])=14),relatorio_Ananindeua3[[#This Row],[CIF/CPF/CNPJ]],relatorio_Ananindeua3[[#This Row],[Coluna2]])</f>
        <v>54264335000146</v>
      </c>
      <c r="L7202" t="str">
        <f t="shared" si="113"/>
        <v>542******46</v>
      </c>
    </row>
    <row r="7203" spans="1:12" x14ac:dyDescent="0.25">
      <c r="A7203" s="23" t="s">
        <v>11362</v>
      </c>
      <c r="B7203" s="23" t="s">
        <v>11363</v>
      </c>
      <c r="C7203" s="23" t="s">
        <v>34</v>
      </c>
      <c r="D7203" s="24">
        <v>45363.297500000001</v>
      </c>
      <c r="E7203" s="25" t="s">
        <v>15</v>
      </c>
      <c r="F7203" s="26" t="s">
        <v>16</v>
      </c>
      <c r="G7203" s="26" t="s">
        <v>14</v>
      </c>
      <c r="H7203" s="23">
        <v>0</v>
      </c>
      <c r="I7203" s="27"/>
      <c r="J7203" s="28">
        <v>0</v>
      </c>
      <c r="K7203" t="str">
        <f>IF((LEN(relatorio_Ananindeua3[[#This Row],[CIF/CPF/CNPJ]])=14),relatorio_Ananindeua3[[#This Row],[CIF/CPF/CNPJ]],relatorio_Ananindeua3[[#This Row],[Coluna2]])</f>
        <v>53782088000107</v>
      </c>
      <c r="L7203" t="str">
        <f t="shared" si="113"/>
        <v>537******07</v>
      </c>
    </row>
    <row r="7204" spans="1:12" x14ac:dyDescent="0.25">
      <c r="A7204" s="23" t="s">
        <v>12768</v>
      </c>
      <c r="B7204" s="23" t="s">
        <v>12769</v>
      </c>
      <c r="C7204" s="23" t="s">
        <v>32</v>
      </c>
      <c r="D7204" s="24">
        <v>45363.297581018516</v>
      </c>
      <c r="E7204" s="25" t="s">
        <v>15</v>
      </c>
      <c r="F7204" s="26" t="s">
        <v>16</v>
      </c>
      <c r="G7204" s="26" t="s">
        <v>14</v>
      </c>
      <c r="H7204" s="23">
        <v>0</v>
      </c>
      <c r="I7204" s="27"/>
      <c r="J7204" s="28">
        <v>0</v>
      </c>
      <c r="K7204" t="str">
        <f>IF((LEN(relatorio_Ananindeua3[[#This Row],[CIF/CPF/CNPJ]])=14),relatorio_Ananindeua3[[#This Row],[CIF/CPF/CNPJ]],relatorio_Ananindeua3[[#This Row],[Coluna2]])</f>
        <v>54280774000142</v>
      </c>
      <c r="L7204" t="str">
        <f t="shared" si="113"/>
        <v>542******42</v>
      </c>
    </row>
    <row r="7205" spans="1:12" x14ac:dyDescent="0.25">
      <c r="A7205" s="23" t="s">
        <v>12738</v>
      </c>
      <c r="B7205" s="23" t="s">
        <v>12739</v>
      </c>
      <c r="C7205" s="23" t="s">
        <v>32</v>
      </c>
      <c r="D7205" s="24">
        <v>45363.297592592593</v>
      </c>
      <c r="E7205" s="25" t="s">
        <v>15</v>
      </c>
      <c r="F7205" s="26" t="s">
        <v>16</v>
      </c>
      <c r="G7205" s="26" t="s">
        <v>14</v>
      </c>
      <c r="H7205" s="23">
        <v>0</v>
      </c>
      <c r="I7205" s="27"/>
      <c r="J7205" s="28">
        <v>0</v>
      </c>
      <c r="K7205" t="str">
        <f>IF((LEN(relatorio_Ananindeua3[[#This Row],[CIF/CPF/CNPJ]])=14),relatorio_Ananindeua3[[#This Row],[CIF/CPF/CNPJ]],relatorio_Ananindeua3[[#This Row],[Coluna2]])</f>
        <v>54267312000195</v>
      </c>
      <c r="L7205" t="str">
        <f t="shared" si="113"/>
        <v>542******95</v>
      </c>
    </row>
    <row r="7206" spans="1:12" x14ac:dyDescent="0.25">
      <c r="A7206" s="23" t="s">
        <v>12634</v>
      </c>
      <c r="B7206" s="23" t="s">
        <v>12635</v>
      </c>
      <c r="C7206" s="23" t="s">
        <v>34</v>
      </c>
      <c r="D7206" s="24">
        <v>45363.29760416667</v>
      </c>
      <c r="E7206" s="25" t="s">
        <v>15</v>
      </c>
      <c r="F7206" s="26" t="s">
        <v>16</v>
      </c>
      <c r="G7206" s="26" t="s">
        <v>14</v>
      </c>
      <c r="H7206" s="23">
        <v>0</v>
      </c>
      <c r="I7206" s="27"/>
      <c r="J7206" s="28">
        <v>0</v>
      </c>
      <c r="K7206" t="str">
        <f>IF((LEN(relatorio_Ananindeua3[[#This Row],[CIF/CPF/CNPJ]])=14),relatorio_Ananindeua3[[#This Row],[CIF/CPF/CNPJ]],relatorio_Ananindeua3[[#This Row],[Coluna2]])</f>
        <v>54231937000105</v>
      </c>
      <c r="L7206" t="str">
        <f t="shared" si="113"/>
        <v>542******05</v>
      </c>
    </row>
    <row r="7207" spans="1:12" x14ac:dyDescent="0.25">
      <c r="A7207" s="23" t="s">
        <v>8107</v>
      </c>
      <c r="B7207" s="23" t="s">
        <v>8108</v>
      </c>
      <c r="C7207" s="23" t="s">
        <v>34</v>
      </c>
      <c r="D7207" s="24">
        <v>45363.297627314816</v>
      </c>
      <c r="E7207" s="25" t="s">
        <v>15</v>
      </c>
      <c r="F7207" s="26" t="s">
        <v>16</v>
      </c>
      <c r="G7207" s="26" t="s">
        <v>14</v>
      </c>
      <c r="H7207" s="23">
        <v>0</v>
      </c>
      <c r="I7207" s="27"/>
      <c r="J7207" s="28">
        <v>0</v>
      </c>
      <c r="K7207" t="str">
        <f>IF((LEN(relatorio_Ananindeua3[[#This Row],[CIF/CPF/CNPJ]])=14),relatorio_Ananindeua3[[#This Row],[CIF/CPF/CNPJ]],relatorio_Ananindeua3[[#This Row],[Coluna2]])</f>
        <v>49117334000139</v>
      </c>
      <c r="L7207" t="str">
        <f t="shared" si="113"/>
        <v>491******39</v>
      </c>
    </row>
    <row r="7208" spans="1:12" x14ac:dyDescent="0.25">
      <c r="A7208" s="23" t="s">
        <v>12766</v>
      </c>
      <c r="B7208" s="23" t="s">
        <v>12767</v>
      </c>
      <c r="C7208" s="23" t="s">
        <v>32</v>
      </c>
      <c r="D7208" s="24">
        <v>45363.297662037039</v>
      </c>
      <c r="E7208" s="25" t="s">
        <v>15</v>
      </c>
      <c r="F7208" s="26" t="s">
        <v>16</v>
      </c>
      <c r="G7208" s="26" t="s">
        <v>14</v>
      </c>
      <c r="H7208" s="23">
        <v>0</v>
      </c>
      <c r="I7208" s="27"/>
      <c r="J7208" s="28">
        <v>0</v>
      </c>
      <c r="K7208" t="str">
        <f>IF((LEN(relatorio_Ananindeua3[[#This Row],[CIF/CPF/CNPJ]])=14),relatorio_Ananindeua3[[#This Row],[CIF/CPF/CNPJ]],relatorio_Ananindeua3[[#This Row],[Coluna2]])</f>
        <v>54280746000125</v>
      </c>
      <c r="L7208" t="str">
        <f t="shared" si="113"/>
        <v>542******25</v>
      </c>
    </row>
    <row r="7209" spans="1:12" x14ac:dyDescent="0.25">
      <c r="A7209" s="23" t="s">
        <v>12764</v>
      </c>
      <c r="B7209" s="23" t="s">
        <v>12765</v>
      </c>
      <c r="C7209" s="23" t="s">
        <v>32</v>
      </c>
      <c r="D7209" s="24">
        <v>45363.297673611109</v>
      </c>
      <c r="E7209" s="25" t="s">
        <v>15</v>
      </c>
      <c r="F7209" s="26" t="s">
        <v>16</v>
      </c>
      <c r="G7209" s="26" t="s">
        <v>14</v>
      </c>
      <c r="H7209" s="23">
        <v>0</v>
      </c>
      <c r="I7209" s="27"/>
      <c r="J7209" s="28">
        <v>0</v>
      </c>
      <c r="K7209" t="str">
        <f>IF((LEN(relatorio_Ananindeua3[[#This Row],[CIF/CPF/CNPJ]])=14),relatorio_Ananindeua3[[#This Row],[CIF/CPF/CNPJ]],relatorio_Ananindeua3[[#This Row],[Coluna2]])</f>
        <v>54279373000172</v>
      </c>
      <c r="L7209" t="str">
        <f t="shared" si="113"/>
        <v>542******72</v>
      </c>
    </row>
    <row r="7210" spans="1:12" x14ac:dyDescent="0.25">
      <c r="A7210" s="23" t="s">
        <v>12746</v>
      </c>
      <c r="B7210" s="23" t="s">
        <v>12747</v>
      </c>
      <c r="C7210" s="23" t="s">
        <v>32</v>
      </c>
      <c r="D7210" s="24">
        <v>45363.297800925924</v>
      </c>
      <c r="E7210" s="25" t="s">
        <v>15</v>
      </c>
      <c r="F7210" s="26" t="s">
        <v>16</v>
      </c>
      <c r="G7210" s="26" t="s">
        <v>14</v>
      </c>
      <c r="H7210" s="23">
        <v>0</v>
      </c>
      <c r="I7210" s="27"/>
      <c r="J7210" s="28">
        <v>0</v>
      </c>
      <c r="K7210" t="str">
        <f>IF((LEN(relatorio_Ananindeua3[[#This Row],[CIF/CPF/CNPJ]])=14),relatorio_Ananindeua3[[#This Row],[CIF/CPF/CNPJ]],relatorio_Ananindeua3[[#This Row],[Coluna2]])</f>
        <v>54272941000103</v>
      </c>
      <c r="L7210" t="str">
        <f t="shared" si="113"/>
        <v>542******03</v>
      </c>
    </row>
    <row r="7211" spans="1:12" x14ac:dyDescent="0.25">
      <c r="A7211" s="23" t="s">
        <v>12730</v>
      </c>
      <c r="B7211" s="23" t="s">
        <v>12731</v>
      </c>
      <c r="C7211" s="23" t="s">
        <v>32</v>
      </c>
      <c r="D7211" s="24">
        <v>45363.297824074078</v>
      </c>
      <c r="E7211" s="25" t="s">
        <v>15</v>
      </c>
      <c r="F7211" s="26" t="s">
        <v>16</v>
      </c>
      <c r="G7211" s="26" t="s">
        <v>14</v>
      </c>
      <c r="H7211" s="23">
        <v>0</v>
      </c>
      <c r="I7211" s="27"/>
      <c r="J7211" s="28">
        <v>0</v>
      </c>
      <c r="K7211" t="str">
        <f>IF((LEN(relatorio_Ananindeua3[[#This Row],[CIF/CPF/CNPJ]])=14),relatorio_Ananindeua3[[#This Row],[CIF/CPF/CNPJ]],relatorio_Ananindeua3[[#This Row],[Coluna2]])</f>
        <v>54264871000141</v>
      </c>
      <c r="L7211" t="str">
        <f t="shared" si="113"/>
        <v>542******41</v>
      </c>
    </row>
    <row r="7212" spans="1:12" x14ac:dyDescent="0.25">
      <c r="A7212" s="23" t="s">
        <v>12734</v>
      </c>
      <c r="B7212" s="23" t="s">
        <v>12735</v>
      </c>
      <c r="C7212" s="23" t="s">
        <v>32</v>
      </c>
      <c r="D7212" s="24">
        <v>45363.297824074078</v>
      </c>
      <c r="E7212" s="25" t="s">
        <v>15</v>
      </c>
      <c r="F7212" s="26" t="s">
        <v>16</v>
      </c>
      <c r="G7212" s="26" t="s">
        <v>14</v>
      </c>
      <c r="H7212" s="23">
        <v>0</v>
      </c>
      <c r="I7212" s="27"/>
      <c r="J7212" s="28">
        <v>0</v>
      </c>
      <c r="K7212" t="str">
        <f>IF((LEN(relatorio_Ananindeua3[[#This Row],[CIF/CPF/CNPJ]])=14),relatorio_Ananindeua3[[#This Row],[CIF/CPF/CNPJ]],relatorio_Ananindeua3[[#This Row],[Coluna2]])</f>
        <v>54265750000114</v>
      </c>
      <c r="L7212" t="str">
        <f t="shared" si="113"/>
        <v>542******14</v>
      </c>
    </row>
    <row r="7213" spans="1:12" x14ac:dyDescent="0.25">
      <c r="A7213" s="23" t="s">
        <v>12758</v>
      </c>
      <c r="B7213" s="23" t="s">
        <v>12759</v>
      </c>
      <c r="C7213" s="23" t="s">
        <v>32</v>
      </c>
      <c r="D7213" s="24">
        <v>45363.297893518517</v>
      </c>
      <c r="E7213" s="25" t="s">
        <v>15</v>
      </c>
      <c r="F7213" s="26" t="s">
        <v>16</v>
      </c>
      <c r="G7213" s="26" t="s">
        <v>14</v>
      </c>
      <c r="H7213" s="23">
        <v>0</v>
      </c>
      <c r="I7213" s="27"/>
      <c r="J7213" s="28">
        <v>0</v>
      </c>
      <c r="K7213" t="str">
        <f>IF((LEN(relatorio_Ananindeua3[[#This Row],[CIF/CPF/CNPJ]])=14),relatorio_Ananindeua3[[#This Row],[CIF/CPF/CNPJ]],relatorio_Ananindeua3[[#This Row],[Coluna2]])</f>
        <v>54277201000160</v>
      </c>
      <c r="L7213" t="str">
        <f t="shared" si="113"/>
        <v>542******60</v>
      </c>
    </row>
    <row r="7214" spans="1:12" x14ac:dyDescent="0.25">
      <c r="A7214" s="23" t="s">
        <v>12760</v>
      </c>
      <c r="B7214" s="23" t="s">
        <v>12761</v>
      </c>
      <c r="C7214" s="23" t="s">
        <v>32</v>
      </c>
      <c r="D7214" s="24">
        <v>45363.297893518517</v>
      </c>
      <c r="E7214" s="25" t="s">
        <v>15</v>
      </c>
      <c r="F7214" s="26" t="s">
        <v>16</v>
      </c>
      <c r="G7214" s="26" t="s">
        <v>14</v>
      </c>
      <c r="H7214" s="23">
        <v>0</v>
      </c>
      <c r="I7214" s="27"/>
      <c r="J7214" s="28">
        <v>0</v>
      </c>
      <c r="K7214" t="str">
        <f>IF((LEN(relatorio_Ananindeua3[[#This Row],[CIF/CPF/CNPJ]])=14),relatorio_Ananindeua3[[#This Row],[CIF/CPF/CNPJ]],relatorio_Ananindeua3[[#This Row],[Coluna2]])</f>
        <v>54277767000191</v>
      </c>
      <c r="L7214" t="str">
        <f t="shared" si="113"/>
        <v>542******91</v>
      </c>
    </row>
    <row r="7215" spans="1:12" x14ac:dyDescent="0.25">
      <c r="A7215" s="23" t="s">
        <v>9094</v>
      </c>
      <c r="B7215" s="23" t="s">
        <v>9095</v>
      </c>
      <c r="C7215" s="23" t="s">
        <v>34</v>
      </c>
      <c r="D7215" s="24">
        <v>45363.29792824074</v>
      </c>
      <c r="E7215" s="25" t="s">
        <v>15</v>
      </c>
      <c r="F7215" s="26" t="s">
        <v>16</v>
      </c>
      <c r="G7215" s="26" t="s">
        <v>14</v>
      </c>
      <c r="H7215" s="23">
        <v>0</v>
      </c>
      <c r="I7215" s="27"/>
      <c r="J7215" s="28">
        <v>0</v>
      </c>
      <c r="K7215" t="str">
        <f>IF((LEN(relatorio_Ananindeua3[[#This Row],[CIF/CPF/CNPJ]])=14),relatorio_Ananindeua3[[#This Row],[CIF/CPF/CNPJ]],relatorio_Ananindeua3[[#This Row],[Coluna2]])</f>
        <v>50794701000118</v>
      </c>
      <c r="L7215" t="str">
        <f t="shared" si="113"/>
        <v>507******18</v>
      </c>
    </row>
    <row r="7216" spans="1:12" x14ac:dyDescent="0.25">
      <c r="A7216" s="23" t="s">
        <v>12756</v>
      </c>
      <c r="B7216" s="23" t="s">
        <v>12757</v>
      </c>
      <c r="C7216" s="23" t="s">
        <v>32</v>
      </c>
      <c r="D7216" s="24">
        <v>45363.298032407409</v>
      </c>
      <c r="E7216" s="25" t="s">
        <v>15</v>
      </c>
      <c r="F7216" s="26" t="s">
        <v>16</v>
      </c>
      <c r="G7216" s="26" t="s">
        <v>14</v>
      </c>
      <c r="H7216" s="23">
        <v>0</v>
      </c>
      <c r="I7216" s="27"/>
      <c r="J7216" s="28">
        <v>0</v>
      </c>
      <c r="K7216" t="str">
        <f>IF((LEN(relatorio_Ananindeua3[[#This Row],[CIF/CPF/CNPJ]])=14),relatorio_Ananindeua3[[#This Row],[CIF/CPF/CNPJ]],relatorio_Ananindeua3[[#This Row],[Coluna2]])</f>
        <v>54276896000165</v>
      </c>
      <c r="L7216" t="str">
        <f t="shared" si="113"/>
        <v>542******65</v>
      </c>
    </row>
    <row r="7217" spans="1:12" x14ac:dyDescent="0.25">
      <c r="A7217" s="23" t="s">
        <v>10486</v>
      </c>
      <c r="B7217" s="23" t="s">
        <v>10487</v>
      </c>
      <c r="C7217" s="23" t="s">
        <v>34</v>
      </c>
      <c r="D7217" s="24">
        <v>45363.298067129632</v>
      </c>
      <c r="E7217" s="25" t="s">
        <v>15</v>
      </c>
      <c r="F7217" s="26" t="s">
        <v>16</v>
      </c>
      <c r="G7217" s="26" t="s">
        <v>14</v>
      </c>
      <c r="H7217" s="23">
        <v>0</v>
      </c>
      <c r="I7217" s="27"/>
      <c r="J7217" s="28">
        <v>0</v>
      </c>
      <c r="K7217" t="str">
        <f>IF((LEN(relatorio_Ananindeua3[[#This Row],[CIF/CPF/CNPJ]])=14),relatorio_Ananindeua3[[#This Row],[CIF/CPF/CNPJ]],relatorio_Ananindeua3[[#This Row],[Coluna2]])</f>
        <v>53474876000136</v>
      </c>
      <c r="L7217" t="str">
        <f t="shared" si="113"/>
        <v>534******36</v>
      </c>
    </row>
    <row r="7218" spans="1:12" x14ac:dyDescent="0.25">
      <c r="A7218" s="23" t="s">
        <v>2548</v>
      </c>
      <c r="B7218" s="23" t="s">
        <v>2549</v>
      </c>
      <c r="C7218" s="23" t="s">
        <v>34</v>
      </c>
      <c r="D7218" s="24">
        <v>45363.298101851855</v>
      </c>
      <c r="E7218" s="25" t="s">
        <v>15</v>
      </c>
      <c r="F7218" s="26" t="s">
        <v>16</v>
      </c>
      <c r="G7218" s="26" t="s">
        <v>14</v>
      </c>
      <c r="H7218" s="23">
        <v>0</v>
      </c>
      <c r="I7218" s="27"/>
      <c r="J7218" s="28">
        <v>0</v>
      </c>
      <c r="K7218" t="str">
        <f>IF((LEN(relatorio_Ananindeua3[[#This Row],[CIF/CPF/CNPJ]])=14),relatorio_Ananindeua3[[#This Row],[CIF/CPF/CNPJ]],relatorio_Ananindeua3[[#This Row],[Coluna2]])</f>
        <v>29302991000149</v>
      </c>
      <c r="L7218" t="str">
        <f t="shared" si="113"/>
        <v>293******49</v>
      </c>
    </row>
    <row r="7219" spans="1:12" x14ac:dyDescent="0.25">
      <c r="A7219" s="23" t="s">
        <v>12740</v>
      </c>
      <c r="B7219" s="23" t="s">
        <v>12741</v>
      </c>
      <c r="C7219" s="23" t="s">
        <v>32</v>
      </c>
      <c r="D7219" s="24">
        <v>45363.298182870371</v>
      </c>
      <c r="E7219" s="25" t="s">
        <v>15</v>
      </c>
      <c r="F7219" s="26" t="s">
        <v>16</v>
      </c>
      <c r="G7219" s="26" t="s">
        <v>14</v>
      </c>
      <c r="H7219" s="23">
        <v>0</v>
      </c>
      <c r="I7219" s="27"/>
      <c r="J7219" s="28">
        <v>0</v>
      </c>
      <c r="K7219" t="str">
        <f>IF((LEN(relatorio_Ananindeua3[[#This Row],[CIF/CPF/CNPJ]])=14),relatorio_Ananindeua3[[#This Row],[CIF/CPF/CNPJ]],relatorio_Ananindeua3[[#This Row],[Coluna2]])</f>
        <v>54267347000124</v>
      </c>
      <c r="L7219" t="str">
        <f t="shared" si="113"/>
        <v>542******24</v>
      </c>
    </row>
    <row r="7220" spans="1:12" x14ac:dyDescent="0.25">
      <c r="A7220" s="23" t="s">
        <v>12742</v>
      </c>
      <c r="B7220" s="23" t="s">
        <v>12743</v>
      </c>
      <c r="C7220" s="23" t="s">
        <v>32</v>
      </c>
      <c r="D7220" s="24">
        <v>45363.298182870371</v>
      </c>
      <c r="E7220" s="25" t="s">
        <v>15</v>
      </c>
      <c r="F7220" s="26" t="s">
        <v>16</v>
      </c>
      <c r="G7220" s="26" t="s">
        <v>14</v>
      </c>
      <c r="H7220" s="23">
        <v>0</v>
      </c>
      <c r="I7220" s="27"/>
      <c r="J7220" s="28">
        <v>0</v>
      </c>
      <c r="K7220" t="str">
        <f>IF((LEN(relatorio_Ananindeua3[[#This Row],[CIF/CPF/CNPJ]])=14),relatorio_Ananindeua3[[#This Row],[CIF/CPF/CNPJ]],relatorio_Ananindeua3[[#This Row],[Coluna2]])</f>
        <v>54268582000110</v>
      </c>
      <c r="L7220" t="str">
        <f t="shared" si="113"/>
        <v>542******10</v>
      </c>
    </row>
    <row r="7221" spans="1:12" x14ac:dyDescent="0.25">
      <c r="A7221" s="23" t="s">
        <v>12754</v>
      </c>
      <c r="B7221" s="23" t="s">
        <v>12755</v>
      </c>
      <c r="C7221" s="23" t="s">
        <v>32</v>
      </c>
      <c r="D7221" s="24">
        <v>45363.298182870371</v>
      </c>
      <c r="E7221" s="25" t="s">
        <v>15</v>
      </c>
      <c r="F7221" s="26" t="s">
        <v>16</v>
      </c>
      <c r="G7221" s="26" t="s">
        <v>14</v>
      </c>
      <c r="H7221" s="23">
        <v>0</v>
      </c>
      <c r="I7221" s="27"/>
      <c r="J7221" s="28">
        <v>0</v>
      </c>
      <c r="K7221" t="str">
        <f>IF((LEN(relatorio_Ananindeua3[[#This Row],[CIF/CPF/CNPJ]])=14),relatorio_Ananindeua3[[#This Row],[CIF/CPF/CNPJ]],relatorio_Ananindeua3[[#This Row],[Coluna2]])</f>
        <v>54276565000125</v>
      </c>
      <c r="L7221" t="str">
        <f t="shared" si="113"/>
        <v>542******25</v>
      </c>
    </row>
    <row r="7222" spans="1:12" x14ac:dyDescent="0.25">
      <c r="A7222" s="23" t="s">
        <v>12732</v>
      </c>
      <c r="B7222" s="23" t="s">
        <v>12733</v>
      </c>
      <c r="C7222" s="23" t="s">
        <v>32</v>
      </c>
      <c r="D7222" s="24">
        <v>45363.298194444447</v>
      </c>
      <c r="E7222" s="25" t="s">
        <v>15</v>
      </c>
      <c r="F7222" s="26" t="s">
        <v>16</v>
      </c>
      <c r="G7222" s="26" t="s">
        <v>14</v>
      </c>
      <c r="H7222" s="23">
        <v>0</v>
      </c>
      <c r="I7222" s="27"/>
      <c r="J7222" s="28">
        <v>0</v>
      </c>
      <c r="K7222" t="str">
        <f>IF((LEN(relatorio_Ananindeua3[[#This Row],[CIF/CPF/CNPJ]])=14),relatorio_Ananindeua3[[#This Row],[CIF/CPF/CNPJ]],relatorio_Ananindeua3[[#This Row],[Coluna2]])</f>
        <v>54265133000119</v>
      </c>
      <c r="L7222" t="str">
        <f t="shared" si="113"/>
        <v>542******19</v>
      </c>
    </row>
    <row r="7223" spans="1:12" x14ac:dyDescent="0.25">
      <c r="A7223" s="23" t="s">
        <v>12092</v>
      </c>
      <c r="B7223" s="23" t="s">
        <v>12093</v>
      </c>
      <c r="C7223" s="23" t="s">
        <v>34</v>
      </c>
      <c r="D7223" s="24">
        <v>45363.298206018517</v>
      </c>
      <c r="E7223" s="25" t="s">
        <v>15</v>
      </c>
      <c r="F7223" s="26" t="s">
        <v>16</v>
      </c>
      <c r="G7223" s="26" t="s">
        <v>14</v>
      </c>
      <c r="H7223" s="23">
        <v>0</v>
      </c>
      <c r="I7223" s="27"/>
      <c r="J7223" s="28">
        <v>0</v>
      </c>
      <c r="K7223" t="str">
        <f>IF((LEN(relatorio_Ananindeua3[[#This Row],[CIF/CPF/CNPJ]])=14),relatorio_Ananindeua3[[#This Row],[CIF/CPF/CNPJ]],relatorio_Ananindeua3[[#This Row],[Coluna2]])</f>
        <v>54024496000162</v>
      </c>
      <c r="L7223" t="str">
        <f t="shared" si="113"/>
        <v>540******62</v>
      </c>
    </row>
    <row r="7224" spans="1:12" x14ac:dyDescent="0.25">
      <c r="A7224" s="23" t="s">
        <v>4894</v>
      </c>
      <c r="B7224" s="23" t="s">
        <v>4895</v>
      </c>
      <c r="C7224" s="23" t="s">
        <v>34</v>
      </c>
      <c r="D7224" s="24">
        <v>45363.298229166663</v>
      </c>
      <c r="E7224" s="25" t="s">
        <v>15</v>
      </c>
      <c r="F7224" s="26" t="s">
        <v>16</v>
      </c>
      <c r="G7224" s="26" t="s">
        <v>14</v>
      </c>
      <c r="H7224" s="23">
        <v>0</v>
      </c>
      <c r="I7224" s="27"/>
      <c r="J7224" s="28">
        <v>0</v>
      </c>
      <c r="K7224" t="str">
        <f>IF((LEN(relatorio_Ananindeua3[[#This Row],[CIF/CPF/CNPJ]])=14),relatorio_Ananindeua3[[#This Row],[CIF/CPF/CNPJ]],relatorio_Ananindeua3[[#This Row],[Coluna2]])</f>
        <v>39890646000127</v>
      </c>
      <c r="L7224" t="str">
        <f t="shared" si="113"/>
        <v>398******27</v>
      </c>
    </row>
    <row r="7225" spans="1:12" x14ac:dyDescent="0.25">
      <c r="A7225" s="23" t="s">
        <v>12736</v>
      </c>
      <c r="B7225" s="23" t="s">
        <v>12737</v>
      </c>
      <c r="C7225" s="23" t="s">
        <v>32</v>
      </c>
      <c r="D7225" s="24">
        <v>45363.299317129633</v>
      </c>
      <c r="E7225" s="25" t="s">
        <v>15</v>
      </c>
      <c r="F7225" s="26" t="s">
        <v>16</v>
      </c>
      <c r="G7225" s="26" t="s">
        <v>14</v>
      </c>
      <c r="H7225" s="23">
        <v>0</v>
      </c>
      <c r="I7225" s="27"/>
      <c r="J7225" s="28">
        <v>0</v>
      </c>
      <c r="K7225" t="str">
        <f>IF((LEN(relatorio_Ananindeua3[[#This Row],[CIF/CPF/CNPJ]])=14),relatorio_Ananindeua3[[#This Row],[CIF/CPF/CNPJ]],relatorio_Ananindeua3[[#This Row],[Coluna2]])</f>
        <v>54266729000133</v>
      </c>
      <c r="L7225" t="str">
        <f t="shared" si="113"/>
        <v>542******33</v>
      </c>
    </row>
    <row r="7226" spans="1:12" x14ac:dyDescent="0.25">
      <c r="A7226" s="23" t="s">
        <v>8994</v>
      </c>
      <c r="B7226" s="23" t="s">
        <v>8995</v>
      </c>
      <c r="C7226" s="23" t="s">
        <v>34</v>
      </c>
      <c r="D7226" s="24">
        <v>45363.299351851849</v>
      </c>
      <c r="E7226" s="25" t="s">
        <v>15</v>
      </c>
      <c r="F7226" s="26" t="s">
        <v>16</v>
      </c>
      <c r="G7226" s="26" t="s">
        <v>14</v>
      </c>
      <c r="H7226" s="23">
        <v>0</v>
      </c>
      <c r="I7226" s="27"/>
      <c r="J7226" s="28">
        <v>0</v>
      </c>
      <c r="K7226" t="str">
        <f>IF((LEN(relatorio_Ananindeua3[[#This Row],[CIF/CPF/CNPJ]])=14),relatorio_Ananindeua3[[#This Row],[CIF/CPF/CNPJ]],relatorio_Ananindeua3[[#This Row],[Coluna2]])</f>
        <v>50666226000102</v>
      </c>
      <c r="L7226" t="str">
        <f t="shared" si="113"/>
        <v>506******02</v>
      </c>
    </row>
    <row r="7227" spans="1:12" x14ac:dyDescent="0.25">
      <c r="A7227" s="23" t="s">
        <v>10030</v>
      </c>
      <c r="B7227" s="23" t="s">
        <v>10031</v>
      </c>
      <c r="C7227" s="23" t="s">
        <v>34</v>
      </c>
      <c r="D7227" s="24">
        <v>45363.299351851849</v>
      </c>
      <c r="E7227" s="25" t="s">
        <v>15</v>
      </c>
      <c r="F7227" s="26" t="s">
        <v>16</v>
      </c>
      <c r="G7227" s="26" t="s">
        <v>14</v>
      </c>
      <c r="H7227" s="23">
        <v>0</v>
      </c>
      <c r="I7227" s="27"/>
      <c r="J7227" s="28">
        <v>0</v>
      </c>
      <c r="K7227" t="str">
        <f>IF((LEN(relatorio_Ananindeua3[[#This Row],[CIF/CPF/CNPJ]])=14),relatorio_Ananindeua3[[#This Row],[CIF/CPF/CNPJ]],relatorio_Ananindeua3[[#This Row],[Coluna2]])</f>
        <v>52928729000126</v>
      </c>
      <c r="L7227" t="str">
        <f t="shared" si="113"/>
        <v>529******26</v>
      </c>
    </row>
    <row r="7228" spans="1:12" x14ac:dyDescent="0.25">
      <c r="A7228" s="23" t="s">
        <v>12726</v>
      </c>
      <c r="B7228" s="23" t="s">
        <v>12727</v>
      </c>
      <c r="C7228" s="23" t="s">
        <v>32</v>
      </c>
      <c r="D7228" s="24">
        <v>45363.299375000002</v>
      </c>
      <c r="E7228" s="25" t="s">
        <v>15</v>
      </c>
      <c r="F7228" s="26" t="s">
        <v>16</v>
      </c>
      <c r="G7228" s="26" t="s">
        <v>14</v>
      </c>
      <c r="H7228" s="23">
        <v>0</v>
      </c>
      <c r="I7228" s="27"/>
      <c r="J7228" s="28">
        <v>0</v>
      </c>
      <c r="K7228" t="str">
        <f>IF((LEN(relatorio_Ananindeua3[[#This Row],[CIF/CPF/CNPJ]])=14),relatorio_Ananindeua3[[#This Row],[CIF/CPF/CNPJ]],relatorio_Ananindeua3[[#This Row],[Coluna2]])</f>
        <v>54263106000107</v>
      </c>
      <c r="L7228" t="str">
        <f t="shared" si="113"/>
        <v>542******07</v>
      </c>
    </row>
    <row r="7229" spans="1:12" x14ac:dyDescent="0.25">
      <c r="A7229" s="23" t="s">
        <v>12748</v>
      </c>
      <c r="B7229" s="23" t="s">
        <v>12749</v>
      </c>
      <c r="C7229" s="23" t="s">
        <v>34</v>
      </c>
      <c r="D7229" s="24">
        <v>45363.299432870372</v>
      </c>
      <c r="E7229" s="25" t="s">
        <v>15</v>
      </c>
      <c r="F7229" s="26" t="s">
        <v>16</v>
      </c>
      <c r="G7229" s="26" t="s">
        <v>14</v>
      </c>
      <c r="H7229" s="23">
        <v>0</v>
      </c>
      <c r="I7229" s="27"/>
      <c r="J7229" s="28">
        <v>0</v>
      </c>
      <c r="K7229" t="str">
        <f>IF((LEN(relatorio_Ananindeua3[[#This Row],[CIF/CPF/CNPJ]])=14),relatorio_Ananindeua3[[#This Row],[CIF/CPF/CNPJ]],relatorio_Ananindeua3[[#This Row],[Coluna2]])</f>
        <v>54275305000135</v>
      </c>
      <c r="L7229" t="str">
        <f t="shared" si="113"/>
        <v>542******35</v>
      </c>
    </row>
    <row r="7230" spans="1:12" x14ac:dyDescent="0.25">
      <c r="A7230" s="23" t="s">
        <v>3181</v>
      </c>
      <c r="B7230" s="23" t="s">
        <v>3182</v>
      </c>
      <c r="C7230" s="23" t="s">
        <v>34</v>
      </c>
      <c r="D7230" s="24">
        <v>45363.299479166664</v>
      </c>
      <c r="E7230" s="25" t="s">
        <v>15</v>
      </c>
      <c r="F7230" s="26" t="s">
        <v>16</v>
      </c>
      <c r="G7230" s="26" t="s">
        <v>14</v>
      </c>
      <c r="H7230" s="23">
        <v>0</v>
      </c>
      <c r="I7230" s="27"/>
      <c r="J7230" s="28">
        <v>0</v>
      </c>
      <c r="K7230" t="str">
        <f>IF((LEN(relatorio_Ananindeua3[[#This Row],[CIF/CPF/CNPJ]])=14),relatorio_Ananindeua3[[#This Row],[CIF/CPF/CNPJ]],relatorio_Ananindeua3[[#This Row],[Coluna2]])</f>
        <v>32443622000180</v>
      </c>
      <c r="L7230" t="str">
        <f t="shared" si="113"/>
        <v>324******80</v>
      </c>
    </row>
    <row r="7231" spans="1:12" x14ac:dyDescent="0.25">
      <c r="A7231" s="23" t="s">
        <v>12750</v>
      </c>
      <c r="B7231" s="23" t="s">
        <v>12751</v>
      </c>
      <c r="C7231" s="23" t="s">
        <v>32</v>
      </c>
      <c r="D7231" s="24">
        <v>45363.299490740741</v>
      </c>
      <c r="E7231" s="25" t="s">
        <v>15</v>
      </c>
      <c r="F7231" s="26" t="s">
        <v>16</v>
      </c>
      <c r="G7231" s="26" t="s">
        <v>14</v>
      </c>
      <c r="H7231" s="23">
        <v>0</v>
      </c>
      <c r="I7231" s="27"/>
      <c r="J7231" s="28">
        <v>0</v>
      </c>
      <c r="K7231" t="str">
        <f>IF((LEN(relatorio_Ananindeua3[[#This Row],[CIF/CPF/CNPJ]])=14),relatorio_Ananindeua3[[#This Row],[CIF/CPF/CNPJ]],relatorio_Ananindeua3[[#This Row],[Coluna2]])</f>
        <v>54276066000138</v>
      </c>
      <c r="L7231" t="str">
        <f t="shared" si="113"/>
        <v>542******38</v>
      </c>
    </row>
    <row r="7232" spans="1:12" x14ac:dyDescent="0.25">
      <c r="A7232" s="23" t="s">
        <v>6525</v>
      </c>
      <c r="B7232" s="23" t="s">
        <v>6526</v>
      </c>
      <c r="C7232" s="23" t="s">
        <v>34</v>
      </c>
      <c r="D7232" s="24">
        <v>45363.299525462964</v>
      </c>
      <c r="E7232" s="25" t="s">
        <v>15</v>
      </c>
      <c r="F7232" s="26" t="s">
        <v>16</v>
      </c>
      <c r="G7232" s="26" t="s">
        <v>14</v>
      </c>
      <c r="H7232" s="23">
        <v>0</v>
      </c>
      <c r="I7232" s="27"/>
      <c r="J7232" s="28">
        <v>0</v>
      </c>
      <c r="K7232" t="str">
        <f>IF((LEN(relatorio_Ananindeua3[[#This Row],[CIF/CPF/CNPJ]])=14),relatorio_Ananindeua3[[#This Row],[CIF/CPF/CNPJ]],relatorio_Ananindeua3[[#This Row],[Coluna2]])</f>
        <v>45189094000127</v>
      </c>
      <c r="L7232" t="str">
        <f t="shared" si="113"/>
        <v>451******27</v>
      </c>
    </row>
    <row r="7233" spans="1:12" x14ac:dyDescent="0.25">
      <c r="A7233" s="23" t="s">
        <v>12772</v>
      </c>
      <c r="B7233" s="23" t="s">
        <v>12773</v>
      </c>
      <c r="C7233" s="23" t="s">
        <v>32</v>
      </c>
      <c r="D7233" s="24">
        <v>45363.332199074073</v>
      </c>
      <c r="E7233" s="25" t="s">
        <v>15</v>
      </c>
      <c r="F7233" s="26" t="s">
        <v>16</v>
      </c>
      <c r="G7233" s="26" t="s">
        <v>14</v>
      </c>
      <c r="H7233" s="23">
        <v>0</v>
      </c>
      <c r="I7233" s="27"/>
      <c r="J7233" s="28">
        <v>0</v>
      </c>
      <c r="K7233" t="str">
        <f>IF((LEN(relatorio_Ananindeua3[[#This Row],[CIF/CPF/CNPJ]])=14),relatorio_Ananindeua3[[#This Row],[CIF/CPF/CNPJ]],relatorio_Ananindeua3[[#This Row],[Coluna2]])</f>
        <v>54281474000188</v>
      </c>
      <c r="L7233" t="str">
        <f t="shared" si="113"/>
        <v>542******88</v>
      </c>
    </row>
    <row r="7234" spans="1:12" x14ac:dyDescent="0.25">
      <c r="A7234" s="23" t="s">
        <v>12762</v>
      </c>
      <c r="B7234" s="23" t="s">
        <v>12763</v>
      </c>
      <c r="C7234" s="23" t="s">
        <v>32</v>
      </c>
      <c r="D7234" s="24">
        <v>45363.335347222222</v>
      </c>
      <c r="E7234" s="25" t="s">
        <v>15</v>
      </c>
      <c r="F7234" s="26" t="s">
        <v>16</v>
      </c>
      <c r="G7234" s="26" t="s">
        <v>14</v>
      </c>
      <c r="H7234" s="23">
        <v>0</v>
      </c>
      <c r="I7234" s="27"/>
      <c r="J7234" s="28">
        <v>0</v>
      </c>
      <c r="K7234" t="str">
        <f>IF((LEN(relatorio_Ananindeua3[[#This Row],[CIF/CPF/CNPJ]])=14),relatorio_Ananindeua3[[#This Row],[CIF/CPF/CNPJ]],relatorio_Ananindeua3[[#This Row],[Coluna2]])</f>
        <v>54279232000150</v>
      </c>
      <c r="L7234" t="str">
        <f t="shared" si="113"/>
        <v>542******50</v>
      </c>
    </row>
    <row r="7235" spans="1:12" x14ac:dyDescent="0.25">
      <c r="A7235" s="23" t="s">
        <v>2268</v>
      </c>
      <c r="B7235" s="23" t="s">
        <v>2269</v>
      </c>
      <c r="C7235" s="23" t="s">
        <v>34</v>
      </c>
      <c r="D7235" s="24">
        <v>45363.495405092595</v>
      </c>
      <c r="E7235" s="25" t="s">
        <v>15</v>
      </c>
      <c r="F7235" s="26" t="s">
        <v>16</v>
      </c>
      <c r="G7235" s="26" t="s">
        <v>14</v>
      </c>
      <c r="H7235" s="23">
        <v>0</v>
      </c>
      <c r="I7235" s="27"/>
      <c r="J7235" s="28">
        <v>0</v>
      </c>
      <c r="K7235" t="str">
        <f>IF((LEN(relatorio_Ananindeua3[[#This Row],[CIF/CPF/CNPJ]])=14),relatorio_Ananindeua3[[#This Row],[CIF/CPF/CNPJ]],relatorio_Ananindeua3[[#This Row],[Coluna2]])</f>
        <v>27900248000165</v>
      </c>
      <c r="L7235" t="str">
        <f t="shared" si="113"/>
        <v>279******65</v>
      </c>
    </row>
    <row r="7236" spans="1:12" x14ac:dyDescent="0.25">
      <c r="A7236" s="23" t="s">
        <v>2268</v>
      </c>
      <c r="B7236" s="23" t="s">
        <v>2269</v>
      </c>
      <c r="C7236" s="23" t="s">
        <v>34</v>
      </c>
      <c r="D7236" s="24">
        <v>45363.497256944444</v>
      </c>
      <c r="E7236" s="25" t="s">
        <v>15</v>
      </c>
      <c r="F7236" s="26" t="s">
        <v>16</v>
      </c>
      <c r="G7236" s="26" t="s">
        <v>14</v>
      </c>
      <c r="H7236" s="23">
        <v>0</v>
      </c>
      <c r="I7236" s="27"/>
      <c r="J7236" s="28">
        <v>0</v>
      </c>
      <c r="K7236" t="str">
        <f>IF((LEN(relatorio_Ananindeua3[[#This Row],[CIF/CPF/CNPJ]])=14),relatorio_Ananindeua3[[#This Row],[CIF/CPF/CNPJ]],relatorio_Ananindeua3[[#This Row],[Coluna2]])</f>
        <v>27900248000165</v>
      </c>
      <c r="L7236" t="str">
        <f t="shared" si="113"/>
        <v>279******65</v>
      </c>
    </row>
    <row r="7237" spans="1:12" x14ac:dyDescent="0.25">
      <c r="A7237" s="23" t="s">
        <v>5667</v>
      </c>
      <c r="B7237" s="23" t="s">
        <v>5668</v>
      </c>
      <c r="C7237" s="23" t="s">
        <v>34</v>
      </c>
      <c r="D7237" s="24">
        <v>45363.526990740742</v>
      </c>
      <c r="E7237" s="25" t="s">
        <v>11</v>
      </c>
      <c r="F7237" s="26" t="s">
        <v>16</v>
      </c>
      <c r="G7237" s="26" t="s">
        <v>13496</v>
      </c>
      <c r="H7237" s="23">
        <v>0</v>
      </c>
      <c r="I7237" s="27"/>
      <c r="J7237" s="28">
        <v>0</v>
      </c>
      <c r="K7237" t="str">
        <f>IF((LEN(relatorio_Ananindeua3[[#This Row],[CIF/CPF/CNPJ]])=14),relatorio_Ananindeua3[[#This Row],[CIF/CPF/CNPJ]],relatorio_Ananindeua3[[#This Row],[Coluna2]])</f>
        <v>42439807000175</v>
      </c>
      <c r="L7237" t="str">
        <f t="shared" si="113"/>
        <v>424******75</v>
      </c>
    </row>
    <row r="7238" spans="1:12" x14ac:dyDescent="0.25">
      <c r="A7238" s="23" t="s">
        <v>87</v>
      </c>
      <c r="B7238" s="23" t="s">
        <v>88</v>
      </c>
      <c r="C7238" s="23" t="s">
        <v>21</v>
      </c>
      <c r="D7238" s="24">
        <v>45363.543946759259</v>
      </c>
      <c r="E7238" s="25" t="s">
        <v>15</v>
      </c>
      <c r="F7238" s="26" t="s">
        <v>19</v>
      </c>
      <c r="G7238" s="26" t="s">
        <v>13496</v>
      </c>
      <c r="H7238" s="23">
        <v>0</v>
      </c>
      <c r="I7238" s="27"/>
      <c r="J7238" s="28">
        <v>0</v>
      </c>
      <c r="K7238" t="str">
        <f>IF((LEN(relatorio_Ananindeua3[[#This Row],[CIF/CPF/CNPJ]])=14),relatorio_Ananindeua3[[#This Row],[CIF/CPF/CNPJ]],relatorio_Ananindeua3[[#This Row],[Coluna2]])</f>
        <v>08785870000125</v>
      </c>
      <c r="L7238" t="str">
        <f t="shared" si="113"/>
        <v>087******25</v>
      </c>
    </row>
    <row r="7239" spans="1:12" x14ac:dyDescent="0.25">
      <c r="A7239" s="23" t="s">
        <v>9769</v>
      </c>
      <c r="B7239" s="23" t="s">
        <v>9770</v>
      </c>
      <c r="C7239" s="23" t="s">
        <v>17</v>
      </c>
      <c r="D7239" s="24">
        <v>45363.832418981481</v>
      </c>
      <c r="E7239" s="25" t="s">
        <v>11</v>
      </c>
      <c r="F7239" s="26" t="s">
        <v>16</v>
      </c>
      <c r="G7239" s="26" t="s">
        <v>14</v>
      </c>
      <c r="H7239" s="23">
        <v>0</v>
      </c>
      <c r="I7239" s="27"/>
      <c r="J7239" s="28">
        <v>0</v>
      </c>
      <c r="K7239" t="str">
        <f>IF((LEN(relatorio_Ananindeua3[[#This Row],[CIF/CPF/CNPJ]])=14),relatorio_Ananindeua3[[#This Row],[CIF/CPF/CNPJ]],relatorio_Ananindeua3[[#This Row],[Coluna2]])</f>
        <v>52225773000170</v>
      </c>
      <c r="L7239" t="str">
        <f t="shared" si="113"/>
        <v>522******70</v>
      </c>
    </row>
    <row r="7240" spans="1:12" x14ac:dyDescent="0.25">
      <c r="A7240" s="23" t="s">
        <v>6904</v>
      </c>
      <c r="B7240" s="23" t="s">
        <v>6905</v>
      </c>
      <c r="C7240" s="23" t="s">
        <v>20</v>
      </c>
      <c r="D7240" s="24">
        <v>45364</v>
      </c>
      <c r="E7240" s="25" t="s">
        <v>15</v>
      </c>
      <c r="F7240" s="26" t="s">
        <v>19</v>
      </c>
      <c r="G7240" s="26" t="s">
        <v>13496</v>
      </c>
      <c r="H7240" s="23">
        <v>0</v>
      </c>
      <c r="I7240" s="27"/>
      <c r="J7240" s="28">
        <v>2.5</v>
      </c>
      <c r="K7240" t="str">
        <f>IF((LEN(relatorio_Ananindeua3[[#This Row],[CIF/CPF/CNPJ]])=14),relatorio_Ananindeua3[[#This Row],[CIF/CPF/CNPJ]],relatorio_Ananindeua3[[#This Row],[Coluna2]])</f>
        <v>46201083002393</v>
      </c>
      <c r="L7240" t="str">
        <f t="shared" si="113"/>
        <v>462******93</v>
      </c>
    </row>
    <row r="7241" spans="1:12" x14ac:dyDescent="0.25">
      <c r="A7241" s="23" t="s">
        <v>13467</v>
      </c>
      <c r="B7241" s="23" t="s">
        <v>13466</v>
      </c>
      <c r="C7241" s="23" t="s">
        <v>21</v>
      </c>
      <c r="D7241" s="24">
        <v>45364</v>
      </c>
      <c r="E7241" s="25" t="s">
        <v>15</v>
      </c>
      <c r="F7241" s="26" t="s">
        <v>19</v>
      </c>
      <c r="G7241" s="26" t="s">
        <v>13496</v>
      </c>
      <c r="H7241" s="23">
        <v>0</v>
      </c>
      <c r="I7241" s="27"/>
      <c r="J7241" s="28">
        <v>650.97</v>
      </c>
      <c r="K7241" t="str">
        <f>IF((LEN(relatorio_Ananindeua3[[#This Row],[CIF/CPF/CNPJ]])=14),relatorio_Ananindeua3[[#This Row],[CIF/CPF/CNPJ]],relatorio_Ananindeua3[[#This Row],[Coluna2]])</f>
        <v>60975737005978</v>
      </c>
      <c r="L7241" t="str">
        <f t="shared" si="113"/>
        <v>609******78</v>
      </c>
    </row>
    <row r="7242" spans="1:12" x14ac:dyDescent="0.25">
      <c r="A7242" s="23" t="s">
        <v>12812</v>
      </c>
      <c r="B7242" s="23" t="s">
        <v>12813</v>
      </c>
      <c r="C7242" s="23" t="s">
        <v>32</v>
      </c>
      <c r="D7242" s="24">
        <v>45364.198194444441</v>
      </c>
      <c r="E7242" s="25" t="s">
        <v>15</v>
      </c>
      <c r="F7242" s="26" t="s">
        <v>16</v>
      </c>
      <c r="G7242" s="26" t="s">
        <v>14</v>
      </c>
      <c r="H7242" s="23">
        <v>0</v>
      </c>
      <c r="I7242" s="27"/>
      <c r="J7242" s="28">
        <v>0</v>
      </c>
      <c r="K7242" t="str">
        <f>IF((LEN(relatorio_Ananindeua3[[#This Row],[CIF/CPF/CNPJ]])=14),relatorio_Ananindeua3[[#This Row],[CIF/CPF/CNPJ]],relatorio_Ananindeua3[[#This Row],[Coluna2]])</f>
        <v>54294306000127</v>
      </c>
      <c r="L7242" t="str">
        <f t="shared" si="113"/>
        <v>542******27</v>
      </c>
    </row>
    <row r="7243" spans="1:12" x14ac:dyDescent="0.25">
      <c r="A7243" s="23" t="s">
        <v>12784</v>
      </c>
      <c r="B7243" s="23" t="s">
        <v>12785</v>
      </c>
      <c r="C7243" s="23" t="s">
        <v>32</v>
      </c>
      <c r="D7243" s="24">
        <v>45364.198391203703</v>
      </c>
      <c r="E7243" s="25" t="s">
        <v>15</v>
      </c>
      <c r="F7243" s="26" t="s">
        <v>16</v>
      </c>
      <c r="G7243" s="26" t="s">
        <v>14</v>
      </c>
      <c r="H7243" s="23">
        <v>0</v>
      </c>
      <c r="I7243" s="27"/>
      <c r="J7243" s="28">
        <v>0</v>
      </c>
      <c r="K7243" t="str">
        <f>IF((LEN(relatorio_Ananindeua3[[#This Row],[CIF/CPF/CNPJ]])=14),relatorio_Ananindeua3[[#This Row],[CIF/CPF/CNPJ]],relatorio_Ananindeua3[[#This Row],[Coluna2]])</f>
        <v>54286459000122</v>
      </c>
      <c r="L7243" t="str">
        <f t="shared" si="113"/>
        <v>542******22</v>
      </c>
    </row>
    <row r="7244" spans="1:12" x14ac:dyDescent="0.25">
      <c r="A7244" s="23" t="s">
        <v>5847</v>
      </c>
      <c r="B7244" s="23" t="s">
        <v>5848</v>
      </c>
      <c r="C7244" s="23" t="s">
        <v>34</v>
      </c>
      <c r="D7244" s="24">
        <v>45364.198425925926</v>
      </c>
      <c r="E7244" s="25" t="s">
        <v>15</v>
      </c>
      <c r="F7244" s="26" t="s">
        <v>16</v>
      </c>
      <c r="G7244" s="26" t="s">
        <v>14</v>
      </c>
      <c r="H7244" s="23">
        <v>0</v>
      </c>
      <c r="I7244" s="27"/>
      <c r="J7244" s="28">
        <v>0</v>
      </c>
      <c r="K7244" t="str">
        <f>IF((LEN(relatorio_Ananindeua3[[#This Row],[CIF/CPF/CNPJ]])=14),relatorio_Ananindeua3[[#This Row],[CIF/CPF/CNPJ]],relatorio_Ananindeua3[[#This Row],[Coluna2]])</f>
        <v>43144770000110</v>
      </c>
      <c r="L7244" t="str">
        <f t="shared" si="113"/>
        <v>431******10</v>
      </c>
    </row>
    <row r="7245" spans="1:12" x14ac:dyDescent="0.25">
      <c r="A7245" s="23" t="s">
        <v>2694</v>
      </c>
      <c r="B7245" s="23" t="s">
        <v>2695</v>
      </c>
      <c r="C7245" s="23" t="s">
        <v>34</v>
      </c>
      <c r="D7245" s="24">
        <v>45364.198472222219</v>
      </c>
      <c r="E7245" s="25" t="s">
        <v>15</v>
      </c>
      <c r="F7245" s="26" t="s">
        <v>16</v>
      </c>
      <c r="G7245" s="26" t="s">
        <v>14</v>
      </c>
      <c r="H7245" s="23">
        <v>0</v>
      </c>
      <c r="I7245" s="27"/>
      <c r="J7245" s="28">
        <v>0</v>
      </c>
      <c r="K7245" t="str">
        <f>IF((LEN(relatorio_Ananindeua3[[#This Row],[CIF/CPF/CNPJ]])=14),relatorio_Ananindeua3[[#This Row],[CIF/CPF/CNPJ]],relatorio_Ananindeua3[[#This Row],[Coluna2]])</f>
        <v>29946018000162</v>
      </c>
      <c r="L7245" t="str">
        <f t="shared" si="113"/>
        <v>299******62</v>
      </c>
    </row>
    <row r="7246" spans="1:12" x14ac:dyDescent="0.25">
      <c r="A7246" s="23" t="s">
        <v>12786</v>
      </c>
      <c r="B7246" s="23" t="s">
        <v>12787</v>
      </c>
      <c r="C7246" s="23" t="s">
        <v>32</v>
      </c>
      <c r="D7246" s="24">
        <v>45364.198495370372</v>
      </c>
      <c r="E7246" s="25" t="s">
        <v>15</v>
      </c>
      <c r="F7246" s="26" t="s">
        <v>16</v>
      </c>
      <c r="G7246" s="26" t="s">
        <v>14</v>
      </c>
      <c r="H7246" s="23">
        <v>0</v>
      </c>
      <c r="I7246" s="27"/>
      <c r="J7246" s="28">
        <v>0</v>
      </c>
      <c r="K7246" t="str">
        <f>IF((LEN(relatorio_Ananindeua3[[#This Row],[CIF/CPF/CNPJ]])=14),relatorio_Ananindeua3[[#This Row],[CIF/CPF/CNPJ]],relatorio_Ananindeua3[[#This Row],[Coluna2]])</f>
        <v>54286525000164</v>
      </c>
      <c r="L7246" t="str">
        <f t="shared" si="113"/>
        <v>542******64</v>
      </c>
    </row>
    <row r="7247" spans="1:12" x14ac:dyDescent="0.25">
      <c r="A7247" s="23" t="s">
        <v>12800</v>
      </c>
      <c r="B7247" s="23" t="s">
        <v>12801</v>
      </c>
      <c r="C7247" s="23" t="s">
        <v>32</v>
      </c>
      <c r="D7247" s="24">
        <v>45364.198495370372</v>
      </c>
      <c r="E7247" s="25" t="s">
        <v>15</v>
      </c>
      <c r="F7247" s="26" t="s">
        <v>16</v>
      </c>
      <c r="G7247" s="26" t="s">
        <v>14</v>
      </c>
      <c r="H7247" s="23">
        <v>0</v>
      </c>
      <c r="I7247" s="27"/>
      <c r="J7247" s="28">
        <v>0</v>
      </c>
      <c r="K7247" t="str">
        <f>IF((LEN(relatorio_Ananindeua3[[#This Row],[CIF/CPF/CNPJ]])=14),relatorio_Ananindeua3[[#This Row],[CIF/CPF/CNPJ]],relatorio_Ananindeua3[[#This Row],[Coluna2]])</f>
        <v>54289054000148</v>
      </c>
      <c r="L7247" t="str">
        <f t="shared" si="113"/>
        <v>542******48</v>
      </c>
    </row>
    <row r="7248" spans="1:12" x14ac:dyDescent="0.25">
      <c r="A7248" s="23" t="s">
        <v>6635</v>
      </c>
      <c r="B7248" s="23" t="s">
        <v>6636</v>
      </c>
      <c r="C7248" s="23" t="s">
        <v>34</v>
      </c>
      <c r="D7248" s="24">
        <v>45364.198553240742</v>
      </c>
      <c r="E7248" s="25" t="s">
        <v>15</v>
      </c>
      <c r="F7248" s="26" t="s">
        <v>16</v>
      </c>
      <c r="G7248" s="26" t="s">
        <v>14</v>
      </c>
      <c r="H7248" s="23">
        <v>0</v>
      </c>
      <c r="I7248" s="27"/>
      <c r="J7248" s="28">
        <v>0</v>
      </c>
      <c r="K7248" t="str">
        <f>IF((LEN(relatorio_Ananindeua3[[#This Row],[CIF/CPF/CNPJ]])=14),relatorio_Ananindeua3[[#This Row],[CIF/CPF/CNPJ]],relatorio_Ananindeua3[[#This Row],[Coluna2]])</f>
        <v>45482818000126</v>
      </c>
      <c r="L7248" t="str">
        <f t="shared" si="113"/>
        <v>454******26</v>
      </c>
    </row>
    <row r="7249" spans="1:12" x14ac:dyDescent="0.25">
      <c r="A7249" s="23" t="s">
        <v>12804</v>
      </c>
      <c r="B7249" s="23" t="s">
        <v>12805</v>
      </c>
      <c r="C7249" s="23" t="s">
        <v>32</v>
      </c>
      <c r="D7249" s="24">
        <v>45364.201770833337</v>
      </c>
      <c r="E7249" s="25" t="s">
        <v>15</v>
      </c>
      <c r="F7249" s="26" t="s">
        <v>16</v>
      </c>
      <c r="G7249" s="26" t="s">
        <v>14</v>
      </c>
      <c r="H7249" s="23">
        <v>0</v>
      </c>
      <c r="I7249" s="27"/>
      <c r="J7249" s="28">
        <v>0</v>
      </c>
      <c r="K7249" t="str">
        <f>IF((LEN(relatorio_Ananindeua3[[#This Row],[CIF/CPF/CNPJ]])=14),relatorio_Ananindeua3[[#This Row],[CIF/CPF/CNPJ]],relatorio_Ananindeua3[[#This Row],[Coluna2]])</f>
        <v>54290217000102</v>
      </c>
      <c r="L7249" t="str">
        <f t="shared" si="113"/>
        <v>542******02</v>
      </c>
    </row>
    <row r="7250" spans="1:12" x14ac:dyDescent="0.25">
      <c r="A7250" s="23" t="s">
        <v>12774</v>
      </c>
      <c r="B7250" s="23" t="s">
        <v>12775</v>
      </c>
      <c r="C7250" s="23" t="s">
        <v>32</v>
      </c>
      <c r="D7250" s="24">
        <v>45364.201793981483</v>
      </c>
      <c r="E7250" s="25" t="s">
        <v>15</v>
      </c>
      <c r="F7250" s="26" t="s">
        <v>16</v>
      </c>
      <c r="G7250" s="26" t="s">
        <v>14</v>
      </c>
      <c r="H7250" s="23">
        <v>0</v>
      </c>
      <c r="I7250" s="27"/>
      <c r="J7250" s="28">
        <v>0</v>
      </c>
      <c r="K7250" t="str">
        <f>IF((LEN(relatorio_Ananindeua3[[#This Row],[CIF/CPF/CNPJ]])=14),relatorio_Ananindeua3[[#This Row],[CIF/CPF/CNPJ]],relatorio_Ananindeua3[[#This Row],[Coluna2]])</f>
        <v>54281805000180</v>
      </c>
      <c r="L7250" t="str">
        <f t="shared" ref="L7250:L7313" si="114">_xlfn.CONCAT(LEFT(A7250,3),REPT("*",6),RIGHT(A7250,2))</f>
        <v>542******80</v>
      </c>
    </row>
    <row r="7251" spans="1:12" x14ac:dyDescent="0.25">
      <c r="A7251" s="23" t="s">
        <v>2997</v>
      </c>
      <c r="B7251" s="23" t="s">
        <v>2998</v>
      </c>
      <c r="C7251" s="23" t="s">
        <v>34</v>
      </c>
      <c r="D7251" s="24">
        <v>45364.205057870371</v>
      </c>
      <c r="E7251" s="25" t="s">
        <v>15</v>
      </c>
      <c r="F7251" s="26" t="s">
        <v>16</v>
      </c>
      <c r="G7251" s="26" t="s">
        <v>14</v>
      </c>
      <c r="H7251" s="23">
        <v>0</v>
      </c>
      <c r="I7251" s="27"/>
      <c r="J7251" s="28">
        <v>0</v>
      </c>
      <c r="K7251" t="str">
        <f>IF((LEN(relatorio_Ananindeua3[[#This Row],[CIF/CPF/CNPJ]])=14),relatorio_Ananindeua3[[#This Row],[CIF/CPF/CNPJ]],relatorio_Ananindeua3[[#This Row],[Coluna2]])</f>
        <v>31450110000189</v>
      </c>
      <c r="L7251" t="str">
        <f t="shared" si="114"/>
        <v>314******89</v>
      </c>
    </row>
    <row r="7252" spans="1:12" x14ac:dyDescent="0.25">
      <c r="A7252" s="23" t="s">
        <v>1869</v>
      </c>
      <c r="B7252" s="23" t="s">
        <v>1870</v>
      </c>
      <c r="C7252" s="23" t="s">
        <v>34</v>
      </c>
      <c r="D7252" s="24">
        <v>45364.205069444448</v>
      </c>
      <c r="E7252" s="25" t="s">
        <v>15</v>
      </c>
      <c r="F7252" s="26" t="s">
        <v>16</v>
      </c>
      <c r="G7252" s="26" t="s">
        <v>14</v>
      </c>
      <c r="H7252" s="23">
        <v>0</v>
      </c>
      <c r="I7252" s="27"/>
      <c r="J7252" s="28">
        <v>0</v>
      </c>
      <c r="K7252" t="str">
        <f>IF((LEN(relatorio_Ananindeua3[[#This Row],[CIF/CPF/CNPJ]])=14),relatorio_Ananindeua3[[#This Row],[CIF/CPF/CNPJ]],relatorio_Ananindeua3[[#This Row],[Coluna2]])</f>
        <v>24895340000196</v>
      </c>
      <c r="L7252" t="str">
        <f t="shared" si="114"/>
        <v>248******96</v>
      </c>
    </row>
    <row r="7253" spans="1:12" x14ac:dyDescent="0.25">
      <c r="A7253" s="23" t="s">
        <v>2550</v>
      </c>
      <c r="B7253" s="23" t="s">
        <v>2551</v>
      </c>
      <c r="C7253" s="23" t="s">
        <v>34</v>
      </c>
      <c r="D7253" s="24">
        <v>45364.205069444448</v>
      </c>
      <c r="E7253" s="25" t="s">
        <v>15</v>
      </c>
      <c r="F7253" s="26" t="s">
        <v>16</v>
      </c>
      <c r="G7253" s="26" t="s">
        <v>14</v>
      </c>
      <c r="H7253" s="23">
        <v>0</v>
      </c>
      <c r="I7253" s="27"/>
      <c r="J7253" s="28">
        <v>0</v>
      </c>
      <c r="K7253" t="str">
        <f>IF((LEN(relatorio_Ananindeua3[[#This Row],[CIF/CPF/CNPJ]])=14),relatorio_Ananindeua3[[#This Row],[CIF/CPF/CNPJ]],relatorio_Ananindeua3[[#This Row],[Coluna2]])</f>
        <v>29311831000166</v>
      </c>
      <c r="L7253" t="str">
        <f t="shared" si="114"/>
        <v>293******66</v>
      </c>
    </row>
    <row r="7254" spans="1:12" x14ac:dyDescent="0.25">
      <c r="A7254" s="23" t="s">
        <v>12802</v>
      </c>
      <c r="B7254" s="23" t="s">
        <v>12803</v>
      </c>
      <c r="C7254" s="23" t="s">
        <v>32</v>
      </c>
      <c r="D7254" s="24">
        <v>45364.205092592594</v>
      </c>
      <c r="E7254" s="25" t="s">
        <v>15</v>
      </c>
      <c r="F7254" s="26" t="s">
        <v>16</v>
      </c>
      <c r="G7254" s="26" t="s">
        <v>14</v>
      </c>
      <c r="H7254" s="23">
        <v>0</v>
      </c>
      <c r="I7254" s="27"/>
      <c r="J7254" s="28">
        <v>0</v>
      </c>
      <c r="K7254" t="str">
        <f>IF((LEN(relatorio_Ananindeua3[[#This Row],[CIF/CPF/CNPJ]])=14),relatorio_Ananindeua3[[#This Row],[CIF/CPF/CNPJ]],relatorio_Ananindeua3[[#This Row],[Coluna2]])</f>
        <v>54289992000148</v>
      </c>
      <c r="L7254" t="str">
        <f t="shared" si="114"/>
        <v>542******48</v>
      </c>
    </row>
    <row r="7255" spans="1:12" x14ac:dyDescent="0.25">
      <c r="A7255" s="23" t="s">
        <v>12810</v>
      </c>
      <c r="B7255" s="23" t="s">
        <v>12811</v>
      </c>
      <c r="C7255" s="23" t="s">
        <v>32</v>
      </c>
      <c r="D7255" s="24">
        <v>45364.205092592594</v>
      </c>
      <c r="E7255" s="25" t="s">
        <v>15</v>
      </c>
      <c r="F7255" s="26" t="s">
        <v>16</v>
      </c>
      <c r="G7255" s="26" t="s">
        <v>14</v>
      </c>
      <c r="H7255" s="23">
        <v>0</v>
      </c>
      <c r="I7255" s="27"/>
      <c r="J7255" s="28">
        <v>0</v>
      </c>
      <c r="K7255" t="str">
        <f>IF((LEN(relatorio_Ananindeua3[[#This Row],[CIF/CPF/CNPJ]])=14),relatorio_Ananindeua3[[#This Row],[CIF/CPF/CNPJ]],relatorio_Ananindeua3[[#This Row],[Coluna2]])</f>
        <v>54292133000108</v>
      </c>
      <c r="L7255" t="str">
        <f t="shared" si="114"/>
        <v>542******08</v>
      </c>
    </row>
    <row r="7256" spans="1:12" x14ac:dyDescent="0.25">
      <c r="A7256" s="23" t="s">
        <v>12796</v>
      </c>
      <c r="B7256" s="23" t="s">
        <v>12797</v>
      </c>
      <c r="C7256" s="23" t="s">
        <v>32</v>
      </c>
      <c r="D7256" s="24">
        <v>45364.205104166664</v>
      </c>
      <c r="E7256" s="25" t="s">
        <v>15</v>
      </c>
      <c r="F7256" s="26" t="s">
        <v>16</v>
      </c>
      <c r="G7256" s="26" t="s">
        <v>14</v>
      </c>
      <c r="H7256" s="23">
        <v>0</v>
      </c>
      <c r="I7256" s="27"/>
      <c r="J7256" s="28">
        <v>0</v>
      </c>
      <c r="K7256" t="str">
        <f>IF((LEN(relatorio_Ananindeua3[[#This Row],[CIF/CPF/CNPJ]])=14),relatorio_Ananindeua3[[#This Row],[CIF/CPF/CNPJ]],relatorio_Ananindeua3[[#This Row],[Coluna2]])</f>
        <v>54288551000121</v>
      </c>
      <c r="L7256" t="str">
        <f t="shared" si="114"/>
        <v>542******21</v>
      </c>
    </row>
    <row r="7257" spans="1:12" x14ac:dyDescent="0.25">
      <c r="A7257" s="23" t="s">
        <v>12798</v>
      </c>
      <c r="B7257" s="23" t="s">
        <v>12799</v>
      </c>
      <c r="C7257" s="23" t="s">
        <v>32</v>
      </c>
      <c r="D7257" s="24">
        <v>45364.205104166664</v>
      </c>
      <c r="E7257" s="25" t="s">
        <v>15</v>
      </c>
      <c r="F7257" s="26" t="s">
        <v>16</v>
      </c>
      <c r="G7257" s="26" t="s">
        <v>14</v>
      </c>
      <c r="H7257" s="23">
        <v>0</v>
      </c>
      <c r="I7257" s="27"/>
      <c r="J7257" s="28">
        <v>0</v>
      </c>
      <c r="K7257" t="str">
        <f>IF((LEN(relatorio_Ananindeua3[[#This Row],[CIF/CPF/CNPJ]])=14),relatorio_Ananindeua3[[#This Row],[CIF/CPF/CNPJ]],relatorio_Ananindeua3[[#This Row],[Coluna2]])</f>
        <v>54288614000140</v>
      </c>
      <c r="L7257" t="str">
        <f t="shared" si="114"/>
        <v>542******40</v>
      </c>
    </row>
    <row r="7258" spans="1:12" x14ac:dyDescent="0.25">
      <c r="A7258" s="23" t="s">
        <v>12782</v>
      </c>
      <c r="B7258" s="23" t="s">
        <v>12783</v>
      </c>
      <c r="C7258" s="23" t="s">
        <v>32</v>
      </c>
      <c r="D7258" s="24">
        <v>45364.20516203704</v>
      </c>
      <c r="E7258" s="25" t="s">
        <v>15</v>
      </c>
      <c r="F7258" s="26" t="s">
        <v>16</v>
      </c>
      <c r="G7258" s="26" t="s">
        <v>14</v>
      </c>
      <c r="H7258" s="23">
        <v>0</v>
      </c>
      <c r="I7258" s="27"/>
      <c r="J7258" s="28">
        <v>0</v>
      </c>
      <c r="K7258" t="str">
        <f>IF((LEN(relatorio_Ananindeua3[[#This Row],[CIF/CPF/CNPJ]])=14),relatorio_Ananindeua3[[#This Row],[CIF/CPF/CNPJ]],relatorio_Ananindeua3[[#This Row],[Coluna2]])</f>
        <v>54286035000168</v>
      </c>
      <c r="L7258" t="str">
        <f t="shared" si="114"/>
        <v>542******68</v>
      </c>
    </row>
    <row r="7259" spans="1:12" x14ac:dyDescent="0.25">
      <c r="A7259" s="23" t="s">
        <v>12778</v>
      </c>
      <c r="B7259" s="23" t="s">
        <v>12779</v>
      </c>
      <c r="C7259" s="23" t="s">
        <v>32</v>
      </c>
      <c r="D7259" s="24">
        <v>45364.20517361111</v>
      </c>
      <c r="E7259" s="25" t="s">
        <v>15</v>
      </c>
      <c r="F7259" s="26" t="s">
        <v>16</v>
      </c>
      <c r="G7259" s="26" t="s">
        <v>14</v>
      </c>
      <c r="H7259" s="23">
        <v>0</v>
      </c>
      <c r="I7259" s="27"/>
      <c r="J7259" s="28">
        <v>0</v>
      </c>
      <c r="K7259" t="str">
        <f>IF((LEN(relatorio_Ananindeua3[[#This Row],[CIF/CPF/CNPJ]])=14),relatorio_Ananindeua3[[#This Row],[CIF/CPF/CNPJ]],relatorio_Ananindeua3[[#This Row],[Coluna2]])</f>
        <v>54284610000193</v>
      </c>
      <c r="L7259" t="str">
        <f t="shared" si="114"/>
        <v>542******93</v>
      </c>
    </row>
    <row r="7260" spans="1:12" x14ac:dyDescent="0.25">
      <c r="A7260" s="23" t="s">
        <v>12822</v>
      </c>
      <c r="B7260" s="23" t="s">
        <v>12823</v>
      </c>
      <c r="C7260" s="23" t="s">
        <v>32</v>
      </c>
      <c r="D7260" s="24">
        <v>45364.205243055556</v>
      </c>
      <c r="E7260" s="25" t="s">
        <v>15</v>
      </c>
      <c r="F7260" s="26" t="s">
        <v>16</v>
      </c>
      <c r="G7260" s="26" t="s">
        <v>14</v>
      </c>
      <c r="H7260" s="23">
        <v>0</v>
      </c>
      <c r="I7260" s="27"/>
      <c r="J7260" s="28">
        <v>0</v>
      </c>
      <c r="K7260" t="str">
        <f>IF((LEN(relatorio_Ananindeua3[[#This Row],[CIF/CPF/CNPJ]])=14),relatorio_Ananindeua3[[#This Row],[CIF/CPF/CNPJ]],relatorio_Ananindeua3[[#This Row],[Coluna2]])</f>
        <v>54299038000136</v>
      </c>
      <c r="L7260" t="str">
        <f t="shared" si="114"/>
        <v>542******36</v>
      </c>
    </row>
    <row r="7261" spans="1:12" x14ac:dyDescent="0.25">
      <c r="A7261" s="23" t="s">
        <v>12818</v>
      </c>
      <c r="B7261" s="23" t="s">
        <v>12819</v>
      </c>
      <c r="C7261" s="23" t="s">
        <v>32</v>
      </c>
      <c r="D7261" s="24">
        <v>45364.205462962964</v>
      </c>
      <c r="E7261" s="25" t="s">
        <v>15</v>
      </c>
      <c r="F7261" s="26" t="s">
        <v>16</v>
      </c>
      <c r="G7261" s="26" t="s">
        <v>14</v>
      </c>
      <c r="H7261" s="23">
        <v>0</v>
      </c>
      <c r="I7261" s="27"/>
      <c r="J7261" s="28">
        <v>0</v>
      </c>
      <c r="K7261" t="str">
        <f>IF((LEN(relatorio_Ananindeua3[[#This Row],[CIF/CPF/CNPJ]])=14),relatorio_Ananindeua3[[#This Row],[CIF/CPF/CNPJ]],relatorio_Ananindeua3[[#This Row],[Coluna2]])</f>
        <v>54294936000100</v>
      </c>
      <c r="L7261" t="str">
        <f t="shared" si="114"/>
        <v>542******00</v>
      </c>
    </row>
    <row r="7262" spans="1:12" x14ac:dyDescent="0.25">
      <c r="A7262" s="23" t="s">
        <v>7066</v>
      </c>
      <c r="B7262" s="23" t="s">
        <v>7067</v>
      </c>
      <c r="C7262" s="23" t="s">
        <v>34</v>
      </c>
      <c r="D7262" s="24">
        <v>45364.205497685187</v>
      </c>
      <c r="E7262" s="25" t="s">
        <v>15</v>
      </c>
      <c r="F7262" s="26" t="s">
        <v>16</v>
      </c>
      <c r="G7262" s="26" t="s">
        <v>14</v>
      </c>
      <c r="H7262" s="23">
        <v>0</v>
      </c>
      <c r="I7262" s="27"/>
      <c r="J7262" s="28">
        <v>0</v>
      </c>
      <c r="K7262" t="str">
        <f>IF((LEN(relatorio_Ananindeua3[[#This Row],[CIF/CPF/CNPJ]])=14),relatorio_Ananindeua3[[#This Row],[CIF/CPF/CNPJ]],relatorio_Ananindeua3[[#This Row],[Coluna2]])</f>
        <v>46559153000174</v>
      </c>
      <c r="L7262" t="str">
        <f t="shared" si="114"/>
        <v>465******74</v>
      </c>
    </row>
    <row r="7263" spans="1:12" x14ac:dyDescent="0.25">
      <c r="A7263" s="23" t="s">
        <v>12816</v>
      </c>
      <c r="B7263" s="23" t="s">
        <v>12817</v>
      </c>
      <c r="C7263" s="23" t="s">
        <v>32</v>
      </c>
      <c r="D7263" s="24">
        <v>45364.20553240741</v>
      </c>
      <c r="E7263" s="25" t="s">
        <v>15</v>
      </c>
      <c r="F7263" s="26" t="s">
        <v>16</v>
      </c>
      <c r="G7263" s="26" t="s">
        <v>14</v>
      </c>
      <c r="H7263" s="23">
        <v>0</v>
      </c>
      <c r="I7263" s="27"/>
      <c r="J7263" s="28">
        <v>0</v>
      </c>
      <c r="K7263" t="str">
        <f>IF((LEN(relatorio_Ananindeua3[[#This Row],[CIF/CPF/CNPJ]])=14),relatorio_Ananindeua3[[#This Row],[CIF/CPF/CNPJ]],relatorio_Ananindeua3[[#This Row],[Coluna2]])</f>
        <v>54294808000158</v>
      </c>
      <c r="L7263" t="str">
        <f t="shared" si="114"/>
        <v>542******58</v>
      </c>
    </row>
    <row r="7264" spans="1:12" x14ac:dyDescent="0.25">
      <c r="A7264" s="23" t="s">
        <v>12790</v>
      </c>
      <c r="B7264" s="23" t="s">
        <v>12791</v>
      </c>
      <c r="C7264" s="23" t="s">
        <v>32</v>
      </c>
      <c r="D7264" s="24">
        <v>45364.205636574072</v>
      </c>
      <c r="E7264" s="25" t="s">
        <v>15</v>
      </c>
      <c r="F7264" s="26" t="s">
        <v>16</v>
      </c>
      <c r="G7264" s="26" t="s">
        <v>14</v>
      </c>
      <c r="H7264" s="23">
        <v>0</v>
      </c>
      <c r="I7264" s="27"/>
      <c r="J7264" s="28">
        <v>0</v>
      </c>
      <c r="K7264" t="str">
        <f>IF((LEN(relatorio_Ananindeua3[[#This Row],[CIF/CPF/CNPJ]])=14),relatorio_Ananindeua3[[#This Row],[CIF/CPF/CNPJ]],relatorio_Ananindeua3[[#This Row],[Coluna2]])</f>
        <v>54287714000151</v>
      </c>
      <c r="L7264" t="str">
        <f t="shared" si="114"/>
        <v>542******51</v>
      </c>
    </row>
    <row r="7265" spans="1:12" x14ac:dyDescent="0.25">
      <c r="A7265" s="23" t="s">
        <v>12780</v>
      </c>
      <c r="B7265" s="23" t="s">
        <v>12781</v>
      </c>
      <c r="C7265" s="23" t="s">
        <v>32</v>
      </c>
      <c r="D7265" s="24">
        <v>45364.205648148149</v>
      </c>
      <c r="E7265" s="25" t="s">
        <v>15</v>
      </c>
      <c r="F7265" s="26" t="s">
        <v>16</v>
      </c>
      <c r="G7265" s="26" t="s">
        <v>14</v>
      </c>
      <c r="H7265" s="23">
        <v>0</v>
      </c>
      <c r="I7265" s="27"/>
      <c r="J7265" s="28">
        <v>0</v>
      </c>
      <c r="K7265" t="str">
        <f>IF((LEN(relatorio_Ananindeua3[[#This Row],[CIF/CPF/CNPJ]])=14),relatorio_Ananindeua3[[#This Row],[CIF/CPF/CNPJ]],relatorio_Ananindeua3[[#This Row],[Coluna2]])</f>
        <v>54284862000112</v>
      </c>
      <c r="L7265" t="str">
        <f t="shared" si="114"/>
        <v>542******12</v>
      </c>
    </row>
    <row r="7266" spans="1:12" x14ac:dyDescent="0.25">
      <c r="A7266" s="23" t="s">
        <v>11302</v>
      </c>
      <c r="B7266" s="23" t="s">
        <v>11303</v>
      </c>
      <c r="C7266" s="23" t="s">
        <v>34</v>
      </c>
      <c r="D7266" s="24">
        <v>45364.205671296295</v>
      </c>
      <c r="E7266" s="25" t="s">
        <v>15</v>
      </c>
      <c r="F7266" s="26" t="s">
        <v>16</v>
      </c>
      <c r="G7266" s="26" t="s">
        <v>14</v>
      </c>
      <c r="H7266" s="23">
        <v>0</v>
      </c>
      <c r="I7266" s="27"/>
      <c r="J7266" s="28">
        <v>0</v>
      </c>
      <c r="K7266" t="str">
        <f>IF((LEN(relatorio_Ananindeua3[[#This Row],[CIF/CPF/CNPJ]])=14),relatorio_Ananindeua3[[#This Row],[CIF/CPF/CNPJ]],relatorio_Ananindeua3[[#This Row],[Coluna2]])</f>
        <v>53751438000178</v>
      </c>
      <c r="L7266" t="str">
        <f t="shared" si="114"/>
        <v>537******78</v>
      </c>
    </row>
    <row r="7267" spans="1:12" x14ac:dyDescent="0.25">
      <c r="A7267" s="23" t="s">
        <v>3794</v>
      </c>
      <c r="B7267" s="23" t="s">
        <v>3795</v>
      </c>
      <c r="C7267" s="23" t="s">
        <v>34</v>
      </c>
      <c r="D7267" s="24">
        <v>45364.205694444441</v>
      </c>
      <c r="E7267" s="25" t="s">
        <v>15</v>
      </c>
      <c r="F7267" s="26" t="s">
        <v>16</v>
      </c>
      <c r="G7267" s="26" t="s">
        <v>14</v>
      </c>
      <c r="H7267" s="23">
        <v>0</v>
      </c>
      <c r="I7267" s="27"/>
      <c r="J7267" s="28">
        <v>0</v>
      </c>
      <c r="K7267" t="str">
        <f>IF((LEN(relatorio_Ananindeua3[[#This Row],[CIF/CPF/CNPJ]])=14),relatorio_Ananindeua3[[#This Row],[CIF/CPF/CNPJ]],relatorio_Ananindeua3[[#This Row],[Coluna2]])</f>
        <v>34917565000150</v>
      </c>
      <c r="L7267" t="str">
        <f t="shared" si="114"/>
        <v>349******50</v>
      </c>
    </row>
    <row r="7268" spans="1:12" x14ac:dyDescent="0.25">
      <c r="A7268" s="23" t="s">
        <v>12824</v>
      </c>
      <c r="B7268" s="23" t="s">
        <v>12825</v>
      </c>
      <c r="C7268" s="23" t="s">
        <v>32</v>
      </c>
      <c r="D7268" s="24">
        <v>45364.205729166664</v>
      </c>
      <c r="E7268" s="25" t="s">
        <v>15</v>
      </c>
      <c r="F7268" s="26" t="s">
        <v>16</v>
      </c>
      <c r="G7268" s="26" t="s">
        <v>14</v>
      </c>
      <c r="H7268" s="23">
        <v>0</v>
      </c>
      <c r="I7268" s="27"/>
      <c r="J7268" s="28">
        <v>0</v>
      </c>
      <c r="K7268" t="str">
        <f>IF((LEN(relatorio_Ananindeua3[[#This Row],[CIF/CPF/CNPJ]])=14),relatorio_Ananindeua3[[#This Row],[CIF/CPF/CNPJ]],relatorio_Ananindeua3[[#This Row],[Coluna2]])</f>
        <v>54299665000177</v>
      </c>
      <c r="L7268" t="str">
        <f t="shared" si="114"/>
        <v>542******77</v>
      </c>
    </row>
    <row r="7269" spans="1:12" x14ac:dyDescent="0.25">
      <c r="A7269" s="23" t="s">
        <v>12776</v>
      </c>
      <c r="B7269" s="23" t="s">
        <v>12777</v>
      </c>
      <c r="C7269" s="23" t="s">
        <v>32</v>
      </c>
      <c r="D7269" s="24">
        <v>45364.205763888887</v>
      </c>
      <c r="E7269" s="25" t="s">
        <v>15</v>
      </c>
      <c r="F7269" s="26" t="s">
        <v>16</v>
      </c>
      <c r="G7269" s="26" t="s">
        <v>14</v>
      </c>
      <c r="H7269" s="23">
        <v>0</v>
      </c>
      <c r="I7269" s="27"/>
      <c r="J7269" s="28">
        <v>0</v>
      </c>
      <c r="K7269" t="str">
        <f>IF((LEN(relatorio_Ananindeua3[[#This Row],[CIF/CPF/CNPJ]])=14),relatorio_Ananindeua3[[#This Row],[CIF/CPF/CNPJ]],relatorio_Ananindeua3[[#This Row],[Coluna2]])</f>
        <v>54283604000111</v>
      </c>
      <c r="L7269" t="str">
        <f t="shared" si="114"/>
        <v>542******11</v>
      </c>
    </row>
    <row r="7270" spans="1:12" x14ac:dyDescent="0.25">
      <c r="A7270" s="23" t="s">
        <v>12808</v>
      </c>
      <c r="B7270" s="23" t="s">
        <v>12809</v>
      </c>
      <c r="C7270" s="23" t="s">
        <v>32</v>
      </c>
      <c r="D7270" s="24">
        <v>45364.206956018519</v>
      </c>
      <c r="E7270" s="25" t="s">
        <v>15</v>
      </c>
      <c r="F7270" s="26" t="s">
        <v>16</v>
      </c>
      <c r="G7270" s="26" t="s">
        <v>14</v>
      </c>
      <c r="H7270" s="23">
        <v>0</v>
      </c>
      <c r="I7270" s="27"/>
      <c r="J7270" s="28">
        <v>0</v>
      </c>
      <c r="K7270" t="str">
        <f>IF((LEN(relatorio_Ananindeua3[[#This Row],[CIF/CPF/CNPJ]])=14),relatorio_Ananindeua3[[#This Row],[CIF/CPF/CNPJ]],relatorio_Ananindeua3[[#This Row],[Coluna2]])</f>
        <v>54291538000121</v>
      </c>
      <c r="L7270" t="str">
        <f t="shared" si="114"/>
        <v>542******21</v>
      </c>
    </row>
    <row r="7271" spans="1:12" x14ac:dyDescent="0.25">
      <c r="A7271" s="23" t="s">
        <v>12792</v>
      </c>
      <c r="B7271" s="23" t="s">
        <v>12793</v>
      </c>
      <c r="C7271" s="23" t="s">
        <v>32</v>
      </c>
      <c r="D7271" s="24">
        <v>45364.206967592596</v>
      </c>
      <c r="E7271" s="25" t="s">
        <v>15</v>
      </c>
      <c r="F7271" s="26" t="s">
        <v>16</v>
      </c>
      <c r="G7271" s="26" t="s">
        <v>14</v>
      </c>
      <c r="H7271" s="23">
        <v>0</v>
      </c>
      <c r="I7271" s="27"/>
      <c r="J7271" s="28">
        <v>0</v>
      </c>
      <c r="K7271" t="str">
        <f>IF((LEN(relatorio_Ananindeua3[[#This Row],[CIF/CPF/CNPJ]])=14),relatorio_Ananindeua3[[#This Row],[CIF/CPF/CNPJ]],relatorio_Ananindeua3[[#This Row],[Coluna2]])</f>
        <v>54287921000106</v>
      </c>
      <c r="L7271" t="str">
        <f t="shared" si="114"/>
        <v>542******06</v>
      </c>
    </row>
    <row r="7272" spans="1:12" x14ac:dyDescent="0.25">
      <c r="A7272" s="23" t="s">
        <v>12806</v>
      </c>
      <c r="B7272" s="23" t="s">
        <v>12807</v>
      </c>
      <c r="C7272" s="23" t="s">
        <v>32</v>
      </c>
      <c r="D7272" s="24">
        <v>45364.206967592596</v>
      </c>
      <c r="E7272" s="25" t="s">
        <v>15</v>
      </c>
      <c r="F7272" s="26" t="s">
        <v>16</v>
      </c>
      <c r="G7272" s="26" t="s">
        <v>14</v>
      </c>
      <c r="H7272" s="23">
        <v>0</v>
      </c>
      <c r="I7272" s="27"/>
      <c r="J7272" s="28">
        <v>0</v>
      </c>
      <c r="K7272" t="str">
        <f>IF((LEN(relatorio_Ananindeua3[[#This Row],[CIF/CPF/CNPJ]])=14),relatorio_Ananindeua3[[#This Row],[CIF/CPF/CNPJ]],relatorio_Ananindeua3[[#This Row],[Coluna2]])</f>
        <v>54291006000194</v>
      </c>
      <c r="L7272" t="str">
        <f t="shared" si="114"/>
        <v>542******94</v>
      </c>
    </row>
    <row r="7273" spans="1:12" x14ac:dyDescent="0.25">
      <c r="A7273" s="23" t="s">
        <v>12788</v>
      </c>
      <c r="B7273" s="23" t="s">
        <v>12789</v>
      </c>
      <c r="C7273" s="23" t="s">
        <v>32</v>
      </c>
      <c r="D7273" s="24">
        <v>45364.206990740742</v>
      </c>
      <c r="E7273" s="25" t="s">
        <v>15</v>
      </c>
      <c r="F7273" s="26" t="s">
        <v>16</v>
      </c>
      <c r="G7273" s="26" t="s">
        <v>14</v>
      </c>
      <c r="H7273" s="23">
        <v>0</v>
      </c>
      <c r="I7273" s="27"/>
      <c r="J7273" s="28">
        <v>0</v>
      </c>
      <c r="K7273" t="str">
        <f>IF((LEN(relatorio_Ananindeua3[[#This Row],[CIF/CPF/CNPJ]])=14),relatorio_Ananindeua3[[#This Row],[CIF/CPF/CNPJ]],relatorio_Ananindeua3[[#This Row],[Coluna2]])</f>
        <v>54286770000171</v>
      </c>
      <c r="L7273" t="str">
        <f t="shared" si="114"/>
        <v>542******71</v>
      </c>
    </row>
    <row r="7274" spans="1:12" x14ac:dyDescent="0.25">
      <c r="A7274" s="23" t="s">
        <v>9034</v>
      </c>
      <c r="B7274" s="23" t="s">
        <v>9035</v>
      </c>
      <c r="C7274" s="23" t="s">
        <v>34</v>
      </c>
      <c r="D7274" s="24">
        <v>45364.207013888888</v>
      </c>
      <c r="E7274" s="25" t="s">
        <v>15</v>
      </c>
      <c r="F7274" s="26" t="s">
        <v>16</v>
      </c>
      <c r="G7274" s="26" t="s">
        <v>14</v>
      </c>
      <c r="H7274" s="23">
        <v>0</v>
      </c>
      <c r="I7274" s="27"/>
      <c r="J7274" s="28">
        <v>0</v>
      </c>
      <c r="K7274" t="str">
        <f>IF((LEN(relatorio_Ananindeua3[[#This Row],[CIF/CPF/CNPJ]])=14),relatorio_Ananindeua3[[#This Row],[CIF/CPF/CNPJ]],relatorio_Ananindeua3[[#This Row],[Coluna2]])</f>
        <v>50724054000178</v>
      </c>
      <c r="L7274" t="str">
        <f t="shared" si="114"/>
        <v>507******78</v>
      </c>
    </row>
    <row r="7275" spans="1:12" x14ac:dyDescent="0.25">
      <c r="A7275" s="23" t="s">
        <v>12814</v>
      </c>
      <c r="B7275" s="23" t="s">
        <v>12815</v>
      </c>
      <c r="C7275" s="23" t="s">
        <v>32</v>
      </c>
      <c r="D7275" s="24">
        <v>45364.207094907404</v>
      </c>
      <c r="E7275" s="25" t="s">
        <v>15</v>
      </c>
      <c r="F7275" s="26" t="s">
        <v>16</v>
      </c>
      <c r="G7275" s="26" t="s">
        <v>14</v>
      </c>
      <c r="H7275" s="23">
        <v>0</v>
      </c>
      <c r="I7275" s="27"/>
      <c r="J7275" s="28">
        <v>0</v>
      </c>
      <c r="K7275" t="str">
        <f>IF((LEN(relatorio_Ananindeua3[[#This Row],[CIF/CPF/CNPJ]])=14),relatorio_Ananindeua3[[#This Row],[CIF/CPF/CNPJ]],relatorio_Ananindeua3[[#This Row],[Coluna2]])</f>
        <v>54294745000130</v>
      </c>
      <c r="L7275" t="str">
        <f t="shared" si="114"/>
        <v>542******30</v>
      </c>
    </row>
    <row r="7276" spans="1:12" x14ac:dyDescent="0.25">
      <c r="A7276" s="23" t="s">
        <v>12820</v>
      </c>
      <c r="B7276" s="23" t="s">
        <v>12821</v>
      </c>
      <c r="C7276" s="23" t="s">
        <v>32</v>
      </c>
      <c r="D7276" s="24">
        <v>45364.207094907404</v>
      </c>
      <c r="E7276" s="25" t="s">
        <v>15</v>
      </c>
      <c r="F7276" s="26" t="s">
        <v>16</v>
      </c>
      <c r="G7276" s="26" t="s">
        <v>14</v>
      </c>
      <c r="H7276" s="23">
        <v>0</v>
      </c>
      <c r="I7276" s="27"/>
      <c r="J7276" s="28">
        <v>0</v>
      </c>
      <c r="K7276" t="str">
        <f>IF((LEN(relatorio_Ananindeua3[[#This Row],[CIF/CPF/CNPJ]])=14),relatorio_Ananindeua3[[#This Row],[CIF/CPF/CNPJ]],relatorio_Ananindeua3[[#This Row],[Coluna2]])</f>
        <v>54295261000105</v>
      </c>
      <c r="L7276" t="str">
        <f t="shared" si="114"/>
        <v>542******05</v>
      </c>
    </row>
    <row r="7277" spans="1:12" x14ac:dyDescent="0.25">
      <c r="A7277" s="23" t="s">
        <v>12794</v>
      </c>
      <c r="B7277" s="23" t="s">
        <v>12795</v>
      </c>
      <c r="C7277" s="23" t="s">
        <v>32</v>
      </c>
      <c r="D7277" s="24">
        <v>45364.207106481481</v>
      </c>
      <c r="E7277" s="25" t="s">
        <v>15</v>
      </c>
      <c r="F7277" s="26" t="s">
        <v>16</v>
      </c>
      <c r="G7277" s="26" t="s">
        <v>14</v>
      </c>
      <c r="H7277" s="23">
        <v>0</v>
      </c>
      <c r="I7277" s="27"/>
      <c r="J7277" s="28">
        <v>0</v>
      </c>
      <c r="K7277" t="str">
        <f>IF((LEN(relatorio_Ananindeua3[[#This Row],[CIF/CPF/CNPJ]])=14),relatorio_Ananindeua3[[#This Row],[CIF/CPF/CNPJ]],relatorio_Ananindeua3[[#This Row],[Coluna2]])</f>
        <v>54287947000154</v>
      </c>
      <c r="L7277" t="str">
        <f t="shared" si="114"/>
        <v>542******54</v>
      </c>
    </row>
    <row r="7278" spans="1:12" x14ac:dyDescent="0.25">
      <c r="A7278" s="23" t="s">
        <v>5488</v>
      </c>
      <c r="B7278" s="23" t="s">
        <v>5489</v>
      </c>
      <c r="C7278" s="23" t="s">
        <v>34</v>
      </c>
      <c r="D7278" s="24">
        <v>45364.402916666666</v>
      </c>
      <c r="E7278" s="25" t="s">
        <v>15</v>
      </c>
      <c r="F7278" s="26" t="s">
        <v>16</v>
      </c>
      <c r="G7278" s="26" t="s">
        <v>13496</v>
      </c>
      <c r="H7278" s="23">
        <v>0</v>
      </c>
      <c r="I7278" s="27"/>
      <c r="J7278" s="28">
        <v>0</v>
      </c>
      <c r="K7278" t="str">
        <f>IF((LEN(relatorio_Ananindeua3[[#This Row],[CIF/CPF/CNPJ]])=14),relatorio_Ananindeua3[[#This Row],[CIF/CPF/CNPJ]],relatorio_Ananindeua3[[#This Row],[Coluna2]])</f>
        <v>41933419000183</v>
      </c>
      <c r="L7278" t="str">
        <f t="shared" si="114"/>
        <v>419******83</v>
      </c>
    </row>
    <row r="7279" spans="1:12" x14ac:dyDescent="0.25">
      <c r="A7279" s="23" t="s">
        <v>4277</v>
      </c>
      <c r="B7279" s="23" t="s">
        <v>4278</v>
      </c>
      <c r="C7279" s="23" t="s">
        <v>17</v>
      </c>
      <c r="D7279" s="24">
        <v>45364.512789351851</v>
      </c>
      <c r="E7279" s="25" t="s">
        <v>11</v>
      </c>
      <c r="F7279" s="26" t="s">
        <v>16</v>
      </c>
      <c r="G7279" s="26" t="s">
        <v>14</v>
      </c>
      <c r="H7279" s="23">
        <v>0</v>
      </c>
      <c r="I7279" s="27"/>
      <c r="J7279" s="28">
        <v>0</v>
      </c>
      <c r="K7279" t="str">
        <f>IF((LEN(relatorio_Ananindeua3[[#This Row],[CIF/CPF/CNPJ]])=14),relatorio_Ananindeua3[[#This Row],[CIF/CPF/CNPJ]],relatorio_Ananindeua3[[#This Row],[Coluna2]])</f>
        <v>36847364000159</v>
      </c>
      <c r="L7279" t="str">
        <f t="shared" si="114"/>
        <v>368******59</v>
      </c>
    </row>
    <row r="7280" spans="1:12" x14ac:dyDescent="0.25">
      <c r="A7280" s="23" t="s">
        <v>4731</v>
      </c>
      <c r="B7280" s="23" t="s">
        <v>4732</v>
      </c>
      <c r="C7280" s="23" t="s">
        <v>17</v>
      </c>
      <c r="D7280" s="24">
        <v>45364.519421296296</v>
      </c>
      <c r="E7280" s="25" t="s">
        <v>11</v>
      </c>
      <c r="F7280" s="26" t="s">
        <v>16</v>
      </c>
      <c r="G7280" s="26" t="s">
        <v>14</v>
      </c>
      <c r="H7280" s="23">
        <v>0</v>
      </c>
      <c r="I7280" s="27"/>
      <c r="J7280" s="28">
        <v>0</v>
      </c>
      <c r="K7280" t="str">
        <f>IF((LEN(relatorio_Ananindeua3[[#This Row],[CIF/CPF/CNPJ]])=14),relatorio_Ananindeua3[[#This Row],[CIF/CPF/CNPJ]],relatorio_Ananindeua3[[#This Row],[Coluna2]])</f>
        <v>39306646000137</v>
      </c>
      <c r="L7280" t="str">
        <f t="shared" si="114"/>
        <v>393******37</v>
      </c>
    </row>
    <row r="7281" spans="1:12" x14ac:dyDescent="0.25">
      <c r="A7281" s="23" t="s">
        <v>10900</v>
      </c>
      <c r="B7281" s="23" t="s">
        <v>10901</v>
      </c>
      <c r="C7281" s="23" t="s">
        <v>34</v>
      </c>
      <c r="D7281" s="24">
        <v>45364.602256944447</v>
      </c>
      <c r="E7281" s="25" t="s">
        <v>15</v>
      </c>
      <c r="F7281" s="26" t="s">
        <v>16</v>
      </c>
      <c r="G7281" s="26" t="s">
        <v>14</v>
      </c>
      <c r="H7281" s="23">
        <v>0</v>
      </c>
      <c r="I7281" s="27"/>
      <c r="J7281" s="28">
        <v>0</v>
      </c>
      <c r="K7281" t="str">
        <f>IF((LEN(relatorio_Ananindeua3[[#This Row],[CIF/CPF/CNPJ]])=14),relatorio_Ananindeua3[[#This Row],[CIF/CPF/CNPJ]],relatorio_Ananindeua3[[#This Row],[Coluna2]])</f>
        <v>53610632000133</v>
      </c>
      <c r="L7281" t="str">
        <f t="shared" si="114"/>
        <v>536******33</v>
      </c>
    </row>
    <row r="7282" spans="1:12" x14ac:dyDescent="0.25">
      <c r="A7282" s="23" t="s">
        <v>10900</v>
      </c>
      <c r="B7282" s="23" t="s">
        <v>10901</v>
      </c>
      <c r="C7282" s="23" t="s">
        <v>32</v>
      </c>
      <c r="D7282" s="24">
        <v>45364.60527777778</v>
      </c>
      <c r="E7282" s="25" t="s">
        <v>11</v>
      </c>
      <c r="F7282" s="26" t="s">
        <v>16</v>
      </c>
      <c r="G7282" s="26" t="s">
        <v>14</v>
      </c>
      <c r="H7282" s="23">
        <v>0</v>
      </c>
      <c r="I7282" s="27"/>
      <c r="J7282" s="28">
        <v>0</v>
      </c>
      <c r="K7282" t="str">
        <f>IF((LEN(relatorio_Ananindeua3[[#This Row],[CIF/CPF/CNPJ]])=14),relatorio_Ananindeua3[[#This Row],[CIF/CPF/CNPJ]],relatorio_Ananindeua3[[#This Row],[Coluna2]])</f>
        <v>53610632000133</v>
      </c>
      <c r="L7282" t="str">
        <f t="shared" si="114"/>
        <v>536******33</v>
      </c>
    </row>
    <row r="7283" spans="1:12" x14ac:dyDescent="0.25">
      <c r="A7283" s="23" t="s">
        <v>1159</v>
      </c>
      <c r="B7283" s="23" t="s">
        <v>1160</v>
      </c>
      <c r="C7283" s="23" t="s">
        <v>34</v>
      </c>
      <c r="D7283" s="24">
        <v>45364.630335648151</v>
      </c>
      <c r="E7283" s="25" t="s">
        <v>13</v>
      </c>
      <c r="F7283" s="26" t="s">
        <v>16</v>
      </c>
      <c r="G7283" s="26" t="s">
        <v>14</v>
      </c>
      <c r="H7283" s="23">
        <v>0</v>
      </c>
      <c r="I7283" s="27"/>
      <c r="J7283" s="28">
        <v>0</v>
      </c>
      <c r="K7283" t="str">
        <f>IF((LEN(relatorio_Ananindeua3[[#This Row],[CIF/CPF/CNPJ]])=14),relatorio_Ananindeua3[[#This Row],[CIF/CPF/CNPJ]],relatorio_Ananindeua3[[#This Row],[Coluna2]])</f>
        <v>19115953000123</v>
      </c>
      <c r="L7283" t="str">
        <f t="shared" si="114"/>
        <v>191******23</v>
      </c>
    </row>
    <row r="7284" spans="1:12" x14ac:dyDescent="0.25">
      <c r="A7284" s="23" t="s">
        <v>5799</v>
      </c>
      <c r="B7284" s="23" t="s">
        <v>5800</v>
      </c>
      <c r="C7284" s="23" t="s">
        <v>34</v>
      </c>
      <c r="D7284" s="24">
        <v>45364.842164351852</v>
      </c>
      <c r="E7284" s="25" t="s">
        <v>15</v>
      </c>
      <c r="F7284" s="26" t="s">
        <v>16</v>
      </c>
      <c r="G7284" s="26" t="s">
        <v>13496</v>
      </c>
      <c r="H7284" s="23">
        <v>0</v>
      </c>
      <c r="I7284" s="27"/>
      <c r="J7284" s="28">
        <v>0</v>
      </c>
      <c r="K7284" t="str">
        <f>IF((LEN(relatorio_Ananindeua3[[#This Row],[CIF/CPF/CNPJ]])=14),relatorio_Ananindeua3[[#This Row],[CIF/CPF/CNPJ]],relatorio_Ananindeua3[[#This Row],[Coluna2]])</f>
        <v>42926861000145</v>
      </c>
      <c r="L7284" t="str">
        <f t="shared" si="114"/>
        <v>429******45</v>
      </c>
    </row>
    <row r="7285" spans="1:12" x14ac:dyDescent="0.25">
      <c r="A7285" s="23" t="s">
        <v>43</v>
      </c>
      <c r="B7285" s="23" t="s">
        <v>44</v>
      </c>
      <c r="C7285" s="23" t="s">
        <v>20</v>
      </c>
      <c r="D7285" s="24">
        <v>45365</v>
      </c>
      <c r="E7285" s="25" t="s">
        <v>15</v>
      </c>
      <c r="F7285" s="26" t="s">
        <v>19</v>
      </c>
      <c r="G7285" s="26" t="s">
        <v>13496</v>
      </c>
      <c r="H7285" s="23">
        <v>0</v>
      </c>
      <c r="I7285" s="27"/>
      <c r="J7285" s="28">
        <v>6.6</v>
      </c>
      <c r="K7285" t="str">
        <f>IF((LEN(relatorio_Ananindeua3[[#This Row],[CIF/CPF/CNPJ]])=14),relatorio_Ananindeua3[[#This Row],[CIF/CPF/CNPJ]],relatorio_Ananindeua3[[#This Row],[Coluna2]])</f>
        <v>02964147000801</v>
      </c>
      <c r="L7285" t="str">
        <f t="shared" si="114"/>
        <v>029******01</v>
      </c>
    </row>
    <row r="7286" spans="1:12" x14ac:dyDescent="0.25">
      <c r="A7286" s="23" t="s">
        <v>6904</v>
      </c>
      <c r="B7286" s="23" t="s">
        <v>6905</v>
      </c>
      <c r="C7286" s="23" t="s">
        <v>20</v>
      </c>
      <c r="D7286" s="24">
        <v>45365</v>
      </c>
      <c r="E7286" s="25" t="s">
        <v>15</v>
      </c>
      <c r="F7286" s="26" t="s">
        <v>19</v>
      </c>
      <c r="G7286" s="26" t="s">
        <v>13496</v>
      </c>
      <c r="H7286" s="23">
        <v>0</v>
      </c>
      <c r="I7286" s="27"/>
      <c r="J7286" s="28">
        <v>3</v>
      </c>
      <c r="K7286" t="str">
        <f>IF((LEN(relatorio_Ananindeua3[[#This Row],[CIF/CPF/CNPJ]])=14),relatorio_Ananindeua3[[#This Row],[CIF/CPF/CNPJ]],relatorio_Ananindeua3[[#This Row],[Coluna2]])</f>
        <v>46201083002393</v>
      </c>
      <c r="L7286" t="str">
        <f t="shared" si="114"/>
        <v>462******93</v>
      </c>
    </row>
    <row r="7287" spans="1:12" x14ac:dyDescent="0.25">
      <c r="A7287" s="23" t="s">
        <v>13462</v>
      </c>
      <c r="B7287" s="23" t="s">
        <v>13463</v>
      </c>
      <c r="C7287" s="23" t="s">
        <v>20</v>
      </c>
      <c r="D7287" s="24">
        <v>45365</v>
      </c>
      <c r="E7287" s="25" t="s">
        <v>15</v>
      </c>
      <c r="F7287" s="26" t="s">
        <v>19</v>
      </c>
      <c r="G7287" s="26" t="s">
        <v>13496</v>
      </c>
      <c r="H7287" s="23">
        <v>0</v>
      </c>
      <c r="I7287" s="27"/>
      <c r="J7287" s="28">
        <v>9.83</v>
      </c>
      <c r="K7287" t="str">
        <f>IF((LEN(relatorio_Ananindeua3[[#This Row],[CIF/CPF/CNPJ]])=14),relatorio_Ananindeua3[[#This Row],[CIF/CPF/CNPJ]],relatorio_Ananindeua3[[#This Row],[Coluna2]])</f>
        <v>58248352002356</v>
      </c>
      <c r="L7287" t="str">
        <f t="shared" si="114"/>
        <v>582******56</v>
      </c>
    </row>
    <row r="7288" spans="1:12" x14ac:dyDescent="0.25">
      <c r="A7288" s="23" t="s">
        <v>13467</v>
      </c>
      <c r="B7288" s="23" t="s">
        <v>13466</v>
      </c>
      <c r="C7288" s="23" t="s">
        <v>21</v>
      </c>
      <c r="D7288" s="24">
        <v>45365</v>
      </c>
      <c r="E7288" s="25" t="s">
        <v>15</v>
      </c>
      <c r="F7288" s="26" t="s">
        <v>19</v>
      </c>
      <c r="G7288" s="26" t="s">
        <v>13496</v>
      </c>
      <c r="H7288" s="23">
        <v>0</v>
      </c>
      <c r="I7288" s="27"/>
      <c r="J7288" s="28">
        <v>19870.36</v>
      </c>
      <c r="K7288" t="str">
        <f>IF((LEN(relatorio_Ananindeua3[[#This Row],[CIF/CPF/CNPJ]])=14),relatorio_Ananindeua3[[#This Row],[CIF/CPF/CNPJ]],relatorio_Ananindeua3[[#This Row],[Coluna2]])</f>
        <v>60975737005978</v>
      </c>
      <c r="L7288" t="str">
        <f t="shared" si="114"/>
        <v>609******78</v>
      </c>
    </row>
    <row r="7289" spans="1:12" x14ac:dyDescent="0.25">
      <c r="A7289" s="23" t="s">
        <v>12848</v>
      </c>
      <c r="B7289" s="23" t="s">
        <v>12849</v>
      </c>
      <c r="C7289" s="23" t="s">
        <v>32</v>
      </c>
      <c r="D7289" s="24">
        <v>45365.453877314816</v>
      </c>
      <c r="E7289" s="25" t="s">
        <v>15</v>
      </c>
      <c r="F7289" s="26" t="s">
        <v>16</v>
      </c>
      <c r="G7289" s="26" t="s">
        <v>14</v>
      </c>
      <c r="H7289" s="23">
        <v>0</v>
      </c>
      <c r="I7289" s="27"/>
      <c r="J7289" s="28">
        <v>0</v>
      </c>
      <c r="K7289" t="str">
        <f>IF((LEN(relatorio_Ananindeua3[[#This Row],[CIF/CPF/CNPJ]])=14),relatorio_Ananindeua3[[#This Row],[CIF/CPF/CNPJ]],relatorio_Ananindeua3[[#This Row],[Coluna2]])</f>
        <v>54313398000145</v>
      </c>
      <c r="L7289" t="str">
        <f t="shared" si="114"/>
        <v>543******45</v>
      </c>
    </row>
    <row r="7290" spans="1:12" x14ac:dyDescent="0.25">
      <c r="A7290" s="23" t="s">
        <v>12836</v>
      </c>
      <c r="B7290" s="23" t="s">
        <v>12837</v>
      </c>
      <c r="C7290" s="23" t="s">
        <v>32</v>
      </c>
      <c r="D7290" s="24">
        <v>45365.453888888886</v>
      </c>
      <c r="E7290" s="25" t="s">
        <v>15</v>
      </c>
      <c r="F7290" s="26" t="s">
        <v>16</v>
      </c>
      <c r="G7290" s="26" t="s">
        <v>14</v>
      </c>
      <c r="H7290" s="23">
        <v>0</v>
      </c>
      <c r="I7290" s="27"/>
      <c r="J7290" s="28">
        <v>0</v>
      </c>
      <c r="K7290" t="str">
        <f>IF((LEN(relatorio_Ananindeua3[[#This Row],[CIF/CPF/CNPJ]])=14),relatorio_Ananindeua3[[#This Row],[CIF/CPF/CNPJ]],relatorio_Ananindeua3[[#This Row],[Coluna2]])</f>
        <v>54306705000160</v>
      </c>
      <c r="L7290" t="str">
        <f t="shared" si="114"/>
        <v>543******60</v>
      </c>
    </row>
    <row r="7291" spans="1:12" x14ac:dyDescent="0.25">
      <c r="A7291" s="23" t="s">
        <v>6161</v>
      </c>
      <c r="B7291" s="23" t="s">
        <v>6162</v>
      </c>
      <c r="C7291" s="23" t="s">
        <v>34</v>
      </c>
      <c r="D7291" s="24">
        <v>45365.465219907404</v>
      </c>
      <c r="E7291" s="25" t="s">
        <v>13</v>
      </c>
      <c r="F7291" s="26" t="s">
        <v>16</v>
      </c>
      <c r="G7291" s="26" t="s">
        <v>13496</v>
      </c>
      <c r="H7291" s="23">
        <v>0</v>
      </c>
      <c r="I7291" s="27"/>
      <c r="J7291" s="28">
        <v>0</v>
      </c>
      <c r="K7291" t="str">
        <f>IF((LEN(relatorio_Ananindeua3[[#This Row],[CIF/CPF/CNPJ]])=14),relatorio_Ananindeua3[[#This Row],[CIF/CPF/CNPJ]],relatorio_Ananindeua3[[#This Row],[Coluna2]])</f>
        <v>44112609000128</v>
      </c>
      <c r="L7291" t="str">
        <f t="shared" si="114"/>
        <v>441******28</v>
      </c>
    </row>
    <row r="7292" spans="1:12" x14ac:dyDescent="0.25">
      <c r="A7292" s="23" t="s">
        <v>12840</v>
      </c>
      <c r="B7292" s="23" t="s">
        <v>12841</v>
      </c>
      <c r="C7292" s="23" t="s">
        <v>32</v>
      </c>
      <c r="D7292" s="24">
        <v>45365.468993055554</v>
      </c>
      <c r="E7292" s="25" t="s">
        <v>15</v>
      </c>
      <c r="F7292" s="26" t="s">
        <v>16</v>
      </c>
      <c r="G7292" s="26" t="s">
        <v>14</v>
      </c>
      <c r="H7292" s="23">
        <v>0</v>
      </c>
      <c r="I7292" s="27"/>
      <c r="J7292" s="28">
        <v>0</v>
      </c>
      <c r="K7292" t="str">
        <f>IF((LEN(relatorio_Ananindeua3[[#This Row],[CIF/CPF/CNPJ]])=14),relatorio_Ananindeua3[[#This Row],[CIF/CPF/CNPJ]],relatorio_Ananindeua3[[#This Row],[Coluna2]])</f>
        <v>54308985000146</v>
      </c>
      <c r="L7292" t="str">
        <f t="shared" si="114"/>
        <v>543******46</v>
      </c>
    </row>
    <row r="7293" spans="1:12" x14ac:dyDescent="0.25">
      <c r="A7293" s="23" t="s">
        <v>5993</v>
      </c>
      <c r="B7293" s="23" t="s">
        <v>5994</v>
      </c>
      <c r="C7293" s="23" t="s">
        <v>34</v>
      </c>
      <c r="D7293" s="24">
        <v>45365.469085648147</v>
      </c>
      <c r="E7293" s="25" t="s">
        <v>15</v>
      </c>
      <c r="F7293" s="26" t="s">
        <v>16</v>
      </c>
      <c r="G7293" s="26" t="s">
        <v>14</v>
      </c>
      <c r="H7293" s="23">
        <v>0</v>
      </c>
      <c r="I7293" s="27"/>
      <c r="J7293" s="28">
        <v>0</v>
      </c>
      <c r="K7293" t="str">
        <f>IF((LEN(relatorio_Ananindeua3[[#This Row],[CIF/CPF/CNPJ]])=14),relatorio_Ananindeua3[[#This Row],[CIF/CPF/CNPJ]],relatorio_Ananindeua3[[#This Row],[Coluna2]])</f>
        <v>43555174000123</v>
      </c>
      <c r="L7293" t="str">
        <f t="shared" si="114"/>
        <v>435******23</v>
      </c>
    </row>
    <row r="7294" spans="1:12" x14ac:dyDescent="0.25">
      <c r="A7294" s="23" t="s">
        <v>4445</v>
      </c>
      <c r="B7294" s="23" t="s">
        <v>4446</v>
      </c>
      <c r="C7294" s="23" t="s">
        <v>34</v>
      </c>
      <c r="D7294" s="24">
        <v>45365.469108796293</v>
      </c>
      <c r="E7294" s="25" t="s">
        <v>15</v>
      </c>
      <c r="F7294" s="26" t="s">
        <v>16</v>
      </c>
      <c r="G7294" s="26" t="s">
        <v>14</v>
      </c>
      <c r="H7294" s="23">
        <v>0</v>
      </c>
      <c r="I7294" s="27"/>
      <c r="J7294" s="28">
        <v>0</v>
      </c>
      <c r="K7294" t="str">
        <f>IF((LEN(relatorio_Ananindeua3[[#This Row],[CIF/CPF/CNPJ]])=14),relatorio_Ananindeua3[[#This Row],[CIF/CPF/CNPJ]],relatorio_Ananindeua3[[#This Row],[Coluna2]])</f>
        <v>37535327000178</v>
      </c>
      <c r="L7294" t="str">
        <f t="shared" si="114"/>
        <v>375******78</v>
      </c>
    </row>
    <row r="7295" spans="1:12" x14ac:dyDescent="0.25">
      <c r="A7295" s="23" t="s">
        <v>11894</v>
      </c>
      <c r="B7295" s="23" t="s">
        <v>11895</v>
      </c>
      <c r="C7295" s="23" t="s">
        <v>32</v>
      </c>
      <c r="D7295" s="24">
        <v>45365.481944444444</v>
      </c>
      <c r="E7295" s="25" t="s">
        <v>13</v>
      </c>
      <c r="F7295" s="26" t="s">
        <v>16</v>
      </c>
      <c r="G7295" s="26" t="s">
        <v>14</v>
      </c>
      <c r="H7295" s="23">
        <v>0</v>
      </c>
      <c r="I7295" s="27"/>
      <c r="J7295" s="28">
        <v>0</v>
      </c>
      <c r="K7295" t="str">
        <f>IF((LEN(relatorio_Ananindeua3[[#This Row],[CIF/CPF/CNPJ]])=14),relatorio_Ananindeua3[[#This Row],[CIF/CPF/CNPJ]],relatorio_Ananindeua3[[#This Row],[Coluna2]])</f>
        <v>53962026000187</v>
      </c>
      <c r="L7295" t="str">
        <f t="shared" si="114"/>
        <v>539******87</v>
      </c>
    </row>
    <row r="7296" spans="1:12" x14ac:dyDescent="0.25">
      <c r="A7296" s="23" t="s">
        <v>3354</v>
      </c>
      <c r="B7296" s="23" t="s">
        <v>3355</v>
      </c>
      <c r="C7296" s="23" t="s">
        <v>34</v>
      </c>
      <c r="D7296" s="24">
        <v>45365.484016203707</v>
      </c>
      <c r="E7296" s="25" t="s">
        <v>11</v>
      </c>
      <c r="F7296" s="26" t="s">
        <v>16</v>
      </c>
      <c r="G7296" s="26" t="s">
        <v>14</v>
      </c>
      <c r="H7296" s="23">
        <v>0</v>
      </c>
      <c r="I7296" s="27"/>
      <c r="J7296" s="28">
        <v>0</v>
      </c>
      <c r="K7296" t="str">
        <f>IF((LEN(relatorio_Ananindeua3[[#This Row],[CIF/CPF/CNPJ]])=14),relatorio_Ananindeua3[[#This Row],[CIF/CPF/CNPJ]],relatorio_Ananindeua3[[#This Row],[Coluna2]])</f>
        <v>33256388000145</v>
      </c>
      <c r="L7296" t="str">
        <f t="shared" si="114"/>
        <v>332******45</v>
      </c>
    </row>
    <row r="7297" spans="1:12" x14ac:dyDescent="0.25">
      <c r="A7297" s="23" t="s">
        <v>2736</v>
      </c>
      <c r="B7297" s="23" t="s">
        <v>2737</v>
      </c>
      <c r="C7297" s="23" t="s">
        <v>34</v>
      </c>
      <c r="D7297" s="24">
        <v>45365.496435185189</v>
      </c>
      <c r="E7297" s="25" t="s">
        <v>15</v>
      </c>
      <c r="F7297" s="26" t="s">
        <v>16</v>
      </c>
      <c r="G7297" s="26" t="s">
        <v>14</v>
      </c>
      <c r="H7297" s="23">
        <v>0</v>
      </c>
      <c r="I7297" s="27"/>
      <c r="J7297" s="28">
        <v>0</v>
      </c>
      <c r="K7297" t="str">
        <f>IF((LEN(relatorio_Ananindeua3[[#This Row],[CIF/CPF/CNPJ]])=14),relatorio_Ananindeua3[[#This Row],[CIF/CPF/CNPJ]],relatorio_Ananindeua3[[#This Row],[Coluna2]])</f>
        <v>30124365000199</v>
      </c>
      <c r="L7297" t="str">
        <f t="shared" si="114"/>
        <v>301******99</v>
      </c>
    </row>
    <row r="7298" spans="1:12" x14ac:dyDescent="0.25">
      <c r="A7298" s="23" t="s">
        <v>12826</v>
      </c>
      <c r="B7298" s="23" t="s">
        <v>12827</v>
      </c>
      <c r="C7298" s="23" t="s">
        <v>32</v>
      </c>
      <c r="D7298" s="24">
        <v>45365.508240740739</v>
      </c>
      <c r="E7298" s="25" t="s">
        <v>15</v>
      </c>
      <c r="F7298" s="26" t="s">
        <v>16</v>
      </c>
      <c r="G7298" s="26" t="s">
        <v>14</v>
      </c>
      <c r="H7298" s="23">
        <v>0</v>
      </c>
      <c r="I7298" s="27"/>
      <c r="J7298" s="28">
        <v>0</v>
      </c>
      <c r="K7298" t="str">
        <f>IF((LEN(relatorio_Ananindeua3[[#This Row],[CIF/CPF/CNPJ]])=14),relatorio_Ananindeua3[[#This Row],[CIF/CPF/CNPJ]],relatorio_Ananindeua3[[#This Row],[Coluna2]])</f>
        <v>54300609000105</v>
      </c>
      <c r="L7298" t="str">
        <f t="shared" si="114"/>
        <v>543******05</v>
      </c>
    </row>
    <row r="7299" spans="1:12" x14ac:dyDescent="0.25">
      <c r="A7299" s="23" t="s">
        <v>12830</v>
      </c>
      <c r="B7299" s="23" t="s">
        <v>12831</v>
      </c>
      <c r="C7299" s="23" t="s">
        <v>32</v>
      </c>
      <c r="D7299" s="24">
        <v>45365.508240740739</v>
      </c>
      <c r="E7299" s="25" t="s">
        <v>15</v>
      </c>
      <c r="F7299" s="26" t="s">
        <v>16</v>
      </c>
      <c r="G7299" s="26" t="s">
        <v>14</v>
      </c>
      <c r="H7299" s="23">
        <v>0</v>
      </c>
      <c r="I7299" s="27"/>
      <c r="J7299" s="28">
        <v>0</v>
      </c>
      <c r="K7299" t="str">
        <f>IF((LEN(relatorio_Ananindeua3[[#This Row],[CIF/CPF/CNPJ]])=14),relatorio_Ananindeua3[[#This Row],[CIF/CPF/CNPJ]],relatorio_Ananindeua3[[#This Row],[Coluna2]])</f>
        <v>54300770000189</v>
      </c>
      <c r="L7299" t="str">
        <f t="shared" si="114"/>
        <v>543******89</v>
      </c>
    </row>
    <row r="7300" spans="1:12" x14ac:dyDescent="0.25">
      <c r="A7300" s="23" t="s">
        <v>4699</v>
      </c>
      <c r="B7300" s="23" t="s">
        <v>4700</v>
      </c>
      <c r="C7300" s="23" t="s">
        <v>34</v>
      </c>
      <c r="D7300" s="24">
        <v>45365.508263888885</v>
      </c>
      <c r="E7300" s="25" t="s">
        <v>15</v>
      </c>
      <c r="F7300" s="26" t="s">
        <v>16</v>
      </c>
      <c r="G7300" s="26" t="s">
        <v>14</v>
      </c>
      <c r="H7300" s="23">
        <v>0</v>
      </c>
      <c r="I7300" s="27"/>
      <c r="J7300" s="28">
        <v>0</v>
      </c>
      <c r="K7300" t="str">
        <f>IF((LEN(relatorio_Ananindeua3[[#This Row],[CIF/CPF/CNPJ]])=14),relatorio_Ananindeua3[[#This Row],[CIF/CPF/CNPJ]],relatorio_Ananindeua3[[#This Row],[Coluna2]])</f>
        <v>38652753000154</v>
      </c>
      <c r="L7300" t="str">
        <f t="shared" si="114"/>
        <v>386******54</v>
      </c>
    </row>
    <row r="7301" spans="1:12" x14ac:dyDescent="0.25">
      <c r="A7301" s="23" t="s">
        <v>12838</v>
      </c>
      <c r="B7301" s="23" t="s">
        <v>12839</v>
      </c>
      <c r="C7301" s="23" t="s">
        <v>32</v>
      </c>
      <c r="D7301" s="24">
        <v>45365.513541666667</v>
      </c>
      <c r="E7301" s="25" t="s">
        <v>15</v>
      </c>
      <c r="F7301" s="26" t="s">
        <v>16</v>
      </c>
      <c r="G7301" s="26" t="s">
        <v>14</v>
      </c>
      <c r="H7301" s="23">
        <v>0</v>
      </c>
      <c r="I7301" s="27"/>
      <c r="J7301" s="28">
        <v>0</v>
      </c>
      <c r="K7301" t="str">
        <f>IF((LEN(relatorio_Ananindeua3[[#This Row],[CIF/CPF/CNPJ]])=14),relatorio_Ananindeua3[[#This Row],[CIF/CPF/CNPJ]],relatorio_Ananindeua3[[#This Row],[Coluna2]])</f>
        <v>54308485000104</v>
      </c>
      <c r="L7301" t="str">
        <f t="shared" si="114"/>
        <v>543******04</v>
      </c>
    </row>
    <row r="7302" spans="1:12" x14ac:dyDescent="0.25">
      <c r="A7302" s="23" t="s">
        <v>9972</v>
      </c>
      <c r="B7302" s="23" t="s">
        <v>9973</v>
      </c>
      <c r="C7302" s="23" t="s">
        <v>34</v>
      </c>
      <c r="D7302" s="24">
        <v>45365.51357638889</v>
      </c>
      <c r="E7302" s="25" t="s">
        <v>15</v>
      </c>
      <c r="F7302" s="26" t="s">
        <v>16</v>
      </c>
      <c r="G7302" s="26" t="s">
        <v>14</v>
      </c>
      <c r="H7302" s="23">
        <v>0</v>
      </c>
      <c r="I7302" s="27"/>
      <c r="J7302" s="28">
        <v>0</v>
      </c>
      <c r="K7302" t="str">
        <f>IF((LEN(relatorio_Ananindeua3[[#This Row],[CIF/CPF/CNPJ]])=14),relatorio_Ananindeua3[[#This Row],[CIF/CPF/CNPJ]],relatorio_Ananindeua3[[#This Row],[Coluna2]])</f>
        <v>52789233000119</v>
      </c>
      <c r="L7302" t="str">
        <f t="shared" si="114"/>
        <v>527******19</v>
      </c>
    </row>
    <row r="7303" spans="1:12" x14ac:dyDescent="0.25">
      <c r="A7303" s="23" t="s">
        <v>12694</v>
      </c>
      <c r="B7303" s="23" t="s">
        <v>12695</v>
      </c>
      <c r="C7303" s="23" t="s">
        <v>34</v>
      </c>
      <c r="D7303" s="24">
        <v>45365.51357638889</v>
      </c>
      <c r="E7303" s="25" t="s">
        <v>15</v>
      </c>
      <c r="F7303" s="26" t="s">
        <v>16</v>
      </c>
      <c r="G7303" s="26" t="s">
        <v>14</v>
      </c>
      <c r="H7303" s="23">
        <v>0</v>
      </c>
      <c r="I7303" s="27"/>
      <c r="J7303" s="28">
        <v>0</v>
      </c>
      <c r="K7303" t="str">
        <f>IF((LEN(relatorio_Ananindeua3[[#This Row],[CIF/CPF/CNPJ]])=14),relatorio_Ananindeua3[[#This Row],[CIF/CPF/CNPJ]],relatorio_Ananindeua3[[#This Row],[Coluna2]])</f>
        <v>54255650000107</v>
      </c>
      <c r="L7303" t="str">
        <f t="shared" si="114"/>
        <v>542******07</v>
      </c>
    </row>
    <row r="7304" spans="1:12" x14ac:dyDescent="0.25">
      <c r="A7304" s="23" t="s">
        <v>2006</v>
      </c>
      <c r="B7304" s="23" t="s">
        <v>2007</v>
      </c>
      <c r="C7304" s="23" t="s">
        <v>34</v>
      </c>
      <c r="D7304" s="24">
        <v>45365.513611111113</v>
      </c>
      <c r="E7304" s="25" t="s">
        <v>15</v>
      </c>
      <c r="F7304" s="26" t="s">
        <v>16</v>
      </c>
      <c r="G7304" s="26" t="s">
        <v>14</v>
      </c>
      <c r="H7304" s="23">
        <v>0</v>
      </c>
      <c r="I7304" s="27"/>
      <c r="J7304" s="28">
        <v>0</v>
      </c>
      <c r="K7304" t="str">
        <f>IF((LEN(relatorio_Ananindeua3[[#This Row],[CIF/CPF/CNPJ]])=14),relatorio_Ananindeua3[[#This Row],[CIF/CPF/CNPJ]],relatorio_Ananindeua3[[#This Row],[Coluna2]])</f>
        <v>26412942000170</v>
      </c>
      <c r="L7304" t="str">
        <f t="shared" si="114"/>
        <v>264******70</v>
      </c>
    </row>
    <row r="7305" spans="1:12" x14ac:dyDescent="0.25">
      <c r="A7305" s="23" t="s">
        <v>12844</v>
      </c>
      <c r="B7305" s="23" t="s">
        <v>12845</v>
      </c>
      <c r="C7305" s="23" t="s">
        <v>32</v>
      </c>
      <c r="D7305" s="24">
        <v>45365.530358796299</v>
      </c>
      <c r="E7305" s="25" t="s">
        <v>15</v>
      </c>
      <c r="F7305" s="26" t="s">
        <v>16</v>
      </c>
      <c r="G7305" s="26" t="s">
        <v>14</v>
      </c>
      <c r="H7305" s="23">
        <v>0</v>
      </c>
      <c r="I7305" s="27"/>
      <c r="J7305" s="28">
        <v>0</v>
      </c>
      <c r="K7305" t="str">
        <f>IF((LEN(relatorio_Ananindeua3[[#This Row],[CIF/CPF/CNPJ]])=14),relatorio_Ananindeua3[[#This Row],[CIF/CPF/CNPJ]],relatorio_Ananindeua3[[#This Row],[Coluna2]])</f>
        <v>54310721000127</v>
      </c>
      <c r="L7305" t="str">
        <f t="shared" si="114"/>
        <v>543******27</v>
      </c>
    </row>
    <row r="7306" spans="1:12" x14ac:dyDescent="0.25">
      <c r="A7306" s="23" t="s">
        <v>12842</v>
      </c>
      <c r="B7306" s="23" t="s">
        <v>12843</v>
      </c>
      <c r="C7306" s="23" t="s">
        <v>32</v>
      </c>
      <c r="D7306" s="24">
        <v>45365.530370370368</v>
      </c>
      <c r="E7306" s="25" t="s">
        <v>15</v>
      </c>
      <c r="F7306" s="26" t="s">
        <v>16</v>
      </c>
      <c r="G7306" s="26" t="s">
        <v>14</v>
      </c>
      <c r="H7306" s="23">
        <v>0</v>
      </c>
      <c r="I7306" s="27"/>
      <c r="J7306" s="28">
        <v>0</v>
      </c>
      <c r="K7306" t="str">
        <f>IF((LEN(relatorio_Ananindeua3[[#This Row],[CIF/CPF/CNPJ]])=14),relatorio_Ananindeua3[[#This Row],[CIF/CPF/CNPJ]],relatorio_Ananindeua3[[#This Row],[Coluna2]])</f>
        <v>54310671000188</v>
      </c>
      <c r="L7306" t="str">
        <f t="shared" si="114"/>
        <v>543******88</v>
      </c>
    </row>
    <row r="7307" spans="1:12" x14ac:dyDescent="0.25">
      <c r="A7307" s="23" t="s">
        <v>12846</v>
      </c>
      <c r="B7307" s="23" t="s">
        <v>12847</v>
      </c>
      <c r="C7307" s="23" t="s">
        <v>32</v>
      </c>
      <c r="D7307" s="24">
        <v>45365.541932870372</v>
      </c>
      <c r="E7307" s="25" t="s">
        <v>15</v>
      </c>
      <c r="F7307" s="26" t="s">
        <v>16</v>
      </c>
      <c r="G7307" s="26" t="s">
        <v>14</v>
      </c>
      <c r="H7307" s="23">
        <v>0</v>
      </c>
      <c r="I7307" s="27"/>
      <c r="J7307" s="28">
        <v>0</v>
      </c>
      <c r="K7307" t="str">
        <f>IF((LEN(relatorio_Ananindeua3[[#This Row],[CIF/CPF/CNPJ]])=14),relatorio_Ananindeua3[[#This Row],[CIF/CPF/CNPJ]],relatorio_Ananindeua3[[#This Row],[Coluna2]])</f>
        <v>54312382000118</v>
      </c>
      <c r="L7307" t="str">
        <f t="shared" si="114"/>
        <v>543******18</v>
      </c>
    </row>
    <row r="7308" spans="1:12" x14ac:dyDescent="0.25">
      <c r="A7308" s="23" t="s">
        <v>12852</v>
      </c>
      <c r="B7308" s="23" t="s">
        <v>12853</v>
      </c>
      <c r="C7308" s="23" t="s">
        <v>32</v>
      </c>
      <c r="D7308" s="24">
        <v>45365.541944444441</v>
      </c>
      <c r="E7308" s="25" t="s">
        <v>15</v>
      </c>
      <c r="F7308" s="26" t="s">
        <v>16</v>
      </c>
      <c r="G7308" s="26" t="s">
        <v>14</v>
      </c>
      <c r="H7308" s="23">
        <v>0</v>
      </c>
      <c r="I7308" s="27"/>
      <c r="J7308" s="28">
        <v>0</v>
      </c>
      <c r="K7308" t="str">
        <f>IF((LEN(relatorio_Ananindeua3[[#This Row],[CIF/CPF/CNPJ]])=14),relatorio_Ananindeua3[[#This Row],[CIF/CPF/CNPJ]],relatorio_Ananindeua3[[#This Row],[Coluna2]])</f>
        <v>54314892000124</v>
      </c>
      <c r="L7308" t="str">
        <f t="shared" si="114"/>
        <v>543******24</v>
      </c>
    </row>
    <row r="7309" spans="1:12" x14ac:dyDescent="0.25">
      <c r="A7309" s="23" t="s">
        <v>12854</v>
      </c>
      <c r="B7309" s="23" t="s">
        <v>12855</v>
      </c>
      <c r="C7309" s="23" t="s">
        <v>32</v>
      </c>
      <c r="D7309" s="24">
        <v>45365.541956018518</v>
      </c>
      <c r="E7309" s="25" t="s">
        <v>15</v>
      </c>
      <c r="F7309" s="26" t="s">
        <v>16</v>
      </c>
      <c r="G7309" s="26" t="s">
        <v>14</v>
      </c>
      <c r="H7309" s="23">
        <v>0</v>
      </c>
      <c r="I7309" s="27"/>
      <c r="J7309" s="28">
        <v>0</v>
      </c>
      <c r="K7309" t="str">
        <f>IF((LEN(relatorio_Ananindeua3[[#This Row],[CIF/CPF/CNPJ]])=14),relatorio_Ananindeua3[[#This Row],[CIF/CPF/CNPJ]],relatorio_Ananindeua3[[#This Row],[Coluna2]])</f>
        <v>54314938000105</v>
      </c>
      <c r="L7309" t="str">
        <f t="shared" si="114"/>
        <v>543******05</v>
      </c>
    </row>
    <row r="7310" spans="1:12" x14ac:dyDescent="0.25">
      <c r="A7310" s="23" t="s">
        <v>12828</v>
      </c>
      <c r="B7310" s="23" t="s">
        <v>12829</v>
      </c>
      <c r="C7310" s="23" t="s">
        <v>32</v>
      </c>
      <c r="D7310" s="24">
        <v>45365.541979166665</v>
      </c>
      <c r="E7310" s="25" t="s">
        <v>15</v>
      </c>
      <c r="F7310" s="26" t="s">
        <v>16</v>
      </c>
      <c r="G7310" s="26" t="s">
        <v>14</v>
      </c>
      <c r="H7310" s="23">
        <v>0</v>
      </c>
      <c r="I7310" s="27"/>
      <c r="J7310" s="28">
        <v>0</v>
      </c>
      <c r="K7310" t="str">
        <f>IF((LEN(relatorio_Ananindeua3[[#This Row],[CIF/CPF/CNPJ]])=14),relatorio_Ananindeua3[[#This Row],[CIF/CPF/CNPJ]],relatorio_Ananindeua3[[#This Row],[Coluna2]])</f>
        <v>54300705000153</v>
      </c>
      <c r="L7310" t="str">
        <f t="shared" si="114"/>
        <v>543******53</v>
      </c>
    </row>
    <row r="7311" spans="1:12" x14ac:dyDescent="0.25">
      <c r="A7311" s="23" t="s">
        <v>12834</v>
      </c>
      <c r="B7311" s="23" t="s">
        <v>12835</v>
      </c>
      <c r="C7311" s="23" t="s">
        <v>32</v>
      </c>
      <c r="D7311" s="24">
        <v>45365.542002314818</v>
      </c>
      <c r="E7311" s="25" t="s">
        <v>15</v>
      </c>
      <c r="F7311" s="26" t="s">
        <v>16</v>
      </c>
      <c r="G7311" s="26" t="s">
        <v>14</v>
      </c>
      <c r="H7311" s="23">
        <v>0</v>
      </c>
      <c r="I7311" s="27"/>
      <c r="J7311" s="28">
        <v>0</v>
      </c>
      <c r="K7311" t="str">
        <f>IF((LEN(relatorio_Ananindeua3[[#This Row],[CIF/CPF/CNPJ]])=14),relatorio_Ananindeua3[[#This Row],[CIF/CPF/CNPJ]],relatorio_Ananindeua3[[#This Row],[Coluna2]])</f>
        <v>54304528000183</v>
      </c>
      <c r="L7311" t="str">
        <f t="shared" si="114"/>
        <v>543******83</v>
      </c>
    </row>
    <row r="7312" spans="1:12" x14ac:dyDescent="0.25">
      <c r="A7312" s="23" t="s">
        <v>395</v>
      </c>
      <c r="B7312" s="23" t="s">
        <v>396</v>
      </c>
      <c r="C7312" s="23" t="s">
        <v>17</v>
      </c>
      <c r="D7312" s="24">
        <v>45365.664456018516</v>
      </c>
      <c r="E7312" s="25" t="s">
        <v>11</v>
      </c>
      <c r="F7312" s="26" t="s">
        <v>16</v>
      </c>
      <c r="G7312" s="26" t="s">
        <v>14</v>
      </c>
      <c r="H7312" s="23">
        <v>0</v>
      </c>
      <c r="I7312" s="27"/>
      <c r="J7312" s="28">
        <v>0</v>
      </c>
      <c r="K7312" t="str">
        <f>IF((LEN(relatorio_Ananindeua3[[#This Row],[CIF/CPF/CNPJ]])=14),relatorio_Ananindeua3[[#This Row],[CIF/CPF/CNPJ]],relatorio_Ananindeua3[[#This Row],[Coluna2]])</f>
        <v>12964380000163</v>
      </c>
      <c r="L7312" t="str">
        <f t="shared" si="114"/>
        <v>129******63</v>
      </c>
    </row>
    <row r="7313" spans="1:12" x14ac:dyDescent="0.25">
      <c r="A7313" s="23" t="s">
        <v>1265</v>
      </c>
      <c r="B7313" s="23" t="s">
        <v>1266</v>
      </c>
      <c r="C7313" s="23" t="s">
        <v>18</v>
      </c>
      <c r="D7313" s="24">
        <v>45365.704641203702</v>
      </c>
      <c r="E7313" s="25" t="s">
        <v>15</v>
      </c>
      <c r="F7313" s="26" t="s">
        <v>16</v>
      </c>
      <c r="G7313" s="26" t="s">
        <v>14</v>
      </c>
      <c r="H7313" s="23">
        <v>0</v>
      </c>
      <c r="I7313" s="27"/>
      <c r="J7313" s="28">
        <v>0</v>
      </c>
      <c r="K7313" t="str">
        <f>IF((LEN(relatorio_Ananindeua3[[#This Row],[CIF/CPF/CNPJ]])=14),relatorio_Ananindeua3[[#This Row],[CIF/CPF/CNPJ]],relatorio_Ananindeua3[[#This Row],[Coluna2]])</f>
        <v>19943123000194</v>
      </c>
      <c r="L7313" t="str">
        <f t="shared" si="114"/>
        <v>199******94</v>
      </c>
    </row>
    <row r="7314" spans="1:12" x14ac:dyDescent="0.25">
      <c r="A7314" s="23" t="s">
        <v>956</v>
      </c>
      <c r="B7314" s="23" t="s">
        <v>957</v>
      </c>
      <c r="C7314" s="23" t="s">
        <v>21</v>
      </c>
      <c r="D7314" s="24">
        <v>45365.746759259258</v>
      </c>
      <c r="E7314" s="25" t="s">
        <v>15</v>
      </c>
      <c r="F7314" s="26" t="s">
        <v>19</v>
      </c>
      <c r="G7314" s="26" t="s">
        <v>13496</v>
      </c>
      <c r="H7314" s="23">
        <v>0</v>
      </c>
      <c r="I7314" s="27"/>
      <c r="J7314" s="28">
        <v>20</v>
      </c>
      <c r="K7314" t="str">
        <f>IF((LEN(relatorio_Ananindeua3[[#This Row],[CIF/CPF/CNPJ]])=14),relatorio_Ananindeua3[[#This Row],[CIF/CPF/CNPJ]],relatorio_Ananindeua3[[#This Row],[Coluna2]])</f>
        <v>17454167000125</v>
      </c>
      <c r="L7314" t="str">
        <f t="shared" ref="L7314:L7377" si="115">_xlfn.CONCAT(LEFT(A7314,3),REPT("*",6),RIGHT(A7314,2))</f>
        <v>174******25</v>
      </c>
    </row>
    <row r="7315" spans="1:12" x14ac:dyDescent="0.25">
      <c r="A7315" s="23" t="s">
        <v>956</v>
      </c>
      <c r="B7315" s="23" t="s">
        <v>957</v>
      </c>
      <c r="C7315" s="23" t="s">
        <v>21</v>
      </c>
      <c r="D7315" s="24">
        <v>45365.748668981483</v>
      </c>
      <c r="E7315" s="25" t="s">
        <v>15</v>
      </c>
      <c r="F7315" s="26" t="s">
        <v>19</v>
      </c>
      <c r="G7315" s="26" t="s">
        <v>13496</v>
      </c>
      <c r="H7315" s="23">
        <v>0</v>
      </c>
      <c r="I7315" s="27"/>
      <c r="J7315" s="28">
        <v>12.5</v>
      </c>
      <c r="K7315" t="str">
        <f>IF((LEN(relatorio_Ananindeua3[[#This Row],[CIF/CPF/CNPJ]])=14),relatorio_Ananindeua3[[#This Row],[CIF/CPF/CNPJ]],relatorio_Ananindeua3[[#This Row],[Coluna2]])</f>
        <v>17454167000125</v>
      </c>
      <c r="L7315" t="str">
        <f t="shared" si="115"/>
        <v>174******25</v>
      </c>
    </row>
    <row r="7316" spans="1:12" x14ac:dyDescent="0.25">
      <c r="A7316" s="23" t="s">
        <v>956</v>
      </c>
      <c r="B7316" s="23" t="s">
        <v>957</v>
      </c>
      <c r="C7316" s="23" t="s">
        <v>21</v>
      </c>
      <c r="D7316" s="24">
        <v>45365.749467592592</v>
      </c>
      <c r="E7316" s="25" t="s">
        <v>15</v>
      </c>
      <c r="F7316" s="26" t="s">
        <v>19</v>
      </c>
      <c r="G7316" s="26" t="s">
        <v>13496</v>
      </c>
      <c r="H7316" s="23">
        <v>0</v>
      </c>
      <c r="I7316" s="27"/>
      <c r="J7316" s="28">
        <v>27.5</v>
      </c>
      <c r="K7316" t="str">
        <f>IF((LEN(relatorio_Ananindeua3[[#This Row],[CIF/CPF/CNPJ]])=14),relatorio_Ananindeua3[[#This Row],[CIF/CPF/CNPJ]],relatorio_Ananindeua3[[#This Row],[Coluna2]])</f>
        <v>17454167000125</v>
      </c>
      <c r="L7316" t="str">
        <f t="shared" si="115"/>
        <v>174******25</v>
      </c>
    </row>
    <row r="7317" spans="1:12" x14ac:dyDescent="0.25">
      <c r="A7317" s="23" t="s">
        <v>956</v>
      </c>
      <c r="B7317" s="23" t="s">
        <v>957</v>
      </c>
      <c r="C7317" s="23" t="s">
        <v>21</v>
      </c>
      <c r="D7317" s="24">
        <v>45365.751712962963</v>
      </c>
      <c r="E7317" s="25" t="s">
        <v>15</v>
      </c>
      <c r="F7317" s="26" t="s">
        <v>19</v>
      </c>
      <c r="G7317" s="26" t="s">
        <v>13496</v>
      </c>
      <c r="H7317" s="23">
        <v>0</v>
      </c>
      <c r="I7317" s="27"/>
      <c r="J7317" s="28">
        <v>15</v>
      </c>
      <c r="K7317" t="str">
        <f>IF((LEN(relatorio_Ananindeua3[[#This Row],[CIF/CPF/CNPJ]])=14),relatorio_Ananindeua3[[#This Row],[CIF/CPF/CNPJ]],relatorio_Ananindeua3[[#This Row],[Coluna2]])</f>
        <v>17454167000125</v>
      </c>
      <c r="L7317" t="str">
        <f t="shared" si="115"/>
        <v>174******25</v>
      </c>
    </row>
    <row r="7318" spans="1:12" x14ac:dyDescent="0.25">
      <c r="A7318" s="23" t="s">
        <v>956</v>
      </c>
      <c r="B7318" s="23" t="s">
        <v>957</v>
      </c>
      <c r="C7318" s="23" t="s">
        <v>21</v>
      </c>
      <c r="D7318" s="24">
        <v>45365.755185185182</v>
      </c>
      <c r="E7318" s="25" t="s">
        <v>15</v>
      </c>
      <c r="F7318" s="26" t="s">
        <v>19</v>
      </c>
      <c r="G7318" s="26" t="s">
        <v>13496</v>
      </c>
      <c r="H7318" s="23">
        <v>0</v>
      </c>
      <c r="I7318" s="27"/>
      <c r="J7318" s="28">
        <v>100</v>
      </c>
      <c r="K7318" t="str">
        <f>IF((LEN(relatorio_Ananindeua3[[#This Row],[CIF/CPF/CNPJ]])=14),relatorio_Ananindeua3[[#This Row],[CIF/CPF/CNPJ]],relatorio_Ananindeua3[[#This Row],[Coluna2]])</f>
        <v>17454167000125</v>
      </c>
      <c r="L7318" t="str">
        <f t="shared" si="115"/>
        <v>174******25</v>
      </c>
    </row>
    <row r="7319" spans="1:12" x14ac:dyDescent="0.25">
      <c r="A7319" s="23" t="s">
        <v>12866</v>
      </c>
      <c r="B7319" s="23" t="s">
        <v>12867</v>
      </c>
      <c r="C7319" s="23" t="s">
        <v>32</v>
      </c>
      <c r="D7319" s="24">
        <v>45365.787777777776</v>
      </c>
      <c r="E7319" s="25" t="s">
        <v>15</v>
      </c>
      <c r="F7319" s="26" t="s">
        <v>16</v>
      </c>
      <c r="G7319" s="26" t="s">
        <v>14</v>
      </c>
      <c r="H7319" s="23">
        <v>0</v>
      </c>
      <c r="I7319" s="27"/>
      <c r="J7319" s="28">
        <v>0</v>
      </c>
      <c r="K7319" t="str">
        <f>IF((LEN(relatorio_Ananindeua3[[#This Row],[CIF/CPF/CNPJ]])=14),relatorio_Ananindeua3[[#This Row],[CIF/CPF/CNPJ]],relatorio_Ananindeua3[[#This Row],[Coluna2]])</f>
        <v>54318060000186</v>
      </c>
      <c r="L7319" t="str">
        <f t="shared" si="115"/>
        <v>543******86</v>
      </c>
    </row>
    <row r="7320" spans="1:12" x14ac:dyDescent="0.25">
      <c r="A7320" s="23" t="s">
        <v>12864</v>
      </c>
      <c r="B7320" s="23" t="s">
        <v>12865</v>
      </c>
      <c r="C7320" s="23" t="s">
        <v>32</v>
      </c>
      <c r="D7320" s="24">
        <v>45365.787789351853</v>
      </c>
      <c r="E7320" s="25" t="s">
        <v>15</v>
      </c>
      <c r="F7320" s="26" t="s">
        <v>16</v>
      </c>
      <c r="G7320" s="26" t="s">
        <v>14</v>
      </c>
      <c r="H7320" s="23">
        <v>0</v>
      </c>
      <c r="I7320" s="27"/>
      <c r="J7320" s="28">
        <v>0</v>
      </c>
      <c r="K7320" t="str">
        <f>IF((LEN(relatorio_Ananindeua3[[#This Row],[CIF/CPF/CNPJ]])=14),relatorio_Ananindeua3[[#This Row],[CIF/CPF/CNPJ]],relatorio_Ananindeua3[[#This Row],[Coluna2]])</f>
        <v>54316893000108</v>
      </c>
      <c r="L7320" t="str">
        <f t="shared" si="115"/>
        <v>543******08</v>
      </c>
    </row>
    <row r="7321" spans="1:12" x14ac:dyDescent="0.25">
      <c r="A7321" s="23" t="s">
        <v>6856</v>
      </c>
      <c r="B7321" s="23" t="s">
        <v>6857</v>
      </c>
      <c r="C7321" s="23" t="s">
        <v>34</v>
      </c>
      <c r="D7321" s="24">
        <v>45365.788900462961</v>
      </c>
      <c r="E7321" s="25" t="s">
        <v>15</v>
      </c>
      <c r="F7321" s="26" t="s">
        <v>16</v>
      </c>
      <c r="G7321" s="26" t="s">
        <v>14</v>
      </c>
      <c r="H7321" s="23">
        <v>0</v>
      </c>
      <c r="I7321" s="27"/>
      <c r="J7321" s="28">
        <v>0</v>
      </c>
      <c r="K7321" t="str">
        <f>IF((LEN(relatorio_Ananindeua3[[#This Row],[CIF/CPF/CNPJ]])=14),relatorio_Ananindeua3[[#This Row],[CIF/CPF/CNPJ]],relatorio_Ananindeua3[[#This Row],[Coluna2]])</f>
        <v>46106781000102</v>
      </c>
      <c r="L7321" t="str">
        <f t="shared" si="115"/>
        <v>461******02</v>
      </c>
    </row>
    <row r="7322" spans="1:12" x14ac:dyDescent="0.25">
      <c r="A7322" s="23" t="s">
        <v>4739</v>
      </c>
      <c r="B7322" s="23" t="s">
        <v>4740</v>
      </c>
      <c r="C7322" s="23" t="s">
        <v>34</v>
      </c>
      <c r="D7322" s="24">
        <v>45365.788912037038</v>
      </c>
      <c r="E7322" s="25" t="s">
        <v>15</v>
      </c>
      <c r="F7322" s="26" t="s">
        <v>16</v>
      </c>
      <c r="G7322" s="26" t="s">
        <v>14</v>
      </c>
      <c r="H7322" s="23">
        <v>0</v>
      </c>
      <c r="I7322" s="27"/>
      <c r="J7322" s="28">
        <v>0</v>
      </c>
      <c r="K7322" t="str">
        <f>IF((LEN(relatorio_Ananindeua3[[#This Row],[CIF/CPF/CNPJ]])=14),relatorio_Ananindeua3[[#This Row],[CIF/CPF/CNPJ]],relatorio_Ananindeua3[[#This Row],[Coluna2]])</f>
        <v>39325726000130</v>
      </c>
      <c r="L7322" t="str">
        <f t="shared" si="115"/>
        <v>393******30</v>
      </c>
    </row>
    <row r="7323" spans="1:12" x14ac:dyDescent="0.25">
      <c r="A7323" s="23" t="s">
        <v>12862</v>
      </c>
      <c r="B7323" s="23" t="s">
        <v>12863</v>
      </c>
      <c r="C7323" s="23" t="s">
        <v>32</v>
      </c>
      <c r="D7323" s="24">
        <v>45365.824479166666</v>
      </c>
      <c r="E7323" s="25" t="s">
        <v>15</v>
      </c>
      <c r="F7323" s="26" t="s">
        <v>16</v>
      </c>
      <c r="G7323" s="26" t="s">
        <v>14</v>
      </c>
      <c r="H7323" s="23">
        <v>0</v>
      </c>
      <c r="I7323" s="27"/>
      <c r="J7323" s="28">
        <v>0</v>
      </c>
      <c r="K7323" t="str">
        <f>IF((LEN(relatorio_Ananindeua3[[#This Row],[CIF/CPF/CNPJ]])=14),relatorio_Ananindeua3[[#This Row],[CIF/CPF/CNPJ]],relatorio_Ananindeua3[[#This Row],[Coluna2]])</f>
        <v>54316149000103</v>
      </c>
      <c r="L7323" t="str">
        <f t="shared" si="115"/>
        <v>543******03</v>
      </c>
    </row>
    <row r="7324" spans="1:12" x14ac:dyDescent="0.25">
      <c r="A7324" s="23" t="s">
        <v>12858</v>
      </c>
      <c r="B7324" s="23" t="s">
        <v>12859</v>
      </c>
      <c r="C7324" s="23" t="s">
        <v>32</v>
      </c>
      <c r="D7324" s="24">
        <v>45365.824490740742</v>
      </c>
      <c r="E7324" s="25" t="s">
        <v>15</v>
      </c>
      <c r="F7324" s="26" t="s">
        <v>16</v>
      </c>
      <c r="G7324" s="26" t="s">
        <v>14</v>
      </c>
      <c r="H7324" s="23">
        <v>0</v>
      </c>
      <c r="I7324" s="27"/>
      <c r="J7324" s="28">
        <v>0</v>
      </c>
      <c r="K7324" t="str">
        <f>IF((LEN(relatorio_Ananindeua3[[#This Row],[CIF/CPF/CNPJ]])=14),relatorio_Ananindeua3[[#This Row],[CIF/CPF/CNPJ]],relatorio_Ananindeua3[[#This Row],[Coluna2]])</f>
        <v>54315201000107</v>
      </c>
      <c r="L7324" t="str">
        <f t="shared" si="115"/>
        <v>543******07</v>
      </c>
    </row>
    <row r="7325" spans="1:12" x14ac:dyDescent="0.25">
      <c r="A7325" s="23" t="s">
        <v>12850</v>
      </c>
      <c r="B7325" s="23" t="s">
        <v>12851</v>
      </c>
      <c r="C7325" s="23" t="s">
        <v>32</v>
      </c>
      <c r="D7325" s="24">
        <v>45365.853819444441</v>
      </c>
      <c r="E7325" s="25" t="s">
        <v>15</v>
      </c>
      <c r="F7325" s="26" t="s">
        <v>16</v>
      </c>
      <c r="G7325" s="26" t="s">
        <v>14</v>
      </c>
      <c r="H7325" s="23">
        <v>0</v>
      </c>
      <c r="I7325" s="27"/>
      <c r="J7325" s="28">
        <v>0</v>
      </c>
      <c r="K7325" t="str">
        <f>IF((LEN(relatorio_Ananindeua3[[#This Row],[CIF/CPF/CNPJ]])=14),relatorio_Ananindeua3[[#This Row],[CIF/CPF/CNPJ]],relatorio_Ananindeua3[[#This Row],[Coluna2]])</f>
        <v>54314775000160</v>
      </c>
      <c r="L7325" t="str">
        <f t="shared" si="115"/>
        <v>543******60</v>
      </c>
    </row>
    <row r="7326" spans="1:12" x14ac:dyDescent="0.25">
      <c r="A7326" s="23" t="s">
        <v>12856</v>
      </c>
      <c r="B7326" s="23" t="s">
        <v>12857</v>
      </c>
      <c r="C7326" s="23" t="s">
        <v>32</v>
      </c>
      <c r="D7326" s="24">
        <v>45365.872673611113</v>
      </c>
      <c r="E7326" s="25" t="s">
        <v>15</v>
      </c>
      <c r="F7326" s="26" t="s">
        <v>16</v>
      </c>
      <c r="G7326" s="26" t="s">
        <v>14</v>
      </c>
      <c r="H7326" s="23">
        <v>0</v>
      </c>
      <c r="I7326" s="27"/>
      <c r="J7326" s="28">
        <v>0</v>
      </c>
      <c r="K7326" t="str">
        <f>IF((LEN(relatorio_Ananindeua3[[#This Row],[CIF/CPF/CNPJ]])=14),relatorio_Ananindeua3[[#This Row],[CIF/CPF/CNPJ]],relatorio_Ananindeua3[[#This Row],[Coluna2]])</f>
        <v>54315034000102</v>
      </c>
      <c r="L7326" t="str">
        <f t="shared" si="115"/>
        <v>543******02</v>
      </c>
    </row>
    <row r="7327" spans="1:12" x14ac:dyDescent="0.25">
      <c r="A7327" s="23" t="s">
        <v>12860</v>
      </c>
      <c r="B7327" s="23" t="s">
        <v>12861</v>
      </c>
      <c r="C7327" s="23" t="s">
        <v>32</v>
      </c>
      <c r="D7327" s="24">
        <v>45365.872673611113</v>
      </c>
      <c r="E7327" s="25" t="s">
        <v>15</v>
      </c>
      <c r="F7327" s="26" t="s">
        <v>16</v>
      </c>
      <c r="G7327" s="26" t="s">
        <v>14</v>
      </c>
      <c r="H7327" s="23">
        <v>0</v>
      </c>
      <c r="I7327" s="27"/>
      <c r="J7327" s="28">
        <v>0</v>
      </c>
      <c r="K7327" t="str">
        <f>IF((LEN(relatorio_Ananindeua3[[#This Row],[CIF/CPF/CNPJ]])=14),relatorio_Ananindeua3[[#This Row],[CIF/CPF/CNPJ]],relatorio_Ananindeua3[[#This Row],[Coluna2]])</f>
        <v>54316065000170</v>
      </c>
      <c r="L7327" t="str">
        <f t="shared" si="115"/>
        <v>543******70</v>
      </c>
    </row>
    <row r="7328" spans="1:12" x14ac:dyDescent="0.25">
      <c r="A7328" s="23" t="s">
        <v>9984</v>
      </c>
      <c r="B7328" s="23" t="s">
        <v>9985</v>
      </c>
      <c r="C7328" s="23" t="s">
        <v>34</v>
      </c>
      <c r="D7328" s="24">
        <v>45365.894803240742</v>
      </c>
      <c r="E7328" s="25" t="s">
        <v>15</v>
      </c>
      <c r="F7328" s="26" t="s">
        <v>16</v>
      </c>
      <c r="G7328" s="26" t="s">
        <v>14</v>
      </c>
      <c r="H7328" s="23">
        <v>0</v>
      </c>
      <c r="I7328" s="27"/>
      <c r="J7328" s="28">
        <v>0</v>
      </c>
      <c r="K7328" t="str">
        <f>IF((LEN(relatorio_Ananindeua3[[#This Row],[CIF/CPF/CNPJ]])=14),relatorio_Ananindeua3[[#This Row],[CIF/CPF/CNPJ]],relatorio_Ananindeua3[[#This Row],[Coluna2]])</f>
        <v>52801023000107</v>
      </c>
      <c r="L7328" t="str">
        <f t="shared" si="115"/>
        <v>528******07</v>
      </c>
    </row>
    <row r="7329" spans="1:12" x14ac:dyDescent="0.25">
      <c r="A7329" s="23" t="s">
        <v>1956</v>
      </c>
      <c r="B7329" s="23" t="s">
        <v>1957</v>
      </c>
      <c r="C7329" s="23" t="s">
        <v>34</v>
      </c>
      <c r="D7329" s="24">
        <v>45365.894884259258</v>
      </c>
      <c r="E7329" s="25" t="s">
        <v>15</v>
      </c>
      <c r="F7329" s="26" t="s">
        <v>16</v>
      </c>
      <c r="G7329" s="26" t="s">
        <v>14</v>
      </c>
      <c r="H7329" s="23">
        <v>0</v>
      </c>
      <c r="I7329" s="27"/>
      <c r="J7329" s="28">
        <v>0</v>
      </c>
      <c r="K7329" t="str">
        <f>IF((LEN(relatorio_Ananindeua3[[#This Row],[CIF/CPF/CNPJ]])=14),relatorio_Ananindeua3[[#This Row],[CIF/CPF/CNPJ]],relatorio_Ananindeua3[[#This Row],[Coluna2]])</f>
        <v>26134235000160</v>
      </c>
      <c r="L7329" t="str">
        <f t="shared" si="115"/>
        <v>261******60</v>
      </c>
    </row>
    <row r="7330" spans="1:12" x14ac:dyDescent="0.25">
      <c r="A7330" s="23" t="s">
        <v>6904</v>
      </c>
      <c r="B7330" s="23" t="s">
        <v>6905</v>
      </c>
      <c r="C7330" s="23" t="s">
        <v>20</v>
      </c>
      <c r="D7330" s="24">
        <v>45366</v>
      </c>
      <c r="E7330" s="25" t="s">
        <v>15</v>
      </c>
      <c r="F7330" s="26" t="s">
        <v>19</v>
      </c>
      <c r="G7330" s="26" t="s">
        <v>13496</v>
      </c>
      <c r="H7330" s="23">
        <v>0</v>
      </c>
      <c r="I7330" s="27"/>
      <c r="J7330" s="28">
        <v>5</v>
      </c>
      <c r="K7330" t="str">
        <f>IF((LEN(relatorio_Ananindeua3[[#This Row],[CIF/CPF/CNPJ]])=14),relatorio_Ananindeua3[[#This Row],[CIF/CPF/CNPJ]],relatorio_Ananindeua3[[#This Row],[Coluna2]])</f>
        <v>46201083002393</v>
      </c>
      <c r="L7330" t="str">
        <f t="shared" si="115"/>
        <v>462******93</v>
      </c>
    </row>
    <row r="7331" spans="1:12" x14ac:dyDescent="0.25">
      <c r="A7331" s="23" t="s">
        <v>13467</v>
      </c>
      <c r="B7331" s="23" t="s">
        <v>13466</v>
      </c>
      <c r="C7331" s="23" t="s">
        <v>21</v>
      </c>
      <c r="D7331" s="24">
        <v>45366</v>
      </c>
      <c r="E7331" s="25" t="s">
        <v>15</v>
      </c>
      <c r="F7331" s="26" t="s">
        <v>19</v>
      </c>
      <c r="G7331" s="26" t="s">
        <v>13496</v>
      </c>
      <c r="H7331" s="23">
        <v>0</v>
      </c>
      <c r="I7331" s="27"/>
      <c r="J7331" s="28">
        <v>1832.25</v>
      </c>
      <c r="K7331" t="str">
        <f>IF((LEN(relatorio_Ananindeua3[[#This Row],[CIF/CPF/CNPJ]])=14),relatorio_Ananindeua3[[#This Row],[CIF/CPF/CNPJ]],relatorio_Ananindeua3[[#This Row],[Coluna2]])</f>
        <v>60975737005978</v>
      </c>
      <c r="L7331" t="str">
        <f t="shared" si="115"/>
        <v>609******78</v>
      </c>
    </row>
    <row r="7332" spans="1:12" x14ac:dyDescent="0.25">
      <c r="A7332" s="23" t="s">
        <v>9719</v>
      </c>
      <c r="B7332" s="23" t="s">
        <v>9720</v>
      </c>
      <c r="C7332" s="23" t="s">
        <v>34</v>
      </c>
      <c r="D7332" s="24">
        <v>45366.294085648151</v>
      </c>
      <c r="E7332" s="25" t="s">
        <v>15</v>
      </c>
      <c r="F7332" s="26" t="s">
        <v>16</v>
      </c>
      <c r="G7332" s="26" t="s">
        <v>14</v>
      </c>
      <c r="H7332" s="23">
        <v>0</v>
      </c>
      <c r="I7332" s="27"/>
      <c r="J7332" s="28">
        <v>0</v>
      </c>
      <c r="K7332" t="str">
        <f>IF((LEN(relatorio_Ananindeua3[[#This Row],[CIF/CPF/CNPJ]])=14),relatorio_Ananindeua3[[#This Row],[CIF/CPF/CNPJ]],relatorio_Ananindeua3[[#This Row],[Coluna2]])</f>
        <v>52086094000167</v>
      </c>
      <c r="L7332" t="str">
        <f t="shared" si="115"/>
        <v>520******67</v>
      </c>
    </row>
    <row r="7333" spans="1:12" x14ac:dyDescent="0.25">
      <c r="A7333" s="23" t="s">
        <v>12906</v>
      </c>
      <c r="B7333" s="23" t="s">
        <v>12907</v>
      </c>
      <c r="C7333" s="23" t="s">
        <v>32</v>
      </c>
      <c r="D7333" s="24">
        <v>45366.294166666667</v>
      </c>
      <c r="E7333" s="25" t="s">
        <v>15</v>
      </c>
      <c r="F7333" s="26" t="s">
        <v>16</v>
      </c>
      <c r="G7333" s="26" t="s">
        <v>14</v>
      </c>
      <c r="H7333" s="23">
        <v>0</v>
      </c>
      <c r="I7333" s="27"/>
      <c r="J7333" s="28">
        <v>0</v>
      </c>
      <c r="K7333" t="str">
        <f>IF((LEN(relatorio_Ananindeua3[[#This Row],[CIF/CPF/CNPJ]])=14),relatorio_Ananindeua3[[#This Row],[CIF/CPF/CNPJ]],relatorio_Ananindeua3[[#This Row],[Coluna2]])</f>
        <v>54333617000158</v>
      </c>
      <c r="L7333" t="str">
        <f t="shared" si="115"/>
        <v>543******58</v>
      </c>
    </row>
    <row r="7334" spans="1:12" x14ac:dyDescent="0.25">
      <c r="A7334" s="23" t="s">
        <v>12886</v>
      </c>
      <c r="B7334" s="23" t="s">
        <v>12887</v>
      </c>
      <c r="C7334" s="23" t="s">
        <v>32</v>
      </c>
      <c r="D7334" s="24">
        <v>45366.294178240743</v>
      </c>
      <c r="E7334" s="25" t="s">
        <v>15</v>
      </c>
      <c r="F7334" s="26" t="s">
        <v>16</v>
      </c>
      <c r="G7334" s="26" t="s">
        <v>14</v>
      </c>
      <c r="H7334" s="23">
        <v>0</v>
      </c>
      <c r="I7334" s="27"/>
      <c r="J7334" s="28">
        <v>0</v>
      </c>
      <c r="K7334" t="str">
        <f>IF((LEN(relatorio_Ananindeua3[[#This Row],[CIF/CPF/CNPJ]])=14),relatorio_Ananindeua3[[#This Row],[CIF/CPF/CNPJ]],relatorio_Ananindeua3[[#This Row],[Coluna2]])</f>
        <v>54325602000148</v>
      </c>
      <c r="L7334" t="str">
        <f t="shared" si="115"/>
        <v>543******48</v>
      </c>
    </row>
    <row r="7335" spans="1:12" x14ac:dyDescent="0.25">
      <c r="A7335" s="23" t="s">
        <v>12878</v>
      </c>
      <c r="B7335" s="23" t="s">
        <v>12879</v>
      </c>
      <c r="C7335" s="23" t="s">
        <v>32</v>
      </c>
      <c r="D7335" s="24">
        <v>45366.294189814813</v>
      </c>
      <c r="E7335" s="25" t="s">
        <v>15</v>
      </c>
      <c r="F7335" s="26" t="s">
        <v>16</v>
      </c>
      <c r="G7335" s="26" t="s">
        <v>14</v>
      </c>
      <c r="H7335" s="23">
        <v>0</v>
      </c>
      <c r="I7335" s="27"/>
      <c r="J7335" s="28">
        <v>0</v>
      </c>
      <c r="K7335" t="str">
        <f>IF((LEN(relatorio_Ananindeua3[[#This Row],[CIF/CPF/CNPJ]])=14),relatorio_Ananindeua3[[#This Row],[CIF/CPF/CNPJ]],relatorio_Ananindeua3[[#This Row],[Coluna2]])</f>
        <v>54322534000163</v>
      </c>
      <c r="L7335" t="str">
        <f t="shared" si="115"/>
        <v>543******63</v>
      </c>
    </row>
    <row r="7336" spans="1:12" x14ac:dyDescent="0.25">
      <c r="A7336" s="23" t="s">
        <v>12916</v>
      </c>
      <c r="B7336" s="23" t="s">
        <v>12917</v>
      </c>
      <c r="C7336" s="23" t="s">
        <v>32</v>
      </c>
      <c r="D7336" s="24">
        <v>45366.294317129628</v>
      </c>
      <c r="E7336" s="25" t="s">
        <v>15</v>
      </c>
      <c r="F7336" s="26" t="s">
        <v>16</v>
      </c>
      <c r="G7336" s="26" t="s">
        <v>14</v>
      </c>
      <c r="H7336" s="23">
        <v>0</v>
      </c>
      <c r="I7336" s="27"/>
      <c r="J7336" s="28">
        <v>0</v>
      </c>
      <c r="K7336" t="str">
        <f>IF((LEN(relatorio_Ananindeua3[[#This Row],[CIF/CPF/CNPJ]])=14),relatorio_Ananindeua3[[#This Row],[CIF/CPF/CNPJ]],relatorio_Ananindeua3[[#This Row],[Coluna2]])</f>
        <v>54335750000143</v>
      </c>
      <c r="L7336" t="str">
        <f t="shared" si="115"/>
        <v>543******43</v>
      </c>
    </row>
    <row r="7337" spans="1:12" x14ac:dyDescent="0.25">
      <c r="A7337" s="23" t="s">
        <v>12908</v>
      </c>
      <c r="B7337" s="23" t="s">
        <v>12909</v>
      </c>
      <c r="C7337" s="23" t="s">
        <v>32</v>
      </c>
      <c r="D7337" s="24">
        <v>45366.294328703705</v>
      </c>
      <c r="E7337" s="25" t="s">
        <v>15</v>
      </c>
      <c r="F7337" s="26" t="s">
        <v>16</v>
      </c>
      <c r="G7337" s="26" t="s">
        <v>14</v>
      </c>
      <c r="H7337" s="23">
        <v>0</v>
      </c>
      <c r="I7337" s="27"/>
      <c r="J7337" s="28">
        <v>0</v>
      </c>
      <c r="K7337" t="str">
        <f>IF((LEN(relatorio_Ananindeua3[[#This Row],[CIF/CPF/CNPJ]])=14),relatorio_Ananindeua3[[#This Row],[CIF/CPF/CNPJ]],relatorio_Ananindeua3[[#This Row],[Coluna2]])</f>
        <v>54333987000195</v>
      </c>
      <c r="L7337" t="str">
        <f t="shared" si="115"/>
        <v>543******95</v>
      </c>
    </row>
    <row r="7338" spans="1:12" x14ac:dyDescent="0.25">
      <c r="A7338" s="23" t="s">
        <v>12904</v>
      </c>
      <c r="B7338" s="23" t="s">
        <v>12905</v>
      </c>
      <c r="C7338" s="23" t="s">
        <v>32</v>
      </c>
      <c r="D7338" s="24">
        <v>45366.294340277775</v>
      </c>
      <c r="E7338" s="25" t="s">
        <v>15</v>
      </c>
      <c r="F7338" s="26" t="s">
        <v>16</v>
      </c>
      <c r="G7338" s="26" t="s">
        <v>14</v>
      </c>
      <c r="H7338" s="23">
        <v>0</v>
      </c>
      <c r="I7338" s="27"/>
      <c r="J7338" s="28">
        <v>0</v>
      </c>
      <c r="K7338" t="str">
        <f>IF((LEN(relatorio_Ananindeua3[[#This Row],[CIF/CPF/CNPJ]])=14),relatorio_Ananindeua3[[#This Row],[CIF/CPF/CNPJ]],relatorio_Ananindeua3[[#This Row],[Coluna2]])</f>
        <v>54332683000103</v>
      </c>
      <c r="L7338" t="str">
        <f t="shared" si="115"/>
        <v>543******03</v>
      </c>
    </row>
    <row r="7339" spans="1:12" x14ac:dyDescent="0.25">
      <c r="A7339" s="23" t="s">
        <v>12884</v>
      </c>
      <c r="B7339" s="23" t="s">
        <v>12885</v>
      </c>
      <c r="C7339" s="23" t="s">
        <v>32</v>
      </c>
      <c r="D7339" s="24">
        <v>45366.294351851851</v>
      </c>
      <c r="E7339" s="25" t="s">
        <v>15</v>
      </c>
      <c r="F7339" s="26" t="s">
        <v>16</v>
      </c>
      <c r="G7339" s="26" t="s">
        <v>14</v>
      </c>
      <c r="H7339" s="23">
        <v>0</v>
      </c>
      <c r="I7339" s="27"/>
      <c r="J7339" s="28">
        <v>0</v>
      </c>
      <c r="K7339" t="str">
        <f>IF((LEN(relatorio_Ananindeua3[[#This Row],[CIF/CPF/CNPJ]])=14),relatorio_Ananindeua3[[#This Row],[CIF/CPF/CNPJ]],relatorio_Ananindeua3[[#This Row],[Coluna2]])</f>
        <v>54324551000130</v>
      </c>
      <c r="L7339" t="str">
        <f t="shared" si="115"/>
        <v>543******30</v>
      </c>
    </row>
    <row r="7340" spans="1:12" x14ac:dyDescent="0.25">
      <c r="A7340" s="23" t="s">
        <v>12870</v>
      </c>
      <c r="B7340" s="23" t="s">
        <v>12871</v>
      </c>
      <c r="C7340" s="23" t="s">
        <v>32</v>
      </c>
      <c r="D7340" s="24">
        <v>45366.294363425928</v>
      </c>
      <c r="E7340" s="25" t="s">
        <v>15</v>
      </c>
      <c r="F7340" s="26" t="s">
        <v>16</v>
      </c>
      <c r="G7340" s="26" t="s">
        <v>14</v>
      </c>
      <c r="H7340" s="23">
        <v>0</v>
      </c>
      <c r="I7340" s="27"/>
      <c r="J7340" s="28">
        <v>0</v>
      </c>
      <c r="K7340" t="str">
        <f>IF((LEN(relatorio_Ananindeua3[[#This Row],[CIF/CPF/CNPJ]])=14),relatorio_Ananindeua3[[#This Row],[CIF/CPF/CNPJ]],relatorio_Ananindeua3[[#This Row],[Coluna2]])</f>
        <v>54319265000186</v>
      </c>
      <c r="L7340" t="str">
        <f t="shared" si="115"/>
        <v>543******86</v>
      </c>
    </row>
    <row r="7341" spans="1:12" x14ac:dyDescent="0.25">
      <c r="A7341" s="23" t="s">
        <v>4561</v>
      </c>
      <c r="B7341" s="23" t="s">
        <v>4562</v>
      </c>
      <c r="C7341" s="23" t="s">
        <v>34</v>
      </c>
      <c r="D7341" s="24">
        <v>45366.294409722221</v>
      </c>
      <c r="E7341" s="25" t="s">
        <v>15</v>
      </c>
      <c r="F7341" s="26" t="s">
        <v>16</v>
      </c>
      <c r="G7341" s="26" t="s">
        <v>14</v>
      </c>
      <c r="H7341" s="23">
        <v>0</v>
      </c>
      <c r="I7341" s="27"/>
      <c r="J7341" s="28">
        <v>0</v>
      </c>
      <c r="K7341" t="str">
        <f>IF((LEN(relatorio_Ananindeua3[[#This Row],[CIF/CPF/CNPJ]])=14),relatorio_Ananindeua3[[#This Row],[CIF/CPF/CNPJ]],relatorio_Ananindeua3[[#This Row],[Coluna2]])</f>
        <v>37979292000166</v>
      </c>
      <c r="L7341" t="str">
        <f t="shared" si="115"/>
        <v>379******66</v>
      </c>
    </row>
    <row r="7342" spans="1:12" x14ac:dyDescent="0.25">
      <c r="A7342" s="23" t="s">
        <v>12918</v>
      </c>
      <c r="B7342" s="23" t="s">
        <v>12919</v>
      </c>
      <c r="C7342" s="23" t="s">
        <v>32</v>
      </c>
      <c r="D7342" s="24">
        <v>45366.294432870367</v>
      </c>
      <c r="E7342" s="25" t="s">
        <v>15</v>
      </c>
      <c r="F7342" s="26" t="s">
        <v>16</v>
      </c>
      <c r="G7342" s="26" t="s">
        <v>14</v>
      </c>
      <c r="H7342" s="23">
        <v>0</v>
      </c>
      <c r="I7342" s="27"/>
      <c r="J7342" s="28">
        <v>0</v>
      </c>
      <c r="K7342" t="str">
        <f>IF((LEN(relatorio_Ananindeua3[[#This Row],[CIF/CPF/CNPJ]])=14),relatorio_Ananindeua3[[#This Row],[CIF/CPF/CNPJ]],relatorio_Ananindeua3[[#This Row],[Coluna2]])</f>
        <v>54335892000100</v>
      </c>
      <c r="L7342" t="str">
        <f t="shared" si="115"/>
        <v>543******00</v>
      </c>
    </row>
    <row r="7343" spans="1:12" x14ac:dyDescent="0.25">
      <c r="A7343" s="23" t="s">
        <v>12920</v>
      </c>
      <c r="B7343" s="23" t="s">
        <v>12921</v>
      </c>
      <c r="C7343" s="23" t="s">
        <v>32</v>
      </c>
      <c r="D7343" s="24">
        <v>45366.294432870367</v>
      </c>
      <c r="E7343" s="25" t="s">
        <v>15</v>
      </c>
      <c r="F7343" s="26" t="s">
        <v>16</v>
      </c>
      <c r="G7343" s="26" t="s">
        <v>14</v>
      </c>
      <c r="H7343" s="23">
        <v>0</v>
      </c>
      <c r="I7343" s="27"/>
      <c r="J7343" s="28">
        <v>0</v>
      </c>
      <c r="K7343" t="str">
        <f>IF((LEN(relatorio_Ananindeua3[[#This Row],[CIF/CPF/CNPJ]])=14),relatorio_Ananindeua3[[#This Row],[CIF/CPF/CNPJ]],relatorio_Ananindeua3[[#This Row],[Coluna2]])</f>
        <v>54336512000152</v>
      </c>
      <c r="L7343" t="str">
        <f t="shared" si="115"/>
        <v>543******52</v>
      </c>
    </row>
    <row r="7344" spans="1:12" x14ac:dyDescent="0.25">
      <c r="A7344" s="23" t="s">
        <v>12874</v>
      </c>
      <c r="B7344" s="23" t="s">
        <v>12875</v>
      </c>
      <c r="C7344" s="23" t="s">
        <v>32</v>
      </c>
      <c r="D7344" s="24">
        <v>45366.294456018521</v>
      </c>
      <c r="E7344" s="25" t="s">
        <v>15</v>
      </c>
      <c r="F7344" s="26" t="s">
        <v>16</v>
      </c>
      <c r="G7344" s="26" t="s">
        <v>14</v>
      </c>
      <c r="H7344" s="23">
        <v>0</v>
      </c>
      <c r="I7344" s="27"/>
      <c r="J7344" s="28">
        <v>0</v>
      </c>
      <c r="K7344" t="str">
        <f>IF((LEN(relatorio_Ananindeua3[[#This Row],[CIF/CPF/CNPJ]])=14),relatorio_Ananindeua3[[#This Row],[CIF/CPF/CNPJ]],relatorio_Ananindeua3[[#This Row],[Coluna2]])</f>
        <v>54319861000166</v>
      </c>
      <c r="L7344" t="str">
        <f t="shared" si="115"/>
        <v>543******66</v>
      </c>
    </row>
    <row r="7345" spans="1:12" x14ac:dyDescent="0.25">
      <c r="A7345" s="23" t="s">
        <v>12882</v>
      </c>
      <c r="B7345" s="23" t="s">
        <v>12883</v>
      </c>
      <c r="C7345" s="23" t="s">
        <v>32</v>
      </c>
      <c r="D7345" s="24">
        <v>45366.294560185182</v>
      </c>
      <c r="E7345" s="25" t="s">
        <v>15</v>
      </c>
      <c r="F7345" s="26" t="s">
        <v>16</v>
      </c>
      <c r="G7345" s="26" t="s">
        <v>14</v>
      </c>
      <c r="H7345" s="23">
        <v>0</v>
      </c>
      <c r="I7345" s="27"/>
      <c r="J7345" s="28">
        <v>0</v>
      </c>
      <c r="K7345" t="str">
        <f>IF((LEN(relatorio_Ananindeua3[[#This Row],[CIF/CPF/CNPJ]])=14),relatorio_Ananindeua3[[#This Row],[CIF/CPF/CNPJ]],relatorio_Ananindeua3[[#This Row],[Coluna2]])</f>
        <v>54324434000176</v>
      </c>
      <c r="L7345" t="str">
        <f t="shared" si="115"/>
        <v>543******76</v>
      </c>
    </row>
    <row r="7346" spans="1:12" x14ac:dyDescent="0.25">
      <c r="A7346" s="23" t="s">
        <v>12880</v>
      </c>
      <c r="B7346" s="23" t="s">
        <v>12881</v>
      </c>
      <c r="C7346" s="23" t="s">
        <v>32</v>
      </c>
      <c r="D7346" s="24">
        <v>45366.294571759259</v>
      </c>
      <c r="E7346" s="25" t="s">
        <v>15</v>
      </c>
      <c r="F7346" s="26" t="s">
        <v>16</v>
      </c>
      <c r="G7346" s="26" t="s">
        <v>14</v>
      </c>
      <c r="H7346" s="23">
        <v>0</v>
      </c>
      <c r="I7346" s="27"/>
      <c r="J7346" s="28">
        <v>0</v>
      </c>
      <c r="K7346" t="str">
        <f>IF((LEN(relatorio_Ananindeua3[[#This Row],[CIF/CPF/CNPJ]])=14),relatorio_Ananindeua3[[#This Row],[CIF/CPF/CNPJ]],relatorio_Ananindeua3[[#This Row],[Coluna2]])</f>
        <v>54323083000189</v>
      </c>
      <c r="L7346" t="str">
        <f t="shared" si="115"/>
        <v>543******89</v>
      </c>
    </row>
    <row r="7347" spans="1:12" x14ac:dyDescent="0.25">
      <c r="A7347" s="23" t="s">
        <v>3035</v>
      </c>
      <c r="B7347" s="23" t="s">
        <v>3036</v>
      </c>
      <c r="C7347" s="23" t="s">
        <v>34</v>
      </c>
      <c r="D7347" s="24">
        <v>45366.294664351852</v>
      </c>
      <c r="E7347" s="25" t="s">
        <v>15</v>
      </c>
      <c r="F7347" s="26" t="s">
        <v>16</v>
      </c>
      <c r="G7347" s="26" t="s">
        <v>14</v>
      </c>
      <c r="H7347" s="23">
        <v>0</v>
      </c>
      <c r="I7347" s="27"/>
      <c r="J7347" s="28">
        <v>0</v>
      </c>
      <c r="K7347" t="str">
        <f>IF((LEN(relatorio_Ananindeua3[[#This Row],[CIF/CPF/CNPJ]])=14),relatorio_Ananindeua3[[#This Row],[CIF/CPF/CNPJ]],relatorio_Ananindeua3[[#This Row],[Coluna2]])</f>
        <v>31630389000182</v>
      </c>
      <c r="L7347" t="str">
        <f t="shared" si="115"/>
        <v>316******82</v>
      </c>
    </row>
    <row r="7348" spans="1:12" x14ac:dyDescent="0.25">
      <c r="A7348" s="23" t="s">
        <v>12902</v>
      </c>
      <c r="B7348" s="23" t="s">
        <v>12903</v>
      </c>
      <c r="C7348" s="23" t="s">
        <v>32</v>
      </c>
      <c r="D7348" s="24">
        <v>45366.294687499998</v>
      </c>
      <c r="E7348" s="25" t="s">
        <v>15</v>
      </c>
      <c r="F7348" s="26" t="s">
        <v>16</v>
      </c>
      <c r="G7348" s="26" t="s">
        <v>14</v>
      </c>
      <c r="H7348" s="23">
        <v>0</v>
      </c>
      <c r="I7348" s="27"/>
      <c r="J7348" s="28">
        <v>0</v>
      </c>
      <c r="K7348" t="str">
        <f>IF((LEN(relatorio_Ananindeua3[[#This Row],[CIF/CPF/CNPJ]])=14),relatorio_Ananindeua3[[#This Row],[CIF/CPF/CNPJ]],relatorio_Ananindeua3[[#This Row],[Coluna2]])</f>
        <v>54330897000140</v>
      </c>
      <c r="L7348" t="str">
        <f t="shared" si="115"/>
        <v>543******40</v>
      </c>
    </row>
    <row r="7349" spans="1:12" x14ac:dyDescent="0.25">
      <c r="A7349" s="23" t="s">
        <v>12896</v>
      </c>
      <c r="B7349" s="23" t="s">
        <v>12897</v>
      </c>
      <c r="C7349" s="23" t="s">
        <v>32</v>
      </c>
      <c r="D7349" s="24">
        <v>45366.294699074075</v>
      </c>
      <c r="E7349" s="25" t="s">
        <v>15</v>
      </c>
      <c r="F7349" s="26" t="s">
        <v>16</v>
      </c>
      <c r="G7349" s="26" t="s">
        <v>14</v>
      </c>
      <c r="H7349" s="23">
        <v>0</v>
      </c>
      <c r="I7349" s="27"/>
      <c r="J7349" s="28">
        <v>0</v>
      </c>
      <c r="K7349" t="str">
        <f>IF((LEN(relatorio_Ananindeua3[[#This Row],[CIF/CPF/CNPJ]])=14),relatorio_Ananindeua3[[#This Row],[CIF/CPF/CNPJ]],relatorio_Ananindeua3[[#This Row],[Coluna2]])</f>
        <v>54329590000120</v>
      </c>
      <c r="L7349" t="str">
        <f t="shared" si="115"/>
        <v>543******20</v>
      </c>
    </row>
    <row r="7350" spans="1:12" x14ac:dyDescent="0.25">
      <c r="A7350" s="23" t="s">
        <v>10184</v>
      </c>
      <c r="B7350" s="23" t="s">
        <v>10185</v>
      </c>
      <c r="C7350" s="23" t="s">
        <v>34</v>
      </c>
      <c r="D7350" s="24">
        <v>45366.294722222221</v>
      </c>
      <c r="E7350" s="25" t="s">
        <v>15</v>
      </c>
      <c r="F7350" s="26" t="s">
        <v>16</v>
      </c>
      <c r="G7350" s="26" t="s">
        <v>14</v>
      </c>
      <c r="H7350" s="23">
        <v>0</v>
      </c>
      <c r="I7350" s="27"/>
      <c r="J7350" s="28">
        <v>0</v>
      </c>
      <c r="K7350" t="str">
        <f>IF((LEN(relatorio_Ananindeua3[[#This Row],[CIF/CPF/CNPJ]])=14),relatorio_Ananindeua3[[#This Row],[CIF/CPF/CNPJ]],relatorio_Ananindeua3[[#This Row],[Coluna2]])</f>
        <v>53359770000191</v>
      </c>
      <c r="L7350" t="str">
        <f t="shared" si="115"/>
        <v>533******91</v>
      </c>
    </row>
    <row r="7351" spans="1:12" x14ac:dyDescent="0.25">
      <c r="A7351" s="23" t="s">
        <v>7140</v>
      </c>
      <c r="B7351" s="23" t="s">
        <v>7141</v>
      </c>
      <c r="C7351" s="23" t="s">
        <v>34</v>
      </c>
      <c r="D7351" s="24">
        <v>45366.294745370367</v>
      </c>
      <c r="E7351" s="25" t="s">
        <v>15</v>
      </c>
      <c r="F7351" s="26" t="s">
        <v>16</v>
      </c>
      <c r="G7351" s="26" t="s">
        <v>14</v>
      </c>
      <c r="H7351" s="23">
        <v>0</v>
      </c>
      <c r="I7351" s="27"/>
      <c r="J7351" s="28">
        <v>0</v>
      </c>
      <c r="K7351" t="str">
        <f>IF((LEN(relatorio_Ananindeua3[[#This Row],[CIF/CPF/CNPJ]])=14),relatorio_Ananindeua3[[#This Row],[CIF/CPF/CNPJ]],relatorio_Ananindeua3[[#This Row],[Coluna2]])</f>
        <v>46777754000153</v>
      </c>
      <c r="L7351" t="str">
        <f t="shared" si="115"/>
        <v>467******53</v>
      </c>
    </row>
    <row r="7352" spans="1:12" x14ac:dyDescent="0.25">
      <c r="A7352" s="23" t="s">
        <v>12912</v>
      </c>
      <c r="B7352" s="23" t="s">
        <v>12913</v>
      </c>
      <c r="C7352" s="23" t="s">
        <v>32</v>
      </c>
      <c r="D7352" s="24">
        <v>45366.295844907407</v>
      </c>
      <c r="E7352" s="25" t="s">
        <v>15</v>
      </c>
      <c r="F7352" s="26" t="s">
        <v>16</v>
      </c>
      <c r="G7352" s="26" t="s">
        <v>14</v>
      </c>
      <c r="H7352" s="23">
        <v>0</v>
      </c>
      <c r="I7352" s="27"/>
      <c r="J7352" s="28">
        <v>0</v>
      </c>
      <c r="K7352" t="str">
        <f>IF((LEN(relatorio_Ananindeua3[[#This Row],[CIF/CPF/CNPJ]])=14),relatorio_Ananindeua3[[#This Row],[CIF/CPF/CNPJ]],relatorio_Ananindeua3[[#This Row],[Coluna2]])</f>
        <v>54335124000157</v>
      </c>
      <c r="L7352" t="str">
        <f t="shared" si="115"/>
        <v>543******57</v>
      </c>
    </row>
    <row r="7353" spans="1:12" x14ac:dyDescent="0.25">
      <c r="A7353" s="23" t="s">
        <v>12876</v>
      </c>
      <c r="B7353" s="23" t="s">
        <v>12877</v>
      </c>
      <c r="C7353" s="23" t="s">
        <v>32</v>
      </c>
      <c r="D7353" s="24">
        <v>45366.29587962963</v>
      </c>
      <c r="E7353" s="25" t="s">
        <v>15</v>
      </c>
      <c r="F7353" s="26" t="s">
        <v>16</v>
      </c>
      <c r="G7353" s="26" t="s">
        <v>14</v>
      </c>
      <c r="H7353" s="23">
        <v>0</v>
      </c>
      <c r="I7353" s="27"/>
      <c r="J7353" s="28">
        <v>0</v>
      </c>
      <c r="K7353" t="str">
        <f>IF((LEN(relatorio_Ananindeua3[[#This Row],[CIF/CPF/CNPJ]])=14),relatorio_Ananindeua3[[#This Row],[CIF/CPF/CNPJ]],relatorio_Ananindeua3[[#This Row],[Coluna2]])</f>
        <v>54322333000166</v>
      </c>
      <c r="L7353" t="str">
        <f t="shared" si="115"/>
        <v>543******66</v>
      </c>
    </row>
    <row r="7354" spans="1:12" x14ac:dyDescent="0.25">
      <c r="A7354" s="23" t="s">
        <v>12914</v>
      </c>
      <c r="B7354" s="23" t="s">
        <v>12915</v>
      </c>
      <c r="C7354" s="23" t="s">
        <v>32</v>
      </c>
      <c r="D7354" s="24">
        <v>45366.295937499999</v>
      </c>
      <c r="E7354" s="25" t="s">
        <v>15</v>
      </c>
      <c r="F7354" s="26" t="s">
        <v>16</v>
      </c>
      <c r="G7354" s="26" t="s">
        <v>14</v>
      </c>
      <c r="H7354" s="23">
        <v>0</v>
      </c>
      <c r="I7354" s="27"/>
      <c r="J7354" s="28">
        <v>0</v>
      </c>
      <c r="K7354" t="str">
        <f>IF((LEN(relatorio_Ananindeua3[[#This Row],[CIF/CPF/CNPJ]])=14),relatorio_Ananindeua3[[#This Row],[CIF/CPF/CNPJ]],relatorio_Ananindeua3[[#This Row],[Coluna2]])</f>
        <v>54335131000159</v>
      </c>
      <c r="L7354" t="str">
        <f t="shared" si="115"/>
        <v>543******59</v>
      </c>
    </row>
    <row r="7355" spans="1:12" x14ac:dyDescent="0.25">
      <c r="A7355" s="23" t="s">
        <v>12910</v>
      </c>
      <c r="B7355" s="23" t="s">
        <v>12911</v>
      </c>
      <c r="C7355" s="23" t="s">
        <v>32</v>
      </c>
      <c r="D7355" s="24">
        <v>45366.295949074076</v>
      </c>
      <c r="E7355" s="25" t="s">
        <v>15</v>
      </c>
      <c r="F7355" s="26" t="s">
        <v>16</v>
      </c>
      <c r="G7355" s="26" t="s">
        <v>14</v>
      </c>
      <c r="H7355" s="23">
        <v>0</v>
      </c>
      <c r="I7355" s="27"/>
      <c r="J7355" s="28">
        <v>0</v>
      </c>
      <c r="K7355" t="str">
        <f>IF((LEN(relatorio_Ananindeua3[[#This Row],[CIF/CPF/CNPJ]])=14),relatorio_Ananindeua3[[#This Row],[CIF/CPF/CNPJ]],relatorio_Ananindeua3[[#This Row],[Coluna2]])</f>
        <v>54334581000127</v>
      </c>
      <c r="L7355" t="str">
        <f t="shared" si="115"/>
        <v>543******27</v>
      </c>
    </row>
    <row r="7356" spans="1:12" x14ac:dyDescent="0.25">
      <c r="A7356" s="23" t="s">
        <v>12872</v>
      </c>
      <c r="B7356" s="23" t="s">
        <v>12873</v>
      </c>
      <c r="C7356" s="23" t="s">
        <v>32</v>
      </c>
      <c r="D7356" s="24">
        <v>45366.295960648145</v>
      </c>
      <c r="E7356" s="25" t="s">
        <v>15</v>
      </c>
      <c r="F7356" s="26" t="s">
        <v>16</v>
      </c>
      <c r="G7356" s="26" t="s">
        <v>14</v>
      </c>
      <c r="H7356" s="23">
        <v>0</v>
      </c>
      <c r="I7356" s="27"/>
      <c r="J7356" s="28">
        <v>0</v>
      </c>
      <c r="K7356" t="str">
        <f>IF((LEN(relatorio_Ananindeua3[[#This Row],[CIF/CPF/CNPJ]])=14),relatorio_Ananindeua3[[#This Row],[CIF/CPF/CNPJ]],relatorio_Ananindeua3[[#This Row],[Coluna2]])</f>
        <v>54319283000168</v>
      </c>
      <c r="L7356" t="str">
        <f t="shared" si="115"/>
        <v>543******68</v>
      </c>
    </row>
    <row r="7357" spans="1:12" x14ac:dyDescent="0.25">
      <c r="A7357" s="23" t="s">
        <v>12890</v>
      </c>
      <c r="B7357" s="23" t="s">
        <v>12891</v>
      </c>
      <c r="C7357" s="23" t="s">
        <v>34</v>
      </c>
      <c r="D7357" s="24">
        <v>45366.296041666668</v>
      </c>
      <c r="E7357" s="25" t="s">
        <v>15</v>
      </c>
      <c r="F7357" s="26" t="s">
        <v>16</v>
      </c>
      <c r="G7357" s="26" t="s">
        <v>14</v>
      </c>
      <c r="H7357" s="23">
        <v>0</v>
      </c>
      <c r="I7357" s="27"/>
      <c r="J7357" s="28">
        <v>0</v>
      </c>
      <c r="K7357" t="str">
        <f>IF((LEN(relatorio_Ananindeua3[[#This Row],[CIF/CPF/CNPJ]])=14),relatorio_Ananindeua3[[#This Row],[CIF/CPF/CNPJ]],relatorio_Ananindeua3[[#This Row],[Coluna2]])</f>
        <v>54326709000100</v>
      </c>
      <c r="L7357" t="str">
        <f t="shared" si="115"/>
        <v>543******00</v>
      </c>
    </row>
    <row r="7358" spans="1:12" x14ac:dyDescent="0.25">
      <c r="A7358" s="23" t="s">
        <v>6669</v>
      </c>
      <c r="B7358" s="23" t="s">
        <v>6670</v>
      </c>
      <c r="C7358" s="23" t="s">
        <v>34</v>
      </c>
      <c r="D7358" s="24">
        <v>45366.296087962961</v>
      </c>
      <c r="E7358" s="25" t="s">
        <v>15</v>
      </c>
      <c r="F7358" s="26" t="s">
        <v>16</v>
      </c>
      <c r="G7358" s="26" t="s">
        <v>14</v>
      </c>
      <c r="H7358" s="23">
        <v>0</v>
      </c>
      <c r="I7358" s="27"/>
      <c r="J7358" s="28">
        <v>0</v>
      </c>
      <c r="K7358" t="str">
        <f>IF((LEN(relatorio_Ananindeua3[[#This Row],[CIF/CPF/CNPJ]])=14),relatorio_Ananindeua3[[#This Row],[CIF/CPF/CNPJ]],relatorio_Ananindeua3[[#This Row],[Coluna2]])</f>
        <v>45567863000183</v>
      </c>
      <c r="L7358" t="str">
        <f t="shared" si="115"/>
        <v>455******83</v>
      </c>
    </row>
    <row r="7359" spans="1:12" x14ac:dyDescent="0.25">
      <c r="A7359" s="23" t="s">
        <v>12898</v>
      </c>
      <c r="B7359" s="23" t="s">
        <v>12899</v>
      </c>
      <c r="C7359" s="23" t="s">
        <v>32</v>
      </c>
      <c r="D7359" s="24">
        <v>45366.296099537038</v>
      </c>
      <c r="E7359" s="25" t="s">
        <v>15</v>
      </c>
      <c r="F7359" s="26" t="s">
        <v>16</v>
      </c>
      <c r="G7359" s="26" t="s">
        <v>14</v>
      </c>
      <c r="H7359" s="23">
        <v>0</v>
      </c>
      <c r="I7359" s="27"/>
      <c r="J7359" s="28">
        <v>0</v>
      </c>
      <c r="K7359" t="str">
        <f>IF((LEN(relatorio_Ananindeua3[[#This Row],[CIF/CPF/CNPJ]])=14),relatorio_Ananindeua3[[#This Row],[CIF/CPF/CNPJ]],relatorio_Ananindeua3[[#This Row],[Coluna2]])</f>
        <v>54329936000190</v>
      </c>
      <c r="L7359" t="str">
        <f t="shared" si="115"/>
        <v>543******90</v>
      </c>
    </row>
    <row r="7360" spans="1:12" x14ac:dyDescent="0.25">
      <c r="A7360" s="23" t="s">
        <v>12900</v>
      </c>
      <c r="B7360" s="23" t="s">
        <v>12901</v>
      </c>
      <c r="C7360" s="23" t="s">
        <v>32</v>
      </c>
      <c r="D7360" s="24">
        <v>45366.296099537038</v>
      </c>
      <c r="E7360" s="25" t="s">
        <v>15</v>
      </c>
      <c r="F7360" s="26" t="s">
        <v>16</v>
      </c>
      <c r="G7360" s="26" t="s">
        <v>14</v>
      </c>
      <c r="H7360" s="23">
        <v>0</v>
      </c>
      <c r="I7360" s="27"/>
      <c r="J7360" s="28">
        <v>0</v>
      </c>
      <c r="K7360" t="str">
        <f>IF((LEN(relatorio_Ananindeua3[[#This Row],[CIF/CPF/CNPJ]])=14),relatorio_Ananindeua3[[#This Row],[CIF/CPF/CNPJ]],relatorio_Ananindeua3[[#This Row],[Coluna2]])</f>
        <v>54330474000120</v>
      </c>
      <c r="L7360" t="str">
        <f t="shared" si="115"/>
        <v>543******20</v>
      </c>
    </row>
    <row r="7361" spans="1:12" x14ac:dyDescent="0.25">
      <c r="A7361" s="23" t="s">
        <v>12888</v>
      </c>
      <c r="B7361" s="23" t="s">
        <v>12889</v>
      </c>
      <c r="C7361" s="23" t="s">
        <v>32</v>
      </c>
      <c r="D7361" s="24">
        <v>45366.296111111114</v>
      </c>
      <c r="E7361" s="25" t="s">
        <v>15</v>
      </c>
      <c r="F7361" s="26" t="s">
        <v>16</v>
      </c>
      <c r="G7361" s="26" t="s">
        <v>14</v>
      </c>
      <c r="H7361" s="23">
        <v>0</v>
      </c>
      <c r="I7361" s="27"/>
      <c r="J7361" s="28">
        <v>0</v>
      </c>
      <c r="K7361" t="str">
        <f>IF((LEN(relatorio_Ananindeua3[[#This Row],[CIF/CPF/CNPJ]])=14),relatorio_Ananindeua3[[#This Row],[CIF/CPF/CNPJ]],relatorio_Ananindeua3[[#This Row],[Coluna2]])</f>
        <v>54326381000122</v>
      </c>
      <c r="L7361" t="str">
        <f t="shared" si="115"/>
        <v>543******22</v>
      </c>
    </row>
    <row r="7362" spans="1:12" x14ac:dyDescent="0.25">
      <c r="A7362" s="23" t="s">
        <v>8546</v>
      </c>
      <c r="B7362" s="23" t="s">
        <v>8547</v>
      </c>
      <c r="C7362" s="23" t="s">
        <v>34</v>
      </c>
      <c r="D7362" s="24">
        <v>45366.296122685184</v>
      </c>
      <c r="E7362" s="25" t="s">
        <v>15</v>
      </c>
      <c r="F7362" s="26" t="s">
        <v>16</v>
      </c>
      <c r="G7362" s="26" t="s">
        <v>14</v>
      </c>
      <c r="H7362" s="23">
        <v>0</v>
      </c>
      <c r="I7362" s="27"/>
      <c r="J7362" s="28">
        <v>0</v>
      </c>
      <c r="K7362" t="str">
        <f>IF((LEN(relatorio_Ananindeua3[[#This Row],[CIF/CPF/CNPJ]])=14),relatorio_Ananindeua3[[#This Row],[CIF/CPF/CNPJ]],relatorio_Ananindeua3[[#This Row],[Coluna2]])</f>
        <v>49982257000185</v>
      </c>
      <c r="L7362" t="str">
        <f t="shared" si="115"/>
        <v>499******85</v>
      </c>
    </row>
    <row r="7363" spans="1:12" x14ac:dyDescent="0.25">
      <c r="A7363" s="23" t="s">
        <v>2694</v>
      </c>
      <c r="B7363" s="23" t="s">
        <v>2695</v>
      </c>
      <c r="C7363" s="23" t="s">
        <v>34</v>
      </c>
      <c r="D7363" s="24">
        <v>45366.296157407407</v>
      </c>
      <c r="E7363" s="25" t="s">
        <v>15</v>
      </c>
      <c r="F7363" s="26" t="s">
        <v>16</v>
      </c>
      <c r="G7363" s="26" t="s">
        <v>14</v>
      </c>
      <c r="H7363" s="23">
        <v>0</v>
      </c>
      <c r="I7363" s="27"/>
      <c r="J7363" s="28">
        <v>0</v>
      </c>
      <c r="K7363" t="str">
        <f>IF((LEN(relatorio_Ananindeua3[[#This Row],[CIF/CPF/CNPJ]])=14),relatorio_Ananindeua3[[#This Row],[CIF/CPF/CNPJ]],relatorio_Ananindeua3[[#This Row],[Coluna2]])</f>
        <v>29946018000162</v>
      </c>
      <c r="L7363" t="str">
        <f t="shared" si="115"/>
        <v>299******62</v>
      </c>
    </row>
    <row r="7364" spans="1:12" x14ac:dyDescent="0.25">
      <c r="A7364" s="23" t="s">
        <v>12894</v>
      </c>
      <c r="B7364" s="23" t="s">
        <v>12895</v>
      </c>
      <c r="C7364" s="23" t="s">
        <v>32</v>
      </c>
      <c r="D7364" s="24">
        <v>45366.29619212963</v>
      </c>
      <c r="E7364" s="25" t="s">
        <v>15</v>
      </c>
      <c r="F7364" s="26" t="s">
        <v>16</v>
      </c>
      <c r="G7364" s="26" t="s">
        <v>14</v>
      </c>
      <c r="H7364" s="23">
        <v>0</v>
      </c>
      <c r="I7364" s="27"/>
      <c r="J7364" s="28">
        <v>0</v>
      </c>
      <c r="K7364" t="str">
        <f>IF((LEN(relatorio_Ananindeua3[[#This Row],[CIF/CPF/CNPJ]])=14),relatorio_Ananindeua3[[#This Row],[CIF/CPF/CNPJ]],relatorio_Ananindeua3[[#This Row],[Coluna2]])</f>
        <v>54329521000116</v>
      </c>
      <c r="L7364" t="str">
        <f t="shared" si="115"/>
        <v>543******16</v>
      </c>
    </row>
    <row r="7365" spans="1:12" x14ac:dyDescent="0.25">
      <c r="A7365" s="23" t="s">
        <v>12890</v>
      </c>
      <c r="B7365" s="23" t="s">
        <v>12891</v>
      </c>
      <c r="C7365" s="23" t="s">
        <v>32</v>
      </c>
      <c r="D7365" s="24">
        <v>45366.296203703707</v>
      </c>
      <c r="E7365" s="25" t="s">
        <v>15</v>
      </c>
      <c r="F7365" s="26" t="s">
        <v>16</v>
      </c>
      <c r="G7365" s="26" t="s">
        <v>14</v>
      </c>
      <c r="H7365" s="23">
        <v>0</v>
      </c>
      <c r="I7365" s="27"/>
      <c r="J7365" s="28">
        <v>0</v>
      </c>
      <c r="K7365" t="str">
        <f>IF((LEN(relatorio_Ananindeua3[[#This Row],[CIF/CPF/CNPJ]])=14),relatorio_Ananindeua3[[#This Row],[CIF/CPF/CNPJ]],relatorio_Ananindeua3[[#This Row],[Coluna2]])</f>
        <v>54326709000100</v>
      </c>
      <c r="L7365" t="str">
        <f t="shared" si="115"/>
        <v>543******00</v>
      </c>
    </row>
    <row r="7366" spans="1:12" x14ac:dyDescent="0.25">
      <c r="A7366" s="23" t="s">
        <v>12892</v>
      </c>
      <c r="B7366" s="23" t="s">
        <v>12893</v>
      </c>
      <c r="C7366" s="23" t="s">
        <v>32</v>
      </c>
      <c r="D7366" s="24">
        <v>45366.296203703707</v>
      </c>
      <c r="E7366" s="25" t="s">
        <v>15</v>
      </c>
      <c r="F7366" s="26" t="s">
        <v>16</v>
      </c>
      <c r="G7366" s="26" t="s">
        <v>14</v>
      </c>
      <c r="H7366" s="23">
        <v>0</v>
      </c>
      <c r="I7366" s="27"/>
      <c r="J7366" s="28">
        <v>0</v>
      </c>
      <c r="K7366" t="str">
        <f>IF((LEN(relatorio_Ananindeua3[[#This Row],[CIF/CPF/CNPJ]])=14),relatorio_Ananindeua3[[#This Row],[CIF/CPF/CNPJ]],relatorio_Ananindeua3[[#This Row],[Coluna2]])</f>
        <v>54326959000140</v>
      </c>
      <c r="L7366" t="str">
        <f t="shared" si="115"/>
        <v>543******40</v>
      </c>
    </row>
    <row r="7367" spans="1:12" x14ac:dyDescent="0.25">
      <c r="A7367" s="23" t="s">
        <v>12868</v>
      </c>
      <c r="B7367" s="23" t="s">
        <v>12869</v>
      </c>
      <c r="C7367" s="23" t="s">
        <v>32</v>
      </c>
      <c r="D7367" s="24">
        <v>45366.296215277776</v>
      </c>
      <c r="E7367" s="25" t="s">
        <v>15</v>
      </c>
      <c r="F7367" s="26" t="s">
        <v>16</v>
      </c>
      <c r="G7367" s="26" t="s">
        <v>14</v>
      </c>
      <c r="H7367" s="23">
        <v>0</v>
      </c>
      <c r="I7367" s="27"/>
      <c r="J7367" s="28">
        <v>0</v>
      </c>
      <c r="K7367" t="str">
        <f>IF((LEN(relatorio_Ananindeua3[[#This Row],[CIF/CPF/CNPJ]])=14),relatorio_Ananindeua3[[#This Row],[CIF/CPF/CNPJ]],relatorio_Ananindeua3[[#This Row],[Coluna2]])</f>
        <v>54319163000160</v>
      </c>
      <c r="L7367" t="str">
        <f t="shared" si="115"/>
        <v>543******60</v>
      </c>
    </row>
    <row r="7368" spans="1:12" x14ac:dyDescent="0.25">
      <c r="A7368" s="23" t="s">
        <v>3131</v>
      </c>
      <c r="B7368" s="23" t="s">
        <v>3132</v>
      </c>
      <c r="C7368" s="23" t="s">
        <v>34</v>
      </c>
      <c r="D7368" s="24">
        <v>45366.296238425923</v>
      </c>
      <c r="E7368" s="25" t="s">
        <v>15</v>
      </c>
      <c r="F7368" s="26" t="s">
        <v>16</v>
      </c>
      <c r="G7368" s="26" t="s">
        <v>14</v>
      </c>
      <c r="H7368" s="23">
        <v>0</v>
      </c>
      <c r="I7368" s="27"/>
      <c r="J7368" s="28">
        <v>0</v>
      </c>
      <c r="K7368" t="str">
        <f>IF((LEN(relatorio_Ananindeua3[[#This Row],[CIF/CPF/CNPJ]])=14),relatorio_Ananindeua3[[#This Row],[CIF/CPF/CNPJ]],relatorio_Ananindeua3[[#This Row],[Coluna2]])</f>
        <v>32188725000141</v>
      </c>
      <c r="L7368" t="str">
        <f t="shared" si="115"/>
        <v>321******41</v>
      </c>
    </row>
    <row r="7369" spans="1:12" x14ac:dyDescent="0.25">
      <c r="A7369" s="23" t="s">
        <v>5991</v>
      </c>
      <c r="B7369" s="23" t="s">
        <v>5992</v>
      </c>
      <c r="C7369" s="23" t="s">
        <v>34</v>
      </c>
      <c r="D7369" s="24">
        <v>45366.429293981484</v>
      </c>
      <c r="E7369" s="25" t="s">
        <v>15</v>
      </c>
      <c r="F7369" s="26" t="s">
        <v>16</v>
      </c>
      <c r="G7369" s="26" t="s">
        <v>13496</v>
      </c>
      <c r="H7369" s="23">
        <v>0</v>
      </c>
      <c r="I7369" s="27"/>
      <c r="J7369" s="28">
        <v>0</v>
      </c>
      <c r="K7369" t="str">
        <f>IF((LEN(relatorio_Ananindeua3[[#This Row],[CIF/CPF/CNPJ]])=14),relatorio_Ananindeua3[[#This Row],[CIF/CPF/CNPJ]],relatorio_Ananindeua3[[#This Row],[Coluna2]])</f>
        <v>43551987000145</v>
      </c>
      <c r="L7369" t="str">
        <f t="shared" si="115"/>
        <v>435******45</v>
      </c>
    </row>
    <row r="7370" spans="1:12" x14ac:dyDescent="0.25">
      <c r="A7370" s="23" t="s">
        <v>11618</v>
      </c>
      <c r="B7370" s="23" t="s">
        <v>11619</v>
      </c>
      <c r="C7370" s="23" t="s">
        <v>34</v>
      </c>
      <c r="D7370" s="24">
        <v>45366.445196759261</v>
      </c>
      <c r="E7370" s="25" t="s">
        <v>13</v>
      </c>
      <c r="F7370" s="26" t="s">
        <v>16</v>
      </c>
      <c r="G7370" s="26" t="s">
        <v>13496</v>
      </c>
      <c r="H7370" s="23">
        <v>0</v>
      </c>
      <c r="I7370" s="27"/>
      <c r="J7370" s="28">
        <v>0</v>
      </c>
      <c r="K7370" t="str">
        <f>IF((LEN(relatorio_Ananindeua3[[#This Row],[CIF/CPF/CNPJ]])=14),relatorio_Ananindeua3[[#This Row],[CIF/CPF/CNPJ]],relatorio_Ananindeua3[[#This Row],[Coluna2]])</f>
        <v>53881529000128</v>
      </c>
      <c r="L7370" t="str">
        <f t="shared" si="115"/>
        <v>538******28</v>
      </c>
    </row>
    <row r="7371" spans="1:12" x14ac:dyDescent="0.25">
      <c r="A7371" s="23" t="s">
        <v>982</v>
      </c>
      <c r="B7371" s="23" t="s">
        <v>983</v>
      </c>
      <c r="C7371" s="23" t="s">
        <v>17</v>
      </c>
      <c r="D7371" s="24">
        <v>45366.546134259261</v>
      </c>
      <c r="E7371" s="25" t="s">
        <v>11</v>
      </c>
      <c r="F7371" s="26" t="s">
        <v>16</v>
      </c>
      <c r="G7371" s="26" t="s">
        <v>14</v>
      </c>
      <c r="H7371" s="23">
        <v>0</v>
      </c>
      <c r="I7371" s="27"/>
      <c r="J7371" s="28">
        <v>0</v>
      </c>
      <c r="K7371" t="str">
        <f>IF((LEN(relatorio_Ananindeua3[[#This Row],[CIF/CPF/CNPJ]])=14),relatorio_Ananindeua3[[#This Row],[CIF/CPF/CNPJ]],relatorio_Ananindeua3[[#This Row],[Coluna2]])</f>
        <v>17597224000125</v>
      </c>
      <c r="L7371" t="str">
        <f t="shared" si="115"/>
        <v>175******25</v>
      </c>
    </row>
    <row r="7372" spans="1:12" x14ac:dyDescent="0.25">
      <c r="A7372" s="23" t="s">
        <v>12950</v>
      </c>
      <c r="B7372" s="23" t="s">
        <v>12951</v>
      </c>
      <c r="C7372" s="23" t="s">
        <v>32</v>
      </c>
      <c r="D7372" s="24">
        <v>45367.041886574072</v>
      </c>
      <c r="E7372" s="25" t="s">
        <v>15</v>
      </c>
      <c r="F7372" s="26" t="s">
        <v>16</v>
      </c>
      <c r="G7372" s="26" t="s">
        <v>14</v>
      </c>
      <c r="H7372" s="23">
        <v>0</v>
      </c>
      <c r="I7372" s="27"/>
      <c r="J7372" s="28">
        <v>0</v>
      </c>
      <c r="K7372" t="str">
        <f>IF((LEN(relatorio_Ananindeua3[[#This Row],[CIF/CPF/CNPJ]])=14),relatorio_Ananindeua3[[#This Row],[CIF/CPF/CNPJ]],relatorio_Ananindeua3[[#This Row],[Coluna2]])</f>
        <v>54351411000150</v>
      </c>
      <c r="L7372" t="str">
        <f t="shared" si="115"/>
        <v>543******50</v>
      </c>
    </row>
    <row r="7373" spans="1:12" x14ac:dyDescent="0.25">
      <c r="A7373" s="23" t="s">
        <v>12946</v>
      </c>
      <c r="B7373" s="23" t="s">
        <v>12947</v>
      </c>
      <c r="C7373" s="23" t="s">
        <v>32</v>
      </c>
      <c r="D7373" s="24">
        <v>45367.041909722226</v>
      </c>
      <c r="E7373" s="25" t="s">
        <v>15</v>
      </c>
      <c r="F7373" s="26" t="s">
        <v>16</v>
      </c>
      <c r="G7373" s="26" t="s">
        <v>14</v>
      </c>
      <c r="H7373" s="23">
        <v>0</v>
      </c>
      <c r="I7373" s="27"/>
      <c r="J7373" s="28">
        <v>0</v>
      </c>
      <c r="K7373" t="str">
        <f>IF((LEN(relatorio_Ananindeua3[[#This Row],[CIF/CPF/CNPJ]])=14),relatorio_Ananindeua3[[#This Row],[CIF/CPF/CNPJ]],relatorio_Ananindeua3[[#This Row],[Coluna2]])</f>
        <v>54350222000163</v>
      </c>
      <c r="L7373" t="str">
        <f t="shared" si="115"/>
        <v>543******63</v>
      </c>
    </row>
    <row r="7374" spans="1:12" x14ac:dyDescent="0.25">
      <c r="A7374" s="23" t="s">
        <v>12858</v>
      </c>
      <c r="B7374" s="23" t="s">
        <v>12859</v>
      </c>
      <c r="C7374" s="23" t="s">
        <v>34</v>
      </c>
      <c r="D7374" s="24">
        <v>45367.142638888887</v>
      </c>
      <c r="E7374" s="25" t="s">
        <v>15</v>
      </c>
      <c r="F7374" s="26" t="s">
        <v>16</v>
      </c>
      <c r="G7374" s="26" t="s">
        <v>14</v>
      </c>
      <c r="H7374" s="23">
        <v>0</v>
      </c>
      <c r="I7374" s="27"/>
      <c r="J7374" s="28">
        <v>0</v>
      </c>
      <c r="K7374" t="str">
        <f>IF((LEN(relatorio_Ananindeua3[[#This Row],[CIF/CPF/CNPJ]])=14),relatorio_Ananindeua3[[#This Row],[CIF/CPF/CNPJ]],relatorio_Ananindeua3[[#This Row],[Coluna2]])</f>
        <v>54315201000107</v>
      </c>
      <c r="L7374" t="str">
        <f t="shared" si="115"/>
        <v>543******07</v>
      </c>
    </row>
    <row r="7375" spans="1:12" x14ac:dyDescent="0.25">
      <c r="A7375" s="23" t="s">
        <v>12948</v>
      </c>
      <c r="B7375" s="23" t="s">
        <v>12949</v>
      </c>
      <c r="C7375" s="23" t="s">
        <v>32</v>
      </c>
      <c r="D7375" s="24">
        <v>45367.14271990741</v>
      </c>
      <c r="E7375" s="25" t="s">
        <v>15</v>
      </c>
      <c r="F7375" s="26" t="s">
        <v>16</v>
      </c>
      <c r="G7375" s="26" t="s">
        <v>14</v>
      </c>
      <c r="H7375" s="23">
        <v>0</v>
      </c>
      <c r="I7375" s="27"/>
      <c r="J7375" s="28">
        <v>0</v>
      </c>
      <c r="K7375" t="str">
        <f>IF((LEN(relatorio_Ananindeua3[[#This Row],[CIF/CPF/CNPJ]])=14),relatorio_Ananindeua3[[#This Row],[CIF/CPF/CNPJ]],relatorio_Ananindeua3[[#This Row],[Coluna2]])</f>
        <v>54350399000160</v>
      </c>
      <c r="L7375" t="str">
        <f t="shared" si="115"/>
        <v>543******60</v>
      </c>
    </row>
    <row r="7376" spans="1:12" x14ac:dyDescent="0.25">
      <c r="A7376" s="23" t="s">
        <v>12922</v>
      </c>
      <c r="B7376" s="23" t="s">
        <v>12923</v>
      </c>
      <c r="C7376" s="23" t="s">
        <v>32</v>
      </c>
      <c r="D7376" s="24">
        <v>45367.142777777779</v>
      </c>
      <c r="E7376" s="25" t="s">
        <v>15</v>
      </c>
      <c r="F7376" s="26" t="s">
        <v>16</v>
      </c>
      <c r="G7376" s="26" t="s">
        <v>14</v>
      </c>
      <c r="H7376" s="23">
        <v>0</v>
      </c>
      <c r="I7376" s="27"/>
      <c r="J7376" s="28">
        <v>0</v>
      </c>
      <c r="K7376" t="str">
        <f>IF((LEN(relatorio_Ananindeua3[[#This Row],[CIF/CPF/CNPJ]])=14),relatorio_Ananindeua3[[#This Row],[CIF/CPF/CNPJ]],relatorio_Ananindeua3[[#This Row],[Coluna2]])</f>
        <v>54337640000110</v>
      </c>
      <c r="L7376" t="str">
        <f t="shared" si="115"/>
        <v>543******10</v>
      </c>
    </row>
    <row r="7377" spans="1:12" x14ac:dyDescent="0.25">
      <c r="A7377" s="23" t="s">
        <v>12926</v>
      </c>
      <c r="B7377" s="23" t="s">
        <v>12927</v>
      </c>
      <c r="C7377" s="23" t="s">
        <v>32</v>
      </c>
      <c r="D7377" s="24">
        <v>45367.142847222225</v>
      </c>
      <c r="E7377" s="25" t="s">
        <v>15</v>
      </c>
      <c r="F7377" s="26" t="s">
        <v>16</v>
      </c>
      <c r="G7377" s="26" t="s">
        <v>14</v>
      </c>
      <c r="H7377" s="23">
        <v>0</v>
      </c>
      <c r="I7377" s="27"/>
      <c r="J7377" s="28">
        <v>0</v>
      </c>
      <c r="K7377" t="str">
        <f>IF((LEN(relatorio_Ananindeua3[[#This Row],[CIF/CPF/CNPJ]])=14),relatorio_Ananindeua3[[#This Row],[CIF/CPF/CNPJ]],relatorio_Ananindeua3[[#This Row],[Coluna2]])</f>
        <v>54337975000139</v>
      </c>
      <c r="L7377" t="str">
        <f t="shared" si="115"/>
        <v>543******39</v>
      </c>
    </row>
    <row r="7378" spans="1:12" x14ac:dyDescent="0.25">
      <c r="A7378" s="23" t="s">
        <v>12944</v>
      </c>
      <c r="B7378" s="23" t="s">
        <v>12945</v>
      </c>
      <c r="C7378" s="23" t="s">
        <v>32</v>
      </c>
      <c r="D7378" s="24">
        <v>45367.142951388887</v>
      </c>
      <c r="E7378" s="25" t="s">
        <v>15</v>
      </c>
      <c r="F7378" s="26" t="s">
        <v>16</v>
      </c>
      <c r="G7378" s="26" t="s">
        <v>14</v>
      </c>
      <c r="H7378" s="23">
        <v>0</v>
      </c>
      <c r="I7378" s="27"/>
      <c r="J7378" s="28">
        <v>0</v>
      </c>
      <c r="K7378" t="str">
        <f>IF((LEN(relatorio_Ananindeua3[[#This Row],[CIF/CPF/CNPJ]])=14),relatorio_Ananindeua3[[#This Row],[CIF/CPF/CNPJ]],relatorio_Ananindeua3[[#This Row],[Coluna2]])</f>
        <v>54346930000120</v>
      </c>
      <c r="L7378" t="str">
        <f t="shared" ref="L7378:L7441" si="116">_xlfn.CONCAT(LEFT(A7378,3),REPT("*",6),RIGHT(A7378,2))</f>
        <v>543******20</v>
      </c>
    </row>
    <row r="7379" spans="1:12" x14ac:dyDescent="0.25">
      <c r="A7379" s="23" t="s">
        <v>12938</v>
      </c>
      <c r="B7379" s="23" t="s">
        <v>12939</v>
      </c>
      <c r="C7379" s="23" t="s">
        <v>32</v>
      </c>
      <c r="D7379" s="24">
        <v>45367.142974537041</v>
      </c>
      <c r="E7379" s="25" t="s">
        <v>15</v>
      </c>
      <c r="F7379" s="26" t="s">
        <v>16</v>
      </c>
      <c r="G7379" s="26" t="s">
        <v>14</v>
      </c>
      <c r="H7379" s="23">
        <v>0</v>
      </c>
      <c r="I7379" s="27"/>
      <c r="J7379" s="28">
        <v>0</v>
      </c>
      <c r="K7379" t="str">
        <f>IF((LEN(relatorio_Ananindeua3[[#This Row],[CIF/CPF/CNPJ]])=14),relatorio_Ananindeua3[[#This Row],[CIF/CPF/CNPJ]],relatorio_Ananindeua3[[#This Row],[Coluna2]])</f>
        <v>54344449000104</v>
      </c>
      <c r="L7379" t="str">
        <f t="shared" si="116"/>
        <v>543******04</v>
      </c>
    </row>
    <row r="7380" spans="1:12" x14ac:dyDescent="0.25">
      <c r="A7380" s="23" t="s">
        <v>12928</v>
      </c>
      <c r="B7380" s="23" t="s">
        <v>12929</v>
      </c>
      <c r="C7380" s="23" t="s">
        <v>32</v>
      </c>
      <c r="D7380" s="24">
        <v>45367.14298611111</v>
      </c>
      <c r="E7380" s="25" t="s">
        <v>15</v>
      </c>
      <c r="F7380" s="26" t="s">
        <v>16</v>
      </c>
      <c r="G7380" s="26" t="s">
        <v>14</v>
      </c>
      <c r="H7380" s="23">
        <v>0</v>
      </c>
      <c r="I7380" s="27"/>
      <c r="J7380" s="28">
        <v>0</v>
      </c>
      <c r="K7380" t="str">
        <f>IF((LEN(relatorio_Ananindeua3[[#This Row],[CIF/CPF/CNPJ]])=14),relatorio_Ananindeua3[[#This Row],[CIF/CPF/CNPJ]],relatorio_Ananindeua3[[#This Row],[Coluna2]])</f>
        <v>54339615000176</v>
      </c>
      <c r="L7380" t="str">
        <f t="shared" si="116"/>
        <v>543******76</v>
      </c>
    </row>
    <row r="7381" spans="1:12" x14ac:dyDescent="0.25">
      <c r="A7381" s="23" t="s">
        <v>12930</v>
      </c>
      <c r="B7381" s="23" t="s">
        <v>12931</v>
      </c>
      <c r="C7381" s="23" t="s">
        <v>32</v>
      </c>
      <c r="D7381" s="24">
        <v>45367.14298611111</v>
      </c>
      <c r="E7381" s="25" t="s">
        <v>15</v>
      </c>
      <c r="F7381" s="26" t="s">
        <v>16</v>
      </c>
      <c r="G7381" s="26" t="s">
        <v>14</v>
      </c>
      <c r="H7381" s="23">
        <v>0</v>
      </c>
      <c r="I7381" s="27"/>
      <c r="J7381" s="28">
        <v>0</v>
      </c>
      <c r="K7381" t="str">
        <f>IF((LEN(relatorio_Ananindeua3[[#This Row],[CIF/CPF/CNPJ]])=14),relatorio_Ananindeua3[[#This Row],[CIF/CPF/CNPJ]],relatorio_Ananindeua3[[#This Row],[Coluna2]])</f>
        <v>54339656000162</v>
      </c>
      <c r="L7381" t="str">
        <f t="shared" si="116"/>
        <v>543******62</v>
      </c>
    </row>
    <row r="7382" spans="1:12" x14ac:dyDescent="0.25">
      <c r="A7382" s="23" t="s">
        <v>2268</v>
      </c>
      <c r="B7382" s="23" t="s">
        <v>2269</v>
      </c>
      <c r="C7382" s="23" t="s">
        <v>34</v>
      </c>
      <c r="D7382" s="24">
        <v>45367.143078703702</v>
      </c>
      <c r="E7382" s="25" t="s">
        <v>15</v>
      </c>
      <c r="F7382" s="26" t="s">
        <v>16</v>
      </c>
      <c r="G7382" s="26" t="s">
        <v>14</v>
      </c>
      <c r="H7382" s="23">
        <v>0</v>
      </c>
      <c r="I7382" s="27"/>
      <c r="J7382" s="28">
        <v>0</v>
      </c>
      <c r="K7382" t="str">
        <f>IF((LEN(relatorio_Ananindeua3[[#This Row],[CIF/CPF/CNPJ]])=14),relatorio_Ananindeua3[[#This Row],[CIF/CPF/CNPJ]],relatorio_Ananindeua3[[#This Row],[Coluna2]])</f>
        <v>27900248000165</v>
      </c>
      <c r="L7382" t="str">
        <f t="shared" si="116"/>
        <v>279******65</v>
      </c>
    </row>
    <row r="7383" spans="1:12" x14ac:dyDescent="0.25">
      <c r="A7383" s="23" t="s">
        <v>12940</v>
      </c>
      <c r="B7383" s="23" t="s">
        <v>12941</v>
      </c>
      <c r="C7383" s="23" t="s">
        <v>32</v>
      </c>
      <c r="D7383" s="24">
        <v>45367.149537037039</v>
      </c>
      <c r="E7383" s="25" t="s">
        <v>15</v>
      </c>
      <c r="F7383" s="26" t="s">
        <v>16</v>
      </c>
      <c r="G7383" s="26" t="s">
        <v>14</v>
      </c>
      <c r="H7383" s="23">
        <v>0</v>
      </c>
      <c r="I7383" s="27"/>
      <c r="J7383" s="28">
        <v>0</v>
      </c>
      <c r="K7383" t="str">
        <f>IF((LEN(relatorio_Ananindeua3[[#This Row],[CIF/CPF/CNPJ]])=14),relatorio_Ananindeua3[[#This Row],[CIF/CPF/CNPJ]],relatorio_Ananindeua3[[#This Row],[Coluna2]])</f>
        <v>54344818000150</v>
      </c>
      <c r="L7383" t="str">
        <f t="shared" si="116"/>
        <v>543******50</v>
      </c>
    </row>
    <row r="7384" spans="1:12" x14ac:dyDescent="0.25">
      <c r="A7384" s="23" t="s">
        <v>12936</v>
      </c>
      <c r="B7384" s="23" t="s">
        <v>12937</v>
      </c>
      <c r="C7384" s="23" t="s">
        <v>32</v>
      </c>
      <c r="D7384" s="24">
        <v>45367.149548611109</v>
      </c>
      <c r="E7384" s="25" t="s">
        <v>15</v>
      </c>
      <c r="F7384" s="26" t="s">
        <v>16</v>
      </c>
      <c r="G7384" s="26" t="s">
        <v>14</v>
      </c>
      <c r="H7384" s="23">
        <v>0</v>
      </c>
      <c r="I7384" s="27"/>
      <c r="J7384" s="28">
        <v>0</v>
      </c>
      <c r="K7384" t="str">
        <f>IF((LEN(relatorio_Ananindeua3[[#This Row],[CIF/CPF/CNPJ]])=14),relatorio_Ananindeua3[[#This Row],[CIF/CPF/CNPJ]],relatorio_Ananindeua3[[#This Row],[Coluna2]])</f>
        <v>54342638000130</v>
      </c>
      <c r="L7384" t="str">
        <f t="shared" si="116"/>
        <v>543******30</v>
      </c>
    </row>
    <row r="7385" spans="1:12" x14ac:dyDescent="0.25">
      <c r="A7385" s="23" t="s">
        <v>9090</v>
      </c>
      <c r="B7385" s="23" t="s">
        <v>9091</v>
      </c>
      <c r="C7385" s="23" t="s">
        <v>34</v>
      </c>
      <c r="D7385" s="24">
        <v>45367.149583333332</v>
      </c>
      <c r="E7385" s="25" t="s">
        <v>15</v>
      </c>
      <c r="F7385" s="26" t="s">
        <v>16</v>
      </c>
      <c r="G7385" s="26" t="s">
        <v>14</v>
      </c>
      <c r="H7385" s="23">
        <v>0</v>
      </c>
      <c r="I7385" s="27"/>
      <c r="J7385" s="28">
        <v>0</v>
      </c>
      <c r="K7385" t="str">
        <f>IF((LEN(relatorio_Ananindeua3[[#This Row],[CIF/CPF/CNPJ]])=14),relatorio_Ananindeua3[[#This Row],[CIF/CPF/CNPJ]],relatorio_Ananindeua3[[#This Row],[Coluna2]])</f>
        <v>50784043000183</v>
      </c>
      <c r="L7385" t="str">
        <f t="shared" si="116"/>
        <v>507******83</v>
      </c>
    </row>
    <row r="7386" spans="1:12" x14ac:dyDescent="0.25">
      <c r="A7386" s="23" t="s">
        <v>5274</v>
      </c>
      <c r="B7386" s="23" t="s">
        <v>5275</v>
      </c>
      <c r="C7386" s="23" t="s">
        <v>34</v>
      </c>
      <c r="D7386" s="24">
        <v>45367.149618055555</v>
      </c>
      <c r="E7386" s="25" t="s">
        <v>15</v>
      </c>
      <c r="F7386" s="26" t="s">
        <v>16</v>
      </c>
      <c r="G7386" s="26" t="s">
        <v>14</v>
      </c>
      <c r="H7386" s="23">
        <v>0</v>
      </c>
      <c r="I7386" s="27"/>
      <c r="J7386" s="28">
        <v>0</v>
      </c>
      <c r="K7386" t="str">
        <f>IF((LEN(relatorio_Ananindeua3[[#This Row],[CIF/CPF/CNPJ]])=14),relatorio_Ananindeua3[[#This Row],[CIF/CPF/CNPJ]],relatorio_Ananindeua3[[#This Row],[Coluna2]])</f>
        <v>41250550000146</v>
      </c>
      <c r="L7386" t="str">
        <f t="shared" si="116"/>
        <v>412******46</v>
      </c>
    </row>
    <row r="7387" spans="1:12" x14ac:dyDescent="0.25">
      <c r="A7387" s="23" t="s">
        <v>12942</v>
      </c>
      <c r="B7387" s="23" t="s">
        <v>12943</v>
      </c>
      <c r="C7387" s="23" t="s">
        <v>32</v>
      </c>
      <c r="D7387" s="24">
        <v>45367.163414351853</v>
      </c>
      <c r="E7387" s="25" t="s">
        <v>15</v>
      </c>
      <c r="F7387" s="26" t="s">
        <v>16</v>
      </c>
      <c r="G7387" s="26" t="s">
        <v>14</v>
      </c>
      <c r="H7387" s="23">
        <v>0</v>
      </c>
      <c r="I7387" s="27"/>
      <c r="J7387" s="28">
        <v>0</v>
      </c>
      <c r="K7387" t="str">
        <f>IF((LEN(relatorio_Ananindeua3[[#This Row],[CIF/CPF/CNPJ]])=14),relatorio_Ananindeua3[[#This Row],[CIF/CPF/CNPJ]],relatorio_Ananindeua3[[#This Row],[Coluna2]])</f>
        <v>54345854000139</v>
      </c>
      <c r="L7387" t="str">
        <f t="shared" si="116"/>
        <v>543******39</v>
      </c>
    </row>
    <row r="7388" spans="1:12" x14ac:dyDescent="0.25">
      <c r="A7388" s="23" t="s">
        <v>12932</v>
      </c>
      <c r="B7388" s="23" t="s">
        <v>12933</v>
      </c>
      <c r="C7388" s="23" t="s">
        <v>32</v>
      </c>
      <c r="D7388" s="24">
        <v>45367.170497685183</v>
      </c>
      <c r="E7388" s="25" t="s">
        <v>15</v>
      </c>
      <c r="F7388" s="26" t="s">
        <v>16</v>
      </c>
      <c r="G7388" s="26" t="s">
        <v>14</v>
      </c>
      <c r="H7388" s="23">
        <v>0</v>
      </c>
      <c r="I7388" s="27"/>
      <c r="J7388" s="28">
        <v>0</v>
      </c>
      <c r="K7388" t="str">
        <f>IF((LEN(relatorio_Ananindeua3[[#This Row],[CIF/CPF/CNPJ]])=14),relatorio_Ananindeua3[[#This Row],[CIF/CPF/CNPJ]],relatorio_Ananindeua3[[#This Row],[Coluna2]])</f>
        <v>54339846000180</v>
      </c>
      <c r="L7388" t="str">
        <f t="shared" si="116"/>
        <v>543******80</v>
      </c>
    </row>
    <row r="7389" spans="1:12" x14ac:dyDescent="0.25">
      <c r="A7389" s="23" t="s">
        <v>10896</v>
      </c>
      <c r="B7389" s="23" t="s">
        <v>10897</v>
      </c>
      <c r="C7389" s="23" t="s">
        <v>34</v>
      </c>
      <c r="D7389" s="24">
        <v>45367.17050925926</v>
      </c>
      <c r="E7389" s="25" t="s">
        <v>15</v>
      </c>
      <c r="F7389" s="26" t="s">
        <v>16</v>
      </c>
      <c r="G7389" s="26" t="s">
        <v>14</v>
      </c>
      <c r="H7389" s="23">
        <v>0</v>
      </c>
      <c r="I7389" s="27"/>
      <c r="J7389" s="28">
        <v>0</v>
      </c>
      <c r="K7389" t="str">
        <f>IF((LEN(relatorio_Ananindeua3[[#This Row],[CIF/CPF/CNPJ]])=14),relatorio_Ananindeua3[[#This Row],[CIF/CPF/CNPJ]],relatorio_Ananindeua3[[#This Row],[Coluna2]])</f>
        <v>53608024000194</v>
      </c>
      <c r="L7389" t="str">
        <f t="shared" si="116"/>
        <v>536******94</v>
      </c>
    </row>
    <row r="7390" spans="1:12" x14ac:dyDescent="0.25">
      <c r="A7390" s="23" t="s">
        <v>12934</v>
      </c>
      <c r="B7390" s="23" t="s">
        <v>12935</v>
      </c>
      <c r="C7390" s="23" t="s">
        <v>32</v>
      </c>
      <c r="D7390" s="24">
        <v>45367.17050925926</v>
      </c>
      <c r="E7390" s="25" t="s">
        <v>15</v>
      </c>
      <c r="F7390" s="26" t="s">
        <v>16</v>
      </c>
      <c r="G7390" s="26" t="s">
        <v>14</v>
      </c>
      <c r="H7390" s="23">
        <v>0</v>
      </c>
      <c r="I7390" s="27"/>
      <c r="J7390" s="28">
        <v>0</v>
      </c>
      <c r="K7390" t="str">
        <f>IF((LEN(relatorio_Ananindeua3[[#This Row],[CIF/CPF/CNPJ]])=14),relatorio_Ananindeua3[[#This Row],[CIF/CPF/CNPJ]],relatorio_Ananindeua3[[#This Row],[Coluna2]])</f>
        <v>54339905000110</v>
      </c>
      <c r="L7390" t="str">
        <f t="shared" si="116"/>
        <v>543******10</v>
      </c>
    </row>
    <row r="7391" spans="1:12" x14ac:dyDescent="0.25">
      <c r="A7391" s="23" t="s">
        <v>12924</v>
      </c>
      <c r="B7391" s="23" t="s">
        <v>12925</v>
      </c>
      <c r="C7391" s="23" t="s">
        <v>32</v>
      </c>
      <c r="D7391" s="24">
        <v>45367.291909722226</v>
      </c>
      <c r="E7391" s="25" t="s">
        <v>15</v>
      </c>
      <c r="F7391" s="26" t="s">
        <v>16</v>
      </c>
      <c r="G7391" s="26" t="s">
        <v>14</v>
      </c>
      <c r="H7391" s="23">
        <v>0</v>
      </c>
      <c r="I7391" s="27"/>
      <c r="J7391" s="28">
        <v>0</v>
      </c>
      <c r="K7391" t="str">
        <f>IF((LEN(relatorio_Ananindeua3[[#This Row],[CIF/CPF/CNPJ]])=14),relatorio_Ananindeua3[[#This Row],[CIF/CPF/CNPJ]],relatorio_Ananindeua3[[#This Row],[Coluna2]])</f>
        <v>54337751000127</v>
      </c>
      <c r="L7391" t="str">
        <f t="shared" si="116"/>
        <v>543******27</v>
      </c>
    </row>
    <row r="7392" spans="1:12" x14ac:dyDescent="0.25">
      <c r="A7392" s="23" t="s">
        <v>2694</v>
      </c>
      <c r="B7392" s="23" t="s">
        <v>2695</v>
      </c>
      <c r="C7392" s="23" t="s">
        <v>34</v>
      </c>
      <c r="D7392" s="24">
        <v>45367.291956018518</v>
      </c>
      <c r="E7392" s="25" t="s">
        <v>15</v>
      </c>
      <c r="F7392" s="26" t="s">
        <v>16</v>
      </c>
      <c r="G7392" s="26" t="s">
        <v>14</v>
      </c>
      <c r="H7392" s="23">
        <v>0</v>
      </c>
      <c r="I7392" s="27"/>
      <c r="J7392" s="28">
        <v>0</v>
      </c>
      <c r="K7392" t="str">
        <f>IF((LEN(relatorio_Ananindeua3[[#This Row],[CIF/CPF/CNPJ]])=14),relatorio_Ananindeua3[[#This Row],[CIF/CPF/CNPJ]],relatorio_Ananindeua3[[#This Row],[Coluna2]])</f>
        <v>29946018000162</v>
      </c>
      <c r="L7392" t="str">
        <f t="shared" si="116"/>
        <v>299******62</v>
      </c>
    </row>
    <row r="7393" spans="1:12" x14ac:dyDescent="0.25">
      <c r="A7393" s="23" t="s">
        <v>13462</v>
      </c>
      <c r="B7393" s="23" t="s">
        <v>13463</v>
      </c>
      <c r="C7393" s="23" t="s">
        <v>20</v>
      </c>
      <c r="D7393" s="24">
        <v>45368</v>
      </c>
      <c r="E7393" s="25" t="s">
        <v>15</v>
      </c>
      <c r="F7393" s="26" t="s">
        <v>19</v>
      </c>
      <c r="G7393" s="26" t="s">
        <v>13496</v>
      </c>
      <c r="H7393" s="23">
        <v>0</v>
      </c>
      <c r="I7393" s="27"/>
      <c r="J7393" s="28">
        <v>853.56</v>
      </c>
      <c r="K7393" t="str">
        <f>IF((LEN(relatorio_Ananindeua3[[#This Row],[CIF/CPF/CNPJ]])=14),relatorio_Ananindeua3[[#This Row],[CIF/CPF/CNPJ]],relatorio_Ananindeua3[[#This Row],[Coluna2]])</f>
        <v>58248352002356</v>
      </c>
      <c r="L7393" t="str">
        <f t="shared" si="116"/>
        <v>582******56</v>
      </c>
    </row>
    <row r="7394" spans="1:12" x14ac:dyDescent="0.25">
      <c r="A7394" s="23" t="s">
        <v>12964</v>
      </c>
      <c r="B7394" s="23" t="s">
        <v>12965</v>
      </c>
      <c r="C7394" s="23" t="s">
        <v>32</v>
      </c>
      <c r="D7394" s="24">
        <v>45368.295717592591</v>
      </c>
      <c r="E7394" s="25" t="s">
        <v>15</v>
      </c>
      <c r="F7394" s="26" t="s">
        <v>16</v>
      </c>
      <c r="G7394" s="26" t="s">
        <v>14</v>
      </c>
      <c r="H7394" s="23">
        <v>0</v>
      </c>
      <c r="I7394" s="27"/>
      <c r="J7394" s="28">
        <v>0</v>
      </c>
      <c r="K7394" t="str">
        <f>IF((LEN(relatorio_Ananindeua3[[#This Row],[CIF/CPF/CNPJ]])=14),relatorio_Ananindeua3[[#This Row],[CIF/CPF/CNPJ]],relatorio_Ananindeua3[[#This Row],[Coluna2]])</f>
        <v>54355650000189</v>
      </c>
      <c r="L7394" t="str">
        <f t="shared" si="116"/>
        <v>543******89</v>
      </c>
    </row>
    <row r="7395" spans="1:12" x14ac:dyDescent="0.25">
      <c r="A7395" s="23" t="s">
        <v>12954</v>
      </c>
      <c r="B7395" s="23" t="s">
        <v>12955</v>
      </c>
      <c r="C7395" s="23" t="s">
        <v>32</v>
      </c>
      <c r="D7395" s="24">
        <v>45368.295856481483</v>
      </c>
      <c r="E7395" s="25" t="s">
        <v>15</v>
      </c>
      <c r="F7395" s="26" t="s">
        <v>16</v>
      </c>
      <c r="G7395" s="26" t="s">
        <v>14</v>
      </c>
      <c r="H7395" s="23">
        <v>0</v>
      </c>
      <c r="I7395" s="27"/>
      <c r="J7395" s="28">
        <v>0</v>
      </c>
      <c r="K7395" t="str">
        <f>IF((LEN(relatorio_Ananindeua3[[#This Row],[CIF/CPF/CNPJ]])=14),relatorio_Ananindeua3[[#This Row],[CIF/CPF/CNPJ]],relatorio_Ananindeua3[[#This Row],[Coluna2]])</f>
        <v>54354364000107</v>
      </c>
      <c r="L7395" t="str">
        <f t="shared" si="116"/>
        <v>543******07</v>
      </c>
    </row>
    <row r="7396" spans="1:12" x14ac:dyDescent="0.25">
      <c r="A7396" s="23" t="s">
        <v>12956</v>
      </c>
      <c r="B7396" s="23" t="s">
        <v>12957</v>
      </c>
      <c r="C7396" s="23" t="s">
        <v>32</v>
      </c>
      <c r="D7396" s="24">
        <v>45368.295856481483</v>
      </c>
      <c r="E7396" s="25" t="s">
        <v>15</v>
      </c>
      <c r="F7396" s="26" t="s">
        <v>16</v>
      </c>
      <c r="G7396" s="26" t="s">
        <v>14</v>
      </c>
      <c r="H7396" s="23">
        <v>0</v>
      </c>
      <c r="I7396" s="27"/>
      <c r="J7396" s="28">
        <v>0</v>
      </c>
      <c r="K7396" t="str">
        <f>IF((LEN(relatorio_Ananindeua3[[#This Row],[CIF/CPF/CNPJ]])=14),relatorio_Ananindeua3[[#This Row],[CIF/CPF/CNPJ]],relatorio_Ananindeua3[[#This Row],[Coluna2]])</f>
        <v>54354516000163</v>
      </c>
      <c r="L7396" t="str">
        <f t="shared" si="116"/>
        <v>543******63</v>
      </c>
    </row>
    <row r="7397" spans="1:12" x14ac:dyDescent="0.25">
      <c r="A7397" s="23" t="s">
        <v>12952</v>
      </c>
      <c r="B7397" s="23" t="s">
        <v>12953</v>
      </c>
      <c r="C7397" s="23" t="s">
        <v>32</v>
      </c>
      <c r="D7397" s="24">
        <v>45368.295868055553</v>
      </c>
      <c r="E7397" s="25" t="s">
        <v>15</v>
      </c>
      <c r="F7397" s="26" t="s">
        <v>16</v>
      </c>
      <c r="G7397" s="26" t="s">
        <v>14</v>
      </c>
      <c r="H7397" s="23">
        <v>0</v>
      </c>
      <c r="I7397" s="27"/>
      <c r="J7397" s="28">
        <v>0</v>
      </c>
      <c r="K7397" t="str">
        <f>IF((LEN(relatorio_Ananindeua3[[#This Row],[CIF/CPF/CNPJ]])=14),relatorio_Ananindeua3[[#This Row],[CIF/CPF/CNPJ]],relatorio_Ananindeua3[[#This Row],[Coluna2]])</f>
        <v>54353306000150</v>
      </c>
      <c r="L7397" t="str">
        <f t="shared" si="116"/>
        <v>543******50</v>
      </c>
    </row>
    <row r="7398" spans="1:12" x14ac:dyDescent="0.25">
      <c r="A7398" s="23" t="s">
        <v>12960</v>
      </c>
      <c r="B7398" s="23" t="s">
        <v>12961</v>
      </c>
      <c r="C7398" s="23" t="s">
        <v>32</v>
      </c>
      <c r="D7398" s="24">
        <v>45368.296423611115</v>
      </c>
      <c r="E7398" s="25" t="s">
        <v>15</v>
      </c>
      <c r="F7398" s="26" t="s">
        <v>16</v>
      </c>
      <c r="G7398" s="26" t="s">
        <v>14</v>
      </c>
      <c r="H7398" s="23">
        <v>0</v>
      </c>
      <c r="I7398" s="27"/>
      <c r="J7398" s="28">
        <v>0</v>
      </c>
      <c r="K7398" t="str">
        <f>IF((LEN(relatorio_Ananindeua3[[#This Row],[CIF/CPF/CNPJ]])=14),relatorio_Ananindeua3[[#This Row],[CIF/CPF/CNPJ]],relatorio_Ananindeua3[[#This Row],[Coluna2]])</f>
        <v>54354917000113</v>
      </c>
      <c r="L7398" t="str">
        <f t="shared" si="116"/>
        <v>543******13</v>
      </c>
    </row>
    <row r="7399" spans="1:12" x14ac:dyDescent="0.25">
      <c r="A7399" s="23" t="s">
        <v>12908</v>
      </c>
      <c r="B7399" s="23" t="s">
        <v>12909</v>
      </c>
      <c r="C7399" s="23" t="s">
        <v>34</v>
      </c>
      <c r="D7399" s="24">
        <v>45368.296435185184</v>
      </c>
      <c r="E7399" s="25" t="s">
        <v>15</v>
      </c>
      <c r="F7399" s="26" t="s">
        <v>16</v>
      </c>
      <c r="G7399" s="26" t="s">
        <v>14</v>
      </c>
      <c r="H7399" s="23">
        <v>0</v>
      </c>
      <c r="I7399" s="27"/>
      <c r="J7399" s="28">
        <v>0</v>
      </c>
      <c r="K7399" t="str">
        <f>IF((LEN(relatorio_Ananindeua3[[#This Row],[CIF/CPF/CNPJ]])=14),relatorio_Ananindeua3[[#This Row],[CIF/CPF/CNPJ]],relatorio_Ananindeua3[[#This Row],[Coluna2]])</f>
        <v>54333987000195</v>
      </c>
      <c r="L7399" t="str">
        <f t="shared" si="116"/>
        <v>543******95</v>
      </c>
    </row>
    <row r="7400" spans="1:12" x14ac:dyDescent="0.25">
      <c r="A7400" s="23" t="s">
        <v>9955</v>
      </c>
      <c r="B7400" s="23" t="s">
        <v>9956</v>
      </c>
      <c r="C7400" s="23" t="s">
        <v>34</v>
      </c>
      <c r="D7400" s="24">
        <v>45368.296469907407</v>
      </c>
      <c r="E7400" s="25" t="s">
        <v>15</v>
      </c>
      <c r="F7400" s="26" t="s">
        <v>16</v>
      </c>
      <c r="G7400" s="26" t="s">
        <v>14</v>
      </c>
      <c r="H7400" s="23">
        <v>0</v>
      </c>
      <c r="I7400" s="27"/>
      <c r="J7400" s="28">
        <v>0</v>
      </c>
      <c r="K7400" t="str">
        <f>IF((LEN(relatorio_Ananindeua3[[#This Row],[CIF/CPF/CNPJ]])=14),relatorio_Ananindeua3[[#This Row],[CIF/CPF/CNPJ]],relatorio_Ananindeua3[[#This Row],[Coluna2]])</f>
        <v>52731952000189</v>
      </c>
      <c r="L7400" t="str">
        <f t="shared" si="116"/>
        <v>527******89</v>
      </c>
    </row>
    <row r="7401" spans="1:12" x14ac:dyDescent="0.25">
      <c r="A7401" s="23" t="s">
        <v>4539</v>
      </c>
      <c r="B7401" s="23" t="s">
        <v>4540</v>
      </c>
      <c r="C7401" s="23" t="s">
        <v>34</v>
      </c>
      <c r="D7401" s="24">
        <v>45368.29650462963</v>
      </c>
      <c r="E7401" s="25" t="s">
        <v>15</v>
      </c>
      <c r="F7401" s="26" t="s">
        <v>16</v>
      </c>
      <c r="G7401" s="26" t="s">
        <v>14</v>
      </c>
      <c r="H7401" s="23">
        <v>0</v>
      </c>
      <c r="I7401" s="27"/>
      <c r="J7401" s="28">
        <v>0</v>
      </c>
      <c r="K7401" t="str">
        <f>IF((LEN(relatorio_Ananindeua3[[#This Row],[CIF/CPF/CNPJ]])=14),relatorio_Ananindeua3[[#This Row],[CIF/CPF/CNPJ]],relatorio_Ananindeua3[[#This Row],[Coluna2]])</f>
        <v>37928564000107</v>
      </c>
      <c r="L7401" t="str">
        <f t="shared" si="116"/>
        <v>379******07</v>
      </c>
    </row>
    <row r="7402" spans="1:12" x14ac:dyDescent="0.25">
      <c r="A7402" s="23" t="s">
        <v>4601</v>
      </c>
      <c r="B7402" s="23" t="s">
        <v>4602</v>
      </c>
      <c r="C7402" s="23" t="s">
        <v>34</v>
      </c>
      <c r="D7402" s="24">
        <v>45368.29650462963</v>
      </c>
      <c r="E7402" s="25" t="s">
        <v>15</v>
      </c>
      <c r="F7402" s="26" t="s">
        <v>16</v>
      </c>
      <c r="G7402" s="26" t="s">
        <v>14</v>
      </c>
      <c r="H7402" s="23">
        <v>0</v>
      </c>
      <c r="I7402" s="27"/>
      <c r="J7402" s="28">
        <v>0</v>
      </c>
      <c r="K7402" t="str">
        <f>IF((LEN(relatorio_Ananindeua3[[#This Row],[CIF/CPF/CNPJ]])=14),relatorio_Ananindeua3[[#This Row],[CIF/CPF/CNPJ]],relatorio_Ananindeua3[[#This Row],[Coluna2]])</f>
        <v>38144692000114</v>
      </c>
      <c r="L7402" t="str">
        <f t="shared" si="116"/>
        <v>381******14</v>
      </c>
    </row>
    <row r="7403" spans="1:12" x14ac:dyDescent="0.25">
      <c r="A7403" s="23" t="s">
        <v>12958</v>
      </c>
      <c r="B7403" s="23" t="s">
        <v>12959</v>
      </c>
      <c r="C7403" s="23" t="s">
        <v>32</v>
      </c>
      <c r="D7403" s="24">
        <v>45368.296597222223</v>
      </c>
      <c r="E7403" s="25" t="s">
        <v>15</v>
      </c>
      <c r="F7403" s="26" t="s">
        <v>16</v>
      </c>
      <c r="G7403" s="26" t="s">
        <v>14</v>
      </c>
      <c r="H7403" s="23">
        <v>0</v>
      </c>
      <c r="I7403" s="27"/>
      <c r="J7403" s="28">
        <v>0</v>
      </c>
      <c r="K7403" t="str">
        <f>IF((LEN(relatorio_Ananindeua3[[#This Row],[CIF/CPF/CNPJ]])=14),relatorio_Ananindeua3[[#This Row],[CIF/CPF/CNPJ]],relatorio_Ananindeua3[[#This Row],[Coluna2]])</f>
        <v>54354610000112</v>
      </c>
      <c r="L7403" t="str">
        <f t="shared" si="116"/>
        <v>543******12</v>
      </c>
    </row>
    <row r="7404" spans="1:12" x14ac:dyDescent="0.25">
      <c r="A7404" s="23" t="s">
        <v>12962</v>
      </c>
      <c r="B7404" s="23" t="s">
        <v>12963</v>
      </c>
      <c r="C7404" s="23" t="s">
        <v>32</v>
      </c>
      <c r="D7404" s="24">
        <v>45368.330428240741</v>
      </c>
      <c r="E7404" s="25" t="s">
        <v>15</v>
      </c>
      <c r="F7404" s="26" t="s">
        <v>16</v>
      </c>
      <c r="G7404" s="26" t="s">
        <v>14</v>
      </c>
      <c r="H7404" s="23">
        <v>0</v>
      </c>
      <c r="I7404" s="27"/>
      <c r="J7404" s="28">
        <v>0</v>
      </c>
      <c r="K7404" t="str">
        <f>IF((LEN(relatorio_Ananindeua3[[#This Row],[CIF/CPF/CNPJ]])=14),relatorio_Ananindeua3[[#This Row],[CIF/CPF/CNPJ]],relatorio_Ananindeua3[[#This Row],[Coluna2]])</f>
        <v>54355206000163</v>
      </c>
      <c r="L7404" t="str">
        <f t="shared" si="116"/>
        <v>543******63</v>
      </c>
    </row>
    <row r="7405" spans="1:12" x14ac:dyDescent="0.25">
      <c r="A7405" s="23" t="s">
        <v>12966</v>
      </c>
      <c r="B7405" s="23" t="s">
        <v>12967</v>
      </c>
      <c r="C7405" s="23" t="s">
        <v>32</v>
      </c>
      <c r="D7405" s="24">
        <v>45368.330428240741</v>
      </c>
      <c r="E7405" s="25" t="s">
        <v>15</v>
      </c>
      <c r="F7405" s="26" t="s">
        <v>16</v>
      </c>
      <c r="G7405" s="26" t="s">
        <v>14</v>
      </c>
      <c r="H7405" s="23">
        <v>0</v>
      </c>
      <c r="I7405" s="27"/>
      <c r="J7405" s="28">
        <v>0</v>
      </c>
      <c r="K7405" t="str">
        <f>IF((LEN(relatorio_Ananindeua3[[#This Row],[CIF/CPF/CNPJ]])=14),relatorio_Ananindeua3[[#This Row],[CIF/CPF/CNPJ]],relatorio_Ananindeua3[[#This Row],[Coluna2]])</f>
        <v>54355738000109</v>
      </c>
      <c r="L7405" t="str">
        <f t="shared" si="116"/>
        <v>543******09</v>
      </c>
    </row>
    <row r="7406" spans="1:12" x14ac:dyDescent="0.25">
      <c r="A7406" s="23" t="s">
        <v>66</v>
      </c>
      <c r="B7406" s="23" t="s">
        <v>67</v>
      </c>
      <c r="C7406" s="23" t="s">
        <v>20</v>
      </c>
      <c r="D7406" s="24">
        <v>45369</v>
      </c>
      <c r="E7406" s="25" t="s">
        <v>15</v>
      </c>
      <c r="F7406" s="26" t="s">
        <v>19</v>
      </c>
      <c r="G7406" s="26" t="s">
        <v>13496</v>
      </c>
      <c r="H7406" s="23">
        <v>0</v>
      </c>
      <c r="I7406" s="27"/>
      <c r="J7406" s="28">
        <v>48.03</v>
      </c>
      <c r="K7406" t="str">
        <f>IF((LEN(relatorio_Ananindeua3[[#This Row],[CIF/CPF/CNPJ]])=14),relatorio_Ananindeua3[[#This Row],[CIF/CPF/CNPJ]],relatorio_Ananindeua3[[#This Row],[Coluna2]])</f>
        <v>05099585000162</v>
      </c>
      <c r="L7406" t="str">
        <f t="shared" si="116"/>
        <v>050******62</v>
      </c>
    </row>
    <row r="7407" spans="1:12" x14ac:dyDescent="0.25">
      <c r="A7407" s="23" t="s">
        <v>6904</v>
      </c>
      <c r="B7407" s="23" t="s">
        <v>6905</v>
      </c>
      <c r="C7407" s="23" t="s">
        <v>20</v>
      </c>
      <c r="D7407" s="24">
        <v>45369</v>
      </c>
      <c r="E7407" s="25" t="s">
        <v>15</v>
      </c>
      <c r="F7407" s="26" t="s">
        <v>19</v>
      </c>
      <c r="G7407" s="26" t="s">
        <v>13496</v>
      </c>
      <c r="H7407" s="23">
        <v>0</v>
      </c>
      <c r="I7407" s="27"/>
      <c r="J7407" s="28">
        <v>12.5</v>
      </c>
      <c r="K7407" t="str">
        <f>IF((LEN(relatorio_Ananindeua3[[#This Row],[CIF/CPF/CNPJ]])=14),relatorio_Ananindeua3[[#This Row],[CIF/CPF/CNPJ]],relatorio_Ananindeua3[[#This Row],[Coluna2]])</f>
        <v>46201083002393</v>
      </c>
      <c r="L7407" t="str">
        <f t="shared" si="116"/>
        <v>462******93</v>
      </c>
    </row>
    <row r="7408" spans="1:12" x14ac:dyDescent="0.25">
      <c r="A7408" s="23" t="s">
        <v>13467</v>
      </c>
      <c r="B7408" s="23" t="s">
        <v>13466</v>
      </c>
      <c r="C7408" s="23" t="s">
        <v>21</v>
      </c>
      <c r="D7408" s="24">
        <v>45369</v>
      </c>
      <c r="E7408" s="25" t="s">
        <v>15</v>
      </c>
      <c r="F7408" s="26" t="s">
        <v>19</v>
      </c>
      <c r="G7408" s="26" t="s">
        <v>13496</v>
      </c>
      <c r="H7408" s="23">
        <v>0</v>
      </c>
      <c r="I7408" s="27"/>
      <c r="J7408" s="28">
        <v>809.78</v>
      </c>
      <c r="K7408" t="str">
        <f>IF((LEN(relatorio_Ananindeua3[[#This Row],[CIF/CPF/CNPJ]])=14),relatorio_Ananindeua3[[#This Row],[CIF/CPF/CNPJ]],relatorio_Ananindeua3[[#This Row],[Coluna2]])</f>
        <v>60975737005978</v>
      </c>
      <c r="L7408" t="str">
        <f t="shared" si="116"/>
        <v>609******78</v>
      </c>
    </row>
    <row r="7409" spans="1:12" x14ac:dyDescent="0.25">
      <c r="A7409" s="23" t="s">
        <v>12980</v>
      </c>
      <c r="B7409" s="23" t="s">
        <v>12981</v>
      </c>
      <c r="C7409" s="23" t="s">
        <v>32</v>
      </c>
      <c r="D7409" s="24">
        <v>45369.017928240741</v>
      </c>
      <c r="E7409" s="25" t="s">
        <v>15</v>
      </c>
      <c r="F7409" s="26" t="s">
        <v>16</v>
      </c>
      <c r="G7409" s="26" t="s">
        <v>14</v>
      </c>
      <c r="H7409" s="23">
        <v>0</v>
      </c>
      <c r="I7409" s="27"/>
      <c r="J7409" s="28">
        <v>0</v>
      </c>
      <c r="K7409" t="str">
        <f>IF((LEN(relatorio_Ananindeua3[[#This Row],[CIF/CPF/CNPJ]])=14),relatorio_Ananindeua3[[#This Row],[CIF/CPF/CNPJ]],relatorio_Ananindeua3[[#This Row],[Coluna2]])</f>
        <v>54357879000152</v>
      </c>
      <c r="L7409" t="str">
        <f t="shared" si="116"/>
        <v>543******52</v>
      </c>
    </row>
    <row r="7410" spans="1:12" x14ac:dyDescent="0.25">
      <c r="A7410" s="23" t="s">
        <v>12972</v>
      </c>
      <c r="B7410" s="23" t="s">
        <v>12973</v>
      </c>
      <c r="C7410" s="23" t="s">
        <v>32</v>
      </c>
      <c r="D7410" s="24">
        <v>45369.024861111109</v>
      </c>
      <c r="E7410" s="25" t="s">
        <v>15</v>
      </c>
      <c r="F7410" s="26" t="s">
        <v>16</v>
      </c>
      <c r="G7410" s="26" t="s">
        <v>14</v>
      </c>
      <c r="H7410" s="23">
        <v>0</v>
      </c>
      <c r="I7410" s="27"/>
      <c r="J7410" s="28">
        <v>0</v>
      </c>
      <c r="K7410" t="str">
        <f>IF((LEN(relatorio_Ananindeua3[[#This Row],[CIF/CPF/CNPJ]])=14),relatorio_Ananindeua3[[#This Row],[CIF/CPF/CNPJ]],relatorio_Ananindeua3[[#This Row],[Coluna2]])</f>
        <v>54356330000143</v>
      </c>
      <c r="L7410" t="str">
        <f t="shared" si="116"/>
        <v>543******43</v>
      </c>
    </row>
    <row r="7411" spans="1:12" x14ac:dyDescent="0.25">
      <c r="A7411" s="23" t="s">
        <v>12970</v>
      </c>
      <c r="B7411" s="23" t="s">
        <v>12971</v>
      </c>
      <c r="C7411" s="23" t="s">
        <v>32</v>
      </c>
      <c r="D7411" s="24">
        <v>45369.024884259263</v>
      </c>
      <c r="E7411" s="25" t="s">
        <v>15</v>
      </c>
      <c r="F7411" s="26" t="s">
        <v>16</v>
      </c>
      <c r="G7411" s="26" t="s">
        <v>14</v>
      </c>
      <c r="H7411" s="23">
        <v>0</v>
      </c>
      <c r="I7411" s="27"/>
      <c r="J7411" s="28">
        <v>0</v>
      </c>
      <c r="K7411" t="str">
        <f>IF((LEN(relatorio_Ananindeua3[[#This Row],[CIF/CPF/CNPJ]])=14),relatorio_Ananindeua3[[#This Row],[CIF/CPF/CNPJ]],relatorio_Ananindeua3[[#This Row],[Coluna2]])</f>
        <v>54356271000103</v>
      </c>
      <c r="L7411" t="str">
        <f t="shared" si="116"/>
        <v>543******03</v>
      </c>
    </row>
    <row r="7412" spans="1:12" x14ac:dyDescent="0.25">
      <c r="A7412" s="23" t="s">
        <v>9040</v>
      </c>
      <c r="B7412" s="23" t="s">
        <v>9041</v>
      </c>
      <c r="C7412" s="23" t="s">
        <v>34</v>
      </c>
      <c r="D7412" s="24">
        <v>45369.024965277778</v>
      </c>
      <c r="E7412" s="25" t="s">
        <v>15</v>
      </c>
      <c r="F7412" s="26" t="s">
        <v>16</v>
      </c>
      <c r="G7412" s="26" t="s">
        <v>14</v>
      </c>
      <c r="H7412" s="23">
        <v>0</v>
      </c>
      <c r="I7412" s="27"/>
      <c r="J7412" s="28">
        <v>0</v>
      </c>
      <c r="K7412" t="str">
        <f>IF((LEN(relatorio_Ananindeua3[[#This Row],[CIF/CPF/CNPJ]])=14),relatorio_Ananindeua3[[#This Row],[CIF/CPF/CNPJ]],relatorio_Ananindeua3[[#This Row],[Coluna2]])</f>
        <v>50736782000108</v>
      </c>
      <c r="L7412" t="str">
        <f t="shared" si="116"/>
        <v>507******08</v>
      </c>
    </row>
    <row r="7413" spans="1:12" x14ac:dyDescent="0.25">
      <c r="A7413" s="23" t="s">
        <v>8177</v>
      </c>
      <c r="B7413" s="23" t="s">
        <v>8178</v>
      </c>
      <c r="C7413" s="23" t="s">
        <v>34</v>
      </c>
      <c r="D7413" s="24">
        <v>45369.031805555554</v>
      </c>
      <c r="E7413" s="25" t="s">
        <v>15</v>
      </c>
      <c r="F7413" s="26" t="s">
        <v>16</v>
      </c>
      <c r="G7413" s="26" t="s">
        <v>14</v>
      </c>
      <c r="H7413" s="23">
        <v>0</v>
      </c>
      <c r="I7413" s="27"/>
      <c r="J7413" s="28">
        <v>0</v>
      </c>
      <c r="K7413" t="str">
        <f>IF((LEN(relatorio_Ananindeua3[[#This Row],[CIF/CPF/CNPJ]])=14),relatorio_Ananindeua3[[#This Row],[CIF/CPF/CNPJ]],relatorio_Ananindeua3[[#This Row],[Coluna2]])</f>
        <v>49284574000128</v>
      </c>
      <c r="L7413" t="str">
        <f t="shared" si="116"/>
        <v>492******28</v>
      </c>
    </row>
    <row r="7414" spans="1:12" x14ac:dyDescent="0.25">
      <c r="A7414" s="23" t="s">
        <v>12978</v>
      </c>
      <c r="B7414" s="23" t="s">
        <v>12979</v>
      </c>
      <c r="C7414" s="23" t="s">
        <v>32</v>
      </c>
      <c r="D7414" s="24">
        <v>45369.031909722224</v>
      </c>
      <c r="E7414" s="25" t="s">
        <v>15</v>
      </c>
      <c r="F7414" s="26" t="s">
        <v>16</v>
      </c>
      <c r="G7414" s="26" t="s">
        <v>14</v>
      </c>
      <c r="H7414" s="23">
        <v>0</v>
      </c>
      <c r="I7414" s="27"/>
      <c r="J7414" s="28">
        <v>0</v>
      </c>
      <c r="K7414" t="str">
        <f>IF((LEN(relatorio_Ananindeua3[[#This Row],[CIF/CPF/CNPJ]])=14),relatorio_Ananindeua3[[#This Row],[CIF/CPF/CNPJ]],relatorio_Ananindeua3[[#This Row],[Coluna2]])</f>
        <v>54357086000133</v>
      </c>
      <c r="L7414" t="str">
        <f t="shared" si="116"/>
        <v>543******33</v>
      </c>
    </row>
    <row r="7415" spans="1:12" x14ac:dyDescent="0.25">
      <c r="A7415" s="23" t="s">
        <v>12968</v>
      </c>
      <c r="B7415" s="23" t="s">
        <v>12969</v>
      </c>
      <c r="C7415" s="23" t="s">
        <v>32</v>
      </c>
      <c r="D7415" s="24">
        <v>45369.03193287037</v>
      </c>
      <c r="E7415" s="25" t="s">
        <v>15</v>
      </c>
      <c r="F7415" s="26" t="s">
        <v>16</v>
      </c>
      <c r="G7415" s="26" t="s">
        <v>14</v>
      </c>
      <c r="H7415" s="23">
        <v>0</v>
      </c>
      <c r="I7415" s="27"/>
      <c r="J7415" s="28">
        <v>0</v>
      </c>
      <c r="K7415" t="str">
        <f>IF((LEN(relatorio_Ananindeua3[[#This Row],[CIF/CPF/CNPJ]])=14),relatorio_Ananindeua3[[#This Row],[CIF/CPF/CNPJ]],relatorio_Ananindeua3[[#This Row],[Coluna2]])</f>
        <v>54356071000150</v>
      </c>
      <c r="L7415" t="str">
        <f t="shared" si="116"/>
        <v>543******50</v>
      </c>
    </row>
    <row r="7416" spans="1:12" x14ac:dyDescent="0.25">
      <c r="A7416" s="23" t="s">
        <v>12984</v>
      </c>
      <c r="B7416" s="23" t="s">
        <v>12985</v>
      </c>
      <c r="C7416" s="23" t="s">
        <v>32</v>
      </c>
      <c r="D7416" s="24">
        <v>45369.03875</v>
      </c>
      <c r="E7416" s="25" t="s">
        <v>15</v>
      </c>
      <c r="F7416" s="26" t="s">
        <v>16</v>
      </c>
      <c r="G7416" s="26" t="s">
        <v>14</v>
      </c>
      <c r="H7416" s="23">
        <v>0</v>
      </c>
      <c r="I7416" s="27"/>
      <c r="J7416" s="28">
        <v>0</v>
      </c>
      <c r="K7416" t="str">
        <f>IF((LEN(relatorio_Ananindeua3[[#This Row],[CIF/CPF/CNPJ]])=14),relatorio_Ananindeua3[[#This Row],[CIF/CPF/CNPJ]],relatorio_Ananindeua3[[#This Row],[Coluna2]])</f>
        <v>54359106000105</v>
      </c>
      <c r="L7416" t="str">
        <f t="shared" si="116"/>
        <v>543******05</v>
      </c>
    </row>
    <row r="7417" spans="1:12" x14ac:dyDescent="0.25">
      <c r="A7417" s="23" t="s">
        <v>12982</v>
      </c>
      <c r="B7417" s="23" t="s">
        <v>12983</v>
      </c>
      <c r="C7417" s="23" t="s">
        <v>32</v>
      </c>
      <c r="D7417" s="24">
        <v>45369.038761574076</v>
      </c>
      <c r="E7417" s="25" t="s">
        <v>15</v>
      </c>
      <c r="F7417" s="26" t="s">
        <v>16</v>
      </c>
      <c r="G7417" s="26" t="s">
        <v>14</v>
      </c>
      <c r="H7417" s="23">
        <v>0</v>
      </c>
      <c r="I7417" s="27"/>
      <c r="J7417" s="28">
        <v>0</v>
      </c>
      <c r="K7417" t="str">
        <f>IF((LEN(relatorio_Ananindeua3[[#This Row],[CIF/CPF/CNPJ]])=14),relatorio_Ananindeua3[[#This Row],[CIF/CPF/CNPJ]],relatorio_Ananindeua3[[#This Row],[Coluna2]])</f>
        <v>54358919000180</v>
      </c>
      <c r="L7417" t="str">
        <f t="shared" si="116"/>
        <v>543******80</v>
      </c>
    </row>
    <row r="7418" spans="1:12" x14ac:dyDescent="0.25">
      <c r="A7418" s="23" t="s">
        <v>12976</v>
      </c>
      <c r="B7418" s="23" t="s">
        <v>12977</v>
      </c>
      <c r="C7418" s="23" t="s">
        <v>32</v>
      </c>
      <c r="D7418" s="24">
        <v>45369.038773148146</v>
      </c>
      <c r="E7418" s="25" t="s">
        <v>15</v>
      </c>
      <c r="F7418" s="26" t="s">
        <v>16</v>
      </c>
      <c r="G7418" s="26" t="s">
        <v>14</v>
      </c>
      <c r="H7418" s="23">
        <v>0</v>
      </c>
      <c r="I7418" s="27"/>
      <c r="J7418" s="28">
        <v>0</v>
      </c>
      <c r="K7418" t="str">
        <f>IF((LEN(relatorio_Ananindeua3[[#This Row],[CIF/CPF/CNPJ]])=14),relatorio_Ananindeua3[[#This Row],[CIF/CPF/CNPJ]],relatorio_Ananindeua3[[#This Row],[Coluna2]])</f>
        <v>54357079000131</v>
      </c>
      <c r="L7418" t="str">
        <f t="shared" si="116"/>
        <v>543******31</v>
      </c>
    </row>
    <row r="7419" spans="1:12" x14ac:dyDescent="0.25">
      <c r="A7419" s="23" t="s">
        <v>12974</v>
      </c>
      <c r="B7419" s="23" t="s">
        <v>12975</v>
      </c>
      <c r="C7419" s="23" t="s">
        <v>32</v>
      </c>
      <c r="D7419" s="24">
        <v>45369.038807870369</v>
      </c>
      <c r="E7419" s="25" t="s">
        <v>15</v>
      </c>
      <c r="F7419" s="26" t="s">
        <v>16</v>
      </c>
      <c r="G7419" s="26" t="s">
        <v>14</v>
      </c>
      <c r="H7419" s="23">
        <v>0</v>
      </c>
      <c r="I7419" s="27"/>
      <c r="J7419" s="28">
        <v>0</v>
      </c>
      <c r="K7419" t="str">
        <f>IF((LEN(relatorio_Ananindeua3[[#This Row],[CIF/CPF/CNPJ]])=14),relatorio_Ananindeua3[[#This Row],[CIF/CPF/CNPJ]],relatorio_Ananindeua3[[#This Row],[Coluna2]])</f>
        <v>54356631000177</v>
      </c>
      <c r="L7419" t="str">
        <f t="shared" si="116"/>
        <v>543******77</v>
      </c>
    </row>
    <row r="7420" spans="1:12" x14ac:dyDescent="0.25">
      <c r="A7420" s="23" t="s">
        <v>12986</v>
      </c>
      <c r="B7420" s="23" t="s">
        <v>12987</v>
      </c>
      <c r="C7420" s="23" t="s">
        <v>32</v>
      </c>
      <c r="D7420" s="24">
        <v>45369.149861111109</v>
      </c>
      <c r="E7420" s="25" t="s">
        <v>15</v>
      </c>
      <c r="F7420" s="26" t="s">
        <v>16</v>
      </c>
      <c r="G7420" s="26" t="s">
        <v>14</v>
      </c>
      <c r="H7420" s="23">
        <v>0</v>
      </c>
      <c r="I7420" s="27"/>
      <c r="J7420" s="28">
        <v>0</v>
      </c>
      <c r="K7420" t="str">
        <f>IF((LEN(relatorio_Ananindeua3[[#This Row],[CIF/CPF/CNPJ]])=14),relatorio_Ananindeua3[[#This Row],[CIF/CPF/CNPJ]],relatorio_Ananindeua3[[#This Row],[Coluna2]])</f>
        <v>54359162000140</v>
      </c>
      <c r="L7420" t="str">
        <f t="shared" si="116"/>
        <v>543******40</v>
      </c>
    </row>
    <row r="7421" spans="1:12" x14ac:dyDescent="0.25">
      <c r="A7421" s="23" t="s">
        <v>9595</v>
      </c>
      <c r="B7421" s="23" t="s">
        <v>9596</v>
      </c>
      <c r="C7421" s="23" t="s">
        <v>34</v>
      </c>
      <c r="D7421" s="24">
        <v>45369.309282407405</v>
      </c>
      <c r="E7421" s="25" t="s">
        <v>15</v>
      </c>
      <c r="F7421" s="26" t="s">
        <v>16</v>
      </c>
      <c r="G7421" s="26" t="s">
        <v>14</v>
      </c>
      <c r="H7421" s="23">
        <v>0</v>
      </c>
      <c r="I7421" s="27"/>
      <c r="J7421" s="28">
        <v>0</v>
      </c>
      <c r="K7421" t="str">
        <f>IF((LEN(relatorio_Ananindeua3[[#This Row],[CIF/CPF/CNPJ]])=14),relatorio_Ananindeua3[[#This Row],[CIF/CPF/CNPJ]],relatorio_Ananindeua3[[#This Row],[Coluna2]])</f>
        <v>51773312000179</v>
      </c>
      <c r="L7421" t="str">
        <f t="shared" si="116"/>
        <v>517******79</v>
      </c>
    </row>
    <row r="7422" spans="1:12" x14ac:dyDescent="0.25">
      <c r="A7422" s="23" t="s">
        <v>1604</v>
      </c>
      <c r="B7422" s="23" t="s">
        <v>1605</v>
      </c>
      <c r="C7422" s="23" t="s">
        <v>34</v>
      </c>
      <c r="D7422" s="24">
        <v>45369.631354166668</v>
      </c>
      <c r="E7422" s="25" t="s">
        <v>15</v>
      </c>
      <c r="F7422" s="26" t="s">
        <v>16</v>
      </c>
      <c r="G7422" s="26" t="s">
        <v>13496</v>
      </c>
      <c r="H7422" s="23">
        <v>0</v>
      </c>
      <c r="I7422" s="27"/>
      <c r="J7422" s="28">
        <v>0</v>
      </c>
      <c r="K7422" t="str">
        <f>IF((LEN(relatorio_Ananindeua3[[#This Row],[CIF/CPF/CNPJ]])=14),relatorio_Ananindeua3[[#This Row],[CIF/CPF/CNPJ]],relatorio_Ananindeua3[[#This Row],[Coluna2]])</f>
        <v>23034323000100</v>
      </c>
      <c r="L7422" t="str">
        <f t="shared" si="116"/>
        <v>230******00</v>
      </c>
    </row>
    <row r="7423" spans="1:12" x14ac:dyDescent="0.25">
      <c r="A7423" s="23" t="s">
        <v>4960</v>
      </c>
      <c r="B7423" s="23" t="s">
        <v>4961</v>
      </c>
      <c r="C7423" s="23" t="s">
        <v>17</v>
      </c>
      <c r="D7423" s="24">
        <v>45369.802777777775</v>
      </c>
      <c r="E7423" s="25" t="s">
        <v>11</v>
      </c>
      <c r="F7423" s="26" t="s">
        <v>16</v>
      </c>
      <c r="G7423" s="26" t="s">
        <v>14</v>
      </c>
      <c r="H7423" s="23">
        <v>0</v>
      </c>
      <c r="I7423" s="27"/>
      <c r="J7423" s="28">
        <v>0</v>
      </c>
      <c r="K7423" t="str">
        <f>IF((LEN(relatorio_Ananindeua3[[#This Row],[CIF/CPF/CNPJ]])=14),relatorio_Ananindeua3[[#This Row],[CIF/CPF/CNPJ]],relatorio_Ananindeua3[[#This Row],[Coluna2]])</f>
        <v>40200814000194</v>
      </c>
      <c r="L7423" t="str">
        <f t="shared" si="116"/>
        <v>402******94</v>
      </c>
    </row>
    <row r="7424" spans="1:12" x14ac:dyDescent="0.25">
      <c r="A7424" s="23" t="s">
        <v>6904</v>
      </c>
      <c r="B7424" s="23" t="s">
        <v>6905</v>
      </c>
      <c r="C7424" s="23" t="s">
        <v>20</v>
      </c>
      <c r="D7424" s="24">
        <v>45370</v>
      </c>
      <c r="E7424" s="25" t="s">
        <v>15</v>
      </c>
      <c r="F7424" s="26" t="s">
        <v>19</v>
      </c>
      <c r="G7424" s="26" t="s">
        <v>13496</v>
      </c>
      <c r="H7424" s="23">
        <v>0</v>
      </c>
      <c r="I7424" s="27"/>
      <c r="J7424" s="28">
        <v>77.5</v>
      </c>
      <c r="K7424" t="str">
        <f>IF((LEN(relatorio_Ananindeua3[[#This Row],[CIF/CPF/CNPJ]])=14),relatorio_Ananindeua3[[#This Row],[CIF/CPF/CNPJ]],relatorio_Ananindeua3[[#This Row],[Coluna2]])</f>
        <v>46201083002393</v>
      </c>
      <c r="L7424" t="str">
        <f t="shared" si="116"/>
        <v>462******93</v>
      </c>
    </row>
    <row r="7425" spans="1:12" x14ac:dyDescent="0.25">
      <c r="A7425" s="23" t="s">
        <v>13462</v>
      </c>
      <c r="B7425" s="23" t="s">
        <v>13463</v>
      </c>
      <c r="C7425" s="23" t="s">
        <v>20</v>
      </c>
      <c r="D7425" s="24">
        <v>45370</v>
      </c>
      <c r="E7425" s="25" t="s">
        <v>15</v>
      </c>
      <c r="F7425" s="26" t="s">
        <v>19</v>
      </c>
      <c r="G7425" s="26" t="s">
        <v>13496</v>
      </c>
      <c r="H7425" s="23">
        <v>0</v>
      </c>
      <c r="I7425" s="27"/>
      <c r="J7425" s="28">
        <v>2.88</v>
      </c>
      <c r="K7425" t="str">
        <f>IF((LEN(relatorio_Ananindeua3[[#This Row],[CIF/CPF/CNPJ]])=14),relatorio_Ananindeua3[[#This Row],[CIF/CPF/CNPJ]],relatorio_Ananindeua3[[#This Row],[Coluna2]])</f>
        <v>58248352002356</v>
      </c>
      <c r="L7425" t="str">
        <f t="shared" si="116"/>
        <v>582******56</v>
      </c>
    </row>
    <row r="7426" spans="1:12" x14ac:dyDescent="0.25">
      <c r="A7426" s="23" t="s">
        <v>13467</v>
      </c>
      <c r="B7426" s="23" t="s">
        <v>13466</v>
      </c>
      <c r="C7426" s="23" t="s">
        <v>21</v>
      </c>
      <c r="D7426" s="24">
        <v>45370</v>
      </c>
      <c r="E7426" s="25" t="s">
        <v>15</v>
      </c>
      <c r="F7426" s="26" t="s">
        <v>19</v>
      </c>
      <c r="G7426" s="26" t="s">
        <v>13496</v>
      </c>
      <c r="H7426" s="23">
        <v>0</v>
      </c>
      <c r="I7426" s="27"/>
      <c r="J7426" s="28">
        <v>1787.69</v>
      </c>
      <c r="K7426" t="str">
        <f>IF((LEN(relatorio_Ananindeua3[[#This Row],[CIF/CPF/CNPJ]])=14),relatorio_Ananindeua3[[#This Row],[CIF/CPF/CNPJ]],relatorio_Ananindeua3[[#This Row],[Coluna2]])</f>
        <v>60975737005978</v>
      </c>
      <c r="L7426" t="str">
        <f t="shared" si="116"/>
        <v>609******78</v>
      </c>
    </row>
    <row r="7427" spans="1:12" x14ac:dyDescent="0.25">
      <c r="A7427" s="23" t="s">
        <v>13475</v>
      </c>
      <c r="B7427" s="23" t="s">
        <v>13476</v>
      </c>
      <c r="C7427" s="23" t="s">
        <v>20</v>
      </c>
      <c r="D7427" s="24">
        <v>45370</v>
      </c>
      <c r="E7427" s="25" t="s">
        <v>15</v>
      </c>
      <c r="F7427" s="26" t="s">
        <v>19</v>
      </c>
      <c r="G7427" s="26" t="s">
        <v>13496</v>
      </c>
      <c r="H7427" s="23">
        <v>0</v>
      </c>
      <c r="I7427" s="27"/>
      <c r="J7427" s="28">
        <v>1.1599999999999999</v>
      </c>
      <c r="K7427" t="str">
        <f>IF((LEN(relatorio_Ananindeua3[[#This Row],[CIF/CPF/CNPJ]])=14),relatorio_Ananindeua3[[#This Row],[CIF/CPF/CNPJ]],relatorio_Ananindeua3[[#This Row],[Coluna2]])</f>
        <v>83316729000107</v>
      </c>
      <c r="L7427" t="str">
        <f t="shared" si="116"/>
        <v>833******07</v>
      </c>
    </row>
    <row r="7428" spans="1:12" x14ac:dyDescent="0.25">
      <c r="A7428" s="23" t="s">
        <v>13483</v>
      </c>
      <c r="B7428" s="23" t="s">
        <v>13481</v>
      </c>
      <c r="C7428" s="23" t="s">
        <v>21</v>
      </c>
      <c r="D7428" s="24">
        <v>45370</v>
      </c>
      <c r="E7428" s="25" t="s">
        <v>15</v>
      </c>
      <c r="F7428" s="26" t="s">
        <v>19</v>
      </c>
      <c r="G7428" s="26" t="s">
        <v>13496</v>
      </c>
      <c r="H7428" s="23">
        <v>0</v>
      </c>
      <c r="I7428" s="27"/>
      <c r="J7428" s="28">
        <v>64.5</v>
      </c>
      <c r="K7428" t="str">
        <f>IF((LEN(relatorio_Ananindeua3[[#This Row],[CIF/CPF/CNPJ]])=14),relatorio_Ananindeua3[[#This Row],[CIF/CPF/CNPJ]],relatorio_Ananindeua3[[#This Row],[Coluna2]])</f>
        <v>83367326011547</v>
      </c>
      <c r="L7428" t="str">
        <f t="shared" si="116"/>
        <v>833******47</v>
      </c>
    </row>
    <row r="7429" spans="1:12" x14ac:dyDescent="0.25">
      <c r="A7429" s="23" t="s">
        <v>12994</v>
      </c>
      <c r="B7429" s="23" t="s">
        <v>12995</v>
      </c>
      <c r="C7429" s="23" t="s">
        <v>32</v>
      </c>
      <c r="D7429" s="24">
        <v>45370.01766203704</v>
      </c>
      <c r="E7429" s="25" t="s">
        <v>15</v>
      </c>
      <c r="F7429" s="26" t="s">
        <v>16</v>
      </c>
      <c r="G7429" s="26" t="s">
        <v>14</v>
      </c>
      <c r="H7429" s="23">
        <v>0</v>
      </c>
      <c r="I7429" s="27"/>
      <c r="J7429" s="28">
        <v>0</v>
      </c>
      <c r="K7429" t="str">
        <f>IF((LEN(relatorio_Ananindeua3[[#This Row],[CIF/CPF/CNPJ]])=14),relatorio_Ananindeua3[[#This Row],[CIF/CPF/CNPJ]],relatorio_Ananindeua3[[#This Row],[Coluna2]])</f>
        <v>54362607000140</v>
      </c>
      <c r="L7429" t="str">
        <f t="shared" si="116"/>
        <v>543******40</v>
      </c>
    </row>
    <row r="7430" spans="1:12" x14ac:dyDescent="0.25">
      <c r="A7430" s="23" t="s">
        <v>1754</v>
      </c>
      <c r="B7430" s="23" t="s">
        <v>1755</v>
      </c>
      <c r="C7430" s="23" t="s">
        <v>34</v>
      </c>
      <c r="D7430" s="24">
        <v>45370.017777777779</v>
      </c>
      <c r="E7430" s="25" t="s">
        <v>15</v>
      </c>
      <c r="F7430" s="26" t="s">
        <v>16</v>
      </c>
      <c r="G7430" s="26" t="s">
        <v>14</v>
      </c>
      <c r="H7430" s="23">
        <v>0</v>
      </c>
      <c r="I7430" s="27"/>
      <c r="J7430" s="28">
        <v>0</v>
      </c>
      <c r="K7430" t="str">
        <f>IF((LEN(relatorio_Ananindeua3[[#This Row],[CIF/CPF/CNPJ]])=14),relatorio_Ananindeua3[[#This Row],[CIF/CPF/CNPJ]],relatorio_Ananindeua3[[#This Row],[Coluna2]])</f>
        <v>24153150000101</v>
      </c>
      <c r="L7430" t="str">
        <f t="shared" si="116"/>
        <v>241******01</v>
      </c>
    </row>
    <row r="7431" spans="1:12" x14ac:dyDescent="0.25">
      <c r="A7431" s="23" t="s">
        <v>13030</v>
      </c>
      <c r="B7431" s="23" t="s">
        <v>13031</v>
      </c>
      <c r="C7431" s="23" t="s">
        <v>32</v>
      </c>
      <c r="D7431" s="24">
        <v>45370.024525462963</v>
      </c>
      <c r="E7431" s="25" t="s">
        <v>15</v>
      </c>
      <c r="F7431" s="26" t="s">
        <v>16</v>
      </c>
      <c r="G7431" s="26" t="s">
        <v>14</v>
      </c>
      <c r="H7431" s="23">
        <v>0</v>
      </c>
      <c r="I7431" s="27"/>
      <c r="J7431" s="28">
        <v>0</v>
      </c>
      <c r="K7431" t="str">
        <f>IF((LEN(relatorio_Ananindeua3[[#This Row],[CIF/CPF/CNPJ]])=14),relatorio_Ananindeua3[[#This Row],[CIF/CPF/CNPJ]],relatorio_Ananindeua3[[#This Row],[Coluna2]])</f>
        <v>54375918000144</v>
      </c>
      <c r="L7431" t="str">
        <f t="shared" si="116"/>
        <v>543******44</v>
      </c>
    </row>
    <row r="7432" spans="1:12" x14ac:dyDescent="0.25">
      <c r="A7432" s="23" t="s">
        <v>13004</v>
      </c>
      <c r="B7432" s="23" t="s">
        <v>13005</v>
      </c>
      <c r="C7432" s="23" t="s">
        <v>32</v>
      </c>
      <c r="D7432" s="24">
        <v>45370.024571759262</v>
      </c>
      <c r="E7432" s="25" t="s">
        <v>15</v>
      </c>
      <c r="F7432" s="26" t="s">
        <v>16</v>
      </c>
      <c r="G7432" s="26" t="s">
        <v>14</v>
      </c>
      <c r="H7432" s="23">
        <v>0</v>
      </c>
      <c r="I7432" s="27"/>
      <c r="J7432" s="28">
        <v>0</v>
      </c>
      <c r="K7432" t="str">
        <f>IF((LEN(relatorio_Ananindeua3[[#This Row],[CIF/CPF/CNPJ]])=14),relatorio_Ananindeua3[[#This Row],[CIF/CPF/CNPJ]],relatorio_Ananindeua3[[#This Row],[Coluna2]])</f>
        <v>54364571000134</v>
      </c>
      <c r="L7432" t="str">
        <f t="shared" si="116"/>
        <v>543******34</v>
      </c>
    </row>
    <row r="7433" spans="1:12" x14ac:dyDescent="0.25">
      <c r="A7433" s="23" t="s">
        <v>3187</v>
      </c>
      <c r="B7433" s="23" t="s">
        <v>3188</v>
      </c>
      <c r="C7433" s="23" t="s">
        <v>34</v>
      </c>
      <c r="D7433" s="24">
        <v>45370.024664351855</v>
      </c>
      <c r="E7433" s="25" t="s">
        <v>15</v>
      </c>
      <c r="F7433" s="26" t="s">
        <v>16</v>
      </c>
      <c r="G7433" s="26" t="s">
        <v>14</v>
      </c>
      <c r="H7433" s="23">
        <v>0</v>
      </c>
      <c r="I7433" s="27"/>
      <c r="J7433" s="28">
        <v>0</v>
      </c>
      <c r="K7433" t="str">
        <f>IF((LEN(relatorio_Ananindeua3[[#This Row],[CIF/CPF/CNPJ]])=14),relatorio_Ananindeua3[[#This Row],[CIF/CPF/CNPJ]],relatorio_Ananindeua3[[#This Row],[Coluna2]])</f>
        <v>32471681000162</v>
      </c>
      <c r="L7433" t="str">
        <f t="shared" si="116"/>
        <v>324******62</v>
      </c>
    </row>
    <row r="7434" spans="1:12" x14ac:dyDescent="0.25">
      <c r="A7434" s="23" t="s">
        <v>2506</v>
      </c>
      <c r="B7434" s="23" t="s">
        <v>2507</v>
      </c>
      <c r="C7434" s="23" t="s">
        <v>34</v>
      </c>
      <c r="D7434" s="24">
        <v>45370.024675925924</v>
      </c>
      <c r="E7434" s="25" t="s">
        <v>15</v>
      </c>
      <c r="F7434" s="26" t="s">
        <v>16</v>
      </c>
      <c r="G7434" s="26" t="s">
        <v>14</v>
      </c>
      <c r="H7434" s="23">
        <v>0</v>
      </c>
      <c r="I7434" s="27"/>
      <c r="J7434" s="28">
        <v>0</v>
      </c>
      <c r="K7434" t="str">
        <f>IF((LEN(relatorio_Ananindeua3[[#This Row],[CIF/CPF/CNPJ]])=14),relatorio_Ananindeua3[[#This Row],[CIF/CPF/CNPJ]],relatorio_Ananindeua3[[#This Row],[Coluna2]])</f>
        <v>29109404000108</v>
      </c>
      <c r="L7434" t="str">
        <f t="shared" si="116"/>
        <v>291******08</v>
      </c>
    </row>
    <row r="7435" spans="1:12" x14ac:dyDescent="0.25">
      <c r="A7435" s="23" t="s">
        <v>13032</v>
      </c>
      <c r="B7435" s="23" t="s">
        <v>13033</v>
      </c>
      <c r="C7435" s="23" t="s">
        <v>32</v>
      </c>
      <c r="D7435" s="24">
        <v>45370.038414351853</v>
      </c>
      <c r="E7435" s="25" t="s">
        <v>15</v>
      </c>
      <c r="F7435" s="26" t="s">
        <v>16</v>
      </c>
      <c r="G7435" s="26" t="s">
        <v>14</v>
      </c>
      <c r="H7435" s="23">
        <v>0</v>
      </c>
      <c r="I7435" s="27"/>
      <c r="J7435" s="28">
        <v>0</v>
      </c>
      <c r="K7435" t="str">
        <f>IF((LEN(relatorio_Ananindeua3[[#This Row],[CIF/CPF/CNPJ]])=14),relatorio_Ananindeua3[[#This Row],[CIF/CPF/CNPJ]],relatorio_Ananindeua3[[#This Row],[Coluna2]])</f>
        <v>54376052000196</v>
      </c>
      <c r="L7435" t="str">
        <f t="shared" si="116"/>
        <v>543******96</v>
      </c>
    </row>
    <row r="7436" spans="1:12" x14ac:dyDescent="0.25">
      <c r="A7436" s="23" t="s">
        <v>13012</v>
      </c>
      <c r="B7436" s="23" t="s">
        <v>13013</v>
      </c>
      <c r="C7436" s="23" t="s">
        <v>32</v>
      </c>
      <c r="D7436" s="24">
        <v>45370.038425925923</v>
      </c>
      <c r="E7436" s="25" t="s">
        <v>15</v>
      </c>
      <c r="F7436" s="26" t="s">
        <v>16</v>
      </c>
      <c r="G7436" s="26" t="s">
        <v>14</v>
      </c>
      <c r="H7436" s="23">
        <v>0</v>
      </c>
      <c r="I7436" s="27"/>
      <c r="J7436" s="28">
        <v>0</v>
      </c>
      <c r="K7436" t="str">
        <f>IF((LEN(relatorio_Ananindeua3[[#This Row],[CIF/CPF/CNPJ]])=14),relatorio_Ananindeua3[[#This Row],[CIF/CPF/CNPJ]],relatorio_Ananindeua3[[#This Row],[Coluna2]])</f>
        <v>54373599000138</v>
      </c>
      <c r="L7436" t="str">
        <f t="shared" si="116"/>
        <v>543******38</v>
      </c>
    </row>
    <row r="7437" spans="1:12" x14ac:dyDescent="0.25">
      <c r="A7437" s="23" t="s">
        <v>13026</v>
      </c>
      <c r="B7437" s="23" t="s">
        <v>13027</v>
      </c>
      <c r="C7437" s="23" t="s">
        <v>32</v>
      </c>
      <c r="D7437" s="24">
        <v>45370.038425925923</v>
      </c>
      <c r="E7437" s="25" t="s">
        <v>15</v>
      </c>
      <c r="F7437" s="26" t="s">
        <v>16</v>
      </c>
      <c r="G7437" s="26" t="s">
        <v>14</v>
      </c>
      <c r="H7437" s="23">
        <v>0</v>
      </c>
      <c r="I7437" s="27"/>
      <c r="J7437" s="28">
        <v>0</v>
      </c>
      <c r="K7437" t="str">
        <f>IF((LEN(relatorio_Ananindeua3[[#This Row],[CIF/CPF/CNPJ]])=14),relatorio_Ananindeua3[[#This Row],[CIF/CPF/CNPJ]],relatorio_Ananindeua3[[#This Row],[Coluna2]])</f>
        <v>54375008000161</v>
      </c>
      <c r="L7437" t="str">
        <f t="shared" si="116"/>
        <v>543******61</v>
      </c>
    </row>
    <row r="7438" spans="1:12" x14ac:dyDescent="0.25">
      <c r="A7438" s="23" t="s">
        <v>13000</v>
      </c>
      <c r="B7438" s="23" t="s">
        <v>13001</v>
      </c>
      <c r="C7438" s="23" t="s">
        <v>32</v>
      </c>
      <c r="D7438" s="24">
        <v>45370.038460648146</v>
      </c>
      <c r="E7438" s="25" t="s">
        <v>15</v>
      </c>
      <c r="F7438" s="26" t="s">
        <v>16</v>
      </c>
      <c r="G7438" s="26" t="s">
        <v>14</v>
      </c>
      <c r="H7438" s="23">
        <v>0</v>
      </c>
      <c r="I7438" s="27"/>
      <c r="J7438" s="28">
        <v>0</v>
      </c>
      <c r="K7438" t="str">
        <f>IF((LEN(relatorio_Ananindeua3[[#This Row],[CIF/CPF/CNPJ]])=14),relatorio_Ananindeua3[[#This Row],[CIF/CPF/CNPJ]],relatorio_Ananindeua3[[#This Row],[Coluna2]])</f>
        <v>54364418000107</v>
      </c>
      <c r="L7438" t="str">
        <f t="shared" si="116"/>
        <v>543******07</v>
      </c>
    </row>
    <row r="7439" spans="1:12" x14ac:dyDescent="0.25">
      <c r="A7439" s="23" t="s">
        <v>13006</v>
      </c>
      <c r="B7439" s="23" t="s">
        <v>13007</v>
      </c>
      <c r="C7439" s="23" t="s">
        <v>32</v>
      </c>
      <c r="D7439" s="24">
        <v>45370.045358796298</v>
      </c>
      <c r="E7439" s="25" t="s">
        <v>15</v>
      </c>
      <c r="F7439" s="26" t="s">
        <v>16</v>
      </c>
      <c r="G7439" s="26" t="s">
        <v>14</v>
      </c>
      <c r="H7439" s="23">
        <v>0</v>
      </c>
      <c r="I7439" s="27"/>
      <c r="J7439" s="28">
        <v>0</v>
      </c>
      <c r="K7439" t="str">
        <f>IF((LEN(relatorio_Ananindeua3[[#This Row],[CIF/CPF/CNPJ]])=14),relatorio_Ananindeua3[[#This Row],[CIF/CPF/CNPJ]],relatorio_Ananindeua3[[#This Row],[Coluna2]])</f>
        <v>54367789000142</v>
      </c>
      <c r="L7439" t="str">
        <f t="shared" si="116"/>
        <v>543******42</v>
      </c>
    </row>
    <row r="7440" spans="1:12" x14ac:dyDescent="0.25">
      <c r="A7440" s="23" t="s">
        <v>12992</v>
      </c>
      <c r="B7440" s="23" t="s">
        <v>12993</v>
      </c>
      <c r="C7440" s="23" t="s">
        <v>32</v>
      </c>
      <c r="D7440" s="24">
        <v>45370.045381944445</v>
      </c>
      <c r="E7440" s="25" t="s">
        <v>15</v>
      </c>
      <c r="F7440" s="26" t="s">
        <v>16</v>
      </c>
      <c r="G7440" s="26" t="s">
        <v>14</v>
      </c>
      <c r="H7440" s="23">
        <v>0</v>
      </c>
      <c r="I7440" s="27"/>
      <c r="J7440" s="28">
        <v>0</v>
      </c>
      <c r="K7440" t="str">
        <f>IF((LEN(relatorio_Ananindeua3[[#This Row],[CIF/CPF/CNPJ]])=14),relatorio_Ananindeua3[[#This Row],[CIF/CPF/CNPJ]],relatorio_Ananindeua3[[#This Row],[Coluna2]])</f>
        <v>54360669000113</v>
      </c>
      <c r="L7440" t="str">
        <f t="shared" si="116"/>
        <v>543******13</v>
      </c>
    </row>
    <row r="7441" spans="1:12" x14ac:dyDescent="0.25">
      <c r="A7441" s="23" t="s">
        <v>2400</v>
      </c>
      <c r="B7441" s="23" t="s">
        <v>2401</v>
      </c>
      <c r="C7441" s="23" t="s">
        <v>34</v>
      </c>
      <c r="D7441" s="24">
        <v>45370.045439814814</v>
      </c>
      <c r="E7441" s="25" t="s">
        <v>15</v>
      </c>
      <c r="F7441" s="26" t="s">
        <v>16</v>
      </c>
      <c r="G7441" s="26" t="s">
        <v>14</v>
      </c>
      <c r="H7441" s="23">
        <v>0</v>
      </c>
      <c r="I7441" s="27"/>
      <c r="J7441" s="28">
        <v>0</v>
      </c>
      <c r="K7441" t="str">
        <f>IF((LEN(relatorio_Ananindeua3[[#This Row],[CIF/CPF/CNPJ]])=14),relatorio_Ananindeua3[[#This Row],[CIF/CPF/CNPJ]],relatorio_Ananindeua3[[#This Row],[Coluna2]])</f>
        <v>28667329000120</v>
      </c>
      <c r="L7441" t="str">
        <f t="shared" si="116"/>
        <v>286******20</v>
      </c>
    </row>
    <row r="7442" spans="1:12" x14ac:dyDescent="0.25">
      <c r="A7442" s="23" t="s">
        <v>13034</v>
      </c>
      <c r="B7442" s="23" t="s">
        <v>13035</v>
      </c>
      <c r="C7442" s="23" t="s">
        <v>32</v>
      </c>
      <c r="D7442" s="24">
        <v>45370.066192129627</v>
      </c>
      <c r="E7442" s="25" t="s">
        <v>15</v>
      </c>
      <c r="F7442" s="26" t="s">
        <v>16</v>
      </c>
      <c r="G7442" s="26" t="s">
        <v>14</v>
      </c>
      <c r="H7442" s="23">
        <v>0</v>
      </c>
      <c r="I7442" s="27"/>
      <c r="J7442" s="28">
        <v>0</v>
      </c>
      <c r="K7442" t="str">
        <f>IF((LEN(relatorio_Ananindeua3[[#This Row],[CIF/CPF/CNPJ]])=14),relatorio_Ananindeua3[[#This Row],[CIF/CPF/CNPJ]],relatorio_Ananindeua3[[#This Row],[Coluna2]])</f>
        <v>54376092000138</v>
      </c>
      <c r="L7442" t="str">
        <f t="shared" ref="L7442:L7505" si="117">_xlfn.CONCAT(LEFT(A7442,3),REPT("*",6),RIGHT(A7442,2))</f>
        <v>543******38</v>
      </c>
    </row>
    <row r="7443" spans="1:12" x14ac:dyDescent="0.25">
      <c r="A7443" s="23" t="s">
        <v>12998</v>
      </c>
      <c r="B7443" s="23" t="s">
        <v>12999</v>
      </c>
      <c r="C7443" s="23" t="s">
        <v>32</v>
      </c>
      <c r="D7443" s="24">
        <v>45370.066250000003</v>
      </c>
      <c r="E7443" s="25" t="s">
        <v>15</v>
      </c>
      <c r="F7443" s="26" t="s">
        <v>16</v>
      </c>
      <c r="G7443" s="26" t="s">
        <v>14</v>
      </c>
      <c r="H7443" s="23">
        <v>0</v>
      </c>
      <c r="I7443" s="27"/>
      <c r="J7443" s="28">
        <v>0</v>
      </c>
      <c r="K7443" t="str">
        <f>IF((LEN(relatorio_Ananindeua3[[#This Row],[CIF/CPF/CNPJ]])=14),relatorio_Ananindeua3[[#This Row],[CIF/CPF/CNPJ]],relatorio_Ananindeua3[[#This Row],[Coluna2]])</f>
        <v>54363774000106</v>
      </c>
      <c r="L7443" t="str">
        <f t="shared" si="117"/>
        <v>543******06</v>
      </c>
    </row>
    <row r="7444" spans="1:12" x14ac:dyDescent="0.25">
      <c r="A7444" s="23" t="s">
        <v>9945</v>
      </c>
      <c r="B7444" s="23" t="s">
        <v>9946</v>
      </c>
      <c r="C7444" s="23" t="s">
        <v>34</v>
      </c>
      <c r="D7444" s="24">
        <v>45370.06627314815</v>
      </c>
      <c r="E7444" s="25" t="s">
        <v>15</v>
      </c>
      <c r="F7444" s="26" t="s">
        <v>16</v>
      </c>
      <c r="G7444" s="26" t="s">
        <v>14</v>
      </c>
      <c r="H7444" s="23">
        <v>0</v>
      </c>
      <c r="I7444" s="27"/>
      <c r="J7444" s="28">
        <v>0</v>
      </c>
      <c r="K7444" t="str">
        <f>IF((LEN(relatorio_Ananindeua3[[#This Row],[CIF/CPF/CNPJ]])=14),relatorio_Ananindeua3[[#This Row],[CIF/CPF/CNPJ]],relatorio_Ananindeua3[[#This Row],[Coluna2]])</f>
        <v>52693946000184</v>
      </c>
      <c r="L7444" t="str">
        <f t="shared" si="117"/>
        <v>526******84</v>
      </c>
    </row>
    <row r="7445" spans="1:12" x14ac:dyDescent="0.25">
      <c r="A7445" s="23" t="s">
        <v>1193</v>
      </c>
      <c r="B7445" s="23" t="s">
        <v>1194</v>
      </c>
      <c r="C7445" s="23" t="s">
        <v>34</v>
      </c>
      <c r="D7445" s="24">
        <v>45370.066307870373</v>
      </c>
      <c r="E7445" s="25" t="s">
        <v>15</v>
      </c>
      <c r="F7445" s="26" t="s">
        <v>16</v>
      </c>
      <c r="G7445" s="26" t="s">
        <v>14</v>
      </c>
      <c r="H7445" s="23">
        <v>0</v>
      </c>
      <c r="I7445" s="27"/>
      <c r="J7445" s="28">
        <v>0</v>
      </c>
      <c r="K7445" t="str">
        <f>IF((LEN(relatorio_Ananindeua3[[#This Row],[CIF/CPF/CNPJ]])=14),relatorio_Ananindeua3[[#This Row],[CIF/CPF/CNPJ]],relatorio_Ananindeua3[[#This Row],[Coluna2]])</f>
        <v>19458944000135</v>
      </c>
      <c r="L7445" t="str">
        <f t="shared" si="117"/>
        <v>194******35</v>
      </c>
    </row>
    <row r="7446" spans="1:12" x14ac:dyDescent="0.25">
      <c r="A7446" s="23" t="s">
        <v>13038</v>
      </c>
      <c r="B7446" s="23" t="s">
        <v>13039</v>
      </c>
      <c r="C7446" s="23" t="s">
        <v>32</v>
      </c>
      <c r="D7446" s="24">
        <v>45370.073136574072</v>
      </c>
      <c r="E7446" s="25" t="s">
        <v>15</v>
      </c>
      <c r="F7446" s="26" t="s">
        <v>16</v>
      </c>
      <c r="G7446" s="26" t="s">
        <v>14</v>
      </c>
      <c r="H7446" s="23">
        <v>0</v>
      </c>
      <c r="I7446" s="27"/>
      <c r="J7446" s="28">
        <v>0</v>
      </c>
      <c r="K7446" t="str">
        <f>IF((LEN(relatorio_Ananindeua3[[#This Row],[CIF/CPF/CNPJ]])=14),relatorio_Ananindeua3[[#This Row],[CIF/CPF/CNPJ]],relatorio_Ananindeua3[[#This Row],[Coluna2]])</f>
        <v>54376557000150</v>
      </c>
      <c r="L7446" t="str">
        <f t="shared" si="117"/>
        <v>543******50</v>
      </c>
    </row>
    <row r="7447" spans="1:12" x14ac:dyDescent="0.25">
      <c r="A7447" s="23" t="s">
        <v>13022</v>
      </c>
      <c r="B7447" s="23" t="s">
        <v>13023</v>
      </c>
      <c r="C7447" s="23" t="s">
        <v>32</v>
      </c>
      <c r="D7447" s="24">
        <v>45370.073148148149</v>
      </c>
      <c r="E7447" s="25" t="s">
        <v>15</v>
      </c>
      <c r="F7447" s="26" t="s">
        <v>16</v>
      </c>
      <c r="G7447" s="26" t="s">
        <v>14</v>
      </c>
      <c r="H7447" s="23">
        <v>0</v>
      </c>
      <c r="I7447" s="27"/>
      <c r="J7447" s="28">
        <v>0</v>
      </c>
      <c r="K7447" t="str">
        <f>IF((LEN(relatorio_Ananindeua3[[#This Row],[CIF/CPF/CNPJ]])=14),relatorio_Ananindeua3[[#This Row],[CIF/CPF/CNPJ]],relatorio_Ananindeua3[[#This Row],[Coluna2]])</f>
        <v>54374809000102</v>
      </c>
      <c r="L7447" t="str">
        <f t="shared" si="117"/>
        <v>543******02</v>
      </c>
    </row>
    <row r="7448" spans="1:12" x14ac:dyDescent="0.25">
      <c r="A7448" s="23" t="s">
        <v>13036</v>
      </c>
      <c r="B7448" s="23" t="s">
        <v>13037</v>
      </c>
      <c r="C7448" s="23" t="s">
        <v>32</v>
      </c>
      <c r="D7448" s="24">
        <v>45370.073148148149</v>
      </c>
      <c r="E7448" s="25" t="s">
        <v>15</v>
      </c>
      <c r="F7448" s="26" t="s">
        <v>16</v>
      </c>
      <c r="G7448" s="26" t="s">
        <v>14</v>
      </c>
      <c r="H7448" s="23">
        <v>0</v>
      </c>
      <c r="I7448" s="27"/>
      <c r="J7448" s="28">
        <v>0</v>
      </c>
      <c r="K7448" t="str">
        <f>IF((LEN(relatorio_Ananindeua3[[#This Row],[CIF/CPF/CNPJ]])=14),relatorio_Ananindeua3[[#This Row],[CIF/CPF/CNPJ]],relatorio_Ananindeua3[[#This Row],[Coluna2]])</f>
        <v>54376273000164</v>
      </c>
      <c r="L7448" t="str">
        <f t="shared" si="117"/>
        <v>543******64</v>
      </c>
    </row>
    <row r="7449" spans="1:12" x14ac:dyDescent="0.25">
      <c r="A7449" s="23" t="s">
        <v>13020</v>
      </c>
      <c r="B7449" s="23" t="s">
        <v>13021</v>
      </c>
      <c r="C7449" s="23" t="s">
        <v>32</v>
      </c>
      <c r="D7449" s="24">
        <v>45370.073159722226</v>
      </c>
      <c r="E7449" s="25" t="s">
        <v>15</v>
      </c>
      <c r="F7449" s="26" t="s">
        <v>16</v>
      </c>
      <c r="G7449" s="26" t="s">
        <v>14</v>
      </c>
      <c r="H7449" s="23">
        <v>0</v>
      </c>
      <c r="I7449" s="27"/>
      <c r="J7449" s="28">
        <v>0</v>
      </c>
      <c r="K7449" t="str">
        <f>IF((LEN(relatorio_Ananindeua3[[#This Row],[CIF/CPF/CNPJ]])=14),relatorio_Ananindeua3[[#This Row],[CIF/CPF/CNPJ]],relatorio_Ananindeua3[[#This Row],[Coluna2]])</f>
        <v>54374487000100</v>
      </c>
      <c r="L7449" t="str">
        <f t="shared" si="117"/>
        <v>543******00</v>
      </c>
    </row>
    <row r="7450" spans="1:12" x14ac:dyDescent="0.25">
      <c r="A7450" s="23" t="s">
        <v>13014</v>
      </c>
      <c r="B7450" s="23" t="s">
        <v>13015</v>
      </c>
      <c r="C7450" s="23" t="s">
        <v>32</v>
      </c>
      <c r="D7450" s="24">
        <v>45370.073171296295</v>
      </c>
      <c r="E7450" s="25" t="s">
        <v>15</v>
      </c>
      <c r="F7450" s="26" t="s">
        <v>16</v>
      </c>
      <c r="G7450" s="26" t="s">
        <v>14</v>
      </c>
      <c r="H7450" s="23">
        <v>0</v>
      </c>
      <c r="I7450" s="27"/>
      <c r="J7450" s="28">
        <v>0</v>
      </c>
      <c r="K7450" t="str">
        <f>IF((LEN(relatorio_Ananindeua3[[#This Row],[CIF/CPF/CNPJ]])=14),relatorio_Ananindeua3[[#This Row],[CIF/CPF/CNPJ]],relatorio_Ananindeua3[[#This Row],[Coluna2]])</f>
        <v>54373995000165</v>
      </c>
      <c r="L7450" t="str">
        <f t="shared" si="117"/>
        <v>543******65</v>
      </c>
    </row>
    <row r="7451" spans="1:12" x14ac:dyDescent="0.25">
      <c r="A7451" s="23" t="s">
        <v>2296</v>
      </c>
      <c r="B7451" s="23" t="s">
        <v>2297</v>
      </c>
      <c r="C7451" s="23" t="s">
        <v>34</v>
      </c>
      <c r="D7451" s="24">
        <v>45370.073217592595</v>
      </c>
      <c r="E7451" s="25" t="s">
        <v>15</v>
      </c>
      <c r="F7451" s="26" t="s">
        <v>16</v>
      </c>
      <c r="G7451" s="26" t="s">
        <v>14</v>
      </c>
      <c r="H7451" s="23">
        <v>0</v>
      </c>
      <c r="I7451" s="27"/>
      <c r="J7451" s="28">
        <v>0</v>
      </c>
      <c r="K7451" t="str">
        <f>IF((LEN(relatorio_Ananindeua3[[#This Row],[CIF/CPF/CNPJ]])=14),relatorio_Ananindeua3[[#This Row],[CIF/CPF/CNPJ]],relatorio_Ananindeua3[[#This Row],[Coluna2]])</f>
        <v>28013294000105</v>
      </c>
      <c r="L7451" t="str">
        <f t="shared" si="117"/>
        <v>280******05</v>
      </c>
    </row>
    <row r="7452" spans="1:12" x14ac:dyDescent="0.25">
      <c r="A7452" s="23" t="s">
        <v>9444</v>
      </c>
      <c r="B7452" s="23" t="s">
        <v>9445</v>
      </c>
      <c r="C7452" s="23" t="s">
        <v>34</v>
      </c>
      <c r="D7452" s="24">
        <v>45370.073217592595</v>
      </c>
      <c r="E7452" s="25" t="s">
        <v>15</v>
      </c>
      <c r="F7452" s="26" t="s">
        <v>16</v>
      </c>
      <c r="G7452" s="26" t="s">
        <v>14</v>
      </c>
      <c r="H7452" s="23">
        <v>0</v>
      </c>
      <c r="I7452" s="27"/>
      <c r="J7452" s="28">
        <v>0</v>
      </c>
      <c r="K7452" t="str">
        <f>IF((LEN(relatorio_Ananindeua3[[#This Row],[CIF/CPF/CNPJ]])=14),relatorio_Ananindeua3[[#This Row],[CIF/CPF/CNPJ]],relatorio_Ananindeua3[[#This Row],[Coluna2]])</f>
        <v>51402077000129</v>
      </c>
      <c r="L7452" t="str">
        <f t="shared" si="117"/>
        <v>514******29</v>
      </c>
    </row>
    <row r="7453" spans="1:12" x14ac:dyDescent="0.25">
      <c r="A7453" s="23" t="s">
        <v>13024</v>
      </c>
      <c r="B7453" s="23" t="s">
        <v>13025</v>
      </c>
      <c r="C7453" s="23" t="s">
        <v>32</v>
      </c>
      <c r="D7453" s="24">
        <v>45370.080092592594</v>
      </c>
      <c r="E7453" s="25" t="s">
        <v>15</v>
      </c>
      <c r="F7453" s="26" t="s">
        <v>16</v>
      </c>
      <c r="G7453" s="26" t="s">
        <v>14</v>
      </c>
      <c r="H7453" s="23">
        <v>0</v>
      </c>
      <c r="I7453" s="27"/>
      <c r="J7453" s="28">
        <v>0</v>
      </c>
      <c r="K7453" t="str">
        <f>IF((LEN(relatorio_Ananindeua3[[#This Row],[CIF/CPF/CNPJ]])=14),relatorio_Ananindeua3[[#This Row],[CIF/CPF/CNPJ]],relatorio_Ananindeua3[[#This Row],[Coluna2]])</f>
        <v>54374969000151</v>
      </c>
      <c r="L7453" t="str">
        <f t="shared" si="117"/>
        <v>543******51</v>
      </c>
    </row>
    <row r="7454" spans="1:12" x14ac:dyDescent="0.25">
      <c r="A7454" s="23" t="s">
        <v>13010</v>
      </c>
      <c r="B7454" s="23" t="s">
        <v>13011</v>
      </c>
      <c r="C7454" s="23" t="s">
        <v>32</v>
      </c>
      <c r="D7454" s="24">
        <v>45370.08011574074</v>
      </c>
      <c r="E7454" s="25" t="s">
        <v>15</v>
      </c>
      <c r="F7454" s="26" t="s">
        <v>16</v>
      </c>
      <c r="G7454" s="26" t="s">
        <v>14</v>
      </c>
      <c r="H7454" s="23">
        <v>0</v>
      </c>
      <c r="I7454" s="27"/>
      <c r="J7454" s="28">
        <v>0</v>
      </c>
      <c r="K7454" t="str">
        <f>IF((LEN(relatorio_Ananindeua3[[#This Row],[CIF/CPF/CNPJ]])=14),relatorio_Ananindeua3[[#This Row],[CIF/CPF/CNPJ]],relatorio_Ananindeua3[[#This Row],[Coluna2]])</f>
        <v>54369804000191</v>
      </c>
      <c r="L7454" t="str">
        <f t="shared" si="117"/>
        <v>543******91</v>
      </c>
    </row>
    <row r="7455" spans="1:12" x14ac:dyDescent="0.25">
      <c r="A7455" s="23" t="s">
        <v>13040</v>
      </c>
      <c r="B7455" s="23" t="s">
        <v>13041</v>
      </c>
      <c r="C7455" s="23" t="s">
        <v>32</v>
      </c>
      <c r="D7455" s="24">
        <v>45370.087025462963</v>
      </c>
      <c r="E7455" s="25" t="s">
        <v>15</v>
      </c>
      <c r="F7455" s="26" t="s">
        <v>16</v>
      </c>
      <c r="G7455" s="26" t="s">
        <v>14</v>
      </c>
      <c r="H7455" s="23">
        <v>0</v>
      </c>
      <c r="I7455" s="27"/>
      <c r="J7455" s="28">
        <v>0</v>
      </c>
      <c r="K7455" t="str">
        <f>IF((LEN(relatorio_Ananindeua3[[#This Row],[CIF/CPF/CNPJ]])=14),relatorio_Ananindeua3[[#This Row],[CIF/CPF/CNPJ]],relatorio_Ananindeua3[[#This Row],[Coluna2]])</f>
        <v>54376625000181</v>
      </c>
      <c r="L7455" t="str">
        <f t="shared" si="117"/>
        <v>543******81</v>
      </c>
    </row>
    <row r="7456" spans="1:12" x14ac:dyDescent="0.25">
      <c r="A7456" s="23" t="s">
        <v>13002</v>
      </c>
      <c r="B7456" s="23" t="s">
        <v>13003</v>
      </c>
      <c r="C7456" s="23" t="s">
        <v>32</v>
      </c>
      <c r="D7456" s="24">
        <v>45370.087048611109</v>
      </c>
      <c r="E7456" s="25" t="s">
        <v>15</v>
      </c>
      <c r="F7456" s="26" t="s">
        <v>16</v>
      </c>
      <c r="G7456" s="26" t="s">
        <v>14</v>
      </c>
      <c r="H7456" s="23">
        <v>0</v>
      </c>
      <c r="I7456" s="27"/>
      <c r="J7456" s="28">
        <v>0</v>
      </c>
      <c r="K7456" t="str">
        <f>IF((LEN(relatorio_Ananindeua3[[#This Row],[CIF/CPF/CNPJ]])=14),relatorio_Ananindeua3[[#This Row],[CIF/CPF/CNPJ]],relatorio_Ananindeua3[[#This Row],[Coluna2]])</f>
        <v>54364428000142</v>
      </c>
      <c r="L7456" t="str">
        <f t="shared" si="117"/>
        <v>543******42</v>
      </c>
    </row>
    <row r="7457" spans="1:12" x14ac:dyDescent="0.25">
      <c r="A7457" s="23" t="s">
        <v>13028</v>
      </c>
      <c r="B7457" s="23" t="s">
        <v>13029</v>
      </c>
      <c r="C7457" s="23" t="s">
        <v>32</v>
      </c>
      <c r="D7457" s="24">
        <v>45370.100914351853</v>
      </c>
      <c r="E7457" s="25" t="s">
        <v>15</v>
      </c>
      <c r="F7457" s="26" t="s">
        <v>16</v>
      </c>
      <c r="G7457" s="26" t="s">
        <v>14</v>
      </c>
      <c r="H7457" s="23">
        <v>0</v>
      </c>
      <c r="I7457" s="27"/>
      <c r="J7457" s="28">
        <v>0</v>
      </c>
      <c r="K7457" t="str">
        <f>IF((LEN(relatorio_Ananindeua3[[#This Row],[CIF/CPF/CNPJ]])=14),relatorio_Ananindeua3[[#This Row],[CIF/CPF/CNPJ]],relatorio_Ananindeua3[[#This Row],[Coluna2]])</f>
        <v>54375288000108</v>
      </c>
      <c r="L7457" t="str">
        <f t="shared" si="117"/>
        <v>543******08</v>
      </c>
    </row>
    <row r="7458" spans="1:12" x14ac:dyDescent="0.25">
      <c r="A7458" s="23" t="s">
        <v>13012</v>
      </c>
      <c r="B7458" s="23" t="s">
        <v>13013</v>
      </c>
      <c r="C7458" s="23" t="s">
        <v>34</v>
      </c>
      <c r="D7458" s="24">
        <v>45370.100937499999</v>
      </c>
      <c r="E7458" s="25" t="s">
        <v>15</v>
      </c>
      <c r="F7458" s="26" t="s">
        <v>16</v>
      </c>
      <c r="G7458" s="26" t="s">
        <v>14</v>
      </c>
      <c r="H7458" s="23">
        <v>0</v>
      </c>
      <c r="I7458" s="27"/>
      <c r="J7458" s="28">
        <v>0</v>
      </c>
      <c r="K7458" t="str">
        <f>IF((LEN(relatorio_Ananindeua3[[#This Row],[CIF/CPF/CNPJ]])=14),relatorio_Ananindeua3[[#This Row],[CIF/CPF/CNPJ]],relatorio_Ananindeua3[[#This Row],[Coluna2]])</f>
        <v>54373599000138</v>
      </c>
      <c r="L7458" t="str">
        <f t="shared" si="117"/>
        <v>543******38</v>
      </c>
    </row>
    <row r="7459" spans="1:12" x14ac:dyDescent="0.25">
      <c r="A7459" s="23" t="s">
        <v>8594</v>
      </c>
      <c r="B7459" s="23" t="s">
        <v>8595</v>
      </c>
      <c r="C7459" s="23" t="s">
        <v>34</v>
      </c>
      <c r="D7459" s="24">
        <v>45370.100960648146</v>
      </c>
      <c r="E7459" s="25" t="s">
        <v>15</v>
      </c>
      <c r="F7459" s="26" t="s">
        <v>16</v>
      </c>
      <c r="G7459" s="26" t="s">
        <v>14</v>
      </c>
      <c r="H7459" s="23">
        <v>0</v>
      </c>
      <c r="I7459" s="27"/>
      <c r="J7459" s="28">
        <v>0</v>
      </c>
      <c r="K7459" t="str">
        <f>IF((LEN(relatorio_Ananindeua3[[#This Row],[CIF/CPF/CNPJ]])=14),relatorio_Ananindeua3[[#This Row],[CIF/CPF/CNPJ]],relatorio_Ananindeua3[[#This Row],[Coluna2]])</f>
        <v>50041368000176</v>
      </c>
      <c r="L7459" t="str">
        <f t="shared" si="117"/>
        <v>500******76</v>
      </c>
    </row>
    <row r="7460" spans="1:12" x14ac:dyDescent="0.25">
      <c r="A7460" s="23" t="s">
        <v>13018</v>
      </c>
      <c r="B7460" s="23" t="s">
        <v>13019</v>
      </c>
      <c r="C7460" s="23" t="s">
        <v>32</v>
      </c>
      <c r="D7460" s="24">
        <v>45370.142581018517</v>
      </c>
      <c r="E7460" s="25" t="s">
        <v>15</v>
      </c>
      <c r="F7460" s="26" t="s">
        <v>16</v>
      </c>
      <c r="G7460" s="26" t="s">
        <v>14</v>
      </c>
      <c r="H7460" s="23">
        <v>0</v>
      </c>
      <c r="I7460" s="27"/>
      <c r="J7460" s="28">
        <v>0</v>
      </c>
      <c r="K7460" t="str">
        <f>IF((LEN(relatorio_Ananindeua3[[#This Row],[CIF/CPF/CNPJ]])=14),relatorio_Ananindeua3[[#This Row],[CIF/CPF/CNPJ]],relatorio_Ananindeua3[[#This Row],[Coluna2]])</f>
        <v>54374444000116</v>
      </c>
      <c r="L7460" t="str">
        <f t="shared" si="117"/>
        <v>543******16</v>
      </c>
    </row>
    <row r="7461" spans="1:12" x14ac:dyDescent="0.25">
      <c r="A7461" s="23" t="s">
        <v>13016</v>
      </c>
      <c r="B7461" s="23" t="s">
        <v>13017</v>
      </c>
      <c r="C7461" s="23" t="s">
        <v>32</v>
      </c>
      <c r="D7461" s="24">
        <v>45370.142592592594</v>
      </c>
      <c r="E7461" s="25" t="s">
        <v>15</v>
      </c>
      <c r="F7461" s="26" t="s">
        <v>16</v>
      </c>
      <c r="G7461" s="26" t="s">
        <v>14</v>
      </c>
      <c r="H7461" s="23">
        <v>0</v>
      </c>
      <c r="I7461" s="27"/>
      <c r="J7461" s="28">
        <v>0</v>
      </c>
      <c r="K7461" t="str">
        <f>IF((LEN(relatorio_Ananindeua3[[#This Row],[CIF/CPF/CNPJ]])=14),relatorio_Ananindeua3[[#This Row],[CIF/CPF/CNPJ]],relatorio_Ananindeua3[[#This Row],[Coluna2]])</f>
        <v>54374329000141</v>
      </c>
      <c r="L7461" t="str">
        <f t="shared" si="117"/>
        <v>543******41</v>
      </c>
    </row>
    <row r="7462" spans="1:12" x14ac:dyDescent="0.25">
      <c r="A7462" s="23" t="s">
        <v>13008</v>
      </c>
      <c r="B7462" s="23" t="s">
        <v>13009</v>
      </c>
      <c r="C7462" s="23" t="s">
        <v>32</v>
      </c>
      <c r="D7462" s="24">
        <v>45370.142604166664</v>
      </c>
      <c r="E7462" s="25" t="s">
        <v>15</v>
      </c>
      <c r="F7462" s="26" t="s">
        <v>16</v>
      </c>
      <c r="G7462" s="26" t="s">
        <v>14</v>
      </c>
      <c r="H7462" s="23">
        <v>0</v>
      </c>
      <c r="I7462" s="27"/>
      <c r="J7462" s="28">
        <v>0</v>
      </c>
      <c r="K7462" t="str">
        <f>IF((LEN(relatorio_Ananindeua3[[#This Row],[CIF/CPF/CNPJ]])=14),relatorio_Ananindeua3[[#This Row],[CIF/CPF/CNPJ]],relatorio_Ananindeua3[[#This Row],[Coluna2]])</f>
        <v>54369294000152</v>
      </c>
      <c r="L7462" t="str">
        <f t="shared" si="117"/>
        <v>543******52</v>
      </c>
    </row>
    <row r="7463" spans="1:12" x14ac:dyDescent="0.25">
      <c r="A7463" s="23" t="s">
        <v>12988</v>
      </c>
      <c r="B7463" s="23" t="s">
        <v>12989</v>
      </c>
      <c r="C7463" s="23" t="s">
        <v>32</v>
      </c>
      <c r="D7463" s="24">
        <v>45370.142638888887</v>
      </c>
      <c r="E7463" s="25" t="s">
        <v>15</v>
      </c>
      <c r="F7463" s="26" t="s">
        <v>16</v>
      </c>
      <c r="G7463" s="26" t="s">
        <v>14</v>
      </c>
      <c r="H7463" s="23">
        <v>0</v>
      </c>
      <c r="I7463" s="27"/>
      <c r="J7463" s="28">
        <v>0</v>
      </c>
      <c r="K7463" t="str">
        <f>IF((LEN(relatorio_Ananindeua3[[#This Row],[CIF/CPF/CNPJ]])=14),relatorio_Ananindeua3[[#This Row],[CIF/CPF/CNPJ]],relatorio_Ananindeua3[[#This Row],[Coluna2]])</f>
        <v>54359318000192</v>
      </c>
      <c r="L7463" t="str">
        <f t="shared" si="117"/>
        <v>543******92</v>
      </c>
    </row>
    <row r="7464" spans="1:12" x14ac:dyDescent="0.25">
      <c r="A7464" s="23" t="s">
        <v>12996</v>
      </c>
      <c r="B7464" s="23" t="s">
        <v>12997</v>
      </c>
      <c r="C7464" s="23" t="s">
        <v>32</v>
      </c>
      <c r="D7464" s="24">
        <v>45370.142638888887</v>
      </c>
      <c r="E7464" s="25" t="s">
        <v>15</v>
      </c>
      <c r="F7464" s="26" t="s">
        <v>16</v>
      </c>
      <c r="G7464" s="26" t="s">
        <v>14</v>
      </c>
      <c r="H7464" s="23">
        <v>0</v>
      </c>
      <c r="I7464" s="27"/>
      <c r="J7464" s="28">
        <v>0</v>
      </c>
      <c r="K7464" t="str">
        <f>IF((LEN(relatorio_Ananindeua3[[#This Row],[CIF/CPF/CNPJ]])=14),relatorio_Ananindeua3[[#This Row],[CIF/CPF/CNPJ]],relatorio_Ananindeua3[[#This Row],[Coluna2]])</f>
        <v>54363418000192</v>
      </c>
      <c r="L7464" t="str">
        <f t="shared" si="117"/>
        <v>543******92</v>
      </c>
    </row>
    <row r="7465" spans="1:12" x14ac:dyDescent="0.25">
      <c r="A7465" s="23" t="s">
        <v>12592</v>
      </c>
      <c r="B7465" s="23" t="s">
        <v>12593</v>
      </c>
      <c r="C7465" s="23" t="s">
        <v>34</v>
      </c>
      <c r="D7465" s="24">
        <v>45370.142650462964</v>
      </c>
      <c r="E7465" s="25" t="s">
        <v>15</v>
      </c>
      <c r="F7465" s="26" t="s">
        <v>16</v>
      </c>
      <c r="G7465" s="26" t="s">
        <v>14</v>
      </c>
      <c r="H7465" s="23">
        <v>0</v>
      </c>
      <c r="I7465" s="27"/>
      <c r="J7465" s="28">
        <v>0</v>
      </c>
      <c r="K7465" t="str">
        <f>IF((LEN(relatorio_Ananindeua3[[#This Row],[CIF/CPF/CNPJ]])=14),relatorio_Ananindeua3[[#This Row],[CIF/CPF/CNPJ]],relatorio_Ananindeua3[[#This Row],[Coluna2]])</f>
        <v>54213549000193</v>
      </c>
      <c r="L7465" t="str">
        <f t="shared" si="117"/>
        <v>542******93</v>
      </c>
    </row>
    <row r="7466" spans="1:12" x14ac:dyDescent="0.25">
      <c r="A7466" s="23" t="s">
        <v>68</v>
      </c>
      <c r="B7466" s="23" t="s">
        <v>69</v>
      </c>
      <c r="C7466" s="23" t="s">
        <v>34</v>
      </c>
      <c r="D7466" s="24">
        <v>45370.395196759258</v>
      </c>
      <c r="E7466" s="25" t="s">
        <v>13</v>
      </c>
      <c r="F7466" s="26" t="s">
        <v>16</v>
      </c>
      <c r="G7466" s="26" t="s">
        <v>13496</v>
      </c>
      <c r="H7466" s="23">
        <v>0</v>
      </c>
      <c r="I7466" s="27"/>
      <c r="J7466" s="28">
        <v>0</v>
      </c>
      <c r="K7466" t="str">
        <f>IF((LEN(relatorio_Ananindeua3[[#This Row],[CIF/CPF/CNPJ]])=14),relatorio_Ananindeua3[[#This Row],[CIF/CPF/CNPJ]],relatorio_Ananindeua3[[#This Row],[Coluna2]])</f>
        <v>05454592000135</v>
      </c>
      <c r="L7466" t="str">
        <f t="shared" si="117"/>
        <v>054******35</v>
      </c>
    </row>
    <row r="7467" spans="1:12" x14ac:dyDescent="0.25">
      <c r="A7467" s="23" t="s">
        <v>5082</v>
      </c>
      <c r="B7467" s="23" t="s">
        <v>5083</v>
      </c>
      <c r="C7467" s="23" t="s">
        <v>34</v>
      </c>
      <c r="D7467" s="24">
        <v>45370.433634259258</v>
      </c>
      <c r="E7467" s="25" t="s">
        <v>15</v>
      </c>
      <c r="F7467" s="26" t="s">
        <v>16</v>
      </c>
      <c r="G7467" s="26" t="s">
        <v>14</v>
      </c>
      <c r="H7467" s="23">
        <v>0</v>
      </c>
      <c r="I7467" s="27"/>
      <c r="J7467" s="28">
        <v>0</v>
      </c>
      <c r="K7467" t="str">
        <f>IF((LEN(relatorio_Ananindeua3[[#This Row],[CIF/CPF/CNPJ]])=14),relatorio_Ananindeua3[[#This Row],[CIF/CPF/CNPJ]],relatorio_Ananindeua3[[#This Row],[Coluna2]])</f>
        <v>40549422000135</v>
      </c>
      <c r="L7467" t="str">
        <f t="shared" si="117"/>
        <v>405******35</v>
      </c>
    </row>
    <row r="7468" spans="1:12" x14ac:dyDescent="0.25">
      <c r="A7468" s="23" t="s">
        <v>10118</v>
      </c>
      <c r="B7468" s="23" t="s">
        <v>10119</v>
      </c>
      <c r="C7468" s="23" t="s">
        <v>34</v>
      </c>
      <c r="D7468" s="24">
        <v>45370.555949074071</v>
      </c>
      <c r="E7468" s="25" t="s">
        <v>11</v>
      </c>
      <c r="F7468" s="26" t="s">
        <v>16</v>
      </c>
      <c r="G7468" s="26" t="s">
        <v>13496</v>
      </c>
      <c r="H7468" s="23">
        <v>0</v>
      </c>
      <c r="I7468" s="27"/>
      <c r="J7468" s="28">
        <v>0</v>
      </c>
      <c r="K7468" t="str">
        <f>IF((LEN(relatorio_Ananindeua3[[#This Row],[CIF/CPF/CNPJ]])=14),relatorio_Ananindeua3[[#This Row],[CIF/CPF/CNPJ]],relatorio_Ananindeua3[[#This Row],[Coluna2]])</f>
        <v>53265753000195</v>
      </c>
      <c r="L7468" t="str">
        <f t="shared" si="117"/>
        <v>532******95</v>
      </c>
    </row>
    <row r="7469" spans="1:12" x14ac:dyDescent="0.25">
      <c r="A7469" s="23" t="s">
        <v>7813</v>
      </c>
      <c r="B7469" s="23" t="s">
        <v>7814</v>
      </c>
      <c r="C7469" s="23" t="s">
        <v>17</v>
      </c>
      <c r="D7469" s="24">
        <v>45370.704351851855</v>
      </c>
      <c r="E7469" s="25" t="s">
        <v>11</v>
      </c>
      <c r="F7469" s="26" t="s">
        <v>16</v>
      </c>
      <c r="G7469" s="26" t="s">
        <v>14</v>
      </c>
      <c r="H7469" s="23">
        <v>0</v>
      </c>
      <c r="I7469" s="27"/>
      <c r="J7469" s="28">
        <v>0</v>
      </c>
      <c r="K7469" t="str">
        <f>IF((LEN(relatorio_Ananindeua3[[#This Row],[CIF/CPF/CNPJ]])=14),relatorio_Ananindeua3[[#This Row],[CIF/CPF/CNPJ]],relatorio_Ananindeua3[[#This Row],[Coluna2]])</f>
        <v>48488350000175</v>
      </c>
      <c r="L7469" t="str">
        <f t="shared" si="117"/>
        <v>484******75</v>
      </c>
    </row>
    <row r="7470" spans="1:12" x14ac:dyDescent="0.25">
      <c r="A7470" s="23" t="s">
        <v>5975</v>
      </c>
      <c r="B7470" s="23" t="s">
        <v>5976</v>
      </c>
      <c r="C7470" s="23" t="s">
        <v>20</v>
      </c>
      <c r="D7470" s="24">
        <v>45371</v>
      </c>
      <c r="E7470" s="25" t="s">
        <v>15</v>
      </c>
      <c r="F7470" s="26" t="s">
        <v>19</v>
      </c>
      <c r="G7470" s="26" t="s">
        <v>13496</v>
      </c>
      <c r="H7470" s="23">
        <v>0</v>
      </c>
      <c r="I7470" s="27"/>
      <c r="J7470" s="28">
        <v>632.70000000000005</v>
      </c>
      <c r="K7470" t="str">
        <f>IF((LEN(relatorio_Ananindeua3[[#This Row],[CIF/CPF/CNPJ]])=14),relatorio_Ananindeua3[[#This Row],[CIF/CPF/CNPJ]],relatorio_Ananindeua3[[#This Row],[Coluna2]])</f>
        <v>43512443000174</v>
      </c>
      <c r="L7470" t="str">
        <f t="shared" si="117"/>
        <v>435******74</v>
      </c>
    </row>
    <row r="7471" spans="1:12" x14ac:dyDescent="0.25">
      <c r="A7471" s="23" t="s">
        <v>6904</v>
      </c>
      <c r="B7471" s="23" t="s">
        <v>6905</v>
      </c>
      <c r="C7471" s="23" t="s">
        <v>20</v>
      </c>
      <c r="D7471" s="24">
        <v>45371</v>
      </c>
      <c r="E7471" s="25" t="s">
        <v>15</v>
      </c>
      <c r="F7471" s="26" t="s">
        <v>19</v>
      </c>
      <c r="G7471" s="26" t="s">
        <v>13496</v>
      </c>
      <c r="H7471" s="23">
        <v>0</v>
      </c>
      <c r="I7471" s="27"/>
      <c r="J7471" s="28">
        <v>4</v>
      </c>
      <c r="K7471" t="str">
        <f>IF((LEN(relatorio_Ananindeua3[[#This Row],[CIF/CPF/CNPJ]])=14),relatorio_Ananindeua3[[#This Row],[CIF/CPF/CNPJ]],relatorio_Ananindeua3[[#This Row],[Coluna2]])</f>
        <v>46201083002393</v>
      </c>
      <c r="L7471" t="str">
        <f t="shared" si="117"/>
        <v>462******93</v>
      </c>
    </row>
    <row r="7472" spans="1:12" x14ac:dyDescent="0.25">
      <c r="A7472" s="23" t="s">
        <v>13467</v>
      </c>
      <c r="B7472" s="23" t="s">
        <v>13466</v>
      </c>
      <c r="C7472" s="23" t="s">
        <v>21</v>
      </c>
      <c r="D7472" s="24">
        <v>45371</v>
      </c>
      <c r="E7472" s="25" t="s">
        <v>15</v>
      </c>
      <c r="F7472" s="26" t="s">
        <v>19</v>
      </c>
      <c r="G7472" s="26" t="s">
        <v>13496</v>
      </c>
      <c r="H7472" s="23">
        <v>0</v>
      </c>
      <c r="I7472" s="27"/>
      <c r="J7472" s="28">
        <v>695.73</v>
      </c>
      <c r="K7472" t="str">
        <f>IF((LEN(relatorio_Ananindeua3[[#This Row],[CIF/CPF/CNPJ]])=14),relatorio_Ananindeua3[[#This Row],[CIF/CPF/CNPJ]],relatorio_Ananindeua3[[#This Row],[Coluna2]])</f>
        <v>60975737005978</v>
      </c>
      <c r="L7472" t="str">
        <f t="shared" si="117"/>
        <v>609******78</v>
      </c>
    </row>
    <row r="7473" spans="1:12" x14ac:dyDescent="0.25">
      <c r="A7473" s="23" t="s">
        <v>13475</v>
      </c>
      <c r="B7473" s="23" t="s">
        <v>13476</v>
      </c>
      <c r="C7473" s="23" t="s">
        <v>20</v>
      </c>
      <c r="D7473" s="24">
        <v>45371</v>
      </c>
      <c r="E7473" s="25" t="s">
        <v>15</v>
      </c>
      <c r="F7473" s="26" t="s">
        <v>19</v>
      </c>
      <c r="G7473" s="26" t="s">
        <v>13496</v>
      </c>
      <c r="H7473" s="23">
        <v>0</v>
      </c>
      <c r="I7473" s="27"/>
      <c r="J7473" s="28">
        <v>1.51</v>
      </c>
      <c r="K7473" t="str">
        <f>IF((LEN(relatorio_Ananindeua3[[#This Row],[CIF/CPF/CNPJ]])=14),relatorio_Ananindeua3[[#This Row],[CIF/CPF/CNPJ]],relatorio_Ananindeua3[[#This Row],[Coluna2]])</f>
        <v>83316729000107</v>
      </c>
      <c r="L7473" t="str">
        <f t="shared" si="117"/>
        <v>833******07</v>
      </c>
    </row>
    <row r="7474" spans="1:12" x14ac:dyDescent="0.25">
      <c r="A7474" s="23" t="s">
        <v>13490</v>
      </c>
      <c r="B7474" s="23" t="s">
        <v>13491</v>
      </c>
      <c r="C7474" s="23" t="s">
        <v>20</v>
      </c>
      <c r="D7474" s="24">
        <v>45371</v>
      </c>
      <c r="E7474" s="25" t="s">
        <v>15</v>
      </c>
      <c r="F7474" s="26" t="s">
        <v>19</v>
      </c>
      <c r="G7474" s="26" t="s">
        <v>13496</v>
      </c>
      <c r="H7474" s="23">
        <v>0</v>
      </c>
      <c r="I7474" s="27"/>
      <c r="J7474" s="28">
        <v>12.38</v>
      </c>
      <c r="K7474" t="str">
        <f>IF((LEN(relatorio_Ananindeua3[[#This Row],[CIF/CPF/CNPJ]])=14),relatorio_Ananindeua3[[#This Row],[CIF/CPF/CNPJ]],relatorio_Ananindeua3[[#This Row],[Coluna2]])</f>
        <v>90912429000300</v>
      </c>
      <c r="L7474" t="str">
        <f t="shared" si="117"/>
        <v>909******00</v>
      </c>
    </row>
    <row r="7475" spans="1:12" x14ac:dyDescent="0.25">
      <c r="A7475" s="23" t="s">
        <v>13046</v>
      </c>
      <c r="B7475" s="23" t="s">
        <v>13047</v>
      </c>
      <c r="C7475" s="23" t="s">
        <v>32</v>
      </c>
      <c r="D7475" s="24">
        <v>45371.094039351854</v>
      </c>
      <c r="E7475" s="25" t="s">
        <v>15</v>
      </c>
      <c r="F7475" s="26" t="s">
        <v>16</v>
      </c>
      <c r="G7475" s="26" t="s">
        <v>14</v>
      </c>
      <c r="H7475" s="23">
        <v>0</v>
      </c>
      <c r="I7475" s="27"/>
      <c r="J7475" s="28">
        <v>0</v>
      </c>
      <c r="K7475" t="str">
        <f>IF((LEN(relatorio_Ananindeua3[[#This Row],[CIF/CPF/CNPJ]])=14),relatorio_Ananindeua3[[#This Row],[CIF/CPF/CNPJ]],relatorio_Ananindeua3[[#This Row],[Coluna2]])</f>
        <v>54378576000116</v>
      </c>
      <c r="L7475" t="str">
        <f t="shared" si="117"/>
        <v>543******16</v>
      </c>
    </row>
    <row r="7476" spans="1:12" x14ac:dyDescent="0.25">
      <c r="A7476" s="23" t="s">
        <v>13084</v>
      </c>
      <c r="B7476" s="23" t="s">
        <v>13085</v>
      </c>
      <c r="C7476" s="23" t="s">
        <v>32</v>
      </c>
      <c r="D7476" s="24">
        <v>45371.142592592594</v>
      </c>
      <c r="E7476" s="25" t="s">
        <v>15</v>
      </c>
      <c r="F7476" s="26" t="s">
        <v>16</v>
      </c>
      <c r="G7476" s="26" t="s">
        <v>14</v>
      </c>
      <c r="H7476" s="23">
        <v>0</v>
      </c>
      <c r="I7476" s="27"/>
      <c r="J7476" s="28">
        <v>0</v>
      </c>
      <c r="K7476" t="str">
        <f>IF((LEN(relatorio_Ananindeua3[[#This Row],[CIF/CPF/CNPJ]])=14),relatorio_Ananindeua3[[#This Row],[CIF/CPF/CNPJ]],relatorio_Ananindeua3[[#This Row],[Coluna2]])</f>
        <v>54394123000183</v>
      </c>
      <c r="L7476" t="str">
        <f t="shared" si="117"/>
        <v>543******83</v>
      </c>
    </row>
    <row r="7477" spans="1:12" x14ac:dyDescent="0.25">
      <c r="A7477" s="23" t="s">
        <v>13088</v>
      </c>
      <c r="B7477" s="23" t="s">
        <v>13089</v>
      </c>
      <c r="C7477" s="23" t="s">
        <v>32</v>
      </c>
      <c r="D7477" s="24">
        <v>45371.142604166664</v>
      </c>
      <c r="E7477" s="25" t="s">
        <v>15</v>
      </c>
      <c r="F7477" s="26" t="s">
        <v>16</v>
      </c>
      <c r="G7477" s="26" t="s">
        <v>14</v>
      </c>
      <c r="H7477" s="23">
        <v>0</v>
      </c>
      <c r="I7477" s="27"/>
      <c r="J7477" s="28">
        <v>0</v>
      </c>
      <c r="K7477" t="str">
        <f>IF((LEN(relatorio_Ananindeua3[[#This Row],[CIF/CPF/CNPJ]])=14),relatorio_Ananindeua3[[#This Row],[CIF/CPF/CNPJ]],relatorio_Ananindeua3[[#This Row],[Coluna2]])</f>
        <v>54394449000100</v>
      </c>
      <c r="L7477" t="str">
        <f t="shared" si="117"/>
        <v>543******00</v>
      </c>
    </row>
    <row r="7478" spans="1:12" x14ac:dyDescent="0.25">
      <c r="A7478" s="23" t="s">
        <v>13068</v>
      </c>
      <c r="B7478" s="23" t="s">
        <v>13069</v>
      </c>
      <c r="C7478" s="23" t="s">
        <v>32</v>
      </c>
      <c r="D7478" s="24">
        <v>45371.142627314817</v>
      </c>
      <c r="E7478" s="25" t="s">
        <v>15</v>
      </c>
      <c r="F7478" s="26" t="s">
        <v>16</v>
      </c>
      <c r="G7478" s="26" t="s">
        <v>14</v>
      </c>
      <c r="H7478" s="23">
        <v>0</v>
      </c>
      <c r="I7478" s="27"/>
      <c r="J7478" s="28">
        <v>0</v>
      </c>
      <c r="K7478" t="str">
        <f>IF((LEN(relatorio_Ananindeua3[[#This Row],[CIF/CPF/CNPJ]])=14),relatorio_Ananindeua3[[#This Row],[CIF/CPF/CNPJ]],relatorio_Ananindeua3[[#This Row],[Coluna2]])</f>
        <v>54388304000105</v>
      </c>
      <c r="L7478" t="str">
        <f t="shared" si="117"/>
        <v>543******05</v>
      </c>
    </row>
    <row r="7479" spans="1:12" x14ac:dyDescent="0.25">
      <c r="A7479" s="23" t="s">
        <v>13044</v>
      </c>
      <c r="B7479" s="23" t="s">
        <v>13045</v>
      </c>
      <c r="C7479" s="23" t="s">
        <v>32</v>
      </c>
      <c r="D7479" s="24">
        <v>45371.14267361111</v>
      </c>
      <c r="E7479" s="25" t="s">
        <v>15</v>
      </c>
      <c r="F7479" s="26" t="s">
        <v>16</v>
      </c>
      <c r="G7479" s="26" t="s">
        <v>14</v>
      </c>
      <c r="H7479" s="23">
        <v>0</v>
      </c>
      <c r="I7479" s="27"/>
      <c r="J7479" s="28">
        <v>0</v>
      </c>
      <c r="K7479" t="str">
        <f>IF((LEN(relatorio_Ananindeua3[[#This Row],[CIF/CPF/CNPJ]])=14),relatorio_Ananindeua3[[#This Row],[CIF/CPF/CNPJ]],relatorio_Ananindeua3[[#This Row],[Coluna2]])</f>
        <v>54377374000150</v>
      </c>
      <c r="L7479" t="str">
        <f t="shared" si="117"/>
        <v>543******50</v>
      </c>
    </row>
    <row r="7480" spans="1:12" x14ac:dyDescent="0.25">
      <c r="A7480" s="23" t="s">
        <v>13066</v>
      </c>
      <c r="B7480" s="23" t="s">
        <v>13067</v>
      </c>
      <c r="C7480" s="23" t="s">
        <v>32</v>
      </c>
      <c r="D7480" s="24">
        <v>45371.14271990741</v>
      </c>
      <c r="E7480" s="25" t="s">
        <v>15</v>
      </c>
      <c r="F7480" s="26" t="s">
        <v>16</v>
      </c>
      <c r="G7480" s="26" t="s">
        <v>14</v>
      </c>
      <c r="H7480" s="23">
        <v>0</v>
      </c>
      <c r="I7480" s="27"/>
      <c r="J7480" s="28">
        <v>0</v>
      </c>
      <c r="K7480" t="str">
        <f>IF((LEN(relatorio_Ananindeua3[[#This Row],[CIF/CPF/CNPJ]])=14),relatorio_Ananindeua3[[#This Row],[CIF/CPF/CNPJ]],relatorio_Ananindeua3[[#This Row],[Coluna2]])</f>
        <v>54387948000170</v>
      </c>
      <c r="L7480" t="str">
        <f t="shared" si="117"/>
        <v>543******70</v>
      </c>
    </row>
    <row r="7481" spans="1:12" x14ac:dyDescent="0.25">
      <c r="A7481" s="23" t="s">
        <v>13064</v>
      </c>
      <c r="B7481" s="23" t="s">
        <v>13065</v>
      </c>
      <c r="C7481" s="23" t="s">
        <v>32</v>
      </c>
      <c r="D7481" s="24">
        <v>45371.142743055556</v>
      </c>
      <c r="E7481" s="25" t="s">
        <v>15</v>
      </c>
      <c r="F7481" s="26" t="s">
        <v>16</v>
      </c>
      <c r="G7481" s="26" t="s">
        <v>14</v>
      </c>
      <c r="H7481" s="23">
        <v>0</v>
      </c>
      <c r="I7481" s="27"/>
      <c r="J7481" s="28">
        <v>0</v>
      </c>
      <c r="K7481" t="str">
        <f>IF((LEN(relatorio_Ananindeua3[[#This Row],[CIF/CPF/CNPJ]])=14),relatorio_Ananindeua3[[#This Row],[CIF/CPF/CNPJ]],relatorio_Ananindeua3[[#This Row],[Coluna2]])</f>
        <v>54387172000199</v>
      </c>
      <c r="L7481" t="str">
        <f t="shared" si="117"/>
        <v>543******99</v>
      </c>
    </row>
    <row r="7482" spans="1:12" x14ac:dyDescent="0.25">
      <c r="A7482" s="23" t="s">
        <v>9048</v>
      </c>
      <c r="B7482" s="23" t="s">
        <v>9049</v>
      </c>
      <c r="C7482" s="23" t="s">
        <v>34</v>
      </c>
      <c r="D7482" s="24">
        <v>45371.142754629633</v>
      </c>
      <c r="E7482" s="25" t="s">
        <v>15</v>
      </c>
      <c r="F7482" s="26" t="s">
        <v>16</v>
      </c>
      <c r="G7482" s="26" t="s">
        <v>14</v>
      </c>
      <c r="H7482" s="23">
        <v>0</v>
      </c>
      <c r="I7482" s="27"/>
      <c r="J7482" s="28">
        <v>0</v>
      </c>
      <c r="K7482" t="str">
        <f>IF((LEN(relatorio_Ananindeua3[[#This Row],[CIF/CPF/CNPJ]])=14),relatorio_Ananindeua3[[#This Row],[CIF/CPF/CNPJ]],relatorio_Ananindeua3[[#This Row],[Coluna2]])</f>
        <v>50746246000185</v>
      </c>
      <c r="L7482" t="str">
        <f t="shared" si="117"/>
        <v>507******85</v>
      </c>
    </row>
    <row r="7483" spans="1:12" x14ac:dyDescent="0.25">
      <c r="A7483" s="23" t="s">
        <v>13050</v>
      </c>
      <c r="B7483" s="23" t="s">
        <v>13051</v>
      </c>
      <c r="C7483" s="23" t="s">
        <v>32</v>
      </c>
      <c r="D7483" s="24">
        <v>45371.142777777779</v>
      </c>
      <c r="E7483" s="25" t="s">
        <v>15</v>
      </c>
      <c r="F7483" s="26" t="s">
        <v>16</v>
      </c>
      <c r="G7483" s="26" t="s">
        <v>14</v>
      </c>
      <c r="H7483" s="23">
        <v>0</v>
      </c>
      <c r="I7483" s="27"/>
      <c r="J7483" s="28">
        <v>0</v>
      </c>
      <c r="K7483" t="str">
        <f>IF((LEN(relatorio_Ananindeua3[[#This Row],[CIF/CPF/CNPJ]])=14),relatorio_Ananindeua3[[#This Row],[CIF/CPF/CNPJ]],relatorio_Ananindeua3[[#This Row],[Coluna2]])</f>
        <v>54379759000156</v>
      </c>
      <c r="L7483" t="str">
        <f t="shared" si="117"/>
        <v>543******56</v>
      </c>
    </row>
    <row r="7484" spans="1:12" x14ac:dyDescent="0.25">
      <c r="A7484" s="23" t="s">
        <v>13058</v>
      </c>
      <c r="B7484" s="23" t="s">
        <v>13059</v>
      </c>
      <c r="C7484" s="23" t="s">
        <v>32</v>
      </c>
      <c r="D7484" s="24">
        <v>45371.142777777779</v>
      </c>
      <c r="E7484" s="25" t="s">
        <v>15</v>
      </c>
      <c r="F7484" s="26" t="s">
        <v>16</v>
      </c>
      <c r="G7484" s="26" t="s">
        <v>14</v>
      </c>
      <c r="H7484" s="23">
        <v>0</v>
      </c>
      <c r="I7484" s="27"/>
      <c r="J7484" s="28">
        <v>0</v>
      </c>
      <c r="K7484" t="str">
        <f>IF((LEN(relatorio_Ananindeua3[[#This Row],[CIF/CPF/CNPJ]])=14),relatorio_Ananindeua3[[#This Row],[CIF/CPF/CNPJ]],relatorio_Ananindeua3[[#This Row],[Coluna2]])</f>
        <v>54382472000185</v>
      </c>
      <c r="L7484" t="str">
        <f t="shared" si="117"/>
        <v>543******85</v>
      </c>
    </row>
    <row r="7485" spans="1:12" x14ac:dyDescent="0.25">
      <c r="A7485" s="23" t="s">
        <v>13080</v>
      </c>
      <c r="B7485" s="23" t="s">
        <v>13081</v>
      </c>
      <c r="C7485" s="23" t="s">
        <v>32</v>
      </c>
      <c r="D7485" s="24">
        <v>45371.142812500002</v>
      </c>
      <c r="E7485" s="25" t="s">
        <v>15</v>
      </c>
      <c r="F7485" s="26" t="s">
        <v>16</v>
      </c>
      <c r="G7485" s="26" t="s">
        <v>14</v>
      </c>
      <c r="H7485" s="23">
        <v>0</v>
      </c>
      <c r="I7485" s="27"/>
      <c r="J7485" s="28">
        <v>0</v>
      </c>
      <c r="K7485" t="str">
        <f>IF((LEN(relatorio_Ananindeua3[[#This Row],[CIF/CPF/CNPJ]])=14),relatorio_Ananindeua3[[#This Row],[CIF/CPF/CNPJ]],relatorio_Ananindeua3[[#This Row],[Coluna2]])</f>
        <v>54392057000102</v>
      </c>
      <c r="L7485" t="str">
        <f t="shared" si="117"/>
        <v>543******02</v>
      </c>
    </row>
    <row r="7486" spans="1:12" x14ac:dyDescent="0.25">
      <c r="A7486" s="23" t="s">
        <v>13048</v>
      </c>
      <c r="B7486" s="23" t="s">
        <v>13049</v>
      </c>
      <c r="C7486" s="23" t="s">
        <v>32</v>
      </c>
      <c r="D7486" s="24">
        <v>45371.142824074072</v>
      </c>
      <c r="E7486" s="25" t="s">
        <v>15</v>
      </c>
      <c r="F7486" s="26" t="s">
        <v>16</v>
      </c>
      <c r="G7486" s="26" t="s">
        <v>14</v>
      </c>
      <c r="H7486" s="23">
        <v>0</v>
      </c>
      <c r="I7486" s="27"/>
      <c r="J7486" s="28">
        <v>0</v>
      </c>
      <c r="K7486" t="str">
        <f>IF((LEN(relatorio_Ananindeua3[[#This Row],[CIF/CPF/CNPJ]])=14),relatorio_Ananindeua3[[#This Row],[CIF/CPF/CNPJ]],relatorio_Ananindeua3[[#This Row],[Coluna2]])</f>
        <v>54379033000113</v>
      </c>
      <c r="L7486" t="str">
        <f t="shared" si="117"/>
        <v>543******13</v>
      </c>
    </row>
    <row r="7487" spans="1:12" x14ac:dyDescent="0.25">
      <c r="A7487" s="23" t="s">
        <v>13082</v>
      </c>
      <c r="B7487" s="23" t="s">
        <v>13083</v>
      </c>
      <c r="C7487" s="23" t="s">
        <v>32</v>
      </c>
      <c r="D7487" s="24">
        <v>45371.142835648148</v>
      </c>
      <c r="E7487" s="25" t="s">
        <v>15</v>
      </c>
      <c r="F7487" s="26" t="s">
        <v>16</v>
      </c>
      <c r="G7487" s="26" t="s">
        <v>14</v>
      </c>
      <c r="H7487" s="23">
        <v>0</v>
      </c>
      <c r="I7487" s="27"/>
      <c r="J7487" s="28">
        <v>0</v>
      </c>
      <c r="K7487" t="str">
        <f>IF((LEN(relatorio_Ananindeua3[[#This Row],[CIF/CPF/CNPJ]])=14),relatorio_Ananindeua3[[#This Row],[CIF/CPF/CNPJ]],relatorio_Ananindeua3[[#This Row],[Coluna2]])</f>
        <v>54393501000104</v>
      </c>
      <c r="L7487" t="str">
        <f t="shared" si="117"/>
        <v>543******04</v>
      </c>
    </row>
    <row r="7488" spans="1:12" x14ac:dyDescent="0.25">
      <c r="A7488" s="23" t="s">
        <v>5863</v>
      </c>
      <c r="B7488" s="23" t="s">
        <v>5864</v>
      </c>
      <c r="C7488" s="23" t="s">
        <v>34</v>
      </c>
      <c r="D7488" s="24">
        <v>45371.142847222225</v>
      </c>
      <c r="E7488" s="25" t="s">
        <v>15</v>
      </c>
      <c r="F7488" s="26" t="s">
        <v>16</v>
      </c>
      <c r="G7488" s="26" t="s">
        <v>14</v>
      </c>
      <c r="H7488" s="23">
        <v>0</v>
      </c>
      <c r="I7488" s="27"/>
      <c r="J7488" s="28">
        <v>0</v>
      </c>
      <c r="K7488" t="str">
        <f>IF((LEN(relatorio_Ananindeua3[[#This Row],[CIF/CPF/CNPJ]])=14),relatorio_Ananindeua3[[#This Row],[CIF/CPF/CNPJ]],relatorio_Ananindeua3[[#This Row],[Coluna2]])</f>
        <v>43189996000138</v>
      </c>
      <c r="L7488" t="str">
        <f t="shared" si="117"/>
        <v>431******38</v>
      </c>
    </row>
    <row r="7489" spans="1:12" x14ac:dyDescent="0.25">
      <c r="A7489" s="23" t="s">
        <v>13072</v>
      </c>
      <c r="B7489" s="23" t="s">
        <v>13073</v>
      </c>
      <c r="C7489" s="23" t="s">
        <v>32</v>
      </c>
      <c r="D7489" s="24">
        <v>45371.142858796295</v>
      </c>
      <c r="E7489" s="25" t="s">
        <v>15</v>
      </c>
      <c r="F7489" s="26" t="s">
        <v>16</v>
      </c>
      <c r="G7489" s="26" t="s">
        <v>14</v>
      </c>
      <c r="H7489" s="23">
        <v>0</v>
      </c>
      <c r="I7489" s="27"/>
      <c r="J7489" s="28">
        <v>0</v>
      </c>
      <c r="K7489" t="str">
        <f>IF((LEN(relatorio_Ananindeua3[[#This Row],[CIF/CPF/CNPJ]])=14),relatorio_Ananindeua3[[#This Row],[CIF/CPF/CNPJ]],relatorio_Ananindeua3[[#This Row],[Coluna2]])</f>
        <v>54389114000102</v>
      </c>
      <c r="L7489" t="str">
        <f t="shared" si="117"/>
        <v>543******02</v>
      </c>
    </row>
    <row r="7490" spans="1:12" x14ac:dyDescent="0.25">
      <c r="A7490" s="23" t="s">
        <v>12946</v>
      </c>
      <c r="B7490" s="23" t="s">
        <v>12947</v>
      </c>
      <c r="C7490" s="23" t="s">
        <v>34</v>
      </c>
      <c r="D7490" s="24">
        <v>45371.142916666664</v>
      </c>
      <c r="E7490" s="25" t="s">
        <v>15</v>
      </c>
      <c r="F7490" s="26" t="s">
        <v>16</v>
      </c>
      <c r="G7490" s="26" t="s">
        <v>14</v>
      </c>
      <c r="H7490" s="23">
        <v>0</v>
      </c>
      <c r="I7490" s="27"/>
      <c r="J7490" s="28">
        <v>0</v>
      </c>
      <c r="K7490" t="str">
        <f>IF((LEN(relatorio_Ananindeua3[[#This Row],[CIF/CPF/CNPJ]])=14),relatorio_Ananindeua3[[#This Row],[CIF/CPF/CNPJ]],relatorio_Ananindeua3[[#This Row],[Coluna2]])</f>
        <v>54350222000163</v>
      </c>
      <c r="L7490" t="str">
        <f t="shared" si="117"/>
        <v>543******63</v>
      </c>
    </row>
    <row r="7491" spans="1:12" x14ac:dyDescent="0.25">
      <c r="A7491" s="23" t="s">
        <v>10038</v>
      </c>
      <c r="B7491" s="23" t="s">
        <v>10039</v>
      </c>
      <c r="C7491" s="23" t="s">
        <v>34</v>
      </c>
      <c r="D7491" s="24">
        <v>45371.142974537041</v>
      </c>
      <c r="E7491" s="25" t="s">
        <v>15</v>
      </c>
      <c r="F7491" s="26" t="s">
        <v>16</v>
      </c>
      <c r="G7491" s="26" t="s">
        <v>14</v>
      </c>
      <c r="H7491" s="23">
        <v>0</v>
      </c>
      <c r="I7491" s="27"/>
      <c r="J7491" s="28">
        <v>0</v>
      </c>
      <c r="K7491" t="str">
        <f>IF((LEN(relatorio_Ananindeua3[[#This Row],[CIF/CPF/CNPJ]])=14),relatorio_Ananindeua3[[#This Row],[CIF/CPF/CNPJ]],relatorio_Ananindeua3[[#This Row],[Coluna2]])</f>
        <v>52949563000124</v>
      </c>
      <c r="L7491" t="str">
        <f t="shared" si="117"/>
        <v>529******24</v>
      </c>
    </row>
    <row r="7492" spans="1:12" x14ac:dyDescent="0.25">
      <c r="A7492" s="23" t="s">
        <v>755</v>
      </c>
      <c r="B7492" s="23" t="s">
        <v>756</v>
      </c>
      <c r="C7492" s="23" t="s">
        <v>34</v>
      </c>
      <c r="D7492" s="24">
        <v>45371.143055555556</v>
      </c>
      <c r="E7492" s="25" t="s">
        <v>15</v>
      </c>
      <c r="F7492" s="26" t="s">
        <v>16</v>
      </c>
      <c r="G7492" s="26" t="s">
        <v>14</v>
      </c>
      <c r="H7492" s="23">
        <v>0</v>
      </c>
      <c r="I7492" s="27"/>
      <c r="J7492" s="28">
        <v>0</v>
      </c>
      <c r="K7492" t="str">
        <f>IF((LEN(relatorio_Ananindeua3[[#This Row],[CIF/CPF/CNPJ]])=14),relatorio_Ananindeua3[[#This Row],[CIF/CPF/CNPJ]],relatorio_Ananindeua3[[#This Row],[Coluna2]])</f>
        <v>15438041000131</v>
      </c>
      <c r="L7492" t="str">
        <f t="shared" si="117"/>
        <v>154******31</v>
      </c>
    </row>
    <row r="7493" spans="1:12" x14ac:dyDescent="0.25">
      <c r="A7493" s="23" t="s">
        <v>13086</v>
      </c>
      <c r="B7493" s="23" t="s">
        <v>13087</v>
      </c>
      <c r="C7493" s="23" t="s">
        <v>32</v>
      </c>
      <c r="D7493" s="24">
        <v>45371.149548611109</v>
      </c>
      <c r="E7493" s="25" t="s">
        <v>15</v>
      </c>
      <c r="F7493" s="26" t="s">
        <v>16</v>
      </c>
      <c r="G7493" s="26" t="s">
        <v>14</v>
      </c>
      <c r="H7493" s="23">
        <v>0</v>
      </c>
      <c r="I7493" s="27"/>
      <c r="J7493" s="28">
        <v>0</v>
      </c>
      <c r="K7493" t="str">
        <f>IF((LEN(relatorio_Ananindeua3[[#This Row],[CIF/CPF/CNPJ]])=14),relatorio_Ananindeua3[[#This Row],[CIF/CPF/CNPJ]],relatorio_Ananindeua3[[#This Row],[Coluna2]])</f>
        <v>54394278000110</v>
      </c>
      <c r="L7493" t="str">
        <f t="shared" si="117"/>
        <v>543******10</v>
      </c>
    </row>
    <row r="7494" spans="1:12" x14ac:dyDescent="0.25">
      <c r="A7494" s="23" t="s">
        <v>2058</v>
      </c>
      <c r="B7494" s="23" t="s">
        <v>2059</v>
      </c>
      <c r="C7494" s="23" t="s">
        <v>34</v>
      </c>
      <c r="D7494" s="24">
        <v>45371.149560185186</v>
      </c>
      <c r="E7494" s="25" t="s">
        <v>15</v>
      </c>
      <c r="F7494" s="26" t="s">
        <v>16</v>
      </c>
      <c r="G7494" s="26" t="s">
        <v>14</v>
      </c>
      <c r="H7494" s="23">
        <v>0</v>
      </c>
      <c r="I7494" s="27"/>
      <c r="J7494" s="28">
        <v>0</v>
      </c>
      <c r="K7494" t="str">
        <f>IF((LEN(relatorio_Ananindeua3[[#This Row],[CIF/CPF/CNPJ]])=14),relatorio_Ananindeua3[[#This Row],[CIF/CPF/CNPJ]],relatorio_Ananindeua3[[#This Row],[Coluna2]])</f>
        <v>26781205000145</v>
      </c>
      <c r="L7494" t="str">
        <f t="shared" si="117"/>
        <v>267******45</v>
      </c>
    </row>
    <row r="7495" spans="1:12" x14ac:dyDescent="0.25">
      <c r="A7495" s="23" t="s">
        <v>13090</v>
      </c>
      <c r="B7495" s="23" t="s">
        <v>13091</v>
      </c>
      <c r="C7495" s="23" t="s">
        <v>32</v>
      </c>
      <c r="D7495" s="24">
        <v>45371.149560185186</v>
      </c>
      <c r="E7495" s="25" t="s">
        <v>15</v>
      </c>
      <c r="F7495" s="26" t="s">
        <v>16</v>
      </c>
      <c r="G7495" s="26" t="s">
        <v>14</v>
      </c>
      <c r="H7495" s="23">
        <v>0</v>
      </c>
      <c r="I7495" s="27"/>
      <c r="J7495" s="28">
        <v>0</v>
      </c>
      <c r="K7495" t="str">
        <f>IF((LEN(relatorio_Ananindeua3[[#This Row],[CIF/CPF/CNPJ]])=14),relatorio_Ananindeua3[[#This Row],[CIF/CPF/CNPJ]],relatorio_Ananindeua3[[#This Row],[Coluna2]])</f>
        <v>54394609000111</v>
      </c>
      <c r="L7495" t="str">
        <f t="shared" si="117"/>
        <v>543******11</v>
      </c>
    </row>
    <row r="7496" spans="1:12" x14ac:dyDescent="0.25">
      <c r="A7496" s="23" t="s">
        <v>13042</v>
      </c>
      <c r="B7496" s="23" t="s">
        <v>13043</v>
      </c>
      <c r="C7496" s="23" t="s">
        <v>32</v>
      </c>
      <c r="D7496" s="24">
        <v>45371.149594907409</v>
      </c>
      <c r="E7496" s="25" t="s">
        <v>15</v>
      </c>
      <c r="F7496" s="26" t="s">
        <v>16</v>
      </c>
      <c r="G7496" s="26" t="s">
        <v>14</v>
      </c>
      <c r="H7496" s="23">
        <v>0</v>
      </c>
      <c r="I7496" s="27"/>
      <c r="J7496" s="28">
        <v>0</v>
      </c>
      <c r="K7496" t="str">
        <f>IF((LEN(relatorio_Ananindeua3[[#This Row],[CIF/CPF/CNPJ]])=14),relatorio_Ananindeua3[[#This Row],[CIF/CPF/CNPJ]],relatorio_Ananindeua3[[#This Row],[Coluna2]])</f>
        <v>54377075000115</v>
      </c>
      <c r="L7496" t="str">
        <f t="shared" si="117"/>
        <v>543******15</v>
      </c>
    </row>
    <row r="7497" spans="1:12" x14ac:dyDescent="0.25">
      <c r="A7497" s="23" t="s">
        <v>13052</v>
      </c>
      <c r="B7497" s="23" t="s">
        <v>13053</v>
      </c>
      <c r="C7497" s="23" t="s">
        <v>32</v>
      </c>
      <c r="D7497" s="24">
        <v>45371.149606481478</v>
      </c>
      <c r="E7497" s="25" t="s">
        <v>15</v>
      </c>
      <c r="F7497" s="26" t="s">
        <v>16</v>
      </c>
      <c r="G7497" s="26" t="s">
        <v>14</v>
      </c>
      <c r="H7497" s="23">
        <v>0</v>
      </c>
      <c r="I7497" s="27"/>
      <c r="J7497" s="28">
        <v>0</v>
      </c>
      <c r="K7497" t="str">
        <f>IF((LEN(relatorio_Ananindeua3[[#This Row],[CIF/CPF/CNPJ]])=14),relatorio_Ananindeua3[[#This Row],[CIF/CPF/CNPJ]],relatorio_Ananindeua3[[#This Row],[Coluna2]])</f>
        <v>54380158000163</v>
      </c>
      <c r="L7497" t="str">
        <f t="shared" si="117"/>
        <v>543******63</v>
      </c>
    </row>
    <row r="7498" spans="1:12" x14ac:dyDescent="0.25">
      <c r="A7498" s="23" t="s">
        <v>13070</v>
      </c>
      <c r="B7498" s="23" t="s">
        <v>13071</v>
      </c>
      <c r="C7498" s="23" t="s">
        <v>32</v>
      </c>
      <c r="D7498" s="24">
        <v>45371.149618055555</v>
      </c>
      <c r="E7498" s="25" t="s">
        <v>15</v>
      </c>
      <c r="F7498" s="26" t="s">
        <v>16</v>
      </c>
      <c r="G7498" s="26" t="s">
        <v>14</v>
      </c>
      <c r="H7498" s="23">
        <v>0</v>
      </c>
      <c r="I7498" s="27"/>
      <c r="J7498" s="28">
        <v>0</v>
      </c>
      <c r="K7498" t="str">
        <f>IF((LEN(relatorio_Ananindeua3[[#This Row],[CIF/CPF/CNPJ]])=14),relatorio_Ananindeua3[[#This Row],[CIF/CPF/CNPJ]],relatorio_Ananindeua3[[#This Row],[Coluna2]])</f>
        <v>54388595000123</v>
      </c>
      <c r="L7498" t="str">
        <f t="shared" si="117"/>
        <v>543******23</v>
      </c>
    </row>
    <row r="7499" spans="1:12" x14ac:dyDescent="0.25">
      <c r="A7499" s="23" t="s">
        <v>13062</v>
      </c>
      <c r="B7499" s="23" t="s">
        <v>13063</v>
      </c>
      <c r="C7499" s="23" t="s">
        <v>32</v>
      </c>
      <c r="D7499" s="24">
        <v>45371.149641203701</v>
      </c>
      <c r="E7499" s="25" t="s">
        <v>15</v>
      </c>
      <c r="F7499" s="26" t="s">
        <v>16</v>
      </c>
      <c r="G7499" s="26" t="s">
        <v>14</v>
      </c>
      <c r="H7499" s="23">
        <v>0</v>
      </c>
      <c r="I7499" s="27"/>
      <c r="J7499" s="28">
        <v>0</v>
      </c>
      <c r="K7499" t="str">
        <f>IF((LEN(relatorio_Ananindeua3[[#This Row],[CIF/CPF/CNPJ]])=14),relatorio_Ananindeua3[[#This Row],[CIF/CPF/CNPJ]],relatorio_Ananindeua3[[#This Row],[Coluna2]])</f>
        <v>54385487000105</v>
      </c>
      <c r="L7499" t="str">
        <f t="shared" si="117"/>
        <v>543******05</v>
      </c>
    </row>
    <row r="7500" spans="1:12" x14ac:dyDescent="0.25">
      <c r="A7500" s="23" t="s">
        <v>13076</v>
      </c>
      <c r="B7500" s="23" t="s">
        <v>13077</v>
      </c>
      <c r="C7500" s="23" t="s">
        <v>32</v>
      </c>
      <c r="D7500" s="24">
        <v>45371.149652777778</v>
      </c>
      <c r="E7500" s="25" t="s">
        <v>15</v>
      </c>
      <c r="F7500" s="26" t="s">
        <v>16</v>
      </c>
      <c r="G7500" s="26" t="s">
        <v>14</v>
      </c>
      <c r="H7500" s="23">
        <v>0</v>
      </c>
      <c r="I7500" s="27"/>
      <c r="J7500" s="28">
        <v>0</v>
      </c>
      <c r="K7500" t="str">
        <f>IF((LEN(relatorio_Ananindeua3[[#This Row],[CIF/CPF/CNPJ]])=14),relatorio_Ananindeua3[[#This Row],[CIF/CPF/CNPJ]],relatorio_Ananindeua3[[#This Row],[Coluna2]])</f>
        <v>54390289000121</v>
      </c>
      <c r="L7500" t="str">
        <f t="shared" si="117"/>
        <v>543******21</v>
      </c>
    </row>
    <row r="7501" spans="1:12" x14ac:dyDescent="0.25">
      <c r="A7501" s="23" t="s">
        <v>13078</v>
      </c>
      <c r="B7501" s="23" t="s">
        <v>13079</v>
      </c>
      <c r="C7501" s="23" t="s">
        <v>32</v>
      </c>
      <c r="D7501" s="24">
        <v>45371.149664351855</v>
      </c>
      <c r="E7501" s="25" t="s">
        <v>15</v>
      </c>
      <c r="F7501" s="26" t="s">
        <v>16</v>
      </c>
      <c r="G7501" s="26" t="s">
        <v>14</v>
      </c>
      <c r="H7501" s="23">
        <v>0</v>
      </c>
      <c r="I7501" s="27"/>
      <c r="J7501" s="28">
        <v>0</v>
      </c>
      <c r="K7501" t="str">
        <f>IF((LEN(relatorio_Ananindeua3[[#This Row],[CIF/CPF/CNPJ]])=14),relatorio_Ananindeua3[[#This Row],[CIF/CPF/CNPJ]],relatorio_Ananindeua3[[#This Row],[Coluna2]])</f>
        <v>54390723000173</v>
      </c>
      <c r="L7501" t="str">
        <f t="shared" si="117"/>
        <v>543******73</v>
      </c>
    </row>
    <row r="7502" spans="1:12" x14ac:dyDescent="0.25">
      <c r="A7502" s="23" t="s">
        <v>13072</v>
      </c>
      <c r="B7502" s="23" t="s">
        <v>13073</v>
      </c>
      <c r="C7502" s="23" t="s">
        <v>34</v>
      </c>
      <c r="D7502" s="24">
        <v>45371.149675925924</v>
      </c>
      <c r="E7502" s="25" t="s">
        <v>15</v>
      </c>
      <c r="F7502" s="26" t="s">
        <v>16</v>
      </c>
      <c r="G7502" s="26" t="s">
        <v>14</v>
      </c>
      <c r="H7502" s="23">
        <v>0</v>
      </c>
      <c r="I7502" s="27"/>
      <c r="J7502" s="28">
        <v>0</v>
      </c>
      <c r="K7502" t="str">
        <f>IF((LEN(relatorio_Ananindeua3[[#This Row],[CIF/CPF/CNPJ]])=14),relatorio_Ananindeua3[[#This Row],[CIF/CPF/CNPJ]],relatorio_Ananindeua3[[#This Row],[Coluna2]])</f>
        <v>54389114000102</v>
      </c>
      <c r="L7502" t="str">
        <f t="shared" si="117"/>
        <v>543******02</v>
      </c>
    </row>
    <row r="7503" spans="1:12" x14ac:dyDescent="0.25">
      <c r="A7503" s="23" t="s">
        <v>13074</v>
      </c>
      <c r="B7503" s="23" t="s">
        <v>13075</v>
      </c>
      <c r="C7503" s="23" t="s">
        <v>32</v>
      </c>
      <c r="D7503" s="24">
        <v>45371.149675925924</v>
      </c>
      <c r="E7503" s="25" t="s">
        <v>15</v>
      </c>
      <c r="F7503" s="26" t="s">
        <v>16</v>
      </c>
      <c r="G7503" s="26" t="s">
        <v>14</v>
      </c>
      <c r="H7503" s="23">
        <v>0</v>
      </c>
      <c r="I7503" s="27"/>
      <c r="J7503" s="28">
        <v>0</v>
      </c>
      <c r="K7503" t="str">
        <f>IF((LEN(relatorio_Ananindeua3[[#This Row],[CIF/CPF/CNPJ]])=14),relatorio_Ananindeua3[[#This Row],[CIF/CPF/CNPJ]],relatorio_Ananindeua3[[#This Row],[Coluna2]])</f>
        <v>54389933000141</v>
      </c>
      <c r="L7503" t="str">
        <f t="shared" si="117"/>
        <v>543******41</v>
      </c>
    </row>
    <row r="7504" spans="1:12" x14ac:dyDescent="0.25">
      <c r="A7504" s="23" t="s">
        <v>1530</v>
      </c>
      <c r="B7504" s="23" t="s">
        <v>1531</v>
      </c>
      <c r="C7504" s="23" t="s">
        <v>34</v>
      </c>
      <c r="D7504" s="24">
        <v>45371.149687500001</v>
      </c>
      <c r="E7504" s="25" t="s">
        <v>15</v>
      </c>
      <c r="F7504" s="26" t="s">
        <v>16</v>
      </c>
      <c r="G7504" s="26" t="s">
        <v>14</v>
      </c>
      <c r="H7504" s="23">
        <v>0</v>
      </c>
      <c r="I7504" s="27"/>
      <c r="J7504" s="28">
        <v>0</v>
      </c>
      <c r="K7504" t="str">
        <f>IF((LEN(relatorio_Ananindeua3[[#This Row],[CIF/CPF/CNPJ]])=14),relatorio_Ananindeua3[[#This Row],[CIF/CPF/CNPJ]],relatorio_Ananindeua3[[#This Row],[Coluna2]])</f>
        <v>22484476000188</v>
      </c>
      <c r="L7504" t="str">
        <f t="shared" si="117"/>
        <v>224******88</v>
      </c>
    </row>
    <row r="7505" spans="1:12" x14ac:dyDescent="0.25">
      <c r="A7505" s="23" t="s">
        <v>13054</v>
      </c>
      <c r="B7505" s="23" t="s">
        <v>13055</v>
      </c>
      <c r="C7505" s="23" t="s">
        <v>32</v>
      </c>
      <c r="D7505" s="24">
        <v>45371.149687500001</v>
      </c>
      <c r="E7505" s="25" t="s">
        <v>15</v>
      </c>
      <c r="F7505" s="26" t="s">
        <v>16</v>
      </c>
      <c r="G7505" s="26" t="s">
        <v>14</v>
      </c>
      <c r="H7505" s="23">
        <v>0</v>
      </c>
      <c r="I7505" s="27"/>
      <c r="J7505" s="28">
        <v>0</v>
      </c>
      <c r="K7505" t="str">
        <f>IF((LEN(relatorio_Ananindeua3[[#This Row],[CIF/CPF/CNPJ]])=14),relatorio_Ananindeua3[[#This Row],[CIF/CPF/CNPJ]],relatorio_Ananindeua3[[#This Row],[Coluna2]])</f>
        <v>54381489000118</v>
      </c>
      <c r="L7505" t="str">
        <f t="shared" si="117"/>
        <v>543******18</v>
      </c>
    </row>
    <row r="7506" spans="1:12" x14ac:dyDescent="0.25">
      <c r="A7506" s="23" t="s">
        <v>13056</v>
      </c>
      <c r="B7506" s="23" t="s">
        <v>13057</v>
      </c>
      <c r="C7506" s="23" t="s">
        <v>32</v>
      </c>
      <c r="D7506" s="24">
        <v>45371.149699074071</v>
      </c>
      <c r="E7506" s="25" t="s">
        <v>15</v>
      </c>
      <c r="F7506" s="26" t="s">
        <v>16</v>
      </c>
      <c r="G7506" s="26" t="s">
        <v>14</v>
      </c>
      <c r="H7506" s="23">
        <v>0</v>
      </c>
      <c r="I7506" s="27"/>
      <c r="J7506" s="28">
        <v>0</v>
      </c>
      <c r="K7506" t="str">
        <f>IF((LEN(relatorio_Ananindeua3[[#This Row],[CIF/CPF/CNPJ]])=14),relatorio_Ananindeua3[[#This Row],[CIF/CPF/CNPJ]],relatorio_Ananindeua3[[#This Row],[Coluna2]])</f>
        <v>54381872000176</v>
      </c>
      <c r="L7506" t="str">
        <f t="shared" ref="L7506:L7569" si="118">_xlfn.CONCAT(LEFT(A7506,3),REPT("*",6),RIGHT(A7506,2))</f>
        <v>543******76</v>
      </c>
    </row>
    <row r="7507" spans="1:12" x14ac:dyDescent="0.25">
      <c r="A7507" s="23" t="s">
        <v>4729</v>
      </c>
      <c r="B7507" s="23" t="s">
        <v>4730</v>
      </c>
      <c r="C7507" s="23" t="s">
        <v>34</v>
      </c>
      <c r="D7507" s="24">
        <v>45371.149722222224</v>
      </c>
      <c r="E7507" s="25" t="s">
        <v>15</v>
      </c>
      <c r="F7507" s="26" t="s">
        <v>16</v>
      </c>
      <c r="G7507" s="26" t="s">
        <v>14</v>
      </c>
      <c r="H7507" s="23">
        <v>0</v>
      </c>
      <c r="I7507" s="27"/>
      <c r="J7507" s="28">
        <v>0</v>
      </c>
      <c r="K7507" t="str">
        <f>IF((LEN(relatorio_Ananindeua3[[#This Row],[CIF/CPF/CNPJ]])=14),relatorio_Ananindeua3[[#This Row],[CIF/CPF/CNPJ]],relatorio_Ananindeua3[[#This Row],[Coluna2]])</f>
        <v>39288909000122</v>
      </c>
      <c r="L7507" t="str">
        <f t="shared" si="118"/>
        <v>392******22</v>
      </c>
    </row>
    <row r="7508" spans="1:12" x14ac:dyDescent="0.25">
      <c r="A7508" s="23" t="s">
        <v>8716</v>
      </c>
      <c r="B7508" s="23" t="s">
        <v>8717</v>
      </c>
      <c r="C7508" s="23" t="s">
        <v>34</v>
      </c>
      <c r="D7508" s="24">
        <v>45371.149814814817</v>
      </c>
      <c r="E7508" s="25" t="s">
        <v>15</v>
      </c>
      <c r="F7508" s="26" t="s">
        <v>16</v>
      </c>
      <c r="G7508" s="26" t="s">
        <v>14</v>
      </c>
      <c r="H7508" s="23">
        <v>0</v>
      </c>
      <c r="I7508" s="27"/>
      <c r="J7508" s="28">
        <v>0</v>
      </c>
      <c r="K7508" t="str">
        <f>IF((LEN(relatorio_Ananindeua3[[#This Row],[CIF/CPF/CNPJ]])=14),relatorio_Ananindeua3[[#This Row],[CIF/CPF/CNPJ]],relatorio_Ananindeua3[[#This Row],[Coluna2]])</f>
        <v>50226277000105</v>
      </c>
      <c r="L7508" t="str">
        <f t="shared" si="118"/>
        <v>502******05</v>
      </c>
    </row>
    <row r="7509" spans="1:12" x14ac:dyDescent="0.25">
      <c r="A7509" s="23" t="s">
        <v>12088</v>
      </c>
      <c r="B7509" s="23" t="s">
        <v>12089</v>
      </c>
      <c r="C7509" s="23" t="s">
        <v>34</v>
      </c>
      <c r="D7509" s="24">
        <v>45371.149814814817</v>
      </c>
      <c r="E7509" s="25" t="s">
        <v>15</v>
      </c>
      <c r="F7509" s="26" t="s">
        <v>16</v>
      </c>
      <c r="G7509" s="26" t="s">
        <v>14</v>
      </c>
      <c r="H7509" s="23">
        <v>0</v>
      </c>
      <c r="I7509" s="27"/>
      <c r="J7509" s="28">
        <v>0</v>
      </c>
      <c r="K7509" t="str">
        <f>IF((LEN(relatorio_Ananindeua3[[#This Row],[CIF/CPF/CNPJ]])=14),relatorio_Ananindeua3[[#This Row],[CIF/CPF/CNPJ]],relatorio_Ananindeua3[[#This Row],[Coluna2]])</f>
        <v>54023522000138</v>
      </c>
      <c r="L7509" t="str">
        <f t="shared" si="118"/>
        <v>540******38</v>
      </c>
    </row>
    <row r="7510" spans="1:12" x14ac:dyDescent="0.25">
      <c r="A7510" s="23" t="s">
        <v>13060</v>
      </c>
      <c r="B7510" s="23" t="s">
        <v>13061</v>
      </c>
      <c r="C7510" s="23" t="s">
        <v>32</v>
      </c>
      <c r="D7510" s="24">
        <v>45371.309351851851</v>
      </c>
      <c r="E7510" s="25" t="s">
        <v>15</v>
      </c>
      <c r="F7510" s="26" t="s">
        <v>16</v>
      </c>
      <c r="G7510" s="26" t="s">
        <v>14</v>
      </c>
      <c r="H7510" s="23">
        <v>0</v>
      </c>
      <c r="I7510" s="27"/>
      <c r="J7510" s="28">
        <v>0</v>
      </c>
      <c r="K7510" t="str">
        <f>IF((LEN(relatorio_Ananindeua3[[#This Row],[CIF/CPF/CNPJ]])=14),relatorio_Ananindeua3[[#This Row],[CIF/CPF/CNPJ]],relatorio_Ananindeua3[[#This Row],[Coluna2]])</f>
        <v>54382800000143</v>
      </c>
      <c r="L7510" t="str">
        <f t="shared" si="118"/>
        <v>543******43</v>
      </c>
    </row>
    <row r="7511" spans="1:12" x14ac:dyDescent="0.25">
      <c r="A7511" s="23" t="s">
        <v>13092</v>
      </c>
      <c r="B7511" s="23" t="s">
        <v>13093</v>
      </c>
      <c r="C7511" s="23" t="s">
        <v>32</v>
      </c>
      <c r="D7511" s="24">
        <v>45371.31622685185</v>
      </c>
      <c r="E7511" s="25" t="s">
        <v>15</v>
      </c>
      <c r="F7511" s="26" t="s">
        <v>16</v>
      </c>
      <c r="G7511" s="26" t="s">
        <v>14</v>
      </c>
      <c r="H7511" s="23">
        <v>0</v>
      </c>
      <c r="I7511" s="27"/>
      <c r="J7511" s="28">
        <v>0</v>
      </c>
      <c r="K7511" t="str">
        <f>IF((LEN(relatorio_Ananindeua3[[#This Row],[CIF/CPF/CNPJ]])=14),relatorio_Ananindeua3[[#This Row],[CIF/CPF/CNPJ]],relatorio_Ananindeua3[[#This Row],[Coluna2]])</f>
        <v>54395020000138</v>
      </c>
      <c r="L7511" t="str">
        <f t="shared" si="118"/>
        <v>543******38</v>
      </c>
    </row>
    <row r="7512" spans="1:12" x14ac:dyDescent="0.25">
      <c r="A7512" s="23" t="s">
        <v>956</v>
      </c>
      <c r="B7512" s="23" t="s">
        <v>957</v>
      </c>
      <c r="C7512" s="23" t="s">
        <v>21</v>
      </c>
      <c r="D7512" s="24">
        <v>45371.354224537034</v>
      </c>
      <c r="E7512" s="25" t="s">
        <v>15</v>
      </c>
      <c r="F7512" s="26" t="s">
        <v>19</v>
      </c>
      <c r="G7512" s="26" t="s">
        <v>13496</v>
      </c>
      <c r="H7512" s="23">
        <v>0</v>
      </c>
      <c r="I7512" s="27"/>
      <c r="J7512" s="28">
        <v>7.37</v>
      </c>
      <c r="K7512" t="str">
        <f>IF((LEN(relatorio_Ananindeua3[[#This Row],[CIF/CPF/CNPJ]])=14),relatorio_Ananindeua3[[#This Row],[CIF/CPF/CNPJ]],relatorio_Ananindeua3[[#This Row],[Coluna2]])</f>
        <v>17454167000125</v>
      </c>
      <c r="L7512" t="str">
        <f t="shared" si="118"/>
        <v>174******25</v>
      </c>
    </row>
    <row r="7513" spans="1:12" x14ac:dyDescent="0.25">
      <c r="A7513" s="23" t="s">
        <v>956</v>
      </c>
      <c r="B7513" s="23" t="s">
        <v>957</v>
      </c>
      <c r="C7513" s="23" t="s">
        <v>21</v>
      </c>
      <c r="D7513" s="24">
        <v>45371.370810185188</v>
      </c>
      <c r="E7513" s="25" t="s">
        <v>15</v>
      </c>
      <c r="F7513" s="26" t="s">
        <v>19</v>
      </c>
      <c r="G7513" s="26" t="s">
        <v>13496</v>
      </c>
      <c r="H7513" s="23">
        <v>0</v>
      </c>
      <c r="I7513" s="27"/>
      <c r="J7513" s="28">
        <v>60.86</v>
      </c>
      <c r="K7513" t="str">
        <f>IF((LEN(relatorio_Ananindeua3[[#This Row],[CIF/CPF/CNPJ]])=14),relatorio_Ananindeua3[[#This Row],[CIF/CPF/CNPJ]],relatorio_Ananindeua3[[#This Row],[Coluna2]])</f>
        <v>17454167000125</v>
      </c>
      <c r="L7513" t="str">
        <f t="shared" si="118"/>
        <v>174******25</v>
      </c>
    </row>
    <row r="7514" spans="1:12" x14ac:dyDescent="0.25">
      <c r="A7514" s="23" t="s">
        <v>956</v>
      </c>
      <c r="B7514" s="23" t="s">
        <v>957</v>
      </c>
      <c r="C7514" s="23" t="s">
        <v>21</v>
      </c>
      <c r="D7514" s="24">
        <v>45371.389791666668</v>
      </c>
      <c r="E7514" s="25" t="s">
        <v>15</v>
      </c>
      <c r="F7514" s="26" t="s">
        <v>19</v>
      </c>
      <c r="G7514" s="26" t="s">
        <v>13496</v>
      </c>
      <c r="H7514" s="23">
        <v>0</v>
      </c>
      <c r="I7514" s="27"/>
      <c r="J7514" s="28">
        <v>4057.06</v>
      </c>
      <c r="K7514" t="str">
        <f>IF((LEN(relatorio_Ananindeua3[[#This Row],[CIF/CPF/CNPJ]])=14),relatorio_Ananindeua3[[#This Row],[CIF/CPF/CNPJ]],relatorio_Ananindeua3[[#This Row],[Coluna2]])</f>
        <v>17454167000125</v>
      </c>
      <c r="L7514" t="str">
        <f t="shared" si="118"/>
        <v>174******25</v>
      </c>
    </row>
    <row r="7515" spans="1:12" x14ac:dyDescent="0.25">
      <c r="A7515" s="23" t="s">
        <v>4886</v>
      </c>
      <c r="B7515" s="23" t="s">
        <v>4887</v>
      </c>
      <c r="C7515" s="23" t="s">
        <v>34</v>
      </c>
      <c r="D7515" s="24">
        <v>45371.463379629633</v>
      </c>
      <c r="E7515" s="25" t="s">
        <v>13</v>
      </c>
      <c r="F7515" s="26" t="s">
        <v>16</v>
      </c>
      <c r="G7515" s="26" t="s">
        <v>13496</v>
      </c>
      <c r="H7515" s="23">
        <v>0</v>
      </c>
      <c r="I7515" s="27"/>
      <c r="J7515" s="28">
        <v>0</v>
      </c>
      <c r="K7515" t="str">
        <f>IF((LEN(relatorio_Ananindeua3[[#This Row],[CIF/CPF/CNPJ]])=14),relatorio_Ananindeua3[[#This Row],[CIF/CPF/CNPJ]],relatorio_Ananindeua3[[#This Row],[Coluna2]])</f>
        <v>39860097000148</v>
      </c>
      <c r="L7515" t="str">
        <f t="shared" si="118"/>
        <v>398******48</v>
      </c>
    </row>
    <row r="7516" spans="1:12" x14ac:dyDescent="0.25">
      <c r="A7516" s="23" t="s">
        <v>3951</v>
      </c>
      <c r="B7516" s="23" t="s">
        <v>3952</v>
      </c>
      <c r="C7516" s="23" t="s">
        <v>17</v>
      </c>
      <c r="D7516" s="24">
        <v>45371.490428240744</v>
      </c>
      <c r="E7516" s="25" t="s">
        <v>11</v>
      </c>
      <c r="F7516" s="26" t="s">
        <v>16</v>
      </c>
      <c r="G7516" s="26" t="s">
        <v>14</v>
      </c>
      <c r="H7516" s="23">
        <v>0</v>
      </c>
      <c r="I7516" s="27"/>
      <c r="J7516" s="28">
        <v>0</v>
      </c>
      <c r="K7516" t="str">
        <f>IF((LEN(relatorio_Ananindeua3[[#This Row],[CIF/CPF/CNPJ]])=14),relatorio_Ananindeua3[[#This Row],[CIF/CPF/CNPJ]],relatorio_Ananindeua3[[#This Row],[Coluna2]])</f>
        <v>35513495000137</v>
      </c>
      <c r="L7516" t="str">
        <f t="shared" si="118"/>
        <v>355******37</v>
      </c>
    </row>
    <row r="7517" spans="1:12" x14ac:dyDescent="0.25">
      <c r="A7517" s="23" t="s">
        <v>8520</v>
      </c>
      <c r="B7517" s="23" t="s">
        <v>8521</v>
      </c>
      <c r="C7517" s="23" t="s">
        <v>17</v>
      </c>
      <c r="D7517" s="24">
        <v>45371.615613425929</v>
      </c>
      <c r="E7517" s="25" t="s">
        <v>11</v>
      </c>
      <c r="F7517" s="26" t="s">
        <v>16</v>
      </c>
      <c r="G7517" s="26" t="s">
        <v>14</v>
      </c>
      <c r="H7517" s="23">
        <v>0</v>
      </c>
      <c r="I7517" s="27"/>
      <c r="J7517" s="28">
        <v>0</v>
      </c>
      <c r="K7517" t="str">
        <f>IF((LEN(relatorio_Ananindeua3[[#This Row],[CIF/CPF/CNPJ]])=14),relatorio_Ananindeua3[[#This Row],[CIF/CPF/CNPJ]],relatorio_Ananindeua3[[#This Row],[Coluna2]])</f>
        <v>49934886000130</v>
      </c>
      <c r="L7517" t="str">
        <f t="shared" si="118"/>
        <v>499******30</v>
      </c>
    </row>
    <row r="7518" spans="1:12" x14ac:dyDescent="0.25">
      <c r="A7518" s="23" t="s">
        <v>13488</v>
      </c>
      <c r="B7518" s="23" t="s">
        <v>13489</v>
      </c>
      <c r="C7518" s="23" t="s">
        <v>34</v>
      </c>
      <c r="D7518" s="24">
        <v>45371.62300925926</v>
      </c>
      <c r="E7518" s="25" t="s">
        <v>13</v>
      </c>
      <c r="F7518" s="26" t="s">
        <v>16</v>
      </c>
      <c r="G7518" s="26" t="s">
        <v>13496</v>
      </c>
      <c r="H7518" s="23">
        <v>0</v>
      </c>
      <c r="I7518" s="27"/>
      <c r="J7518" s="28">
        <v>0</v>
      </c>
      <c r="K7518" t="str">
        <f>IF((LEN(relatorio_Ananindeua3[[#This Row],[CIF/CPF/CNPJ]])=14),relatorio_Ananindeua3[[#This Row],[CIF/CPF/CNPJ]],relatorio_Ananindeua3[[#This Row],[Coluna2]])</f>
        <v>84685106000670</v>
      </c>
      <c r="L7518" t="str">
        <f t="shared" si="118"/>
        <v>846******70</v>
      </c>
    </row>
    <row r="7519" spans="1:12" x14ac:dyDescent="0.25">
      <c r="A7519" s="23" t="s">
        <v>569</v>
      </c>
      <c r="B7519" s="23" t="s">
        <v>570</v>
      </c>
      <c r="C7519" s="23" t="s">
        <v>17</v>
      </c>
      <c r="D7519" s="24">
        <v>45371.71601851852</v>
      </c>
      <c r="E7519" s="25" t="s">
        <v>11</v>
      </c>
      <c r="F7519" s="26" t="s">
        <v>16</v>
      </c>
      <c r="G7519" s="26" t="s">
        <v>14</v>
      </c>
      <c r="H7519" s="23">
        <v>0</v>
      </c>
      <c r="I7519" s="27"/>
      <c r="J7519" s="28">
        <v>0</v>
      </c>
      <c r="K7519" t="str">
        <f>IF((LEN(relatorio_Ananindeua3[[#This Row],[CIF/CPF/CNPJ]])=14),relatorio_Ananindeua3[[#This Row],[CIF/CPF/CNPJ]],relatorio_Ananindeua3[[#This Row],[Coluna2]])</f>
        <v>14012654000140</v>
      </c>
      <c r="L7519" t="str">
        <f t="shared" si="118"/>
        <v>140******40</v>
      </c>
    </row>
    <row r="7520" spans="1:12" x14ac:dyDescent="0.25">
      <c r="A7520" s="23" t="s">
        <v>5494</v>
      </c>
      <c r="B7520" s="23" t="s">
        <v>5495</v>
      </c>
      <c r="C7520" s="23" t="s">
        <v>34</v>
      </c>
      <c r="D7520" s="24">
        <v>45371.787303240744</v>
      </c>
      <c r="E7520" s="25" t="s">
        <v>11</v>
      </c>
      <c r="F7520" s="26" t="s">
        <v>16</v>
      </c>
      <c r="G7520" s="26" t="s">
        <v>13496</v>
      </c>
      <c r="H7520" s="23">
        <v>0</v>
      </c>
      <c r="I7520" s="27"/>
      <c r="J7520" s="28">
        <v>0</v>
      </c>
      <c r="K7520" t="str">
        <f>IF((LEN(relatorio_Ananindeua3[[#This Row],[CIF/CPF/CNPJ]])=14),relatorio_Ananindeua3[[#This Row],[CIF/CPF/CNPJ]],relatorio_Ananindeua3[[#This Row],[Coluna2]])</f>
        <v>41943835000162</v>
      </c>
      <c r="L7520" t="str">
        <f t="shared" si="118"/>
        <v>419******62</v>
      </c>
    </row>
    <row r="7521" spans="1:12" x14ac:dyDescent="0.25">
      <c r="A7521" s="23" t="s">
        <v>6904</v>
      </c>
      <c r="B7521" s="23" t="s">
        <v>6905</v>
      </c>
      <c r="C7521" s="23" t="s">
        <v>20</v>
      </c>
      <c r="D7521" s="24">
        <v>45372</v>
      </c>
      <c r="E7521" s="25" t="s">
        <v>15</v>
      </c>
      <c r="F7521" s="26" t="s">
        <v>19</v>
      </c>
      <c r="G7521" s="26" t="s">
        <v>13496</v>
      </c>
      <c r="H7521" s="23">
        <v>0</v>
      </c>
      <c r="I7521" s="27"/>
      <c r="J7521" s="28">
        <v>111.5</v>
      </c>
      <c r="K7521" t="str">
        <f>IF((LEN(relatorio_Ananindeua3[[#This Row],[CIF/CPF/CNPJ]])=14),relatorio_Ananindeua3[[#This Row],[CIF/CPF/CNPJ]],relatorio_Ananindeua3[[#This Row],[Coluna2]])</f>
        <v>46201083002393</v>
      </c>
      <c r="L7521" t="str">
        <f t="shared" si="118"/>
        <v>462******93</v>
      </c>
    </row>
    <row r="7522" spans="1:12" x14ac:dyDescent="0.25">
      <c r="A7522" s="23" t="s">
        <v>13467</v>
      </c>
      <c r="B7522" s="23" t="s">
        <v>13466</v>
      </c>
      <c r="C7522" s="23" t="s">
        <v>21</v>
      </c>
      <c r="D7522" s="24">
        <v>45372</v>
      </c>
      <c r="E7522" s="25" t="s">
        <v>15</v>
      </c>
      <c r="F7522" s="26" t="s">
        <v>19</v>
      </c>
      <c r="G7522" s="26" t="s">
        <v>13496</v>
      </c>
      <c r="H7522" s="23">
        <v>0</v>
      </c>
      <c r="I7522" s="27"/>
      <c r="J7522" s="28">
        <v>1440.81</v>
      </c>
      <c r="K7522" t="str">
        <f>IF((LEN(relatorio_Ananindeua3[[#This Row],[CIF/CPF/CNPJ]])=14),relatorio_Ananindeua3[[#This Row],[CIF/CPF/CNPJ]],relatorio_Ananindeua3[[#This Row],[Coluna2]])</f>
        <v>60975737005978</v>
      </c>
      <c r="L7522" t="str">
        <f t="shared" si="118"/>
        <v>609******78</v>
      </c>
    </row>
    <row r="7523" spans="1:12" x14ac:dyDescent="0.25">
      <c r="A7523" s="23" t="s">
        <v>13122</v>
      </c>
      <c r="B7523" s="23" t="s">
        <v>13123</v>
      </c>
      <c r="C7523" s="23" t="s">
        <v>32</v>
      </c>
      <c r="D7523" s="24">
        <v>45372.109942129631</v>
      </c>
      <c r="E7523" s="25" t="s">
        <v>15</v>
      </c>
      <c r="F7523" s="26" t="s">
        <v>16</v>
      </c>
      <c r="G7523" s="26" t="s">
        <v>14</v>
      </c>
      <c r="H7523" s="23">
        <v>0</v>
      </c>
      <c r="I7523" s="27"/>
      <c r="J7523" s="28">
        <v>0</v>
      </c>
      <c r="K7523" t="str">
        <f>IF((LEN(relatorio_Ananindeua3[[#This Row],[CIF/CPF/CNPJ]])=14),relatorio_Ananindeua3[[#This Row],[CIF/CPF/CNPJ]],relatorio_Ananindeua3[[#This Row],[Coluna2]])</f>
        <v>54410537000159</v>
      </c>
      <c r="L7523" t="str">
        <f t="shared" si="118"/>
        <v>544******59</v>
      </c>
    </row>
    <row r="7524" spans="1:12" x14ac:dyDescent="0.25">
      <c r="A7524" s="23" t="s">
        <v>13120</v>
      </c>
      <c r="B7524" s="23" t="s">
        <v>13121</v>
      </c>
      <c r="C7524" s="23" t="s">
        <v>32</v>
      </c>
      <c r="D7524" s="24">
        <v>45372.309247685182</v>
      </c>
      <c r="E7524" s="25" t="s">
        <v>15</v>
      </c>
      <c r="F7524" s="26" t="s">
        <v>16</v>
      </c>
      <c r="G7524" s="26" t="s">
        <v>14</v>
      </c>
      <c r="H7524" s="23">
        <v>0</v>
      </c>
      <c r="I7524" s="27"/>
      <c r="J7524" s="28">
        <v>0</v>
      </c>
      <c r="K7524" t="str">
        <f>IF((LEN(relatorio_Ananindeua3[[#This Row],[CIF/CPF/CNPJ]])=14),relatorio_Ananindeua3[[#This Row],[CIF/CPF/CNPJ]],relatorio_Ananindeua3[[#This Row],[Coluna2]])</f>
        <v>54410301000112</v>
      </c>
      <c r="L7524" t="str">
        <f t="shared" si="118"/>
        <v>544******12</v>
      </c>
    </row>
    <row r="7525" spans="1:12" x14ac:dyDescent="0.25">
      <c r="A7525" s="23" t="s">
        <v>13110</v>
      </c>
      <c r="B7525" s="23" t="s">
        <v>13111</v>
      </c>
      <c r="C7525" s="23" t="s">
        <v>32</v>
      </c>
      <c r="D7525" s="24">
        <v>45372.309270833335</v>
      </c>
      <c r="E7525" s="25" t="s">
        <v>15</v>
      </c>
      <c r="F7525" s="26" t="s">
        <v>16</v>
      </c>
      <c r="G7525" s="26" t="s">
        <v>14</v>
      </c>
      <c r="H7525" s="23">
        <v>0</v>
      </c>
      <c r="I7525" s="27"/>
      <c r="J7525" s="28">
        <v>0</v>
      </c>
      <c r="K7525" t="str">
        <f>IF((LEN(relatorio_Ananindeua3[[#This Row],[CIF/CPF/CNPJ]])=14),relatorio_Ananindeua3[[#This Row],[CIF/CPF/CNPJ]],relatorio_Ananindeua3[[#This Row],[Coluna2]])</f>
        <v>54402914000108</v>
      </c>
      <c r="L7525" t="str">
        <f t="shared" si="118"/>
        <v>544******08</v>
      </c>
    </row>
    <row r="7526" spans="1:12" x14ac:dyDescent="0.25">
      <c r="A7526" s="23" t="s">
        <v>13096</v>
      </c>
      <c r="B7526" s="23" t="s">
        <v>13097</v>
      </c>
      <c r="C7526" s="23" t="s">
        <v>32</v>
      </c>
      <c r="D7526" s="24">
        <v>45372.30945601852</v>
      </c>
      <c r="E7526" s="25" t="s">
        <v>15</v>
      </c>
      <c r="F7526" s="26" t="s">
        <v>16</v>
      </c>
      <c r="G7526" s="26" t="s">
        <v>14</v>
      </c>
      <c r="H7526" s="23">
        <v>0</v>
      </c>
      <c r="I7526" s="27"/>
      <c r="J7526" s="28">
        <v>0</v>
      </c>
      <c r="K7526" t="str">
        <f>IF((LEN(relatorio_Ananindeua3[[#This Row],[CIF/CPF/CNPJ]])=14),relatorio_Ananindeua3[[#This Row],[CIF/CPF/CNPJ]],relatorio_Ananindeua3[[#This Row],[Coluna2]])</f>
        <v>54395484000144</v>
      </c>
      <c r="L7526" t="str">
        <f t="shared" si="118"/>
        <v>543******44</v>
      </c>
    </row>
    <row r="7527" spans="1:12" x14ac:dyDescent="0.25">
      <c r="A7527" s="23" t="s">
        <v>13098</v>
      </c>
      <c r="B7527" s="23" t="s">
        <v>13099</v>
      </c>
      <c r="C7527" s="23" t="s">
        <v>32</v>
      </c>
      <c r="D7527" s="24">
        <v>45372.309479166666</v>
      </c>
      <c r="E7527" s="25" t="s">
        <v>15</v>
      </c>
      <c r="F7527" s="26" t="s">
        <v>16</v>
      </c>
      <c r="G7527" s="26" t="s">
        <v>14</v>
      </c>
      <c r="H7527" s="23">
        <v>0</v>
      </c>
      <c r="I7527" s="27"/>
      <c r="J7527" s="28">
        <v>0</v>
      </c>
      <c r="K7527" t="str">
        <f>IF((LEN(relatorio_Ananindeua3[[#This Row],[CIF/CPF/CNPJ]])=14),relatorio_Ananindeua3[[#This Row],[CIF/CPF/CNPJ]],relatorio_Ananindeua3[[#This Row],[Coluna2]])</f>
        <v>54396758000110</v>
      </c>
      <c r="L7527" t="str">
        <f t="shared" si="118"/>
        <v>543******10</v>
      </c>
    </row>
    <row r="7528" spans="1:12" x14ac:dyDescent="0.25">
      <c r="A7528" s="23" t="s">
        <v>13094</v>
      </c>
      <c r="B7528" s="23" t="s">
        <v>13095</v>
      </c>
      <c r="C7528" s="23" t="s">
        <v>32</v>
      </c>
      <c r="D7528" s="24">
        <v>45372.309502314813</v>
      </c>
      <c r="E7528" s="25" t="s">
        <v>15</v>
      </c>
      <c r="F7528" s="26" t="s">
        <v>16</v>
      </c>
      <c r="G7528" s="26" t="s">
        <v>14</v>
      </c>
      <c r="H7528" s="23">
        <v>0</v>
      </c>
      <c r="I7528" s="27"/>
      <c r="J7528" s="28">
        <v>0</v>
      </c>
      <c r="K7528" t="str">
        <f>IF((LEN(relatorio_Ananindeua3[[#This Row],[CIF/CPF/CNPJ]])=14),relatorio_Ananindeua3[[#This Row],[CIF/CPF/CNPJ]],relatorio_Ananindeua3[[#This Row],[Coluna2]])</f>
        <v>54395402000161</v>
      </c>
      <c r="L7528" t="str">
        <f t="shared" si="118"/>
        <v>543******61</v>
      </c>
    </row>
    <row r="7529" spans="1:12" x14ac:dyDescent="0.25">
      <c r="A7529" s="23" t="s">
        <v>13104</v>
      </c>
      <c r="B7529" s="23" t="s">
        <v>13105</v>
      </c>
      <c r="C7529" s="23" t="s">
        <v>32</v>
      </c>
      <c r="D7529" s="24">
        <v>45372.309513888889</v>
      </c>
      <c r="E7529" s="25" t="s">
        <v>15</v>
      </c>
      <c r="F7529" s="26" t="s">
        <v>16</v>
      </c>
      <c r="G7529" s="26" t="s">
        <v>14</v>
      </c>
      <c r="H7529" s="23">
        <v>0</v>
      </c>
      <c r="I7529" s="27"/>
      <c r="J7529" s="28">
        <v>0</v>
      </c>
      <c r="K7529" t="str">
        <f>IF((LEN(relatorio_Ananindeua3[[#This Row],[CIF/CPF/CNPJ]])=14),relatorio_Ananindeua3[[#This Row],[CIF/CPF/CNPJ]],relatorio_Ananindeua3[[#This Row],[Coluna2]])</f>
        <v>54399625000105</v>
      </c>
      <c r="L7529" t="str">
        <f t="shared" si="118"/>
        <v>543******05</v>
      </c>
    </row>
    <row r="7530" spans="1:12" x14ac:dyDescent="0.25">
      <c r="A7530" s="23" t="s">
        <v>13128</v>
      </c>
      <c r="B7530" s="23" t="s">
        <v>13129</v>
      </c>
      <c r="C7530" s="23" t="s">
        <v>32</v>
      </c>
      <c r="D7530" s="24">
        <v>45372.309537037036</v>
      </c>
      <c r="E7530" s="25" t="s">
        <v>15</v>
      </c>
      <c r="F7530" s="26" t="s">
        <v>16</v>
      </c>
      <c r="G7530" s="26" t="s">
        <v>14</v>
      </c>
      <c r="H7530" s="23">
        <v>0</v>
      </c>
      <c r="I7530" s="27"/>
      <c r="J7530" s="28">
        <v>0</v>
      </c>
      <c r="K7530" t="str">
        <f>IF((LEN(relatorio_Ananindeua3[[#This Row],[CIF/CPF/CNPJ]])=14),relatorio_Ananindeua3[[#This Row],[CIF/CPF/CNPJ]],relatorio_Ananindeua3[[#This Row],[Coluna2]])</f>
        <v>54411745000172</v>
      </c>
      <c r="L7530" t="str">
        <f t="shared" si="118"/>
        <v>544******72</v>
      </c>
    </row>
    <row r="7531" spans="1:12" x14ac:dyDescent="0.25">
      <c r="A7531" s="23" t="s">
        <v>10136</v>
      </c>
      <c r="B7531" s="23" t="s">
        <v>10137</v>
      </c>
      <c r="C7531" s="23" t="s">
        <v>34</v>
      </c>
      <c r="D7531" s="24">
        <v>45372.309571759259</v>
      </c>
      <c r="E7531" s="25" t="s">
        <v>15</v>
      </c>
      <c r="F7531" s="26" t="s">
        <v>16</v>
      </c>
      <c r="G7531" s="26" t="s">
        <v>14</v>
      </c>
      <c r="H7531" s="23">
        <v>0</v>
      </c>
      <c r="I7531" s="27"/>
      <c r="J7531" s="28">
        <v>0</v>
      </c>
      <c r="K7531" t="str">
        <f>IF((LEN(relatorio_Ananindeua3[[#This Row],[CIF/CPF/CNPJ]])=14),relatorio_Ananindeua3[[#This Row],[CIF/CPF/CNPJ]],relatorio_Ananindeua3[[#This Row],[Coluna2]])</f>
        <v>53331028000178</v>
      </c>
      <c r="L7531" t="str">
        <f t="shared" si="118"/>
        <v>533******78</v>
      </c>
    </row>
    <row r="7532" spans="1:12" x14ac:dyDescent="0.25">
      <c r="A7532" s="23" t="s">
        <v>9865</v>
      </c>
      <c r="B7532" s="23" t="s">
        <v>9866</v>
      </c>
      <c r="C7532" s="23" t="s">
        <v>34</v>
      </c>
      <c r="D7532" s="24">
        <v>45372.309606481482</v>
      </c>
      <c r="E7532" s="25" t="s">
        <v>15</v>
      </c>
      <c r="F7532" s="26" t="s">
        <v>16</v>
      </c>
      <c r="G7532" s="26" t="s">
        <v>14</v>
      </c>
      <c r="H7532" s="23">
        <v>0</v>
      </c>
      <c r="I7532" s="27"/>
      <c r="J7532" s="28">
        <v>0</v>
      </c>
      <c r="K7532" t="str">
        <f>IF((LEN(relatorio_Ananindeua3[[#This Row],[CIF/CPF/CNPJ]])=14),relatorio_Ananindeua3[[#This Row],[CIF/CPF/CNPJ]],relatorio_Ananindeua3[[#This Row],[Coluna2]])</f>
        <v>52516018000144</v>
      </c>
      <c r="L7532" t="str">
        <f t="shared" si="118"/>
        <v>525******44</v>
      </c>
    </row>
    <row r="7533" spans="1:12" x14ac:dyDescent="0.25">
      <c r="A7533" s="23" t="s">
        <v>8686</v>
      </c>
      <c r="B7533" s="23" t="s">
        <v>8687</v>
      </c>
      <c r="C7533" s="23" t="s">
        <v>34</v>
      </c>
      <c r="D7533" s="24">
        <v>45372.309652777774</v>
      </c>
      <c r="E7533" s="25" t="s">
        <v>15</v>
      </c>
      <c r="F7533" s="26" t="s">
        <v>16</v>
      </c>
      <c r="G7533" s="26" t="s">
        <v>14</v>
      </c>
      <c r="H7533" s="23">
        <v>0</v>
      </c>
      <c r="I7533" s="27"/>
      <c r="J7533" s="28">
        <v>0</v>
      </c>
      <c r="K7533" t="str">
        <f>IF((LEN(relatorio_Ananindeua3[[#This Row],[CIF/CPF/CNPJ]])=14),relatorio_Ananindeua3[[#This Row],[CIF/CPF/CNPJ]],relatorio_Ananindeua3[[#This Row],[Coluna2]])</f>
        <v>50177231000143</v>
      </c>
      <c r="L7533" t="str">
        <f t="shared" si="118"/>
        <v>501******43</v>
      </c>
    </row>
    <row r="7534" spans="1:12" x14ac:dyDescent="0.25">
      <c r="A7534" s="23" t="s">
        <v>5330</v>
      </c>
      <c r="B7534" s="23" t="s">
        <v>5331</v>
      </c>
      <c r="C7534" s="23" t="s">
        <v>34</v>
      </c>
      <c r="D7534" s="24">
        <v>45372.309745370374</v>
      </c>
      <c r="E7534" s="25" t="s">
        <v>15</v>
      </c>
      <c r="F7534" s="26" t="s">
        <v>16</v>
      </c>
      <c r="G7534" s="26" t="s">
        <v>14</v>
      </c>
      <c r="H7534" s="23">
        <v>0</v>
      </c>
      <c r="I7534" s="27"/>
      <c r="J7534" s="28">
        <v>0</v>
      </c>
      <c r="K7534" t="str">
        <f>IF((LEN(relatorio_Ananindeua3[[#This Row],[CIF/CPF/CNPJ]])=14),relatorio_Ananindeua3[[#This Row],[CIF/CPF/CNPJ]],relatorio_Ananindeua3[[#This Row],[Coluna2]])</f>
        <v>41386220000182</v>
      </c>
      <c r="L7534" t="str">
        <f t="shared" si="118"/>
        <v>413******82</v>
      </c>
    </row>
    <row r="7535" spans="1:12" x14ac:dyDescent="0.25">
      <c r="A7535" s="23" t="s">
        <v>3236</v>
      </c>
      <c r="B7535" s="23" t="s">
        <v>3237</v>
      </c>
      <c r="C7535" s="23" t="s">
        <v>34</v>
      </c>
      <c r="D7535" s="24">
        <v>45372.309803240743</v>
      </c>
      <c r="E7535" s="25" t="s">
        <v>15</v>
      </c>
      <c r="F7535" s="26" t="s">
        <v>16</v>
      </c>
      <c r="G7535" s="26" t="s">
        <v>14</v>
      </c>
      <c r="H7535" s="23">
        <v>0</v>
      </c>
      <c r="I7535" s="27"/>
      <c r="J7535" s="28">
        <v>0</v>
      </c>
      <c r="K7535" t="str">
        <f>IF((LEN(relatorio_Ananindeua3[[#This Row],[CIF/CPF/CNPJ]])=14),relatorio_Ananindeua3[[#This Row],[CIF/CPF/CNPJ]],relatorio_Ananindeua3[[#This Row],[Coluna2]])</f>
        <v>32736321000145</v>
      </c>
      <c r="L7535" t="str">
        <f t="shared" si="118"/>
        <v>327******45</v>
      </c>
    </row>
    <row r="7536" spans="1:12" x14ac:dyDescent="0.25">
      <c r="A7536" s="23" t="s">
        <v>1934</v>
      </c>
      <c r="B7536" s="23" t="s">
        <v>1935</v>
      </c>
      <c r="C7536" s="23" t="s">
        <v>34</v>
      </c>
      <c r="D7536" s="24">
        <v>45372.309814814813</v>
      </c>
      <c r="E7536" s="25" t="s">
        <v>15</v>
      </c>
      <c r="F7536" s="26" t="s">
        <v>16</v>
      </c>
      <c r="G7536" s="26" t="s">
        <v>14</v>
      </c>
      <c r="H7536" s="23">
        <v>0</v>
      </c>
      <c r="I7536" s="27"/>
      <c r="J7536" s="28">
        <v>0</v>
      </c>
      <c r="K7536" t="str">
        <f>IF((LEN(relatorio_Ananindeua3[[#This Row],[CIF/CPF/CNPJ]])=14),relatorio_Ananindeua3[[#This Row],[CIF/CPF/CNPJ]],relatorio_Ananindeua3[[#This Row],[Coluna2]])</f>
        <v>25794419000193</v>
      </c>
      <c r="L7536" t="str">
        <f t="shared" si="118"/>
        <v>257******93</v>
      </c>
    </row>
    <row r="7537" spans="1:12" x14ac:dyDescent="0.25">
      <c r="A7537" s="23" t="s">
        <v>13114</v>
      </c>
      <c r="B7537" s="23" t="s">
        <v>13115</v>
      </c>
      <c r="C7537" s="23" t="s">
        <v>32</v>
      </c>
      <c r="D7537" s="24">
        <v>45372.316192129627</v>
      </c>
      <c r="E7537" s="25" t="s">
        <v>15</v>
      </c>
      <c r="F7537" s="26" t="s">
        <v>16</v>
      </c>
      <c r="G7537" s="26" t="s">
        <v>14</v>
      </c>
      <c r="H7537" s="23">
        <v>0</v>
      </c>
      <c r="I7537" s="27"/>
      <c r="J7537" s="28">
        <v>0</v>
      </c>
      <c r="K7537" t="str">
        <f>IF((LEN(relatorio_Ananindeua3[[#This Row],[CIF/CPF/CNPJ]])=14),relatorio_Ananindeua3[[#This Row],[CIF/CPF/CNPJ]],relatorio_Ananindeua3[[#This Row],[Coluna2]])</f>
        <v>54409030000185</v>
      </c>
      <c r="L7537" t="str">
        <f t="shared" si="118"/>
        <v>544******85</v>
      </c>
    </row>
    <row r="7538" spans="1:12" x14ac:dyDescent="0.25">
      <c r="A7538" s="23" t="s">
        <v>13118</v>
      </c>
      <c r="B7538" s="23" t="s">
        <v>13119</v>
      </c>
      <c r="C7538" s="23" t="s">
        <v>32</v>
      </c>
      <c r="D7538" s="24">
        <v>45372.316203703704</v>
      </c>
      <c r="E7538" s="25" t="s">
        <v>15</v>
      </c>
      <c r="F7538" s="26" t="s">
        <v>16</v>
      </c>
      <c r="G7538" s="26" t="s">
        <v>14</v>
      </c>
      <c r="H7538" s="23">
        <v>0</v>
      </c>
      <c r="I7538" s="27"/>
      <c r="J7538" s="28">
        <v>0</v>
      </c>
      <c r="K7538" t="str">
        <f>IF((LEN(relatorio_Ananindeua3[[#This Row],[CIF/CPF/CNPJ]])=14),relatorio_Ananindeua3[[#This Row],[CIF/CPF/CNPJ]],relatorio_Ananindeua3[[#This Row],[Coluna2]])</f>
        <v>54409572000158</v>
      </c>
      <c r="L7538" t="str">
        <f t="shared" si="118"/>
        <v>544******58</v>
      </c>
    </row>
    <row r="7539" spans="1:12" x14ac:dyDescent="0.25">
      <c r="A7539" s="23" t="s">
        <v>1754</v>
      </c>
      <c r="B7539" s="23" t="s">
        <v>1755</v>
      </c>
      <c r="C7539" s="23" t="s">
        <v>34</v>
      </c>
      <c r="D7539" s="24">
        <v>45372.31621527778</v>
      </c>
      <c r="E7539" s="25" t="s">
        <v>15</v>
      </c>
      <c r="F7539" s="26" t="s">
        <v>16</v>
      </c>
      <c r="G7539" s="26" t="s">
        <v>14</v>
      </c>
      <c r="H7539" s="23">
        <v>0</v>
      </c>
      <c r="I7539" s="27"/>
      <c r="J7539" s="28">
        <v>0</v>
      </c>
      <c r="K7539" t="str">
        <f>IF((LEN(relatorio_Ananindeua3[[#This Row],[CIF/CPF/CNPJ]])=14),relatorio_Ananindeua3[[#This Row],[CIF/CPF/CNPJ]],relatorio_Ananindeua3[[#This Row],[Coluna2]])</f>
        <v>24153150000101</v>
      </c>
      <c r="L7539" t="str">
        <f t="shared" si="118"/>
        <v>241******01</v>
      </c>
    </row>
    <row r="7540" spans="1:12" x14ac:dyDescent="0.25">
      <c r="A7540" s="23" t="s">
        <v>13116</v>
      </c>
      <c r="B7540" s="23" t="s">
        <v>13117</v>
      </c>
      <c r="C7540" s="23" t="s">
        <v>32</v>
      </c>
      <c r="D7540" s="24">
        <v>45372.31622685185</v>
      </c>
      <c r="E7540" s="25" t="s">
        <v>15</v>
      </c>
      <c r="F7540" s="26" t="s">
        <v>16</v>
      </c>
      <c r="G7540" s="26" t="s">
        <v>14</v>
      </c>
      <c r="H7540" s="23">
        <v>0</v>
      </c>
      <c r="I7540" s="27"/>
      <c r="J7540" s="28">
        <v>0</v>
      </c>
      <c r="K7540" t="str">
        <f>IF((LEN(relatorio_Ananindeua3[[#This Row],[CIF/CPF/CNPJ]])=14),relatorio_Ananindeua3[[#This Row],[CIF/CPF/CNPJ]],relatorio_Ananindeua3[[#This Row],[Coluna2]])</f>
        <v>54409328000195</v>
      </c>
      <c r="L7540" t="str">
        <f t="shared" si="118"/>
        <v>544******95</v>
      </c>
    </row>
    <row r="7541" spans="1:12" x14ac:dyDescent="0.25">
      <c r="A7541" s="23" t="s">
        <v>13126</v>
      </c>
      <c r="B7541" s="23" t="s">
        <v>13127</v>
      </c>
      <c r="C7541" s="23" t="s">
        <v>32</v>
      </c>
      <c r="D7541" s="24">
        <v>45372.31622685185</v>
      </c>
      <c r="E7541" s="25" t="s">
        <v>15</v>
      </c>
      <c r="F7541" s="26" t="s">
        <v>16</v>
      </c>
      <c r="G7541" s="26" t="s">
        <v>14</v>
      </c>
      <c r="H7541" s="23">
        <v>0</v>
      </c>
      <c r="I7541" s="27"/>
      <c r="J7541" s="28">
        <v>0</v>
      </c>
      <c r="K7541" t="str">
        <f>IF((LEN(relatorio_Ananindeua3[[#This Row],[CIF/CPF/CNPJ]])=14),relatorio_Ananindeua3[[#This Row],[CIF/CPF/CNPJ]],relatorio_Ananindeua3[[#This Row],[Coluna2]])</f>
        <v>54411635000100</v>
      </c>
      <c r="L7541" t="str">
        <f t="shared" si="118"/>
        <v>544******00</v>
      </c>
    </row>
    <row r="7542" spans="1:12" x14ac:dyDescent="0.25">
      <c r="A7542" s="23" t="s">
        <v>13132</v>
      </c>
      <c r="B7542" s="23" t="s">
        <v>13133</v>
      </c>
      <c r="C7542" s="23" t="s">
        <v>32</v>
      </c>
      <c r="D7542" s="24">
        <v>45372.31622685185</v>
      </c>
      <c r="E7542" s="25" t="s">
        <v>15</v>
      </c>
      <c r="F7542" s="26" t="s">
        <v>16</v>
      </c>
      <c r="G7542" s="26" t="s">
        <v>14</v>
      </c>
      <c r="H7542" s="23">
        <v>0</v>
      </c>
      <c r="I7542" s="27"/>
      <c r="J7542" s="28">
        <v>0</v>
      </c>
      <c r="K7542" t="str">
        <f>IF((LEN(relatorio_Ananindeua3[[#This Row],[CIF/CPF/CNPJ]])=14),relatorio_Ananindeua3[[#This Row],[CIF/CPF/CNPJ]],relatorio_Ananindeua3[[#This Row],[Coluna2]])</f>
        <v>54412165000108</v>
      </c>
      <c r="L7542" t="str">
        <f t="shared" si="118"/>
        <v>544******08</v>
      </c>
    </row>
    <row r="7543" spans="1:12" x14ac:dyDescent="0.25">
      <c r="A7543" s="23" t="s">
        <v>13102</v>
      </c>
      <c r="B7543" s="23" t="s">
        <v>13103</v>
      </c>
      <c r="C7543" s="23" t="s">
        <v>32</v>
      </c>
      <c r="D7543" s="24">
        <v>45372.31627314815</v>
      </c>
      <c r="E7543" s="25" t="s">
        <v>15</v>
      </c>
      <c r="F7543" s="26" t="s">
        <v>16</v>
      </c>
      <c r="G7543" s="26" t="s">
        <v>14</v>
      </c>
      <c r="H7543" s="23">
        <v>0</v>
      </c>
      <c r="I7543" s="27"/>
      <c r="J7543" s="28">
        <v>0</v>
      </c>
      <c r="K7543" t="str">
        <f>IF((LEN(relatorio_Ananindeua3[[#This Row],[CIF/CPF/CNPJ]])=14),relatorio_Ananindeua3[[#This Row],[CIF/CPF/CNPJ]],relatorio_Ananindeua3[[#This Row],[Coluna2]])</f>
        <v>54398935000105</v>
      </c>
      <c r="L7543" t="str">
        <f t="shared" si="118"/>
        <v>543******05</v>
      </c>
    </row>
    <row r="7544" spans="1:12" x14ac:dyDescent="0.25">
      <c r="A7544" s="23" t="s">
        <v>13106</v>
      </c>
      <c r="B7544" s="23" t="s">
        <v>13107</v>
      </c>
      <c r="C7544" s="23" t="s">
        <v>32</v>
      </c>
      <c r="D7544" s="24">
        <v>45372.316377314812</v>
      </c>
      <c r="E7544" s="25" t="s">
        <v>15</v>
      </c>
      <c r="F7544" s="26" t="s">
        <v>16</v>
      </c>
      <c r="G7544" s="26" t="s">
        <v>14</v>
      </c>
      <c r="H7544" s="23">
        <v>0</v>
      </c>
      <c r="I7544" s="27"/>
      <c r="J7544" s="28">
        <v>0</v>
      </c>
      <c r="K7544" t="str">
        <f>IF((LEN(relatorio_Ananindeua3[[#This Row],[CIF/CPF/CNPJ]])=14),relatorio_Ananindeua3[[#This Row],[CIF/CPF/CNPJ]],relatorio_Ananindeua3[[#This Row],[Coluna2]])</f>
        <v>54399739000147</v>
      </c>
      <c r="L7544" t="str">
        <f t="shared" si="118"/>
        <v>543******47</v>
      </c>
    </row>
    <row r="7545" spans="1:12" x14ac:dyDescent="0.25">
      <c r="A7545" s="23" t="s">
        <v>13108</v>
      </c>
      <c r="B7545" s="23" t="s">
        <v>13109</v>
      </c>
      <c r="C7545" s="23" t="s">
        <v>32</v>
      </c>
      <c r="D7545" s="24">
        <v>45372.316388888888</v>
      </c>
      <c r="E7545" s="25" t="s">
        <v>15</v>
      </c>
      <c r="F7545" s="26" t="s">
        <v>16</v>
      </c>
      <c r="G7545" s="26" t="s">
        <v>14</v>
      </c>
      <c r="H7545" s="23">
        <v>0</v>
      </c>
      <c r="I7545" s="27"/>
      <c r="J7545" s="28">
        <v>0</v>
      </c>
      <c r="K7545" t="str">
        <f>IF((LEN(relatorio_Ananindeua3[[#This Row],[CIF/CPF/CNPJ]])=14),relatorio_Ananindeua3[[#This Row],[CIF/CPF/CNPJ]],relatorio_Ananindeua3[[#This Row],[Coluna2]])</f>
        <v>54402616000118</v>
      </c>
      <c r="L7545" t="str">
        <f t="shared" si="118"/>
        <v>544******18</v>
      </c>
    </row>
    <row r="7546" spans="1:12" x14ac:dyDescent="0.25">
      <c r="A7546" s="23" t="s">
        <v>9805</v>
      </c>
      <c r="B7546" s="23" t="s">
        <v>9806</v>
      </c>
      <c r="C7546" s="23" t="s">
        <v>34</v>
      </c>
      <c r="D7546" s="24">
        <v>45372.316400462965</v>
      </c>
      <c r="E7546" s="25" t="s">
        <v>15</v>
      </c>
      <c r="F7546" s="26" t="s">
        <v>16</v>
      </c>
      <c r="G7546" s="26" t="s">
        <v>14</v>
      </c>
      <c r="H7546" s="23">
        <v>0</v>
      </c>
      <c r="I7546" s="27"/>
      <c r="J7546" s="28">
        <v>0</v>
      </c>
      <c r="K7546" t="str">
        <f>IF((LEN(relatorio_Ananindeua3[[#This Row],[CIF/CPF/CNPJ]])=14),relatorio_Ananindeua3[[#This Row],[CIF/CPF/CNPJ]],relatorio_Ananindeua3[[#This Row],[Coluna2]])</f>
        <v>52310738000159</v>
      </c>
      <c r="L7546" t="str">
        <f t="shared" si="118"/>
        <v>523******59</v>
      </c>
    </row>
    <row r="7547" spans="1:12" x14ac:dyDescent="0.25">
      <c r="A7547" s="23" t="s">
        <v>13100</v>
      </c>
      <c r="B7547" s="23" t="s">
        <v>13101</v>
      </c>
      <c r="C7547" s="23" t="s">
        <v>32</v>
      </c>
      <c r="D7547" s="24">
        <v>45372.316412037035</v>
      </c>
      <c r="E7547" s="25" t="s">
        <v>15</v>
      </c>
      <c r="F7547" s="26" t="s">
        <v>16</v>
      </c>
      <c r="G7547" s="26" t="s">
        <v>14</v>
      </c>
      <c r="H7547" s="23">
        <v>0</v>
      </c>
      <c r="I7547" s="27"/>
      <c r="J7547" s="28">
        <v>0</v>
      </c>
      <c r="K7547" t="str">
        <f>IF((LEN(relatorio_Ananindeua3[[#This Row],[CIF/CPF/CNPJ]])=14),relatorio_Ananindeua3[[#This Row],[CIF/CPF/CNPJ]],relatorio_Ananindeua3[[#This Row],[Coluna2]])</f>
        <v>54396846000111</v>
      </c>
      <c r="L7547" t="str">
        <f t="shared" si="118"/>
        <v>543******11</v>
      </c>
    </row>
    <row r="7548" spans="1:12" x14ac:dyDescent="0.25">
      <c r="A7548" s="23" t="s">
        <v>13130</v>
      </c>
      <c r="B7548" s="23" t="s">
        <v>13131</v>
      </c>
      <c r="C7548" s="23" t="s">
        <v>32</v>
      </c>
      <c r="D7548" s="24">
        <v>45372.316412037035</v>
      </c>
      <c r="E7548" s="25" t="s">
        <v>15</v>
      </c>
      <c r="F7548" s="26" t="s">
        <v>16</v>
      </c>
      <c r="G7548" s="26" t="s">
        <v>14</v>
      </c>
      <c r="H7548" s="23">
        <v>0</v>
      </c>
      <c r="I7548" s="27"/>
      <c r="J7548" s="28">
        <v>0</v>
      </c>
      <c r="K7548" t="str">
        <f>IF((LEN(relatorio_Ananindeua3[[#This Row],[CIF/CPF/CNPJ]])=14),relatorio_Ananindeua3[[#This Row],[CIF/CPF/CNPJ]],relatorio_Ananindeua3[[#This Row],[Coluna2]])</f>
        <v>54411839000141</v>
      </c>
      <c r="L7548" t="str">
        <f t="shared" si="118"/>
        <v>544******41</v>
      </c>
    </row>
    <row r="7549" spans="1:12" x14ac:dyDescent="0.25">
      <c r="A7549" s="23" t="s">
        <v>13112</v>
      </c>
      <c r="B7549" s="23" t="s">
        <v>13113</v>
      </c>
      <c r="C7549" s="23" t="s">
        <v>32</v>
      </c>
      <c r="D7549" s="24">
        <v>45372.316423611112</v>
      </c>
      <c r="E7549" s="25" t="s">
        <v>15</v>
      </c>
      <c r="F7549" s="26" t="s">
        <v>16</v>
      </c>
      <c r="G7549" s="26" t="s">
        <v>14</v>
      </c>
      <c r="H7549" s="23">
        <v>0</v>
      </c>
      <c r="I7549" s="27"/>
      <c r="J7549" s="28">
        <v>0</v>
      </c>
      <c r="K7549" t="str">
        <f>IF((LEN(relatorio_Ananindeua3[[#This Row],[CIF/CPF/CNPJ]])=14),relatorio_Ananindeua3[[#This Row],[CIF/CPF/CNPJ]],relatorio_Ananindeua3[[#This Row],[Coluna2]])</f>
        <v>54408443000145</v>
      </c>
      <c r="L7549" t="str">
        <f t="shared" si="118"/>
        <v>544******45</v>
      </c>
    </row>
    <row r="7550" spans="1:12" x14ac:dyDescent="0.25">
      <c r="A7550" s="23" t="s">
        <v>13124</v>
      </c>
      <c r="B7550" s="23" t="s">
        <v>13125</v>
      </c>
      <c r="C7550" s="23" t="s">
        <v>32</v>
      </c>
      <c r="D7550" s="24">
        <v>45372.316423611112</v>
      </c>
      <c r="E7550" s="25" t="s">
        <v>15</v>
      </c>
      <c r="F7550" s="26" t="s">
        <v>16</v>
      </c>
      <c r="G7550" s="26" t="s">
        <v>14</v>
      </c>
      <c r="H7550" s="23">
        <v>0</v>
      </c>
      <c r="I7550" s="27"/>
      <c r="J7550" s="28">
        <v>0</v>
      </c>
      <c r="K7550" t="str">
        <f>IF((LEN(relatorio_Ananindeua3[[#This Row],[CIF/CPF/CNPJ]])=14),relatorio_Ananindeua3[[#This Row],[CIF/CPF/CNPJ]],relatorio_Ananindeua3[[#This Row],[Coluna2]])</f>
        <v>54411387000106</v>
      </c>
      <c r="L7550" t="str">
        <f t="shared" si="118"/>
        <v>544******06</v>
      </c>
    </row>
    <row r="7551" spans="1:12" x14ac:dyDescent="0.25">
      <c r="A7551" s="23" t="s">
        <v>13058</v>
      </c>
      <c r="B7551" s="23" t="s">
        <v>13059</v>
      </c>
      <c r="C7551" s="23" t="s">
        <v>34</v>
      </c>
      <c r="D7551" s="24">
        <v>45372.316446759258</v>
      </c>
      <c r="E7551" s="25" t="s">
        <v>15</v>
      </c>
      <c r="F7551" s="26" t="s">
        <v>16</v>
      </c>
      <c r="G7551" s="26" t="s">
        <v>14</v>
      </c>
      <c r="H7551" s="23">
        <v>0</v>
      </c>
      <c r="I7551" s="27"/>
      <c r="J7551" s="28">
        <v>0</v>
      </c>
      <c r="K7551" t="str">
        <f>IF((LEN(relatorio_Ananindeua3[[#This Row],[CIF/CPF/CNPJ]])=14),relatorio_Ananindeua3[[#This Row],[CIF/CPF/CNPJ]],relatorio_Ananindeua3[[#This Row],[Coluna2]])</f>
        <v>54382472000185</v>
      </c>
      <c r="L7551" t="str">
        <f t="shared" si="118"/>
        <v>543******85</v>
      </c>
    </row>
    <row r="7552" spans="1:12" x14ac:dyDescent="0.25">
      <c r="A7552" s="23" t="s">
        <v>9945</v>
      </c>
      <c r="B7552" s="23" t="s">
        <v>9946</v>
      </c>
      <c r="C7552" s="23" t="s">
        <v>34</v>
      </c>
      <c r="D7552" s="24">
        <v>45372.31653935185</v>
      </c>
      <c r="E7552" s="25" t="s">
        <v>15</v>
      </c>
      <c r="F7552" s="26" t="s">
        <v>16</v>
      </c>
      <c r="G7552" s="26" t="s">
        <v>14</v>
      </c>
      <c r="H7552" s="23">
        <v>0</v>
      </c>
      <c r="I7552" s="27"/>
      <c r="J7552" s="28">
        <v>0</v>
      </c>
      <c r="K7552" t="str">
        <f>IF((LEN(relatorio_Ananindeua3[[#This Row],[CIF/CPF/CNPJ]])=14),relatorio_Ananindeua3[[#This Row],[CIF/CPF/CNPJ]],relatorio_Ananindeua3[[#This Row],[Coluna2]])</f>
        <v>52693946000184</v>
      </c>
      <c r="L7552" t="str">
        <f t="shared" si="118"/>
        <v>526******84</v>
      </c>
    </row>
    <row r="7553" spans="1:12" x14ac:dyDescent="0.25">
      <c r="A7553" s="23" t="s">
        <v>6465</v>
      </c>
      <c r="B7553" s="23" t="s">
        <v>6466</v>
      </c>
      <c r="C7553" s="23" t="s">
        <v>34</v>
      </c>
      <c r="D7553" s="24">
        <v>45372.316655092596</v>
      </c>
      <c r="E7553" s="25" t="s">
        <v>15</v>
      </c>
      <c r="F7553" s="26" t="s">
        <v>16</v>
      </c>
      <c r="G7553" s="26" t="s">
        <v>14</v>
      </c>
      <c r="H7553" s="23">
        <v>0</v>
      </c>
      <c r="I7553" s="27"/>
      <c r="J7553" s="28">
        <v>0</v>
      </c>
      <c r="K7553" t="str">
        <f>IF((LEN(relatorio_Ananindeua3[[#This Row],[CIF/CPF/CNPJ]])=14),relatorio_Ananindeua3[[#This Row],[CIF/CPF/CNPJ]],relatorio_Ananindeua3[[#This Row],[Coluna2]])</f>
        <v>44970642000199</v>
      </c>
      <c r="L7553" t="str">
        <f t="shared" si="118"/>
        <v>449******99</v>
      </c>
    </row>
    <row r="7554" spans="1:12" x14ac:dyDescent="0.25">
      <c r="A7554" s="23" t="s">
        <v>3624</v>
      </c>
      <c r="B7554" s="23" t="s">
        <v>3625</v>
      </c>
      <c r="C7554" s="23" t="s">
        <v>34</v>
      </c>
      <c r="D7554" s="24">
        <v>45372.316666666666</v>
      </c>
      <c r="E7554" s="25" t="s">
        <v>15</v>
      </c>
      <c r="F7554" s="26" t="s">
        <v>16</v>
      </c>
      <c r="G7554" s="26" t="s">
        <v>14</v>
      </c>
      <c r="H7554" s="23">
        <v>0</v>
      </c>
      <c r="I7554" s="27"/>
      <c r="J7554" s="28">
        <v>0</v>
      </c>
      <c r="K7554" t="str">
        <f>IF((LEN(relatorio_Ananindeua3[[#This Row],[CIF/CPF/CNPJ]])=14),relatorio_Ananindeua3[[#This Row],[CIF/CPF/CNPJ]],relatorio_Ananindeua3[[#This Row],[Coluna2]])</f>
        <v>34302289000115</v>
      </c>
      <c r="L7554" t="str">
        <f t="shared" si="118"/>
        <v>343******15</v>
      </c>
    </row>
    <row r="7555" spans="1:12" x14ac:dyDescent="0.25">
      <c r="A7555" s="23" t="s">
        <v>5875</v>
      </c>
      <c r="B7555" s="23" t="s">
        <v>5876</v>
      </c>
      <c r="C7555" s="23" t="s">
        <v>34</v>
      </c>
      <c r="D7555" s="24">
        <v>45372.316678240742</v>
      </c>
      <c r="E7555" s="25" t="s">
        <v>15</v>
      </c>
      <c r="F7555" s="26" t="s">
        <v>16</v>
      </c>
      <c r="G7555" s="26" t="s">
        <v>14</v>
      </c>
      <c r="H7555" s="23">
        <v>0</v>
      </c>
      <c r="I7555" s="27"/>
      <c r="J7555" s="28">
        <v>0</v>
      </c>
      <c r="K7555" t="str">
        <f>IF((LEN(relatorio_Ananindeua3[[#This Row],[CIF/CPF/CNPJ]])=14),relatorio_Ananindeua3[[#This Row],[CIF/CPF/CNPJ]],relatorio_Ananindeua3[[#This Row],[Coluna2]])</f>
        <v>43220809000131</v>
      </c>
      <c r="L7555" t="str">
        <f t="shared" si="118"/>
        <v>432******31</v>
      </c>
    </row>
    <row r="7556" spans="1:12" x14ac:dyDescent="0.25">
      <c r="A7556" s="23" t="s">
        <v>1425</v>
      </c>
      <c r="B7556" s="23" t="s">
        <v>1426</v>
      </c>
      <c r="C7556" s="23" t="s">
        <v>34</v>
      </c>
      <c r="D7556" s="24">
        <v>45372.316724537035</v>
      </c>
      <c r="E7556" s="25" t="s">
        <v>15</v>
      </c>
      <c r="F7556" s="26" t="s">
        <v>16</v>
      </c>
      <c r="G7556" s="26" t="s">
        <v>14</v>
      </c>
      <c r="H7556" s="23">
        <v>0</v>
      </c>
      <c r="I7556" s="27"/>
      <c r="J7556" s="28">
        <v>0</v>
      </c>
      <c r="K7556" t="str">
        <f>IF((LEN(relatorio_Ananindeua3[[#This Row],[CIF/CPF/CNPJ]])=14),relatorio_Ananindeua3[[#This Row],[CIF/CPF/CNPJ]],relatorio_Ananindeua3[[#This Row],[Coluna2]])</f>
        <v>21453088000177</v>
      </c>
      <c r="L7556" t="str">
        <f t="shared" si="118"/>
        <v>214******77</v>
      </c>
    </row>
    <row r="7557" spans="1:12" x14ac:dyDescent="0.25">
      <c r="A7557" s="23" t="s">
        <v>12402</v>
      </c>
      <c r="B7557" s="23" t="s">
        <v>12403</v>
      </c>
      <c r="C7557" s="23" t="s">
        <v>34</v>
      </c>
      <c r="D7557" s="24">
        <v>45372.483576388891</v>
      </c>
      <c r="E7557" s="25" t="s">
        <v>15</v>
      </c>
      <c r="F7557" s="26" t="s">
        <v>16</v>
      </c>
      <c r="G7557" s="26" t="s">
        <v>14</v>
      </c>
      <c r="H7557" s="23">
        <v>0</v>
      </c>
      <c r="I7557" s="27"/>
      <c r="J7557" s="28">
        <v>0</v>
      </c>
      <c r="K7557" t="str">
        <f>IF((LEN(relatorio_Ananindeua3[[#This Row],[CIF/CPF/CNPJ]])=14),relatorio_Ananindeua3[[#This Row],[CIF/CPF/CNPJ]],relatorio_Ananindeua3[[#This Row],[Coluna2]])</f>
        <v>54149210000175</v>
      </c>
      <c r="L7557" t="str">
        <f t="shared" si="118"/>
        <v>541******75</v>
      </c>
    </row>
    <row r="7558" spans="1:12" x14ac:dyDescent="0.25">
      <c r="A7558" s="23" t="s">
        <v>9731</v>
      </c>
      <c r="B7558" s="23" t="s">
        <v>9732</v>
      </c>
      <c r="C7558" s="23" t="s">
        <v>17</v>
      </c>
      <c r="D7558" s="24">
        <v>45372.503622685188</v>
      </c>
      <c r="E7558" s="25" t="s">
        <v>11</v>
      </c>
      <c r="F7558" s="26" t="s">
        <v>16</v>
      </c>
      <c r="G7558" s="26" t="s">
        <v>14</v>
      </c>
      <c r="H7558" s="23">
        <v>0</v>
      </c>
      <c r="I7558" s="27"/>
      <c r="J7558" s="28">
        <v>0</v>
      </c>
      <c r="K7558" t="str">
        <f>IF((LEN(relatorio_Ananindeua3[[#This Row],[CIF/CPF/CNPJ]])=14),relatorio_Ananindeua3[[#This Row],[CIF/CPF/CNPJ]],relatorio_Ananindeua3[[#This Row],[Coluna2]])</f>
        <v>52112108000170</v>
      </c>
      <c r="L7558" t="str">
        <f t="shared" si="118"/>
        <v>521******70</v>
      </c>
    </row>
    <row r="7559" spans="1:12" x14ac:dyDescent="0.25">
      <c r="A7559" s="23" t="s">
        <v>6351</v>
      </c>
      <c r="B7559" s="23" t="s">
        <v>6352</v>
      </c>
      <c r="C7559" s="23" t="s">
        <v>34</v>
      </c>
      <c r="D7559" s="24">
        <v>45372.574108796296</v>
      </c>
      <c r="E7559" s="25" t="s">
        <v>15</v>
      </c>
      <c r="F7559" s="26" t="s">
        <v>16</v>
      </c>
      <c r="G7559" s="26" t="s">
        <v>13496</v>
      </c>
      <c r="H7559" s="23">
        <v>0</v>
      </c>
      <c r="I7559" s="27"/>
      <c r="J7559" s="28">
        <v>0</v>
      </c>
      <c r="K7559" t="str">
        <f>IF((LEN(relatorio_Ananindeua3[[#This Row],[CIF/CPF/CNPJ]])=14),relatorio_Ananindeua3[[#This Row],[CIF/CPF/CNPJ]],relatorio_Ananindeua3[[#This Row],[Coluna2]])</f>
        <v>44706986000195</v>
      </c>
      <c r="L7559" t="str">
        <f t="shared" si="118"/>
        <v>447******95</v>
      </c>
    </row>
    <row r="7560" spans="1:12" x14ac:dyDescent="0.25">
      <c r="A7560" s="23" t="s">
        <v>956</v>
      </c>
      <c r="B7560" s="23" t="s">
        <v>957</v>
      </c>
      <c r="C7560" s="23" t="s">
        <v>21</v>
      </c>
      <c r="D7560" s="24">
        <v>45372.598009259258</v>
      </c>
      <c r="E7560" s="25" t="s">
        <v>15</v>
      </c>
      <c r="F7560" s="26" t="s">
        <v>19</v>
      </c>
      <c r="G7560" s="26" t="s">
        <v>13496</v>
      </c>
      <c r="H7560" s="23">
        <v>0</v>
      </c>
      <c r="I7560" s="27"/>
      <c r="J7560" s="28">
        <v>56.8</v>
      </c>
      <c r="K7560" t="str">
        <f>IF((LEN(relatorio_Ananindeua3[[#This Row],[CIF/CPF/CNPJ]])=14),relatorio_Ananindeua3[[#This Row],[CIF/CPF/CNPJ]],relatorio_Ananindeua3[[#This Row],[Coluna2]])</f>
        <v>17454167000125</v>
      </c>
      <c r="L7560" t="str">
        <f t="shared" si="118"/>
        <v>174******25</v>
      </c>
    </row>
    <row r="7561" spans="1:12" x14ac:dyDescent="0.25">
      <c r="A7561" s="23" t="s">
        <v>1690</v>
      </c>
      <c r="B7561" s="23" t="s">
        <v>1691</v>
      </c>
      <c r="C7561" s="23" t="s">
        <v>34</v>
      </c>
      <c r="D7561" s="24">
        <v>45372.603009259263</v>
      </c>
      <c r="E7561" s="25" t="s">
        <v>15</v>
      </c>
      <c r="F7561" s="26" t="s">
        <v>16</v>
      </c>
      <c r="G7561" s="26" t="s">
        <v>13496</v>
      </c>
      <c r="H7561" s="23">
        <v>0</v>
      </c>
      <c r="I7561" s="27"/>
      <c r="J7561" s="28">
        <v>0</v>
      </c>
      <c r="K7561" t="str">
        <f>IF((LEN(relatorio_Ananindeua3[[#This Row],[CIF/CPF/CNPJ]])=14),relatorio_Ananindeua3[[#This Row],[CIF/CPF/CNPJ]],relatorio_Ananindeua3[[#This Row],[Coluna2]])</f>
        <v>23741469000187</v>
      </c>
      <c r="L7561" t="str">
        <f t="shared" si="118"/>
        <v>237******87</v>
      </c>
    </row>
    <row r="7562" spans="1:12" x14ac:dyDescent="0.25">
      <c r="A7562" s="23" t="s">
        <v>6904</v>
      </c>
      <c r="B7562" s="23" t="s">
        <v>6905</v>
      </c>
      <c r="C7562" s="23" t="s">
        <v>20</v>
      </c>
      <c r="D7562" s="24">
        <v>45373</v>
      </c>
      <c r="E7562" s="25" t="s">
        <v>15</v>
      </c>
      <c r="F7562" s="26" t="s">
        <v>19</v>
      </c>
      <c r="G7562" s="26" t="s">
        <v>13496</v>
      </c>
      <c r="H7562" s="23">
        <v>0</v>
      </c>
      <c r="I7562" s="27"/>
      <c r="J7562" s="28">
        <v>11</v>
      </c>
      <c r="K7562" t="str">
        <f>IF((LEN(relatorio_Ananindeua3[[#This Row],[CIF/CPF/CNPJ]])=14),relatorio_Ananindeua3[[#This Row],[CIF/CPF/CNPJ]],relatorio_Ananindeua3[[#This Row],[Coluna2]])</f>
        <v>46201083002393</v>
      </c>
      <c r="L7562" t="str">
        <f t="shared" si="118"/>
        <v>462******93</v>
      </c>
    </row>
    <row r="7563" spans="1:12" x14ac:dyDescent="0.25">
      <c r="A7563" s="23" t="s">
        <v>13467</v>
      </c>
      <c r="B7563" s="23" t="s">
        <v>13466</v>
      </c>
      <c r="C7563" s="23" t="s">
        <v>21</v>
      </c>
      <c r="D7563" s="24">
        <v>45373</v>
      </c>
      <c r="E7563" s="25" t="s">
        <v>15</v>
      </c>
      <c r="F7563" s="26" t="s">
        <v>19</v>
      </c>
      <c r="G7563" s="26" t="s">
        <v>13496</v>
      </c>
      <c r="H7563" s="23">
        <v>0</v>
      </c>
      <c r="I7563" s="27"/>
      <c r="J7563" s="28">
        <v>695.7</v>
      </c>
      <c r="K7563" t="str">
        <f>IF((LEN(relatorio_Ananindeua3[[#This Row],[CIF/CPF/CNPJ]])=14),relatorio_Ananindeua3[[#This Row],[CIF/CPF/CNPJ]],relatorio_Ananindeua3[[#This Row],[Coluna2]])</f>
        <v>60975737005978</v>
      </c>
      <c r="L7563" t="str">
        <f t="shared" si="118"/>
        <v>609******78</v>
      </c>
    </row>
    <row r="7564" spans="1:12" x14ac:dyDescent="0.25">
      <c r="A7564" s="23" t="s">
        <v>13479</v>
      </c>
      <c r="B7564" s="23" t="s">
        <v>13480</v>
      </c>
      <c r="C7564" s="23" t="s">
        <v>20</v>
      </c>
      <c r="D7564" s="24">
        <v>45373</v>
      </c>
      <c r="E7564" s="25" t="s">
        <v>15</v>
      </c>
      <c r="F7564" s="26" t="s">
        <v>19</v>
      </c>
      <c r="G7564" s="26" t="s">
        <v>13496</v>
      </c>
      <c r="H7564" s="23">
        <v>0</v>
      </c>
      <c r="I7564" s="27"/>
      <c r="J7564" s="28">
        <v>190.1</v>
      </c>
      <c r="K7564" t="str">
        <f>IF((LEN(relatorio_Ananindeua3[[#This Row],[CIF/CPF/CNPJ]])=14),relatorio_Ananindeua3[[#This Row],[CIF/CPF/CNPJ]],relatorio_Ananindeua3[[#This Row],[Coluna2]])</f>
        <v>83342162000305</v>
      </c>
      <c r="L7564" t="str">
        <f t="shared" si="118"/>
        <v>833******05</v>
      </c>
    </row>
    <row r="7565" spans="1:12" x14ac:dyDescent="0.25">
      <c r="A7565" s="23" t="s">
        <v>13166</v>
      </c>
      <c r="B7565" s="23" t="s">
        <v>13167</v>
      </c>
      <c r="C7565" s="23" t="s">
        <v>32</v>
      </c>
      <c r="D7565" s="24">
        <v>45373.024537037039</v>
      </c>
      <c r="E7565" s="25" t="s">
        <v>15</v>
      </c>
      <c r="F7565" s="26" t="s">
        <v>16</v>
      </c>
      <c r="G7565" s="26" t="s">
        <v>14</v>
      </c>
      <c r="H7565" s="23">
        <v>0</v>
      </c>
      <c r="I7565" s="27"/>
      <c r="J7565" s="28">
        <v>0</v>
      </c>
      <c r="K7565" t="str">
        <f>IF((LEN(relatorio_Ananindeua3[[#This Row],[CIF/CPF/CNPJ]])=14),relatorio_Ananindeua3[[#This Row],[CIF/CPF/CNPJ]],relatorio_Ananindeua3[[#This Row],[Coluna2]])</f>
        <v>54427441000101</v>
      </c>
      <c r="L7565" t="str">
        <f t="shared" si="118"/>
        <v>544******01</v>
      </c>
    </row>
    <row r="7566" spans="1:12" x14ac:dyDescent="0.25">
      <c r="A7566" s="23" t="s">
        <v>10804</v>
      </c>
      <c r="B7566" s="23" t="s">
        <v>10805</v>
      </c>
      <c r="C7566" s="23" t="s">
        <v>34</v>
      </c>
      <c r="D7566" s="24">
        <v>45373.024594907409</v>
      </c>
      <c r="E7566" s="25" t="s">
        <v>15</v>
      </c>
      <c r="F7566" s="26" t="s">
        <v>16</v>
      </c>
      <c r="G7566" s="26" t="s">
        <v>14</v>
      </c>
      <c r="H7566" s="23">
        <v>0</v>
      </c>
      <c r="I7566" s="27"/>
      <c r="J7566" s="28">
        <v>0</v>
      </c>
      <c r="K7566" t="str">
        <f>IF((LEN(relatorio_Ananindeua3[[#This Row],[CIF/CPF/CNPJ]])=14),relatorio_Ananindeua3[[#This Row],[CIF/CPF/CNPJ]],relatorio_Ananindeua3[[#This Row],[Coluna2]])</f>
        <v>53578995000139</v>
      </c>
      <c r="L7566" t="str">
        <f t="shared" si="118"/>
        <v>535******39</v>
      </c>
    </row>
    <row r="7567" spans="1:12" x14ac:dyDescent="0.25">
      <c r="A7567" s="23" t="s">
        <v>13158</v>
      </c>
      <c r="B7567" s="23" t="s">
        <v>13159</v>
      </c>
      <c r="C7567" s="23" t="s">
        <v>32</v>
      </c>
      <c r="D7567" s="24">
        <v>45373.142592592594</v>
      </c>
      <c r="E7567" s="25" t="s">
        <v>15</v>
      </c>
      <c r="F7567" s="26" t="s">
        <v>16</v>
      </c>
      <c r="G7567" s="26" t="s">
        <v>14</v>
      </c>
      <c r="H7567" s="23">
        <v>0</v>
      </c>
      <c r="I7567" s="27"/>
      <c r="J7567" s="28">
        <v>0</v>
      </c>
      <c r="K7567" t="str">
        <f>IF((LEN(relatorio_Ananindeua3[[#This Row],[CIF/CPF/CNPJ]])=14),relatorio_Ananindeua3[[#This Row],[CIF/CPF/CNPJ]],relatorio_Ananindeua3[[#This Row],[Coluna2]])</f>
        <v>54423722000188</v>
      </c>
      <c r="L7567" t="str">
        <f t="shared" si="118"/>
        <v>544******88</v>
      </c>
    </row>
    <row r="7568" spans="1:12" x14ac:dyDescent="0.25">
      <c r="A7568" s="23" t="s">
        <v>13176</v>
      </c>
      <c r="B7568" s="23" t="s">
        <v>13177</v>
      </c>
      <c r="C7568" s="23" t="s">
        <v>32</v>
      </c>
      <c r="D7568" s="24">
        <v>45373.142604166664</v>
      </c>
      <c r="E7568" s="25" t="s">
        <v>15</v>
      </c>
      <c r="F7568" s="26" t="s">
        <v>16</v>
      </c>
      <c r="G7568" s="26" t="s">
        <v>14</v>
      </c>
      <c r="H7568" s="23">
        <v>0</v>
      </c>
      <c r="I7568" s="27"/>
      <c r="J7568" s="28">
        <v>0</v>
      </c>
      <c r="K7568" t="str">
        <f>IF((LEN(relatorio_Ananindeua3[[#This Row],[CIF/CPF/CNPJ]])=14),relatorio_Ananindeua3[[#This Row],[CIF/CPF/CNPJ]],relatorio_Ananindeua3[[#This Row],[Coluna2]])</f>
        <v>54429077000100</v>
      </c>
      <c r="L7568" t="str">
        <f t="shared" si="118"/>
        <v>544******00</v>
      </c>
    </row>
    <row r="7569" spans="1:12" x14ac:dyDescent="0.25">
      <c r="A7569" s="23" t="s">
        <v>13144</v>
      </c>
      <c r="B7569" s="23" t="s">
        <v>13145</v>
      </c>
      <c r="C7569" s="23" t="s">
        <v>32</v>
      </c>
      <c r="D7569" s="24">
        <v>45373.142638888887</v>
      </c>
      <c r="E7569" s="25" t="s">
        <v>15</v>
      </c>
      <c r="F7569" s="26" t="s">
        <v>16</v>
      </c>
      <c r="G7569" s="26" t="s">
        <v>14</v>
      </c>
      <c r="H7569" s="23">
        <v>0</v>
      </c>
      <c r="I7569" s="27"/>
      <c r="J7569" s="28">
        <v>0</v>
      </c>
      <c r="K7569" t="str">
        <f>IF((LEN(relatorio_Ananindeua3[[#This Row],[CIF/CPF/CNPJ]])=14),relatorio_Ananindeua3[[#This Row],[CIF/CPF/CNPJ]],relatorio_Ananindeua3[[#This Row],[Coluna2]])</f>
        <v>54419084000121</v>
      </c>
      <c r="L7569" t="str">
        <f t="shared" si="118"/>
        <v>544******21</v>
      </c>
    </row>
    <row r="7570" spans="1:12" x14ac:dyDescent="0.25">
      <c r="A7570" s="23" t="s">
        <v>13148</v>
      </c>
      <c r="B7570" s="23" t="s">
        <v>13149</v>
      </c>
      <c r="C7570" s="23" t="s">
        <v>32</v>
      </c>
      <c r="D7570" s="24">
        <v>45373.142638888887</v>
      </c>
      <c r="E7570" s="25" t="s">
        <v>15</v>
      </c>
      <c r="F7570" s="26" t="s">
        <v>16</v>
      </c>
      <c r="G7570" s="26" t="s">
        <v>14</v>
      </c>
      <c r="H7570" s="23">
        <v>0</v>
      </c>
      <c r="I7570" s="27"/>
      <c r="J7570" s="28">
        <v>0</v>
      </c>
      <c r="K7570" t="str">
        <f>IF((LEN(relatorio_Ananindeua3[[#This Row],[CIF/CPF/CNPJ]])=14),relatorio_Ananindeua3[[#This Row],[CIF/CPF/CNPJ]],relatorio_Ananindeua3[[#This Row],[Coluna2]])</f>
        <v>54419804000159</v>
      </c>
      <c r="L7570" t="str">
        <f t="shared" ref="L7570:L7633" si="119">_xlfn.CONCAT(LEFT(A7570,3),REPT("*",6),RIGHT(A7570,2))</f>
        <v>544******59</v>
      </c>
    </row>
    <row r="7571" spans="1:12" x14ac:dyDescent="0.25">
      <c r="A7571" s="23" t="s">
        <v>13150</v>
      </c>
      <c r="B7571" s="23" t="s">
        <v>13151</v>
      </c>
      <c r="C7571" s="23" t="s">
        <v>32</v>
      </c>
      <c r="D7571" s="24">
        <v>45373.142696759256</v>
      </c>
      <c r="E7571" s="25" t="s">
        <v>15</v>
      </c>
      <c r="F7571" s="26" t="s">
        <v>16</v>
      </c>
      <c r="G7571" s="26" t="s">
        <v>14</v>
      </c>
      <c r="H7571" s="23">
        <v>0</v>
      </c>
      <c r="I7571" s="27"/>
      <c r="J7571" s="28">
        <v>0</v>
      </c>
      <c r="K7571" t="str">
        <f>IF((LEN(relatorio_Ananindeua3[[#This Row],[CIF/CPF/CNPJ]])=14),relatorio_Ananindeua3[[#This Row],[CIF/CPF/CNPJ]],relatorio_Ananindeua3[[#This Row],[Coluna2]])</f>
        <v>54420209000133</v>
      </c>
      <c r="L7571" t="str">
        <f t="shared" si="119"/>
        <v>544******33</v>
      </c>
    </row>
    <row r="7572" spans="1:12" x14ac:dyDescent="0.25">
      <c r="A7572" s="23" t="s">
        <v>13156</v>
      </c>
      <c r="B7572" s="23" t="s">
        <v>13157</v>
      </c>
      <c r="C7572" s="23" t="s">
        <v>32</v>
      </c>
      <c r="D7572" s="24">
        <v>45373.142708333333</v>
      </c>
      <c r="E7572" s="25" t="s">
        <v>15</v>
      </c>
      <c r="F7572" s="26" t="s">
        <v>16</v>
      </c>
      <c r="G7572" s="26" t="s">
        <v>14</v>
      </c>
      <c r="H7572" s="23">
        <v>0</v>
      </c>
      <c r="I7572" s="27"/>
      <c r="J7572" s="28">
        <v>0</v>
      </c>
      <c r="K7572" t="str">
        <f>IF((LEN(relatorio_Ananindeua3[[#This Row],[CIF/CPF/CNPJ]])=14),relatorio_Ananindeua3[[#This Row],[CIF/CPF/CNPJ]],relatorio_Ananindeua3[[#This Row],[Coluna2]])</f>
        <v>54421758000122</v>
      </c>
      <c r="L7572" t="str">
        <f t="shared" si="119"/>
        <v>544******22</v>
      </c>
    </row>
    <row r="7573" spans="1:12" x14ac:dyDescent="0.25">
      <c r="A7573" s="23" t="s">
        <v>13154</v>
      </c>
      <c r="B7573" s="23" t="s">
        <v>13155</v>
      </c>
      <c r="C7573" s="23" t="s">
        <v>32</v>
      </c>
      <c r="D7573" s="24">
        <v>45373.14271990741</v>
      </c>
      <c r="E7573" s="25" t="s">
        <v>15</v>
      </c>
      <c r="F7573" s="26" t="s">
        <v>16</v>
      </c>
      <c r="G7573" s="26" t="s">
        <v>14</v>
      </c>
      <c r="H7573" s="23">
        <v>0</v>
      </c>
      <c r="I7573" s="27"/>
      <c r="J7573" s="28">
        <v>0</v>
      </c>
      <c r="K7573" t="str">
        <f>IF((LEN(relatorio_Ananindeua3[[#This Row],[CIF/CPF/CNPJ]])=14),relatorio_Ananindeua3[[#This Row],[CIF/CPF/CNPJ]],relatorio_Ananindeua3[[#This Row],[Coluna2]])</f>
        <v>54421258000190</v>
      </c>
      <c r="L7573" t="str">
        <f t="shared" si="119"/>
        <v>544******90</v>
      </c>
    </row>
    <row r="7574" spans="1:12" x14ac:dyDescent="0.25">
      <c r="A7574" s="23" t="s">
        <v>13140</v>
      </c>
      <c r="B7574" s="23" t="s">
        <v>13141</v>
      </c>
      <c r="C7574" s="23" t="s">
        <v>32</v>
      </c>
      <c r="D7574" s="24">
        <v>45373.142731481479</v>
      </c>
      <c r="E7574" s="25" t="s">
        <v>15</v>
      </c>
      <c r="F7574" s="26" t="s">
        <v>16</v>
      </c>
      <c r="G7574" s="26" t="s">
        <v>14</v>
      </c>
      <c r="H7574" s="23">
        <v>0</v>
      </c>
      <c r="I7574" s="27"/>
      <c r="J7574" s="28">
        <v>0</v>
      </c>
      <c r="K7574" t="str">
        <f>IF((LEN(relatorio_Ananindeua3[[#This Row],[CIF/CPF/CNPJ]])=14),relatorio_Ananindeua3[[#This Row],[CIF/CPF/CNPJ]],relatorio_Ananindeua3[[#This Row],[Coluna2]])</f>
        <v>54415378000185</v>
      </c>
      <c r="L7574" t="str">
        <f t="shared" si="119"/>
        <v>544******85</v>
      </c>
    </row>
    <row r="7575" spans="1:12" x14ac:dyDescent="0.25">
      <c r="A7575" s="23" t="s">
        <v>10128</v>
      </c>
      <c r="B7575" s="23" t="s">
        <v>10129</v>
      </c>
      <c r="C7575" s="23" t="s">
        <v>34</v>
      </c>
      <c r="D7575" s="24">
        <v>45373.142766203702</v>
      </c>
      <c r="E7575" s="25" t="s">
        <v>15</v>
      </c>
      <c r="F7575" s="26" t="s">
        <v>16</v>
      </c>
      <c r="G7575" s="26" t="s">
        <v>14</v>
      </c>
      <c r="H7575" s="23">
        <v>0</v>
      </c>
      <c r="I7575" s="27"/>
      <c r="J7575" s="28">
        <v>0</v>
      </c>
      <c r="K7575" t="str">
        <f>IF((LEN(relatorio_Ananindeua3[[#This Row],[CIF/CPF/CNPJ]])=14),relatorio_Ananindeua3[[#This Row],[CIF/CPF/CNPJ]],relatorio_Ananindeua3[[#This Row],[Coluna2]])</f>
        <v>53296973000186</v>
      </c>
      <c r="L7575" t="str">
        <f t="shared" si="119"/>
        <v>532******86</v>
      </c>
    </row>
    <row r="7576" spans="1:12" x14ac:dyDescent="0.25">
      <c r="A7576" s="23" t="s">
        <v>13152</v>
      </c>
      <c r="B7576" s="23" t="s">
        <v>13153</v>
      </c>
      <c r="C7576" s="23" t="s">
        <v>32</v>
      </c>
      <c r="D7576" s="24">
        <v>45373.142766203702</v>
      </c>
      <c r="E7576" s="25" t="s">
        <v>15</v>
      </c>
      <c r="F7576" s="26" t="s">
        <v>16</v>
      </c>
      <c r="G7576" s="26" t="s">
        <v>14</v>
      </c>
      <c r="H7576" s="23">
        <v>0</v>
      </c>
      <c r="I7576" s="27"/>
      <c r="J7576" s="28">
        <v>0</v>
      </c>
      <c r="K7576" t="str">
        <f>IF((LEN(relatorio_Ananindeua3[[#This Row],[CIF/CPF/CNPJ]])=14),relatorio_Ananindeua3[[#This Row],[CIF/CPF/CNPJ]],relatorio_Ananindeua3[[#This Row],[Coluna2]])</f>
        <v>54420929000107</v>
      </c>
      <c r="L7576" t="str">
        <f t="shared" si="119"/>
        <v>544******07</v>
      </c>
    </row>
    <row r="7577" spans="1:12" x14ac:dyDescent="0.25">
      <c r="A7577" s="23" t="s">
        <v>13164</v>
      </c>
      <c r="B7577" s="23" t="s">
        <v>13165</v>
      </c>
      <c r="C7577" s="23" t="s">
        <v>32</v>
      </c>
      <c r="D7577" s="24">
        <v>45373.142766203702</v>
      </c>
      <c r="E7577" s="25" t="s">
        <v>15</v>
      </c>
      <c r="F7577" s="26" t="s">
        <v>16</v>
      </c>
      <c r="G7577" s="26" t="s">
        <v>14</v>
      </c>
      <c r="H7577" s="23">
        <v>0</v>
      </c>
      <c r="I7577" s="27"/>
      <c r="J7577" s="28">
        <v>0</v>
      </c>
      <c r="K7577" t="str">
        <f>IF((LEN(relatorio_Ananindeua3[[#This Row],[CIF/CPF/CNPJ]])=14),relatorio_Ananindeua3[[#This Row],[CIF/CPF/CNPJ]],relatorio_Ananindeua3[[#This Row],[Coluna2]])</f>
        <v>54427371000183</v>
      </c>
      <c r="L7577" t="str">
        <f t="shared" si="119"/>
        <v>544******83</v>
      </c>
    </row>
    <row r="7578" spans="1:12" x14ac:dyDescent="0.25">
      <c r="A7578" s="23" t="s">
        <v>9110</v>
      </c>
      <c r="B7578" s="23" t="s">
        <v>9111</v>
      </c>
      <c r="C7578" s="23" t="s">
        <v>34</v>
      </c>
      <c r="D7578" s="24">
        <v>45373.142800925925</v>
      </c>
      <c r="E7578" s="25" t="s">
        <v>15</v>
      </c>
      <c r="F7578" s="26" t="s">
        <v>16</v>
      </c>
      <c r="G7578" s="26" t="s">
        <v>14</v>
      </c>
      <c r="H7578" s="23">
        <v>0</v>
      </c>
      <c r="I7578" s="27"/>
      <c r="J7578" s="28">
        <v>0</v>
      </c>
      <c r="K7578" t="str">
        <f>IF((LEN(relatorio_Ananindeua3[[#This Row],[CIF/CPF/CNPJ]])=14),relatorio_Ananindeua3[[#This Row],[CIF/CPF/CNPJ]],relatorio_Ananindeua3[[#This Row],[Coluna2]])</f>
        <v>50814808000180</v>
      </c>
      <c r="L7578" t="str">
        <f t="shared" si="119"/>
        <v>508******80</v>
      </c>
    </row>
    <row r="7579" spans="1:12" x14ac:dyDescent="0.25">
      <c r="A7579" s="23" t="s">
        <v>4263</v>
      </c>
      <c r="B7579" s="23" t="s">
        <v>4264</v>
      </c>
      <c r="C7579" s="23" t="s">
        <v>34</v>
      </c>
      <c r="D7579" s="24">
        <v>45373.142939814818</v>
      </c>
      <c r="E7579" s="25" t="s">
        <v>15</v>
      </c>
      <c r="F7579" s="26" t="s">
        <v>16</v>
      </c>
      <c r="G7579" s="26" t="s">
        <v>14</v>
      </c>
      <c r="H7579" s="23">
        <v>0</v>
      </c>
      <c r="I7579" s="27"/>
      <c r="J7579" s="28">
        <v>0</v>
      </c>
      <c r="K7579" t="str">
        <f>IF((LEN(relatorio_Ananindeua3[[#This Row],[CIF/CPF/CNPJ]])=14),relatorio_Ananindeua3[[#This Row],[CIF/CPF/CNPJ]],relatorio_Ananindeua3[[#This Row],[Coluna2]])</f>
        <v>36804554000199</v>
      </c>
      <c r="L7579" t="str">
        <f t="shared" si="119"/>
        <v>368******99</v>
      </c>
    </row>
    <row r="7580" spans="1:12" x14ac:dyDescent="0.25">
      <c r="A7580" s="23" t="s">
        <v>13170</v>
      </c>
      <c r="B7580" s="23" t="s">
        <v>13171</v>
      </c>
      <c r="C7580" s="23" t="s">
        <v>32</v>
      </c>
      <c r="D7580" s="24">
        <v>45373.149548611109</v>
      </c>
      <c r="E7580" s="25" t="s">
        <v>15</v>
      </c>
      <c r="F7580" s="26" t="s">
        <v>16</v>
      </c>
      <c r="G7580" s="26" t="s">
        <v>14</v>
      </c>
      <c r="H7580" s="23">
        <v>0</v>
      </c>
      <c r="I7580" s="27"/>
      <c r="J7580" s="28">
        <v>0</v>
      </c>
      <c r="K7580" t="str">
        <f>IF((LEN(relatorio_Ananindeua3[[#This Row],[CIF/CPF/CNPJ]])=14),relatorio_Ananindeua3[[#This Row],[CIF/CPF/CNPJ]],relatorio_Ananindeua3[[#This Row],[Coluna2]])</f>
        <v>54427797000137</v>
      </c>
      <c r="L7580" t="str">
        <f t="shared" si="119"/>
        <v>544******37</v>
      </c>
    </row>
    <row r="7581" spans="1:12" x14ac:dyDescent="0.25">
      <c r="A7581" s="23" t="s">
        <v>13174</v>
      </c>
      <c r="B7581" s="23" t="s">
        <v>13175</v>
      </c>
      <c r="C7581" s="23" t="s">
        <v>32</v>
      </c>
      <c r="D7581" s="24">
        <v>45373.149571759262</v>
      </c>
      <c r="E7581" s="25" t="s">
        <v>15</v>
      </c>
      <c r="F7581" s="26" t="s">
        <v>16</v>
      </c>
      <c r="G7581" s="26" t="s">
        <v>14</v>
      </c>
      <c r="H7581" s="23">
        <v>0</v>
      </c>
      <c r="I7581" s="27"/>
      <c r="J7581" s="28">
        <v>0</v>
      </c>
      <c r="K7581" t="str">
        <f>IF((LEN(relatorio_Ananindeua3[[#This Row],[CIF/CPF/CNPJ]])=14),relatorio_Ananindeua3[[#This Row],[CIF/CPF/CNPJ]],relatorio_Ananindeua3[[#This Row],[Coluna2]])</f>
        <v>54428659000172</v>
      </c>
      <c r="L7581" t="str">
        <f t="shared" si="119"/>
        <v>544******72</v>
      </c>
    </row>
    <row r="7582" spans="1:12" x14ac:dyDescent="0.25">
      <c r="A7582" s="23" t="s">
        <v>13134</v>
      </c>
      <c r="B7582" s="23" t="s">
        <v>13135</v>
      </c>
      <c r="C7582" s="23" t="s">
        <v>32</v>
      </c>
      <c r="D7582" s="24">
        <v>45373.31658564815</v>
      </c>
      <c r="E7582" s="25" t="s">
        <v>15</v>
      </c>
      <c r="F7582" s="26" t="s">
        <v>16</v>
      </c>
      <c r="G7582" s="26" t="s">
        <v>14</v>
      </c>
      <c r="H7582" s="23">
        <v>0</v>
      </c>
      <c r="I7582" s="27"/>
      <c r="J7582" s="28">
        <v>0</v>
      </c>
      <c r="K7582" t="str">
        <f>IF((LEN(relatorio_Ananindeua3[[#This Row],[CIF/CPF/CNPJ]])=14),relatorio_Ananindeua3[[#This Row],[CIF/CPF/CNPJ]],relatorio_Ananindeua3[[#This Row],[Coluna2]])</f>
        <v>54413234000190</v>
      </c>
      <c r="L7582" t="str">
        <f t="shared" si="119"/>
        <v>544******90</v>
      </c>
    </row>
    <row r="7583" spans="1:12" x14ac:dyDescent="0.25">
      <c r="A7583" s="23" t="s">
        <v>13162</v>
      </c>
      <c r="B7583" s="23" t="s">
        <v>13163</v>
      </c>
      <c r="C7583" s="23" t="s">
        <v>32</v>
      </c>
      <c r="D7583" s="24">
        <v>45373.316608796296</v>
      </c>
      <c r="E7583" s="25" t="s">
        <v>15</v>
      </c>
      <c r="F7583" s="26" t="s">
        <v>16</v>
      </c>
      <c r="G7583" s="26" t="s">
        <v>14</v>
      </c>
      <c r="H7583" s="23">
        <v>0</v>
      </c>
      <c r="I7583" s="27"/>
      <c r="J7583" s="28">
        <v>0</v>
      </c>
      <c r="K7583" t="str">
        <f>IF((LEN(relatorio_Ananindeua3[[#This Row],[CIF/CPF/CNPJ]])=14),relatorio_Ananindeua3[[#This Row],[CIF/CPF/CNPJ]],relatorio_Ananindeua3[[#This Row],[Coluna2]])</f>
        <v>54426449000145</v>
      </c>
      <c r="L7583" t="str">
        <f t="shared" si="119"/>
        <v>544******45</v>
      </c>
    </row>
    <row r="7584" spans="1:12" x14ac:dyDescent="0.25">
      <c r="A7584" s="23" t="s">
        <v>13136</v>
      </c>
      <c r="B7584" s="23" t="s">
        <v>13137</v>
      </c>
      <c r="C7584" s="23" t="s">
        <v>32</v>
      </c>
      <c r="D7584" s="24">
        <v>45373.316631944443</v>
      </c>
      <c r="E7584" s="25" t="s">
        <v>15</v>
      </c>
      <c r="F7584" s="26" t="s">
        <v>16</v>
      </c>
      <c r="G7584" s="26" t="s">
        <v>14</v>
      </c>
      <c r="H7584" s="23">
        <v>0</v>
      </c>
      <c r="I7584" s="27"/>
      <c r="J7584" s="28">
        <v>0</v>
      </c>
      <c r="K7584" t="str">
        <f>IF((LEN(relatorio_Ananindeua3[[#This Row],[CIF/CPF/CNPJ]])=14),relatorio_Ananindeua3[[#This Row],[CIF/CPF/CNPJ]],relatorio_Ananindeua3[[#This Row],[Coluna2]])</f>
        <v>54413900000190</v>
      </c>
      <c r="L7584" t="str">
        <f t="shared" si="119"/>
        <v>544******90</v>
      </c>
    </row>
    <row r="7585" spans="1:12" x14ac:dyDescent="0.25">
      <c r="A7585" s="23" t="s">
        <v>13146</v>
      </c>
      <c r="B7585" s="23" t="s">
        <v>13147</v>
      </c>
      <c r="C7585" s="23" t="s">
        <v>32</v>
      </c>
      <c r="D7585" s="24">
        <v>45373.316643518519</v>
      </c>
      <c r="E7585" s="25" t="s">
        <v>15</v>
      </c>
      <c r="F7585" s="26" t="s">
        <v>16</v>
      </c>
      <c r="G7585" s="26" t="s">
        <v>14</v>
      </c>
      <c r="H7585" s="23">
        <v>0</v>
      </c>
      <c r="I7585" s="27"/>
      <c r="J7585" s="28">
        <v>0</v>
      </c>
      <c r="K7585" t="str">
        <f>IF((LEN(relatorio_Ananindeua3[[#This Row],[CIF/CPF/CNPJ]])=14),relatorio_Ananindeua3[[#This Row],[CIF/CPF/CNPJ]],relatorio_Ananindeua3[[#This Row],[Coluna2]])</f>
        <v>54419470000113</v>
      </c>
      <c r="L7585" t="str">
        <f t="shared" si="119"/>
        <v>544******13</v>
      </c>
    </row>
    <row r="7586" spans="1:12" x14ac:dyDescent="0.25">
      <c r="A7586" s="23" t="s">
        <v>13168</v>
      </c>
      <c r="B7586" s="23" t="s">
        <v>13169</v>
      </c>
      <c r="C7586" s="23" t="s">
        <v>32</v>
      </c>
      <c r="D7586" s="24">
        <v>45373.316736111112</v>
      </c>
      <c r="E7586" s="25" t="s">
        <v>15</v>
      </c>
      <c r="F7586" s="26" t="s">
        <v>16</v>
      </c>
      <c r="G7586" s="26" t="s">
        <v>14</v>
      </c>
      <c r="H7586" s="23">
        <v>0</v>
      </c>
      <c r="I7586" s="27"/>
      <c r="J7586" s="28">
        <v>0</v>
      </c>
      <c r="K7586" t="str">
        <f>IF((LEN(relatorio_Ananindeua3[[#This Row],[CIF/CPF/CNPJ]])=14),relatorio_Ananindeua3[[#This Row],[CIF/CPF/CNPJ]],relatorio_Ananindeua3[[#This Row],[Coluna2]])</f>
        <v>54427666000150</v>
      </c>
      <c r="L7586" t="str">
        <f t="shared" si="119"/>
        <v>544******50</v>
      </c>
    </row>
    <row r="7587" spans="1:12" x14ac:dyDescent="0.25">
      <c r="A7587" s="23" t="s">
        <v>13172</v>
      </c>
      <c r="B7587" s="23" t="s">
        <v>13173</v>
      </c>
      <c r="C7587" s="23" t="s">
        <v>32</v>
      </c>
      <c r="D7587" s="24">
        <v>45373.316747685189</v>
      </c>
      <c r="E7587" s="25" t="s">
        <v>15</v>
      </c>
      <c r="F7587" s="26" t="s">
        <v>16</v>
      </c>
      <c r="G7587" s="26" t="s">
        <v>14</v>
      </c>
      <c r="H7587" s="23">
        <v>0</v>
      </c>
      <c r="I7587" s="27"/>
      <c r="J7587" s="28">
        <v>0</v>
      </c>
      <c r="K7587" t="str">
        <f>IF((LEN(relatorio_Ananindeua3[[#This Row],[CIF/CPF/CNPJ]])=14),relatorio_Ananindeua3[[#This Row],[CIF/CPF/CNPJ]],relatorio_Ananindeua3[[#This Row],[Coluna2]])</f>
        <v>54428309000106</v>
      </c>
      <c r="L7587" t="str">
        <f t="shared" si="119"/>
        <v>544******06</v>
      </c>
    </row>
    <row r="7588" spans="1:12" x14ac:dyDescent="0.25">
      <c r="A7588" s="23" t="s">
        <v>13142</v>
      </c>
      <c r="B7588" s="23" t="s">
        <v>13143</v>
      </c>
      <c r="C7588" s="23" t="s">
        <v>32</v>
      </c>
      <c r="D7588" s="24">
        <v>45373.316759259258</v>
      </c>
      <c r="E7588" s="25" t="s">
        <v>15</v>
      </c>
      <c r="F7588" s="26" t="s">
        <v>16</v>
      </c>
      <c r="G7588" s="26" t="s">
        <v>14</v>
      </c>
      <c r="H7588" s="23">
        <v>0</v>
      </c>
      <c r="I7588" s="27"/>
      <c r="J7588" s="28">
        <v>0</v>
      </c>
      <c r="K7588" t="str">
        <f>IF((LEN(relatorio_Ananindeua3[[#This Row],[CIF/CPF/CNPJ]])=14),relatorio_Ananindeua3[[#This Row],[CIF/CPF/CNPJ]],relatorio_Ananindeua3[[#This Row],[Coluna2]])</f>
        <v>54418130000178</v>
      </c>
      <c r="L7588" t="str">
        <f t="shared" si="119"/>
        <v>544******78</v>
      </c>
    </row>
    <row r="7589" spans="1:12" x14ac:dyDescent="0.25">
      <c r="A7589" s="23" t="s">
        <v>13160</v>
      </c>
      <c r="B7589" s="23" t="s">
        <v>13161</v>
      </c>
      <c r="C7589" s="23" t="s">
        <v>32</v>
      </c>
      <c r="D7589" s="24">
        <v>45373.316770833335</v>
      </c>
      <c r="E7589" s="25" t="s">
        <v>15</v>
      </c>
      <c r="F7589" s="26" t="s">
        <v>16</v>
      </c>
      <c r="G7589" s="26" t="s">
        <v>14</v>
      </c>
      <c r="H7589" s="23">
        <v>0</v>
      </c>
      <c r="I7589" s="27"/>
      <c r="J7589" s="28">
        <v>0</v>
      </c>
      <c r="K7589" t="str">
        <f>IF((LEN(relatorio_Ananindeua3[[#This Row],[CIF/CPF/CNPJ]])=14),relatorio_Ananindeua3[[#This Row],[CIF/CPF/CNPJ]],relatorio_Ananindeua3[[#This Row],[Coluna2]])</f>
        <v>54424350000104</v>
      </c>
      <c r="L7589" t="str">
        <f t="shared" si="119"/>
        <v>544******04</v>
      </c>
    </row>
    <row r="7590" spans="1:12" x14ac:dyDescent="0.25">
      <c r="A7590" s="23" t="s">
        <v>13138</v>
      </c>
      <c r="B7590" s="23" t="s">
        <v>13139</v>
      </c>
      <c r="C7590" s="23" t="s">
        <v>32</v>
      </c>
      <c r="D7590" s="24">
        <v>45373.316805555558</v>
      </c>
      <c r="E7590" s="25" t="s">
        <v>15</v>
      </c>
      <c r="F7590" s="26" t="s">
        <v>16</v>
      </c>
      <c r="G7590" s="26" t="s">
        <v>14</v>
      </c>
      <c r="H7590" s="23">
        <v>0</v>
      </c>
      <c r="I7590" s="27"/>
      <c r="J7590" s="28">
        <v>0</v>
      </c>
      <c r="K7590" t="str">
        <f>IF((LEN(relatorio_Ananindeua3[[#This Row],[CIF/CPF/CNPJ]])=14),relatorio_Ananindeua3[[#This Row],[CIF/CPF/CNPJ]],relatorio_Ananindeua3[[#This Row],[Coluna2]])</f>
        <v>54414323000150</v>
      </c>
      <c r="L7590" t="str">
        <f t="shared" si="119"/>
        <v>544******50</v>
      </c>
    </row>
    <row r="7591" spans="1:12" x14ac:dyDescent="0.25">
      <c r="A7591" s="23" t="s">
        <v>12624</v>
      </c>
      <c r="B7591" s="23" t="s">
        <v>12625</v>
      </c>
      <c r="C7591" s="23" t="s">
        <v>34</v>
      </c>
      <c r="D7591" s="24">
        <v>45373.316817129627</v>
      </c>
      <c r="E7591" s="25" t="s">
        <v>15</v>
      </c>
      <c r="F7591" s="26" t="s">
        <v>16</v>
      </c>
      <c r="G7591" s="26" t="s">
        <v>14</v>
      </c>
      <c r="H7591" s="23">
        <v>0</v>
      </c>
      <c r="I7591" s="27"/>
      <c r="J7591" s="28">
        <v>0</v>
      </c>
      <c r="K7591" t="str">
        <f>IF((LEN(relatorio_Ananindeua3[[#This Row],[CIF/CPF/CNPJ]])=14),relatorio_Ananindeua3[[#This Row],[CIF/CPF/CNPJ]],relatorio_Ananindeua3[[#This Row],[Coluna2]])</f>
        <v>54226578000190</v>
      </c>
      <c r="L7591" t="str">
        <f t="shared" si="119"/>
        <v>542******90</v>
      </c>
    </row>
    <row r="7592" spans="1:12" x14ac:dyDescent="0.25">
      <c r="A7592" s="23" t="s">
        <v>4687</v>
      </c>
      <c r="B7592" s="23" t="s">
        <v>4688</v>
      </c>
      <c r="C7592" s="23" t="s">
        <v>34</v>
      </c>
      <c r="D7592" s="24">
        <v>45373.317013888889</v>
      </c>
      <c r="E7592" s="25" t="s">
        <v>15</v>
      </c>
      <c r="F7592" s="26" t="s">
        <v>16</v>
      </c>
      <c r="G7592" s="26" t="s">
        <v>14</v>
      </c>
      <c r="H7592" s="23">
        <v>0</v>
      </c>
      <c r="I7592" s="27"/>
      <c r="J7592" s="28">
        <v>0</v>
      </c>
      <c r="K7592" t="str">
        <f>IF((LEN(relatorio_Ananindeua3[[#This Row],[CIF/CPF/CNPJ]])=14),relatorio_Ananindeua3[[#This Row],[CIF/CPF/CNPJ]],relatorio_Ananindeua3[[#This Row],[Coluna2]])</f>
        <v>38559733000133</v>
      </c>
      <c r="L7592" t="str">
        <f t="shared" si="119"/>
        <v>385******33</v>
      </c>
    </row>
    <row r="7593" spans="1:12" x14ac:dyDescent="0.25">
      <c r="A7593" s="23" t="s">
        <v>1010</v>
      </c>
      <c r="B7593" s="23" t="s">
        <v>1011</v>
      </c>
      <c r="C7593" s="23" t="s">
        <v>34</v>
      </c>
      <c r="D7593" s="24">
        <v>45373.317048611112</v>
      </c>
      <c r="E7593" s="25" t="s">
        <v>15</v>
      </c>
      <c r="F7593" s="26" t="s">
        <v>16</v>
      </c>
      <c r="G7593" s="26" t="s">
        <v>14</v>
      </c>
      <c r="H7593" s="23">
        <v>0</v>
      </c>
      <c r="I7593" s="27"/>
      <c r="J7593" s="28">
        <v>0</v>
      </c>
      <c r="K7593" t="str">
        <f>IF((LEN(relatorio_Ananindeua3[[#This Row],[CIF/CPF/CNPJ]])=14),relatorio_Ananindeua3[[#This Row],[CIF/CPF/CNPJ]],relatorio_Ananindeua3[[#This Row],[Coluna2]])</f>
        <v>17739651000109</v>
      </c>
      <c r="L7593" t="str">
        <f t="shared" si="119"/>
        <v>177******09</v>
      </c>
    </row>
    <row r="7594" spans="1:12" x14ac:dyDescent="0.25">
      <c r="A7594" s="23" t="s">
        <v>842</v>
      </c>
      <c r="B7594" s="23" t="s">
        <v>843</v>
      </c>
      <c r="C7594" s="23" t="s">
        <v>34</v>
      </c>
      <c r="D7594" s="24">
        <v>45373.317094907405</v>
      </c>
      <c r="E7594" s="25" t="s">
        <v>15</v>
      </c>
      <c r="F7594" s="26" t="s">
        <v>16</v>
      </c>
      <c r="G7594" s="26" t="s">
        <v>14</v>
      </c>
      <c r="H7594" s="23">
        <v>0</v>
      </c>
      <c r="I7594" s="27"/>
      <c r="J7594" s="28">
        <v>0</v>
      </c>
      <c r="K7594" t="str">
        <f>IF((LEN(relatorio_Ananindeua3[[#This Row],[CIF/CPF/CNPJ]])=14),relatorio_Ananindeua3[[#This Row],[CIF/CPF/CNPJ]],relatorio_Ananindeua3[[#This Row],[Coluna2]])</f>
        <v>16478610000135</v>
      </c>
      <c r="L7594" t="str">
        <f t="shared" si="119"/>
        <v>164******35</v>
      </c>
    </row>
    <row r="7595" spans="1:12" x14ac:dyDescent="0.25">
      <c r="A7595" s="23" t="s">
        <v>2832</v>
      </c>
      <c r="B7595" s="23" t="s">
        <v>2833</v>
      </c>
      <c r="C7595" s="23" t="s">
        <v>34</v>
      </c>
      <c r="D7595" s="24">
        <v>45373.317094907405</v>
      </c>
      <c r="E7595" s="25" t="s">
        <v>15</v>
      </c>
      <c r="F7595" s="26" t="s">
        <v>16</v>
      </c>
      <c r="G7595" s="26" t="s">
        <v>14</v>
      </c>
      <c r="H7595" s="23">
        <v>0</v>
      </c>
      <c r="I7595" s="27"/>
      <c r="J7595" s="28">
        <v>0</v>
      </c>
      <c r="K7595" t="str">
        <f>IF((LEN(relatorio_Ananindeua3[[#This Row],[CIF/CPF/CNPJ]])=14),relatorio_Ananindeua3[[#This Row],[CIF/CPF/CNPJ]],relatorio_Ananindeua3[[#This Row],[Coluna2]])</f>
        <v>30510435000147</v>
      </c>
      <c r="L7595" t="str">
        <f t="shared" si="119"/>
        <v>305******47</v>
      </c>
    </row>
    <row r="7596" spans="1:12" x14ac:dyDescent="0.25">
      <c r="A7596" s="23" t="s">
        <v>755</v>
      </c>
      <c r="B7596" s="23" t="s">
        <v>756</v>
      </c>
      <c r="C7596" s="23" t="s">
        <v>34</v>
      </c>
      <c r="D7596" s="24">
        <v>45373.317106481481</v>
      </c>
      <c r="E7596" s="25" t="s">
        <v>15</v>
      </c>
      <c r="F7596" s="26" t="s">
        <v>16</v>
      </c>
      <c r="G7596" s="26" t="s">
        <v>14</v>
      </c>
      <c r="H7596" s="23">
        <v>0</v>
      </c>
      <c r="I7596" s="27"/>
      <c r="J7596" s="28">
        <v>0</v>
      </c>
      <c r="K7596" t="str">
        <f>IF((LEN(relatorio_Ananindeua3[[#This Row],[CIF/CPF/CNPJ]])=14),relatorio_Ananindeua3[[#This Row],[CIF/CPF/CNPJ]],relatorio_Ananindeua3[[#This Row],[Coluna2]])</f>
        <v>15438041000131</v>
      </c>
      <c r="L7596" t="str">
        <f t="shared" si="119"/>
        <v>154******31</v>
      </c>
    </row>
    <row r="7597" spans="1:12" x14ac:dyDescent="0.25">
      <c r="A7597" s="23" t="s">
        <v>1028</v>
      </c>
      <c r="B7597" s="23" t="s">
        <v>1029</v>
      </c>
      <c r="C7597" s="23" t="s">
        <v>34</v>
      </c>
      <c r="D7597" s="24">
        <v>45373.370439814818</v>
      </c>
      <c r="E7597" s="25" t="s">
        <v>13</v>
      </c>
      <c r="F7597" s="26" t="s">
        <v>16</v>
      </c>
      <c r="G7597" s="26" t="s">
        <v>13496</v>
      </c>
      <c r="H7597" s="23">
        <v>0</v>
      </c>
      <c r="I7597" s="27"/>
      <c r="J7597" s="28">
        <v>0</v>
      </c>
      <c r="K7597" t="str">
        <f>IF((LEN(relatorio_Ananindeua3[[#This Row],[CIF/CPF/CNPJ]])=14),relatorio_Ananindeua3[[#This Row],[CIF/CPF/CNPJ]],relatorio_Ananindeua3[[#This Row],[Coluna2]])</f>
        <v>17887577000160</v>
      </c>
      <c r="L7597" t="str">
        <f t="shared" si="119"/>
        <v>178******60</v>
      </c>
    </row>
    <row r="7598" spans="1:12" x14ac:dyDescent="0.25">
      <c r="A7598" s="23" t="s">
        <v>1458</v>
      </c>
      <c r="B7598" s="23" t="s">
        <v>1459</v>
      </c>
      <c r="C7598" s="23" t="s">
        <v>17</v>
      </c>
      <c r="D7598" s="24">
        <v>45373.391944444447</v>
      </c>
      <c r="E7598" s="25" t="s">
        <v>11</v>
      </c>
      <c r="F7598" s="26" t="s">
        <v>16</v>
      </c>
      <c r="G7598" s="26" t="s">
        <v>14</v>
      </c>
      <c r="H7598" s="23">
        <v>0</v>
      </c>
      <c r="I7598" s="27"/>
      <c r="J7598" s="28">
        <v>0</v>
      </c>
      <c r="K7598" t="str">
        <f>IF((LEN(relatorio_Ananindeua3[[#This Row],[CIF/CPF/CNPJ]])=14),relatorio_Ananindeua3[[#This Row],[CIF/CPF/CNPJ]],relatorio_Ananindeua3[[#This Row],[Coluna2]])</f>
        <v>21745387000185</v>
      </c>
      <c r="L7598" t="str">
        <f t="shared" si="119"/>
        <v>217******85</v>
      </c>
    </row>
    <row r="7599" spans="1:12" x14ac:dyDescent="0.25">
      <c r="A7599" s="23" t="s">
        <v>515</v>
      </c>
      <c r="B7599" s="23" t="s">
        <v>516</v>
      </c>
      <c r="C7599" s="23" t="s">
        <v>17</v>
      </c>
      <c r="D7599" s="24">
        <v>45373.399398148147</v>
      </c>
      <c r="E7599" s="25" t="s">
        <v>11</v>
      </c>
      <c r="F7599" s="26" t="s">
        <v>16</v>
      </c>
      <c r="G7599" s="26" t="s">
        <v>14</v>
      </c>
      <c r="H7599" s="23">
        <v>0</v>
      </c>
      <c r="I7599" s="27"/>
      <c r="J7599" s="28">
        <v>0</v>
      </c>
      <c r="K7599" t="str">
        <f>IF((LEN(relatorio_Ananindeua3[[#This Row],[CIF/CPF/CNPJ]])=14),relatorio_Ananindeua3[[#This Row],[CIF/CPF/CNPJ]],relatorio_Ananindeua3[[#This Row],[Coluna2]])</f>
        <v>13704971000164</v>
      </c>
      <c r="L7599" t="str">
        <f t="shared" si="119"/>
        <v>137******64</v>
      </c>
    </row>
    <row r="7600" spans="1:12" x14ac:dyDescent="0.25">
      <c r="A7600" s="23" t="s">
        <v>10696</v>
      </c>
      <c r="B7600" s="23" t="s">
        <v>10697</v>
      </c>
      <c r="C7600" s="23" t="s">
        <v>34</v>
      </c>
      <c r="D7600" s="24">
        <v>45373.467060185183</v>
      </c>
      <c r="E7600" s="25" t="s">
        <v>13</v>
      </c>
      <c r="F7600" s="26" t="s">
        <v>16</v>
      </c>
      <c r="G7600" s="26" t="s">
        <v>13496</v>
      </c>
      <c r="H7600" s="23">
        <v>0</v>
      </c>
      <c r="I7600" s="27"/>
      <c r="J7600" s="28">
        <v>0</v>
      </c>
      <c r="K7600" t="str">
        <f>IF((LEN(relatorio_Ananindeua3[[#This Row],[CIF/CPF/CNPJ]])=14),relatorio_Ananindeua3[[#This Row],[CIF/CPF/CNPJ]],relatorio_Ananindeua3[[#This Row],[Coluna2]])</f>
        <v>53541039000182</v>
      </c>
      <c r="L7600" t="str">
        <f t="shared" si="119"/>
        <v>535******82</v>
      </c>
    </row>
    <row r="7601" spans="1:12" x14ac:dyDescent="0.25">
      <c r="A7601" s="23" t="s">
        <v>12832</v>
      </c>
      <c r="B7601" s="23" t="s">
        <v>12833</v>
      </c>
      <c r="C7601" s="23" t="s">
        <v>18</v>
      </c>
      <c r="D7601" s="24">
        <v>45373.492719907408</v>
      </c>
      <c r="E7601" s="25" t="s">
        <v>15</v>
      </c>
      <c r="F7601" s="26" t="s">
        <v>16</v>
      </c>
      <c r="G7601" s="26" t="s">
        <v>14</v>
      </c>
      <c r="H7601" s="23">
        <v>0</v>
      </c>
      <c r="I7601" s="27"/>
      <c r="J7601" s="28">
        <v>302.70999999999998</v>
      </c>
      <c r="K7601" t="str">
        <f>IF((LEN(relatorio_Ananindeua3[[#This Row],[CIF/CPF/CNPJ]])=14),relatorio_Ananindeua3[[#This Row],[CIF/CPF/CNPJ]],relatorio_Ananindeua3[[#This Row],[Coluna2]])</f>
        <v>54300995000135</v>
      </c>
      <c r="L7601" t="str">
        <f t="shared" si="119"/>
        <v>543******35</v>
      </c>
    </row>
    <row r="7602" spans="1:12" x14ac:dyDescent="0.25">
      <c r="A7602" s="23" t="s">
        <v>12006</v>
      </c>
      <c r="B7602" s="23" t="s">
        <v>12007</v>
      </c>
      <c r="C7602" s="23" t="s">
        <v>34</v>
      </c>
      <c r="D7602" s="24">
        <v>45373.504641203705</v>
      </c>
      <c r="E7602" s="25" t="s">
        <v>15</v>
      </c>
      <c r="F7602" s="26" t="s">
        <v>16</v>
      </c>
      <c r="G7602" s="26" t="s">
        <v>13496</v>
      </c>
      <c r="H7602" s="23">
        <v>0</v>
      </c>
      <c r="I7602" s="27"/>
      <c r="J7602" s="28">
        <v>0</v>
      </c>
      <c r="K7602" t="str">
        <f>IF((LEN(relatorio_Ananindeua3[[#This Row],[CIF/CPF/CNPJ]])=14),relatorio_Ananindeua3[[#This Row],[CIF/CPF/CNPJ]],relatorio_Ananindeua3[[#This Row],[Coluna2]])</f>
        <v>53995441000137</v>
      </c>
      <c r="L7602" t="str">
        <f t="shared" si="119"/>
        <v>539******37</v>
      </c>
    </row>
    <row r="7603" spans="1:12" x14ac:dyDescent="0.25">
      <c r="A7603" s="23" t="s">
        <v>8123</v>
      </c>
      <c r="B7603" s="23" t="s">
        <v>8124</v>
      </c>
      <c r="C7603" s="23" t="s">
        <v>18</v>
      </c>
      <c r="D7603" s="24">
        <v>45373.563009259262</v>
      </c>
      <c r="E7603" s="25" t="s">
        <v>15</v>
      </c>
      <c r="F7603" s="26" t="s">
        <v>16</v>
      </c>
      <c r="G7603" s="26" t="s">
        <v>14</v>
      </c>
      <c r="H7603" s="23">
        <v>0</v>
      </c>
      <c r="I7603" s="27"/>
      <c r="J7603" s="28">
        <v>281.42</v>
      </c>
      <c r="K7603" t="str">
        <f>IF((LEN(relatorio_Ananindeua3[[#This Row],[CIF/CPF/CNPJ]])=14),relatorio_Ananindeua3[[#This Row],[CIF/CPF/CNPJ]],relatorio_Ananindeua3[[#This Row],[Coluna2]])</f>
        <v>49143045000104</v>
      </c>
      <c r="L7603" t="str">
        <f t="shared" si="119"/>
        <v>491******04</v>
      </c>
    </row>
    <row r="7604" spans="1:12" x14ac:dyDescent="0.25">
      <c r="A7604" s="23" t="s">
        <v>1087</v>
      </c>
      <c r="B7604" s="23" t="s">
        <v>1088</v>
      </c>
      <c r="C7604" s="23" t="s">
        <v>18</v>
      </c>
      <c r="D7604" s="24">
        <v>45373.586608796293</v>
      </c>
      <c r="E7604" s="25" t="s">
        <v>15</v>
      </c>
      <c r="F7604" s="26" t="s">
        <v>16</v>
      </c>
      <c r="G7604" s="26" t="s">
        <v>14</v>
      </c>
      <c r="H7604" s="23">
        <v>0</v>
      </c>
      <c r="I7604" s="27"/>
      <c r="J7604" s="28">
        <v>185.78</v>
      </c>
      <c r="K7604" t="str">
        <f>IF((LEN(relatorio_Ananindeua3[[#This Row],[CIF/CPF/CNPJ]])=14),relatorio_Ananindeua3[[#This Row],[CIF/CPF/CNPJ]],relatorio_Ananindeua3[[#This Row],[Coluna2]])</f>
        <v>18394275000112</v>
      </c>
      <c r="L7604" t="str">
        <f t="shared" si="119"/>
        <v>183******12</v>
      </c>
    </row>
    <row r="7605" spans="1:12" x14ac:dyDescent="0.25">
      <c r="A7605" s="23" t="s">
        <v>1807</v>
      </c>
      <c r="B7605" s="23" t="s">
        <v>1808</v>
      </c>
      <c r="C7605" s="23" t="s">
        <v>18</v>
      </c>
      <c r="D7605" s="24">
        <v>45373.661805555559</v>
      </c>
      <c r="E7605" s="25" t="s">
        <v>15</v>
      </c>
      <c r="F7605" s="26" t="s">
        <v>16</v>
      </c>
      <c r="G7605" s="26" t="s">
        <v>14</v>
      </c>
      <c r="H7605" s="23">
        <v>0</v>
      </c>
      <c r="I7605" s="27"/>
      <c r="J7605" s="28">
        <v>0</v>
      </c>
      <c r="K7605" t="str">
        <f>IF((LEN(relatorio_Ananindeua3[[#This Row],[CIF/CPF/CNPJ]])=14),relatorio_Ananindeua3[[#This Row],[CIF/CPF/CNPJ]],relatorio_Ananindeua3[[#This Row],[Coluna2]])</f>
        <v>24567987000199</v>
      </c>
      <c r="L7605" t="str">
        <f t="shared" si="119"/>
        <v>245******99</v>
      </c>
    </row>
    <row r="7606" spans="1:12" x14ac:dyDescent="0.25">
      <c r="A7606" s="23" t="s">
        <v>13198</v>
      </c>
      <c r="B7606" s="23" t="s">
        <v>13199</v>
      </c>
      <c r="C7606" s="23" t="s">
        <v>32</v>
      </c>
      <c r="D7606" s="24">
        <v>45374.05232638889</v>
      </c>
      <c r="E7606" s="25" t="s">
        <v>15</v>
      </c>
      <c r="F7606" s="26" t="s">
        <v>16</v>
      </c>
      <c r="G7606" s="26" t="s">
        <v>14</v>
      </c>
      <c r="H7606" s="23">
        <v>0</v>
      </c>
      <c r="I7606" s="27"/>
      <c r="J7606" s="28">
        <v>0</v>
      </c>
      <c r="K7606" t="str">
        <f>IF((LEN(relatorio_Ananindeua3[[#This Row],[CIF/CPF/CNPJ]])=14),relatorio_Ananindeua3[[#This Row],[CIF/CPF/CNPJ]],relatorio_Ananindeua3[[#This Row],[Coluna2]])</f>
        <v>54441709000151</v>
      </c>
      <c r="L7606" t="str">
        <f t="shared" si="119"/>
        <v>544******51</v>
      </c>
    </row>
    <row r="7607" spans="1:12" x14ac:dyDescent="0.25">
      <c r="A7607" s="23" t="s">
        <v>13186</v>
      </c>
      <c r="B7607" s="23" t="s">
        <v>13187</v>
      </c>
      <c r="C7607" s="23" t="s">
        <v>32</v>
      </c>
      <c r="D7607" s="24">
        <v>45374.052337962959</v>
      </c>
      <c r="E7607" s="25" t="s">
        <v>15</v>
      </c>
      <c r="F7607" s="26" t="s">
        <v>16</v>
      </c>
      <c r="G7607" s="26" t="s">
        <v>14</v>
      </c>
      <c r="H7607" s="23">
        <v>0</v>
      </c>
      <c r="I7607" s="27"/>
      <c r="J7607" s="28">
        <v>0</v>
      </c>
      <c r="K7607" t="str">
        <f>IF((LEN(relatorio_Ananindeua3[[#This Row],[CIF/CPF/CNPJ]])=14),relatorio_Ananindeua3[[#This Row],[CIF/CPF/CNPJ]],relatorio_Ananindeua3[[#This Row],[Coluna2]])</f>
        <v>54440266000184</v>
      </c>
      <c r="L7607" t="str">
        <f t="shared" si="119"/>
        <v>544******84</v>
      </c>
    </row>
    <row r="7608" spans="1:12" x14ac:dyDescent="0.25">
      <c r="A7608" s="23" t="s">
        <v>13188</v>
      </c>
      <c r="B7608" s="23" t="s">
        <v>13189</v>
      </c>
      <c r="C7608" s="23" t="s">
        <v>32</v>
      </c>
      <c r="D7608" s="24">
        <v>45374.052337962959</v>
      </c>
      <c r="E7608" s="25" t="s">
        <v>15</v>
      </c>
      <c r="F7608" s="26" t="s">
        <v>16</v>
      </c>
      <c r="G7608" s="26" t="s">
        <v>14</v>
      </c>
      <c r="H7608" s="23">
        <v>0</v>
      </c>
      <c r="I7608" s="27"/>
      <c r="J7608" s="28">
        <v>0</v>
      </c>
      <c r="K7608" t="str">
        <f>IF((LEN(relatorio_Ananindeua3[[#This Row],[CIF/CPF/CNPJ]])=14),relatorio_Ananindeua3[[#This Row],[CIF/CPF/CNPJ]],relatorio_Ananindeua3[[#This Row],[Coluna2]])</f>
        <v>54440541000160</v>
      </c>
      <c r="L7608" t="str">
        <f t="shared" si="119"/>
        <v>544******60</v>
      </c>
    </row>
    <row r="7609" spans="1:12" x14ac:dyDescent="0.25">
      <c r="A7609" s="23" t="s">
        <v>5310</v>
      </c>
      <c r="B7609" s="23" t="s">
        <v>5311</v>
      </c>
      <c r="C7609" s="23" t="s">
        <v>34</v>
      </c>
      <c r="D7609" s="24">
        <v>45374.052488425928</v>
      </c>
      <c r="E7609" s="25" t="s">
        <v>15</v>
      </c>
      <c r="F7609" s="26" t="s">
        <v>16</v>
      </c>
      <c r="G7609" s="26" t="s">
        <v>14</v>
      </c>
      <c r="H7609" s="23">
        <v>0</v>
      </c>
      <c r="I7609" s="27"/>
      <c r="J7609" s="28">
        <v>0</v>
      </c>
      <c r="K7609" t="str">
        <f>IF((LEN(relatorio_Ananindeua3[[#This Row],[CIF/CPF/CNPJ]])=14),relatorio_Ananindeua3[[#This Row],[CIF/CPF/CNPJ]],relatorio_Ananindeua3[[#This Row],[Coluna2]])</f>
        <v>41329022000187</v>
      </c>
      <c r="L7609" t="str">
        <f t="shared" si="119"/>
        <v>413******87</v>
      </c>
    </row>
    <row r="7610" spans="1:12" x14ac:dyDescent="0.25">
      <c r="A7610" s="23" t="s">
        <v>13208</v>
      </c>
      <c r="B7610" s="23" t="s">
        <v>13209</v>
      </c>
      <c r="C7610" s="23" t="s">
        <v>34</v>
      </c>
      <c r="D7610" s="24">
        <v>45374.149548611109</v>
      </c>
      <c r="E7610" s="25" t="s">
        <v>15</v>
      </c>
      <c r="F7610" s="26" t="s">
        <v>16</v>
      </c>
      <c r="G7610" s="26" t="s">
        <v>14</v>
      </c>
      <c r="H7610" s="23">
        <v>0</v>
      </c>
      <c r="I7610" s="27"/>
      <c r="J7610" s="28">
        <v>0</v>
      </c>
      <c r="K7610" t="str">
        <f>IF((LEN(relatorio_Ananindeua3[[#This Row],[CIF/CPF/CNPJ]])=14),relatorio_Ananindeua3[[#This Row],[CIF/CPF/CNPJ]],relatorio_Ananindeua3[[#This Row],[Coluna2]])</f>
        <v>54445136000134</v>
      </c>
      <c r="L7610" t="str">
        <f t="shared" si="119"/>
        <v>544******34</v>
      </c>
    </row>
    <row r="7611" spans="1:12" x14ac:dyDescent="0.25">
      <c r="A7611" s="23" t="s">
        <v>13182</v>
      </c>
      <c r="B7611" s="23" t="s">
        <v>13183</v>
      </c>
      <c r="C7611" s="23" t="s">
        <v>32</v>
      </c>
      <c r="D7611" s="24">
        <v>45374.149641203701</v>
      </c>
      <c r="E7611" s="25" t="s">
        <v>15</v>
      </c>
      <c r="F7611" s="26" t="s">
        <v>16</v>
      </c>
      <c r="G7611" s="26" t="s">
        <v>14</v>
      </c>
      <c r="H7611" s="23">
        <v>0</v>
      </c>
      <c r="I7611" s="27"/>
      <c r="J7611" s="28">
        <v>0</v>
      </c>
      <c r="K7611" t="str">
        <f>IF((LEN(relatorio_Ananindeua3[[#This Row],[CIF/CPF/CNPJ]])=14),relatorio_Ananindeua3[[#This Row],[CIF/CPF/CNPJ]],relatorio_Ananindeua3[[#This Row],[Coluna2]])</f>
        <v>54438384000158</v>
      </c>
      <c r="L7611" t="str">
        <f t="shared" si="119"/>
        <v>544******58</v>
      </c>
    </row>
    <row r="7612" spans="1:12" x14ac:dyDescent="0.25">
      <c r="A7612" s="23" t="s">
        <v>13184</v>
      </c>
      <c r="B7612" s="23" t="s">
        <v>13185</v>
      </c>
      <c r="C7612" s="23" t="s">
        <v>32</v>
      </c>
      <c r="D7612" s="24">
        <v>45374.149652777778</v>
      </c>
      <c r="E7612" s="25" t="s">
        <v>15</v>
      </c>
      <c r="F7612" s="26" t="s">
        <v>16</v>
      </c>
      <c r="G7612" s="26" t="s">
        <v>14</v>
      </c>
      <c r="H7612" s="23">
        <v>0</v>
      </c>
      <c r="I7612" s="27"/>
      <c r="J7612" s="28">
        <v>0</v>
      </c>
      <c r="K7612" t="str">
        <f>IF((LEN(relatorio_Ananindeua3[[#This Row],[CIF/CPF/CNPJ]])=14),relatorio_Ananindeua3[[#This Row],[CIF/CPF/CNPJ]],relatorio_Ananindeua3[[#This Row],[Coluna2]])</f>
        <v>54438401000157</v>
      </c>
      <c r="L7612" t="str">
        <f t="shared" si="119"/>
        <v>544******57</v>
      </c>
    </row>
    <row r="7613" spans="1:12" x14ac:dyDescent="0.25">
      <c r="A7613" s="23" t="s">
        <v>2282</v>
      </c>
      <c r="B7613" s="23" t="s">
        <v>2283</v>
      </c>
      <c r="C7613" s="23" t="s">
        <v>34</v>
      </c>
      <c r="D7613" s="24">
        <v>45374.149733796294</v>
      </c>
      <c r="E7613" s="25" t="s">
        <v>15</v>
      </c>
      <c r="F7613" s="26" t="s">
        <v>16</v>
      </c>
      <c r="G7613" s="26" t="s">
        <v>14</v>
      </c>
      <c r="H7613" s="23">
        <v>0</v>
      </c>
      <c r="I7613" s="27"/>
      <c r="J7613" s="28">
        <v>0</v>
      </c>
      <c r="K7613" t="str">
        <f>IF((LEN(relatorio_Ananindeua3[[#This Row],[CIF/CPF/CNPJ]])=14),relatorio_Ananindeua3[[#This Row],[CIF/CPF/CNPJ]],relatorio_Ananindeua3[[#This Row],[Coluna2]])</f>
        <v>27968689000107</v>
      </c>
      <c r="L7613" t="str">
        <f t="shared" si="119"/>
        <v>279******07</v>
      </c>
    </row>
    <row r="7614" spans="1:12" x14ac:dyDescent="0.25">
      <c r="A7614" s="23" t="s">
        <v>3448</v>
      </c>
      <c r="B7614" s="23" t="s">
        <v>3449</v>
      </c>
      <c r="C7614" s="23" t="s">
        <v>34</v>
      </c>
      <c r="D7614" s="24">
        <v>45374.163414351853</v>
      </c>
      <c r="E7614" s="25" t="s">
        <v>15</v>
      </c>
      <c r="F7614" s="26" t="s">
        <v>16</v>
      </c>
      <c r="G7614" s="26" t="s">
        <v>14</v>
      </c>
      <c r="H7614" s="23">
        <v>0</v>
      </c>
      <c r="I7614" s="27"/>
      <c r="J7614" s="28">
        <v>0</v>
      </c>
      <c r="K7614" t="str">
        <f>IF((LEN(relatorio_Ananindeua3[[#This Row],[CIF/CPF/CNPJ]])=14),relatorio_Ananindeua3[[#This Row],[CIF/CPF/CNPJ]],relatorio_Ananindeua3[[#This Row],[Coluna2]])</f>
        <v>33693751000190</v>
      </c>
      <c r="L7614" t="str">
        <f t="shared" si="119"/>
        <v>336******90</v>
      </c>
    </row>
    <row r="7615" spans="1:12" x14ac:dyDescent="0.25">
      <c r="A7615" s="23" t="s">
        <v>13194</v>
      </c>
      <c r="B7615" s="23" t="s">
        <v>13195</v>
      </c>
      <c r="C7615" s="23" t="s">
        <v>32</v>
      </c>
      <c r="D7615" s="24">
        <v>45374.163449074076</v>
      </c>
      <c r="E7615" s="25" t="s">
        <v>15</v>
      </c>
      <c r="F7615" s="26" t="s">
        <v>16</v>
      </c>
      <c r="G7615" s="26" t="s">
        <v>14</v>
      </c>
      <c r="H7615" s="23">
        <v>0</v>
      </c>
      <c r="I7615" s="27"/>
      <c r="J7615" s="28">
        <v>0</v>
      </c>
      <c r="K7615" t="str">
        <f>IF((LEN(relatorio_Ananindeua3[[#This Row],[CIF/CPF/CNPJ]])=14),relatorio_Ananindeua3[[#This Row],[CIF/CPF/CNPJ]],relatorio_Ananindeua3[[#This Row],[Coluna2]])</f>
        <v>54441300000135</v>
      </c>
      <c r="L7615" t="str">
        <f t="shared" si="119"/>
        <v>544******35</v>
      </c>
    </row>
    <row r="7616" spans="1:12" x14ac:dyDescent="0.25">
      <c r="A7616" s="23" t="s">
        <v>13204</v>
      </c>
      <c r="B7616" s="23" t="s">
        <v>13205</v>
      </c>
      <c r="C7616" s="23" t="s">
        <v>32</v>
      </c>
      <c r="D7616" s="24">
        <v>45374.170358796298</v>
      </c>
      <c r="E7616" s="25" t="s">
        <v>15</v>
      </c>
      <c r="F7616" s="26" t="s">
        <v>16</v>
      </c>
      <c r="G7616" s="26" t="s">
        <v>14</v>
      </c>
      <c r="H7616" s="23">
        <v>0</v>
      </c>
      <c r="I7616" s="27"/>
      <c r="J7616" s="28">
        <v>0</v>
      </c>
      <c r="K7616" t="str">
        <f>IF((LEN(relatorio_Ananindeua3[[#This Row],[CIF/CPF/CNPJ]])=14),relatorio_Ananindeua3[[#This Row],[CIF/CPF/CNPJ]],relatorio_Ananindeua3[[#This Row],[Coluna2]])</f>
        <v>54444556000104</v>
      </c>
      <c r="L7616" t="str">
        <f t="shared" si="119"/>
        <v>544******04</v>
      </c>
    </row>
    <row r="7617" spans="1:12" x14ac:dyDescent="0.25">
      <c r="A7617" s="23" t="s">
        <v>4143</v>
      </c>
      <c r="B7617" s="23" t="s">
        <v>4144</v>
      </c>
      <c r="C7617" s="23" t="s">
        <v>34</v>
      </c>
      <c r="D7617" s="24">
        <v>45374.170624999999</v>
      </c>
      <c r="E7617" s="25" t="s">
        <v>15</v>
      </c>
      <c r="F7617" s="26" t="s">
        <v>16</v>
      </c>
      <c r="G7617" s="26" t="s">
        <v>14</v>
      </c>
      <c r="H7617" s="23">
        <v>0</v>
      </c>
      <c r="I7617" s="27"/>
      <c r="J7617" s="28">
        <v>0</v>
      </c>
      <c r="K7617" t="str">
        <f>IF((LEN(relatorio_Ananindeua3[[#This Row],[CIF/CPF/CNPJ]])=14),relatorio_Ananindeua3[[#This Row],[CIF/CPF/CNPJ]],relatorio_Ananindeua3[[#This Row],[Coluna2]])</f>
        <v>36346533000177</v>
      </c>
      <c r="L7617" t="str">
        <f t="shared" si="119"/>
        <v>363******77</v>
      </c>
    </row>
    <row r="7618" spans="1:12" x14ac:dyDescent="0.25">
      <c r="A7618" s="23" t="s">
        <v>6129</v>
      </c>
      <c r="B7618" s="23" t="s">
        <v>6130</v>
      </c>
      <c r="C7618" s="23" t="s">
        <v>34</v>
      </c>
      <c r="D7618" s="24">
        <v>45374.170624999999</v>
      </c>
      <c r="E7618" s="25" t="s">
        <v>15</v>
      </c>
      <c r="F7618" s="26" t="s">
        <v>16</v>
      </c>
      <c r="G7618" s="26" t="s">
        <v>14</v>
      </c>
      <c r="H7618" s="23">
        <v>0</v>
      </c>
      <c r="I7618" s="27"/>
      <c r="J7618" s="28">
        <v>0</v>
      </c>
      <c r="K7618" t="str">
        <f>IF((LEN(relatorio_Ananindeua3[[#This Row],[CIF/CPF/CNPJ]])=14),relatorio_Ananindeua3[[#This Row],[CIF/CPF/CNPJ]],relatorio_Ananindeua3[[#This Row],[Coluna2]])</f>
        <v>43949618000105</v>
      </c>
      <c r="L7618" t="str">
        <f t="shared" si="119"/>
        <v>439******05</v>
      </c>
    </row>
    <row r="7619" spans="1:12" x14ac:dyDescent="0.25">
      <c r="A7619" s="23" t="s">
        <v>5480</v>
      </c>
      <c r="B7619" s="23" t="s">
        <v>5481</v>
      </c>
      <c r="C7619" s="23" t="s">
        <v>34</v>
      </c>
      <c r="D7619" s="24">
        <v>45374.31621527778</v>
      </c>
      <c r="E7619" s="25" t="s">
        <v>15</v>
      </c>
      <c r="F7619" s="26" t="s">
        <v>16</v>
      </c>
      <c r="G7619" s="26" t="s">
        <v>14</v>
      </c>
      <c r="H7619" s="23">
        <v>0</v>
      </c>
      <c r="I7619" s="27"/>
      <c r="J7619" s="28">
        <v>0</v>
      </c>
      <c r="K7619" t="str">
        <f>IF((LEN(relatorio_Ananindeua3[[#This Row],[CIF/CPF/CNPJ]])=14),relatorio_Ananindeua3[[#This Row],[CIF/CPF/CNPJ]],relatorio_Ananindeua3[[#This Row],[Coluna2]])</f>
        <v>41924642000164</v>
      </c>
      <c r="L7619" t="str">
        <f t="shared" si="119"/>
        <v>419******64</v>
      </c>
    </row>
    <row r="7620" spans="1:12" x14ac:dyDescent="0.25">
      <c r="A7620" s="23" t="s">
        <v>13180</v>
      </c>
      <c r="B7620" s="23" t="s">
        <v>13181</v>
      </c>
      <c r="C7620" s="23" t="s">
        <v>32</v>
      </c>
      <c r="D7620" s="24">
        <v>45374.316238425927</v>
      </c>
      <c r="E7620" s="25" t="s">
        <v>15</v>
      </c>
      <c r="F7620" s="26" t="s">
        <v>16</v>
      </c>
      <c r="G7620" s="26" t="s">
        <v>14</v>
      </c>
      <c r="H7620" s="23">
        <v>0</v>
      </c>
      <c r="I7620" s="27"/>
      <c r="J7620" s="28">
        <v>0</v>
      </c>
      <c r="K7620" t="str">
        <f>IF((LEN(relatorio_Ananindeua3[[#This Row],[CIF/CPF/CNPJ]])=14),relatorio_Ananindeua3[[#This Row],[CIF/CPF/CNPJ]],relatorio_Ananindeua3[[#This Row],[Coluna2]])</f>
        <v>54433346000102</v>
      </c>
      <c r="L7620" t="str">
        <f t="shared" si="119"/>
        <v>544******02</v>
      </c>
    </row>
    <row r="7621" spans="1:12" x14ac:dyDescent="0.25">
      <c r="A7621" s="23" t="s">
        <v>13196</v>
      </c>
      <c r="B7621" s="23" t="s">
        <v>13197</v>
      </c>
      <c r="C7621" s="23" t="s">
        <v>32</v>
      </c>
      <c r="D7621" s="24">
        <v>45374.316250000003</v>
      </c>
      <c r="E7621" s="25" t="s">
        <v>15</v>
      </c>
      <c r="F7621" s="26" t="s">
        <v>16</v>
      </c>
      <c r="G7621" s="26" t="s">
        <v>14</v>
      </c>
      <c r="H7621" s="23">
        <v>0</v>
      </c>
      <c r="I7621" s="27"/>
      <c r="J7621" s="28">
        <v>0</v>
      </c>
      <c r="K7621" t="str">
        <f>IF((LEN(relatorio_Ananindeua3[[#This Row],[CIF/CPF/CNPJ]])=14),relatorio_Ananindeua3[[#This Row],[CIF/CPF/CNPJ]],relatorio_Ananindeua3[[#This Row],[Coluna2]])</f>
        <v>54441453000182</v>
      </c>
      <c r="L7621" t="str">
        <f t="shared" si="119"/>
        <v>544******82</v>
      </c>
    </row>
    <row r="7622" spans="1:12" x14ac:dyDescent="0.25">
      <c r="A7622" s="23" t="s">
        <v>13202</v>
      </c>
      <c r="B7622" s="23" t="s">
        <v>13203</v>
      </c>
      <c r="C7622" s="23" t="s">
        <v>32</v>
      </c>
      <c r="D7622" s="24">
        <v>45374.316261574073</v>
      </c>
      <c r="E7622" s="25" t="s">
        <v>15</v>
      </c>
      <c r="F7622" s="26" t="s">
        <v>16</v>
      </c>
      <c r="G7622" s="26" t="s">
        <v>14</v>
      </c>
      <c r="H7622" s="23">
        <v>0</v>
      </c>
      <c r="I7622" s="27"/>
      <c r="J7622" s="28">
        <v>0</v>
      </c>
      <c r="K7622" t="str">
        <f>IF((LEN(relatorio_Ananindeua3[[#This Row],[CIF/CPF/CNPJ]])=14),relatorio_Ananindeua3[[#This Row],[CIF/CPF/CNPJ]],relatorio_Ananindeua3[[#This Row],[Coluna2]])</f>
        <v>54444259000150</v>
      </c>
      <c r="L7622" t="str">
        <f t="shared" si="119"/>
        <v>544******50</v>
      </c>
    </row>
    <row r="7623" spans="1:12" x14ac:dyDescent="0.25">
      <c r="A7623" s="23" t="s">
        <v>13192</v>
      </c>
      <c r="B7623" s="23" t="s">
        <v>13193</v>
      </c>
      <c r="C7623" s="23" t="s">
        <v>32</v>
      </c>
      <c r="D7623" s="24">
        <v>45374.31627314815</v>
      </c>
      <c r="E7623" s="25" t="s">
        <v>15</v>
      </c>
      <c r="F7623" s="26" t="s">
        <v>16</v>
      </c>
      <c r="G7623" s="26" t="s">
        <v>14</v>
      </c>
      <c r="H7623" s="23">
        <v>0</v>
      </c>
      <c r="I7623" s="27"/>
      <c r="J7623" s="28">
        <v>0</v>
      </c>
      <c r="K7623" t="str">
        <f>IF((LEN(relatorio_Ananindeua3[[#This Row],[CIF/CPF/CNPJ]])=14),relatorio_Ananindeua3[[#This Row],[CIF/CPF/CNPJ]],relatorio_Ananindeua3[[#This Row],[Coluna2]])</f>
        <v>54440926000127</v>
      </c>
      <c r="L7623" t="str">
        <f t="shared" si="119"/>
        <v>544******27</v>
      </c>
    </row>
    <row r="7624" spans="1:12" x14ac:dyDescent="0.25">
      <c r="A7624" s="23" t="s">
        <v>13200</v>
      </c>
      <c r="B7624" s="23" t="s">
        <v>13201</v>
      </c>
      <c r="C7624" s="23" t="s">
        <v>32</v>
      </c>
      <c r="D7624" s="24">
        <v>45374.316296296296</v>
      </c>
      <c r="E7624" s="25" t="s">
        <v>15</v>
      </c>
      <c r="F7624" s="26" t="s">
        <v>16</v>
      </c>
      <c r="G7624" s="26" t="s">
        <v>14</v>
      </c>
      <c r="H7624" s="23">
        <v>0</v>
      </c>
      <c r="I7624" s="27"/>
      <c r="J7624" s="28">
        <v>0</v>
      </c>
      <c r="K7624" t="str">
        <f>IF((LEN(relatorio_Ananindeua3[[#This Row],[CIF/CPF/CNPJ]])=14),relatorio_Ananindeua3[[#This Row],[CIF/CPF/CNPJ]],relatorio_Ananindeua3[[#This Row],[Coluna2]])</f>
        <v>54443717000137</v>
      </c>
      <c r="L7624" t="str">
        <f t="shared" si="119"/>
        <v>544******37</v>
      </c>
    </row>
    <row r="7625" spans="1:12" x14ac:dyDescent="0.25">
      <c r="A7625" s="23" t="s">
        <v>13206</v>
      </c>
      <c r="B7625" s="23" t="s">
        <v>13207</v>
      </c>
      <c r="C7625" s="23" t="s">
        <v>32</v>
      </c>
      <c r="D7625" s="24">
        <v>45374.316307870373</v>
      </c>
      <c r="E7625" s="25" t="s">
        <v>15</v>
      </c>
      <c r="F7625" s="26" t="s">
        <v>16</v>
      </c>
      <c r="G7625" s="26" t="s">
        <v>14</v>
      </c>
      <c r="H7625" s="23">
        <v>0</v>
      </c>
      <c r="I7625" s="27"/>
      <c r="J7625" s="28">
        <v>0</v>
      </c>
      <c r="K7625" t="str">
        <f>IF((LEN(relatorio_Ananindeua3[[#This Row],[CIF/CPF/CNPJ]])=14),relatorio_Ananindeua3[[#This Row],[CIF/CPF/CNPJ]],relatorio_Ananindeua3[[#This Row],[Coluna2]])</f>
        <v>54445029000106</v>
      </c>
      <c r="L7625" t="str">
        <f t="shared" si="119"/>
        <v>544******06</v>
      </c>
    </row>
    <row r="7626" spans="1:12" x14ac:dyDescent="0.25">
      <c r="A7626" s="23" t="s">
        <v>13210</v>
      </c>
      <c r="B7626" s="23" t="s">
        <v>13211</v>
      </c>
      <c r="C7626" s="23" t="s">
        <v>32</v>
      </c>
      <c r="D7626" s="24">
        <v>45374.316307870373</v>
      </c>
      <c r="E7626" s="25" t="s">
        <v>15</v>
      </c>
      <c r="F7626" s="26" t="s">
        <v>16</v>
      </c>
      <c r="G7626" s="26" t="s">
        <v>14</v>
      </c>
      <c r="H7626" s="23">
        <v>0</v>
      </c>
      <c r="I7626" s="27"/>
      <c r="J7626" s="28">
        <v>0</v>
      </c>
      <c r="K7626" t="str">
        <f>IF((LEN(relatorio_Ananindeua3[[#This Row],[CIF/CPF/CNPJ]])=14),relatorio_Ananindeua3[[#This Row],[CIF/CPF/CNPJ]],relatorio_Ananindeua3[[#This Row],[Coluna2]])</f>
        <v>54445177000120</v>
      </c>
      <c r="L7626" t="str">
        <f t="shared" si="119"/>
        <v>544******20</v>
      </c>
    </row>
    <row r="7627" spans="1:12" x14ac:dyDescent="0.25">
      <c r="A7627" s="23" t="s">
        <v>13212</v>
      </c>
      <c r="B7627" s="23" t="s">
        <v>13213</v>
      </c>
      <c r="C7627" s="23" t="s">
        <v>32</v>
      </c>
      <c r="D7627" s="24">
        <v>45374.316319444442</v>
      </c>
      <c r="E7627" s="25" t="s">
        <v>15</v>
      </c>
      <c r="F7627" s="26" t="s">
        <v>16</v>
      </c>
      <c r="G7627" s="26" t="s">
        <v>14</v>
      </c>
      <c r="H7627" s="23">
        <v>0</v>
      </c>
      <c r="I7627" s="27"/>
      <c r="J7627" s="28">
        <v>0</v>
      </c>
      <c r="K7627" t="str">
        <f>IF((LEN(relatorio_Ananindeua3[[#This Row],[CIF/CPF/CNPJ]])=14),relatorio_Ananindeua3[[#This Row],[CIF/CPF/CNPJ]],relatorio_Ananindeua3[[#This Row],[Coluna2]])</f>
        <v>54445233000127</v>
      </c>
      <c r="L7627" t="str">
        <f t="shared" si="119"/>
        <v>544******27</v>
      </c>
    </row>
    <row r="7628" spans="1:12" x14ac:dyDescent="0.25">
      <c r="A7628" s="23" t="s">
        <v>13190</v>
      </c>
      <c r="B7628" s="23" t="s">
        <v>13191</v>
      </c>
      <c r="C7628" s="23" t="s">
        <v>32</v>
      </c>
      <c r="D7628" s="24">
        <v>45374.316331018519</v>
      </c>
      <c r="E7628" s="25" t="s">
        <v>15</v>
      </c>
      <c r="F7628" s="26" t="s">
        <v>16</v>
      </c>
      <c r="G7628" s="26" t="s">
        <v>14</v>
      </c>
      <c r="H7628" s="23">
        <v>0</v>
      </c>
      <c r="I7628" s="27"/>
      <c r="J7628" s="28">
        <v>0</v>
      </c>
      <c r="K7628" t="str">
        <f>IF((LEN(relatorio_Ananindeua3[[#This Row],[CIF/CPF/CNPJ]])=14),relatorio_Ananindeua3[[#This Row],[CIF/CPF/CNPJ]],relatorio_Ananindeua3[[#This Row],[Coluna2]])</f>
        <v>54440819000107</v>
      </c>
      <c r="L7628" t="str">
        <f t="shared" si="119"/>
        <v>544******07</v>
      </c>
    </row>
    <row r="7629" spans="1:12" x14ac:dyDescent="0.25">
      <c r="A7629" s="23" t="s">
        <v>13178</v>
      </c>
      <c r="B7629" s="23" t="s">
        <v>13179</v>
      </c>
      <c r="C7629" s="23" t="s">
        <v>32</v>
      </c>
      <c r="D7629" s="24">
        <v>45374.316354166665</v>
      </c>
      <c r="E7629" s="25" t="s">
        <v>15</v>
      </c>
      <c r="F7629" s="26" t="s">
        <v>16</v>
      </c>
      <c r="G7629" s="26" t="s">
        <v>14</v>
      </c>
      <c r="H7629" s="23">
        <v>0</v>
      </c>
      <c r="I7629" s="27"/>
      <c r="J7629" s="28">
        <v>0</v>
      </c>
      <c r="K7629" t="str">
        <f>IF((LEN(relatorio_Ananindeua3[[#This Row],[CIF/CPF/CNPJ]])=14),relatorio_Ananindeua3[[#This Row],[CIF/CPF/CNPJ]],relatorio_Ananindeua3[[#This Row],[Coluna2]])</f>
        <v>54430445000130</v>
      </c>
      <c r="L7629" t="str">
        <f t="shared" si="119"/>
        <v>544******30</v>
      </c>
    </row>
    <row r="7630" spans="1:12" x14ac:dyDescent="0.25">
      <c r="A7630" s="23" t="s">
        <v>13208</v>
      </c>
      <c r="B7630" s="23" t="s">
        <v>13209</v>
      </c>
      <c r="C7630" s="23" t="s">
        <v>32</v>
      </c>
      <c r="D7630" s="24">
        <v>45374.316365740742</v>
      </c>
      <c r="E7630" s="25" t="s">
        <v>15</v>
      </c>
      <c r="F7630" s="26" t="s">
        <v>16</v>
      </c>
      <c r="G7630" s="26" t="s">
        <v>14</v>
      </c>
      <c r="H7630" s="23">
        <v>0</v>
      </c>
      <c r="I7630" s="27"/>
      <c r="J7630" s="28">
        <v>0</v>
      </c>
      <c r="K7630" t="str">
        <f>IF((LEN(relatorio_Ananindeua3[[#This Row],[CIF/CPF/CNPJ]])=14),relatorio_Ananindeua3[[#This Row],[CIF/CPF/CNPJ]],relatorio_Ananindeua3[[#This Row],[Coluna2]])</f>
        <v>54445136000134</v>
      </c>
      <c r="L7630" t="str">
        <f t="shared" si="119"/>
        <v>544******34</v>
      </c>
    </row>
    <row r="7631" spans="1:12" x14ac:dyDescent="0.25">
      <c r="A7631" s="23" t="s">
        <v>6824</v>
      </c>
      <c r="B7631" s="23" t="s">
        <v>6825</v>
      </c>
      <c r="C7631" s="23" t="s">
        <v>34</v>
      </c>
      <c r="D7631" s="24">
        <v>45374.316400462965</v>
      </c>
      <c r="E7631" s="25" t="s">
        <v>15</v>
      </c>
      <c r="F7631" s="26" t="s">
        <v>16</v>
      </c>
      <c r="G7631" s="26" t="s">
        <v>14</v>
      </c>
      <c r="H7631" s="23">
        <v>0</v>
      </c>
      <c r="I7631" s="27"/>
      <c r="J7631" s="28">
        <v>0</v>
      </c>
      <c r="K7631" t="str">
        <f>IF((LEN(relatorio_Ananindeua3[[#This Row],[CIF/CPF/CNPJ]])=14),relatorio_Ananindeua3[[#This Row],[CIF/CPF/CNPJ]],relatorio_Ananindeua3[[#This Row],[Coluna2]])</f>
        <v>45982318000153</v>
      </c>
      <c r="L7631" t="str">
        <f t="shared" si="119"/>
        <v>459******53</v>
      </c>
    </row>
    <row r="7632" spans="1:12" x14ac:dyDescent="0.25">
      <c r="A7632" s="23" t="s">
        <v>5246</v>
      </c>
      <c r="B7632" s="23" t="s">
        <v>5247</v>
      </c>
      <c r="C7632" s="23" t="s">
        <v>34</v>
      </c>
      <c r="D7632" s="24">
        <v>45374.316412037035</v>
      </c>
      <c r="E7632" s="25" t="s">
        <v>15</v>
      </c>
      <c r="F7632" s="26" t="s">
        <v>16</v>
      </c>
      <c r="G7632" s="26" t="s">
        <v>14</v>
      </c>
      <c r="H7632" s="23">
        <v>0</v>
      </c>
      <c r="I7632" s="27"/>
      <c r="J7632" s="28">
        <v>0</v>
      </c>
      <c r="K7632" t="str">
        <f>IF((LEN(relatorio_Ananindeua3[[#This Row],[CIF/CPF/CNPJ]])=14),relatorio_Ananindeua3[[#This Row],[CIF/CPF/CNPJ]],relatorio_Ananindeua3[[#This Row],[Coluna2]])</f>
        <v>41127555000186</v>
      </c>
      <c r="L7632" t="str">
        <f t="shared" si="119"/>
        <v>411******86</v>
      </c>
    </row>
    <row r="7633" spans="1:12" x14ac:dyDescent="0.25">
      <c r="A7633" s="23" t="s">
        <v>8456</v>
      </c>
      <c r="B7633" s="23" t="s">
        <v>8457</v>
      </c>
      <c r="C7633" s="23" t="s">
        <v>34</v>
      </c>
      <c r="D7633" s="24">
        <v>45374.316423611112</v>
      </c>
      <c r="E7633" s="25" t="s">
        <v>15</v>
      </c>
      <c r="F7633" s="26" t="s">
        <v>16</v>
      </c>
      <c r="G7633" s="26" t="s">
        <v>14</v>
      </c>
      <c r="H7633" s="23">
        <v>0</v>
      </c>
      <c r="I7633" s="27"/>
      <c r="J7633" s="28">
        <v>0</v>
      </c>
      <c r="K7633" t="str">
        <f>IF((LEN(relatorio_Ananindeua3[[#This Row],[CIF/CPF/CNPJ]])=14),relatorio_Ananindeua3[[#This Row],[CIF/CPF/CNPJ]],relatorio_Ananindeua3[[#This Row],[Coluna2]])</f>
        <v>49837623000102</v>
      </c>
      <c r="L7633" t="str">
        <f t="shared" si="119"/>
        <v>498******02</v>
      </c>
    </row>
    <row r="7634" spans="1:12" x14ac:dyDescent="0.25">
      <c r="A7634" s="23" t="s">
        <v>5877</v>
      </c>
      <c r="B7634" s="23" t="s">
        <v>5878</v>
      </c>
      <c r="C7634" s="23" t="s">
        <v>34</v>
      </c>
      <c r="D7634" s="24">
        <v>45374.316469907404</v>
      </c>
      <c r="E7634" s="25" t="s">
        <v>15</v>
      </c>
      <c r="F7634" s="26" t="s">
        <v>16</v>
      </c>
      <c r="G7634" s="26" t="s">
        <v>14</v>
      </c>
      <c r="H7634" s="23">
        <v>0</v>
      </c>
      <c r="I7634" s="27"/>
      <c r="J7634" s="28">
        <v>0</v>
      </c>
      <c r="K7634" t="str">
        <f>IF((LEN(relatorio_Ananindeua3[[#This Row],[CIF/CPF/CNPJ]])=14),relatorio_Ananindeua3[[#This Row],[CIF/CPF/CNPJ]],relatorio_Ananindeua3[[#This Row],[Coluna2]])</f>
        <v>43225128000166</v>
      </c>
      <c r="L7634" t="str">
        <f t="shared" ref="L7634:L7697" si="120">_xlfn.CONCAT(LEFT(A7634,3),REPT("*",6),RIGHT(A7634,2))</f>
        <v>432******66</v>
      </c>
    </row>
    <row r="7635" spans="1:12" x14ac:dyDescent="0.25">
      <c r="A7635" s="23" t="s">
        <v>9733</v>
      </c>
      <c r="B7635" s="23" t="s">
        <v>9734</v>
      </c>
      <c r="C7635" s="23" t="s">
        <v>34</v>
      </c>
      <c r="D7635" s="24">
        <v>45374.316493055558</v>
      </c>
      <c r="E7635" s="25" t="s">
        <v>15</v>
      </c>
      <c r="F7635" s="26" t="s">
        <v>16</v>
      </c>
      <c r="G7635" s="26" t="s">
        <v>14</v>
      </c>
      <c r="H7635" s="23">
        <v>0</v>
      </c>
      <c r="I7635" s="27"/>
      <c r="J7635" s="28">
        <v>0</v>
      </c>
      <c r="K7635" t="str">
        <f>IF((LEN(relatorio_Ananindeua3[[#This Row],[CIF/CPF/CNPJ]])=14),relatorio_Ananindeua3[[#This Row],[CIF/CPF/CNPJ]],relatorio_Ananindeua3[[#This Row],[Coluna2]])</f>
        <v>52116671000116</v>
      </c>
      <c r="L7635" t="str">
        <f t="shared" si="120"/>
        <v>521******16</v>
      </c>
    </row>
    <row r="7636" spans="1:12" x14ac:dyDescent="0.25">
      <c r="A7636" s="23" t="s">
        <v>9853</v>
      </c>
      <c r="B7636" s="23" t="s">
        <v>9854</v>
      </c>
      <c r="C7636" s="23" t="s">
        <v>34</v>
      </c>
      <c r="D7636" s="24">
        <v>45374.316493055558</v>
      </c>
      <c r="E7636" s="25" t="s">
        <v>15</v>
      </c>
      <c r="F7636" s="26" t="s">
        <v>16</v>
      </c>
      <c r="G7636" s="26" t="s">
        <v>14</v>
      </c>
      <c r="H7636" s="23">
        <v>0</v>
      </c>
      <c r="I7636" s="27"/>
      <c r="J7636" s="28">
        <v>0</v>
      </c>
      <c r="K7636" t="str">
        <f>IF((LEN(relatorio_Ananindeua3[[#This Row],[CIF/CPF/CNPJ]])=14),relatorio_Ananindeua3[[#This Row],[CIF/CPF/CNPJ]],relatorio_Ananindeua3[[#This Row],[Coluna2]])</f>
        <v>52487606000105</v>
      </c>
      <c r="L7636" t="str">
        <f t="shared" si="120"/>
        <v>524******05</v>
      </c>
    </row>
    <row r="7637" spans="1:12" x14ac:dyDescent="0.25">
      <c r="A7637" s="23" t="s">
        <v>8203</v>
      </c>
      <c r="B7637" s="23" t="s">
        <v>8204</v>
      </c>
      <c r="C7637" s="23" t="s">
        <v>34</v>
      </c>
      <c r="D7637" s="24">
        <v>45374.316504629627</v>
      </c>
      <c r="E7637" s="25" t="s">
        <v>15</v>
      </c>
      <c r="F7637" s="26" t="s">
        <v>16</v>
      </c>
      <c r="G7637" s="26" t="s">
        <v>14</v>
      </c>
      <c r="H7637" s="23">
        <v>0</v>
      </c>
      <c r="I7637" s="27"/>
      <c r="J7637" s="28">
        <v>0</v>
      </c>
      <c r="K7637" t="str">
        <f>IF((LEN(relatorio_Ananindeua3[[#This Row],[CIF/CPF/CNPJ]])=14),relatorio_Ananindeua3[[#This Row],[CIF/CPF/CNPJ]],relatorio_Ananindeua3[[#This Row],[Coluna2]])</f>
        <v>49353570000154</v>
      </c>
      <c r="L7637" t="str">
        <f t="shared" si="120"/>
        <v>493******54</v>
      </c>
    </row>
    <row r="7638" spans="1:12" x14ac:dyDescent="0.25">
      <c r="A7638" s="23" t="s">
        <v>1175</v>
      </c>
      <c r="B7638" s="23" t="s">
        <v>1176</v>
      </c>
      <c r="C7638" s="23" t="s">
        <v>34</v>
      </c>
      <c r="D7638" s="24">
        <v>45374.31658564815</v>
      </c>
      <c r="E7638" s="25" t="s">
        <v>15</v>
      </c>
      <c r="F7638" s="26" t="s">
        <v>16</v>
      </c>
      <c r="G7638" s="26" t="s">
        <v>14</v>
      </c>
      <c r="H7638" s="23">
        <v>0</v>
      </c>
      <c r="I7638" s="27"/>
      <c r="J7638" s="28">
        <v>0</v>
      </c>
      <c r="K7638" t="str">
        <f>IF((LEN(relatorio_Ananindeua3[[#This Row],[CIF/CPF/CNPJ]])=14),relatorio_Ananindeua3[[#This Row],[CIF/CPF/CNPJ]],relatorio_Ananindeua3[[#This Row],[Coluna2]])</f>
        <v>19351961000179</v>
      </c>
      <c r="L7638" t="str">
        <f t="shared" si="120"/>
        <v>193******79</v>
      </c>
    </row>
    <row r="7639" spans="1:12" x14ac:dyDescent="0.25">
      <c r="A7639" s="23" t="s">
        <v>116</v>
      </c>
      <c r="B7639" s="23" t="s">
        <v>117</v>
      </c>
      <c r="C7639" s="23" t="s">
        <v>34</v>
      </c>
      <c r="D7639" s="24">
        <v>45374.31659722222</v>
      </c>
      <c r="E7639" s="25" t="s">
        <v>15</v>
      </c>
      <c r="F7639" s="26" t="s">
        <v>16</v>
      </c>
      <c r="G7639" s="26" t="s">
        <v>14</v>
      </c>
      <c r="H7639" s="23">
        <v>0</v>
      </c>
      <c r="I7639" s="27"/>
      <c r="J7639" s="28">
        <v>0</v>
      </c>
      <c r="K7639" t="str">
        <f>IF((LEN(relatorio_Ananindeua3[[#This Row],[CIF/CPF/CNPJ]])=14),relatorio_Ananindeua3[[#This Row],[CIF/CPF/CNPJ]],relatorio_Ananindeua3[[#This Row],[Coluna2]])</f>
        <v>11618624000193</v>
      </c>
      <c r="L7639" t="str">
        <f t="shared" si="120"/>
        <v>116******93</v>
      </c>
    </row>
    <row r="7640" spans="1:12" x14ac:dyDescent="0.25">
      <c r="A7640" s="23" t="s">
        <v>13214</v>
      </c>
      <c r="B7640" s="23" t="s">
        <v>13215</v>
      </c>
      <c r="C7640" s="23" t="s">
        <v>32</v>
      </c>
      <c r="D7640" s="24">
        <v>45374.323148148149</v>
      </c>
      <c r="E7640" s="25" t="s">
        <v>15</v>
      </c>
      <c r="F7640" s="26" t="s">
        <v>16</v>
      </c>
      <c r="G7640" s="26" t="s">
        <v>14</v>
      </c>
      <c r="H7640" s="23">
        <v>0</v>
      </c>
      <c r="I7640" s="27"/>
      <c r="J7640" s="28">
        <v>0</v>
      </c>
      <c r="K7640" t="str">
        <f>IF((LEN(relatorio_Ananindeua3[[#This Row],[CIF/CPF/CNPJ]])=14),relatorio_Ananindeua3[[#This Row],[CIF/CPF/CNPJ]],relatorio_Ananindeua3[[#This Row],[Coluna2]])</f>
        <v>54445669000116</v>
      </c>
      <c r="L7640" t="str">
        <f t="shared" si="120"/>
        <v>544******16</v>
      </c>
    </row>
    <row r="7641" spans="1:12" x14ac:dyDescent="0.25">
      <c r="A7641" s="23" t="s">
        <v>13222</v>
      </c>
      <c r="B7641" s="23" t="s">
        <v>13223</v>
      </c>
      <c r="C7641" s="23" t="s">
        <v>32</v>
      </c>
      <c r="D7641" s="24">
        <v>45375.31621527778</v>
      </c>
      <c r="E7641" s="25" t="s">
        <v>15</v>
      </c>
      <c r="F7641" s="26" t="s">
        <v>16</v>
      </c>
      <c r="G7641" s="26" t="s">
        <v>14</v>
      </c>
      <c r="H7641" s="23">
        <v>0</v>
      </c>
      <c r="I7641" s="27"/>
      <c r="J7641" s="28">
        <v>0</v>
      </c>
      <c r="K7641" t="str">
        <f>IF((LEN(relatorio_Ananindeua3[[#This Row],[CIF/CPF/CNPJ]])=14),relatorio_Ananindeua3[[#This Row],[CIF/CPF/CNPJ]],relatorio_Ananindeua3[[#This Row],[Coluna2]])</f>
        <v>54448644000176</v>
      </c>
      <c r="L7641" t="str">
        <f t="shared" si="120"/>
        <v>544******76</v>
      </c>
    </row>
    <row r="7642" spans="1:12" x14ac:dyDescent="0.25">
      <c r="A7642" s="23" t="s">
        <v>13220</v>
      </c>
      <c r="B7642" s="23" t="s">
        <v>13221</v>
      </c>
      <c r="C7642" s="23" t="s">
        <v>32</v>
      </c>
      <c r="D7642" s="24">
        <v>45375.31622685185</v>
      </c>
      <c r="E7642" s="25" t="s">
        <v>15</v>
      </c>
      <c r="F7642" s="26" t="s">
        <v>16</v>
      </c>
      <c r="G7642" s="26" t="s">
        <v>14</v>
      </c>
      <c r="H7642" s="23">
        <v>0</v>
      </c>
      <c r="I7642" s="27"/>
      <c r="J7642" s="28">
        <v>0</v>
      </c>
      <c r="K7642" t="str">
        <f>IF((LEN(relatorio_Ananindeua3[[#This Row],[CIF/CPF/CNPJ]])=14),relatorio_Ananindeua3[[#This Row],[CIF/CPF/CNPJ]],relatorio_Ananindeua3[[#This Row],[Coluna2]])</f>
        <v>54448210000176</v>
      </c>
      <c r="L7642" t="str">
        <f t="shared" si="120"/>
        <v>544******76</v>
      </c>
    </row>
    <row r="7643" spans="1:12" x14ac:dyDescent="0.25">
      <c r="A7643" s="23" t="s">
        <v>13218</v>
      </c>
      <c r="B7643" s="23" t="s">
        <v>13219</v>
      </c>
      <c r="C7643" s="23" t="s">
        <v>32</v>
      </c>
      <c r="D7643" s="24">
        <v>45375.316307870373</v>
      </c>
      <c r="E7643" s="25" t="s">
        <v>15</v>
      </c>
      <c r="F7643" s="26" t="s">
        <v>16</v>
      </c>
      <c r="G7643" s="26" t="s">
        <v>14</v>
      </c>
      <c r="H7643" s="23">
        <v>0</v>
      </c>
      <c r="I7643" s="27"/>
      <c r="J7643" s="28">
        <v>0</v>
      </c>
      <c r="K7643" t="str">
        <f>IF((LEN(relatorio_Ananindeua3[[#This Row],[CIF/CPF/CNPJ]])=14),relatorio_Ananindeua3[[#This Row],[CIF/CPF/CNPJ]],relatorio_Ananindeua3[[#This Row],[Coluna2]])</f>
        <v>54447312000177</v>
      </c>
      <c r="L7643" t="str">
        <f t="shared" si="120"/>
        <v>544******77</v>
      </c>
    </row>
    <row r="7644" spans="1:12" x14ac:dyDescent="0.25">
      <c r="A7644" s="23" t="s">
        <v>9410</v>
      </c>
      <c r="B7644" s="23" t="s">
        <v>9411</v>
      </c>
      <c r="C7644" s="23" t="s">
        <v>34</v>
      </c>
      <c r="D7644" s="24">
        <v>45375.316331018519</v>
      </c>
      <c r="E7644" s="25" t="s">
        <v>15</v>
      </c>
      <c r="F7644" s="26" t="s">
        <v>16</v>
      </c>
      <c r="G7644" s="26" t="s">
        <v>14</v>
      </c>
      <c r="H7644" s="23">
        <v>0</v>
      </c>
      <c r="I7644" s="27"/>
      <c r="J7644" s="28">
        <v>0</v>
      </c>
      <c r="K7644" t="str">
        <f>IF((LEN(relatorio_Ananindeua3[[#This Row],[CIF/CPF/CNPJ]])=14),relatorio_Ananindeua3[[#This Row],[CIF/CPF/CNPJ]],relatorio_Ananindeua3[[#This Row],[Coluna2]])</f>
        <v>51341182000103</v>
      </c>
      <c r="L7644" t="str">
        <f t="shared" si="120"/>
        <v>513******03</v>
      </c>
    </row>
    <row r="7645" spans="1:12" x14ac:dyDescent="0.25">
      <c r="A7645" s="23" t="s">
        <v>9723</v>
      </c>
      <c r="B7645" s="23" t="s">
        <v>9724</v>
      </c>
      <c r="C7645" s="23" t="s">
        <v>34</v>
      </c>
      <c r="D7645" s="24">
        <v>45375.316354166665</v>
      </c>
      <c r="E7645" s="25" t="s">
        <v>15</v>
      </c>
      <c r="F7645" s="26" t="s">
        <v>16</v>
      </c>
      <c r="G7645" s="26" t="s">
        <v>14</v>
      </c>
      <c r="H7645" s="23">
        <v>0</v>
      </c>
      <c r="I7645" s="27"/>
      <c r="J7645" s="28">
        <v>0</v>
      </c>
      <c r="K7645" t="str">
        <f>IF((LEN(relatorio_Ananindeua3[[#This Row],[CIF/CPF/CNPJ]])=14),relatorio_Ananindeua3[[#This Row],[CIF/CPF/CNPJ]],relatorio_Ananindeua3[[#This Row],[Coluna2]])</f>
        <v>52096348000128</v>
      </c>
      <c r="L7645" t="str">
        <f t="shared" si="120"/>
        <v>520******28</v>
      </c>
    </row>
    <row r="7646" spans="1:12" x14ac:dyDescent="0.25">
      <c r="A7646" s="23" t="s">
        <v>13216</v>
      </c>
      <c r="B7646" s="23" t="s">
        <v>13217</v>
      </c>
      <c r="C7646" s="23" t="s">
        <v>32</v>
      </c>
      <c r="D7646" s="24">
        <v>45375.316412037035</v>
      </c>
      <c r="E7646" s="25" t="s">
        <v>15</v>
      </c>
      <c r="F7646" s="26" t="s">
        <v>16</v>
      </c>
      <c r="G7646" s="26" t="s">
        <v>14</v>
      </c>
      <c r="H7646" s="23">
        <v>0</v>
      </c>
      <c r="I7646" s="27"/>
      <c r="J7646" s="28">
        <v>0</v>
      </c>
      <c r="K7646" t="str">
        <f>IF((LEN(relatorio_Ananindeua3[[#This Row],[CIF/CPF/CNPJ]])=14),relatorio_Ananindeua3[[#This Row],[CIF/CPF/CNPJ]],relatorio_Ananindeua3[[#This Row],[Coluna2]])</f>
        <v>54446686000178</v>
      </c>
      <c r="L7646" t="str">
        <f t="shared" si="120"/>
        <v>544******78</v>
      </c>
    </row>
    <row r="7647" spans="1:12" x14ac:dyDescent="0.25">
      <c r="A7647" s="23" t="s">
        <v>13224</v>
      </c>
      <c r="B7647" s="23" t="s">
        <v>13225</v>
      </c>
      <c r="C7647" s="23" t="s">
        <v>32</v>
      </c>
      <c r="D7647" s="24">
        <v>45375.316446759258</v>
      </c>
      <c r="E7647" s="25" t="s">
        <v>15</v>
      </c>
      <c r="F7647" s="26" t="s">
        <v>16</v>
      </c>
      <c r="G7647" s="26" t="s">
        <v>14</v>
      </c>
      <c r="H7647" s="23">
        <v>0</v>
      </c>
      <c r="I7647" s="27"/>
      <c r="J7647" s="28">
        <v>0</v>
      </c>
      <c r="K7647" t="str">
        <f>IF((LEN(relatorio_Ananindeua3[[#This Row],[CIF/CPF/CNPJ]])=14),relatorio_Ananindeua3[[#This Row],[CIF/CPF/CNPJ]],relatorio_Ananindeua3[[#This Row],[Coluna2]])</f>
        <v>54449357000180</v>
      </c>
      <c r="L7647" t="str">
        <f t="shared" si="120"/>
        <v>544******80</v>
      </c>
    </row>
    <row r="7648" spans="1:12" x14ac:dyDescent="0.25">
      <c r="A7648" s="23" t="s">
        <v>9424</v>
      </c>
      <c r="B7648" s="23" t="s">
        <v>9425</v>
      </c>
      <c r="C7648" s="23" t="s">
        <v>34</v>
      </c>
      <c r="D7648" s="24">
        <v>45375.316608796296</v>
      </c>
      <c r="E7648" s="25" t="s">
        <v>15</v>
      </c>
      <c r="F7648" s="26" t="s">
        <v>16</v>
      </c>
      <c r="G7648" s="26" t="s">
        <v>14</v>
      </c>
      <c r="H7648" s="23">
        <v>0</v>
      </c>
      <c r="I7648" s="27"/>
      <c r="J7648" s="28">
        <v>0</v>
      </c>
      <c r="K7648" t="str">
        <f>IF((LEN(relatorio_Ananindeua3[[#This Row],[CIF/CPF/CNPJ]])=14),relatorio_Ananindeua3[[#This Row],[CIF/CPF/CNPJ]],relatorio_Ananindeua3[[#This Row],[Coluna2]])</f>
        <v>51366048000159</v>
      </c>
      <c r="L7648" t="str">
        <f t="shared" si="120"/>
        <v>513******59</v>
      </c>
    </row>
    <row r="7649" spans="1:12" x14ac:dyDescent="0.25">
      <c r="A7649" s="23" t="s">
        <v>827</v>
      </c>
      <c r="B7649" s="23" t="s">
        <v>828</v>
      </c>
      <c r="C7649" s="23" t="s">
        <v>34</v>
      </c>
      <c r="D7649" s="24">
        <v>45375.316747685189</v>
      </c>
      <c r="E7649" s="25" t="s">
        <v>15</v>
      </c>
      <c r="F7649" s="26" t="s">
        <v>16</v>
      </c>
      <c r="G7649" s="26" t="s">
        <v>14</v>
      </c>
      <c r="H7649" s="23">
        <v>0</v>
      </c>
      <c r="I7649" s="27"/>
      <c r="J7649" s="28">
        <v>0</v>
      </c>
      <c r="K7649" t="str">
        <f>IF((LEN(relatorio_Ananindeua3[[#This Row],[CIF/CPF/CNPJ]])=14),relatorio_Ananindeua3[[#This Row],[CIF/CPF/CNPJ]],relatorio_Ananindeua3[[#This Row],[Coluna2]])</f>
        <v>15914636000116</v>
      </c>
      <c r="L7649" t="str">
        <f t="shared" si="120"/>
        <v>159******16</v>
      </c>
    </row>
    <row r="7650" spans="1:12" x14ac:dyDescent="0.25">
      <c r="A7650" s="23" t="s">
        <v>2448</v>
      </c>
      <c r="B7650" s="23" t="s">
        <v>2449</v>
      </c>
      <c r="C7650" s="23" t="s">
        <v>34</v>
      </c>
      <c r="D7650" s="24">
        <v>45375.316793981481</v>
      </c>
      <c r="E7650" s="25" t="s">
        <v>15</v>
      </c>
      <c r="F7650" s="26" t="s">
        <v>16</v>
      </c>
      <c r="G7650" s="26" t="s">
        <v>14</v>
      </c>
      <c r="H7650" s="23">
        <v>0</v>
      </c>
      <c r="I7650" s="27"/>
      <c r="J7650" s="28">
        <v>0</v>
      </c>
      <c r="K7650" t="str">
        <f>IF((LEN(relatorio_Ananindeua3[[#This Row],[CIF/CPF/CNPJ]])=14),relatorio_Ananindeua3[[#This Row],[CIF/CPF/CNPJ]],relatorio_Ananindeua3[[#This Row],[Coluna2]])</f>
        <v>28846218000180</v>
      </c>
      <c r="L7650" t="str">
        <f t="shared" si="120"/>
        <v>288******80</v>
      </c>
    </row>
    <row r="7651" spans="1:12" x14ac:dyDescent="0.25">
      <c r="A7651" s="23" t="s">
        <v>13226</v>
      </c>
      <c r="B7651" s="23" t="s">
        <v>13227</v>
      </c>
      <c r="C7651" s="23" t="s">
        <v>32</v>
      </c>
      <c r="D7651" s="24">
        <v>45375.330081018517</v>
      </c>
      <c r="E7651" s="25" t="s">
        <v>15</v>
      </c>
      <c r="F7651" s="26" t="s">
        <v>16</v>
      </c>
      <c r="G7651" s="26" t="s">
        <v>14</v>
      </c>
      <c r="H7651" s="23">
        <v>0</v>
      </c>
      <c r="I7651" s="27"/>
      <c r="J7651" s="28">
        <v>0</v>
      </c>
      <c r="K7651" t="str">
        <f>IF((LEN(relatorio_Ananindeua3[[#This Row],[CIF/CPF/CNPJ]])=14),relatorio_Ananindeua3[[#This Row],[CIF/CPF/CNPJ]],relatorio_Ananindeua3[[#This Row],[Coluna2]])</f>
        <v>54449514000158</v>
      </c>
      <c r="L7651" t="str">
        <f t="shared" si="120"/>
        <v>544******58</v>
      </c>
    </row>
    <row r="7652" spans="1:12" x14ac:dyDescent="0.25">
      <c r="A7652" s="23" t="s">
        <v>6491</v>
      </c>
      <c r="B7652" s="23" t="s">
        <v>6492</v>
      </c>
      <c r="C7652" s="23" t="s">
        <v>34</v>
      </c>
      <c r="D7652" s="24">
        <v>45375.33011574074</v>
      </c>
      <c r="E7652" s="25" t="s">
        <v>15</v>
      </c>
      <c r="F7652" s="26" t="s">
        <v>16</v>
      </c>
      <c r="G7652" s="26" t="s">
        <v>14</v>
      </c>
      <c r="H7652" s="23">
        <v>0</v>
      </c>
      <c r="I7652" s="27"/>
      <c r="J7652" s="28">
        <v>0</v>
      </c>
      <c r="K7652" t="str">
        <f>IF((LEN(relatorio_Ananindeua3[[#This Row],[CIF/CPF/CNPJ]])=14),relatorio_Ananindeua3[[#This Row],[CIF/CPF/CNPJ]],relatorio_Ananindeua3[[#This Row],[Coluna2]])</f>
        <v>45066286000146</v>
      </c>
      <c r="L7652" t="str">
        <f t="shared" si="120"/>
        <v>450******46</v>
      </c>
    </row>
    <row r="7653" spans="1:12" x14ac:dyDescent="0.25">
      <c r="A7653" s="23" t="s">
        <v>2370</v>
      </c>
      <c r="B7653" s="23" t="s">
        <v>2371</v>
      </c>
      <c r="C7653" s="23" t="s">
        <v>20</v>
      </c>
      <c r="D7653" s="24">
        <v>45376</v>
      </c>
      <c r="E7653" s="25" t="s">
        <v>15</v>
      </c>
      <c r="F7653" s="26" t="s">
        <v>19</v>
      </c>
      <c r="G7653" s="26" t="s">
        <v>13496</v>
      </c>
      <c r="H7653" s="23">
        <v>0</v>
      </c>
      <c r="I7653" s="27"/>
      <c r="J7653" s="28">
        <v>1.25</v>
      </c>
      <c r="K7653" t="str">
        <f>IF((LEN(relatorio_Ananindeua3[[#This Row],[CIF/CPF/CNPJ]])=14),relatorio_Ananindeua3[[#This Row],[CIF/CPF/CNPJ]],relatorio_Ananindeua3[[#This Row],[Coluna2]])</f>
        <v>28525600000516</v>
      </c>
      <c r="L7653" t="str">
        <f t="shared" si="120"/>
        <v>285******16</v>
      </c>
    </row>
    <row r="7654" spans="1:12" x14ac:dyDescent="0.25">
      <c r="A7654" s="23" t="s">
        <v>6904</v>
      </c>
      <c r="B7654" s="23" t="s">
        <v>6905</v>
      </c>
      <c r="C7654" s="23" t="s">
        <v>20</v>
      </c>
      <c r="D7654" s="24">
        <v>45376</v>
      </c>
      <c r="E7654" s="25" t="s">
        <v>15</v>
      </c>
      <c r="F7654" s="26" t="s">
        <v>19</v>
      </c>
      <c r="G7654" s="26" t="s">
        <v>13496</v>
      </c>
      <c r="H7654" s="23">
        <v>0</v>
      </c>
      <c r="I7654" s="27"/>
      <c r="J7654" s="28">
        <v>15</v>
      </c>
      <c r="K7654" t="str">
        <f>IF((LEN(relatorio_Ananindeua3[[#This Row],[CIF/CPF/CNPJ]])=14),relatorio_Ananindeua3[[#This Row],[CIF/CPF/CNPJ]],relatorio_Ananindeua3[[#This Row],[Coluna2]])</f>
        <v>46201083002393</v>
      </c>
      <c r="L7654" t="str">
        <f t="shared" si="120"/>
        <v>462******93</v>
      </c>
    </row>
    <row r="7655" spans="1:12" x14ac:dyDescent="0.25">
      <c r="A7655" s="23" t="s">
        <v>13467</v>
      </c>
      <c r="B7655" s="23" t="s">
        <v>13466</v>
      </c>
      <c r="C7655" s="23" t="s">
        <v>21</v>
      </c>
      <c r="D7655" s="24">
        <v>45376</v>
      </c>
      <c r="E7655" s="25" t="s">
        <v>15</v>
      </c>
      <c r="F7655" s="26" t="s">
        <v>19</v>
      </c>
      <c r="G7655" s="26" t="s">
        <v>13496</v>
      </c>
      <c r="H7655" s="23">
        <v>0</v>
      </c>
      <c r="I7655" s="27"/>
      <c r="J7655" s="28">
        <v>1005.97</v>
      </c>
      <c r="K7655" t="str">
        <f>IF((LEN(relatorio_Ananindeua3[[#This Row],[CIF/CPF/CNPJ]])=14),relatorio_Ananindeua3[[#This Row],[CIF/CPF/CNPJ]],relatorio_Ananindeua3[[#This Row],[Coluna2]])</f>
        <v>60975737005978</v>
      </c>
      <c r="L7655" t="str">
        <f t="shared" si="120"/>
        <v>609******78</v>
      </c>
    </row>
    <row r="7656" spans="1:12" x14ac:dyDescent="0.25">
      <c r="A7656" s="23" t="s">
        <v>13490</v>
      </c>
      <c r="B7656" s="23" t="s">
        <v>13491</v>
      </c>
      <c r="C7656" s="23" t="s">
        <v>20</v>
      </c>
      <c r="D7656" s="24">
        <v>45376</v>
      </c>
      <c r="E7656" s="25" t="s">
        <v>15</v>
      </c>
      <c r="F7656" s="26" t="s">
        <v>19</v>
      </c>
      <c r="G7656" s="26" t="s">
        <v>13496</v>
      </c>
      <c r="H7656" s="23">
        <v>0</v>
      </c>
      <c r="I7656" s="27"/>
      <c r="J7656" s="28">
        <v>37.840000000000003</v>
      </c>
      <c r="K7656" t="str">
        <f>IF((LEN(relatorio_Ananindeua3[[#This Row],[CIF/CPF/CNPJ]])=14),relatorio_Ananindeua3[[#This Row],[CIF/CPF/CNPJ]],relatorio_Ananindeua3[[#This Row],[Coluna2]])</f>
        <v>90912429000300</v>
      </c>
      <c r="L7656" t="str">
        <f t="shared" si="120"/>
        <v>909******00</v>
      </c>
    </row>
    <row r="7657" spans="1:12" x14ac:dyDescent="0.25">
      <c r="A7657" s="23" t="s">
        <v>13232</v>
      </c>
      <c r="B7657" s="23" t="s">
        <v>13233</v>
      </c>
      <c r="C7657" s="23" t="s">
        <v>32</v>
      </c>
      <c r="D7657" s="24">
        <v>45376.316261574073</v>
      </c>
      <c r="E7657" s="25" t="s">
        <v>15</v>
      </c>
      <c r="F7657" s="26" t="s">
        <v>16</v>
      </c>
      <c r="G7657" s="26" t="s">
        <v>14</v>
      </c>
      <c r="H7657" s="23">
        <v>0</v>
      </c>
      <c r="I7657" s="27"/>
      <c r="J7657" s="28">
        <v>0</v>
      </c>
      <c r="K7657" t="str">
        <f>IF((LEN(relatorio_Ananindeua3[[#This Row],[CIF/CPF/CNPJ]])=14),relatorio_Ananindeua3[[#This Row],[CIF/CPF/CNPJ]],relatorio_Ananindeua3[[#This Row],[Coluna2]])</f>
        <v>54450621000104</v>
      </c>
      <c r="L7657" t="str">
        <f t="shared" si="120"/>
        <v>544******04</v>
      </c>
    </row>
    <row r="7658" spans="1:12" x14ac:dyDescent="0.25">
      <c r="A7658" s="23" t="s">
        <v>13238</v>
      </c>
      <c r="B7658" s="23" t="s">
        <v>13239</v>
      </c>
      <c r="C7658" s="23" t="s">
        <v>32</v>
      </c>
      <c r="D7658" s="24">
        <v>45376.31627314815</v>
      </c>
      <c r="E7658" s="25" t="s">
        <v>15</v>
      </c>
      <c r="F7658" s="26" t="s">
        <v>16</v>
      </c>
      <c r="G7658" s="26" t="s">
        <v>14</v>
      </c>
      <c r="H7658" s="23">
        <v>0</v>
      </c>
      <c r="I7658" s="27"/>
      <c r="J7658" s="28">
        <v>0</v>
      </c>
      <c r="K7658" t="str">
        <f>IF((LEN(relatorio_Ananindeua3[[#This Row],[CIF/CPF/CNPJ]])=14),relatorio_Ananindeua3[[#This Row],[CIF/CPF/CNPJ]],relatorio_Ananindeua3[[#This Row],[Coluna2]])</f>
        <v>54451386000187</v>
      </c>
      <c r="L7658" t="str">
        <f t="shared" si="120"/>
        <v>544******87</v>
      </c>
    </row>
    <row r="7659" spans="1:12" x14ac:dyDescent="0.25">
      <c r="A7659" s="23" t="s">
        <v>13234</v>
      </c>
      <c r="B7659" s="23" t="s">
        <v>13235</v>
      </c>
      <c r="C7659" s="23" t="s">
        <v>32</v>
      </c>
      <c r="D7659" s="24">
        <v>45376.316284722219</v>
      </c>
      <c r="E7659" s="25" t="s">
        <v>15</v>
      </c>
      <c r="F7659" s="26" t="s">
        <v>16</v>
      </c>
      <c r="G7659" s="26" t="s">
        <v>14</v>
      </c>
      <c r="H7659" s="23">
        <v>0</v>
      </c>
      <c r="I7659" s="27"/>
      <c r="J7659" s="28">
        <v>0</v>
      </c>
      <c r="K7659" t="str">
        <f>IF((LEN(relatorio_Ananindeua3[[#This Row],[CIF/CPF/CNPJ]])=14),relatorio_Ananindeua3[[#This Row],[CIF/CPF/CNPJ]],relatorio_Ananindeua3[[#This Row],[Coluna2]])</f>
        <v>54450926000108</v>
      </c>
      <c r="L7659" t="str">
        <f t="shared" si="120"/>
        <v>544******08</v>
      </c>
    </row>
    <row r="7660" spans="1:12" x14ac:dyDescent="0.25">
      <c r="A7660" s="23" t="s">
        <v>13228</v>
      </c>
      <c r="B7660" s="23" t="s">
        <v>13229</v>
      </c>
      <c r="C7660" s="23" t="s">
        <v>32</v>
      </c>
      <c r="D7660" s="24">
        <v>45376.316296296296</v>
      </c>
      <c r="E7660" s="25" t="s">
        <v>15</v>
      </c>
      <c r="F7660" s="26" t="s">
        <v>16</v>
      </c>
      <c r="G7660" s="26" t="s">
        <v>14</v>
      </c>
      <c r="H7660" s="23">
        <v>0</v>
      </c>
      <c r="I7660" s="27"/>
      <c r="J7660" s="28">
        <v>0</v>
      </c>
      <c r="K7660" t="str">
        <f>IF((LEN(relatorio_Ananindeua3[[#This Row],[CIF/CPF/CNPJ]])=14),relatorio_Ananindeua3[[#This Row],[CIF/CPF/CNPJ]],relatorio_Ananindeua3[[#This Row],[Coluna2]])</f>
        <v>54449534000129</v>
      </c>
      <c r="L7660" t="str">
        <f t="shared" si="120"/>
        <v>544******29</v>
      </c>
    </row>
    <row r="7661" spans="1:12" x14ac:dyDescent="0.25">
      <c r="A7661" s="23" t="s">
        <v>13236</v>
      </c>
      <c r="B7661" s="23" t="s">
        <v>13237</v>
      </c>
      <c r="C7661" s="23" t="s">
        <v>32</v>
      </c>
      <c r="D7661" s="24">
        <v>45376.316342592596</v>
      </c>
      <c r="E7661" s="25" t="s">
        <v>15</v>
      </c>
      <c r="F7661" s="26" t="s">
        <v>16</v>
      </c>
      <c r="G7661" s="26" t="s">
        <v>14</v>
      </c>
      <c r="H7661" s="23">
        <v>0</v>
      </c>
      <c r="I7661" s="27"/>
      <c r="J7661" s="28">
        <v>0</v>
      </c>
      <c r="K7661" t="str">
        <f>IF((LEN(relatorio_Ananindeua3[[#This Row],[CIF/CPF/CNPJ]])=14),relatorio_Ananindeua3[[#This Row],[CIF/CPF/CNPJ]],relatorio_Ananindeua3[[#This Row],[Coluna2]])</f>
        <v>54451029000119</v>
      </c>
      <c r="L7661" t="str">
        <f t="shared" si="120"/>
        <v>544******19</v>
      </c>
    </row>
    <row r="7662" spans="1:12" x14ac:dyDescent="0.25">
      <c r="A7662" s="23" t="s">
        <v>13242</v>
      </c>
      <c r="B7662" s="23" t="s">
        <v>13243</v>
      </c>
      <c r="C7662" s="23" t="s">
        <v>32</v>
      </c>
      <c r="D7662" s="24">
        <v>45376.316354166665</v>
      </c>
      <c r="E7662" s="25" t="s">
        <v>15</v>
      </c>
      <c r="F7662" s="26" t="s">
        <v>16</v>
      </c>
      <c r="G7662" s="26" t="s">
        <v>14</v>
      </c>
      <c r="H7662" s="23">
        <v>0</v>
      </c>
      <c r="I7662" s="27"/>
      <c r="J7662" s="28">
        <v>0</v>
      </c>
      <c r="K7662" t="str">
        <f>IF((LEN(relatorio_Ananindeua3[[#This Row],[CIF/CPF/CNPJ]])=14),relatorio_Ananindeua3[[#This Row],[CIF/CPF/CNPJ]],relatorio_Ananindeua3[[#This Row],[Coluna2]])</f>
        <v>54451924000133</v>
      </c>
      <c r="L7662" t="str">
        <f t="shared" si="120"/>
        <v>544******33</v>
      </c>
    </row>
    <row r="7663" spans="1:12" x14ac:dyDescent="0.25">
      <c r="A7663" s="23" t="s">
        <v>13230</v>
      </c>
      <c r="B7663" s="23" t="s">
        <v>13231</v>
      </c>
      <c r="C7663" s="23" t="s">
        <v>32</v>
      </c>
      <c r="D7663" s="24">
        <v>45376.316377314812</v>
      </c>
      <c r="E7663" s="25" t="s">
        <v>15</v>
      </c>
      <c r="F7663" s="26" t="s">
        <v>16</v>
      </c>
      <c r="G7663" s="26" t="s">
        <v>14</v>
      </c>
      <c r="H7663" s="23">
        <v>0</v>
      </c>
      <c r="I7663" s="27"/>
      <c r="J7663" s="28">
        <v>0</v>
      </c>
      <c r="K7663" t="str">
        <f>IF((LEN(relatorio_Ananindeua3[[#This Row],[CIF/CPF/CNPJ]])=14),relatorio_Ananindeua3[[#This Row],[CIF/CPF/CNPJ]],relatorio_Ananindeua3[[#This Row],[Coluna2]])</f>
        <v>54450367000136</v>
      </c>
      <c r="L7663" t="str">
        <f t="shared" si="120"/>
        <v>544******36</v>
      </c>
    </row>
    <row r="7664" spans="1:12" x14ac:dyDescent="0.25">
      <c r="A7664" s="23" t="s">
        <v>13240</v>
      </c>
      <c r="B7664" s="23" t="s">
        <v>13241</v>
      </c>
      <c r="C7664" s="23" t="s">
        <v>32</v>
      </c>
      <c r="D7664" s="24">
        <v>45376.316377314812</v>
      </c>
      <c r="E7664" s="25" t="s">
        <v>15</v>
      </c>
      <c r="F7664" s="26" t="s">
        <v>16</v>
      </c>
      <c r="G7664" s="26" t="s">
        <v>14</v>
      </c>
      <c r="H7664" s="23">
        <v>0</v>
      </c>
      <c r="I7664" s="27"/>
      <c r="J7664" s="28">
        <v>0</v>
      </c>
      <c r="K7664" t="str">
        <f>IF((LEN(relatorio_Ananindeua3[[#This Row],[CIF/CPF/CNPJ]])=14),relatorio_Ananindeua3[[#This Row],[CIF/CPF/CNPJ]],relatorio_Ananindeua3[[#This Row],[Coluna2]])</f>
        <v>54451904000162</v>
      </c>
      <c r="L7664" t="str">
        <f t="shared" si="120"/>
        <v>544******62</v>
      </c>
    </row>
    <row r="7665" spans="1:12" x14ac:dyDescent="0.25">
      <c r="A7665" s="23" t="s">
        <v>2782</v>
      </c>
      <c r="B7665" s="23" t="s">
        <v>2783</v>
      </c>
      <c r="C7665" s="23" t="s">
        <v>34</v>
      </c>
      <c r="D7665" s="24">
        <v>45376.316423611112</v>
      </c>
      <c r="E7665" s="25" t="s">
        <v>15</v>
      </c>
      <c r="F7665" s="26" t="s">
        <v>16</v>
      </c>
      <c r="G7665" s="26" t="s">
        <v>14</v>
      </c>
      <c r="H7665" s="23">
        <v>0</v>
      </c>
      <c r="I7665" s="27"/>
      <c r="J7665" s="28">
        <v>0</v>
      </c>
      <c r="K7665" t="str">
        <f>IF((LEN(relatorio_Ananindeua3[[#This Row],[CIF/CPF/CNPJ]])=14),relatorio_Ananindeua3[[#This Row],[CIF/CPF/CNPJ]],relatorio_Ananindeua3[[#This Row],[Coluna2]])</f>
        <v>30395203000195</v>
      </c>
      <c r="L7665" t="str">
        <f t="shared" si="120"/>
        <v>303******95</v>
      </c>
    </row>
    <row r="7666" spans="1:12" x14ac:dyDescent="0.25">
      <c r="A7666" s="23" t="s">
        <v>5718</v>
      </c>
      <c r="B7666" s="23" t="s">
        <v>5719</v>
      </c>
      <c r="C7666" s="23" t="s">
        <v>34</v>
      </c>
      <c r="D7666" s="24">
        <v>45376.316469907404</v>
      </c>
      <c r="E7666" s="25" t="s">
        <v>15</v>
      </c>
      <c r="F7666" s="26" t="s">
        <v>16</v>
      </c>
      <c r="G7666" s="26" t="s">
        <v>14</v>
      </c>
      <c r="H7666" s="23">
        <v>0</v>
      </c>
      <c r="I7666" s="27"/>
      <c r="J7666" s="28">
        <v>0</v>
      </c>
      <c r="K7666" t="str">
        <f>IF((LEN(relatorio_Ananindeua3[[#This Row],[CIF/CPF/CNPJ]])=14),relatorio_Ananindeua3[[#This Row],[CIF/CPF/CNPJ]],relatorio_Ananindeua3[[#This Row],[Coluna2]])</f>
        <v>42616866000171</v>
      </c>
      <c r="L7666" t="str">
        <f t="shared" si="120"/>
        <v>426******71</v>
      </c>
    </row>
    <row r="7667" spans="1:12" x14ac:dyDescent="0.25">
      <c r="A7667" s="23" t="s">
        <v>853</v>
      </c>
      <c r="B7667" s="23" t="s">
        <v>854</v>
      </c>
      <c r="C7667" s="23" t="s">
        <v>34</v>
      </c>
      <c r="D7667" s="24">
        <v>45376.316481481481</v>
      </c>
      <c r="E7667" s="25" t="s">
        <v>15</v>
      </c>
      <c r="F7667" s="26" t="s">
        <v>16</v>
      </c>
      <c r="G7667" s="26" t="s">
        <v>14</v>
      </c>
      <c r="H7667" s="23">
        <v>0</v>
      </c>
      <c r="I7667" s="27"/>
      <c r="J7667" s="28">
        <v>0</v>
      </c>
      <c r="K7667" t="str">
        <f>IF((LEN(relatorio_Ananindeua3[[#This Row],[CIF/CPF/CNPJ]])=14),relatorio_Ananindeua3[[#This Row],[CIF/CPF/CNPJ]],relatorio_Ananindeua3[[#This Row],[Coluna2]])</f>
        <v>16609731000179</v>
      </c>
      <c r="L7667" t="str">
        <f t="shared" si="120"/>
        <v>166******79</v>
      </c>
    </row>
    <row r="7668" spans="1:12" x14ac:dyDescent="0.25">
      <c r="A7668" s="23" t="s">
        <v>12624</v>
      </c>
      <c r="B7668" s="23" t="s">
        <v>12625</v>
      </c>
      <c r="C7668" s="23" t="s">
        <v>32</v>
      </c>
      <c r="D7668" s="24">
        <v>45376.559745370374</v>
      </c>
      <c r="E7668" s="25" t="s">
        <v>15</v>
      </c>
      <c r="F7668" s="26" t="s">
        <v>16</v>
      </c>
      <c r="G7668" s="26" t="s">
        <v>14</v>
      </c>
      <c r="H7668" s="23">
        <v>0</v>
      </c>
      <c r="I7668" s="27"/>
      <c r="J7668" s="28">
        <v>0</v>
      </c>
      <c r="K7668" t="str">
        <f>IF((LEN(relatorio_Ananindeua3[[#This Row],[CIF/CPF/CNPJ]])=14),relatorio_Ananindeua3[[#This Row],[CIF/CPF/CNPJ]],relatorio_Ananindeua3[[#This Row],[Coluna2]])</f>
        <v>54226578000190</v>
      </c>
      <c r="L7668" t="str">
        <f t="shared" si="120"/>
        <v>542******90</v>
      </c>
    </row>
    <row r="7669" spans="1:12" x14ac:dyDescent="0.25">
      <c r="A7669" s="23" t="s">
        <v>956</v>
      </c>
      <c r="B7669" s="23" t="s">
        <v>957</v>
      </c>
      <c r="C7669" s="23" t="s">
        <v>21</v>
      </c>
      <c r="D7669" s="24">
        <v>45376.56591435185</v>
      </c>
      <c r="E7669" s="25" t="s">
        <v>15</v>
      </c>
      <c r="F7669" s="26" t="s">
        <v>19</v>
      </c>
      <c r="G7669" s="26" t="s">
        <v>13496</v>
      </c>
      <c r="H7669" s="23">
        <v>0</v>
      </c>
      <c r="I7669" s="27"/>
      <c r="J7669" s="28">
        <v>172.5</v>
      </c>
      <c r="K7669" t="str">
        <f>IF((LEN(relatorio_Ananindeua3[[#This Row],[CIF/CPF/CNPJ]])=14),relatorio_Ananindeua3[[#This Row],[CIF/CPF/CNPJ]],relatorio_Ananindeua3[[#This Row],[Coluna2]])</f>
        <v>17454167000125</v>
      </c>
      <c r="L7669" t="str">
        <f t="shared" si="120"/>
        <v>174******25</v>
      </c>
    </row>
    <row r="7670" spans="1:12" x14ac:dyDescent="0.25">
      <c r="A7670" s="23" t="s">
        <v>3951</v>
      </c>
      <c r="B7670" s="23" t="s">
        <v>3952</v>
      </c>
      <c r="C7670" s="23" t="s">
        <v>18</v>
      </c>
      <c r="D7670" s="24">
        <v>45376.574097222219</v>
      </c>
      <c r="E7670" s="25" t="s">
        <v>15</v>
      </c>
      <c r="F7670" s="26" t="s">
        <v>16</v>
      </c>
      <c r="G7670" s="26" t="s">
        <v>14</v>
      </c>
      <c r="H7670" s="23">
        <v>0</v>
      </c>
      <c r="I7670" s="27"/>
      <c r="J7670" s="28">
        <v>0</v>
      </c>
      <c r="K7670" t="str">
        <f>IF((LEN(relatorio_Ananindeua3[[#This Row],[CIF/CPF/CNPJ]])=14),relatorio_Ananindeua3[[#This Row],[CIF/CPF/CNPJ]],relatorio_Ananindeua3[[#This Row],[Coluna2]])</f>
        <v>35513495000137</v>
      </c>
      <c r="L7670" t="str">
        <f t="shared" si="120"/>
        <v>355******37</v>
      </c>
    </row>
    <row r="7671" spans="1:12" x14ac:dyDescent="0.25">
      <c r="A7671" s="23" t="s">
        <v>6459</v>
      </c>
      <c r="B7671" s="23" t="s">
        <v>6460</v>
      </c>
      <c r="C7671" s="23" t="s">
        <v>34</v>
      </c>
      <c r="D7671" s="24">
        <v>45376.688923611109</v>
      </c>
      <c r="E7671" s="25" t="s">
        <v>15</v>
      </c>
      <c r="F7671" s="26" t="s">
        <v>16</v>
      </c>
      <c r="G7671" s="26" t="s">
        <v>13496</v>
      </c>
      <c r="H7671" s="23">
        <v>0</v>
      </c>
      <c r="I7671" s="27"/>
      <c r="J7671" s="28">
        <v>0</v>
      </c>
      <c r="K7671" t="str">
        <f>IF((LEN(relatorio_Ananindeua3[[#This Row],[CIF/CPF/CNPJ]])=14),relatorio_Ananindeua3[[#This Row],[CIF/CPF/CNPJ]],relatorio_Ananindeua3[[#This Row],[Coluna2]])</f>
        <v>44958880000189</v>
      </c>
      <c r="L7671" t="str">
        <f t="shared" si="120"/>
        <v>449******89</v>
      </c>
    </row>
    <row r="7672" spans="1:12" x14ac:dyDescent="0.25">
      <c r="A7672" s="23" t="s">
        <v>5716</v>
      </c>
      <c r="B7672" s="23" t="s">
        <v>5717</v>
      </c>
      <c r="C7672" s="23" t="s">
        <v>20</v>
      </c>
      <c r="D7672" s="24">
        <v>45377</v>
      </c>
      <c r="E7672" s="25" t="s">
        <v>15</v>
      </c>
      <c r="F7672" s="26" t="s">
        <v>19</v>
      </c>
      <c r="G7672" s="26" t="s">
        <v>13496</v>
      </c>
      <c r="H7672" s="23">
        <v>0</v>
      </c>
      <c r="I7672" s="27"/>
      <c r="J7672" s="28">
        <v>0.37</v>
      </c>
      <c r="K7672" t="str">
        <f>IF((LEN(relatorio_Ananindeua3[[#This Row],[CIF/CPF/CNPJ]])=14),relatorio_Ananindeua3[[#This Row],[CIF/CPF/CNPJ]],relatorio_Ananindeua3[[#This Row],[Coluna2]])</f>
        <v>42611727002956</v>
      </c>
      <c r="L7672" t="str">
        <f t="shared" si="120"/>
        <v>426******56</v>
      </c>
    </row>
    <row r="7673" spans="1:12" x14ac:dyDescent="0.25">
      <c r="A7673" s="23" t="s">
        <v>13467</v>
      </c>
      <c r="B7673" s="23" t="s">
        <v>13466</v>
      </c>
      <c r="C7673" s="23" t="s">
        <v>21</v>
      </c>
      <c r="D7673" s="24">
        <v>45377</v>
      </c>
      <c r="E7673" s="25" t="s">
        <v>15</v>
      </c>
      <c r="F7673" s="26" t="s">
        <v>19</v>
      </c>
      <c r="G7673" s="26" t="s">
        <v>13496</v>
      </c>
      <c r="H7673" s="23">
        <v>0</v>
      </c>
      <c r="I7673" s="27"/>
      <c r="J7673" s="28">
        <v>1673.66</v>
      </c>
      <c r="K7673" t="str">
        <f>IF((LEN(relatorio_Ananindeua3[[#This Row],[CIF/CPF/CNPJ]])=14),relatorio_Ananindeua3[[#This Row],[CIF/CPF/CNPJ]],relatorio_Ananindeua3[[#This Row],[Coluna2]])</f>
        <v>60975737005978</v>
      </c>
      <c r="L7673" t="str">
        <f t="shared" si="120"/>
        <v>609******78</v>
      </c>
    </row>
    <row r="7674" spans="1:12" x14ac:dyDescent="0.25">
      <c r="A7674" s="23" t="s">
        <v>13482</v>
      </c>
      <c r="B7674" s="23" t="s">
        <v>13481</v>
      </c>
      <c r="C7674" s="23" t="s">
        <v>21</v>
      </c>
      <c r="D7674" s="24">
        <v>45377</v>
      </c>
      <c r="E7674" s="25" t="s">
        <v>15</v>
      </c>
      <c r="F7674" s="26" t="s">
        <v>19</v>
      </c>
      <c r="G7674" s="26" t="s">
        <v>13496</v>
      </c>
      <c r="H7674" s="23">
        <v>0</v>
      </c>
      <c r="I7674" s="27"/>
      <c r="J7674" s="28">
        <v>19693.95</v>
      </c>
      <c r="K7674" t="str">
        <f>IF((LEN(relatorio_Ananindeua3[[#This Row],[CIF/CPF/CNPJ]])=14),relatorio_Ananindeua3[[#This Row],[CIF/CPF/CNPJ]],relatorio_Ananindeua3[[#This Row],[Coluna2]])</f>
        <v>83367326007000</v>
      </c>
      <c r="L7674" t="str">
        <f t="shared" si="120"/>
        <v>833******00</v>
      </c>
    </row>
    <row r="7675" spans="1:12" x14ac:dyDescent="0.25">
      <c r="A7675" s="23" t="s">
        <v>13483</v>
      </c>
      <c r="B7675" s="23" t="s">
        <v>13481</v>
      </c>
      <c r="C7675" s="23" t="s">
        <v>21</v>
      </c>
      <c r="D7675" s="24">
        <v>45377</v>
      </c>
      <c r="E7675" s="25" t="s">
        <v>15</v>
      </c>
      <c r="F7675" s="26" t="s">
        <v>19</v>
      </c>
      <c r="G7675" s="26" t="s">
        <v>13496</v>
      </c>
      <c r="H7675" s="23">
        <v>0</v>
      </c>
      <c r="I7675" s="27"/>
      <c r="J7675" s="28">
        <v>27800.09</v>
      </c>
      <c r="K7675" t="str">
        <f>IF((LEN(relatorio_Ananindeua3[[#This Row],[CIF/CPF/CNPJ]])=14),relatorio_Ananindeua3[[#This Row],[CIF/CPF/CNPJ]],relatorio_Ananindeua3[[#This Row],[Coluna2]])</f>
        <v>83367326011547</v>
      </c>
      <c r="L7675" t="str">
        <f t="shared" si="120"/>
        <v>833******47</v>
      </c>
    </row>
    <row r="7676" spans="1:12" x14ac:dyDescent="0.25">
      <c r="A7676" s="23" t="s">
        <v>13280</v>
      </c>
      <c r="B7676" s="23" t="s">
        <v>13281</v>
      </c>
      <c r="C7676" s="23" t="s">
        <v>32</v>
      </c>
      <c r="D7676" s="24">
        <v>45377.031481481485</v>
      </c>
      <c r="E7676" s="25" t="s">
        <v>15</v>
      </c>
      <c r="F7676" s="26" t="s">
        <v>16</v>
      </c>
      <c r="G7676" s="26" t="s">
        <v>14</v>
      </c>
      <c r="H7676" s="23">
        <v>0</v>
      </c>
      <c r="I7676" s="27"/>
      <c r="J7676" s="28">
        <v>0</v>
      </c>
      <c r="K7676" t="str">
        <f>IF((LEN(relatorio_Ananindeua3[[#This Row],[CIF/CPF/CNPJ]])=14),relatorio_Ananindeua3[[#This Row],[CIF/CPF/CNPJ]],relatorio_Ananindeua3[[#This Row],[Coluna2]])</f>
        <v>54470268000116</v>
      </c>
      <c r="L7676" t="str">
        <f t="shared" si="120"/>
        <v>544******16</v>
      </c>
    </row>
    <row r="7677" spans="1:12" x14ac:dyDescent="0.25">
      <c r="A7677" s="23" t="s">
        <v>13264</v>
      </c>
      <c r="B7677" s="23" t="s">
        <v>13265</v>
      </c>
      <c r="C7677" s="23" t="s">
        <v>32</v>
      </c>
      <c r="D7677" s="24">
        <v>45377.031527777777</v>
      </c>
      <c r="E7677" s="25" t="s">
        <v>15</v>
      </c>
      <c r="F7677" s="26" t="s">
        <v>16</v>
      </c>
      <c r="G7677" s="26" t="s">
        <v>14</v>
      </c>
      <c r="H7677" s="23">
        <v>0</v>
      </c>
      <c r="I7677" s="27"/>
      <c r="J7677" s="28">
        <v>0</v>
      </c>
      <c r="K7677" t="str">
        <f>IF((LEN(relatorio_Ananindeua3[[#This Row],[CIF/CPF/CNPJ]])=14),relatorio_Ananindeua3[[#This Row],[CIF/CPF/CNPJ]],relatorio_Ananindeua3[[#This Row],[Coluna2]])</f>
        <v>54466381000128</v>
      </c>
      <c r="L7677" t="str">
        <f t="shared" si="120"/>
        <v>544******28</v>
      </c>
    </row>
    <row r="7678" spans="1:12" x14ac:dyDescent="0.25">
      <c r="A7678" s="23" t="s">
        <v>13274</v>
      </c>
      <c r="B7678" s="23" t="s">
        <v>13275</v>
      </c>
      <c r="C7678" s="23" t="s">
        <v>32</v>
      </c>
      <c r="D7678" s="24">
        <v>45377.31622685185</v>
      </c>
      <c r="E7678" s="25" t="s">
        <v>15</v>
      </c>
      <c r="F7678" s="26" t="s">
        <v>16</v>
      </c>
      <c r="G7678" s="26" t="s">
        <v>14</v>
      </c>
      <c r="H7678" s="23">
        <v>0</v>
      </c>
      <c r="I7678" s="27"/>
      <c r="J7678" s="28">
        <v>0</v>
      </c>
      <c r="K7678" t="str">
        <f>IF((LEN(relatorio_Ananindeua3[[#This Row],[CIF/CPF/CNPJ]])=14),relatorio_Ananindeua3[[#This Row],[CIF/CPF/CNPJ]],relatorio_Ananindeua3[[#This Row],[Coluna2]])</f>
        <v>54469324000100</v>
      </c>
      <c r="L7678" t="str">
        <f t="shared" si="120"/>
        <v>544******00</v>
      </c>
    </row>
    <row r="7679" spans="1:12" x14ac:dyDescent="0.25">
      <c r="A7679" s="23" t="s">
        <v>13268</v>
      </c>
      <c r="B7679" s="23" t="s">
        <v>13269</v>
      </c>
      <c r="C7679" s="23" t="s">
        <v>32</v>
      </c>
      <c r="D7679" s="24">
        <v>45377.316238425927</v>
      </c>
      <c r="E7679" s="25" t="s">
        <v>15</v>
      </c>
      <c r="F7679" s="26" t="s">
        <v>16</v>
      </c>
      <c r="G7679" s="26" t="s">
        <v>14</v>
      </c>
      <c r="H7679" s="23">
        <v>0</v>
      </c>
      <c r="I7679" s="27"/>
      <c r="J7679" s="28">
        <v>0</v>
      </c>
      <c r="K7679" t="str">
        <f>IF((LEN(relatorio_Ananindeua3[[#This Row],[CIF/CPF/CNPJ]])=14),relatorio_Ananindeua3[[#This Row],[CIF/CPF/CNPJ]],relatorio_Ananindeua3[[#This Row],[Coluna2]])</f>
        <v>54467540000109</v>
      </c>
      <c r="L7679" t="str">
        <f t="shared" si="120"/>
        <v>544******09</v>
      </c>
    </row>
    <row r="7680" spans="1:12" x14ac:dyDescent="0.25">
      <c r="A7680" s="23" t="s">
        <v>13270</v>
      </c>
      <c r="B7680" s="23" t="s">
        <v>13271</v>
      </c>
      <c r="C7680" s="23" t="s">
        <v>32</v>
      </c>
      <c r="D7680" s="24">
        <v>45377.316643518519</v>
      </c>
      <c r="E7680" s="25" t="s">
        <v>15</v>
      </c>
      <c r="F7680" s="26" t="s">
        <v>16</v>
      </c>
      <c r="G7680" s="26" t="s">
        <v>14</v>
      </c>
      <c r="H7680" s="23">
        <v>0</v>
      </c>
      <c r="I7680" s="27"/>
      <c r="J7680" s="28">
        <v>0</v>
      </c>
      <c r="K7680" t="str">
        <f>IF((LEN(relatorio_Ananindeua3[[#This Row],[CIF/CPF/CNPJ]])=14),relatorio_Ananindeua3[[#This Row],[CIF/CPF/CNPJ]],relatorio_Ananindeua3[[#This Row],[Coluna2]])</f>
        <v>54468910000122</v>
      </c>
      <c r="L7680" t="str">
        <f t="shared" si="120"/>
        <v>544******22</v>
      </c>
    </row>
    <row r="7681" spans="1:12" x14ac:dyDescent="0.25">
      <c r="A7681" s="23" t="s">
        <v>13246</v>
      </c>
      <c r="B7681" s="23" t="s">
        <v>13247</v>
      </c>
      <c r="C7681" s="23" t="s">
        <v>32</v>
      </c>
      <c r="D7681" s="24">
        <v>45377.317372685182</v>
      </c>
      <c r="E7681" s="25" t="s">
        <v>15</v>
      </c>
      <c r="F7681" s="26" t="s">
        <v>16</v>
      </c>
      <c r="G7681" s="26" t="s">
        <v>14</v>
      </c>
      <c r="H7681" s="23">
        <v>0</v>
      </c>
      <c r="I7681" s="27"/>
      <c r="J7681" s="28">
        <v>0</v>
      </c>
      <c r="K7681" t="str">
        <f>IF((LEN(relatorio_Ananindeua3[[#This Row],[CIF/CPF/CNPJ]])=14),relatorio_Ananindeua3[[#This Row],[CIF/CPF/CNPJ]],relatorio_Ananindeua3[[#This Row],[Coluna2]])</f>
        <v>54458009000170</v>
      </c>
      <c r="L7681" t="str">
        <f t="shared" si="120"/>
        <v>544******70</v>
      </c>
    </row>
    <row r="7682" spans="1:12" x14ac:dyDescent="0.25">
      <c r="A7682" s="23" t="s">
        <v>10620</v>
      </c>
      <c r="B7682" s="23" t="s">
        <v>10621</v>
      </c>
      <c r="C7682" s="23" t="s">
        <v>34</v>
      </c>
      <c r="D7682" s="24">
        <v>45377.318136574075</v>
      </c>
      <c r="E7682" s="25" t="s">
        <v>15</v>
      </c>
      <c r="F7682" s="26" t="s">
        <v>16</v>
      </c>
      <c r="G7682" s="26" t="s">
        <v>14</v>
      </c>
      <c r="H7682" s="23">
        <v>0</v>
      </c>
      <c r="I7682" s="27"/>
      <c r="J7682" s="28">
        <v>0</v>
      </c>
      <c r="K7682" t="str">
        <f>IF((LEN(relatorio_Ananindeua3[[#This Row],[CIF/CPF/CNPJ]])=14),relatorio_Ananindeua3[[#This Row],[CIF/CPF/CNPJ]],relatorio_Ananindeua3[[#This Row],[Coluna2]])</f>
        <v>53515882000194</v>
      </c>
      <c r="L7682" t="str">
        <f t="shared" si="120"/>
        <v>535******94</v>
      </c>
    </row>
    <row r="7683" spans="1:12" x14ac:dyDescent="0.25">
      <c r="A7683" s="23" t="s">
        <v>13284</v>
      </c>
      <c r="B7683" s="23" t="s">
        <v>13285</v>
      </c>
      <c r="C7683" s="23" t="s">
        <v>32</v>
      </c>
      <c r="D7683" s="24">
        <v>45377.318136574075</v>
      </c>
      <c r="E7683" s="25" t="s">
        <v>15</v>
      </c>
      <c r="F7683" s="26" t="s">
        <v>16</v>
      </c>
      <c r="G7683" s="26" t="s">
        <v>14</v>
      </c>
      <c r="H7683" s="23">
        <v>0</v>
      </c>
      <c r="I7683" s="27"/>
      <c r="J7683" s="28">
        <v>0</v>
      </c>
      <c r="K7683" t="str">
        <f>IF((LEN(relatorio_Ananindeua3[[#This Row],[CIF/CPF/CNPJ]])=14),relatorio_Ananindeua3[[#This Row],[CIF/CPF/CNPJ]],relatorio_Ananindeua3[[#This Row],[Coluna2]])</f>
        <v>54471584000102</v>
      </c>
      <c r="L7683" t="str">
        <f t="shared" si="120"/>
        <v>544******02</v>
      </c>
    </row>
    <row r="7684" spans="1:12" x14ac:dyDescent="0.25">
      <c r="A7684" s="23" t="s">
        <v>13266</v>
      </c>
      <c r="B7684" s="23" t="s">
        <v>13267</v>
      </c>
      <c r="C7684" s="23" t="s">
        <v>32</v>
      </c>
      <c r="D7684" s="24">
        <v>45377.318842592591</v>
      </c>
      <c r="E7684" s="25" t="s">
        <v>15</v>
      </c>
      <c r="F7684" s="26" t="s">
        <v>16</v>
      </c>
      <c r="G7684" s="26" t="s">
        <v>14</v>
      </c>
      <c r="H7684" s="23">
        <v>0</v>
      </c>
      <c r="I7684" s="27"/>
      <c r="J7684" s="28">
        <v>0</v>
      </c>
      <c r="K7684" t="str">
        <f>IF((LEN(relatorio_Ananindeua3[[#This Row],[CIF/CPF/CNPJ]])=14),relatorio_Ananindeua3[[#This Row],[CIF/CPF/CNPJ]],relatorio_Ananindeua3[[#This Row],[Coluna2]])</f>
        <v>54467013000102</v>
      </c>
      <c r="L7684" t="str">
        <f t="shared" si="120"/>
        <v>544******02</v>
      </c>
    </row>
    <row r="7685" spans="1:12" x14ac:dyDescent="0.25">
      <c r="A7685" s="23" t="s">
        <v>13276</v>
      </c>
      <c r="B7685" s="23" t="s">
        <v>13277</v>
      </c>
      <c r="C7685" s="23" t="s">
        <v>32</v>
      </c>
      <c r="D7685" s="24">
        <v>45377.318854166668</v>
      </c>
      <c r="E7685" s="25" t="s">
        <v>15</v>
      </c>
      <c r="F7685" s="26" t="s">
        <v>16</v>
      </c>
      <c r="G7685" s="26" t="s">
        <v>14</v>
      </c>
      <c r="H7685" s="23">
        <v>0</v>
      </c>
      <c r="I7685" s="27"/>
      <c r="J7685" s="28">
        <v>0</v>
      </c>
      <c r="K7685" t="str">
        <f>IF((LEN(relatorio_Ananindeua3[[#This Row],[CIF/CPF/CNPJ]])=14),relatorio_Ananindeua3[[#This Row],[CIF/CPF/CNPJ]],relatorio_Ananindeua3[[#This Row],[Coluna2]])</f>
        <v>54469517000153</v>
      </c>
      <c r="L7685" t="str">
        <f t="shared" si="120"/>
        <v>544******53</v>
      </c>
    </row>
    <row r="7686" spans="1:12" x14ac:dyDescent="0.25">
      <c r="A7686" s="23" t="s">
        <v>13244</v>
      </c>
      <c r="B7686" s="23" t="s">
        <v>13245</v>
      </c>
      <c r="C7686" s="23" t="s">
        <v>32</v>
      </c>
      <c r="D7686" s="24">
        <v>45377.31890046296</v>
      </c>
      <c r="E7686" s="25" t="s">
        <v>15</v>
      </c>
      <c r="F7686" s="26" t="s">
        <v>16</v>
      </c>
      <c r="G7686" s="26" t="s">
        <v>14</v>
      </c>
      <c r="H7686" s="23">
        <v>0</v>
      </c>
      <c r="I7686" s="27"/>
      <c r="J7686" s="28">
        <v>0</v>
      </c>
      <c r="K7686" t="str">
        <f>IF((LEN(relatorio_Ananindeua3[[#This Row],[CIF/CPF/CNPJ]])=14),relatorio_Ananindeua3[[#This Row],[CIF/CPF/CNPJ]],relatorio_Ananindeua3[[#This Row],[Coluna2]])</f>
        <v>54455932000158</v>
      </c>
      <c r="L7686" t="str">
        <f t="shared" si="120"/>
        <v>544******58</v>
      </c>
    </row>
    <row r="7687" spans="1:12" x14ac:dyDescent="0.25">
      <c r="A7687" s="23" t="s">
        <v>13254</v>
      </c>
      <c r="B7687" s="23" t="s">
        <v>13255</v>
      </c>
      <c r="C7687" s="23" t="s">
        <v>32</v>
      </c>
      <c r="D7687" s="24">
        <v>45377.318912037037</v>
      </c>
      <c r="E7687" s="25" t="s">
        <v>15</v>
      </c>
      <c r="F7687" s="26" t="s">
        <v>16</v>
      </c>
      <c r="G7687" s="26" t="s">
        <v>14</v>
      </c>
      <c r="H7687" s="23">
        <v>0</v>
      </c>
      <c r="I7687" s="27"/>
      <c r="J7687" s="28">
        <v>0</v>
      </c>
      <c r="K7687" t="str">
        <f>IF((LEN(relatorio_Ananindeua3[[#This Row],[CIF/CPF/CNPJ]])=14),relatorio_Ananindeua3[[#This Row],[CIF/CPF/CNPJ]],relatorio_Ananindeua3[[#This Row],[Coluna2]])</f>
        <v>54460755000106</v>
      </c>
      <c r="L7687" t="str">
        <f t="shared" si="120"/>
        <v>544******06</v>
      </c>
    </row>
    <row r="7688" spans="1:12" x14ac:dyDescent="0.25">
      <c r="A7688" s="23" t="s">
        <v>13262</v>
      </c>
      <c r="B7688" s="23" t="s">
        <v>13263</v>
      </c>
      <c r="C7688" s="23" t="s">
        <v>32</v>
      </c>
      <c r="D7688" s="24">
        <v>45377.318923611114</v>
      </c>
      <c r="E7688" s="25" t="s">
        <v>15</v>
      </c>
      <c r="F7688" s="26" t="s">
        <v>16</v>
      </c>
      <c r="G7688" s="26" t="s">
        <v>14</v>
      </c>
      <c r="H7688" s="23">
        <v>0</v>
      </c>
      <c r="I7688" s="27"/>
      <c r="J7688" s="28">
        <v>0</v>
      </c>
      <c r="K7688" t="str">
        <f>IF((LEN(relatorio_Ananindeua3[[#This Row],[CIF/CPF/CNPJ]])=14),relatorio_Ananindeua3[[#This Row],[CIF/CPF/CNPJ]],relatorio_Ananindeua3[[#This Row],[Coluna2]])</f>
        <v>54463410000106</v>
      </c>
      <c r="L7688" t="str">
        <f t="shared" si="120"/>
        <v>544******06</v>
      </c>
    </row>
    <row r="7689" spans="1:12" x14ac:dyDescent="0.25">
      <c r="A7689" s="23" t="s">
        <v>8886</v>
      </c>
      <c r="B7689" s="23" t="s">
        <v>8887</v>
      </c>
      <c r="C7689" s="23" t="s">
        <v>34</v>
      </c>
      <c r="D7689" s="24">
        <v>45377.321759259263</v>
      </c>
      <c r="E7689" s="25" t="s">
        <v>15</v>
      </c>
      <c r="F7689" s="26" t="s">
        <v>16</v>
      </c>
      <c r="G7689" s="26" t="s">
        <v>14</v>
      </c>
      <c r="H7689" s="23">
        <v>0</v>
      </c>
      <c r="I7689" s="27"/>
      <c r="J7689" s="28">
        <v>0</v>
      </c>
      <c r="K7689" t="str">
        <f>IF((LEN(relatorio_Ananindeua3[[#This Row],[CIF/CPF/CNPJ]])=14),relatorio_Ananindeua3[[#This Row],[CIF/CPF/CNPJ]],relatorio_Ananindeua3[[#This Row],[Coluna2]])</f>
        <v>50494676000157</v>
      </c>
      <c r="L7689" t="str">
        <f t="shared" si="120"/>
        <v>504******57</v>
      </c>
    </row>
    <row r="7690" spans="1:12" x14ac:dyDescent="0.25">
      <c r="A7690" s="23" t="s">
        <v>7040</v>
      </c>
      <c r="B7690" s="23" t="s">
        <v>7041</v>
      </c>
      <c r="C7690" s="23" t="s">
        <v>34</v>
      </c>
      <c r="D7690" s="24">
        <v>45377.321770833332</v>
      </c>
      <c r="E7690" s="25" t="s">
        <v>15</v>
      </c>
      <c r="F7690" s="26" t="s">
        <v>16</v>
      </c>
      <c r="G7690" s="26" t="s">
        <v>14</v>
      </c>
      <c r="H7690" s="23">
        <v>0</v>
      </c>
      <c r="I7690" s="27"/>
      <c r="J7690" s="28">
        <v>0</v>
      </c>
      <c r="K7690" t="str">
        <f>IF((LEN(relatorio_Ananindeua3[[#This Row],[CIF/CPF/CNPJ]])=14),relatorio_Ananindeua3[[#This Row],[CIF/CPF/CNPJ]],relatorio_Ananindeua3[[#This Row],[Coluna2]])</f>
        <v>46503674000100</v>
      </c>
      <c r="L7690" t="str">
        <f t="shared" si="120"/>
        <v>465******00</v>
      </c>
    </row>
    <row r="7691" spans="1:12" x14ac:dyDescent="0.25">
      <c r="A7691" s="23" t="s">
        <v>13278</v>
      </c>
      <c r="B7691" s="23" t="s">
        <v>13279</v>
      </c>
      <c r="C7691" s="23" t="s">
        <v>32</v>
      </c>
      <c r="D7691" s="24">
        <v>45377.323807870373</v>
      </c>
      <c r="E7691" s="25" t="s">
        <v>15</v>
      </c>
      <c r="F7691" s="26" t="s">
        <v>16</v>
      </c>
      <c r="G7691" s="26" t="s">
        <v>14</v>
      </c>
      <c r="H7691" s="23">
        <v>0</v>
      </c>
      <c r="I7691" s="27"/>
      <c r="J7691" s="28">
        <v>0</v>
      </c>
      <c r="K7691" t="str">
        <f>IF((LEN(relatorio_Ananindeua3[[#This Row],[CIF/CPF/CNPJ]])=14),relatorio_Ananindeua3[[#This Row],[CIF/CPF/CNPJ]],relatorio_Ananindeua3[[#This Row],[Coluna2]])</f>
        <v>54469885000100</v>
      </c>
      <c r="L7691" t="str">
        <f t="shared" si="120"/>
        <v>544******00</v>
      </c>
    </row>
    <row r="7692" spans="1:12" x14ac:dyDescent="0.25">
      <c r="A7692" s="23" t="s">
        <v>13256</v>
      </c>
      <c r="B7692" s="23" t="s">
        <v>13257</v>
      </c>
      <c r="C7692" s="23" t="s">
        <v>32</v>
      </c>
      <c r="D7692" s="24">
        <v>45377.323831018519</v>
      </c>
      <c r="E7692" s="25" t="s">
        <v>15</v>
      </c>
      <c r="F7692" s="26" t="s">
        <v>16</v>
      </c>
      <c r="G7692" s="26" t="s">
        <v>14</v>
      </c>
      <c r="H7692" s="23">
        <v>0</v>
      </c>
      <c r="I7692" s="27"/>
      <c r="J7692" s="28">
        <v>0</v>
      </c>
      <c r="K7692" t="str">
        <f>IF((LEN(relatorio_Ananindeua3[[#This Row],[CIF/CPF/CNPJ]])=14),relatorio_Ananindeua3[[#This Row],[CIF/CPF/CNPJ]],relatorio_Ananindeua3[[#This Row],[Coluna2]])</f>
        <v>54460922000100</v>
      </c>
      <c r="L7692" t="str">
        <f t="shared" si="120"/>
        <v>544******00</v>
      </c>
    </row>
    <row r="7693" spans="1:12" x14ac:dyDescent="0.25">
      <c r="A7693" s="23" t="s">
        <v>5602</v>
      </c>
      <c r="B7693" s="23" t="s">
        <v>5603</v>
      </c>
      <c r="C7693" s="23" t="s">
        <v>34</v>
      </c>
      <c r="D7693" s="24">
        <v>45377.323865740742</v>
      </c>
      <c r="E7693" s="25" t="s">
        <v>15</v>
      </c>
      <c r="F7693" s="26" t="s">
        <v>16</v>
      </c>
      <c r="G7693" s="26" t="s">
        <v>14</v>
      </c>
      <c r="H7693" s="23">
        <v>0</v>
      </c>
      <c r="I7693" s="27"/>
      <c r="J7693" s="28">
        <v>0</v>
      </c>
      <c r="K7693" t="str">
        <f>IF((LEN(relatorio_Ananindeua3[[#This Row],[CIF/CPF/CNPJ]])=14),relatorio_Ananindeua3[[#This Row],[CIF/CPF/CNPJ]],relatorio_Ananindeua3[[#This Row],[Coluna2]])</f>
        <v>42215127000178</v>
      </c>
      <c r="L7693" t="str">
        <f t="shared" si="120"/>
        <v>422******78</v>
      </c>
    </row>
    <row r="7694" spans="1:12" x14ac:dyDescent="0.25">
      <c r="A7694" s="23" t="s">
        <v>13272</v>
      </c>
      <c r="B7694" s="23" t="s">
        <v>13273</v>
      </c>
      <c r="C7694" s="23" t="s">
        <v>32</v>
      </c>
      <c r="D7694" s="24">
        <v>45377.323888888888</v>
      </c>
      <c r="E7694" s="25" t="s">
        <v>15</v>
      </c>
      <c r="F7694" s="26" t="s">
        <v>16</v>
      </c>
      <c r="G7694" s="26" t="s">
        <v>14</v>
      </c>
      <c r="H7694" s="23">
        <v>0</v>
      </c>
      <c r="I7694" s="27"/>
      <c r="J7694" s="28">
        <v>0</v>
      </c>
      <c r="K7694" t="str">
        <f>IF((LEN(relatorio_Ananindeua3[[#This Row],[CIF/CPF/CNPJ]])=14),relatorio_Ananindeua3[[#This Row],[CIF/CPF/CNPJ]],relatorio_Ananindeua3[[#This Row],[Coluna2]])</f>
        <v>54469182000173</v>
      </c>
      <c r="L7694" t="str">
        <f t="shared" si="120"/>
        <v>544******73</v>
      </c>
    </row>
    <row r="7695" spans="1:12" x14ac:dyDescent="0.25">
      <c r="A7695" s="23" t="s">
        <v>13248</v>
      </c>
      <c r="B7695" s="23" t="s">
        <v>13249</v>
      </c>
      <c r="C7695" s="23" t="s">
        <v>32</v>
      </c>
      <c r="D7695" s="24">
        <v>45377.323900462965</v>
      </c>
      <c r="E7695" s="25" t="s">
        <v>15</v>
      </c>
      <c r="F7695" s="26" t="s">
        <v>16</v>
      </c>
      <c r="G7695" s="26" t="s">
        <v>14</v>
      </c>
      <c r="H7695" s="23">
        <v>0</v>
      </c>
      <c r="I7695" s="27"/>
      <c r="J7695" s="28">
        <v>0</v>
      </c>
      <c r="K7695" t="str">
        <f>IF((LEN(relatorio_Ananindeua3[[#This Row],[CIF/CPF/CNPJ]])=14),relatorio_Ananindeua3[[#This Row],[CIF/CPF/CNPJ]],relatorio_Ananindeua3[[#This Row],[Coluna2]])</f>
        <v>54458528000138</v>
      </c>
      <c r="L7695" t="str">
        <f t="shared" si="120"/>
        <v>544******38</v>
      </c>
    </row>
    <row r="7696" spans="1:12" x14ac:dyDescent="0.25">
      <c r="A7696" s="23" t="s">
        <v>3854</v>
      </c>
      <c r="B7696" s="23" t="s">
        <v>3855</v>
      </c>
      <c r="C7696" s="23" t="s">
        <v>34</v>
      </c>
      <c r="D7696" s="24">
        <v>45377.323912037034</v>
      </c>
      <c r="E7696" s="25" t="s">
        <v>15</v>
      </c>
      <c r="F7696" s="26" t="s">
        <v>16</v>
      </c>
      <c r="G7696" s="26" t="s">
        <v>14</v>
      </c>
      <c r="H7696" s="23">
        <v>0</v>
      </c>
      <c r="I7696" s="27"/>
      <c r="J7696" s="28">
        <v>0</v>
      </c>
      <c r="K7696" t="str">
        <f>IF((LEN(relatorio_Ananindeua3[[#This Row],[CIF/CPF/CNPJ]])=14),relatorio_Ananindeua3[[#This Row],[CIF/CPF/CNPJ]],relatorio_Ananindeua3[[#This Row],[Coluna2]])</f>
        <v>35132146000175</v>
      </c>
      <c r="L7696" t="str">
        <f t="shared" si="120"/>
        <v>351******75</v>
      </c>
    </row>
    <row r="7697" spans="1:12" x14ac:dyDescent="0.25">
      <c r="A7697" s="23" t="s">
        <v>13260</v>
      </c>
      <c r="B7697" s="23" t="s">
        <v>13261</v>
      </c>
      <c r="C7697" s="23" t="s">
        <v>32</v>
      </c>
      <c r="D7697" s="24">
        <v>45377.323912037034</v>
      </c>
      <c r="E7697" s="25" t="s">
        <v>15</v>
      </c>
      <c r="F7697" s="26" t="s">
        <v>16</v>
      </c>
      <c r="G7697" s="26" t="s">
        <v>14</v>
      </c>
      <c r="H7697" s="23">
        <v>0</v>
      </c>
      <c r="I7697" s="27"/>
      <c r="J7697" s="28">
        <v>0</v>
      </c>
      <c r="K7697" t="str">
        <f>IF((LEN(relatorio_Ananindeua3[[#This Row],[CIF/CPF/CNPJ]])=14),relatorio_Ananindeua3[[#This Row],[CIF/CPF/CNPJ]],relatorio_Ananindeua3[[#This Row],[Coluna2]])</f>
        <v>54463265000155</v>
      </c>
      <c r="L7697" t="str">
        <f t="shared" si="120"/>
        <v>544******55</v>
      </c>
    </row>
    <row r="7698" spans="1:12" x14ac:dyDescent="0.25">
      <c r="A7698" s="23" t="s">
        <v>13252</v>
      </c>
      <c r="B7698" s="23" t="s">
        <v>13253</v>
      </c>
      <c r="C7698" s="23" t="s">
        <v>32</v>
      </c>
      <c r="D7698" s="24">
        <v>45377.323935185188</v>
      </c>
      <c r="E7698" s="25" t="s">
        <v>15</v>
      </c>
      <c r="F7698" s="26" t="s">
        <v>16</v>
      </c>
      <c r="G7698" s="26" t="s">
        <v>14</v>
      </c>
      <c r="H7698" s="23">
        <v>0</v>
      </c>
      <c r="I7698" s="27"/>
      <c r="J7698" s="28">
        <v>0</v>
      </c>
      <c r="K7698" t="str">
        <f>IF((LEN(relatorio_Ananindeua3[[#This Row],[CIF/CPF/CNPJ]])=14),relatorio_Ananindeua3[[#This Row],[CIF/CPF/CNPJ]],relatorio_Ananindeua3[[#This Row],[Coluna2]])</f>
        <v>54460429000190</v>
      </c>
      <c r="L7698" t="str">
        <f t="shared" ref="L7698:L7761" si="121">_xlfn.CONCAT(LEFT(A7698,3),REPT("*",6),RIGHT(A7698,2))</f>
        <v>544******90</v>
      </c>
    </row>
    <row r="7699" spans="1:12" x14ac:dyDescent="0.25">
      <c r="A7699" s="23" t="s">
        <v>13282</v>
      </c>
      <c r="B7699" s="23" t="s">
        <v>13283</v>
      </c>
      <c r="C7699" s="23" t="s">
        <v>32</v>
      </c>
      <c r="D7699" s="24">
        <v>45377.323935185188</v>
      </c>
      <c r="E7699" s="25" t="s">
        <v>15</v>
      </c>
      <c r="F7699" s="26" t="s">
        <v>16</v>
      </c>
      <c r="G7699" s="26" t="s">
        <v>14</v>
      </c>
      <c r="H7699" s="23">
        <v>0</v>
      </c>
      <c r="I7699" s="27"/>
      <c r="J7699" s="28">
        <v>0</v>
      </c>
      <c r="K7699" t="str">
        <f>IF((LEN(relatorio_Ananindeua3[[#This Row],[CIF/CPF/CNPJ]])=14),relatorio_Ananindeua3[[#This Row],[CIF/CPF/CNPJ]],relatorio_Ananindeua3[[#This Row],[Coluna2]])</f>
        <v>54470425000193</v>
      </c>
      <c r="L7699" t="str">
        <f t="shared" si="121"/>
        <v>544******93</v>
      </c>
    </row>
    <row r="7700" spans="1:12" x14ac:dyDescent="0.25">
      <c r="A7700" s="23" t="s">
        <v>13250</v>
      </c>
      <c r="B7700" s="23" t="s">
        <v>13251</v>
      </c>
      <c r="C7700" s="23" t="s">
        <v>32</v>
      </c>
      <c r="D7700" s="24">
        <v>45377.323958333334</v>
      </c>
      <c r="E7700" s="25" t="s">
        <v>15</v>
      </c>
      <c r="F7700" s="26" t="s">
        <v>16</v>
      </c>
      <c r="G7700" s="26" t="s">
        <v>14</v>
      </c>
      <c r="H7700" s="23">
        <v>0</v>
      </c>
      <c r="I7700" s="27"/>
      <c r="J7700" s="28">
        <v>0</v>
      </c>
      <c r="K7700" t="str">
        <f>IF((LEN(relatorio_Ananindeua3[[#This Row],[CIF/CPF/CNPJ]])=14),relatorio_Ananindeua3[[#This Row],[CIF/CPF/CNPJ]],relatorio_Ananindeua3[[#This Row],[Coluna2]])</f>
        <v>54458749000106</v>
      </c>
      <c r="L7700" t="str">
        <f t="shared" si="121"/>
        <v>544******06</v>
      </c>
    </row>
    <row r="7701" spans="1:12" x14ac:dyDescent="0.25">
      <c r="A7701" s="23" t="s">
        <v>13258</v>
      </c>
      <c r="B7701" s="23" t="s">
        <v>13259</v>
      </c>
      <c r="C7701" s="23" t="s">
        <v>32</v>
      </c>
      <c r="D7701" s="24">
        <v>45377.323969907404</v>
      </c>
      <c r="E7701" s="25" t="s">
        <v>15</v>
      </c>
      <c r="F7701" s="26" t="s">
        <v>16</v>
      </c>
      <c r="G7701" s="26" t="s">
        <v>14</v>
      </c>
      <c r="H7701" s="23">
        <v>0</v>
      </c>
      <c r="I7701" s="27"/>
      <c r="J7701" s="28">
        <v>0</v>
      </c>
      <c r="K7701" t="str">
        <f>IF((LEN(relatorio_Ananindeua3[[#This Row],[CIF/CPF/CNPJ]])=14),relatorio_Ananindeua3[[#This Row],[CIF/CPF/CNPJ]],relatorio_Ananindeua3[[#This Row],[Coluna2]])</f>
        <v>54461141000130</v>
      </c>
      <c r="L7701" t="str">
        <f t="shared" si="121"/>
        <v>544******30</v>
      </c>
    </row>
    <row r="7702" spans="1:12" x14ac:dyDescent="0.25">
      <c r="A7702" s="23" t="s">
        <v>3191</v>
      </c>
      <c r="B7702" s="23" t="s">
        <v>3192</v>
      </c>
      <c r="C7702" s="23" t="s">
        <v>34</v>
      </c>
      <c r="D7702" s="24">
        <v>45377.324074074073</v>
      </c>
      <c r="E7702" s="25" t="s">
        <v>15</v>
      </c>
      <c r="F7702" s="26" t="s">
        <v>16</v>
      </c>
      <c r="G7702" s="26" t="s">
        <v>14</v>
      </c>
      <c r="H7702" s="23">
        <v>0</v>
      </c>
      <c r="I7702" s="27"/>
      <c r="J7702" s="28">
        <v>0</v>
      </c>
      <c r="K7702" t="str">
        <f>IF((LEN(relatorio_Ananindeua3[[#This Row],[CIF/CPF/CNPJ]])=14),relatorio_Ananindeua3[[#This Row],[CIF/CPF/CNPJ]],relatorio_Ananindeua3[[#This Row],[Coluna2]])</f>
        <v>32500769000165</v>
      </c>
      <c r="L7702" t="str">
        <f t="shared" si="121"/>
        <v>325******65</v>
      </c>
    </row>
    <row r="7703" spans="1:12" x14ac:dyDescent="0.25">
      <c r="A7703" s="23" t="s">
        <v>2911</v>
      </c>
      <c r="B7703" s="23" t="s">
        <v>2912</v>
      </c>
      <c r="C7703" s="23" t="s">
        <v>34</v>
      </c>
      <c r="D7703" s="24">
        <v>45377.324143518519</v>
      </c>
      <c r="E7703" s="25" t="s">
        <v>15</v>
      </c>
      <c r="F7703" s="26" t="s">
        <v>16</v>
      </c>
      <c r="G7703" s="26" t="s">
        <v>14</v>
      </c>
      <c r="H7703" s="23">
        <v>0</v>
      </c>
      <c r="I7703" s="27"/>
      <c r="J7703" s="28">
        <v>0</v>
      </c>
      <c r="K7703" t="str">
        <f>IF((LEN(relatorio_Ananindeua3[[#This Row],[CIF/CPF/CNPJ]])=14),relatorio_Ananindeua3[[#This Row],[CIF/CPF/CNPJ]],relatorio_Ananindeua3[[#This Row],[Coluna2]])</f>
        <v>30890062000187</v>
      </c>
      <c r="L7703" t="str">
        <f t="shared" si="121"/>
        <v>308******87</v>
      </c>
    </row>
    <row r="7704" spans="1:12" x14ac:dyDescent="0.25">
      <c r="A7704" s="23" t="s">
        <v>4386</v>
      </c>
      <c r="B7704" s="23" t="s">
        <v>4387</v>
      </c>
      <c r="C7704" s="23" t="s">
        <v>34</v>
      </c>
      <c r="D7704" s="24">
        <v>45377.324155092596</v>
      </c>
      <c r="E7704" s="25" t="s">
        <v>15</v>
      </c>
      <c r="F7704" s="26" t="s">
        <v>16</v>
      </c>
      <c r="G7704" s="26" t="s">
        <v>14</v>
      </c>
      <c r="H7704" s="23">
        <v>0</v>
      </c>
      <c r="I7704" s="27"/>
      <c r="J7704" s="28">
        <v>0</v>
      </c>
      <c r="K7704" t="str">
        <f>IF((LEN(relatorio_Ananindeua3[[#This Row],[CIF/CPF/CNPJ]])=14),relatorio_Ananindeua3[[#This Row],[CIF/CPF/CNPJ]],relatorio_Ananindeua3[[#This Row],[Coluna2]])</f>
        <v>37339979000137</v>
      </c>
      <c r="L7704" t="str">
        <f t="shared" si="121"/>
        <v>373******37</v>
      </c>
    </row>
    <row r="7705" spans="1:12" x14ac:dyDescent="0.25">
      <c r="A7705" s="23" t="s">
        <v>1121</v>
      </c>
      <c r="B7705" s="23" t="s">
        <v>1122</v>
      </c>
      <c r="C7705" s="23" t="s">
        <v>34</v>
      </c>
      <c r="D7705" s="24">
        <v>45377.324189814812</v>
      </c>
      <c r="E7705" s="25" t="s">
        <v>15</v>
      </c>
      <c r="F7705" s="26" t="s">
        <v>16</v>
      </c>
      <c r="G7705" s="26" t="s">
        <v>14</v>
      </c>
      <c r="H7705" s="23">
        <v>0</v>
      </c>
      <c r="I7705" s="27"/>
      <c r="J7705" s="28">
        <v>0</v>
      </c>
      <c r="K7705" t="str">
        <f>IF((LEN(relatorio_Ananindeua3[[#This Row],[CIF/CPF/CNPJ]])=14),relatorio_Ananindeua3[[#This Row],[CIF/CPF/CNPJ]],relatorio_Ananindeua3[[#This Row],[Coluna2]])</f>
        <v>18645106000108</v>
      </c>
      <c r="L7705" t="str">
        <f t="shared" si="121"/>
        <v>186******08</v>
      </c>
    </row>
    <row r="7706" spans="1:12" x14ac:dyDescent="0.25">
      <c r="A7706" s="23" t="s">
        <v>13286</v>
      </c>
      <c r="B7706" s="23" t="s">
        <v>13287</v>
      </c>
      <c r="C7706" s="23" t="s">
        <v>32</v>
      </c>
      <c r="D7706" s="24">
        <v>45377.337037037039</v>
      </c>
      <c r="E7706" s="25" t="s">
        <v>15</v>
      </c>
      <c r="F7706" s="26" t="s">
        <v>16</v>
      </c>
      <c r="G7706" s="26" t="s">
        <v>14</v>
      </c>
      <c r="H7706" s="23">
        <v>0</v>
      </c>
      <c r="I7706" s="27"/>
      <c r="J7706" s="28">
        <v>0</v>
      </c>
      <c r="K7706" t="str">
        <f>IF((LEN(relatorio_Ananindeua3[[#This Row],[CIF/CPF/CNPJ]])=14),relatorio_Ananindeua3[[#This Row],[CIF/CPF/CNPJ]],relatorio_Ananindeua3[[#This Row],[Coluna2]])</f>
        <v>54471960000169</v>
      </c>
      <c r="L7706" t="str">
        <f t="shared" si="121"/>
        <v>544******69</v>
      </c>
    </row>
    <row r="7707" spans="1:12" x14ac:dyDescent="0.25">
      <c r="A7707" s="23" t="s">
        <v>75</v>
      </c>
      <c r="B7707" s="23" t="s">
        <v>76</v>
      </c>
      <c r="C7707" s="23" t="s">
        <v>34</v>
      </c>
      <c r="D7707" s="24">
        <v>45377.422731481478</v>
      </c>
      <c r="E7707" s="25" t="s">
        <v>13</v>
      </c>
      <c r="F7707" s="26" t="s">
        <v>16</v>
      </c>
      <c r="G7707" s="26" t="s">
        <v>13496</v>
      </c>
      <c r="H7707" s="23">
        <v>0</v>
      </c>
      <c r="I7707" s="27"/>
      <c r="J7707" s="28">
        <v>0</v>
      </c>
      <c r="K7707" t="str">
        <f>IF((LEN(relatorio_Ananindeua3[[#This Row],[CIF/CPF/CNPJ]])=14),relatorio_Ananindeua3[[#This Row],[CIF/CPF/CNPJ]],relatorio_Ananindeua3[[#This Row],[Coluna2]])</f>
        <v>06371217000194</v>
      </c>
      <c r="L7707" t="str">
        <f t="shared" si="121"/>
        <v>063******94</v>
      </c>
    </row>
    <row r="7708" spans="1:12" x14ac:dyDescent="0.25">
      <c r="A7708" s="23" t="s">
        <v>8121</v>
      </c>
      <c r="B7708" s="23" t="s">
        <v>8122</v>
      </c>
      <c r="C7708" s="23" t="s">
        <v>17</v>
      </c>
      <c r="D7708" s="24">
        <v>45377.655405092592</v>
      </c>
      <c r="E7708" s="25" t="s">
        <v>11</v>
      </c>
      <c r="F7708" s="26" t="s">
        <v>16</v>
      </c>
      <c r="G7708" s="26" t="s">
        <v>14</v>
      </c>
      <c r="H7708" s="23">
        <v>0</v>
      </c>
      <c r="I7708" s="27"/>
      <c r="J7708" s="28">
        <v>0</v>
      </c>
      <c r="K7708" t="str">
        <f>IF((LEN(relatorio_Ananindeua3[[#This Row],[CIF/CPF/CNPJ]])=14),relatorio_Ananindeua3[[#This Row],[CIF/CPF/CNPJ]],relatorio_Ananindeua3[[#This Row],[Coluna2]])</f>
        <v>49135414000117</v>
      </c>
      <c r="L7708" t="str">
        <f t="shared" si="121"/>
        <v>491******17</v>
      </c>
    </row>
    <row r="7709" spans="1:12" x14ac:dyDescent="0.25">
      <c r="A7709" s="23" t="s">
        <v>5702</v>
      </c>
      <c r="B7709" s="23" t="s">
        <v>5703</v>
      </c>
      <c r="C7709" s="23" t="s">
        <v>17</v>
      </c>
      <c r="D7709" s="24">
        <v>45377.672314814816</v>
      </c>
      <c r="E7709" s="25" t="s">
        <v>11</v>
      </c>
      <c r="F7709" s="26" t="s">
        <v>16</v>
      </c>
      <c r="G7709" s="26" t="s">
        <v>14</v>
      </c>
      <c r="H7709" s="23">
        <v>0</v>
      </c>
      <c r="I7709" s="27"/>
      <c r="J7709" s="28">
        <v>0</v>
      </c>
      <c r="K7709" t="str">
        <f>IF((LEN(relatorio_Ananindeua3[[#This Row],[CIF/CPF/CNPJ]])=14),relatorio_Ananindeua3[[#This Row],[CIF/CPF/CNPJ]],relatorio_Ananindeua3[[#This Row],[Coluna2]])</f>
        <v>42549411000180</v>
      </c>
      <c r="L7709" t="str">
        <f t="shared" si="121"/>
        <v>425******80</v>
      </c>
    </row>
    <row r="7710" spans="1:12" x14ac:dyDescent="0.25">
      <c r="A7710" s="23" t="s">
        <v>2348</v>
      </c>
      <c r="B7710" s="23" t="s">
        <v>2349</v>
      </c>
      <c r="C7710" s="23" t="s">
        <v>17</v>
      </c>
      <c r="D7710" s="24">
        <v>45377.717893518522</v>
      </c>
      <c r="E7710" s="25" t="s">
        <v>11</v>
      </c>
      <c r="F7710" s="26" t="s">
        <v>16</v>
      </c>
      <c r="G7710" s="26" t="s">
        <v>14</v>
      </c>
      <c r="H7710" s="23">
        <v>0</v>
      </c>
      <c r="I7710" s="27"/>
      <c r="J7710" s="28">
        <v>0</v>
      </c>
      <c r="K7710" t="str">
        <f>IF((LEN(relatorio_Ananindeua3[[#This Row],[CIF/CPF/CNPJ]])=14),relatorio_Ananindeua3[[#This Row],[CIF/CPF/CNPJ]],relatorio_Ananindeua3[[#This Row],[Coluna2]])</f>
        <v>28385697000185</v>
      </c>
      <c r="L7710" t="str">
        <f t="shared" si="121"/>
        <v>283******85</v>
      </c>
    </row>
    <row r="7711" spans="1:12" x14ac:dyDescent="0.25">
      <c r="A7711" s="23" t="s">
        <v>3412</v>
      </c>
      <c r="B7711" s="23" t="s">
        <v>3413</v>
      </c>
      <c r="C7711" s="23" t="s">
        <v>17</v>
      </c>
      <c r="D7711" s="24">
        <v>45377.724791666667</v>
      </c>
      <c r="E7711" s="25" t="s">
        <v>11</v>
      </c>
      <c r="F7711" s="26" t="s">
        <v>16</v>
      </c>
      <c r="G7711" s="26" t="s">
        <v>14</v>
      </c>
      <c r="H7711" s="23">
        <v>0</v>
      </c>
      <c r="I7711" s="27"/>
      <c r="J7711" s="28">
        <v>0</v>
      </c>
      <c r="K7711" t="str">
        <f>IF((LEN(relatorio_Ananindeua3[[#This Row],[CIF/CPF/CNPJ]])=14),relatorio_Ananindeua3[[#This Row],[CIF/CPF/CNPJ]],relatorio_Ananindeua3[[#This Row],[Coluna2]])</f>
        <v>33542016000185</v>
      </c>
      <c r="L7711" t="str">
        <f t="shared" si="121"/>
        <v>335******85</v>
      </c>
    </row>
    <row r="7712" spans="1:12" x14ac:dyDescent="0.25">
      <c r="A7712" s="23" t="s">
        <v>13467</v>
      </c>
      <c r="B7712" s="23" t="s">
        <v>13466</v>
      </c>
      <c r="C7712" s="23" t="s">
        <v>21</v>
      </c>
      <c r="D7712" s="24">
        <v>45378</v>
      </c>
      <c r="E7712" s="25" t="s">
        <v>15</v>
      </c>
      <c r="F7712" s="26" t="s">
        <v>19</v>
      </c>
      <c r="G7712" s="26" t="s">
        <v>13496</v>
      </c>
      <c r="H7712" s="23">
        <v>0</v>
      </c>
      <c r="I7712" s="27"/>
      <c r="J7712" s="28">
        <v>3484.95</v>
      </c>
      <c r="K7712" t="str">
        <f>IF((LEN(relatorio_Ananindeua3[[#This Row],[CIF/CPF/CNPJ]])=14),relatorio_Ananindeua3[[#This Row],[CIF/CPF/CNPJ]],relatorio_Ananindeua3[[#This Row],[Coluna2]])</f>
        <v>60975737005978</v>
      </c>
      <c r="L7712" t="str">
        <f t="shared" si="121"/>
        <v>609******78</v>
      </c>
    </row>
    <row r="7713" spans="1:12" x14ac:dyDescent="0.25">
      <c r="A7713" s="23" t="s">
        <v>13322</v>
      </c>
      <c r="B7713" s="23" t="s">
        <v>13323</v>
      </c>
      <c r="C7713" s="23" t="s">
        <v>32</v>
      </c>
      <c r="D7713" s="24">
        <v>45378.067453703705</v>
      </c>
      <c r="E7713" s="25" t="s">
        <v>15</v>
      </c>
      <c r="F7713" s="26" t="s">
        <v>16</v>
      </c>
      <c r="G7713" s="26" t="s">
        <v>14</v>
      </c>
      <c r="H7713" s="23">
        <v>0</v>
      </c>
      <c r="I7713" s="27"/>
      <c r="J7713" s="28">
        <v>0</v>
      </c>
      <c r="K7713" t="str">
        <f>IF((LEN(relatorio_Ananindeua3[[#This Row],[CIF/CPF/CNPJ]])=14),relatorio_Ananindeua3[[#This Row],[CIF/CPF/CNPJ]],relatorio_Ananindeua3[[#This Row],[Coluna2]])</f>
        <v>54488699000100</v>
      </c>
      <c r="L7713" t="str">
        <f t="shared" si="121"/>
        <v>544******00</v>
      </c>
    </row>
    <row r="7714" spans="1:12" x14ac:dyDescent="0.25">
      <c r="A7714" s="23" t="s">
        <v>13308</v>
      </c>
      <c r="B7714" s="23" t="s">
        <v>13309</v>
      </c>
      <c r="C7714" s="23" t="s">
        <v>32</v>
      </c>
      <c r="D7714" s="24">
        <v>45378.067476851851</v>
      </c>
      <c r="E7714" s="25" t="s">
        <v>15</v>
      </c>
      <c r="F7714" s="26" t="s">
        <v>16</v>
      </c>
      <c r="G7714" s="26" t="s">
        <v>14</v>
      </c>
      <c r="H7714" s="23">
        <v>0</v>
      </c>
      <c r="I7714" s="27"/>
      <c r="J7714" s="28">
        <v>0</v>
      </c>
      <c r="K7714" t="str">
        <f>IF((LEN(relatorio_Ananindeua3[[#This Row],[CIF/CPF/CNPJ]])=14),relatorio_Ananindeua3[[#This Row],[CIF/CPF/CNPJ]],relatorio_Ananindeua3[[#This Row],[Coluna2]])</f>
        <v>54484512000108</v>
      </c>
      <c r="L7714" t="str">
        <f t="shared" si="121"/>
        <v>544******08</v>
      </c>
    </row>
    <row r="7715" spans="1:12" x14ac:dyDescent="0.25">
      <c r="A7715" s="23" t="s">
        <v>12344</v>
      </c>
      <c r="B7715" s="23" t="s">
        <v>12345</v>
      </c>
      <c r="C7715" s="23" t="s">
        <v>34</v>
      </c>
      <c r="D7715" s="24">
        <v>45378.06753472222</v>
      </c>
      <c r="E7715" s="25" t="s">
        <v>15</v>
      </c>
      <c r="F7715" s="26" t="s">
        <v>16</v>
      </c>
      <c r="G7715" s="26" t="s">
        <v>14</v>
      </c>
      <c r="H7715" s="23">
        <v>0</v>
      </c>
      <c r="I7715" s="27"/>
      <c r="J7715" s="28">
        <v>0</v>
      </c>
      <c r="K7715" t="str">
        <f>IF((LEN(relatorio_Ananindeua3[[#This Row],[CIF/CPF/CNPJ]])=14),relatorio_Ananindeua3[[#This Row],[CIF/CPF/CNPJ]],relatorio_Ananindeua3[[#This Row],[Coluna2]])</f>
        <v>54132200000127</v>
      </c>
      <c r="L7715" t="str">
        <f t="shared" si="121"/>
        <v>541******27</v>
      </c>
    </row>
    <row r="7716" spans="1:12" x14ac:dyDescent="0.25">
      <c r="A7716" s="23" t="s">
        <v>10136</v>
      </c>
      <c r="B7716" s="23" t="s">
        <v>10137</v>
      </c>
      <c r="C7716" s="23" t="s">
        <v>34</v>
      </c>
      <c r="D7716" s="24">
        <v>45378.067557870374</v>
      </c>
      <c r="E7716" s="25" t="s">
        <v>15</v>
      </c>
      <c r="F7716" s="26" t="s">
        <v>16</v>
      </c>
      <c r="G7716" s="26" t="s">
        <v>14</v>
      </c>
      <c r="H7716" s="23">
        <v>0</v>
      </c>
      <c r="I7716" s="27"/>
      <c r="J7716" s="28">
        <v>0</v>
      </c>
      <c r="K7716" t="str">
        <f>IF((LEN(relatorio_Ananindeua3[[#This Row],[CIF/CPF/CNPJ]])=14),relatorio_Ananindeua3[[#This Row],[CIF/CPF/CNPJ]],relatorio_Ananindeua3[[#This Row],[Coluna2]])</f>
        <v>53331028000178</v>
      </c>
      <c r="L7716" t="str">
        <f t="shared" si="121"/>
        <v>533******78</v>
      </c>
    </row>
    <row r="7717" spans="1:12" x14ac:dyDescent="0.25">
      <c r="A7717" s="23" t="s">
        <v>2610</v>
      </c>
      <c r="B7717" s="23" t="s">
        <v>2611</v>
      </c>
      <c r="C7717" s="23" t="s">
        <v>34</v>
      </c>
      <c r="D7717" s="24">
        <v>45378.068124999998</v>
      </c>
      <c r="E7717" s="25" t="s">
        <v>15</v>
      </c>
      <c r="F7717" s="26" t="s">
        <v>16</v>
      </c>
      <c r="G7717" s="26" t="s">
        <v>14</v>
      </c>
      <c r="H7717" s="23">
        <v>0</v>
      </c>
      <c r="I7717" s="27"/>
      <c r="J7717" s="28">
        <v>0</v>
      </c>
      <c r="K7717" t="str">
        <f>IF((LEN(relatorio_Ananindeua3[[#This Row],[CIF/CPF/CNPJ]])=14),relatorio_Ananindeua3[[#This Row],[CIF/CPF/CNPJ]],relatorio_Ananindeua3[[#This Row],[Coluna2]])</f>
        <v>29598435000161</v>
      </c>
      <c r="L7717" t="str">
        <f t="shared" si="121"/>
        <v>295******61</v>
      </c>
    </row>
    <row r="7718" spans="1:12" x14ac:dyDescent="0.25">
      <c r="A7718" s="23" t="s">
        <v>13302</v>
      </c>
      <c r="B7718" s="23" t="s">
        <v>13303</v>
      </c>
      <c r="C7718" s="23" t="s">
        <v>32</v>
      </c>
      <c r="D7718" s="24">
        <v>45378.081331018519</v>
      </c>
      <c r="E7718" s="25" t="s">
        <v>15</v>
      </c>
      <c r="F7718" s="26" t="s">
        <v>16</v>
      </c>
      <c r="G7718" s="26" t="s">
        <v>14</v>
      </c>
      <c r="H7718" s="23">
        <v>0</v>
      </c>
      <c r="I7718" s="27"/>
      <c r="J7718" s="28">
        <v>0</v>
      </c>
      <c r="K7718" t="str">
        <f>IF((LEN(relatorio_Ananindeua3[[#This Row],[CIF/CPF/CNPJ]])=14),relatorio_Ananindeua3[[#This Row],[CIF/CPF/CNPJ]],relatorio_Ananindeua3[[#This Row],[Coluna2]])</f>
        <v>54482356000138</v>
      </c>
      <c r="L7718" t="str">
        <f t="shared" si="121"/>
        <v>544******38</v>
      </c>
    </row>
    <row r="7719" spans="1:12" x14ac:dyDescent="0.25">
      <c r="A7719" s="23" t="s">
        <v>8153</v>
      </c>
      <c r="B7719" s="23" t="s">
        <v>8154</v>
      </c>
      <c r="C7719" s="23" t="s">
        <v>34</v>
      </c>
      <c r="D7719" s="24">
        <v>45378.081747685188</v>
      </c>
      <c r="E7719" s="25" t="s">
        <v>15</v>
      </c>
      <c r="F7719" s="26" t="s">
        <v>16</v>
      </c>
      <c r="G7719" s="26" t="s">
        <v>14</v>
      </c>
      <c r="H7719" s="23">
        <v>0</v>
      </c>
      <c r="I7719" s="27"/>
      <c r="J7719" s="28">
        <v>0</v>
      </c>
      <c r="K7719" t="str">
        <f>IF((LEN(relatorio_Ananindeua3[[#This Row],[CIF/CPF/CNPJ]])=14),relatorio_Ananindeua3[[#This Row],[CIF/CPF/CNPJ]],relatorio_Ananindeua3[[#This Row],[Coluna2]])</f>
        <v>49223560000102</v>
      </c>
      <c r="L7719" t="str">
        <f t="shared" si="121"/>
        <v>492******02</v>
      </c>
    </row>
    <row r="7720" spans="1:12" x14ac:dyDescent="0.25">
      <c r="A7720" s="23" t="s">
        <v>13290</v>
      </c>
      <c r="B7720" s="23" t="s">
        <v>13291</v>
      </c>
      <c r="C7720" s="23" t="s">
        <v>34</v>
      </c>
      <c r="D7720" s="24">
        <v>45378.088287037041</v>
      </c>
      <c r="E7720" s="25" t="s">
        <v>15</v>
      </c>
      <c r="F7720" s="26" t="s">
        <v>16</v>
      </c>
      <c r="G7720" s="26" t="s">
        <v>14</v>
      </c>
      <c r="H7720" s="23">
        <v>0</v>
      </c>
      <c r="I7720" s="27"/>
      <c r="J7720" s="28">
        <v>0</v>
      </c>
      <c r="K7720" t="str">
        <f>IF((LEN(relatorio_Ananindeua3[[#This Row],[CIF/CPF/CNPJ]])=14),relatorio_Ananindeua3[[#This Row],[CIF/CPF/CNPJ]],relatorio_Ananindeua3[[#This Row],[Coluna2]])</f>
        <v>54475122000163</v>
      </c>
      <c r="L7720" t="str">
        <f t="shared" si="121"/>
        <v>544******63</v>
      </c>
    </row>
    <row r="7721" spans="1:12" x14ac:dyDescent="0.25">
      <c r="A7721" s="23" t="s">
        <v>13304</v>
      </c>
      <c r="B7721" s="23" t="s">
        <v>13305</v>
      </c>
      <c r="C7721" s="23" t="s">
        <v>32</v>
      </c>
      <c r="D7721" s="24">
        <v>45378.088287037041</v>
      </c>
      <c r="E7721" s="25" t="s">
        <v>15</v>
      </c>
      <c r="F7721" s="26" t="s">
        <v>16</v>
      </c>
      <c r="G7721" s="26" t="s">
        <v>14</v>
      </c>
      <c r="H7721" s="23">
        <v>0</v>
      </c>
      <c r="I7721" s="27"/>
      <c r="J7721" s="28">
        <v>0</v>
      </c>
      <c r="K7721" t="str">
        <f>IF((LEN(relatorio_Ananindeua3[[#This Row],[CIF/CPF/CNPJ]])=14),relatorio_Ananindeua3[[#This Row],[CIF/CPF/CNPJ]],relatorio_Ananindeua3[[#This Row],[Coluna2]])</f>
        <v>54482372000120</v>
      </c>
      <c r="L7721" t="str">
        <f t="shared" si="121"/>
        <v>544******20</v>
      </c>
    </row>
    <row r="7722" spans="1:12" x14ac:dyDescent="0.25">
      <c r="A7722" s="23" t="s">
        <v>5851</v>
      </c>
      <c r="B7722" s="23" t="s">
        <v>5852</v>
      </c>
      <c r="C7722" s="23" t="s">
        <v>34</v>
      </c>
      <c r="D7722" s="24">
        <v>45378.088321759256</v>
      </c>
      <c r="E7722" s="25" t="s">
        <v>15</v>
      </c>
      <c r="F7722" s="26" t="s">
        <v>16</v>
      </c>
      <c r="G7722" s="26" t="s">
        <v>14</v>
      </c>
      <c r="H7722" s="23">
        <v>0</v>
      </c>
      <c r="I7722" s="27"/>
      <c r="J7722" s="28">
        <v>0</v>
      </c>
      <c r="K7722" t="str">
        <f>IF((LEN(relatorio_Ananindeua3[[#This Row],[CIF/CPF/CNPJ]])=14),relatorio_Ananindeua3[[#This Row],[CIF/CPF/CNPJ]],relatorio_Ananindeua3[[#This Row],[Coluna2]])</f>
        <v>43148751000162</v>
      </c>
      <c r="L7722" t="str">
        <f t="shared" si="121"/>
        <v>431******62</v>
      </c>
    </row>
    <row r="7723" spans="1:12" x14ac:dyDescent="0.25">
      <c r="A7723" s="23" t="s">
        <v>10778</v>
      </c>
      <c r="B7723" s="23" t="s">
        <v>10779</v>
      </c>
      <c r="C7723" s="23" t="s">
        <v>34</v>
      </c>
      <c r="D7723" s="24">
        <v>45378.095578703702</v>
      </c>
      <c r="E7723" s="25" t="s">
        <v>15</v>
      </c>
      <c r="F7723" s="26" t="s">
        <v>16</v>
      </c>
      <c r="G7723" s="26" t="s">
        <v>14</v>
      </c>
      <c r="H7723" s="23">
        <v>0</v>
      </c>
      <c r="I7723" s="27"/>
      <c r="J7723" s="28">
        <v>0</v>
      </c>
      <c r="K7723" t="str">
        <f>IF((LEN(relatorio_Ananindeua3[[#This Row],[CIF/CPF/CNPJ]])=14),relatorio_Ananindeua3[[#This Row],[CIF/CPF/CNPJ]],relatorio_Ananindeua3[[#This Row],[Coluna2]])</f>
        <v>53563307000167</v>
      </c>
      <c r="L7723" t="str">
        <f t="shared" si="121"/>
        <v>535******67</v>
      </c>
    </row>
    <row r="7724" spans="1:12" x14ac:dyDescent="0.25">
      <c r="A7724" s="23" t="s">
        <v>5422</v>
      </c>
      <c r="B7724" s="23" t="s">
        <v>5423</v>
      </c>
      <c r="C7724" s="23" t="s">
        <v>34</v>
      </c>
      <c r="D7724" s="24">
        <v>45378.095949074072</v>
      </c>
      <c r="E7724" s="25" t="s">
        <v>15</v>
      </c>
      <c r="F7724" s="26" t="s">
        <v>16</v>
      </c>
      <c r="G7724" s="26" t="s">
        <v>14</v>
      </c>
      <c r="H7724" s="23">
        <v>0</v>
      </c>
      <c r="I7724" s="27"/>
      <c r="J7724" s="28">
        <v>0</v>
      </c>
      <c r="K7724" t="str">
        <f>IF((LEN(relatorio_Ananindeua3[[#This Row],[CIF/CPF/CNPJ]])=14),relatorio_Ananindeua3[[#This Row],[CIF/CPF/CNPJ]],relatorio_Ananindeua3[[#This Row],[Coluna2]])</f>
        <v>41701679000123</v>
      </c>
      <c r="L7724" t="str">
        <f t="shared" si="121"/>
        <v>417******23</v>
      </c>
    </row>
    <row r="7725" spans="1:12" x14ac:dyDescent="0.25">
      <c r="A7725" s="23" t="s">
        <v>3051</v>
      </c>
      <c r="B7725" s="23" t="s">
        <v>3052</v>
      </c>
      <c r="C7725" s="23" t="s">
        <v>34</v>
      </c>
      <c r="D7725" s="24">
        <v>45378.096319444441</v>
      </c>
      <c r="E7725" s="25" t="s">
        <v>15</v>
      </c>
      <c r="F7725" s="26" t="s">
        <v>16</v>
      </c>
      <c r="G7725" s="26" t="s">
        <v>14</v>
      </c>
      <c r="H7725" s="23">
        <v>0</v>
      </c>
      <c r="I7725" s="27"/>
      <c r="J7725" s="28">
        <v>0</v>
      </c>
      <c r="K7725" t="str">
        <f>IF((LEN(relatorio_Ananindeua3[[#This Row],[CIF/CPF/CNPJ]])=14),relatorio_Ananindeua3[[#This Row],[CIF/CPF/CNPJ]],relatorio_Ananindeua3[[#This Row],[Coluna2]])</f>
        <v>31719775000145</v>
      </c>
      <c r="L7725" t="str">
        <f t="shared" si="121"/>
        <v>317******45</v>
      </c>
    </row>
    <row r="7726" spans="1:12" x14ac:dyDescent="0.25">
      <c r="A7726" s="23" t="s">
        <v>7604</v>
      </c>
      <c r="B7726" s="23" t="s">
        <v>7605</v>
      </c>
      <c r="C7726" s="23" t="s">
        <v>34</v>
      </c>
      <c r="D7726" s="24">
        <v>45378.150775462964</v>
      </c>
      <c r="E7726" s="25" t="s">
        <v>15</v>
      </c>
      <c r="F7726" s="26" t="s">
        <v>16</v>
      </c>
      <c r="G7726" s="26" t="s">
        <v>14</v>
      </c>
      <c r="H7726" s="23">
        <v>0</v>
      </c>
      <c r="I7726" s="27"/>
      <c r="J7726" s="28">
        <v>0</v>
      </c>
      <c r="K7726" t="str">
        <f>IF((LEN(relatorio_Ananindeua3[[#This Row],[CIF/CPF/CNPJ]])=14),relatorio_Ananindeua3[[#This Row],[CIF/CPF/CNPJ]],relatorio_Ananindeua3[[#This Row],[Coluna2]])</f>
        <v>48048667000190</v>
      </c>
      <c r="L7726" t="str">
        <f t="shared" si="121"/>
        <v>480******90</v>
      </c>
    </row>
    <row r="7727" spans="1:12" x14ac:dyDescent="0.25">
      <c r="A7727" s="23" t="s">
        <v>13326</v>
      </c>
      <c r="B7727" s="23" t="s">
        <v>13327</v>
      </c>
      <c r="C7727" s="23" t="s">
        <v>32</v>
      </c>
      <c r="D7727" s="24">
        <v>45378.153611111113</v>
      </c>
      <c r="E7727" s="25" t="s">
        <v>15</v>
      </c>
      <c r="F7727" s="26" t="s">
        <v>16</v>
      </c>
      <c r="G7727" s="26" t="s">
        <v>14</v>
      </c>
      <c r="H7727" s="23">
        <v>0</v>
      </c>
      <c r="I7727" s="27"/>
      <c r="J7727" s="28">
        <v>0</v>
      </c>
      <c r="K7727" t="str">
        <f>IF((LEN(relatorio_Ananindeua3[[#This Row],[CIF/CPF/CNPJ]])=14),relatorio_Ananindeua3[[#This Row],[CIF/CPF/CNPJ]],relatorio_Ananindeua3[[#This Row],[Coluna2]])</f>
        <v>54489210000114</v>
      </c>
      <c r="L7727" t="str">
        <f t="shared" si="121"/>
        <v>544******14</v>
      </c>
    </row>
    <row r="7728" spans="1:12" x14ac:dyDescent="0.25">
      <c r="A7728" s="23" t="s">
        <v>13300</v>
      </c>
      <c r="B7728" s="23" t="s">
        <v>13301</v>
      </c>
      <c r="C7728" s="23" t="s">
        <v>32</v>
      </c>
      <c r="D7728" s="24">
        <v>45378.153634259259</v>
      </c>
      <c r="E7728" s="25" t="s">
        <v>15</v>
      </c>
      <c r="F7728" s="26" t="s">
        <v>16</v>
      </c>
      <c r="G7728" s="26" t="s">
        <v>14</v>
      </c>
      <c r="H7728" s="23">
        <v>0</v>
      </c>
      <c r="I7728" s="27"/>
      <c r="J7728" s="28">
        <v>0</v>
      </c>
      <c r="K7728" t="str">
        <f>IF((LEN(relatorio_Ananindeua3[[#This Row],[CIF/CPF/CNPJ]])=14),relatorio_Ananindeua3[[#This Row],[CIF/CPF/CNPJ]],relatorio_Ananindeua3[[#This Row],[Coluna2]])</f>
        <v>54480232000113</v>
      </c>
      <c r="L7728" t="str">
        <f t="shared" si="121"/>
        <v>544******13</v>
      </c>
    </row>
    <row r="7729" spans="1:12" x14ac:dyDescent="0.25">
      <c r="A7729" s="23" t="s">
        <v>13324</v>
      </c>
      <c r="B7729" s="23" t="s">
        <v>13325</v>
      </c>
      <c r="C7729" s="23" t="s">
        <v>32</v>
      </c>
      <c r="D7729" s="24">
        <v>45378.153634259259</v>
      </c>
      <c r="E7729" s="25" t="s">
        <v>15</v>
      </c>
      <c r="F7729" s="26" t="s">
        <v>16</v>
      </c>
      <c r="G7729" s="26" t="s">
        <v>14</v>
      </c>
      <c r="H7729" s="23">
        <v>0</v>
      </c>
      <c r="I7729" s="27"/>
      <c r="J7729" s="28">
        <v>0</v>
      </c>
      <c r="K7729" t="str">
        <f>IF((LEN(relatorio_Ananindeua3[[#This Row],[CIF/CPF/CNPJ]])=14),relatorio_Ananindeua3[[#This Row],[CIF/CPF/CNPJ]],relatorio_Ananindeua3[[#This Row],[Coluna2]])</f>
        <v>54489002000115</v>
      </c>
      <c r="L7729" t="str">
        <f t="shared" si="121"/>
        <v>544******15</v>
      </c>
    </row>
    <row r="7730" spans="1:12" x14ac:dyDescent="0.25">
      <c r="A7730" s="23" t="s">
        <v>13290</v>
      </c>
      <c r="B7730" s="23" t="s">
        <v>13291</v>
      </c>
      <c r="C7730" s="23" t="s">
        <v>32</v>
      </c>
      <c r="D7730" s="24">
        <v>45378.153657407405</v>
      </c>
      <c r="E7730" s="25" t="s">
        <v>15</v>
      </c>
      <c r="F7730" s="26" t="s">
        <v>16</v>
      </c>
      <c r="G7730" s="26" t="s">
        <v>14</v>
      </c>
      <c r="H7730" s="23">
        <v>0</v>
      </c>
      <c r="I7730" s="27"/>
      <c r="J7730" s="28">
        <v>0</v>
      </c>
      <c r="K7730" t="str">
        <f>IF((LEN(relatorio_Ananindeua3[[#This Row],[CIF/CPF/CNPJ]])=14),relatorio_Ananindeua3[[#This Row],[CIF/CPF/CNPJ]],relatorio_Ananindeua3[[#This Row],[Coluna2]])</f>
        <v>54475122000163</v>
      </c>
      <c r="L7730" t="str">
        <f t="shared" si="121"/>
        <v>544******63</v>
      </c>
    </row>
    <row r="7731" spans="1:12" x14ac:dyDescent="0.25">
      <c r="A7731" s="23" t="s">
        <v>13310</v>
      </c>
      <c r="B7731" s="23" t="s">
        <v>13311</v>
      </c>
      <c r="C7731" s="23" t="s">
        <v>32</v>
      </c>
      <c r="D7731" s="24">
        <v>45378.153668981482</v>
      </c>
      <c r="E7731" s="25" t="s">
        <v>15</v>
      </c>
      <c r="F7731" s="26" t="s">
        <v>16</v>
      </c>
      <c r="G7731" s="26" t="s">
        <v>14</v>
      </c>
      <c r="H7731" s="23">
        <v>0</v>
      </c>
      <c r="I7731" s="27"/>
      <c r="J7731" s="28">
        <v>0</v>
      </c>
      <c r="K7731" t="str">
        <f>IF((LEN(relatorio_Ananindeua3[[#This Row],[CIF/CPF/CNPJ]])=14),relatorio_Ananindeua3[[#This Row],[CIF/CPF/CNPJ]],relatorio_Ananindeua3[[#This Row],[Coluna2]])</f>
        <v>54484721000143</v>
      </c>
      <c r="L7731" t="str">
        <f t="shared" si="121"/>
        <v>544******43</v>
      </c>
    </row>
    <row r="7732" spans="1:12" x14ac:dyDescent="0.25">
      <c r="A7732" s="23" t="s">
        <v>13294</v>
      </c>
      <c r="B7732" s="23" t="s">
        <v>13295</v>
      </c>
      <c r="C7732" s="23" t="s">
        <v>32</v>
      </c>
      <c r="D7732" s="24">
        <v>45378.153680555559</v>
      </c>
      <c r="E7732" s="25" t="s">
        <v>15</v>
      </c>
      <c r="F7732" s="26" t="s">
        <v>16</v>
      </c>
      <c r="G7732" s="26" t="s">
        <v>14</v>
      </c>
      <c r="H7732" s="23">
        <v>0</v>
      </c>
      <c r="I7732" s="27"/>
      <c r="J7732" s="28">
        <v>0</v>
      </c>
      <c r="K7732" t="str">
        <f>IF((LEN(relatorio_Ananindeua3[[#This Row],[CIF/CPF/CNPJ]])=14),relatorio_Ananindeua3[[#This Row],[CIF/CPF/CNPJ]],relatorio_Ananindeua3[[#This Row],[Coluna2]])</f>
        <v>54477557000147</v>
      </c>
      <c r="L7732" t="str">
        <f t="shared" si="121"/>
        <v>544******47</v>
      </c>
    </row>
    <row r="7733" spans="1:12" x14ac:dyDescent="0.25">
      <c r="A7733" s="23" t="s">
        <v>13298</v>
      </c>
      <c r="B7733" s="23" t="s">
        <v>13299</v>
      </c>
      <c r="C7733" s="23" t="s">
        <v>32</v>
      </c>
      <c r="D7733" s="24">
        <v>45378.153749999998</v>
      </c>
      <c r="E7733" s="25" t="s">
        <v>15</v>
      </c>
      <c r="F7733" s="26" t="s">
        <v>16</v>
      </c>
      <c r="G7733" s="26" t="s">
        <v>14</v>
      </c>
      <c r="H7733" s="23">
        <v>0</v>
      </c>
      <c r="I7733" s="27"/>
      <c r="J7733" s="28">
        <v>0</v>
      </c>
      <c r="K7733" t="str">
        <f>IF((LEN(relatorio_Ananindeua3[[#This Row],[CIF/CPF/CNPJ]])=14),relatorio_Ananindeua3[[#This Row],[CIF/CPF/CNPJ]],relatorio_Ananindeua3[[#This Row],[Coluna2]])</f>
        <v>54479099000185</v>
      </c>
      <c r="L7733" t="str">
        <f t="shared" si="121"/>
        <v>544******85</v>
      </c>
    </row>
    <row r="7734" spans="1:12" x14ac:dyDescent="0.25">
      <c r="A7734" s="23" t="s">
        <v>13296</v>
      </c>
      <c r="B7734" s="23" t="s">
        <v>13297</v>
      </c>
      <c r="C7734" s="23" t="s">
        <v>32</v>
      </c>
      <c r="D7734" s="24">
        <v>45378.153773148151</v>
      </c>
      <c r="E7734" s="25" t="s">
        <v>15</v>
      </c>
      <c r="F7734" s="26" t="s">
        <v>16</v>
      </c>
      <c r="G7734" s="26" t="s">
        <v>14</v>
      </c>
      <c r="H7734" s="23">
        <v>0</v>
      </c>
      <c r="I7734" s="27"/>
      <c r="J7734" s="28">
        <v>0</v>
      </c>
      <c r="K7734" t="str">
        <f>IF((LEN(relatorio_Ananindeua3[[#This Row],[CIF/CPF/CNPJ]])=14),relatorio_Ananindeua3[[#This Row],[CIF/CPF/CNPJ]],relatorio_Ananindeua3[[#This Row],[Coluna2]])</f>
        <v>54478132000152</v>
      </c>
      <c r="L7734" t="str">
        <f t="shared" si="121"/>
        <v>544******52</v>
      </c>
    </row>
    <row r="7735" spans="1:12" x14ac:dyDescent="0.25">
      <c r="A7735" s="23" t="s">
        <v>13320</v>
      </c>
      <c r="B7735" s="23" t="s">
        <v>13321</v>
      </c>
      <c r="C7735" s="23" t="s">
        <v>32</v>
      </c>
      <c r="D7735" s="24">
        <v>45378.153773148151</v>
      </c>
      <c r="E7735" s="25" t="s">
        <v>15</v>
      </c>
      <c r="F7735" s="26" t="s">
        <v>16</v>
      </c>
      <c r="G7735" s="26" t="s">
        <v>14</v>
      </c>
      <c r="H7735" s="23">
        <v>0</v>
      </c>
      <c r="I7735" s="27"/>
      <c r="J7735" s="28">
        <v>0</v>
      </c>
      <c r="K7735" t="str">
        <f>IF((LEN(relatorio_Ananindeua3[[#This Row],[CIF/CPF/CNPJ]])=14),relatorio_Ananindeua3[[#This Row],[CIF/CPF/CNPJ]],relatorio_Ananindeua3[[#This Row],[Coluna2]])</f>
        <v>54488384000162</v>
      </c>
      <c r="L7735" t="str">
        <f t="shared" si="121"/>
        <v>544******62</v>
      </c>
    </row>
    <row r="7736" spans="1:12" x14ac:dyDescent="0.25">
      <c r="A7736" s="23" t="s">
        <v>13306</v>
      </c>
      <c r="B7736" s="23" t="s">
        <v>13307</v>
      </c>
      <c r="C7736" s="23" t="s">
        <v>32</v>
      </c>
      <c r="D7736" s="24">
        <v>45378.153784722221</v>
      </c>
      <c r="E7736" s="25" t="s">
        <v>15</v>
      </c>
      <c r="F7736" s="26" t="s">
        <v>16</v>
      </c>
      <c r="G7736" s="26" t="s">
        <v>14</v>
      </c>
      <c r="H7736" s="23">
        <v>0</v>
      </c>
      <c r="I7736" s="27"/>
      <c r="J7736" s="28">
        <v>0</v>
      </c>
      <c r="K7736" t="str">
        <f>IF((LEN(relatorio_Ananindeua3[[#This Row],[CIF/CPF/CNPJ]])=14),relatorio_Ananindeua3[[#This Row],[CIF/CPF/CNPJ]],relatorio_Ananindeua3[[#This Row],[Coluna2]])</f>
        <v>54484044000163</v>
      </c>
      <c r="L7736" t="str">
        <f t="shared" si="121"/>
        <v>544******63</v>
      </c>
    </row>
    <row r="7737" spans="1:12" x14ac:dyDescent="0.25">
      <c r="A7737" s="23" t="s">
        <v>13314</v>
      </c>
      <c r="B7737" s="23" t="s">
        <v>13315</v>
      </c>
      <c r="C7737" s="23" t="s">
        <v>32</v>
      </c>
      <c r="D7737" s="24">
        <v>45378.153796296298</v>
      </c>
      <c r="E7737" s="25" t="s">
        <v>15</v>
      </c>
      <c r="F7737" s="26" t="s">
        <v>16</v>
      </c>
      <c r="G7737" s="26" t="s">
        <v>14</v>
      </c>
      <c r="H7737" s="23">
        <v>0</v>
      </c>
      <c r="I7737" s="27"/>
      <c r="J7737" s="28">
        <v>0</v>
      </c>
      <c r="K7737" t="str">
        <f>IF((LEN(relatorio_Ananindeua3[[#This Row],[CIF/CPF/CNPJ]])=14),relatorio_Ananindeua3[[#This Row],[CIF/CPF/CNPJ]],relatorio_Ananindeua3[[#This Row],[Coluna2]])</f>
        <v>54487577000107</v>
      </c>
      <c r="L7737" t="str">
        <f t="shared" si="121"/>
        <v>544******07</v>
      </c>
    </row>
    <row r="7738" spans="1:12" x14ac:dyDescent="0.25">
      <c r="A7738" s="23" t="s">
        <v>13288</v>
      </c>
      <c r="B7738" s="23" t="s">
        <v>13289</v>
      </c>
      <c r="C7738" s="23" t="s">
        <v>32</v>
      </c>
      <c r="D7738" s="24">
        <v>45378.153807870367</v>
      </c>
      <c r="E7738" s="25" t="s">
        <v>15</v>
      </c>
      <c r="F7738" s="26" t="s">
        <v>16</v>
      </c>
      <c r="G7738" s="26" t="s">
        <v>14</v>
      </c>
      <c r="H7738" s="23">
        <v>0</v>
      </c>
      <c r="I7738" s="27"/>
      <c r="J7738" s="28">
        <v>0</v>
      </c>
      <c r="K7738" t="str">
        <f>IF((LEN(relatorio_Ananindeua3[[#This Row],[CIF/CPF/CNPJ]])=14),relatorio_Ananindeua3[[#This Row],[CIF/CPF/CNPJ]],relatorio_Ananindeua3[[#This Row],[Coluna2]])</f>
        <v>54472521000170</v>
      </c>
      <c r="L7738" t="str">
        <f t="shared" si="121"/>
        <v>544******70</v>
      </c>
    </row>
    <row r="7739" spans="1:12" x14ac:dyDescent="0.25">
      <c r="A7739" s="23" t="s">
        <v>13312</v>
      </c>
      <c r="B7739" s="23" t="s">
        <v>13313</v>
      </c>
      <c r="C7739" s="23" t="s">
        <v>32</v>
      </c>
      <c r="D7739" s="24">
        <v>45378.153819444444</v>
      </c>
      <c r="E7739" s="25" t="s">
        <v>15</v>
      </c>
      <c r="F7739" s="26" t="s">
        <v>16</v>
      </c>
      <c r="G7739" s="26" t="s">
        <v>14</v>
      </c>
      <c r="H7739" s="23">
        <v>0</v>
      </c>
      <c r="I7739" s="27"/>
      <c r="J7739" s="28">
        <v>0</v>
      </c>
      <c r="K7739" t="str">
        <f>IF((LEN(relatorio_Ananindeua3[[#This Row],[CIF/CPF/CNPJ]])=14),relatorio_Ananindeua3[[#This Row],[CIF/CPF/CNPJ]],relatorio_Ananindeua3[[#This Row],[Coluna2]])</f>
        <v>54485898000164</v>
      </c>
      <c r="L7739" t="str">
        <f t="shared" si="121"/>
        <v>544******64</v>
      </c>
    </row>
    <row r="7740" spans="1:12" x14ac:dyDescent="0.25">
      <c r="A7740" s="23" t="s">
        <v>13276</v>
      </c>
      <c r="B7740" s="23" t="s">
        <v>13277</v>
      </c>
      <c r="C7740" s="23" t="s">
        <v>34</v>
      </c>
      <c r="D7740" s="24">
        <v>45378.15388888889</v>
      </c>
      <c r="E7740" s="25" t="s">
        <v>15</v>
      </c>
      <c r="F7740" s="26" t="s">
        <v>16</v>
      </c>
      <c r="G7740" s="26" t="s">
        <v>14</v>
      </c>
      <c r="H7740" s="23">
        <v>0</v>
      </c>
      <c r="I7740" s="27"/>
      <c r="J7740" s="28">
        <v>0</v>
      </c>
      <c r="K7740" t="str">
        <f>IF((LEN(relatorio_Ananindeua3[[#This Row],[CIF/CPF/CNPJ]])=14),relatorio_Ananindeua3[[#This Row],[CIF/CPF/CNPJ]],relatorio_Ananindeua3[[#This Row],[Coluna2]])</f>
        <v>54469517000153</v>
      </c>
      <c r="L7740" t="str">
        <f t="shared" si="121"/>
        <v>544******53</v>
      </c>
    </row>
    <row r="7741" spans="1:12" x14ac:dyDescent="0.25">
      <c r="A7741" s="23" t="s">
        <v>10220</v>
      </c>
      <c r="B7741" s="23" t="s">
        <v>10221</v>
      </c>
      <c r="C7741" s="23" t="s">
        <v>34</v>
      </c>
      <c r="D7741" s="24">
        <v>45378.153900462959</v>
      </c>
      <c r="E7741" s="25" t="s">
        <v>15</v>
      </c>
      <c r="F7741" s="26" t="s">
        <v>16</v>
      </c>
      <c r="G7741" s="26" t="s">
        <v>14</v>
      </c>
      <c r="H7741" s="23">
        <v>0</v>
      </c>
      <c r="I7741" s="27"/>
      <c r="J7741" s="28">
        <v>0</v>
      </c>
      <c r="K7741" t="str">
        <f>IF((LEN(relatorio_Ananindeua3[[#This Row],[CIF/CPF/CNPJ]])=14),relatorio_Ananindeua3[[#This Row],[CIF/CPF/CNPJ]],relatorio_Ananindeua3[[#This Row],[Coluna2]])</f>
        <v>53369374000145</v>
      </c>
      <c r="L7741" t="str">
        <f t="shared" si="121"/>
        <v>533******45</v>
      </c>
    </row>
    <row r="7742" spans="1:12" x14ac:dyDescent="0.25">
      <c r="A7742" s="23" t="s">
        <v>4938</v>
      </c>
      <c r="B7742" s="23" t="s">
        <v>4939</v>
      </c>
      <c r="C7742" s="23" t="s">
        <v>34</v>
      </c>
      <c r="D7742" s="24">
        <v>45378.153935185182</v>
      </c>
      <c r="E7742" s="25" t="s">
        <v>15</v>
      </c>
      <c r="F7742" s="26" t="s">
        <v>16</v>
      </c>
      <c r="G7742" s="26" t="s">
        <v>14</v>
      </c>
      <c r="H7742" s="23">
        <v>0</v>
      </c>
      <c r="I7742" s="27"/>
      <c r="J7742" s="28">
        <v>0</v>
      </c>
      <c r="K7742" t="str">
        <f>IF((LEN(relatorio_Ananindeua3[[#This Row],[CIF/CPF/CNPJ]])=14),relatorio_Ananindeua3[[#This Row],[CIF/CPF/CNPJ]],relatorio_Ananindeua3[[#This Row],[Coluna2]])</f>
        <v>40129783000122</v>
      </c>
      <c r="L7742" t="str">
        <f t="shared" si="121"/>
        <v>401******22</v>
      </c>
    </row>
    <row r="7743" spans="1:12" x14ac:dyDescent="0.25">
      <c r="A7743" s="23" t="s">
        <v>4104</v>
      </c>
      <c r="B7743" s="23" t="s">
        <v>4105</v>
      </c>
      <c r="C7743" s="23" t="s">
        <v>34</v>
      </c>
      <c r="D7743" s="24">
        <v>45378.153946759259</v>
      </c>
      <c r="E7743" s="25" t="s">
        <v>15</v>
      </c>
      <c r="F7743" s="26" t="s">
        <v>16</v>
      </c>
      <c r="G7743" s="26" t="s">
        <v>14</v>
      </c>
      <c r="H7743" s="23">
        <v>0</v>
      </c>
      <c r="I7743" s="27"/>
      <c r="J7743" s="28">
        <v>0</v>
      </c>
      <c r="K7743" t="str">
        <f>IF((LEN(relatorio_Ananindeua3[[#This Row],[CIF/CPF/CNPJ]])=14),relatorio_Ananindeua3[[#This Row],[CIF/CPF/CNPJ]],relatorio_Ananindeua3[[#This Row],[Coluna2]])</f>
        <v>36195415000105</v>
      </c>
      <c r="L7743" t="str">
        <f t="shared" si="121"/>
        <v>361******05</v>
      </c>
    </row>
    <row r="7744" spans="1:12" x14ac:dyDescent="0.25">
      <c r="A7744" s="23" t="s">
        <v>13318</v>
      </c>
      <c r="B7744" s="23" t="s">
        <v>13319</v>
      </c>
      <c r="C7744" s="23" t="s">
        <v>32</v>
      </c>
      <c r="D7744" s="24">
        <v>45378.309374999997</v>
      </c>
      <c r="E7744" s="25" t="s">
        <v>15</v>
      </c>
      <c r="F7744" s="26" t="s">
        <v>16</v>
      </c>
      <c r="G7744" s="26" t="s">
        <v>14</v>
      </c>
      <c r="H7744" s="23">
        <v>0</v>
      </c>
      <c r="I7744" s="27"/>
      <c r="J7744" s="28">
        <v>0</v>
      </c>
      <c r="K7744" t="str">
        <f>IF((LEN(relatorio_Ananindeua3[[#This Row],[CIF/CPF/CNPJ]])=14),relatorio_Ananindeua3[[#This Row],[CIF/CPF/CNPJ]],relatorio_Ananindeua3[[#This Row],[Coluna2]])</f>
        <v>54487890000137</v>
      </c>
      <c r="L7744" t="str">
        <f t="shared" si="121"/>
        <v>544******37</v>
      </c>
    </row>
    <row r="7745" spans="1:12" x14ac:dyDescent="0.25">
      <c r="A7745" s="23" t="s">
        <v>13316</v>
      </c>
      <c r="B7745" s="23" t="s">
        <v>13317</v>
      </c>
      <c r="C7745" s="23" t="s">
        <v>32</v>
      </c>
      <c r="D7745" s="24">
        <v>45378.30945601852</v>
      </c>
      <c r="E7745" s="25" t="s">
        <v>15</v>
      </c>
      <c r="F7745" s="26" t="s">
        <v>16</v>
      </c>
      <c r="G7745" s="26" t="s">
        <v>14</v>
      </c>
      <c r="H7745" s="23">
        <v>0</v>
      </c>
      <c r="I7745" s="27"/>
      <c r="J7745" s="28">
        <v>0</v>
      </c>
      <c r="K7745" t="str">
        <f>IF((LEN(relatorio_Ananindeua3[[#This Row],[CIF/CPF/CNPJ]])=14),relatorio_Ananindeua3[[#This Row],[CIF/CPF/CNPJ]],relatorio_Ananindeua3[[#This Row],[Coluna2]])</f>
        <v>54487880000100</v>
      </c>
      <c r="L7745" t="str">
        <f t="shared" si="121"/>
        <v>544******00</v>
      </c>
    </row>
    <row r="7746" spans="1:12" x14ac:dyDescent="0.25">
      <c r="A7746" s="23" t="s">
        <v>5685</v>
      </c>
      <c r="B7746" s="23" t="s">
        <v>5686</v>
      </c>
      <c r="C7746" s="23" t="s">
        <v>34</v>
      </c>
      <c r="D7746" s="24">
        <v>45378.309560185182</v>
      </c>
      <c r="E7746" s="25" t="s">
        <v>15</v>
      </c>
      <c r="F7746" s="26" t="s">
        <v>16</v>
      </c>
      <c r="G7746" s="26" t="s">
        <v>14</v>
      </c>
      <c r="H7746" s="23">
        <v>0</v>
      </c>
      <c r="I7746" s="27"/>
      <c r="J7746" s="28">
        <v>0</v>
      </c>
      <c r="K7746" t="str">
        <f>IF((LEN(relatorio_Ananindeua3[[#This Row],[CIF/CPF/CNPJ]])=14),relatorio_Ananindeua3[[#This Row],[CIF/CPF/CNPJ]],relatorio_Ananindeua3[[#This Row],[Coluna2]])</f>
        <v>42508361000193</v>
      </c>
      <c r="L7746" t="str">
        <f t="shared" si="121"/>
        <v>425******93</v>
      </c>
    </row>
    <row r="7747" spans="1:12" x14ac:dyDescent="0.25">
      <c r="A7747" s="23" t="s">
        <v>13292</v>
      </c>
      <c r="B7747" s="23" t="s">
        <v>13293</v>
      </c>
      <c r="C7747" s="23" t="s">
        <v>32</v>
      </c>
      <c r="D7747" s="24">
        <v>45378.371481481481</v>
      </c>
      <c r="E7747" s="25" t="s">
        <v>15</v>
      </c>
      <c r="F7747" s="26" t="s">
        <v>16</v>
      </c>
      <c r="G7747" s="26" t="s">
        <v>14</v>
      </c>
      <c r="H7747" s="23">
        <v>0</v>
      </c>
      <c r="I7747" s="27"/>
      <c r="J7747" s="28">
        <v>0</v>
      </c>
      <c r="K7747" t="str">
        <f>IF((LEN(relatorio_Ananindeua3[[#This Row],[CIF/CPF/CNPJ]])=14),relatorio_Ananindeua3[[#This Row],[CIF/CPF/CNPJ]],relatorio_Ananindeua3[[#This Row],[Coluna2]])</f>
        <v>54476733000126</v>
      </c>
      <c r="L7747" t="str">
        <f t="shared" si="121"/>
        <v>544******26</v>
      </c>
    </row>
    <row r="7748" spans="1:12" x14ac:dyDescent="0.25">
      <c r="A7748" s="23" t="s">
        <v>6615</v>
      </c>
      <c r="B7748" s="23" t="s">
        <v>6616</v>
      </c>
      <c r="C7748" s="23" t="s">
        <v>17</v>
      </c>
      <c r="D7748" s="24">
        <v>45378.390567129631</v>
      </c>
      <c r="E7748" s="25" t="s">
        <v>11</v>
      </c>
      <c r="F7748" s="26" t="s">
        <v>16</v>
      </c>
      <c r="G7748" s="26" t="s">
        <v>14</v>
      </c>
      <c r="H7748" s="23">
        <v>0</v>
      </c>
      <c r="I7748" s="27"/>
      <c r="J7748" s="28">
        <v>0</v>
      </c>
      <c r="K7748" t="str">
        <f>IF((LEN(relatorio_Ananindeua3[[#This Row],[CIF/CPF/CNPJ]])=14),relatorio_Ananindeua3[[#This Row],[CIF/CPF/CNPJ]],relatorio_Ananindeua3[[#This Row],[Coluna2]])</f>
        <v>45432750000170</v>
      </c>
      <c r="L7748" t="str">
        <f t="shared" si="121"/>
        <v>454******70</v>
      </c>
    </row>
    <row r="7749" spans="1:12" x14ac:dyDescent="0.25">
      <c r="A7749" s="23" t="s">
        <v>6439</v>
      </c>
      <c r="B7749" s="23" t="s">
        <v>6440</v>
      </c>
      <c r="C7749" s="23" t="s">
        <v>17</v>
      </c>
      <c r="D7749" s="24">
        <v>45378.392013888886</v>
      </c>
      <c r="E7749" s="25" t="s">
        <v>11</v>
      </c>
      <c r="F7749" s="26" t="s">
        <v>16</v>
      </c>
      <c r="G7749" s="26" t="s">
        <v>14</v>
      </c>
      <c r="H7749" s="23">
        <v>0</v>
      </c>
      <c r="I7749" s="27"/>
      <c r="J7749" s="28">
        <v>0</v>
      </c>
      <c r="K7749" t="str">
        <f>IF((LEN(relatorio_Ananindeua3[[#This Row],[CIF/CPF/CNPJ]])=14),relatorio_Ananindeua3[[#This Row],[CIF/CPF/CNPJ]],relatorio_Ananindeua3[[#This Row],[Coluna2]])</f>
        <v>44887600000199</v>
      </c>
      <c r="L7749" t="str">
        <f t="shared" si="121"/>
        <v>448******99</v>
      </c>
    </row>
    <row r="7750" spans="1:12" x14ac:dyDescent="0.25">
      <c r="A7750" s="23" t="s">
        <v>8201</v>
      </c>
      <c r="B7750" s="23" t="s">
        <v>8202</v>
      </c>
      <c r="C7750" s="23" t="s">
        <v>17</v>
      </c>
      <c r="D7750" s="24">
        <v>45378.397766203707</v>
      </c>
      <c r="E7750" s="25" t="s">
        <v>11</v>
      </c>
      <c r="F7750" s="26" t="s">
        <v>16</v>
      </c>
      <c r="G7750" s="26" t="s">
        <v>14</v>
      </c>
      <c r="H7750" s="23">
        <v>0</v>
      </c>
      <c r="I7750" s="27"/>
      <c r="J7750" s="28">
        <v>0</v>
      </c>
      <c r="K7750" t="str">
        <f>IF((LEN(relatorio_Ananindeua3[[#This Row],[CIF/CPF/CNPJ]])=14),relatorio_Ananindeua3[[#This Row],[CIF/CPF/CNPJ]],relatorio_Ananindeua3[[#This Row],[Coluna2]])</f>
        <v>49344355000197</v>
      </c>
      <c r="L7750" t="str">
        <f t="shared" si="121"/>
        <v>493******97</v>
      </c>
    </row>
    <row r="7751" spans="1:12" x14ac:dyDescent="0.25">
      <c r="A7751" s="23" t="s">
        <v>7893</v>
      </c>
      <c r="B7751" s="23" t="s">
        <v>7894</v>
      </c>
      <c r="C7751" s="23" t="s">
        <v>17</v>
      </c>
      <c r="D7751" s="24">
        <v>45378.399062500001</v>
      </c>
      <c r="E7751" s="25" t="s">
        <v>11</v>
      </c>
      <c r="F7751" s="26" t="s">
        <v>16</v>
      </c>
      <c r="G7751" s="26" t="s">
        <v>14</v>
      </c>
      <c r="H7751" s="23">
        <v>0</v>
      </c>
      <c r="I7751" s="27"/>
      <c r="J7751" s="28">
        <v>0</v>
      </c>
      <c r="K7751" t="str">
        <f>IF((LEN(relatorio_Ananindeua3[[#This Row],[CIF/CPF/CNPJ]])=14),relatorio_Ananindeua3[[#This Row],[CIF/CPF/CNPJ]],relatorio_Ananindeua3[[#This Row],[Coluna2]])</f>
        <v>48666196000184</v>
      </c>
      <c r="L7751" t="str">
        <f t="shared" si="121"/>
        <v>486******84</v>
      </c>
    </row>
    <row r="7752" spans="1:12" x14ac:dyDescent="0.25">
      <c r="A7752" s="23" t="s">
        <v>9390</v>
      </c>
      <c r="B7752" s="23" t="s">
        <v>9391</v>
      </c>
      <c r="C7752" s="23" t="s">
        <v>17</v>
      </c>
      <c r="D7752" s="24">
        <v>45378.401018518518</v>
      </c>
      <c r="E7752" s="25" t="s">
        <v>11</v>
      </c>
      <c r="F7752" s="26" t="s">
        <v>16</v>
      </c>
      <c r="G7752" s="26" t="s">
        <v>14</v>
      </c>
      <c r="H7752" s="23">
        <v>0</v>
      </c>
      <c r="I7752" s="27"/>
      <c r="J7752" s="28">
        <v>0</v>
      </c>
      <c r="K7752" t="str">
        <f>IF((LEN(relatorio_Ananindeua3[[#This Row],[CIF/CPF/CNPJ]])=14),relatorio_Ananindeua3[[#This Row],[CIF/CPF/CNPJ]],relatorio_Ananindeua3[[#This Row],[Coluna2]])</f>
        <v>51281492000171</v>
      </c>
      <c r="L7752" t="str">
        <f t="shared" si="121"/>
        <v>512******71</v>
      </c>
    </row>
    <row r="7753" spans="1:12" x14ac:dyDescent="0.25">
      <c r="A7753" s="23" t="s">
        <v>7148</v>
      </c>
      <c r="B7753" s="23" t="s">
        <v>7149</v>
      </c>
      <c r="C7753" s="23" t="s">
        <v>17</v>
      </c>
      <c r="D7753" s="24">
        <v>45378.402719907404</v>
      </c>
      <c r="E7753" s="25" t="s">
        <v>11</v>
      </c>
      <c r="F7753" s="26" t="s">
        <v>16</v>
      </c>
      <c r="G7753" s="26" t="s">
        <v>14</v>
      </c>
      <c r="H7753" s="23">
        <v>0</v>
      </c>
      <c r="I7753" s="27"/>
      <c r="J7753" s="28">
        <v>0</v>
      </c>
      <c r="K7753" t="str">
        <f>IF((LEN(relatorio_Ananindeua3[[#This Row],[CIF/CPF/CNPJ]])=14),relatorio_Ananindeua3[[#This Row],[CIF/CPF/CNPJ]],relatorio_Ananindeua3[[#This Row],[Coluna2]])</f>
        <v>46788301000122</v>
      </c>
      <c r="L7753" t="str">
        <f t="shared" si="121"/>
        <v>467******22</v>
      </c>
    </row>
    <row r="7754" spans="1:12" x14ac:dyDescent="0.25">
      <c r="A7754" s="23" t="s">
        <v>4986</v>
      </c>
      <c r="B7754" s="23" t="s">
        <v>4987</v>
      </c>
      <c r="C7754" s="23" t="s">
        <v>17</v>
      </c>
      <c r="D7754" s="24">
        <v>45378.404097222221</v>
      </c>
      <c r="E7754" s="25" t="s">
        <v>11</v>
      </c>
      <c r="F7754" s="26" t="s">
        <v>16</v>
      </c>
      <c r="G7754" s="26" t="s">
        <v>14</v>
      </c>
      <c r="H7754" s="23">
        <v>0</v>
      </c>
      <c r="I7754" s="27"/>
      <c r="J7754" s="28">
        <v>0</v>
      </c>
      <c r="K7754" t="str">
        <f>IF((LEN(relatorio_Ananindeua3[[#This Row],[CIF/CPF/CNPJ]])=14),relatorio_Ananindeua3[[#This Row],[CIF/CPF/CNPJ]],relatorio_Ananindeua3[[#This Row],[Coluna2]])</f>
        <v>40261922000177</v>
      </c>
      <c r="L7754" t="str">
        <f t="shared" si="121"/>
        <v>402******77</v>
      </c>
    </row>
    <row r="7755" spans="1:12" x14ac:dyDescent="0.25">
      <c r="A7755" s="23" t="s">
        <v>9799</v>
      </c>
      <c r="B7755" s="23" t="s">
        <v>9800</v>
      </c>
      <c r="C7755" s="23" t="s">
        <v>17</v>
      </c>
      <c r="D7755" s="24">
        <v>45378.405486111114</v>
      </c>
      <c r="E7755" s="25" t="s">
        <v>11</v>
      </c>
      <c r="F7755" s="26" t="s">
        <v>16</v>
      </c>
      <c r="G7755" s="26" t="s">
        <v>14</v>
      </c>
      <c r="H7755" s="23">
        <v>0</v>
      </c>
      <c r="I7755" s="27"/>
      <c r="J7755" s="28">
        <v>0</v>
      </c>
      <c r="K7755" t="str">
        <f>IF((LEN(relatorio_Ananindeua3[[#This Row],[CIF/CPF/CNPJ]])=14),relatorio_Ananindeua3[[#This Row],[CIF/CPF/CNPJ]],relatorio_Ananindeua3[[#This Row],[Coluna2]])</f>
        <v>52290224000189</v>
      </c>
      <c r="L7755" t="str">
        <f t="shared" si="121"/>
        <v>522******89</v>
      </c>
    </row>
    <row r="7756" spans="1:12" x14ac:dyDescent="0.25">
      <c r="A7756" s="23" t="s">
        <v>956</v>
      </c>
      <c r="B7756" s="23" t="s">
        <v>957</v>
      </c>
      <c r="C7756" s="23" t="s">
        <v>21</v>
      </c>
      <c r="D7756" s="24">
        <v>45378.423032407409</v>
      </c>
      <c r="E7756" s="25" t="s">
        <v>15</v>
      </c>
      <c r="F7756" s="26" t="s">
        <v>19</v>
      </c>
      <c r="G7756" s="26" t="s">
        <v>13496</v>
      </c>
      <c r="H7756" s="23">
        <v>0</v>
      </c>
      <c r="I7756" s="27"/>
      <c r="J7756" s="28">
        <v>25</v>
      </c>
      <c r="K7756" t="str">
        <f>IF((LEN(relatorio_Ananindeua3[[#This Row],[CIF/CPF/CNPJ]])=14),relatorio_Ananindeua3[[#This Row],[CIF/CPF/CNPJ]],relatorio_Ananindeua3[[#This Row],[Coluna2]])</f>
        <v>17454167000125</v>
      </c>
      <c r="L7756" t="str">
        <f t="shared" si="121"/>
        <v>174******25</v>
      </c>
    </row>
    <row r="7757" spans="1:12" x14ac:dyDescent="0.25">
      <c r="A7757" s="23" t="s">
        <v>956</v>
      </c>
      <c r="B7757" s="23" t="s">
        <v>957</v>
      </c>
      <c r="C7757" s="23" t="s">
        <v>21</v>
      </c>
      <c r="D7757" s="24">
        <v>45378.450590277775</v>
      </c>
      <c r="E7757" s="25" t="s">
        <v>15</v>
      </c>
      <c r="F7757" s="26" t="s">
        <v>19</v>
      </c>
      <c r="G7757" s="26" t="s">
        <v>13496</v>
      </c>
      <c r="H7757" s="23">
        <v>0</v>
      </c>
      <c r="I7757" s="27"/>
      <c r="J7757" s="28">
        <v>7.5</v>
      </c>
      <c r="K7757" t="str">
        <f>IF((LEN(relatorio_Ananindeua3[[#This Row],[CIF/CPF/CNPJ]])=14),relatorio_Ananindeua3[[#This Row],[CIF/CPF/CNPJ]],relatorio_Ananindeua3[[#This Row],[Coluna2]])</f>
        <v>17454167000125</v>
      </c>
      <c r="L7757" t="str">
        <f t="shared" si="121"/>
        <v>174******25</v>
      </c>
    </row>
    <row r="7758" spans="1:12" x14ac:dyDescent="0.25">
      <c r="A7758" s="23" t="s">
        <v>956</v>
      </c>
      <c r="B7758" s="23" t="s">
        <v>957</v>
      </c>
      <c r="C7758" s="23" t="s">
        <v>21</v>
      </c>
      <c r="D7758" s="24">
        <v>45378.452384259261</v>
      </c>
      <c r="E7758" s="25" t="s">
        <v>15</v>
      </c>
      <c r="F7758" s="26" t="s">
        <v>19</v>
      </c>
      <c r="G7758" s="26" t="s">
        <v>13496</v>
      </c>
      <c r="H7758" s="23">
        <v>0</v>
      </c>
      <c r="I7758" s="27"/>
      <c r="J7758" s="28">
        <v>3.5</v>
      </c>
      <c r="K7758" t="str">
        <f>IF((LEN(relatorio_Ananindeua3[[#This Row],[CIF/CPF/CNPJ]])=14),relatorio_Ananindeua3[[#This Row],[CIF/CPF/CNPJ]],relatorio_Ananindeua3[[#This Row],[Coluna2]])</f>
        <v>17454167000125</v>
      </c>
      <c r="L7758" t="str">
        <f t="shared" si="121"/>
        <v>174******25</v>
      </c>
    </row>
    <row r="7759" spans="1:12" x14ac:dyDescent="0.25">
      <c r="A7759" s="23" t="s">
        <v>956</v>
      </c>
      <c r="B7759" s="23" t="s">
        <v>957</v>
      </c>
      <c r="C7759" s="23" t="s">
        <v>21</v>
      </c>
      <c r="D7759" s="24">
        <v>45378.456770833334</v>
      </c>
      <c r="E7759" s="25" t="s">
        <v>15</v>
      </c>
      <c r="F7759" s="26" t="s">
        <v>19</v>
      </c>
      <c r="G7759" s="26" t="s">
        <v>13496</v>
      </c>
      <c r="H7759" s="23">
        <v>0</v>
      </c>
      <c r="I7759" s="27"/>
      <c r="J7759" s="28">
        <v>3.5</v>
      </c>
      <c r="K7759" t="str">
        <f>IF((LEN(relatorio_Ananindeua3[[#This Row],[CIF/CPF/CNPJ]])=14),relatorio_Ananindeua3[[#This Row],[CIF/CPF/CNPJ]],relatorio_Ananindeua3[[#This Row],[Coluna2]])</f>
        <v>17454167000125</v>
      </c>
      <c r="L7759" t="str">
        <f t="shared" si="121"/>
        <v>174******25</v>
      </c>
    </row>
    <row r="7760" spans="1:12" x14ac:dyDescent="0.25">
      <c r="A7760" s="23" t="s">
        <v>956</v>
      </c>
      <c r="B7760" s="23" t="s">
        <v>957</v>
      </c>
      <c r="C7760" s="23" t="s">
        <v>21</v>
      </c>
      <c r="D7760" s="24">
        <v>45378.607615740744</v>
      </c>
      <c r="E7760" s="25" t="s">
        <v>15</v>
      </c>
      <c r="F7760" s="26" t="s">
        <v>19</v>
      </c>
      <c r="G7760" s="26" t="s">
        <v>13496</v>
      </c>
      <c r="H7760" s="23">
        <v>0</v>
      </c>
      <c r="I7760" s="27"/>
      <c r="J7760" s="28">
        <v>30</v>
      </c>
      <c r="K7760" t="str">
        <f>IF((LEN(relatorio_Ananindeua3[[#This Row],[CIF/CPF/CNPJ]])=14),relatorio_Ananindeua3[[#This Row],[CIF/CPF/CNPJ]],relatorio_Ananindeua3[[#This Row],[Coluna2]])</f>
        <v>17454167000125</v>
      </c>
      <c r="L7760" t="str">
        <f t="shared" si="121"/>
        <v>174******25</v>
      </c>
    </row>
    <row r="7761" spans="1:12" x14ac:dyDescent="0.25">
      <c r="A7761" s="23" t="s">
        <v>956</v>
      </c>
      <c r="B7761" s="23" t="s">
        <v>957</v>
      </c>
      <c r="C7761" s="23" t="s">
        <v>21</v>
      </c>
      <c r="D7761" s="24">
        <v>45378.609722222223</v>
      </c>
      <c r="E7761" s="25" t="s">
        <v>15</v>
      </c>
      <c r="F7761" s="26" t="s">
        <v>19</v>
      </c>
      <c r="G7761" s="26" t="s">
        <v>13496</v>
      </c>
      <c r="H7761" s="23">
        <v>0</v>
      </c>
      <c r="I7761" s="27"/>
      <c r="J7761" s="28">
        <v>7.5</v>
      </c>
      <c r="K7761" t="str">
        <f>IF((LEN(relatorio_Ananindeua3[[#This Row],[CIF/CPF/CNPJ]])=14),relatorio_Ananindeua3[[#This Row],[CIF/CPF/CNPJ]],relatorio_Ananindeua3[[#This Row],[Coluna2]])</f>
        <v>17454167000125</v>
      </c>
      <c r="L7761" t="str">
        <f t="shared" si="121"/>
        <v>174******25</v>
      </c>
    </row>
    <row r="7762" spans="1:12" x14ac:dyDescent="0.25">
      <c r="A7762" s="23" t="s">
        <v>956</v>
      </c>
      <c r="B7762" s="23" t="s">
        <v>957</v>
      </c>
      <c r="C7762" s="23" t="s">
        <v>21</v>
      </c>
      <c r="D7762" s="24">
        <v>45378.613518518519</v>
      </c>
      <c r="E7762" s="25" t="s">
        <v>15</v>
      </c>
      <c r="F7762" s="26" t="s">
        <v>19</v>
      </c>
      <c r="G7762" s="26" t="s">
        <v>13496</v>
      </c>
      <c r="H7762" s="23">
        <v>0</v>
      </c>
      <c r="I7762" s="27"/>
      <c r="J7762" s="28">
        <v>140</v>
      </c>
      <c r="K7762" t="str">
        <f>IF((LEN(relatorio_Ananindeua3[[#This Row],[CIF/CPF/CNPJ]])=14),relatorio_Ananindeua3[[#This Row],[CIF/CPF/CNPJ]],relatorio_Ananindeua3[[#This Row],[Coluna2]])</f>
        <v>17454167000125</v>
      </c>
      <c r="L7762" t="str">
        <f t="shared" ref="L7762:L7825" si="122">_xlfn.CONCAT(LEFT(A7762,3),REPT("*",6),RIGHT(A7762,2))</f>
        <v>174******25</v>
      </c>
    </row>
    <row r="7763" spans="1:12" x14ac:dyDescent="0.25">
      <c r="A7763" s="23" t="s">
        <v>956</v>
      </c>
      <c r="B7763" s="23" t="s">
        <v>957</v>
      </c>
      <c r="C7763" s="23" t="s">
        <v>21</v>
      </c>
      <c r="D7763" s="24">
        <v>45378.623645833337</v>
      </c>
      <c r="E7763" s="25" t="s">
        <v>15</v>
      </c>
      <c r="F7763" s="26" t="s">
        <v>19</v>
      </c>
      <c r="G7763" s="26" t="s">
        <v>13496</v>
      </c>
      <c r="H7763" s="23">
        <v>0</v>
      </c>
      <c r="I7763" s="27"/>
      <c r="J7763" s="28">
        <v>22.5</v>
      </c>
      <c r="K7763" t="str">
        <f>IF((LEN(relatorio_Ananindeua3[[#This Row],[CIF/CPF/CNPJ]])=14),relatorio_Ananindeua3[[#This Row],[CIF/CPF/CNPJ]],relatorio_Ananindeua3[[#This Row],[Coluna2]])</f>
        <v>17454167000125</v>
      </c>
      <c r="L7763" t="str">
        <f t="shared" si="122"/>
        <v>174******25</v>
      </c>
    </row>
    <row r="7764" spans="1:12" x14ac:dyDescent="0.25">
      <c r="A7764" s="23" t="s">
        <v>956</v>
      </c>
      <c r="B7764" s="23" t="s">
        <v>957</v>
      </c>
      <c r="C7764" s="23" t="s">
        <v>21</v>
      </c>
      <c r="D7764" s="24">
        <v>45378.624884259261</v>
      </c>
      <c r="E7764" s="25" t="s">
        <v>15</v>
      </c>
      <c r="F7764" s="26" t="s">
        <v>19</v>
      </c>
      <c r="G7764" s="26" t="s">
        <v>13496</v>
      </c>
      <c r="H7764" s="23">
        <v>0</v>
      </c>
      <c r="I7764" s="27"/>
      <c r="J7764" s="28">
        <v>47.5</v>
      </c>
      <c r="K7764" t="str">
        <f>IF((LEN(relatorio_Ananindeua3[[#This Row],[CIF/CPF/CNPJ]])=14),relatorio_Ananindeua3[[#This Row],[CIF/CPF/CNPJ]],relatorio_Ananindeua3[[#This Row],[Coluna2]])</f>
        <v>17454167000125</v>
      </c>
      <c r="L7764" t="str">
        <f t="shared" si="122"/>
        <v>174******25</v>
      </c>
    </row>
    <row r="7765" spans="1:12" x14ac:dyDescent="0.25">
      <c r="A7765" s="23" t="s">
        <v>956</v>
      </c>
      <c r="B7765" s="23" t="s">
        <v>957</v>
      </c>
      <c r="C7765" s="23" t="s">
        <v>21</v>
      </c>
      <c r="D7765" s="24">
        <v>45378.655439814815</v>
      </c>
      <c r="E7765" s="25" t="s">
        <v>15</v>
      </c>
      <c r="F7765" s="26" t="s">
        <v>19</v>
      </c>
      <c r="G7765" s="26" t="s">
        <v>13496</v>
      </c>
      <c r="H7765" s="23">
        <v>0</v>
      </c>
      <c r="I7765" s="27"/>
      <c r="J7765" s="28">
        <v>327.67</v>
      </c>
      <c r="K7765" t="str">
        <f>IF((LEN(relatorio_Ananindeua3[[#This Row],[CIF/CPF/CNPJ]])=14),relatorio_Ananindeua3[[#This Row],[CIF/CPF/CNPJ]],relatorio_Ananindeua3[[#This Row],[Coluna2]])</f>
        <v>17454167000125</v>
      </c>
      <c r="L7765" t="str">
        <f t="shared" si="122"/>
        <v>174******25</v>
      </c>
    </row>
    <row r="7766" spans="1:12" x14ac:dyDescent="0.25">
      <c r="A7766" s="23" t="s">
        <v>956</v>
      </c>
      <c r="B7766" s="23" t="s">
        <v>957</v>
      </c>
      <c r="C7766" s="23" t="s">
        <v>21</v>
      </c>
      <c r="D7766" s="24">
        <v>45378.657708333332</v>
      </c>
      <c r="E7766" s="25" t="s">
        <v>15</v>
      </c>
      <c r="F7766" s="26" t="s">
        <v>19</v>
      </c>
      <c r="G7766" s="26" t="s">
        <v>13496</v>
      </c>
      <c r="H7766" s="23">
        <v>0</v>
      </c>
      <c r="I7766" s="27"/>
      <c r="J7766" s="28">
        <v>209.85</v>
      </c>
      <c r="K7766" t="str">
        <f>IF((LEN(relatorio_Ananindeua3[[#This Row],[CIF/CPF/CNPJ]])=14),relatorio_Ananindeua3[[#This Row],[CIF/CPF/CNPJ]],relatorio_Ananindeua3[[#This Row],[Coluna2]])</f>
        <v>17454167000125</v>
      </c>
      <c r="L7766" t="str">
        <f t="shared" si="122"/>
        <v>174******25</v>
      </c>
    </row>
    <row r="7767" spans="1:12" x14ac:dyDescent="0.25">
      <c r="A7767" s="23" t="s">
        <v>13467</v>
      </c>
      <c r="B7767" s="23" t="s">
        <v>13466</v>
      </c>
      <c r="C7767" s="23" t="s">
        <v>21</v>
      </c>
      <c r="D7767" s="24">
        <v>45379</v>
      </c>
      <c r="E7767" s="25" t="s">
        <v>15</v>
      </c>
      <c r="F7767" s="26" t="s">
        <v>19</v>
      </c>
      <c r="G7767" s="26" t="s">
        <v>13496</v>
      </c>
      <c r="H7767" s="23">
        <v>0</v>
      </c>
      <c r="I7767" s="27"/>
      <c r="J7767" s="28">
        <v>514.77</v>
      </c>
      <c r="K7767" t="str">
        <f>IF((LEN(relatorio_Ananindeua3[[#This Row],[CIF/CPF/CNPJ]])=14),relatorio_Ananindeua3[[#This Row],[CIF/CPF/CNPJ]],relatorio_Ananindeua3[[#This Row],[Coluna2]])</f>
        <v>60975737005978</v>
      </c>
      <c r="L7767" t="str">
        <f t="shared" si="122"/>
        <v>609******78</v>
      </c>
    </row>
    <row r="7768" spans="1:12" x14ac:dyDescent="0.25">
      <c r="A7768" s="23" t="s">
        <v>13483</v>
      </c>
      <c r="B7768" s="23" t="s">
        <v>13481</v>
      </c>
      <c r="C7768" s="23" t="s">
        <v>21</v>
      </c>
      <c r="D7768" s="24">
        <v>45379</v>
      </c>
      <c r="E7768" s="25" t="s">
        <v>15</v>
      </c>
      <c r="F7768" s="26" t="s">
        <v>19</v>
      </c>
      <c r="G7768" s="26" t="s">
        <v>13496</v>
      </c>
      <c r="H7768" s="23">
        <v>0</v>
      </c>
      <c r="I7768" s="27"/>
      <c r="J7768" s="28">
        <v>60.06</v>
      </c>
      <c r="K7768" t="str">
        <f>IF((LEN(relatorio_Ananindeua3[[#This Row],[CIF/CPF/CNPJ]])=14),relatorio_Ananindeua3[[#This Row],[CIF/CPF/CNPJ]],relatorio_Ananindeua3[[#This Row],[Coluna2]])</f>
        <v>83367326011547</v>
      </c>
      <c r="L7768" t="str">
        <f t="shared" si="122"/>
        <v>833******47</v>
      </c>
    </row>
    <row r="7769" spans="1:12" x14ac:dyDescent="0.25">
      <c r="A7769" s="23" t="s">
        <v>13490</v>
      </c>
      <c r="B7769" s="23" t="s">
        <v>13491</v>
      </c>
      <c r="C7769" s="23" t="s">
        <v>20</v>
      </c>
      <c r="D7769" s="24">
        <v>45379</v>
      </c>
      <c r="E7769" s="25" t="s">
        <v>15</v>
      </c>
      <c r="F7769" s="26" t="s">
        <v>19</v>
      </c>
      <c r="G7769" s="26" t="s">
        <v>13496</v>
      </c>
      <c r="H7769" s="23">
        <v>0</v>
      </c>
      <c r="I7769" s="27"/>
      <c r="J7769" s="28">
        <v>562.30999999999995</v>
      </c>
      <c r="K7769" t="str">
        <f>IF((LEN(relatorio_Ananindeua3[[#This Row],[CIF/CPF/CNPJ]])=14),relatorio_Ananindeua3[[#This Row],[CIF/CPF/CNPJ]],relatorio_Ananindeua3[[#This Row],[Coluna2]])</f>
        <v>90912429000300</v>
      </c>
      <c r="L7769" t="str">
        <f t="shared" si="122"/>
        <v>909******00</v>
      </c>
    </row>
    <row r="7770" spans="1:12" x14ac:dyDescent="0.25">
      <c r="A7770" s="23" t="s">
        <v>13356</v>
      </c>
      <c r="B7770" s="23" t="s">
        <v>13357</v>
      </c>
      <c r="C7770" s="23" t="s">
        <v>32</v>
      </c>
      <c r="D7770" s="24">
        <v>45379.02857638889</v>
      </c>
      <c r="E7770" s="25" t="s">
        <v>15</v>
      </c>
      <c r="F7770" s="26" t="s">
        <v>16</v>
      </c>
      <c r="G7770" s="26" t="s">
        <v>14</v>
      </c>
      <c r="H7770" s="23">
        <v>0</v>
      </c>
      <c r="I7770" s="27"/>
      <c r="J7770" s="28">
        <v>0</v>
      </c>
      <c r="K7770" t="str">
        <f>IF((LEN(relatorio_Ananindeua3[[#This Row],[CIF/CPF/CNPJ]])=14),relatorio_Ananindeua3[[#This Row],[CIF/CPF/CNPJ]],relatorio_Ananindeua3[[#This Row],[Coluna2]])</f>
        <v>54504347000109</v>
      </c>
      <c r="L7770" t="str">
        <f t="shared" si="122"/>
        <v>545******09</v>
      </c>
    </row>
    <row r="7771" spans="1:12" x14ac:dyDescent="0.25">
      <c r="A7771" s="23" t="s">
        <v>13330</v>
      </c>
      <c r="B7771" s="23" t="s">
        <v>13331</v>
      </c>
      <c r="C7771" s="23" t="s">
        <v>32</v>
      </c>
      <c r="D7771" s="24">
        <v>45379.028611111113</v>
      </c>
      <c r="E7771" s="25" t="s">
        <v>15</v>
      </c>
      <c r="F7771" s="26" t="s">
        <v>16</v>
      </c>
      <c r="G7771" s="26" t="s">
        <v>14</v>
      </c>
      <c r="H7771" s="23">
        <v>0</v>
      </c>
      <c r="I7771" s="27"/>
      <c r="J7771" s="28">
        <v>0</v>
      </c>
      <c r="K7771" t="str">
        <f>IF((LEN(relatorio_Ananindeua3[[#This Row],[CIF/CPF/CNPJ]])=14),relatorio_Ananindeua3[[#This Row],[CIF/CPF/CNPJ]],relatorio_Ananindeua3[[#This Row],[Coluna2]])</f>
        <v>54494595000108</v>
      </c>
      <c r="L7771" t="str">
        <f t="shared" si="122"/>
        <v>544******08</v>
      </c>
    </row>
    <row r="7772" spans="1:12" x14ac:dyDescent="0.25">
      <c r="A7772" s="23" t="s">
        <v>5783</v>
      </c>
      <c r="B7772" s="23" t="s">
        <v>5784</v>
      </c>
      <c r="C7772" s="23" t="s">
        <v>34</v>
      </c>
      <c r="D7772" s="24">
        <v>45379.029224537036</v>
      </c>
      <c r="E7772" s="25" t="s">
        <v>15</v>
      </c>
      <c r="F7772" s="26" t="s">
        <v>16</v>
      </c>
      <c r="G7772" s="26" t="s">
        <v>14</v>
      </c>
      <c r="H7772" s="23">
        <v>0</v>
      </c>
      <c r="I7772" s="27"/>
      <c r="J7772" s="28">
        <v>0</v>
      </c>
      <c r="K7772" t="str">
        <f>IF((LEN(relatorio_Ananindeua3[[#This Row],[CIF/CPF/CNPJ]])=14),relatorio_Ananindeua3[[#This Row],[CIF/CPF/CNPJ]],relatorio_Ananindeua3[[#This Row],[Coluna2]])</f>
        <v>42866075000108</v>
      </c>
      <c r="L7772" t="str">
        <f t="shared" si="122"/>
        <v>428******08</v>
      </c>
    </row>
    <row r="7773" spans="1:12" x14ac:dyDescent="0.25">
      <c r="A7773" s="23" t="s">
        <v>13360</v>
      </c>
      <c r="B7773" s="23" t="s">
        <v>13361</v>
      </c>
      <c r="C7773" s="23" t="s">
        <v>32</v>
      </c>
      <c r="D7773" s="24">
        <v>45379.035520833335</v>
      </c>
      <c r="E7773" s="25" t="s">
        <v>15</v>
      </c>
      <c r="F7773" s="26" t="s">
        <v>16</v>
      </c>
      <c r="G7773" s="26" t="s">
        <v>14</v>
      </c>
      <c r="H7773" s="23">
        <v>0</v>
      </c>
      <c r="I7773" s="27"/>
      <c r="J7773" s="28">
        <v>0</v>
      </c>
      <c r="K7773" t="str">
        <f>IF((LEN(relatorio_Ananindeua3[[#This Row],[CIF/CPF/CNPJ]])=14),relatorio_Ananindeua3[[#This Row],[CIF/CPF/CNPJ]],relatorio_Ananindeua3[[#This Row],[Coluna2]])</f>
        <v>54505239000142</v>
      </c>
      <c r="L7773" t="str">
        <f t="shared" si="122"/>
        <v>545******42</v>
      </c>
    </row>
    <row r="7774" spans="1:12" x14ac:dyDescent="0.25">
      <c r="A7774" s="23" t="s">
        <v>13352</v>
      </c>
      <c r="B7774" s="23" t="s">
        <v>13353</v>
      </c>
      <c r="C7774" s="23" t="s">
        <v>32</v>
      </c>
      <c r="D7774" s="24">
        <v>45379.035543981481</v>
      </c>
      <c r="E7774" s="25" t="s">
        <v>15</v>
      </c>
      <c r="F7774" s="26" t="s">
        <v>16</v>
      </c>
      <c r="G7774" s="26" t="s">
        <v>14</v>
      </c>
      <c r="H7774" s="23">
        <v>0</v>
      </c>
      <c r="I7774" s="27"/>
      <c r="J7774" s="28">
        <v>0</v>
      </c>
      <c r="K7774" t="str">
        <f>IF((LEN(relatorio_Ananindeua3[[#This Row],[CIF/CPF/CNPJ]])=14),relatorio_Ananindeua3[[#This Row],[CIF/CPF/CNPJ]],relatorio_Ananindeua3[[#This Row],[Coluna2]])</f>
        <v>54502222000131</v>
      </c>
      <c r="L7774" t="str">
        <f t="shared" si="122"/>
        <v>545******31</v>
      </c>
    </row>
    <row r="7775" spans="1:12" x14ac:dyDescent="0.25">
      <c r="A7775" s="23" t="s">
        <v>13332</v>
      </c>
      <c r="B7775" s="23" t="s">
        <v>13333</v>
      </c>
      <c r="C7775" s="23" t="s">
        <v>32</v>
      </c>
      <c r="D7775" s="24">
        <v>45379.035555555558</v>
      </c>
      <c r="E7775" s="25" t="s">
        <v>15</v>
      </c>
      <c r="F7775" s="26" t="s">
        <v>16</v>
      </c>
      <c r="G7775" s="26" t="s">
        <v>14</v>
      </c>
      <c r="H7775" s="23">
        <v>0</v>
      </c>
      <c r="I7775" s="27"/>
      <c r="J7775" s="28">
        <v>0</v>
      </c>
      <c r="K7775" t="str">
        <f>IF((LEN(relatorio_Ananindeua3[[#This Row],[CIF/CPF/CNPJ]])=14),relatorio_Ananindeua3[[#This Row],[CIF/CPF/CNPJ]],relatorio_Ananindeua3[[#This Row],[Coluna2]])</f>
        <v>54495259000180</v>
      </c>
      <c r="L7775" t="str">
        <f t="shared" si="122"/>
        <v>544******80</v>
      </c>
    </row>
    <row r="7776" spans="1:12" x14ac:dyDescent="0.25">
      <c r="A7776" s="23" t="s">
        <v>2857</v>
      </c>
      <c r="B7776" s="23" t="s">
        <v>2858</v>
      </c>
      <c r="C7776" s="23" t="s">
        <v>34</v>
      </c>
      <c r="D7776" s="24">
        <v>45379.03564814815</v>
      </c>
      <c r="E7776" s="25" t="s">
        <v>15</v>
      </c>
      <c r="F7776" s="26" t="s">
        <v>16</v>
      </c>
      <c r="G7776" s="26" t="s">
        <v>14</v>
      </c>
      <c r="H7776" s="23">
        <v>0</v>
      </c>
      <c r="I7776" s="27"/>
      <c r="J7776" s="28">
        <v>0</v>
      </c>
      <c r="K7776" t="str">
        <f>IF((LEN(relatorio_Ananindeua3[[#This Row],[CIF/CPF/CNPJ]])=14),relatorio_Ananindeua3[[#This Row],[CIF/CPF/CNPJ]],relatorio_Ananindeua3[[#This Row],[Coluna2]])</f>
        <v>30596707000173</v>
      </c>
      <c r="L7776" t="str">
        <f t="shared" si="122"/>
        <v>305******73</v>
      </c>
    </row>
    <row r="7777" spans="1:12" x14ac:dyDescent="0.25">
      <c r="A7777" s="23" t="s">
        <v>13366</v>
      </c>
      <c r="B7777" s="23" t="s">
        <v>13367</v>
      </c>
      <c r="C7777" s="23" t="s">
        <v>32</v>
      </c>
      <c r="D7777" s="24">
        <v>45379.049409722225</v>
      </c>
      <c r="E7777" s="25" t="s">
        <v>15</v>
      </c>
      <c r="F7777" s="26" t="s">
        <v>16</v>
      </c>
      <c r="G7777" s="26" t="s">
        <v>14</v>
      </c>
      <c r="H7777" s="23">
        <v>0</v>
      </c>
      <c r="I7777" s="27"/>
      <c r="J7777" s="28">
        <v>0</v>
      </c>
      <c r="K7777" t="str">
        <f>IF((LEN(relatorio_Ananindeua3[[#This Row],[CIF/CPF/CNPJ]])=14),relatorio_Ananindeua3[[#This Row],[CIF/CPF/CNPJ]],relatorio_Ananindeua3[[#This Row],[Coluna2]])</f>
        <v>54506645000120</v>
      </c>
      <c r="L7777" t="str">
        <f t="shared" si="122"/>
        <v>545******20</v>
      </c>
    </row>
    <row r="7778" spans="1:12" x14ac:dyDescent="0.25">
      <c r="A7778" s="23" t="s">
        <v>13362</v>
      </c>
      <c r="B7778" s="23" t="s">
        <v>13363</v>
      </c>
      <c r="C7778" s="23" t="s">
        <v>32</v>
      </c>
      <c r="D7778" s="24">
        <v>45379.049421296295</v>
      </c>
      <c r="E7778" s="25" t="s">
        <v>15</v>
      </c>
      <c r="F7778" s="26" t="s">
        <v>16</v>
      </c>
      <c r="G7778" s="26" t="s">
        <v>14</v>
      </c>
      <c r="H7778" s="23">
        <v>0</v>
      </c>
      <c r="I7778" s="27"/>
      <c r="J7778" s="28">
        <v>0</v>
      </c>
      <c r="K7778" t="str">
        <f>IF((LEN(relatorio_Ananindeua3[[#This Row],[CIF/CPF/CNPJ]])=14),relatorio_Ananindeua3[[#This Row],[CIF/CPF/CNPJ]],relatorio_Ananindeua3[[#This Row],[Coluna2]])</f>
        <v>54505638000103</v>
      </c>
      <c r="L7778" t="str">
        <f t="shared" si="122"/>
        <v>545******03</v>
      </c>
    </row>
    <row r="7779" spans="1:12" x14ac:dyDescent="0.25">
      <c r="A7779" s="23" t="s">
        <v>8167</v>
      </c>
      <c r="B7779" s="23" t="s">
        <v>8168</v>
      </c>
      <c r="C7779" s="23" t="s">
        <v>34</v>
      </c>
      <c r="D7779" s="24">
        <v>45379.049479166664</v>
      </c>
      <c r="E7779" s="25" t="s">
        <v>15</v>
      </c>
      <c r="F7779" s="26" t="s">
        <v>16</v>
      </c>
      <c r="G7779" s="26" t="s">
        <v>14</v>
      </c>
      <c r="H7779" s="23">
        <v>0</v>
      </c>
      <c r="I7779" s="27"/>
      <c r="J7779" s="28">
        <v>0</v>
      </c>
      <c r="K7779" t="str">
        <f>IF((LEN(relatorio_Ananindeua3[[#This Row],[CIF/CPF/CNPJ]])=14),relatorio_Ananindeua3[[#This Row],[CIF/CPF/CNPJ]],relatorio_Ananindeua3[[#This Row],[Coluna2]])</f>
        <v>49253699000190</v>
      </c>
      <c r="L7779" t="str">
        <f t="shared" si="122"/>
        <v>492******90</v>
      </c>
    </row>
    <row r="7780" spans="1:12" x14ac:dyDescent="0.25">
      <c r="A7780" s="23" t="s">
        <v>7352</v>
      </c>
      <c r="B7780" s="23" t="s">
        <v>7353</v>
      </c>
      <c r="C7780" s="23" t="s">
        <v>34</v>
      </c>
      <c r="D7780" s="24">
        <v>45379.049490740741</v>
      </c>
      <c r="E7780" s="25" t="s">
        <v>15</v>
      </c>
      <c r="F7780" s="26" t="s">
        <v>16</v>
      </c>
      <c r="G7780" s="26" t="s">
        <v>14</v>
      </c>
      <c r="H7780" s="23">
        <v>0</v>
      </c>
      <c r="I7780" s="27"/>
      <c r="J7780" s="28">
        <v>0</v>
      </c>
      <c r="K7780" t="str">
        <f>IF((LEN(relatorio_Ananindeua3[[#This Row],[CIF/CPF/CNPJ]])=14),relatorio_Ananindeua3[[#This Row],[CIF/CPF/CNPJ]],relatorio_Ananindeua3[[#This Row],[Coluna2]])</f>
        <v>47399382000131</v>
      </c>
      <c r="L7780" t="str">
        <f t="shared" si="122"/>
        <v>473******31</v>
      </c>
    </row>
    <row r="7781" spans="1:12" x14ac:dyDescent="0.25">
      <c r="A7781" s="23" t="s">
        <v>5853</v>
      </c>
      <c r="B7781" s="23" t="s">
        <v>5854</v>
      </c>
      <c r="C7781" s="23" t="s">
        <v>34</v>
      </c>
      <c r="D7781" s="24">
        <v>45379.049525462964</v>
      </c>
      <c r="E7781" s="25" t="s">
        <v>15</v>
      </c>
      <c r="F7781" s="26" t="s">
        <v>16</v>
      </c>
      <c r="G7781" s="26" t="s">
        <v>14</v>
      </c>
      <c r="H7781" s="23">
        <v>0</v>
      </c>
      <c r="I7781" s="27"/>
      <c r="J7781" s="28">
        <v>0</v>
      </c>
      <c r="K7781" t="str">
        <f>IF((LEN(relatorio_Ananindeua3[[#This Row],[CIF/CPF/CNPJ]])=14),relatorio_Ananindeua3[[#This Row],[CIF/CPF/CNPJ]],relatorio_Ananindeua3[[#This Row],[Coluna2]])</f>
        <v>43160500000101</v>
      </c>
      <c r="L7781" t="str">
        <f t="shared" si="122"/>
        <v>431******01</v>
      </c>
    </row>
    <row r="7782" spans="1:12" x14ac:dyDescent="0.25">
      <c r="A7782" s="23" t="s">
        <v>3165</v>
      </c>
      <c r="B7782" s="23" t="s">
        <v>3166</v>
      </c>
      <c r="C7782" s="23" t="s">
        <v>34</v>
      </c>
      <c r="D7782" s="24">
        <v>45379.049537037034</v>
      </c>
      <c r="E7782" s="25" t="s">
        <v>15</v>
      </c>
      <c r="F7782" s="26" t="s">
        <v>16</v>
      </c>
      <c r="G7782" s="26" t="s">
        <v>14</v>
      </c>
      <c r="H7782" s="23">
        <v>0</v>
      </c>
      <c r="I7782" s="27"/>
      <c r="J7782" s="28">
        <v>0</v>
      </c>
      <c r="K7782" t="str">
        <f>IF((LEN(relatorio_Ananindeua3[[#This Row],[CIF/CPF/CNPJ]])=14),relatorio_Ananindeua3[[#This Row],[CIF/CPF/CNPJ]],relatorio_Ananindeua3[[#This Row],[Coluna2]])</f>
        <v>32319884000138</v>
      </c>
      <c r="L7782" t="str">
        <f t="shared" si="122"/>
        <v>323******38</v>
      </c>
    </row>
    <row r="7783" spans="1:12" x14ac:dyDescent="0.25">
      <c r="A7783" s="23" t="s">
        <v>8380</v>
      </c>
      <c r="B7783" s="23" t="s">
        <v>8381</v>
      </c>
      <c r="C7783" s="23" t="s">
        <v>34</v>
      </c>
      <c r="D7783" s="24">
        <v>45379.05641203704</v>
      </c>
      <c r="E7783" s="25" t="s">
        <v>15</v>
      </c>
      <c r="F7783" s="26" t="s">
        <v>16</v>
      </c>
      <c r="G7783" s="26" t="s">
        <v>14</v>
      </c>
      <c r="H7783" s="23">
        <v>0</v>
      </c>
      <c r="I7783" s="27"/>
      <c r="J7783" s="28">
        <v>0</v>
      </c>
      <c r="K7783" t="str">
        <f>IF((LEN(relatorio_Ananindeua3[[#This Row],[CIF/CPF/CNPJ]])=14),relatorio_Ananindeua3[[#This Row],[CIF/CPF/CNPJ]],relatorio_Ananindeua3[[#This Row],[Coluna2]])</f>
        <v>49714771000130</v>
      </c>
      <c r="L7783" t="str">
        <f t="shared" si="122"/>
        <v>497******30</v>
      </c>
    </row>
    <row r="7784" spans="1:12" x14ac:dyDescent="0.25">
      <c r="A7784" s="23" t="s">
        <v>1634</v>
      </c>
      <c r="B7784" s="23" t="s">
        <v>1635</v>
      </c>
      <c r="C7784" s="23" t="s">
        <v>34</v>
      </c>
      <c r="D7784" s="24">
        <v>45379.056458333333</v>
      </c>
      <c r="E7784" s="25" t="s">
        <v>15</v>
      </c>
      <c r="F7784" s="26" t="s">
        <v>16</v>
      </c>
      <c r="G7784" s="26" t="s">
        <v>14</v>
      </c>
      <c r="H7784" s="23">
        <v>0</v>
      </c>
      <c r="I7784" s="27"/>
      <c r="J7784" s="28">
        <v>0</v>
      </c>
      <c r="K7784" t="str">
        <f>IF((LEN(relatorio_Ananindeua3[[#This Row],[CIF/CPF/CNPJ]])=14),relatorio_Ananindeua3[[#This Row],[CIF/CPF/CNPJ]],relatorio_Ananindeua3[[#This Row],[Coluna2]])</f>
        <v>23297592000150</v>
      </c>
      <c r="L7784" t="str">
        <f t="shared" si="122"/>
        <v>232******50</v>
      </c>
    </row>
    <row r="7785" spans="1:12" x14ac:dyDescent="0.25">
      <c r="A7785" s="23" t="s">
        <v>13342</v>
      </c>
      <c r="B7785" s="23" t="s">
        <v>13343</v>
      </c>
      <c r="C7785" s="23" t="s">
        <v>32</v>
      </c>
      <c r="D7785" s="24">
        <v>45379.063310185185</v>
      </c>
      <c r="E7785" s="25" t="s">
        <v>15</v>
      </c>
      <c r="F7785" s="26" t="s">
        <v>16</v>
      </c>
      <c r="G7785" s="26" t="s">
        <v>14</v>
      </c>
      <c r="H7785" s="23">
        <v>0</v>
      </c>
      <c r="I7785" s="27"/>
      <c r="J7785" s="28">
        <v>0</v>
      </c>
      <c r="K7785" t="str">
        <f>IF((LEN(relatorio_Ananindeua3[[#This Row],[CIF/CPF/CNPJ]])=14),relatorio_Ananindeua3[[#This Row],[CIF/CPF/CNPJ]],relatorio_Ananindeua3[[#This Row],[Coluna2]])</f>
        <v>54498188000179</v>
      </c>
      <c r="L7785" t="str">
        <f t="shared" si="122"/>
        <v>544******79</v>
      </c>
    </row>
    <row r="7786" spans="1:12" x14ac:dyDescent="0.25">
      <c r="A7786" s="23" t="s">
        <v>1664</v>
      </c>
      <c r="B7786" s="23" t="s">
        <v>1665</v>
      </c>
      <c r="C7786" s="23" t="s">
        <v>34</v>
      </c>
      <c r="D7786" s="24">
        <v>45379.063379629632</v>
      </c>
      <c r="E7786" s="25" t="s">
        <v>15</v>
      </c>
      <c r="F7786" s="26" t="s">
        <v>16</v>
      </c>
      <c r="G7786" s="26" t="s">
        <v>14</v>
      </c>
      <c r="H7786" s="23">
        <v>0</v>
      </c>
      <c r="I7786" s="27"/>
      <c r="J7786" s="28">
        <v>0</v>
      </c>
      <c r="K7786" t="str">
        <f>IF((LEN(relatorio_Ananindeua3[[#This Row],[CIF/CPF/CNPJ]])=14),relatorio_Ananindeua3[[#This Row],[CIF/CPF/CNPJ]],relatorio_Ananindeua3[[#This Row],[Coluna2]])</f>
        <v>23573882000180</v>
      </c>
      <c r="L7786" t="str">
        <f t="shared" si="122"/>
        <v>235******80</v>
      </c>
    </row>
    <row r="7787" spans="1:12" x14ac:dyDescent="0.25">
      <c r="A7787" s="23" t="s">
        <v>1066</v>
      </c>
      <c r="B7787" s="23" t="s">
        <v>1067</v>
      </c>
      <c r="C7787" s="23" t="s">
        <v>34</v>
      </c>
      <c r="D7787" s="24">
        <v>45379.063391203701</v>
      </c>
      <c r="E7787" s="25" t="s">
        <v>15</v>
      </c>
      <c r="F7787" s="26" t="s">
        <v>16</v>
      </c>
      <c r="G7787" s="26" t="s">
        <v>14</v>
      </c>
      <c r="H7787" s="23">
        <v>0</v>
      </c>
      <c r="I7787" s="27"/>
      <c r="J7787" s="28">
        <v>0</v>
      </c>
      <c r="K7787" t="str">
        <f>IF((LEN(relatorio_Ananindeua3[[#This Row],[CIF/CPF/CNPJ]])=14),relatorio_Ananindeua3[[#This Row],[CIF/CPF/CNPJ]],relatorio_Ananindeua3[[#This Row],[Coluna2]])</f>
        <v>18224969000101</v>
      </c>
      <c r="L7787" t="str">
        <f t="shared" si="122"/>
        <v>182******01</v>
      </c>
    </row>
    <row r="7788" spans="1:12" x14ac:dyDescent="0.25">
      <c r="A7788" s="23" t="s">
        <v>13350</v>
      </c>
      <c r="B7788" s="23" t="s">
        <v>13351</v>
      </c>
      <c r="C7788" s="23" t="s">
        <v>32</v>
      </c>
      <c r="D7788" s="24">
        <v>45379.070254629631</v>
      </c>
      <c r="E7788" s="25" t="s">
        <v>15</v>
      </c>
      <c r="F7788" s="26" t="s">
        <v>16</v>
      </c>
      <c r="G7788" s="26" t="s">
        <v>14</v>
      </c>
      <c r="H7788" s="23">
        <v>0</v>
      </c>
      <c r="I7788" s="27"/>
      <c r="J7788" s="28">
        <v>0</v>
      </c>
      <c r="K7788" t="str">
        <f>IF((LEN(relatorio_Ananindeua3[[#This Row],[CIF/CPF/CNPJ]])=14),relatorio_Ananindeua3[[#This Row],[CIF/CPF/CNPJ]],relatorio_Ananindeua3[[#This Row],[Coluna2]])</f>
        <v>54501362000195</v>
      </c>
      <c r="L7788" t="str">
        <f t="shared" si="122"/>
        <v>545******95</v>
      </c>
    </row>
    <row r="7789" spans="1:12" x14ac:dyDescent="0.25">
      <c r="A7789" s="23" t="s">
        <v>13370</v>
      </c>
      <c r="B7789" s="23" t="s">
        <v>13371</v>
      </c>
      <c r="C7789" s="23" t="s">
        <v>32</v>
      </c>
      <c r="D7789" s="24">
        <v>45379.316203703704</v>
      </c>
      <c r="E7789" s="25" t="s">
        <v>15</v>
      </c>
      <c r="F7789" s="26" t="s">
        <v>16</v>
      </c>
      <c r="G7789" s="26" t="s">
        <v>14</v>
      </c>
      <c r="H7789" s="23">
        <v>0</v>
      </c>
      <c r="I7789" s="27"/>
      <c r="J7789" s="28">
        <v>0</v>
      </c>
      <c r="K7789" t="str">
        <f>IF((LEN(relatorio_Ananindeua3[[#This Row],[CIF/CPF/CNPJ]])=14),relatorio_Ananindeua3[[#This Row],[CIF/CPF/CNPJ]],relatorio_Ananindeua3[[#This Row],[Coluna2]])</f>
        <v>54507460000130</v>
      </c>
      <c r="L7789" t="str">
        <f t="shared" si="122"/>
        <v>545******30</v>
      </c>
    </row>
    <row r="7790" spans="1:12" x14ac:dyDescent="0.25">
      <c r="A7790" s="23" t="s">
        <v>13354</v>
      </c>
      <c r="B7790" s="23" t="s">
        <v>13355</v>
      </c>
      <c r="C7790" s="23" t="s">
        <v>32</v>
      </c>
      <c r="D7790" s="24">
        <v>45379.31621527778</v>
      </c>
      <c r="E7790" s="25" t="s">
        <v>15</v>
      </c>
      <c r="F7790" s="26" t="s">
        <v>16</v>
      </c>
      <c r="G7790" s="26" t="s">
        <v>14</v>
      </c>
      <c r="H7790" s="23">
        <v>0</v>
      </c>
      <c r="I7790" s="27"/>
      <c r="J7790" s="28">
        <v>0</v>
      </c>
      <c r="K7790" t="str">
        <f>IF((LEN(relatorio_Ananindeua3[[#This Row],[CIF/CPF/CNPJ]])=14),relatorio_Ananindeua3[[#This Row],[CIF/CPF/CNPJ]],relatorio_Ananindeua3[[#This Row],[Coluna2]])</f>
        <v>54502466000114</v>
      </c>
      <c r="L7790" t="str">
        <f t="shared" si="122"/>
        <v>545******14</v>
      </c>
    </row>
    <row r="7791" spans="1:12" x14ac:dyDescent="0.25">
      <c r="A7791" s="23" t="s">
        <v>13346</v>
      </c>
      <c r="B7791" s="23" t="s">
        <v>13347</v>
      </c>
      <c r="C7791" s="23" t="s">
        <v>32</v>
      </c>
      <c r="D7791" s="24">
        <v>45379.31622685185</v>
      </c>
      <c r="E7791" s="25" t="s">
        <v>15</v>
      </c>
      <c r="F7791" s="26" t="s">
        <v>16</v>
      </c>
      <c r="G7791" s="26" t="s">
        <v>14</v>
      </c>
      <c r="H7791" s="23">
        <v>0</v>
      </c>
      <c r="I7791" s="27"/>
      <c r="J7791" s="28">
        <v>0</v>
      </c>
      <c r="K7791" t="str">
        <f>IF((LEN(relatorio_Ananindeua3[[#This Row],[CIF/CPF/CNPJ]])=14),relatorio_Ananindeua3[[#This Row],[CIF/CPF/CNPJ]],relatorio_Ananindeua3[[#This Row],[Coluna2]])</f>
        <v>54499112000168</v>
      </c>
      <c r="L7791" t="str">
        <f t="shared" si="122"/>
        <v>544******68</v>
      </c>
    </row>
    <row r="7792" spans="1:12" x14ac:dyDescent="0.25">
      <c r="A7792" s="23" t="s">
        <v>13348</v>
      </c>
      <c r="B7792" s="23" t="s">
        <v>13349</v>
      </c>
      <c r="C7792" s="23" t="s">
        <v>32</v>
      </c>
      <c r="D7792" s="24">
        <v>45379.31622685185</v>
      </c>
      <c r="E7792" s="25" t="s">
        <v>15</v>
      </c>
      <c r="F7792" s="26" t="s">
        <v>16</v>
      </c>
      <c r="G7792" s="26" t="s">
        <v>14</v>
      </c>
      <c r="H7792" s="23">
        <v>0</v>
      </c>
      <c r="I7792" s="27"/>
      <c r="J7792" s="28">
        <v>0</v>
      </c>
      <c r="K7792" t="str">
        <f>IF((LEN(relatorio_Ananindeua3[[#This Row],[CIF/CPF/CNPJ]])=14),relatorio_Ananindeua3[[#This Row],[CIF/CPF/CNPJ]],relatorio_Ananindeua3[[#This Row],[Coluna2]])</f>
        <v>54499560000161</v>
      </c>
      <c r="L7792" t="str">
        <f t="shared" si="122"/>
        <v>544******61</v>
      </c>
    </row>
    <row r="7793" spans="1:12" x14ac:dyDescent="0.25">
      <c r="A7793" s="23" t="s">
        <v>13340</v>
      </c>
      <c r="B7793" s="23" t="s">
        <v>13341</v>
      </c>
      <c r="C7793" s="23" t="s">
        <v>32</v>
      </c>
      <c r="D7793" s="24">
        <v>45379.316261574073</v>
      </c>
      <c r="E7793" s="25" t="s">
        <v>15</v>
      </c>
      <c r="F7793" s="26" t="s">
        <v>16</v>
      </c>
      <c r="G7793" s="26" t="s">
        <v>14</v>
      </c>
      <c r="H7793" s="23">
        <v>0</v>
      </c>
      <c r="I7793" s="27"/>
      <c r="J7793" s="28">
        <v>0</v>
      </c>
      <c r="K7793" t="str">
        <f>IF((LEN(relatorio_Ananindeua3[[#This Row],[CIF/CPF/CNPJ]])=14),relatorio_Ananindeua3[[#This Row],[CIF/CPF/CNPJ]],relatorio_Ananindeua3[[#This Row],[Coluna2]])</f>
        <v>54496606000199</v>
      </c>
      <c r="L7793" t="str">
        <f t="shared" si="122"/>
        <v>544******99</v>
      </c>
    </row>
    <row r="7794" spans="1:12" x14ac:dyDescent="0.25">
      <c r="A7794" s="23" t="s">
        <v>13368</v>
      </c>
      <c r="B7794" s="23" t="s">
        <v>13369</v>
      </c>
      <c r="C7794" s="23" t="s">
        <v>32</v>
      </c>
      <c r="D7794" s="24">
        <v>45379.316261574073</v>
      </c>
      <c r="E7794" s="25" t="s">
        <v>15</v>
      </c>
      <c r="F7794" s="26" t="s">
        <v>16</v>
      </c>
      <c r="G7794" s="26" t="s">
        <v>14</v>
      </c>
      <c r="H7794" s="23">
        <v>0</v>
      </c>
      <c r="I7794" s="27"/>
      <c r="J7794" s="28">
        <v>0</v>
      </c>
      <c r="K7794" t="str">
        <f>IF((LEN(relatorio_Ananindeua3[[#This Row],[CIF/CPF/CNPJ]])=14),relatorio_Ananindeua3[[#This Row],[CIF/CPF/CNPJ]],relatorio_Ananindeua3[[#This Row],[Coluna2]])</f>
        <v>54507323000103</v>
      </c>
      <c r="L7794" t="str">
        <f t="shared" si="122"/>
        <v>545******03</v>
      </c>
    </row>
    <row r="7795" spans="1:12" x14ac:dyDescent="0.25">
      <c r="A7795" s="23" t="s">
        <v>13328</v>
      </c>
      <c r="B7795" s="23" t="s">
        <v>13329</v>
      </c>
      <c r="C7795" s="23" t="s">
        <v>32</v>
      </c>
      <c r="D7795" s="24">
        <v>45379.31627314815</v>
      </c>
      <c r="E7795" s="25" t="s">
        <v>15</v>
      </c>
      <c r="F7795" s="26" t="s">
        <v>16</v>
      </c>
      <c r="G7795" s="26" t="s">
        <v>14</v>
      </c>
      <c r="H7795" s="23">
        <v>0</v>
      </c>
      <c r="I7795" s="27"/>
      <c r="J7795" s="28">
        <v>0</v>
      </c>
      <c r="K7795" t="str">
        <f>IF((LEN(relatorio_Ananindeua3[[#This Row],[CIF/CPF/CNPJ]])=14),relatorio_Ananindeua3[[#This Row],[CIF/CPF/CNPJ]],relatorio_Ananindeua3[[#This Row],[Coluna2]])</f>
        <v>54491973000108</v>
      </c>
      <c r="L7795" t="str">
        <f t="shared" si="122"/>
        <v>544******08</v>
      </c>
    </row>
    <row r="7796" spans="1:12" x14ac:dyDescent="0.25">
      <c r="A7796" s="23" t="s">
        <v>10778</v>
      </c>
      <c r="B7796" s="23" t="s">
        <v>10779</v>
      </c>
      <c r="C7796" s="23" t="s">
        <v>34</v>
      </c>
      <c r="D7796" s="24">
        <v>45379.316319444442</v>
      </c>
      <c r="E7796" s="25" t="s">
        <v>15</v>
      </c>
      <c r="F7796" s="26" t="s">
        <v>16</v>
      </c>
      <c r="G7796" s="26" t="s">
        <v>14</v>
      </c>
      <c r="H7796" s="23">
        <v>0</v>
      </c>
      <c r="I7796" s="27"/>
      <c r="J7796" s="28">
        <v>0</v>
      </c>
      <c r="K7796" t="str">
        <f>IF((LEN(relatorio_Ananindeua3[[#This Row],[CIF/CPF/CNPJ]])=14),relatorio_Ananindeua3[[#This Row],[CIF/CPF/CNPJ]],relatorio_Ananindeua3[[#This Row],[Coluna2]])</f>
        <v>53563307000167</v>
      </c>
      <c r="L7796" t="str">
        <f t="shared" si="122"/>
        <v>535******67</v>
      </c>
    </row>
    <row r="7797" spans="1:12" x14ac:dyDescent="0.25">
      <c r="A7797" s="23" t="s">
        <v>6414</v>
      </c>
      <c r="B7797" s="23" t="s">
        <v>6415</v>
      </c>
      <c r="C7797" s="23" t="s">
        <v>34</v>
      </c>
      <c r="D7797" s="24">
        <v>45379.316331018519</v>
      </c>
      <c r="E7797" s="25" t="s">
        <v>15</v>
      </c>
      <c r="F7797" s="26" t="s">
        <v>16</v>
      </c>
      <c r="G7797" s="26" t="s">
        <v>14</v>
      </c>
      <c r="H7797" s="23">
        <v>0</v>
      </c>
      <c r="I7797" s="27"/>
      <c r="J7797" s="28">
        <v>0</v>
      </c>
      <c r="K7797" t="str">
        <f>IF((LEN(relatorio_Ananindeua3[[#This Row],[CIF/CPF/CNPJ]])=14),relatorio_Ananindeua3[[#This Row],[CIF/CPF/CNPJ]],relatorio_Ananindeua3[[#This Row],[Coluna2]])</f>
        <v>44826189000141</v>
      </c>
      <c r="L7797" t="str">
        <f t="shared" si="122"/>
        <v>448******41</v>
      </c>
    </row>
    <row r="7798" spans="1:12" x14ac:dyDescent="0.25">
      <c r="A7798" s="23" t="s">
        <v>13344</v>
      </c>
      <c r="B7798" s="23" t="s">
        <v>13345</v>
      </c>
      <c r="C7798" s="23" t="s">
        <v>32</v>
      </c>
      <c r="D7798" s="24">
        <v>45379.316400462965</v>
      </c>
      <c r="E7798" s="25" t="s">
        <v>15</v>
      </c>
      <c r="F7798" s="26" t="s">
        <v>16</v>
      </c>
      <c r="G7798" s="26" t="s">
        <v>14</v>
      </c>
      <c r="H7798" s="23">
        <v>0</v>
      </c>
      <c r="I7798" s="27"/>
      <c r="J7798" s="28">
        <v>0</v>
      </c>
      <c r="K7798" t="str">
        <f>IF((LEN(relatorio_Ananindeua3[[#This Row],[CIF/CPF/CNPJ]])=14),relatorio_Ananindeua3[[#This Row],[CIF/CPF/CNPJ]],relatorio_Ananindeua3[[#This Row],[Coluna2]])</f>
        <v>54498534000119</v>
      </c>
      <c r="L7798" t="str">
        <f t="shared" si="122"/>
        <v>544******19</v>
      </c>
    </row>
    <row r="7799" spans="1:12" x14ac:dyDescent="0.25">
      <c r="A7799" s="23" t="s">
        <v>10132</v>
      </c>
      <c r="B7799" s="23" t="s">
        <v>10133</v>
      </c>
      <c r="C7799" s="23" t="s">
        <v>34</v>
      </c>
      <c r="D7799" s="24">
        <v>45379.316446759258</v>
      </c>
      <c r="E7799" s="25" t="s">
        <v>15</v>
      </c>
      <c r="F7799" s="26" t="s">
        <v>16</v>
      </c>
      <c r="G7799" s="26" t="s">
        <v>14</v>
      </c>
      <c r="H7799" s="23">
        <v>0</v>
      </c>
      <c r="I7799" s="27"/>
      <c r="J7799" s="28">
        <v>0</v>
      </c>
      <c r="K7799" t="str">
        <f>IF((LEN(relatorio_Ananindeua3[[#This Row],[CIF/CPF/CNPJ]])=14),relatorio_Ananindeua3[[#This Row],[CIF/CPF/CNPJ]],relatorio_Ananindeua3[[#This Row],[Coluna2]])</f>
        <v>53313588000108</v>
      </c>
      <c r="L7799" t="str">
        <f t="shared" si="122"/>
        <v>533******08</v>
      </c>
    </row>
    <row r="7800" spans="1:12" x14ac:dyDescent="0.25">
      <c r="A7800" s="23" t="s">
        <v>13364</v>
      </c>
      <c r="B7800" s="23" t="s">
        <v>13365</v>
      </c>
      <c r="C7800" s="23" t="s">
        <v>32</v>
      </c>
      <c r="D7800" s="24">
        <v>45379.316481481481</v>
      </c>
      <c r="E7800" s="25" t="s">
        <v>15</v>
      </c>
      <c r="F7800" s="26" t="s">
        <v>16</v>
      </c>
      <c r="G7800" s="26" t="s">
        <v>14</v>
      </c>
      <c r="H7800" s="23">
        <v>0</v>
      </c>
      <c r="I7800" s="27"/>
      <c r="J7800" s="28">
        <v>0</v>
      </c>
      <c r="K7800" t="str">
        <f>IF((LEN(relatorio_Ananindeua3[[#This Row],[CIF/CPF/CNPJ]])=14),relatorio_Ananindeua3[[#This Row],[CIF/CPF/CNPJ]],relatorio_Ananindeua3[[#This Row],[Coluna2]])</f>
        <v>54506353000197</v>
      </c>
      <c r="L7800" t="str">
        <f t="shared" si="122"/>
        <v>545******97</v>
      </c>
    </row>
    <row r="7801" spans="1:12" x14ac:dyDescent="0.25">
      <c r="A7801" s="23" t="s">
        <v>13338</v>
      </c>
      <c r="B7801" s="23" t="s">
        <v>13339</v>
      </c>
      <c r="C7801" s="23" t="s">
        <v>32</v>
      </c>
      <c r="D7801" s="24">
        <v>45379.316493055558</v>
      </c>
      <c r="E7801" s="25" t="s">
        <v>15</v>
      </c>
      <c r="F7801" s="26" t="s">
        <v>16</v>
      </c>
      <c r="G7801" s="26" t="s">
        <v>14</v>
      </c>
      <c r="H7801" s="23">
        <v>0</v>
      </c>
      <c r="I7801" s="27"/>
      <c r="J7801" s="28">
        <v>0</v>
      </c>
      <c r="K7801" t="str">
        <f>IF((LEN(relatorio_Ananindeua3[[#This Row],[CIF/CPF/CNPJ]])=14),relatorio_Ananindeua3[[#This Row],[CIF/CPF/CNPJ]],relatorio_Ananindeua3[[#This Row],[Coluna2]])</f>
        <v>54496539000102</v>
      </c>
      <c r="L7801" t="str">
        <f t="shared" si="122"/>
        <v>544******02</v>
      </c>
    </row>
    <row r="7802" spans="1:12" x14ac:dyDescent="0.25">
      <c r="A7802" s="23" t="s">
        <v>13358</v>
      </c>
      <c r="B7802" s="23" t="s">
        <v>13359</v>
      </c>
      <c r="C7802" s="23" t="s">
        <v>32</v>
      </c>
      <c r="D7802" s="24">
        <v>45379.316493055558</v>
      </c>
      <c r="E7802" s="25" t="s">
        <v>15</v>
      </c>
      <c r="F7802" s="26" t="s">
        <v>16</v>
      </c>
      <c r="G7802" s="26" t="s">
        <v>14</v>
      </c>
      <c r="H7802" s="23">
        <v>0</v>
      </c>
      <c r="I7802" s="27"/>
      <c r="J7802" s="28">
        <v>0</v>
      </c>
      <c r="K7802" t="str">
        <f>IF((LEN(relatorio_Ananindeua3[[#This Row],[CIF/CPF/CNPJ]])=14),relatorio_Ananindeua3[[#This Row],[CIF/CPF/CNPJ]],relatorio_Ananindeua3[[#This Row],[Coluna2]])</f>
        <v>54504974000131</v>
      </c>
      <c r="L7802" t="str">
        <f t="shared" si="122"/>
        <v>545******31</v>
      </c>
    </row>
    <row r="7803" spans="1:12" x14ac:dyDescent="0.25">
      <c r="A7803" s="23" t="s">
        <v>13334</v>
      </c>
      <c r="B7803" s="23" t="s">
        <v>13335</v>
      </c>
      <c r="C7803" s="23" t="s">
        <v>32</v>
      </c>
      <c r="D7803" s="24">
        <v>45379.316504629627</v>
      </c>
      <c r="E7803" s="25" t="s">
        <v>15</v>
      </c>
      <c r="F7803" s="26" t="s">
        <v>16</v>
      </c>
      <c r="G7803" s="26" t="s">
        <v>14</v>
      </c>
      <c r="H7803" s="23">
        <v>0</v>
      </c>
      <c r="I7803" s="27"/>
      <c r="J7803" s="28">
        <v>0</v>
      </c>
      <c r="K7803" t="str">
        <f>IF((LEN(relatorio_Ananindeua3[[#This Row],[CIF/CPF/CNPJ]])=14),relatorio_Ananindeua3[[#This Row],[CIF/CPF/CNPJ]],relatorio_Ananindeua3[[#This Row],[Coluna2]])</f>
        <v>54496145000154</v>
      </c>
      <c r="L7803" t="str">
        <f t="shared" si="122"/>
        <v>544******54</v>
      </c>
    </row>
    <row r="7804" spans="1:12" x14ac:dyDescent="0.25">
      <c r="A7804" s="23" t="s">
        <v>9110</v>
      </c>
      <c r="B7804" s="23" t="s">
        <v>9111</v>
      </c>
      <c r="C7804" s="23" t="s">
        <v>34</v>
      </c>
      <c r="D7804" s="24">
        <v>45379.316516203704</v>
      </c>
      <c r="E7804" s="25" t="s">
        <v>15</v>
      </c>
      <c r="F7804" s="26" t="s">
        <v>16</v>
      </c>
      <c r="G7804" s="26" t="s">
        <v>14</v>
      </c>
      <c r="H7804" s="23">
        <v>0</v>
      </c>
      <c r="I7804" s="27"/>
      <c r="J7804" s="28">
        <v>0</v>
      </c>
      <c r="K7804" t="str">
        <f>IF((LEN(relatorio_Ananindeua3[[#This Row],[CIF/CPF/CNPJ]])=14),relatorio_Ananindeua3[[#This Row],[CIF/CPF/CNPJ]],relatorio_Ananindeua3[[#This Row],[Coluna2]])</f>
        <v>50814808000180</v>
      </c>
      <c r="L7804" t="str">
        <f t="shared" si="122"/>
        <v>508******80</v>
      </c>
    </row>
    <row r="7805" spans="1:12" x14ac:dyDescent="0.25">
      <c r="A7805" s="23" t="s">
        <v>13336</v>
      </c>
      <c r="B7805" s="23" t="s">
        <v>13337</v>
      </c>
      <c r="C7805" s="23" t="s">
        <v>32</v>
      </c>
      <c r="D7805" s="24">
        <v>45379.316516203704</v>
      </c>
      <c r="E7805" s="25" t="s">
        <v>15</v>
      </c>
      <c r="F7805" s="26" t="s">
        <v>16</v>
      </c>
      <c r="G7805" s="26" t="s">
        <v>14</v>
      </c>
      <c r="H7805" s="23">
        <v>0</v>
      </c>
      <c r="I7805" s="27"/>
      <c r="J7805" s="28">
        <v>0</v>
      </c>
      <c r="K7805" t="str">
        <f>IF((LEN(relatorio_Ananindeua3[[#This Row],[CIF/CPF/CNPJ]])=14),relatorio_Ananindeua3[[#This Row],[CIF/CPF/CNPJ]],relatorio_Ananindeua3[[#This Row],[Coluna2]])</f>
        <v>54496332000138</v>
      </c>
      <c r="L7805" t="str">
        <f t="shared" si="122"/>
        <v>544******38</v>
      </c>
    </row>
    <row r="7806" spans="1:12" x14ac:dyDescent="0.25">
      <c r="A7806" s="23" t="s">
        <v>7116</v>
      </c>
      <c r="B7806" s="23" t="s">
        <v>7117</v>
      </c>
      <c r="C7806" s="23" t="s">
        <v>34</v>
      </c>
      <c r="D7806" s="24">
        <v>45379.316643518519</v>
      </c>
      <c r="E7806" s="25" t="s">
        <v>15</v>
      </c>
      <c r="F7806" s="26" t="s">
        <v>16</v>
      </c>
      <c r="G7806" s="26" t="s">
        <v>14</v>
      </c>
      <c r="H7806" s="23">
        <v>0</v>
      </c>
      <c r="I7806" s="27"/>
      <c r="J7806" s="28">
        <v>0</v>
      </c>
      <c r="K7806" t="str">
        <f>IF((LEN(relatorio_Ananindeua3[[#This Row],[CIF/CPF/CNPJ]])=14),relatorio_Ananindeua3[[#This Row],[CIF/CPF/CNPJ]],relatorio_Ananindeua3[[#This Row],[Coluna2]])</f>
        <v>46684979000165</v>
      </c>
      <c r="L7806" t="str">
        <f t="shared" si="122"/>
        <v>466******65</v>
      </c>
    </row>
    <row r="7807" spans="1:12" x14ac:dyDescent="0.25">
      <c r="A7807" s="23" t="s">
        <v>956</v>
      </c>
      <c r="B7807" s="23" t="s">
        <v>957</v>
      </c>
      <c r="C7807" s="23" t="s">
        <v>21</v>
      </c>
      <c r="D7807" s="24">
        <v>45379.486446759256</v>
      </c>
      <c r="E7807" s="25" t="s">
        <v>15</v>
      </c>
      <c r="F7807" s="26" t="s">
        <v>19</v>
      </c>
      <c r="G7807" s="26" t="s">
        <v>13496</v>
      </c>
      <c r="H7807" s="23">
        <v>0</v>
      </c>
      <c r="I7807" s="27"/>
      <c r="J7807" s="28">
        <v>3915</v>
      </c>
      <c r="K7807" t="str">
        <f>IF((LEN(relatorio_Ananindeua3[[#This Row],[CIF/CPF/CNPJ]])=14),relatorio_Ananindeua3[[#This Row],[CIF/CPF/CNPJ]],relatorio_Ananindeua3[[#This Row],[Coluna2]])</f>
        <v>17454167000125</v>
      </c>
      <c r="L7807" t="str">
        <f t="shared" si="122"/>
        <v>174******25</v>
      </c>
    </row>
    <row r="7808" spans="1:12" x14ac:dyDescent="0.25">
      <c r="A7808" s="23" t="s">
        <v>956</v>
      </c>
      <c r="B7808" s="23" t="s">
        <v>957</v>
      </c>
      <c r="C7808" s="23" t="s">
        <v>21</v>
      </c>
      <c r="D7808" s="24">
        <v>45379.533009259256</v>
      </c>
      <c r="E7808" s="25" t="s">
        <v>15</v>
      </c>
      <c r="F7808" s="26" t="s">
        <v>19</v>
      </c>
      <c r="G7808" s="26" t="s">
        <v>13496</v>
      </c>
      <c r="H7808" s="23">
        <v>0</v>
      </c>
      <c r="I7808" s="27"/>
      <c r="J7808" s="28">
        <v>510</v>
      </c>
      <c r="K7808" t="str">
        <f>IF((LEN(relatorio_Ananindeua3[[#This Row],[CIF/CPF/CNPJ]])=14),relatorio_Ananindeua3[[#This Row],[CIF/CPF/CNPJ]],relatorio_Ananindeua3[[#This Row],[Coluna2]])</f>
        <v>17454167000125</v>
      </c>
      <c r="L7808" t="str">
        <f t="shared" si="122"/>
        <v>174******25</v>
      </c>
    </row>
    <row r="7809" spans="1:12" x14ac:dyDescent="0.25">
      <c r="A7809" s="23" t="s">
        <v>956</v>
      </c>
      <c r="B7809" s="23" t="s">
        <v>957</v>
      </c>
      <c r="C7809" s="23" t="s">
        <v>21</v>
      </c>
      <c r="D7809" s="24">
        <v>45379.544502314813</v>
      </c>
      <c r="E7809" s="25" t="s">
        <v>15</v>
      </c>
      <c r="F7809" s="26" t="s">
        <v>19</v>
      </c>
      <c r="G7809" s="26" t="s">
        <v>13496</v>
      </c>
      <c r="H7809" s="23">
        <v>0</v>
      </c>
      <c r="I7809" s="27"/>
      <c r="J7809" s="28">
        <v>37.5</v>
      </c>
      <c r="K7809" t="str">
        <f>IF((LEN(relatorio_Ananindeua3[[#This Row],[CIF/CPF/CNPJ]])=14),relatorio_Ananindeua3[[#This Row],[CIF/CPF/CNPJ]],relatorio_Ananindeua3[[#This Row],[Coluna2]])</f>
        <v>17454167000125</v>
      </c>
      <c r="L7809" t="str">
        <f t="shared" si="122"/>
        <v>174******25</v>
      </c>
    </row>
    <row r="7810" spans="1:12" x14ac:dyDescent="0.25">
      <c r="A7810" s="23" t="s">
        <v>956</v>
      </c>
      <c r="B7810" s="23" t="s">
        <v>957</v>
      </c>
      <c r="C7810" s="23" t="s">
        <v>21</v>
      </c>
      <c r="D7810" s="24">
        <v>45379.648576388892</v>
      </c>
      <c r="E7810" s="25" t="s">
        <v>15</v>
      </c>
      <c r="F7810" s="26" t="s">
        <v>19</v>
      </c>
      <c r="G7810" s="26" t="s">
        <v>13496</v>
      </c>
      <c r="H7810" s="23">
        <v>0</v>
      </c>
      <c r="I7810" s="27"/>
      <c r="J7810" s="28">
        <v>125.34</v>
      </c>
      <c r="K7810" t="str">
        <f>IF((LEN(relatorio_Ananindeua3[[#This Row],[CIF/CPF/CNPJ]])=14),relatorio_Ananindeua3[[#This Row],[CIF/CPF/CNPJ]],relatorio_Ananindeua3[[#This Row],[Coluna2]])</f>
        <v>17454167000125</v>
      </c>
      <c r="L7810" t="str">
        <f t="shared" si="122"/>
        <v>174******25</v>
      </c>
    </row>
    <row r="7811" spans="1:12" x14ac:dyDescent="0.25">
      <c r="A7811" s="23" t="s">
        <v>10928</v>
      </c>
      <c r="B7811" s="23" t="s">
        <v>10929</v>
      </c>
      <c r="C7811" s="23" t="s">
        <v>32</v>
      </c>
      <c r="D7811" s="24">
        <v>45379.680254629631</v>
      </c>
      <c r="E7811" s="25" t="s">
        <v>11</v>
      </c>
      <c r="F7811" s="26" t="s">
        <v>16</v>
      </c>
      <c r="G7811" s="26" t="s">
        <v>14</v>
      </c>
      <c r="H7811" s="23">
        <v>0</v>
      </c>
      <c r="I7811" s="27"/>
      <c r="J7811" s="28">
        <v>0</v>
      </c>
      <c r="K7811" t="str">
        <f>IF((LEN(relatorio_Ananindeua3[[#This Row],[CIF/CPF/CNPJ]])=14),relatorio_Ananindeua3[[#This Row],[CIF/CPF/CNPJ]],relatorio_Ananindeua3[[#This Row],[Coluna2]])</f>
        <v>53621095000127</v>
      </c>
      <c r="L7811" t="str">
        <f t="shared" si="122"/>
        <v>536******27</v>
      </c>
    </row>
    <row r="7812" spans="1:12" x14ac:dyDescent="0.25">
      <c r="A7812" s="23" t="s">
        <v>9980</v>
      </c>
      <c r="B7812" s="23" t="s">
        <v>9981</v>
      </c>
      <c r="C7812" s="23" t="s">
        <v>21</v>
      </c>
      <c r="D7812" s="24">
        <v>45379.845497685186</v>
      </c>
      <c r="E7812" s="25" t="s">
        <v>15</v>
      </c>
      <c r="F7812" s="26" t="s">
        <v>19</v>
      </c>
      <c r="G7812" s="26" t="s">
        <v>13496</v>
      </c>
      <c r="H7812" s="23">
        <v>0</v>
      </c>
      <c r="I7812" s="27"/>
      <c r="J7812" s="28">
        <v>0</v>
      </c>
      <c r="K7812" t="str">
        <f>IF((LEN(relatorio_Ananindeua3[[#This Row],[CIF/CPF/CNPJ]])=14),relatorio_Ananindeua3[[#This Row],[CIF/CPF/CNPJ]],relatorio_Ananindeua3[[#This Row],[Coluna2]])</f>
        <v>52797996000101</v>
      </c>
      <c r="L7812" t="str">
        <f t="shared" si="122"/>
        <v>527******01</v>
      </c>
    </row>
    <row r="7813" spans="1:12" x14ac:dyDescent="0.25">
      <c r="A7813" s="23" t="s">
        <v>9980</v>
      </c>
      <c r="B7813" s="23" t="s">
        <v>9981</v>
      </c>
      <c r="C7813" s="23" t="s">
        <v>21</v>
      </c>
      <c r="D7813" s="24">
        <v>45379.847141203703</v>
      </c>
      <c r="E7813" s="25" t="s">
        <v>15</v>
      </c>
      <c r="F7813" s="26" t="s">
        <v>19</v>
      </c>
      <c r="G7813" s="26" t="s">
        <v>13496</v>
      </c>
      <c r="H7813" s="23">
        <v>0</v>
      </c>
      <c r="I7813" s="27"/>
      <c r="J7813" s="28">
        <v>0</v>
      </c>
      <c r="K7813" t="str">
        <f>IF((LEN(relatorio_Ananindeua3[[#This Row],[CIF/CPF/CNPJ]])=14),relatorio_Ananindeua3[[#This Row],[CIF/CPF/CNPJ]],relatorio_Ananindeua3[[#This Row],[Coluna2]])</f>
        <v>52797996000101</v>
      </c>
      <c r="L7813" t="str">
        <f t="shared" si="122"/>
        <v>527******01</v>
      </c>
    </row>
    <row r="7814" spans="1:12" x14ac:dyDescent="0.25">
      <c r="A7814" s="23" t="s">
        <v>9980</v>
      </c>
      <c r="B7814" s="23" t="s">
        <v>9981</v>
      </c>
      <c r="C7814" s="23" t="s">
        <v>21</v>
      </c>
      <c r="D7814" s="24">
        <v>45379.850393518522</v>
      </c>
      <c r="E7814" s="25" t="s">
        <v>15</v>
      </c>
      <c r="F7814" s="26" t="s">
        <v>19</v>
      </c>
      <c r="G7814" s="26" t="s">
        <v>13496</v>
      </c>
      <c r="H7814" s="23">
        <v>0</v>
      </c>
      <c r="I7814" s="27"/>
      <c r="J7814" s="28">
        <v>0</v>
      </c>
      <c r="K7814" t="str">
        <f>IF((LEN(relatorio_Ananindeua3[[#This Row],[CIF/CPF/CNPJ]])=14),relatorio_Ananindeua3[[#This Row],[CIF/CPF/CNPJ]],relatorio_Ananindeua3[[#This Row],[Coluna2]])</f>
        <v>52797996000101</v>
      </c>
      <c r="L7814" t="str">
        <f t="shared" si="122"/>
        <v>527******01</v>
      </c>
    </row>
    <row r="7815" spans="1:12" x14ac:dyDescent="0.25">
      <c r="A7815" s="23" t="s">
        <v>13464</v>
      </c>
      <c r="B7815" s="23" t="s">
        <v>13465</v>
      </c>
      <c r="C7815" s="23" t="s">
        <v>21</v>
      </c>
      <c r="D7815" s="24">
        <v>45380</v>
      </c>
      <c r="E7815" s="25" t="s">
        <v>15</v>
      </c>
      <c r="F7815" s="26" t="s">
        <v>19</v>
      </c>
      <c r="G7815" s="26" t="s">
        <v>13496</v>
      </c>
      <c r="H7815" s="23">
        <v>0</v>
      </c>
      <c r="I7815" s="27"/>
      <c r="J7815" s="28">
        <v>22703.41</v>
      </c>
      <c r="K7815" t="str">
        <f>IF((LEN(relatorio_Ananindeua3[[#This Row],[CIF/CPF/CNPJ]])=14),relatorio_Ananindeua3[[#This Row],[CIF/CPF/CNPJ]],relatorio_Ananindeua3[[#This Row],[Coluna2]])</f>
        <v>60916731003390</v>
      </c>
      <c r="L7815" t="str">
        <f t="shared" si="122"/>
        <v>609******90</v>
      </c>
    </row>
    <row r="7816" spans="1:12" x14ac:dyDescent="0.25">
      <c r="A7816" s="23" t="s">
        <v>13396</v>
      </c>
      <c r="B7816" s="23" t="s">
        <v>13397</v>
      </c>
      <c r="C7816" s="23" t="s">
        <v>32</v>
      </c>
      <c r="D7816" s="24">
        <v>45380.0390625</v>
      </c>
      <c r="E7816" s="25" t="s">
        <v>15</v>
      </c>
      <c r="F7816" s="26" t="s">
        <v>16</v>
      </c>
      <c r="G7816" s="26" t="s">
        <v>14</v>
      </c>
      <c r="H7816" s="23">
        <v>0</v>
      </c>
      <c r="I7816" s="27"/>
      <c r="J7816" s="28">
        <v>0</v>
      </c>
      <c r="K7816" t="str">
        <f>IF((LEN(relatorio_Ananindeua3[[#This Row],[CIF/CPF/CNPJ]])=14),relatorio_Ananindeua3[[#This Row],[CIF/CPF/CNPJ]],relatorio_Ananindeua3[[#This Row],[Coluna2]])</f>
        <v>54519229000166</v>
      </c>
      <c r="L7816" t="str">
        <f t="shared" si="122"/>
        <v>545******66</v>
      </c>
    </row>
    <row r="7817" spans="1:12" x14ac:dyDescent="0.25">
      <c r="A7817" s="23" t="s">
        <v>13390</v>
      </c>
      <c r="B7817" s="23" t="s">
        <v>13391</v>
      </c>
      <c r="C7817" s="23" t="s">
        <v>32</v>
      </c>
      <c r="D7817" s="24">
        <v>45380.039074074077</v>
      </c>
      <c r="E7817" s="25" t="s">
        <v>15</v>
      </c>
      <c r="F7817" s="26" t="s">
        <v>16</v>
      </c>
      <c r="G7817" s="26" t="s">
        <v>14</v>
      </c>
      <c r="H7817" s="23">
        <v>0</v>
      </c>
      <c r="I7817" s="27"/>
      <c r="J7817" s="28">
        <v>0</v>
      </c>
      <c r="K7817" t="str">
        <f>IF((LEN(relatorio_Ananindeua3[[#This Row],[CIF/CPF/CNPJ]])=14),relatorio_Ananindeua3[[#This Row],[CIF/CPF/CNPJ]],relatorio_Ananindeua3[[#This Row],[Coluna2]])</f>
        <v>54517455000108</v>
      </c>
      <c r="L7817" t="str">
        <f t="shared" si="122"/>
        <v>545******08</v>
      </c>
    </row>
    <row r="7818" spans="1:12" x14ac:dyDescent="0.25">
      <c r="A7818" s="23" t="s">
        <v>3260</v>
      </c>
      <c r="B7818" s="23" t="s">
        <v>3261</v>
      </c>
      <c r="C7818" s="23" t="s">
        <v>34</v>
      </c>
      <c r="D7818" s="24">
        <v>45380.039212962962</v>
      </c>
      <c r="E7818" s="25" t="s">
        <v>15</v>
      </c>
      <c r="F7818" s="26" t="s">
        <v>16</v>
      </c>
      <c r="G7818" s="26" t="s">
        <v>14</v>
      </c>
      <c r="H7818" s="23">
        <v>0</v>
      </c>
      <c r="I7818" s="27"/>
      <c r="J7818" s="28">
        <v>0</v>
      </c>
      <c r="K7818" t="str">
        <f>IF((LEN(relatorio_Ananindeua3[[#This Row],[CIF/CPF/CNPJ]])=14),relatorio_Ananindeua3[[#This Row],[CIF/CPF/CNPJ]],relatorio_Ananindeua3[[#This Row],[Coluna2]])</f>
        <v>32821575000161</v>
      </c>
      <c r="L7818" t="str">
        <f t="shared" si="122"/>
        <v>328******61</v>
      </c>
    </row>
    <row r="7819" spans="1:12" x14ac:dyDescent="0.25">
      <c r="A7819" s="23" t="s">
        <v>13384</v>
      </c>
      <c r="B7819" s="23" t="s">
        <v>13385</v>
      </c>
      <c r="C7819" s="23" t="s">
        <v>32</v>
      </c>
      <c r="D7819" s="24">
        <v>45380.094629629632</v>
      </c>
      <c r="E7819" s="25" t="s">
        <v>15</v>
      </c>
      <c r="F7819" s="26" t="s">
        <v>16</v>
      </c>
      <c r="G7819" s="26" t="s">
        <v>14</v>
      </c>
      <c r="H7819" s="23">
        <v>0</v>
      </c>
      <c r="I7819" s="27"/>
      <c r="J7819" s="28">
        <v>0</v>
      </c>
      <c r="K7819" t="str">
        <f>IF((LEN(relatorio_Ananindeua3[[#This Row],[CIF/CPF/CNPJ]])=14),relatorio_Ananindeua3[[#This Row],[CIF/CPF/CNPJ]],relatorio_Ananindeua3[[#This Row],[Coluna2]])</f>
        <v>54515029000135</v>
      </c>
      <c r="L7819" t="str">
        <f t="shared" si="122"/>
        <v>545******35</v>
      </c>
    </row>
    <row r="7820" spans="1:12" x14ac:dyDescent="0.25">
      <c r="A7820" s="23" t="s">
        <v>13382</v>
      </c>
      <c r="B7820" s="23" t="s">
        <v>13383</v>
      </c>
      <c r="C7820" s="23" t="s">
        <v>32</v>
      </c>
      <c r="D7820" s="24">
        <v>45380.316238425927</v>
      </c>
      <c r="E7820" s="25" t="s">
        <v>15</v>
      </c>
      <c r="F7820" s="26" t="s">
        <v>16</v>
      </c>
      <c r="G7820" s="26" t="s">
        <v>14</v>
      </c>
      <c r="H7820" s="23">
        <v>0</v>
      </c>
      <c r="I7820" s="27"/>
      <c r="J7820" s="28">
        <v>0</v>
      </c>
      <c r="K7820" t="str">
        <f>IF((LEN(relatorio_Ananindeua3[[#This Row],[CIF/CPF/CNPJ]])=14),relatorio_Ananindeua3[[#This Row],[CIF/CPF/CNPJ]],relatorio_Ananindeua3[[#This Row],[Coluna2]])</f>
        <v>54513231000128</v>
      </c>
      <c r="L7820" t="str">
        <f t="shared" si="122"/>
        <v>545******28</v>
      </c>
    </row>
    <row r="7821" spans="1:12" x14ac:dyDescent="0.25">
      <c r="A7821" s="23" t="s">
        <v>13392</v>
      </c>
      <c r="B7821" s="23" t="s">
        <v>13393</v>
      </c>
      <c r="C7821" s="23" t="s">
        <v>32</v>
      </c>
      <c r="D7821" s="24">
        <v>45380.316261574073</v>
      </c>
      <c r="E7821" s="25" t="s">
        <v>15</v>
      </c>
      <c r="F7821" s="26" t="s">
        <v>16</v>
      </c>
      <c r="G7821" s="26" t="s">
        <v>14</v>
      </c>
      <c r="H7821" s="23">
        <v>0</v>
      </c>
      <c r="I7821" s="27"/>
      <c r="J7821" s="28">
        <v>0</v>
      </c>
      <c r="K7821" t="str">
        <f>IF((LEN(relatorio_Ananindeua3[[#This Row],[CIF/CPF/CNPJ]])=14),relatorio_Ananindeua3[[#This Row],[CIF/CPF/CNPJ]],relatorio_Ananindeua3[[#This Row],[Coluna2]])</f>
        <v>54517504000102</v>
      </c>
      <c r="L7821" t="str">
        <f t="shared" si="122"/>
        <v>545******02</v>
      </c>
    </row>
    <row r="7822" spans="1:12" x14ac:dyDescent="0.25">
      <c r="A7822" s="23" t="s">
        <v>13376</v>
      </c>
      <c r="B7822" s="23" t="s">
        <v>13377</v>
      </c>
      <c r="C7822" s="23" t="s">
        <v>32</v>
      </c>
      <c r="D7822" s="24">
        <v>45380.316307870373</v>
      </c>
      <c r="E7822" s="25" t="s">
        <v>15</v>
      </c>
      <c r="F7822" s="26" t="s">
        <v>16</v>
      </c>
      <c r="G7822" s="26" t="s">
        <v>14</v>
      </c>
      <c r="H7822" s="23">
        <v>0</v>
      </c>
      <c r="I7822" s="27"/>
      <c r="J7822" s="28">
        <v>0</v>
      </c>
      <c r="K7822" t="str">
        <f>IF((LEN(relatorio_Ananindeua3[[#This Row],[CIF/CPF/CNPJ]])=14),relatorio_Ananindeua3[[#This Row],[CIF/CPF/CNPJ]],relatorio_Ananindeua3[[#This Row],[Coluna2]])</f>
        <v>54508721000136</v>
      </c>
      <c r="L7822" t="str">
        <f t="shared" si="122"/>
        <v>545******36</v>
      </c>
    </row>
    <row r="7823" spans="1:12" x14ac:dyDescent="0.25">
      <c r="A7823" s="23" t="s">
        <v>13378</v>
      </c>
      <c r="B7823" s="23" t="s">
        <v>13379</v>
      </c>
      <c r="C7823" s="23" t="s">
        <v>32</v>
      </c>
      <c r="D7823" s="24">
        <v>45380.316307870373</v>
      </c>
      <c r="E7823" s="25" t="s">
        <v>15</v>
      </c>
      <c r="F7823" s="26" t="s">
        <v>16</v>
      </c>
      <c r="G7823" s="26" t="s">
        <v>14</v>
      </c>
      <c r="H7823" s="23">
        <v>0</v>
      </c>
      <c r="I7823" s="27"/>
      <c r="J7823" s="28">
        <v>0</v>
      </c>
      <c r="K7823" t="str">
        <f>IF((LEN(relatorio_Ananindeua3[[#This Row],[CIF/CPF/CNPJ]])=14),relatorio_Ananindeua3[[#This Row],[CIF/CPF/CNPJ]],relatorio_Ananindeua3[[#This Row],[Coluna2]])</f>
        <v>54509987000101</v>
      </c>
      <c r="L7823" t="str">
        <f t="shared" si="122"/>
        <v>545******01</v>
      </c>
    </row>
    <row r="7824" spans="1:12" x14ac:dyDescent="0.25">
      <c r="A7824" s="23" t="s">
        <v>13380</v>
      </c>
      <c r="B7824" s="23" t="s">
        <v>13381</v>
      </c>
      <c r="C7824" s="23" t="s">
        <v>32</v>
      </c>
      <c r="D7824" s="24">
        <v>45380.316354166665</v>
      </c>
      <c r="E7824" s="25" t="s">
        <v>15</v>
      </c>
      <c r="F7824" s="26" t="s">
        <v>16</v>
      </c>
      <c r="G7824" s="26" t="s">
        <v>14</v>
      </c>
      <c r="H7824" s="23">
        <v>0</v>
      </c>
      <c r="I7824" s="27"/>
      <c r="J7824" s="28">
        <v>0</v>
      </c>
      <c r="K7824" t="str">
        <f>IF((LEN(relatorio_Ananindeua3[[#This Row],[CIF/CPF/CNPJ]])=14),relatorio_Ananindeua3[[#This Row],[CIF/CPF/CNPJ]],relatorio_Ananindeua3[[#This Row],[Coluna2]])</f>
        <v>54510338000112</v>
      </c>
      <c r="L7824" t="str">
        <f t="shared" si="122"/>
        <v>545******12</v>
      </c>
    </row>
    <row r="7825" spans="1:12" x14ac:dyDescent="0.25">
      <c r="A7825" s="23" t="s">
        <v>7474</v>
      </c>
      <c r="B7825" s="23" t="s">
        <v>7475</v>
      </c>
      <c r="C7825" s="23" t="s">
        <v>34</v>
      </c>
      <c r="D7825" s="24">
        <v>45380.316365740742</v>
      </c>
      <c r="E7825" s="25" t="s">
        <v>15</v>
      </c>
      <c r="F7825" s="26" t="s">
        <v>16</v>
      </c>
      <c r="G7825" s="26" t="s">
        <v>14</v>
      </c>
      <c r="H7825" s="23">
        <v>0</v>
      </c>
      <c r="I7825" s="27"/>
      <c r="J7825" s="28">
        <v>0</v>
      </c>
      <c r="K7825" t="str">
        <f>IF((LEN(relatorio_Ananindeua3[[#This Row],[CIF/CPF/CNPJ]])=14),relatorio_Ananindeua3[[#This Row],[CIF/CPF/CNPJ]],relatorio_Ananindeua3[[#This Row],[Coluna2]])</f>
        <v>47758814000153</v>
      </c>
      <c r="L7825" t="str">
        <f t="shared" si="122"/>
        <v>477******53</v>
      </c>
    </row>
    <row r="7826" spans="1:12" x14ac:dyDescent="0.25">
      <c r="A7826" s="23" t="s">
        <v>13374</v>
      </c>
      <c r="B7826" s="23" t="s">
        <v>13375</v>
      </c>
      <c r="C7826" s="23" t="s">
        <v>32</v>
      </c>
      <c r="D7826" s="24">
        <v>45380.316435185188</v>
      </c>
      <c r="E7826" s="25" t="s">
        <v>15</v>
      </c>
      <c r="F7826" s="26" t="s">
        <v>16</v>
      </c>
      <c r="G7826" s="26" t="s">
        <v>14</v>
      </c>
      <c r="H7826" s="23">
        <v>0</v>
      </c>
      <c r="I7826" s="27"/>
      <c r="J7826" s="28">
        <v>0</v>
      </c>
      <c r="K7826" t="str">
        <f>IF((LEN(relatorio_Ananindeua3[[#This Row],[CIF/CPF/CNPJ]])=14),relatorio_Ananindeua3[[#This Row],[CIF/CPF/CNPJ]],relatorio_Ananindeua3[[#This Row],[Coluna2]])</f>
        <v>54507591000117</v>
      </c>
      <c r="L7826" t="str">
        <f t="shared" ref="L7826:L7889" si="123">_xlfn.CONCAT(LEFT(A7826,3),REPT("*",6),RIGHT(A7826,2))</f>
        <v>545******17</v>
      </c>
    </row>
    <row r="7827" spans="1:12" x14ac:dyDescent="0.25">
      <c r="A7827" s="23" t="s">
        <v>5016</v>
      </c>
      <c r="B7827" s="23" t="s">
        <v>5017</v>
      </c>
      <c r="C7827" s="23" t="s">
        <v>34</v>
      </c>
      <c r="D7827" s="24">
        <v>45380.316504629627</v>
      </c>
      <c r="E7827" s="25" t="s">
        <v>15</v>
      </c>
      <c r="F7827" s="26" t="s">
        <v>16</v>
      </c>
      <c r="G7827" s="26" t="s">
        <v>14</v>
      </c>
      <c r="H7827" s="23">
        <v>0</v>
      </c>
      <c r="I7827" s="27"/>
      <c r="J7827" s="28">
        <v>0</v>
      </c>
      <c r="K7827" t="str">
        <f>IF((LEN(relatorio_Ananindeua3[[#This Row],[CIF/CPF/CNPJ]])=14),relatorio_Ananindeua3[[#This Row],[CIF/CPF/CNPJ]],relatorio_Ananindeua3[[#This Row],[Coluna2]])</f>
        <v>40347394000173</v>
      </c>
      <c r="L7827" t="str">
        <f t="shared" si="123"/>
        <v>403******73</v>
      </c>
    </row>
    <row r="7828" spans="1:12" x14ac:dyDescent="0.25">
      <c r="A7828" s="23" t="s">
        <v>13372</v>
      </c>
      <c r="B7828" s="23" t="s">
        <v>13373</v>
      </c>
      <c r="C7828" s="23" t="s">
        <v>32</v>
      </c>
      <c r="D7828" s="24">
        <v>45380.316550925927</v>
      </c>
      <c r="E7828" s="25" t="s">
        <v>15</v>
      </c>
      <c r="F7828" s="26" t="s">
        <v>16</v>
      </c>
      <c r="G7828" s="26" t="s">
        <v>14</v>
      </c>
      <c r="H7828" s="23">
        <v>0</v>
      </c>
      <c r="I7828" s="27"/>
      <c r="J7828" s="28">
        <v>0</v>
      </c>
      <c r="K7828" t="str">
        <f>IF((LEN(relatorio_Ananindeua3[[#This Row],[CIF/CPF/CNPJ]])=14),relatorio_Ananindeua3[[#This Row],[CIF/CPF/CNPJ]],relatorio_Ananindeua3[[#This Row],[Coluna2]])</f>
        <v>54507526000191</v>
      </c>
      <c r="L7828" t="str">
        <f t="shared" si="123"/>
        <v>545******91</v>
      </c>
    </row>
    <row r="7829" spans="1:12" x14ac:dyDescent="0.25">
      <c r="A7829" s="23" t="s">
        <v>13394</v>
      </c>
      <c r="B7829" s="23" t="s">
        <v>13395</v>
      </c>
      <c r="C7829" s="23" t="s">
        <v>32</v>
      </c>
      <c r="D7829" s="24">
        <v>45380.316550925927</v>
      </c>
      <c r="E7829" s="25" t="s">
        <v>15</v>
      </c>
      <c r="F7829" s="26" t="s">
        <v>16</v>
      </c>
      <c r="G7829" s="26" t="s">
        <v>14</v>
      </c>
      <c r="H7829" s="23">
        <v>0</v>
      </c>
      <c r="I7829" s="27"/>
      <c r="J7829" s="28">
        <v>0</v>
      </c>
      <c r="K7829" t="str">
        <f>IF((LEN(relatorio_Ananindeua3[[#This Row],[CIF/CPF/CNPJ]])=14),relatorio_Ananindeua3[[#This Row],[CIF/CPF/CNPJ]],relatorio_Ananindeua3[[#This Row],[Coluna2]])</f>
        <v>54519163000104</v>
      </c>
      <c r="L7829" t="str">
        <f t="shared" si="123"/>
        <v>545******04</v>
      </c>
    </row>
    <row r="7830" spans="1:12" x14ac:dyDescent="0.25">
      <c r="A7830" s="23" t="s">
        <v>13388</v>
      </c>
      <c r="B7830" s="23" t="s">
        <v>13389</v>
      </c>
      <c r="C7830" s="23" t="s">
        <v>32</v>
      </c>
      <c r="D7830" s="24">
        <v>45380.316666666666</v>
      </c>
      <c r="E7830" s="25" t="s">
        <v>15</v>
      </c>
      <c r="F7830" s="26" t="s">
        <v>16</v>
      </c>
      <c r="G7830" s="26" t="s">
        <v>14</v>
      </c>
      <c r="H7830" s="23">
        <v>0</v>
      </c>
      <c r="I7830" s="27"/>
      <c r="J7830" s="28">
        <v>0</v>
      </c>
      <c r="K7830" t="str">
        <f>IF((LEN(relatorio_Ananindeua3[[#This Row],[CIF/CPF/CNPJ]])=14),relatorio_Ananindeua3[[#This Row],[CIF/CPF/CNPJ]],relatorio_Ananindeua3[[#This Row],[Coluna2]])</f>
        <v>54516478000106</v>
      </c>
      <c r="L7830" t="str">
        <f t="shared" si="123"/>
        <v>545******06</v>
      </c>
    </row>
    <row r="7831" spans="1:12" x14ac:dyDescent="0.25">
      <c r="A7831" s="23" t="s">
        <v>8217</v>
      </c>
      <c r="B7831" s="23" t="s">
        <v>8218</v>
      </c>
      <c r="C7831" s="23" t="s">
        <v>34</v>
      </c>
      <c r="D7831" s="24">
        <v>45380.316712962966</v>
      </c>
      <c r="E7831" s="25" t="s">
        <v>15</v>
      </c>
      <c r="F7831" s="26" t="s">
        <v>16</v>
      </c>
      <c r="G7831" s="26" t="s">
        <v>14</v>
      </c>
      <c r="H7831" s="23">
        <v>0</v>
      </c>
      <c r="I7831" s="27"/>
      <c r="J7831" s="28">
        <v>0</v>
      </c>
      <c r="K7831" t="str">
        <f>IF((LEN(relatorio_Ananindeua3[[#This Row],[CIF/CPF/CNPJ]])=14),relatorio_Ananindeua3[[#This Row],[CIF/CPF/CNPJ]],relatorio_Ananindeua3[[#This Row],[Coluna2]])</f>
        <v>49371928000171</v>
      </c>
      <c r="L7831" t="str">
        <f t="shared" si="123"/>
        <v>493******71</v>
      </c>
    </row>
    <row r="7832" spans="1:12" x14ac:dyDescent="0.25">
      <c r="A7832" s="23" t="s">
        <v>5827</v>
      </c>
      <c r="B7832" s="23" t="s">
        <v>5828</v>
      </c>
      <c r="C7832" s="23" t="s">
        <v>34</v>
      </c>
      <c r="D7832" s="24">
        <v>45380.316736111112</v>
      </c>
      <c r="E7832" s="25" t="s">
        <v>15</v>
      </c>
      <c r="F7832" s="26" t="s">
        <v>16</v>
      </c>
      <c r="G7832" s="26" t="s">
        <v>14</v>
      </c>
      <c r="H7832" s="23">
        <v>0</v>
      </c>
      <c r="I7832" s="27"/>
      <c r="J7832" s="28">
        <v>0</v>
      </c>
      <c r="K7832" t="str">
        <f>IF((LEN(relatorio_Ananindeua3[[#This Row],[CIF/CPF/CNPJ]])=14),relatorio_Ananindeua3[[#This Row],[CIF/CPF/CNPJ]],relatorio_Ananindeua3[[#This Row],[Coluna2]])</f>
        <v>43053616000133</v>
      </c>
      <c r="L7832" t="str">
        <f t="shared" si="123"/>
        <v>430******33</v>
      </c>
    </row>
    <row r="7833" spans="1:12" x14ac:dyDescent="0.25">
      <c r="A7833" s="23" t="s">
        <v>2418</v>
      </c>
      <c r="B7833" s="23" t="s">
        <v>2419</v>
      </c>
      <c r="C7833" s="23" t="s">
        <v>34</v>
      </c>
      <c r="D7833" s="24">
        <v>45380.316863425927</v>
      </c>
      <c r="E7833" s="25" t="s">
        <v>15</v>
      </c>
      <c r="F7833" s="26" t="s">
        <v>16</v>
      </c>
      <c r="G7833" s="26" t="s">
        <v>14</v>
      </c>
      <c r="H7833" s="23">
        <v>0</v>
      </c>
      <c r="I7833" s="27"/>
      <c r="J7833" s="28">
        <v>0</v>
      </c>
      <c r="K7833" t="str">
        <f>IF((LEN(relatorio_Ananindeua3[[#This Row],[CIF/CPF/CNPJ]])=14),relatorio_Ananindeua3[[#This Row],[CIF/CPF/CNPJ]],relatorio_Ananindeua3[[#This Row],[Coluna2]])</f>
        <v>28721482000198</v>
      </c>
      <c r="L7833" t="str">
        <f t="shared" si="123"/>
        <v>287******98</v>
      </c>
    </row>
    <row r="7834" spans="1:12" x14ac:dyDescent="0.25">
      <c r="A7834" s="23" t="s">
        <v>13386</v>
      </c>
      <c r="B7834" s="23" t="s">
        <v>13387</v>
      </c>
      <c r="C7834" s="23" t="s">
        <v>32</v>
      </c>
      <c r="D7834" s="24">
        <v>45380.323194444441</v>
      </c>
      <c r="E7834" s="25" t="s">
        <v>15</v>
      </c>
      <c r="F7834" s="26" t="s">
        <v>16</v>
      </c>
      <c r="G7834" s="26" t="s">
        <v>14</v>
      </c>
      <c r="H7834" s="23">
        <v>0</v>
      </c>
      <c r="I7834" s="27"/>
      <c r="J7834" s="28">
        <v>0</v>
      </c>
      <c r="K7834" t="str">
        <f>IF((LEN(relatorio_Ananindeua3[[#This Row],[CIF/CPF/CNPJ]])=14),relatorio_Ananindeua3[[#This Row],[CIF/CPF/CNPJ]],relatorio_Ananindeua3[[#This Row],[Coluna2]])</f>
        <v>54515280000108</v>
      </c>
      <c r="L7834" t="str">
        <f t="shared" si="123"/>
        <v>545******08</v>
      </c>
    </row>
    <row r="7835" spans="1:12" x14ac:dyDescent="0.25">
      <c r="A7835" s="23" t="s">
        <v>5939</v>
      </c>
      <c r="B7835" s="23" t="s">
        <v>5940</v>
      </c>
      <c r="C7835" s="23" t="s">
        <v>34</v>
      </c>
      <c r="D7835" s="24">
        <v>45381.038449074076</v>
      </c>
      <c r="E7835" s="25" t="s">
        <v>15</v>
      </c>
      <c r="F7835" s="26" t="s">
        <v>16</v>
      </c>
      <c r="G7835" s="26" t="s">
        <v>14</v>
      </c>
      <c r="H7835" s="23">
        <v>0</v>
      </c>
      <c r="I7835" s="27"/>
      <c r="J7835" s="28">
        <v>0</v>
      </c>
      <c r="K7835" t="str">
        <f>IF((LEN(relatorio_Ananindeua3[[#This Row],[CIF/CPF/CNPJ]])=14),relatorio_Ananindeua3[[#This Row],[CIF/CPF/CNPJ]],relatorio_Ananindeua3[[#This Row],[Coluna2]])</f>
        <v>43388437000157</v>
      </c>
      <c r="L7835" t="str">
        <f t="shared" si="123"/>
        <v>433******57</v>
      </c>
    </row>
    <row r="7836" spans="1:12" x14ac:dyDescent="0.25">
      <c r="A7836" s="23" t="s">
        <v>13402</v>
      </c>
      <c r="B7836" s="23" t="s">
        <v>13403</v>
      </c>
      <c r="C7836" s="23" t="s">
        <v>32</v>
      </c>
      <c r="D7836" s="24">
        <v>45381.316238425927</v>
      </c>
      <c r="E7836" s="25" t="s">
        <v>15</v>
      </c>
      <c r="F7836" s="26" t="s">
        <v>16</v>
      </c>
      <c r="G7836" s="26" t="s">
        <v>14</v>
      </c>
      <c r="H7836" s="23">
        <v>0</v>
      </c>
      <c r="I7836" s="27"/>
      <c r="J7836" s="28">
        <v>0</v>
      </c>
      <c r="K7836" t="str">
        <f>IF((LEN(relatorio_Ananindeua3[[#This Row],[CIF/CPF/CNPJ]])=14),relatorio_Ananindeua3[[#This Row],[CIF/CPF/CNPJ]],relatorio_Ananindeua3[[#This Row],[Coluna2]])</f>
        <v>54521487000187</v>
      </c>
      <c r="L7836" t="str">
        <f t="shared" si="123"/>
        <v>545******87</v>
      </c>
    </row>
    <row r="7837" spans="1:12" x14ac:dyDescent="0.25">
      <c r="A7837" s="23" t="s">
        <v>13404</v>
      </c>
      <c r="B7837" s="23" t="s">
        <v>13405</v>
      </c>
      <c r="C7837" s="23" t="s">
        <v>32</v>
      </c>
      <c r="D7837" s="24">
        <v>45381.316250000003</v>
      </c>
      <c r="E7837" s="25" t="s">
        <v>15</v>
      </c>
      <c r="F7837" s="26" t="s">
        <v>16</v>
      </c>
      <c r="G7837" s="26" t="s">
        <v>14</v>
      </c>
      <c r="H7837" s="23">
        <v>0</v>
      </c>
      <c r="I7837" s="27"/>
      <c r="J7837" s="28">
        <v>0</v>
      </c>
      <c r="K7837" t="str">
        <f>IF((LEN(relatorio_Ananindeua3[[#This Row],[CIF/CPF/CNPJ]])=14),relatorio_Ananindeua3[[#This Row],[CIF/CPF/CNPJ]],relatorio_Ananindeua3[[#This Row],[Coluna2]])</f>
        <v>54522748000183</v>
      </c>
      <c r="L7837" t="str">
        <f t="shared" si="123"/>
        <v>545******83</v>
      </c>
    </row>
    <row r="7838" spans="1:12" x14ac:dyDescent="0.25">
      <c r="A7838" s="23" t="s">
        <v>13398</v>
      </c>
      <c r="B7838" s="23" t="s">
        <v>13399</v>
      </c>
      <c r="C7838" s="23" t="s">
        <v>32</v>
      </c>
      <c r="D7838" s="24">
        <v>45381.31627314815</v>
      </c>
      <c r="E7838" s="25" t="s">
        <v>15</v>
      </c>
      <c r="F7838" s="26" t="s">
        <v>16</v>
      </c>
      <c r="G7838" s="26" t="s">
        <v>14</v>
      </c>
      <c r="H7838" s="23">
        <v>0</v>
      </c>
      <c r="I7838" s="27"/>
      <c r="J7838" s="28">
        <v>0</v>
      </c>
      <c r="K7838" t="str">
        <f>IF((LEN(relatorio_Ananindeua3[[#This Row],[CIF/CPF/CNPJ]])=14),relatorio_Ananindeua3[[#This Row],[CIF/CPF/CNPJ]],relatorio_Ananindeua3[[#This Row],[Coluna2]])</f>
        <v>54520401000100</v>
      </c>
      <c r="L7838" t="str">
        <f t="shared" si="123"/>
        <v>545******00</v>
      </c>
    </row>
    <row r="7839" spans="1:12" x14ac:dyDescent="0.25">
      <c r="A7839" s="23" t="s">
        <v>13406</v>
      </c>
      <c r="B7839" s="23" t="s">
        <v>13407</v>
      </c>
      <c r="C7839" s="23" t="s">
        <v>32</v>
      </c>
      <c r="D7839" s="24">
        <v>45381.316307870373</v>
      </c>
      <c r="E7839" s="25" t="s">
        <v>15</v>
      </c>
      <c r="F7839" s="26" t="s">
        <v>16</v>
      </c>
      <c r="G7839" s="26" t="s">
        <v>14</v>
      </c>
      <c r="H7839" s="23">
        <v>0</v>
      </c>
      <c r="I7839" s="27"/>
      <c r="J7839" s="28">
        <v>0</v>
      </c>
      <c r="K7839" t="str">
        <f>IF((LEN(relatorio_Ananindeua3[[#This Row],[CIF/CPF/CNPJ]])=14),relatorio_Ananindeua3[[#This Row],[CIF/CPF/CNPJ]],relatorio_Ananindeua3[[#This Row],[Coluna2]])</f>
        <v>54523611000143</v>
      </c>
      <c r="L7839" t="str">
        <f t="shared" si="123"/>
        <v>545******43</v>
      </c>
    </row>
    <row r="7840" spans="1:12" x14ac:dyDescent="0.25">
      <c r="A7840" s="23" t="s">
        <v>13400</v>
      </c>
      <c r="B7840" s="23" t="s">
        <v>13401</v>
      </c>
      <c r="C7840" s="23" t="s">
        <v>32</v>
      </c>
      <c r="D7840" s="24">
        <v>45381.316319444442</v>
      </c>
      <c r="E7840" s="25" t="s">
        <v>15</v>
      </c>
      <c r="F7840" s="26" t="s">
        <v>16</v>
      </c>
      <c r="G7840" s="26" t="s">
        <v>14</v>
      </c>
      <c r="H7840" s="23">
        <v>0</v>
      </c>
      <c r="I7840" s="27"/>
      <c r="J7840" s="28">
        <v>0</v>
      </c>
      <c r="K7840" t="str">
        <f>IF((LEN(relatorio_Ananindeua3[[#This Row],[CIF/CPF/CNPJ]])=14),relatorio_Ananindeua3[[#This Row],[CIF/CPF/CNPJ]],relatorio_Ananindeua3[[#This Row],[Coluna2]])</f>
        <v>54521467000106</v>
      </c>
      <c r="L7840" t="str">
        <f t="shared" si="123"/>
        <v>545******06</v>
      </c>
    </row>
    <row r="7841" spans="1:12" x14ac:dyDescent="0.25">
      <c r="A7841" s="23" t="s">
        <v>13408</v>
      </c>
      <c r="B7841" s="23" t="s">
        <v>13409</v>
      </c>
      <c r="C7841" s="23" t="s">
        <v>32</v>
      </c>
      <c r="D7841" s="24">
        <v>45381.316458333335</v>
      </c>
      <c r="E7841" s="25" t="s">
        <v>15</v>
      </c>
      <c r="F7841" s="26" t="s">
        <v>16</v>
      </c>
      <c r="G7841" s="26" t="s">
        <v>14</v>
      </c>
      <c r="H7841" s="23">
        <v>0</v>
      </c>
      <c r="I7841" s="27"/>
      <c r="J7841" s="28">
        <v>0</v>
      </c>
      <c r="K7841" t="str">
        <f>IF((LEN(relatorio_Ananindeua3[[#This Row],[CIF/CPF/CNPJ]])=14),relatorio_Ananindeua3[[#This Row],[CIF/CPF/CNPJ]],relatorio_Ananindeua3[[#This Row],[Coluna2]])</f>
        <v>54523621000189</v>
      </c>
      <c r="L7841" t="str">
        <f t="shared" si="123"/>
        <v>545******89</v>
      </c>
    </row>
    <row r="7842" spans="1:12" x14ac:dyDescent="0.25">
      <c r="A7842" s="23" t="s">
        <v>5404</v>
      </c>
      <c r="B7842" s="23" t="s">
        <v>5405</v>
      </c>
      <c r="C7842" s="23" t="s">
        <v>34</v>
      </c>
      <c r="D7842" s="24">
        <v>45381.31658564815</v>
      </c>
      <c r="E7842" s="25" t="s">
        <v>15</v>
      </c>
      <c r="F7842" s="26" t="s">
        <v>16</v>
      </c>
      <c r="G7842" s="26" t="s">
        <v>14</v>
      </c>
      <c r="H7842" s="23">
        <v>0</v>
      </c>
      <c r="I7842" s="27"/>
      <c r="J7842" s="28">
        <v>0</v>
      </c>
      <c r="K7842" t="str">
        <f>IF((LEN(relatorio_Ananindeua3[[#This Row],[CIF/CPF/CNPJ]])=14),relatorio_Ananindeua3[[#This Row],[CIF/CPF/CNPJ]],relatorio_Ananindeua3[[#This Row],[Coluna2]])</f>
        <v>41613842000104</v>
      </c>
      <c r="L7842" t="str">
        <f t="shared" si="123"/>
        <v>416******04</v>
      </c>
    </row>
    <row r="7843" spans="1:12" x14ac:dyDescent="0.25">
      <c r="A7843" s="23" t="s">
        <v>4793</v>
      </c>
      <c r="B7843" s="23" t="s">
        <v>4794</v>
      </c>
      <c r="C7843" s="23" t="s">
        <v>34</v>
      </c>
      <c r="D7843" s="24">
        <v>45381.316608796296</v>
      </c>
      <c r="E7843" s="25" t="s">
        <v>15</v>
      </c>
      <c r="F7843" s="26" t="s">
        <v>16</v>
      </c>
      <c r="G7843" s="26" t="s">
        <v>14</v>
      </c>
      <c r="H7843" s="23">
        <v>0</v>
      </c>
      <c r="I7843" s="27"/>
      <c r="J7843" s="28">
        <v>0</v>
      </c>
      <c r="K7843" t="str">
        <f>IF((LEN(relatorio_Ananindeua3[[#This Row],[CIF/CPF/CNPJ]])=14),relatorio_Ananindeua3[[#This Row],[CIF/CPF/CNPJ]],relatorio_Ananindeua3[[#This Row],[Coluna2]])</f>
        <v>39547884000134</v>
      </c>
      <c r="L7843" t="str">
        <f t="shared" si="123"/>
        <v>395******34</v>
      </c>
    </row>
    <row r="7844" spans="1:12" x14ac:dyDescent="0.25">
      <c r="A7844" s="23" t="s">
        <v>13410</v>
      </c>
      <c r="B7844" s="23" t="s">
        <v>13411</v>
      </c>
      <c r="C7844" s="23" t="s">
        <v>32</v>
      </c>
      <c r="D7844" s="24">
        <v>45381.330092592594</v>
      </c>
      <c r="E7844" s="25" t="s">
        <v>15</v>
      </c>
      <c r="F7844" s="26" t="s">
        <v>16</v>
      </c>
      <c r="G7844" s="26" t="s">
        <v>14</v>
      </c>
      <c r="H7844" s="23">
        <v>0</v>
      </c>
      <c r="I7844" s="27"/>
      <c r="J7844" s="28">
        <v>0</v>
      </c>
      <c r="K7844" t="str">
        <f>IF((LEN(relatorio_Ananindeua3[[#This Row],[CIF/CPF/CNPJ]])=14),relatorio_Ananindeua3[[#This Row],[CIF/CPF/CNPJ]],relatorio_Ananindeua3[[#This Row],[Coluna2]])</f>
        <v>54524125000140</v>
      </c>
      <c r="L7844" t="str">
        <f t="shared" si="123"/>
        <v>545******40</v>
      </c>
    </row>
    <row r="7845" spans="1:12" x14ac:dyDescent="0.25">
      <c r="A7845" s="23" t="s">
        <v>3444</v>
      </c>
      <c r="B7845" s="23" t="s">
        <v>3445</v>
      </c>
      <c r="C7845" s="23" t="s">
        <v>34</v>
      </c>
      <c r="D7845" s="24">
        <v>45381.491157407407</v>
      </c>
      <c r="E7845" s="25" t="s">
        <v>15</v>
      </c>
      <c r="F7845" s="26" t="s">
        <v>16</v>
      </c>
      <c r="G7845" s="26" t="s">
        <v>13496</v>
      </c>
      <c r="H7845" s="23">
        <v>0</v>
      </c>
      <c r="I7845" s="27"/>
      <c r="J7845" s="28">
        <v>0</v>
      </c>
      <c r="K7845" t="str">
        <f>IF((LEN(relatorio_Ananindeua3[[#This Row],[CIF/CPF/CNPJ]])=14),relatorio_Ananindeua3[[#This Row],[CIF/CPF/CNPJ]],relatorio_Ananindeua3[[#This Row],[Coluna2]])</f>
        <v>33677978000222</v>
      </c>
      <c r="L7845" t="str">
        <f t="shared" si="123"/>
        <v>336******22</v>
      </c>
    </row>
    <row r="7846" spans="1:12" x14ac:dyDescent="0.25">
      <c r="A7846" s="23" t="s">
        <v>13416</v>
      </c>
      <c r="B7846" s="23" t="s">
        <v>13417</v>
      </c>
      <c r="C7846" s="23" t="s">
        <v>32</v>
      </c>
      <c r="D7846" s="24">
        <v>45382.045405092591</v>
      </c>
      <c r="E7846" s="25" t="s">
        <v>15</v>
      </c>
      <c r="F7846" s="26" t="s">
        <v>16</v>
      </c>
      <c r="G7846" s="26" t="s">
        <v>14</v>
      </c>
      <c r="H7846" s="23">
        <v>0</v>
      </c>
      <c r="I7846" s="27"/>
      <c r="J7846" s="28">
        <v>0</v>
      </c>
      <c r="K7846" t="str">
        <f>IF((LEN(relatorio_Ananindeua3[[#This Row],[CIF/CPF/CNPJ]])=14),relatorio_Ananindeua3[[#This Row],[CIF/CPF/CNPJ]],relatorio_Ananindeua3[[#This Row],[Coluna2]])</f>
        <v>54524651000100</v>
      </c>
      <c r="L7846" t="str">
        <f t="shared" si="123"/>
        <v>545******00</v>
      </c>
    </row>
    <row r="7847" spans="1:12" x14ac:dyDescent="0.25">
      <c r="A7847" s="23" t="s">
        <v>13428</v>
      </c>
      <c r="B7847" s="23" t="s">
        <v>13429</v>
      </c>
      <c r="C7847" s="23" t="s">
        <v>32</v>
      </c>
      <c r="D7847" s="24">
        <v>45382.045405092591</v>
      </c>
      <c r="E7847" s="25" t="s">
        <v>15</v>
      </c>
      <c r="F7847" s="26" t="s">
        <v>16</v>
      </c>
      <c r="G7847" s="26" t="s">
        <v>14</v>
      </c>
      <c r="H7847" s="23">
        <v>0</v>
      </c>
      <c r="I7847" s="27"/>
      <c r="J7847" s="28">
        <v>0</v>
      </c>
      <c r="K7847" t="str">
        <f>IF((LEN(relatorio_Ananindeua3[[#This Row],[CIF/CPF/CNPJ]])=14),relatorio_Ananindeua3[[#This Row],[CIF/CPF/CNPJ]],relatorio_Ananindeua3[[#This Row],[Coluna2]])</f>
        <v>54525291000160</v>
      </c>
      <c r="L7847" t="str">
        <f t="shared" si="123"/>
        <v>545******60</v>
      </c>
    </row>
    <row r="7848" spans="1:12" x14ac:dyDescent="0.25">
      <c r="A7848" s="23" t="s">
        <v>13414</v>
      </c>
      <c r="B7848" s="23" t="s">
        <v>13415</v>
      </c>
      <c r="C7848" s="23" t="s">
        <v>32</v>
      </c>
      <c r="D7848" s="24">
        <v>45382.045416666668</v>
      </c>
      <c r="E7848" s="25" t="s">
        <v>15</v>
      </c>
      <c r="F7848" s="26" t="s">
        <v>16</v>
      </c>
      <c r="G7848" s="26" t="s">
        <v>14</v>
      </c>
      <c r="H7848" s="23">
        <v>0</v>
      </c>
      <c r="I7848" s="27"/>
      <c r="J7848" s="28">
        <v>0</v>
      </c>
      <c r="K7848" t="str">
        <f>IF((LEN(relatorio_Ananindeua3[[#This Row],[CIF/CPF/CNPJ]])=14),relatorio_Ananindeua3[[#This Row],[CIF/CPF/CNPJ]],relatorio_Ananindeua3[[#This Row],[Coluna2]])</f>
        <v>54524648000196</v>
      </c>
      <c r="L7848" t="str">
        <f t="shared" si="123"/>
        <v>545******96</v>
      </c>
    </row>
    <row r="7849" spans="1:12" x14ac:dyDescent="0.25">
      <c r="A7849" s="23" t="s">
        <v>1650</v>
      </c>
      <c r="B7849" s="23" t="s">
        <v>1651</v>
      </c>
      <c r="C7849" s="23" t="s">
        <v>34</v>
      </c>
      <c r="D7849" s="24">
        <v>45382.316250000003</v>
      </c>
      <c r="E7849" s="25" t="s">
        <v>15</v>
      </c>
      <c r="F7849" s="26" t="s">
        <v>16</v>
      </c>
      <c r="G7849" s="26" t="s">
        <v>14</v>
      </c>
      <c r="H7849" s="23">
        <v>0</v>
      </c>
      <c r="I7849" s="27"/>
      <c r="J7849" s="28">
        <v>0</v>
      </c>
      <c r="K7849" t="str">
        <f>IF((LEN(relatorio_Ananindeua3[[#This Row],[CIF/CPF/CNPJ]])=14),relatorio_Ananindeua3[[#This Row],[CIF/CPF/CNPJ]],relatorio_Ananindeua3[[#This Row],[Coluna2]])</f>
        <v>23418492000135</v>
      </c>
      <c r="L7849" t="str">
        <f t="shared" si="123"/>
        <v>234******35</v>
      </c>
    </row>
    <row r="7850" spans="1:12" x14ac:dyDescent="0.25">
      <c r="A7850" s="23" t="s">
        <v>13438</v>
      </c>
      <c r="B7850" s="23" t="s">
        <v>13439</v>
      </c>
      <c r="C7850" s="23" t="s">
        <v>32</v>
      </c>
      <c r="D7850" s="24">
        <v>45382.316319444442</v>
      </c>
      <c r="E7850" s="25" t="s">
        <v>15</v>
      </c>
      <c r="F7850" s="26" t="s">
        <v>16</v>
      </c>
      <c r="G7850" s="26" t="s">
        <v>14</v>
      </c>
      <c r="H7850" s="23">
        <v>0</v>
      </c>
      <c r="I7850" s="27"/>
      <c r="J7850" s="28">
        <v>0</v>
      </c>
      <c r="K7850" t="str">
        <f>IF((LEN(relatorio_Ananindeua3[[#This Row],[CIF/CPF/CNPJ]])=14),relatorio_Ananindeua3[[#This Row],[CIF/CPF/CNPJ]],relatorio_Ananindeua3[[#This Row],[Coluna2]])</f>
        <v>54527299000166</v>
      </c>
      <c r="L7850" t="str">
        <f t="shared" si="123"/>
        <v>545******66</v>
      </c>
    </row>
    <row r="7851" spans="1:12" x14ac:dyDescent="0.25">
      <c r="A7851" s="23" t="s">
        <v>13420</v>
      </c>
      <c r="B7851" s="23" t="s">
        <v>13421</v>
      </c>
      <c r="C7851" s="23" t="s">
        <v>32</v>
      </c>
      <c r="D7851" s="24">
        <v>45382.316331018519</v>
      </c>
      <c r="E7851" s="25" t="s">
        <v>15</v>
      </c>
      <c r="F7851" s="26" t="s">
        <v>16</v>
      </c>
      <c r="G7851" s="26" t="s">
        <v>14</v>
      </c>
      <c r="H7851" s="23">
        <v>0</v>
      </c>
      <c r="I7851" s="27"/>
      <c r="J7851" s="28">
        <v>0</v>
      </c>
      <c r="K7851" t="str">
        <f>IF((LEN(relatorio_Ananindeua3[[#This Row],[CIF/CPF/CNPJ]])=14),relatorio_Ananindeua3[[#This Row],[CIF/CPF/CNPJ]],relatorio_Ananindeua3[[#This Row],[Coluna2]])</f>
        <v>54524793000177</v>
      </c>
      <c r="L7851" t="str">
        <f t="shared" si="123"/>
        <v>545******77</v>
      </c>
    </row>
    <row r="7852" spans="1:12" x14ac:dyDescent="0.25">
      <c r="A7852" s="23" t="s">
        <v>13412</v>
      </c>
      <c r="B7852" s="23" t="s">
        <v>13413</v>
      </c>
      <c r="C7852" s="23" t="s">
        <v>32</v>
      </c>
      <c r="D7852" s="24">
        <v>45382.316365740742</v>
      </c>
      <c r="E7852" s="25" t="s">
        <v>15</v>
      </c>
      <c r="F7852" s="26" t="s">
        <v>16</v>
      </c>
      <c r="G7852" s="26" t="s">
        <v>14</v>
      </c>
      <c r="H7852" s="23">
        <v>0</v>
      </c>
      <c r="I7852" s="27"/>
      <c r="J7852" s="28">
        <v>0</v>
      </c>
      <c r="K7852" t="str">
        <f>IF((LEN(relatorio_Ananindeua3[[#This Row],[CIF/CPF/CNPJ]])=14),relatorio_Ananindeua3[[#This Row],[CIF/CPF/CNPJ]],relatorio_Ananindeua3[[#This Row],[Coluna2]])</f>
        <v>54524408000191</v>
      </c>
      <c r="L7852" t="str">
        <f t="shared" si="123"/>
        <v>545******91</v>
      </c>
    </row>
    <row r="7853" spans="1:12" x14ac:dyDescent="0.25">
      <c r="A7853" s="23" t="s">
        <v>13432</v>
      </c>
      <c r="B7853" s="23" t="s">
        <v>13433</v>
      </c>
      <c r="C7853" s="23" t="s">
        <v>32</v>
      </c>
      <c r="D7853" s="24">
        <v>45382.316412037035</v>
      </c>
      <c r="E7853" s="25" t="s">
        <v>15</v>
      </c>
      <c r="F7853" s="26" t="s">
        <v>16</v>
      </c>
      <c r="G7853" s="26" t="s">
        <v>14</v>
      </c>
      <c r="H7853" s="23">
        <v>0</v>
      </c>
      <c r="I7853" s="27"/>
      <c r="J7853" s="28">
        <v>0</v>
      </c>
      <c r="K7853" t="str">
        <f>IF((LEN(relatorio_Ananindeua3[[#This Row],[CIF/CPF/CNPJ]])=14),relatorio_Ananindeua3[[#This Row],[CIF/CPF/CNPJ]],relatorio_Ananindeua3[[#This Row],[Coluna2]])</f>
        <v>54525723000133</v>
      </c>
      <c r="L7853" t="str">
        <f t="shared" si="123"/>
        <v>545******33</v>
      </c>
    </row>
    <row r="7854" spans="1:12" x14ac:dyDescent="0.25">
      <c r="A7854" s="23" t="s">
        <v>13434</v>
      </c>
      <c r="B7854" s="23" t="s">
        <v>13435</v>
      </c>
      <c r="C7854" s="23" t="s">
        <v>32</v>
      </c>
      <c r="D7854" s="24">
        <v>45382.316423611112</v>
      </c>
      <c r="E7854" s="25" t="s">
        <v>15</v>
      </c>
      <c r="F7854" s="26" t="s">
        <v>16</v>
      </c>
      <c r="G7854" s="26" t="s">
        <v>14</v>
      </c>
      <c r="H7854" s="23">
        <v>0</v>
      </c>
      <c r="I7854" s="27"/>
      <c r="J7854" s="28">
        <v>0</v>
      </c>
      <c r="K7854" t="str">
        <f>IF((LEN(relatorio_Ananindeua3[[#This Row],[CIF/CPF/CNPJ]])=14),relatorio_Ananindeua3[[#This Row],[CIF/CPF/CNPJ]],relatorio_Ananindeua3[[#This Row],[Coluna2]])</f>
        <v>54526698000102</v>
      </c>
      <c r="L7854" t="str">
        <f t="shared" si="123"/>
        <v>545******02</v>
      </c>
    </row>
    <row r="7855" spans="1:12" x14ac:dyDescent="0.25">
      <c r="A7855" s="23" t="s">
        <v>8752</v>
      </c>
      <c r="B7855" s="23" t="s">
        <v>8753</v>
      </c>
      <c r="C7855" s="23" t="s">
        <v>34</v>
      </c>
      <c r="D7855" s="24">
        <v>45382.316435185188</v>
      </c>
      <c r="E7855" s="25" t="s">
        <v>15</v>
      </c>
      <c r="F7855" s="26" t="s">
        <v>16</v>
      </c>
      <c r="G7855" s="26" t="s">
        <v>14</v>
      </c>
      <c r="H7855" s="23">
        <v>0</v>
      </c>
      <c r="I7855" s="27"/>
      <c r="J7855" s="28">
        <v>0</v>
      </c>
      <c r="K7855" t="str">
        <f>IF((LEN(relatorio_Ananindeua3[[#This Row],[CIF/CPF/CNPJ]])=14),relatorio_Ananindeua3[[#This Row],[CIF/CPF/CNPJ]],relatorio_Ananindeua3[[#This Row],[Coluna2]])</f>
        <v>50279394000137</v>
      </c>
      <c r="L7855" t="str">
        <f t="shared" si="123"/>
        <v>502******37</v>
      </c>
    </row>
    <row r="7856" spans="1:12" x14ac:dyDescent="0.25">
      <c r="A7856" s="23" t="s">
        <v>13426</v>
      </c>
      <c r="B7856" s="23" t="s">
        <v>13427</v>
      </c>
      <c r="C7856" s="23" t="s">
        <v>32</v>
      </c>
      <c r="D7856" s="24">
        <v>45382.316446759258</v>
      </c>
      <c r="E7856" s="25" t="s">
        <v>15</v>
      </c>
      <c r="F7856" s="26" t="s">
        <v>16</v>
      </c>
      <c r="G7856" s="26" t="s">
        <v>14</v>
      </c>
      <c r="H7856" s="23">
        <v>0</v>
      </c>
      <c r="I7856" s="27"/>
      <c r="J7856" s="28">
        <v>0</v>
      </c>
      <c r="K7856" t="str">
        <f>IF((LEN(relatorio_Ananindeua3[[#This Row],[CIF/CPF/CNPJ]])=14),relatorio_Ananindeua3[[#This Row],[CIF/CPF/CNPJ]],relatorio_Ananindeua3[[#This Row],[Coluna2]])</f>
        <v>54525033000184</v>
      </c>
      <c r="L7856" t="str">
        <f t="shared" si="123"/>
        <v>545******84</v>
      </c>
    </row>
    <row r="7857" spans="1:12" x14ac:dyDescent="0.25">
      <c r="A7857" s="23" t="s">
        <v>13430</v>
      </c>
      <c r="B7857" s="23" t="s">
        <v>13431</v>
      </c>
      <c r="C7857" s="23" t="s">
        <v>32</v>
      </c>
      <c r="D7857" s="24">
        <v>45382.316446759258</v>
      </c>
      <c r="E7857" s="25" t="s">
        <v>15</v>
      </c>
      <c r="F7857" s="26" t="s">
        <v>16</v>
      </c>
      <c r="G7857" s="26" t="s">
        <v>14</v>
      </c>
      <c r="H7857" s="23">
        <v>0</v>
      </c>
      <c r="I7857" s="27"/>
      <c r="J7857" s="28">
        <v>0</v>
      </c>
      <c r="K7857" t="str">
        <f>IF((LEN(relatorio_Ananindeua3[[#This Row],[CIF/CPF/CNPJ]])=14),relatorio_Ananindeua3[[#This Row],[CIF/CPF/CNPJ]],relatorio_Ananindeua3[[#This Row],[Coluna2]])</f>
        <v>54525353000134</v>
      </c>
      <c r="L7857" t="str">
        <f t="shared" si="123"/>
        <v>545******34</v>
      </c>
    </row>
    <row r="7858" spans="1:12" x14ac:dyDescent="0.25">
      <c r="A7858" s="23" t="s">
        <v>13424</v>
      </c>
      <c r="B7858" s="23" t="s">
        <v>13425</v>
      </c>
      <c r="C7858" s="23" t="s">
        <v>32</v>
      </c>
      <c r="D7858" s="24">
        <v>45382.316527777781</v>
      </c>
      <c r="E7858" s="25" t="s">
        <v>15</v>
      </c>
      <c r="F7858" s="26" t="s">
        <v>16</v>
      </c>
      <c r="G7858" s="26" t="s">
        <v>14</v>
      </c>
      <c r="H7858" s="23">
        <v>0</v>
      </c>
      <c r="I7858" s="27"/>
      <c r="J7858" s="28">
        <v>0</v>
      </c>
      <c r="K7858" t="str">
        <f>IF((LEN(relatorio_Ananindeua3[[#This Row],[CIF/CPF/CNPJ]])=14),relatorio_Ananindeua3[[#This Row],[CIF/CPF/CNPJ]],relatorio_Ananindeua3[[#This Row],[Coluna2]])</f>
        <v>54525032000130</v>
      </c>
      <c r="L7858" t="str">
        <f t="shared" si="123"/>
        <v>545******30</v>
      </c>
    </row>
    <row r="7859" spans="1:12" x14ac:dyDescent="0.25">
      <c r="A7859" s="23" t="s">
        <v>13436</v>
      </c>
      <c r="B7859" s="23" t="s">
        <v>13437</v>
      </c>
      <c r="C7859" s="23" t="s">
        <v>32</v>
      </c>
      <c r="D7859" s="24">
        <v>45382.31653935185</v>
      </c>
      <c r="E7859" s="25" t="s">
        <v>15</v>
      </c>
      <c r="F7859" s="26" t="s">
        <v>16</v>
      </c>
      <c r="G7859" s="26" t="s">
        <v>14</v>
      </c>
      <c r="H7859" s="23">
        <v>0</v>
      </c>
      <c r="I7859" s="27"/>
      <c r="J7859" s="28">
        <v>0</v>
      </c>
      <c r="K7859" t="str">
        <f>IF((LEN(relatorio_Ananindeua3[[#This Row],[CIF/CPF/CNPJ]])=14),relatorio_Ananindeua3[[#This Row],[CIF/CPF/CNPJ]],relatorio_Ananindeua3[[#This Row],[Coluna2]])</f>
        <v>54527113000179</v>
      </c>
      <c r="L7859" t="str">
        <f t="shared" si="123"/>
        <v>545******79</v>
      </c>
    </row>
    <row r="7860" spans="1:12" x14ac:dyDescent="0.25">
      <c r="A7860" s="23" t="s">
        <v>6380</v>
      </c>
      <c r="B7860" s="23" t="s">
        <v>6381</v>
      </c>
      <c r="C7860" s="23" t="s">
        <v>34</v>
      </c>
      <c r="D7860" s="24">
        <v>45382.316655092596</v>
      </c>
      <c r="E7860" s="25" t="s">
        <v>15</v>
      </c>
      <c r="F7860" s="26" t="s">
        <v>16</v>
      </c>
      <c r="G7860" s="26" t="s">
        <v>14</v>
      </c>
      <c r="H7860" s="23">
        <v>0</v>
      </c>
      <c r="I7860" s="27"/>
      <c r="J7860" s="28">
        <v>0</v>
      </c>
      <c r="K7860" t="str">
        <f>IF((LEN(relatorio_Ananindeua3[[#This Row],[CIF/CPF/CNPJ]])=14),relatorio_Ananindeua3[[#This Row],[CIF/CPF/CNPJ]],relatorio_Ananindeua3[[#This Row],[Coluna2]])</f>
        <v>44756511000103</v>
      </c>
      <c r="L7860" t="str">
        <f t="shared" si="123"/>
        <v>447******03</v>
      </c>
    </row>
    <row r="7861" spans="1:12" x14ac:dyDescent="0.25">
      <c r="A7861" s="23" t="s">
        <v>1441</v>
      </c>
      <c r="B7861" s="23" t="s">
        <v>1442</v>
      </c>
      <c r="C7861" s="23" t="s">
        <v>34</v>
      </c>
      <c r="D7861" s="24">
        <v>45382.323148148149</v>
      </c>
      <c r="E7861" s="25" t="s">
        <v>15</v>
      </c>
      <c r="F7861" s="26" t="s">
        <v>16</v>
      </c>
      <c r="G7861" s="26" t="s">
        <v>14</v>
      </c>
      <c r="H7861" s="23">
        <v>0</v>
      </c>
      <c r="I7861" s="27"/>
      <c r="J7861" s="28">
        <v>0</v>
      </c>
      <c r="K7861" t="str">
        <f>IF((LEN(relatorio_Ananindeua3[[#This Row],[CIF/CPF/CNPJ]])=14),relatorio_Ananindeua3[[#This Row],[CIF/CPF/CNPJ]],relatorio_Ananindeua3[[#This Row],[Coluna2]])</f>
        <v>21663439000174</v>
      </c>
      <c r="L7861" t="str">
        <f t="shared" si="123"/>
        <v>216******74</v>
      </c>
    </row>
    <row r="7862" spans="1:12" x14ac:dyDescent="0.25">
      <c r="A7862" s="23" t="s">
        <v>13418</v>
      </c>
      <c r="B7862" s="23" t="s">
        <v>13419</v>
      </c>
      <c r="C7862" s="23" t="s">
        <v>32</v>
      </c>
      <c r="D7862" s="24">
        <v>45382.323194444441</v>
      </c>
      <c r="E7862" s="25" t="s">
        <v>15</v>
      </c>
      <c r="F7862" s="26" t="s">
        <v>16</v>
      </c>
      <c r="G7862" s="26" t="s">
        <v>14</v>
      </c>
      <c r="H7862" s="23">
        <v>0</v>
      </c>
      <c r="I7862" s="27"/>
      <c r="J7862" s="28">
        <v>0</v>
      </c>
      <c r="K7862" t="str">
        <f>IF((LEN(relatorio_Ananindeua3[[#This Row],[CIF/CPF/CNPJ]])=14),relatorio_Ananindeua3[[#This Row],[CIF/CPF/CNPJ]],relatorio_Ananindeua3[[#This Row],[Coluna2]])</f>
        <v>54524736000198</v>
      </c>
      <c r="L7862" t="str">
        <f t="shared" si="123"/>
        <v>545******98</v>
      </c>
    </row>
    <row r="7863" spans="1:12" x14ac:dyDescent="0.25">
      <c r="A7863" s="23" t="s">
        <v>13422</v>
      </c>
      <c r="B7863" s="23" t="s">
        <v>13423</v>
      </c>
      <c r="C7863" s="23" t="s">
        <v>32</v>
      </c>
      <c r="D7863" s="24">
        <v>45382.323275462964</v>
      </c>
      <c r="E7863" s="25" t="s">
        <v>15</v>
      </c>
      <c r="F7863" s="26" t="s">
        <v>16</v>
      </c>
      <c r="G7863" s="26" t="s">
        <v>14</v>
      </c>
      <c r="H7863" s="23">
        <v>0</v>
      </c>
      <c r="I7863" s="27"/>
      <c r="J7863" s="28">
        <v>0</v>
      </c>
      <c r="K7863" t="str">
        <f>IF((LEN(relatorio_Ananindeua3[[#This Row],[CIF/CPF/CNPJ]])=14),relatorio_Ananindeua3[[#This Row],[CIF/CPF/CNPJ]],relatorio_Ananindeua3[[#This Row],[Coluna2]])</f>
        <v>54524837000169</v>
      </c>
      <c r="L7863" t="str">
        <f t="shared" si="123"/>
        <v>545******69</v>
      </c>
    </row>
    <row r="7864" spans="1:12" x14ac:dyDescent="0.25">
      <c r="A7864" s="23" t="s">
        <v>13452</v>
      </c>
      <c r="B7864" s="23" t="s">
        <v>13453</v>
      </c>
      <c r="C7864" s="23" t="s">
        <v>32</v>
      </c>
      <c r="D7864" s="24">
        <v>45383.323171296295</v>
      </c>
      <c r="E7864" s="25" t="s">
        <v>15</v>
      </c>
      <c r="F7864" s="26" t="s">
        <v>16</v>
      </c>
      <c r="G7864" s="26" t="s">
        <v>14</v>
      </c>
      <c r="H7864" s="23">
        <v>0</v>
      </c>
      <c r="I7864" s="27"/>
      <c r="J7864" s="28">
        <v>0</v>
      </c>
      <c r="K7864" t="str">
        <f>IF((LEN(relatorio_Ananindeua3[[#This Row],[CIF/CPF/CNPJ]])=14),relatorio_Ananindeua3[[#This Row],[CIF/CPF/CNPJ]],relatorio_Ananindeua3[[#This Row],[Coluna2]])</f>
        <v>54530427000120</v>
      </c>
      <c r="L7864" t="str">
        <f t="shared" si="123"/>
        <v>545******20</v>
      </c>
    </row>
    <row r="7865" spans="1:12" x14ac:dyDescent="0.25">
      <c r="A7865" s="23" t="s">
        <v>13450</v>
      </c>
      <c r="B7865" s="23" t="s">
        <v>13451</v>
      </c>
      <c r="C7865" s="23" t="s">
        <v>32</v>
      </c>
      <c r="D7865" s="24">
        <v>45383.323194444441</v>
      </c>
      <c r="E7865" s="25" t="s">
        <v>15</v>
      </c>
      <c r="F7865" s="26" t="s">
        <v>16</v>
      </c>
      <c r="G7865" s="26" t="s">
        <v>14</v>
      </c>
      <c r="H7865" s="23">
        <v>0</v>
      </c>
      <c r="I7865" s="27"/>
      <c r="J7865" s="28">
        <v>0</v>
      </c>
      <c r="K7865" t="str">
        <f>IF((LEN(relatorio_Ananindeua3[[#This Row],[CIF/CPF/CNPJ]])=14),relatorio_Ananindeua3[[#This Row],[CIF/CPF/CNPJ]],relatorio_Ananindeua3[[#This Row],[Coluna2]])</f>
        <v>54530276000100</v>
      </c>
      <c r="L7865" t="str">
        <f t="shared" si="123"/>
        <v>545******00</v>
      </c>
    </row>
    <row r="7866" spans="1:12" x14ac:dyDescent="0.25">
      <c r="A7866" s="23" t="s">
        <v>13440</v>
      </c>
      <c r="B7866" s="23" t="s">
        <v>13441</v>
      </c>
      <c r="C7866" s="23" t="s">
        <v>32</v>
      </c>
      <c r="D7866" s="24">
        <v>45383.323229166665</v>
      </c>
      <c r="E7866" s="25" t="s">
        <v>15</v>
      </c>
      <c r="F7866" s="26" t="s">
        <v>16</v>
      </c>
      <c r="G7866" s="26" t="s">
        <v>14</v>
      </c>
      <c r="H7866" s="23">
        <v>0</v>
      </c>
      <c r="I7866" s="27"/>
      <c r="J7866" s="28">
        <v>0</v>
      </c>
      <c r="K7866" t="str">
        <f>IF((LEN(relatorio_Ananindeua3[[#This Row],[CIF/CPF/CNPJ]])=14),relatorio_Ananindeua3[[#This Row],[CIF/CPF/CNPJ]],relatorio_Ananindeua3[[#This Row],[Coluna2]])</f>
        <v>54527541000100</v>
      </c>
      <c r="L7866" t="str">
        <f t="shared" si="123"/>
        <v>545******00</v>
      </c>
    </row>
    <row r="7867" spans="1:12" x14ac:dyDescent="0.25">
      <c r="A7867" s="23" t="s">
        <v>13448</v>
      </c>
      <c r="B7867" s="23" t="s">
        <v>13449</v>
      </c>
      <c r="C7867" s="23" t="s">
        <v>32</v>
      </c>
      <c r="D7867" s="24">
        <v>45383.323240740741</v>
      </c>
      <c r="E7867" s="25" t="s">
        <v>15</v>
      </c>
      <c r="F7867" s="26" t="s">
        <v>16</v>
      </c>
      <c r="G7867" s="26" t="s">
        <v>14</v>
      </c>
      <c r="H7867" s="23">
        <v>0</v>
      </c>
      <c r="I7867" s="27"/>
      <c r="J7867" s="28">
        <v>0</v>
      </c>
      <c r="K7867" t="str">
        <f>IF((LEN(relatorio_Ananindeua3[[#This Row],[CIF/CPF/CNPJ]])=14),relatorio_Ananindeua3[[#This Row],[CIF/CPF/CNPJ]],relatorio_Ananindeua3[[#This Row],[Coluna2]])</f>
        <v>54528169000148</v>
      </c>
      <c r="L7867" t="str">
        <f t="shared" si="123"/>
        <v>545******48</v>
      </c>
    </row>
    <row r="7868" spans="1:12" x14ac:dyDescent="0.25">
      <c r="A7868" s="23" t="s">
        <v>13442</v>
      </c>
      <c r="B7868" s="23" t="s">
        <v>13443</v>
      </c>
      <c r="C7868" s="23" t="s">
        <v>32</v>
      </c>
      <c r="D7868" s="24">
        <v>45383.323263888888</v>
      </c>
      <c r="E7868" s="25" t="s">
        <v>15</v>
      </c>
      <c r="F7868" s="26" t="s">
        <v>16</v>
      </c>
      <c r="G7868" s="26" t="s">
        <v>14</v>
      </c>
      <c r="H7868" s="23">
        <v>0</v>
      </c>
      <c r="I7868" s="27"/>
      <c r="J7868" s="28">
        <v>0</v>
      </c>
      <c r="K7868" t="str">
        <f>IF((LEN(relatorio_Ananindeua3[[#This Row],[CIF/CPF/CNPJ]])=14),relatorio_Ananindeua3[[#This Row],[CIF/CPF/CNPJ]],relatorio_Ananindeua3[[#This Row],[Coluna2]])</f>
        <v>54527685000158</v>
      </c>
      <c r="L7868" t="str">
        <f t="shared" si="123"/>
        <v>545******58</v>
      </c>
    </row>
    <row r="7869" spans="1:12" x14ac:dyDescent="0.25">
      <c r="A7869" s="23" t="s">
        <v>13454</v>
      </c>
      <c r="B7869" s="23" t="s">
        <v>13455</v>
      </c>
      <c r="C7869" s="23" t="s">
        <v>32</v>
      </c>
      <c r="D7869" s="24">
        <v>45383.323275462964</v>
      </c>
      <c r="E7869" s="25" t="s">
        <v>15</v>
      </c>
      <c r="F7869" s="26" t="s">
        <v>16</v>
      </c>
      <c r="G7869" s="26" t="s">
        <v>14</v>
      </c>
      <c r="H7869" s="23">
        <v>0</v>
      </c>
      <c r="I7869" s="27"/>
      <c r="J7869" s="28">
        <v>0</v>
      </c>
      <c r="K7869" t="str">
        <f>IF((LEN(relatorio_Ananindeua3[[#This Row],[CIF/CPF/CNPJ]])=14),relatorio_Ananindeua3[[#This Row],[CIF/CPF/CNPJ]],relatorio_Ananindeua3[[#This Row],[Coluna2]])</f>
        <v>54530523000179</v>
      </c>
      <c r="L7869" t="str">
        <f t="shared" si="123"/>
        <v>545******79</v>
      </c>
    </row>
    <row r="7870" spans="1:12" x14ac:dyDescent="0.25">
      <c r="A7870" s="23" t="s">
        <v>13456</v>
      </c>
      <c r="B7870" s="23" t="s">
        <v>13457</v>
      </c>
      <c r="C7870" s="23" t="s">
        <v>32</v>
      </c>
      <c r="D7870" s="24">
        <v>45383.323275462964</v>
      </c>
      <c r="E7870" s="25" t="s">
        <v>15</v>
      </c>
      <c r="F7870" s="26" t="s">
        <v>16</v>
      </c>
      <c r="G7870" s="26" t="s">
        <v>14</v>
      </c>
      <c r="H7870" s="23">
        <v>0</v>
      </c>
      <c r="I7870" s="27"/>
      <c r="J7870" s="28">
        <v>0</v>
      </c>
      <c r="K7870" t="str">
        <f>IF((LEN(relatorio_Ananindeua3[[#This Row],[CIF/CPF/CNPJ]])=14),relatorio_Ananindeua3[[#This Row],[CIF/CPF/CNPJ]],relatorio_Ananindeua3[[#This Row],[Coluna2]])</f>
        <v>54530586000125</v>
      </c>
      <c r="L7870" t="str">
        <f t="shared" si="123"/>
        <v>545******25</v>
      </c>
    </row>
    <row r="7871" spans="1:12" x14ac:dyDescent="0.25">
      <c r="A7871" s="23" t="s">
        <v>7454</v>
      </c>
      <c r="B7871" s="23" t="s">
        <v>7455</v>
      </c>
      <c r="C7871" s="23" t="s">
        <v>34</v>
      </c>
      <c r="D7871" s="24">
        <v>45383.323298611111</v>
      </c>
      <c r="E7871" s="25" t="s">
        <v>15</v>
      </c>
      <c r="F7871" s="26" t="s">
        <v>16</v>
      </c>
      <c r="G7871" s="26" t="s">
        <v>14</v>
      </c>
      <c r="H7871" s="23">
        <v>0</v>
      </c>
      <c r="I7871" s="27"/>
      <c r="J7871" s="28">
        <v>0</v>
      </c>
      <c r="K7871" t="str">
        <f>IF((LEN(relatorio_Ananindeua3[[#This Row],[CIF/CPF/CNPJ]])=14),relatorio_Ananindeua3[[#This Row],[CIF/CPF/CNPJ]],relatorio_Ananindeua3[[#This Row],[Coluna2]])</f>
        <v>47707768000163</v>
      </c>
      <c r="L7871" t="str">
        <f t="shared" si="123"/>
        <v>477******63</v>
      </c>
    </row>
    <row r="7872" spans="1:12" x14ac:dyDescent="0.25">
      <c r="A7872" s="23" t="s">
        <v>7606</v>
      </c>
      <c r="B7872" s="23" t="s">
        <v>7607</v>
      </c>
      <c r="C7872" s="23" t="s">
        <v>34</v>
      </c>
      <c r="D7872" s="24">
        <v>45383.323321759257</v>
      </c>
      <c r="E7872" s="25" t="s">
        <v>15</v>
      </c>
      <c r="F7872" s="26" t="s">
        <v>16</v>
      </c>
      <c r="G7872" s="26" t="s">
        <v>14</v>
      </c>
      <c r="H7872" s="23">
        <v>0</v>
      </c>
      <c r="I7872" s="27"/>
      <c r="J7872" s="28">
        <v>0</v>
      </c>
      <c r="K7872" t="str">
        <f>IF((LEN(relatorio_Ananindeua3[[#This Row],[CIF/CPF/CNPJ]])=14),relatorio_Ananindeua3[[#This Row],[CIF/CPF/CNPJ]],relatorio_Ananindeua3[[#This Row],[Coluna2]])</f>
        <v>48058220000100</v>
      </c>
      <c r="L7872" t="str">
        <f t="shared" si="123"/>
        <v>480******00</v>
      </c>
    </row>
    <row r="7873" spans="1:12" x14ac:dyDescent="0.25">
      <c r="A7873" s="23" t="s">
        <v>13444</v>
      </c>
      <c r="B7873" s="23" t="s">
        <v>13445</v>
      </c>
      <c r="C7873" s="23" t="s">
        <v>32</v>
      </c>
      <c r="D7873" s="24">
        <v>45383.323368055557</v>
      </c>
      <c r="E7873" s="25" t="s">
        <v>15</v>
      </c>
      <c r="F7873" s="26" t="s">
        <v>16</v>
      </c>
      <c r="G7873" s="26" t="s">
        <v>14</v>
      </c>
      <c r="H7873" s="23">
        <v>0</v>
      </c>
      <c r="I7873" s="27"/>
      <c r="J7873" s="28">
        <v>0</v>
      </c>
      <c r="K7873" t="str">
        <f>IF((LEN(relatorio_Ananindeua3[[#This Row],[CIF/CPF/CNPJ]])=14),relatorio_Ananindeua3[[#This Row],[CIF/CPF/CNPJ]],relatorio_Ananindeua3[[#This Row],[Coluna2]])</f>
        <v>54527797000109</v>
      </c>
      <c r="L7873" t="str">
        <f t="shared" si="123"/>
        <v>545******09</v>
      </c>
    </row>
    <row r="7874" spans="1:12" x14ac:dyDescent="0.25">
      <c r="A7874" s="23" t="s">
        <v>13446</v>
      </c>
      <c r="B7874" s="23" t="s">
        <v>13447</v>
      </c>
      <c r="C7874" s="23" t="s">
        <v>32</v>
      </c>
      <c r="D7874" s="24">
        <v>45383.323379629626</v>
      </c>
      <c r="E7874" s="25" t="s">
        <v>15</v>
      </c>
      <c r="F7874" s="26" t="s">
        <v>16</v>
      </c>
      <c r="G7874" s="26" t="s">
        <v>14</v>
      </c>
      <c r="H7874" s="23">
        <v>0</v>
      </c>
      <c r="I7874" s="27"/>
      <c r="J7874" s="28">
        <v>0</v>
      </c>
      <c r="K7874" t="str">
        <f>IF((LEN(relatorio_Ananindeua3[[#This Row],[CIF/CPF/CNPJ]])=14),relatorio_Ananindeua3[[#This Row],[CIF/CPF/CNPJ]],relatorio_Ananindeua3[[#This Row],[Coluna2]])</f>
        <v>54528079000157</v>
      </c>
      <c r="L7874" t="str">
        <f t="shared" si="123"/>
        <v>545******57</v>
      </c>
    </row>
    <row r="7875" spans="1:12" x14ac:dyDescent="0.25">
      <c r="A7875" s="23" t="s">
        <v>13458</v>
      </c>
      <c r="B7875" s="23" t="s">
        <v>13459</v>
      </c>
      <c r="C7875" s="23" t="s">
        <v>32</v>
      </c>
      <c r="D7875" s="24">
        <v>45383.330104166664</v>
      </c>
      <c r="E7875" s="25" t="s">
        <v>15</v>
      </c>
      <c r="F7875" s="26" t="s">
        <v>16</v>
      </c>
      <c r="G7875" s="26" t="s">
        <v>14</v>
      </c>
      <c r="H7875" s="23">
        <v>0</v>
      </c>
      <c r="I7875" s="27"/>
      <c r="J7875" s="28">
        <v>0</v>
      </c>
      <c r="K7875" t="str">
        <f>IF((LEN(relatorio_Ananindeua3[[#This Row],[CIF/CPF/CNPJ]])=14),relatorio_Ananindeua3[[#This Row],[CIF/CPF/CNPJ]],relatorio_Ananindeua3[[#This Row],[Coluna2]])</f>
        <v>54530657000190</v>
      </c>
      <c r="L7875" t="str">
        <f t="shared" si="123"/>
        <v>545******90</v>
      </c>
    </row>
    <row r="7876" spans="1:12" x14ac:dyDescent="0.25">
      <c r="A7876" s="23" t="s">
        <v>13460</v>
      </c>
      <c r="B7876" s="23" t="s">
        <v>13461</v>
      </c>
      <c r="C7876" s="23" t="s">
        <v>32</v>
      </c>
      <c r="D7876" s="24">
        <v>45383.330104166664</v>
      </c>
      <c r="E7876" s="25" t="s">
        <v>15</v>
      </c>
      <c r="F7876" s="26" t="s">
        <v>16</v>
      </c>
      <c r="G7876" s="26" t="s">
        <v>14</v>
      </c>
      <c r="H7876" s="23">
        <v>0</v>
      </c>
      <c r="I7876" s="27"/>
      <c r="J7876" s="28">
        <v>0</v>
      </c>
      <c r="K7876" t="str">
        <f>IF((LEN(relatorio_Ananindeua3[[#This Row],[CIF/CPF/CNPJ]])=14),relatorio_Ananindeua3[[#This Row],[CIF/CPF/CNPJ]],relatorio_Ananindeua3[[#This Row],[Coluna2]])</f>
        <v>54530730000123</v>
      </c>
      <c r="L7876" t="str">
        <f t="shared" si="123"/>
        <v>545******23</v>
      </c>
    </row>
    <row r="7877" spans="1:12" x14ac:dyDescent="0.25">
      <c r="A7877" s="23" t="s">
        <v>2344</v>
      </c>
      <c r="B7877" s="23" t="s">
        <v>2345</v>
      </c>
      <c r="C7877" s="23" t="s">
        <v>17</v>
      </c>
      <c r="D7877" s="24">
        <v>45383.399155092593</v>
      </c>
      <c r="E7877" s="25" t="s">
        <v>11</v>
      </c>
      <c r="F7877" s="26" t="s">
        <v>16</v>
      </c>
      <c r="G7877" s="26" t="s">
        <v>14</v>
      </c>
      <c r="H7877" s="23">
        <v>0</v>
      </c>
      <c r="I7877" s="27"/>
      <c r="J7877" s="28">
        <v>0</v>
      </c>
      <c r="K7877" t="str">
        <f>IF((LEN(relatorio_Ananindeua3[[#This Row],[CIF/CPF/CNPJ]])=14),relatorio_Ananindeua3[[#This Row],[CIF/CPF/CNPJ]],relatorio_Ananindeua3[[#This Row],[Coluna2]])</f>
        <v>28363900000112</v>
      </c>
      <c r="L7877" t="str">
        <f t="shared" si="123"/>
        <v>283******12</v>
      </c>
    </row>
    <row r="7878" spans="1:12" x14ac:dyDescent="0.25">
      <c r="A7878" s="23" t="s">
        <v>704</v>
      </c>
      <c r="B7878" s="23" t="s">
        <v>705</v>
      </c>
      <c r="C7878" s="23" t="s">
        <v>17</v>
      </c>
      <c r="D7878" s="24">
        <v>45383.457372685189</v>
      </c>
      <c r="E7878" s="25" t="s">
        <v>11</v>
      </c>
      <c r="F7878" s="26" t="s">
        <v>16</v>
      </c>
      <c r="G7878" s="26" t="s">
        <v>14</v>
      </c>
      <c r="H7878" s="23">
        <v>0</v>
      </c>
      <c r="I7878" s="27"/>
      <c r="J7878" s="28">
        <v>0</v>
      </c>
      <c r="K7878" t="str">
        <f>IF((LEN(relatorio_Ananindeua3[[#This Row],[CIF/CPF/CNPJ]])=14),relatorio_Ananindeua3[[#This Row],[CIF/CPF/CNPJ]],relatorio_Ananindeua3[[#This Row],[Coluna2]])</f>
        <v>15216786000156</v>
      </c>
      <c r="L7878" t="str">
        <f t="shared" si="123"/>
        <v>152******56</v>
      </c>
    </row>
    <row r="7879" spans="1:12" x14ac:dyDescent="0.25">
      <c r="A7879" s="23" t="s">
        <v>11524</v>
      </c>
      <c r="B7879" s="23" t="s">
        <v>11525</v>
      </c>
      <c r="C7879" s="23" t="s">
        <v>32</v>
      </c>
      <c r="D7879" s="24">
        <v>45383.555787037039</v>
      </c>
      <c r="E7879" s="25" t="s">
        <v>13</v>
      </c>
      <c r="F7879" s="26" t="s">
        <v>16</v>
      </c>
      <c r="G7879" s="26" t="s">
        <v>14</v>
      </c>
      <c r="H7879" s="23">
        <v>0</v>
      </c>
      <c r="I7879" s="27"/>
      <c r="J7879" s="28">
        <v>0</v>
      </c>
      <c r="K7879" t="str">
        <f>IF((LEN(relatorio_Ananindeua3[[#This Row],[CIF/CPF/CNPJ]])=14),relatorio_Ananindeua3[[#This Row],[CIF/CPF/CNPJ]],relatorio_Ananindeua3[[#This Row],[Coluna2]])</f>
        <v>53843020000190</v>
      </c>
      <c r="L7879" t="str">
        <f t="shared" si="123"/>
        <v>538******90</v>
      </c>
    </row>
    <row r="7880" spans="1:12" x14ac:dyDescent="0.25">
      <c r="A7880" s="23" t="s">
        <v>5582</v>
      </c>
      <c r="B7880" s="23" t="s">
        <v>5583</v>
      </c>
      <c r="C7880" s="23" t="s">
        <v>34</v>
      </c>
      <c r="D7880" s="24">
        <v>45383.757754629631</v>
      </c>
      <c r="E7880" s="25" t="s">
        <v>15</v>
      </c>
      <c r="F7880" s="26" t="s">
        <v>16</v>
      </c>
      <c r="G7880" s="26" t="s">
        <v>14</v>
      </c>
      <c r="H7880" s="23">
        <v>0</v>
      </c>
      <c r="I7880" s="27"/>
      <c r="J7880" s="28">
        <v>0</v>
      </c>
      <c r="K7880" t="str">
        <f>IF((LEN(relatorio_Ananindeua3[[#This Row],[CIF/CPF/CNPJ]])=14),relatorio_Ananindeua3[[#This Row],[CIF/CPF/CNPJ]],relatorio_Ananindeua3[[#This Row],[Coluna2]])</f>
        <v>42177589000148</v>
      </c>
      <c r="L7880" t="str">
        <f t="shared" si="123"/>
        <v>421******48</v>
      </c>
    </row>
    <row r="7881" spans="1:12" x14ac:dyDescent="0.25">
      <c r="A7881" s="23" t="s">
        <v>7670</v>
      </c>
      <c r="B7881" s="23" t="s">
        <v>7671</v>
      </c>
      <c r="C7881" s="23" t="s">
        <v>34</v>
      </c>
      <c r="D7881" s="24">
        <v>45384.497546296298</v>
      </c>
      <c r="E7881" s="25" t="s">
        <v>15</v>
      </c>
      <c r="F7881" s="26" t="s">
        <v>16</v>
      </c>
      <c r="G7881" s="26" t="s">
        <v>13496</v>
      </c>
      <c r="H7881" s="23">
        <v>0</v>
      </c>
      <c r="I7881" s="27"/>
      <c r="J7881" s="28">
        <v>0</v>
      </c>
      <c r="K7881" t="str">
        <f>IF((LEN(relatorio_Ananindeua3[[#This Row],[CIF/CPF/CNPJ]])=14),relatorio_Ananindeua3[[#This Row],[CIF/CPF/CNPJ]],relatorio_Ananindeua3[[#This Row],[Coluna2]])</f>
        <v>48175169000109</v>
      </c>
      <c r="L7881" t="str">
        <f t="shared" si="123"/>
        <v>481******09</v>
      </c>
    </row>
    <row r="7882" spans="1:12" x14ac:dyDescent="0.25">
      <c r="A7882" s="23" t="s">
        <v>706</v>
      </c>
      <c r="B7882" s="23" t="s">
        <v>707</v>
      </c>
      <c r="C7882" s="23" t="s">
        <v>17</v>
      </c>
      <c r="D7882" s="24">
        <v>45384.521655092591</v>
      </c>
      <c r="E7882" s="25" t="s">
        <v>11</v>
      </c>
      <c r="F7882" s="26" t="s">
        <v>16</v>
      </c>
      <c r="G7882" s="26" t="s">
        <v>14</v>
      </c>
      <c r="H7882" s="23">
        <v>0</v>
      </c>
      <c r="I7882" s="27"/>
      <c r="J7882" s="28">
        <v>0</v>
      </c>
      <c r="K7882" t="str">
        <f>IF((LEN(relatorio_Ananindeua3[[#This Row],[CIF/CPF/CNPJ]])=14),relatorio_Ananindeua3[[#This Row],[CIF/CPF/CNPJ]],relatorio_Ananindeua3[[#This Row],[Coluna2]])</f>
        <v>15235106000141</v>
      </c>
      <c r="L7882" t="str">
        <f t="shared" si="123"/>
        <v>152******41</v>
      </c>
    </row>
    <row r="7883" spans="1:12" x14ac:dyDescent="0.25">
      <c r="A7883" s="23" t="s">
        <v>9172</v>
      </c>
      <c r="B7883" s="23" t="s">
        <v>9173</v>
      </c>
      <c r="C7883" s="23" t="s">
        <v>34</v>
      </c>
      <c r="D7883" s="24">
        <v>45384.632048611114</v>
      </c>
      <c r="E7883" s="25" t="s">
        <v>15</v>
      </c>
      <c r="F7883" s="26" t="s">
        <v>16</v>
      </c>
      <c r="G7883" s="26" t="s">
        <v>13496</v>
      </c>
      <c r="H7883" s="23">
        <v>0</v>
      </c>
      <c r="I7883" s="27"/>
      <c r="J7883" s="28">
        <v>0</v>
      </c>
      <c r="K7883" t="str">
        <f>IF((LEN(relatorio_Ananindeua3[[#This Row],[CIF/CPF/CNPJ]])=14),relatorio_Ananindeua3[[#This Row],[CIF/CPF/CNPJ]],relatorio_Ananindeua3[[#This Row],[Coluna2]])</f>
        <v>50933565000108</v>
      </c>
      <c r="L7883" t="str">
        <f t="shared" si="123"/>
        <v>509******08</v>
      </c>
    </row>
    <row r="7884" spans="1:12" x14ac:dyDescent="0.25">
      <c r="A7884" s="23" t="s">
        <v>6974</v>
      </c>
      <c r="B7884" s="23" t="s">
        <v>6975</v>
      </c>
      <c r="C7884" s="23" t="s">
        <v>17</v>
      </c>
      <c r="D7884" s="24">
        <v>45385.507152777776</v>
      </c>
      <c r="E7884" s="25" t="s">
        <v>11</v>
      </c>
      <c r="F7884" s="26" t="s">
        <v>16</v>
      </c>
      <c r="G7884" s="26" t="s">
        <v>14</v>
      </c>
      <c r="H7884" s="23">
        <v>0</v>
      </c>
      <c r="I7884" s="27"/>
      <c r="J7884" s="28">
        <v>0</v>
      </c>
      <c r="K7884" t="str">
        <f>IF((LEN(relatorio_Ananindeua3[[#This Row],[CIF/CPF/CNPJ]])=14),relatorio_Ananindeua3[[#This Row],[CIF/CPF/CNPJ]],relatorio_Ananindeua3[[#This Row],[Coluna2]])</f>
        <v>46359818000104</v>
      </c>
      <c r="L7884" t="str">
        <f t="shared" si="123"/>
        <v>463******04</v>
      </c>
    </row>
    <row r="7885" spans="1:12" x14ac:dyDescent="0.25">
      <c r="A7885" s="23" t="s">
        <v>6459</v>
      </c>
      <c r="B7885" s="23" t="s">
        <v>6460</v>
      </c>
      <c r="C7885" s="23" t="s">
        <v>17</v>
      </c>
      <c r="D7885" s="24">
        <v>45385.641886574071</v>
      </c>
      <c r="E7885" s="25" t="s">
        <v>11</v>
      </c>
      <c r="F7885" s="26" t="s">
        <v>16</v>
      </c>
      <c r="G7885" s="26" t="s">
        <v>14</v>
      </c>
      <c r="H7885" s="23">
        <v>0</v>
      </c>
      <c r="I7885" s="27"/>
      <c r="J7885" s="28">
        <v>0</v>
      </c>
      <c r="K7885" t="str">
        <f>IF((LEN(relatorio_Ananindeua3[[#This Row],[CIF/CPF/CNPJ]])=14),relatorio_Ananindeua3[[#This Row],[CIF/CPF/CNPJ]],relatorio_Ananindeua3[[#This Row],[Coluna2]])</f>
        <v>44958880000189</v>
      </c>
      <c r="L7885" t="str">
        <f t="shared" si="123"/>
        <v>449******89</v>
      </c>
    </row>
    <row r="7886" spans="1:12" x14ac:dyDescent="0.25">
      <c r="A7886" s="23" t="s">
        <v>3704</v>
      </c>
      <c r="B7886" s="23" t="s">
        <v>3705</v>
      </c>
      <c r="C7886" s="23" t="s">
        <v>34</v>
      </c>
      <c r="D7886" s="24">
        <v>45386.367245370369</v>
      </c>
      <c r="E7886" s="25" t="s">
        <v>13</v>
      </c>
      <c r="F7886" s="26" t="s">
        <v>16</v>
      </c>
      <c r="G7886" s="26" t="s">
        <v>13496</v>
      </c>
      <c r="H7886" s="23">
        <v>0</v>
      </c>
      <c r="I7886" s="27"/>
      <c r="J7886" s="28">
        <v>0</v>
      </c>
      <c r="K7886" t="str">
        <f>IF((LEN(relatorio_Ananindeua3[[#This Row],[CIF/CPF/CNPJ]])=14),relatorio_Ananindeua3[[#This Row],[CIF/CPF/CNPJ]],relatorio_Ananindeua3[[#This Row],[Coluna2]])</f>
        <v>34625186000196</v>
      </c>
      <c r="L7886" t="str">
        <f t="shared" si="123"/>
        <v>346******96</v>
      </c>
    </row>
    <row r="7887" spans="1:12" x14ac:dyDescent="0.25">
      <c r="A7887" s="23" t="s">
        <v>1338</v>
      </c>
      <c r="B7887" s="23" t="s">
        <v>1339</v>
      </c>
      <c r="C7887" s="23" t="s">
        <v>17</v>
      </c>
      <c r="D7887" s="24">
        <v>45386.443599537037</v>
      </c>
      <c r="E7887" s="25" t="s">
        <v>11</v>
      </c>
      <c r="F7887" s="26" t="s">
        <v>16</v>
      </c>
      <c r="G7887" s="26" t="s">
        <v>14</v>
      </c>
      <c r="H7887" s="23">
        <v>0</v>
      </c>
      <c r="I7887" s="27"/>
      <c r="J7887" s="28">
        <v>0</v>
      </c>
      <c r="K7887" t="str">
        <f>IF((LEN(relatorio_Ananindeua3[[#This Row],[CIF/CPF/CNPJ]])=14),relatorio_Ananindeua3[[#This Row],[CIF/CPF/CNPJ]],relatorio_Ananindeua3[[#This Row],[Coluna2]])</f>
        <v>20445337000110</v>
      </c>
      <c r="L7887" t="str">
        <f t="shared" si="123"/>
        <v>204******10</v>
      </c>
    </row>
    <row r="7888" spans="1:12" x14ac:dyDescent="0.25">
      <c r="A7888" s="23" t="s">
        <v>7768</v>
      </c>
      <c r="B7888" s="23" t="s">
        <v>5816</v>
      </c>
      <c r="C7888" s="23" t="s">
        <v>34</v>
      </c>
      <c r="D7888" s="24">
        <v>45386.456388888888</v>
      </c>
      <c r="E7888" s="25" t="s">
        <v>11</v>
      </c>
      <c r="F7888" s="26" t="s">
        <v>16</v>
      </c>
      <c r="G7888" s="26" t="s">
        <v>13496</v>
      </c>
      <c r="H7888" s="23">
        <v>0</v>
      </c>
      <c r="I7888" s="27"/>
      <c r="J7888" s="28">
        <v>0</v>
      </c>
      <c r="K7888" t="str">
        <f>IF((LEN(relatorio_Ananindeua3[[#This Row],[CIF/CPF/CNPJ]])=14),relatorio_Ananindeua3[[#This Row],[CIF/CPF/CNPJ]],relatorio_Ananindeua3[[#This Row],[Coluna2]])</f>
        <v>48400896000122</v>
      </c>
      <c r="L7888" t="str">
        <f t="shared" si="123"/>
        <v>484******22</v>
      </c>
    </row>
    <row r="7889" spans="1:12" x14ac:dyDescent="0.25">
      <c r="A7889" s="23" t="s">
        <v>371</v>
      </c>
      <c r="B7889" s="23" t="s">
        <v>372</v>
      </c>
      <c r="C7889" s="23" t="s">
        <v>17</v>
      </c>
      <c r="D7889" s="24">
        <v>45387.43849537037</v>
      </c>
      <c r="E7889" s="25" t="s">
        <v>11</v>
      </c>
      <c r="F7889" s="26" t="s">
        <v>16</v>
      </c>
      <c r="G7889" s="26" t="s">
        <v>14</v>
      </c>
      <c r="H7889" s="23">
        <v>0</v>
      </c>
      <c r="I7889" s="27"/>
      <c r="J7889" s="28">
        <v>0</v>
      </c>
      <c r="K7889" t="str">
        <f>IF((LEN(relatorio_Ananindeua3[[#This Row],[CIF/CPF/CNPJ]])=14),relatorio_Ananindeua3[[#This Row],[CIF/CPF/CNPJ]],relatorio_Ananindeua3[[#This Row],[Coluna2]])</f>
        <v>12882597000124</v>
      </c>
      <c r="L7889" t="str">
        <f t="shared" si="123"/>
        <v>128******24</v>
      </c>
    </row>
    <row r="7890" spans="1:12" x14ac:dyDescent="0.25">
      <c r="A7890" s="23" t="s">
        <v>12990</v>
      </c>
      <c r="B7890" s="23" t="s">
        <v>12991</v>
      </c>
      <c r="C7890" s="23" t="s">
        <v>32</v>
      </c>
      <c r="D7890" s="24">
        <v>45387.449143518519</v>
      </c>
      <c r="E7890" s="25" t="s">
        <v>15</v>
      </c>
      <c r="F7890" s="26" t="s">
        <v>16</v>
      </c>
      <c r="G7890" s="26" t="s">
        <v>14</v>
      </c>
      <c r="H7890" s="23">
        <v>0</v>
      </c>
      <c r="I7890" s="27"/>
      <c r="J7890" s="28">
        <v>0</v>
      </c>
      <c r="K7890" t="str">
        <f>IF((LEN(relatorio_Ananindeua3[[#This Row],[CIF/CPF/CNPJ]])=14),relatorio_Ananindeua3[[#This Row],[CIF/CPF/CNPJ]],relatorio_Ananindeua3[[#This Row],[Coluna2]])</f>
        <v>54359373000182</v>
      </c>
      <c r="L7890" t="str">
        <f t="shared" ref="L7890:L7953" si="124">_xlfn.CONCAT(LEFT(A7890,3),REPT("*",6),RIGHT(A7890,2))</f>
        <v>543******82</v>
      </c>
    </row>
    <row r="7891" spans="1:12" x14ac:dyDescent="0.25">
      <c r="A7891" s="23" t="s">
        <v>8484</v>
      </c>
      <c r="B7891" s="23" t="s">
        <v>8485</v>
      </c>
      <c r="C7891" s="23" t="s">
        <v>17</v>
      </c>
      <c r="D7891" s="24">
        <v>45389.513009259259</v>
      </c>
      <c r="E7891" s="25" t="s">
        <v>11</v>
      </c>
      <c r="F7891" s="26" t="s">
        <v>16</v>
      </c>
      <c r="G7891" s="26" t="s">
        <v>14</v>
      </c>
      <c r="H7891" s="23">
        <v>0</v>
      </c>
      <c r="I7891" s="27"/>
      <c r="J7891" s="28">
        <v>0</v>
      </c>
      <c r="K7891" t="str">
        <f>IF((LEN(relatorio_Ananindeua3[[#This Row],[CIF/CPF/CNPJ]])=14),relatorio_Ananindeua3[[#This Row],[CIF/CPF/CNPJ]],relatorio_Ananindeua3[[#This Row],[Coluna2]])</f>
        <v>49887754000102</v>
      </c>
      <c r="L7891" t="str">
        <f t="shared" si="124"/>
        <v>498******02</v>
      </c>
    </row>
    <row r="7892" spans="1:12" x14ac:dyDescent="0.25">
      <c r="A7892" s="23" t="s">
        <v>8502</v>
      </c>
      <c r="B7892" s="23" t="s">
        <v>8503</v>
      </c>
      <c r="C7892" s="23" t="s">
        <v>17</v>
      </c>
      <c r="D7892" s="24">
        <v>45389.7034375</v>
      </c>
      <c r="E7892" s="25" t="s">
        <v>11</v>
      </c>
      <c r="F7892" s="26" t="s">
        <v>16</v>
      </c>
      <c r="G7892" s="26" t="s">
        <v>14</v>
      </c>
      <c r="H7892" s="23">
        <v>0</v>
      </c>
      <c r="I7892" s="27"/>
      <c r="J7892" s="28">
        <v>0</v>
      </c>
      <c r="K7892" t="str">
        <f>IF((LEN(relatorio_Ananindeua3[[#This Row],[CIF/CPF/CNPJ]])=14),relatorio_Ananindeua3[[#This Row],[CIF/CPF/CNPJ]],relatorio_Ananindeua3[[#This Row],[Coluna2]])</f>
        <v>49907423000189</v>
      </c>
      <c r="L7892" t="str">
        <f t="shared" si="124"/>
        <v>499******89</v>
      </c>
    </row>
    <row r="7893" spans="1:12" x14ac:dyDescent="0.25">
      <c r="A7893" s="23" t="s">
        <v>1265</v>
      </c>
      <c r="B7893" s="23" t="s">
        <v>1266</v>
      </c>
      <c r="C7893" s="23" t="s">
        <v>34</v>
      </c>
      <c r="D7893" s="24">
        <v>45390.448414351849</v>
      </c>
      <c r="E7893" s="25" t="s">
        <v>11</v>
      </c>
      <c r="F7893" s="26" t="s">
        <v>16</v>
      </c>
      <c r="G7893" s="26" t="s">
        <v>14</v>
      </c>
      <c r="H7893" s="23">
        <v>0</v>
      </c>
      <c r="I7893" s="27"/>
      <c r="J7893" s="28">
        <v>0</v>
      </c>
      <c r="K7893" t="str">
        <f>IF((LEN(relatorio_Ananindeua3[[#This Row],[CIF/CPF/CNPJ]])=14),relatorio_Ananindeua3[[#This Row],[CIF/CPF/CNPJ]],relatorio_Ananindeua3[[#This Row],[Coluna2]])</f>
        <v>19943123000194</v>
      </c>
      <c r="L7893" t="str">
        <f t="shared" si="124"/>
        <v>199******94</v>
      </c>
    </row>
    <row r="7894" spans="1:12" x14ac:dyDescent="0.25">
      <c r="A7894" s="23" t="s">
        <v>4211</v>
      </c>
      <c r="B7894" s="23" t="s">
        <v>4212</v>
      </c>
      <c r="C7894" s="23" t="s">
        <v>17</v>
      </c>
      <c r="D7894" s="24">
        <v>45390.551041666666</v>
      </c>
      <c r="E7894" s="25" t="s">
        <v>11</v>
      </c>
      <c r="F7894" s="26" t="s">
        <v>16</v>
      </c>
      <c r="G7894" s="26" t="s">
        <v>14</v>
      </c>
      <c r="H7894" s="23">
        <v>0</v>
      </c>
      <c r="I7894" s="27"/>
      <c r="J7894" s="28">
        <v>0</v>
      </c>
      <c r="K7894" t="str">
        <f>IF((LEN(relatorio_Ananindeua3[[#This Row],[CIF/CPF/CNPJ]])=14),relatorio_Ananindeua3[[#This Row],[CIF/CPF/CNPJ]],relatorio_Ananindeua3[[#This Row],[Coluna2]])</f>
        <v>36655196000108</v>
      </c>
      <c r="L7894" t="str">
        <f t="shared" si="124"/>
        <v>366******08</v>
      </c>
    </row>
    <row r="7895" spans="1:12" x14ac:dyDescent="0.25">
      <c r="A7895" s="23" t="s">
        <v>3151</v>
      </c>
      <c r="B7895" s="23" t="s">
        <v>3152</v>
      </c>
      <c r="C7895" s="23" t="s">
        <v>17</v>
      </c>
      <c r="D7895" s="24">
        <v>45391.65996527778</v>
      </c>
      <c r="E7895" s="25" t="s">
        <v>11</v>
      </c>
      <c r="F7895" s="26" t="s">
        <v>16</v>
      </c>
      <c r="G7895" s="26" t="s">
        <v>14</v>
      </c>
      <c r="H7895" s="23">
        <v>0</v>
      </c>
      <c r="I7895" s="27"/>
      <c r="J7895" s="28">
        <v>0</v>
      </c>
      <c r="K7895" t="str">
        <f>IF((LEN(relatorio_Ananindeua3[[#This Row],[CIF/CPF/CNPJ]])=14),relatorio_Ananindeua3[[#This Row],[CIF/CPF/CNPJ]],relatorio_Ananindeua3[[#This Row],[Coluna2]])</f>
        <v>32250830000163</v>
      </c>
      <c r="L7895" t="str">
        <f t="shared" si="124"/>
        <v>322******63</v>
      </c>
    </row>
    <row r="7896" spans="1:12" x14ac:dyDescent="0.25">
      <c r="A7896" s="23" t="s">
        <v>9785</v>
      </c>
      <c r="B7896" s="23" t="s">
        <v>9786</v>
      </c>
      <c r="C7896" s="23" t="s">
        <v>17</v>
      </c>
      <c r="D7896" s="24">
        <v>45391.74019675926</v>
      </c>
      <c r="E7896" s="25" t="s">
        <v>11</v>
      </c>
      <c r="F7896" s="26" t="s">
        <v>16</v>
      </c>
      <c r="G7896" s="26" t="s">
        <v>14</v>
      </c>
      <c r="H7896" s="23">
        <v>0</v>
      </c>
      <c r="I7896" s="27"/>
      <c r="J7896" s="28">
        <v>0</v>
      </c>
      <c r="K7896" t="str">
        <f>IF((LEN(relatorio_Ananindeua3[[#This Row],[CIF/CPF/CNPJ]])=14),relatorio_Ananindeua3[[#This Row],[CIF/CPF/CNPJ]],relatorio_Ananindeua3[[#This Row],[Coluna2]])</f>
        <v>52249116000162</v>
      </c>
      <c r="L7896" t="str">
        <f t="shared" si="124"/>
        <v>522******62</v>
      </c>
    </row>
    <row r="7897" spans="1:12" x14ac:dyDescent="0.25">
      <c r="A7897" s="23" t="s">
        <v>263</v>
      </c>
      <c r="B7897" s="23" t="s">
        <v>264</v>
      </c>
      <c r="C7897" s="23" t="s">
        <v>17</v>
      </c>
      <c r="D7897" s="24">
        <v>45392.529016203705</v>
      </c>
      <c r="E7897" s="25" t="s">
        <v>11</v>
      </c>
      <c r="F7897" s="26" t="s">
        <v>16</v>
      </c>
      <c r="G7897" s="26" t="s">
        <v>14</v>
      </c>
      <c r="H7897" s="23">
        <v>0</v>
      </c>
      <c r="I7897" s="27"/>
      <c r="J7897" s="28">
        <v>0</v>
      </c>
      <c r="K7897" t="str">
        <f>IF((LEN(relatorio_Ananindeua3[[#This Row],[CIF/CPF/CNPJ]])=14),relatorio_Ananindeua3[[#This Row],[CIF/CPF/CNPJ]],relatorio_Ananindeua3[[#This Row],[Coluna2]])</f>
        <v>12532588000103</v>
      </c>
      <c r="L7897" t="str">
        <f t="shared" si="124"/>
        <v>125******03</v>
      </c>
    </row>
    <row r="7898" spans="1:12" x14ac:dyDescent="0.25">
      <c r="A7898" s="23" t="s">
        <v>1358</v>
      </c>
      <c r="B7898" s="23" t="s">
        <v>1359</v>
      </c>
      <c r="C7898" s="23" t="s">
        <v>17</v>
      </c>
      <c r="D7898" s="24">
        <v>45392.532164351855</v>
      </c>
      <c r="E7898" s="25" t="s">
        <v>11</v>
      </c>
      <c r="F7898" s="26" t="s">
        <v>16</v>
      </c>
      <c r="G7898" s="26" t="s">
        <v>14</v>
      </c>
      <c r="H7898" s="23">
        <v>0</v>
      </c>
      <c r="I7898" s="27"/>
      <c r="J7898" s="28">
        <v>0</v>
      </c>
      <c r="K7898" t="str">
        <f>IF((LEN(relatorio_Ananindeua3[[#This Row],[CIF/CPF/CNPJ]])=14),relatorio_Ananindeua3[[#This Row],[CIF/CPF/CNPJ]],relatorio_Ananindeua3[[#This Row],[Coluna2]])</f>
        <v>20796796000148</v>
      </c>
      <c r="L7898" t="str">
        <f t="shared" si="124"/>
        <v>207******48</v>
      </c>
    </row>
    <row r="7899" spans="1:12" x14ac:dyDescent="0.25">
      <c r="A7899" s="23" t="s">
        <v>1564</v>
      </c>
      <c r="B7899" s="23" t="s">
        <v>1565</v>
      </c>
      <c r="C7899" s="23" t="s">
        <v>17</v>
      </c>
      <c r="D7899" s="24">
        <v>45392.740717592591</v>
      </c>
      <c r="E7899" s="25" t="s">
        <v>11</v>
      </c>
      <c r="F7899" s="26" t="s">
        <v>16</v>
      </c>
      <c r="G7899" s="26" t="s">
        <v>14</v>
      </c>
      <c r="H7899" s="23">
        <v>0</v>
      </c>
      <c r="I7899" s="27"/>
      <c r="J7899" s="28">
        <v>0</v>
      </c>
      <c r="K7899" t="str">
        <f>IF((LEN(relatorio_Ananindeua3[[#This Row],[CIF/CPF/CNPJ]])=14),relatorio_Ananindeua3[[#This Row],[CIF/CPF/CNPJ]],relatorio_Ananindeua3[[#This Row],[Coluna2]])</f>
        <v>22703360000192</v>
      </c>
      <c r="L7899" t="str">
        <f t="shared" si="124"/>
        <v>227******92</v>
      </c>
    </row>
    <row r="7900" spans="1:12" x14ac:dyDescent="0.25">
      <c r="A7900" s="23" t="s">
        <v>1500</v>
      </c>
      <c r="B7900" s="23" t="s">
        <v>38</v>
      </c>
      <c r="C7900" s="23" t="s">
        <v>17</v>
      </c>
      <c r="D7900" s="24">
        <v>45393.355428240742</v>
      </c>
      <c r="E7900" s="25" t="s">
        <v>11</v>
      </c>
      <c r="F7900" s="26" t="s">
        <v>16</v>
      </c>
      <c r="G7900" s="26" t="s">
        <v>14</v>
      </c>
      <c r="H7900" s="23">
        <v>0</v>
      </c>
      <c r="I7900" s="27"/>
      <c r="J7900" s="28">
        <v>0</v>
      </c>
      <c r="K7900" t="str">
        <f>IF((LEN(relatorio_Ananindeua3[[#This Row],[CIF/CPF/CNPJ]])=14),relatorio_Ananindeua3[[#This Row],[CIF/CPF/CNPJ]],relatorio_Ananindeua3[[#This Row],[Coluna2]])</f>
        <v>22165009000195</v>
      </c>
      <c r="L7900" t="str">
        <f t="shared" si="124"/>
        <v>221******95</v>
      </c>
    </row>
    <row r="7901" spans="1:12" x14ac:dyDescent="0.25">
      <c r="A7901" s="23" t="s">
        <v>1002</v>
      </c>
      <c r="B7901" s="23" t="s">
        <v>1003</v>
      </c>
      <c r="C7901" s="23" t="s">
        <v>17</v>
      </c>
      <c r="D7901" s="24">
        <v>45393.562881944446</v>
      </c>
      <c r="E7901" s="25" t="s">
        <v>11</v>
      </c>
      <c r="F7901" s="26" t="s">
        <v>16</v>
      </c>
      <c r="G7901" s="26" t="s">
        <v>14</v>
      </c>
      <c r="H7901" s="23">
        <v>0</v>
      </c>
      <c r="I7901" s="27"/>
      <c r="J7901" s="28">
        <v>0</v>
      </c>
      <c r="K7901" t="str">
        <f>IF((LEN(relatorio_Ananindeua3[[#This Row],[CIF/CPF/CNPJ]])=14),relatorio_Ananindeua3[[#This Row],[CIF/CPF/CNPJ]],relatorio_Ananindeua3[[#This Row],[Coluna2]])</f>
        <v>17692910000185</v>
      </c>
      <c r="L7901" t="str">
        <f t="shared" si="124"/>
        <v>176******85</v>
      </c>
    </row>
    <row r="7902" spans="1:12" x14ac:dyDescent="0.25">
      <c r="A7902" s="23" t="s">
        <v>2104</v>
      </c>
      <c r="B7902" s="23" t="s">
        <v>2105</v>
      </c>
      <c r="C7902" s="23" t="s">
        <v>34</v>
      </c>
      <c r="D7902" s="24">
        <v>45393.662662037037</v>
      </c>
      <c r="E7902" s="25" t="s">
        <v>15</v>
      </c>
      <c r="F7902" s="26" t="s">
        <v>16</v>
      </c>
      <c r="G7902" s="26" t="s">
        <v>13496</v>
      </c>
      <c r="H7902" s="23">
        <v>0</v>
      </c>
      <c r="I7902" s="27"/>
      <c r="J7902" s="28">
        <v>0</v>
      </c>
      <c r="K7902" t="str">
        <f>IF((LEN(relatorio_Ananindeua3[[#This Row],[CIF/CPF/CNPJ]])=14),relatorio_Ananindeua3[[#This Row],[CIF/CPF/CNPJ]],relatorio_Ananindeua3[[#This Row],[Coluna2]])</f>
        <v>27044994000102</v>
      </c>
      <c r="L7902" t="str">
        <f t="shared" si="124"/>
        <v>270******02</v>
      </c>
    </row>
    <row r="7903" spans="1:12" x14ac:dyDescent="0.25">
      <c r="A7903" s="23" t="s">
        <v>6880</v>
      </c>
      <c r="B7903" s="23" t="s">
        <v>6881</v>
      </c>
      <c r="C7903" s="23" t="s">
        <v>17</v>
      </c>
      <c r="D7903" s="24">
        <v>45393.77548611111</v>
      </c>
      <c r="E7903" s="25" t="s">
        <v>11</v>
      </c>
      <c r="F7903" s="26" t="s">
        <v>16</v>
      </c>
      <c r="G7903" s="26" t="s">
        <v>14</v>
      </c>
      <c r="H7903" s="23">
        <v>0</v>
      </c>
      <c r="I7903" s="27"/>
      <c r="J7903" s="28">
        <v>0</v>
      </c>
      <c r="K7903" t="str">
        <f>IF((LEN(relatorio_Ananindeua3[[#This Row],[CIF/CPF/CNPJ]])=14),relatorio_Ananindeua3[[#This Row],[CIF/CPF/CNPJ]],relatorio_Ananindeua3[[#This Row],[Coluna2]])</f>
        <v>46157333000120</v>
      </c>
      <c r="L7903" t="str">
        <f t="shared" si="124"/>
        <v>461******20</v>
      </c>
    </row>
    <row r="7904" spans="1:12" x14ac:dyDescent="0.25">
      <c r="A7904" s="23" t="s">
        <v>1847</v>
      </c>
      <c r="B7904" s="23" t="s">
        <v>1848</v>
      </c>
      <c r="C7904" s="23" t="s">
        <v>34</v>
      </c>
      <c r="D7904" s="24">
        <v>45394.448888888888</v>
      </c>
      <c r="E7904" s="25" t="s">
        <v>13</v>
      </c>
      <c r="F7904" s="26" t="s">
        <v>16</v>
      </c>
      <c r="G7904" s="26" t="s">
        <v>13496</v>
      </c>
      <c r="H7904" s="23">
        <v>0</v>
      </c>
      <c r="I7904" s="27"/>
      <c r="J7904" s="28">
        <v>0</v>
      </c>
      <c r="K7904" t="str">
        <f>IF((LEN(relatorio_Ananindeua3[[#This Row],[CIF/CPF/CNPJ]])=14),relatorio_Ananindeua3[[#This Row],[CIF/CPF/CNPJ]],relatorio_Ananindeua3[[#This Row],[Coluna2]])</f>
        <v>24780749000167</v>
      </c>
      <c r="L7904" t="str">
        <f t="shared" si="124"/>
        <v>247******67</v>
      </c>
    </row>
    <row r="7905" spans="1:12" x14ac:dyDescent="0.25">
      <c r="A7905" s="29" t="s">
        <v>66</v>
      </c>
      <c r="B7905" s="29" t="s">
        <v>67</v>
      </c>
      <c r="C7905" s="29" t="s">
        <v>20</v>
      </c>
      <c r="D7905" s="24" t="s">
        <v>13536</v>
      </c>
      <c r="E7905" s="25" t="s">
        <v>13537</v>
      </c>
      <c r="F7905" s="30" t="s">
        <v>19</v>
      </c>
      <c r="G7905" s="30" t="s">
        <v>13496</v>
      </c>
      <c r="H7905" s="23">
        <v>0</v>
      </c>
      <c r="I7905" s="27" t="s">
        <v>13539</v>
      </c>
      <c r="J7905" s="28">
        <v>22.5</v>
      </c>
      <c r="K7905" s="17" t="str">
        <f>IF((LEN(relatorio_Ananindeua3[[#This Row],[CIF/CPF/CNPJ]])=14),relatorio_Ananindeua3[[#This Row],[CIF/CPF/CNPJ]],relatorio_Ananindeua3[[#This Row],[Coluna2]])</f>
        <v>05099585000162</v>
      </c>
      <c r="L7905" s="17" t="str">
        <f t="shared" si="124"/>
        <v>050******62</v>
      </c>
    </row>
    <row r="7906" spans="1:12" x14ac:dyDescent="0.25">
      <c r="A7906" s="29" t="s">
        <v>6904</v>
      </c>
      <c r="B7906" s="29" t="s">
        <v>6905</v>
      </c>
      <c r="C7906" s="29" t="s">
        <v>20</v>
      </c>
      <c r="D7906" s="24" t="s">
        <v>13536</v>
      </c>
      <c r="E7906" s="25" t="s">
        <v>13537</v>
      </c>
      <c r="F7906" s="30" t="s">
        <v>19</v>
      </c>
      <c r="G7906" s="30" t="s">
        <v>13496</v>
      </c>
      <c r="H7906" s="23">
        <v>0</v>
      </c>
      <c r="I7906" s="27" t="s">
        <v>13539</v>
      </c>
      <c r="J7906" s="28">
        <v>135</v>
      </c>
      <c r="K7906" s="17" t="str">
        <f>IF((LEN(relatorio_Ananindeua3[[#This Row],[CIF/CPF/CNPJ]])=14),relatorio_Ananindeua3[[#This Row],[CIF/CPF/CNPJ]],relatorio_Ananindeua3[[#This Row],[Coluna2]])</f>
        <v>46201083002393</v>
      </c>
      <c r="L7906" s="17" t="str">
        <f t="shared" si="124"/>
        <v>462******93</v>
      </c>
    </row>
    <row r="7907" spans="1:12" x14ac:dyDescent="0.25">
      <c r="A7907" s="29" t="s">
        <v>956</v>
      </c>
      <c r="B7907" s="29" t="s">
        <v>957</v>
      </c>
      <c r="C7907" s="29" t="s">
        <v>21</v>
      </c>
      <c r="D7907" s="24" t="s">
        <v>13540</v>
      </c>
      <c r="E7907" s="25" t="s">
        <v>13537</v>
      </c>
      <c r="F7907" s="30" t="s">
        <v>19</v>
      </c>
      <c r="G7907" s="30" t="s">
        <v>13496</v>
      </c>
      <c r="H7907" s="23">
        <v>0</v>
      </c>
      <c r="I7907" s="27" t="s">
        <v>13539</v>
      </c>
      <c r="J7907" s="28">
        <v>45</v>
      </c>
      <c r="K7907" s="17" t="str">
        <f>IF((LEN(relatorio_Ananindeua3[[#This Row],[CIF/CPF/CNPJ]])=14),relatorio_Ananindeua3[[#This Row],[CIF/CPF/CNPJ]],relatorio_Ananindeua3[[#This Row],[Coluna2]])</f>
        <v>17454167000125</v>
      </c>
      <c r="L7907" s="17" t="str">
        <f t="shared" si="124"/>
        <v>174******25</v>
      </c>
    </row>
    <row r="7908" spans="1:12" x14ac:dyDescent="0.25">
      <c r="A7908" s="29" t="s">
        <v>956</v>
      </c>
      <c r="B7908" s="29" t="s">
        <v>957</v>
      </c>
      <c r="C7908" s="29" t="s">
        <v>21</v>
      </c>
      <c r="D7908" s="24" t="s">
        <v>13541</v>
      </c>
      <c r="E7908" s="25" t="s">
        <v>13537</v>
      </c>
      <c r="F7908" s="30" t="s">
        <v>19</v>
      </c>
      <c r="G7908" s="30" t="s">
        <v>13496</v>
      </c>
      <c r="H7908" s="23">
        <v>0</v>
      </c>
      <c r="I7908" s="27" t="s">
        <v>13539</v>
      </c>
      <c r="J7908" s="28">
        <v>40.47</v>
      </c>
      <c r="K7908" s="17" t="str">
        <f>IF((LEN(relatorio_Ananindeua3[[#This Row],[CIF/CPF/CNPJ]])=14),relatorio_Ananindeua3[[#This Row],[CIF/CPF/CNPJ]],relatorio_Ananindeua3[[#This Row],[Coluna2]])</f>
        <v>17454167000125</v>
      </c>
      <c r="L7908" s="17" t="str">
        <f t="shared" si="124"/>
        <v>174******25</v>
      </c>
    </row>
    <row r="7909" spans="1:12" x14ac:dyDescent="0.25">
      <c r="A7909" s="29" t="s">
        <v>6904</v>
      </c>
      <c r="B7909" s="29" t="s">
        <v>6905</v>
      </c>
      <c r="C7909" s="29" t="s">
        <v>20</v>
      </c>
      <c r="D7909" s="24" t="s">
        <v>13542</v>
      </c>
      <c r="E7909" s="25" t="s">
        <v>13537</v>
      </c>
      <c r="F7909" s="30" t="s">
        <v>19</v>
      </c>
      <c r="G7909" s="30" t="s">
        <v>13496</v>
      </c>
      <c r="H7909" s="23">
        <v>0</v>
      </c>
      <c r="I7909" s="27" t="s">
        <v>13539</v>
      </c>
      <c r="J7909" s="28">
        <v>17.5</v>
      </c>
      <c r="K7909" s="17" t="str">
        <f>IF((LEN(relatorio_Ananindeua3[[#This Row],[CIF/CPF/CNPJ]])=14),relatorio_Ananindeua3[[#This Row],[CIF/CPF/CNPJ]],relatorio_Ananindeua3[[#This Row],[Coluna2]])</f>
        <v>46201083002393</v>
      </c>
      <c r="L7909" s="17" t="str">
        <f t="shared" si="124"/>
        <v>462******93</v>
      </c>
    </row>
    <row r="7910" spans="1:12" x14ac:dyDescent="0.25">
      <c r="A7910" s="29" t="s">
        <v>13543</v>
      </c>
      <c r="B7910" s="29" t="s">
        <v>13544</v>
      </c>
      <c r="C7910" s="29" t="s">
        <v>32</v>
      </c>
      <c r="D7910" s="24" t="s">
        <v>13545</v>
      </c>
      <c r="E7910" s="25" t="s">
        <v>13537</v>
      </c>
      <c r="F7910" s="30" t="s">
        <v>16</v>
      </c>
      <c r="G7910" s="30" t="s">
        <v>14</v>
      </c>
      <c r="H7910" s="23">
        <v>0</v>
      </c>
      <c r="I7910" s="27" t="s">
        <v>13539</v>
      </c>
      <c r="J7910" s="28" t="s">
        <v>13538</v>
      </c>
      <c r="K7910" s="17" t="str">
        <f>IF((LEN(relatorio_Ananindeua3[[#This Row],[CIF/CPF/CNPJ]])=14),relatorio_Ananindeua3[[#This Row],[CIF/CPF/CNPJ]],relatorio_Ananindeua3[[#This Row],[Coluna2]])</f>
        <v>54548130000192</v>
      </c>
      <c r="L7910" s="17" t="str">
        <f t="shared" si="124"/>
        <v>545******92</v>
      </c>
    </row>
    <row r="7911" spans="1:12" x14ac:dyDescent="0.25">
      <c r="A7911" s="29" t="s">
        <v>13546</v>
      </c>
      <c r="B7911" s="29" t="s">
        <v>13547</v>
      </c>
      <c r="C7911" s="29" t="s">
        <v>32</v>
      </c>
      <c r="D7911" s="24" t="s">
        <v>13548</v>
      </c>
      <c r="E7911" s="25" t="s">
        <v>13537</v>
      </c>
      <c r="F7911" s="30" t="s">
        <v>16</v>
      </c>
      <c r="G7911" s="30" t="s">
        <v>14</v>
      </c>
      <c r="H7911" s="23">
        <v>0</v>
      </c>
      <c r="I7911" s="27" t="s">
        <v>13539</v>
      </c>
      <c r="J7911" s="28" t="s">
        <v>13538</v>
      </c>
      <c r="K7911" s="17" t="str">
        <f>IF((LEN(relatorio_Ananindeua3[[#This Row],[CIF/CPF/CNPJ]])=14),relatorio_Ananindeua3[[#This Row],[CIF/CPF/CNPJ]],relatorio_Ananindeua3[[#This Row],[Coluna2]])</f>
        <v>54542481000196</v>
      </c>
      <c r="L7911" s="17" t="str">
        <f t="shared" si="124"/>
        <v>545******96</v>
      </c>
    </row>
    <row r="7912" spans="1:12" x14ac:dyDescent="0.25">
      <c r="A7912" s="29" t="s">
        <v>13549</v>
      </c>
      <c r="B7912" s="29" t="s">
        <v>13550</v>
      </c>
      <c r="C7912" s="29" t="s">
        <v>32</v>
      </c>
      <c r="D7912" s="24" t="s">
        <v>13551</v>
      </c>
      <c r="E7912" s="25" t="s">
        <v>13537</v>
      </c>
      <c r="F7912" s="30" t="s">
        <v>16</v>
      </c>
      <c r="G7912" s="30" t="s">
        <v>14</v>
      </c>
      <c r="H7912" s="23">
        <v>0</v>
      </c>
      <c r="I7912" s="27" t="s">
        <v>13539</v>
      </c>
      <c r="J7912" s="28" t="s">
        <v>13538</v>
      </c>
      <c r="K7912" s="17" t="str">
        <f>IF((LEN(relatorio_Ananindeua3[[#This Row],[CIF/CPF/CNPJ]])=14),relatorio_Ananindeua3[[#This Row],[CIF/CPF/CNPJ]],relatorio_Ananindeua3[[#This Row],[Coluna2]])</f>
        <v>54546749000168</v>
      </c>
      <c r="L7912" s="17" t="str">
        <f t="shared" si="124"/>
        <v>545******68</v>
      </c>
    </row>
    <row r="7913" spans="1:12" x14ac:dyDescent="0.25">
      <c r="A7913" s="29" t="s">
        <v>13552</v>
      </c>
      <c r="B7913" s="29" t="s">
        <v>13553</v>
      </c>
      <c r="C7913" s="29" t="s">
        <v>32</v>
      </c>
      <c r="D7913" s="24" t="s">
        <v>13554</v>
      </c>
      <c r="E7913" s="25" t="s">
        <v>13537</v>
      </c>
      <c r="F7913" s="30" t="s">
        <v>16</v>
      </c>
      <c r="G7913" s="30" t="s">
        <v>14</v>
      </c>
      <c r="H7913" s="23">
        <v>0</v>
      </c>
      <c r="I7913" s="27" t="s">
        <v>13539</v>
      </c>
      <c r="J7913" s="28" t="s">
        <v>13538</v>
      </c>
      <c r="K7913" s="17" t="str">
        <f>IF((LEN(relatorio_Ananindeua3[[#This Row],[CIF/CPF/CNPJ]])=14),relatorio_Ananindeua3[[#This Row],[CIF/CPF/CNPJ]],relatorio_Ananindeua3[[#This Row],[Coluna2]])</f>
        <v>54549336000137</v>
      </c>
      <c r="L7913" s="17" t="str">
        <f t="shared" si="124"/>
        <v>545******37</v>
      </c>
    </row>
    <row r="7914" spans="1:12" x14ac:dyDescent="0.25">
      <c r="A7914" s="29" t="s">
        <v>13555</v>
      </c>
      <c r="B7914" s="29" t="s">
        <v>13556</v>
      </c>
      <c r="C7914" s="29" t="s">
        <v>32</v>
      </c>
      <c r="D7914" s="24" t="s">
        <v>13557</v>
      </c>
      <c r="E7914" s="25" t="s">
        <v>13537</v>
      </c>
      <c r="F7914" s="30" t="s">
        <v>16</v>
      </c>
      <c r="G7914" s="30" t="s">
        <v>14</v>
      </c>
      <c r="H7914" s="23">
        <v>0</v>
      </c>
      <c r="I7914" s="27" t="s">
        <v>13539</v>
      </c>
      <c r="J7914" s="28" t="s">
        <v>13538</v>
      </c>
      <c r="K7914" s="17" t="str">
        <f>IF((LEN(relatorio_Ananindeua3[[#This Row],[CIF/CPF/CNPJ]])=14),relatorio_Ananindeua3[[#This Row],[CIF/CPF/CNPJ]],relatorio_Ananindeua3[[#This Row],[Coluna2]])</f>
        <v>54549481000118</v>
      </c>
      <c r="L7914" s="17" t="str">
        <f t="shared" si="124"/>
        <v>545******18</v>
      </c>
    </row>
    <row r="7915" spans="1:12" x14ac:dyDescent="0.25">
      <c r="A7915" s="29" t="s">
        <v>13558</v>
      </c>
      <c r="B7915" s="29" t="s">
        <v>13559</v>
      </c>
      <c r="C7915" s="29" t="s">
        <v>32</v>
      </c>
      <c r="D7915" s="24" t="s">
        <v>13560</v>
      </c>
      <c r="E7915" s="25" t="s">
        <v>13537</v>
      </c>
      <c r="F7915" s="30" t="s">
        <v>16</v>
      </c>
      <c r="G7915" s="30" t="s">
        <v>14</v>
      </c>
      <c r="H7915" s="23">
        <v>0</v>
      </c>
      <c r="I7915" s="27" t="s">
        <v>13539</v>
      </c>
      <c r="J7915" s="28" t="s">
        <v>13538</v>
      </c>
      <c r="K7915" s="17" t="str">
        <f>IF((LEN(relatorio_Ananindeua3[[#This Row],[CIF/CPF/CNPJ]])=14),relatorio_Ananindeua3[[#This Row],[CIF/CPF/CNPJ]],relatorio_Ananindeua3[[#This Row],[Coluna2]])</f>
        <v>54549491000153</v>
      </c>
      <c r="L7915" s="17" t="str">
        <f t="shared" si="124"/>
        <v>545******53</v>
      </c>
    </row>
    <row r="7916" spans="1:12" x14ac:dyDescent="0.25">
      <c r="A7916" s="29" t="s">
        <v>13561</v>
      </c>
      <c r="B7916" s="29" t="s">
        <v>13562</v>
      </c>
      <c r="C7916" s="29" t="s">
        <v>32</v>
      </c>
      <c r="D7916" s="24" t="s">
        <v>13563</v>
      </c>
      <c r="E7916" s="25" t="s">
        <v>13537</v>
      </c>
      <c r="F7916" s="30" t="s">
        <v>16</v>
      </c>
      <c r="G7916" s="30" t="s">
        <v>14</v>
      </c>
      <c r="H7916" s="23">
        <v>0</v>
      </c>
      <c r="I7916" s="27" t="s">
        <v>13539</v>
      </c>
      <c r="J7916" s="28" t="s">
        <v>13538</v>
      </c>
      <c r="K7916" s="17" t="str">
        <f>IF((LEN(relatorio_Ananindeua3[[#This Row],[CIF/CPF/CNPJ]])=14),relatorio_Ananindeua3[[#This Row],[CIF/CPF/CNPJ]],relatorio_Ananindeua3[[#This Row],[Coluna2]])</f>
        <v>54542728000174</v>
      </c>
      <c r="L7916" s="17" t="str">
        <f t="shared" si="124"/>
        <v>545******74</v>
      </c>
    </row>
    <row r="7917" spans="1:12" x14ac:dyDescent="0.25">
      <c r="A7917" s="29" t="s">
        <v>13564</v>
      </c>
      <c r="B7917" s="29" t="s">
        <v>13565</v>
      </c>
      <c r="C7917" s="29" t="s">
        <v>32</v>
      </c>
      <c r="D7917" s="24" t="s">
        <v>13566</v>
      </c>
      <c r="E7917" s="25" t="s">
        <v>13537</v>
      </c>
      <c r="F7917" s="30" t="s">
        <v>16</v>
      </c>
      <c r="G7917" s="30" t="s">
        <v>14</v>
      </c>
      <c r="H7917" s="23">
        <v>0</v>
      </c>
      <c r="I7917" s="27" t="s">
        <v>13539</v>
      </c>
      <c r="J7917" s="28" t="s">
        <v>13538</v>
      </c>
      <c r="K7917" s="17" t="str">
        <f>IF((LEN(relatorio_Ananindeua3[[#This Row],[CIF/CPF/CNPJ]])=14),relatorio_Ananindeua3[[#This Row],[CIF/CPF/CNPJ]],relatorio_Ananindeua3[[#This Row],[Coluna2]])</f>
        <v>54546268000152</v>
      </c>
      <c r="L7917" s="17" t="str">
        <f t="shared" si="124"/>
        <v>545******52</v>
      </c>
    </row>
    <row r="7918" spans="1:12" x14ac:dyDescent="0.25">
      <c r="A7918" s="29" t="s">
        <v>13567</v>
      </c>
      <c r="B7918" s="29" t="s">
        <v>13568</v>
      </c>
      <c r="C7918" s="29" t="s">
        <v>32</v>
      </c>
      <c r="D7918" s="24" t="s">
        <v>13569</v>
      </c>
      <c r="E7918" s="25" t="s">
        <v>13537</v>
      </c>
      <c r="F7918" s="30" t="s">
        <v>16</v>
      </c>
      <c r="G7918" s="30" t="s">
        <v>14</v>
      </c>
      <c r="H7918" s="23">
        <v>0</v>
      </c>
      <c r="I7918" s="27" t="s">
        <v>13539</v>
      </c>
      <c r="J7918" s="28" t="s">
        <v>13538</v>
      </c>
      <c r="K7918" s="17" t="str">
        <f>IF((LEN(relatorio_Ananindeua3[[#This Row],[CIF/CPF/CNPJ]])=14),relatorio_Ananindeua3[[#This Row],[CIF/CPF/CNPJ]],relatorio_Ananindeua3[[#This Row],[Coluna2]])</f>
        <v>54544975000100</v>
      </c>
      <c r="L7918" s="17" t="str">
        <f t="shared" si="124"/>
        <v>545******00</v>
      </c>
    </row>
    <row r="7919" spans="1:12" x14ac:dyDescent="0.25">
      <c r="A7919" s="29" t="s">
        <v>13570</v>
      </c>
      <c r="B7919" s="29" t="s">
        <v>13571</v>
      </c>
      <c r="C7919" s="29" t="s">
        <v>32</v>
      </c>
      <c r="D7919" s="24" t="s">
        <v>13572</v>
      </c>
      <c r="E7919" s="25" t="s">
        <v>13537</v>
      </c>
      <c r="F7919" s="30" t="s">
        <v>16</v>
      </c>
      <c r="G7919" s="30" t="s">
        <v>14</v>
      </c>
      <c r="H7919" s="23">
        <v>0</v>
      </c>
      <c r="I7919" s="27" t="s">
        <v>13539</v>
      </c>
      <c r="J7919" s="28" t="s">
        <v>13538</v>
      </c>
      <c r="K7919" s="17" t="str">
        <f>IF((LEN(relatorio_Ananindeua3[[#This Row],[CIF/CPF/CNPJ]])=14),relatorio_Ananindeua3[[#This Row],[CIF/CPF/CNPJ]],relatorio_Ananindeua3[[#This Row],[Coluna2]])</f>
        <v>54548638000190</v>
      </c>
      <c r="L7919" s="17" t="str">
        <f t="shared" si="124"/>
        <v>545******90</v>
      </c>
    </row>
    <row r="7920" spans="1:12" x14ac:dyDescent="0.25">
      <c r="A7920" s="29" t="s">
        <v>13573</v>
      </c>
      <c r="B7920" s="29" t="s">
        <v>13574</v>
      </c>
      <c r="C7920" s="29" t="s">
        <v>32</v>
      </c>
      <c r="D7920" s="24" t="s">
        <v>13575</v>
      </c>
      <c r="E7920" s="25" t="s">
        <v>13537</v>
      </c>
      <c r="F7920" s="30" t="s">
        <v>16</v>
      </c>
      <c r="G7920" s="30" t="s">
        <v>14</v>
      </c>
      <c r="H7920" s="23">
        <v>0</v>
      </c>
      <c r="I7920" s="27" t="s">
        <v>13539</v>
      </c>
      <c r="J7920" s="28" t="s">
        <v>13538</v>
      </c>
      <c r="K7920" s="17" t="str">
        <f>IF((LEN(relatorio_Ananindeua3[[#This Row],[CIF/CPF/CNPJ]])=14),relatorio_Ananindeua3[[#This Row],[CIF/CPF/CNPJ]],relatorio_Ananindeua3[[#This Row],[Coluna2]])</f>
        <v>54533280000122</v>
      </c>
      <c r="L7920" s="17" t="str">
        <f t="shared" si="124"/>
        <v>545******22</v>
      </c>
    </row>
    <row r="7921" spans="1:12" x14ac:dyDescent="0.25">
      <c r="A7921" s="29" t="s">
        <v>13576</v>
      </c>
      <c r="B7921" s="29" t="s">
        <v>13577</v>
      </c>
      <c r="C7921" s="29" t="s">
        <v>32</v>
      </c>
      <c r="D7921" s="24" t="s">
        <v>13578</v>
      </c>
      <c r="E7921" s="25" t="s">
        <v>13537</v>
      </c>
      <c r="F7921" s="30" t="s">
        <v>16</v>
      </c>
      <c r="G7921" s="30" t="s">
        <v>14</v>
      </c>
      <c r="H7921" s="23">
        <v>0</v>
      </c>
      <c r="I7921" s="27" t="s">
        <v>13539</v>
      </c>
      <c r="J7921" s="28" t="s">
        <v>13538</v>
      </c>
      <c r="K7921" s="17" t="str">
        <f>IF((LEN(relatorio_Ananindeua3[[#This Row],[CIF/CPF/CNPJ]])=14),relatorio_Ananindeua3[[#This Row],[CIF/CPF/CNPJ]],relatorio_Ananindeua3[[#This Row],[Coluna2]])</f>
        <v>54536011000110</v>
      </c>
      <c r="L7921" s="17" t="str">
        <f t="shared" si="124"/>
        <v>545******10</v>
      </c>
    </row>
    <row r="7922" spans="1:12" x14ac:dyDescent="0.25">
      <c r="A7922" s="29" t="s">
        <v>13579</v>
      </c>
      <c r="B7922" s="29" t="s">
        <v>13580</v>
      </c>
      <c r="C7922" s="29" t="s">
        <v>32</v>
      </c>
      <c r="D7922" s="24" t="s">
        <v>13581</v>
      </c>
      <c r="E7922" s="25" t="s">
        <v>13537</v>
      </c>
      <c r="F7922" s="30" t="s">
        <v>16</v>
      </c>
      <c r="G7922" s="30" t="s">
        <v>14</v>
      </c>
      <c r="H7922" s="23">
        <v>0</v>
      </c>
      <c r="I7922" s="27" t="s">
        <v>13539</v>
      </c>
      <c r="J7922" s="28" t="s">
        <v>13538</v>
      </c>
      <c r="K7922" s="17" t="str">
        <f>IF((LEN(relatorio_Ananindeua3[[#This Row],[CIF/CPF/CNPJ]])=14),relatorio_Ananindeua3[[#This Row],[CIF/CPF/CNPJ]],relatorio_Ananindeua3[[#This Row],[Coluna2]])</f>
        <v>54543063000113</v>
      </c>
      <c r="L7922" s="17" t="str">
        <f t="shared" si="124"/>
        <v>545******13</v>
      </c>
    </row>
    <row r="7923" spans="1:12" x14ac:dyDescent="0.25">
      <c r="A7923" s="29" t="s">
        <v>13582</v>
      </c>
      <c r="B7923" s="29" t="s">
        <v>13583</v>
      </c>
      <c r="C7923" s="29" t="s">
        <v>32</v>
      </c>
      <c r="D7923" s="24" t="s">
        <v>13584</v>
      </c>
      <c r="E7923" s="25" t="s">
        <v>13537</v>
      </c>
      <c r="F7923" s="30" t="s">
        <v>16</v>
      </c>
      <c r="G7923" s="30" t="s">
        <v>14</v>
      </c>
      <c r="H7923" s="23">
        <v>0</v>
      </c>
      <c r="I7923" s="27" t="s">
        <v>13539</v>
      </c>
      <c r="J7923" s="28" t="s">
        <v>13538</v>
      </c>
      <c r="K7923" s="17" t="str">
        <f>IF((LEN(relatorio_Ananindeua3[[#This Row],[CIF/CPF/CNPJ]])=14),relatorio_Ananindeua3[[#This Row],[CIF/CPF/CNPJ]],relatorio_Ananindeua3[[#This Row],[Coluna2]])</f>
        <v>54549110000136</v>
      </c>
      <c r="L7923" s="17" t="str">
        <f t="shared" si="124"/>
        <v>545******36</v>
      </c>
    </row>
    <row r="7924" spans="1:12" x14ac:dyDescent="0.25">
      <c r="A7924" s="29" t="s">
        <v>13585</v>
      </c>
      <c r="B7924" s="29" t="s">
        <v>13586</v>
      </c>
      <c r="C7924" s="29" t="s">
        <v>32</v>
      </c>
      <c r="D7924" s="24" t="s">
        <v>13587</v>
      </c>
      <c r="E7924" s="25" t="s">
        <v>13537</v>
      </c>
      <c r="F7924" s="30" t="s">
        <v>16</v>
      </c>
      <c r="G7924" s="30" t="s">
        <v>14</v>
      </c>
      <c r="H7924" s="23">
        <v>0</v>
      </c>
      <c r="I7924" s="27" t="s">
        <v>13539</v>
      </c>
      <c r="J7924" s="28" t="s">
        <v>13538</v>
      </c>
      <c r="K7924" s="17" t="str">
        <f>IF((LEN(relatorio_Ananindeua3[[#This Row],[CIF/CPF/CNPJ]])=14),relatorio_Ananindeua3[[#This Row],[CIF/CPF/CNPJ]],relatorio_Ananindeua3[[#This Row],[Coluna2]])</f>
        <v>54543948000112</v>
      </c>
      <c r="L7924" s="17" t="str">
        <f t="shared" si="124"/>
        <v>545******12</v>
      </c>
    </row>
    <row r="7925" spans="1:12" x14ac:dyDescent="0.25">
      <c r="A7925" s="29" t="s">
        <v>13588</v>
      </c>
      <c r="B7925" s="29" t="s">
        <v>13589</v>
      </c>
      <c r="C7925" s="29" t="s">
        <v>32</v>
      </c>
      <c r="D7925" s="24" t="s">
        <v>13590</v>
      </c>
      <c r="E7925" s="25" t="s">
        <v>13537</v>
      </c>
      <c r="F7925" s="30" t="s">
        <v>16</v>
      </c>
      <c r="G7925" s="30" t="s">
        <v>14</v>
      </c>
      <c r="H7925" s="23">
        <v>0</v>
      </c>
      <c r="I7925" s="27" t="s">
        <v>13539</v>
      </c>
      <c r="J7925" s="28" t="s">
        <v>13538</v>
      </c>
      <c r="K7925" s="17" t="str">
        <f>IF((LEN(relatorio_Ananindeua3[[#This Row],[CIF/CPF/CNPJ]])=14),relatorio_Ananindeua3[[#This Row],[CIF/CPF/CNPJ]],relatorio_Ananindeua3[[#This Row],[Coluna2]])</f>
        <v>54542567000119</v>
      </c>
      <c r="L7925" s="17" t="str">
        <f t="shared" si="124"/>
        <v>545******19</v>
      </c>
    </row>
    <row r="7926" spans="1:12" x14ac:dyDescent="0.25">
      <c r="A7926" s="29" t="s">
        <v>13591</v>
      </c>
      <c r="B7926" s="29" t="s">
        <v>13592</v>
      </c>
      <c r="C7926" s="29" t="s">
        <v>32</v>
      </c>
      <c r="D7926" s="24" t="s">
        <v>13593</v>
      </c>
      <c r="E7926" s="25" t="s">
        <v>13537</v>
      </c>
      <c r="F7926" s="30" t="s">
        <v>16</v>
      </c>
      <c r="G7926" s="30" t="s">
        <v>14</v>
      </c>
      <c r="H7926" s="23">
        <v>0</v>
      </c>
      <c r="I7926" s="27" t="s">
        <v>13539</v>
      </c>
      <c r="J7926" s="28" t="s">
        <v>13538</v>
      </c>
      <c r="K7926" s="17" t="str">
        <f>IF((LEN(relatorio_Ananindeua3[[#This Row],[CIF/CPF/CNPJ]])=14),relatorio_Ananindeua3[[#This Row],[CIF/CPF/CNPJ]],relatorio_Ananindeua3[[#This Row],[Coluna2]])</f>
        <v>54548418000167</v>
      </c>
      <c r="L7926" s="17" t="str">
        <f t="shared" si="124"/>
        <v>545******67</v>
      </c>
    </row>
    <row r="7927" spans="1:12" x14ac:dyDescent="0.25">
      <c r="A7927" s="29" t="s">
        <v>6471</v>
      </c>
      <c r="B7927" s="29" t="s">
        <v>6472</v>
      </c>
      <c r="C7927" s="29" t="s">
        <v>34</v>
      </c>
      <c r="D7927" s="24" t="s">
        <v>13594</v>
      </c>
      <c r="E7927" s="25" t="s">
        <v>13537</v>
      </c>
      <c r="F7927" s="30" t="s">
        <v>16</v>
      </c>
      <c r="G7927" s="30" t="s">
        <v>14</v>
      </c>
      <c r="H7927" s="23">
        <v>0</v>
      </c>
      <c r="I7927" s="27" t="s">
        <v>13539</v>
      </c>
      <c r="J7927" s="28" t="s">
        <v>13538</v>
      </c>
      <c r="K7927" s="17" t="str">
        <f>IF((LEN(relatorio_Ananindeua3[[#This Row],[CIF/CPF/CNPJ]])=14),relatorio_Ananindeua3[[#This Row],[CIF/CPF/CNPJ]],relatorio_Ananindeua3[[#This Row],[Coluna2]])</f>
        <v>44989767000160</v>
      </c>
      <c r="L7927" s="17" t="str">
        <f t="shared" si="124"/>
        <v>449******60</v>
      </c>
    </row>
    <row r="7928" spans="1:12" x14ac:dyDescent="0.25">
      <c r="A7928" s="29" t="s">
        <v>13595</v>
      </c>
      <c r="B7928" s="29" t="s">
        <v>13596</v>
      </c>
      <c r="C7928" s="29" t="s">
        <v>32</v>
      </c>
      <c r="D7928" s="24" t="s">
        <v>13597</v>
      </c>
      <c r="E7928" s="25" t="s">
        <v>13537</v>
      </c>
      <c r="F7928" s="30" t="s">
        <v>16</v>
      </c>
      <c r="G7928" s="30" t="s">
        <v>14</v>
      </c>
      <c r="H7928" s="23">
        <v>0</v>
      </c>
      <c r="I7928" s="27" t="s">
        <v>13539</v>
      </c>
      <c r="J7928" s="28" t="s">
        <v>13538</v>
      </c>
      <c r="K7928" s="17" t="str">
        <f>IF((LEN(relatorio_Ananindeua3[[#This Row],[CIF/CPF/CNPJ]])=14),relatorio_Ananindeua3[[#This Row],[CIF/CPF/CNPJ]],relatorio_Ananindeua3[[#This Row],[Coluna2]])</f>
        <v>54536408000101</v>
      </c>
      <c r="L7928" s="17" t="str">
        <f t="shared" si="124"/>
        <v>545******01</v>
      </c>
    </row>
    <row r="7929" spans="1:12" x14ac:dyDescent="0.25">
      <c r="A7929" s="29" t="s">
        <v>13598</v>
      </c>
      <c r="B7929" s="29" t="s">
        <v>13599</v>
      </c>
      <c r="C7929" s="29" t="s">
        <v>32</v>
      </c>
      <c r="D7929" s="24" t="s">
        <v>13600</v>
      </c>
      <c r="E7929" s="25" t="s">
        <v>13537</v>
      </c>
      <c r="F7929" s="30" t="s">
        <v>16</v>
      </c>
      <c r="G7929" s="30" t="s">
        <v>14</v>
      </c>
      <c r="H7929" s="23">
        <v>0</v>
      </c>
      <c r="I7929" s="27" t="s">
        <v>13539</v>
      </c>
      <c r="J7929" s="28" t="s">
        <v>13538</v>
      </c>
      <c r="K7929" s="17" t="str">
        <f>IF((LEN(relatorio_Ananindeua3[[#This Row],[CIF/CPF/CNPJ]])=14),relatorio_Ananindeua3[[#This Row],[CIF/CPF/CNPJ]],relatorio_Ananindeua3[[#This Row],[Coluna2]])</f>
        <v>54544917000186</v>
      </c>
      <c r="L7929" s="17" t="str">
        <f t="shared" si="124"/>
        <v>545******86</v>
      </c>
    </row>
    <row r="7930" spans="1:12" x14ac:dyDescent="0.25">
      <c r="A7930" s="29" t="s">
        <v>13601</v>
      </c>
      <c r="B7930" s="29" t="s">
        <v>13602</v>
      </c>
      <c r="C7930" s="29" t="s">
        <v>32</v>
      </c>
      <c r="D7930" s="24" t="s">
        <v>13603</v>
      </c>
      <c r="E7930" s="25" t="s">
        <v>13537</v>
      </c>
      <c r="F7930" s="30" t="s">
        <v>16</v>
      </c>
      <c r="G7930" s="30" t="s">
        <v>14</v>
      </c>
      <c r="H7930" s="23">
        <v>0</v>
      </c>
      <c r="I7930" s="27" t="s">
        <v>13539</v>
      </c>
      <c r="J7930" s="28" t="s">
        <v>13538</v>
      </c>
      <c r="K7930" s="17" t="str">
        <f>IF((LEN(relatorio_Ananindeua3[[#This Row],[CIF/CPF/CNPJ]])=14),relatorio_Ananindeua3[[#This Row],[CIF/CPF/CNPJ]],relatorio_Ananindeua3[[#This Row],[Coluna2]])</f>
        <v>54533714000194</v>
      </c>
      <c r="L7930" s="17" t="str">
        <f t="shared" si="124"/>
        <v>545******94</v>
      </c>
    </row>
    <row r="7931" spans="1:12" x14ac:dyDescent="0.25">
      <c r="A7931" s="29" t="s">
        <v>12616</v>
      </c>
      <c r="B7931" s="29" t="s">
        <v>12617</v>
      </c>
      <c r="C7931" s="29" t="s">
        <v>34</v>
      </c>
      <c r="D7931" s="24" t="s">
        <v>13604</v>
      </c>
      <c r="E7931" s="25" t="s">
        <v>13537</v>
      </c>
      <c r="F7931" s="30" t="s">
        <v>16</v>
      </c>
      <c r="G7931" s="30" t="s">
        <v>14</v>
      </c>
      <c r="H7931" s="23">
        <v>0</v>
      </c>
      <c r="I7931" s="27" t="s">
        <v>13539</v>
      </c>
      <c r="J7931" s="28" t="s">
        <v>13538</v>
      </c>
      <c r="K7931" s="17" t="str">
        <f>IF((LEN(relatorio_Ananindeua3[[#This Row],[CIF/CPF/CNPJ]])=14),relatorio_Ananindeua3[[#This Row],[CIF/CPF/CNPJ]],relatorio_Ananindeua3[[#This Row],[Coluna2]])</f>
        <v>54223574000158</v>
      </c>
      <c r="L7931" s="17" t="str">
        <f t="shared" si="124"/>
        <v>542******58</v>
      </c>
    </row>
    <row r="7932" spans="1:12" x14ac:dyDescent="0.25">
      <c r="A7932" s="29" t="s">
        <v>13605</v>
      </c>
      <c r="B7932" s="29" t="s">
        <v>13606</v>
      </c>
      <c r="C7932" s="29" t="s">
        <v>34</v>
      </c>
      <c r="D7932" s="24" t="s">
        <v>13607</v>
      </c>
      <c r="E7932" s="25" t="s">
        <v>13537</v>
      </c>
      <c r="F7932" s="30" t="s">
        <v>16</v>
      </c>
      <c r="G7932" s="30" t="s">
        <v>14</v>
      </c>
      <c r="H7932" s="23">
        <v>0</v>
      </c>
      <c r="I7932" s="27" t="s">
        <v>13539</v>
      </c>
      <c r="J7932" s="28" t="s">
        <v>13538</v>
      </c>
      <c r="K7932" s="17" t="str">
        <f>IF((LEN(relatorio_Ananindeua3[[#This Row],[CIF/CPF/CNPJ]])=14),relatorio_Ananindeua3[[#This Row],[CIF/CPF/CNPJ]],relatorio_Ananindeua3[[#This Row],[Coluna2]])</f>
        <v>52039859000108</v>
      </c>
      <c r="L7932" s="17" t="str">
        <f t="shared" si="124"/>
        <v>520******08</v>
      </c>
    </row>
    <row r="7933" spans="1:12" x14ac:dyDescent="0.25">
      <c r="A7933" s="29" t="s">
        <v>13608</v>
      </c>
      <c r="B7933" s="29" t="s">
        <v>13609</v>
      </c>
      <c r="C7933" s="29" t="s">
        <v>32</v>
      </c>
      <c r="D7933" s="24" t="s">
        <v>13610</v>
      </c>
      <c r="E7933" s="25" t="s">
        <v>13537</v>
      </c>
      <c r="F7933" s="30" t="s">
        <v>16</v>
      </c>
      <c r="G7933" s="30" t="s">
        <v>14</v>
      </c>
      <c r="H7933" s="23">
        <v>0</v>
      </c>
      <c r="I7933" s="27" t="s">
        <v>13539</v>
      </c>
      <c r="J7933" s="28" t="s">
        <v>13538</v>
      </c>
      <c r="K7933" s="17" t="str">
        <f>IF((LEN(relatorio_Ananindeua3[[#This Row],[CIF/CPF/CNPJ]])=14),relatorio_Ananindeua3[[#This Row],[CIF/CPF/CNPJ]],relatorio_Ananindeua3[[#This Row],[Coluna2]])</f>
        <v>54531979000153</v>
      </c>
      <c r="L7933" s="17" t="str">
        <f t="shared" si="124"/>
        <v>545******53</v>
      </c>
    </row>
    <row r="7934" spans="1:12" x14ac:dyDescent="0.25">
      <c r="A7934" s="29" t="s">
        <v>13561</v>
      </c>
      <c r="B7934" s="29" t="s">
        <v>13562</v>
      </c>
      <c r="C7934" s="29" t="s">
        <v>34</v>
      </c>
      <c r="D7934" s="24" t="s">
        <v>13611</v>
      </c>
      <c r="E7934" s="25" t="s">
        <v>13537</v>
      </c>
      <c r="F7934" s="30" t="s">
        <v>16</v>
      </c>
      <c r="G7934" s="30" t="s">
        <v>14</v>
      </c>
      <c r="H7934" s="23">
        <v>0</v>
      </c>
      <c r="I7934" s="27" t="s">
        <v>13539</v>
      </c>
      <c r="J7934" s="28" t="s">
        <v>13538</v>
      </c>
      <c r="K7934" s="17" t="str">
        <f>IF((LEN(relatorio_Ananindeua3[[#This Row],[CIF/CPF/CNPJ]])=14),relatorio_Ananindeua3[[#This Row],[CIF/CPF/CNPJ]],relatorio_Ananindeua3[[#This Row],[Coluna2]])</f>
        <v>54542728000174</v>
      </c>
      <c r="L7934" s="17" t="str">
        <f t="shared" si="124"/>
        <v>545******74</v>
      </c>
    </row>
    <row r="7935" spans="1:12" x14ac:dyDescent="0.25">
      <c r="A7935" s="29" t="s">
        <v>13460</v>
      </c>
      <c r="B7935" s="29" t="s">
        <v>13461</v>
      </c>
      <c r="C7935" s="29" t="s">
        <v>34</v>
      </c>
      <c r="D7935" s="24" t="s">
        <v>13612</v>
      </c>
      <c r="E7935" s="25" t="s">
        <v>13537</v>
      </c>
      <c r="F7935" s="30" t="s">
        <v>16</v>
      </c>
      <c r="G7935" s="30" t="s">
        <v>14</v>
      </c>
      <c r="H7935" s="23">
        <v>0</v>
      </c>
      <c r="I7935" s="27" t="s">
        <v>13539</v>
      </c>
      <c r="J7935" s="28" t="s">
        <v>13538</v>
      </c>
      <c r="K7935" s="17" t="str">
        <f>IF((LEN(relatorio_Ananindeua3[[#This Row],[CIF/CPF/CNPJ]])=14),relatorio_Ananindeua3[[#This Row],[CIF/CPF/CNPJ]],relatorio_Ananindeua3[[#This Row],[Coluna2]])</f>
        <v>54530730000123</v>
      </c>
      <c r="L7935" s="17" t="str">
        <f t="shared" si="124"/>
        <v>545******23</v>
      </c>
    </row>
    <row r="7936" spans="1:12" x14ac:dyDescent="0.25">
      <c r="A7936" s="29" t="s">
        <v>13613</v>
      </c>
      <c r="B7936" s="29" t="s">
        <v>13614</v>
      </c>
      <c r="C7936" s="29" t="s">
        <v>32</v>
      </c>
      <c r="D7936" s="24" t="s">
        <v>13615</v>
      </c>
      <c r="E7936" s="25" t="s">
        <v>13537</v>
      </c>
      <c r="F7936" s="30" t="s">
        <v>16</v>
      </c>
      <c r="G7936" s="30" t="s">
        <v>14</v>
      </c>
      <c r="H7936" s="23">
        <v>0</v>
      </c>
      <c r="I7936" s="27" t="s">
        <v>13539</v>
      </c>
      <c r="J7936" s="28" t="s">
        <v>13538</v>
      </c>
      <c r="K7936" s="17" t="str">
        <f>IF((LEN(relatorio_Ananindeua3[[#This Row],[CIF/CPF/CNPJ]])=14),relatorio_Ananindeua3[[#This Row],[CIF/CPF/CNPJ]],relatorio_Ananindeua3[[#This Row],[Coluna2]])</f>
        <v>54538714000187</v>
      </c>
      <c r="L7936" s="17" t="str">
        <f t="shared" si="124"/>
        <v>545******87</v>
      </c>
    </row>
    <row r="7937" spans="1:12" x14ac:dyDescent="0.25">
      <c r="A7937" s="29" t="s">
        <v>13616</v>
      </c>
      <c r="B7937" s="29" t="s">
        <v>13617</v>
      </c>
      <c r="C7937" s="29" t="s">
        <v>32</v>
      </c>
      <c r="D7937" s="24" t="s">
        <v>13618</v>
      </c>
      <c r="E7937" s="25" t="s">
        <v>13537</v>
      </c>
      <c r="F7937" s="30" t="s">
        <v>16</v>
      </c>
      <c r="G7937" s="30" t="s">
        <v>14</v>
      </c>
      <c r="H7937" s="23">
        <v>0</v>
      </c>
      <c r="I7937" s="27" t="s">
        <v>13539</v>
      </c>
      <c r="J7937" s="28" t="s">
        <v>13538</v>
      </c>
      <c r="K7937" s="17" t="str">
        <f>IF((LEN(relatorio_Ananindeua3[[#This Row],[CIF/CPF/CNPJ]])=14),relatorio_Ananindeua3[[#This Row],[CIF/CPF/CNPJ]],relatorio_Ananindeua3[[#This Row],[Coluna2]])</f>
        <v>54543851000100</v>
      </c>
      <c r="L7937" s="17" t="str">
        <f t="shared" si="124"/>
        <v>545******00</v>
      </c>
    </row>
    <row r="7938" spans="1:12" x14ac:dyDescent="0.25">
      <c r="A7938" s="29" t="s">
        <v>13619</v>
      </c>
      <c r="B7938" s="29" t="s">
        <v>13620</v>
      </c>
      <c r="C7938" s="29" t="s">
        <v>32</v>
      </c>
      <c r="D7938" s="24" t="s">
        <v>13621</v>
      </c>
      <c r="E7938" s="25" t="s">
        <v>13537</v>
      </c>
      <c r="F7938" s="30" t="s">
        <v>16</v>
      </c>
      <c r="G7938" s="30" t="s">
        <v>14</v>
      </c>
      <c r="H7938" s="23">
        <v>0</v>
      </c>
      <c r="I7938" s="27" t="s">
        <v>13539</v>
      </c>
      <c r="J7938" s="28" t="s">
        <v>13538</v>
      </c>
      <c r="K7938" s="17" t="str">
        <f>IF((LEN(relatorio_Ananindeua3[[#This Row],[CIF/CPF/CNPJ]])=14),relatorio_Ananindeua3[[#This Row],[CIF/CPF/CNPJ]],relatorio_Ananindeua3[[#This Row],[Coluna2]])</f>
        <v>54533115000170</v>
      </c>
      <c r="L7938" s="17" t="str">
        <f t="shared" si="124"/>
        <v>545******70</v>
      </c>
    </row>
    <row r="7939" spans="1:12" x14ac:dyDescent="0.25">
      <c r="A7939" s="29" t="s">
        <v>13622</v>
      </c>
      <c r="B7939" s="29" t="s">
        <v>13623</v>
      </c>
      <c r="C7939" s="29" t="s">
        <v>32</v>
      </c>
      <c r="D7939" s="24" t="s">
        <v>13624</v>
      </c>
      <c r="E7939" s="25" t="s">
        <v>13537</v>
      </c>
      <c r="F7939" s="30" t="s">
        <v>16</v>
      </c>
      <c r="G7939" s="30" t="s">
        <v>14</v>
      </c>
      <c r="H7939" s="23">
        <v>0</v>
      </c>
      <c r="I7939" s="27" t="s">
        <v>13539</v>
      </c>
      <c r="J7939" s="28" t="s">
        <v>13538</v>
      </c>
      <c r="K7939" s="17" t="str">
        <f>IF((LEN(relatorio_Ananindeua3[[#This Row],[CIF/CPF/CNPJ]])=14),relatorio_Ananindeua3[[#This Row],[CIF/CPF/CNPJ]],relatorio_Ananindeua3[[#This Row],[Coluna2]])</f>
        <v>54541285000105</v>
      </c>
      <c r="L7939" s="17" t="str">
        <f t="shared" si="124"/>
        <v>545******05</v>
      </c>
    </row>
    <row r="7940" spans="1:12" x14ac:dyDescent="0.25">
      <c r="A7940" s="29" t="s">
        <v>13625</v>
      </c>
      <c r="B7940" s="29" t="s">
        <v>13626</v>
      </c>
      <c r="C7940" s="29" t="s">
        <v>32</v>
      </c>
      <c r="D7940" s="24" t="s">
        <v>13627</v>
      </c>
      <c r="E7940" s="25" t="s">
        <v>13537</v>
      </c>
      <c r="F7940" s="30" t="s">
        <v>16</v>
      </c>
      <c r="G7940" s="30" t="s">
        <v>14</v>
      </c>
      <c r="H7940" s="23">
        <v>0</v>
      </c>
      <c r="I7940" s="27" t="s">
        <v>13539</v>
      </c>
      <c r="J7940" s="28" t="s">
        <v>13538</v>
      </c>
      <c r="K7940" s="17" t="str">
        <f>IF((LEN(relatorio_Ananindeua3[[#This Row],[CIF/CPF/CNPJ]])=14),relatorio_Ananindeua3[[#This Row],[CIF/CPF/CNPJ]],relatorio_Ananindeua3[[#This Row],[Coluna2]])</f>
        <v>54536484000117</v>
      </c>
      <c r="L7940" s="17" t="str">
        <f t="shared" si="124"/>
        <v>545******17</v>
      </c>
    </row>
    <row r="7941" spans="1:12" x14ac:dyDescent="0.25">
      <c r="A7941" s="29" t="s">
        <v>13628</v>
      </c>
      <c r="B7941" s="29" t="s">
        <v>13629</v>
      </c>
      <c r="C7941" s="29" t="s">
        <v>32</v>
      </c>
      <c r="D7941" s="24" t="s">
        <v>13630</v>
      </c>
      <c r="E7941" s="25" t="s">
        <v>13537</v>
      </c>
      <c r="F7941" s="30" t="s">
        <v>16</v>
      </c>
      <c r="G7941" s="30" t="s">
        <v>14</v>
      </c>
      <c r="H7941" s="23">
        <v>0</v>
      </c>
      <c r="I7941" s="27" t="s">
        <v>13539</v>
      </c>
      <c r="J7941" s="28" t="s">
        <v>13538</v>
      </c>
      <c r="K7941" s="17" t="str">
        <f>IF((LEN(relatorio_Ananindeua3[[#This Row],[CIF/CPF/CNPJ]])=14),relatorio_Ananindeua3[[#This Row],[CIF/CPF/CNPJ]],relatorio_Ananindeua3[[#This Row],[Coluna2]])</f>
        <v>54539840000156</v>
      </c>
      <c r="L7941" s="17" t="str">
        <f t="shared" si="124"/>
        <v>545******56</v>
      </c>
    </row>
    <row r="7942" spans="1:12" x14ac:dyDescent="0.25">
      <c r="A7942" s="29" t="s">
        <v>13631</v>
      </c>
      <c r="B7942" s="29" t="s">
        <v>13632</v>
      </c>
      <c r="C7942" s="29" t="s">
        <v>32</v>
      </c>
      <c r="D7942" s="24" t="s">
        <v>13633</v>
      </c>
      <c r="E7942" s="25" t="s">
        <v>13537</v>
      </c>
      <c r="F7942" s="30" t="s">
        <v>16</v>
      </c>
      <c r="G7942" s="30" t="s">
        <v>14</v>
      </c>
      <c r="H7942" s="23">
        <v>0</v>
      </c>
      <c r="I7942" s="27" t="s">
        <v>13539</v>
      </c>
      <c r="J7942" s="28" t="s">
        <v>13538</v>
      </c>
      <c r="K7942" s="17" t="str">
        <f>IF((LEN(relatorio_Ananindeua3[[#This Row],[CIF/CPF/CNPJ]])=14),relatorio_Ananindeua3[[#This Row],[CIF/CPF/CNPJ]],relatorio_Ananindeua3[[#This Row],[Coluna2]])</f>
        <v>54550100000110</v>
      </c>
      <c r="L7942" s="17" t="str">
        <f t="shared" si="124"/>
        <v>545******10</v>
      </c>
    </row>
    <row r="7943" spans="1:12" x14ac:dyDescent="0.25">
      <c r="A7943" s="29" t="s">
        <v>13634</v>
      </c>
      <c r="B7943" s="29" t="s">
        <v>13635</v>
      </c>
      <c r="C7943" s="29" t="s">
        <v>32</v>
      </c>
      <c r="D7943" s="24" t="s">
        <v>13636</v>
      </c>
      <c r="E7943" s="25" t="s">
        <v>13537</v>
      </c>
      <c r="F7943" s="30" t="s">
        <v>16</v>
      </c>
      <c r="G7943" s="30" t="s">
        <v>14</v>
      </c>
      <c r="H7943" s="23">
        <v>0</v>
      </c>
      <c r="I7943" s="27" t="s">
        <v>13539</v>
      </c>
      <c r="J7943" s="28" t="s">
        <v>13538</v>
      </c>
      <c r="K7943" s="17" t="str">
        <f>IF((LEN(relatorio_Ananindeua3[[#This Row],[CIF/CPF/CNPJ]])=14),relatorio_Ananindeua3[[#This Row],[CIF/CPF/CNPJ]],relatorio_Ananindeua3[[#This Row],[Coluna2]])</f>
        <v>54550083000111</v>
      </c>
      <c r="L7943" s="17" t="str">
        <f t="shared" si="124"/>
        <v>545******11</v>
      </c>
    </row>
    <row r="7944" spans="1:12" x14ac:dyDescent="0.25">
      <c r="A7944" s="29" t="s">
        <v>13637</v>
      </c>
      <c r="B7944" s="29" t="s">
        <v>13638</v>
      </c>
      <c r="C7944" s="29" t="s">
        <v>32</v>
      </c>
      <c r="D7944" s="24" t="s">
        <v>13639</v>
      </c>
      <c r="E7944" s="25" t="s">
        <v>13537</v>
      </c>
      <c r="F7944" s="30" t="s">
        <v>16</v>
      </c>
      <c r="G7944" s="30" t="s">
        <v>14</v>
      </c>
      <c r="H7944" s="23">
        <v>0</v>
      </c>
      <c r="I7944" s="27" t="s">
        <v>13539</v>
      </c>
      <c r="J7944" s="28" t="s">
        <v>13538</v>
      </c>
      <c r="K7944" s="17" t="str">
        <f>IF((LEN(relatorio_Ananindeua3[[#This Row],[CIF/CPF/CNPJ]])=14),relatorio_Ananindeua3[[#This Row],[CIF/CPF/CNPJ]],relatorio_Ananindeua3[[#This Row],[Coluna2]])</f>
        <v>54550039000101</v>
      </c>
      <c r="L7944" s="17" t="str">
        <f t="shared" si="124"/>
        <v>545******01</v>
      </c>
    </row>
    <row r="7945" spans="1:12" x14ac:dyDescent="0.25">
      <c r="A7945" s="29" t="s">
        <v>956</v>
      </c>
      <c r="B7945" s="29" t="s">
        <v>957</v>
      </c>
      <c r="C7945" s="29" t="s">
        <v>21</v>
      </c>
      <c r="D7945" s="24" t="s">
        <v>13640</v>
      </c>
      <c r="E7945" s="25" t="s">
        <v>13537</v>
      </c>
      <c r="F7945" s="30" t="s">
        <v>19</v>
      </c>
      <c r="G7945" s="30" t="s">
        <v>13496</v>
      </c>
      <c r="H7945" s="23">
        <v>0</v>
      </c>
      <c r="I7945" s="27" t="s">
        <v>13539</v>
      </c>
      <c r="J7945" s="28">
        <v>4289.79</v>
      </c>
      <c r="K7945" s="17" t="str">
        <f>IF((LEN(relatorio_Ananindeua3[[#This Row],[CIF/CPF/CNPJ]])=14),relatorio_Ananindeua3[[#This Row],[CIF/CPF/CNPJ]],relatorio_Ananindeua3[[#This Row],[Coluna2]])</f>
        <v>17454167000125</v>
      </c>
      <c r="L7945" s="17" t="str">
        <f t="shared" si="124"/>
        <v>174******25</v>
      </c>
    </row>
    <row r="7946" spans="1:12" x14ac:dyDescent="0.25">
      <c r="A7946" s="29" t="s">
        <v>956</v>
      </c>
      <c r="B7946" s="29" t="s">
        <v>957</v>
      </c>
      <c r="C7946" s="29" t="s">
        <v>21</v>
      </c>
      <c r="D7946" s="24" t="s">
        <v>13641</v>
      </c>
      <c r="E7946" s="25" t="s">
        <v>13537</v>
      </c>
      <c r="F7946" s="30" t="s">
        <v>19</v>
      </c>
      <c r="G7946" s="30" t="s">
        <v>13496</v>
      </c>
      <c r="H7946" s="23">
        <v>0</v>
      </c>
      <c r="I7946" s="27" t="s">
        <v>13539</v>
      </c>
      <c r="J7946" s="28">
        <v>8</v>
      </c>
      <c r="K7946" s="17" t="str">
        <f>IF((LEN(relatorio_Ananindeua3[[#This Row],[CIF/CPF/CNPJ]])=14),relatorio_Ananindeua3[[#This Row],[CIF/CPF/CNPJ]],relatorio_Ananindeua3[[#This Row],[Coluna2]])</f>
        <v>17454167000125</v>
      </c>
      <c r="L7946" s="17" t="str">
        <f t="shared" si="124"/>
        <v>174******25</v>
      </c>
    </row>
    <row r="7947" spans="1:12" x14ac:dyDescent="0.25">
      <c r="A7947" s="29" t="s">
        <v>956</v>
      </c>
      <c r="B7947" s="29" t="s">
        <v>957</v>
      </c>
      <c r="C7947" s="29" t="s">
        <v>21</v>
      </c>
      <c r="D7947" s="24" t="s">
        <v>13642</v>
      </c>
      <c r="E7947" s="25" t="s">
        <v>13537</v>
      </c>
      <c r="F7947" s="30" t="s">
        <v>19</v>
      </c>
      <c r="G7947" s="30" t="s">
        <v>13496</v>
      </c>
      <c r="H7947" s="23">
        <v>0</v>
      </c>
      <c r="I7947" s="27" t="s">
        <v>13539</v>
      </c>
      <c r="J7947" s="28">
        <v>37.1</v>
      </c>
      <c r="K7947" s="17" t="str">
        <f>IF((LEN(relatorio_Ananindeua3[[#This Row],[CIF/CPF/CNPJ]])=14),relatorio_Ananindeua3[[#This Row],[CIF/CPF/CNPJ]],relatorio_Ananindeua3[[#This Row],[Coluna2]])</f>
        <v>17454167000125</v>
      </c>
      <c r="L7947" s="17" t="str">
        <f t="shared" si="124"/>
        <v>174******25</v>
      </c>
    </row>
    <row r="7948" spans="1:12" x14ac:dyDescent="0.25">
      <c r="A7948" s="29" t="s">
        <v>77</v>
      </c>
      <c r="B7948" s="29" t="s">
        <v>78</v>
      </c>
      <c r="C7948" s="29" t="s">
        <v>21</v>
      </c>
      <c r="D7948" s="24" t="s">
        <v>13643</v>
      </c>
      <c r="E7948" s="25" t="s">
        <v>13537</v>
      </c>
      <c r="F7948" s="30" t="s">
        <v>19</v>
      </c>
      <c r="G7948" s="30" t="s">
        <v>13496</v>
      </c>
      <c r="H7948" s="23">
        <v>0</v>
      </c>
      <c r="I7948" s="27" t="s">
        <v>13539</v>
      </c>
      <c r="J7948" s="28" t="s">
        <v>13538</v>
      </c>
      <c r="K7948" s="17" t="str">
        <f>IF((LEN(relatorio_Ananindeua3[[#This Row],[CIF/CPF/CNPJ]])=14),relatorio_Ananindeua3[[#This Row],[CIF/CPF/CNPJ]],relatorio_Ananindeua3[[#This Row],[Coluna2]])</f>
        <v>07418827000169</v>
      </c>
      <c r="L7948" s="17" t="str">
        <f t="shared" si="124"/>
        <v>074******69</v>
      </c>
    </row>
    <row r="7949" spans="1:12" x14ac:dyDescent="0.25">
      <c r="A7949" s="29" t="s">
        <v>77</v>
      </c>
      <c r="B7949" s="29" t="s">
        <v>78</v>
      </c>
      <c r="C7949" s="29" t="s">
        <v>21</v>
      </c>
      <c r="D7949" s="24" t="s">
        <v>13644</v>
      </c>
      <c r="E7949" s="25" t="s">
        <v>13537</v>
      </c>
      <c r="F7949" s="30" t="s">
        <v>19</v>
      </c>
      <c r="G7949" s="30" t="s">
        <v>13496</v>
      </c>
      <c r="H7949" s="23">
        <v>0</v>
      </c>
      <c r="I7949" s="27" t="s">
        <v>13539</v>
      </c>
      <c r="J7949" s="28" t="s">
        <v>13538</v>
      </c>
      <c r="K7949" s="17" t="str">
        <f>IF((LEN(relatorio_Ananindeua3[[#This Row],[CIF/CPF/CNPJ]])=14),relatorio_Ananindeua3[[#This Row],[CIF/CPF/CNPJ]],relatorio_Ananindeua3[[#This Row],[Coluna2]])</f>
        <v>07418827000169</v>
      </c>
      <c r="L7949" s="17" t="str">
        <f t="shared" si="124"/>
        <v>074******69</v>
      </c>
    </row>
    <row r="7950" spans="1:12" x14ac:dyDescent="0.25">
      <c r="A7950" s="29" t="s">
        <v>77</v>
      </c>
      <c r="B7950" s="29" t="s">
        <v>78</v>
      </c>
      <c r="C7950" s="29" t="s">
        <v>21</v>
      </c>
      <c r="D7950" s="24" t="s">
        <v>13645</v>
      </c>
      <c r="E7950" s="25" t="s">
        <v>13537</v>
      </c>
      <c r="F7950" s="30" t="s">
        <v>19</v>
      </c>
      <c r="G7950" s="30" t="s">
        <v>13496</v>
      </c>
      <c r="H7950" s="23">
        <v>0</v>
      </c>
      <c r="I7950" s="27" t="s">
        <v>13539</v>
      </c>
      <c r="J7950" s="28" t="s">
        <v>13538</v>
      </c>
      <c r="K7950" s="17" t="str">
        <f>IF((LEN(relatorio_Ananindeua3[[#This Row],[CIF/CPF/CNPJ]])=14),relatorio_Ananindeua3[[#This Row],[CIF/CPF/CNPJ]],relatorio_Ananindeua3[[#This Row],[Coluna2]])</f>
        <v>07418827000169</v>
      </c>
      <c r="L7950" s="17" t="str">
        <f t="shared" si="124"/>
        <v>074******69</v>
      </c>
    </row>
    <row r="7951" spans="1:12" x14ac:dyDescent="0.25">
      <c r="A7951" s="29" t="s">
        <v>77</v>
      </c>
      <c r="B7951" s="29" t="s">
        <v>78</v>
      </c>
      <c r="C7951" s="29" t="s">
        <v>21</v>
      </c>
      <c r="D7951" s="24" t="s">
        <v>13646</v>
      </c>
      <c r="E7951" s="25" t="s">
        <v>13537</v>
      </c>
      <c r="F7951" s="30" t="s">
        <v>19</v>
      </c>
      <c r="G7951" s="30" t="s">
        <v>13496</v>
      </c>
      <c r="H7951" s="23">
        <v>0</v>
      </c>
      <c r="I7951" s="27" t="s">
        <v>13539</v>
      </c>
      <c r="J7951" s="28" t="s">
        <v>13538</v>
      </c>
      <c r="K7951" s="17" t="str">
        <f>IF((LEN(relatorio_Ananindeua3[[#This Row],[CIF/CPF/CNPJ]])=14),relatorio_Ananindeua3[[#This Row],[CIF/CPF/CNPJ]],relatorio_Ananindeua3[[#This Row],[Coluna2]])</f>
        <v>07418827000169</v>
      </c>
      <c r="L7951" s="17" t="str">
        <f t="shared" si="124"/>
        <v>074******69</v>
      </c>
    </row>
    <row r="7952" spans="1:12" x14ac:dyDescent="0.25">
      <c r="A7952" s="29" t="s">
        <v>6904</v>
      </c>
      <c r="B7952" s="29" t="s">
        <v>6905</v>
      </c>
      <c r="C7952" s="29" t="s">
        <v>20</v>
      </c>
      <c r="D7952" s="24" t="s">
        <v>13647</v>
      </c>
      <c r="E7952" s="25" t="s">
        <v>13537</v>
      </c>
      <c r="F7952" s="30" t="s">
        <v>19</v>
      </c>
      <c r="G7952" s="30" t="s">
        <v>13496</v>
      </c>
      <c r="H7952" s="23">
        <v>0</v>
      </c>
      <c r="I7952" s="27" t="s">
        <v>13539</v>
      </c>
      <c r="J7952" s="28">
        <v>15</v>
      </c>
      <c r="K7952" s="17" t="str">
        <f>IF((LEN(relatorio_Ananindeua3[[#This Row],[CIF/CPF/CNPJ]])=14),relatorio_Ananindeua3[[#This Row],[CIF/CPF/CNPJ]],relatorio_Ananindeua3[[#This Row],[Coluna2]])</f>
        <v>46201083002393</v>
      </c>
      <c r="L7952" s="17" t="str">
        <f t="shared" si="124"/>
        <v>462******93</v>
      </c>
    </row>
    <row r="7953" spans="1:12" x14ac:dyDescent="0.25">
      <c r="A7953" s="29" t="s">
        <v>13648</v>
      </c>
      <c r="B7953" s="29" t="s">
        <v>13649</v>
      </c>
      <c r="C7953" s="29" t="s">
        <v>32</v>
      </c>
      <c r="D7953" s="24" t="s">
        <v>13650</v>
      </c>
      <c r="E7953" s="25" t="s">
        <v>13537</v>
      </c>
      <c r="F7953" s="30" t="s">
        <v>16</v>
      </c>
      <c r="G7953" s="30" t="s">
        <v>14</v>
      </c>
      <c r="H7953" s="23">
        <v>0</v>
      </c>
      <c r="I7953" s="27" t="s">
        <v>13539</v>
      </c>
      <c r="J7953" s="28" t="s">
        <v>13538</v>
      </c>
      <c r="K7953" s="17" t="str">
        <f>IF((LEN(relatorio_Ananindeua3[[#This Row],[CIF/CPF/CNPJ]])=14),relatorio_Ananindeua3[[#This Row],[CIF/CPF/CNPJ]],relatorio_Ananindeua3[[#This Row],[Coluna2]])</f>
        <v>54563270000130</v>
      </c>
      <c r="L7953" s="17" t="str">
        <f t="shared" si="124"/>
        <v>545******30</v>
      </c>
    </row>
    <row r="7954" spans="1:12" x14ac:dyDescent="0.25">
      <c r="A7954" s="29" t="s">
        <v>7744</v>
      </c>
      <c r="B7954" s="29" t="s">
        <v>7745</v>
      </c>
      <c r="C7954" s="29" t="s">
        <v>34</v>
      </c>
      <c r="D7954" s="24" t="s">
        <v>13651</v>
      </c>
      <c r="E7954" s="25" t="s">
        <v>13537</v>
      </c>
      <c r="F7954" s="30" t="s">
        <v>16</v>
      </c>
      <c r="G7954" s="30" t="s">
        <v>14</v>
      </c>
      <c r="H7954" s="23">
        <v>0</v>
      </c>
      <c r="I7954" s="27" t="s">
        <v>13539</v>
      </c>
      <c r="J7954" s="28" t="s">
        <v>13538</v>
      </c>
      <c r="K7954" s="17" t="str">
        <f>IF((LEN(relatorio_Ananindeua3[[#This Row],[CIF/CPF/CNPJ]])=14),relatorio_Ananindeua3[[#This Row],[CIF/CPF/CNPJ]],relatorio_Ananindeua3[[#This Row],[Coluna2]])</f>
        <v>48345754000100</v>
      </c>
      <c r="L7954" s="17" t="str">
        <f t="shared" ref="L7954:L8017" si="125">_xlfn.CONCAT(LEFT(A7954,3),REPT("*",6),RIGHT(A7954,2))</f>
        <v>483******00</v>
      </c>
    </row>
    <row r="7955" spans="1:12" x14ac:dyDescent="0.25">
      <c r="A7955" s="29" t="s">
        <v>13652</v>
      </c>
      <c r="B7955" s="29" t="s">
        <v>13653</v>
      </c>
      <c r="C7955" s="29" t="s">
        <v>32</v>
      </c>
      <c r="D7955" s="24" t="s">
        <v>13654</v>
      </c>
      <c r="E7955" s="25" t="s">
        <v>13537</v>
      </c>
      <c r="F7955" s="30" t="s">
        <v>16</v>
      </c>
      <c r="G7955" s="30" t="s">
        <v>14</v>
      </c>
      <c r="H7955" s="23">
        <v>0</v>
      </c>
      <c r="I7955" s="27" t="s">
        <v>13539</v>
      </c>
      <c r="J7955" s="28" t="s">
        <v>13538</v>
      </c>
      <c r="K7955" s="17" t="str">
        <f>IF((LEN(relatorio_Ananindeua3[[#This Row],[CIF/CPF/CNPJ]])=14),relatorio_Ananindeua3[[#This Row],[CIF/CPF/CNPJ]],relatorio_Ananindeua3[[#This Row],[Coluna2]])</f>
        <v>54568924000118</v>
      </c>
      <c r="L7955" s="17" t="str">
        <f t="shared" si="125"/>
        <v>545******18</v>
      </c>
    </row>
    <row r="7956" spans="1:12" x14ac:dyDescent="0.25">
      <c r="A7956" s="29" t="s">
        <v>13655</v>
      </c>
      <c r="B7956" s="29" t="s">
        <v>13656</v>
      </c>
      <c r="C7956" s="29" t="s">
        <v>32</v>
      </c>
      <c r="D7956" s="24" t="s">
        <v>13657</v>
      </c>
      <c r="E7956" s="25" t="s">
        <v>13537</v>
      </c>
      <c r="F7956" s="30" t="s">
        <v>16</v>
      </c>
      <c r="G7956" s="30" t="s">
        <v>14</v>
      </c>
      <c r="H7956" s="23">
        <v>0</v>
      </c>
      <c r="I7956" s="27" t="s">
        <v>13539</v>
      </c>
      <c r="J7956" s="28" t="s">
        <v>13538</v>
      </c>
      <c r="K7956" s="17" t="str">
        <f>IF((LEN(relatorio_Ananindeua3[[#This Row],[CIF/CPF/CNPJ]])=14),relatorio_Ananindeua3[[#This Row],[CIF/CPF/CNPJ]],relatorio_Ananindeua3[[#This Row],[Coluna2]])</f>
        <v>54566206000102</v>
      </c>
      <c r="L7956" s="17" t="str">
        <f t="shared" si="125"/>
        <v>545******02</v>
      </c>
    </row>
    <row r="7957" spans="1:12" x14ac:dyDescent="0.25">
      <c r="A7957" s="29" t="s">
        <v>13658</v>
      </c>
      <c r="B7957" s="29" t="s">
        <v>13659</v>
      </c>
      <c r="C7957" s="29" t="s">
        <v>34</v>
      </c>
      <c r="D7957" s="24" t="s">
        <v>13660</v>
      </c>
      <c r="E7957" s="25" t="s">
        <v>13537</v>
      </c>
      <c r="F7957" s="30" t="s">
        <v>16</v>
      </c>
      <c r="G7957" s="30" t="s">
        <v>14</v>
      </c>
      <c r="H7957" s="23">
        <v>0</v>
      </c>
      <c r="I7957" s="27" t="s">
        <v>13539</v>
      </c>
      <c r="J7957" s="28" t="s">
        <v>13538</v>
      </c>
      <c r="K7957" s="17" t="str">
        <f>IF((LEN(relatorio_Ananindeua3[[#This Row],[CIF/CPF/CNPJ]])=14),relatorio_Ananindeua3[[#This Row],[CIF/CPF/CNPJ]],relatorio_Ananindeua3[[#This Row],[Coluna2]])</f>
        <v>17437562000108</v>
      </c>
      <c r="L7957" s="17" t="str">
        <f t="shared" si="125"/>
        <v>174******08</v>
      </c>
    </row>
    <row r="7958" spans="1:12" x14ac:dyDescent="0.25">
      <c r="A7958" s="29" t="s">
        <v>13661</v>
      </c>
      <c r="B7958" s="29" t="s">
        <v>13662</v>
      </c>
      <c r="C7958" s="29" t="s">
        <v>32</v>
      </c>
      <c r="D7958" s="24" t="s">
        <v>13663</v>
      </c>
      <c r="E7958" s="25" t="s">
        <v>13537</v>
      </c>
      <c r="F7958" s="30" t="s">
        <v>16</v>
      </c>
      <c r="G7958" s="30" t="s">
        <v>14</v>
      </c>
      <c r="H7958" s="23">
        <v>0</v>
      </c>
      <c r="I7958" s="27" t="s">
        <v>13539</v>
      </c>
      <c r="J7958" s="28" t="s">
        <v>13538</v>
      </c>
      <c r="K7958" s="17" t="str">
        <f>IF((LEN(relatorio_Ananindeua3[[#This Row],[CIF/CPF/CNPJ]])=14),relatorio_Ananindeua3[[#This Row],[CIF/CPF/CNPJ]],relatorio_Ananindeua3[[#This Row],[Coluna2]])</f>
        <v>54555717000129</v>
      </c>
      <c r="L7958" s="17" t="str">
        <f t="shared" si="125"/>
        <v>545******29</v>
      </c>
    </row>
    <row r="7959" spans="1:12" x14ac:dyDescent="0.25">
      <c r="A7959" s="29" t="s">
        <v>13664</v>
      </c>
      <c r="B7959" s="29" t="s">
        <v>13665</v>
      </c>
      <c r="C7959" s="29" t="s">
        <v>32</v>
      </c>
      <c r="D7959" s="24" t="s">
        <v>13666</v>
      </c>
      <c r="E7959" s="25" t="s">
        <v>13537</v>
      </c>
      <c r="F7959" s="30" t="s">
        <v>16</v>
      </c>
      <c r="G7959" s="30" t="s">
        <v>14</v>
      </c>
      <c r="H7959" s="23">
        <v>0</v>
      </c>
      <c r="I7959" s="27" t="s">
        <v>13539</v>
      </c>
      <c r="J7959" s="28" t="s">
        <v>13538</v>
      </c>
      <c r="K7959" s="17" t="str">
        <f>IF((LEN(relatorio_Ananindeua3[[#This Row],[CIF/CPF/CNPJ]])=14),relatorio_Ananindeua3[[#This Row],[CIF/CPF/CNPJ]],relatorio_Ananindeua3[[#This Row],[Coluna2]])</f>
        <v>54553123000189</v>
      </c>
      <c r="L7959" s="17" t="str">
        <f t="shared" si="125"/>
        <v>545******89</v>
      </c>
    </row>
    <row r="7960" spans="1:12" x14ac:dyDescent="0.25">
      <c r="A7960" s="29" t="s">
        <v>13667</v>
      </c>
      <c r="B7960" s="29" t="s">
        <v>13668</v>
      </c>
      <c r="C7960" s="29" t="s">
        <v>34</v>
      </c>
      <c r="D7960" s="24" t="s">
        <v>13669</v>
      </c>
      <c r="E7960" s="25" t="s">
        <v>13537</v>
      </c>
      <c r="F7960" s="30" t="s">
        <v>16</v>
      </c>
      <c r="G7960" s="30" t="s">
        <v>14</v>
      </c>
      <c r="H7960" s="23">
        <v>0</v>
      </c>
      <c r="I7960" s="27" t="s">
        <v>13539</v>
      </c>
      <c r="J7960" s="28" t="s">
        <v>13538</v>
      </c>
      <c r="K7960" s="17" t="str">
        <f>IF((LEN(relatorio_Ananindeua3[[#This Row],[CIF/CPF/CNPJ]])=14),relatorio_Ananindeua3[[#This Row],[CIF/CPF/CNPJ]],relatorio_Ananindeua3[[#This Row],[Coluna2]])</f>
        <v>41192413000100</v>
      </c>
      <c r="L7960" s="17" t="str">
        <f t="shared" si="125"/>
        <v>411******00</v>
      </c>
    </row>
    <row r="7961" spans="1:12" x14ac:dyDescent="0.25">
      <c r="A7961" s="29" t="s">
        <v>13670</v>
      </c>
      <c r="B7961" s="29" t="s">
        <v>13671</v>
      </c>
      <c r="C7961" s="29" t="s">
        <v>32</v>
      </c>
      <c r="D7961" s="24" t="s">
        <v>13672</v>
      </c>
      <c r="E7961" s="25" t="s">
        <v>13537</v>
      </c>
      <c r="F7961" s="30" t="s">
        <v>16</v>
      </c>
      <c r="G7961" s="30" t="s">
        <v>14</v>
      </c>
      <c r="H7961" s="23">
        <v>0</v>
      </c>
      <c r="I7961" s="27" t="s">
        <v>13539</v>
      </c>
      <c r="J7961" s="28" t="s">
        <v>13538</v>
      </c>
      <c r="K7961" s="17" t="str">
        <f>IF((LEN(relatorio_Ananindeua3[[#This Row],[CIF/CPF/CNPJ]])=14),relatorio_Ananindeua3[[#This Row],[CIF/CPF/CNPJ]],relatorio_Ananindeua3[[#This Row],[Coluna2]])</f>
        <v>54564365000178</v>
      </c>
      <c r="L7961" s="17" t="str">
        <f t="shared" si="125"/>
        <v>545******78</v>
      </c>
    </row>
    <row r="7962" spans="1:12" x14ac:dyDescent="0.25">
      <c r="A7962" s="29" t="s">
        <v>13673</v>
      </c>
      <c r="B7962" s="29" t="s">
        <v>13674</v>
      </c>
      <c r="C7962" s="29" t="s">
        <v>32</v>
      </c>
      <c r="D7962" s="24" t="s">
        <v>13675</v>
      </c>
      <c r="E7962" s="25" t="s">
        <v>13537</v>
      </c>
      <c r="F7962" s="30" t="s">
        <v>16</v>
      </c>
      <c r="G7962" s="30" t="s">
        <v>14</v>
      </c>
      <c r="H7962" s="23">
        <v>0</v>
      </c>
      <c r="I7962" s="27" t="s">
        <v>13539</v>
      </c>
      <c r="J7962" s="28" t="s">
        <v>13538</v>
      </c>
      <c r="K7962" s="17" t="str">
        <f>IF((LEN(relatorio_Ananindeua3[[#This Row],[CIF/CPF/CNPJ]])=14),relatorio_Ananindeua3[[#This Row],[CIF/CPF/CNPJ]],relatorio_Ananindeua3[[#This Row],[Coluna2]])</f>
        <v>54555797000112</v>
      </c>
      <c r="L7962" s="17" t="str">
        <f t="shared" si="125"/>
        <v>545******12</v>
      </c>
    </row>
    <row r="7963" spans="1:12" x14ac:dyDescent="0.25">
      <c r="A7963" s="29" t="s">
        <v>13676</v>
      </c>
      <c r="B7963" s="29" t="s">
        <v>13677</v>
      </c>
      <c r="C7963" s="29" t="s">
        <v>32</v>
      </c>
      <c r="D7963" s="24" t="s">
        <v>13678</v>
      </c>
      <c r="E7963" s="25" t="s">
        <v>13537</v>
      </c>
      <c r="F7963" s="30" t="s">
        <v>16</v>
      </c>
      <c r="G7963" s="30" t="s">
        <v>14</v>
      </c>
      <c r="H7963" s="23">
        <v>0</v>
      </c>
      <c r="I7963" s="27" t="s">
        <v>13539</v>
      </c>
      <c r="J7963" s="28" t="s">
        <v>13538</v>
      </c>
      <c r="K7963" s="17" t="str">
        <f>IF((LEN(relatorio_Ananindeua3[[#This Row],[CIF/CPF/CNPJ]])=14),relatorio_Ananindeua3[[#This Row],[CIF/CPF/CNPJ]],relatorio_Ananindeua3[[#This Row],[Coluna2]])</f>
        <v>54564599000115</v>
      </c>
      <c r="L7963" s="17" t="str">
        <f t="shared" si="125"/>
        <v>545******15</v>
      </c>
    </row>
    <row r="7964" spans="1:12" x14ac:dyDescent="0.25">
      <c r="A7964" s="29" t="s">
        <v>13679</v>
      </c>
      <c r="B7964" s="29" t="s">
        <v>13680</v>
      </c>
      <c r="C7964" s="29" t="s">
        <v>32</v>
      </c>
      <c r="D7964" s="24" t="s">
        <v>13681</v>
      </c>
      <c r="E7964" s="25" t="s">
        <v>13537</v>
      </c>
      <c r="F7964" s="30" t="s">
        <v>16</v>
      </c>
      <c r="G7964" s="30" t="s">
        <v>14</v>
      </c>
      <c r="H7964" s="23">
        <v>0</v>
      </c>
      <c r="I7964" s="27" t="s">
        <v>13539</v>
      </c>
      <c r="J7964" s="28" t="s">
        <v>13538</v>
      </c>
      <c r="K7964" s="17" t="str">
        <f>IF((LEN(relatorio_Ananindeua3[[#This Row],[CIF/CPF/CNPJ]])=14),relatorio_Ananindeua3[[#This Row],[CIF/CPF/CNPJ]],relatorio_Ananindeua3[[#This Row],[Coluna2]])</f>
        <v>54552508000121</v>
      </c>
      <c r="L7964" s="17" t="str">
        <f t="shared" si="125"/>
        <v>545******21</v>
      </c>
    </row>
    <row r="7965" spans="1:12" x14ac:dyDescent="0.25">
      <c r="A7965" s="29" t="s">
        <v>13682</v>
      </c>
      <c r="B7965" s="29" t="s">
        <v>13683</v>
      </c>
      <c r="C7965" s="29" t="s">
        <v>32</v>
      </c>
      <c r="D7965" s="24" t="s">
        <v>13684</v>
      </c>
      <c r="E7965" s="25" t="s">
        <v>13537</v>
      </c>
      <c r="F7965" s="30" t="s">
        <v>16</v>
      </c>
      <c r="G7965" s="30" t="s">
        <v>14</v>
      </c>
      <c r="H7965" s="23">
        <v>0</v>
      </c>
      <c r="I7965" s="27" t="s">
        <v>13539</v>
      </c>
      <c r="J7965" s="28" t="s">
        <v>13538</v>
      </c>
      <c r="K7965" s="17" t="str">
        <f>IF((LEN(relatorio_Ananindeua3[[#This Row],[CIF/CPF/CNPJ]])=14),relatorio_Ananindeua3[[#This Row],[CIF/CPF/CNPJ]],relatorio_Ananindeua3[[#This Row],[Coluna2]])</f>
        <v>54563926000114</v>
      </c>
      <c r="L7965" s="17" t="str">
        <f t="shared" si="125"/>
        <v>545******14</v>
      </c>
    </row>
    <row r="7966" spans="1:12" x14ac:dyDescent="0.25">
      <c r="A7966" s="29" t="s">
        <v>13685</v>
      </c>
      <c r="B7966" s="29" t="s">
        <v>13686</v>
      </c>
      <c r="C7966" s="29" t="s">
        <v>32</v>
      </c>
      <c r="D7966" s="24" t="s">
        <v>13687</v>
      </c>
      <c r="E7966" s="25" t="s">
        <v>13537</v>
      </c>
      <c r="F7966" s="30" t="s">
        <v>16</v>
      </c>
      <c r="G7966" s="30" t="s">
        <v>14</v>
      </c>
      <c r="H7966" s="23">
        <v>0</v>
      </c>
      <c r="I7966" s="27" t="s">
        <v>13539</v>
      </c>
      <c r="J7966" s="28" t="s">
        <v>13538</v>
      </c>
      <c r="K7966" s="17" t="str">
        <f>IF((LEN(relatorio_Ananindeua3[[#This Row],[CIF/CPF/CNPJ]])=14),relatorio_Ananindeua3[[#This Row],[CIF/CPF/CNPJ]],relatorio_Ananindeua3[[#This Row],[Coluna2]])</f>
        <v>54566686000101</v>
      </c>
      <c r="L7966" s="17" t="str">
        <f t="shared" si="125"/>
        <v>545******01</v>
      </c>
    </row>
    <row r="7967" spans="1:12" x14ac:dyDescent="0.25">
      <c r="A7967" s="29" t="s">
        <v>13688</v>
      </c>
      <c r="B7967" s="29" t="s">
        <v>13689</v>
      </c>
      <c r="C7967" s="29" t="s">
        <v>32</v>
      </c>
      <c r="D7967" s="24" t="s">
        <v>13690</v>
      </c>
      <c r="E7967" s="25" t="s">
        <v>13537</v>
      </c>
      <c r="F7967" s="30" t="s">
        <v>16</v>
      </c>
      <c r="G7967" s="30" t="s">
        <v>14</v>
      </c>
      <c r="H7967" s="23">
        <v>0</v>
      </c>
      <c r="I7967" s="27" t="s">
        <v>13539</v>
      </c>
      <c r="J7967" s="28" t="s">
        <v>13538</v>
      </c>
      <c r="K7967" s="17" t="str">
        <f>IF((LEN(relatorio_Ananindeua3[[#This Row],[CIF/CPF/CNPJ]])=14),relatorio_Ananindeua3[[#This Row],[CIF/CPF/CNPJ]],relatorio_Ananindeua3[[#This Row],[Coluna2]])</f>
        <v>54554011000142</v>
      </c>
      <c r="L7967" s="17" t="str">
        <f t="shared" si="125"/>
        <v>545******42</v>
      </c>
    </row>
    <row r="7968" spans="1:12" x14ac:dyDescent="0.25">
      <c r="A7968" s="29" t="s">
        <v>13691</v>
      </c>
      <c r="B7968" s="29" t="s">
        <v>13692</v>
      </c>
      <c r="C7968" s="29" t="s">
        <v>32</v>
      </c>
      <c r="D7968" s="24" t="s">
        <v>13693</v>
      </c>
      <c r="E7968" s="25" t="s">
        <v>13537</v>
      </c>
      <c r="F7968" s="30" t="s">
        <v>16</v>
      </c>
      <c r="G7968" s="30" t="s">
        <v>14</v>
      </c>
      <c r="H7968" s="23">
        <v>0</v>
      </c>
      <c r="I7968" s="27" t="s">
        <v>13539</v>
      </c>
      <c r="J7968" s="28" t="s">
        <v>13538</v>
      </c>
      <c r="K7968" s="17" t="str">
        <f>IF((LEN(relatorio_Ananindeua3[[#This Row],[CIF/CPF/CNPJ]])=14),relatorio_Ananindeua3[[#This Row],[CIF/CPF/CNPJ]],relatorio_Ananindeua3[[#This Row],[Coluna2]])</f>
        <v>54565271000113</v>
      </c>
      <c r="L7968" s="17" t="str">
        <f t="shared" si="125"/>
        <v>545******13</v>
      </c>
    </row>
    <row r="7969" spans="1:12" x14ac:dyDescent="0.25">
      <c r="A7969" s="29" t="s">
        <v>13694</v>
      </c>
      <c r="B7969" s="29" t="s">
        <v>13695</v>
      </c>
      <c r="C7969" s="29" t="s">
        <v>32</v>
      </c>
      <c r="D7969" s="24" t="s">
        <v>13696</v>
      </c>
      <c r="E7969" s="25" t="s">
        <v>13537</v>
      </c>
      <c r="F7969" s="30" t="s">
        <v>16</v>
      </c>
      <c r="G7969" s="30" t="s">
        <v>14</v>
      </c>
      <c r="H7969" s="23">
        <v>0</v>
      </c>
      <c r="I7969" s="27" t="s">
        <v>13539</v>
      </c>
      <c r="J7969" s="28" t="s">
        <v>13538</v>
      </c>
      <c r="K7969" s="17" t="str">
        <f>IF((LEN(relatorio_Ananindeua3[[#This Row],[CIF/CPF/CNPJ]])=14),relatorio_Ananindeua3[[#This Row],[CIF/CPF/CNPJ]],relatorio_Ananindeua3[[#This Row],[Coluna2]])</f>
        <v>54555327000159</v>
      </c>
      <c r="L7969" s="17" t="str">
        <f t="shared" si="125"/>
        <v>545******59</v>
      </c>
    </row>
    <row r="7970" spans="1:12" x14ac:dyDescent="0.25">
      <c r="A7970" s="29" t="s">
        <v>13697</v>
      </c>
      <c r="B7970" s="29" t="s">
        <v>13698</v>
      </c>
      <c r="C7970" s="29" t="s">
        <v>32</v>
      </c>
      <c r="D7970" s="24" t="s">
        <v>13699</v>
      </c>
      <c r="E7970" s="25" t="s">
        <v>13537</v>
      </c>
      <c r="F7970" s="30" t="s">
        <v>16</v>
      </c>
      <c r="G7970" s="30" t="s">
        <v>14</v>
      </c>
      <c r="H7970" s="23">
        <v>0</v>
      </c>
      <c r="I7970" s="27" t="s">
        <v>13539</v>
      </c>
      <c r="J7970" s="28" t="s">
        <v>13538</v>
      </c>
      <c r="K7970" s="17" t="str">
        <f>IF((LEN(relatorio_Ananindeua3[[#This Row],[CIF/CPF/CNPJ]])=14),relatorio_Ananindeua3[[#This Row],[CIF/CPF/CNPJ]],relatorio_Ananindeua3[[#This Row],[Coluna2]])</f>
        <v>54554235000154</v>
      </c>
      <c r="L7970" s="17" t="str">
        <f t="shared" si="125"/>
        <v>545******54</v>
      </c>
    </row>
    <row r="7971" spans="1:12" x14ac:dyDescent="0.25">
      <c r="A7971" s="29" t="s">
        <v>13700</v>
      </c>
      <c r="B7971" s="29" t="s">
        <v>13701</v>
      </c>
      <c r="C7971" s="29" t="s">
        <v>34</v>
      </c>
      <c r="D7971" s="24" t="s">
        <v>13702</v>
      </c>
      <c r="E7971" s="25" t="s">
        <v>13537</v>
      </c>
      <c r="F7971" s="30" t="s">
        <v>16</v>
      </c>
      <c r="G7971" s="30" t="s">
        <v>14</v>
      </c>
      <c r="H7971" s="23">
        <v>0</v>
      </c>
      <c r="I7971" s="27" t="s">
        <v>13539</v>
      </c>
      <c r="J7971" s="28" t="s">
        <v>13538</v>
      </c>
      <c r="K7971" s="17" t="str">
        <f>IF((LEN(relatorio_Ananindeua3[[#This Row],[CIF/CPF/CNPJ]])=14),relatorio_Ananindeua3[[#This Row],[CIF/CPF/CNPJ]],relatorio_Ananindeua3[[#This Row],[Coluna2]])</f>
        <v>42068374000199</v>
      </c>
      <c r="L7971" s="17" t="str">
        <f t="shared" si="125"/>
        <v>420******99</v>
      </c>
    </row>
    <row r="7972" spans="1:12" x14ac:dyDescent="0.25">
      <c r="A7972" s="29" t="s">
        <v>13703</v>
      </c>
      <c r="B7972" s="29" t="s">
        <v>13704</v>
      </c>
      <c r="C7972" s="29" t="s">
        <v>32</v>
      </c>
      <c r="D7972" s="24" t="s">
        <v>13705</v>
      </c>
      <c r="E7972" s="25" t="s">
        <v>13537</v>
      </c>
      <c r="F7972" s="30" t="s">
        <v>16</v>
      </c>
      <c r="G7972" s="30" t="s">
        <v>14</v>
      </c>
      <c r="H7972" s="23">
        <v>0</v>
      </c>
      <c r="I7972" s="27" t="s">
        <v>13539</v>
      </c>
      <c r="J7972" s="28" t="s">
        <v>13538</v>
      </c>
      <c r="K7972" s="17" t="str">
        <f>IF((LEN(relatorio_Ananindeua3[[#This Row],[CIF/CPF/CNPJ]])=14),relatorio_Ananindeua3[[#This Row],[CIF/CPF/CNPJ]],relatorio_Ananindeua3[[#This Row],[Coluna2]])</f>
        <v>54553427000146</v>
      </c>
      <c r="L7972" s="17" t="str">
        <f t="shared" si="125"/>
        <v>545******46</v>
      </c>
    </row>
    <row r="7973" spans="1:12" x14ac:dyDescent="0.25">
      <c r="A7973" s="29" t="s">
        <v>13706</v>
      </c>
      <c r="B7973" s="29" t="s">
        <v>13707</v>
      </c>
      <c r="C7973" s="29" t="s">
        <v>32</v>
      </c>
      <c r="D7973" s="24" t="s">
        <v>13708</v>
      </c>
      <c r="E7973" s="25" t="s">
        <v>13537</v>
      </c>
      <c r="F7973" s="30" t="s">
        <v>16</v>
      </c>
      <c r="G7973" s="30" t="s">
        <v>14</v>
      </c>
      <c r="H7973" s="23">
        <v>0</v>
      </c>
      <c r="I7973" s="27" t="s">
        <v>13539</v>
      </c>
      <c r="J7973" s="28" t="s">
        <v>13538</v>
      </c>
      <c r="K7973" s="17" t="str">
        <f>IF((LEN(relatorio_Ananindeua3[[#This Row],[CIF/CPF/CNPJ]])=14),relatorio_Ananindeua3[[#This Row],[CIF/CPF/CNPJ]],relatorio_Ananindeua3[[#This Row],[Coluna2]])</f>
        <v>54568447000190</v>
      </c>
      <c r="L7973" s="17" t="str">
        <f t="shared" si="125"/>
        <v>545******90</v>
      </c>
    </row>
    <row r="7974" spans="1:12" x14ac:dyDescent="0.25">
      <c r="A7974" s="29" t="s">
        <v>13709</v>
      </c>
      <c r="B7974" s="29" t="s">
        <v>13710</v>
      </c>
      <c r="C7974" s="29" t="s">
        <v>32</v>
      </c>
      <c r="D7974" s="24" t="s">
        <v>13711</v>
      </c>
      <c r="E7974" s="25" t="s">
        <v>13537</v>
      </c>
      <c r="F7974" s="30" t="s">
        <v>16</v>
      </c>
      <c r="G7974" s="30" t="s">
        <v>14</v>
      </c>
      <c r="H7974" s="23">
        <v>0</v>
      </c>
      <c r="I7974" s="27" t="s">
        <v>13539</v>
      </c>
      <c r="J7974" s="28" t="s">
        <v>13538</v>
      </c>
      <c r="K7974" s="17" t="str">
        <f>IF((LEN(relatorio_Ananindeua3[[#This Row],[CIF/CPF/CNPJ]])=14),relatorio_Ananindeua3[[#This Row],[CIF/CPF/CNPJ]],relatorio_Ananindeua3[[#This Row],[Coluna2]])</f>
        <v>54565505000122</v>
      </c>
      <c r="L7974" s="17" t="str">
        <f t="shared" si="125"/>
        <v>545******22</v>
      </c>
    </row>
    <row r="7975" spans="1:12" x14ac:dyDescent="0.25">
      <c r="A7975" s="29" t="s">
        <v>13712</v>
      </c>
      <c r="B7975" s="29" t="s">
        <v>13713</v>
      </c>
      <c r="C7975" s="29" t="s">
        <v>32</v>
      </c>
      <c r="D7975" s="24" t="s">
        <v>13714</v>
      </c>
      <c r="E7975" s="25" t="s">
        <v>13537</v>
      </c>
      <c r="F7975" s="30" t="s">
        <v>16</v>
      </c>
      <c r="G7975" s="30" t="s">
        <v>14</v>
      </c>
      <c r="H7975" s="23">
        <v>0</v>
      </c>
      <c r="I7975" s="27" t="s">
        <v>13539</v>
      </c>
      <c r="J7975" s="28" t="s">
        <v>13538</v>
      </c>
      <c r="K7975" s="17" t="str">
        <f>IF((LEN(relatorio_Ananindeua3[[#This Row],[CIF/CPF/CNPJ]])=14),relatorio_Ananindeua3[[#This Row],[CIF/CPF/CNPJ]],relatorio_Ananindeua3[[#This Row],[Coluna2]])</f>
        <v>54566893000166</v>
      </c>
      <c r="L7975" s="17" t="str">
        <f t="shared" si="125"/>
        <v>545******66</v>
      </c>
    </row>
    <row r="7976" spans="1:12" x14ac:dyDescent="0.25">
      <c r="A7976" s="29" t="s">
        <v>13715</v>
      </c>
      <c r="B7976" s="29" t="s">
        <v>13716</v>
      </c>
      <c r="C7976" s="29" t="s">
        <v>34</v>
      </c>
      <c r="D7976" s="24" t="s">
        <v>13717</v>
      </c>
      <c r="E7976" s="25" t="s">
        <v>13537</v>
      </c>
      <c r="F7976" s="30" t="s">
        <v>16</v>
      </c>
      <c r="G7976" s="30" t="s">
        <v>14</v>
      </c>
      <c r="H7976" s="23">
        <v>0</v>
      </c>
      <c r="I7976" s="27" t="s">
        <v>13539</v>
      </c>
      <c r="J7976" s="28" t="s">
        <v>13538</v>
      </c>
      <c r="K7976" s="17" t="str">
        <f>IF((LEN(relatorio_Ananindeua3[[#This Row],[CIF/CPF/CNPJ]])=14),relatorio_Ananindeua3[[#This Row],[CIF/CPF/CNPJ]],relatorio_Ananindeua3[[#This Row],[Coluna2]])</f>
        <v>45129697000133</v>
      </c>
      <c r="L7976" s="17" t="str">
        <f t="shared" si="125"/>
        <v>451******33</v>
      </c>
    </row>
    <row r="7977" spans="1:12" x14ac:dyDescent="0.25">
      <c r="A7977" s="29" t="s">
        <v>13718</v>
      </c>
      <c r="B7977" s="29" t="s">
        <v>13719</v>
      </c>
      <c r="C7977" s="29" t="s">
        <v>34</v>
      </c>
      <c r="D7977" s="24" t="s">
        <v>13720</v>
      </c>
      <c r="E7977" s="25" t="s">
        <v>13537</v>
      </c>
      <c r="F7977" s="30" t="s">
        <v>16</v>
      </c>
      <c r="G7977" s="30" t="s">
        <v>14</v>
      </c>
      <c r="H7977" s="23">
        <v>0</v>
      </c>
      <c r="I7977" s="27" t="s">
        <v>13539</v>
      </c>
      <c r="J7977" s="28" t="s">
        <v>13538</v>
      </c>
      <c r="K7977" s="17" t="str">
        <f>IF((LEN(relatorio_Ananindeua3[[#This Row],[CIF/CPF/CNPJ]])=14),relatorio_Ananindeua3[[#This Row],[CIF/CPF/CNPJ]],relatorio_Ananindeua3[[#This Row],[Coluna2]])</f>
        <v>34417470000177</v>
      </c>
      <c r="L7977" s="17" t="str">
        <f t="shared" si="125"/>
        <v>344******77</v>
      </c>
    </row>
    <row r="7978" spans="1:12" x14ac:dyDescent="0.25">
      <c r="A7978" s="29" t="s">
        <v>13721</v>
      </c>
      <c r="B7978" s="29" t="s">
        <v>13722</v>
      </c>
      <c r="C7978" s="29" t="s">
        <v>34</v>
      </c>
      <c r="D7978" s="24" t="s">
        <v>13723</v>
      </c>
      <c r="E7978" s="25" t="s">
        <v>13537</v>
      </c>
      <c r="F7978" s="30" t="s">
        <v>16</v>
      </c>
      <c r="G7978" s="30" t="s">
        <v>14</v>
      </c>
      <c r="H7978" s="23">
        <v>0</v>
      </c>
      <c r="I7978" s="27" t="s">
        <v>13539</v>
      </c>
      <c r="J7978" s="28" t="s">
        <v>13538</v>
      </c>
      <c r="K7978" s="17" t="str">
        <f>IF((LEN(relatorio_Ananindeua3[[#This Row],[CIF/CPF/CNPJ]])=14),relatorio_Ananindeua3[[#This Row],[CIF/CPF/CNPJ]],relatorio_Ananindeua3[[#This Row],[Coluna2]])</f>
        <v>46617367000150</v>
      </c>
      <c r="L7978" s="17" t="str">
        <f t="shared" si="125"/>
        <v>466******50</v>
      </c>
    </row>
    <row r="7979" spans="1:12" x14ac:dyDescent="0.25">
      <c r="A7979" s="29" t="s">
        <v>11600</v>
      </c>
      <c r="B7979" s="29" t="s">
        <v>11601</v>
      </c>
      <c r="C7979" s="29" t="s">
        <v>34</v>
      </c>
      <c r="D7979" s="24" t="s">
        <v>13724</v>
      </c>
      <c r="E7979" s="25" t="s">
        <v>13537</v>
      </c>
      <c r="F7979" s="30" t="s">
        <v>16</v>
      </c>
      <c r="G7979" s="30" t="s">
        <v>14</v>
      </c>
      <c r="H7979" s="23">
        <v>0</v>
      </c>
      <c r="I7979" s="27" t="s">
        <v>13539</v>
      </c>
      <c r="J7979" s="28" t="s">
        <v>13538</v>
      </c>
      <c r="K7979" s="17" t="str">
        <f>IF((LEN(relatorio_Ananindeua3[[#This Row],[CIF/CPF/CNPJ]])=14),relatorio_Ananindeua3[[#This Row],[CIF/CPF/CNPJ]],relatorio_Ananindeua3[[#This Row],[Coluna2]])</f>
        <v>53873556000159</v>
      </c>
      <c r="L7979" s="17" t="str">
        <f t="shared" si="125"/>
        <v>538******59</v>
      </c>
    </row>
    <row r="7980" spans="1:12" x14ac:dyDescent="0.25">
      <c r="A7980" s="29" t="s">
        <v>8191</v>
      </c>
      <c r="B7980" s="29" t="s">
        <v>8192</v>
      </c>
      <c r="C7980" s="29" t="s">
        <v>34</v>
      </c>
      <c r="D7980" s="24" t="s">
        <v>13725</v>
      </c>
      <c r="E7980" s="25" t="s">
        <v>13537</v>
      </c>
      <c r="F7980" s="30" t="s">
        <v>16</v>
      </c>
      <c r="G7980" s="30" t="s">
        <v>14</v>
      </c>
      <c r="H7980" s="23">
        <v>0</v>
      </c>
      <c r="I7980" s="27" t="s">
        <v>13539</v>
      </c>
      <c r="J7980" s="28" t="s">
        <v>13538</v>
      </c>
      <c r="K7980" s="17" t="str">
        <f>IF((LEN(relatorio_Ananindeua3[[#This Row],[CIF/CPF/CNPJ]])=14),relatorio_Ananindeua3[[#This Row],[CIF/CPF/CNPJ]],relatorio_Ananindeua3[[#This Row],[Coluna2]])</f>
        <v>49322973000136</v>
      </c>
      <c r="L7980" s="17" t="str">
        <f t="shared" si="125"/>
        <v>493******36</v>
      </c>
    </row>
    <row r="7981" spans="1:12" x14ac:dyDescent="0.25">
      <c r="A7981" s="29" t="s">
        <v>13726</v>
      </c>
      <c r="B7981" s="29" t="s">
        <v>13727</v>
      </c>
      <c r="C7981" s="29" t="s">
        <v>34</v>
      </c>
      <c r="D7981" s="24" t="s">
        <v>13728</v>
      </c>
      <c r="E7981" s="25" t="s">
        <v>13537</v>
      </c>
      <c r="F7981" s="30" t="s">
        <v>16</v>
      </c>
      <c r="G7981" s="30" t="s">
        <v>14</v>
      </c>
      <c r="H7981" s="23">
        <v>0</v>
      </c>
      <c r="I7981" s="27" t="s">
        <v>13539</v>
      </c>
      <c r="J7981" s="28" t="s">
        <v>13538</v>
      </c>
      <c r="K7981" s="17" t="str">
        <f>IF((LEN(relatorio_Ananindeua3[[#This Row],[CIF/CPF/CNPJ]])=14),relatorio_Ananindeua3[[#This Row],[CIF/CPF/CNPJ]],relatorio_Ananindeua3[[#This Row],[Coluna2]])</f>
        <v>45656837000121</v>
      </c>
      <c r="L7981" s="17" t="str">
        <f t="shared" si="125"/>
        <v>456******21</v>
      </c>
    </row>
    <row r="7982" spans="1:12" x14ac:dyDescent="0.25">
      <c r="A7982" s="29" t="s">
        <v>13729</v>
      </c>
      <c r="B7982" s="29" t="s">
        <v>13730</v>
      </c>
      <c r="C7982" s="29" t="s">
        <v>32</v>
      </c>
      <c r="D7982" s="24" t="s">
        <v>13731</v>
      </c>
      <c r="E7982" s="25" t="s">
        <v>13537</v>
      </c>
      <c r="F7982" s="30" t="s">
        <v>16</v>
      </c>
      <c r="G7982" s="30" t="s">
        <v>14</v>
      </c>
      <c r="H7982" s="23">
        <v>0</v>
      </c>
      <c r="I7982" s="27" t="s">
        <v>13539</v>
      </c>
      <c r="J7982" s="28" t="s">
        <v>13538</v>
      </c>
      <c r="K7982" s="17" t="str">
        <f>IF((LEN(relatorio_Ananindeua3[[#This Row],[CIF/CPF/CNPJ]])=14),relatorio_Ananindeua3[[#This Row],[CIF/CPF/CNPJ]],relatorio_Ananindeua3[[#This Row],[Coluna2]])</f>
        <v>54567082000180</v>
      </c>
      <c r="L7982" s="17" t="str">
        <f t="shared" si="125"/>
        <v>545******80</v>
      </c>
    </row>
    <row r="7983" spans="1:12" x14ac:dyDescent="0.25">
      <c r="A7983" s="29" t="s">
        <v>13732</v>
      </c>
      <c r="B7983" s="29" t="s">
        <v>13733</v>
      </c>
      <c r="C7983" s="29" t="s">
        <v>34</v>
      </c>
      <c r="D7983" s="24" t="s">
        <v>13734</v>
      </c>
      <c r="E7983" s="25" t="s">
        <v>13537</v>
      </c>
      <c r="F7983" s="30" t="s">
        <v>16</v>
      </c>
      <c r="G7983" s="30" t="s">
        <v>14</v>
      </c>
      <c r="H7983" s="23">
        <v>0</v>
      </c>
      <c r="I7983" s="27" t="s">
        <v>13539</v>
      </c>
      <c r="J7983" s="28" t="s">
        <v>13538</v>
      </c>
      <c r="K7983" s="17" t="str">
        <f>IF((LEN(relatorio_Ananindeua3[[#This Row],[CIF/CPF/CNPJ]])=14),relatorio_Ananindeua3[[#This Row],[CIF/CPF/CNPJ]],relatorio_Ananindeua3[[#This Row],[Coluna2]])</f>
        <v>54555080000170</v>
      </c>
      <c r="L7983" s="17" t="str">
        <f t="shared" si="125"/>
        <v>545******70</v>
      </c>
    </row>
    <row r="7984" spans="1:12" x14ac:dyDescent="0.25">
      <c r="A7984" s="29" t="s">
        <v>13552</v>
      </c>
      <c r="B7984" s="29" t="s">
        <v>13553</v>
      </c>
      <c r="C7984" s="29" t="s">
        <v>34</v>
      </c>
      <c r="D7984" s="24" t="s">
        <v>13735</v>
      </c>
      <c r="E7984" s="25" t="s">
        <v>13537</v>
      </c>
      <c r="F7984" s="30" t="s">
        <v>16</v>
      </c>
      <c r="G7984" s="30" t="s">
        <v>14</v>
      </c>
      <c r="H7984" s="23">
        <v>0</v>
      </c>
      <c r="I7984" s="27" t="s">
        <v>13539</v>
      </c>
      <c r="J7984" s="28" t="s">
        <v>13538</v>
      </c>
      <c r="K7984" s="17" t="str">
        <f>IF((LEN(relatorio_Ananindeua3[[#This Row],[CIF/CPF/CNPJ]])=14),relatorio_Ananindeua3[[#This Row],[CIF/CPF/CNPJ]],relatorio_Ananindeua3[[#This Row],[Coluna2]])</f>
        <v>54549336000137</v>
      </c>
      <c r="L7984" s="17" t="str">
        <f t="shared" si="125"/>
        <v>545******37</v>
      </c>
    </row>
    <row r="7985" spans="1:12" x14ac:dyDescent="0.25">
      <c r="A7985" s="29" t="s">
        <v>13732</v>
      </c>
      <c r="B7985" s="29" t="s">
        <v>13733</v>
      </c>
      <c r="C7985" s="29" t="s">
        <v>32</v>
      </c>
      <c r="D7985" s="24" t="s">
        <v>13736</v>
      </c>
      <c r="E7985" s="25" t="s">
        <v>13537</v>
      </c>
      <c r="F7985" s="30" t="s">
        <v>16</v>
      </c>
      <c r="G7985" s="30" t="s">
        <v>14</v>
      </c>
      <c r="H7985" s="23">
        <v>0</v>
      </c>
      <c r="I7985" s="27" t="s">
        <v>13539</v>
      </c>
      <c r="J7985" s="28" t="s">
        <v>13538</v>
      </c>
      <c r="K7985" s="17" t="str">
        <f>IF((LEN(relatorio_Ananindeua3[[#This Row],[CIF/CPF/CNPJ]])=14),relatorio_Ananindeua3[[#This Row],[CIF/CPF/CNPJ]],relatorio_Ananindeua3[[#This Row],[Coluna2]])</f>
        <v>54555080000170</v>
      </c>
      <c r="L7985" s="17" t="str">
        <f t="shared" si="125"/>
        <v>545******70</v>
      </c>
    </row>
    <row r="7986" spans="1:12" x14ac:dyDescent="0.25">
      <c r="A7986" s="29" t="s">
        <v>13561</v>
      </c>
      <c r="B7986" s="29" t="s">
        <v>13562</v>
      </c>
      <c r="C7986" s="29" t="s">
        <v>34</v>
      </c>
      <c r="D7986" s="24" t="s">
        <v>13737</v>
      </c>
      <c r="E7986" s="25" t="s">
        <v>13537</v>
      </c>
      <c r="F7986" s="30" t="s">
        <v>16</v>
      </c>
      <c r="G7986" s="30" t="s">
        <v>14</v>
      </c>
      <c r="H7986" s="23">
        <v>0</v>
      </c>
      <c r="I7986" s="27" t="s">
        <v>13539</v>
      </c>
      <c r="J7986" s="28" t="s">
        <v>13538</v>
      </c>
      <c r="K7986" s="17" t="str">
        <f>IF((LEN(relatorio_Ananindeua3[[#This Row],[CIF/CPF/CNPJ]])=14),relatorio_Ananindeua3[[#This Row],[CIF/CPF/CNPJ]],relatorio_Ananindeua3[[#This Row],[Coluna2]])</f>
        <v>54542728000174</v>
      </c>
      <c r="L7986" s="17" t="str">
        <f t="shared" si="125"/>
        <v>545******74</v>
      </c>
    </row>
    <row r="7987" spans="1:12" x14ac:dyDescent="0.25">
      <c r="A7987" s="29" t="s">
        <v>13738</v>
      </c>
      <c r="B7987" s="29" t="s">
        <v>13739</v>
      </c>
      <c r="C7987" s="29" t="s">
        <v>32</v>
      </c>
      <c r="D7987" s="24" t="s">
        <v>13740</v>
      </c>
      <c r="E7987" s="25" t="s">
        <v>13537</v>
      </c>
      <c r="F7987" s="30" t="s">
        <v>16</v>
      </c>
      <c r="G7987" s="30" t="s">
        <v>14</v>
      </c>
      <c r="H7987" s="23">
        <v>0</v>
      </c>
      <c r="I7987" s="27" t="s">
        <v>13539</v>
      </c>
      <c r="J7987" s="28" t="s">
        <v>13538</v>
      </c>
      <c r="K7987" s="17" t="str">
        <f>IF((LEN(relatorio_Ananindeua3[[#This Row],[CIF/CPF/CNPJ]])=14),relatorio_Ananindeua3[[#This Row],[CIF/CPF/CNPJ]],relatorio_Ananindeua3[[#This Row],[Coluna2]])</f>
        <v>54565512000124</v>
      </c>
      <c r="L7987" s="17" t="str">
        <f t="shared" si="125"/>
        <v>545******24</v>
      </c>
    </row>
    <row r="7988" spans="1:12" x14ac:dyDescent="0.25">
      <c r="A7988" s="29" t="s">
        <v>13741</v>
      </c>
      <c r="B7988" s="29" t="s">
        <v>13742</v>
      </c>
      <c r="C7988" s="29" t="s">
        <v>32</v>
      </c>
      <c r="D7988" s="24" t="s">
        <v>13743</v>
      </c>
      <c r="E7988" s="25" t="s">
        <v>13537</v>
      </c>
      <c r="F7988" s="30" t="s">
        <v>16</v>
      </c>
      <c r="G7988" s="30" t="s">
        <v>14</v>
      </c>
      <c r="H7988" s="23">
        <v>0</v>
      </c>
      <c r="I7988" s="27" t="s">
        <v>13539</v>
      </c>
      <c r="J7988" s="28" t="s">
        <v>13538</v>
      </c>
      <c r="K7988" s="17" t="str">
        <f>IF((LEN(relatorio_Ananindeua3[[#This Row],[CIF/CPF/CNPJ]])=14),relatorio_Ananindeua3[[#This Row],[CIF/CPF/CNPJ]],relatorio_Ananindeua3[[#This Row],[Coluna2]])</f>
        <v>54560634000128</v>
      </c>
      <c r="L7988" s="17" t="str">
        <f t="shared" si="125"/>
        <v>545******28</v>
      </c>
    </row>
    <row r="7989" spans="1:12" x14ac:dyDescent="0.25">
      <c r="A7989" s="29" t="s">
        <v>13744</v>
      </c>
      <c r="B7989" s="29" t="s">
        <v>13745</v>
      </c>
      <c r="C7989" s="29" t="s">
        <v>32</v>
      </c>
      <c r="D7989" s="24" t="s">
        <v>13746</v>
      </c>
      <c r="E7989" s="25" t="s">
        <v>13537</v>
      </c>
      <c r="F7989" s="30" t="s">
        <v>16</v>
      </c>
      <c r="G7989" s="30" t="s">
        <v>14</v>
      </c>
      <c r="H7989" s="23">
        <v>0</v>
      </c>
      <c r="I7989" s="27" t="s">
        <v>13539</v>
      </c>
      <c r="J7989" s="28" t="s">
        <v>13538</v>
      </c>
      <c r="K7989" s="17" t="str">
        <f>IF((LEN(relatorio_Ananindeua3[[#This Row],[CIF/CPF/CNPJ]])=14),relatorio_Ananindeua3[[#This Row],[CIF/CPF/CNPJ]],relatorio_Ananindeua3[[#This Row],[Coluna2]])</f>
        <v>54551208000128</v>
      </c>
      <c r="L7989" s="17" t="str">
        <f t="shared" si="125"/>
        <v>545******28</v>
      </c>
    </row>
    <row r="7990" spans="1:12" x14ac:dyDescent="0.25">
      <c r="A7990" s="29" t="s">
        <v>13747</v>
      </c>
      <c r="B7990" s="29" t="s">
        <v>13748</v>
      </c>
      <c r="C7990" s="29" t="s">
        <v>32</v>
      </c>
      <c r="D7990" s="24" t="s">
        <v>13749</v>
      </c>
      <c r="E7990" s="25" t="s">
        <v>13537</v>
      </c>
      <c r="F7990" s="30" t="s">
        <v>16</v>
      </c>
      <c r="G7990" s="30" t="s">
        <v>14</v>
      </c>
      <c r="H7990" s="23">
        <v>0</v>
      </c>
      <c r="I7990" s="27" t="s">
        <v>13539</v>
      </c>
      <c r="J7990" s="28" t="s">
        <v>13538</v>
      </c>
      <c r="K7990" s="17" t="str">
        <f>IF((LEN(relatorio_Ananindeua3[[#This Row],[CIF/CPF/CNPJ]])=14),relatorio_Ananindeua3[[#This Row],[CIF/CPF/CNPJ]],relatorio_Ananindeua3[[#This Row],[Coluna2]])</f>
        <v>54555322000126</v>
      </c>
      <c r="L7990" s="17" t="str">
        <f t="shared" si="125"/>
        <v>545******26</v>
      </c>
    </row>
    <row r="7991" spans="1:12" x14ac:dyDescent="0.25">
      <c r="A7991" s="29" t="s">
        <v>13750</v>
      </c>
      <c r="B7991" s="29" t="s">
        <v>13751</v>
      </c>
      <c r="C7991" s="29" t="s">
        <v>32</v>
      </c>
      <c r="D7991" s="24" t="s">
        <v>13752</v>
      </c>
      <c r="E7991" s="25" t="s">
        <v>13537</v>
      </c>
      <c r="F7991" s="30" t="s">
        <v>16</v>
      </c>
      <c r="G7991" s="30" t="s">
        <v>14</v>
      </c>
      <c r="H7991" s="23">
        <v>0</v>
      </c>
      <c r="I7991" s="27" t="s">
        <v>13539</v>
      </c>
      <c r="J7991" s="28" t="s">
        <v>13538</v>
      </c>
      <c r="K7991" s="17" t="str">
        <f>IF((LEN(relatorio_Ananindeua3[[#This Row],[CIF/CPF/CNPJ]])=14),relatorio_Ananindeua3[[#This Row],[CIF/CPF/CNPJ]],relatorio_Ananindeua3[[#This Row],[Coluna2]])</f>
        <v>54563254000147</v>
      </c>
      <c r="L7991" s="17" t="str">
        <f t="shared" si="125"/>
        <v>545******47</v>
      </c>
    </row>
    <row r="7992" spans="1:12" x14ac:dyDescent="0.25">
      <c r="A7992" s="29" t="s">
        <v>13753</v>
      </c>
      <c r="B7992" s="29" t="s">
        <v>13754</v>
      </c>
      <c r="C7992" s="29" t="s">
        <v>32</v>
      </c>
      <c r="D7992" s="24" t="s">
        <v>13755</v>
      </c>
      <c r="E7992" s="25" t="s">
        <v>13537</v>
      </c>
      <c r="F7992" s="30" t="s">
        <v>16</v>
      </c>
      <c r="G7992" s="30" t="s">
        <v>14</v>
      </c>
      <c r="H7992" s="23">
        <v>0</v>
      </c>
      <c r="I7992" s="27" t="s">
        <v>13539</v>
      </c>
      <c r="J7992" s="28" t="s">
        <v>13538</v>
      </c>
      <c r="K7992" s="17" t="str">
        <f>IF((LEN(relatorio_Ananindeua3[[#This Row],[CIF/CPF/CNPJ]])=14),relatorio_Ananindeua3[[#This Row],[CIF/CPF/CNPJ]],relatorio_Ananindeua3[[#This Row],[Coluna2]])</f>
        <v>54551302000187</v>
      </c>
      <c r="L7992" s="17" t="str">
        <f t="shared" si="125"/>
        <v>545******87</v>
      </c>
    </row>
    <row r="7993" spans="1:12" x14ac:dyDescent="0.25">
      <c r="A7993" s="29" t="s">
        <v>13756</v>
      </c>
      <c r="B7993" s="29" t="s">
        <v>13757</v>
      </c>
      <c r="C7993" s="29" t="s">
        <v>32</v>
      </c>
      <c r="D7993" s="24" t="s">
        <v>13758</v>
      </c>
      <c r="E7993" s="25" t="s">
        <v>13537</v>
      </c>
      <c r="F7993" s="30" t="s">
        <v>16</v>
      </c>
      <c r="G7993" s="30" t="s">
        <v>14</v>
      </c>
      <c r="H7993" s="23">
        <v>0</v>
      </c>
      <c r="I7993" s="27" t="s">
        <v>13539</v>
      </c>
      <c r="J7993" s="28" t="s">
        <v>13538</v>
      </c>
      <c r="K7993" s="17" t="str">
        <f>IF((LEN(relatorio_Ananindeua3[[#This Row],[CIF/CPF/CNPJ]])=14),relatorio_Ananindeua3[[#This Row],[CIF/CPF/CNPJ]],relatorio_Ananindeua3[[#This Row],[Coluna2]])</f>
        <v>54555546000138</v>
      </c>
      <c r="L7993" s="17" t="str">
        <f t="shared" si="125"/>
        <v>545******38</v>
      </c>
    </row>
    <row r="7994" spans="1:12" x14ac:dyDescent="0.25">
      <c r="A7994" s="29" t="s">
        <v>13759</v>
      </c>
      <c r="B7994" s="29" t="s">
        <v>13760</v>
      </c>
      <c r="C7994" s="29" t="s">
        <v>32</v>
      </c>
      <c r="D7994" s="24" t="s">
        <v>13761</v>
      </c>
      <c r="E7994" s="25" t="s">
        <v>13537</v>
      </c>
      <c r="F7994" s="30" t="s">
        <v>16</v>
      </c>
      <c r="G7994" s="30" t="s">
        <v>14</v>
      </c>
      <c r="H7994" s="23">
        <v>0</v>
      </c>
      <c r="I7994" s="27" t="s">
        <v>13539</v>
      </c>
      <c r="J7994" s="28" t="s">
        <v>13538</v>
      </c>
      <c r="K7994" s="17" t="str">
        <f>IF((LEN(relatorio_Ananindeua3[[#This Row],[CIF/CPF/CNPJ]])=14),relatorio_Ananindeua3[[#This Row],[CIF/CPF/CNPJ]],relatorio_Ananindeua3[[#This Row],[Coluna2]])</f>
        <v>54558731000186</v>
      </c>
      <c r="L7994" s="17" t="str">
        <f t="shared" si="125"/>
        <v>545******86</v>
      </c>
    </row>
    <row r="7995" spans="1:12" x14ac:dyDescent="0.25">
      <c r="A7995" s="29" t="s">
        <v>13750</v>
      </c>
      <c r="B7995" s="29" t="s">
        <v>13751</v>
      </c>
      <c r="C7995" s="29" t="s">
        <v>34</v>
      </c>
      <c r="D7995" s="24" t="s">
        <v>13762</v>
      </c>
      <c r="E7995" s="25" t="s">
        <v>13537</v>
      </c>
      <c r="F7995" s="30" t="s">
        <v>16</v>
      </c>
      <c r="G7995" s="30" t="s">
        <v>14</v>
      </c>
      <c r="H7995" s="23">
        <v>0</v>
      </c>
      <c r="I7995" s="27" t="s">
        <v>13539</v>
      </c>
      <c r="J7995" s="28" t="s">
        <v>13538</v>
      </c>
      <c r="K7995" s="17" t="str">
        <f>IF((LEN(relatorio_Ananindeua3[[#This Row],[CIF/CPF/CNPJ]])=14),relatorio_Ananindeua3[[#This Row],[CIF/CPF/CNPJ]],relatorio_Ananindeua3[[#This Row],[Coluna2]])</f>
        <v>54563254000147</v>
      </c>
      <c r="L7995" s="17" t="str">
        <f t="shared" si="125"/>
        <v>545******47</v>
      </c>
    </row>
    <row r="7996" spans="1:12" x14ac:dyDescent="0.25">
      <c r="A7996" s="29" t="s">
        <v>13763</v>
      </c>
      <c r="B7996" s="29" t="s">
        <v>13764</v>
      </c>
      <c r="C7996" s="29" t="s">
        <v>34</v>
      </c>
      <c r="D7996" s="24" t="s">
        <v>13765</v>
      </c>
      <c r="E7996" s="25" t="s">
        <v>13537</v>
      </c>
      <c r="F7996" s="30" t="s">
        <v>16</v>
      </c>
      <c r="G7996" s="30" t="s">
        <v>14</v>
      </c>
      <c r="H7996" s="23">
        <v>0</v>
      </c>
      <c r="I7996" s="27" t="s">
        <v>13539</v>
      </c>
      <c r="J7996" s="28" t="s">
        <v>13538</v>
      </c>
      <c r="K7996" s="17" t="str">
        <f>IF((LEN(relatorio_Ananindeua3[[#This Row],[CIF/CPF/CNPJ]])=14),relatorio_Ananindeua3[[#This Row],[CIF/CPF/CNPJ]],relatorio_Ananindeua3[[#This Row],[Coluna2]])</f>
        <v>52756961000124</v>
      </c>
      <c r="L7996" s="17" t="str">
        <f t="shared" si="125"/>
        <v>527******24</v>
      </c>
    </row>
    <row r="7997" spans="1:12" x14ac:dyDescent="0.25">
      <c r="A7997" s="29" t="s">
        <v>299</v>
      </c>
      <c r="B7997" s="29" t="s">
        <v>300</v>
      </c>
      <c r="C7997" s="29" t="s">
        <v>34</v>
      </c>
      <c r="D7997" s="24" t="s">
        <v>13766</v>
      </c>
      <c r="E7997" s="25" t="s">
        <v>13537</v>
      </c>
      <c r="F7997" s="30" t="s">
        <v>16</v>
      </c>
      <c r="G7997" s="30" t="s">
        <v>14</v>
      </c>
      <c r="H7997" s="23">
        <v>0</v>
      </c>
      <c r="I7997" s="27" t="s">
        <v>13539</v>
      </c>
      <c r="J7997" s="28" t="s">
        <v>13538</v>
      </c>
      <c r="K7997" s="17" t="str">
        <f>IF((LEN(relatorio_Ananindeua3[[#This Row],[CIF/CPF/CNPJ]])=14),relatorio_Ananindeua3[[#This Row],[CIF/CPF/CNPJ]],relatorio_Ananindeua3[[#This Row],[Coluna2]])</f>
        <v>12702487000133</v>
      </c>
      <c r="L7997" s="17" t="str">
        <f t="shared" si="125"/>
        <v>127******33</v>
      </c>
    </row>
    <row r="7998" spans="1:12" x14ac:dyDescent="0.25">
      <c r="A7998" s="29" t="s">
        <v>1654</v>
      </c>
      <c r="B7998" s="29" t="s">
        <v>1655</v>
      </c>
      <c r="C7998" s="29" t="s">
        <v>21</v>
      </c>
      <c r="D7998" s="24" t="s">
        <v>13767</v>
      </c>
      <c r="E7998" s="25" t="s">
        <v>13537</v>
      </c>
      <c r="F7998" s="30" t="s">
        <v>19</v>
      </c>
      <c r="G7998" s="30" t="s">
        <v>13496</v>
      </c>
      <c r="H7998" s="23">
        <v>0</v>
      </c>
      <c r="I7998" s="27" t="s">
        <v>13539</v>
      </c>
      <c r="J7998" s="28">
        <v>618023.19999999995</v>
      </c>
      <c r="K7998" s="17" t="str">
        <f>IF((LEN(relatorio_Ananindeua3[[#This Row],[CIF/CPF/CNPJ]])=14),relatorio_Ananindeua3[[#This Row],[CIF/CPF/CNPJ]],relatorio_Ananindeua3[[#This Row],[Coluna2]])</f>
        <v>23453830002970</v>
      </c>
      <c r="L7998" s="17" t="str">
        <f t="shared" si="125"/>
        <v>234******70</v>
      </c>
    </row>
    <row r="7999" spans="1:12" x14ac:dyDescent="0.25">
      <c r="A7999" s="29" t="s">
        <v>13768</v>
      </c>
      <c r="B7999" s="29" t="s">
        <v>13769</v>
      </c>
      <c r="C7999" s="29" t="s">
        <v>20</v>
      </c>
      <c r="D7999" s="24" t="s">
        <v>13770</v>
      </c>
      <c r="E7999" s="25" t="s">
        <v>13537</v>
      </c>
      <c r="F7999" s="30" t="s">
        <v>19</v>
      </c>
      <c r="G7999" s="30" t="s">
        <v>13496</v>
      </c>
      <c r="H7999" s="23">
        <v>0</v>
      </c>
      <c r="I7999" s="27" t="s">
        <v>13539</v>
      </c>
      <c r="J7999" s="28">
        <v>17.21</v>
      </c>
      <c r="K7999" s="17" t="str">
        <f>IF((LEN(relatorio_Ananindeua3[[#This Row],[CIF/CPF/CNPJ]])=14),relatorio_Ananindeua3[[#This Row],[CIF/CPF/CNPJ]],relatorio_Ananindeua3[[#This Row],[Coluna2]])</f>
        <v>03347431000117</v>
      </c>
      <c r="L7999" s="17" t="str">
        <f t="shared" si="125"/>
        <v>033******17</v>
      </c>
    </row>
    <row r="8000" spans="1:12" x14ac:dyDescent="0.25">
      <c r="A8000" s="29" t="s">
        <v>6904</v>
      </c>
      <c r="B8000" s="29" t="s">
        <v>6905</v>
      </c>
      <c r="C8000" s="29" t="s">
        <v>20</v>
      </c>
      <c r="D8000" s="24" t="s">
        <v>13770</v>
      </c>
      <c r="E8000" s="25" t="s">
        <v>13537</v>
      </c>
      <c r="F8000" s="30" t="s">
        <v>19</v>
      </c>
      <c r="G8000" s="30" t="s">
        <v>13496</v>
      </c>
      <c r="H8000" s="23">
        <v>0</v>
      </c>
      <c r="I8000" s="27" t="s">
        <v>13539</v>
      </c>
      <c r="J8000" s="28">
        <v>43</v>
      </c>
      <c r="K8000" s="17" t="str">
        <f>IF((LEN(relatorio_Ananindeua3[[#This Row],[CIF/CPF/CNPJ]])=14),relatorio_Ananindeua3[[#This Row],[CIF/CPF/CNPJ]],relatorio_Ananindeua3[[#This Row],[Coluna2]])</f>
        <v>46201083002393</v>
      </c>
      <c r="L8000" s="17" t="str">
        <f t="shared" si="125"/>
        <v>462******93</v>
      </c>
    </row>
    <row r="8001" spans="1:12" x14ac:dyDescent="0.25">
      <c r="A8001" s="29" t="s">
        <v>13771</v>
      </c>
      <c r="B8001" s="29" t="s">
        <v>13772</v>
      </c>
      <c r="C8001" s="29" t="s">
        <v>34</v>
      </c>
      <c r="D8001" s="24" t="s">
        <v>13773</v>
      </c>
      <c r="E8001" s="25" t="s">
        <v>13537</v>
      </c>
      <c r="F8001" s="30" t="s">
        <v>16</v>
      </c>
      <c r="G8001" s="30" t="s">
        <v>14</v>
      </c>
      <c r="H8001" s="23">
        <v>0</v>
      </c>
      <c r="I8001" s="27" t="s">
        <v>13539</v>
      </c>
      <c r="J8001" s="28" t="s">
        <v>13538</v>
      </c>
      <c r="K8001" s="17" t="str">
        <f>IF((LEN(relatorio_Ananindeua3[[#This Row],[CIF/CPF/CNPJ]])=14),relatorio_Ananindeua3[[#This Row],[CIF/CPF/CNPJ]],relatorio_Ananindeua3[[#This Row],[Coluna2]])</f>
        <v>16593505000147</v>
      </c>
      <c r="L8001" s="17" t="str">
        <f t="shared" si="125"/>
        <v>165******47</v>
      </c>
    </row>
    <row r="8002" spans="1:12" x14ac:dyDescent="0.25">
      <c r="A8002" s="29" t="s">
        <v>13774</v>
      </c>
      <c r="B8002" s="29" t="s">
        <v>13775</v>
      </c>
      <c r="C8002" s="29" t="s">
        <v>32</v>
      </c>
      <c r="D8002" s="24" t="s">
        <v>13776</v>
      </c>
      <c r="E8002" s="25" t="s">
        <v>13537</v>
      </c>
      <c r="F8002" s="30" t="s">
        <v>16</v>
      </c>
      <c r="G8002" s="30" t="s">
        <v>14</v>
      </c>
      <c r="H8002" s="23">
        <v>0</v>
      </c>
      <c r="I8002" s="27" t="s">
        <v>13539</v>
      </c>
      <c r="J8002" s="28" t="s">
        <v>13538</v>
      </c>
      <c r="K8002" s="17" t="str">
        <f>IF((LEN(relatorio_Ananindeua3[[#This Row],[CIF/CPF/CNPJ]])=14),relatorio_Ananindeua3[[#This Row],[CIF/CPF/CNPJ]],relatorio_Ananindeua3[[#This Row],[Coluna2]])</f>
        <v>54585460000158</v>
      </c>
      <c r="L8002" s="17" t="str">
        <f t="shared" si="125"/>
        <v>545******58</v>
      </c>
    </row>
    <row r="8003" spans="1:12" x14ac:dyDescent="0.25">
      <c r="A8003" s="29" t="s">
        <v>13777</v>
      </c>
      <c r="B8003" s="29" t="s">
        <v>13778</v>
      </c>
      <c r="C8003" s="29" t="s">
        <v>32</v>
      </c>
      <c r="D8003" s="24" t="s">
        <v>13779</v>
      </c>
      <c r="E8003" s="25" t="s">
        <v>13537</v>
      </c>
      <c r="F8003" s="30" t="s">
        <v>16</v>
      </c>
      <c r="G8003" s="30" t="s">
        <v>14</v>
      </c>
      <c r="H8003" s="23">
        <v>0</v>
      </c>
      <c r="I8003" s="27" t="s">
        <v>13539</v>
      </c>
      <c r="J8003" s="28" t="s">
        <v>13538</v>
      </c>
      <c r="K8003" s="17" t="str">
        <f>IF((LEN(relatorio_Ananindeua3[[#This Row],[CIF/CPF/CNPJ]])=14),relatorio_Ananindeua3[[#This Row],[CIF/CPF/CNPJ]],relatorio_Ananindeua3[[#This Row],[Coluna2]])</f>
        <v>54575891000133</v>
      </c>
      <c r="L8003" s="17" t="str">
        <f t="shared" si="125"/>
        <v>545******33</v>
      </c>
    </row>
    <row r="8004" spans="1:12" x14ac:dyDescent="0.25">
      <c r="A8004" s="29" t="s">
        <v>13780</v>
      </c>
      <c r="B8004" s="29" t="s">
        <v>13781</v>
      </c>
      <c r="C8004" s="29" t="s">
        <v>32</v>
      </c>
      <c r="D8004" s="24" t="s">
        <v>13782</v>
      </c>
      <c r="E8004" s="25" t="s">
        <v>13537</v>
      </c>
      <c r="F8004" s="30" t="s">
        <v>16</v>
      </c>
      <c r="G8004" s="30" t="s">
        <v>14</v>
      </c>
      <c r="H8004" s="23">
        <v>0</v>
      </c>
      <c r="I8004" s="27" t="s">
        <v>13539</v>
      </c>
      <c r="J8004" s="28" t="s">
        <v>13538</v>
      </c>
      <c r="K8004" s="17" t="str">
        <f>IF((LEN(relatorio_Ananindeua3[[#This Row],[CIF/CPF/CNPJ]])=14),relatorio_Ananindeua3[[#This Row],[CIF/CPF/CNPJ]],relatorio_Ananindeua3[[#This Row],[Coluna2]])</f>
        <v>54587617000184</v>
      </c>
      <c r="L8004" s="17" t="str">
        <f t="shared" si="125"/>
        <v>545******84</v>
      </c>
    </row>
    <row r="8005" spans="1:12" x14ac:dyDescent="0.25">
      <c r="A8005" s="29" t="s">
        <v>13783</v>
      </c>
      <c r="B8005" s="29" t="s">
        <v>13784</v>
      </c>
      <c r="C8005" s="29" t="s">
        <v>32</v>
      </c>
      <c r="D8005" s="24" t="s">
        <v>13785</v>
      </c>
      <c r="E8005" s="25" t="s">
        <v>13537</v>
      </c>
      <c r="F8005" s="30" t="s">
        <v>16</v>
      </c>
      <c r="G8005" s="30" t="s">
        <v>14</v>
      </c>
      <c r="H8005" s="23">
        <v>0</v>
      </c>
      <c r="I8005" s="27" t="s">
        <v>13539</v>
      </c>
      <c r="J8005" s="28" t="s">
        <v>13538</v>
      </c>
      <c r="K8005" s="17" t="str">
        <f>IF((LEN(relatorio_Ananindeua3[[#This Row],[CIF/CPF/CNPJ]])=14),relatorio_Ananindeua3[[#This Row],[CIF/CPF/CNPJ]],relatorio_Ananindeua3[[#This Row],[Coluna2]])</f>
        <v>54575578000103</v>
      </c>
      <c r="L8005" s="17" t="str">
        <f t="shared" si="125"/>
        <v>545******03</v>
      </c>
    </row>
    <row r="8006" spans="1:12" x14ac:dyDescent="0.25">
      <c r="A8006" s="29" t="s">
        <v>13786</v>
      </c>
      <c r="B8006" s="29" t="s">
        <v>13787</v>
      </c>
      <c r="C8006" s="29" t="s">
        <v>32</v>
      </c>
      <c r="D8006" s="24" t="s">
        <v>13788</v>
      </c>
      <c r="E8006" s="25" t="s">
        <v>13537</v>
      </c>
      <c r="F8006" s="30" t="s">
        <v>16</v>
      </c>
      <c r="G8006" s="30" t="s">
        <v>14</v>
      </c>
      <c r="H8006" s="23">
        <v>0</v>
      </c>
      <c r="I8006" s="27" t="s">
        <v>13539</v>
      </c>
      <c r="J8006" s="28" t="s">
        <v>13538</v>
      </c>
      <c r="K8006" s="17" t="str">
        <f>IF((LEN(relatorio_Ananindeua3[[#This Row],[CIF/CPF/CNPJ]])=14),relatorio_Ananindeua3[[#This Row],[CIF/CPF/CNPJ]],relatorio_Ananindeua3[[#This Row],[Coluna2]])</f>
        <v>54575166000165</v>
      </c>
      <c r="L8006" s="17" t="str">
        <f t="shared" si="125"/>
        <v>545******65</v>
      </c>
    </row>
    <row r="8007" spans="1:12" x14ac:dyDescent="0.25">
      <c r="A8007" s="29" t="s">
        <v>13789</v>
      </c>
      <c r="B8007" s="29" t="s">
        <v>13790</v>
      </c>
      <c r="C8007" s="29" t="s">
        <v>34</v>
      </c>
      <c r="D8007" s="24" t="s">
        <v>13791</v>
      </c>
      <c r="E8007" s="25" t="s">
        <v>13537</v>
      </c>
      <c r="F8007" s="30" t="s">
        <v>16</v>
      </c>
      <c r="G8007" s="30" t="s">
        <v>14</v>
      </c>
      <c r="H8007" s="23">
        <v>0</v>
      </c>
      <c r="I8007" s="27" t="s">
        <v>13539</v>
      </c>
      <c r="J8007" s="28" t="s">
        <v>13538</v>
      </c>
      <c r="K8007" s="17" t="str">
        <f>IF((LEN(relatorio_Ananindeua3[[#This Row],[CIF/CPF/CNPJ]])=14),relatorio_Ananindeua3[[#This Row],[CIF/CPF/CNPJ]],relatorio_Ananindeua3[[#This Row],[Coluna2]])</f>
        <v>38359680000107</v>
      </c>
      <c r="L8007" s="17" t="str">
        <f t="shared" si="125"/>
        <v>383******07</v>
      </c>
    </row>
    <row r="8008" spans="1:12" x14ac:dyDescent="0.25">
      <c r="A8008" s="29" t="s">
        <v>13792</v>
      </c>
      <c r="B8008" s="29" t="s">
        <v>13793</v>
      </c>
      <c r="C8008" s="29" t="s">
        <v>34</v>
      </c>
      <c r="D8008" s="24" t="s">
        <v>13794</v>
      </c>
      <c r="E8008" s="25" t="s">
        <v>13537</v>
      </c>
      <c r="F8008" s="30" t="s">
        <v>16</v>
      </c>
      <c r="G8008" s="30" t="s">
        <v>14</v>
      </c>
      <c r="H8008" s="23">
        <v>0</v>
      </c>
      <c r="I8008" s="27" t="s">
        <v>13539</v>
      </c>
      <c r="J8008" s="28" t="s">
        <v>13538</v>
      </c>
      <c r="K8008" s="17" t="str">
        <f>IF((LEN(relatorio_Ananindeua3[[#This Row],[CIF/CPF/CNPJ]])=14),relatorio_Ananindeua3[[#This Row],[CIF/CPF/CNPJ]],relatorio_Ananindeua3[[#This Row],[Coluna2]])</f>
        <v>34159865000117</v>
      </c>
      <c r="L8008" s="17" t="str">
        <f t="shared" si="125"/>
        <v>341******17</v>
      </c>
    </row>
    <row r="8009" spans="1:12" x14ac:dyDescent="0.25">
      <c r="A8009" s="29" t="s">
        <v>13795</v>
      </c>
      <c r="B8009" s="29" t="s">
        <v>13796</v>
      </c>
      <c r="C8009" s="29" t="s">
        <v>32</v>
      </c>
      <c r="D8009" s="24" t="s">
        <v>13797</v>
      </c>
      <c r="E8009" s="25" t="s">
        <v>13537</v>
      </c>
      <c r="F8009" s="30" t="s">
        <v>16</v>
      </c>
      <c r="G8009" s="30" t="s">
        <v>14</v>
      </c>
      <c r="H8009" s="23">
        <v>0</v>
      </c>
      <c r="I8009" s="27" t="s">
        <v>13539</v>
      </c>
      <c r="J8009" s="28" t="s">
        <v>13538</v>
      </c>
      <c r="K8009" s="17" t="str">
        <f>IF((LEN(relatorio_Ananindeua3[[#This Row],[CIF/CPF/CNPJ]])=14),relatorio_Ananindeua3[[#This Row],[CIF/CPF/CNPJ]],relatorio_Ananindeua3[[#This Row],[Coluna2]])</f>
        <v>54569283000116</v>
      </c>
      <c r="L8009" s="17" t="str">
        <f t="shared" si="125"/>
        <v>545******16</v>
      </c>
    </row>
    <row r="8010" spans="1:12" x14ac:dyDescent="0.25">
      <c r="A8010" s="29" t="s">
        <v>13798</v>
      </c>
      <c r="B8010" s="29" t="s">
        <v>13799</v>
      </c>
      <c r="C8010" s="29" t="s">
        <v>32</v>
      </c>
      <c r="D8010" s="24" t="s">
        <v>13800</v>
      </c>
      <c r="E8010" s="25" t="s">
        <v>13537</v>
      </c>
      <c r="F8010" s="30" t="s">
        <v>16</v>
      </c>
      <c r="G8010" s="30" t="s">
        <v>14</v>
      </c>
      <c r="H8010" s="23">
        <v>0</v>
      </c>
      <c r="I8010" s="27" t="s">
        <v>13539</v>
      </c>
      <c r="J8010" s="28" t="s">
        <v>13538</v>
      </c>
      <c r="K8010" s="17" t="str">
        <f>IF((LEN(relatorio_Ananindeua3[[#This Row],[CIF/CPF/CNPJ]])=14),relatorio_Ananindeua3[[#This Row],[CIF/CPF/CNPJ]],relatorio_Ananindeua3[[#This Row],[Coluna2]])</f>
        <v>54577625000140</v>
      </c>
      <c r="L8010" s="17" t="str">
        <f t="shared" si="125"/>
        <v>545******40</v>
      </c>
    </row>
    <row r="8011" spans="1:12" x14ac:dyDescent="0.25">
      <c r="A8011" s="29" t="s">
        <v>13801</v>
      </c>
      <c r="B8011" s="29" t="s">
        <v>13802</v>
      </c>
      <c r="C8011" s="29" t="s">
        <v>32</v>
      </c>
      <c r="D8011" s="24" t="s">
        <v>13803</v>
      </c>
      <c r="E8011" s="25" t="s">
        <v>13537</v>
      </c>
      <c r="F8011" s="30" t="s">
        <v>16</v>
      </c>
      <c r="G8011" s="30" t="s">
        <v>14</v>
      </c>
      <c r="H8011" s="23">
        <v>0</v>
      </c>
      <c r="I8011" s="27" t="s">
        <v>13539</v>
      </c>
      <c r="J8011" s="28" t="s">
        <v>13538</v>
      </c>
      <c r="K8011" s="17" t="str">
        <f>IF((LEN(relatorio_Ananindeua3[[#This Row],[CIF/CPF/CNPJ]])=14),relatorio_Ananindeua3[[#This Row],[CIF/CPF/CNPJ]],relatorio_Ananindeua3[[#This Row],[Coluna2]])</f>
        <v>54574765000164</v>
      </c>
      <c r="L8011" s="17" t="str">
        <f t="shared" si="125"/>
        <v>545******64</v>
      </c>
    </row>
    <row r="8012" spans="1:12" x14ac:dyDescent="0.25">
      <c r="A8012" s="29" t="s">
        <v>13804</v>
      </c>
      <c r="B8012" s="29" t="s">
        <v>13805</v>
      </c>
      <c r="C8012" s="29" t="s">
        <v>32</v>
      </c>
      <c r="D8012" s="24" t="s">
        <v>13806</v>
      </c>
      <c r="E8012" s="25" t="s">
        <v>13537</v>
      </c>
      <c r="F8012" s="30" t="s">
        <v>16</v>
      </c>
      <c r="G8012" s="30" t="s">
        <v>14</v>
      </c>
      <c r="H8012" s="23">
        <v>0</v>
      </c>
      <c r="I8012" s="27" t="s">
        <v>13539</v>
      </c>
      <c r="J8012" s="28" t="s">
        <v>13538</v>
      </c>
      <c r="K8012" s="17" t="str">
        <f>IF((LEN(relatorio_Ananindeua3[[#This Row],[CIF/CPF/CNPJ]])=14),relatorio_Ananindeua3[[#This Row],[CIF/CPF/CNPJ]],relatorio_Ananindeua3[[#This Row],[Coluna2]])</f>
        <v>54586277000177</v>
      </c>
      <c r="L8012" s="17" t="str">
        <f t="shared" si="125"/>
        <v>545******77</v>
      </c>
    </row>
    <row r="8013" spans="1:12" x14ac:dyDescent="0.25">
      <c r="A8013" s="29" t="s">
        <v>13807</v>
      </c>
      <c r="B8013" s="29" t="s">
        <v>13808</v>
      </c>
      <c r="C8013" s="29" t="s">
        <v>32</v>
      </c>
      <c r="D8013" s="24" t="s">
        <v>13809</v>
      </c>
      <c r="E8013" s="25" t="s">
        <v>13537</v>
      </c>
      <c r="F8013" s="30" t="s">
        <v>16</v>
      </c>
      <c r="G8013" s="30" t="s">
        <v>14</v>
      </c>
      <c r="H8013" s="23">
        <v>0</v>
      </c>
      <c r="I8013" s="27" t="s">
        <v>13539</v>
      </c>
      <c r="J8013" s="28" t="s">
        <v>13538</v>
      </c>
      <c r="K8013" s="17" t="str">
        <f>IF((LEN(relatorio_Ananindeua3[[#This Row],[CIF/CPF/CNPJ]])=14),relatorio_Ananindeua3[[#This Row],[CIF/CPF/CNPJ]],relatorio_Ananindeua3[[#This Row],[Coluna2]])</f>
        <v>54575463000100</v>
      </c>
      <c r="L8013" s="17" t="str">
        <f t="shared" si="125"/>
        <v>545******00</v>
      </c>
    </row>
    <row r="8014" spans="1:12" x14ac:dyDescent="0.25">
      <c r="A8014" s="29" t="s">
        <v>13810</v>
      </c>
      <c r="B8014" s="29" t="s">
        <v>13811</v>
      </c>
      <c r="C8014" s="29" t="s">
        <v>32</v>
      </c>
      <c r="D8014" s="24" t="s">
        <v>13812</v>
      </c>
      <c r="E8014" s="25" t="s">
        <v>13537</v>
      </c>
      <c r="F8014" s="30" t="s">
        <v>16</v>
      </c>
      <c r="G8014" s="30" t="s">
        <v>14</v>
      </c>
      <c r="H8014" s="23">
        <v>0</v>
      </c>
      <c r="I8014" s="27" t="s">
        <v>13539</v>
      </c>
      <c r="J8014" s="28" t="s">
        <v>13538</v>
      </c>
      <c r="K8014" s="17" t="str">
        <f>IF((LEN(relatorio_Ananindeua3[[#This Row],[CIF/CPF/CNPJ]])=14),relatorio_Ananindeua3[[#This Row],[CIF/CPF/CNPJ]],relatorio_Ananindeua3[[#This Row],[Coluna2]])</f>
        <v>54579676000100</v>
      </c>
      <c r="L8014" s="17" t="str">
        <f t="shared" si="125"/>
        <v>545******00</v>
      </c>
    </row>
    <row r="8015" spans="1:12" x14ac:dyDescent="0.25">
      <c r="A8015" s="29" t="s">
        <v>13813</v>
      </c>
      <c r="B8015" s="29" t="s">
        <v>13814</v>
      </c>
      <c r="C8015" s="29" t="s">
        <v>32</v>
      </c>
      <c r="D8015" s="24" t="s">
        <v>13815</v>
      </c>
      <c r="E8015" s="25" t="s">
        <v>13537</v>
      </c>
      <c r="F8015" s="30" t="s">
        <v>16</v>
      </c>
      <c r="G8015" s="30" t="s">
        <v>14</v>
      </c>
      <c r="H8015" s="23">
        <v>0</v>
      </c>
      <c r="I8015" s="27" t="s">
        <v>13539</v>
      </c>
      <c r="J8015" s="28" t="s">
        <v>13538</v>
      </c>
      <c r="K8015" s="17" t="str">
        <f>IF((LEN(relatorio_Ananindeua3[[#This Row],[CIF/CPF/CNPJ]])=14),relatorio_Ananindeua3[[#This Row],[CIF/CPF/CNPJ]],relatorio_Ananindeua3[[#This Row],[Coluna2]])</f>
        <v>54577685000162</v>
      </c>
      <c r="L8015" s="17" t="str">
        <f t="shared" si="125"/>
        <v>545******62</v>
      </c>
    </row>
    <row r="8016" spans="1:12" x14ac:dyDescent="0.25">
      <c r="A8016" s="29" t="s">
        <v>13816</v>
      </c>
      <c r="B8016" s="29" t="s">
        <v>13817</v>
      </c>
      <c r="C8016" s="29" t="s">
        <v>32</v>
      </c>
      <c r="D8016" s="24" t="s">
        <v>13818</v>
      </c>
      <c r="E8016" s="25" t="s">
        <v>13537</v>
      </c>
      <c r="F8016" s="30" t="s">
        <v>16</v>
      </c>
      <c r="G8016" s="30" t="s">
        <v>14</v>
      </c>
      <c r="H8016" s="23">
        <v>0</v>
      </c>
      <c r="I8016" s="27" t="s">
        <v>13539</v>
      </c>
      <c r="J8016" s="28" t="s">
        <v>13538</v>
      </c>
      <c r="K8016" s="17" t="str">
        <f>IF((LEN(relatorio_Ananindeua3[[#This Row],[CIF/CPF/CNPJ]])=14),relatorio_Ananindeua3[[#This Row],[CIF/CPF/CNPJ]],relatorio_Ananindeua3[[#This Row],[Coluna2]])</f>
        <v>54584175000112</v>
      </c>
      <c r="L8016" s="17" t="str">
        <f t="shared" si="125"/>
        <v>545******12</v>
      </c>
    </row>
    <row r="8017" spans="1:12" x14ac:dyDescent="0.25">
      <c r="A8017" s="29" t="s">
        <v>13458</v>
      </c>
      <c r="B8017" s="29" t="s">
        <v>13459</v>
      </c>
      <c r="C8017" s="29" t="s">
        <v>34</v>
      </c>
      <c r="D8017" s="24" t="s">
        <v>13819</v>
      </c>
      <c r="E8017" s="25" t="s">
        <v>13537</v>
      </c>
      <c r="F8017" s="30" t="s">
        <v>16</v>
      </c>
      <c r="G8017" s="30" t="s">
        <v>14</v>
      </c>
      <c r="H8017" s="23">
        <v>0</v>
      </c>
      <c r="I8017" s="27" t="s">
        <v>13539</v>
      </c>
      <c r="J8017" s="28" t="s">
        <v>13538</v>
      </c>
      <c r="K8017" s="17" t="str">
        <f>IF((LEN(relatorio_Ananindeua3[[#This Row],[CIF/CPF/CNPJ]])=14),relatorio_Ananindeua3[[#This Row],[CIF/CPF/CNPJ]],relatorio_Ananindeua3[[#This Row],[Coluna2]])</f>
        <v>54530657000190</v>
      </c>
      <c r="L8017" s="17" t="str">
        <f t="shared" si="125"/>
        <v>545******90</v>
      </c>
    </row>
    <row r="8018" spans="1:12" x14ac:dyDescent="0.25">
      <c r="A8018" s="29" t="s">
        <v>13820</v>
      </c>
      <c r="B8018" s="29" t="s">
        <v>13821</v>
      </c>
      <c r="C8018" s="29" t="s">
        <v>32</v>
      </c>
      <c r="D8018" s="24" t="s">
        <v>13822</v>
      </c>
      <c r="E8018" s="25" t="s">
        <v>13537</v>
      </c>
      <c r="F8018" s="30" t="s">
        <v>16</v>
      </c>
      <c r="G8018" s="30" t="s">
        <v>14</v>
      </c>
      <c r="H8018" s="23">
        <v>0</v>
      </c>
      <c r="I8018" s="27" t="s">
        <v>13539</v>
      </c>
      <c r="J8018" s="28" t="s">
        <v>13538</v>
      </c>
      <c r="K8018" s="17" t="str">
        <f>IF((LEN(relatorio_Ananindeua3[[#This Row],[CIF/CPF/CNPJ]])=14),relatorio_Ananindeua3[[#This Row],[CIF/CPF/CNPJ]],relatorio_Ananindeua3[[#This Row],[Coluna2]])</f>
        <v>54573962000169</v>
      </c>
      <c r="L8018" s="17" t="str">
        <f t="shared" ref="L8018:L8081" si="126">_xlfn.CONCAT(LEFT(A8018,3),REPT("*",6),RIGHT(A8018,2))</f>
        <v>545******69</v>
      </c>
    </row>
    <row r="8019" spans="1:12" x14ac:dyDescent="0.25">
      <c r="A8019" s="29" t="s">
        <v>13054</v>
      </c>
      <c r="B8019" s="29" t="s">
        <v>13055</v>
      </c>
      <c r="C8019" s="29" t="s">
        <v>34</v>
      </c>
      <c r="D8019" s="24" t="s">
        <v>13823</v>
      </c>
      <c r="E8019" s="25" t="s">
        <v>13537</v>
      </c>
      <c r="F8019" s="30" t="s">
        <v>16</v>
      </c>
      <c r="G8019" s="30" t="s">
        <v>14</v>
      </c>
      <c r="H8019" s="23">
        <v>0</v>
      </c>
      <c r="I8019" s="27" t="s">
        <v>13539</v>
      </c>
      <c r="J8019" s="28" t="s">
        <v>13538</v>
      </c>
      <c r="K8019" s="17" t="str">
        <f>IF((LEN(relatorio_Ananindeua3[[#This Row],[CIF/CPF/CNPJ]])=14),relatorio_Ananindeua3[[#This Row],[CIF/CPF/CNPJ]],relatorio_Ananindeua3[[#This Row],[Coluna2]])</f>
        <v>54381489000118</v>
      </c>
      <c r="L8019" s="17" t="str">
        <f t="shared" si="126"/>
        <v>543******18</v>
      </c>
    </row>
    <row r="8020" spans="1:12" x14ac:dyDescent="0.25">
      <c r="A8020" s="29" t="s">
        <v>13824</v>
      </c>
      <c r="B8020" s="29" t="s">
        <v>13825</v>
      </c>
      <c r="C8020" s="29" t="s">
        <v>34</v>
      </c>
      <c r="D8020" s="24" t="s">
        <v>13826</v>
      </c>
      <c r="E8020" s="25" t="s">
        <v>13537</v>
      </c>
      <c r="F8020" s="30" t="s">
        <v>16</v>
      </c>
      <c r="G8020" s="30" t="s">
        <v>14</v>
      </c>
      <c r="H8020" s="23">
        <v>0</v>
      </c>
      <c r="I8020" s="27" t="s">
        <v>13539</v>
      </c>
      <c r="J8020" s="28" t="s">
        <v>13538</v>
      </c>
      <c r="K8020" s="17" t="str">
        <f>IF((LEN(relatorio_Ananindeua3[[#This Row],[CIF/CPF/CNPJ]])=14),relatorio_Ananindeua3[[#This Row],[CIF/CPF/CNPJ]],relatorio_Ananindeua3[[#This Row],[Coluna2]])</f>
        <v>48232576000100</v>
      </c>
      <c r="L8020" s="17" t="str">
        <f t="shared" si="126"/>
        <v>482******00</v>
      </c>
    </row>
    <row r="8021" spans="1:12" x14ac:dyDescent="0.25">
      <c r="A8021" s="29" t="s">
        <v>6261</v>
      </c>
      <c r="B8021" s="29" t="s">
        <v>6262</v>
      </c>
      <c r="C8021" s="29" t="s">
        <v>34</v>
      </c>
      <c r="D8021" s="24" t="s">
        <v>13827</v>
      </c>
      <c r="E8021" s="25" t="s">
        <v>13537</v>
      </c>
      <c r="F8021" s="30" t="s">
        <v>16</v>
      </c>
      <c r="G8021" s="30" t="s">
        <v>14</v>
      </c>
      <c r="H8021" s="23">
        <v>0</v>
      </c>
      <c r="I8021" s="27" t="s">
        <v>13539</v>
      </c>
      <c r="J8021" s="28" t="s">
        <v>13538</v>
      </c>
      <c r="K8021" s="17" t="str">
        <f>IF((LEN(relatorio_Ananindeua3[[#This Row],[CIF/CPF/CNPJ]])=14),relatorio_Ananindeua3[[#This Row],[CIF/CPF/CNPJ]],relatorio_Ananindeua3[[#This Row],[Coluna2]])</f>
        <v>44417457000171</v>
      </c>
      <c r="L8021" s="17" t="str">
        <f t="shared" si="126"/>
        <v>444******71</v>
      </c>
    </row>
    <row r="8022" spans="1:12" x14ac:dyDescent="0.25">
      <c r="A8022" s="29" t="s">
        <v>13828</v>
      </c>
      <c r="B8022" s="29" t="s">
        <v>13829</v>
      </c>
      <c r="C8022" s="29" t="s">
        <v>34</v>
      </c>
      <c r="D8022" s="24" t="s">
        <v>13830</v>
      </c>
      <c r="E8022" s="25" t="s">
        <v>13537</v>
      </c>
      <c r="F8022" s="30" t="s">
        <v>16</v>
      </c>
      <c r="G8022" s="30" t="s">
        <v>14</v>
      </c>
      <c r="H8022" s="23">
        <v>0</v>
      </c>
      <c r="I8022" s="27" t="s">
        <v>13539</v>
      </c>
      <c r="J8022" s="28" t="s">
        <v>13538</v>
      </c>
      <c r="K8022" s="17" t="str">
        <f>IF((LEN(relatorio_Ananindeua3[[#This Row],[CIF/CPF/CNPJ]])=14),relatorio_Ananindeua3[[#This Row],[CIF/CPF/CNPJ]],relatorio_Ananindeua3[[#This Row],[Coluna2]])</f>
        <v>47887291000145</v>
      </c>
      <c r="L8022" s="17" t="str">
        <f t="shared" si="126"/>
        <v>478******45</v>
      </c>
    </row>
    <row r="8023" spans="1:12" x14ac:dyDescent="0.25">
      <c r="A8023" s="29" t="s">
        <v>13831</v>
      </c>
      <c r="B8023" s="29" t="s">
        <v>13832</v>
      </c>
      <c r="C8023" s="29" t="s">
        <v>34</v>
      </c>
      <c r="D8023" s="24" t="s">
        <v>13833</v>
      </c>
      <c r="E8023" s="25" t="s">
        <v>13537</v>
      </c>
      <c r="F8023" s="30" t="s">
        <v>16</v>
      </c>
      <c r="G8023" s="30" t="s">
        <v>14</v>
      </c>
      <c r="H8023" s="23">
        <v>0</v>
      </c>
      <c r="I8023" s="27" t="s">
        <v>13539</v>
      </c>
      <c r="J8023" s="28" t="s">
        <v>13538</v>
      </c>
      <c r="K8023" s="17" t="str">
        <f>IF((LEN(relatorio_Ananindeua3[[#This Row],[CIF/CPF/CNPJ]])=14),relatorio_Ananindeua3[[#This Row],[CIF/CPF/CNPJ]],relatorio_Ananindeua3[[#This Row],[Coluna2]])</f>
        <v>47361784000147</v>
      </c>
      <c r="L8023" s="17" t="str">
        <f t="shared" si="126"/>
        <v>473******47</v>
      </c>
    </row>
    <row r="8024" spans="1:12" x14ac:dyDescent="0.25">
      <c r="A8024" s="29" t="s">
        <v>6491</v>
      </c>
      <c r="B8024" s="29" t="s">
        <v>6492</v>
      </c>
      <c r="C8024" s="29" t="s">
        <v>34</v>
      </c>
      <c r="D8024" s="24" t="s">
        <v>13834</v>
      </c>
      <c r="E8024" s="25" t="s">
        <v>13537</v>
      </c>
      <c r="F8024" s="30" t="s">
        <v>16</v>
      </c>
      <c r="G8024" s="30" t="s">
        <v>14</v>
      </c>
      <c r="H8024" s="23">
        <v>0</v>
      </c>
      <c r="I8024" s="27" t="s">
        <v>13539</v>
      </c>
      <c r="J8024" s="28" t="s">
        <v>13538</v>
      </c>
      <c r="K8024" s="17" t="str">
        <f>IF((LEN(relatorio_Ananindeua3[[#This Row],[CIF/CPF/CNPJ]])=14),relatorio_Ananindeua3[[#This Row],[CIF/CPF/CNPJ]],relatorio_Ananindeua3[[#This Row],[Coluna2]])</f>
        <v>45066286000146</v>
      </c>
      <c r="L8024" s="17" t="str">
        <f t="shared" si="126"/>
        <v>450******46</v>
      </c>
    </row>
    <row r="8025" spans="1:12" x14ac:dyDescent="0.25">
      <c r="A8025" s="29" t="s">
        <v>3758</v>
      </c>
      <c r="B8025" s="29" t="s">
        <v>3759</v>
      </c>
      <c r="C8025" s="29" t="s">
        <v>34</v>
      </c>
      <c r="D8025" s="24" t="s">
        <v>13835</v>
      </c>
      <c r="E8025" s="25" t="s">
        <v>13537</v>
      </c>
      <c r="F8025" s="30" t="s">
        <v>16</v>
      </c>
      <c r="G8025" s="30" t="s">
        <v>14</v>
      </c>
      <c r="H8025" s="23">
        <v>0</v>
      </c>
      <c r="I8025" s="27" t="s">
        <v>13539</v>
      </c>
      <c r="J8025" s="28" t="s">
        <v>13538</v>
      </c>
      <c r="K8025" s="17" t="str">
        <f>IF((LEN(relatorio_Ananindeua3[[#This Row],[CIF/CPF/CNPJ]])=14),relatorio_Ananindeua3[[#This Row],[CIF/CPF/CNPJ]],relatorio_Ananindeua3[[#This Row],[Coluna2]])</f>
        <v>34798261000110</v>
      </c>
      <c r="L8025" s="17" t="str">
        <f t="shared" si="126"/>
        <v>347******10</v>
      </c>
    </row>
    <row r="8026" spans="1:12" x14ac:dyDescent="0.25">
      <c r="A8026" s="29" t="s">
        <v>10848</v>
      </c>
      <c r="B8026" s="29" t="s">
        <v>10849</v>
      </c>
      <c r="C8026" s="29" t="s">
        <v>34</v>
      </c>
      <c r="D8026" s="24" t="s">
        <v>13836</v>
      </c>
      <c r="E8026" s="25" t="s">
        <v>13537</v>
      </c>
      <c r="F8026" s="30" t="s">
        <v>16</v>
      </c>
      <c r="G8026" s="30" t="s">
        <v>14</v>
      </c>
      <c r="H8026" s="23">
        <v>0</v>
      </c>
      <c r="I8026" s="27" t="s">
        <v>13539</v>
      </c>
      <c r="J8026" s="28" t="s">
        <v>13538</v>
      </c>
      <c r="K8026" s="17" t="str">
        <f>IF((LEN(relatorio_Ananindeua3[[#This Row],[CIF/CPF/CNPJ]])=14),relatorio_Ananindeua3[[#This Row],[CIF/CPF/CNPJ]],relatorio_Ananindeua3[[#This Row],[Coluna2]])</f>
        <v>53584554000140</v>
      </c>
      <c r="L8026" s="17" t="str">
        <f t="shared" si="126"/>
        <v>535******40</v>
      </c>
    </row>
    <row r="8027" spans="1:12" x14ac:dyDescent="0.25">
      <c r="A8027" s="29" t="s">
        <v>8079</v>
      </c>
      <c r="B8027" s="29" t="s">
        <v>8080</v>
      </c>
      <c r="C8027" s="29" t="s">
        <v>34</v>
      </c>
      <c r="D8027" s="24" t="s">
        <v>13837</v>
      </c>
      <c r="E8027" s="25" t="s">
        <v>13537</v>
      </c>
      <c r="F8027" s="30" t="s">
        <v>16</v>
      </c>
      <c r="G8027" s="30" t="s">
        <v>14</v>
      </c>
      <c r="H8027" s="23">
        <v>0</v>
      </c>
      <c r="I8027" s="27" t="s">
        <v>13539</v>
      </c>
      <c r="J8027" s="28" t="s">
        <v>13538</v>
      </c>
      <c r="K8027" s="17" t="str">
        <f>IF((LEN(relatorio_Ananindeua3[[#This Row],[CIF/CPF/CNPJ]])=14),relatorio_Ananindeua3[[#This Row],[CIF/CPF/CNPJ]],relatorio_Ananindeua3[[#This Row],[Coluna2]])</f>
        <v>49076065000100</v>
      </c>
      <c r="L8027" s="17" t="str">
        <f t="shared" si="126"/>
        <v>490******00</v>
      </c>
    </row>
    <row r="8028" spans="1:12" x14ac:dyDescent="0.25">
      <c r="A8028" s="29" t="s">
        <v>956</v>
      </c>
      <c r="B8028" s="29" t="s">
        <v>957</v>
      </c>
      <c r="C8028" s="29" t="s">
        <v>21</v>
      </c>
      <c r="D8028" s="24" t="s">
        <v>13838</v>
      </c>
      <c r="E8028" s="25" t="s">
        <v>13537</v>
      </c>
      <c r="F8028" s="30" t="s">
        <v>19</v>
      </c>
      <c r="G8028" s="30" t="s">
        <v>13496</v>
      </c>
      <c r="H8028" s="23">
        <v>0</v>
      </c>
      <c r="I8028" s="27" t="s">
        <v>13539</v>
      </c>
      <c r="J8028" s="28">
        <v>45</v>
      </c>
      <c r="K8028" s="17" t="str">
        <f>IF((LEN(relatorio_Ananindeua3[[#This Row],[CIF/CPF/CNPJ]])=14),relatorio_Ananindeua3[[#This Row],[CIF/CPF/CNPJ]],relatorio_Ananindeua3[[#This Row],[Coluna2]])</f>
        <v>17454167000125</v>
      </c>
      <c r="L8028" s="17" t="str">
        <f t="shared" si="126"/>
        <v>174******25</v>
      </c>
    </row>
    <row r="8029" spans="1:12" x14ac:dyDescent="0.25">
      <c r="A8029" s="29" t="s">
        <v>956</v>
      </c>
      <c r="B8029" s="29" t="s">
        <v>957</v>
      </c>
      <c r="C8029" s="29" t="s">
        <v>21</v>
      </c>
      <c r="D8029" s="24" t="s">
        <v>13839</v>
      </c>
      <c r="E8029" s="25" t="s">
        <v>13537</v>
      </c>
      <c r="F8029" s="30" t="s">
        <v>19</v>
      </c>
      <c r="G8029" s="30" t="s">
        <v>13496</v>
      </c>
      <c r="H8029" s="23">
        <v>0</v>
      </c>
      <c r="I8029" s="27" t="s">
        <v>13539</v>
      </c>
      <c r="J8029" s="28">
        <v>15</v>
      </c>
      <c r="K8029" s="17" t="str">
        <f>IF((LEN(relatorio_Ananindeua3[[#This Row],[CIF/CPF/CNPJ]])=14),relatorio_Ananindeua3[[#This Row],[CIF/CPF/CNPJ]],relatorio_Ananindeua3[[#This Row],[Coluna2]])</f>
        <v>17454167000125</v>
      </c>
      <c r="L8029" s="17" t="str">
        <f t="shared" si="126"/>
        <v>174******25</v>
      </c>
    </row>
    <row r="8030" spans="1:12" x14ac:dyDescent="0.25">
      <c r="A8030" s="29" t="s">
        <v>956</v>
      </c>
      <c r="B8030" s="29" t="s">
        <v>957</v>
      </c>
      <c r="C8030" s="29" t="s">
        <v>21</v>
      </c>
      <c r="D8030" s="24" t="s">
        <v>13840</v>
      </c>
      <c r="E8030" s="25" t="s">
        <v>13537</v>
      </c>
      <c r="F8030" s="30" t="s">
        <v>19</v>
      </c>
      <c r="G8030" s="30" t="s">
        <v>13496</v>
      </c>
      <c r="H8030" s="23">
        <v>0</v>
      </c>
      <c r="I8030" s="27" t="s">
        <v>13539</v>
      </c>
      <c r="J8030" s="28">
        <v>3.5</v>
      </c>
      <c r="K8030" s="17" t="str">
        <f>IF((LEN(relatorio_Ananindeua3[[#This Row],[CIF/CPF/CNPJ]])=14),relatorio_Ananindeua3[[#This Row],[CIF/CPF/CNPJ]],relatorio_Ananindeua3[[#This Row],[Coluna2]])</f>
        <v>17454167000125</v>
      </c>
      <c r="L8030" s="17" t="str">
        <f t="shared" si="126"/>
        <v>174******25</v>
      </c>
    </row>
    <row r="8031" spans="1:12" x14ac:dyDescent="0.25">
      <c r="A8031" s="29" t="s">
        <v>13841</v>
      </c>
      <c r="B8031" s="29" t="s">
        <v>13842</v>
      </c>
      <c r="C8031" s="29" t="s">
        <v>18</v>
      </c>
      <c r="D8031" s="24" t="s">
        <v>13843</v>
      </c>
      <c r="E8031" s="25" t="s">
        <v>13537</v>
      </c>
      <c r="F8031" s="30" t="s">
        <v>16</v>
      </c>
      <c r="G8031" s="30" t="s">
        <v>14</v>
      </c>
      <c r="H8031" s="23">
        <v>0</v>
      </c>
      <c r="I8031" s="27" t="s">
        <v>13539</v>
      </c>
      <c r="J8031" s="28">
        <v>185.78</v>
      </c>
      <c r="K8031" s="17" t="str">
        <f>IF((LEN(relatorio_Ananindeua3[[#This Row],[CIF/CPF/CNPJ]])=14),relatorio_Ananindeua3[[#This Row],[CIF/CPF/CNPJ]],relatorio_Ananindeua3[[#This Row],[Coluna2]])</f>
        <v>53578099000170</v>
      </c>
      <c r="L8031" s="17" t="str">
        <f t="shared" si="126"/>
        <v>535******70</v>
      </c>
    </row>
    <row r="8032" spans="1:12" x14ac:dyDescent="0.25">
      <c r="A8032" s="29" t="s">
        <v>13844</v>
      </c>
      <c r="B8032" s="29" t="s">
        <v>13845</v>
      </c>
      <c r="C8032" s="29" t="s">
        <v>32</v>
      </c>
      <c r="D8032" s="24" t="s">
        <v>13846</v>
      </c>
      <c r="E8032" s="25" t="s">
        <v>13537</v>
      </c>
      <c r="F8032" s="30" t="s">
        <v>16</v>
      </c>
      <c r="G8032" s="30" t="s">
        <v>14</v>
      </c>
      <c r="H8032" s="23">
        <v>0</v>
      </c>
      <c r="I8032" s="27" t="s">
        <v>13539</v>
      </c>
      <c r="J8032" s="28" t="s">
        <v>13538</v>
      </c>
      <c r="K8032" s="17" t="str">
        <f>IF((LEN(relatorio_Ananindeua3[[#This Row],[CIF/CPF/CNPJ]])=14),relatorio_Ananindeua3[[#This Row],[CIF/CPF/CNPJ]],relatorio_Ananindeua3[[#This Row],[Coluna2]])</f>
        <v>54550102000100</v>
      </c>
      <c r="L8032" s="17" t="str">
        <f t="shared" si="126"/>
        <v>545******00</v>
      </c>
    </row>
    <row r="8033" spans="1:12" x14ac:dyDescent="0.25">
      <c r="A8033" s="29" t="s">
        <v>6904</v>
      </c>
      <c r="B8033" s="29" t="s">
        <v>6905</v>
      </c>
      <c r="C8033" s="29" t="s">
        <v>20</v>
      </c>
      <c r="D8033" s="24" t="s">
        <v>13847</v>
      </c>
      <c r="E8033" s="25" t="s">
        <v>13537</v>
      </c>
      <c r="F8033" s="30" t="s">
        <v>19</v>
      </c>
      <c r="G8033" s="30" t="s">
        <v>13496</v>
      </c>
      <c r="H8033" s="23">
        <v>0</v>
      </c>
      <c r="I8033" s="27" t="s">
        <v>13539</v>
      </c>
      <c r="J8033" s="28">
        <v>40</v>
      </c>
      <c r="K8033" s="17" t="str">
        <f>IF((LEN(relatorio_Ananindeua3[[#This Row],[CIF/CPF/CNPJ]])=14),relatorio_Ananindeua3[[#This Row],[CIF/CPF/CNPJ]],relatorio_Ananindeua3[[#This Row],[Coluna2]])</f>
        <v>46201083002393</v>
      </c>
      <c r="L8033" s="17" t="str">
        <f t="shared" si="126"/>
        <v>462******93</v>
      </c>
    </row>
    <row r="8034" spans="1:12" x14ac:dyDescent="0.25">
      <c r="A8034" s="29" t="s">
        <v>13848</v>
      </c>
      <c r="B8034" s="29" t="s">
        <v>13849</v>
      </c>
      <c r="C8034" s="29" t="s">
        <v>34</v>
      </c>
      <c r="D8034" s="24" t="s">
        <v>13850</v>
      </c>
      <c r="E8034" s="25" t="s">
        <v>13537</v>
      </c>
      <c r="F8034" s="30" t="s">
        <v>16</v>
      </c>
      <c r="G8034" s="30" t="s">
        <v>14</v>
      </c>
      <c r="H8034" s="23">
        <v>0</v>
      </c>
      <c r="I8034" s="27" t="s">
        <v>13539</v>
      </c>
      <c r="J8034" s="28" t="s">
        <v>13538</v>
      </c>
      <c r="K8034" s="17" t="str">
        <f>IF((LEN(relatorio_Ananindeua3[[#This Row],[CIF/CPF/CNPJ]])=14),relatorio_Ananindeua3[[#This Row],[CIF/CPF/CNPJ]],relatorio_Ananindeua3[[#This Row],[Coluna2]])</f>
        <v>22699597000147</v>
      </c>
      <c r="L8034" s="17" t="str">
        <f t="shared" si="126"/>
        <v>226******47</v>
      </c>
    </row>
    <row r="8035" spans="1:12" x14ac:dyDescent="0.25">
      <c r="A8035" s="29" t="s">
        <v>339</v>
      </c>
      <c r="B8035" s="29" t="s">
        <v>340</v>
      </c>
      <c r="C8035" s="29" t="s">
        <v>34</v>
      </c>
      <c r="D8035" s="24" t="s">
        <v>13851</v>
      </c>
      <c r="E8035" s="25" t="s">
        <v>13537</v>
      </c>
      <c r="F8035" s="30" t="s">
        <v>16</v>
      </c>
      <c r="G8035" s="30" t="s">
        <v>14</v>
      </c>
      <c r="H8035" s="23">
        <v>0</v>
      </c>
      <c r="I8035" s="27" t="s">
        <v>13539</v>
      </c>
      <c r="J8035" s="28" t="s">
        <v>13538</v>
      </c>
      <c r="K8035" s="17" t="str">
        <f>IF((LEN(relatorio_Ananindeua3[[#This Row],[CIF/CPF/CNPJ]])=14),relatorio_Ananindeua3[[#This Row],[CIF/CPF/CNPJ]],relatorio_Ananindeua3[[#This Row],[Coluna2]])</f>
        <v>12753605000132</v>
      </c>
      <c r="L8035" s="17" t="str">
        <f t="shared" si="126"/>
        <v>127******32</v>
      </c>
    </row>
    <row r="8036" spans="1:12" x14ac:dyDescent="0.25">
      <c r="A8036" s="29" t="s">
        <v>13852</v>
      </c>
      <c r="B8036" s="29" t="s">
        <v>13853</v>
      </c>
      <c r="C8036" s="29" t="s">
        <v>32</v>
      </c>
      <c r="D8036" s="24" t="s">
        <v>13854</v>
      </c>
      <c r="E8036" s="25" t="s">
        <v>13537</v>
      </c>
      <c r="F8036" s="30" t="s">
        <v>16</v>
      </c>
      <c r="G8036" s="30" t="s">
        <v>14</v>
      </c>
      <c r="H8036" s="23">
        <v>0</v>
      </c>
      <c r="I8036" s="27" t="s">
        <v>13539</v>
      </c>
      <c r="J8036" s="28" t="s">
        <v>13538</v>
      </c>
      <c r="K8036" s="17" t="str">
        <f>IF((LEN(relatorio_Ananindeua3[[#This Row],[CIF/CPF/CNPJ]])=14),relatorio_Ananindeua3[[#This Row],[CIF/CPF/CNPJ]],relatorio_Ananindeua3[[#This Row],[Coluna2]])</f>
        <v>54590465000179</v>
      </c>
      <c r="L8036" s="17" t="str">
        <f t="shared" si="126"/>
        <v>545******79</v>
      </c>
    </row>
    <row r="8037" spans="1:12" x14ac:dyDescent="0.25">
      <c r="A8037" s="29" t="s">
        <v>13855</v>
      </c>
      <c r="B8037" s="29" t="s">
        <v>13856</v>
      </c>
      <c r="C8037" s="29" t="s">
        <v>34</v>
      </c>
      <c r="D8037" s="24" t="s">
        <v>13857</v>
      </c>
      <c r="E8037" s="25" t="s">
        <v>13537</v>
      </c>
      <c r="F8037" s="30" t="s">
        <v>16</v>
      </c>
      <c r="G8037" s="30" t="s">
        <v>14</v>
      </c>
      <c r="H8037" s="23">
        <v>0</v>
      </c>
      <c r="I8037" s="27" t="s">
        <v>13539</v>
      </c>
      <c r="J8037" s="28" t="s">
        <v>13538</v>
      </c>
      <c r="K8037" s="17" t="str">
        <f>IF((LEN(relatorio_Ananindeua3[[#This Row],[CIF/CPF/CNPJ]])=14),relatorio_Ananindeua3[[#This Row],[CIF/CPF/CNPJ]],relatorio_Ananindeua3[[#This Row],[Coluna2]])</f>
        <v>54595223000178</v>
      </c>
      <c r="L8037" s="17" t="str">
        <f t="shared" si="126"/>
        <v>545******78</v>
      </c>
    </row>
    <row r="8038" spans="1:12" x14ac:dyDescent="0.25">
      <c r="A8038" s="29" t="s">
        <v>13676</v>
      </c>
      <c r="B8038" s="29" t="s">
        <v>13677</v>
      </c>
      <c r="C8038" s="29" t="s">
        <v>34</v>
      </c>
      <c r="D8038" s="24" t="s">
        <v>13858</v>
      </c>
      <c r="E8038" s="25" t="s">
        <v>13537</v>
      </c>
      <c r="F8038" s="30" t="s">
        <v>16</v>
      </c>
      <c r="G8038" s="30" t="s">
        <v>14</v>
      </c>
      <c r="H8038" s="23">
        <v>0</v>
      </c>
      <c r="I8038" s="27" t="s">
        <v>13539</v>
      </c>
      <c r="J8038" s="28" t="s">
        <v>13538</v>
      </c>
      <c r="K8038" s="17" t="str">
        <f>IF((LEN(relatorio_Ananindeua3[[#This Row],[CIF/CPF/CNPJ]])=14),relatorio_Ananindeua3[[#This Row],[CIF/CPF/CNPJ]],relatorio_Ananindeua3[[#This Row],[Coluna2]])</f>
        <v>54564599000115</v>
      </c>
      <c r="L8038" s="17" t="str">
        <f t="shared" si="126"/>
        <v>545******15</v>
      </c>
    </row>
    <row r="8039" spans="1:12" x14ac:dyDescent="0.25">
      <c r="A8039" s="29" t="s">
        <v>13859</v>
      </c>
      <c r="B8039" s="29" t="s">
        <v>13860</v>
      </c>
      <c r="C8039" s="29" t="s">
        <v>32</v>
      </c>
      <c r="D8039" s="24" t="s">
        <v>13861</v>
      </c>
      <c r="E8039" s="25" t="s">
        <v>13537</v>
      </c>
      <c r="F8039" s="30" t="s">
        <v>16</v>
      </c>
      <c r="G8039" s="30" t="s">
        <v>14</v>
      </c>
      <c r="H8039" s="23">
        <v>0</v>
      </c>
      <c r="I8039" s="27" t="s">
        <v>13539</v>
      </c>
      <c r="J8039" s="28" t="s">
        <v>13538</v>
      </c>
      <c r="K8039" s="17" t="str">
        <f>IF((LEN(relatorio_Ananindeua3[[#This Row],[CIF/CPF/CNPJ]])=14),relatorio_Ananindeua3[[#This Row],[CIF/CPF/CNPJ]],relatorio_Ananindeua3[[#This Row],[Coluna2]])</f>
        <v>54596170000100</v>
      </c>
      <c r="L8039" s="17" t="str">
        <f t="shared" si="126"/>
        <v>545******00</v>
      </c>
    </row>
    <row r="8040" spans="1:12" x14ac:dyDescent="0.25">
      <c r="A8040" s="29" t="s">
        <v>13862</v>
      </c>
      <c r="B8040" s="29" t="s">
        <v>13863</v>
      </c>
      <c r="C8040" s="29" t="s">
        <v>34</v>
      </c>
      <c r="D8040" s="24" t="s">
        <v>13864</v>
      </c>
      <c r="E8040" s="25" t="s">
        <v>13537</v>
      </c>
      <c r="F8040" s="30" t="s">
        <v>16</v>
      </c>
      <c r="G8040" s="30" t="s">
        <v>14</v>
      </c>
      <c r="H8040" s="23">
        <v>0</v>
      </c>
      <c r="I8040" s="27" t="s">
        <v>13539</v>
      </c>
      <c r="J8040" s="28" t="s">
        <v>13538</v>
      </c>
      <c r="K8040" s="17" t="str">
        <f>IF((LEN(relatorio_Ananindeua3[[#This Row],[CIF/CPF/CNPJ]])=14),relatorio_Ananindeua3[[#This Row],[CIF/CPF/CNPJ]],relatorio_Ananindeua3[[#This Row],[Coluna2]])</f>
        <v>46324242000131</v>
      </c>
      <c r="L8040" s="17" t="str">
        <f t="shared" si="126"/>
        <v>463******31</v>
      </c>
    </row>
    <row r="8041" spans="1:12" x14ac:dyDescent="0.25">
      <c r="A8041" s="29" t="s">
        <v>13865</v>
      </c>
      <c r="B8041" s="29" t="s">
        <v>13866</v>
      </c>
      <c r="C8041" s="29" t="s">
        <v>32</v>
      </c>
      <c r="D8041" s="24" t="s">
        <v>13867</v>
      </c>
      <c r="E8041" s="25" t="s">
        <v>13537</v>
      </c>
      <c r="F8041" s="30" t="s">
        <v>16</v>
      </c>
      <c r="G8041" s="30" t="s">
        <v>14</v>
      </c>
      <c r="H8041" s="23">
        <v>0</v>
      </c>
      <c r="I8041" s="27" t="s">
        <v>13539</v>
      </c>
      <c r="J8041" s="28" t="s">
        <v>13538</v>
      </c>
      <c r="K8041" s="17" t="str">
        <f>IF((LEN(relatorio_Ananindeua3[[#This Row],[CIF/CPF/CNPJ]])=14),relatorio_Ananindeua3[[#This Row],[CIF/CPF/CNPJ]],relatorio_Ananindeua3[[#This Row],[Coluna2]])</f>
        <v>54602680000142</v>
      </c>
      <c r="L8041" s="17" t="str">
        <f t="shared" si="126"/>
        <v>546******42</v>
      </c>
    </row>
    <row r="8042" spans="1:12" x14ac:dyDescent="0.25">
      <c r="A8042" s="29" t="s">
        <v>13868</v>
      </c>
      <c r="B8042" s="29" t="s">
        <v>13869</v>
      </c>
      <c r="C8042" s="29" t="s">
        <v>32</v>
      </c>
      <c r="D8042" s="24" t="s">
        <v>13870</v>
      </c>
      <c r="E8042" s="25" t="s">
        <v>13537</v>
      </c>
      <c r="F8042" s="30" t="s">
        <v>16</v>
      </c>
      <c r="G8042" s="30" t="s">
        <v>14</v>
      </c>
      <c r="H8042" s="23">
        <v>0</v>
      </c>
      <c r="I8042" s="27" t="s">
        <v>13539</v>
      </c>
      <c r="J8042" s="28" t="s">
        <v>13538</v>
      </c>
      <c r="K8042" s="17" t="str">
        <f>IF((LEN(relatorio_Ananindeua3[[#This Row],[CIF/CPF/CNPJ]])=14),relatorio_Ananindeua3[[#This Row],[CIF/CPF/CNPJ]],relatorio_Ananindeua3[[#This Row],[Coluna2]])</f>
        <v>54603479000180</v>
      </c>
      <c r="L8042" s="17" t="str">
        <f t="shared" si="126"/>
        <v>546******80</v>
      </c>
    </row>
    <row r="8043" spans="1:12" x14ac:dyDescent="0.25">
      <c r="A8043" s="29" t="s">
        <v>13871</v>
      </c>
      <c r="B8043" s="29" t="s">
        <v>13872</v>
      </c>
      <c r="C8043" s="29" t="s">
        <v>32</v>
      </c>
      <c r="D8043" s="24" t="s">
        <v>13873</v>
      </c>
      <c r="E8043" s="25" t="s">
        <v>13537</v>
      </c>
      <c r="F8043" s="30" t="s">
        <v>16</v>
      </c>
      <c r="G8043" s="30" t="s">
        <v>14</v>
      </c>
      <c r="H8043" s="23">
        <v>0</v>
      </c>
      <c r="I8043" s="27" t="s">
        <v>13539</v>
      </c>
      <c r="J8043" s="28" t="s">
        <v>13538</v>
      </c>
      <c r="K8043" s="17" t="str">
        <f>IF((LEN(relatorio_Ananindeua3[[#This Row],[CIF/CPF/CNPJ]])=14),relatorio_Ananindeua3[[#This Row],[CIF/CPF/CNPJ]],relatorio_Ananindeua3[[#This Row],[Coluna2]])</f>
        <v>54602076000116</v>
      </c>
      <c r="L8043" s="17" t="str">
        <f t="shared" si="126"/>
        <v>546******16</v>
      </c>
    </row>
    <row r="8044" spans="1:12" x14ac:dyDescent="0.25">
      <c r="A8044" s="29" t="s">
        <v>13874</v>
      </c>
      <c r="B8044" s="29" t="s">
        <v>13875</v>
      </c>
      <c r="C8044" s="29" t="s">
        <v>32</v>
      </c>
      <c r="D8044" s="24" t="s">
        <v>13876</v>
      </c>
      <c r="E8044" s="25" t="s">
        <v>13537</v>
      </c>
      <c r="F8044" s="30" t="s">
        <v>16</v>
      </c>
      <c r="G8044" s="30" t="s">
        <v>14</v>
      </c>
      <c r="H8044" s="23">
        <v>0</v>
      </c>
      <c r="I8044" s="27" t="s">
        <v>13539</v>
      </c>
      <c r="J8044" s="28" t="s">
        <v>13538</v>
      </c>
      <c r="K8044" s="17" t="str">
        <f>IF((LEN(relatorio_Ananindeua3[[#This Row],[CIF/CPF/CNPJ]])=14),relatorio_Ananindeua3[[#This Row],[CIF/CPF/CNPJ]],relatorio_Ananindeua3[[#This Row],[Coluna2]])</f>
        <v>54604273000174</v>
      </c>
      <c r="L8044" s="17" t="str">
        <f t="shared" si="126"/>
        <v>546******74</v>
      </c>
    </row>
    <row r="8045" spans="1:12" x14ac:dyDescent="0.25">
      <c r="A8045" s="29" t="s">
        <v>13877</v>
      </c>
      <c r="B8045" s="29" t="s">
        <v>13878</v>
      </c>
      <c r="C8045" s="29" t="s">
        <v>34</v>
      </c>
      <c r="D8045" s="24" t="s">
        <v>13879</v>
      </c>
      <c r="E8045" s="25" t="s">
        <v>13537</v>
      </c>
      <c r="F8045" s="30" t="s">
        <v>16</v>
      </c>
      <c r="G8045" s="30" t="s">
        <v>14</v>
      </c>
      <c r="H8045" s="23">
        <v>0</v>
      </c>
      <c r="I8045" s="27" t="s">
        <v>13539</v>
      </c>
      <c r="J8045" s="28" t="s">
        <v>13538</v>
      </c>
      <c r="K8045" s="17" t="str">
        <f>IF((LEN(relatorio_Ananindeua3[[#This Row],[CIF/CPF/CNPJ]])=14),relatorio_Ananindeua3[[#This Row],[CIF/CPF/CNPJ]],relatorio_Ananindeua3[[#This Row],[Coluna2]])</f>
        <v>42712502000195</v>
      </c>
      <c r="L8045" s="17" t="str">
        <f t="shared" si="126"/>
        <v>427******95</v>
      </c>
    </row>
    <row r="8046" spans="1:12" x14ac:dyDescent="0.25">
      <c r="A8046" s="29" t="s">
        <v>13880</v>
      </c>
      <c r="B8046" s="29" t="s">
        <v>13881</v>
      </c>
      <c r="C8046" s="29" t="s">
        <v>32</v>
      </c>
      <c r="D8046" s="24" t="s">
        <v>13882</v>
      </c>
      <c r="E8046" s="25" t="s">
        <v>13537</v>
      </c>
      <c r="F8046" s="30" t="s">
        <v>16</v>
      </c>
      <c r="G8046" s="30" t="s">
        <v>14</v>
      </c>
      <c r="H8046" s="23">
        <v>0</v>
      </c>
      <c r="I8046" s="27" t="s">
        <v>13539</v>
      </c>
      <c r="J8046" s="28" t="s">
        <v>13538</v>
      </c>
      <c r="K8046" s="17" t="str">
        <f>IF((LEN(relatorio_Ananindeua3[[#This Row],[CIF/CPF/CNPJ]])=14),relatorio_Ananindeua3[[#This Row],[CIF/CPF/CNPJ]],relatorio_Ananindeua3[[#This Row],[Coluna2]])</f>
        <v>54601758000104</v>
      </c>
      <c r="L8046" s="17" t="str">
        <f t="shared" si="126"/>
        <v>546******04</v>
      </c>
    </row>
    <row r="8047" spans="1:12" x14ac:dyDescent="0.25">
      <c r="A8047" s="29" t="s">
        <v>13208</v>
      </c>
      <c r="B8047" s="29" t="s">
        <v>13209</v>
      </c>
      <c r="C8047" s="29" t="s">
        <v>34</v>
      </c>
      <c r="D8047" s="24" t="s">
        <v>13883</v>
      </c>
      <c r="E8047" s="25" t="s">
        <v>13537</v>
      </c>
      <c r="F8047" s="30" t="s">
        <v>16</v>
      </c>
      <c r="G8047" s="30" t="s">
        <v>14</v>
      </c>
      <c r="H8047" s="23">
        <v>0</v>
      </c>
      <c r="I8047" s="27" t="s">
        <v>13539</v>
      </c>
      <c r="J8047" s="28" t="s">
        <v>13538</v>
      </c>
      <c r="K8047" s="17" t="str">
        <f>IF((LEN(relatorio_Ananindeua3[[#This Row],[CIF/CPF/CNPJ]])=14),relatorio_Ananindeua3[[#This Row],[CIF/CPF/CNPJ]],relatorio_Ananindeua3[[#This Row],[Coluna2]])</f>
        <v>54445136000134</v>
      </c>
      <c r="L8047" s="17" t="str">
        <f t="shared" si="126"/>
        <v>544******34</v>
      </c>
    </row>
    <row r="8048" spans="1:12" x14ac:dyDescent="0.25">
      <c r="A8048" s="29" t="s">
        <v>13884</v>
      </c>
      <c r="B8048" s="29" t="s">
        <v>13885</v>
      </c>
      <c r="C8048" s="29" t="s">
        <v>34</v>
      </c>
      <c r="D8048" s="24" t="s">
        <v>13886</v>
      </c>
      <c r="E8048" s="25" t="s">
        <v>13537</v>
      </c>
      <c r="F8048" s="30" t="s">
        <v>16</v>
      </c>
      <c r="G8048" s="30" t="s">
        <v>14</v>
      </c>
      <c r="H8048" s="23">
        <v>0</v>
      </c>
      <c r="I8048" s="27" t="s">
        <v>13539</v>
      </c>
      <c r="J8048" s="28" t="s">
        <v>13538</v>
      </c>
      <c r="K8048" s="17" t="str">
        <f>IF((LEN(relatorio_Ananindeua3[[#This Row],[CIF/CPF/CNPJ]])=14),relatorio_Ananindeua3[[#This Row],[CIF/CPF/CNPJ]],relatorio_Ananindeua3[[#This Row],[Coluna2]])</f>
        <v>41310116000104</v>
      </c>
      <c r="L8048" s="17" t="str">
        <f t="shared" si="126"/>
        <v>413******04</v>
      </c>
    </row>
    <row r="8049" spans="1:12" x14ac:dyDescent="0.25">
      <c r="A8049" s="29" t="s">
        <v>13887</v>
      </c>
      <c r="B8049" s="29" t="s">
        <v>13888</v>
      </c>
      <c r="C8049" s="29" t="s">
        <v>32</v>
      </c>
      <c r="D8049" s="24" t="s">
        <v>13889</v>
      </c>
      <c r="E8049" s="25" t="s">
        <v>13537</v>
      </c>
      <c r="F8049" s="30" t="s">
        <v>16</v>
      </c>
      <c r="G8049" s="30" t="s">
        <v>14</v>
      </c>
      <c r="H8049" s="23">
        <v>0</v>
      </c>
      <c r="I8049" s="27" t="s">
        <v>13539</v>
      </c>
      <c r="J8049" s="28" t="s">
        <v>13538</v>
      </c>
      <c r="K8049" s="17" t="str">
        <f>IF((LEN(relatorio_Ananindeua3[[#This Row],[CIF/CPF/CNPJ]])=14),relatorio_Ananindeua3[[#This Row],[CIF/CPF/CNPJ]],relatorio_Ananindeua3[[#This Row],[Coluna2]])</f>
        <v>54604138000129</v>
      </c>
      <c r="L8049" s="17" t="str">
        <f t="shared" si="126"/>
        <v>546******29</v>
      </c>
    </row>
    <row r="8050" spans="1:12" x14ac:dyDescent="0.25">
      <c r="A8050" s="29" t="s">
        <v>13890</v>
      </c>
      <c r="B8050" s="29" t="s">
        <v>13891</v>
      </c>
      <c r="C8050" s="29" t="s">
        <v>32</v>
      </c>
      <c r="D8050" s="24" t="s">
        <v>13892</v>
      </c>
      <c r="E8050" s="25" t="s">
        <v>13537</v>
      </c>
      <c r="F8050" s="30" t="s">
        <v>16</v>
      </c>
      <c r="G8050" s="30" t="s">
        <v>14</v>
      </c>
      <c r="H8050" s="23">
        <v>0</v>
      </c>
      <c r="I8050" s="27" t="s">
        <v>13539</v>
      </c>
      <c r="J8050" s="28" t="s">
        <v>13538</v>
      </c>
      <c r="K8050" s="17" t="str">
        <f>IF((LEN(relatorio_Ananindeua3[[#This Row],[CIF/CPF/CNPJ]])=14),relatorio_Ananindeua3[[#This Row],[CIF/CPF/CNPJ]],relatorio_Ananindeua3[[#This Row],[Coluna2]])</f>
        <v>54602865000157</v>
      </c>
      <c r="L8050" s="17" t="str">
        <f t="shared" si="126"/>
        <v>546******57</v>
      </c>
    </row>
    <row r="8051" spans="1:12" x14ac:dyDescent="0.25">
      <c r="A8051" s="29" t="s">
        <v>13893</v>
      </c>
      <c r="B8051" s="29" t="s">
        <v>13894</v>
      </c>
      <c r="C8051" s="29" t="s">
        <v>32</v>
      </c>
      <c r="D8051" s="24" t="s">
        <v>13895</v>
      </c>
      <c r="E8051" s="25" t="s">
        <v>13537</v>
      </c>
      <c r="F8051" s="30" t="s">
        <v>16</v>
      </c>
      <c r="G8051" s="30" t="s">
        <v>14</v>
      </c>
      <c r="H8051" s="23">
        <v>0</v>
      </c>
      <c r="I8051" s="27" t="s">
        <v>13539</v>
      </c>
      <c r="J8051" s="28" t="s">
        <v>13538</v>
      </c>
      <c r="K8051" s="17" t="str">
        <f>IF((LEN(relatorio_Ananindeua3[[#This Row],[CIF/CPF/CNPJ]])=14),relatorio_Ananindeua3[[#This Row],[CIF/CPF/CNPJ]],relatorio_Ananindeua3[[#This Row],[Coluna2]])</f>
        <v>54593057000170</v>
      </c>
      <c r="L8051" s="17" t="str">
        <f t="shared" si="126"/>
        <v>545******70</v>
      </c>
    </row>
    <row r="8052" spans="1:12" x14ac:dyDescent="0.25">
      <c r="A8052" s="29" t="s">
        <v>13896</v>
      </c>
      <c r="B8052" s="29" t="s">
        <v>13897</v>
      </c>
      <c r="C8052" s="29" t="s">
        <v>32</v>
      </c>
      <c r="D8052" s="24" t="s">
        <v>13898</v>
      </c>
      <c r="E8052" s="25" t="s">
        <v>13537</v>
      </c>
      <c r="F8052" s="30" t="s">
        <v>16</v>
      </c>
      <c r="G8052" s="30" t="s">
        <v>14</v>
      </c>
      <c r="H8052" s="23">
        <v>0</v>
      </c>
      <c r="I8052" s="27" t="s">
        <v>13539</v>
      </c>
      <c r="J8052" s="28" t="s">
        <v>13538</v>
      </c>
      <c r="K8052" s="17" t="str">
        <f>IF((LEN(relatorio_Ananindeua3[[#This Row],[CIF/CPF/CNPJ]])=14),relatorio_Ananindeua3[[#This Row],[CIF/CPF/CNPJ]],relatorio_Ananindeua3[[#This Row],[Coluna2]])</f>
        <v>54593954000184</v>
      </c>
      <c r="L8052" s="17" t="str">
        <f t="shared" si="126"/>
        <v>545******84</v>
      </c>
    </row>
    <row r="8053" spans="1:12" x14ac:dyDescent="0.25">
      <c r="A8053" s="29" t="s">
        <v>13899</v>
      </c>
      <c r="B8053" s="29" t="s">
        <v>13900</v>
      </c>
      <c r="C8053" s="29" t="s">
        <v>32</v>
      </c>
      <c r="D8053" s="24" t="s">
        <v>13901</v>
      </c>
      <c r="E8053" s="25" t="s">
        <v>13537</v>
      </c>
      <c r="F8053" s="30" t="s">
        <v>16</v>
      </c>
      <c r="G8053" s="30" t="s">
        <v>14</v>
      </c>
      <c r="H8053" s="23">
        <v>0</v>
      </c>
      <c r="I8053" s="27" t="s">
        <v>13539</v>
      </c>
      <c r="J8053" s="28" t="s">
        <v>13538</v>
      </c>
      <c r="K8053" s="17" t="str">
        <f>IF((LEN(relatorio_Ananindeua3[[#This Row],[CIF/CPF/CNPJ]])=14),relatorio_Ananindeua3[[#This Row],[CIF/CPF/CNPJ]],relatorio_Ananindeua3[[#This Row],[Coluna2]])</f>
        <v>54604262000194</v>
      </c>
      <c r="L8053" s="17" t="str">
        <f t="shared" si="126"/>
        <v>546******94</v>
      </c>
    </row>
    <row r="8054" spans="1:12" x14ac:dyDescent="0.25">
      <c r="A8054" s="29" t="s">
        <v>13902</v>
      </c>
      <c r="B8054" s="29" t="s">
        <v>13903</v>
      </c>
      <c r="C8054" s="29" t="s">
        <v>32</v>
      </c>
      <c r="D8054" s="24" t="s">
        <v>13904</v>
      </c>
      <c r="E8054" s="25" t="s">
        <v>13537</v>
      </c>
      <c r="F8054" s="30" t="s">
        <v>16</v>
      </c>
      <c r="G8054" s="30" t="s">
        <v>14</v>
      </c>
      <c r="H8054" s="23">
        <v>0</v>
      </c>
      <c r="I8054" s="27" t="s">
        <v>13539</v>
      </c>
      <c r="J8054" s="28" t="s">
        <v>13538</v>
      </c>
      <c r="K8054" s="17" t="str">
        <f>IF((LEN(relatorio_Ananindeua3[[#This Row],[CIF/CPF/CNPJ]])=14),relatorio_Ananindeua3[[#This Row],[CIF/CPF/CNPJ]],relatorio_Ananindeua3[[#This Row],[Coluna2]])</f>
        <v>54604451000167</v>
      </c>
      <c r="L8054" s="17" t="str">
        <f t="shared" si="126"/>
        <v>546******67</v>
      </c>
    </row>
    <row r="8055" spans="1:12" x14ac:dyDescent="0.25">
      <c r="A8055" s="29" t="s">
        <v>13905</v>
      </c>
      <c r="B8055" s="29" t="s">
        <v>13906</v>
      </c>
      <c r="C8055" s="29" t="s">
        <v>32</v>
      </c>
      <c r="D8055" s="24" t="s">
        <v>13907</v>
      </c>
      <c r="E8055" s="25" t="s">
        <v>13537</v>
      </c>
      <c r="F8055" s="30" t="s">
        <v>16</v>
      </c>
      <c r="G8055" s="30" t="s">
        <v>14</v>
      </c>
      <c r="H8055" s="23">
        <v>0</v>
      </c>
      <c r="I8055" s="27" t="s">
        <v>13539</v>
      </c>
      <c r="J8055" s="28" t="s">
        <v>13538</v>
      </c>
      <c r="K8055" s="17" t="str">
        <f>IF((LEN(relatorio_Ananindeua3[[#This Row],[CIF/CPF/CNPJ]])=14),relatorio_Ananindeua3[[#This Row],[CIF/CPF/CNPJ]],relatorio_Ananindeua3[[#This Row],[Coluna2]])</f>
        <v>54600338000103</v>
      </c>
      <c r="L8055" s="17" t="str">
        <f t="shared" si="126"/>
        <v>546******03</v>
      </c>
    </row>
    <row r="8056" spans="1:12" x14ac:dyDescent="0.25">
      <c r="A8056" s="29" t="s">
        <v>13908</v>
      </c>
      <c r="B8056" s="29" t="s">
        <v>13909</v>
      </c>
      <c r="C8056" s="29" t="s">
        <v>32</v>
      </c>
      <c r="D8056" s="24" t="s">
        <v>13910</v>
      </c>
      <c r="E8056" s="25" t="s">
        <v>13537</v>
      </c>
      <c r="F8056" s="30" t="s">
        <v>16</v>
      </c>
      <c r="G8056" s="30" t="s">
        <v>14</v>
      </c>
      <c r="H8056" s="23">
        <v>0</v>
      </c>
      <c r="I8056" s="27" t="s">
        <v>13539</v>
      </c>
      <c r="J8056" s="28" t="s">
        <v>13538</v>
      </c>
      <c r="K8056" s="17" t="str">
        <f>IF((LEN(relatorio_Ananindeua3[[#This Row],[CIF/CPF/CNPJ]])=14),relatorio_Ananindeua3[[#This Row],[CIF/CPF/CNPJ]],relatorio_Ananindeua3[[#This Row],[Coluna2]])</f>
        <v>54596737000148</v>
      </c>
      <c r="L8056" s="17" t="str">
        <f t="shared" si="126"/>
        <v>545******48</v>
      </c>
    </row>
    <row r="8057" spans="1:12" x14ac:dyDescent="0.25">
      <c r="A8057" s="29" t="s">
        <v>13911</v>
      </c>
      <c r="B8057" s="29" t="s">
        <v>13912</v>
      </c>
      <c r="C8057" s="29" t="s">
        <v>34</v>
      </c>
      <c r="D8057" s="24" t="s">
        <v>13913</v>
      </c>
      <c r="E8057" s="25" t="s">
        <v>13537</v>
      </c>
      <c r="F8057" s="30" t="s">
        <v>16</v>
      </c>
      <c r="G8057" s="30" t="s">
        <v>14</v>
      </c>
      <c r="H8057" s="23">
        <v>0</v>
      </c>
      <c r="I8057" s="27" t="s">
        <v>13539</v>
      </c>
      <c r="J8057" s="28" t="s">
        <v>13538</v>
      </c>
      <c r="K8057" s="17" t="str">
        <f>IF((LEN(relatorio_Ananindeua3[[#This Row],[CIF/CPF/CNPJ]])=14),relatorio_Ananindeua3[[#This Row],[CIF/CPF/CNPJ]],relatorio_Ananindeua3[[#This Row],[Coluna2]])</f>
        <v>46295352000112</v>
      </c>
      <c r="L8057" s="17" t="str">
        <f t="shared" si="126"/>
        <v>462******12</v>
      </c>
    </row>
    <row r="8058" spans="1:12" x14ac:dyDescent="0.25">
      <c r="A8058" s="29" t="s">
        <v>13914</v>
      </c>
      <c r="B8058" s="29" t="s">
        <v>13915</v>
      </c>
      <c r="C8058" s="29" t="s">
        <v>34</v>
      </c>
      <c r="D8058" s="24" t="s">
        <v>13916</v>
      </c>
      <c r="E8058" s="25" t="s">
        <v>13537</v>
      </c>
      <c r="F8058" s="30" t="s">
        <v>16</v>
      </c>
      <c r="G8058" s="30" t="s">
        <v>14</v>
      </c>
      <c r="H8058" s="23">
        <v>0</v>
      </c>
      <c r="I8058" s="27" t="s">
        <v>13539</v>
      </c>
      <c r="J8058" s="28" t="s">
        <v>13538</v>
      </c>
      <c r="K8058" s="17" t="str">
        <f>IF((LEN(relatorio_Ananindeua3[[#This Row],[CIF/CPF/CNPJ]])=14),relatorio_Ananindeua3[[#This Row],[CIF/CPF/CNPJ]],relatorio_Ananindeua3[[#This Row],[Coluna2]])</f>
        <v>45186605000157</v>
      </c>
      <c r="L8058" s="17" t="str">
        <f t="shared" si="126"/>
        <v>451******57</v>
      </c>
    </row>
    <row r="8059" spans="1:12" x14ac:dyDescent="0.25">
      <c r="A8059" s="29" t="s">
        <v>9984</v>
      </c>
      <c r="B8059" s="29" t="s">
        <v>9985</v>
      </c>
      <c r="C8059" s="29" t="s">
        <v>34</v>
      </c>
      <c r="D8059" s="24" t="s">
        <v>13917</v>
      </c>
      <c r="E8059" s="25" t="s">
        <v>13537</v>
      </c>
      <c r="F8059" s="30" t="s">
        <v>16</v>
      </c>
      <c r="G8059" s="30" t="s">
        <v>14</v>
      </c>
      <c r="H8059" s="23">
        <v>0</v>
      </c>
      <c r="I8059" s="27" t="s">
        <v>13539</v>
      </c>
      <c r="J8059" s="28" t="s">
        <v>13538</v>
      </c>
      <c r="K8059" s="17" t="str">
        <f>IF((LEN(relatorio_Ananindeua3[[#This Row],[CIF/CPF/CNPJ]])=14),relatorio_Ananindeua3[[#This Row],[CIF/CPF/CNPJ]],relatorio_Ananindeua3[[#This Row],[Coluna2]])</f>
        <v>52801023000107</v>
      </c>
      <c r="L8059" s="17" t="str">
        <f t="shared" si="126"/>
        <v>528******07</v>
      </c>
    </row>
    <row r="8060" spans="1:12" x14ac:dyDescent="0.25">
      <c r="A8060" s="29" t="s">
        <v>6912</v>
      </c>
      <c r="B8060" s="29" t="s">
        <v>6913</v>
      </c>
      <c r="C8060" s="29" t="s">
        <v>34</v>
      </c>
      <c r="D8060" s="24" t="s">
        <v>13918</v>
      </c>
      <c r="E8060" s="25" t="s">
        <v>13537</v>
      </c>
      <c r="F8060" s="30" t="s">
        <v>16</v>
      </c>
      <c r="G8060" s="30" t="s">
        <v>14</v>
      </c>
      <c r="H8060" s="23">
        <v>0</v>
      </c>
      <c r="I8060" s="27" t="s">
        <v>13539</v>
      </c>
      <c r="J8060" s="28" t="s">
        <v>13538</v>
      </c>
      <c r="K8060" s="17" t="str">
        <f>IF((LEN(relatorio_Ananindeua3[[#This Row],[CIF/CPF/CNPJ]])=14),relatorio_Ananindeua3[[#This Row],[CIF/CPF/CNPJ]],relatorio_Ananindeua3[[#This Row],[Coluna2]])</f>
        <v>46223239000121</v>
      </c>
      <c r="L8060" s="17" t="str">
        <f t="shared" si="126"/>
        <v>462******21</v>
      </c>
    </row>
    <row r="8061" spans="1:12" x14ac:dyDescent="0.25">
      <c r="A8061" s="29" t="s">
        <v>13919</v>
      </c>
      <c r="B8061" s="29" t="s">
        <v>13920</v>
      </c>
      <c r="C8061" s="29" t="s">
        <v>34</v>
      </c>
      <c r="D8061" s="24" t="s">
        <v>13921</v>
      </c>
      <c r="E8061" s="25" t="s">
        <v>13537</v>
      </c>
      <c r="F8061" s="30" t="s">
        <v>16</v>
      </c>
      <c r="G8061" s="30" t="s">
        <v>14</v>
      </c>
      <c r="H8061" s="23">
        <v>0</v>
      </c>
      <c r="I8061" s="27" t="s">
        <v>13539</v>
      </c>
      <c r="J8061" s="28" t="s">
        <v>13538</v>
      </c>
      <c r="K8061" s="17" t="str">
        <f>IF((LEN(relatorio_Ananindeua3[[#This Row],[CIF/CPF/CNPJ]])=14),relatorio_Ananindeua3[[#This Row],[CIF/CPF/CNPJ]],relatorio_Ananindeua3[[#This Row],[Coluna2]])</f>
        <v>42294779000145</v>
      </c>
      <c r="L8061" s="17" t="str">
        <f t="shared" si="126"/>
        <v>422******45</v>
      </c>
    </row>
    <row r="8062" spans="1:12" x14ac:dyDescent="0.25">
      <c r="A8062" s="29" t="s">
        <v>13922</v>
      </c>
      <c r="B8062" s="29" t="s">
        <v>13923</v>
      </c>
      <c r="C8062" s="29" t="s">
        <v>32</v>
      </c>
      <c r="D8062" s="24" t="s">
        <v>13924</v>
      </c>
      <c r="E8062" s="25" t="s">
        <v>13537</v>
      </c>
      <c r="F8062" s="30" t="s">
        <v>16</v>
      </c>
      <c r="G8062" s="30" t="s">
        <v>14</v>
      </c>
      <c r="H8062" s="23">
        <v>0</v>
      </c>
      <c r="I8062" s="27" t="s">
        <v>13539</v>
      </c>
      <c r="J8062" s="28" t="s">
        <v>13538</v>
      </c>
      <c r="K8062" s="17" t="str">
        <f>IF((LEN(relatorio_Ananindeua3[[#This Row],[CIF/CPF/CNPJ]])=14),relatorio_Ananindeua3[[#This Row],[CIF/CPF/CNPJ]],relatorio_Ananindeua3[[#This Row],[Coluna2]])</f>
        <v>54588804000182</v>
      </c>
      <c r="L8062" s="17" t="str">
        <f t="shared" si="126"/>
        <v>545******82</v>
      </c>
    </row>
    <row r="8063" spans="1:12" x14ac:dyDescent="0.25">
      <c r="A8063" s="29" t="s">
        <v>13925</v>
      </c>
      <c r="B8063" s="29" t="s">
        <v>13926</v>
      </c>
      <c r="C8063" s="29" t="s">
        <v>32</v>
      </c>
      <c r="D8063" s="24" t="s">
        <v>13927</v>
      </c>
      <c r="E8063" s="25" t="s">
        <v>13537</v>
      </c>
      <c r="F8063" s="30" t="s">
        <v>16</v>
      </c>
      <c r="G8063" s="30" t="s">
        <v>14</v>
      </c>
      <c r="H8063" s="23">
        <v>0</v>
      </c>
      <c r="I8063" s="27" t="s">
        <v>13539</v>
      </c>
      <c r="J8063" s="28" t="s">
        <v>13538</v>
      </c>
      <c r="K8063" s="17" t="str">
        <f>IF((LEN(relatorio_Ananindeua3[[#This Row],[CIF/CPF/CNPJ]])=14),relatorio_Ananindeua3[[#This Row],[CIF/CPF/CNPJ]],relatorio_Ananindeua3[[#This Row],[Coluna2]])</f>
        <v>54593027000164</v>
      </c>
      <c r="L8063" s="17" t="str">
        <f t="shared" si="126"/>
        <v>545******64</v>
      </c>
    </row>
    <row r="8064" spans="1:12" x14ac:dyDescent="0.25">
      <c r="A8064" s="29" t="s">
        <v>956</v>
      </c>
      <c r="B8064" s="29" t="s">
        <v>957</v>
      </c>
      <c r="C8064" s="29" t="s">
        <v>21</v>
      </c>
      <c r="D8064" s="24" t="s">
        <v>13928</v>
      </c>
      <c r="E8064" s="25" t="s">
        <v>13537</v>
      </c>
      <c r="F8064" s="30" t="s">
        <v>19</v>
      </c>
      <c r="G8064" s="30" t="s">
        <v>13496</v>
      </c>
      <c r="H8064" s="23">
        <v>0</v>
      </c>
      <c r="I8064" s="27" t="s">
        <v>13539</v>
      </c>
      <c r="J8064" s="28">
        <v>531.35</v>
      </c>
      <c r="K8064" s="17" t="str">
        <f>IF((LEN(relatorio_Ananindeua3[[#This Row],[CIF/CPF/CNPJ]])=14),relatorio_Ananindeua3[[#This Row],[CIF/CPF/CNPJ]],relatorio_Ananindeua3[[#This Row],[Coluna2]])</f>
        <v>17454167000125</v>
      </c>
      <c r="L8064" s="17" t="str">
        <f t="shared" si="126"/>
        <v>174******25</v>
      </c>
    </row>
    <row r="8065" spans="1:12" x14ac:dyDescent="0.25">
      <c r="A8065" s="29" t="s">
        <v>13929</v>
      </c>
      <c r="B8065" s="29" t="s">
        <v>13930</v>
      </c>
      <c r="C8065" s="29" t="s">
        <v>32</v>
      </c>
      <c r="D8065" s="24" t="s">
        <v>13931</v>
      </c>
      <c r="E8065" s="25" t="s">
        <v>13537</v>
      </c>
      <c r="F8065" s="30" t="s">
        <v>16</v>
      </c>
      <c r="G8065" s="30" t="s">
        <v>14</v>
      </c>
      <c r="H8065" s="23">
        <v>0</v>
      </c>
      <c r="I8065" s="27" t="s">
        <v>13539</v>
      </c>
      <c r="J8065" s="28" t="s">
        <v>13538</v>
      </c>
      <c r="K8065" s="17" t="str">
        <f>IF((LEN(relatorio_Ananindeua3[[#This Row],[CIF/CPF/CNPJ]])=14),relatorio_Ananindeua3[[#This Row],[CIF/CPF/CNPJ]],relatorio_Ananindeua3[[#This Row],[Coluna2]])</f>
        <v>54617171000193</v>
      </c>
      <c r="L8065" s="17" t="str">
        <f t="shared" si="126"/>
        <v>546******93</v>
      </c>
    </row>
    <row r="8066" spans="1:12" x14ac:dyDescent="0.25">
      <c r="A8066" s="29" t="s">
        <v>13932</v>
      </c>
      <c r="B8066" s="29" t="s">
        <v>13933</v>
      </c>
      <c r="C8066" s="29" t="s">
        <v>32</v>
      </c>
      <c r="D8066" s="24" t="s">
        <v>13934</v>
      </c>
      <c r="E8066" s="25" t="s">
        <v>13537</v>
      </c>
      <c r="F8066" s="30" t="s">
        <v>16</v>
      </c>
      <c r="G8066" s="30" t="s">
        <v>14</v>
      </c>
      <c r="H8066" s="23">
        <v>0</v>
      </c>
      <c r="I8066" s="27" t="s">
        <v>13539</v>
      </c>
      <c r="J8066" s="28" t="s">
        <v>13538</v>
      </c>
      <c r="K8066" s="17" t="str">
        <f>IF((LEN(relatorio_Ananindeua3[[#This Row],[CIF/CPF/CNPJ]])=14),relatorio_Ananindeua3[[#This Row],[CIF/CPF/CNPJ]],relatorio_Ananindeua3[[#This Row],[Coluna2]])</f>
        <v>54611557000198</v>
      </c>
      <c r="L8066" s="17" t="str">
        <f t="shared" si="126"/>
        <v>546******98</v>
      </c>
    </row>
    <row r="8067" spans="1:12" x14ac:dyDescent="0.25">
      <c r="A8067" s="29" t="s">
        <v>13789</v>
      </c>
      <c r="B8067" s="29" t="s">
        <v>13790</v>
      </c>
      <c r="C8067" s="29" t="s">
        <v>34</v>
      </c>
      <c r="D8067" s="24" t="s">
        <v>13935</v>
      </c>
      <c r="E8067" s="25" t="s">
        <v>13537</v>
      </c>
      <c r="F8067" s="30" t="s">
        <v>16</v>
      </c>
      <c r="G8067" s="30" t="s">
        <v>14</v>
      </c>
      <c r="H8067" s="23">
        <v>0</v>
      </c>
      <c r="I8067" s="27" t="s">
        <v>13539</v>
      </c>
      <c r="J8067" s="28" t="s">
        <v>13538</v>
      </c>
      <c r="K8067" s="17" t="str">
        <f>IF((LEN(relatorio_Ananindeua3[[#This Row],[CIF/CPF/CNPJ]])=14),relatorio_Ananindeua3[[#This Row],[CIF/CPF/CNPJ]],relatorio_Ananindeua3[[#This Row],[Coluna2]])</f>
        <v>38359680000107</v>
      </c>
      <c r="L8067" s="17" t="str">
        <f t="shared" si="126"/>
        <v>383******07</v>
      </c>
    </row>
    <row r="8068" spans="1:12" x14ac:dyDescent="0.25">
      <c r="A8068" s="29" t="s">
        <v>1229</v>
      </c>
      <c r="B8068" s="29" t="s">
        <v>1230</v>
      </c>
      <c r="C8068" s="29" t="s">
        <v>34</v>
      </c>
      <c r="D8068" s="24" t="s">
        <v>13936</v>
      </c>
      <c r="E8068" s="25" t="s">
        <v>13537</v>
      </c>
      <c r="F8068" s="30" t="s">
        <v>16</v>
      </c>
      <c r="G8068" s="30" t="s">
        <v>14</v>
      </c>
      <c r="H8068" s="23">
        <v>0</v>
      </c>
      <c r="I8068" s="27" t="s">
        <v>13539</v>
      </c>
      <c r="J8068" s="28" t="s">
        <v>13538</v>
      </c>
      <c r="K8068" s="17" t="str">
        <f>IF((LEN(relatorio_Ananindeua3[[#This Row],[CIF/CPF/CNPJ]])=14),relatorio_Ananindeua3[[#This Row],[CIF/CPF/CNPJ]],relatorio_Ananindeua3[[#This Row],[Coluna2]])</f>
        <v>19671112000100</v>
      </c>
      <c r="L8068" s="17" t="str">
        <f t="shared" si="126"/>
        <v>196******00</v>
      </c>
    </row>
    <row r="8069" spans="1:12" x14ac:dyDescent="0.25">
      <c r="A8069" s="29" t="s">
        <v>13937</v>
      </c>
      <c r="B8069" s="29" t="s">
        <v>13938</v>
      </c>
      <c r="C8069" s="29" t="s">
        <v>32</v>
      </c>
      <c r="D8069" s="24" t="s">
        <v>13939</v>
      </c>
      <c r="E8069" s="25" t="s">
        <v>13537</v>
      </c>
      <c r="F8069" s="30" t="s">
        <v>16</v>
      </c>
      <c r="G8069" s="30" t="s">
        <v>14</v>
      </c>
      <c r="H8069" s="23">
        <v>0</v>
      </c>
      <c r="I8069" s="27" t="s">
        <v>13539</v>
      </c>
      <c r="J8069" s="28" t="s">
        <v>13538</v>
      </c>
      <c r="K8069" s="17" t="str">
        <f>IF((LEN(relatorio_Ananindeua3[[#This Row],[CIF/CPF/CNPJ]])=14),relatorio_Ananindeua3[[#This Row],[CIF/CPF/CNPJ]],relatorio_Ananindeua3[[#This Row],[Coluna2]])</f>
        <v>54615289000182</v>
      </c>
      <c r="L8069" s="17" t="str">
        <f t="shared" si="126"/>
        <v>546******82</v>
      </c>
    </row>
    <row r="8070" spans="1:12" x14ac:dyDescent="0.25">
      <c r="A8070" s="29" t="s">
        <v>13940</v>
      </c>
      <c r="B8070" s="29" t="s">
        <v>13941</v>
      </c>
      <c r="C8070" s="29" t="s">
        <v>32</v>
      </c>
      <c r="D8070" s="24" t="s">
        <v>13942</v>
      </c>
      <c r="E8070" s="25" t="s">
        <v>13537</v>
      </c>
      <c r="F8070" s="30" t="s">
        <v>16</v>
      </c>
      <c r="G8070" s="30" t="s">
        <v>14</v>
      </c>
      <c r="H8070" s="23">
        <v>0</v>
      </c>
      <c r="I8070" s="27" t="s">
        <v>13539</v>
      </c>
      <c r="J8070" s="28" t="s">
        <v>13538</v>
      </c>
      <c r="K8070" s="17" t="str">
        <f>IF((LEN(relatorio_Ananindeua3[[#This Row],[CIF/CPF/CNPJ]])=14),relatorio_Ananindeua3[[#This Row],[CIF/CPF/CNPJ]],relatorio_Ananindeua3[[#This Row],[Coluna2]])</f>
        <v>54608758000136</v>
      </c>
      <c r="L8070" s="17" t="str">
        <f t="shared" si="126"/>
        <v>546******36</v>
      </c>
    </row>
    <row r="8071" spans="1:12" x14ac:dyDescent="0.25">
      <c r="A8071" s="29" t="s">
        <v>13943</v>
      </c>
      <c r="B8071" s="29" t="s">
        <v>13944</v>
      </c>
      <c r="C8071" s="29" t="s">
        <v>34</v>
      </c>
      <c r="D8071" s="24" t="s">
        <v>13945</v>
      </c>
      <c r="E8071" s="25" t="s">
        <v>13537</v>
      </c>
      <c r="F8071" s="30" t="s">
        <v>16</v>
      </c>
      <c r="G8071" s="30" t="s">
        <v>14</v>
      </c>
      <c r="H8071" s="23">
        <v>0</v>
      </c>
      <c r="I8071" s="27" t="s">
        <v>13539</v>
      </c>
      <c r="J8071" s="28" t="s">
        <v>13538</v>
      </c>
      <c r="K8071" s="17" t="str">
        <f>IF((LEN(relatorio_Ananindeua3[[#This Row],[CIF/CPF/CNPJ]])=14),relatorio_Ananindeua3[[#This Row],[CIF/CPF/CNPJ]],relatorio_Ananindeua3[[#This Row],[Coluna2]])</f>
        <v>54567049000150</v>
      </c>
      <c r="L8071" s="17" t="str">
        <f t="shared" si="126"/>
        <v>545******50</v>
      </c>
    </row>
    <row r="8072" spans="1:12" x14ac:dyDescent="0.25">
      <c r="A8072" s="29" t="s">
        <v>13946</v>
      </c>
      <c r="B8072" s="29" t="s">
        <v>13947</v>
      </c>
      <c r="C8072" s="29" t="s">
        <v>32</v>
      </c>
      <c r="D8072" s="24" t="s">
        <v>13948</v>
      </c>
      <c r="E8072" s="25" t="s">
        <v>13537</v>
      </c>
      <c r="F8072" s="30" t="s">
        <v>16</v>
      </c>
      <c r="G8072" s="30" t="s">
        <v>14</v>
      </c>
      <c r="H8072" s="23">
        <v>0</v>
      </c>
      <c r="I8072" s="27" t="s">
        <v>13539</v>
      </c>
      <c r="J8072" s="28" t="s">
        <v>13538</v>
      </c>
      <c r="K8072" s="17" t="str">
        <f>IF((LEN(relatorio_Ananindeua3[[#This Row],[CIF/CPF/CNPJ]])=14),relatorio_Ananindeua3[[#This Row],[CIF/CPF/CNPJ]],relatorio_Ananindeua3[[#This Row],[Coluna2]])</f>
        <v>54606853000109</v>
      </c>
      <c r="L8072" s="17" t="str">
        <f t="shared" si="126"/>
        <v>546******09</v>
      </c>
    </row>
    <row r="8073" spans="1:12" x14ac:dyDescent="0.25">
      <c r="A8073" s="29" t="s">
        <v>13949</v>
      </c>
      <c r="B8073" s="29" t="s">
        <v>13950</v>
      </c>
      <c r="C8073" s="29" t="s">
        <v>32</v>
      </c>
      <c r="D8073" s="24" t="s">
        <v>13951</v>
      </c>
      <c r="E8073" s="25" t="s">
        <v>13537</v>
      </c>
      <c r="F8073" s="30" t="s">
        <v>16</v>
      </c>
      <c r="G8073" s="30" t="s">
        <v>14</v>
      </c>
      <c r="H8073" s="23">
        <v>0</v>
      </c>
      <c r="I8073" s="27" t="s">
        <v>13539</v>
      </c>
      <c r="J8073" s="28" t="s">
        <v>13538</v>
      </c>
      <c r="K8073" s="17" t="str">
        <f>IF((LEN(relatorio_Ananindeua3[[#This Row],[CIF/CPF/CNPJ]])=14),relatorio_Ananindeua3[[#This Row],[CIF/CPF/CNPJ]],relatorio_Ananindeua3[[#This Row],[Coluna2]])</f>
        <v>54621653000117</v>
      </c>
      <c r="L8073" s="17" t="str">
        <f t="shared" si="126"/>
        <v>546******17</v>
      </c>
    </row>
    <row r="8074" spans="1:12" x14ac:dyDescent="0.25">
      <c r="A8074" s="29" t="s">
        <v>13952</v>
      </c>
      <c r="B8074" s="29" t="s">
        <v>13953</v>
      </c>
      <c r="C8074" s="29" t="s">
        <v>32</v>
      </c>
      <c r="D8074" s="24" t="s">
        <v>13954</v>
      </c>
      <c r="E8074" s="25" t="s">
        <v>13537</v>
      </c>
      <c r="F8074" s="30" t="s">
        <v>16</v>
      </c>
      <c r="G8074" s="30" t="s">
        <v>14</v>
      </c>
      <c r="H8074" s="23">
        <v>0</v>
      </c>
      <c r="I8074" s="27" t="s">
        <v>13539</v>
      </c>
      <c r="J8074" s="28" t="s">
        <v>13538</v>
      </c>
      <c r="K8074" s="17" t="str">
        <f>IF((LEN(relatorio_Ananindeua3[[#This Row],[CIF/CPF/CNPJ]])=14),relatorio_Ananindeua3[[#This Row],[CIF/CPF/CNPJ]],relatorio_Ananindeua3[[#This Row],[Coluna2]])</f>
        <v>54612290000153</v>
      </c>
      <c r="L8074" s="17" t="str">
        <f t="shared" si="126"/>
        <v>546******53</v>
      </c>
    </row>
    <row r="8075" spans="1:12" x14ac:dyDescent="0.25">
      <c r="A8075" s="29" t="s">
        <v>13955</v>
      </c>
      <c r="B8075" s="29" t="s">
        <v>13956</v>
      </c>
      <c r="C8075" s="29" t="s">
        <v>32</v>
      </c>
      <c r="D8075" s="24" t="s">
        <v>13957</v>
      </c>
      <c r="E8075" s="25" t="s">
        <v>13537</v>
      </c>
      <c r="F8075" s="30" t="s">
        <v>16</v>
      </c>
      <c r="G8075" s="30" t="s">
        <v>14</v>
      </c>
      <c r="H8075" s="23">
        <v>0</v>
      </c>
      <c r="I8075" s="27" t="s">
        <v>13539</v>
      </c>
      <c r="J8075" s="28" t="s">
        <v>13538</v>
      </c>
      <c r="K8075" s="17" t="str">
        <f>IF((LEN(relatorio_Ananindeua3[[#This Row],[CIF/CPF/CNPJ]])=14),relatorio_Ananindeua3[[#This Row],[CIF/CPF/CNPJ]],relatorio_Ananindeua3[[#This Row],[Coluna2]])</f>
        <v>54608671000169</v>
      </c>
      <c r="L8075" s="17" t="str">
        <f t="shared" si="126"/>
        <v>546******69</v>
      </c>
    </row>
    <row r="8076" spans="1:12" x14ac:dyDescent="0.25">
      <c r="A8076" s="29" t="s">
        <v>13958</v>
      </c>
      <c r="B8076" s="29" t="s">
        <v>13959</v>
      </c>
      <c r="C8076" s="29" t="s">
        <v>32</v>
      </c>
      <c r="D8076" s="24" t="s">
        <v>13960</v>
      </c>
      <c r="E8076" s="25" t="s">
        <v>13537</v>
      </c>
      <c r="F8076" s="30" t="s">
        <v>16</v>
      </c>
      <c r="G8076" s="30" t="s">
        <v>14</v>
      </c>
      <c r="H8076" s="23">
        <v>0</v>
      </c>
      <c r="I8076" s="27" t="s">
        <v>13539</v>
      </c>
      <c r="J8076" s="28" t="s">
        <v>13538</v>
      </c>
      <c r="K8076" s="17" t="str">
        <f>IF((LEN(relatorio_Ananindeua3[[#This Row],[CIF/CPF/CNPJ]])=14),relatorio_Ananindeua3[[#This Row],[CIF/CPF/CNPJ]],relatorio_Ananindeua3[[#This Row],[Coluna2]])</f>
        <v>54620542000196</v>
      </c>
      <c r="L8076" s="17" t="str">
        <f t="shared" si="126"/>
        <v>546******96</v>
      </c>
    </row>
    <row r="8077" spans="1:12" x14ac:dyDescent="0.25">
      <c r="A8077" s="29" t="s">
        <v>13961</v>
      </c>
      <c r="B8077" s="29" t="s">
        <v>13962</v>
      </c>
      <c r="C8077" s="29" t="s">
        <v>32</v>
      </c>
      <c r="D8077" s="24" t="s">
        <v>13963</v>
      </c>
      <c r="E8077" s="25" t="s">
        <v>13537</v>
      </c>
      <c r="F8077" s="30" t="s">
        <v>16</v>
      </c>
      <c r="G8077" s="30" t="s">
        <v>14</v>
      </c>
      <c r="H8077" s="23">
        <v>0</v>
      </c>
      <c r="I8077" s="27" t="s">
        <v>13539</v>
      </c>
      <c r="J8077" s="28" t="s">
        <v>13538</v>
      </c>
      <c r="K8077" s="17" t="str">
        <f>IF((LEN(relatorio_Ananindeua3[[#This Row],[CIF/CPF/CNPJ]])=14),relatorio_Ananindeua3[[#This Row],[CIF/CPF/CNPJ]],relatorio_Ananindeua3[[#This Row],[Coluna2]])</f>
        <v>54615058000179</v>
      </c>
      <c r="L8077" s="17" t="str">
        <f t="shared" si="126"/>
        <v>546******79</v>
      </c>
    </row>
    <row r="8078" spans="1:12" x14ac:dyDescent="0.25">
      <c r="A8078" s="29" t="s">
        <v>13964</v>
      </c>
      <c r="B8078" s="29" t="s">
        <v>13965</v>
      </c>
      <c r="C8078" s="29" t="s">
        <v>32</v>
      </c>
      <c r="D8078" s="24" t="s">
        <v>13966</v>
      </c>
      <c r="E8078" s="25" t="s">
        <v>13537</v>
      </c>
      <c r="F8078" s="30" t="s">
        <v>16</v>
      </c>
      <c r="G8078" s="30" t="s">
        <v>14</v>
      </c>
      <c r="H8078" s="23">
        <v>0</v>
      </c>
      <c r="I8078" s="27" t="s">
        <v>13539</v>
      </c>
      <c r="J8078" s="28" t="s">
        <v>13538</v>
      </c>
      <c r="K8078" s="17" t="str">
        <f>IF((LEN(relatorio_Ananindeua3[[#This Row],[CIF/CPF/CNPJ]])=14),relatorio_Ananindeua3[[#This Row],[CIF/CPF/CNPJ]],relatorio_Ananindeua3[[#This Row],[Coluna2]])</f>
        <v>54612450000164</v>
      </c>
      <c r="L8078" s="17" t="str">
        <f t="shared" si="126"/>
        <v>546******64</v>
      </c>
    </row>
    <row r="8079" spans="1:12" x14ac:dyDescent="0.25">
      <c r="A8079" s="29" t="s">
        <v>13967</v>
      </c>
      <c r="B8079" s="29" t="s">
        <v>13968</v>
      </c>
      <c r="C8079" s="29" t="s">
        <v>32</v>
      </c>
      <c r="D8079" s="24" t="s">
        <v>13969</v>
      </c>
      <c r="E8079" s="25" t="s">
        <v>13537</v>
      </c>
      <c r="F8079" s="30" t="s">
        <v>16</v>
      </c>
      <c r="G8079" s="30" t="s">
        <v>14</v>
      </c>
      <c r="H8079" s="23">
        <v>0</v>
      </c>
      <c r="I8079" s="27" t="s">
        <v>13539</v>
      </c>
      <c r="J8079" s="28" t="s">
        <v>13538</v>
      </c>
      <c r="K8079" s="17" t="str">
        <f>IF((LEN(relatorio_Ananindeua3[[#This Row],[CIF/CPF/CNPJ]])=14),relatorio_Ananindeua3[[#This Row],[CIF/CPF/CNPJ]],relatorio_Ananindeua3[[#This Row],[Coluna2]])</f>
        <v>54613386000136</v>
      </c>
      <c r="L8079" s="17" t="str">
        <f t="shared" si="126"/>
        <v>546******36</v>
      </c>
    </row>
    <row r="8080" spans="1:12" x14ac:dyDescent="0.25">
      <c r="A8080" s="29" t="s">
        <v>13970</v>
      </c>
      <c r="B8080" s="29" t="s">
        <v>13971</v>
      </c>
      <c r="C8080" s="29" t="s">
        <v>32</v>
      </c>
      <c r="D8080" s="24" t="s">
        <v>13972</v>
      </c>
      <c r="E8080" s="25" t="s">
        <v>13537</v>
      </c>
      <c r="F8080" s="30" t="s">
        <v>16</v>
      </c>
      <c r="G8080" s="30" t="s">
        <v>14</v>
      </c>
      <c r="H8080" s="23">
        <v>0</v>
      </c>
      <c r="I8080" s="27" t="s">
        <v>13539</v>
      </c>
      <c r="J8080" s="28" t="s">
        <v>13538</v>
      </c>
      <c r="K8080" s="17" t="str">
        <f>IF((LEN(relatorio_Ananindeua3[[#This Row],[CIF/CPF/CNPJ]])=14),relatorio_Ananindeua3[[#This Row],[CIF/CPF/CNPJ]],relatorio_Ananindeua3[[#This Row],[Coluna2]])</f>
        <v>54614962000160</v>
      </c>
      <c r="L8080" s="17" t="str">
        <f t="shared" si="126"/>
        <v>546******60</v>
      </c>
    </row>
    <row r="8081" spans="1:12" x14ac:dyDescent="0.25">
      <c r="A8081" s="29" t="s">
        <v>13973</v>
      </c>
      <c r="B8081" s="29" t="s">
        <v>13974</v>
      </c>
      <c r="C8081" s="29" t="s">
        <v>32</v>
      </c>
      <c r="D8081" s="24" t="s">
        <v>13975</v>
      </c>
      <c r="E8081" s="25" t="s">
        <v>13537</v>
      </c>
      <c r="F8081" s="30" t="s">
        <v>16</v>
      </c>
      <c r="G8081" s="30" t="s">
        <v>14</v>
      </c>
      <c r="H8081" s="23">
        <v>0</v>
      </c>
      <c r="I8081" s="27" t="s">
        <v>13539</v>
      </c>
      <c r="J8081" s="28" t="s">
        <v>13538</v>
      </c>
      <c r="K8081" s="17" t="str">
        <f>IF((LEN(relatorio_Ananindeua3[[#This Row],[CIF/CPF/CNPJ]])=14),relatorio_Ananindeua3[[#This Row],[CIF/CPF/CNPJ]],relatorio_Ananindeua3[[#This Row],[Coluna2]])</f>
        <v>54610238000168</v>
      </c>
      <c r="L8081" s="17" t="str">
        <f t="shared" si="126"/>
        <v>546******68</v>
      </c>
    </row>
    <row r="8082" spans="1:12" x14ac:dyDescent="0.25">
      <c r="A8082" s="29" t="s">
        <v>13976</v>
      </c>
      <c r="B8082" s="29" t="s">
        <v>13977</v>
      </c>
      <c r="C8082" s="29" t="s">
        <v>32</v>
      </c>
      <c r="D8082" s="24" t="s">
        <v>13978</v>
      </c>
      <c r="E8082" s="25" t="s">
        <v>13537</v>
      </c>
      <c r="F8082" s="30" t="s">
        <v>16</v>
      </c>
      <c r="G8082" s="30" t="s">
        <v>14</v>
      </c>
      <c r="H8082" s="23">
        <v>0</v>
      </c>
      <c r="I8082" s="27" t="s">
        <v>13539</v>
      </c>
      <c r="J8082" s="28" t="s">
        <v>13538</v>
      </c>
      <c r="K8082" s="17" t="str">
        <f>IF((LEN(relatorio_Ananindeua3[[#This Row],[CIF/CPF/CNPJ]])=14),relatorio_Ananindeua3[[#This Row],[CIF/CPF/CNPJ]],relatorio_Ananindeua3[[#This Row],[Coluna2]])</f>
        <v>54611973000196</v>
      </c>
      <c r="L8082" s="17" t="str">
        <f t="shared" ref="L8082:L8145" si="127">_xlfn.CONCAT(LEFT(A8082,3),REPT("*",6),RIGHT(A8082,2))</f>
        <v>546******96</v>
      </c>
    </row>
    <row r="8083" spans="1:12" x14ac:dyDescent="0.25">
      <c r="A8083" s="29" t="s">
        <v>13979</v>
      </c>
      <c r="B8083" s="29" t="s">
        <v>13980</v>
      </c>
      <c r="C8083" s="29" t="s">
        <v>32</v>
      </c>
      <c r="D8083" s="24" t="s">
        <v>13981</v>
      </c>
      <c r="E8083" s="25" t="s">
        <v>13537</v>
      </c>
      <c r="F8083" s="30" t="s">
        <v>16</v>
      </c>
      <c r="G8083" s="30" t="s">
        <v>14</v>
      </c>
      <c r="H8083" s="23">
        <v>0</v>
      </c>
      <c r="I8083" s="27" t="s">
        <v>13539</v>
      </c>
      <c r="J8083" s="28" t="s">
        <v>13538</v>
      </c>
      <c r="K8083" s="17" t="str">
        <f>IF((LEN(relatorio_Ananindeua3[[#This Row],[CIF/CPF/CNPJ]])=14),relatorio_Ananindeua3[[#This Row],[CIF/CPF/CNPJ]],relatorio_Ananindeua3[[#This Row],[Coluna2]])</f>
        <v>54615644000113</v>
      </c>
      <c r="L8083" s="17" t="str">
        <f t="shared" si="127"/>
        <v>546******13</v>
      </c>
    </row>
    <row r="8084" spans="1:12" x14ac:dyDescent="0.25">
      <c r="A8084" s="29" t="s">
        <v>8890</v>
      </c>
      <c r="B8084" s="29" t="s">
        <v>8891</v>
      </c>
      <c r="C8084" s="29" t="s">
        <v>34</v>
      </c>
      <c r="D8084" s="24" t="s">
        <v>13982</v>
      </c>
      <c r="E8084" s="25" t="s">
        <v>13537</v>
      </c>
      <c r="F8084" s="30" t="s">
        <v>16</v>
      </c>
      <c r="G8084" s="30" t="s">
        <v>14</v>
      </c>
      <c r="H8084" s="23">
        <v>0</v>
      </c>
      <c r="I8084" s="27" t="s">
        <v>13539</v>
      </c>
      <c r="J8084" s="28" t="s">
        <v>13538</v>
      </c>
      <c r="K8084" s="17" t="str">
        <f>IF((LEN(relatorio_Ananindeua3[[#This Row],[CIF/CPF/CNPJ]])=14),relatorio_Ananindeua3[[#This Row],[CIF/CPF/CNPJ]],relatorio_Ananindeua3[[#This Row],[Coluna2]])</f>
        <v>50499238000181</v>
      </c>
      <c r="L8084" s="17" t="str">
        <f t="shared" si="127"/>
        <v>504******81</v>
      </c>
    </row>
    <row r="8085" spans="1:12" x14ac:dyDescent="0.25">
      <c r="A8085" s="29" t="s">
        <v>13983</v>
      </c>
      <c r="B8085" s="29" t="s">
        <v>13984</v>
      </c>
      <c r="C8085" s="29" t="s">
        <v>34</v>
      </c>
      <c r="D8085" s="24" t="s">
        <v>13985</v>
      </c>
      <c r="E8085" s="25" t="s">
        <v>13537</v>
      </c>
      <c r="F8085" s="30" t="s">
        <v>16</v>
      </c>
      <c r="G8085" s="30" t="s">
        <v>14</v>
      </c>
      <c r="H8085" s="23">
        <v>0</v>
      </c>
      <c r="I8085" s="27" t="s">
        <v>13539</v>
      </c>
      <c r="J8085" s="28" t="s">
        <v>13538</v>
      </c>
      <c r="K8085" s="17" t="str">
        <f>IF((LEN(relatorio_Ananindeua3[[#This Row],[CIF/CPF/CNPJ]])=14),relatorio_Ananindeua3[[#This Row],[CIF/CPF/CNPJ]],relatorio_Ananindeua3[[#This Row],[Coluna2]])</f>
        <v>47138366000195</v>
      </c>
      <c r="L8085" s="17" t="str">
        <f t="shared" si="127"/>
        <v>471******95</v>
      </c>
    </row>
    <row r="8086" spans="1:12" x14ac:dyDescent="0.25">
      <c r="A8086" s="29" t="s">
        <v>13986</v>
      </c>
      <c r="B8086" s="29" t="s">
        <v>13987</v>
      </c>
      <c r="C8086" s="29" t="s">
        <v>34</v>
      </c>
      <c r="D8086" s="24" t="s">
        <v>13988</v>
      </c>
      <c r="E8086" s="25" t="s">
        <v>13537</v>
      </c>
      <c r="F8086" s="30" t="s">
        <v>16</v>
      </c>
      <c r="G8086" s="30" t="s">
        <v>14</v>
      </c>
      <c r="H8086" s="23">
        <v>0</v>
      </c>
      <c r="I8086" s="27" t="s">
        <v>13539</v>
      </c>
      <c r="J8086" s="28" t="s">
        <v>13538</v>
      </c>
      <c r="K8086" s="17" t="str">
        <f>IF((LEN(relatorio_Ananindeua3[[#This Row],[CIF/CPF/CNPJ]])=14),relatorio_Ananindeua3[[#This Row],[CIF/CPF/CNPJ]],relatorio_Ananindeua3[[#This Row],[Coluna2]])</f>
        <v>39303708000157</v>
      </c>
      <c r="L8086" s="17" t="str">
        <f t="shared" si="127"/>
        <v>393******57</v>
      </c>
    </row>
    <row r="8087" spans="1:12" x14ac:dyDescent="0.25">
      <c r="A8087" s="29" t="s">
        <v>13989</v>
      </c>
      <c r="B8087" s="29" t="s">
        <v>13990</v>
      </c>
      <c r="C8087" s="29" t="s">
        <v>34</v>
      </c>
      <c r="D8087" s="24" t="s">
        <v>13991</v>
      </c>
      <c r="E8087" s="25" t="s">
        <v>13537</v>
      </c>
      <c r="F8087" s="30" t="s">
        <v>16</v>
      </c>
      <c r="G8087" s="30" t="s">
        <v>14</v>
      </c>
      <c r="H8087" s="23">
        <v>0</v>
      </c>
      <c r="I8087" s="27" t="s">
        <v>13539</v>
      </c>
      <c r="J8087" s="28" t="s">
        <v>13538</v>
      </c>
      <c r="K8087" s="17" t="str">
        <f>IF((LEN(relatorio_Ananindeua3[[#This Row],[CIF/CPF/CNPJ]])=14),relatorio_Ananindeua3[[#This Row],[CIF/CPF/CNPJ]],relatorio_Ananindeua3[[#This Row],[Coluna2]])</f>
        <v>31268471000109</v>
      </c>
      <c r="L8087" s="17" t="str">
        <f t="shared" si="127"/>
        <v>312******09</v>
      </c>
    </row>
    <row r="8088" spans="1:12" x14ac:dyDescent="0.25">
      <c r="A8088" s="29" t="s">
        <v>2734</v>
      </c>
      <c r="B8088" s="29" t="s">
        <v>2735</v>
      </c>
      <c r="C8088" s="29" t="s">
        <v>34</v>
      </c>
      <c r="D8088" s="24" t="s">
        <v>13992</v>
      </c>
      <c r="E8088" s="25" t="s">
        <v>13537</v>
      </c>
      <c r="F8088" s="30" t="s">
        <v>16</v>
      </c>
      <c r="G8088" s="30" t="s">
        <v>14</v>
      </c>
      <c r="H8088" s="23">
        <v>0</v>
      </c>
      <c r="I8088" s="27" t="s">
        <v>13539</v>
      </c>
      <c r="J8088" s="28" t="s">
        <v>13538</v>
      </c>
      <c r="K8088" s="17" t="str">
        <f>IF((LEN(relatorio_Ananindeua3[[#This Row],[CIF/CPF/CNPJ]])=14),relatorio_Ananindeua3[[#This Row],[CIF/CPF/CNPJ]],relatorio_Ananindeua3[[#This Row],[Coluna2]])</f>
        <v>30109028000122</v>
      </c>
      <c r="L8088" s="17" t="str">
        <f t="shared" si="127"/>
        <v>301******22</v>
      </c>
    </row>
    <row r="8089" spans="1:12" x14ac:dyDescent="0.25">
      <c r="A8089" s="29" t="s">
        <v>13993</v>
      </c>
      <c r="B8089" s="29" t="s">
        <v>13994</v>
      </c>
      <c r="C8089" s="29" t="s">
        <v>32</v>
      </c>
      <c r="D8089" s="24" t="s">
        <v>13995</v>
      </c>
      <c r="E8089" s="25" t="s">
        <v>13537</v>
      </c>
      <c r="F8089" s="30" t="s">
        <v>16</v>
      </c>
      <c r="G8089" s="30" t="s">
        <v>14</v>
      </c>
      <c r="H8089" s="23">
        <v>0</v>
      </c>
      <c r="I8089" s="27" t="s">
        <v>13539</v>
      </c>
      <c r="J8089" s="28" t="s">
        <v>13538</v>
      </c>
      <c r="K8089" s="17" t="str">
        <f>IF((LEN(relatorio_Ananindeua3[[#This Row],[CIF/CPF/CNPJ]])=14),relatorio_Ananindeua3[[#This Row],[CIF/CPF/CNPJ]],relatorio_Ananindeua3[[#This Row],[Coluna2]])</f>
        <v>54623937000142</v>
      </c>
      <c r="L8089" s="17" t="str">
        <f t="shared" si="127"/>
        <v>546******42</v>
      </c>
    </row>
    <row r="8090" spans="1:12" x14ac:dyDescent="0.25">
      <c r="A8090" s="29" t="s">
        <v>13996</v>
      </c>
      <c r="B8090" s="29" t="s">
        <v>13997</v>
      </c>
      <c r="C8090" s="29" t="s">
        <v>32</v>
      </c>
      <c r="D8090" s="24" t="s">
        <v>13998</v>
      </c>
      <c r="E8090" s="25" t="s">
        <v>13537</v>
      </c>
      <c r="F8090" s="30" t="s">
        <v>16</v>
      </c>
      <c r="G8090" s="30" t="s">
        <v>14</v>
      </c>
      <c r="H8090" s="23">
        <v>0</v>
      </c>
      <c r="I8090" s="27" t="s">
        <v>13539</v>
      </c>
      <c r="J8090" s="28" t="s">
        <v>13538</v>
      </c>
      <c r="K8090" s="17" t="str">
        <f>IF((LEN(relatorio_Ananindeua3[[#This Row],[CIF/CPF/CNPJ]])=14),relatorio_Ananindeua3[[#This Row],[CIF/CPF/CNPJ]],relatorio_Ananindeua3[[#This Row],[Coluna2]])</f>
        <v>54622473000150</v>
      </c>
      <c r="L8090" s="17" t="str">
        <f t="shared" si="127"/>
        <v>546******50</v>
      </c>
    </row>
    <row r="8091" spans="1:12" x14ac:dyDescent="0.25">
      <c r="A8091" s="29" t="s">
        <v>13999</v>
      </c>
      <c r="B8091" s="29" t="s">
        <v>14000</v>
      </c>
      <c r="C8091" s="29" t="s">
        <v>34</v>
      </c>
      <c r="D8091" s="24" t="s">
        <v>14001</v>
      </c>
      <c r="E8091" s="25" t="s">
        <v>13537</v>
      </c>
      <c r="F8091" s="30" t="s">
        <v>16</v>
      </c>
      <c r="G8091" s="30" t="s">
        <v>14</v>
      </c>
      <c r="H8091" s="23">
        <v>0</v>
      </c>
      <c r="I8091" s="27" t="s">
        <v>13539</v>
      </c>
      <c r="J8091" s="28" t="s">
        <v>13538</v>
      </c>
      <c r="K8091" s="17" t="str">
        <f>IF((LEN(relatorio_Ananindeua3[[#This Row],[CIF/CPF/CNPJ]])=14),relatorio_Ananindeua3[[#This Row],[CIF/CPF/CNPJ]],relatorio_Ananindeua3[[#This Row],[Coluna2]])</f>
        <v>54621973000177</v>
      </c>
      <c r="L8091" s="17" t="str">
        <f t="shared" si="127"/>
        <v>546******77</v>
      </c>
    </row>
    <row r="8092" spans="1:12" x14ac:dyDescent="0.25">
      <c r="A8092" s="29" t="s">
        <v>14002</v>
      </c>
      <c r="B8092" s="29" t="s">
        <v>14003</v>
      </c>
      <c r="C8092" s="29" t="s">
        <v>34</v>
      </c>
      <c r="D8092" s="24" t="s">
        <v>14004</v>
      </c>
      <c r="E8092" s="25" t="s">
        <v>13537</v>
      </c>
      <c r="F8092" s="30" t="s">
        <v>16</v>
      </c>
      <c r="G8092" s="30" t="s">
        <v>14</v>
      </c>
      <c r="H8092" s="23">
        <v>0</v>
      </c>
      <c r="I8092" s="27" t="s">
        <v>13539</v>
      </c>
      <c r="J8092" s="28" t="s">
        <v>13538</v>
      </c>
      <c r="K8092" s="17" t="str">
        <f>IF((LEN(relatorio_Ananindeua3[[#This Row],[CIF/CPF/CNPJ]])=14),relatorio_Ananindeua3[[#This Row],[CIF/CPF/CNPJ]],relatorio_Ananindeua3[[#This Row],[Coluna2]])</f>
        <v>50493096000145</v>
      </c>
      <c r="L8092" s="17" t="str">
        <f t="shared" si="127"/>
        <v>504******45</v>
      </c>
    </row>
    <row r="8093" spans="1:12" x14ac:dyDescent="0.25">
      <c r="A8093" s="29" t="s">
        <v>13999</v>
      </c>
      <c r="B8093" s="29" t="s">
        <v>14000</v>
      </c>
      <c r="C8093" s="29" t="s">
        <v>32</v>
      </c>
      <c r="D8093" s="24" t="s">
        <v>14005</v>
      </c>
      <c r="E8093" s="25" t="s">
        <v>13537</v>
      </c>
      <c r="F8093" s="30" t="s">
        <v>16</v>
      </c>
      <c r="G8093" s="30" t="s">
        <v>14</v>
      </c>
      <c r="H8093" s="23">
        <v>0</v>
      </c>
      <c r="I8093" s="27" t="s">
        <v>13539</v>
      </c>
      <c r="J8093" s="28" t="s">
        <v>13538</v>
      </c>
      <c r="K8093" s="17" t="str">
        <f>IF((LEN(relatorio_Ananindeua3[[#This Row],[CIF/CPF/CNPJ]])=14),relatorio_Ananindeua3[[#This Row],[CIF/CPF/CNPJ]],relatorio_Ananindeua3[[#This Row],[Coluna2]])</f>
        <v>54621973000177</v>
      </c>
      <c r="L8093" s="17" t="str">
        <f t="shared" si="127"/>
        <v>546******77</v>
      </c>
    </row>
    <row r="8094" spans="1:12" x14ac:dyDescent="0.25">
      <c r="A8094" s="29" t="s">
        <v>14006</v>
      </c>
      <c r="B8094" s="29" t="s">
        <v>14007</v>
      </c>
      <c r="C8094" s="29" t="s">
        <v>32</v>
      </c>
      <c r="D8094" s="24" t="s">
        <v>14008</v>
      </c>
      <c r="E8094" s="25" t="s">
        <v>13537</v>
      </c>
      <c r="F8094" s="30" t="s">
        <v>16</v>
      </c>
      <c r="G8094" s="30" t="s">
        <v>14</v>
      </c>
      <c r="H8094" s="23">
        <v>0</v>
      </c>
      <c r="I8094" s="27" t="s">
        <v>13539</v>
      </c>
      <c r="J8094" s="28" t="s">
        <v>13538</v>
      </c>
      <c r="K8094" s="17" t="str">
        <f>IF((LEN(relatorio_Ananindeua3[[#This Row],[CIF/CPF/CNPJ]])=14),relatorio_Ananindeua3[[#This Row],[CIF/CPF/CNPJ]],relatorio_Ananindeua3[[#This Row],[Coluna2]])</f>
        <v>54622590000113</v>
      </c>
      <c r="L8094" s="17" t="str">
        <f t="shared" si="127"/>
        <v>546******13</v>
      </c>
    </row>
    <row r="8095" spans="1:12" x14ac:dyDescent="0.25">
      <c r="A8095" s="29" t="s">
        <v>14009</v>
      </c>
      <c r="B8095" s="29" t="s">
        <v>14010</v>
      </c>
      <c r="C8095" s="29" t="s">
        <v>32</v>
      </c>
      <c r="D8095" s="24" t="s">
        <v>14011</v>
      </c>
      <c r="E8095" s="25" t="s">
        <v>13537</v>
      </c>
      <c r="F8095" s="30" t="s">
        <v>16</v>
      </c>
      <c r="G8095" s="30" t="s">
        <v>14</v>
      </c>
      <c r="H8095" s="23">
        <v>0</v>
      </c>
      <c r="I8095" s="27" t="s">
        <v>13539</v>
      </c>
      <c r="J8095" s="28" t="s">
        <v>13538</v>
      </c>
      <c r="K8095" s="17" t="str">
        <f>IF((LEN(relatorio_Ananindeua3[[#This Row],[CIF/CPF/CNPJ]])=14),relatorio_Ananindeua3[[#This Row],[CIF/CPF/CNPJ]],relatorio_Ananindeua3[[#This Row],[Coluna2]])</f>
        <v>54622587000108</v>
      </c>
      <c r="L8095" s="17" t="str">
        <f t="shared" si="127"/>
        <v>546******08</v>
      </c>
    </row>
    <row r="8096" spans="1:12" x14ac:dyDescent="0.25">
      <c r="A8096" s="29" t="s">
        <v>14012</v>
      </c>
      <c r="B8096" s="29" t="s">
        <v>14013</v>
      </c>
      <c r="C8096" s="29" t="s">
        <v>32</v>
      </c>
      <c r="D8096" s="24" t="s">
        <v>14014</v>
      </c>
      <c r="E8096" s="25" t="s">
        <v>13537</v>
      </c>
      <c r="F8096" s="30" t="s">
        <v>16</v>
      </c>
      <c r="G8096" s="30" t="s">
        <v>14</v>
      </c>
      <c r="H8096" s="23">
        <v>0</v>
      </c>
      <c r="I8096" s="27" t="s">
        <v>13539</v>
      </c>
      <c r="J8096" s="28" t="s">
        <v>13538</v>
      </c>
      <c r="K8096" s="17" t="str">
        <f>IF((LEN(relatorio_Ananindeua3[[#This Row],[CIF/CPF/CNPJ]])=14),relatorio_Ananindeua3[[#This Row],[CIF/CPF/CNPJ]],relatorio_Ananindeua3[[#This Row],[Coluna2]])</f>
        <v>54621942000116</v>
      </c>
      <c r="L8096" s="17" t="str">
        <f t="shared" si="127"/>
        <v>546******16</v>
      </c>
    </row>
    <row r="8097" spans="1:12" x14ac:dyDescent="0.25">
      <c r="A8097" s="29" t="s">
        <v>14015</v>
      </c>
      <c r="B8097" s="29" t="s">
        <v>14016</v>
      </c>
      <c r="C8097" s="29" t="s">
        <v>18</v>
      </c>
      <c r="D8097" s="24" t="s">
        <v>14017</v>
      </c>
      <c r="E8097" s="25" t="s">
        <v>13537</v>
      </c>
      <c r="F8097" s="30" t="s">
        <v>16</v>
      </c>
      <c r="G8097" s="30" t="s">
        <v>14</v>
      </c>
      <c r="H8097" s="23">
        <v>0</v>
      </c>
      <c r="I8097" s="27" t="s">
        <v>13539</v>
      </c>
      <c r="J8097" s="28">
        <v>165.09</v>
      </c>
      <c r="K8097" s="17" t="str">
        <f>IF((LEN(relatorio_Ananindeua3[[#This Row],[CIF/CPF/CNPJ]])=14),relatorio_Ananindeua3[[#This Row],[CIF/CPF/CNPJ]],relatorio_Ananindeua3[[#This Row],[Coluna2]])</f>
        <v>20982705000169</v>
      </c>
      <c r="L8097" s="17" t="str">
        <f t="shared" si="127"/>
        <v>209******69</v>
      </c>
    </row>
    <row r="8098" spans="1:12" x14ac:dyDescent="0.25">
      <c r="A8098" s="29" t="s">
        <v>6904</v>
      </c>
      <c r="B8098" s="29" t="s">
        <v>6905</v>
      </c>
      <c r="C8098" s="29" t="s">
        <v>20</v>
      </c>
      <c r="D8098" s="24" t="s">
        <v>14018</v>
      </c>
      <c r="E8098" s="25" t="s">
        <v>13537</v>
      </c>
      <c r="F8098" s="30" t="s">
        <v>19</v>
      </c>
      <c r="G8098" s="30" t="s">
        <v>13496</v>
      </c>
      <c r="H8098" s="23">
        <v>0</v>
      </c>
      <c r="I8098" s="27" t="s">
        <v>13539</v>
      </c>
      <c r="J8098" s="28">
        <v>9</v>
      </c>
      <c r="K8098" s="17" t="str">
        <f>IF((LEN(relatorio_Ananindeua3[[#This Row],[CIF/CPF/CNPJ]])=14),relatorio_Ananindeua3[[#This Row],[CIF/CPF/CNPJ]],relatorio_Ananindeua3[[#This Row],[Coluna2]])</f>
        <v>46201083002393</v>
      </c>
      <c r="L8098" s="17" t="str">
        <f t="shared" si="127"/>
        <v>462******93</v>
      </c>
    </row>
    <row r="8099" spans="1:12" x14ac:dyDescent="0.25">
      <c r="A8099" s="29" t="s">
        <v>14019</v>
      </c>
      <c r="B8099" s="29" t="s">
        <v>14020</v>
      </c>
      <c r="C8099" s="29" t="s">
        <v>32</v>
      </c>
      <c r="D8099" s="24" t="s">
        <v>14021</v>
      </c>
      <c r="E8099" s="25" t="s">
        <v>13537</v>
      </c>
      <c r="F8099" s="30" t="s">
        <v>16</v>
      </c>
      <c r="G8099" s="30" t="s">
        <v>14</v>
      </c>
      <c r="H8099" s="23">
        <v>0</v>
      </c>
      <c r="I8099" s="27" t="s">
        <v>13539</v>
      </c>
      <c r="J8099" s="28" t="s">
        <v>13538</v>
      </c>
      <c r="K8099" s="17" t="str">
        <f>IF((LEN(relatorio_Ananindeua3[[#This Row],[CIF/CPF/CNPJ]])=14),relatorio_Ananindeua3[[#This Row],[CIF/CPF/CNPJ]],relatorio_Ananindeua3[[#This Row],[Coluna2]])</f>
        <v>54627532000182</v>
      </c>
      <c r="L8099" s="17" t="str">
        <f t="shared" si="127"/>
        <v>546******82</v>
      </c>
    </row>
    <row r="8100" spans="1:12" x14ac:dyDescent="0.25">
      <c r="A8100" s="29" t="s">
        <v>14022</v>
      </c>
      <c r="B8100" s="29" t="s">
        <v>14023</v>
      </c>
      <c r="C8100" s="29" t="s">
        <v>34</v>
      </c>
      <c r="D8100" s="24" t="s">
        <v>14024</v>
      </c>
      <c r="E8100" s="25" t="s">
        <v>13537</v>
      </c>
      <c r="F8100" s="30" t="s">
        <v>16</v>
      </c>
      <c r="G8100" s="30" t="s">
        <v>14</v>
      </c>
      <c r="H8100" s="23">
        <v>0</v>
      </c>
      <c r="I8100" s="27" t="s">
        <v>13539</v>
      </c>
      <c r="J8100" s="28" t="s">
        <v>13538</v>
      </c>
      <c r="K8100" s="17" t="str">
        <f>IF((LEN(relatorio_Ananindeua3[[#This Row],[CIF/CPF/CNPJ]])=14),relatorio_Ananindeua3[[#This Row],[CIF/CPF/CNPJ]],relatorio_Ananindeua3[[#This Row],[Coluna2]])</f>
        <v>35997269000179</v>
      </c>
      <c r="L8100" s="17" t="str">
        <f t="shared" si="127"/>
        <v>359******79</v>
      </c>
    </row>
    <row r="8101" spans="1:12" x14ac:dyDescent="0.25">
      <c r="A8101" s="29" t="s">
        <v>14025</v>
      </c>
      <c r="B8101" s="29" t="s">
        <v>14026</v>
      </c>
      <c r="C8101" s="29" t="s">
        <v>34</v>
      </c>
      <c r="D8101" s="24" t="s">
        <v>14027</v>
      </c>
      <c r="E8101" s="25" t="s">
        <v>13537</v>
      </c>
      <c r="F8101" s="30" t="s">
        <v>16</v>
      </c>
      <c r="G8101" s="30" t="s">
        <v>14</v>
      </c>
      <c r="H8101" s="23">
        <v>0</v>
      </c>
      <c r="I8101" s="27" t="s">
        <v>13539</v>
      </c>
      <c r="J8101" s="28" t="s">
        <v>13538</v>
      </c>
      <c r="K8101" s="17" t="str">
        <f>IF((LEN(relatorio_Ananindeua3[[#This Row],[CIF/CPF/CNPJ]])=14),relatorio_Ananindeua3[[#This Row],[CIF/CPF/CNPJ]],relatorio_Ananindeua3[[#This Row],[Coluna2]])</f>
        <v>49993849000100</v>
      </c>
      <c r="L8101" s="17" t="str">
        <f t="shared" si="127"/>
        <v>499******00</v>
      </c>
    </row>
    <row r="8102" spans="1:12" x14ac:dyDescent="0.25">
      <c r="A8102" s="29" t="s">
        <v>14028</v>
      </c>
      <c r="B8102" s="29" t="s">
        <v>14029</v>
      </c>
      <c r="C8102" s="29" t="s">
        <v>34</v>
      </c>
      <c r="D8102" s="24" t="s">
        <v>14030</v>
      </c>
      <c r="E8102" s="25" t="s">
        <v>13537</v>
      </c>
      <c r="F8102" s="30" t="s">
        <v>16</v>
      </c>
      <c r="G8102" s="30" t="s">
        <v>14</v>
      </c>
      <c r="H8102" s="23">
        <v>0</v>
      </c>
      <c r="I8102" s="27" t="s">
        <v>13539</v>
      </c>
      <c r="J8102" s="28" t="s">
        <v>13538</v>
      </c>
      <c r="K8102" s="17" t="str">
        <f>IF((LEN(relatorio_Ananindeua3[[#This Row],[CIF/CPF/CNPJ]])=14),relatorio_Ananindeua3[[#This Row],[CIF/CPF/CNPJ]],relatorio_Ananindeua3[[#This Row],[Coluna2]])</f>
        <v>32582989000185</v>
      </c>
      <c r="L8102" s="17" t="str">
        <f t="shared" si="127"/>
        <v>325******85</v>
      </c>
    </row>
    <row r="8103" spans="1:12" x14ac:dyDescent="0.25">
      <c r="A8103" s="29" t="s">
        <v>14031</v>
      </c>
      <c r="B8103" s="29" t="s">
        <v>14032</v>
      </c>
      <c r="C8103" s="29" t="s">
        <v>32</v>
      </c>
      <c r="D8103" s="24" t="s">
        <v>14033</v>
      </c>
      <c r="E8103" s="25" t="s">
        <v>13537</v>
      </c>
      <c r="F8103" s="30" t="s">
        <v>16</v>
      </c>
      <c r="G8103" s="30" t="s">
        <v>14</v>
      </c>
      <c r="H8103" s="23">
        <v>0</v>
      </c>
      <c r="I8103" s="27" t="s">
        <v>13539</v>
      </c>
      <c r="J8103" s="28" t="s">
        <v>13538</v>
      </c>
      <c r="K8103" s="17" t="str">
        <f>IF((LEN(relatorio_Ananindeua3[[#This Row],[CIF/CPF/CNPJ]])=14),relatorio_Ananindeua3[[#This Row],[CIF/CPF/CNPJ]],relatorio_Ananindeua3[[#This Row],[Coluna2]])</f>
        <v>54628020000130</v>
      </c>
      <c r="L8103" s="17" t="str">
        <f t="shared" si="127"/>
        <v>546******30</v>
      </c>
    </row>
    <row r="8104" spans="1:12" x14ac:dyDescent="0.25">
      <c r="A8104" s="29" t="s">
        <v>956</v>
      </c>
      <c r="B8104" s="29" t="s">
        <v>957</v>
      </c>
      <c r="C8104" s="29" t="s">
        <v>21</v>
      </c>
      <c r="D8104" s="24" t="s">
        <v>14034</v>
      </c>
      <c r="E8104" s="25" t="s">
        <v>13537</v>
      </c>
      <c r="F8104" s="30" t="s">
        <v>19</v>
      </c>
      <c r="G8104" s="30" t="s">
        <v>13496</v>
      </c>
      <c r="H8104" s="23">
        <v>0</v>
      </c>
      <c r="I8104" s="27" t="s">
        <v>13539</v>
      </c>
      <c r="J8104" s="28">
        <v>7.5</v>
      </c>
      <c r="K8104" s="17" t="str">
        <f>IF((LEN(relatorio_Ananindeua3[[#This Row],[CIF/CPF/CNPJ]])=14),relatorio_Ananindeua3[[#This Row],[CIF/CPF/CNPJ]],relatorio_Ananindeua3[[#This Row],[Coluna2]])</f>
        <v>17454167000125</v>
      </c>
      <c r="L8104" s="17" t="str">
        <f t="shared" si="127"/>
        <v>174******25</v>
      </c>
    </row>
    <row r="8105" spans="1:12" x14ac:dyDescent="0.25">
      <c r="A8105" s="29" t="s">
        <v>14035</v>
      </c>
      <c r="B8105" s="29" t="s">
        <v>14036</v>
      </c>
      <c r="C8105" s="29" t="s">
        <v>32</v>
      </c>
      <c r="D8105" s="24" t="s">
        <v>14037</v>
      </c>
      <c r="E8105" s="25" t="s">
        <v>13537</v>
      </c>
      <c r="F8105" s="30" t="s">
        <v>16</v>
      </c>
      <c r="G8105" s="30" t="s">
        <v>14</v>
      </c>
      <c r="H8105" s="23">
        <v>0</v>
      </c>
      <c r="I8105" s="27" t="s">
        <v>13539</v>
      </c>
      <c r="J8105" s="28" t="s">
        <v>13538</v>
      </c>
      <c r="K8105" s="17" t="str">
        <f>IF((LEN(relatorio_Ananindeua3[[#This Row],[CIF/CPF/CNPJ]])=14),relatorio_Ananindeua3[[#This Row],[CIF/CPF/CNPJ]],relatorio_Ananindeua3[[#This Row],[Coluna2]])</f>
        <v>54626222000143</v>
      </c>
      <c r="L8105" s="17" t="str">
        <f t="shared" si="127"/>
        <v>546******43</v>
      </c>
    </row>
    <row r="8106" spans="1:12" x14ac:dyDescent="0.25">
      <c r="A8106" s="29" t="s">
        <v>14038</v>
      </c>
      <c r="B8106" s="29" t="s">
        <v>14039</v>
      </c>
      <c r="C8106" s="29" t="s">
        <v>32</v>
      </c>
      <c r="D8106" s="24" t="s">
        <v>14040</v>
      </c>
      <c r="E8106" s="25" t="s">
        <v>13537</v>
      </c>
      <c r="F8106" s="30" t="s">
        <v>16</v>
      </c>
      <c r="G8106" s="30" t="s">
        <v>14</v>
      </c>
      <c r="H8106" s="23">
        <v>0</v>
      </c>
      <c r="I8106" s="27" t="s">
        <v>13539</v>
      </c>
      <c r="J8106" s="28" t="s">
        <v>13538</v>
      </c>
      <c r="K8106" s="17" t="str">
        <f>IF((LEN(relatorio_Ananindeua3[[#This Row],[CIF/CPF/CNPJ]])=14),relatorio_Ananindeua3[[#This Row],[CIF/CPF/CNPJ]],relatorio_Ananindeua3[[#This Row],[Coluna2]])</f>
        <v>54625304000173</v>
      </c>
      <c r="L8106" s="17" t="str">
        <f t="shared" si="127"/>
        <v>546******73</v>
      </c>
    </row>
    <row r="8107" spans="1:12" x14ac:dyDescent="0.25">
      <c r="A8107" s="29" t="s">
        <v>14041</v>
      </c>
      <c r="B8107" s="29" t="s">
        <v>14042</v>
      </c>
      <c r="C8107" s="29" t="s">
        <v>32</v>
      </c>
      <c r="D8107" s="24" t="s">
        <v>14043</v>
      </c>
      <c r="E8107" s="25" t="s">
        <v>13537</v>
      </c>
      <c r="F8107" s="30" t="s">
        <v>16</v>
      </c>
      <c r="G8107" s="30" t="s">
        <v>14</v>
      </c>
      <c r="H8107" s="23">
        <v>0</v>
      </c>
      <c r="I8107" s="27" t="s">
        <v>13539</v>
      </c>
      <c r="J8107" s="28" t="s">
        <v>13538</v>
      </c>
      <c r="K8107" s="17" t="str">
        <f>IF((LEN(relatorio_Ananindeua3[[#This Row],[CIF/CPF/CNPJ]])=14),relatorio_Ananindeua3[[#This Row],[CIF/CPF/CNPJ]],relatorio_Ananindeua3[[#This Row],[Coluna2]])</f>
        <v>54624552000108</v>
      </c>
      <c r="L8107" s="17" t="str">
        <f t="shared" si="127"/>
        <v>546******08</v>
      </c>
    </row>
    <row r="8108" spans="1:12" x14ac:dyDescent="0.25">
      <c r="A8108" s="29" t="s">
        <v>14044</v>
      </c>
      <c r="B8108" s="29" t="s">
        <v>14045</v>
      </c>
      <c r="C8108" s="29" t="s">
        <v>32</v>
      </c>
      <c r="D8108" s="24" t="s">
        <v>14046</v>
      </c>
      <c r="E8108" s="25" t="s">
        <v>13537</v>
      </c>
      <c r="F8108" s="30" t="s">
        <v>16</v>
      </c>
      <c r="G8108" s="30" t="s">
        <v>14</v>
      </c>
      <c r="H8108" s="23">
        <v>0</v>
      </c>
      <c r="I8108" s="27" t="s">
        <v>13539</v>
      </c>
      <c r="J8108" s="28" t="s">
        <v>13538</v>
      </c>
      <c r="K8108" s="17" t="str">
        <f>IF((LEN(relatorio_Ananindeua3[[#This Row],[CIF/CPF/CNPJ]])=14),relatorio_Ananindeua3[[#This Row],[CIF/CPF/CNPJ]],relatorio_Ananindeua3[[#This Row],[Coluna2]])</f>
        <v>54624757000185</v>
      </c>
      <c r="L8108" s="17" t="str">
        <f t="shared" si="127"/>
        <v>546******85</v>
      </c>
    </row>
    <row r="8109" spans="1:12" x14ac:dyDescent="0.25">
      <c r="A8109" s="29" t="s">
        <v>14047</v>
      </c>
      <c r="B8109" s="29" t="s">
        <v>14048</v>
      </c>
      <c r="C8109" s="29" t="s">
        <v>32</v>
      </c>
      <c r="D8109" s="24" t="s">
        <v>14049</v>
      </c>
      <c r="E8109" s="25" t="s">
        <v>13537</v>
      </c>
      <c r="F8109" s="30" t="s">
        <v>16</v>
      </c>
      <c r="G8109" s="30" t="s">
        <v>14</v>
      </c>
      <c r="H8109" s="23">
        <v>0</v>
      </c>
      <c r="I8109" s="27" t="s">
        <v>13539</v>
      </c>
      <c r="J8109" s="28" t="s">
        <v>13538</v>
      </c>
      <c r="K8109" s="17" t="str">
        <f>IF((LEN(relatorio_Ananindeua3[[#This Row],[CIF/CPF/CNPJ]])=14),relatorio_Ananindeua3[[#This Row],[CIF/CPF/CNPJ]],relatorio_Ananindeua3[[#This Row],[Coluna2]])</f>
        <v>54627106000149</v>
      </c>
      <c r="L8109" s="17" t="str">
        <f t="shared" si="127"/>
        <v>546******49</v>
      </c>
    </row>
    <row r="8110" spans="1:12" x14ac:dyDescent="0.25">
      <c r="A8110" s="29" t="s">
        <v>956</v>
      </c>
      <c r="B8110" s="29" t="s">
        <v>957</v>
      </c>
      <c r="C8110" s="29" t="s">
        <v>21</v>
      </c>
      <c r="D8110" s="24" t="s">
        <v>14050</v>
      </c>
      <c r="E8110" s="25" t="s">
        <v>13537</v>
      </c>
      <c r="F8110" s="30" t="s">
        <v>19</v>
      </c>
      <c r="G8110" s="30" t="s">
        <v>13496</v>
      </c>
      <c r="H8110" s="23">
        <v>0</v>
      </c>
      <c r="I8110" s="27" t="s">
        <v>13539</v>
      </c>
      <c r="J8110" s="28">
        <v>27.9</v>
      </c>
      <c r="K8110" s="17" t="str">
        <f>IF((LEN(relatorio_Ananindeua3[[#This Row],[CIF/CPF/CNPJ]])=14),relatorio_Ananindeua3[[#This Row],[CIF/CPF/CNPJ]],relatorio_Ananindeua3[[#This Row],[Coluna2]])</f>
        <v>17454167000125</v>
      </c>
      <c r="L8110" s="17" t="str">
        <f t="shared" si="127"/>
        <v>174******25</v>
      </c>
    </row>
    <row r="8111" spans="1:12" x14ac:dyDescent="0.25">
      <c r="A8111" s="29" t="s">
        <v>14051</v>
      </c>
      <c r="B8111" s="29" t="s">
        <v>14052</v>
      </c>
      <c r="C8111" s="29" t="s">
        <v>18</v>
      </c>
      <c r="D8111" s="24" t="s">
        <v>14053</v>
      </c>
      <c r="E8111" s="25" t="s">
        <v>13537</v>
      </c>
      <c r="F8111" s="30" t="s">
        <v>16</v>
      </c>
      <c r="G8111" s="30" t="s">
        <v>14</v>
      </c>
      <c r="H8111" s="23">
        <v>0</v>
      </c>
      <c r="I8111" s="27" t="s">
        <v>13539</v>
      </c>
      <c r="J8111" s="28">
        <v>165.09</v>
      </c>
      <c r="K8111" s="17" t="str">
        <f>IF((LEN(relatorio_Ananindeua3[[#This Row],[CIF/CPF/CNPJ]])=14),relatorio_Ananindeua3[[#This Row],[CIF/CPF/CNPJ]],relatorio_Ananindeua3[[#This Row],[Coluna2]])</f>
        <v>25080014000193</v>
      </c>
      <c r="L8111" s="17" t="str">
        <f t="shared" si="127"/>
        <v>250******93</v>
      </c>
    </row>
    <row r="8112" spans="1:12" x14ac:dyDescent="0.25">
      <c r="A8112" s="29" t="s">
        <v>93</v>
      </c>
      <c r="B8112" s="29" t="s">
        <v>94</v>
      </c>
      <c r="C8112" s="29" t="s">
        <v>21</v>
      </c>
      <c r="D8112" s="24" t="s">
        <v>14054</v>
      </c>
      <c r="E8112" s="25" t="s">
        <v>13537</v>
      </c>
      <c r="F8112" s="30" t="s">
        <v>19</v>
      </c>
      <c r="G8112" s="30" t="s">
        <v>13496</v>
      </c>
      <c r="H8112" s="23">
        <v>0</v>
      </c>
      <c r="I8112" s="27" t="s">
        <v>13539</v>
      </c>
      <c r="J8112" s="28">
        <v>9.6</v>
      </c>
      <c r="K8112" s="17" t="str">
        <f>IF((LEN(relatorio_Ananindeua3[[#This Row],[CIF/CPF/CNPJ]])=14),relatorio_Ananindeua3[[#This Row],[CIF/CPF/CNPJ]],relatorio_Ananindeua3[[#This Row],[Coluna2]])</f>
        <v>09211658000117</v>
      </c>
      <c r="L8112" s="17" t="str">
        <f t="shared" si="127"/>
        <v>092******17</v>
      </c>
    </row>
    <row r="8113" spans="1:12" x14ac:dyDescent="0.25">
      <c r="A8113" s="29" t="s">
        <v>93</v>
      </c>
      <c r="B8113" s="29" t="s">
        <v>94</v>
      </c>
      <c r="C8113" s="29" t="s">
        <v>21</v>
      </c>
      <c r="D8113" s="24" t="s">
        <v>14055</v>
      </c>
      <c r="E8113" s="25" t="s">
        <v>13537</v>
      </c>
      <c r="F8113" s="30" t="s">
        <v>19</v>
      </c>
      <c r="G8113" s="30" t="s">
        <v>13496</v>
      </c>
      <c r="H8113" s="23">
        <v>0</v>
      </c>
      <c r="I8113" s="27" t="s">
        <v>13539</v>
      </c>
      <c r="J8113" s="28">
        <v>96</v>
      </c>
      <c r="K8113" s="17" t="str">
        <f>IF((LEN(relatorio_Ananindeua3[[#This Row],[CIF/CPF/CNPJ]])=14),relatorio_Ananindeua3[[#This Row],[CIF/CPF/CNPJ]],relatorio_Ananindeua3[[#This Row],[Coluna2]])</f>
        <v>09211658000117</v>
      </c>
      <c r="L8113" s="17" t="str">
        <f t="shared" si="127"/>
        <v>092******17</v>
      </c>
    </row>
    <row r="8114" spans="1:12" x14ac:dyDescent="0.25">
      <c r="A8114" s="29" t="s">
        <v>14056</v>
      </c>
      <c r="B8114" s="29" t="s">
        <v>14057</v>
      </c>
      <c r="C8114" s="29" t="s">
        <v>32</v>
      </c>
      <c r="D8114" s="24" t="s">
        <v>14058</v>
      </c>
      <c r="E8114" s="25" t="s">
        <v>13537</v>
      </c>
      <c r="F8114" s="30" t="s">
        <v>16</v>
      </c>
      <c r="G8114" s="30" t="s">
        <v>14</v>
      </c>
      <c r="H8114" s="23">
        <v>0</v>
      </c>
      <c r="I8114" s="27" t="s">
        <v>13539</v>
      </c>
      <c r="J8114" s="28" t="s">
        <v>13538</v>
      </c>
      <c r="K8114" s="17" t="str">
        <f>IF((LEN(relatorio_Ananindeua3[[#This Row],[CIF/CPF/CNPJ]])=14),relatorio_Ananindeua3[[#This Row],[CIF/CPF/CNPJ]],relatorio_Ananindeua3[[#This Row],[Coluna2]])</f>
        <v>54623266000110</v>
      </c>
      <c r="L8114" s="17" t="str">
        <f t="shared" si="127"/>
        <v>546******10</v>
      </c>
    </row>
    <row r="8115" spans="1:12" x14ac:dyDescent="0.25">
      <c r="A8115" s="29" t="s">
        <v>956</v>
      </c>
      <c r="B8115" s="29" t="s">
        <v>957</v>
      </c>
      <c r="C8115" s="29" t="s">
        <v>21</v>
      </c>
      <c r="D8115" s="24" t="s">
        <v>14059</v>
      </c>
      <c r="E8115" s="25" t="s">
        <v>13537</v>
      </c>
      <c r="F8115" s="30" t="s">
        <v>19</v>
      </c>
      <c r="G8115" s="30" t="s">
        <v>13496</v>
      </c>
      <c r="H8115" s="23">
        <v>0</v>
      </c>
      <c r="I8115" s="27" t="s">
        <v>13539</v>
      </c>
      <c r="J8115" s="28">
        <v>7407.93</v>
      </c>
      <c r="K8115" s="17" t="str">
        <f>IF((LEN(relatorio_Ananindeua3[[#This Row],[CIF/CPF/CNPJ]])=14),relatorio_Ananindeua3[[#This Row],[CIF/CPF/CNPJ]],relatorio_Ananindeua3[[#This Row],[Coluna2]])</f>
        <v>17454167000125</v>
      </c>
      <c r="L8115" s="17" t="str">
        <f t="shared" si="127"/>
        <v>174******25</v>
      </c>
    </row>
    <row r="8116" spans="1:12" x14ac:dyDescent="0.25">
      <c r="A8116" s="29" t="s">
        <v>956</v>
      </c>
      <c r="B8116" s="29" t="s">
        <v>957</v>
      </c>
      <c r="C8116" s="29" t="s">
        <v>21</v>
      </c>
      <c r="D8116" s="24" t="s">
        <v>14060</v>
      </c>
      <c r="E8116" s="25" t="s">
        <v>13537</v>
      </c>
      <c r="F8116" s="30" t="s">
        <v>19</v>
      </c>
      <c r="G8116" s="30" t="s">
        <v>13496</v>
      </c>
      <c r="H8116" s="23">
        <v>0</v>
      </c>
      <c r="I8116" s="27" t="s">
        <v>13539</v>
      </c>
      <c r="J8116" s="28">
        <v>14622.58</v>
      </c>
      <c r="K8116" s="17" t="str">
        <f>IF((LEN(relatorio_Ananindeua3[[#This Row],[CIF/CPF/CNPJ]])=14),relatorio_Ananindeua3[[#This Row],[CIF/CPF/CNPJ]],relatorio_Ananindeua3[[#This Row],[Coluna2]])</f>
        <v>17454167000125</v>
      </c>
      <c r="L8116" s="17" t="str">
        <f t="shared" si="127"/>
        <v>174******25</v>
      </c>
    </row>
    <row r="8117" spans="1:12" x14ac:dyDescent="0.25">
      <c r="A8117" s="29" t="s">
        <v>956</v>
      </c>
      <c r="B8117" s="29" t="s">
        <v>957</v>
      </c>
      <c r="C8117" s="29" t="s">
        <v>21</v>
      </c>
      <c r="D8117" s="24" t="s">
        <v>14061</v>
      </c>
      <c r="E8117" s="25" t="s">
        <v>13537</v>
      </c>
      <c r="F8117" s="30" t="s">
        <v>19</v>
      </c>
      <c r="G8117" s="30" t="s">
        <v>13496</v>
      </c>
      <c r="H8117" s="23">
        <v>0</v>
      </c>
      <c r="I8117" s="27" t="s">
        <v>13539</v>
      </c>
      <c r="J8117" s="28">
        <v>11053.05</v>
      </c>
      <c r="K8117" s="17" t="str">
        <f>IF((LEN(relatorio_Ananindeua3[[#This Row],[CIF/CPF/CNPJ]])=14),relatorio_Ananindeua3[[#This Row],[CIF/CPF/CNPJ]],relatorio_Ananindeua3[[#This Row],[Coluna2]])</f>
        <v>17454167000125</v>
      </c>
      <c r="L8117" s="17" t="str">
        <f t="shared" si="127"/>
        <v>174******25</v>
      </c>
    </row>
    <row r="8118" spans="1:12" x14ac:dyDescent="0.25">
      <c r="A8118" s="29" t="s">
        <v>956</v>
      </c>
      <c r="B8118" s="29" t="s">
        <v>957</v>
      </c>
      <c r="C8118" s="29" t="s">
        <v>21</v>
      </c>
      <c r="D8118" s="24" t="s">
        <v>14062</v>
      </c>
      <c r="E8118" s="25" t="s">
        <v>13537</v>
      </c>
      <c r="F8118" s="30" t="s">
        <v>19</v>
      </c>
      <c r="G8118" s="30" t="s">
        <v>13496</v>
      </c>
      <c r="H8118" s="23">
        <v>0</v>
      </c>
      <c r="I8118" s="27" t="s">
        <v>13539</v>
      </c>
      <c r="J8118" s="28">
        <v>5475</v>
      </c>
      <c r="K8118" s="17" t="str">
        <f>IF((LEN(relatorio_Ananindeua3[[#This Row],[CIF/CPF/CNPJ]])=14),relatorio_Ananindeua3[[#This Row],[CIF/CPF/CNPJ]],relatorio_Ananindeua3[[#This Row],[Coluna2]])</f>
        <v>17454167000125</v>
      </c>
      <c r="L8118" s="17" t="str">
        <f t="shared" si="127"/>
        <v>174******25</v>
      </c>
    </row>
    <row r="8119" spans="1:12" x14ac:dyDescent="0.25">
      <c r="A8119" s="29" t="s">
        <v>956</v>
      </c>
      <c r="B8119" s="29" t="s">
        <v>957</v>
      </c>
      <c r="C8119" s="29" t="s">
        <v>21</v>
      </c>
      <c r="D8119" s="24" t="s">
        <v>14063</v>
      </c>
      <c r="E8119" s="25" t="s">
        <v>13537</v>
      </c>
      <c r="F8119" s="30" t="s">
        <v>19</v>
      </c>
      <c r="G8119" s="30" t="s">
        <v>13496</v>
      </c>
      <c r="H8119" s="23">
        <v>0</v>
      </c>
      <c r="I8119" s="27" t="s">
        <v>13539</v>
      </c>
      <c r="J8119" s="28">
        <v>6552.48</v>
      </c>
      <c r="K8119" s="17" t="str">
        <f>IF((LEN(relatorio_Ananindeua3[[#This Row],[CIF/CPF/CNPJ]])=14),relatorio_Ananindeua3[[#This Row],[CIF/CPF/CNPJ]],relatorio_Ananindeua3[[#This Row],[Coluna2]])</f>
        <v>17454167000125</v>
      </c>
      <c r="L8119" s="17" t="str">
        <f t="shared" si="127"/>
        <v>174******25</v>
      </c>
    </row>
    <row r="8120" spans="1:12" x14ac:dyDescent="0.25">
      <c r="A8120" s="29" t="s">
        <v>956</v>
      </c>
      <c r="B8120" s="29" t="s">
        <v>957</v>
      </c>
      <c r="C8120" s="29" t="s">
        <v>21</v>
      </c>
      <c r="D8120" s="24" t="s">
        <v>14064</v>
      </c>
      <c r="E8120" s="25" t="s">
        <v>13537</v>
      </c>
      <c r="F8120" s="30" t="s">
        <v>19</v>
      </c>
      <c r="G8120" s="30" t="s">
        <v>13496</v>
      </c>
      <c r="H8120" s="23">
        <v>0</v>
      </c>
      <c r="I8120" s="27" t="s">
        <v>13539</v>
      </c>
      <c r="J8120" s="28">
        <v>5475</v>
      </c>
      <c r="K8120" s="17" t="str">
        <f>IF((LEN(relatorio_Ananindeua3[[#This Row],[CIF/CPF/CNPJ]])=14),relatorio_Ananindeua3[[#This Row],[CIF/CPF/CNPJ]],relatorio_Ananindeua3[[#This Row],[Coluna2]])</f>
        <v>17454167000125</v>
      </c>
      <c r="L8120" s="17" t="str">
        <f t="shared" si="127"/>
        <v>174******25</v>
      </c>
    </row>
    <row r="8121" spans="1:12" x14ac:dyDescent="0.25">
      <c r="A8121" s="29" t="s">
        <v>956</v>
      </c>
      <c r="B8121" s="29" t="s">
        <v>957</v>
      </c>
      <c r="C8121" s="29" t="s">
        <v>21</v>
      </c>
      <c r="D8121" s="24" t="s">
        <v>14065</v>
      </c>
      <c r="E8121" s="25" t="s">
        <v>13537</v>
      </c>
      <c r="F8121" s="30" t="s">
        <v>19</v>
      </c>
      <c r="G8121" s="30" t="s">
        <v>13496</v>
      </c>
      <c r="H8121" s="23">
        <v>0</v>
      </c>
      <c r="I8121" s="27" t="s">
        <v>13539</v>
      </c>
      <c r="J8121" s="28">
        <v>7602.48</v>
      </c>
      <c r="K8121" s="17" t="str">
        <f>IF((LEN(relatorio_Ananindeua3[[#This Row],[CIF/CPF/CNPJ]])=14),relatorio_Ananindeua3[[#This Row],[CIF/CPF/CNPJ]],relatorio_Ananindeua3[[#This Row],[Coluna2]])</f>
        <v>17454167000125</v>
      </c>
      <c r="L8121" s="17" t="str">
        <f t="shared" si="127"/>
        <v>174******25</v>
      </c>
    </row>
    <row r="8122" spans="1:12" x14ac:dyDescent="0.25">
      <c r="A8122" s="29" t="s">
        <v>956</v>
      </c>
      <c r="B8122" s="29" t="s">
        <v>957</v>
      </c>
      <c r="C8122" s="29" t="s">
        <v>21</v>
      </c>
      <c r="D8122" s="24" t="s">
        <v>14066</v>
      </c>
      <c r="E8122" s="25" t="s">
        <v>13537</v>
      </c>
      <c r="F8122" s="30" t="s">
        <v>19</v>
      </c>
      <c r="G8122" s="30" t="s">
        <v>13496</v>
      </c>
      <c r="H8122" s="23">
        <v>0</v>
      </c>
      <c r="I8122" s="27" t="s">
        <v>13539</v>
      </c>
      <c r="J8122" s="28">
        <v>4397.5200000000004</v>
      </c>
      <c r="K8122" s="17" t="str">
        <f>IF((LEN(relatorio_Ananindeua3[[#This Row],[CIF/CPF/CNPJ]])=14),relatorio_Ananindeua3[[#This Row],[CIF/CPF/CNPJ]],relatorio_Ananindeua3[[#This Row],[Coluna2]])</f>
        <v>17454167000125</v>
      </c>
      <c r="L8122" s="17" t="str">
        <f t="shared" si="127"/>
        <v>174******25</v>
      </c>
    </row>
    <row r="8123" spans="1:12" x14ac:dyDescent="0.25">
      <c r="A8123" s="29" t="s">
        <v>956</v>
      </c>
      <c r="B8123" s="29" t="s">
        <v>957</v>
      </c>
      <c r="C8123" s="29" t="s">
        <v>21</v>
      </c>
      <c r="D8123" s="24" t="s">
        <v>14067</v>
      </c>
      <c r="E8123" s="25" t="s">
        <v>13537</v>
      </c>
      <c r="F8123" s="30" t="s">
        <v>19</v>
      </c>
      <c r="G8123" s="30" t="s">
        <v>13496</v>
      </c>
      <c r="H8123" s="23">
        <v>0</v>
      </c>
      <c r="I8123" s="27" t="s">
        <v>13539</v>
      </c>
      <c r="J8123" s="28">
        <v>4397.5200000000004</v>
      </c>
      <c r="K8123" s="17" t="str">
        <f>IF((LEN(relatorio_Ananindeua3[[#This Row],[CIF/CPF/CNPJ]])=14),relatorio_Ananindeua3[[#This Row],[CIF/CPF/CNPJ]],relatorio_Ananindeua3[[#This Row],[Coluna2]])</f>
        <v>17454167000125</v>
      </c>
      <c r="L8123" s="17" t="str">
        <f t="shared" si="127"/>
        <v>174******25</v>
      </c>
    </row>
    <row r="8124" spans="1:12" x14ac:dyDescent="0.25">
      <c r="A8124" s="29" t="s">
        <v>956</v>
      </c>
      <c r="B8124" s="29" t="s">
        <v>957</v>
      </c>
      <c r="C8124" s="29" t="s">
        <v>21</v>
      </c>
      <c r="D8124" s="24" t="s">
        <v>14068</v>
      </c>
      <c r="E8124" s="25" t="s">
        <v>13537</v>
      </c>
      <c r="F8124" s="30" t="s">
        <v>19</v>
      </c>
      <c r="G8124" s="30" t="s">
        <v>13496</v>
      </c>
      <c r="H8124" s="23">
        <v>0</v>
      </c>
      <c r="I8124" s="27" t="s">
        <v>13539</v>
      </c>
      <c r="J8124" s="28">
        <v>3000</v>
      </c>
      <c r="K8124" s="17" t="str">
        <f>IF((LEN(relatorio_Ananindeua3[[#This Row],[CIF/CPF/CNPJ]])=14),relatorio_Ananindeua3[[#This Row],[CIF/CPF/CNPJ]],relatorio_Ananindeua3[[#This Row],[Coluna2]])</f>
        <v>17454167000125</v>
      </c>
      <c r="L8124" s="17" t="str">
        <f t="shared" si="127"/>
        <v>174******25</v>
      </c>
    </row>
    <row r="8125" spans="1:12" x14ac:dyDescent="0.25">
      <c r="A8125" s="29" t="s">
        <v>956</v>
      </c>
      <c r="B8125" s="29" t="s">
        <v>957</v>
      </c>
      <c r="C8125" s="29" t="s">
        <v>21</v>
      </c>
      <c r="D8125" s="24" t="s">
        <v>14069</v>
      </c>
      <c r="E8125" s="25" t="s">
        <v>13537</v>
      </c>
      <c r="F8125" s="30" t="s">
        <v>19</v>
      </c>
      <c r="G8125" s="30" t="s">
        <v>13496</v>
      </c>
      <c r="H8125" s="23">
        <v>0</v>
      </c>
      <c r="I8125" s="27" t="s">
        <v>13539</v>
      </c>
      <c r="J8125" s="28">
        <v>5102.5</v>
      </c>
      <c r="K8125" s="17" t="str">
        <f>IF((LEN(relatorio_Ananindeua3[[#This Row],[CIF/CPF/CNPJ]])=14),relatorio_Ananindeua3[[#This Row],[CIF/CPF/CNPJ]],relatorio_Ananindeua3[[#This Row],[Coluna2]])</f>
        <v>17454167000125</v>
      </c>
      <c r="L8125" s="17" t="str">
        <f t="shared" si="127"/>
        <v>174******25</v>
      </c>
    </row>
    <row r="8126" spans="1:12" x14ac:dyDescent="0.25">
      <c r="A8126" s="29" t="s">
        <v>956</v>
      </c>
      <c r="B8126" s="29" t="s">
        <v>957</v>
      </c>
      <c r="C8126" s="29" t="s">
        <v>21</v>
      </c>
      <c r="D8126" s="24" t="s">
        <v>14070</v>
      </c>
      <c r="E8126" s="25" t="s">
        <v>13537</v>
      </c>
      <c r="F8126" s="30" t="s">
        <v>19</v>
      </c>
      <c r="G8126" s="30" t="s">
        <v>13496</v>
      </c>
      <c r="H8126" s="23">
        <v>0</v>
      </c>
      <c r="I8126" s="27" t="s">
        <v>13539</v>
      </c>
      <c r="J8126" s="28">
        <v>22622.400000000001</v>
      </c>
      <c r="K8126" s="17" t="str">
        <f>IF((LEN(relatorio_Ananindeua3[[#This Row],[CIF/CPF/CNPJ]])=14),relatorio_Ananindeua3[[#This Row],[CIF/CPF/CNPJ]],relatorio_Ananindeua3[[#This Row],[Coluna2]])</f>
        <v>17454167000125</v>
      </c>
      <c r="L8126" s="17" t="str">
        <f t="shared" si="127"/>
        <v>174******25</v>
      </c>
    </row>
    <row r="8127" spans="1:12" x14ac:dyDescent="0.25">
      <c r="A8127" s="29" t="s">
        <v>13925</v>
      </c>
      <c r="B8127" s="29" t="s">
        <v>13926</v>
      </c>
      <c r="C8127" s="29" t="s">
        <v>18</v>
      </c>
      <c r="D8127" s="24" t="s">
        <v>14071</v>
      </c>
      <c r="E8127" s="25" t="s">
        <v>13537</v>
      </c>
      <c r="F8127" s="30" t="s">
        <v>16</v>
      </c>
      <c r="G8127" s="30" t="s">
        <v>14</v>
      </c>
      <c r="H8127" s="23">
        <v>0</v>
      </c>
      <c r="I8127" s="27" t="s">
        <v>13539</v>
      </c>
      <c r="J8127" s="28" t="s">
        <v>13538</v>
      </c>
      <c r="K8127" s="17" t="str">
        <f>IF((LEN(relatorio_Ananindeua3[[#This Row],[CIF/CPF/CNPJ]])=14),relatorio_Ananindeua3[[#This Row],[CIF/CPF/CNPJ]],relatorio_Ananindeua3[[#This Row],[Coluna2]])</f>
        <v>54593027000164</v>
      </c>
      <c r="L8127" s="17" t="str">
        <f t="shared" si="127"/>
        <v>545******64</v>
      </c>
    </row>
    <row r="8128" spans="1:12" x14ac:dyDescent="0.25">
      <c r="A8128" s="29" t="s">
        <v>14072</v>
      </c>
      <c r="B8128" s="29" t="s">
        <v>14073</v>
      </c>
      <c r="C8128" s="29" t="s">
        <v>20</v>
      </c>
      <c r="D8128" s="24" t="s">
        <v>14074</v>
      </c>
      <c r="E8128" s="25" t="s">
        <v>13537</v>
      </c>
      <c r="F8128" s="30" t="s">
        <v>19</v>
      </c>
      <c r="G8128" s="30" t="s">
        <v>13496</v>
      </c>
      <c r="H8128" s="23">
        <v>0</v>
      </c>
      <c r="I8128" s="27" t="s">
        <v>13539</v>
      </c>
      <c r="J8128" s="28">
        <v>4.49</v>
      </c>
      <c r="K8128" s="17" t="str">
        <f>IF((LEN(relatorio_Ananindeua3[[#This Row],[CIF/CPF/CNPJ]])=14),relatorio_Ananindeua3[[#This Row],[CIF/CPF/CNPJ]],relatorio_Ananindeua3[[#This Row],[Coluna2]])</f>
        <v>05063653001296</v>
      </c>
      <c r="L8128" s="17" t="str">
        <f t="shared" si="127"/>
        <v>050******96</v>
      </c>
    </row>
    <row r="8129" spans="1:12" x14ac:dyDescent="0.25">
      <c r="A8129" s="29" t="s">
        <v>6904</v>
      </c>
      <c r="B8129" s="29" t="s">
        <v>6905</v>
      </c>
      <c r="C8129" s="29" t="s">
        <v>20</v>
      </c>
      <c r="D8129" s="24" t="s">
        <v>14074</v>
      </c>
      <c r="E8129" s="25" t="s">
        <v>13537</v>
      </c>
      <c r="F8129" s="30" t="s">
        <v>19</v>
      </c>
      <c r="G8129" s="30" t="s">
        <v>13496</v>
      </c>
      <c r="H8129" s="23">
        <v>0</v>
      </c>
      <c r="I8129" s="27" t="s">
        <v>13539</v>
      </c>
      <c r="J8129" s="28">
        <v>25</v>
      </c>
      <c r="K8129" s="17" t="str">
        <f>IF((LEN(relatorio_Ananindeua3[[#This Row],[CIF/CPF/CNPJ]])=14),relatorio_Ananindeua3[[#This Row],[CIF/CPF/CNPJ]],relatorio_Ananindeua3[[#This Row],[Coluna2]])</f>
        <v>46201083002393</v>
      </c>
      <c r="L8129" s="17" t="str">
        <f t="shared" si="127"/>
        <v>462******93</v>
      </c>
    </row>
    <row r="8130" spans="1:12" x14ac:dyDescent="0.25">
      <c r="A8130" s="29" t="s">
        <v>14075</v>
      </c>
      <c r="B8130" s="29" t="s">
        <v>14076</v>
      </c>
      <c r="C8130" s="29" t="s">
        <v>34</v>
      </c>
      <c r="D8130" s="24" t="s">
        <v>14077</v>
      </c>
      <c r="E8130" s="25" t="s">
        <v>13537</v>
      </c>
      <c r="F8130" s="30" t="s">
        <v>16</v>
      </c>
      <c r="G8130" s="30" t="s">
        <v>14</v>
      </c>
      <c r="H8130" s="23">
        <v>0</v>
      </c>
      <c r="I8130" s="27" t="s">
        <v>13539</v>
      </c>
      <c r="J8130" s="28" t="s">
        <v>13538</v>
      </c>
      <c r="K8130" s="17" t="str">
        <f>IF((LEN(relatorio_Ananindeua3[[#This Row],[CIF/CPF/CNPJ]])=14),relatorio_Ananindeua3[[#This Row],[CIF/CPF/CNPJ]],relatorio_Ananindeua3[[#This Row],[Coluna2]])</f>
        <v>13885805000101</v>
      </c>
      <c r="L8130" s="17" t="str">
        <f t="shared" si="127"/>
        <v>138******01</v>
      </c>
    </row>
    <row r="8131" spans="1:12" x14ac:dyDescent="0.25">
      <c r="A8131" s="29" t="s">
        <v>9384</v>
      </c>
      <c r="B8131" s="29" t="s">
        <v>9385</v>
      </c>
      <c r="C8131" s="29" t="s">
        <v>34</v>
      </c>
      <c r="D8131" s="24" t="s">
        <v>14078</v>
      </c>
      <c r="E8131" s="25" t="s">
        <v>13537</v>
      </c>
      <c r="F8131" s="30" t="s">
        <v>16</v>
      </c>
      <c r="G8131" s="30" t="s">
        <v>14</v>
      </c>
      <c r="H8131" s="23">
        <v>0</v>
      </c>
      <c r="I8131" s="27" t="s">
        <v>13539</v>
      </c>
      <c r="J8131" s="28" t="s">
        <v>13538</v>
      </c>
      <c r="K8131" s="17" t="str">
        <f>IF((LEN(relatorio_Ananindeua3[[#This Row],[CIF/CPF/CNPJ]])=14),relatorio_Ananindeua3[[#This Row],[CIF/CPF/CNPJ]],relatorio_Ananindeua3[[#This Row],[Coluna2]])</f>
        <v>51269784000199</v>
      </c>
      <c r="L8131" s="17" t="str">
        <f t="shared" si="127"/>
        <v>512******99</v>
      </c>
    </row>
    <row r="8132" spans="1:12" x14ac:dyDescent="0.25">
      <c r="A8132" s="29" t="s">
        <v>14079</v>
      </c>
      <c r="B8132" s="29" t="s">
        <v>14080</v>
      </c>
      <c r="C8132" s="29" t="s">
        <v>32</v>
      </c>
      <c r="D8132" s="24" t="s">
        <v>14081</v>
      </c>
      <c r="E8132" s="25" t="s">
        <v>13537</v>
      </c>
      <c r="F8132" s="30" t="s">
        <v>16</v>
      </c>
      <c r="G8132" s="30" t="s">
        <v>14</v>
      </c>
      <c r="H8132" s="23">
        <v>0</v>
      </c>
      <c r="I8132" s="27" t="s">
        <v>13539</v>
      </c>
      <c r="J8132" s="28" t="s">
        <v>13538</v>
      </c>
      <c r="K8132" s="17" t="str">
        <f>IF((LEN(relatorio_Ananindeua3[[#This Row],[CIF/CPF/CNPJ]])=14),relatorio_Ananindeua3[[#This Row],[CIF/CPF/CNPJ]],relatorio_Ananindeua3[[#This Row],[Coluna2]])</f>
        <v>54646027000185</v>
      </c>
      <c r="L8132" s="17" t="str">
        <f t="shared" si="127"/>
        <v>546******85</v>
      </c>
    </row>
    <row r="8133" spans="1:12" x14ac:dyDescent="0.25">
      <c r="A8133" s="29" t="s">
        <v>14082</v>
      </c>
      <c r="B8133" s="29" t="s">
        <v>14083</v>
      </c>
      <c r="C8133" s="29" t="s">
        <v>32</v>
      </c>
      <c r="D8133" s="24" t="s">
        <v>14084</v>
      </c>
      <c r="E8133" s="25" t="s">
        <v>13537</v>
      </c>
      <c r="F8133" s="30" t="s">
        <v>16</v>
      </c>
      <c r="G8133" s="30" t="s">
        <v>14</v>
      </c>
      <c r="H8133" s="23">
        <v>0</v>
      </c>
      <c r="I8133" s="27" t="s">
        <v>13539</v>
      </c>
      <c r="J8133" s="28" t="s">
        <v>13538</v>
      </c>
      <c r="K8133" s="17" t="str">
        <f>IF((LEN(relatorio_Ananindeua3[[#This Row],[CIF/CPF/CNPJ]])=14),relatorio_Ananindeua3[[#This Row],[CIF/CPF/CNPJ]],relatorio_Ananindeua3[[#This Row],[Coluna2]])</f>
        <v>54642900000161</v>
      </c>
      <c r="L8133" s="17" t="str">
        <f t="shared" si="127"/>
        <v>546******61</v>
      </c>
    </row>
    <row r="8134" spans="1:12" x14ac:dyDescent="0.25">
      <c r="A8134" s="29" t="s">
        <v>14085</v>
      </c>
      <c r="B8134" s="29" t="s">
        <v>14086</v>
      </c>
      <c r="C8134" s="29" t="s">
        <v>34</v>
      </c>
      <c r="D8134" s="24" t="s">
        <v>14087</v>
      </c>
      <c r="E8134" s="25" t="s">
        <v>13537</v>
      </c>
      <c r="F8134" s="30" t="s">
        <v>16</v>
      </c>
      <c r="G8134" s="30" t="s">
        <v>14</v>
      </c>
      <c r="H8134" s="23">
        <v>0</v>
      </c>
      <c r="I8134" s="27" t="s">
        <v>13539</v>
      </c>
      <c r="J8134" s="28" t="s">
        <v>13538</v>
      </c>
      <c r="K8134" s="17" t="str">
        <f>IF((LEN(relatorio_Ananindeua3[[#This Row],[CIF/CPF/CNPJ]])=14),relatorio_Ananindeua3[[#This Row],[CIF/CPF/CNPJ]],relatorio_Ananindeua3[[#This Row],[Coluna2]])</f>
        <v>50499307000157</v>
      </c>
      <c r="L8134" s="17" t="str">
        <f t="shared" si="127"/>
        <v>504******57</v>
      </c>
    </row>
    <row r="8135" spans="1:12" x14ac:dyDescent="0.25">
      <c r="A8135" s="29" t="s">
        <v>14088</v>
      </c>
      <c r="B8135" s="29" t="s">
        <v>14089</v>
      </c>
      <c r="C8135" s="29" t="s">
        <v>32</v>
      </c>
      <c r="D8135" s="24" t="s">
        <v>14090</v>
      </c>
      <c r="E8135" s="25" t="s">
        <v>13537</v>
      </c>
      <c r="F8135" s="30" t="s">
        <v>16</v>
      </c>
      <c r="G8135" s="30" t="s">
        <v>14</v>
      </c>
      <c r="H8135" s="23">
        <v>0</v>
      </c>
      <c r="I8135" s="27" t="s">
        <v>13539</v>
      </c>
      <c r="J8135" s="28" t="s">
        <v>13538</v>
      </c>
      <c r="K8135" s="17" t="str">
        <f>IF((LEN(relatorio_Ananindeua3[[#This Row],[CIF/CPF/CNPJ]])=14),relatorio_Ananindeua3[[#This Row],[CIF/CPF/CNPJ]],relatorio_Ananindeua3[[#This Row],[Coluna2]])</f>
        <v>54630721000104</v>
      </c>
      <c r="L8135" s="17" t="str">
        <f t="shared" si="127"/>
        <v>546******04</v>
      </c>
    </row>
    <row r="8136" spans="1:12" x14ac:dyDescent="0.25">
      <c r="A8136" s="29" t="s">
        <v>11602</v>
      </c>
      <c r="B8136" s="29" t="s">
        <v>11603</v>
      </c>
      <c r="C8136" s="29" t="s">
        <v>34</v>
      </c>
      <c r="D8136" s="24" t="s">
        <v>14091</v>
      </c>
      <c r="E8136" s="25" t="s">
        <v>13537</v>
      </c>
      <c r="F8136" s="30" t="s">
        <v>16</v>
      </c>
      <c r="G8136" s="30" t="s">
        <v>14</v>
      </c>
      <c r="H8136" s="23">
        <v>0</v>
      </c>
      <c r="I8136" s="27" t="s">
        <v>13539</v>
      </c>
      <c r="J8136" s="28" t="s">
        <v>13538</v>
      </c>
      <c r="K8136" s="17" t="str">
        <f>IF((LEN(relatorio_Ananindeua3[[#This Row],[CIF/CPF/CNPJ]])=14),relatorio_Ananindeua3[[#This Row],[CIF/CPF/CNPJ]],relatorio_Ananindeua3[[#This Row],[Coluna2]])</f>
        <v>53873849000136</v>
      </c>
      <c r="L8136" s="17" t="str">
        <f t="shared" si="127"/>
        <v>538******36</v>
      </c>
    </row>
    <row r="8137" spans="1:12" x14ac:dyDescent="0.25">
      <c r="A8137" s="29" t="s">
        <v>14092</v>
      </c>
      <c r="B8137" s="29" t="s">
        <v>14093</v>
      </c>
      <c r="C8137" s="29" t="s">
        <v>34</v>
      </c>
      <c r="D8137" s="24" t="s">
        <v>14094</v>
      </c>
      <c r="E8137" s="25" t="s">
        <v>13537</v>
      </c>
      <c r="F8137" s="30" t="s">
        <v>16</v>
      </c>
      <c r="G8137" s="30" t="s">
        <v>14</v>
      </c>
      <c r="H8137" s="23">
        <v>0</v>
      </c>
      <c r="I8137" s="27" t="s">
        <v>13539</v>
      </c>
      <c r="J8137" s="28" t="s">
        <v>13538</v>
      </c>
      <c r="K8137" s="17" t="str">
        <f>IF((LEN(relatorio_Ananindeua3[[#This Row],[CIF/CPF/CNPJ]])=14),relatorio_Ananindeua3[[#This Row],[CIF/CPF/CNPJ]],relatorio_Ananindeua3[[#This Row],[Coluna2]])</f>
        <v>39465135000168</v>
      </c>
      <c r="L8137" s="17" t="str">
        <f t="shared" si="127"/>
        <v>394******68</v>
      </c>
    </row>
    <row r="8138" spans="1:12" x14ac:dyDescent="0.25">
      <c r="A8138" s="29" t="s">
        <v>14095</v>
      </c>
      <c r="B8138" s="29" t="s">
        <v>14096</v>
      </c>
      <c r="C8138" s="29" t="s">
        <v>32</v>
      </c>
      <c r="D8138" s="24" t="s">
        <v>14097</v>
      </c>
      <c r="E8138" s="25" t="s">
        <v>13537</v>
      </c>
      <c r="F8138" s="30" t="s">
        <v>16</v>
      </c>
      <c r="G8138" s="30" t="s">
        <v>14</v>
      </c>
      <c r="H8138" s="23">
        <v>0</v>
      </c>
      <c r="I8138" s="27" t="s">
        <v>13539</v>
      </c>
      <c r="J8138" s="28" t="s">
        <v>13538</v>
      </c>
      <c r="K8138" s="17" t="str">
        <f>IF((LEN(relatorio_Ananindeua3[[#This Row],[CIF/CPF/CNPJ]])=14),relatorio_Ananindeua3[[#This Row],[CIF/CPF/CNPJ]],relatorio_Ananindeua3[[#This Row],[Coluna2]])</f>
        <v>54644411000149</v>
      </c>
      <c r="L8138" s="17" t="str">
        <f t="shared" si="127"/>
        <v>546******49</v>
      </c>
    </row>
    <row r="8139" spans="1:12" x14ac:dyDescent="0.25">
      <c r="A8139" s="29" t="s">
        <v>14098</v>
      </c>
      <c r="B8139" s="29" t="s">
        <v>14099</v>
      </c>
      <c r="C8139" s="29" t="s">
        <v>32</v>
      </c>
      <c r="D8139" s="24" t="s">
        <v>14100</v>
      </c>
      <c r="E8139" s="25" t="s">
        <v>13537</v>
      </c>
      <c r="F8139" s="30" t="s">
        <v>16</v>
      </c>
      <c r="G8139" s="30" t="s">
        <v>14</v>
      </c>
      <c r="H8139" s="23">
        <v>0</v>
      </c>
      <c r="I8139" s="27" t="s">
        <v>13539</v>
      </c>
      <c r="J8139" s="28" t="s">
        <v>13538</v>
      </c>
      <c r="K8139" s="17" t="str">
        <f>IF((LEN(relatorio_Ananindeua3[[#This Row],[CIF/CPF/CNPJ]])=14),relatorio_Ananindeua3[[#This Row],[CIF/CPF/CNPJ]],relatorio_Ananindeua3[[#This Row],[Coluna2]])</f>
        <v>54642360000116</v>
      </c>
      <c r="L8139" s="17" t="str">
        <f t="shared" si="127"/>
        <v>546******16</v>
      </c>
    </row>
    <row r="8140" spans="1:12" x14ac:dyDescent="0.25">
      <c r="A8140" s="29" t="s">
        <v>14101</v>
      </c>
      <c r="B8140" s="29" t="s">
        <v>14102</v>
      </c>
      <c r="C8140" s="29" t="s">
        <v>34</v>
      </c>
      <c r="D8140" s="24" t="s">
        <v>14103</v>
      </c>
      <c r="E8140" s="25" t="s">
        <v>13537</v>
      </c>
      <c r="F8140" s="30" t="s">
        <v>16</v>
      </c>
      <c r="G8140" s="30" t="s">
        <v>14</v>
      </c>
      <c r="H8140" s="23">
        <v>0</v>
      </c>
      <c r="I8140" s="27" t="s">
        <v>13539</v>
      </c>
      <c r="J8140" s="28" t="s">
        <v>13538</v>
      </c>
      <c r="K8140" s="17" t="str">
        <f>IF((LEN(relatorio_Ananindeua3[[#This Row],[CIF/CPF/CNPJ]])=14),relatorio_Ananindeua3[[#This Row],[CIF/CPF/CNPJ]],relatorio_Ananindeua3[[#This Row],[Coluna2]])</f>
        <v>47612065000151</v>
      </c>
      <c r="L8140" s="17" t="str">
        <f t="shared" si="127"/>
        <v>476******51</v>
      </c>
    </row>
    <row r="8141" spans="1:12" x14ac:dyDescent="0.25">
      <c r="A8141" s="29" t="s">
        <v>14104</v>
      </c>
      <c r="B8141" s="29" t="s">
        <v>14105</v>
      </c>
      <c r="C8141" s="29" t="s">
        <v>34</v>
      </c>
      <c r="D8141" s="24" t="s">
        <v>14106</v>
      </c>
      <c r="E8141" s="25" t="s">
        <v>13537</v>
      </c>
      <c r="F8141" s="30" t="s">
        <v>16</v>
      </c>
      <c r="G8141" s="30" t="s">
        <v>14</v>
      </c>
      <c r="H8141" s="23">
        <v>0</v>
      </c>
      <c r="I8141" s="27" t="s">
        <v>13539</v>
      </c>
      <c r="J8141" s="28" t="s">
        <v>13538</v>
      </c>
      <c r="K8141" s="17" t="str">
        <f>IF((LEN(relatorio_Ananindeua3[[#This Row],[CIF/CPF/CNPJ]])=14),relatorio_Ananindeua3[[#This Row],[CIF/CPF/CNPJ]],relatorio_Ananindeua3[[#This Row],[Coluna2]])</f>
        <v>37539986000182</v>
      </c>
      <c r="L8141" s="17" t="str">
        <f t="shared" si="127"/>
        <v>375******82</v>
      </c>
    </row>
    <row r="8142" spans="1:12" x14ac:dyDescent="0.25">
      <c r="A8142" s="29" t="s">
        <v>14107</v>
      </c>
      <c r="B8142" s="29" t="s">
        <v>14108</v>
      </c>
      <c r="C8142" s="29" t="s">
        <v>32</v>
      </c>
      <c r="D8142" s="24" t="s">
        <v>14109</v>
      </c>
      <c r="E8142" s="25" t="s">
        <v>13537</v>
      </c>
      <c r="F8142" s="30" t="s">
        <v>16</v>
      </c>
      <c r="G8142" s="30" t="s">
        <v>14</v>
      </c>
      <c r="H8142" s="23">
        <v>0</v>
      </c>
      <c r="I8142" s="27" t="s">
        <v>13539</v>
      </c>
      <c r="J8142" s="28" t="s">
        <v>13538</v>
      </c>
      <c r="K8142" s="17" t="str">
        <f>IF((LEN(relatorio_Ananindeua3[[#This Row],[CIF/CPF/CNPJ]])=14),relatorio_Ananindeua3[[#This Row],[CIF/CPF/CNPJ]],relatorio_Ananindeua3[[#This Row],[Coluna2]])</f>
        <v>54644581000123</v>
      </c>
      <c r="L8142" s="17" t="str">
        <f t="shared" si="127"/>
        <v>546******23</v>
      </c>
    </row>
    <row r="8143" spans="1:12" x14ac:dyDescent="0.25">
      <c r="A8143" s="29" t="s">
        <v>14110</v>
      </c>
      <c r="B8143" s="29" t="s">
        <v>14111</v>
      </c>
      <c r="C8143" s="29" t="s">
        <v>32</v>
      </c>
      <c r="D8143" s="24" t="s">
        <v>14112</v>
      </c>
      <c r="E8143" s="25" t="s">
        <v>13537</v>
      </c>
      <c r="F8143" s="30" t="s">
        <v>16</v>
      </c>
      <c r="G8143" s="30" t="s">
        <v>14</v>
      </c>
      <c r="H8143" s="23">
        <v>0</v>
      </c>
      <c r="I8143" s="27" t="s">
        <v>13539</v>
      </c>
      <c r="J8143" s="28" t="s">
        <v>13538</v>
      </c>
      <c r="K8143" s="17" t="str">
        <f>IF((LEN(relatorio_Ananindeua3[[#This Row],[CIF/CPF/CNPJ]])=14),relatorio_Ananindeua3[[#This Row],[CIF/CPF/CNPJ]],relatorio_Ananindeua3[[#This Row],[Coluna2]])</f>
        <v>54631018000110</v>
      </c>
      <c r="L8143" s="17" t="str">
        <f t="shared" si="127"/>
        <v>546******10</v>
      </c>
    </row>
    <row r="8144" spans="1:12" x14ac:dyDescent="0.25">
      <c r="A8144" s="29" t="s">
        <v>14113</v>
      </c>
      <c r="B8144" s="29" t="s">
        <v>14114</v>
      </c>
      <c r="C8144" s="29" t="s">
        <v>32</v>
      </c>
      <c r="D8144" s="24" t="s">
        <v>14115</v>
      </c>
      <c r="E8144" s="25" t="s">
        <v>13537</v>
      </c>
      <c r="F8144" s="30" t="s">
        <v>16</v>
      </c>
      <c r="G8144" s="30" t="s">
        <v>14</v>
      </c>
      <c r="H8144" s="23">
        <v>0</v>
      </c>
      <c r="I8144" s="27" t="s">
        <v>13539</v>
      </c>
      <c r="J8144" s="28" t="s">
        <v>13538</v>
      </c>
      <c r="K8144" s="17" t="str">
        <f>IF((LEN(relatorio_Ananindeua3[[#This Row],[CIF/CPF/CNPJ]])=14),relatorio_Ananindeua3[[#This Row],[CIF/CPF/CNPJ]],relatorio_Ananindeua3[[#This Row],[Coluna2]])</f>
        <v>54629009000195</v>
      </c>
      <c r="L8144" s="17" t="str">
        <f t="shared" si="127"/>
        <v>546******95</v>
      </c>
    </row>
    <row r="8145" spans="1:12" x14ac:dyDescent="0.25">
      <c r="A8145" s="29" t="s">
        <v>14116</v>
      </c>
      <c r="B8145" s="29" t="s">
        <v>14117</v>
      </c>
      <c r="C8145" s="29" t="s">
        <v>32</v>
      </c>
      <c r="D8145" s="24" t="s">
        <v>14118</v>
      </c>
      <c r="E8145" s="25" t="s">
        <v>13537</v>
      </c>
      <c r="F8145" s="30" t="s">
        <v>16</v>
      </c>
      <c r="G8145" s="30" t="s">
        <v>14</v>
      </c>
      <c r="H8145" s="23">
        <v>0</v>
      </c>
      <c r="I8145" s="27" t="s">
        <v>13539</v>
      </c>
      <c r="J8145" s="28" t="s">
        <v>13538</v>
      </c>
      <c r="K8145" s="17" t="str">
        <f>IF((LEN(relatorio_Ananindeua3[[#This Row],[CIF/CPF/CNPJ]])=14),relatorio_Ananindeua3[[#This Row],[CIF/CPF/CNPJ]],relatorio_Ananindeua3[[#This Row],[Coluna2]])</f>
        <v>54635054000152</v>
      </c>
      <c r="L8145" s="17" t="str">
        <f t="shared" si="127"/>
        <v>546******52</v>
      </c>
    </row>
    <row r="8146" spans="1:12" x14ac:dyDescent="0.25">
      <c r="A8146" s="29" t="s">
        <v>14119</v>
      </c>
      <c r="B8146" s="29" t="s">
        <v>14120</v>
      </c>
      <c r="C8146" s="29" t="s">
        <v>34</v>
      </c>
      <c r="D8146" s="24" t="s">
        <v>14121</v>
      </c>
      <c r="E8146" s="25" t="s">
        <v>13537</v>
      </c>
      <c r="F8146" s="30" t="s">
        <v>16</v>
      </c>
      <c r="G8146" s="30" t="s">
        <v>14</v>
      </c>
      <c r="H8146" s="23">
        <v>0</v>
      </c>
      <c r="I8146" s="27" t="s">
        <v>13539</v>
      </c>
      <c r="J8146" s="28" t="s">
        <v>13538</v>
      </c>
      <c r="K8146" s="17" t="str">
        <f>IF((LEN(relatorio_Ananindeua3[[#This Row],[CIF/CPF/CNPJ]])=14),relatorio_Ananindeua3[[#This Row],[CIF/CPF/CNPJ]],relatorio_Ananindeua3[[#This Row],[Coluna2]])</f>
        <v>49067468000192</v>
      </c>
      <c r="L8146" s="17" t="str">
        <f t="shared" ref="L8146:L8209" si="128">_xlfn.CONCAT(LEFT(A8146,3),REPT("*",6),RIGHT(A8146,2))</f>
        <v>490******92</v>
      </c>
    </row>
    <row r="8147" spans="1:12" x14ac:dyDescent="0.25">
      <c r="A8147" s="29" t="s">
        <v>14122</v>
      </c>
      <c r="B8147" s="29" t="s">
        <v>14123</v>
      </c>
      <c r="C8147" s="29" t="s">
        <v>32</v>
      </c>
      <c r="D8147" s="24" t="s">
        <v>14124</v>
      </c>
      <c r="E8147" s="25" t="s">
        <v>13537</v>
      </c>
      <c r="F8147" s="30" t="s">
        <v>16</v>
      </c>
      <c r="G8147" s="30" t="s">
        <v>14</v>
      </c>
      <c r="H8147" s="23">
        <v>0</v>
      </c>
      <c r="I8147" s="27" t="s">
        <v>13539</v>
      </c>
      <c r="J8147" s="28" t="s">
        <v>13538</v>
      </c>
      <c r="K8147" s="17" t="str">
        <f>IF((LEN(relatorio_Ananindeua3[[#This Row],[CIF/CPF/CNPJ]])=14),relatorio_Ananindeua3[[#This Row],[CIF/CPF/CNPJ]],relatorio_Ananindeua3[[#This Row],[Coluna2]])</f>
        <v>54629325000167</v>
      </c>
      <c r="L8147" s="17" t="str">
        <f t="shared" si="128"/>
        <v>546******67</v>
      </c>
    </row>
    <row r="8148" spans="1:12" x14ac:dyDescent="0.25">
      <c r="A8148" s="29" t="s">
        <v>14125</v>
      </c>
      <c r="B8148" s="29" t="s">
        <v>14126</v>
      </c>
      <c r="C8148" s="29" t="s">
        <v>32</v>
      </c>
      <c r="D8148" s="24" t="s">
        <v>14127</v>
      </c>
      <c r="E8148" s="25" t="s">
        <v>13537</v>
      </c>
      <c r="F8148" s="30" t="s">
        <v>16</v>
      </c>
      <c r="G8148" s="30" t="s">
        <v>14</v>
      </c>
      <c r="H8148" s="23">
        <v>0</v>
      </c>
      <c r="I8148" s="27" t="s">
        <v>13539</v>
      </c>
      <c r="J8148" s="28" t="s">
        <v>13538</v>
      </c>
      <c r="K8148" s="17" t="str">
        <f>IF((LEN(relatorio_Ananindeua3[[#This Row],[CIF/CPF/CNPJ]])=14),relatorio_Ananindeua3[[#This Row],[CIF/CPF/CNPJ]],relatorio_Ananindeua3[[#This Row],[Coluna2]])</f>
        <v>54640599000157</v>
      </c>
      <c r="L8148" s="17" t="str">
        <f t="shared" si="128"/>
        <v>546******57</v>
      </c>
    </row>
    <row r="8149" spans="1:12" x14ac:dyDescent="0.25">
      <c r="A8149" s="29" t="s">
        <v>14128</v>
      </c>
      <c r="B8149" s="29" t="s">
        <v>14129</v>
      </c>
      <c r="C8149" s="29" t="s">
        <v>32</v>
      </c>
      <c r="D8149" s="24" t="s">
        <v>14130</v>
      </c>
      <c r="E8149" s="25" t="s">
        <v>13537</v>
      </c>
      <c r="F8149" s="30" t="s">
        <v>16</v>
      </c>
      <c r="G8149" s="30" t="s">
        <v>14</v>
      </c>
      <c r="H8149" s="23">
        <v>0</v>
      </c>
      <c r="I8149" s="27" t="s">
        <v>13539</v>
      </c>
      <c r="J8149" s="28" t="s">
        <v>13538</v>
      </c>
      <c r="K8149" s="17" t="str">
        <f>IF((LEN(relatorio_Ananindeua3[[#This Row],[CIF/CPF/CNPJ]])=14),relatorio_Ananindeua3[[#This Row],[CIF/CPF/CNPJ]],relatorio_Ananindeua3[[#This Row],[Coluna2]])</f>
        <v>54631220000142</v>
      </c>
      <c r="L8149" s="17" t="str">
        <f t="shared" si="128"/>
        <v>546******42</v>
      </c>
    </row>
    <row r="8150" spans="1:12" x14ac:dyDescent="0.25">
      <c r="A8150" s="29" t="s">
        <v>11320</v>
      </c>
      <c r="B8150" s="29" t="s">
        <v>11321</v>
      </c>
      <c r="C8150" s="29" t="s">
        <v>34</v>
      </c>
      <c r="D8150" s="24" t="s">
        <v>14131</v>
      </c>
      <c r="E8150" s="25" t="s">
        <v>13537</v>
      </c>
      <c r="F8150" s="30" t="s">
        <v>16</v>
      </c>
      <c r="G8150" s="30" t="s">
        <v>14</v>
      </c>
      <c r="H8150" s="23">
        <v>0</v>
      </c>
      <c r="I8150" s="27" t="s">
        <v>13539</v>
      </c>
      <c r="J8150" s="28" t="s">
        <v>13538</v>
      </c>
      <c r="K8150" s="17" t="str">
        <f>IF((LEN(relatorio_Ananindeua3[[#This Row],[CIF/CPF/CNPJ]])=14),relatorio_Ananindeua3[[#This Row],[CIF/CPF/CNPJ]],relatorio_Ananindeua3[[#This Row],[Coluna2]])</f>
        <v>53762904000110</v>
      </c>
      <c r="L8150" s="17" t="str">
        <f t="shared" si="128"/>
        <v>537******10</v>
      </c>
    </row>
    <row r="8151" spans="1:12" x14ac:dyDescent="0.25">
      <c r="A8151" s="29" t="s">
        <v>14132</v>
      </c>
      <c r="B8151" s="29" t="s">
        <v>14133</v>
      </c>
      <c r="C8151" s="29" t="s">
        <v>32</v>
      </c>
      <c r="D8151" s="24" t="s">
        <v>14134</v>
      </c>
      <c r="E8151" s="25" t="s">
        <v>13537</v>
      </c>
      <c r="F8151" s="30" t="s">
        <v>16</v>
      </c>
      <c r="G8151" s="30" t="s">
        <v>14</v>
      </c>
      <c r="H8151" s="23">
        <v>0</v>
      </c>
      <c r="I8151" s="27" t="s">
        <v>13539</v>
      </c>
      <c r="J8151" s="28" t="s">
        <v>13538</v>
      </c>
      <c r="K8151" s="17" t="str">
        <f>IF((LEN(relatorio_Ananindeua3[[#This Row],[CIF/CPF/CNPJ]])=14),relatorio_Ananindeua3[[#This Row],[CIF/CPF/CNPJ]],relatorio_Ananindeua3[[#This Row],[Coluna2]])</f>
        <v>54639048000173</v>
      </c>
      <c r="L8151" s="17" t="str">
        <f t="shared" si="128"/>
        <v>546******73</v>
      </c>
    </row>
    <row r="8152" spans="1:12" x14ac:dyDescent="0.25">
      <c r="A8152" s="29" t="s">
        <v>14135</v>
      </c>
      <c r="B8152" s="29" t="s">
        <v>14136</v>
      </c>
      <c r="C8152" s="29" t="s">
        <v>32</v>
      </c>
      <c r="D8152" s="24" t="s">
        <v>14137</v>
      </c>
      <c r="E8152" s="25" t="s">
        <v>13537</v>
      </c>
      <c r="F8152" s="30" t="s">
        <v>16</v>
      </c>
      <c r="G8152" s="30" t="s">
        <v>14</v>
      </c>
      <c r="H8152" s="23">
        <v>0</v>
      </c>
      <c r="I8152" s="27" t="s">
        <v>13539</v>
      </c>
      <c r="J8152" s="28" t="s">
        <v>13538</v>
      </c>
      <c r="K8152" s="17" t="str">
        <f>IF((LEN(relatorio_Ananindeua3[[#This Row],[CIF/CPF/CNPJ]])=14),relatorio_Ananindeua3[[#This Row],[CIF/CPF/CNPJ]],relatorio_Ananindeua3[[#This Row],[Coluna2]])</f>
        <v>54644632000117</v>
      </c>
      <c r="L8152" s="17" t="str">
        <f t="shared" si="128"/>
        <v>546******17</v>
      </c>
    </row>
    <row r="8153" spans="1:12" x14ac:dyDescent="0.25">
      <c r="A8153" s="29" t="s">
        <v>14138</v>
      </c>
      <c r="B8153" s="29" t="s">
        <v>14139</v>
      </c>
      <c r="C8153" s="29" t="s">
        <v>32</v>
      </c>
      <c r="D8153" s="24" t="s">
        <v>14140</v>
      </c>
      <c r="E8153" s="25" t="s">
        <v>13537</v>
      </c>
      <c r="F8153" s="30" t="s">
        <v>16</v>
      </c>
      <c r="G8153" s="30" t="s">
        <v>14</v>
      </c>
      <c r="H8153" s="23">
        <v>0</v>
      </c>
      <c r="I8153" s="27" t="s">
        <v>13539</v>
      </c>
      <c r="J8153" s="28" t="s">
        <v>13538</v>
      </c>
      <c r="K8153" s="17" t="str">
        <f>IF((LEN(relatorio_Ananindeua3[[#This Row],[CIF/CPF/CNPJ]])=14),relatorio_Ananindeua3[[#This Row],[CIF/CPF/CNPJ]],relatorio_Ananindeua3[[#This Row],[Coluna2]])</f>
        <v>54633002000147</v>
      </c>
      <c r="L8153" s="17" t="str">
        <f t="shared" si="128"/>
        <v>546******47</v>
      </c>
    </row>
    <row r="8154" spans="1:12" x14ac:dyDescent="0.25">
      <c r="A8154" s="29" t="s">
        <v>14141</v>
      </c>
      <c r="B8154" s="29" t="s">
        <v>14142</v>
      </c>
      <c r="C8154" s="29" t="s">
        <v>32</v>
      </c>
      <c r="D8154" s="24" t="s">
        <v>14143</v>
      </c>
      <c r="E8154" s="25" t="s">
        <v>13537</v>
      </c>
      <c r="F8154" s="30" t="s">
        <v>16</v>
      </c>
      <c r="G8154" s="30" t="s">
        <v>14</v>
      </c>
      <c r="H8154" s="23">
        <v>0</v>
      </c>
      <c r="I8154" s="27" t="s">
        <v>13539</v>
      </c>
      <c r="J8154" s="28" t="s">
        <v>13538</v>
      </c>
      <c r="K8154" s="17" t="str">
        <f>IF((LEN(relatorio_Ananindeua3[[#This Row],[CIF/CPF/CNPJ]])=14),relatorio_Ananindeua3[[#This Row],[CIF/CPF/CNPJ]],relatorio_Ananindeua3[[#This Row],[Coluna2]])</f>
        <v>54643632000100</v>
      </c>
      <c r="L8154" s="17" t="str">
        <f t="shared" si="128"/>
        <v>546******00</v>
      </c>
    </row>
    <row r="8155" spans="1:12" x14ac:dyDescent="0.25">
      <c r="A8155" s="29" t="s">
        <v>14144</v>
      </c>
      <c r="B8155" s="29" t="s">
        <v>14145</v>
      </c>
      <c r="C8155" s="29" t="s">
        <v>34</v>
      </c>
      <c r="D8155" s="24" t="s">
        <v>14146</v>
      </c>
      <c r="E8155" s="25" t="s">
        <v>13537</v>
      </c>
      <c r="F8155" s="30" t="s">
        <v>16</v>
      </c>
      <c r="G8155" s="30" t="s">
        <v>14</v>
      </c>
      <c r="H8155" s="23">
        <v>0</v>
      </c>
      <c r="I8155" s="27" t="s">
        <v>13539</v>
      </c>
      <c r="J8155" s="28" t="s">
        <v>13538</v>
      </c>
      <c r="K8155" s="17" t="str">
        <f>IF((LEN(relatorio_Ananindeua3[[#This Row],[CIF/CPF/CNPJ]])=14),relatorio_Ananindeua3[[#This Row],[CIF/CPF/CNPJ]],relatorio_Ananindeua3[[#This Row],[Coluna2]])</f>
        <v>31115807000101</v>
      </c>
      <c r="L8155" s="17" t="str">
        <f t="shared" si="128"/>
        <v>311******01</v>
      </c>
    </row>
    <row r="8156" spans="1:12" x14ac:dyDescent="0.25">
      <c r="A8156" s="29" t="s">
        <v>14147</v>
      </c>
      <c r="B8156" s="29" t="s">
        <v>14148</v>
      </c>
      <c r="C8156" s="29" t="s">
        <v>34</v>
      </c>
      <c r="D8156" s="24" t="s">
        <v>14149</v>
      </c>
      <c r="E8156" s="25" t="s">
        <v>13537</v>
      </c>
      <c r="F8156" s="30" t="s">
        <v>16</v>
      </c>
      <c r="G8156" s="30" t="s">
        <v>14</v>
      </c>
      <c r="H8156" s="23">
        <v>0</v>
      </c>
      <c r="I8156" s="27" t="s">
        <v>13539</v>
      </c>
      <c r="J8156" s="28" t="s">
        <v>13538</v>
      </c>
      <c r="K8156" s="17" t="str">
        <f>IF((LEN(relatorio_Ananindeua3[[#This Row],[CIF/CPF/CNPJ]])=14),relatorio_Ananindeua3[[#This Row],[CIF/CPF/CNPJ]],relatorio_Ananindeua3[[#This Row],[Coluna2]])</f>
        <v>43820143000152</v>
      </c>
      <c r="L8156" s="17" t="str">
        <f t="shared" si="128"/>
        <v>438******52</v>
      </c>
    </row>
    <row r="8157" spans="1:12" x14ac:dyDescent="0.25">
      <c r="A8157" s="29" t="s">
        <v>14150</v>
      </c>
      <c r="B8157" s="29" t="s">
        <v>14151</v>
      </c>
      <c r="C8157" s="29" t="s">
        <v>34</v>
      </c>
      <c r="D8157" s="24" t="s">
        <v>14152</v>
      </c>
      <c r="E8157" s="25" t="s">
        <v>13537</v>
      </c>
      <c r="F8157" s="30" t="s">
        <v>16</v>
      </c>
      <c r="G8157" s="30" t="s">
        <v>14</v>
      </c>
      <c r="H8157" s="23">
        <v>0</v>
      </c>
      <c r="I8157" s="27" t="s">
        <v>13539</v>
      </c>
      <c r="J8157" s="28" t="s">
        <v>13538</v>
      </c>
      <c r="K8157" s="17" t="str">
        <f>IF((LEN(relatorio_Ananindeua3[[#This Row],[CIF/CPF/CNPJ]])=14),relatorio_Ananindeua3[[#This Row],[CIF/CPF/CNPJ]],relatorio_Ananindeua3[[#This Row],[Coluna2]])</f>
        <v>48979317000148</v>
      </c>
      <c r="L8157" s="17" t="str">
        <f t="shared" si="128"/>
        <v>489******48</v>
      </c>
    </row>
    <row r="8158" spans="1:12" x14ac:dyDescent="0.25">
      <c r="A8158" s="29" t="s">
        <v>956</v>
      </c>
      <c r="B8158" s="29" t="s">
        <v>957</v>
      </c>
      <c r="C8158" s="29" t="s">
        <v>21</v>
      </c>
      <c r="D8158" s="24" t="s">
        <v>14153</v>
      </c>
      <c r="E8158" s="25" t="s">
        <v>13537</v>
      </c>
      <c r="F8158" s="30" t="s">
        <v>19</v>
      </c>
      <c r="G8158" s="30" t="s">
        <v>13496</v>
      </c>
      <c r="H8158" s="23">
        <v>0</v>
      </c>
      <c r="I8158" s="27" t="s">
        <v>13539</v>
      </c>
      <c r="J8158" s="28">
        <v>175</v>
      </c>
      <c r="K8158" s="17" t="str">
        <f>IF((LEN(relatorio_Ananindeua3[[#This Row],[CIF/CPF/CNPJ]])=14),relatorio_Ananindeua3[[#This Row],[CIF/CPF/CNPJ]],relatorio_Ananindeua3[[#This Row],[Coluna2]])</f>
        <v>17454167000125</v>
      </c>
      <c r="L8158" s="17" t="str">
        <f t="shared" si="128"/>
        <v>174******25</v>
      </c>
    </row>
    <row r="8159" spans="1:12" x14ac:dyDescent="0.25">
      <c r="A8159" s="29" t="s">
        <v>43</v>
      </c>
      <c r="B8159" s="29" t="s">
        <v>44</v>
      </c>
      <c r="C8159" s="29" t="s">
        <v>20</v>
      </c>
      <c r="D8159" s="24" t="s">
        <v>14154</v>
      </c>
      <c r="E8159" s="25" t="s">
        <v>13537</v>
      </c>
      <c r="F8159" s="30" t="s">
        <v>19</v>
      </c>
      <c r="G8159" s="30" t="s">
        <v>13496</v>
      </c>
      <c r="H8159" s="23">
        <v>0</v>
      </c>
      <c r="I8159" s="27" t="s">
        <v>13539</v>
      </c>
      <c r="J8159" s="28">
        <v>9.9</v>
      </c>
      <c r="K8159" s="17" t="str">
        <f>IF((LEN(relatorio_Ananindeua3[[#This Row],[CIF/CPF/CNPJ]])=14),relatorio_Ananindeua3[[#This Row],[CIF/CPF/CNPJ]],relatorio_Ananindeua3[[#This Row],[Coluna2]])</f>
        <v>02964147000801</v>
      </c>
      <c r="L8159" s="17" t="str">
        <f t="shared" si="128"/>
        <v>029******01</v>
      </c>
    </row>
    <row r="8160" spans="1:12" x14ac:dyDescent="0.25">
      <c r="A8160" s="29" t="s">
        <v>14155</v>
      </c>
      <c r="B8160" s="29" t="s">
        <v>14156</v>
      </c>
      <c r="C8160" s="29" t="s">
        <v>32</v>
      </c>
      <c r="D8160" s="24" t="s">
        <v>14157</v>
      </c>
      <c r="E8160" s="25" t="s">
        <v>13537</v>
      </c>
      <c r="F8160" s="30" t="s">
        <v>16</v>
      </c>
      <c r="G8160" s="30" t="s">
        <v>14</v>
      </c>
      <c r="H8160" s="23">
        <v>0</v>
      </c>
      <c r="I8160" s="27" t="s">
        <v>13539</v>
      </c>
      <c r="J8160" s="28" t="s">
        <v>13538</v>
      </c>
      <c r="K8160" s="17" t="str">
        <f>IF((LEN(relatorio_Ananindeua3[[#This Row],[CIF/CPF/CNPJ]])=14),relatorio_Ananindeua3[[#This Row],[CIF/CPF/CNPJ]],relatorio_Ananindeua3[[#This Row],[Coluna2]])</f>
        <v>54651183000134</v>
      </c>
      <c r="L8160" s="17" t="str">
        <f t="shared" si="128"/>
        <v>546******34</v>
      </c>
    </row>
    <row r="8161" spans="1:12" x14ac:dyDescent="0.25">
      <c r="A8161" s="29" t="s">
        <v>9715</v>
      </c>
      <c r="B8161" s="29" t="s">
        <v>9716</v>
      </c>
      <c r="C8161" s="29" t="s">
        <v>34</v>
      </c>
      <c r="D8161" s="24" t="s">
        <v>14158</v>
      </c>
      <c r="E8161" s="25" t="s">
        <v>13537</v>
      </c>
      <c r="F8161" s="30" t="s">
        <v>16</v>
      </c>
      <c r="G8161" s="30" t="s">
        <v>14</v>
      </c>
      <c r="H8161" s="23">
        <v>0</v>
      </c>
      <c r="I8161" s="27" t="s">
        <v>13539</v>
      </c>
      <c r="J8161" s="28" t="s">
        <v>13538</v>
      </c>
      <c r="K8161" s="17" t="str">
        <f>IF((LEN(relatorio_Ananindeua3[[#This Row],[CIF/CPF/CNPJ]])=14),relatorio_Ananindeua3[[#This Row],[CIF/CPF/CNPJ]],relatorio_Ananindeua3[[#This Row],[Coluna2]])</f>
        <v>52077833000154</v>
      </c>
      <c r="L8161" s="17" t="str">
        <f t="shared" si="128"/>
        <v>520******54</v>
      </c>
    </row>
    <row r="8162" spans="1:12" x14ac:dyDescent="0.25">
      <c r="A8162" s="29" t="s">
        <v>14159</v>
      </c>
      <c r="B8162" s="29" t="s">
        <v>14160</v>
      </c>
      <c r="C8162" s="29" t="s">
        <v>32</v>
      </c>
      <c r="D8162" s="24" t="s">
        <v>14161</v>
      </c>
      <c r="E8162" s="25" t="s">
        <v>13537</v>
      </c>
      <c r="F8162" s="30" t="s">
        <v>16</v>
      </c>
      <c r="G8162" s="30" t="s">
        <v>14</v>
      </c>
      <c r="H8162" s="23">
        <v>0</v>
      </c>
      <c r="I8162" s="27" t="s">
        <v>13539</v>
      </c>
      <c r="J8162" s="28" t="s">
        <v>13538</v>
      </c>
      <c r="K8162" s="17" t="str">
        <f>IF((LEN(relatorio_Ananindeua3[[#This Row],[CIF/CPF/CNPJ]])=14),relatorio_Ananindeua3[[#This Row],[CIF/CPF/CNPJ]],relatorio_Ananindeua3[[#This Row],[Coluna2]])</f>
        <v>54662649000105</v>
      </c>
      <c r="L8162" s="17" t="str">
        <f t="shared" si="128"/>
        <v>546******05</v>
      </c>
    </row>
    <row r="8163" spans="1:12" x14ac:dyDescent="0.25">
      <c r="A8163" s="29" t="s">
        <v>14162</v>
      </c>
      <c r="B8163" s="29" t="s">
        <v>14163</v>
      </c>
      <c r="C8163" s="29" t="s">
        <v>32</v>
      </c>
      <c r="D8163" s="24" t="s">
        <v>14164</v>
      </c>
      <c r="E8163" s="25" t="s">
        <v>13537</v>
      </c>
      <c r="F8163" s="30" t="s">
        <v>16</v>
      </c>
      <c r="G8163" s="30" t="s">
        <v>14</v>
      </c>
      <c r="H8163" s="23">
        <v>0</v>
      </c>
      <c r="I8163" s="27" t="s">
        <v>13539</v>
      </c>
      <c r="J8163" s="28" t="s">
        <v>13538</v>
      </c>
      <c r="K8163" s="17" t="str">
        <f>IF((LEN(relatorio_Ananindeua3[[#This Row],[CIF/CPF/CNPJ]])=14),relatorio_Ananindeua3[[#This Row],[CIF/CPF/CNPJ]],relatorio_Ananindeua3[[#This Row],[Coluna2]])</f>
        <v>54657909000146</v>
      </c>
      <c r="L8163" s="17" t="str">
        <f t="shared" si="128"/>
        <v>546******46</v>
      </c>
    </row>
    <row r="8164" spans="1:12" x14ac:dyDescent="0.25">
      <c r="A8164" s="29" t="s">
        <v>14165</v>
      </c>
      <c r="B8164" s="29" t="s">
        <v>14166</v>
      </c>
      <c r="C8164" s="29" t="s">
        <v>32</v>
      </c>
      <c r="D8164" s="24" t="s">
        <v>14167</v>
      </c>
      <c r="E8164" s="25" t="s">
        <v>13537</v>
      </c>
      <c r="F8164" s="30" t="s">
        <v>16</v>
      </c>
      <c r="G8164" s="30" t="s">
        <v>14</v>
      </c>
      <c r="H8164" s="23">
        <v>0</v>
      </c>
      <c r="I8164" s="27" t="s">
        <v>13539</v>
      </c>
      <c r="J8164" s="28" t="s">
        <v>13538</v>
      </c>
      <c r="K8164" s="17" t="str">
        <f>IF((LEN(relatorio_Ananindeua3[[#This Row],[CIF/CPF/CNPJ]])=14),relatorio_Ananindeua3[[#This Row],[CIF/CPF/CNPJ]],relatorio_Ananindeua3[[#This Row],[Coluna2]])</f>
        <v>54661328000188</v>
      </c>
      <c r="L8164" s="17" t="str">
        <f t="shared" si="128"/>
        <v>546******88</v>
      </c>
    </row>
    <row r="8165" spans="1:12" x14ac:dyDescent="0.25">
      <c r="A8165" s="29" t="s">
        <v>3929</v>
      </c>
      <c r="B8165" s="29" t="s">
        <v>3930</v>
      </c>
      <c r="C8165" s="29" t="s">
        <v>34</v>
      </c>
      <c r="D8165" s="24" t="s">
        <v>14168</v>
      </c>
      <c r="E8165" s="25" t="s">
        <v>13537</v>
      </c>
      <c r="F8165" s="30" t="s">
        <v>16</v>
      </c>
      <c r="G8165" s="30" t="s">
        <v>14</v>
      </c>
      <c r="H8165" s="23">
        <v>0</v>
      </c>
      <c r="I8165" s="27" t="s">
        <v>13539</v>
      </c>
      <c r="J8165" s="28" t="s">
        <v>13538</v>
      </c>
      <c r="K8165" s="17" t="str">
        <f>IF((LEN(relatorio_Ananindeua3[[#This Row],[CIF/CPF/CNPJ]])=14),relatorio_Ananindeua3[[#This Row],[CIF/CPF/CNPJ]],relatorio_Ananindeua3[[#This Row],[Coluna2]])</f>
        <v>35455398000135</v>
      </c>
      <c r="L8165" s="17" t="str">
        <f t="shared" si="128"/>
        <v>354******35</v>
      </c>
    </row>
    <row r="8166" spans="1:12" x14ac:dyDescent="0.25">
      <c r="A8166" s="29" t="s">
        <v>14169</v>
      </c>
      <c r="B8166" s="29" t="s">
        <v>14170</v>
      </c>
      <c r="C8166" s="29" t="s">
        <v>34</v>
      </c>
      <c r="D8166" s="24" t="s">
        <v>14171</v>
      </c>
      <c r="E8166" s="25" t="s">
        <v>13537</v>
      </c>
      <c r="F8166" s="30" t="s">
        <v>16</v>
      </c>
      <c r="G8166" s="30" t="s">
        <v>14</v>
      </c>
      <c r="H8166" s="23">
        <v>0</v>
      </c>
      <c r="I8166" s="27" t="s">
        <v>13539</v>
      </c>
      <c r="J8166" s="28" t="s">
        <v>13538</v>
      </c>
      <c r="K8166" s="17" t="str">
        <f>IF((LEN(relatorio_Ananindeua3[[#This Row],[CIF/CPF/CNPJ]])=14),relatorio_Ananindeua3[[#This Row],[CIF/CPF/CNPJ]],relatorio_Ananindeua3[[#This Row],[Coluna2]])</f>
        <v>36834895000107</v>
      </c>
      <c r="L8166" s="17" t="str">
        <f t="shared" si="128"/>
        <v>368******07</v>
      </c>
    </row>
    <row r="8167" spans="1:12" x14ac:dyDescent="0.25">
      <c r="A8167" s="29" t="s">
        <v>14172</v>
      </c>
      <c r="B8167" s="29" t="s">
        <v>14173</v>
      </c>
      <c r="C8167" s="29" t="s">
        <v>32</v>
      </c>
      <c r="D8167" s="24" t="s">
        <v>14174</v>
      </c>
      <c r="E8167" s="25" t="s">
        <v>13537</v>
      </c>
      <c r="F8167" s="30" t="s">
        <v>16</v>
      </c>
      <c r="G8167" s="30" t="s">
        <v>14</v>
      </c>
      <c r="H8167" s="23">
        <v>0</v>
      </c>
      <c r="I8167" s="27" t="s">
        <v>13539</v>
      </c>
      <c r="J8167" s="28" t="s">
        <v>13538</v>
      </c>
      <c r="K8167" s="17" t="str">
        <f>IF((LEN(relatorio_Ananindeua3[[#This Row],[CIF/CPF/CNPJ]])=14),relatorio_Ananindeua3[[#This Row],[CIF/CPF/CNPJ]],relatorio_Ananindeua3[[#This Row],[Coluna2]])</f>
        <v>54655789000148</v>
      </c>
      <c r="L8167" s="17" t="str">
        <f t="shared" si="128"/>
        <v>546******48</v>
      </c>
    </row>
    <row r="8168" spans="1:12" x14ac:dyDescent="0.25">
      <c r="A8168" s="29" t="s">
        <v>14175</v>
      </c>
      <c r="B8168" s="29" t="s">
        <v>14176</v>
      </c>
      <c r="C8168" s="29" t="s">
        <v>32</v>
      </c>
      <c r="D8168" s="24" t="s">
        <v>14177</v>
      </c>
      <c r="E8168" s="25" t="s">
        <v>13537</v>
      </c>
      <c r="F8168" s="30" t="s">
        <v>16</v>
      </c>
      <c r="G8168" s="30" t="s">
        <v>14</v>
      </c>
      <c r="H8168" s="23">
        <v>0</v>
      </c>
      <c r="I8168" s="27" t="s">
        <v>13539</v>
      </c>
      <c r="J8168" s="28" t="s">
        <v>13538</v>
      </c>
      <c r="K8168" s="17" t="str">
        <f>IF((LEN(relatorio_Ananindeua3[[#This Row],[CIF/CPF/CNPJ]])=14),relatorio_Ananindeua3[[#This Row],[CIF/CPF/CNPJ]],relatorio_Ananindeua3[[#This Row],[Coluna2]])</f>
        <v>54657862000110</v>
      </c>
      <c r="L8168" s="17" t="str">
        <f t="shared" si="128"/>
        <v>546******10</v>
      </c>
    </row>
    <row r="8169" spans="1:12" x14ac:dyDescent="0.25">
      <c r="A8169" s="29" t="s">
        <v>14178</v>
      </c>
      <c r="B8169" s="29" t="s">
        <v>14179</v>
      </c>
      <c r="C8169" s="29" t="s">
        <v>32</v>
      </c>
      <c r="D8169" s="24" t="s">
        <v>14180</v>
      </c>
      <c r="E8169" s="25" t="s">
        <v>13537</v>
      </c>
      <c r="F8169" s="30" t="s">
        <v>16</v>
      </c>
      <c r="G8169" s="30" t="s">
        <v>14</v>
      </c>
      <c r="H8169" s="23">
        <v>0</v>
      </c>
      <c r="I8169" s="27" t="s">
        <v>13539</v>
      </c>
      <c r="J8169" s="28" t="s">
        <v>13538</v>
      </c>
      <c r="K8169" s="17" t="str">
        <f>IF((LEN(relatorio_Ananindeua3[[#This Row],[CIF/CPF/CNPJ]])=14),relatorio_Ananindeua3[[#This Row],[CIF/CPF/CNPJ]],relatorio_Ananindeua3[[#This Row],[Coluna2]])</f>
        <v>54664159000130</v>
      </c>
      <c r="L8169" s="17" t="str">
        <f t="shared" si="128"/>
        <v>546******30</v>
      </c>
    </row>
    <row r="8170" spans="1:12" x14ac:dyDescent="0.25">
      <c r="A8170" s="29" t="s">
        <v>14181</v>
      </c>
      <c r="B8170" s="29" t="s">
        <v>14182</v>
      </c>
      <c r="C8170" s="29" t="s">
        <v>32</v>
      </c>
      <c r="D8170" s="24" t="s">
        <v>14183</v>
      </c>
      <c r="E8170" s="25" t="s">
        <v>13537</v>
      </c>
      <c r="F8170" s="30" t="s">
        <v>16</v>
      </c>
      <c r="G8170" s="30" t="s">
        <v>14</v>
      </c>
      <c r="H8170" s="23">
        <v>0</v>
      </c>
      <c r="I8170" s="27" t="s">
        <v>13539</v>
      </c>
      <c r="J8170" s="28" t="s">
        <v>13538</v>
      </c>
      <c r="K8170" s="17" t="str">
        <f>IF((LEN(relatorio_Ananindeua3[[#This Row],[CIF/CPF/CNPJ]])=14),relatorio_Ananindeua3[[#This Row],[CIF/CPF/CNPJ]],relatorio_Ananindeua3[[#This Row],[Coluna2]])</f>
        <v>54663849000174</v>
      </c>
      <c r="L8170" s="17" t="str">
        <f t="shared" si="128"/>
        <v>546******74</v>
      </c>
    </row>
    <row r="8171" spans="1:12" x14ac:dyDescent="0.25">
      <c r="A8171" s="29" t="s">
        <v>14184</v>
      </c>
      <c r="B8171" s="29" t="s">
        <v>14185</v>
      </c>
      <c r="C8171" s="29" t="s">
        <v>32</v>
      </c>
      <c r="D8171" s="24" t="s">
        <v>14186</v>
      </c>
      <c r="E8171" s="25" t="s">
        <v>13537</v>
      </c>
      <c r="F8171" s="30" t="s">
        <v>16</v>
      </c>
      <c r="G8171" s="30" t="s">
        <v>14</v>
      </c>
      <c r="H8171" s="23">
        <v>0</v>
      </c>
      <c r="I8171" s="27" t="s">
        <v>13539</v>
      </c>
      <c r="J8171" s="28" t="s">
        <v>13538</v>
      </c>
      <c r="K8171" s="17" t="str">
        <f>IF((LEN(relatorio_Ananindeua3[[#This Row],[CIF/CPF/CNPJ]])=14),relatorio_Ananindeua3[[#This Row],[CIF/CPF/CNPJ]],relatorio_Ananindeua3[[#This Row],[Coluna2]])</f>
        <v>54647389000190</v>
      </c>
      <c r="L8171" s="17" t="str">
        <f t="shared" si="128"/>
        <v>546******90</v>
      </c>
    </row>
    <row r="8172" spans="1:12" x14ac:dyDescent="0.25">
      <c r="A8172" s="29" t="s">
        <v>14095</v>
      </c>
      <c r="B8172" s="29" t="s">
        <v>14096</v>
      </c>
      <c r="C8172" s="29" t="s">
        <v>34</v>
      </c>
      <c r="D8172" s="24" t="s">
        <v>14187</v>
      </c>
      <c r="E8172" s="25" t="s">
        <v>13537</v>
      </c>
      <c r="F8172" s="30" t="s">
        <v>16</v>
      </c>
      <c r="G8172" s="30" t="s">
        <v>14</v>
      </c>
      <c r="H8172" s="23">
        <v>0</v>
      </c>
      <c r="I8172" s="27" t="s">
        <v>13539</v>
      </c>
      <c r="J8172" s="28" t="s">
        <v>13538</v>
      </c>
      <c r="K8172" s="17" t="str">
        <f>IF((LEN(relatorio_Ananindeua3[[#This Row],[CIF/CPF/CNPJ]])=14),relatorio_Ananindeua3[[#This Row],[CIF/CPF/CNPJ]],relatorio_Ananindeua3[[#This Row],[Coluna2]])</f>
        <v>54644411000149</v>
      </c>
      <c r="L8172" s="17" t="str">
        <f t="shared" si="128"/>
        <v>546******49</v>
      </c>
    </row>
    <row r="8173" spans="1:12" x14ac:dyDescent="0.25">
      <c r="A8173" s="29" t="s">
        <v>14188</v>
      </c>
      <c r="B8173" s="29" t="s">
        <v>14189</v>
      </c>
      <c r="C8173" s="29" t="s">
        <v>32</v>
      </c>
      <c r="D8173" s="24" t="s">
        <v>14190</v>
      </c>
      <c r="E8173" s="25" t="s">
        <v>13537</v>
      </c>
      <c r="F8173" s="30" t="s">
        <v>16</v>
      </c>
      <c r="G8173" s="30" t="s">
        <v>14</v>
      </c>
      <c r="H8173" s="23">
        <v>0</v>
      </c>
      <c r="I8173" s="27" t="s">
        <v>13539</v>
      </c>
      <c r="J8173" s="28" t="s">
        <v>13538</v>
      </c>
      <c r="K8173" s="17" t="str">
        <f>IF((LEN(relatorio_Ananindeua3[[#This Row],[CIF/CPF/CNPJ]])=14),relatorio_Ananindeua3[[#This Row],[CIF/CPF/CNPJ]],relatorio_Ananindeua3[[#This Row],[Coluna2]])</f>
        <v>54655988000156</v>
      </c>
      <c r="L8173" s="17" t="str">
        <f t="shared" si="128"/>
        <v>546******56</v>
      </c>
    </row>
    <row r="8174" spans="1:12" x14ac:dyDescent="0.25">
      <c r="A8174" s="29" t="s">
        <v>14191</v>
      </c>
      <c r="B8174" s="29" t="s">
        <v>14192</v>
      </c>
      <c r="C8174" s="29" t="s">
        <v>32</v>
      </c>
      <c r="D8174" s="24" t="s">
        <v>14193</v>
      </c>
      <c r="E8174" s="25" t="s">
        <v>13537</v>
      </c>
      <c r="F8174" s="30" t="s">
        <v>16</v>
      </c>
      <c r="G8174" s="30" t="s">
        <v>14</v>
      </c>
      <c r="H8174" s="23">
        <v>0</v>
      </c>
      <c r="I8174" s="27" t="s">
        <v>13539</v>
      </c>
      <c r="J8174" s="28" t="s">
        <v>13538</v>
      </c>
      <c r="K8174" s="17" t="str">
        <f>IF((LEN(relatorio_Ananindeua3[[#This Row],[CIF/CPF/CNPJ]])=14),relatorio_Ananindeua3[[#This Row],[CIF/CPF/CNPJ]],relatorio_Ananindeua3[[#This Row],[Coluna2]])</f>
        <v>54656797000109</v>
      </c>
      <c r="L8174" s="17" t="str">
        <f t="shared" si="128"/>
        <v>546******09</v>
      </c>
    </row>
    <row r="8175" spans="1:12" x14ac:dyDescent="0.25">
      <c r="A8175" s="29" t="s">
        <v>14194</v>
      </c>
      <c r="B8175" s="29" t="s">
        <v>14195</v>
      </c>
      <c r="C8175" s="29" t="s">
        <v>32</v>
      </c>
      <c r="D8175" s="24" t="s">
        <v>14196</v>
      </c>
      <c r="E8175" s="25" t="s">
        <v>13537</v>
      </c>
      <c r="F8175" s="30" t="s">
        <v>16</v>
      </c>
      <c r="G8175" s="30" t="s">
        <v>14</v>
      </c>
      <c r="H8175" s="23">
        <v>0</v>
      </c>
      <c r="I8175" s="27" t="s">
        <v>13539</v>
      </c>
      <c r="J8175" s="28" t="s">
        <v>13538</v>
      </c>
      <c r="K8175" s="17" t="str">
        <f>IF((LEN(relatorio_Ananindeua3[[#This Row],[CIF/CPF/CNPJ]])=14),relatorio_Ananindeua3[[#This Row],[CIF/CPF/CNPJ]],relatorio_Ananindeua3[[#This Row],[Coluna2]])</f>
        <v>54648488000197</v>
      </c>
      <c r="L8175" s="17" t="str">
        <f t="shared" si="128"/>
        <v>546******97</v>
      </c>
    </row>
    <row r="8176" spans="1:12" x14ac:dyDescent="0.25">
      <c r="A8176" s="29" t="s">
        <v>14197</v>
      </c>
      <c r="B8176" s="29" t="s">
        <v>14198</v>
      </c>
      <c r="C8176" s="29" t="s">
        <v>32</v>
      </c>
      <c r="D8176" s="24" t="s">
        <v>14199</v>
      </c>
      <c r="E8176" s="25" t="s">
        <v>13537</v>
      </c>
      <c r="F8176" s="30" t="s">
        <v>16</v>
      </c>
      <c r="G8176" s="30" t="s">
        <v>14</v>
      </c>
      <c r="H8176" s="23">
        <v>0</v>
      </c>
      <c r="I8176" s="27" t="s">
        <v>13539</v>
      </c>
      <c r="J8176" s="28" t="s">
        <v>13538</v>
      </c>
      <c r="K8176" s="17" t="str">
        <f>IF((LEN(relatorio_Ananindeua3[[#This Row],[CIF/CPF/CNPJ]])=14),relatorio_Ananindeua3[[#This Row],[CIF/CPF/CNPJ]],relatorio_Ananindeua3[[#This Row],[Coluna2]])</f>
        <v>54650990000132</v>
      </c>
      <c r="L8176" s="17" t="str">
        <f t="shared" si="128"/>
        <v>546******32</v>
      </c>
    </row>
    <row r="8177" spans="1:12" x14ac:dyDescent="0.25">
      <c r="A8177" s="29" t="s">
        <v>14200</v>
      </c>
      <c r="B8177" s="29" t="s">
        <v>14201</v>
      </c>
      <c r="C8177" s="29" t="s">
        <v>32</v>
      </c>
      <c r="D8177" s="24" t="s">
        <v>14202</v>
      </c>
      <c r="E8177" s="25" t="s">
        <v>13537</v>
      </c>
      <c r="F8177" s="30" t="s">
        <v>16</v>
      </c>
      <c r="G8177" s="30" t="s">
        <v>14</v>
      </c>
      <c r="H8177" s="23">
        <v>0</v>
      </c>
      <c r="I8177" s="27" t="s">
        <v>13539</v>
      </c>
      <c r="J8177" s="28" t="s">
        <v>13538</v>
      </c>
      <c r="K8177" s="17" t="str">
        <f>IF((LEN(relatorio_Ananindeua3[[#This Row],[CIF/CPF/CNPJ]])=14),relatorio_Ananindeua3[[#This Row],[CIF/CPF/CNPJ]],relatorio_Ananindeua3[[#This Row],[Coluna2]])</f>
        <v>54651785000191</v>
      </c>
      <c r="L8177" s="17" t="str">
        <f t="shared" si="128"/>
        <v>546******91</v>
      </c>
    </row>
    <row r="8178" spans="1:12" x14ac:dyDescent="0.25">
      <c r="A8178" s="29" t="s">
        <v>14203</v>
      </c>
      <c r="B8178" s="29" t="s">
        <v>14204</v>
      </c>
      <c r="C8178" s="29" t="s">
        <v>32</v>
      </c>
      <c r="D8178" s="24" t="s">
        <v>14205</v>
      </c>
      <c r="E8178" s="25" t="s">
        <v>13537</v>
      </c>
      <c r="F8178" s="30" t="s">
        <v>16</v>
      </c>
      <c r="G8178" s="30" t="s">
        <v>14</v>
      </c>
      <c r="H8178" s="23">
        <v>0</v>
      </c>
      <c r="I8178" s="27" t="s">
        <v>13539</v>
      </c>
      <c r="J8178" s="28" t="s">
        <v>13538</v>
      </c>
      <c r="K8178" s="17" t="str">
        <f>IF((LEN(relatorio_Ananindeua3[[#This Row],[CIF/CPF/CNPJ]])=14),relatorio_Ananindeua3[[#This Row],[CIF/CPF/CNPJ]],relatorio_Ananindeua3[[#This Row],[Coluna2]])</f>
        <v>54652483000138</v>
      </c>
      <c r="L8178" s="17" t="str">
        <f t="shared" si="128"/>
        <v>546******38</v>
      </c>
    </row>
    <row r="8179" spans="1:12" x14ac:dyDescent="0.25">
      <c r="A8179" s="29" t="s">
        <v>14206</v>
      </c>
      <c r="B8179" s="29" t="s">
        <v>14207</v>
      </c>
      <c r="C8179" s="29" t="s">
        <v>34</v>
      </c>
      <c r="D8179" s="24" t="s">
        <v>14208</v>
      </c>
      <c r="E8179" s="25" t="s">
        <v>13537</v>
      </c>
      <c r="F8179" s="30" t="s">
        <v>16</v>
      </c>
      <c r="G8179" s="30" t="s">
        <v>14</v>
      </c>
      <c r="H8179" s="23">
        <v>0</v>
      </c>
      <c r="I8179" s="27" t="s">
        <v>13539</v>
      </c>
      <c r="J8179" s="28" t="s">
        <v>13538</v>
      </c>
      <c r="K8179" s="17" t="str">
        <f>IF((LEN(relatorio_Ananindeua3[[#This Row],[CIF/CPF/CNPJ]])=14),relatorio_Ananindeua3[[#This Row],[CIF/CPF/CNPJ]],relatorio_Ananindeua3[[#This Row],[Coluna2]])</f>
        <v>54649261000166</v>
      </c>
      <c r="L8179" s="17" t="str">
        <f t="shared" si="128"/>
        <v>546******66</v>
      </c>
    </row>
    <row r="8180" spans="1:12" x14ac:dyDescent="0.25">
      <c r="A8180" s="29" t="s">
        <v>14206</v>
      </c>
      <c r="B8180" s="29" t="s">
        <v>14207</v>
      </c>
      <c r="C8180" s="29" t="s">
        <v>32</v>
      </c>
      <c r="D8180" s="24" t="s">
        <v>14209</v>
      </c>
      <c r="E8180" s="25" t="s">
        <v>13537</v>
      </c>
      <c r="F8180" s="30" t="s">
        <v>16</v>
      </c>
      <c r="G8180" s="30" t="s">
        <v>14</v>
      </c>
      <c r="H8180" s="23">
        <v>0</v>
      </c>
      <c r="I8180" s="27" t="s">
        <v>13539</v>
      </c>
      <c r="J8180" s="28" t="s">
        <v>13538</v>
      </c>
      <c r="K8180" s="17" t="str">
        <f>IF((LEN(relatorio_Ananindeua3[[#This Row],[CIF/CPF/CNPJ]])=14),relatorio_Ananindeua3[[#This Row],[CIF/CPF/CNPJ]],relatorio_Ananindeua3[[#This Row],[Coluna2]])</f>
        <v>54649261000166</v>
      </c>
      <c r="L8180" s="17" t="str">
        <f t="shared" si="128"/>
        <v>546******66</v>
      </c>
    </row>
    <row r="8181" spans="1:12" x14ac:dyDescent="0.25">
      <c r="A8181" s="29" t="s">
        <v>14210</v>
      </c>
      <c r="B8181" s="29" t="s">
        <v>14211</v>
      </c>
      <c r="C8181" s="29" t="s">
        <v>32</v>
      </c>
      <c r="D8181" s="24" t="s">
        <v>14212</v>
      </c>
      <c r="E8181" s="25" t="s">
        <v>13537</v>
      </c>
      <c r="F8181" s="30" t="s">
        <v>16</v>
      </c>
      <c r="G8181" s="30" t="s">
        <v>14</v>
      </c>
      <c r="H8181" s="23">
        <v>0</v>
      </c>
      <c r="I8181" s="27" t="s">
        <v>13539</v>
      </c>
      <c r="J8181" s="28" t="s">
        <v>13538</v>
      </c>
      <c r="K8181" s="17" t="str">
        <f>IF((LEN(relatorio_Ananindeua3[[#This Row],[CIF/CPF/CNPJ]])=14),relatorio_Ananindeua3[[#This Row],[CIF/CPF/CNPJ]],relatorio_Ananindeua3[[#This Row],[Coluna2]])</f>
        <v>54650151000114</v>
      </c>
      <c r="L8181" s="17" t="str">
        <f t="shared" si="128"/>
        <v>546******14</v>
      </c>
    </row>
    <row r="8182" spans="1:12" x14ac:dyDescent="0.25">
      <c r="A8182" s="29" t="s">
        <v>14213</v>
      </c>
      <c r="B8182" s="29" t="s">
        <v>14214</v>
      </c>
      <c r="C8182" s="29" t="s">
        <v>34</v>
      </c>
      <c r="D8182" s="24" t="s">
        <v>14215</v>
      </c>
      <c r="E8182" s="25" t="s">
        <v>13537</v>
      </c>
      <c r="F8182" s="30" t="s">
        <v>16</v>
      </c>
      <c r="G8182" s="30" t="s">
        <v>14</v>
      </c>
      <c r="H8182" s="23">
        <v>0</v>
      </c>
      <c r="I8182" s="27" t="s">
        <v>13539</v>
      </c>
      <c r="J8182" s="28" t="s">
        <v>13538</v>
      </c>
      <c r="K8182" s="17" t="str">
        <f>IF((LEN(relatorio_Ananindeua3[[#This Row],[CIF/CPF/CNPJ]])=14),relatorio_Ananindeua3[[#This Row],[CIF/CPF/CNPJ]],relatorio_Ananindeua3[[#This Row],[Coluna2]])</f>
        <v>53408661000117</v>
      </c>
      <c r="L8182" s="17" t="str">
        <f t="shared" si="128"/>
        <v>534******17</v>
      </c>
    </row>
    <row r="8183" spans="1:12" x14ac:dyDescent="0.25">
      <c r="A8183" s="29" t="s">
        <v>14216</v>
      </c>
      <c r="B8183" s="29" t="s">
        <v>14217</v>
      </c>
      <c r="C8183" s="29" t="s">
        <v>34</v>
      </c>
      <c r="D8183" s="24" t="s">
        <v>14218</v>
      </c>
      <c r="E8183" s="25" t="s">
        <v>13537</v>
      </c>
      <c r="F8183" s="30" t="s">
        <v>16</v>
      </c>
      <c r="G8183" s="30" t="s">
        <v>14</v>
      </c>
      <c r="H8183" s="23">
        <v>0</v>
      </c>
      <c r="I8183" s="27" t="s">
        <v>13539</v>
      </c>
      <c r="J8183" s="28" t="s">
        <v>13538</v>
      </c>
      <c r="K8183" s="17" t="str">
        <f>IF((LEN(relatorio_Ananindeua3[[#This Row],[CIF/CPF/CNPJ]])=14),relatorio_Ananindeua3[[#This Row],[CIF/CPF/CNPJ]],relatorio_Ananindeua3[[#This Row],[Coluna2]])</f>
        <v>51038845000107</v>
      </c>
      <c r="L8183" s="17" t="str">
        <f t="shared" si="128"/>
        <v>510******07</v>
      </c>
    </row>
    <row r="8184" spans="1:12" x14ac:dyDescent="0.25">
      <c r="A8184" s="29" t="s">
        <v>13182</v>
      </c>
      <c r="B8184" s="29" t="s">
        <v>13183</v>
      </c>
      <c r="C8184" s="29" t="s">
        <v>34</v>
      </c>
      <c r="D8184" s="24" t="s">
        <v>14219</v>
      </c>
      <c r="E8184" s="25" t="s">
        <v>13537</v>
      </c>
      <c r="F8184" s="30" t="s">
        <v>16</v>
      </c>
      <c r="G8184" s="30" t="s">
        <v>14</v>
      </c>
      <c r="H8184" s="23">
        <v>0</v>
      </c>
      <c r="I8184" s="27" t="s">
        <v>13539</v>
      </c>
      <c r="J8184" s="28" t="s">
        <v>13538</v>
      </c>
      <c r="K8184" s="17" t="str">
        <f>IF((LEN(relatorio_Ananindeua3[[#This Row],[CIF/CPF/CNPJ]])=14),relatorio_Ananindeua3[[#This Row],[CIF/CPF/CNPJ]],relatorio_Ananindeua3[[#This Row],[Coluna2]])</f>
        <v>54438384000158</v>
      </c>
      <c r="L8184" s="17" t="str">
        <f t="shared" si="128"/>
        <v>544******58</v>
      </c>
    </row>
    <row r="8185" spans="1:12" x14ac:dyDescent="0.25">
      <c r="A8185" s="29" t="s">
        <v>14220</v>
      </c>
      <c r="B8185" s="29" t="s">
        <v>14221</v>
      </c>
      <c r="C8185" s="29" t="s">
        <v>34</v>
      </c>
      <c r="D8185" s="24" t="s">
        <v>14222</v>
      </c>
      <c r="E8185" s="25" t="s">
        <v>13537</v>
      </c>
      <c r="F8185" s="30" t="s">
        <v>16</v>
      </c>
      <c r="G8185" s="30" t="s">
        <v>14</v>
      </c>
      <c r="H8185" s="23">
        <v>0</v>
      </c>
      <c r="I8185" s="27" t="s">
        <v>13539</v>
      </c>
      <c r="J8185" s="28" t="s">
        <v>13538</v>
      </c>
      <c r="K8185" s="17" t="str">
        <f>IF((LEN(relatorio_Ananindeua3[[#This Row],[CIF/CPF/CNPJ]])=14),relatorio_Ananindeua3[[#This Row],[CIF/CPF/CNPJ]],relatorio_Ananindeua3[[#This Row],[Coluna2]])</f>
        <v>42380313000162</v>
      </c>
      <c r="L8185" s="17" t="str">
        <f t="shared" si="128"/>
        <v>423******62</v>
      </c>
    </row>
    <row r="8186" spans="1:12" x14ac:dyDescent="0.25">
      <c r="A8186" s="29" t="s">
        <v>1586</v>
      </c>
      <c r="B8186" s="29" t="s">
        <v>1587</v>
      </c>
      <c r="C8186" s="29" t="s">
        <v>34</v>
      </c>
      <c r="D8186" s="24" t="s">
        <v>14223</v>
      </c>
      <c r="E8186" s="25" t="s">
        <v>13537</v>
      </c>
      <c r="F8186" s="30" t="s">
        <v>16</v>
      </c>
      <c r="G8186" s="30" t="s">
        <v>14</v>
      </c>
      <c r="H8186" s="23">
        <v>0</v>
      </c>
      <c r="I8186" s="27" t="s">
        <v>13539</v>
      </c>
      <c r="J8186" s="28" t="s">
        <v>13538</v>
      </c>
      <c r="K8186" s="17" t="str">
        <f>IF((LEN(relatorio_Ananindeua3[[#This Row],[CIF/CPF/CNPJ]])=14),relatorio_Ananindeua3[[#This Row],[CIF/CPF/CNPJ]],relatorio_Ananindeua3[[#This Row],[Coluna2]])</f>
        <v>22897969000140</v>
      </c>
      <c r="L8186" s="17" t="str">
        <f t="shared" si="128"/>
        <v>228******40</v>
      </c>
    </row>
    <row r="8187" spans="1:12" x14ac:dyDescent="0.25">
      <c r="A8187" s="29" t="s">
        <v>14224</v>
      </c>
      <c r="B8187" s="29" t="s">
        <v>14225</v>
      </c>
      <c r="C8187" s="29" t="s">
        <v>32</v>
      </c>
      <c r="D8187" s="24" t="s">
        <v>14226</v>
      </c>
      <c r="E8187" s="25" t="s">
        <v>13537</v>
      </c>
      <c r="F8187" s="30" t="s">
        <v>16</v>
      </c>
      <c r="G8187" s="30" t="s">
        <v>14</v>
      </c>
      <c r="H8187" s="23">
        <v>0</v>
      </c>
      <c r="I8187" s="27" t="s">
        <v>13539</v>
      </c>
      <c r="J8187" s="28" t="s">
        <v>13538</v>
      </c>
      <c r="K8187" s="17" t="str">
        <f>IF((LEN(relatorio_Ananindeua3[[#This Row],[CIF/CPF/CNPJ]])=14),relatorio_Ananindeua3[[#This Row],[CIF/CPF/CNPJ]],relatorio_Ananindeua3[[#This Row],[Coluna2]])</f>
        <v>54652582000110</v>
      </c>
      <c r="L8187" s="17" t="str">
        <f t="shared" si="128"/>
        <v>546******10</v>
      </c>
    </row>
    <row r="8188" spans="1:12" x14ac:dyDescent="0.25">
      <c r="A8188" s="29" t="s">
        <v>14227</v>
      </c>
      <c r="B8188" s="29" t="s">
        <v>14228</v>
      </c>
      <c r="C8188" s="29" t="s">
        <v>32</v>
      </c>
      <c r="D8188" s="24" t="s">
        <v>14229</v>
      </c>
      <c r="E8188" s="25" t="s">
        <v>13537</v>
      </c>
      <c r="F8188" s="30" t="s">
        <v>16</v>
      </c>
      <c r="G8188" s="30" t="s">
        <v>14</v>
      </c>
      <c r="H8188" s="23">
        <v>0</v>
      </c>
      <c r="I8188" s="27" t="s">
        <v>13539</v>
      </c>
      <c r="J8188" s="28" t="s">
        <v>13538</v>
      </c>
      <c r="K8188" s="17" t="str">
        <f>IF((LEN(relatorio_Ananindeua3[[#This Row],[CIF/CPF/CNPJ]])=14),relatorio_Ananindeua3[[#This Row],[CIF/CPF/CNPJ]],relatorio_Ananindeua3[[#This Row],[Coluna2]])</f>
        <v>54646993000100</v>
      </c>
      <c r="L8188" s="17" t="str">
        <f t="shared" si="128"/>
        <v>546******00</v>
      </c>
    </row>
    <row r="8189" spans="1:12" x14ac:dyDescent="0.25">
      <c r="A8189" s="29" t="s">
        <v>14230</v>
      </c>
      <c r="B8189" s="29" t="s">
        <v>14231</v>
      </c>
      <c r="C8189" s="29" t="s">
        <v>32</v>
      </c>
      <c r="D8189" s="24" t="s">
        <v>14232</v>
      </c>
      <c r="E8189" s="25" t="s">
        <v>13537</v>
      </c>
      <c r="F8189" s="30" t="s">
        <v>16</v>
      </c>
      <c r="G8189" s="30" t="s">
        <v>14</v>
      </c>
      <c r="H8189" s="23">
        <v>0</v>
      </c>
      <c r="I8189" s="27" t="s">
        <v>13539</v>
      </c>
      <c r="J8189" s="28" t="s">
        <v>13538</v>
      </c>
      <c r="K8189" s="17" t="str">
        <f>IF((LEN(relatorio_Ananindeua3[[#This Row],[CIF/CPF/CNPJ]])=14),relatorio_Ananindeua3[[#This Row],[CIF/CPF/CNPJ]],relatorio_Ananindeua3[[#This Row],[Coluna2]])</f>
        <v>54648479000104</v>
      </c>
      <c r="L8189" s="17" t="str">
        <f t="shared" si="128"/>
        <v>546******04</v>
      </c>
    </row>
    <row r="8190" spans="1:12" x14ac:dyDescent="0.25">
      <c r="A8190" s="29" t="s">
        <v>14233</v>
      </c>
      <c r="B8190" s="29" t="s">
        <v>14234</v>
      </c>
      <c r="C8190" s="29" t="s">
        <v>32</v>
      </c>
      <c r="D8190" s="24" t="s">
        <v>14235</v>
      </c>
      <c r="E8190" s="25" t="s">
        <v>13537</v>
      </c>
      <c r="F8190" s="30" t="s">
        <v>16</v>
      </c>
      <c r="G8190" s="30" t="s">
        <v>14</v>
      </c>
      <c r="H8190" s="23">
        <v>0</v>
      </c>
      <c r="I8190" s="27" t="s">
        <v>13539</v>
      </c>
      <c r="J8190" s="28" t="s">
        <v>13538</v>
      </c>
      <c r="K8190" s="17" t="str">
        <f>IF((LEN(relatorio_Ananindeua3[[#This Row],[CIF/CPF/CNPJ]])=14),relatorio_Ananindeua3[[#This Row],[CIF/CPF/CNPJ]],relatorio_Ananindeua3[[#This Row],[Coluna2]])</f>
        <v>54646693000113</v>
      </c>
      <c r="L8190" s="17" t="str">
        <f t="shared" si="128"/>
        <v>546******13</v>
      </c>
    </row>
    <row r="8191" spans="1:12" x14ac:dyDescent="0.25">
      <c r="A8191" s="29" t="s">
        <v>14236</v>
      </c>
      <c r="B8191" s="29" t="s">
        <v>14237</v>
      </c>
      <c r="C8191" s="29" t="s">
        <v>32</v>
      </c>
      <c r="D8191" s="24" t="s">
        <v>14238</v>
      </c>
      <c r="E8191" s="25" t="s">
        <v>13537</v>
      </c>
      <c r="F8191" s="30" t="s">
        <v>16</v>
      </c>
      <c r="G8191" s="30" t="s">
        <v>14</v>
      </c>
      <c r="H8191" s="23">
        <v>0</v>
      </c>
      <c r="I8191" s="27" t="s">
        <v>13539</v>
      </c>
      <c r="J8191" s="28" t="s">
        <v>13538</v>
      </c>
      <c r="K8191" s="17" t="str">
        <f>IF((LEN(relatorio_Ananindeua3[[#This Row],[CIF/CPF/CNPJ]])=14),relatorio_Ananindeua3[[#This Row],[CIF/CPF/CNPJ]],relatorio_Ananindeua3[[#This Row],[Coluna2]])</f>
        <v>54653952000133</v>
      </c>
      <c r="L8191" s="17" t="str">
        <f t="shared" si="128"/>
        <v>546******33</v>
      </c>
    </row>
    <row r="8192" spans="1:12" x14ac:dyDescent="0.25">
      <c r="A8192" s="29" t="s">
        <v>14239</v>
      </c>
      <c r="B8192" s="29" t="s">
        <v>14240</v>
      </c>
      <c r="C8192" s="29" t="s">
        <v>32</v>
      </c>
      <c r="D8192" s="24" t="s">
        <v>14241</v>
      </c>
      <c r="E8192" s="25" t="s">
        <v>13537</v>
      </c>
      <c r="F8192" s="30" t="s">
        <v>16</v>
      </c>
      <c r="G8192" s="30" t="s">
        <v>14</v>
      </c>
      <c r="H8192" s="23">
        <v>0</v>
      </c>
      <c r="I8192" s="27" t="s">
        <v>13539</v>
      </c>
      <c r="J8192" s="28" t="s">
        <v>13538</v>
      </c>
      <c r="K8192" s="17" t="str">
        <f>IF((LEN(relatorio_Ananindeua3[[#This Row],[CIF/CPF/CNPJ]])=14),relatorio_Ananindeua3[[#This Row],[CIF/CPF/CNPJ]],relatorio_Ananindeua3[[#This Row],[Coluna2]])</f>
        <v>54661524000152</v>
      </c>
      <c r="L8192" s="17" t="str">
        <f t="shared" si="128"/>
        <v>546******52</v>
      </c>
    </row>
    <row r="8193" spans="1:12" x14ac:dyDescent="0.25">
      <c r="A8193" s="29" t="s">
        <v>3358</v>
      </c>
      <c r="B8193" s="29" t="s">
        <v>3359</v>
      </c>
      <c r="C8193" s="29" t="s">
        <v>34</v>
      </c>
      <c r="D8193" s="24" t="s">
        <v>14242</v>
      </c>
      <c r="E8193" s="25" t="s">
        <v>13537</v>
      </c>
      <c r="F8193" s="30" t="s">
        <v>16</v>
      </c>
      <c r="G8193" s="30" t="s">
        <v>14</v>
      </c>
      <c r="H8193" s="23">
        <v>0</v>
      </c>
      <c r="I8193" s="27" t="s">
        <v>13539</v>
      </c>
      <c r="J8193" s="28" t="s">
        <v>13538</v>
      </c>
      <c r="K8193" s="17" t="str">
        <f>IF((LEN(relatorio_Ananindeua3[[#This Row],[CIF/CPF/CNPJ]])=14),relatorio_Ananindeua3[[#This Row],[CIF/CPF/CNPJ]],relatorio_Ananindeua3[[#This Row],[Coluna2]])</f>
        <v>33288017000145</v>
      </c>
      <c r="L8193" s="17" t="str">
        <f t="shared" si="128"/>
        <v>332******45</v>
      </c>
    </row>
    <row r="8194" spans="1:12" x14ac:dyDescent="0.25">
      <c r="A8194" s="29" t="s">
        <v>14210</v>
      </c>
      <c r="B8194" s="29" t="s">
        <v>14211</v>
      </c>
      <c r="C8194" s="29" t="s">
        <v>34</v>
      </c>
      <c r="D8194" s="24" t="s">
        <v>14243</v>
      </c>
      <c r="E8194" s="25" t="s">
        <v>13537</v>
      </c>
      <c r="F8194" s="30" t="s">
        <v>16</v>
      </c>
      <c r="G8194" s="30" t="s">
        <v>14</v>
      </c>
      <c r="H8194" s="23">
        <v>0</v>
      </c>
      <c r="I8194" s="27" t="s">
        <v>13539</v>
      </c>
      <c r="J8194" s="28" t="s">
        <v>13538</v>
      </c>
      <c r="K8194" s="17" t="str">
        <f>IF((LEN(relatorio_Ananindeua3[[#This Row],[CIF/CPF/CNPJ]])=14),relatorio_Ananindeua3[[#This Row],[CIF/CPF/CNPJ]],relatorio_Ananindeua3[[#This Row],[Coluna2]])</f>
        <v>54650151000114</v>
      </c>
      <c r="L8194" s="17" t="str">
        <f t="shared" si="128"/>
        <v>546******14</v>
      </c>
    </row>
    <row r="8195" spans="1:12" x14ac:dyDescent="0.25">
      <c r="A8195" s="29" t="s">
        <v>14244</v>
      </c>
      <c r="B8195" s="29" t="s">
        <v>14245</v>
      </c>
      <c r="C8195" s="29" t="s">
        <v>32</v>
      </c>
      <c r="D8195" s="24" t="s">
        <v>14246</v>
      </c>
      <c r="E8195" s="25" t="s">
        <v>13537</v>
      </c>
      <c r="F8195" s="30" t="s">
        <v>16</v>
      </c>
      <c r="G8195" s="30" t="s">
        <v>14</v>
      </c>
      <c r="H8195" s="23">
        <v>0</v>
      </c>
      <c r="I8195" s="27" t="s">
        <v>13539</v>
      </c>
      <c r="J8195" s="28" t="s">
        <v>13538</v>
      </c>
      <c r="K8195" s="17" t="str">
        <f>IF((LEN(relatorio_Ananindeua3[[#This Row],[CIF/CPF/CNPJ]])=14),relatorio_Ananindeua3[[#This Row],[CIF/CPF/CNPJ]],relatorio_Ananindeua3[[#This Row],[Coluna2]])</f>
        <v>54659585000185</v>
      </c>
      <c r="L8195" s="17" t="str">
        <f t="shared" si="128"/>
        <v>546******85</v>
      </c>
    </row>
    <row r="8196" spans="1:12" x14ac:dyDescent="0.25">
      <c r="A8196" s="29" t="s">
        <v>14247</v>
      </c>
      <c r="B8196" s="29" t="s">
        <v>14248</v>
      </c>
      <c r="C8196" s="29" t="s">
        <v>32</v>
      </c>
      <c r="D8196" s="24" t="s">
        <v>14249</v>
      </c>
      <c r="E8196" s="25" t="s">
        <v>13537</v>
      </c>
      <c r="F8196" s="30" t="s">
        <v>16</v>
      </c>
      <c r="G8196" s="30" t="s">
        <v>14</v>
      </c>
      <c r="H8196" s="23">
        <v>0</v>
      </c>
      <c r="I8196" s="27" t="s">
        <v>13539</v>
      </c>
      <c r="J8196" s="28" t="s">
        <v>13538</v>
      </c>
      <c r="K8196" s="17" t="str">
        <f>IF((LEN(relatorio_Ananindeua3[[#This Row],[CIF/CPF/CNPJ]])=14),relatorio_Ananindeua3[[#This Row],[CIF/CPF/CNPJ]],relatorio_Ananindeua3[[#This Row],[Coluna2]])</f>
        <v>54661648000138</v>
      </c>
      <c r="L8196" s="17" t="str">
        <f t="shared" si="128"/>
        <v>546******38</v>
      </c>
    </row>
    <row r="8197" spans="1:12" x14ac:dyDescent="0.25">
      <c r="A8197" s="29" t="s">
        <v>14250</v>
      </c>
      <c r="B8197" s="29" t="s">
        <v>14251</v>
      </c>
      <c r="C8197" s="29" t="s">
        <v>32</v>
      </c>
      <c r="D8197" s="24" t="s">
        <v>14252</v>
      </c>
      <c r="E8197" s="25" t="s">
        <v>13537</v>
      </c>
      <c r="F8197" s="30" t="s">
        <v>16</v>
      </c>
      <c r="G8197" s="30" t="s">
        <v>14</v>
      </c>
      <c r="H8197" s="23">
        <v>0</v>
      </c>
      <c r="I8197" s="27" t="s">
        <v>13539</v>
      </c>
      <c r="J8197" s="28" t="s">
        <v>13538</v>
      </c>
      <c r="K8197" s="17" t="str">
        <f>IF((LEN(relatorio_Ananindeua3[[#This Row],[CIF/CPF/CNPJ]])=14),relatorio_Ananindeua3[[#This Row],[CIF/CPF/CNPJ]],relatorio_Ananindeua3[[#This Row],[Coluna2]])</f>
        <v>54650547000161</v>
      </c>
      <c r="L8197" s="17" t="str">
        <f t="shared" si="128"/>
        <v>546******61</v>
      </c>
    </row>
    <row r="8198" spans="1:12" x14ac:dyDescent="0.25">
      <c r="A8198" s="29" t="s">
        <v>14253</v>
      </c>
      <c r="B8198" s="29" t="s">
        <v>14254</v>
      </c>
      <c r="C8198" s="29" t="s">
        <v>32</v>
      </c>
      <c r="D8198" s="24" t="s">
        <v>14255</v>
      </c>
      <c r="E8198" s="25" t="s">
        <v>13537</v>
      </c>
      <c r="F8198" s="30" t="s">
        <v>16</v>
      </c>
      <c r="G8198" s="30" t="s">
        <v>14</v>
      </c>
      <c r="H8198" s="23">
        <v>0</v>
      </c>
      <c r="I8198" s="27" t="s">
        <v>13539</v>
      </c>
      <c r="J8198" s="28" t="s">
        <v>13538</v>
      </c>
      <c r="K8198" s="17" t="str">
        <f>IF((LEN(relatorio_Ananindeua3[[#This Row],[CIF/CPF/CNPJ]])=14),relatorio_Ananindeua3[[#This Row],[CIF/CPF/CNPJ]],relatorio_Ananindeua3[[#This Row],[Coluna2]])</f>
        <v>54650949000166</v>
      </c>
      <c r="L8198" s="17" t="str">
        <f t="shared" si="128"/>
        <v>546******66</v>
      </c>
    </row>
    <row r="8199" spans="1:12" x14ac:dyDescent="0.25">
      <c r="A8199" s="29" t="s">
        <v>14256</v>
      </c>
      <c r="B8199" s="29" t="s">
        <v>14257</v>
      </c>
      <c r="C8199" s="29" t="s">
        <v>32</v>
      </c>
      <c r="D8199" s="24" t="s">
        <v>14258</v>
      </c>
      <c r="E8199" s="25" t="s">
        <v>13537</v>
      </c>
      <c r="F8199" s="30" t="s">
        <v>16</v>
      </c>
      <c r="G8199" s="30" t="s">
        <v>14</v>
      </c>
      <c r="H8199" s="23">
        <v>0</v>
      </c>
      <c r="I8199" s="27" t="s">
        <v>13539</v>
      </c>
      <c r="J8199" s="28" t="s">
        <v>13538</v>
      </c>
      <c r="K8199" s="17" t="str">
        <f>IF((LEN(relatorio_Ananindeua3[[#This Row],[CIF/CPF/CNPJ]])=14),relatorio_Ananindeua3[[#This Row],[CIF/CPF/CNPJ]],relatorio_Ananindeua3[[#This Row],[Coluna2]])</f>
        <v>54654663000159</v>
      </c>
      <c r="L8199" s="17" t="str">
        <f t="shared" si="128"/>
        <v>546******59</v>
      </c>
    </row>
    <row r="8200" spans="1:12" x14ac:dyDescent="0.25">
      <c r="A8200" s="29" t="s">
        <v>14259</v>
      </c>
      <c r="B8200" s="29" t="s">
        <v>14260</v>
      </c>
      <c r="C8200" s="29" t="s">
        <v>34</v>
      </c>
      <c r="D8200" s="24" t="s">
        <v>14261</v>
      </c>
      <c r="E8200" s="25" t="s">
        <v>13537</v>
      </c>
      <c r="F8200" s="30" t="s">
        <v>16</v>
      </c>
      <c r="G8200" s="30" t="s">
        <v>14</v>
      </c>
      <c r="H8200" s="23">
        <v>0</v>
      </c>
      <c r="I8200" s="27" t="s">
        <v>13539</v>
      </c>
      <c r="J8200" s="28" t="s">
        <v>13538</v>
      </c>
      <c r="K8200" s="17" t="str">
        <f>IF((LEN(relatorio_Ananindeua3[[#This Row],[CIF/CPF/CNPJ]])=14),relatorio_Ananindeua3[[#This Row],[CIF/CPF/CNPJ]],relatorio_Ananindeua3[[#This Row],[Coluna2]])</f>
        <v>52957158000158</v>
      </c>
      <c r="L8200" s="17" t="str">
        <f t="shared" si="128"/>
        <v>529******58</v>
      </c>
    </row>
    <row r="8201" spans="1:12" x14ac:dyDescent="0.25">
      <c r="A8201" s="29" t="s">
        <v>14262</v>
      </c>
      <c r="B8201" s="29" t="s">
        <v>14263</v>
      </c>
      <c r="C8201" s="29" t="s">
        <v>32</v>
      </c>
      <c r="D8201" s="24" t="s">
        <v>14264</v>
      </c>
      <c r="E8201" s="25" t="s">
        <v>13537</v>
      </c>
      <c r="F8201" s="30" t="s">
        <v>16</v>
      </c>
      <c r="G8201" s="30" t="s">
        <v>14</v>
      </c>
      <c r="H8201" s="23">
        <v>0</v>
      </c>
      <c r="I8201" s="27" t="s">
        <v>13539</v>
      </c>
      <c r="J8201" s="28" t="s">
        <v>13538</v>
      </c>
      <c r="K8201" s="17" t="str">
        <f>IF((LEN(relatorio_Ananindeua3[[#This Row],[CIF/CPF/CNPJ]])=14),relatorio_Ananindeua3[[#This Row],[CIF/CPF/CNPJ]],relatorio_Ananindeua3[[#This Row],[Coluna2]])</f>
        <v>54649949000146</v>
      </c>
      <c r="L8201" s="17" t="str">
        <f t="shared" si="128"/>
        <v>546******46</v>
      </c>
    </row>
    <row r="8202" spans="1:12" x14ac:dyDescent="0.25">
      <c r="A8202" s="29" t="s">
        <v>14265</v>
      </c>
      <c r="B8202" s="29" t="s">
        <v>14266</v>
      </c>
      <c r="C8202" s="29" t="s">
        <v>34</v>
      </c>
      <c r="D8202" s="24" t="s">
        <v>14267</v>
      </c>
      <c r="E8202" s="25" t="s">
        <v>13537</v>
      </c>
      <c r="F8202" s="30" t="s">
        <v>16</v>
      </c>
      <c r="G8202" s="30" t="s">
        <v>14</v>
      </c>
      <c r="H8202" s="23">
        <v>0</v>
      </c>
      <c r="I8202" s="27" t="s">
        <v>13539</v>
      </c>
      <c r="J8202" s="28" t="s">
        <v>13538</v>
      </c>
      <c r="K8202" s="17" t="str">
        <f>IF((LEN(relatorio_Ananindeua3[[#This Row],[CIF/CPF/CNPJ]])=14),relatorio_Ananindeua3[[#This Row],[CIF/CPF/CNPJ]],relatorio_Ananindeua3[[#This Row],[Coluna2]])</f>
        <v>46403513000144</v>
      </c>
      <c r="L8202" s="17" t="str">
        <f t="shared" si="128"/>
        <v>464******44</v>
      </c>
    </row>
    <row r="8203" spans="1:12" x14ac:dyDescent="0.25">
      <c r="A8203" s="29" t="s">
        <v>956</v>
      </c>
      <c r="B8203" s="29" t="s">
        <v>957</v>
      </c>
      <c r="C8203" s="29" t="s">
        <v>21</v>
      </c>
      <c r="D8203" s="24" t="s">
        <v>14268</v>
      </c>
      <c r="E8203" s="25" t="s">
        <v>13537</v>
      </c>
      <c r="F8203" s="30" t="s">
        <v>19</v>
      </c>
      <c r="G8203" s="30" t="s">
        <v>13496</v>
      </c>
      <c r="H8203" s="23">
        <v>0</v>
      </c>
      <c r="I8203" s="27" t="s">
        <v>13539</v>
      </c>
      <c r="J8203" s="28">
        <v>7.5</v>
      </c>
      <c r="K8203" s="17" t="str">
        <f>IF((LEN(relatorio_Ananindeua3[[#This Row],[CIF/CPF/CNPJ]])=14),relatorio_Ananindeua3[[#This Row],[CIF/CPF/CNPJ]],relatorio_Ananindeua3[[#This Row],[Coluna2]])</f>
        <v>17454167000125</v>
      </c>
      <c r="L8203" s="17" t="str">
        <f t="shared" si="128"/>
        <v>174******25</v>
      </c>
    </row>
    <row r="8204" spans="1:12" x14ac:dyDescent="0.25">
      <c r="A8204" s="29" t="s">
        <v>14269</v>
      </c>
      <c r="B8204" s="29" t="s">
        <v>14270</v>
      </c>
      <c r="C8204" s="29" t="s">
        <v>18</v>
      </c>
      <c r="D8204" s="24" t="s">
        <v>14271</v>
      </c>
      <c r="E8204" s="25" t="s">
        <v>13537</v>
      </c>
      <c r="F8204" s="30" t="s">
        <v>16</v>
      </c>
      <c r="G8204" s="30" t="s">
        <v>14</v>
      </c>
      <c r="H8204" s="23">
        <v>0</v>
      </c>
      <c r="I8204" s="27" t="s">
        <v>13539</v>
      </c>
      <c r="J8204" s="28">
        <v>165.09</v>
      </c>
      <c r="K8204" s="17" t="str">
        <f>IF((LEN(relatorio_Ananindeua3[[#This Row],[CIF/CPF/CNPJ]])=14),relatorio_Ananindeua3[[#This Row],[CIF/CPF/CNPJ]],relatorio_Ananindeua3[[#This Row],[Coluna2]])</f>
        <v>15300567000150</v>
      </c>
      <c r="L8204" s="17" t="str">
        <f t="shared" si="128"/>
        <v>153******50</v>
      </c>
    </row>
    <row r="8205" spans="1:12" x14ac:dyDescent="0.25">
      <c r="A8205" s="29" t="s">
        <v>14272</v>
      </c>
      <c r="B8205" s="29" t="s">
        <v>14273</v>
      </c>
      <c r="C8205" s="29" t="s">
        <v>18</v>
      </c>
      <c r="D8205" s="24" t="s">
        <v>14274</v>
      </c>
      <c r="E8205" s="25" t="s">
        <v>13537</v>
      </c>
      <c r="F8205" s="30" t="s">
        <v>16</v>
      </c>
      <c r="G8205" s="30" t="s">
        <v>14</v>
      </c>
      <c r="H8205" s="23">
        <v>0</v>
      </c>
      <c r="I8205" s="27" t="s">
        <v>13539</v>
      </c>
      <c r="J8205" s="28">
        <v>165.09</v>
      </c>
      <c r="K8205" s="17" t="str">
        <f>IF((LEN(relatorio_Ananindeua3[[#This Row],[CIF/CPF/CNPJ]])=14),relatorio_Ananindeua3[[#This Row],[CIF/CPF/CNPJ]],relatorio_Ananindeua3[[#This Row],[Coluna2]])</f>
        <v>26892930000190</v>
      </c>
      <c r="L8205" s="17" t="str">
        <f t="shared" si="128"/>
        <v>268******90</v>
      </c>
    </row>
    <row r="8206" spans="1:12" x14ac:dyDescent="0.25">
      <c r="A8206" s="29" t="s">
        <v>704</v>
      </c>
      <c r="B8206" s="29" t="s">
        <v>705</v>
      </c>
      <c r="C8206" s="29" t="s">
        <v>18</v>
      </c>
      <c r="D8206" s="24" t="s">
        <v>14275</v>
      </c>
      <c r="E8206" s="25" t="s">
        <v>13537</v>
      </c>
      <c r="F8206" s="30" t="s">
        <v>16</v>
      </c>
      <c r="G8206" s="30" t="s">
        <v>14</v>
      </c>
      <c r="H8206" s="23">
        <v>0</v>
      </c>
      <c r="I8206" s="27" t="s">
        <v>13539</v>
      </c>
      <c r="J8206" s="28" t="s">
        <v>13538</v>
      </c>
      <c r="K8206" s="17" t="str">
        <f>IF((LEN(relatorio_Ananindeua3[[#This Row],[CIF/CPF/CNPJ]])=14),relatorio_Ananindeua3[[#This Row],[CIF/CPF/CNPJ]],relatorio_Ananindeua3[[#This Row],[Coluna2]])</f>
        <v>15216786000156</v>
      </c>
      <c r="L8206" s="17" t="str">
        <f t="shared" si="128"/>
        <v>152******56</v>
      </c>
    </row>
    <row r="8207" spans="1:12" x14ac:dyDescent="0.25">
      <c r="A8207" s="29" t="s">
        <v>956</v>
      </c>
      <c r="B8207" s="29" t="s">
        <v>957</v>
      </c>
      <c r="C8207" s="29" t="s">
        <v>21</v>
      </c>
      <c r="D8207" s="24" t="s">
        <v>14276</v>
      </c>
      <c r="E8207" s="25" t="s">
        <v>13537</v>
      </c>
      <c r="F8207" s="30" t="s">
        <v>19</v>
      </c>
      <c r="G8207" s="30" t="s">
        <v>13496</v>
      </c>
      <c r="H8207" s="23">
        <v>0</v>
      </c>
      <c r="I8207" s="27" t="s">
        <v>13539</v>
      </c>
      <c r="J8207" s="28">
        <v>20.5</v>
      </c>
      <c r="K8207" s="17" t="str">
        <f>IF((LEN(relatorio_Ananindeua3[[#This Row],[CIF/CPF/CNPJ]])=14),relatorio_Ananindeua3[[#This Row],[CIF/CPF/CNPJ]],relatorio_Ananindeua3[[#This Row],[Coluna2]])</f>
        <v>17454167000125</v>
      </c>
      <c r="L8207" s="17" t="str">
        <f t="shared" si="128"/>
        <v>174******25</v>
      </c>
    </row>
    <row r="8208" spans="1:12" x14ac:dyDescent="0.25">
      <c r="A8208" s="29" t="s">
        <v>14277</v>
      </c>
      <c r="B8208" s="29" t="s">
        <v>14278</v>
      </c>
      <c r="C8208" s="29" t="s">
        <v>18</v>
      </c>
      <c r="D8208" s="24" t="s">
        <v>14279</v>
      </c>
      <c r="E8208" s="25" t="s">
        <v>13537</v>
      </c>
      <c r="F8208" s="30" t="s">
        <v>16</v>
      </c>
      <c r="G8208" s="30" t="s">
        <v>14</v>
      </c>
      <c r="H8208" s="23">
        <v>0</v>
      </c>
      <c r="I8208" s="27" t="s">
        <v>13539</v>
      </c>
      <c r="J8208" s="28">
        <v>186.61</v>
      </c>
      <c r="K8208" s="17" t="str">
        <f>IF((LEN(relatorio_Ananindeua3[[#This Row],[CIF/CPF/CNPJ]])=14),relatorio_Ananindeua3[[#This Row],[CIF/CPF/CNPJ]],relatorio_Ananindeua3[[#This Row],[Coluna2]])</f>
        <v>10957532000175</v>
      </c>
      <c r="L8208" s="17" t="str">
        <f t="shared" si="128"/>
        <v>109******75</v>
      </c>
    </row>
    <row r="8209" spans="1:12" x14ac:dyDescent="0.25">
      <c r="A8209" s="29" t="s">
        <v>6904</v>
      </c>
      <c r="B8209" s="29" t="s">
        <v>6905</v>
      </c>
      <c r="C8209" s="29" t="s">
        <v>20</v>
      </c>
      <c r="D8209" s="24" t="s">
        <v>14280</v>
      </c>
      <c r="E8209" s="25" t="s">
        <v>13537</v>
      </c>
      <c r="F8209" s="30" t="s">
        <v>19</v>
      </c>
      <c r="G8209" s="30" t="s">
        <v>13496</v>
      </c>
      <c r="H8209" s="23">
        <v>0</v>
      </c>
      <c r="I8209" s="27" t="s">
        <v>13539</v>
      </c>
      <c r="J8209" s="28">
        <v>13.08</v>
      </c>
      <c r="K8209" s="17" t="str">
        <f>IF((LEN(relatorio_Ananindeua3[[#This Row],[CIF/CPF/CNPJ]])=14),relatorio_Ananindeua3[[#This Row],[CIF/CPF/CNPJ]],relatorio_Ananindeua3[[#This Row],[Coluna2]])</f>
        <v>46201083002393</v>
      </c>
      <c r="L8209" s="17" t="str">
        <f t="shared" si="128"/>
        <v>462******93</v>
      </c>
    </row>
    <row r="8210" spans="1:12" x14ac:dyDescent="0.25">
      <c r="A8210" s="29" t="s">
        <v>14281</v>
      </c>
      <c r="B8210" s="29" t="s">
        <v>14282</v>
      </c>
      <c r="C8210" s="29" t="s">
        <v>34</v>
      </c>
      <c r="D8210" s="24" t="s">
        <v>14283</v>
      </c>
      <c r="E8210" s="25" t="s">
        <v>13537</v>
      </c>
      <c r="F8210" s="30" t="s">
        <v>16</v>
      </c>
      <c r="G8210" s="30" t="s">
        <v>14</v>
      </c>
      <c r="H8210" s="23">
        <v>0</v>
      </c>
      <c r="I8210" s="27" t="s">
        <v>13539</v>
      </c>
      <c r="J8210" s="28" t="s">
        <v>13538</v>
      </c>
      <c r="K8210" s="17" t="str">
        <f>IF((LEN(relatorio_Ananindeua3[[#This Row],[CIF/CPF/CNPJ]])=14),relatorio_Ananindeua3[[#This Row],[CIF/CPF/CNPJ]],relatorio_Ananindeua3[[#This Row],[Coluna2]])</f>
        <v>46620796000186</v>
      </c>
      <c r="L8210" s="17" t="str">
        <f t="shared" ref="L8210:L8273" si="129">_xlfn.CONCAT(LEFT(A8210,3),REPT("*",6),RIGHT(A8210,2))</f>
        <v>466******86</v>
      </c>
    </row>
    <row r="8211" spans="1:12" x14ac:dyDescent="0.25">
      <c r="A8211" s="29" t="s">
        <v>14284</v>
      </c>
      <c r="B8211" s="29" t="s">
        <v>14285</v>
      </c>
      <c r="C8211" s="29" t="s">
        <v>32</v>
      </c>
      <c r="D8211" s="24" t="s">
        <v>14286</v>
      </c>
      <c r="E8211" s="25" t="s">
        <v>13537</v>
      </c>
      <c r="F8211" s="30" t="s">
        <v>16</v>
      </c>
      <c r="G8211" s="30" t="s">
        <v>14</v>
      </c>
      <c r="H8211" s="23">
        <v>0</v>
      </c>
      <c r="I8211" s="27" t="s">
        <v>13539</v>
      </c>
      <c r="J8211" s="28" t="s">
        <v>13538</v>
      </c>
      <c r="K8211" s="17" t="str">
        <f>IF((LEN(relatorio_Ananindeua3[[#This Row],[CIF/CPF/CNPJ]])=14),relatorio_Ananindeua3[[#This Row],[CIF/CPF/CNPJ]],relatorio_Ananindeua3[[#This Row],[Coluna2]])</f>
        <v>54673950000106</v>
      </c>
      <c r="L8211" s="17" t="str">
        <f t="shared" si="129"/>
        <v>546******06</v>
      </c>
    </row>
    <row r="8212" spans="1:12" x14ac:dyDescent="0.25">
      <c r="A8212" s="29" t="s">
        <v>14287</v>
      </c>
      <c r="B8212" s="29" t="s">
        <v>14288</v>
      </c>
      <c r="C8212" s="29" t="s">
        <v>32</v>
      </c>
      <c r="D8212" s="24" t="s">
        <v>14289</v>
      </c>
      <c r="E8212" s="25" t="s">
        <v>13537</v>
      </c>
      <c r="F8212" s="30" t="s">
        <v>16</v>
      </c>
      <c r="G8212" s="30" t="s">
        <v>14</v>
      </c>
      <c r="H8212" s="23">
        <v>0</v>
      </c>
      <c r="I8212" s="27" t="s">
        <v>13539</v>
      </c>
      <c r="J8212" s="28" t="s">
        <v>13538</v>
      </c>
      <c r="K8212" s="17" t="str">
        <f>IF((LEN(relatorio_Ananindeua3[[#This Row],[CIF/CPF/CNPJ]])=14),relatorio_Ananindeua3[[#This Row],[CIF/CPF/CNPJ]],relatorio_Ananindeua3[[#This Row],[Coluna2]])</f>
        <v>54678660000155</v>
      </c>
      <c r="L8212" s="17" t="str">
        <f t="shared" si="129"/>
        <v>546******55</v>
      </c>
    </row>
    <row r="8213" spans="1:12" x14ac:dyDescent="0.25">
      <c r="A8213" s="29" t="s">
        <v>14290</v>
      </c>
      <c r="B8213" s="29" t="s">
        <v>14291</v>
      </c>
      <c r="C8213" s="29" t="s">
        <v>32</v>
      </c>
      <c r="D8213" s="24" t="s">
        <v>14292</v>
      </c>
      <c r="E8213" s="25" t="s">
        <v>13537</v>
      </c>
      <c r="F8213" s="30" t="s">
        <v>16</v>
      </c>
      <c r="G8213" s="30" t="s">
        <v>14</v>
      </c>
      <c r="H8213" s="23">
        <v>0</v>
      </c>
      <c r="I8213" s="27" t="s">
        <v>13539</v>
      </c>
      <c r="J8213" s="28" t="s">
        <v>13538</v>
      </c>
      <c r="K8213" s="17" t="str">
        <f>IF((LEN(relatorio_Ananindeua3[[#This Row],[CIF/CPF/CNPJ]])=14),relatorio_Ananindeua3[[#This Row],[CIF/CPF/CNPJ]],relatorio_Ananindeua3[[#This Row],[Coluna2]])</f>
        <v>54669705000125</v>
      </c>
      <c r="L8213" s="17" t="str">
        <f t="shared" si="129"/>
        <v>546******25</v>
      </c>
    </row>
    <row r="8214" spans="1:12" x14ac:dyDescent="0.25">
      <c r="A8214" s="29" t="s">
        <v>14293</v>
      </c>
      <c r="B8214" s="29" t="s">
        <v>14294</v>
      </c>
      <c r="C8214" s="29" t="s">
        <v>32</v>
      </c>
      <c r="D8214" s="24" t="s">
        <v>14295</v>
      </c>
      <c r="E8214" s="25" t="s">
        <v>13537</v>
      </c>
      <c r="F8214" s="30" t="s">
        <v>16</v>
      </c>
      <c r="G8214" s="30" t="s">
        <v>14</v>
      </c>
      <c r="H8214" s="23">
        <v>0</v>
      </c>
      <c r="I8214" s="27" t="s">
        <v>13539</v>
      </c>
      <c r="J8214" s="28" t="s">
        <v>13538</v>
      </c>
      <c r="K8214" s="17" t="str">
        <f>IF((LEN(relatorio_Ananindeua3[[#This Row],[CIF/CPF/CNPJ]])=14),relatorio_Ananindeua3[[#This Row],[CIF/CPF/CNPJ]],relatorio_Ananindeua3[[#This Row],[Coluna2]])</f>
        <v>54680077000189</v>
      </c>
      <c r="L8214" s="17" t="str">
        <f t="shared" si="129"/>
        <v>546******89</v>
      </c>
    </row>
    <row r="8215" spans="1:12" x14ac:dyDescent="0.25">
      <c r="A8215" s="29" t="s">
        <v>14296</v>
      </c>
      <c r="B8215" s="29" t="s">
        <v>14297</v>
      </c>
      <c r="C8215" s="29" t="s">
        <v>32</v>
      </c>
      <c r="D8215" s="24" t="s">
        <v>14298</v>
      </c>
      <c r="E8215" s="25" t="s">
        <v>13537</v>
      </c>
      <c r="F8215" s="30" t="s">
        <v>16</v>
      </c>
      <c r="G8215" s="30" t="s">
        <v>14</v>
      </c>
      <c r="H8215" s="23">
        <v>0</v>
      </c>
      <c r="I8215" s="27" t="s">
        <v>13539</v>
      </c>
      <c r="J8215" s="28" t="s">
        <v>13538</v>
      </c>
      <c r="K8215" s="17" t="str">
        <f>IF((LEN(relatorio_Ananindeua3[[#This Row],[CIF/CPF/CNPJ]])=14),relatorio_Ananindeua3[[#This Row],[CIF/CPF/CNPJ]],relatorio_Ananindeua3[[#This Row],[Coluna2]])</f>
        <v>54670703000156</v>
      </c>
      <c r="L8215" s="17" t="str">
        <f t="shared" si="129"/>
        <v>546******56</v>
      </c>
    </row>
    <row r="8216" spans="1:12" x14ac:dyDescent="0.25">
      <c r="A8216" s="29" t="s">
        <v>14299</v>
      </c>
      <c r="B8216" s="29" t="s">
        <v>14300</v>
      </c>
      <c r="C8216" s="29" t="s">
        <v>32</v>
      </c>
      <c r="D8216" s="24" t="s">
        <v>14301</v>
      </c>
      <c r="E8216" s="25" t="s">
        <v>13537</v>
      </c>
      <c r="F8216" s="30" t="s">
        <v>16</v>
      </c>
      <c r="G8216" s="30" t="s">
        <v>14</v>
      </c>
      <c r="H8216" s="23">
        <v>0</v>
      </c>
      <c r="I8216" s="27" t="s">
        <v>13539</v>
      </c>
      <c r="J8216" s="28" t="s">
        <v>13538</v>
      </c>
      <c r="K8216" s="17" t="str">
        <f>IF((LEN(relatorio_Ananindeua3[[#This Row],[CIF/CPF/CNPJ]])=14),relatorio_Ananindeua3[[#This Row],[CIF/CPF/CNPJ]],relatorio_Ananindeua3[[#This Row],[Coluna2]])</f>
        <v>54681714000131</v>
      </c>
      <c r="L8216" s="17" t="str">
        <f t="shared" si="129"/>
        <v>546******31</v>
      </c>
    </row>
    <row r="8217" spans="1:12" x14ac:dyDescent="0.25">
      <c r="A8217" s="29" t="s">
        <v>14302</v>
      </c>
      <c r="B8217" s="29" t="s">
        <v>14303</v>
      </c>
      <c r="C8217" s="29" t="s">
        <v>32</v>
      </c>
      <c r="D8217" s="24" t="s">
        <v>14304</v>
      </c>
      <c r="E8217" s="25" t="s">
        <v>13537</v>
      </c>
      <c r="F8217" s="30" t="s">
        <v>16</v>
      </c>
      <c r="G8217" s="30" t="s">
        <v>14</v>
      </c>
      <c r="H8217" s="23">
        <v>0</v>
      </c>
      <c r="I8217" s="27" t="s">
        <v>13539</v>
      </c>
      <c r="J8217" s="28" t="s">
        <v>13538</v>
      </c>
      <c r="K8217" s="17" t="str">
        <f>IF((LEN(relatorio_Ananindeua3[[#This Row],[CIF/CPF/CNPJ]])=14),relatorio_Ananindeua3[[#This Row],[CIF/CPF/CNPJ]],relatorio_Ananindeua3[[#This Row],[Coluna2]])</f>
        <v>54681802000133</v>
      </c>
      <c r="L8217" s="17" t="str">
        <f t="shared" si="129"/>
        <v>546******33</v>
      </c>
    </row>
    <row r="8218" spans="1:12" x14ac:dyDescent="0.25">
      <c r="A8218" s="29" t="s">
        <v>14305</v>
      </c>
      <c r="B8218" s="29" t="s">
        <v>14306</v>
      </c>
      <c r="C8218" s="29" t="s">
        <v>32</v>
      </c>
      <c r="D8218" s="24" t="s">
        <v>14307</v>
      </c>
      <c r="E8218" s="25" t="s">
        <v>13537</v>
      </c>
      <c r="F8218" s="30" t="s">
        <v>16</v>
      </c>
      <c r="G8218" s="30" t="s">
        <v>14</v>
      </c>
      <c r="H8218" s="23">
        <v>0</v>
      </c>
      <c r="I8218" s="27" t="s">
        <v>13539</v>
      </c>
      <c r="J8218" s="28" t="s">
        <v>13538</v>
      </c>
      <c r="K8218" s="17" t="str">
        <f>IF((LEN(relatorio_Ananindeua3[[#This Row],[CIF/CPF/CNPJ]])=14),relatorio_Ananindeua3[[#This Row],[CIF/CPF/CNPJ]],relatorio_Ananindeua3[[#This Row],[Coluna2]])</f>
        <v>54680499000154</v>
      </c>
      <c r="L8218" s="17" t="str">
        <f t="shared" si="129"/>
        <v>546******54</v>
      </c>
    </row>
    <row r="8219" spans="1:12" x14ac:dyDescent="0.25">
      <c r="A8219" s="29" t="s">
        <v>14308</v>
      </c>
      <c r="B8219" s="29" t="s">
        <v>14309</v>
      </c>
      <c r="C8219" s="29" t="s">
        <v>34</v>
      </c>
      <c r="D8219" s="24" t="s">
        <v>14310</v>
      </c>
      <c r="E8219" s="25" t="s">
        <v>13537</v>
      </c>
      <c r="F8219" s="30" t="s">
        <v>16</v>
      </c>
      <c r="G8219" s="30" t="s">
        <v>14</v>
      </c>
      <c r="H8219" s="23">
        <v>0</v>
      </c>
      <c r="I8219" s="27" t="s">
        <v>13539</v>
      </c>
      <c r="J8219" s="28" t="s">
        <v>13538</v>
      </c>
      <c r="K8219" s="17" t="str">
        <f>IF((LEN(relatorio_Ananindeua3[[#This Row],[CIF/CPF/CNPJ]])=14),relatorio_Ananindeua3[[#This Row],[CIF/CPF/CNPJ]],relatorio_Ananindeua3[[#This Row],[Coluna2]])</f>
        <v>45097167000150</v>
      </c>
      <c r="L8219" s="17" t="str">
        <f t="shared" si="129"/>
        <v>450******50</v>
      </c>
    </row>
    <row r="8220" spans="1:12" x14ac:dyDescent="0.25">
      <c r="A8220" s="29" t="s">
        <v>14311</v>
      </c>
      <c r="B8220" s="29" t="s">
        <v>14312</v>
      </c>
      <c r="C8220" s="29" t="s">
        <v>32</v>
      </c>
      <c r="D8220" s="24" t="s">
        <v>14313</v>
      </c>
      <c r="E8220" s="25" t="s">
        <v>13537</v>
      </c>
      <c r="F8220" s="30" t="s">
        <v>16</v>
      </c>
      <c r="G8220" s="30" t="s">
        <v>14</v>
      </c>
      <c r="H8220" s="23">
        <v>0</v>
      </c>
      <c r="I8220" s="27" t="s">
        <v>13539</v>
      </c>
      <c r="J8220" s="28" t="s">
        <v>13538</v>
      </c>
      <c r="K8220" s="17" t="str">
        <f>IF((LEN(relatorio_Ananindeua3[[#This Row],[CIF/CPF/CNPJ]])=14),relatorio_Ananindeua3[[#This Row],[CIF/CPF/CNPJ]],relatorio_Ananindeua3[[#This Row],[Coluna2]])</f>
        <v>54677389000133</v>
      </c>
      <c r="L8220" s="17" t="str">
        <f t="shared" si="129"/>
        <v>546******33</v>
      </c>
    </row>
    <row r="8221" spans="1:12" x14ac:dyDescent="0.25">
      <c r="A8221" s="29" t="s">
        <v>14314</v>
      </c>
      <c r="B8221" s="29" t="s">
        <v>14315</v>
      </c>
      <c r="C8221" s="29" t="s">
        <v>34</v>
      </c>
      <c r="D8221" s="24" t="s">
        <v>14316</v>
      </c>
      <c r="E8221" s="25" t="s">
        <v>13537</v>
      </c>
      <c r="F8221" s="30" t="s">
        <v>16</v>
      </c>
      <c r="G8221" s="30" t="s">
        <v>14</v>
      </c>
      <c r="H8221" s="23">
        <v>0</v>
      </c>
      <c r="I8221" s="27" t="s">
        <v>13539</v>
      </c>
      <c r="J8221" s="28" t="s">
        <v>13538</v>
      </c>
      <c r="K8221" s="17" t="str">
        <f>IF((LEN(relatorio_Ananindeua3[[#This Row],[CIF/CPF/CNPJ]])=14),relatorio_Ananindeua3[[#This Row],[CIF/CPF/CNPJ]],relatorio_Ananindeua3[[#This Row],[Coluna2]])</f>
        <v>44343483000100</v>
      </c>
      <c r="L8221" s="17" t="str">
        <f t="shared" si="129"/>
        <v>443******00</v>
      </c>
    </row>
    <row r="8222" spans="1:12" x14ac:dyDescent="0.25">
      <c r="A8222" s="29" t="s">
        <v>14317</v>
      </c>
      <c r="B8222" s="29" t="s">
        <v>14318</v>
      </c>
      <c r="C8222" s="29" t="s">
        <v>32</v>
      </c>
      <c r="D8222" s="24" t="s">
        <v>14319</v>
      </c>
      <c r="E8222" s="25" t="s">
        <v>13537</v>
      </c>
      <c r="F8222" s="30" t="s">
        <v>16</v>
      </c>
      <c r="G8222" s="30" t="s">
        <v>14</v>
      </c>
      <c r="H8222" s="23">
        <v>0</v>
      </c>
      <c r="I8222" s="27" t="s">
        <v>13539</v>
      </c>
      <c r="J8222" s="28" t="s">
        <v>13538</v>
      </c>
      <c r="K8222" s="17" t="str">
        <f>IF((LEN(relatorio_Ananindeua3[[#This Row],[CIF/CPF/CNPJ]])=14),relatorio_Ananindeua3[[#This Row],[CIF/CPF/CNPJ]],relatorio_Ananindeua3[[#This Row],[Coluna2]])</f>
        <v>54671306000107</v>
      </c>
      <c r="L8222" s="17" t="str">
        <f t="shared" si="129"/>
        <v>546******07</v>
      </c>
    </row>
    <row r="8223" spans="1:12" x14ac:dyDescent="0.25">
      <c r="A8223" s="29" t="s">
        <v>14320</v>
      </c>
      <c r="B8223" s="29" t="s">
        <v>14321</v>
      </c>
      <c r="C8223" s="29" t="s">
        <v>34</v>
      </c>
      <c r="D8223" s="24" t="s">
        <v>14322</v>
      </c>
      <c r="E8223" s="25" t="s">
        <v>13537</v>
      </c>
      <c r="F8223" s="30" t="s">
        <v>16</v>
      </c>
      <c r="G8223" s="30" t="s">
        <v>14</v>
      </c>
      <c r="H8223" s="23">
        <v>0</v>
      </c>
      <c r="I8223" s="27" t="s">
        <v>13539</v>
      </c>
      <c r="J8223" s="28" t="s">
        <v>13538</v>
      </c>
      <c r="K8223" s="17" t="str">
        <f>IF((LEN(relatorio_Ananindeua3[[#This Row],[CIF/CPF/CNPJ]])=14),relatorio_Ananindeua3[[#This Row],[CIF/CPF/CNPJ]],relatorio_Ananindeua3[[#This Row],[Coluna2]])</f>
        <v>29064592000197</v>
      </c>
      <c r="L8223" s="17" t="str">
        <f t="shared" si="129"/>
        <v>290******97</v>
      </c>
    </row>
    <row r="8224" spans="1:12" x14ac:dyDescent="0.25">
      <c r="A8224" s="29" t="s">
        <v>2416</v>
      </c>
      <c r="B8224" s="29" t="s">
        <v>2417</v>
      </c>
      <c r="C8224" s="29" t="s">
        <v>34</v>
      </c>
      <c r="D8224" s="24" t="s">
        <v>14323</v>
      </c>
      <c r="E8224" s="25" t="s">
        <v>13537</v>
      </c>
      <c r="F8224" s="30" t="s">
        <v>16</v>
      </c>
      <c r="G8224" s="30" t="s">
        <v>14</v>
      </c>
      <c r="H8224" s="23">
        <v>0</v>
      </c>
      <c r="I8224" s="27" t="s">
        <v>13539</v>
      </c>
      <c r="J8224" s="28" t="s">
        <v>13538</v>
      </c>
      <c r="K8224" s="17" t="str">
        <f>IF((LEN(relatorio_Ananindeua3[[#This Row],[CIF/CPF/CNPJ]])=14),relatorio_Ananindeua3[[#This Row],[CIF/CPF/CNPJ]],relatorio_Ananindeua3[[#This Row],[Coluna2]])</f>
        <v>28718407000178</v>
      </c>
      <c r="L8224" s="17" t="str">
        <f t="shared" si="129"/>
        <v>287******78</v>
      </c>
    </row>
    <row r="8225" spans="1:12" x14ac:dyDescent="0.25">
      <c r="A8225" s="29" t="s">
        <v>14324</v>
      </c>
      <c r="B8225" s="29" t="s">
        <v>14325</v>
      </c>
      <c r="C8225" s="29" t="s">
        <v>34</v>
      </c>
      <c r="D8225" s="24" t="s">
        <v>14326</v>
      </c>
      <c r="E8225" s="25" t="s">
        <v>13537</v>
      </c>
      <c r="F8225" s="30" t="s">
        <v>16</v>
      </c>
      <c r="G8225" s="30" t="s">
        <v>14</v>
      </c>
      <c r="H8225" s="23">
        <v>0</v>
      </c>
      <c r="I8225" s="27" t="s">
        <v>13539</v>
      </c>
      <c r="J8225" s="28" t="s">
        <v>13538</v>
      </c>
      <c r="K8225" s="17" t="str">
        <f>IF((LEN(relatorio_Ananindeua3[[#This Row],[CIF/CPF/CNPJ]])=14),relatorio_Ananindeua3[[#This Row],[CIF/CPF/CNPJ]],relatorio_Ananindeua3[[#This Row],[Coluna2]])</f>
        <v>38452869000140</v>
      </c>
      <c r="L8225" s="17" t="str">
        <f t="shared" si="129"/>
        <v>384******40</v>
      </c>
    </row>
    <row r="8226" spans="1:12" x14ac:dyDescent="0.25">
      <c r="A8226" s="29" t="s">
        <v>14327</v>
      </c>
      <c r="B8226" s="29" t="s">
        <v>14328</v>
      </c>
      <c r="C8226" s="29" t="s">
        <v>32</v>
      </c>
      <c r="D8226" s="24" t="s">
        <v>14329</v>
      </c>
      <c r="E8226" s="25" t="s">
        <v>13537</v>
      </c>
      <c r="F8226" s="30" t="s">
        <v>16</v>
      </c>
      <c r="G8226" s="30" t="s">
        <v>14</v>
      </c>
      <c r="H8226" s="23">
        <v>0</v>
      </c>
      <c r="I8226" s="27" t="s">
        <v>13539</v>
      </c>
      <c r="J8226" s="28" t="s">
        <v>13538</v>
      </c>
      <c r="K8226" s="17" t="str">
        <f>IF((LEN(relatorio_Ananindeua3[[#This Row],[CIF/CPF/CNPJ]])=14),relatorio_Ananindeua3[[#This Row],[CIF/CPF/CNPJ]],relatorio_Ananindeua3[[#This Row],[Coluna2]])</f>
        <v>54673130000114</v>
      </c>
      <c r="L8226" s="17" t="str">
        <f t="shared" si="129"/>
        <v>546******14</v>
      </c>
    </row>
    <row r="8227" spans="1:12" x14ac:dyDescent="0.25">
      <c r="A8227" s="29" t="s">
        <v>14330</v>
      </c>
      <c r="B8227" s="29" t="s">
        <v>14331</v>
      </c>
      <c r="C8227" s="29" t="s">
        <v>34</v>
      </c>
      <c r="D8227" s="24" t="s">
        <v>14332</v>
      </c>
      <c r="E8227" s="25" t="s">
        <v>13537</v>
      </c>
      <c r="F8227" s="30" t="s">
        <v>16</v>
      </c>
      <c r="G8227" s="30" t="s">
        <v>14</v>
      </c>
      <c r="H8227" s="23">
        <v>0</v>
      </c>
      <c r="I8227" s="27" t="s">
        <v>13539</v>
      </c>
      <c r="J8227" s="28" t="s">
        <v>13538</v>
      </c>
      <c r="K8227" s="17" t="str">
        <f>IF((LEN(relatorio_Ananindeua3[[#This Row],[CIF/CPF/CNPJ]])=14),relatorio_Ananindeua3[[#This Row],[CIF/CPF/CNPJ]],relatorio_Ananindeua3[[#This Row],[Coluna2]])</f>
        <v>41287556000198</v>
      </c>
      <c r="L8227" s="17" t="str">
        <f t="shared" si="129"/>
        <v>412******98</v>
      </c>
    </row>
    <row r="8228" spans="1:12" x14ac:dyDescent="0.25">
      <c r="A8228" s="29" t="s">
        <v>14333</v>
      </c>
      <c r="B8228" s="29" t="s">
        <v>14334</v>
      </c>
      <c r="C8228" s="29" t="s">
        <v>32</v>
      </c>
      <c r="D8228" s="24" t="s">
        <v>14335</v>
      </c>
      <c r="E8228" s="25" t="s">
        <v>13537</v>
      </c>
      <c r="F8228" s="30" t="s">
        <v>16</v>
      </c>
      <c r="G8228" s="30" t="s">
        <v>14</v>
      </c>
      <c r="H8228" s="23">
        <v>0</v>
      </c>
      <c r="I8228" s="27" t="s">
        <v>13539</v>
      </c>
      <c r="J8228" s="28" t="s">
        <v>13538</v>
      </c>
      <c r="K8228" s="17" t="str">
        <f>IF((LEN(relatorio_Ananindeua3[[#This Row],[CIF/CPF/CNPJ]])=14),relatorio_Ananindeua3[[#This Row],[CIF/CPF/CNPJ]],relatorio_Ananindeua3[[#This Row],[Coluna2]])</f>
        <v>54672021000182</v>
      </c>
      <c r="L8228" s="17" t="str">
        <f t="shared" si="129"/>
        <v>546******82</v>
      </c>
    </row>
    <row r="8229" spans="1:12" x14ac:dyDescent="0.25">
      <c r="A8229" s="29" t="s">
        <v>14336</v>
      </c>
      <c r="B8229" s="29" t="s">
        <v>14337</v>
      </c>
      <c r="C8229" s="29" t="s">
        <v>32</v>
      </c>
      <c r="D8229" s="24" t="s">
        <v>14338</v>
      </c>
      <c r="E8229" s="25" t="s">
        <v>13537</v>
      </c>
      <c r="F8229" s="30" t="s">
        <v>16</v>
      </c>
      <c r="G8229" s="30" t="s">
        <v>14</v>
      </c>
      <c r="H8229" s="23">
        <v>0</v>
      </c>
      <c r="I8229" s="27" t="s">
        <v>13539</v>
      </c>
      <c r="J8229" s="28" t="s">
        <v>13538</v>
      </c>
      <c r="K8229" s="17" t="str">
        <f>IF((LEN(relatorio_Ananindeua3[[#This Row],[CIF/CPF/CNPJ]])=14),relatorio_Ananindeua3[[#This Row],[CIF/CPF/CNPJ]],relatorio_Ananindeua3[[#This Row],[Coluna2]])</f>
        <v>54665454000100</v>
      </c>
      <c r="L8229" s="17" t="str">
        <f t="shared" si="129"/>
        <v>546******00</v>
      </c>
    </row>
    <row r="8230" spans="1:12" x14ac:dyDescent="0.25">
      <c r="A8230" s="29" t="s">
        <v>6237</v>
      </c>
      <c r="B8230" s="29" t="s">
        <v>6238</v>
      </c>
      <c r="C8230" s="29" t="s">
        <v>34</v>
      </c>
      <c r="D8230" s="24" t="s">
        <v>14339</v>
      </c>
      <c r="E8230" s="25" t="s">
        <v>13537</v>
      </c>
      <c r="F8230" s="30" t="s">
        <v>16</v>
      </c>
      <c r="G8230" s="30" t="s">
        <v>14</v>
      </c>
      <c r="H8230" s="23">
        <v>0</v>
      </c>
      <c r="I8230" s="27" t="s">
        <v>13539</v>
      </c>
      <c r="J8230" s="28" t="s">
        <v>13538</v>
      </c>
      <c r="K8230" s="17" t="str">
        <f>IF((LEN(relatorio_Ananindeua3[[#This Row],[CIF/CPF/CNPJ]])=14),relatorio_Ananindeua3[[#This Row],[CIF/CPF/CNPJ]],relatorio_Ananindeua3[[#This Row],[Coluna2]])</f>
        <v>44323619000102</v>
      </c>
      <c r="L8230" s="17" t="str">
        <f t="shared" si="129"/>
        <v>443******02</v>
      </c>
    </row>
    <row r="8231" spans="1:12" x14ac:dyDescent="0.25">
      <c r="A8231" s="29" t="s">
        <v>14340</v>
      </c>
      <c r="B8231" s="29" t="s">
        <v>14341</v>
      </c>
      <c r="C8231" s="29" t="s">
        <v>34</v>
      </c>
      <c r="D8231" s="24" t="s">
        <v>14342</v>
      </c>
      <c r="E8231" s="25" t="s">
        <v>13537</v>
      </c>
      <c r="F8231" s="30" t="s">
        <v>16</v>
      </c>
      <c r="G8231" s="30" t="s">
        <v>14</v>
      </c>
      <c r="H8231" s="23">
        <v>0</v>
      </c>
      <c r="I8231" s="27" t="s">
        <v>13539</v>
      </c>
      <c r="J8231" s="28" t="s">
        <v>13538</v>
      </c>
      <c r="K8231" s="17" t="str">
        <f>IF((LEN(relatorio_Ananindeua3[[#This Row],[CIF/CPF/CNPJ]])=14),relatorio_Ananindeua3[[#This Row],[CIF/CPF/CNPJ]],relatorio_Ananindeua3[[#This Row],[Coluna2]])</f>
        <v>33235076000155</v>
      </c>
      <c r="L8231" s="17" t="str">
        <f t="shared" si="129"/>
        <v>332******55</v>
      </c>
    </row>
    <row r="8232" spans="1:12" x14ac:dyDescent="0.25">
      <c r="A8232" s="29" t="s">
        <v>14343</v>
      </c>
      <c r="B8232" s="29" t="s">
        <v>14344</v>
      </c>
      <c r="C8232" s="29" t="s">
        <v>32</v>
      </c>
      <c r="D8232" s="24" t="s">
        <v>14345</v>
      </c>
      <c r="E8232" s="25" t="s">
        <v>13537</v>
      </c>
      <c r="F8232" s="30" t="s">
        <v>16</v>
      </c>
      <c r="G8232" s="30" t="s">
        <v>14</v>
      </c>
      <c r="H8232" s="23">
        <v>0</v>
      </c>
      <c r="I8232" s="27" t="s">
        <v>13539</v>
      </c>
      <c r="J8232" s="28" t="s">
        <v>13538</v>
      </c>
      <c r="K8232" s="17" t="str">
        <f>IF((LEN(relatorio_Ananindeua3[[#This Row],[CIF/CPF/CNPJ]])=14),relatorio_Ananindeua3[[#This Row],[CIF/CPF/CNPJ]],relatorio_Ananindeua3[[#This Row],[Coluna2]])</f>
        <v>54671008000109</v>
      </c>
      <c r="L8232" s="17" t="str">
        <f t="shared" si="129"/>
        <v>546******09</v>
      </c>
    </row>
    <row r="8233" spans="1:12" x14ac:dyDescent="0.25">
      <c r="A8233" s="29" t="s">
        <v>14346</v>
      </c>
      <c r="B8233" s="29" t="s">
        <v>14347</v>
      </c>
      <c r="C8233" s="29" t="s">
        <v>32</v>
      </c>
      <c r="D8233" s="24" t="s">
        <v>14348</v>
      </c>
      <c r="E8233" s="25" t="s">
        <v>13537</v>
      </c>
      <c r="F8233" s="30" t="s">
        <v>16</v>
      </c>
      <c r="G8233" s="30" t="s">
        <v>14</v>
      </c>
      <c r="H8233" s="23">
        <v>0</v>
      </c>
      <c r="I8233" s="27" t="s">
        <v>13539</v>
      </c>
      <c r="J8233" s="28" t="s">
        <v>13538</v>
      </c>
      <c r="K8233" s="17" t="str">
        <f>IF((LEN(relatorio_Ananindeua3[[#This Row],[CIF/CPF/CNPJ]])=14),relatorio_Ananindeua3[[#This Row],[CIF/CPF/CNPJ]],relatorio_Ananindeua3[[#This Row],[Coluna2]])</f>
        <v>54681276000101</v>
      </c>
      <c r="L8233" s="17" t="str">
        <f t="shared" si="129"/>
        <v>546******01</v>
      </c>
    </row>
    <row r="8234" spans="1:12" x14ac:dyDescent="0.25">
      <c r="A8234" s="29" t="s">
        <v>14349</v>
      </c>
      <c r="B8234" s="29" t="s">
        <v>14350</v>
      </c>
      <c r="C8234" s="29" t="s">
        <v>32</v>
      </c>
      <c r="D8234" s="24" t="s">
        <v>14351</v>
      </c>
      <c r="E8234" s="25" t="s">
        <v>13537</v>
      </c>
      <c r="F8234" s="30" t="s">
        <v>16</v>
      </c>
      <c r="G8234" s="30" t="s">
        <v>14</v>
      </c>
      <c r="H8234" s="23">
        <v>0</v>
      </c>
      <c r="I8234" s="27" t="s">
        <v>13539</v>
      </c>
      <c r="J8234" s="28" t="s">
        <v>13538</v>
      </c>
      <c r="K8234" s="17" t="str">
        <f>IF((LEN(relatorio_Ananindeua3[[#This Row],[CIF/CPF/CNPJ]])=14),relatorio_Ananindeua3[[#This Row],[CIF/CPF/CNPJ]],relatorio_Ananindeua3[[#This Row],[Coluna2]])</f>
        <v>54676228000125</v>
      </c>
      <c r="L8234" s="17" t="str">
        <f t="shared" si="129"/>
        <v>546******25</v>
      </c>
    </row>
    <row r="8235" spans="1:12" x14ac:dyDescent="0.25">
      <c r="A8235" s="29" t="s">
        <v>14352</v>
      </c>
      <c r="B8235" s="29" t="s">
        <v>14353</v>
      </c>
      <c r="C8235" s="29" t="s">
        <v>34</v>
      </c>
      <c r="D8235" s="24" t="s">
        <v>14354</v>
      </c>
      <c r="E8235" s="25" t="s">
        <v>13537</v>
      </c>
      <c r="F8235" s="30" t="s">
        <v>16</v>
      </c>
      <c r="G8235" s="30" t="s">
        <v>14</v>
      </c>
      <c r="H8235" s="23">
        <v>0</v>
      </c>
      <c r="I8235" s="27" t="s">
        <v>13539</v>
      </c>
      <c r="J8235" s="28" t="s">
        <v>13538</v>
      </c>
      <c r="K8235" s="17" t="str">
        <f>IF((LEN(relatorio_Ananindeua3[[#This Row],[CIF/CPF/CNPJ]])=14),relatorio_Ananindeua3[[#This Row],[CIF/CPF/CNPJ]],relatorio_Ananindeua3[[#This Row],[Coluna2]])</f>
        <v>44847405000135</v>
      </c>
      <c r="L8235" s="17" t="str">
        <f t="shared" si="129"/>
        <v>448******35</v>
      </c>
    </row>
    <row r="8236" spans="1:12" x14ac:dyDescent="0.25">
      <c r="A8236" s="29" t="s">
        <v>14355</v>
      </c>
      <c r="B8236" s="29" t="s">
        <v>14356</v>
      </c>
      <c r="C8236" s="29" t="s">
        <v>32</v>
      </c>
      <c r="D8236" s="24" t="s">
        <v>14357</v>
      </c>
      <c r="E8236" s="25" t="s">
        <v>13537</v>
      </c>
      <c r="F8236" s="30" t="s">
        <v>16</v>
      </c>
      <c r="G8236" s="30" t="s">
        <v>14</v>
      </c>
      <c r="H8236" s="23">
        <v>0</v>
      </c>
      <c r="I8236" s="27" t="s">
        <v>13539</v>
      </c>
      <c r="J8236" s="28" t="s">
        <v>13538</v>
      </c>
      <c r="K8236" s="17" t="str">
        <f>IF((LEN(relatorio_Ananindeua3[[#This Row],[CIF/CPF/CNPJ]])=14),relatorio_Ananindeua3[[#This Row],[CIF/CPF/CNPJ]],relatorio_Ananindeua3[[#This Row],[Coluna2]])</f>
        <v>54679263000106</v>
      </c>
      <c r="L8236" s="17" t="str">
        <f t="shared" si="129"/>
        <v>546******06</v>
      </c>
    </row>
    <row r="8237" spans="1:12" x14ac:dyDescent="0.25">
      <c r="A8237" s="29" t="s">
        <v>14358</v>
      </c>
      <c r="B8237" s="29" t="s">
        <v>14359</v>
      </c>
      <c r="C8237" s="29" t="s">
        <v>32</v>
      </c>
      <c r="D8237" s="24" t="s">
        <v>14360</v>
      </c>
      <c r="E8237" s="25" t="s">
        <v>13537</v>
      </c>
      <c r="F8237" s="30" t="s">
        <v>16</v>
      </c>
      <c r="G8237" s="30" t="s">
        <v>14</v>
      </c>
      <c r="H8237" s="23">
        <v>0</v>
      </c>
      <c r="I8237" s="27" t="s">
        <v>13539</v>
      </c>
      <c r="J8237" s="28" t="s">
        <v>13538</v>
      </c>
      <c r="K8237" s="17" t="str">
        <f>IF((LEN(relatorio_Ananindeua3[[#This Row],[CIF/CPF/CNPJ]])=14),relatorio_Ananindeua3[[#This Row],[CIF/CPF/CNPJ]],relatorio_Ananindeua3[[#This Row],[Coluna2]])</f>
        <v>54669774000139</v>
      </c>
      <c r="L8237" s="17" t="str">
        <f t="shared" si="129"/>
        <v>546******39</v>
      </c>
    </row>
    <row r="8238" spans="1:12" x14ac:dyDescent="0.25">
      <c r="A8238" s="29" t="s">
        <v>14361</v>
      </c>
      <c r="B8238" s="29" t="s">
        <v>14362</v>
      </c>
      <c r="C8238" s="29" t="s">
        <v>32</v>
      </c>
      <c r="D8238" s="24" t="s">
        <v>14363</v>
      </c>
      <c r="E8238" s="25" t="s">
        <v>13537</v>
      </c>
      <c r="F8238" s="30" t="s">
        <v>16</v>
      </c>
      <c r="G8238" s="30" t="s">
        <v>14</v>
      </c>
      <c r="H8238" s="23">
        <v>0</v>
      </c>
      <c r="I8238" s="27" t="s">
        <v>13539</v>
      </c>
      <c r="J8238" s="28" t="s">
        <v>13538</v>
      </c>
      <c r="K8238" s="17" t="str">
        <f>IF((LEN(relatorio_Ananindeua3[[#This Row],[CIF/CPF/CNPJ]])=14),relatorio_Ananindeua3[[#This Row],[CIF/CPF/CNPJ]],relatorio_Ananindeua3[[#This Row],[Coluna2]])</f>
        <v>54682007000160</v>
      </c>
      <c r="L8238" s="17" t="str">
        <f t="shared" si="129"/>
        <v>546******60</v>
      </c>
    </row>
    <row r="8239" spans="1:12" x14ac:dyDescent="0.25">
      <c r="A8239" s="29" t="s">
        <v>14159</v>
      </c>
      <c r="B8239" s="29" t="s">
        <v>14160</v>
      </c>
      <c r="C8239" s="29" t="s">
        <v>34</v>
      </c>
      <c r="D8239" s="24" t="s">
        <v>14364</v>
      </c>
      <c r="E8239" s="25" t="s">
        <v>13537</v>
      </c>
      <c r="F8239" s="30" t="s">
        <v>16</v>
      </c>
      <c r="G8239" s="30" t="s">
        <v>14</v>
      </c>
      <c r="H8239" s="23">
        <v>0</v>
      </c>
      <c r="I8239" s="27" t="s">
        <v>13539</v>
      </c>
      <c r="J8239" s="28" t="s">
        <v>13538</v>
      </c>
      <c r="K8239" s="17" t="str">
        <f>IF((LEN(relatorio_Ananindeua3[[#This Row],[CIF/CPF/CNPJ]])=14),relatorio_Ananindeua3[[#This Row],[CIF/CPF/CNPJ]],relatorio_Ananindeua3[[#This Row],[Coluna2]])</f>
        <v>54662649000105</v>
      </c>
      <c r="L8239" s="17" t="str">
        <f t="shared" si="129"/>
        <v>546******05</v>
      </c>
    </row>
    <row r="8240" spans="1:12" x14ac:dyDescent="0.25">
      <c r="A8240" s="29" t="s">
        <v>14365</v>
      </c>
      <c r="B8240" s="29" t="s">
        <v>14366</v>
      </c>
      <c r="C8240" s="29" t="s">
        <v>32</v>
      </c>
      <c r="D8240" s="24" t="s">
        <v>14367</v>
      </c>
      <c r="E8240" s="25" t="s">
        <v>13537</v>
      </c>
      <c r="F8240" s="30" t="s">
        <v>16</v>
      </c>
      <c r="G8240" s="30" t="s">
        <v>14</v>
      </c>
      <c r="H8240" s="23">
        <v>0</v>
      </c>
      <c r="I8240" s="27" t="s">
        <v>13539</v>
      </c>
      <c r="J8240" s="28" t="s">
        <v>13538</v>
      </c>
      <c r="K8240" s="17" t="str">
        <f>IF((LEN(relatorio_Ananindeua3[[#This Row],[CIF/CPF/CNPJ]])=14),relatorio_Ananindeua3[[#This Row],[CIF/CPF/CNPJ]],relatorio_Ananindeua3[[#This Row],[Coluna2]])</f>
        <v>54678832000190</v>
      </c>
      <c r="L8240" s="17" t="str">
        <f t="shared" si="129"/>
        <v>546******90</v>
      </c>
    </row>
    <row r="8241" spans="1:12" x14ac:dyDescent="0.25">
      <c r="A8241" s="29" t="s">
        <v>14368</v>
      </c>
      <c r="B8241" s="29" t="s">
        <v>14369</v>
      </c>
      <c r="C8241" s="29" t="s">
        <v>32</v>
      </c>
      <c r="D8241" s="24" t="s">
        <v>14370</v>
      </c>
      <c r="E8241" s="25" t="s">
        <v>13537</v>
      </c>
      <c r="F8241" s="30" t="s">
        <v>16</v>
      </c>
      <c r="G8241" s="30" t="s">
        <v>14</v>
      </c>
      <c r="H8241" s="23">
        <v>0</v>
      </c>
      <c r="I8241" s="27" t="s">
        <v>13539</v>
      </c>
      <c r="J8241" s="28" t="s">
        <v>13538</v>
      </c>
      <c r="K8241" s="17" t="str">
        <f>IF((LEN(relatorio_Ananindeua3[[#This Row],[CIF/CPF/CNPJ]])=14),relatorio_Ananindeua3[[#This Row],[CIF/CPF/CNPJ]],relatorio_Ananindeua3[[#This Row],[Coluna2]])</f>
        <v>54671737000165</v>
      </c>
      <c r="L8241" s="17" t="str">
        <f t="shared" si="129"/>
        <v>546******65</v>
      </c>
    </row>
    <row r="8242" spans="1:12" x14ac:dyDescent="0.25">
      <c r="A8242" s="29" t="s">
        <v>14371</v>
      </c>
      <c r="B8242" s="29" t="s">
        <v>14372</v>
      </c>
      <c r="C8242" s="29" t="s">
        <v>32</v>
      </c>
      <c r="D8242" s="24" t="s">
        <v>14373</v>
      </c>
      <c r="E8242" s="25" t="s">
        <v>13537</v>
      </c>
      <c r="F8242" s="30" t="s">
        <v>16</v>
      </c>
      <c r="G8242" s="30" t="s">
        <v>14</v>
      </c>
      <c r="H8242" s="23">
        <v>0</v>
      </c>
      <c r="I8242" s="27" t="s">
        <v>13539</v>
      </c>
      <c r="J8242" s="28" t="s">
        <v>13538</v>
      </c>
      <c r="K8242" s="17" t="str">
        <f>IF((LEN(relatorio_Ananindeua3[[#This Row],[CIF/CPF/CNPJ]])=14),relatorio_Ananindeua3[[#This Row],[CIF/CPF/CNPJ]],relatorio_Ananindeua3[[#This Row],[Coluna2]])</f>
        <v>54674226000105</v>
      </c>
      <c r="L8242" s="17" t="str">
        <f t="shared" si="129"/>
        <v>546******05</v>
      </c>
    </row>
    <row r="8243" spans="1:12" x14ac:dyDescent="0.25">
      <c r="A8243" s="29" t="s">
        <v>14374</v>
      </c>
      <c r="B8243" s="29" t="s">
        <v>14375</v>
      </c>
      <c r="C8243" s="29" t="s">
        <v>32</v>
      </c>
      <c r="D8243" s="24" t="s">
        <v>14376</v>
      </c>
      <c r="E8243" s="25" t="s">
        <v>13537</v>
      </c>
      <c r="F8243" s="30" t="s">
        <v>16</v>
      </c>
      <c r="G8243" s="30" t="s">
        <v>14</v>
      </c>
      <c r="H8243" s="23">
        <v>0</v>
      </c>
      <c r="I8243" s="27" t="s">
        <v>13539</v>
      </c>
      <c r="J8243" s="28" t="s">
        <v>13538</v>
      </c>
      <c r="K8243" s="17" t="str">
        <f>IF((LEN(relatorio_Ananindeua3[[#This Row],[CIF/CPF/CNPJ]])=14),relatorio_Ananindeua3[[#This Row],[CIF/CPF/CNPJ]],relatorio_Ananindeua3[[#This Row],[Coluna2]])</f>
        <v>54684224000199</v>
      </c>
      <c r="L8243" s="17" t="str">
        <f t="shared" si="129"/>
        <v>546******99</v>
      </c>
    </row>
    <row r="8244" spans="1:12" x14ac:dyDescent="0.25">
      <c r="A8244" s="29" t="s">
        <v>14377</v>
      </c>
      <c r="B8244" s="29" t="s">
        <v>14378</v>
      </c>
      <c r="C8244" s="29" t="s">
        <v>34</v>
      </c>
      <c r="D8244" s="24" t="s">
        <v>14379</v>
      </c>
      <c r="E8244" s="25" t="s">
        <v>13537</v>
      </c>
      <c r="F8244" s="30" t="s">
        <v>16</v>
      </c>
      <c r="G8244" s="30" t="s">
        <v>13496</v>
      </c>
      <c r="H8244" s="23">
        <v>0</v>
      </c>
      <c r="I8244" s="27" t="s">
        <v>13539</v>
      </c>
      <c r="J8244" s="28" t="s">
        <v>13538</v>
      </c>
      <c r="K8244" s="17" t="str">
        <f>IF((LEN(relatorio_Ananindeua3[[#This Row],[CIF/CPF/CNPJ]])=14),relatorio_Ananindeua3[[#This Row],[CIF/CPF/CNPJ]],relatorio_Ananindeua3[[#This Row],[Coluna2]])</f>
        <v>29192926000108</v>
      </c>
      <c r="L8244" s="17" t="str">
        <f t="shared" si="129"/>
        <v>291******08</v>
      </c>
    </row>
    <row r="8245" spans="1:12" x14ac:dyDescent="0.25">
      <c r="A8245" s="29" t="s">
        <v>14380</v>
      </c>
      <c r="B8245" s="29" t="s">
        <v>14381</v>
      </c>
      <c r="C8245" s="29" t="s">
        <v>18</v>
      </c>
      <c r="D8245" s="24" t="s">
        <v>14382</v>
      </c>
      <c r="E8245" s="25" t="s">
        <v>13537</v>
      </c>
      <c r="F8245" s="30" t="s">
        <v>16</v>
      </c>
      <c r="G8245" s="30" t="s">
        <v>14</v>
      </c>
      <c r="H8245" s="23">
        <v>0</v>
      </c>
      <c r="I8245" s="27" t="s">
        <v>13539</v>
      </c>
      <c r="J8245" s="28">
        <v>186.61</v>
      </c>
      <c r="K8245" s="17" t="str">
        <f>IF((LEN(relatorio_Ananindeua3[[#This Row],[CIF/CPF/CNPJ]])=14),relatorio_Ananindeua3[[#This Row],[CIF/CPF/CNPJ]],relatorio_Ananindeua3[[#This Row],[Coluna2]])</f>
        <v>22720363000134</v>
      </c>
      <c r="L8245" s="17" t="str">
        <f t="shared" si="129"/>
        <v>227******34</v>
      </c>
    </row>
    <row r="8246" spans="1:12" x14ac:dyDescent="0.25">
      <c r="A8246" s="29" t="s">
        <v>14383</v>
      </c>
      <c r="B8246" s="29" t="s">
        <v>14384</v>
      </c>
      <c r="C8246" s="29" t="s">
        <v>18</v>
      </c>
      <c r="D8246" s="24" t="s">
        <v>14385</v>
      </c>
      <c r="E8246" s="25" t="s">
        <v>13537</v>
      </c>
      <c r="F8246" s="30" t="s">
        <v>16</v>
      </c>
      <c r="G8246" s="30" t="s">
        <v>14</v>
      </c>
      <c r="H8246" s="23">
        <v>0</v>
      </c>
      <c r="I8246" s="27" t="s">
        <v>13539</v>
      </c>
      <c r="J8246" s="28">
        <v>172</v>
      </c>
      <c r="K8246" s="17" t="str">
        <f>IF((LEN(relatorio_Ananindeua3[[#This Row],[CIF/CPF/CNPJ]])=14),relatorio_Ananindeua3[[#This Row],[CIF/CPF/CNPJ]],relatorio_Ananindeua3[[#This Row],[Coluna2]])</f>
        <v>21449409000160</v>
      </c>
      <c r="L8246" s="17" t="str">
        <f t="shared" si="129"/>
        <v>214******60</v>
      </c>
    </row>
    <row r="8247" spans="1:12" x14ac:dyDescent="0.25">
      <c r="A8247" s="29" t="s">
        <v>14386</v>
      </c>
      <c r="B8247" s="29" t="s">
        <v>14387</v>
      </c>
      <c r="C8247" s="29" t="s">
        <v>18</v>
      </c>
      <c r="D8247" s="24" t="s">
        <v>14388</v>
      </c>
      <c r="E8247" s="25" t="s">
        <v>13537</v>
      </c>
      <c r="F8247" s="30" t="s">
        <v>16</v>
      </c>
      <c r="G8247" s="30" t="s">
        <v>14</v>
      </c>
      <c r="H8247" s="23">
        <v>0</v>
      </c>
      <c r="I8247" s="27" t="s">
        <v>13539</v>
      </c>
      <c r="J8247" s="28">
        <v>186.61</v>
      </c>
      <c r="K8247" s="17" t="str">
        <f>IF((LEN(relatorio_Ananindeua3[[#This Row],[CIF/CPF/CNPJ]])=14),relatorio_Ananindeua3[[#This Row],[CIF/CPF/CNPJ]],relatorio_Ananindeua3[[#This Row],[Coluna2]])</f>
        <v>19283539000123</v>
      </c>
      <c r="L8247" s="17" t="str">
        <f t="shared" si="129"/>
        <v>192******23</v>
      </c>
    </row>
    <row r="8248" spans="1:12" x14ac:dyDescent="0.25">
      <c r="A8248" s="29" t="s">
        <v>14389</v>
      </c>
      <c r="B8248" s="29" t="s">
        <v>14390</v>
      </c>
      <c r="C8248" s="29" t="s">
        <v>18</v>
      </c>
      <c r="D8248" s="24" t="s">
        <v>14391</v>
      </c>
      <c r="E8248" s="25" t="s">
        <v>13537</v>
      </c>
      <c r="F8248" s="30" t="s">
        <v>16</v>
      </c>
      <c r="G8248" s="30" t="s">
        <v>14</v>
      </c>
      <c r="H8248" s="23">
        <v>0</v>
      </c>
      <c r="I8248" s="27" t="s">
        <v>13539</v>
      </c>
      <c r="J8248" s="28">
        <v>186.61</v>
      </c>
      <c r="K8248" s="17" t="str">
        <f>IF((LEN(relatorio_Ananindeua3[[#This Row],[CIF/CPF/CNPJ]])=14),relatorio_Ananindeua3[[#This Row],[CIF/CPF/CNPJ]],relatorio_Ananindeua3[[#This Row],[Coluna2]])</f>
        <v>17327331000133</v>
      </c>
      <c r="L8248" s="17" t="str">
        <f t="shared" si="129"/>
        <v>173******33</v>
      </c>
    </row>
    <row r="8249" spans="1:12" x14ac:dyDescent="0.25">
      <c r="A8249" s="29" t="s">
        <v>6904</v>
      </c>
      <c r="B8249" s="29" t="s">
        <v>6905</v>
      </c>
      <c r="C8249" s="29" t="s">
        <v>20</v>
      </c>
      <c r="D8249" s="24" t="s">
        <v>14392</v>
      </c>
      <c r="E8249" s="25" t="s">
        <v>13537</v>
      </c>
      <c r="F8249" s="30" t="s">
        <v>19</v>
      </c>
      <c r="G8249" s="30" t="s">
        <v>13496</v>
      </c>
      <c r="H8249" s="23">
        <v>0</v>
      </c>
      <c r="I8249" s="27" t="s">
        <v>13539</v>
      </c>
      <c r="J8249" s="28">
        <v>122.5</v>
      </c>
      <c r="K8249" s="17" t="str">
        <f>IF((LEN(relatorio_Ananindeua3[[#This Row],[CIF/CPF/CNPJ]])=14),relatorio_Ananindeua3[[#This Row],[CIF/CPF/CNPJ]],relatorio_Ananindeua3[[#This Row],[Coluna2]])</f>
        <v>46201083002393</v>
      </c>
      <c r="L8249" s="17" t="str">
        <f t="shared" si="129"/>
        <v>462******93</v>
      </c>
    </row>
    <row r="8250" spans="1:12" x14ac:dyDescent="0.25">
      <c r="A8250" s="29" t="s">
        <v>14393</v>
      </c>
      <c r="B8250" s="29" t="s">
        <v>14394</v>
      </c>
      <c r="C8250" s="29" t="s">
        <v>32</v>
      </c>
      <c r="D8250" s="24" t="s">
        <v>14395</v>
      </c>
      <c r="E8250" s="25" t="s">
        <v>13537</v>
      </c>
      <c r="F8250" s="30" t="s">
        <v>16</v>
      </c>
      <c r="G8250" s="30" t="s">
        <v>14</v>
      </c>
      <c r="H8250" s="23">
        <v>0</v>
      </c>
      <c r="I8250" s="27" t="s">
        <v>13539</v>
      </c>
      <c r="J8250" s="28" t="s">
        <v>13538</v>
      </c>
      <c r="K8250" s="17" t="str">
        <f>IF((LEN(relatorio_Ananindeua3[[#This Row],[CIF/CPF/CNPJ]])=14),relatorio_Ananindeua3[[#This Row],[CIF/CPF/CNPJ]],relatorio_Ananindeua3[[#This Row],[Coluna2]])</f>
        <v>54685313000150</v>
      </c>
      <c r="L8250" s="17" t="str">
        <f t="shared" si="129"/>
        <v>546******50</v>
      </c>
    </row>
    <row r="8251" spans="1:12" x14ac:dyDescent="0.25">
      <c r="A8251" s="29" t="s">
        <v>14396</v>
      </c>
      <c r="B8251" s="29" t="s">
        <v>14397</v>
      </c>
      <c r="C8251" s="29" t="s">
        <v>34</v>
      </c>
      <c r="D8251" s="24" t="s">
        <v>14398</v>
      </c>
      <c r="E8251" s="25" t="s">
        <v>13537</v>
      </c>
      <c r="F8251" s="30" t="s">
        <v>16</v>
      </c>
      <c r="G8251" s="30" t="s">
        <v>14</v>
      </c>
      <c r="H8251" s="23">
        <v>0</v>
      </c>
      <c r="I8251" s="27" t="s">
        <v>13539</v>
      </c>
      <c r="J8251" s="28" t="s">
        <v>13538</v>
      </c>
      <c r="K8251" s="17" t="str">
        <f>IF((LEN(relatorio_Ananindeua3[[#This Row],[CIF/CPF/CNPJ]])=14),relatorio_Ananindeua3[[#This Row],[CIF/CPF/CNPJ]],relatorio_Ananindeua3[[#This Row],[Coluna2]])</f>
        <v>49094738000154</v>
      </c>
      <c r="L8251" s="17" t="str">
        <f t="shared" si="129"/>
        <v>490******54</v>
      </c>
    </row>
    <row r="8252" spans="1:12" x14ac:dyDescent="0.25">
      <c r="A8252" s="29" t="s">
        <v>14399</v>
      </c>
      <c r="B8252" s="29" t="s">
        <v>14400</v>
      </c>
      <c r="C8252" s="29" t="s">
        <v>32</v>
      </c>
      <c r="D8252" s="24" t="s">
        <v>14401</v>
      </c>
      <c r="E8252" s="25" t="s">
        <v>13537</v>
      </c>
      <c r="F8252" s="30" t="s">
        <v>16</v>
      </c>
      <c r="G8252" s="30" t="s">
        <v>14</v>
      </c>
      <c r="H8252" s="23">
        <v>0</v>
      </c>
      <c r="I8252" s="27" t="s">
        <v>13539</v>
      </c>
      <c r="J8252" s="28" t="s">
        <v>13538</v>
      </c>
      <c r="K8252" s="17" t="str">
        <f>IF((LEN(relatorio_Ananindeua3[[#This Row],[CIF/CPF/CNPJ]])=14),relatorio_Ananindeua3[[#This Row],[CIF/CPF/CNPJ]],relatorio_Ananindeua3[[#This Row],[Coluna2]])</f>
        <v>54692253000100</v>
      </c>
      <c r="L8252" s="17" t="str">
        <f t="shared" si="129"/>
        <v>546******00</v>
      </c>
    </row>
    <row r="8253" spans="1:12" x14ac:dyDescent="0.25">
      <c r="A8253" s="29" t="s">
        <v>14402</v>
      </c>
      <c r="B8253" s="29" t="s">
        <v>14403</v>
      </c>
      <c r="C8253" s="29" t="s">
        <v>32</v>
      </c>
      <c r="D8253" s="24" t="s">
        <v>14404</v>
      </c>
      <c r="E8253" s="25" t="s">
        <v>13537</v>
      </c>
      <c r="F8253" s="30" t="s">
        <v>16</v>
      </c>
      <c r="G8253" s="30" t="s">
        <v>14</v>
      </c>
      <c r="H8253" s="23">
        <v>0</v>
      </c>
      <c r="I8253" s="27" t="s">
        <v>13539</v>
      </c>
      <c r="J8253" s="28" t="s">
        <v>13538</v>
      </c>
      <c r="K8253" s="17" t="str">
        <f>IF((LEN(relatorio_Ananindeua3[[#This Row],[CIF/CPF/CNPJ]])=14),relatorio_Ananindeua3[[#This Row],[CIF/CPF/CNPJ]],relatorio_Ananindeua3[[#This Row],[Coluna2]])</f>
        <v>54692662000107</v>
      </c>
      <c r="L8253" s="17" t="str">
        <f t="shared" si="129"/>
        <v>546******07</v>
      </c>
    </row>
    <row r="8254" spans="1:12" x14ac:dyDescent="0.25">
      <c r="A8254" s="29" t="s">
        <v>14405</v>
      </c>
      <c r="B8254" s="29" t="s">
        <v>14406</v>
      </c>
      <c r="C8254" s="29" t="s">
        <v>32</v>
      </c>
      <c r="D8254" s="24" t="s">
        <v>14407</v>
      </c>
      <c r="E8254" s="25" t="s">
        <v>13537</v>
      </c>
      <c r="F8254" s="30" t="s">
        <v>16</v>
      </c>
      <c r="G8254" s="30" t="s">
        <v>14</v>
      </c>
      <c r="H8254" s="23">
        <v>0</v>
      </c>
      <c r="I8254" s="27" t="s">
        <v>13539</v>
      </c>
      <c r="J8254" s="28" t="s">
        <v>13538</v>
      </c>
      <c r="K8254" s="17" t="str">
        <f>IF((LEN(relatorio_Ananindeua3[[#This Row],[CIF/CPF/CNPJ]])=14),relatorio_Ananindeua3[[#This Row],[CIF/CPF/CNPJ]],relatorio_Ananindeua3[[#This Row],[Coluna2]])</f>
        <v>54701014000161</v>
      </c>
      <c r="L8254" s="17" t="str">
        <f t="shared" si="129"/>
        <v>547******61</v>
      </c>
    </row>
    <row r="8255" spans="1:12" x14ac:dyDescent="0.25">
      <c r="A8255" s="29" t="s">
        <v>14408</v>
      </c>
      <c r="B8255" s="29" t="s">
        <v>14409</v>
      </c>
      <c r="C8255" s="29" t="s">
        <v>32</v>
      </c>
      <c r="D8255" s="24" t="s">
        <v>14410</v>
      </c>
      <c r="E8255" s="25" t="s">
        <v>13537</v>
      </c>
      <c r="F8255" s="30" t="s">
        <v>16</v>
      </c>
      <c r="G8255" s="30" t="s">
        <v>14</v>
      </c>
      <c r="H8255" s="23">
        <v>0</v>
      </c>
      <c r="I8255" s="27" t="s">
        <v>13539</v>
      </c>
      <c r="J8255" s="28" t="s">
        <v>13538</v>
      </c>
      <c r="K8255" s="17" t="str">
        <f>IF((LEN(relatorio_Ananindeua3[[#This Row],[CIF/CPF/CNPJ]])=14),relatorio_Ananindeua3[[#This Row],[CIF/CPF/CNPJ]],relatorio_Ananindeua3[[#This Row],[Coluna2]])</f>
        <v>54698490000170</v>
      </c>
      <c r="L8255" s="17" t="str">
        <f t="shared" si="129"/>
        <v>546******70</v>
      </c>
    </row>
    <row r="8256" spans="1:12" x14ac:dyDescent="0.25">
      <c r="A8256" s="29" t="s">
        <v>12368</v>
      </c>
      <c r="B8256" s="29" t="s">
        <v>12369</v>
      </c>
      <c r="C8256" s="29" t="s">
        <v>34</v>
      </c>
      <c r="D8256" s="24" t="s">
        <v>14411</v>
      </c>
      <c r="E8256" s="25" t="s">
        <v>13537</v>
      </c>
      <c r="F8256" s="30" t="s">
        <v>16</v>
      </c>
      <c r="G8256" s="30" t="s">
        <v>14</v>
      </c>
      <c r="H8256" s="23">
        <v>0</v>
      </c>
      <c r="I8256" s="27" t="s">
        <v>13539</v>
      </c>
      <c r="J8256" s="28" t="s">
        <v>13538</v>
      </c>
      <c r="K8256" s="17" t="str">
        <f>IF((LEN(relatorio_Ananindeua3[[#This Row],[CIF/CPF/CNPJ]])=14),relatorio_Ananindeua3[[#This Row],[CIF/CPF/CNPJ]],relatorio_Ananindeua3[[#This Row],[Coluna2]])</f>
        <v>54139231000100</v>
      </c>
      <c r="L8256" s="17" t="str">
        <f t="shared" si="129"/>
        <v>541******00</v>
      </c>
    </row>
    <row r="8257" spans="1:12" x14ac:dyDescent="0.25">
      <c r="A8257" s="29" t="s">
        <v>14412</v>
      </c>
      <c r="B8257" s="29" t="s">
        <v>14413</v>
      </c>
      <c r="C8257" s="29" t="s">
        <v>34</v>
      </c>
      <c r="D8257" s="24" t="s">
        <v>14414</v>
      </c>
      <c r="E8257" s="25" t="s">
        <v>13537</v>
      </c>
      <c r="F8257" s="30" t="s">
        <v>16</v>
      </c>
      <c r="G8257" s="30" t="s">
        <v>14</v>
      </c>
      <c r="H8257" s="23">
        <v>0</v>
      </c>
      <c r="I8257" s="27" t="s">
        <v>13539</v>
      </c>
      <c r="J8257" s="28" t="s">
        <v>13538</v>
      </c>
      <c r="K8257" s="17" t="str">
        <f>IF((LEN(relatorio_Ananindeua3[[#This Row],[CIF/CPF/CNPJ]])=14),relatorio_Ananindeua3[[#This Row],[CIF/CPF/CNPJ]],relatorio_Ananindeua3[[#This Row],[Coluna2]])</f>
        <v>52763212000124</v>
      </c>
      <c r="L8257" s="17" t="str">
        <f t="shared" si="129"/>
        <v>527******24</v>
      </c>
    </row>
    <row r="8258" spans="1:12" x14ac:dyDescent="0.25">
      <c r="A8258" s="29" t="s">
        <v>13312</v>
      </c>
      <c r="B8258" s="29" t="s">
        <v>13313</v>
      </c>
      <c r="C8258" s="29" t="s">
        <v>34</v>
      </c>
      <c r="D8258" s="24" t="s">
        <v>14415</v>
      </c>
      <c r="E8258" s="25" t="s">
        <v>13537</v>
      </c>
      <c r="F8258" s="30" t="s">
        <v>16</v>
      </c>
      <c r="G8258" s="30" t="s">
        <v>14</v>
      </c>
      <c r="H8258" s="23">
        <v>0</v>
      </c>
      <c r="I8258" s="27" t="s">
        <v>13539</v>
      </c>
      <c r="J8258" s="28" t="s">
        <v>13538</v>
      </c>
      <c r="K8258" s="17" t="str">
        <f>IF((LEN(relatorio_Ananindeua3[[#This Row],[CIF/CPF/CNPJ]])=14),relatorio_Ananindeua3[[#This Row],[CIF/CPF/CNPJ]],relatorio_Ananindeua3[[#This Row],[Coluna2]])</f>
        <v>54485898000164</v>
      </c>
      <c r="L8258" s="17" t="str">
        <f t="shared" si="129"/>
        <v>544******64</v>
      </c>
    </row>
    <row r="8259" spans="1:12" x14ac:dyDescent="0.25">
      <c r="A8259" s="29" t="s">
        <v>11600</v>
      </c>
      <c r="B8259" s="29" t="s">
        <v>11601</v>
      </c>
      <c r="C8259" s="29" t="s">
        <v>34</v>
      </c>
      <c r="D8259" s="24" t="s">
        <v>14416</v>
      </c>
      <c r="E8259" s="25" t="s">
        <v>13537</v>
      </c>
      <c r="F8259" s="30" t="s">
        <v>16</v>
      </c>
      <c r="G8259" s="30" t="s">
        <v>14</v>
      </c>
      <c r="H8259" s="23">
        <v>0</v>
      </c>
      <c r="I8259" s="27" t="s">
        <v>13539</v>
      </c>
      <c r="J8259" s="28" t="s">
        <v>13538</v>
      </c>
      <c r="K8259" s="17" t="str">
        <f>IF((LEN(relatorio_Ananindeua3[[#This Row],[CIF/CPF/CNPJ]])=14),relatorio_Ananindeua3[[#This Row],[CIF/CPF/CNPJ]],relatorio_Ananindeua3[[#This Row],[Coluna2]])</f>
        <v>53873556000159</v>
      </c>
      <c r="L8259" s="17" t="str">
        <f t="shared" si="129"/>
        <v>538******59</v>
      </c>
    </row>
    <row r="8260" spans="1:12" x14ac:dyDescent="0.25">
      <c r="A8260" s="29" t="s">
        <v>14417</v>
      </c>
      <c r="B8260" s="29" t="s">
        <v>14418</v>
      </c>
      <c r="C8260" s="29" t="s">
        <v>32</v>
      </c>
      <c r="D8260" s="24" t="s">
        <v>14419</v>
      </c>
      <c r="E8260" s="25" t="s">
        <v>13537</v>
      </c>
      <c r="F8260" s="30" t="s">
        <v>16</v>
      </c>
      <c r="G8260" s="30" t="s">
        <v>14</v>
      </c>
      <c r="H8260" s="23">
        <v>0</v>
      </c>
      <c r="I8260" s="27" t="s">
        <v>13539</v>
      </c>
      <c r="J8260" s="28" t="s">
        <v>13538</v>
      </c>
      <c r="K8260" s="17" t="str">
        <f>IF((LEN(relatorio_Ananindeua3[[#This Row],[CIF/CPF/CNPJ]])=14),relatorio_Ananindeua3[[#This Row],[CIF/CPF/CNPJ]],relatorio_Ananindeua3[[#This Row],[Coluna2]])</f>
        <v>54688229000190</v>
      </c>
      <c r="L8260" s="17" t="str">
        <f t="shared" si="129"/>
        <v>546******90</v>
      </c>
    </row>
    <row r="8261" spans="1:12" x14ac:dyDescent="0.25">
      <c r="A8261" s="29" t="s">
        <v>14420</v>
      </c>
      <c r="B8261" s="29" t="s">
        <v>14421</v>
      </c>
      <c r="C8261" s="29" t="s">
        <v>32</v>
      </c>
      <c r="D8261" s="24" t="s">
        <v>14422</v>
      </c>
      <c r="E8261" s="25" t="s">
        <v>13537</v>
      </c>
      <c r="F8261" s="30" t="s">
        <v>16</v>
      </c>
      <c r="G8261" s="30" t="s">
        <v>14</v>
      </c>
      <c r="H8261" s="23">
        <v>0</v>
      </c>
      <c r="I8261" s="27" t="s">
        <v>13539</v>
      </c>
      <c r="J8261" s="28" t="s">
        <v>13538</v>
      </c>
      <c r="K8261" s="17" t="str">
        <f>IF((LEN(relatorio_Ananindeua3[[#This Row],[CIF/CPF/CNPJ]])=14),relatorio_Ananindeua3[[#This Row],[CIF/CPF/CNPJ]],relatorio_Ananindeua3[[#This Row],[Coluna2]])</f>
        <v>54692689000191</v>
      </c>
      <c r="L8261" s="17" t="str">
        <f t="shared" si="129"/>
        <v>546******91</v>
      </c>
    </row>
    <row r="8262" spans="1:12" x14ac:dyDescent="0.25">
      <c r="A8262" s="29" t="s">
        <v>14423</v>
      </c>
      <c r="B8262" s="29" t="s">
        <v>14424</v>
      </c>
      <c r="C8262" s="29" t="s">
        <v>34</v>
      </c>
      <c r="D8262" s="24" t="s">
        <v>14425</v>
      </c>
      <c r="E8262" s="25" t="s">
        <v>13537</v>
      </c>
      <c r="F8262" s="30" t="s">
        <v>16</v>
      </c>
      <c r="G8262" s="30" t="s">
        <v>14</v>
      </c>
      <c r="H8262" s="23">
        <v>0</v>
      </c>
      <c r="I8262" s="27" t="s">
        <v>13539</v>
      </c>
      <c r="J8262" s="28" t="s">
        <v>13538</v>
      </c>
      <c r="K8262" s="17" t="str">
        <f>IF((LEN(relatorio_Ananindeua3[[#This Row],[CIF/CPF/CNPJ]])=14),relatorio_Ananindeua3[[#This Row],[CIF/CPF/CNPJ]],relatorio_Ananindeua3[[#This Row],[Coluna2]])</f>
        <v>52989500000100</v>
      </c>
      <c r="L8262" s="17" t="str">
        <f t="shared" si="129"/>
        <v>529******00</v>
      </c>
    </row>
    <row r="8263" spans="1:12" x14ac:dyDescent="0.25">
      <c r="A8263" s="29" t="s">
        <v>14426</v>
      </c>
      <c r="B8263" s="29" t="s">
        <v>14427</v>
      </c>
      <c r="C8263" s="29" t="s">
        <v>32</v>
      </c>
      <c r="D8263" s="24" t="s">
        <v>14428</v>
      </c>
      <c r="E8263" s="25" t="s">
        <v>13537</v>
      </c>
      <c r="F8263" s="30" t="s">
        <v>16</v>
      </c>
      <c r="G8263" s="30" t="s">
        <v>14</v>
      </c>
      <c r="H8263" s="23">
        <v>0</v>
      </c>
      <c r="I8263" s="27" t="s">
        <v>13539</v>
      </c>
      <c r="J8263" s="28" t="s">
        <v>13538</v>
      </c>
      <c r="K8263" s="17" t="str">
        <f>IF((LEN(relatorio_Ananindeua3[[#This Row],[CIF/CPF/CNPJ]])=14),relatorio_Ananindeua3[[#This Row],[CIF/CPF/CNPJ]],relatorio_Ananindeua3[[#This Row],[Coluna2]])</f>
        <v>54684405000115</v>
      </c>
      <c r="L8263" s="17" t="str">
        <f t="shared" si="129"/>
        <v>546******15</v>
      </c>
    </row>
    <row r="8264" spans="1:12" x14ac:dyDescent="0.25">
      <c r="A8264" s="29" t="s">
        <v>14429</v>
      </c>
      <c r="B8264" s="29" t="s">
        <v>14430</v>
      </c>
      <c r="C8264" s="29" t="s">
        <v>32</v>
      </c>
      <c r="D8264" s="24" t="s">
        <v>14431</v>
      </c>
      <c r="E8264" s="25" t="s">
        <v>13537</v>
      </c>
      <c r="F8264" s="30" t="s">
        <v>16</v>
      </c>
      <c r="G8264" s="30" t="s">
        <v>14</v>
      </c>
      <c r="H8264" s="23">
        <v>0</v>
      </c>
      <c r="I8264" s="27" t="s">
        <v>13539</v>
      </c>
      <c r="J8264" s="28" t="s">
        <v>13538</v>
      </c>
      <c r="K8264" s="17" t="str">
        <f>IF((LEN(relatorio_Ananindeua3[[#This Row],[CIF/CPF/CNPJ]])=14),relatorio_Ananindeua3[[#This Row],[CIF/CPF/CNPJ]],relatorio_Ananindeua3[[#This Row],[Coluna2]])</f>
        <v>54701447000117</v>
      </c>
      <c r="L8264" s="17" t="str">
        <f t="shared" si="129"/>
        <v>547******17</v>
      </c>
    </row>
    <row r="8265" spans="1:12" x14ac:dyDescent="0.25">
      <c r="A8265" s="29" t="s">
        <v>14432</v>
      </c>
      <c r="B8265" s="29" t="s">
        <v>14433</v>
      </c>
      <c r="C8265" s="29" t="s">
        <v>34</v>
      </c>
      <c r="D8265" s="24" t="s">
        <v>14434</v>
      </c>
      <c r="E8265" s="25" t="s">
        <v>13537</v>
      </c>
      <c r="F8265" s="30" t="s">
        <v>16</v>
      </c>
      <c r="G8265" s="30" t="s">
        <v>14</v>
      </c>
      <c r="H8265" s="23">
        <v>0</v>
      </c>
      <c r="I8265" s="27" t="s">
        <v>13539</v>
      </c>
      <c r="J8265" s="28" t="s">
        <v>13538</v>
      </c>
      <c r="K8265" s="17" t="str">
        <f>IF((LEN(relatorio_Ananindeua3[[#This Row],[CIF/CPF/CNPJ]])=14),relatorio_Ananindeua3[[#This Row],[CIF/CPF/CNPJ]],relatorio_Ananindeua3[[#This Row],[Coluna2]])</f>
        <v>51149327000160</v>
      </c>
      <c r="L8265" s="17" t="str">
        <f t="shared" si="129"/>
        <v>511******60</v>
      </c>
    </row>
    <row r="8266" spans="1:12" x14ac:dyDescent="0.25">
      <c r="A8266" s="29" t="s">
        <v>14435</v>
      </c>
      <c r="B8266" s="29" t="s">
        <v>14436</v>
      </c>
      <c r="C8266" s="29" t="s">
        <v>32</v>
      </c>
      <c r="D8266" s="24" t="s">
        <v>14437</v>
      </c>
      <c r="E8266" s="25" t="s">
        <v>13537</v>
      </c>
      <c r="F8266" s="30" t="s">
        <v>16</v>
      </c>
      <c r="G8266" s="30" t="s">
        <v>14</v>
      </c>
      <c r="H8266" s="23">
        <v>0</v>
      </c>
      <c r="I8266" s="27" t="s">
        <v>13539</v>
      </c>
      <c r="J8266" s="28" t="s">
        <v>13538</v>
      </c>
      <c r="K8266" s="17" t="str">
        <f>IF((LEN(relatorio_Ananindeua3[[#This Row],[CIF/CPF/CNPJ]])=14),relatorio_Ananindeua3[[#This Row],[CIF/CPF/CNPJ]],relatorio_Ananindeua3[[#This Row],[Coluna2]])</f>
        <v>54691257000166</v>
      </c>
      <c r="L8266" s="17" t="str">
        <f t="shared" si="129"/>
        <v>546******66</v>
      </c>
    </row>
    <row r="8267" spans="1:12" x14ac:dyDescent="0.25">
      <c r="A8267" s="29" t="s">
        <v>14438</v>
      </c>
      <c r="B8267" s="29" t="s">
        <v>14439</v>
      </c>
      <c r="C8267" s="29" t="s">
        <v>34</v>
      </c>
      <c r="D8267" s="24" t="s">
        <v>14440</v>
      </c>
      <c r="E8267" s="25" t="s">
        <v>13537</v>
      </c>
      <c r="F8267" s="30" t="s">
        <v>16</v>
      </c>
      <c r="G8267" s="30" t="s">
        <v>14</v>
      </c>
      <c r="H8267" s="23">
        <v>0</v>
      </c>
      <c r="I8267" s="27" t="s">
        <v>13539</v>
      </c>
      <c r="J8267" s="28" t="s">
        <v>13538</v>
      </c>
      <c r="K8267" s="17" t="str">
        <f>IF((LEN(relatorio_Ananindeua3[[#This Row],[CIF/CPF/CNPJ]])=14),relatorio_Ananindeua3[[#This Row],[CIF/CPF/CNPJ]],relatorio_Ananindeua3[[#This Row],[Coluna2]])</f>
        <v>40314884000173</v>
      </c>
      <c r="L8267" s="17" t="str">
        <f t="shared" si="129"/>
        <v>403******73</v>
      </c>
    </row>
    <row r="8268" spans="1:12" x14ac:dyDescent="0.25">
      <c r="A8268" s="29" t="s">
        <v>9322</v>
      </c>
      <c r="B8268" s="29" t="s">
        <v>9323</v>
      </c>
      <c r="C8268" s="29" t="s">
        <v>34</v>
      </c>
      <c r="D8268" s="24" t="s">
        <v>14441</v>
      </c>
      <c r="E8268" s="25" t="s">
        <v>13537</v>
      </c>
      <c r="F8268" s="30" t="s">
        <v>16</v>
      </c>
      <c r="G8268" s="30" t="s">
        <v>14</v>
      </c>
      <c r="H8268" s="23">
        <v>0</v>
      </c>
      <c r="I8268" s="27" t="s">
        <v>13539</v>
      </c>
      <c r="J8268" s="28" t="s">
        <v>13538</v>
      </c>
      <c r="K8268" s="17" t="str">
        <f>IF((LEN(relatorio_Ananindeua3[[#This Row],[CIF/CPF/CNPJ]])=14),relatorio_Ananindeua3[[#This Row],[CIF/CPF/CNPJ]],relatorio_Ananindeua3[[#This Row],[Coluna2]])</f>
        <v>51190683000128</v>
      </c>
      <c r="L8268" s="17" t="str">
        <f t="shared" si="129"/>
        <v>511******28</v>
      </c>
    </row>
    <row r="8269" spans="1:12" x14ac:dyDescent="0.25">
      <c r="A8269" s="29" t="s">
        <v>14442</v>
      </c>
      <c r="B8269" s="29" t="s">
        <v>14443</v>
      </c>
      <c r="C8269" s="29" t="s">
        <v>34</v>
      </c>
      <c r="D8269" s="24" t="s">
        <v>14444</v>
      </c>
      <c r="E8269" s="25" t="s">
        <v>13537</v>
      </c>
      <c r="F8269" s="30" t="s">
        <v>16</v>
      </c>
      <c r="G8269" s="30" t="s">
        <v>14</v>
      </c>
      <c r="H8269" s="23">
        <v>0</v>
      </c>
      <c r="I8269" s="27" t="s">
        <v>13539</v>
      </c>
      <c r="J8269" s="28" t="s">
        <v>13538</v>
      </c>
      <c r="K8269" s="17" t="str">
        <f>IF((LEN(relatorio_Ananindeua3[[#This Row],[CIF/CPF/CNPJ]])=14),relatorio_Ananindeua3[[#This Row],[CIF/CPF/CNPJ]],relatorio_Ananindeua3[[#This Row],[Coluna2]])</f>
        <v>52192373000105</v>
      </c>
      <c r="L8269" s="17" t="str">
        <f t="shared" si="129"/>
        <v>521******05</v>
      </c>
    </row>
    <row r="8270" spans="1:12" x14ac:dyDescent="0.25">
      <c r="A8270" s="29" t="s">
        <v>14445</v>
      </c>
      <c r="B8270" s="29" t="s">
        <v>14446</v>
      </c>
      <c r="C8270" s="29" t="s">
        <v>32</v>
      </c>
      <c r="D8270" s="24" t="s">
        <v>14447</v>
      </c>
      <c r="E8270" s="25" t="s">
        <v>13537</v>
      </c>
      <c r="F8270" s="30" t="s">
        <v>16</v>
      </c>
      <c r="G8270" s="30" t="s">
        <v>14</v>
      </c>
      <c r="H8270" s="23">
        <v>0</v>
      </c>
      <c r="I8270" s="27" t="s">
        <v>13539</v>
      </c>
      <c r="J8270" s="28" t="s">
        <v>13538</v>
      </c>
      <c r="K8270" s="17" t="str">
        <f>IF((LEN(relatorio_Ananindeua3[[#This Row],[CIF/CPF/CNPJ]])=14),relatorio_Ananindeua3[[#This Row],[CIF/CPF/CNPJ]],relatorio_Ananindeua3[[#This Row],[Coluna2]])</f>
        <v>54686239000196</v>
      </c>
      <c r="L8270" s="17" t="str">
        <f t="shared" si="129"/>
        <v>546******96</v>
      </c>
    </row>
    <row r="8271" spans="1:12" x14ac:dyDescent="0.25">
      <c r="A8271" s="29" t="s">
        <v>14448</v>
      </c>
      <c r="B8271" s="29" t="s">
        <v>14449</v>
      </c>
      <c r="C8271" s="29" t="s">
        <v>32</v>
      </c>
      <c r="D8271" s="24" t="s">
        <v>14450</v>
      </c>
      <c r="E8271" s="25" t="s">
        <v>13537</v>
      </c>
      <c r="F8271" s="30" t="s">
        <v>16</v>
      </c>
      <c r="G8271" s="30" t="s">
        <v>14</v>
      </c>
      <c r="H8271" s="23">
        <v>0</v>
      </c>
      <c r="I8271" s="27" t="s">
        <v>13539</v>
      </c>
      <c r="J8271" s="28" t="s">
        <v>13538</v>
      </c>
      <c r="K8271" s="17" t="str">
        <f>IF((LEN(relatorio_Ananindeua3[[#This Row],[CIF/CPF/CNPJ]])=14),relatorio_Ananindeua3[[#This Row],[CIF/CPF/CNPJ]],relatorio_Ananindeua3[[#This Row],[Coluna2]])</f>
        <v>54691054000170</v>
      </c>
      <c r="L8271" s="17" t="str">
        <f t="shared" si="129"/>
        <v>546******70</v>
      </c>
    </row>
    <row r="8272" spans="1:12" x14ac:dyDescent="0.25">
      <c r="A8272" s="29" t="s">
        <v>9561</v>
      </c>
      <c r="B8272" s="29" t="s">
        <v>9562</v>
      </c>
      <c r="C8272" s="29" t="s">
        <v>34</v>
      </c>
      <c r="D8272" s="24" t="s">
        <v>14451</v>
      </c>
      <c r="E8272" s="25" t="s">
        <v>13537</v>
      </c>
      <c r="F8272" s="30" t="s">
        <v>16</v>
      </c>
      <c r="G8272" s="30" t="s">
        <v>14</v>
      </c>
      <c r="H8272" s="23">
        <v>0</v>
      </c>
      <c r="I8272" s="27" t="s">
        <v>13539</v>
      </c>
      <c r="J8272" s="28" t="s">
        <v>13538</v>
      </c>
      <c r="K8272" s="17" t="str">
        <f>IF((LEN(relatorio_Ananindeua3[[#This Row],[CIF/CPF/CNPJ]])=14),relatorio_Ananindeua3[[#This Row],[CIF/CPF/CNPJ]],relatorio_Ananindeua3[[#This Row],[Coluna2]])</f>
        <v>51675942000100</v>
      </c>
      <c r="L8272" s="17" t="str">
        <f t="shared" si="129"/>
        <v>516******00</v>
      </c>
    </row>
    <row r="8273" spans="1:12" x14ac:dyDescent="0.25">
      <c r="A8273" s="29" t="s">
        <v>14452</v>
      </c>
      <c r="B8273" s="29" t="s">
        <v>14453</v>
      </c>
      <c r="C8273" s="29" t="s">
        <v>32</v>
      </c>
      <c r="D8273" s="24" t="s">
        <v>14454</v>
      </c>
      <c r="E8273" s="25" t="s">
        <v>13537</v>
      </c>
      <c r="F8273" s="30" t="s">
        <v>16</v>
      </c>
      <c r="G8273" s="30" t="s">
        <v>14</v>
      </c>
      <c r="H8273" s="23">
        <v>0</v>
      </c>
      <c r="I8273" s="27" t="s">
        <v>13539</v>
      </c>
      <c r="J8273" s="28" t="s">
        <v>13538</v>
      </c>
      <c r="K8273" s="17" t="str">
        <f>IF((LEN(relatorio_Ananindeua3[[#This Row],[CIF/CPF/CNPJ]])=14),relatorio_Ananindeua3[[#This Row],[CIF/CPF/CNPJ]],relatorio_Ananindeua3[[#This Row],[Coluna2]])</f>
        <v>54697686000140</v>
      </c>
      <c r="L8273" s="17" t="str">
        <f t="shared" si="129"/>
        <v>546******40</v>
      </c>
    </row>
    <row r="8274" spans="1:12" x14ac:dyDescent="0.25">
      <c r="A8274" s="29" t="s">
        <v>14455</v>
      </c>
      <c r="B8274" s="29" t="s">
        <v>14456</v>
      </c>
      <c r="C8274" s="29" t="s">
        <v>32</v>
      </c>
      <c r="D8274" s="24" t="s">
        <v>14457</v>
      </c>
      <c r="E8274" s="25" t="s">
        <v>13537</v>
      </c>
      <c r="F8274" s="30" t="s">
        <v>16</v>
      </c>
      <c r="G8274" s="30" t="s">
        <v>14</v>
      </c>
      <c r="H8274" s="23">
        <v>0</v>
      </c>
      <c r="I8274" s="27" t="s">
        <v>13539</v>
      </c>
      <c r="J8274" s="28" t="s">
        <v>13538</v>
      </c>
      <c r="K8274" s="17" t="str">
        <f>IF((LEN(relatorio_Ananindeua3[[#This Row],[CIF/CPF/CNPJ]])=14),relatorio_Ananindeua3[[#This Row],[CIF/CPF/CNPJ]],relatorio_Ananindeua3[[#This Row],[Coluna2]])</f>
        <v>54700168000139</v>
      </c>
      <c r="L8274" s="17" t="str">
        <f t="shared" ref="L8274:L8337" si="130">_xlfn.CONCAT(LEFT(A8274,3),REPT("*",6),RIGHT(A8274,2))</f>
        <v>547******39</v>
      </c>
    </row>
    <row r="8275" spans="1:12" x14ac:dyDescent="0.25">
      <c r="A8275" s="29" t="s">
        <v>14458</v>
      </c>
      <c r="B8275" s="29" t="s">
        <v>14459</v>
      </c>
      <c r="C8275" s="29" t="s">
        <v>34</v>
      </c>
      <c r="D8275" s="24" t="s">
        <v>14460</v>
      </c>
      <c r="E8275" s="25" t="s">
        <v>13537</v>
      </c>
      <c r="F8275" s="30" t="s">
        <v>16</v>
      </c>
      <c r="G8275" s="30" t="s">
        <v>14</v>
      </c>
      <c r="H8275" s="23">
        <v>0</v>
      </c>
      <c r="I8275" s="27" t="s">
        <v>13539</v>
      </c>
      <c r="J8275" s="28" t="s">
        <v>13538</v>
      </c>
      <c r="K8275" s="17" t="str">
        <f>IF((LEN(relatorio_Ananindeua3[[#This Row],[CIF/CPF/CNPJ]])=14),relatorio_Ananindeua3[[#This Row],[CIF/CPF/CNPJ]],relatorio_Ananindeua3[[#This Row],[Coluna2]])</f>
        <v>40297611000168</v>
      </c>
      <c r="L8275" s="17" t="str">
        <f t="shared" si="130"/>
        <v>402******68</v>
      </c>
    </row>
    <row r="8276" spans="1:12" x14ac:dyDescent="0.25">
      <c r="A8276" s="29" t="s">
        <v>14461</v>
      </c>
      <c r="B8276" s="29" t="s">
        <v>14462</v>
      </c>
      <c r="C8276" s="29" t="s">
        <v>32</v>
      </c>
      <c r="D8276" s="24" t="s">
        <v>14463</v>
      </c>
      <c r="E8276" s="25" t="s">
        <v>13537</v>
      </c>
      <c r="F8276" s="30" t="s">
        <v>16</v>
      </c>
      <c r="G8276" s="30" t="s">
        <v>14</v>
      </c>
      <c r="H8276" s="23">
        <v>0</v>
      </c>
      <c r="I8276" s="27" t="s">
        <v>13539</v>
      </c>
      <c r="J8276" s="28" t="s">
        <v>13538</v>
      </c>
      <c r="K8276" s="17" t="str">
        <f>IF((LEN(relatorio_Ananindeua3[[#This Row],[CIF/CPF/CNPJ]])=14),relatorio_Ananindeua3[[#This Row],[CIF/CPF/CNPJ]],relatorio_Ananindeua3[[#This Row],[Coluna2]])</f>
        <v>54701125000178</v>
      </c>
      <c r="L8276" s="17" t="str">
        <f t="shared" si="130"/>
        <v>547******78</v>
      </c>
    </row>
    <row r="8277" spans="1:12" x14ac:dyDescent="0.25">
      <c r="A8277" s="29" t="s">
        <v>14464</v>
      </c>
      <c r="B8277" s="29" t="s">
        <v>14465</v>
      </c>
      <c r="C8277" s="29" t="s">
        <v>34</v>
      </c>
      <c r="D8277" s="24" t="s">
        <v>14466</v>
      </c>
      <c r="E8277" s="25" t="s">
        <v>13537</v>
      </c>
      <c r="F8277" s="30" t="s">
        <v>16</v>
      </c>
      <c r="G8277" s="30" t="s">
        <v>14</v>
      </c>
      <c r="H8277" s="23">
        <v>0</v>
      </c>
      <c r="I8277" s="27" t="s">
        <v>13539</v>
      </c>
      <c r="J8277" s="28" t="s">
        <v>13538</v>
      </c>
      <c r="K8277" s="17" t="str">
        <f>IF((LEN(relatorio_Ananindeua3[[#This Row],[CIF/CPF/CNPJ]])=14),relatorio_Ananindeua3[[#This Row],[CIF/CPF/CNPJ]],relatorio_Ananindeua3[[#This Row],[Coluna2]])</f>
        <v>35282657000173</v>
      </c>
      <c r="L8277" s="17" t="str">
        <f t="shared" si="130"/>
        <v>352******73</v>
      </c>
    </row>
    <row r="8278" spans="1:12" x14ac:dyDescent="0.25">
      <c r="A8278" s="29" t="s">
        <v>8203</v>
      </c>
      <c r="B8278" s="29" t="s">
        <v>8204</v>
      </c>
      <c r="C8278" s="29" t="s">
        <v>34</v>
      </c>
      <c r="D8278" s="24" t="s">
        <v>14467</v>
      </c>
      <c r="E8278" s="25" t="s">
        <v>13537</v>
      </c>
      <c r="F8278" s="30" t="s">
        <v>16</v>
      </c>
      <c r="G8278" s="30" t="s">
        <v>14</v>
      </c>
      <c r="H8278" s="23">
        <v>0</v>
      </c>
      <c r="I8278" s="27" t="s">
        <v>13539</v>
      </c>
      <c r="J8278" s="28" t="s">
        <v>13538</v>
      </c>
      <c r="K8278" s="17" t="str">
        <f>IF((LEN(relatorio_Ananindeua3[[#This Row],[CIF/CPF/CNPJ]])=14),relatorio_Ananindeua3[[#This Row],[CIF/CPF/CNPJ]],relatorio_Ananindeua3[[#This Row],[Coluna2]])</f>
        <v>49353570000154</v>
      </c>
      <c r="L8278" s="17" t="str">
        <f t="shared" si="130"/>
        <v>493******54</v>
      </c>
    </row>
    <row r="8279" spans="1:12" x14ac:dyDescent="0.25">
      <c r="A8279" s="29" t="s">
        <v>14468</v>
      </c>
      <c r="B8279" s="29" t="s">
        <v>14469</v>
      </c>
      <c r="C8279" s="29" t="s">
        <v>32</v>
      </c>
      <c r="D8279" s="24" t="s">
        <v>14470</v>
      </c>
      <c r="E8279" s="25" t="s">
        <v>13537</v>
      </c>
      <c r="F8279" s="30" t="s">
        <v>16</v>
      </c>
      <c r="G8279" s="30" t="s">
        <v>14</v>
      </c>
      <c r="H8279" s="23">
        <v>0</v>
      </c>
      <c r="I8279" s="27" t="s">
        <v>13539</v>
      </c>
      <c r="J8279" s="28" t="s">
        <v>13538</v>
      </c>
      <c r="K8279" s="17" t="str">
        <f>IF((LEN(relatorio_Ananindeua3[[#This Row],[CIF/CPF/CNPJ]])=14),relatorio_Ananindeua3[[#This Row],[CIF/CPF/CNPJ]],relatorio_Ananindeua3[[#This Row],[Coluna2]])</f>
        <v>54684317000113</v>
      </c>
      <c r="L8279" s="17" t="str">
        <f t="shared" si="130"/>
        <v>546******13</v>
      </c>
    </row>
    <row r="8280" spans="1:12" x14ac:dyDescent="0.25">
      <c r="A8280" s="29" t="s">
        <v>14471</v>
      </c>
      <c r="B8280" s="29" t="s">
        <v>14472</v>
      </c>
      <c r="C8280" s="29" t="s">
        <v>34</v>
      </c>
      <c r="D8280" s="24" t="s">
        <v>14473</v>
      </c>
      <c r="E8280" s="25" t="s">
        <v>13537</v>
      </c>
      <c r="F8280" s="30" t="s">
        <v>16</v>
      </c>
      <c r="G8280" s="30" t="s">
        <v>14</v>
      </c>
      <c r="H8280" s="23">
        <v>0</v>
      </c>
      <c r="I8280" s="27" t="s">
        <v>13539</v>
      </c>
      <c r="J8280" s="28" t="s">
        <v>13538</v>
      </c>
      <c r="K8280" s="17" t="str">
        <f>IF((LEN(relatorio_Ananindeua3[[#This Row],[CIF/CPF/CNPJ]])=14),relatorio_Ananindeua3[[#This Row],[CIF/CPF/CNPJ]],relatorio_Ananindeua3[[#This Row],[Coluna2]])</f>
        <v>16739392000145</v>
      </c>
      <c r="L8280" s="17" t="str">
        <f t="shared" si="130"/>
        <v>167******45</v>
      </c>
    </row>
    <row r="8281" spans="1:12" x14ac:dyDescent="0.25">
      <c r="A8281" s="29" t="s">
        <v>14474</v>
      </c>
      <c r="B8281" s="29" t="s">
        <v>14475</v>
      </c>
      <c r="C8281" s="29" t="s">
        <v>34</v>
      </c>
      <c r="D8281" s="24" t="s">
        <v>14476</v>
      </c>
      <c r="E8281" s="25" t="s">
        <v>13537</v>
      </c>
      <c r="F8281" s="30" t="s">
        <v>16</v>
      </c>
      <c r="G8281" s="30" t="s">
        <v>14</v>
      </c>
      <c r="H8281" s="23">
        <v>0</v>
      </c>
      <c r="I8281" s="27" t="s">
        <v>13539</v>
      </c>
      <c r="J8281" s="28" t="s">
        <v>13538</v>
      </c>
      <c r="K8281" s="17" t="str">
        <f>IF((LEN(relatorio_Ananindeua3[[#This Row],[CIF/CPF/CNPJ]])=14),relatorio_Ananindeua3[[#This Row],[CIF/CPF/CNPJ]],relatorio_Ananindeua3[[#This Row],[Coluna2]])</f>
        <v>36934635000103</v>
      </c>
      <c r="L8281" s="17" t="str">
        <f t="shared" si="130"/>
        <v>369******03</v>
      </c>
    </row>
    <row r="8282" spans="1:12" x14ac:dyDescent="0.25">
      <c r="A8282" s="29" t="s">
        <v>14477</v>
      </c>
      <c r="B8282" s="29" t="s">
        <v>14478</v>
      </c>
      <c r="C8282" s="29" t="s">
        <v>32</v>
      </c>
      <c r="D8282" s="24" t="s">
        <v>14479</v>
      </c>
      <c r="E8282" s="25" t="s">
        <v>13537</v>
      </c>
      <c r="F8282" s="30" t="s">
        <v>16</v>
      </c>
      <c r="G8282" s="30" t="s">
        <v>14</v>
      </c>
      <c r="H8282" s="23">
        <v>0</v>
      </c>
      <c r="I8282" s="27" t="s">
        <v>13539</v>
      </c>
      <c r="J8282" s="28" t="s">
        <v>13538</v>
      </c>
      <c r="K8282" s="17" t="str">
        <f>IF((LEN(relatorio_Ananindeua3[[#This Row],[CIF/CPF/CNPJ]])=14),relatorio_Ananindeua3[[#This Row],[CIF/CPF/CNPJ]],relatorio_Ananindeua3[[#This Row],[Coluna2]])</f>
        <v>54692791000197</v>
      </c>
      <c r="L8282" s="17" t="str">
        <f t="shared" si="130"/>
        <v>546******97</v>
      </c>
    </row>
    <row r="8283" spans="1:12" x14ac:dyDescent="0.25">
      <c r="A8283" s="29" t="s">
        <v>14480</v>
      </c>
      <c r="B8283" s="29" t="s">
        <v>14481</v>
      </c>
      <c r="C8283" s="29" t="s">
        <v>34</v>
      </c>
      <c r="D8283" s="24" t="s">
        <v>14482</v>
      </c>
      <c r="E8283" s="25" t="s">
        <v>13537</v>
      </c>
      <c r="F8283" s="30" t="s">
        <v>16</v>
      </c>
      <c r="G8283" s="30" t="s">
        <v>14</v>
      </c>
      <c r="H8283" s="23">
        <v>0</v>
      </c>
      <c r="I8283" s="27" t="s">
        <v>13539</v>
      </c>
      <c r="J8283" s="28" t="s">
        <v>13538</v>
      </c>
      <c r="K8283" s="17" t="str">
        <f>IF((LEN(relatorio_Ananindeua3[[#This Row],[CIF/CPF/CNPJ]])=14),relatorio_Ananindeua3[[#This Row],[CIF/CPF/CNPJ]],relatorio_Ananindeua3[[#This Row],[Coluna2]])</f>
        <v>53347954000131</v>
      </c>
      <c r="L8283" s="17" t="str">
        <f t="shared" si="130"/>
        <v>533******31</v>
      </c>
    </row>
    <row r="8284" spans="1:12" x14ac:dyDescent="0.25">
      <c r="A8284" s="29" t="s">
        <v>14483</v>
      </c>
      <c r="B8284" s="29" t="s">
        <v>14484</v>
      </c>
      <c r="C8284" s="29" t="s">
        <v>32</v>
      </c>
      <c r="D8284" s="24" t="s">
        <v>14485</v>
      </c>
      <c r="E8284" s="25" t="s">
        <v>13537</v>
      </c>
      <c r="F8284" s="30" t="s">
        <v>16</v>
      </c>
      <c r="G8284" s="30" t="s">
        <v>14</v>
      </c>
      <c r="H8284" s="23">
        <v>0</v>
      </c>
      <c r="I8284" s="27" t="s">
        <v>13539</v>
      </c>
      <c r="J8284" s="28" t="s">
        <v>13538</v>
      </c>
      <c r="K8284" s="17" t="str">
        <f>IF((LEN(relatorio_Ananindeua3[[#This Row],[CIF/CPF/CNPJ]])=14),relatorio_Ananindeua3[[#This Row],[CIF/CPF/CNPJ]],relatorio_Ananindeua3[[#This Row],[Coluna2]])</f>
        <v>54700290000105</v>
      </c>
      <c r="L8284" s="17" t="str">
        <f t="shared" si="130"/>
        <v>547******05</v>
      </c>
    </row>
    <row r="8285" spans="1:12" x14ac:dyDescent="0.25">
      <c r="A8285" s="29" t="s">
        <v>14486</v>
      </c>
      <c r="B8285" s="29" t="s">
        <v>14487</v>
      </c>
      <c r="C8285" s="29" t="s">
        <v>32</v>
      </c>
      <c r="D8285" s="24" t="s">
        <v>14488</v>
      </c>
      <c r="E8285" s="25" t="s">
        <v>13537</v>
      </c>
      <c r="F8285" s="30" t="s">
        <v>16</v>
      </c>
      <c r="G8285" s="30" t="s">
        <v>14</v>
      </c>
      <c r="H8285" s="23">
        <v>0</v>
      </c>
      <c r="I8285" s="27" t="s">
        <v>13539</v>
      </c>
      <c r="J8285" s="28" t="s">
        <v>13538</v>
      </c>
      <c r="K8285" s="17" t="str">
        <f>IF((LEN(relatorio_Ananindeua3[[#This Row],[CIF/CPF/CNPJ]])=14),relatorio_Ananindeua3[[#This Row],[CIF/CPF/CNPJ]],relatorio_Ananindeua3[[#This Row],[Coluna2]])</f>
        <v>54691401000164</v>
      </c>
      <c r="L8285" s="17" t="str">
        <f t="shared" si="130"/>
        <v>546******64</v>
      </c>
    </row>
    <row r="8286" spans="1:12" x14ac:dyDescent="0.25">
      <c r="A8286" s="29" t="s">
        <v>14489</v>
      </c>
      <c r="B8286" s="29" t="s">
        <v>14490</v>
      </c>
      <c r="C8286" s="29" t="s">
        <v>34</v>
      </c>
      <c r="D8286" s="24" t="s">
        <v>14491</v>
      </c>
      <c r="E8286" s="25" t="s">
        <v>13537</v>
      </c>
      <c r="F8286" s="30" t="s">
        <v>16</v>
      </c>
      <c r="G8286" s="30" t="s">
        <v>14</v>
      </c>
      <c r="H8286" s="23">
        <v>0</v>
      </c>
      <c r="I8286" s="27" t="s">
        <v>13539</v>
      </c>
      <c r="J8286" s="28" t="s">
        <v>13538</v>
      </c>
      <c r="K8286" s="17" t="str">
        <f>IF((LEN(relatorio_Ananindeua3[[#This Row],[CIF/CPF/CNPJ]])=14),relatorio_Ananindeua3[[#This Row],[CIF/CPF/CNPJ]],relatorio_Ananindeua3[[#This Row],[Coluna2]])</f>
        <v>42199838000104</v>
      </c>
      <c r="L8286" s="17" t="str">
        <f t="shared" si="130"/>
        <v>421******04</v>
      </c>
    </row>
    <row r="8287" spans="1:12" x14ac:dyDescent="0.25">
      <c r="A8287" s="29" t="s">
        <v>14492</v>
      </c>
      <c r="B8287" s="29" t="s">
        <v>14493</v>
      </c>
      <c r="C8287" s="29" t="s">
        <v>32</v>
      </c>
      <c r="D8287" s="24" t="s">
        <v>14494</v>
      </c>
      <c r="E8287" s="25" t="s">
        <v>13537</v>
      </c>
      <c r="F8287" s="30" t="s">
        <v>16</v>
      </c>
      <c r="G8287" s="30" t="s">
        <v>14</v>
      </c>
      <c r="H8287" s="23">
        <v>0</v>
      </c>
      <c r="I8287" s="27" t="s">
        <v>13539</v>
      </c>
      <c r="J8287" s="28" t="s">
        <v>13538</v>
      </c>
      <c r="K8287" s="17" t="str">
        <f>IF((LEN(relatorio_Ananindeua3[[#This Row],[CIF/CPF/CNPJ]])=14),relatorio_Ananindeua3[[#This Row],[CIF/CPF/CNPJ]],relatorio_Ananindeua3[[#This Row],[Coluna2]])</f>
        <v>54701828000104</v>
      </c>
      <c r="L8287" s="17" t="str">
        <f t="shared" si="130"/>
        <v>547******04</v>
      </c>
    </row>
    <row r="8288" spans="1:12" x14ac:dyDescent="0.25">
      <c r="A8288" s="29" t="s">
        <v>956</v>
      </c>
      <c r="B8288" s="29" t="s">
        <v>957</v>
      </c>
      <c r="C8288" s="29" t="s">
        <v>21</v>
      </c>
      <c r="D8288" s="24" t="s">
        <v>14495</v>
      </c>
      <c r="E8288" s="25" t="s">
        <v>13537</v>
      </c>
      <c r="F8288" s="30" t="s">
        <v>19</v>
      </c>
      <c r="G8288" s="30" t="s">
        <v>13496</v>
      </c>
      <c r="H8288" s="23">
        <v>0</v>
      </c>
      <c r="I8288" s="27" t="s">
        <v>13539</v>
      </c>
      <c r="J8288" s="28">
        <v>28573.97</v>
      </c>
      <c r="K8288" s="17" t="str">
        <f>IF((LEN(relatorio_Ananindeua3[[#This Row],[CIF/CPF/CNPJ]])=14),relatorio_Ananindeua3[[#This Row],[CIF/CPF/CNPJ]],relatorio_Ananindeua3[[#This Row],[Coluna2]])</f>
        <v>17454167000125</v>
      </c>
      <c r="L8288" s="17" t="str">
        <f t="shared" si="130"/>
        <v>174******25</v>
      </c>
    </row>
    <row r="8289" spans="1:12" x14ac:dyDescent="0.25">
      <c r="A8289" s="29" t="s">
        <v>956</v>
      </c>
      <c r="B8289" s="29" t="s">
        <v>957</v>
      </c>
      <c r="C8289" s="29" t="s">
        <v>21</v>
      </c>
      <c r="D8289" s="24" t="s">
        <v>14496</v>
      </c>
      <c r="E8289" s="25" t="s">
        <v>13537</v>
      </c>
      <c r="F8289" s="30" t="s">
        <v>19</v>
      </c>
      <c r="G8289" s="30" t="s">
        <v>13496</v>
      </c>
      <c r="H8289" s="23">
        <v>0</v>
      </c>
      <c r="I8289" s="27" t="s">
        <v>13539</v>
      </c>
      <c r="J8289" s="28">
        <v>7.5</v>
      </c>
      <c r="K8289" s="17" t="str">
        <f>IF((LEN(relatorio_Ananindeua3[[#This Row],[CIF/CPF/CNPJ]])=14),relatorio_Ananindeua3[[#This Row],[CIF/CPF/CNPJ]],relatorio_Ananindeua3[[#This Row],[Coluna2]])</f>
        <v>17454167000125</v>
      </c>
      <c r="L8289" s="17" t="str">
        <f t="shared" si="130"/>
        <v>174******25</v>
      </c>
    </row>
    <row r="8290" spans="1:12" x14ac:dyDescent="0.25">
      <c r="A8290" s="29" t="s">
        <v>7406</v>
      </c>
      <c r="B8290" s="29" t="s">
        <v>7407</v>
      </c>
      <c r="C8290" s="29" t="s">
        <v>18</v>
      </c>
      <c r="D8290" s="24" t="s">
        <v>14497</v>
      </c>
      <c r="E8290" s="25" t="s">
        <v>13537</v>
      </c>
      <c r="F8290" s="30" t="s">
        <v>16</v>
      </c>
      <c r="G8290" s="30" t="s">
        <v>14</v>
      </c>
      <c r="H8290" s="23">
        <v>0</v>
      </c>
      <c r="I8290" s="27" t="s">
        <v>13539</v>
      </c>
      <c r="J8290" s="28" t="s">
        <v>13538</v>
      </c>
      <c r="K8290" s="17" t="str">
        <f>IF((LEN(relatorio_Ananindeua3[[#This Row],[CIF/CPF/CNPJ]])=14),relatorio_Ananindeua3[[#This Row],[CIF/CPF/CNPJ]],relatorio_Ananindeua3[[#This Row],[Coluna2]])</f>
        <v>47545764000126</v>
      </c>
      <c r="L8290" s="17" t="str">
        <f t="shared" si="130"/>
        <v>475******26</v>
      </c>
    </row>
    <row r="8291" spans="1:12" x14ac:dyDescent="0.25">
      <c r="A8291" s="29" t="s">
        <v>1500</v>
      </c>
      <c r="B8291" s="29" t="s">
        <v>38</v>
      </c>
      <c r="C8291" s="29" t="s">
        <v>18</v>
      </c>
      <c r="D8291" s="24" t="s">
        <v>14498</v>
      </c>
      <c r="E8291" s="25" t="s">
        <v>13537</v>
      </c>
      <c r="F8291" s="30" t="s">
        <v>16</v>
      </c>
      <c r="G8291" s="30" t="s">
        <v>14</v>
      </c>
      <c r="H8291" s="23">
        <v>0</v>
      </c>
      <c r="I8291" s="27" t="s">
        <v>13539</v>
      </c>
      <c r="J8291" s="28" t="s">
        <v>13538</v>
      </c>
      <c r="K8291" s="17" t="str">
        <f>IF((LEN(relatorio_Ananindeua3[[#This Row],[CIF/CPF/CNPJ]])=14),relatorio_Ananindeua3[[#This Row],[CIF/CPF/CNPJ]],relatorio_Ananindeua3[[#This Row],[Coluna2]])</f>
        <v>22165009000195</v>
      </c>
      <c r="L8291" s="17" t="str">
        <f t="shared" si="130"/>
        <v>221******95</v>
      </c>
    </row>
    <row r="8292" spans="1:12" x14ac:dyDescent="0.25">
      <c r="A8292" s="29" t="s">
        <v>14499</v>
      </c>
      <c r="B8292" s="29" t="s">
        <v>14500</v>
      </c>
      <c r="C8292" s="29" t="s">
        <v>34</v>
      </c>
      <c r="D8292" s="24" t="s">
        <v>14501</v>
      </c>
      <c r="E8292" s="25" t="s">
        <v>13537</v>
      </c>
      <c r="F8292" s="30" t="s">
        <v>16</v>
      </c>
      <c r="G8292" s="30" t="s">
        <v>13496</v>
      </c>
      <c r="H8292" s="23">
        <v>0</v>
      </c>
      <c r="I8292" s="27" t="s">
        <v>13539</v>
      </c>
      <c r="J8292" s="28" t="s">
        <v>13538</v>
      </c>
      <c r="K8292" s="17" t="str">
        <f>IF((LEN(relatorio_Ananindeua3[[#This Row],[CIF/CPF/CNPJ]])=14),relatorio_Ananindeua3[[#This Row],[CIF/CPF/CNPJ]],relatorio_Ananindeua3[[#This Row],[Coluna2]])</f>
        <v>54605253000118</v>
      </c>
      <c r="L8292" s="17" t="str">
        <f t="shared" si="130"/>
        <v>546******18</v>
      </c>
    </row>
    <row r="8293" spans="1:12" x14ac:dyDescent="0.25">
      <c r="A8293" s="29" t="s">
        <v>14502</v>
      </c>
      <c r="B8293" s="29" t="s">
        <v>14503</v>
      </c>
      <c r="C8293" s="29" t="s">
        <v>18</v>
      </c>
      <c r="D8293" s="24" t="s">
        <v>14504</v>
      </c>
      <c r="E8293" s="25" t="s">
        <v>13537</v>
      </c>
      <c r="F8293" s="30" t="s">
        <v>16</v>
      </c>
      <c r="G8293" s="30" t="s">
        <v>14</v>
      </c>
      <c r="H8293" s="23">
        <v>0</v>
      </c>
      <c r="I8293" s="27" t="s">
        <v>13539</v>
      </c>
      <c r="J8293" s="28">
        <v>185.78</v>
      </c>
      <c r="K8293" s="17" t="str">
        <f>IF((LEN(relatorio_Ananindeua3[[#This Row],[CIF/CPF/CNPJ]])=14),relatorio_Ananindeua3[[#This Row],[CIF/CPF/CNPJ]],relatorio_Ananindeua3[[#This Row],[Coluna2]])</f>
        <v>40691471000108</v>
      </c>
      <c r="L8293" s="17" t="str">
        <f t="shared" si="130"/>
        <v>406******08</v>
      </c>
    </row>
    <row r="8294" spans="1:12" x14ac:dyDescent="0.25">
      <c r="A8294" s="29" t="s">
        <v>6904</v>
      </c>
      <c r="B8294" s="29" t="s">
        <v>6905</v>
      </c>
      <c r="C8294" s="29" t="s">
        <v>20</v>
      </c>
      <c r="D8294" s="24" t="s">
        <v>14505</v>
      </c>
      <c r="E8294" s="25" t="s">
        <v>13537</v>
      </c>
      <c r="F8294" s="30" t="s">
        <v>19</v>
      </c>
      <c r="G8294" s="30" t="s">
        <v>13496</v>
      </c>
      <c r="H8294" s="23">
        <v>0</v>
      </c>
      <c r="I8294" s="27" t="s">
        <v>13539</v>
      </c>
      <c r="J8294" s="28">
        <v>4.5</v>
      </c>
      <c r="K8294" s="17" t="str">
        <f>IF((LEN(relatorio_Ananindeua3[[#This Row],[CIF/CPF/CNPJ]])=14),relatorio_Ananindeua3[[#This Row],[CIF/CPF/CNPJ]],relatorio_Ananindeua3[[#This Row],[Coluna2]])</f>
        <v>46201083002393</v>
      </c>
      <c r="L8294" s="17" t="str">
        <f t="shared" si="130"/>
        <v>462******93</v>
      </c>
    </row>
    <row r="8295" spans="1:12" x14ac:dyDescent="0.25">
      <c r="A8295" s="29" t="s">
        <v>14506</v>
      </c>
      <c r="B8295" s="29" t="s">
        <v>14507</v>
      </c>
      <c r="C8295" s="29" t="s">
        <v>32</v>
      </c>
      <c r="D8295" s="24" t="s">
        <v>14508</v>
      </c>
      <c r="E8295" s="25" t="s">
        <v>13537</v>
      </c>
      <c r="F8295" s="30" t="s">
        <v>16</v>
      </c>
      <c r="G8295" s="30" t="s">
        <v>14</v>
      </c>
      <c r="H8295" s="23">
        <v>0</v>
      </c>
      <c r="I8295" s="27" t="s">
        <v>13539</v>
      </c>
      <c r="J8295" s="28" t="s">
        <v>13538</v>
      </c>
      <c r="K8295" s="17" t="str">
        <f>IF((LEN(relatorio_Ananindeua3[[#This Row],[CIF/CPF/CNPJ]])=14),relatorio_Ananindeua3[[#This Row],[CIF/CPF/CNPJ]],relatorio_Ananindeua3[[#This Row],[Coluna2]])</f>
        <v>54703766000161</v>
      </c>
      <c r="L8295" s="17" t="str">
        <f t="shared" si="130"/>
        <v>547******61</v>
      </c>
    </row>
    <row r="8296" spans="1:12" x14ac:dyDescent="0.25">
      <c r="A8296" s="29" t="s">
        <v>14509</v>
      </c>
      <c r="B8296" s="29" t="s">
        <v>14510</v>
      </c>
      <c r="C8296" s="29" t="s">
        <v>34</v>
      </c>
      <c r="D8296" s="24" t="s">
        <v>14511</v>
      </c>
      <c r="E8296" s="25" t="s">
        <v>13537</v>
      </c>
      <c r="F8296" s="30" t="s">
        <v>16</v>
      </c>
      <c r="G8296" s="30" t="s">
        <v>14</v>
      </c>
      <c r="H8296" s="23">
        <v>0</v>
      </c>
      <c r="I8296" s="27" t="s">
        <v>13539</v>
      </c>
      <c r="J8296" s="28" t="s">
        <v>13538</v>
      </c>
      <c r="K8296" s="17" t="str">
        <f>IF((LEN(relatorio_Ananindeua3[[#This Row],[CIF/CPF/CNPJ]])=14),relatorio_Ananindeua3[[#This Row],[CIF/CPF/CNPJ]],relatorio_Ananindeua3[[#This Row],[Coluna2]])</f>
        <v>47589067000177</v>
      </c>
      <c r="L8296" s="17" t="str">
        <f t="shared" si="130"/>
        <v>475******77</v>
      </c>
    </row>
    <row r="8297" spans="1:12" x14ac:dyDescent="0.25">
      <c r="A8297" s="29" t="s">
        <v>14512</v>
      </c>
      <c r="B8297" s="29" t="s">
        <v>14513</v>
      </c>
      <c r="C8297" s="29" t="s">
        <v>34</v>
      </c>
      <c r="D8297" s="24" t="s">
        <v>14514</v>
      </c>
      <c r="E8297" s="25" t="s">
        <v>13537</v>
      </c>
      <c r="F8297" s="30" t="s">
        <v>16</v>
      </c>
      <c r="G8297" s="30" t="s">
        <v>14</v>
      </c>
      <c r="H8297" s="23">
        <v>0</v>
      </c>
      <c r="I8297" s="27" t="s">
        <v>13539</v>
      </c>
      <c r="J8297" s="28" t="s">
        <v>13538</v>
      </c>
      <c r="K8297" s="17" t="str">
        <f>IF((LEN(relatorio_Ananindeua3[[#This Row],[CIF/CPF/CNPJ]])=14),relatorio_Ananindeua3[[#This Row],[CIF/CPF/CNPJ]],relatorio_Ananindeua3[[#This Row],[Coluna2]])</f>
        <v>29776050000147</v>
      </c>
      <c r="L8297" s="17" t="str">
        <f t="shared" si="130"/>
        <v>297******47</v>
      </c>
    </row>
    <row r="8298" spans="1:12" x14ac:dyDescent="0.25">
      <c r="A8298" s="29" t="s">
        <v>14515</v>
      </c>
      <c r="B8298" s="29" t="s">
        <v>14516</v>
      </c>
      <c r="C8298" s="29" t="s">
        <v>32</v>
      </c>
      <c r="D8298" s="24" t="s">
        <v>14517</v>
      </c>
      <c r="E8298" s="25" t="s">
        <v>13537</v>
      </c>
      <c r="F8298" s="30" t="s">
        <v>16</v>
      </c>
      <c r="G8298" s="30" t="s">
        <v>14</v>
      </c>
      <c r="H8298" s="23">
        <v>0</v>
      </c>
      <c r="I8298" s="27" t="s">
        <v>13539</v>
      </c>
      <c r="J8298" s="28" t="s">
        <v>13538</v>
      </c>
      <c r="K8298" s="17" t="str">
        <f>IF((LEN(relatorio_Ananindeua3[[#This Row],[CIF/CPF/CNPJ]])=14),relatorio_Ananindeua3[[#This Row],[CIF/CPF/CNPJ]],relatorio_Ananindeua3[[#This Row],[Coluna2]])</f>
        <v>54705079000185</v>
      </c>
      <c r="L8298" s="17" t="str">
        <f t="shared" si="130"/>
        <v>547******85</v>
      </c>
    </row>
    <row r="8299" spans="1:12" x14ac:dyDescent="0.25">
      <c r="A8299" s="29" t="s">
        <v>12118</v>
      </c>
      <c r="B8299" s="29" t="s">
        <v>12119</v>
      </c>
      <c r="C8299" s="29" t="s">
        <v>34</v>
      </c>
      <c r="D8299" s="24" t="s">
        <v>14518</v>
      </c>
      <c r="E8299" s="25" t="s">
        <v>13537</v>
      </c>
      <c r="F8299" s="30" t="s">
        <v>16</v>
      </c>
      <c r="G8299" s="30" t="s">
        <v>14</v>
      </c>
      <c r="H8299" s="23">
        <v>0</v>
      </c>
      <c r="I8299" s="27" t="s">
        <v>13539</v>
      </c>
      <c r="J8299" s="28" t="s">
        <v>13538</v>
      </c>
      <c r="K8299" s="17" t="str">
        <f>IF((LEN(relatorio_Ananindeua3[[#This Row],[CIF/CPF/CNPJ]])=14),relatorio_Ananindeua3[[#This Row],[CIF/CPF/CNPJ]],relatorio_Ananindeua3[[#This Row],[Coluna2]])</f>
        <v>54041350000125</v>
      </c>
      <c r="L8299" s="17" t="str">
        <f t="shared" si="130"/>
        <v>540******25</v>
      </c>
    </row>
    <row r="8300" spans="1:12" x14ac:dyDescent="0.25">
      <c r="A8300" s="29" t="s">
        <v>14519</v>
      </c>
      <c r="B8300" s="29" t="s">
        <v>14520</v>
      </c>
      <c r="C8300" s="29" t="s">
        <v>32</v>
      </c>
      <c r="D8300" s="24" t="s">
        <v>14521</v>
      </c>
      <c r="E8300" s="25" t="s">
        <v>13537</v>
      </c>
      <c r="F8300" s="30" t="s">
        <v>16</v>
      </c>
      <c r="G8300" s="30" t="s">
        <v>14</v>
      </c>
      <c r="H8300" s="23">
        <v>0</v>
      </c>
      <c r="I8300" s="27" t="s">
        <v>13539</v>
      </c>
      <c r="J8300" s="28" t="s">
        <v>13538</v>
      </c>
      <c r="K8300" s="17" t="str">
        <f>IF((LEN(relatorio_Ananindeua3[[#This Row],[CIF/CPF/CNPJ]])=14),relatorio_Ananindeua3[[#This Row],[CIF/CPF/CNPJ]],relatorio_Ananindeua3[[#This Row],[Coluna2]])</f>
        <v>54709772000126</v>
      </c>
      <c r="L8300" s="17" t="str">
        <f t="shared" si="130"/>
        <v>547******26</v>
      </c>
    </row>
    <row r="8301" spans="1:12" x14ac:dyDescent="0.25">
      <c r="A8301" s="29" t="s">
        <v>10110</v>
      </c>
      <c r="B8301" s="29" t="s">
        <v>10111</v>
      </c>
      <c r="C8301" s="29" t="s">
        <v>34</v>
      </c>
      <c r="D8301" s="24" t="s">
        <v>14522</v>
      </c>
      <c r="E8301" s="25" t="s">
        <v>13537</v>
      </c>
      <c r="F8301" s="30" t="s">
        <v>16</v>
      </c>
      <c r="G8301" s="30" t="s">
        <v>14</v>
      </c>
      <c r="H8301" s="23">
        <v>0</v>
      </c>
      <c r="I8301" s="27" t="s">
        <v>13539</v>
      </c>
      <c r="J8301" s="28" t="s">
        <v>13538</v>
      </c>
      <c r="K8301" s="17" t="str">
        <f>IF((LEN(relatorio_Ananindeua3[[#This Row],[CIF/CPF/CNPJ]])=14),relatorio_Ananindeua3[[#This Row],[CIF/CPF/CNPJ]],relatorio_Ananindeua3[[#This Row],[Coluna2]])</f>
        <v>53187253000182</v>
      </c>
      <c r="L8301" s="17" t="str">
        <f t="shared" si="130"/>
        <v>531******82</v>
      </c>
    </row>
    <row r="8302" spans="1:12" x14ac:dyDescent="0.25">
      <c r="A8302" s="29" t="s">
        <v>14523</v>
      </c>
      <c r="B8302" s="29" t="s">
        <v>14524</v>
      </c>
      <c r="C8302" s="29" t="s">
        <v>32</v>
      </c>
      <c r="D8302" s="24" t="s">
        <v>14525</v>
      </c>
      <c r="E8302" s="25" t="s">
        <v>13537</v>
      </c>
      <c r="F8302" s="30" t="s">
        <v>16</v>
      </c>
      <c r="G8302" s="30" t="s">
        <v>14</v>
      </c>
      <c r="H8302" s="23">
        <v>0</v>
      </c>
      <c r="I8302" s="27" t="s">
        <v>13539</v>
      </c>
      <c r="J8302" s="28" t="s">
        <v>13538</v>
      </c>
      <c r="K8302" s="17" t="str">
        <f>IF((LEN(relatorio_Ananindeua3[[#This Row],[CIF/CPF/CNPJ]])=14),relatorio_Ananindeua3[[#This Row],[CIF/CPF/CNPJ]],relatorio_Ananindeua3[[#This Row],[Coluna2]])</f>
        <v>54708449000138</v>
      </c>
      <c r="L8302" s="17" t="str">
        <f t="shared" si="130"/>
        <v>547******38</v>
      </c>
    </row>
    <row r="8303" spans="1:12" x14ac:dyDescent="0.25">
      <c r="A8303" s="29" t="s">
        <v>14526</v>
      </c>
      <c r="B8303" s="29" t="s">
        <v>14527</v>
      </c>
      <c r="C8303" s="29" t="s">
        <v>34</v>
      </c>
      <c r="D8303" s="24" t="s">
        <v>14528</v>
      </c>
      <c r="E8303" s="25" t="s">
        <v>13537</v>
      </c>
      <c r="F8303" s="30" t="s">
        <v>16</v>
      </c>
      <c r="G8303" s="30" t="s">
        <v>14</v>
      </c>
      <c r="H8303" s="23">
        <v>0</v>
      </c>
      <c r="I8303" s="27" t="s">
        <v>13539</v>
      </c>
      <c r="J8303" s="28" t="s">
        <v>13538</v>
      </c>
      <c r="K8303" s="17" t="str">
        <f>IF((LEN(relatorio_Ananindeua3[[#This Row],[CIF/CPF/CNPJ]])=14),relatorio_Ananindeua3[[#This Row],[CIF/CPF/CNPJ]],relatorio_Ananindeua3[[#This Row],[Coluna2]])</f>
        <v>45170196000109</v>
      </c>
      <c r="L8303" s="17" t="str">
        <f t="shared" si="130"/>
        <v>451******09</v>
      </c>
    </row>
    <row r="8304" spans="1:12" x14ac:dyDescent="0.25">
      <c r="A8304" s="29" t="s">
        <v>14529</v>
      </c>
      <c r="B8304" s="29" t="s">
        <v>14530</v>
      </c>
      <c r="C8304" s="29" t="s">
        <v>34</v>
      </c>
      <c r="D8304" s="24" t="s">
        <v>14531</v>
      </c>
      <c r="E8304" s="25" t="s">
        <v>13537</v>
      </c>
      <c r="F8304" s="30" t="s">
        <v>16</v>
      </c>
      <c r="G8304" s="30" t="s">
        <v>14</v>
      </c>
      <c r="H8304" s="23">
        <v>0</v>
      </c>
      <c r="I8304" s="27" t="s">
        <v>13539</v>
      </c>
      <c r="J8304" s="28" t="s">
        <v>13538</v>
      </c>
      <c r="K8304" s="17" t="str">
        <f>IF((LEN(relatorio_Ananindeua3[[#This Row],[CIF/CPF/CNPJ]])=14),relatorio_Ananindeua3[[#This Row],[CIF/CPF/CNPJ]],relatorio_Ananindeua3[[#This Row],[Coluna2]])</f>
        <v>15035711000179</v>
      </c>
      <c r="L8304" s="17" t="str">
        <f t="shared" si="130"/>
        <v>150******79</v>
      </c>
    </row>
    <row r="8305" spans="1:12" x14ac:dyDescent="0.25">
      <c r="A8305" s="29" t="s">
        <v>14532</v>
      </c>
      <c r="B8305" s="29" t="s">
        <v>14533</v>
      </c>
      <c r="C8305" s="29" t="s">
        <v>32</v>
      </c>
      <c r="D8305" s="24" t="s">
        <v>14534</v>
      </c>
      <c r="E8305" s="25" t="s">
        <v>13537</v>
      </c>
      <c r="F8305" s="30" t="s">
        <v>16</v>
      </c>
      <c r="G8305" s="30" t="s">
        <v>14</v>
      </c>
      <c r="H8305" s="23">
        <v>0</v>
      </c>
      <c r="I8305" s="27" t="s">
        <v>13539</v>
      </c>
      <c r="J8305" s="28" t="s">
        <v>13538</v>
      </c>
      <c r="K8305" s="17" t="str">
        <f>IF((LEN(relatorio_Ananindeua3[[#This Row],[CIF/CPF/CNPJ]])=14),relatorio_Ananindeua3[[#This Row],[CIF/CPF/CNPJ]],relatorio_Ananindeua3[[#This Row],[Coluna2]])</f>
        <v>54712243000181</v>
      </c>
      <c r="L8305" s="17" t="str">
        <f t="shared" si="130"/>
        <v>547******81</v>
      </c>
    </row>
    <row r="8306" spans="1:12" x14ac:dyDescent="0.25">
      <c r="A8306" s="29" t="s">
        <v>14535</v>
      </c>
      <c r="B8306" s="29" t="s">
        <v>14536</v>
      </c>
      <c r="C8306" s="29" t="s">
        <v>32</v>
      </c>
      <c r="D8306" s="24" t="s">
        <v>14537</v>
      </c>
      <c r="E8306" s="25" t="s">
        <v>13537</v>
      </c>
      <c r="F8306" s="30" t="s">
        <v>16</v>
      </c>
      <c r="G8306" s="30" t="s">
        <v>14</v>
      </c>
      <c r="H8306" s="23">
        <v>0</v>
      </c>
      <c r="I8306" s="27" t="s">
        <v>13539</v>
      </c>
      <c r="J8306" s="28" t="s">
        <v>13538</v>
      </c>
      <c r="K8306" s="17" t="str">
        <f>IF((LEN(relatorio_Ananindeua3[[#This Row],[CIF/CPF/CNPJ]])=14),relatorio_Ananindeua3[[#This Row],[CIF/CPF/CNPJ]],relatorio_Ananindeua3[[#This Row],[Coluna2]])</f>
        <v>54704968000128</v>
      </c>
      <c r="L8306" s="17" t="str">
        <f t="shared" si="130"/>
        <v>547******28</v>
      </c>
    </row>
    <row r="8307" spans="1:12" x14ac:dyDescent="0.25">
      <c r="A8307" s="29" t="s">
        <v>14538</v>
      </c>
      <c r="B8307" s="29" t="s">
        <v>14539</v>
      </c>
      <c r="C8307" s="29" t="s">
        <v>32</v>
      </c>
      <c r="D8307" s="24" t="s">
        <v>14540</v>
      </c>
      <c r="E8307" s="25" t="s">
        <v>13537</v>
      </c>
      <c r="F8307" s="30" t="s">
        <v>16</v>
      </c>
      <c r="G8307" s="30" t="s">
        <v>14</v>
      </c>
      <c r="H8307" s="23">
        <v>0</v>
      </c>
      <c r="I8307" s="27" t="s">
        <v>13539</v>
      </c>
      <c r="J8307" s="28" t="s">
        <v>13538</v>
      </c>
      <c r="K8307" s="17" t="str">
        <f>IF((LEN(relatorio_Ananindeua3[[#This Row],[CIF/CPF/CNPJ]])=14),relatorio_Ananindeua3[[#This Row],[CIF/CPF/CNPJ]],relatorio_Ananindeua3[[#This Row],[Coluna2]])</f>
        <v>54708356000103</v>
      </c>
      <c r="L8307" s="17" t="str">
        <f t="shared" si="130"/>
        <v>547******03</v>
      </c>
    </row>
    <row r="8308" spans="1:12" x14ac:dyDescent="0.25">
      <c r="A8308" s="29" t="s">
        <v>11316</v>
      </c>
      <c r="B8308" s="29" t="s">
        <v>11317</v>
      </c>
      <c r="C8308" s="29" t="s">
        <v>34</v>
      </c>
      <c r="D8308" s="24" t="s">
        <v>14541</v>
      </c>
      <c r="E8308" s="25" t="s">
        <v>13537</v>
      </c>
      <c r="F8308" s="30" t="s">
        <v>16</v>
      </c>
      <c r="G8308" s="30" t="s">
        <v>14</v>
      </c>
      <c r="H8308" s="23">
        <v>0</v>
      </c>
      <c r="I8308" s="27" t="s">
        <v>13539</v>
      </c>
      <c r="J8308" s="28" t="s">
        <v>13538</v>
      </c>
      <c r="K8308" s="17" t="str">
        <f>IF((LEN(relatorio_Ananindeua3[[#This Row],[CIF/CPF/CNPJ]])=14),relatorio_Ananindeua3[[#This Row],[CIF/CPF/CNPJ]],relatorio_Ananindeua3[[#This Row],[Coluna2]])</f>
        <v>53762562000139</v>
      </c>
      <c r="L8308" s="17" t="str">
        <f t="shared" si="130"/>
        <v>537******39</v>
      </c>
    </row>
    <row r="8309" spans="1:12" x14ac:dyDescent="0.25">
      <c r="A8309" s="29" t="s">
        <v>14542</v>
      </c>
      <c r="B8309" s="29" t="s">
        <v>14543</v>
      </c>
      <c r="C8309" s="29" t="s">
        <v>32</v>
      </c>
      <c r="D8309" s="24" t="s">
        <v>14544</v>
      </c>
      <c r="E8309" s="25" t="s">
        <v>13537</v>
      </c>
      <c r="F8309" s="30" t="s">
        <v>16</v>
      </c>
      <c r="G8309" s="30" t="s">
        <v>14</v>
      </c>
      <c r="H8309" s="23">
        <v>0</v>
      </c>
      <c r="I8309" s="27" t="s">
        <v>13539</v>
      </c>
      <c r="J8309" s="28" t="s">
        <v>13538</v>
      </c>
      <c r="K8309" s="17" t="str">
        <f>IF((LEN(relatorio_Ananindeua3[[#This Row],[CIF/CPF/CNPJ]])=14),relatorio_Ananindeua3[[#This Row],[CIF/CPF/CNPJ]],relatorio_Ananindeua3[[#This Row],[Coluna2]])</f>
        <v>54714974000166</v>
      </c>
      <c r="L8309" s="17" t="str">
        <f t="shared" si="130"/>
        <v>547******66</v>
      </c>
    </row>
    <row r="8310" spans="1:12" x14ac:dyDescent="0.25">
      <c r="A8310" s="29" t="s">
        <v>14545</v>
      </c>
      <c r="B8310" s="29" t="s">
        <v>14546</v>
      </c>
      <c r="C8310" s="29" t="s">
        <v>32</v>
      </c>
      <c r="D8310" s="24" t="s">
        <v>14547</v>
      </c>
      <c r="E8310" s="25" t="s">
        <v>13537</v>
      </c>
      <c r="F8310" s="30" t="s">
        <v>16</v>
      </c>
      <c r="G8310" s="30" t="s">
        <v>14</v>
      </c>
      <c r="H8310" s="23">
        <v>0</v>
      </c>
      <c r="I8310" s="27" t="s">
        <v>13539</v>
      </c>
      <c r="J8310" s="28" t="s">
        <v>13538</v>
      </c>
      <c r="K8310" s="17" t="str">
        <f>IF((LEN(relatorio_Ananindeua3[[#This Row],[CIF/CPF/CNPJ]])=14),relatorio_Ananindeua3[[#This Row],[CIF/CPF/CNPJ]],relatorio_Ananindeua3[[#This Row],[Coluna2]])</f>
        <v>54708562000113</v>
      </c>
      <c r="L8310" s="17" t="str">
        <f t="shared" si="130"/>
        <v>547******13</v>
      </c>
    </row>
    <row r="8311" spans="1:12" x14ac:dyDescent="0.25">
      <c r="A8311" s="29" t="s">
        <v>14548</v>
      </c>
      <c r="B8311" s="29" t="s">
        <v>14549</v>
      </c>
      <c r="C8311" s="29" t="s">
        <v>34</v>
      </c>
      <c r="D8311" s="24" t="s">
        <v>14550</v>
      </c>
      <c r="E8311" s="25" t="s">
        <v>13537</v>
      </c>
      <c r="F8311" s="30" t="s">
        <v>16</v>
      </c>
      <c r="G8311" s="30" t="s">
        <v>14</v>
      </c>
      <c r="H8311" s="23">
        <v>0</v>
      </c>
      <c r="I8311" s="27" t="s">
        <v>13539</v>
      </c>
      <c r="J8311" s="28" t="s">
        <v>13538</v>
      </c>
      <c r="K8311" s="17" t="str">
        <f>IF((LEN(relatorio_Ananindeua3[[#This Row],[CIF/CPF/CNPJ]])=14),relatorio_Ananindeua3[[#This Row],[CIF/CPF/CNPJ]],relatorio_Ananindeua3[[#This Row],[Coluna2]])</f>
        <v>14473523000160</v>
      </c>
      <c r="L8311" s="17" t="str">
        <f t="shared" si="130"/>
        <v>144******60</v>
      </c>
    </row>
    <row r="8312" spans="1:12" x14ac:dyDescent="0.25">
      <c r="A8312" s="29" t="s">
        <v>12994</v>
      </c>
      <c r="B8312" s="29" t="s">
        <v>12995</v>
      </c>
      <c r="C8312" s="29" t="s">
        <v>34</v>
      </c>
      <c r="D8312" s="24" t="s">
        <v>14551</v>
      </c>
      <c r="E8312" s="25" t="s">
        <v>13537</v>
      </c>
      <c r="F8312" s="30" t="s">
        <v>16</v>
      </c>
      <c r="G8312" s="30" t="s">
        <v>14</v>
      </c>
      <c r="H8312" s="23">
        <v>0</v>
      </c>
      <c r="I8312" s="27" t="s">
        <v>13539</v>
      </c>
      <c r="J8312" s="28" t="s">
        <v>13538</v>
      </c>
      <c r="K8312" s="17" t="str">
        <f>IF((LEN(relatorio_Ananindeua3[[#This Row],[CIF/CPF/CNPJ]])=14),relatorio_Ananindeua3[[#This Row],[CIF/CPF/CNPJ]],relatorio_Ananindeua3[[#This Row],[Coluna2]])</f>
        <v>54362607000140</v>
      </c>
      <c r="L8312" s="17" t="str">
        <f t="shared" si="130"/>
        <v>543******40</v>
      </c>
    </row>
    <row r="8313" spans="1:12" x14ac:dyDescent="0.25">
      <c r="A8313" s="29" t="s">
        <v>8153</v>
      </c>
      <c r="B8313" s="29" t="s">
        <v>8154</v>
      </c>
      <c r="C8313" s="29" t="s">
        <v>34</v>
      </c>
      <c r="D8313" s="24" t="s">
        <v>14552</v>
      </c>
      <c r="E8313" s="25" t="s">
        <v>13537</v>
      </c>
      <c r="F8313" s="30" t="s">
        <v>16</v>
      </c>
      <c r="G8313" s="30" t="s">
        <v>14</v>
      </c>
      <c r="H8313" s="23">
        <v>0</v>
      </c>
      <c r="I8313" s="27" t="s">
        <v>13539</v>
      </c>
      <c r="J8313" s="28" t="s">
        <v>13538</v>
      </c>
      <c r="K8313" s="17" t="str">
        <f>IF((LEN(relatorio_Ananindeua3[[#This Row],[CIF/CPF/CNPJ]])=14),relatorio_Ananindeua3[[#This Row],[CIF/CPF/CNPJ]],relatorio_Ananindeua3[[#This Row],[Coluna2]])</f>
        <v>49223560000102</v>
      </c>
      <c r="L8313" s="17" t="str">
        <f t="shared" si="130"/>
        <v>492******02</v>
      </c>
    </row>
    <row r="8314" spans="1:12" x14ac:dyDescent="0.25">
      <c r="A8314" s="29" t="s">
        <v>14553</v>
      </c>
      <c r="B8314" s="29" t="s">
        <v>14554</v>
      </c>
      <c r="C8314" s="29" t="s">
        <v>32</v>
      </c>
      <c r="D8314" s="24" t="s">
        <v>14555</v>
      </c>
      <c r="E8314" s="25" t="s">
        <v>13537</v>
      </c>
      <c r="F8314" s="30" t="s">
        <v>16</v>
      </c>
      <c r="G8314" s="30" t="s">
        <v>14</v>
      </c>
      <c r="H8314" s="23">
        <v>0</v>
      </c>
      <c r="I8314" s="27" t="s">
        <v>13539</v>
      </c>
      <c r="J8314" s="28" t="s">
        <v>13538</v>
      </c>
      <c r="K8314" s="17" t="str">
        <f>IF((LEN(relatorio_Ananindeua3[[#This Row],[CIF/CPF/CNPJ]])=14),relatorio_Ananindeua3[[#This Row],[CIF/CPF/CNPJ]],relatorio_Ananindeua3[[#This Row],[Coluna2]])</f>
        <v>54711771000116</v>
      </c>
      <c r="L8314" s="17" t="str">
        <f t="shared" si="130"/>
        <v>547******16</v>
      </c>
    </row>
    <row r="8315" spans="1:12" x14ac:dyDescent="0.25">
      <c r="A8315" s="29" t="s">
        <v>14556</v>
      </c>
      <c r="B8315" s="29" t="s">
        <v>14557</v>
      </c>
      <c r="C8315" s="29" t="s">
        <v>32</v>
      </c>
      <c r="D8315" s="24" t="s">
        <v>14558</v>
      </c>
      <c r="E8315" s="25" t="s">
        <v>13537</v>
      </c>
      <c r="F8315" s="30" t="s">
        <v>16</v>
      </c>
      <c r="G8315" s="30" t="s">
        <v>14</v>
      </c>
      <c r="H8315" s="23">
        <v>0</v>
      </c>
      <c r="I8315" s="27" t="s">
        <v>13539</v>
      </c>
      <c r="J8315" s="28" t="s">
        <v>13538</v>
      </c>
      <c r="K8315" s="17" t="str">
        <f>IF((LEN(relatorio_Ananindeua3[[#This Row],[CIF/CPF/CNPJ]])=14),relatorio_Ananindeua3[[#This Row],[CIF/CPF/CNPJ]],relatorio_Ananindeua3[[#This Row],[Coluna2]])</f>
        <v>54716838000105</v>
      </c>
      <c r="L8315" s="17" t="str">
        <f t="shared" si="130"/>
        <v>547******05</v>
      </c>
    </row>
    <row r="8316" spans="1:12" x14ac:dyDescent="0.25">
      <c r="A8316" s="29" t="s">
        <v>14559</v>
      </c>
      <c r="B8316" s="29" t="s">
        <v>14560</v>
      </c>
      <c r="C8316" s="29" t="s">
        <v>32</v>
      </c>
      <c r="D8316" s="24" t="s">
        <v>14561</v>
      </c>
      <c r="E8316" s="25" t="s">
        <v>13537</v>
      </c>
      <c r="F8316" s="30" t="s">
        <v>16</v>
      </c>
      <c r="G8316" s="30" t="s">
        <v>14</v>
      </c>
      <c r="H8316" s="23">
        <v>0</v>
      </c>
      <c r="I8316" s="27" t="s">
        <v>13539</v>
      </c>
      <c r="J8316" s="28" t="s">
        <v>13538</v>
      </c>
      <c r="K8316" s="17" t="str">
        <f>IF((LEN(relatorio_Ananindeua3[[#This Row],[CIF/CPF/CNPJ]])=14),relatorio_Ananindeua3[[#This Row],[CIF/CPF/CNPJ]],relatorio_Ananindeua3[[#This Row],[Coluna2]])</f>
        <v>54703014000109</v>
      </c>
      <c r="L8316" s="17" t="str">
        <f t="shared" si="130"/>
        <v>547******09</v>
      </c>
    </row>
    <row r="8317" spans="1:12" x14ac:dyDescent="0.25">
      <c r="A8317" s="29" t="s">
        <v>14562</v>
      </c>
      <c r="B8317" s="29" t="s">
        <v>14563</v>
      </c>
      <c r="C8317" s="29" t="s">
        <v>34</v>
      </c>
      <c r="D8317" s="24" t="s">
        <v>14564</v>
      </c>
      <c r="E8317" s="25" t="s">
        <v>13537</v>
      </c>
      <c r="F8317" s="30" t="s">
        <v>16</v>
      </c>
      <c r="G8317" s="30" t="s">
        <v>14</v>
      </c>
      <c r="H8317" s="23">
        <v>0</v>
      </c>
      <c r="I8317" s="27" t="s">
        <v>13539</v>
      </c>
      <c r="J8317" s="28" t="s">
        <v>13538</v>
      </c>
      <c r="K8317" s="17" t="str">
        <f>IF((LEN(relatorio_Ananindeua3[[#This Row],[CIF/CPF/CNPJ]])=14),relatorio_Ananindeua3[[#This Row],[CIF/CPF/CNPJ]],relatorio_Ananindeua3[[#This Row],[Coluna2]])</f>
        <v>54578659000159</v>
      </c>
      <c r="L8317" s="17" t="str">
        <f t="shared" si="130"/>
        <v>545******59</v>
      </c>
    </row>
    <row r="8318" spans="1:12" x14ac:dyDescent="0.25">
      <c r="A8318" s="29" t="s">
        <v>14562</v>
      </c>
      <c r="B8318" s="29" t="s">
        <v>14563</v>
      </c>
      <c r="C8318" s="29" t="s">
        <v>32</v>
      </c>
      <c r="D8318" s="24" t="s">
        <v>14565</v>
      </c>
      <c r="E8318" s="25" t="s">
        <v>13537</v>
      </c>
      <c r="F8318" s="30" t="s">
        <v>16</v>
      </c>
      <c r="G8318" s="30" t="s">
        <v>14</v>
      </c>
      <c r="H8318" s="23">
        <v>0</v>
      </c>
      <c r="I8318" s="27" t="s">
        <v>13539</v>
      </c>
      <c r="J8318" s="28" t="s">
        <v>13538</v>
      </c>
      <c r="K8318" s="17" t="str">
        <f>IF((LEN(relatorio_Ananindeua3[[#This Row],[CIF/CPF/CNPJ]])=14),relatorio_Ananindeua3[[#This Row],[CIF/CPF/CNPJ]],relatorio_Ananindeua3[[#This Row],[Coluna2]])</f>
        <v>54578659000159</v>
      </c>
      <c r="L8318" s="17" t="str">
        <f t="shared" si="130"/>
        <v>545******59</v>
      </c>
    </row>
    <row r="8319" spans="1:12" x14ac:dyDescent="0.25">
      <c r="A8319" s="29" t="s">
        <v>1835</v>
      </c>
      <c r="B8319" s="29" t="s">
        <v>1836</v>
      </c>
      <c r="C8319" s="29" t="s">
        <v>34</v>
      </c>
      <c r="D8319" s="24" t="s">
        <v>14566</v>
      </c>
      <c r="E8319" s="25" t="s">
        <v>13537</v>
      </c>
      <c r="F8319" s="30" t="s">
        <v>16</v>
      </c>
      <c r="G8319" s="30" t="s">
        <v>14</v>
      </c>
      <c r="H8319" s="23">
        <v>0</v>
      </c>
      <c r="I8319" s="27" t="s">
        <v>13539</v>
      </c>
      <c r="J8319" s="28" t="s">
        <v>13538</v>
      </c>
      <c r="K8319" s="17" t="str">
        <f>IF((LEN(relatorio_Ananindeua3[[#This Row],[CIF/CPF/CNPJ]])=14),relatorio_Ananindeua3[[#This Row],[CIF/CPF/CNPJ]],relatorio_Ananindeua3[[#This Row],[Coluna2]])</f>
        <v>24711638000107</v>
      </c>
      <c r="L8319" s="17" t="str">
        <f t="shared" si="130"/>
        <v>247******07</v>
      </c>
    </row>
    <row r="8320" spans="1:12" x14ac:dyDescent="0.25">
      <c r="A8320" s="29" t="s">
        <v>8322</v>
      </c>
      <c r="B8320" s="29" t="s">
        <v>8323</v>
      </c>
      <c r="C8320" s="29" t="s">
        <v>34</v>
      </c>
      <c r="D8320" s="24" t="s">
        <v>14567</v>
      </c>
      <c r="E8320" s="25" t="s">
        <v>13537</v>
      </c>
      <c r="F8320" s="30" t="s">
        <v>16</v>
      </c>
      <c r="G8320" s="30" t="s">
        <v>14</v>
      </c>
      <c r="H8320" s="23">
        <v>0</v>
      </c>
      <c r="I8320" s="27" t="s">
        <v>13539</v>
      </c>
      <c r="J8320" s="28" t="s">
        <v>13538</v>
      </c>
      <c r="K8320" s="17" t="str">
        <f>IF((LEN(relatorio_Ananindeua3[[#This Row],[CIF/CPF/CNPJ]])=14),relatorio_Ananindeua3[[#This Row],[CIF/CPF/CNPJ]],relatorio_Ananindeua3[[#This Row],[Coluna2]])</f>
        <v>49604295000102</v>
      </c>
      <c r="L8320" s="17" t="str">
        <f t="shared" si="130"/>
        <v>496******02</v>
      </c>
    </row>
    <row r="8321" spans="1:12" x14ac:dyDescent="0.25">
      <c r="A8321" s="29" t="s">
        <v>14568</v>
      </c>
      <c r="B8321" s="29" t="s">
        <v>14569</v>
      </c>
      <c r="C8321" s="29" t="s">
        <v>32</v>
      </c>
      <c r="D8321" s="24" t="s">
        <v>14570</v>
      </c>
      <c r="E8321" s="25" t="s">
        <v>13537</v>
      </c>
      <c r="F8321" s="30" t="s">
        <v>16</v>
      </c>
      <c r="G8321" s="30" t="s">
        <v>14</v>
      </c>
      <c r="H8321" s="23">
        <v>0</v>
      </c>
      <c r="I8321" s="27" t="s">
        <v>13539</v>
      </c>
      <c r="J8321" s="28" t="s">
        <v>13538</v>
      </c>
      <c r="K8321" s="17" t="str">
        <f>IF((LEN(relatorio_Ananindeua3[[#This Row],[CIF/CPF/CNPJ]])=14),relatorio_Ananindeua3[[#This Row],[CIF/CPF/CNPJ]],relatorio_Ananindeua3[[#This Row],[Coluna2]])</f>
        <v>54719763000116</v>
      </c>
      <c r="L8321" s="17" t="str">
        <f t="shared" si="130"/>
        <v>547******16</v>
      </c>
    </row>
    <row r="8322" spans="1:12" x14ac:dyDescent="0.25">
      <c r="A8322" s="29" t="s">
        <v>14571</v>
      </c>
      <c r="B8322" s="29" t="s">
        <v>14572</v>
      </c>
      <c r="C8322" s="29" t="s">
        <v>34</v>
      </c>
      <c r="D8322" s="24" t="s">
        <v>14573</v>
      </c>
      <c r="E8322" s="25" t="s">
        <v>13537</v>
      </c>
      <c r="F8322" s="30" t="s">
        <v>16</v>
      </c>
      <c r="G8322" s="30" t="s">
        <v>14</v>
      </c>
      <c r="H8322" s="23">
        <v>0</v>
      </c>
      <c r="I8322" s="27" t="s">
        <v>13539</v>
      </c>
      <c r="J8322" s="28" t="s">
        <v>13538</v>
      </c>
      <c r="K8322" s="17" t="str">
        <f>IF((LEN(relatorio_Ananindeua3[[#This Row],[CIF/CPF/CNPJ]])=14),relatorio_Ananindeua3[[#This Row],[CIF/CPF/CNPJ]],relatorio_Ananindeua3[[#This Row],[Coluna2]])</f>
        <v>51389694000131</v>
      </c>
      <c r="L8322" s="17" t="str">
        <f t="shared" si="130"/>
        <v>513******31</v>
      </c>
    </row>
    <row r="8323" spans="1:12" x14ac:dyDescent="0.25">
      <c r="A8323" s="29" t="s">
        <v>14574</v>
      </c>
      <c r="B8323" s="29" t="s">
        <v>14575</v>
      </c>
      <c r="C8323" s="29" t="s">
        <v>32</v>
      </c>
      <c r="D8323" s="24" t="s">
        <v>14576</v>
      </c>
      <c r="E8323" s="25" t="s">
        <v>13537</v>
      </c>
      <c r="F8323" s="30" t="s">
        <v>16</v>
      </c>
      <c r="G8323" s="30" t="s">
        <v>14</v>
      </c>
      <c r="H8323" s="23">
        <v>0</v>
      </c>
      <c r="I8323" s="27" t="s">
        <v>13539</v>
      </c>
      <c r="J8323" s="28" t="s">
        <v>13538</v>
      </c>
      <c r="K8323" s="17" t="str">
        <f>IF((LEN(relatorio_Ananindeua3[[#This Row],[CIF/CPF/CNPJ]])=14),relatorio_Ananindeua3[[#This Row],[CIF/CPF/CNPJ]],relatorio_Ananindeua3[[#This Row],[Coluna2]])</f>
        <v>54717415000100</v>
      </c>
      <c r="L8323" s="17" t="str">
        <f t="shared" si="130"/>
        <v>547******00</v>
      </c>
    </row>
    <row r="8324" spans="1:12" x14ac:dyDescent="0.25">
      <c r="A8324" s="29" t="s">
        <v>14577</v>
      </c>
      <c r="B8324" s="29" t="s">
        <v>14578</v>
      </c>
      <c r="C8324" s="29" t="s">
        <v>32</v>
      </c>
      <c r="D8324" s="24" t="s">
        <v>14579</v>
      </c>
      <c r="E8324" s="25" t="s">
        <v>13537</v>
      </c>
      <c r="F8324" s="30" t="s">
        <v>16</v>
      </c>
      <c r="G8324" s="30" t="s">
        <v>14</v>
      </c>
      <c r="H8324" s="23">
        <v>0</v>
      </c>
      <c r="I8324" s="27" t="s">
        <v>13539</v>
      </c>
      <c r="J8324" s="28" t="s">
        <v>13538</v>
      </c>
      <c r="K8324" s="17" t="str">
        <f>IF((LEN(relatorio_Ananindeua3[[#This Row],[CIF/CPF/CNPJ]])=14),relatorio_Ananindeua3[[#This Row],[CIF/CPF/CNPJ]],relatorio_Ananindeua3[[#This Row],[Coluna2]])</f>
        <v>54717884000129</v>
      </c>
      <c r="L8324" s="17" t="str">
        <f t="shared" si="130"/>
        <v>547******29</v>
      </c>
    </row>
    <row r="8325" spans="1:12" x14ac:dyDescent="0.25">
      <c r="A8325" s="29" t="s">
        <v>14580</v>
      </c>
      <c r="B8325" s="29" t="s">
        <v>14581</v>
      </c>
      <c r="C8325" s="29" t="s">
        <v>34</v>
      </c>
      <c r="D8325" s="24" t="s">
        <v>14582</v>
      </c>
      <c r="E8325" s="25" t="s">
        <v>13537</v>
      </c>
      <c r="F8325" s="30" t="s">
        <v>16</v>
      </c>
      <c r="G8325" s="30" t="s">
        <v>14</v>
      </c>
      <c r="H8325" s="23">
        <v>0</v>
      </c>
      <c r="I8325" s="27" t="s">
        <v>13539</v>
      </c>
      <c r="J8325" s="28" t="s">
        <v>13538</v>
      </c>
      <c r="K8325" s="17" t="str">
        <f>IF((LEN(relatorio_Ananindeua3[[#This Row],[CIF/CPF/CNPJ]])=14),relatorio_Ananindeua3[[#This Row],[CIF/CPF/CNPJ]],relatorio_Ananindeua3[[#This Row],[Coluna2]])</f>
        <v>46189471000190</v>
      </c>
      <c r="L8325" s="17" t="str">
        <f t="shared" si="130"/>
        <v>461******90</v>
      </c>
    </row>
    <row r="8326" spans="1:12" x14ac:dyDescent="0.25">
      <c r="A8326" s="29" t="s">
        <v>14583</v>
      </c>
      <c r="B8326" s="29" t="s">
        <v>14584</v>
      </c>
      <c r="C8326" s="29" t="s">
        <v>34</v>
      </c>
      <c r="D8326" s="24" t="s">
        <v>14585</v>
      </c>
      <c r="E8326" s="25" t="s">
        <v>13537</v>
      </c>
      <c r="F8326" s="30" t="s">
        <v>16</v>
      </c>
      <c r="G8326" s="30" t="s">
        <v>14</v>
      </c>
      <c r="H8326" s="23">
        <v>0</v>
      </c>
      <c r="I8326" s="27" t="s">
        <v>13539</v>
      </c>
      <c r="J8326" s="28" t="s">
        <v>13538</v>
      </c>
      <c r="K8326" s="17" t="str">
        <f>IF((LEN(relatorio_Ananindeua3[[#This Row],[CIF/CPF/CNPJ]])=14),relatorio_Ananindeua3[[#This Row],[CIF/CPF/CNPJ]],relatorio_Ananindeua3[[#This Row],[Coluna2]])</f>
        <v>40247879000195</v>
      </c>
      <c r="L8326" s="17" t="str">
        <f t="shared" si="130"/>
        <v>402******95</v>
      </c>
    </row>
    <row r="8327" spans="1:12" x14ac:dyDescent="0.25">
      <c r="A8327" s="29" t="s">
        <v>14586</v>
      </c>
      <c r="B8327" s="29" t="s">
        <v>14587</v>
      </c>
      <c r="C8327" s="29" t="s">
        <v>32</v>
      </c>
      <c r="D8327" s="24" t="s">
        <v>14588</v>
      </c>
      <c r="E8327" s="25" t="s">
        <v>13537</v>
      </c>
      <c r="F8327" s="30" t="s">
        <v>16</v>
      </c>
      <c r="G8327" s="30" t="s">
        <v>14</v>
      </c>
      <c r="H8327" s="23">
        <v>0</v>
      </c>
      <c r="I8327" s="27" t="s">
        <v>13539</v>
      </c>
      <c r="J8327" s="28" t="s">
        <v>13538</v>
      </c>
      <c r="K8327" s="17" t="str">
        <f>IF((LEN(relatorio_Ananindeua3[[#This Row],[CIF/CPF/CNPJ]])=14),relatorio_Ananindeua3[[#This Row],[CIF/CPF/CNPJ]],relatorio_Ananindeua3[[#This Row],[Coluna2]])</f>
        <v>54717231000140</v>
      </c>
      <c r="L8327" s="17" t="str">
        <f t="shared" si="130"/>
        <v>547******40</v>
      </c>
    </row>
    <row r="8328" spans="1:12" x14ac:dyDescent="0.25">
      <c r="A8328" s="29" t="s">
        <v>14548</v>
      </c>
      <c r="B8328" s="29" t="s">
        <v>14549</v>
      </c>
      <c r="C8328" s="29" t="s">
        <v>34</v>
      </c>
      <c r="D8328" s="24" t="s">
        <v>14589</v>
      </c>
      <c r="E8328" s="25" t="s">
        <v>13537</v>
      </c>
      <c r="F8328" s="30" t="s">
        <v>16</v>
      </c>
      <c r="G8328" s="30" t="s">
        <v>14</v>
      </c>
      <c r="H8328" s="23">
        <v>0</v>
      </c>
      <c r="I8328" s="27" t="s">
        <v>13539</v>
      </c>
      <c r="J8328" s="28" t="s">
        <v>13538</v>
      </c>
      <c r="K8328" s="17" t="str">
        <f>IF((LEN(relatorio_Ananindeua3[[#This Row],[CIF/CPF/CNPJ]])=14),relatorio_Ananindeua3[[#This Row],[CIF/CPF/CNPJ]],relatorio_Ananindeua3[[#This Row],[Coluna2]])</f>
        <v>14473523000160</v>
      </c>
      <c r="L8328" s="17" t="str">
        <f t="shared" si="130"/>
        <v>144******60</v>
      </c>
    </row>
    <row r="8329" spans="1:12" x14ac:dyDescent="0.25">
      <c r="A8329" s="29" t="s">
        <v>14590</v>
      </c>
      <c r="B8329" s="29" t="s">
        <v>14591</v>
      </c>
      <c r="C8329" s="29" t="s">
        <v>32</v>
      </c>
      <c r="D8329" s="24" t="s">
        <v>14592</v>
      </c>
      <c r="E8329" s="25" t="s">
        <v>13537</v>
      </c>
      <c r="F8329" s="30" t="s">
        <v>16</v>
      </c>
      <c r="G8329" s="30" t="s">
        <v>14</v>
      </c>
      <c r="H8329" s="23">
        <v>0</v>
      </c>
      <c r="I8329" s="27" t="s">
        <v>13539</v>
      </c>
      <c r="J8329" s="28" t="s">
        <v>13538</v>
      </c>
      <c r="K8329" s="17" t="str">
        <f>IF((LEN(relatorio_Ananindeua3[[#This Row],[CIF/CPF/CNPJ]])=14),relatorio_Ananindeua3[[#This Row],[CIF/CPF/CNPJ]],relatorio_Ananindeua3[[#This Row],[Coluna2]])</f>
        <v>54720565000172</v>
      </c>
      <c r="L8329" s="17" t="str">
        <f t="shared" si="130"/>
        <v>547******72</v>
      </c>
    </row>
    <row r="8330" spans="1:12" x14ac:dyDescent="0.25">
      <c r="A8330" s="29" t="s">
        <v>12994</v>
      </c>
      <c r="B8330" s="29" t="s">
        <v>12995</v>
      </c>
      <c r="C8330" s="29" t="s">
        <v>34</v>
      </c>
      <c r="D8330" s="24" t="s">
        <v>14593</v>
      </c>
      <c r="E8330" s="25" t="s">
        <v>13537</v>
      </c>
      <c r="F8330" s="30" t="s">
        <v>16</v>
      </c>
      <c r="G8330" s="30" t="s">
        <v>14</v>
      </c>
      <c r="H8330" s="23">
        <v>0</v>
      </c>
      <c r="I8330" s="27" t="s">
        <v>13539</v>
      </c>
      <c r="J8330" s="28" t="s">
        <v>13538</v>
      </c>
      <c r="K8330" s="17" t="str">
        <f>IF((LEN(relatorio_Ananindeua3[[#This Row],[CIF/CPF/CNPJ]])=14),relatorio_Ananindeua3[[#This Row],[CIF/CPF/CNPJ]],relatorio_Ananindeua3[[#This Row],[Coluna2]])</f>
        <v>54362607000140</v>
      </c>
      <c r="L8330" s="17" t="str">
        <f t="shared" si="130"/>
        <v>543******40</v>
      </c>
    </row>
    <row r="8331" spans="1:12" x14ac:dyDescent="0.25">
      <c r="A8331" s="29" t="s">
        <v>14594</v>
      </c>
      <c r="B8331" s="29" t="s">
        <v>14595</v>
      </c>
      <c r="C8331" s="29" t="s">
        <v>32</v>
      </c>
      <c r="D8331" s="24" t="s">
        <v>14596</v>
      </c>
      <c r="E8331" s="25" t="s">
        <v>13537</v>
      </c>
      <c r="F8331" s="30" t="s">
        <v>16</v>
      </c>
      <c r="G8331" s="30" t="s">
        <v>14</v>
      </c>
      <c r="H8331" s="23">
        <v>0</v>
      </c>
      <c r="I8331" s="27" t="s">
        <v>13539</v>
      </c>
      <c r="J8331" s="28" t="s">
        <v>13538</v>
      </c>
      <c r="K8331" s="17" t="str">
        <f>IF((LEN(relatorio_Ananindeua3[[#This Row],[CIF/CPF/CNPJ]])=14),relatorio_Ananindeua3[[#This Row],[CIF/CPF/CNPJ]],relatorio_Ananindeua3[[#This Row],[Coluna2]])</f>
        <v>54719881000124</v>
      </c>
      <c r="L8331" s="17" t="str">
        <f t="shared" si="130"/>
        <v>547******24</v>
      </c>
    </row>
    <row r="8332" spans="1:12" x14ac:dyDescent="0.25">
      <c r="A8332" s="29" t="s">
        <v>14597</v>
      </c>
      <c r="B8332" s="29" t="s">
        <v>14598</v>
      </c>
      <c r="C8332" s="29" t="s">
        <v>32</v>
      </c>
      <c r="D8332" s="24" t="s">
        <v>14599</v>
      </c>
      <c r="E8332" s="25" t="s">
        <v>13537</v>
      </c>
      <c r="F8332" s="30" t="s">
        <v>16</v>
      </c>
      <c r="G8332" s="30" t="s">
        <v>14</v>
      </c>
      <c r="H8332" s="23">
        <v>0</v>
      </c>
      <c r="I8332" s="27" t="s">
        <v>13539</v>
      </c>
      <c r="J8332" s="28" t="s">
        <v>13538</v>
      </c>
      <c r="K8332" s="17" t="str">
        <f>IF((LEN(relatorio_Ananindeua3[[#This Row],[CIF/CPF/CNPJ]])=14),relatorio_Ananindeua3[[#This Row],[CIF/CPF/CNPJ]],relatorio_Ananindeua3[[#This Row],[Coluna2]])</f>
        <v>54720216000150</v>
      </c>
      <c r="L8332" s="17" t="str">
        <f t="shared" si="130"/>
        <v>547******50</v>
      </c>
    </row>
    <row r="8333" spans="1:12" x14ac:dyDescent="0.25">
      <c r="A8333" s="29" t="s">
        <v>14600</v>
      </c>
      <c r="B8333" s="29" t="s">
        <v>14601</v>
      </c>
      <c r="C8333" s="29" t="s">
        <v>32</v>
      </c>
      <c r="D8333" s="24" t="s">
        <v>14602</v>
      </c>
      <c r="E8333" s="25" t="s">
        <v>13537</v>
      </c>
      <c r="F8333" s="30" t="s">
        <v>16</v>
      </c>
      <c r="G8333" s="30" t="s">
        <v>14</v>
      </c>
      <c r="H8333" s="23">
        <v>0</v>
      </c>
      <c r="I8333" s="27" t="s">
        <v>13539</v>
      </c>
      <c r="J8333" s="28" t="s">
        <v>13538</v>
      </c>
      <c r="K8333" s="17" t="str">
        <f>IF((LEN(relatorio_Ananindeua3[[#This Row],[CIF/CPF/CNPJ]])=14),relatorio_Ananindeua3[[#This Row],[CIF/CPF/CNPJ]],relatorio_Ananindeua3[[#This Row],[Coluna2]])</f>
        <v>54720747000143</v>
      </c>
      <c r="L8333" s="17" t="str">
        <f t="shared" si="130"/>
        <v>547******43</v>
      </c>
    </row>
    <row r="8334" spans="1:12" x14ac:dyDescent="0.25">
      <c r="A8334" s="29" t="s">
        <v>14603</v>
      </c>
      <c r="B8334" s="29" t="s">
        <v>14604</v>
      </c>
      <c r="C8334" s="29" t="s">
        <v>32</v>
      </c>
      <c r="D8334" s="24" t="s">
        <v>14605</v>
      </c>
      <c r="E8334" s="25" t="s">
        <v>13537</v>
      </c>
      <c r="F8334" s="30" t="s">
        <v>16</v>
      </c>
      <c r="G8334" s="30" t="s">
        <v>14</v>
      </c>
      <c r="H8334" s="23">
        <v>0</v>
      </c>
      <c r="I8334" s="27" t="s">
        <v>13539</v>
      </c>
      <c r="J8334" s="28" t="s">
        <v>13538</v>
      </c>
      <c r="K8334" s="17" t="str">
        <f>IF((LEN(relatorio_Ananindeua3[[#This Row],[CIF/CPF/CNPJ]])=14),relatorio_Ananindeua3[[#This Row],[CIF/CPF/CNPJ]],relatorio_Ananindeua3[[#This Row],[Coluna2]])</f>
        <v>54717121000188</v>
      </c>
      <c r="L8334" s="17" t="str">
        <f t="shared" si="130"/>
        <v>547******88</v>
      </c>
    </row>
    <row r="8335" spans="1:12" x14ac:dyDescent="0.25">
      <c r="A8335" s="29" t="s">
        <v>14606</v>
      </c>
      <c r="B8335" s="29" t="s">
        <v>14607</v>
      </c>
      <c r="C8335" s="29" t="s">
        <v>34</v>
      </c>
      <c r="D8335" s="24" t="s">
        <v>14608</v>
      </c>
      <c r="E8335" s="25" t="s">
        <v>13537</v>
      </c>
      <c r="F8335" s="30" t="s">
        <v>16</v>
      </c>
      <c r="G8335" s="30" t="s">
        <v>14</v>
      </c>
      <c r="H8335" s="23">
        <v>0</v>
      </c>
      <c r="I8335" s="27" t="s">
        <v>13539</v>
      </c>
      <c r="J8335" s="28" t="s">
        <v>13538</v>
      </c>
      <c r="K8335" s="17" t="str">
        <f>IF((LEN(relatorio_Ananindeua3[[#This Row],[CIF/CPF/CNPJ]])=14),relatorio_Ananindeua3[[#This Row],[CIF/CPF/CNPJ]],relatorio_Ananindeua3[[#This Row],[Coluna2]])</f>
        <v>49676180000115</v>
      </c>
      <c r="L8335" s="17" t="str">
        <f t="shared" si="130"/>
        <v>496******15</v>
      </c>
    </row>
    <row r="8336" spans="1:12" x14ac:dyDescent="0.25">
      <c r="A8336" s="29" t="s">
        <v>14609</v>
      </c>
      <c r="B8336" s="29" t="s">
        <v>14610</v>
      </c>
      <c r="C8336" s="29" t="s">
        <v>34</v>
      </c>
      <c r="D8336" s="24" t="s">
        <v>14611</v>
      </c>
      <c r="E8336" s="25" t="s">
        <v>13537</v>
      </c>
      <c r="F8336" s="30" t="s">
        <v>16</v>
      </c>
      <c r="G8336" s="30" t="s">
        <v>14</v>
      </c>
      <c r="H8336" s="23">
        <v>0</v>
      </c>
      <c r="I8336" s="27" t="s">
        <v>13539</v>
      </c>
      <c r="J8336" s="28" t="s">
        <v>13538</v>
      </c>
      <c r="K8336" s="17" t="str">
        <f>IF((LEN(relatorio_Ananindeua3[[#This Row],[CIF/CPF/CNPJ]])=14),relatorio_Ananindeua3[[#This Row],[CIF/CPF/CNPJ]],relatorio_Ananindeua3[[#This Row],[Coluna2]])</f>
        <v>48364706000169</v>
      </c>
      <c r="L8336" s="17" t="str">
        <f t="shared" si="130"/>
        <v>483******69</v>
      </c>
    </row>
    <row r="8337" spans="1:12" x14ac:dyDescent="0.25">
      <c r="A8337" s="29" t="s">
        <v>14612</v>
      </c>
      <c r="B8337" s="29" t="s">
        <v>14613</v>
      </c>
      <c r="C8337" s="29" t="s">
        <v>32</v>
      </c>
      <c r="D8337" s="24" t="s">
        <v>14614</v>
      </c>
      <c r="E8337" s="25" t="s">
        <v>13537</v>
      </c>
      <c r="F8337" s="30" t="s">
        <v>16</v>
      </c>
      <c r="G8337" s="30" t="s">
        <v>14</v>
      </c>
      <c r="H8337" s="23">
        <v>0</v>
      </c>
      <c r="I8337" s="27" t="s">
        <v>13539</v>
      </c>
      <c r="J8337" s="28" t="s">
        <v>13538</v>
      </c>
      <c r="K8337" s="17" t="str">
        <f>IF((LEN(relatorio_Ananindeua3[[#This Row],[CIF/CPF/CNPJ]])=14),relatorio_Ananindeua3[[#This Row],[CIF/CPF/CNPJ]],relatorio_Ananindeua3[[#This Row],[Coluna2]])</f>
        <v>54721032000105</v>
      </c>
      <c r="L8337" s="17" t="str">
        <f t="shared" si="130"/>
        <v>547******05</v>
      </c>
    </row>
    <row r="8338" spans="1:12" x14ac:dyDescent="0.25">
      <c r="A8338" s="29" t="s">
        <v>14615</v>
      </c>
      <c r="B8338" s="29" t="s">
        <v>14616</v>
      </c>
      <c r="C8338" s="29" t="s">
        <v>34</v>
      </c>
      <c r="D8338" s="24" t="s">
        <v>14617</v>
      </c>
      <c r="E8338" s="25" t="s">
        <v>13537</v>
      </c>
      <c r="F8338" s="30" t="s">
        <v>16</v>
      </c>
      <c r="G8338" s="30" t="s">
        <v>14</v>
      </c>
      <c r="H8338" s="23">
        <v>0</v>
      </c>
      <c r="I8338" s="27" t="s">
        <v>13539</v>
      </c>
      <c r="J8338" s="28" t="s">
        <v>13538</v>
      </c>
      <c r="K8338" s="17" t="str">
        <f>IF((LEN(relatorio_Ananindeua3[[#This Row],[CIF/CPF/CNPJ]])=14),relatorio_Ananindeua3[[#This Row],[CIF/CPF/CNPJ]],relatorio_Ananindeua3[[#This Row],[Coluna2]])</f>
        <v>14665810000171</v>
      </c>
      <c r="L8338" s="17" t="str">
        <f t="shared" ref="L8338:L8401" si="131">_xlfn.CONCAT(LEFT(A8338,3),REPT("*",6),RIGHT(A8338,2))</f>
        <v>146******71</v>
      </c>
    </row>
    <row r="8339" spans="1:12" x14ac:dyDescent="0.25">
      <c r="A8339" s="29" t="s">
        <v>4667</v>
      </c>
      <c r="B8339" s="29" t="s">
        <v>14618</v>
      </c>
      <c r="C8339" s="29" t="s">
        <v>34</v>
      </c>
      <c r="D8339" s="24" t="s">
        <v>14619</v>
      </c>
      <c r="E8339" s="25" t="s">
        <v>13537</v>
      </c>
      <c r="F8339" s="30" t="s">
        <v>16</v>
      </c>
      <c r="G8339" s="30" t="s">
        <v>13496</v>
      </c>
      <c r="H8339" s="23">
        <v>0</v>
      </c>
      <c r="I8339" s="27" t="s">
        <v>13539</v>
      </c>
      <c r="J8339" s="28" t="s">
        <v>13538</v>
      </c>
      <c r="K8339" s="17" t="str">
        <f>IF((LEN(relatorio_Ananindeua3[[#This Row],[CIF/CPF/CNPJ]])=14),relatorio_Ananindeua3[[#This Row],[CIF/CPF/CNPJ]],relatorio_Ananindeua3[[#This Row],[Coluna2]])</f>
        <v>38454573000168</v>
      </c>
      <c r="L8339" s="17" t="str">
        <f t="shared" si="131"/>
        <v>384******68</v>
      </c>
    </row>
    <row r="8340" spans="1:12" x14ac:dyDescent="0.25">
      <c r="A8340" s="29" t="s">
        <v>6904</v>
      </c>
      <c r="B8340" s="29" t="s">
        <v>6905</v>
      </c>
      <c r="C8340" s="29" t="s">
        <v>20</v>
      </c>
      <c r="D8340" s="24" t="s">
        <v>14620</v>
      </c>
      <c r="E8340" s="25" t="s">
        <v>13537</v>
      </c>
      <c r="F8340" s="30" t="s">
        <v>19</v>
      </c>
      <c r="G8340" s="30" t="s">
        <v>13496</v>
      </c>
      <c r="H8340" s="23">
        <v>0</v>
      </c>
      <c r="I8340" s="27" t="s">
        <v>13539</v>
      </c>
      <c r="J8340" s="28">
        <v>20.49</v>
      </c>
      <c r="K8340" s="17" t="str">
        <f>IF((LEN(relatorio_Ananindeua3[[#This Row],[CIF/CPF/CNPJ]])=14),relatorio_Ananindeua3[[#This Row],[CIF/CPF/CNPJ]],relatorio_Ananindeua3[[#This Row],[Coluna2]])</f>
        <v>46201083002393</v>
      </c>
      <c r="L8340" s="17" t="str">
        <f t="shared" si="131"/>
        <v>462******93</v>
      </c>
    </row>
    <row r="8341" spans="1:12" x14ac:dyDescent="0.25">
      <c r="A8341" s="29" t="s">
        <v>14621</v>
      </c>
      <c r="B8341" s="29" t="s">
        <v>14622</v>
      </c>
      <c r="C8341" s="29" t="s">
        <v>32</v>
      </c>
      <c r="D8341" s="24" t="s">
        <v>14623</v>
      </c>
      <c r="E8341" s="25" t="s">
        <v>13537</v>
      </c>
      <c r="F8341" s="30" t="s">
        <v>16</v>
      </c>
      <c r="G8341" s="30" t="s">
        <v>14</v>
      </c>
      <c r="H8341" s="23">
        <v>0</v>
      </c>
      <c r="I8341" s="27" t="s">
        <v>13539</v>
      </c>
      <c r="J8341" s="28" t="s">
        <v>13538</v>
      </c>
      <c r="K8341" s="17" t="str">
        <f>IF((LEN(relatorio_Ananindeua3[[#This Row],[CIF/CPF/CNPJ]])=14),relatorio_Ananindeua3[[#This Row],[CIF/CPF/CNPJ]],relatorio_Ananindeua3[[#This Row],[Coluna2]])</f>
        <v>54723554000146</v>
      </c>
      <c r="L8341" s="17" t="str">
        <f t="shared" si="131"/>
        <v>547******46</v>
      </c>
    </row>
    <row r="8342" spans="1:12" x14ac:dyDescent="0.25">
      <c r="A8342" s="29" t="s">
        <v>14624</v>
      </c>
      <c r="B8342" s="29" t="s">
        <v>14625</v>
      </c>
      <c r="C8342" s="29" t="s">
        <v>32</v>
      </c>
      <c r="D8342" s="24" t="s">
        <v>14626</v>
      </c>
      <c r="E8342" s="25" t="s">
        <v>13537</v>
      </c>
      <c r="F8342" s="30" t="s">
        <v>16</v>
      </c>
      <c r="G8342" s="30" t="s">
        <v>14</v>
      </c>
      <c r="H8342" s="23">
        <v>0</v>
      </c>
      <c r="I8342" s="27" t="s">
        <v>13539</v>
      </c>
      <c r="J8342" s="28" t="s">
        <v>13538</v>
      </c>
      <c r="K8342" s="17" t="str">
        <f>IF((LEN(relatorio_Ananindeua3[[#This Row],[CIF/CPF/CNPJ]])=14),relatorio_Ananindeua3[[#This Row],[CIF/CPF/CNPJ]],relatorio_Ananindeua3[[#This Row],[Coluna2]])</f>
        <v>54724022000123</v>
      </c>
      <c r="L8342" s="17" t="str">
        <f t="shared" si="131"/>
        <v>547******23</v>
      </c>
    </row>
    <row r="8343" spans="1:12" x14ac:dyDescent="0.25">
      <c r="A8343" s="29" t="s">
        <v>14627</v>
      </c>
      <c r="B8343" s="29" t="s">
        <v>14628</v>
      </c>
      <c r="C8343" s="29" t="s">
        <v>34</v>
      </c>
      <c r="D8343" s="24" t="s">
        <v>14629</v>
      </c>
      <c r="E8343" s="25" t="s">
        <v>13537</v>
      </c>
      <c r="F8343" s="30" t="s">
        <v>16</v>
      </c>
      <c r="G8343" s="30" t="s">
        <v>14</v>
      </c>
      <c r="H8343" s="23">
        <v>0</v>
      </c>
      <c r="I8343" s="27" t="s">
        <v>13539</v>
      </c>
      <c r="J8343" s="28" t="s">
        <v>13538</v>
      </c>
      <c r="K8343" s="17" t="str">
        <f>IF((LEN(relatorio_Ananindeua3[[#This Row],[CIF/CPF/CNPJ]])=14),relatorio_Ananindeua3[[#This Row],[CIF/CPF/CNPJ]],relatorio_Ananindeua3[[#This Row],[Coluna2]])</f>
        <v>46638636000164</v>
      </c>
      <c r="L8343" s="17" t="str">
        <f t="shared" si="131"/>
        <v>466******64</v>
      </c>
    </row>
    <row r="8344" spans="1:12" x14ac:dyDescent="0.25">
      <c r="A8344" s="29" t="s">
        <v>14630</v>
      </c>
      <c r="B8344" s="29" t="s">
        <v>14631</v>
      </c>
      <c r="C8344" s="29" t="s">
        <v>34</v>
      </c>
      <c r="D8344" s="24" t="s">
        <v>14632</v>
      </c>
      <c r="E8344" s="25" t="s">
        <v>13537</v>
      </c>
      <c r="F8344" s="30" t="s">
        <v>16</v>
      </c>
      <c r="G8344" s="30" t="s">
        <v>14</v>
      </c>
      <c r="H8344" s="23">
        <v>0</v>
      </c>
      <c r="I8344" s="27" t="s">
        <v>13539</v>
      </c>
      <c r="J8344" s="28" t="s">
        <v>13538</v>
      </c>
      <c r="K8344" s="17" t="str">
        <f>IF((LEN(relatorio_Ananindeua3[[#This Row],[CIF/CPF/CNPJ]])=14),relatorio_Ananindeua3[[#This Row],[CIF/CPF/CNPJ]],relatorio_Ananindeua3[[#This Row],[Coluna2]])</f>
        <v>46985536000104</v>
      </c>
      <c r="L8344" s="17" t="str">
        <f t="shared" si="131"/>
        <v>469******04</v>
      </c>
    </row>
    <row r="8345" spans="1:12" x14ac:dyDescent="0.25">
      <c r="A8345" s="29" t="s">
        <v>14041</v>
      </c>
      <c r="B8345" s="29" t="s">
        <v>14042</v>
      </c>
      <c r="C8345" s="29" t="s">
        <v>34</v>
      </c>
      <c r="D8345" s="24" t="s">
        <v>14633</v>
      </c>
      <c r="E8345" s="25" t="s">
        <v>13537</v>
      </c>
      <c r="F8345" s="30" t="s">
        <v>16</v>
      </c>
      <c r="G8345" s="30" t="s">
        <v>14</v>
      </c>
      <c r="H8345" s="23">
        <v>0</v>
      </c>
      <c r="I8345" s="27" t="s">
        <v>13539</v>
      </c>
      <c r="J8345" s="28" t="s">
        <v>13538</v>
      </c>
      <c r="K8345" s="17" t="str">
        <f>IF((LEN(relatorio_Ananindeua3[[#This Row],[CIF/CPF/CNPJ]])=14),relatorio_Ananindeua3[[#This Row],[CIF/CPF/CNPJ]],relatorio_Ananindeua3[[#This Row],[Coluna2]])</f>
        <v>54624552000108</v>
      </c>
      <c r="L8345" s="17" t="str">
        <f t="shared" si="131"/>
        <v>546******08</v>
      </c>
    </row>
    <row r="8346" spans="1:12" x14ac:dyDescent="0.25">
      <c r="A8346" s="29" t="s">
        <v>14634</v>
      </c>
      <c r="B8346" s="29" t="s">
        <v>14635</v>
      </c>
      <c r="C8346" s="29" t="s">
        <v>32</v>
      </c>
      <c r="D8346" s="24" t="s">
        <v>14636</v>
      </c>
      <c r="E8346" s="25" t="s">
        <v>13537</v>
      </c>
      <c r="F8346" s="30" t="s">
        <v>16</v>
      </c>
      <c r="G8346" s="30" t="s">
        <v>14</v>
      </c>
      <c r="H8346" s="23">
        <v>0</v>
      </c>
      <c r="I8346" s="27" t="s">
        <v>13539</v>
      </c>
      <c r="J8346" s="28" t="s">
        <v>13538</v>
      </c>
      <c r="K8346" s="17" t="str">
        <f>IF((LEN(relatorio_Ananindeua3[[#This Row],[CIF/CPF/CNPJ]])=14),relatorio_Ananindeua3[[#This Row],[CIF/CPF/CNPJ]],relatorio_Ananindeua3[[#This Row],[Coluna2]])</f>
        <v>54722623000105</v>
      </c>
      <c r="L8346" s="17" t="str">
        <f t="shared" si="131"/>
        <v>547******05</v>
      </c>
    </row>
    <row r="8347" spans="1:12" x14ac:dyDescent="0.25">
      <c r="A8347" s="29" t="s">
        <v>14637</v>
      </c>
      <c r="B8347" s="29" t="s">
        <v>14638</v>
      </c>
      <c r="C8347" s="29" t="s">
        <v>32</v>
      </c>
      <c r="D8347" s="24" t="s">
        <v>14639</v>
      </c>
      <c r="E8347" s="25" t="s">
        <v>13537</v>
      </c>
      <c r="F8347" s="30" t="s">
        <v>16</v>
      </c>
      <c r="G8347" s="30" t="s">
        <v>14</v>
      </c>
      <c r="H8347" s="23">
        <v>0</v>
      </c>
      <c r="I8347" s="27" t="s">
        <v>13539</v>
      </c>
      <c r="J8347" s="28" t="s">
        <v>13538</v>
      </c>
      <c r="K8347" s="17" t="str">
        <f>IF((LEN(relatorio_Ananindeua3[[#This Row],[CIF/CPF/CNPJ]])=14),relatorio_Ananindeua3[[#This Row],[CIF/CPF/CNPJ]],relatorio_Ananindeua3[[#This Row],[Coluna2]])</f>
        <v>54721839000148</v>
      </c>
      <c r="L8347" s="17" t="str">
        <f t="shared" si="131"/>
        <v>547******48</v>
      </c>
    </row>
    <row r="8348" spans="1:12" x14ac:dyDescent="0.25">
      <c r="A8348" s="29" t="s">
        <v>4651</v>
      </c>
      <c r="B8348" s="29" t="s">
        <v>4652</v>
      </c>
      <c r="C8348" s="29" t="s">
        <v>34</v>
      </c>
      <c r="D8348" s="24" t="s">
        <v>14640</v>
      </c>
      <c r="E8348" s="25" t="s">
        <v>13537</v>
      </c>
      <c r="F8348" s="30" t="s">
        <v>16</v>
      </c>
      <c r="G8348" s="30" t="s">
        <v>14</v>
      </c>
      <c r="H8348" s="23">
        <v>0</v>
      </c>
      <c r="I8348" s="27" t="s">
        <v>13539</v>
      </c>
      <c r="J8348" s="28" t="s">
        <v>13538</v>
      </c>
      <c r="K8348" s="17" t="str">
        <f>IF((LEN(relatorio_Ananindeua3[[#This Row],[CIF/CPF/CNPJ]])=14),relatorio_Ananindeua3[[#This Row],[CIF/CPF/CNPJ]],relatorio_Ananindeua3[[#This Row],[Coluna2]])</f>
        <v>38393863000149</v>
      </c>
      <c r="L8348" s="17" t="str">
        <f t="shared" si="131"/>
        <v>383******49</v>
      </c>
    </row>
    <row r="8349" spans="1:12" x14ac:dyDescent="0.25">
      <c r="A8349" s="29" t="s">
        <v>14641</v>
      </c>
      <c r="B8349" s="29" t="s">
        <v>14642</v>
      </c>
      <c r="C8349" s="29" t="s">
        <v>32</v>
      </c>
      <c r="D8349" s="24" t="s">
        <v>14643</v>
      </c>
      <c r="E8349" s="25" t="s">
        <v>13537</v>
      </c>
      <c r="F8349" s="30" t="s">
        <v>16</v>
      </c>
      <c r="G8349" s="30" t="s">
        <v>14</v>
      </c>
      <c r="H8349" s="23">
        <v>0</v>
      </c>
      <c r="I8349" s="27" t="s">
        <v>13539</v>
      </c>
      <c r="J8349" s="28" t="s">
        <v>13538</v>
      </c>
      <c r="K8349" s="17" t="str">
        <f>IF((LEN(relatorio_Ananindeua3[[#This Row],[CIF/CPF/CNPJ]])=14),relatorio_Ananindeua3[[#This Row],[CIF/CPF/CNPJ]],relatorio_Ananindeua3[[#This Row],[Coluna2]])</f>
        <v>54724116000100</v>
      </c>
      <c r="L8349" s="17" t="str">
        <f t="shared" si="131"/>
        <v>547******00</v>
      </c>
    </row>
    <row r="8350" spans="1:12" x14ac:dyDescent="0.25">
      <c r="A8350" s="29" t="s">
        <v>14644</v>
      </c>
      <c r="B8350" s="29" t="s">
        <v>14645</v>
      </c>
      <c r="C8350" s="29" t="s">
        <v>32</v>
      </c>
      <c r="D8350" s="24" t="s">
        <v>14646</v>
      </c>
      <c r="E8350" s="25" t="s">
        <v>13537</v>
      </c>
      <c r="F8350" s="30" t="s">
        <v>16</v>
      </c>
      <c r="G8350" s="30" t="s">
        <v>14</v>
      </c>
      <c r="H8350" s="23">
        <v>0</v>
      </c>
      <c r="I8350" s="27" t="s">
        <v>13539</v>
      </c>
      <c r="J8350" s="28" t="s">
        <v>13538</v>
      </c>
      <c r="K8350" s="17" t="str">
        <f>IF((LEN(relatorio_Ananindeua3[[#This Row],[CIF/CPF/CNPJ]])=14),relatorio_Ananindeua3[[#This Row],[CIF/CPF/CNPJ]],relatorio_Ananindeua3[[#This Row],[Coluna2]])</f>
        <v>54723068000128</v>
      </c>
      <c r="L8350" s="17" t="str">
        <f t="shared" si="131"/>
        <v>547******28</v>
      </c>
    </row>
    <row r="8351" spans="1:12" x14ac:dyDescent="0.25">
      <c r="A8351" s="29" t="s">
        <v>14647</v>
      </c>
      <c r="B8351" s="29" t="s">
        <v>14648</v>
      </c>
      <c r="C8351" s="29" t="s">
        <v>34</v>
      </c>
      <c r="D8351" s="24" t="s">
        <v>14649</v>
      </c>
      <c r="E8351" s="25" t="s">
        <v>13537</v>
      </c>
      <c r="F8351" s="30" t="s">
        <v>16</v>
      </c>
      <c r="G8351" s="30" t="s">
        <v>14</v>
      </c>
      <c r="H8351" s="23">
        <v>0</v>
      </c>
      <c r="I8351" s="27" t="s">
        <v>13539</v>
      </c>
      <c r="J8351" s="28" t="s">
        <v>13538</v>
      </c>
      <c r="K8351" s="17" t="str">
        <f>IF((LEN(relatorio_Ananindeua3[[#This Row],[CIF/CPF/CNPJ]])=14),relatorio_Ananindeua3[[#This Row],[CIF/CPF/CNPJ]],relatorio_Ananindeua3[[#This Row],[Coluna2]])</f>
        <v>42651812000147</v>
      </c>
      <c r="L8351" s="17" t="str">
        <f t="shared" si="131"/>
        <v>426******47</v>
      </c>
    </row>
    <row r="8352" spans="1:12" x14ac:dyDescent="0.25">
      <c r="A8352" s="29" t="s">
        <v>8384</v>
      </c>
      <c r="B8352" s="29" t="s">
        <v>8385</v>
      </c>
      <c r="C8352" s="29" t="s">
        <v>34</v>
      </c>
      <c r="D8352" s="24" t="s">
        <v>14650</v>
      </c>
      <c r="E8352" s="25" t="s">
        <v>13537</v>
      </c>
      <c r="F8352" s="30" t="s">
        <v>16</v>
      </c>
      <c r="G8352" s="30" t="s">
        <v>14</v>
      </c>
      <c r="H8352" s="23">
        <v>0</v>
      </c>
      <c r="I8352" s="27" t="s">
        <v>13539</v>
      </c>
      <c r="J8352" s="28" t="s">
        <v>13538</v>
      </c>
      <c r="K8352" s="17" t="str">
        <f>IF((LEN(relatorio_Ananindeua3[[#This Row],[CIF/CPF/CNPJ]])=14),relatorio_Ananindeua3[[#This Row],[CIF/CPF/CNPJ]],relatorio_Ananindeua3[[#This Row],[Coluna2]])</f>
        <v>49720513000166</v>
      </c>
      <c r="L8352" s="17" t="str">
        <f t="shared" si="131"/>
        <v>497******66</v>
      </c>
    </row>
    <row r="8353" spans="1:12" x14ac:dyDescent="0.25">
      <c r="A8353" s="29" t="s">
        <v>14651</v>
      </c>
      <c r="B8353" s="29" t="s">
        <v>14652</v>
      </c>
      <c r="C8353" s="29" t="s">
        <v>32</v>
      </c>
      <c r="D8353" s="24" t="s">
        <v>14653</v>
      </c>
      <c r="E8353" s="25" t="s">
        <v>13537</v>
      </c>
      <c r="F8353" s="30" t="s">
        <v>16</v>
      </c>
      <c r="G8353" s="30" t="s">
        <v>14</v>
      </c>
      <c r="H8353" s="23">
        <v>0</v>
      </c>
      <c r="I8353" s="27" t="s">
        <v>13539</v>
      </c>
      <c r="J8353" s="28" t="s">
        <v>13538</v>
      </c>
      <c r="K8353" s="17" t="str">
        <f>IF((LEN(relatorio_Ananindeua3[[#This Row],[CIF/CPF/CNPJ]])=14),relatorio_Ananindeua3[[#This Row],[CIF/CPF/CNPJ]],relatorio_Ananindeua3[[#This Row],[Coluna2]])</f>
        <v>54724990000130</v>
      </c>
      <c r="L8353" s="17" t="str">
        <f t="shared" si="131"/>
        <v>547******30</v>
      </c>
    </row>
    <row r="8354" spans="1:12" x14ac:dyDescent="0.25">
      <c r="A8354" s="29" t="s">
        <v>14654</v>
      </c>
      <c r="B8354" s="29" t="s">
        <v>14655</v>
      </c>
      <c r="C8354" s="29" t="s">
        <v>34</v>
      </c>
      <c r="D8354" s="24" t="s">
        <v>14656</v>
      </c>
      <c r="E8354" s="25" t="s">
        <v>13537</v>
      </c>
      <c r="F8354" s="30" t="s">
        <v>16</v>
      </c>
      <c r="G8354" s="30" t="s">
        <v>14</v>
      </c>
      <c r="H8354" s="23">
        <v>0</v>
      </c>
      <c r="I8354" s="27" t="s">
        <v>13539</v>
      </c>
      <c r="J8354" s="28" t="s">
        <v>13538</v>
      </c>
      <c r="K8354" s="17" t="str">
        <f>IF((LEN(relatorio_Ananindeua3[[#This Row],[CIF/CPF/CNPJ]])=14),relatorio_Ananindeua3[[#This Row],[CIF/CPF/CNPJ]],relatorio_Ananindeua3[[#This Row],[Coluna2]])</f>
        <v>44380049000192</v>
      </c>
      <c r="L8354" s="17" t="str">
        <f t="shared" si="131"/>
        <v>443******92</v>
      </c>
    </row>
    <row r="8355" spans="1:12" x14ac:dyDescent="0.25">
      <c r="A8355" s="29" t="s">
        <v>8884</v>
      </c>
      <c r="B8355" s="29" t="s">
        <v>8885</v>
      </c>
      <c r="C8355" s="29" t="s">
        <v>18</v>
      </c>
      <c r="D8355" s="24" t="s">
        <v>14657</v>
      </c>
      <c r="E8355" s="25" t="s">
        <v>13537</v>
      </c>
      <c r="F8355" s="30" t="s">
        <v>16</v>
      </c>
      <c r="G8355" s="30" t="s">
        <v>14</v>
      </c>
      <c r="H8355" s="23">
        <v>0</v>
      </c>
      <c r="I8355" s="27" t="s">
        <v>13539</v>
      </c>
      <c r="J8355" s="28" t="s">
        <v>13538</v>
      </c>
      <c r="K8355" s="17" t="str">
        <f>IF((LEN(relatorio_Ananindeua3[[#This Row],[CIF/CPF/CNPJ]])=14),relatorio_Ananindeua3[[#This Row],[CIF/CPF/CNPJ]],relatorio_Ananindeua3[[#This Row],[Coluna2]])</f>
        <v>50492823000150</v>
      </c>
      <c r="L8355" s="17" t="str">
        <f t="shared" si="131"/>
        <v>504******50</v>
      </c>
    </row>
    <row r="8356" spans="1:12" x14ac:dyDescent="0.25">
      <c r="A8356" s="29" t="s">
        <v>956</v>
      </c>
      <c r="B8356" s="29" t="s">
        <v>957</v>
      </c>
      <c r="C8356" s="29" t="s">
        <v>21</v>
      </c>
      <c r="D8356" s="24" t="s">
        <v>14658</v>
      </c>
      <c r="E8356" s="25" t="s">
        <v>13537</v>
      </c>
      <c r="F8356" s="30" t="s">
        <v>19</v>
      </c>
      <c r="G8356" s="30" t="s">
        <v>13496</v>
      </c>
      <c r="H8356" s="23">
        <v>0</v>
      </c>
      <c r="I8356" s="27" t="s">
        <v>13539</v>
      </c>
      <c r="J8356" s="28">
        <v>31.75</v>
      </c>
      <c r="K8356" s="17" t="str">
        <f>IF((LEN(relatorio_Ananindeua3[[#This Row],[CIF/CPF/CNPJ]])=14),relatorio_Ananindeua3[[#This Row],[CIF/CPF/CNPJ]],relatorio_Ananindeua3[[#This Row],[Coluna2]])</f>
        <v>17454167000125</v>
      </c>
      <c r="L8356" s="17" t="str">
        <f t="shared" si="131"/>
        <v>174******25</v>
      </c>
    </row>
    <row r="8357" spans="1:12" x14ac:dyDescent="0.25">
      <c r="A8357" s="29" t="s">
        <v>956</v>
      </c>
      <c r="B8357" s="29" t="s">
        <v>957</v>
      </c>
      <c r="C8357" s="29" t="s">
        <v>21</v>
      </c>
      <c r="D8357" s="24" t="s">
        <v>14659</v>
      </c>
      <c r="E8357" s="25" t="s">
        <v>13537</v>
      </c>
      <c r="F8357" s="30" t="s">
        <v>19</v>
      </c>
      <c r="G8357" s="30" t="s">
        <v>13496</v>
      </c>
      <c r="H8357" s="23">
        <v>0</v>
      </c>
      <c r="I8357" s="27" t="s">
        <v>13539</v>
      </c>
      <c r="J8357" s="28">
        <v>116.42</v>
      </c>
      <c r="K8357" s="17" t="str">
        <f>IF((LEN(relatorio_Ananindeua3[[#This Row],[CIF/CPF/CNPJ]])=14),relatorio_Ananindeua3[[#This Row],[CIF/CPF/CNPJ]],relatorio_Ananindeua3[[#This Row],[Coluna2]])</f>
        <v>17454167000125</v>
      </c>
      <c r="L8357" s="17" t="str">
        <f t="shared" si="131"/>
        <v>174******25</v>
      </c>
    </row>
    <row r="8358" spans="1:12" x14ac:dyDescent="0.25">
      <c r="A8358" s="29" t="s">
        <v>14660</v>
      </c>
      <c r="B8358" s="29" t="s">
        <v>14661</v>
      </c>
      <c r="C8358" s="29" t="s">
        <v>34</v>
      </c>
      <c r="D8358" s="24" t="s">
        <v>14662</v>
      </c>
      <c r="E8358" s="25" t="s">
        <v>13537</v>
      </c>
      <c r="F8358" s="30" t="s">
        <v>16</v>
      </c>
      <c r="G8358" s="30" t="s">
        <v>13496</v>
      </c>
      <c r="H8358" s="23">
        <v>0</v>
      </c>
      <c r="I8358" s="27" t="s">
        <v>13539</v>
      </c>
      <c r="J8358" s="28" t="s">
        <v>13538</v>
      </c>
      <c r="K8358" s="17" t="str">
        <f>IF((LEN(relatorio_Ananindeua3[[#This Row],[CIF/CPF/CNPJ]])=14),relatorio_Ananindeua3[[#This Row],[CIF/CPF/CNPJ]],relatorio_Ananindeua3[[#This Row],[Coluna2]])</f>
        <v>54461379000166</v>
      </c>
      <c r="L8358" s="17" t="str">
        <f t="shared" si="131"/>
        <v>544******66</v>
      </c>
    </row>
    <row r="8359" spans="1:12" x14ac:dyDescent="0.25">
      <c r="A8359" s="29" t="s">
        <v>14663</v>
      </c>
      <c r="B8359" s="29" t="s">
        <v>14664</v>
      </c>
      <c r="C8359" s="29" t="s">
        <v>18</v>
      </c>
      <c r="D8359" s="24" t="s">
        <v>14665</v>
      </c>
      <c r="E8359" s="25" t="s">
        <v>13537</v>
      </c>
      <c r="F8359" s="30" t="s">
        <v>16</v>
      </c>
      <c r="G8359" s="30" t="s">
        <v>14</v>
      </c>
      <c r="H8359" s="23">
        <v>0</v>
      </c>
      <c r="I8359" s="27" t="s">
        <v>13539</v>
      </c>
      <c r="J8359" s="28">
        <v>186.61</v>
      </c>
      <c r="K8359" s="17" t="str">
        <f>IF((LEN(relatorio_Ananindeua3[[#This Row],[CIF/CPF/CNPJ]])=14),relatorio_Ananindeua3[[#This Row],[CIF/CPF/CNPJ]],relatorio_Ananindeua3[[#This Row],[Coluna2]])</f>
        <v>18242187000103</v>
      </c>
      <c r="L8359" s="17" t="str">
        <f t="shared" si="131"/>
        <v>182******03</v>
      </c>
    </row>
    <row r="8360" spans="1:12" x14ac:dyDescent="0.25">
      <c r="A8360" s="29" t="s">
        <v>14666</v>
      </c>
      <c r="B8360" s="29" t="s">
        <v>14667</v>
      </c>
      <c r="C8360" s="29" t="s">
        <v>18</v>
      </c>
      <c r="D8360" s="24" t="s">
        <v>14668</v>
      </c>
      <c r="E8360" s="25" t="s">
        <v>13537</v>
      </c>
      <c r="F8360" s="30" t="s">
        <v>16</v>
      </c>
      <c r="G8360" s="30" t="s">
        <v>14</v>
      </c>
      <c r="H8360" s="23">
        <v>0</v>
      </c>
      <c r="I8360" s="27" t="s">
        <v>13539</v>
      </c>
      <c r="J8360" s="28">
        <v>302.70999999999998</v>
      </c>
      <c r="K8360" s="17" t="str">
        <f>IF((LEN(relatorio_Ananindeua3[[#This Row],[CIF/CPF/CNPJ]])=14),relatorio_Ananindeua3[[#This Row],[CIF/CPF/CNPJ]],relatorio_Ananindeua3[[#This Row],[Coluna2]])</f>
        <v>50827490000172</v>
      </c>
      <c r="L8360" s="17" t="str">
        <f t="shared" si="131"/>
        <v>508******72</v>
      </c>
    </row>
    <row r="8361" spans="1:12" x14ac:dyDescent="0.25">
      <c r="A8361" s="29" t="s">
        <v>956</v>
      </c>
      <c r="B8361" s="29" t="s">
        <v>957</v>
      </c>
      <c r="C8361" s="29" t="s">
        <v>21</v>
      </c>
      <c r="D8361" s="24" t="s">
        <v>14669</v>
      </c>
      <c r="E8361" s="25" t="s">
        <v>13537</v>
      </c>
      <c r="F8361" s="30" t="s">
        <v>19</v>
      </c>
      <c r="G8361" s="30" t="s">
        <v>13496</v>
      </c>
      <c r="H8361" s="23">
        <v>0</v>
      </c>
      <c r="I8361" s="27" t="s">
        <v>13539</v>
      </c>
      <c r="J8361" s="28">
        <v>30757.47</v>
      </c>
      <c r="K8361" s="17" t="str">
        <f>IF((LEN(relatorio_Ananindeua3[[#This Row],[CIF/CPF/CNPJ]])=14),relatorio_Ananindeua3[[#This Row],[CIF/CPF/CNPJ]],relatorio_Ananindeua3[[#This Row],[Coluna2]])</f>
        <v>17454167000125</v>
      </c>
      <c r="L8361" s="17" t="str">
        <f t="shared" si="131"/>
        <v>174******25</v>
      </c>
    </row>
    <row r="8362" spans="1:12" x14ac:dyDescent="0.25">
      <c r="A8362" s="29" t="s">
        <v>14072</v>
      </c>
      <c r="B8362" s="29" t="s">
        <v>14073</v>
      </c>
      <c r="C8362" s="29" t="s">
        <v>20</v>
      </c>
      <c r="D8362" s="24" t="s">
        <v>14670</v>
      </c>
      <c r="E8362" s="25" t="s">
        <v>13537</v>
      </c>
      <c r="F8362" s="30" t="s">
        <v>19</v>
      </c>
      <c r="G8362" s="30" t="s">
        <v>13496</v>
      </c>
      <c r="H8362" s="23">
        <v>0</v>
      </c>
      <c r="I8362" s="27" t="s">
        <v>13539</v>
      </c>
      <c r="J8362" s="28">
        <v>20</v>
      </c>
      <c r="K8362" s="17" t="str">
        <f>IF((LEN(relatorio_Ananindeua3[[#This Row],[CIF/CPF/CNPJ]])=14),relatorio_Ananindeua3[[#This Row],[CIF/CPF/CNPJ]],relatorio_Ananindeua3[[#This Row],[Coluna2]])</f>
        <v>05063653001296</v>
      </c>
      <c r="L8362" s="17" t="str">
        <f t="shared" si="131"/>
        <v>050******96</v>
      </c>
    </row>
    <row r="8363" spans="1:12" x14ac:dyDescent="0.25">
      <c r="A8363" s="29" t="s">
        <v>14671</v>
      </c>
      <c r="B8363" s="29" t="s">
        <v>14672</v>
      </c>
      <c r="C8363" s="29" t="s">
        <v>32</v>
      </c>
      <c r="D8363" s="24" t="s">
        <v>14673</v>
      </c>
      <c r="E8363" s="25" t="s">
        <v>13537</v>
      </c>
      <c r="F8363" s="30" t="s">
        <v>16</v>
      </c>
      <c r="G8363" s="30" t="s">
        <v>14</v>
      </c>
      <c r="H8363" s="23">
        <v>0</v>
      </c>
      <c r="I8363" s="27" t="s">
        <v>13539</v>
      </c>
      <c r="J8363" s="28" t="s">
        <v>13538</v>
      </c>
      <c r="K8363" s="17" t="str">
        <f>IF((LEN(relatorio_Ananindeua3[[#This Row],[CIF/CPF/CNPJ]])=14),relatorio_Ananindeua3[[#This Row],[CIF/CPF/CNPJ]],relatorio_Ananindeua3[[#This Row],[Coluna2]])</f>
        <v>54739384000198</v>
      </c>
      <c r="L8363" s="17" t="str">
        <f t="shared" si="131"/>
        <v>547******98</v>
      </c>
    </row>
    <row r="8364" spans="1:12" x14ac:dyDescent="0.25">
      <c r="A8364" s="29" t="s">
        <v>14674</v>
      </c>
      <c r="B8364" s="29" t="s">
        <v>14675</v>
      </c>
      <c r="C8364" s="29" t="s">
        <v>32</v>
      </c>
      <c r="D8364" s="24" t="s">
        <v>14676</v>
      </c>
      <c r="E8364" s="25" t="s">
        <v>13537</v>
      </c>
      <c r="F8364" s="30" t="s">
        <v>16</v>
      </c>
      <c r="G8364" s="30" t="s">
        <v>14</v>
      </c>
      <c r="H8364" s="23">
        <v>0</v>
      </c>
      <c r="I8364" s="27" t="s">
        <v>13539</v>
      </c>
      <c r="J8364" s="28" t="s">
        <v>13538</v>
      </c>
      <c r="K8364" s="17" t="str">
        <f>IF((LEN(relatorio_Ananindeua3[[#This Row],[CIF/CPF/CNPJ]])=14),relatorio_Ananindeua3[[#This Row],[CIF/CPF/CNPJ]],relatorio_Ananindeua3[[#This Row],[Coluna2]])</f>
        <v>54739418000144</v>
      </c>
      <c r="L8364" s="17" t="str">
        <f t="shared" si="131"/>
        <v>547******44</v>
      </c>
    </row>
    <row r="8365" spans="1:12" x14ac:dyDescent="0.25">
      <c r="A8365" s="29" t="s">
        <v>14677</v>
      </c>
      <c r="B8365" s="29" t="s">
        <v>14678</v>
      </c>
      <c r="C8365" s="29" t="s">
        <v>32</v>
      </c>
      <c r="D8365" s="24" t="s">
        <v>14679</v>
      </c>
      <c r="E8365" s="25" t="s">
        <v>13537</v>
      </c>
      <c r="F8365" s="30" t="s">
        <v>16</v>
      </c>
      <c r="G8365" s="30" t="s">
        <v>14</v>
      </c>
      <c r="H8365" s="23">
        <v>0</v>
      </c>
      <c r="I8365" s="27" t="s">
        <v>13539</v>
      </c>
      <c r="J8365" s="28" t="s">
        <v>13538</v>
      </c>
      <c r="K8365" s="17" t="str">
        <f>IF((LEN(relatorio_Ananindeua3[[#This Row],[CIF/CPF/CNPJ]])=14),relatorio_Ananindeua3[[#This Row],[CIF/CPF/CNPJ]],relatorio_Ananindeua3[[#This Row],[Coluna2]])</f>
        <v>54737394000194</v>
      </c>
      <c r="L8365" s="17" t="str">
        <f t="shared" si="131"/>
        <v>547******94</v>
      </c>
    </row>
    <row r="8366" spans="1:12" x14ac:dyDescent="0.25">
      <c r="A8366" s="29" t="s">
        <v>11252</v>
      </c>
      <c r="B8366" s="29" t="s">
        <v>11253</v>
      </c>
      <c r="C8366" s="29" t="s">
        <v>34</v>
      </c>
      <c r="D8366" s="24" t="s">
        <v>14680</v>
      </c>
      <c r="E8366" s="25" t="s">
        <v>13537</v>
      </c>
      <c r="F8366" s="30" t="s">
        <v>16</v>
      </c>
      <c r="G8366" s="30" t="s">
        <v>14</v>
      </c>
      <c r="H8366" s="23">
        <v>0</v>
      </c>
      <c r="I8366" s="27" t="s">
        <v>13539</v>
      </c>
      <c r="J8366" s="28" t="s">
        <v>13538</v>
      </c>
      <c r="K8366" s="17" t="str">
        <f>IF((LEN(relatorio_Ananindeua3[[#This Row],[CIF/CPF/CNPJ]])=14),relatorio_Ananindeua3[[#This Row],[CIF/CPF/CNPJ]],relatorio_Ananindeua3[[#This Row],[Coluna2]])</f>
        <v>53728313000127</v>
      </c>
      <c r="L8366" s="17" t="str">
        <f t="shared" si="131"/>
        <v>537******27</v>
      </c>
    </row>
    <row r="8367" spans="1:12" x14ac:dyDescent="0.25">
      <c r="A8367" s="29" t="s">
        <v>14681</v>
      </c>
      <c r="B8367" s="29" t="s">
        <v>14682</v>
      </c>
      <c r="C8367" s="29" t="s">
        <v>32</v>
      </c>
      <c r="D8367" s="24" t="s">
        <v>14683</v>
      </c>
      <c r="E8367" s="25" t="s">
        <v>13537</v>
      </c>
      <c r="F8367" s="30" t="s">
        <v>16</v>
      </c>
      <c r="G8367" s="30" t="s">
        <v>14</v>
      </c>
      <c r="H8367" s="23">
        <v>0</v>
      </c>
      <c r="I8367" s="27" t="s">
        <v>13539</v>
      </c>
      <c r="J8367" s="28" t="s">
        <v>13538</v>
      </c>
      <c r="K8367" s="17" t="str">
        <f>IF((LEN(relatorio_Ananindeua3[[#This Row],[CIF/CPF/CNPJ]])=14),relatorio_Ananindeua3[[#This Row],[CIF/CPF/CNPJ]],relatorio_Ananindeua3[[#This Row],[Coluna2]])</f>
        <v>54741896000199</v>
      </c>
      <c r="L8367" s="17" t="str">
        <f t="shared" si="131"/>
        <v>547******99</v>
      </c>
    </row>
    <row r="8368" spans="1:12" x14ac:dyDescent="0.25">
      <c r="A8368" s="29" t="s">
        <v>8704</v>
      </c>
      <c r="B8368" s="29" t="s">
        <v>8705</v>
      </c>
      <c r="C8368" s="29" t="s">
        <v>34</v>
      </c>
      <c r="D8368" s="24" t="s">
        <v>14684</v>
      </c>
      <c r="E8368" s="25" t="s">
        <v>13537</v>
      </c>
      <c r="F8368" s="30" t="s">
        <v>16</v>
      </c>
      <c r="G8368" s="30" t="s">
        <v>14</v>
      </c>
      <c r="H8368" s="23">
        <v>0</v>
      </c>
      <c r="I8368" s="27" t="s">
        <v>13539</v>
      </c>
      <c r="J8368" s="28" t="s">
        <v>13538</v>
      </c>
      <c r="K8368" s="17" t="str">
        <f>IF((LEN(relatorio_Ananindeua3[[#This Row],[CIF/CPF/CNPJ]])=14),relatorio_Ananindeua3[[#This Row],[CIF/CPF/CNPJ]],relatorio_Ananindeua3[[#This Row],[Coluna2]])</f>
        <v>50204333000100</v>
      </c>
      <c r="L8368" s="17" t="str">
        <f t="shared" si="131"/>
        <v>502******00</v>
      </c>
    </row>
    <row r="8369" spans="1:12" x14ac:dyDescent="0.25">
      <c r="A8369" s="29" t="s">
        <v>4509</v>
      </c>
      <c r="B8369" s="29" t="s">
        <v>4510</v>
      </c>
      <c r="C8369" s="29" t="s">
        <v>34</v>
      </c>
      <c r="D8369" s="24" t="s">
        <v>14685</v>
      </c>
      <c r="E8369" s="25" t="s">
        <v>13537</v>
      </c>
      <c r="F8369" s="30" t="s">
        <v>16</v>
      </c>
      <c r="G8369" s="30" t="s">
        <v>14</v>
      </c>
      <c r="H8369" s="23">
        <v>0</v>
      </c>
      <c r="I8369" s="27" t="s">
        <v>13539</v>
      </c>
      <c r="J8369" s="28" t="s">
        <v>13538</v>
      </c>
      <c r="K8369" s="17" t="str">
        <f>IF((LEN(relatorio_Ananindeua3[[#This Row],[CIF/CPF/CNPJ]])=14),relatorio_Ananindeua3[[#This Row],[CIF/CPF/CNPJ]],relatorio_Ananindeua3[[#This Row],[Coluna2]])</f>
        <v>37803826000107</v>
      </c>
      <c r="L8369" s="17" t="str">
        <f t="shared" si="131"/>
        <v>378******07</v>
      </c>
    </row>
    <row r="8370" spans="1:12" x14ac:dyDescent="0.25">
      <c r="A8370" s="29" t="s">
        <v>14686</v>
      </c>
      <c r="B8370" s="29" t="s">
        <v>14687</v>
      </c>
      <c r="C8370" s="29" t="s">
        <v>32</v>
      </c>
      <c r="D8370" s="24" t="s">
        <v>14688</v>
      </c>
      <c r="E8370" s="25" t="s">
        <v>13537</v>
      </c>
      <c r="F8370" s="30" t="s">
        <v>16</v>
      </c>
      <c r="G8370" s="30" t="s">
        <v>14</v>
      </c>
      <c r="H8370" s="23">
        <v>0</v>
      </c>
      <c r="I8370" s="27" t="s">
        <v>13539</v>
      </c>
      <c r="J8370" s="28" t="s">
        <v>13538</v>
      </c>
      <c r="K8370" s="17" t="str">
        <f>IF((LEN(relatorio_Ananindeua3[[#This Row],[CIF/CPF/CNPJ]])=14),relatorio_Ananindeua3[[#This Row],[CIF/CPF/CNPJ]],relatorio_Ananindeua3[[#This Row],[Coluna2]])</f>
        <v>54728629000181</v>
      </c>
      <c r="L8370" s="17" t="str">
        <f t="shared" si="131"/>
        <v>547******81</v>
      </c>
    </row>
    <row r="8371" spans="1:12" x14ac:dyDescent="0.25">
      <c r="A8371" s="29" t="s">
        <v>14689</v>
      </c>
      <c r="B8371" s="29" t="s">
        <v>14690</v>
      </c>
      <c r="C8371" s="29" t="s">
        <v>32</v>
      </c>
      <c r="D8371" s="24" t="s">
        <v>14691</v>
      </c>
      <c r="E8371" s="25" t="s">
        <v>13537</v>
      </c>
      <c r="F8371" s="30" t="s">
        <v>16</v>
      </c>
      <c r="G8371" s="30" t="s">
        <v>14</v>
      </c>
      <c r="H8371" s="23">
        <v>0</v>
      </c>
      <c r="I8371" s="27" t="s">
        <v>13539</v>
      </c>
      <c r="J8371" s="28" t="s">
        <v>13538</v>
      </c>
      <c r="K8371" s="17" t="str">
        <f>IF((LEN(relatorio_Ananindeua3[[#This Row],[CIF/CPF/CNPJ]])=14),relatorio_Ananindeua3[[#This Row],[CIF/CPF/CNPJ]],relatorio_Ananindeua3[[#This Row],[Coluna2]])</f>
        <v>54735889000184</v>
      </c>
      <c r="L8371" s="17" t="str">
        <f t="shared" si="131"/>
        <v>547******84</v>
      </c>
    </row>
    <row r="8372" spans="1:12" x14ac:dyDescent="0.25">
      <c r="A8372" s="29" t="s">
        <v>14692</v>
      </c>
      <c r="B8372" s="29" t="s">
        <v>14693</v>
      </c>
      <c r="C8372" s="29" t="s">
        <v>32</v>
      </c>
      <c r="D8372" s="24" t="s">
        <v>14694</v>
      </c>
      <c r="E8372" s="25" t="s">
        <v>13537</v>
      </c>
      <c r="F8372" s="30" t="s">
        <v>16</v>
      </c>
      <c r="G8372" s="30" t="s">
        <v>14</v>
      </c>
      <c r="H8372" s="23">
        <v>0</v>
      </c>
      <c r="I8372" s="27" t="s">
        <v>13539</v>
      </c>
      <c r="J8372" s="28" t="s">
        <v>13538</v>
      </c>
      <c r="K8372" s="17" t="str">
        <f>IF((LEN(relatorio_Ananindeua3[[#This Row],[CIF/CPF/CNPJ]])=14),relatorio_Ananindeua3[[#This Row],[CIF/CPF/CNPJ]],relatorio_Ananindeua3[[#This Row],[Coluna2]])</f>
        <v>54737378000100</v>
      </c>
      <c r="L8372" s="17" t="str">
        <f t="shared" si="131"/>
        <v>547******00</v>
      </c>
    </row>
    <row r="8373" spans="1:12" x14ac:dyDescent="0.25">
      <c r="A8373" s="29" t="s">
        <v>14695</v>
      </c>
      <c r="B8373" s="29" t="s">
        <v>14696</v>
      </c>
      <c r="C8373" s="29" t="s">
        <v>32</v>
      </c>
      <c r="D8373" s="24" t="s">
        <v>14697</v>
      </c>
      <c r="E8373" s="25" t="s">
        <v>13537</v>
      </c>
      <c r="F8373" s="30" t="s">
        <v>16</v>
      </c>
      <c r="G8373" s="30" t="s">
        <v>14</v>
      </c>
      <c r="H8373" s="23">
        <v>0</v>
      </c>
      <c r="I8373" s="27" t="s">
        <v>13539</v>
      </c>
      <c r="J8373" s="28" t="s">
        <v>13538</v>
      </c>
      <c r="K8373" s="17" t="str">
        <f>IF((LEN(relatorio_Ananindeua3[[#This Row],[CIF/CPF/CNPJ]])=14),relatorio_Ananindeua3[[#This Row],[CIF/CPF/CNPJ]],relatorio_Ananindeua3[[#This Row],[Coluna2]])</f>
        <v>54737743000178</v>
      </c>
      <c r="L8373" s="17" t="str">
        <f t="shared" si="131"/>
        <v>547******78</v>
      </c>
    </row>
    <row r="8374" spans="1:12" x14ac:dyDescent="0.25">
      <c r="A8374" s="29" t="s">
        <v>14698</v>
      </c>
      <c r="B8374" s="29" t="s">
        <v>14699</v>
      </c>
      <c r="C8374" s="29" t="s">
        <v>32</v>
      </c>
      <c r="D8374" s="24" t="s">
        <v>14700</v>
      </c>
      <c r="E8374" s="25" t="s">
        <v>13537</v>
      </c>
      <c r="F8374" s="30" t="s">
        <v>16</v>
      </c>
      <c r="G8374" s="30" t="s">
        <v>14</v>
      </c>
      <c r="H8374" s="23">
        <v>0</v>
      </c>
      <c r="I8374" s="27" t="s">
        <v>13539</v>
      </c>
      <c r="J8374" s="28" t="s">
        <v>13538</v>
      </c>
      <c r="K8374" s="17" t="str">
        <f>IF((LEN(relatorio_Ananindeua3[[#This Row],[CIF/CPF/CNPJ]])=14),relatorio_Ananindeua3[[#This Row],[CIF/CPF/CNPJ]],relatorio_Ananindeua3[[#This Row],[Coluna2]])</f>
        <v>54739872000103</v>
      </c>
      <c r="L8374" s="17" t="str">
        <f t="shared" si="131"/>
        <v>547******03</v>
      </c>
    </row>
    <row r="8375" spans="1:12" x14ac:dyDescent="0.25">
      <c r="A8375" s="29" t="s">
        <v>14701</v>
      </c>
      <c r="B8375" s="29" t="s">
        <v>14702</v>
      </c>
      <c r="C8375" s="29" t="s">
        <v>34</v>
      </c>
      <c r="D8375" s="24" t="s">
        <v>14703</v>
      </c>
      <c r="E8375" s="25" t="s">
        <v>13537</v>
      </c>
      <c r="F8375" s="30" t="s">
        <v>16</v>
      </c>
      <c r="G8375" s="30" t="s">
        <v>14</v>
      </c>
      <c r="H8375" s="23">
        <v>0</v>
      </c>
      <c r="I8375" s="27" t="s">
        <v>13539</v>
      </c>
      <c r="J8375" s="28" t="s">
        <v>13538</v>
      </c>
      <c r="K8375" s="17" t="str">
        <f>IF((LEN(relatorio_Ananindeua3[[#This Row],[CIF/CPF/CNPJ]])=14),relatorio_Ananindeua3[[#This Row],[CIF/CPF/CNPJ]],relatorio_Ananindeua3[[#This Row],[Coluna2]])</f>
        <v>54741660000152</v>
      </c>
      <c r="L8375" s="17" t="str">
        <f t="shared" si="131"/>
        <v>547******52</v>
      </c>
    </row>
    <row r="8376" spans="1:12" x14ac:dyDescent="0.25">
      <c r="A8376" s="29" t="s">
        <v>14704</v>
      </c>
      <c r="B8376" s="29" t="s">
        <v>14705</v>
      </c>
      <c r="C8376" s="29" t="s">
        <v>34</v>
      </c>
      <c r="D8376" s="24" t="s">
        <v>14706</v>
      </c>
      <c r="E8376" s="25" t="s">
        <v>13537</v>
      </c>
      <c r="F8376" s="30" t="s">
        <v>16</v>
      </c>
      <c r="G8376" s="30" t="s">
        <v>14</v>
      </c>
      <c r="H8376" s="23">
        <v>0</v>
      </c>
      <c r="I8376" s="27" t="s">
        <v>13539</v>
      </c>
      <c r="J8376" s="28" t="s">
        <v>13538</v>
      </c>
      <c r="K8376" s="17" t="str">
        <f>IF((LEN(relatorio_Ananindeua3[[#This Row],[CIF/CPF/CNPJ]])=14),relatorio_Ananindeua3[[#This Row],[CIF/CPF/CNPJ]],relatorio_Ananindeua3[[#This Row],[Coluna2]])</f>
        <v>20298247000143</v>
      </c>
      <c r="L8376" s="17" t="str">
        <f t="shared" si="131"/>
        <v>202******43</v>
      </c>
    </row>
    <row r="8377" spans="1:12" x14ac:dyDescent="0.25">
      <c r="A8377" s="29" t="s">
        <v>14701</v>
      </c>
      <c r="B8377" s="29" t="s">
        <v>14702</v>
      </c>
      <c r="C8377" s="29" t="s">
        <v>32</v>
      </c>
      <c r="D8377" s="24" t="s">
        <v>14707</v>
      </c>
      <c r="E8377" s="25" t="s">
        <v>13537</v>
      </c>
      <c r="F8377" s="30" t="s">
        <v>16</v>
      </c>
      <c r="G8377" s="30" t="s">
        <v>14</v>
      </c>
      <c r="H8377" s="23">
        <v>0</v>
      </c>
      <c r="I8377" s="27" t="s">
        <v>13539</v>
      </c>
      <c r="J8377" s="28" t="s">
        <v>13538</v>
      </c>
      <c r="K8377" s="17" t="str">
        <f>IF((LEN(relatorio_Ananindeua3[[#This Row],[CIF/CPF/CNPJ]])=14),relatorio_Ananindeua3[[#This Row],[CIF/CPF/CNPJ]],relatorio_Ananindeua3[[#This Row],[Coluna2]])</f>
        <v>54741660000152</v>
      </c>
      <c r="L8377" s="17" t="str">
        <f t="shared" si="131"/>
        <v>547******52</v>
      </c>
    </row>
    <row r="8378" spans="1:12" x14ac:dyDescent="0.25">
      <c r="A8378" s="29" t="s">
        <v>14708</v>
      </c>
      <c r="B8378" s="29" t="s">
        <v>14709</v>
      </c>
      <c r="C8378" s="29" t="s">
        <v>32</v>
      </c>
      <c r="D8378" s="24" t="s">
        <v>14710</v>
      </c>
      <c r="E8378" s="25" t="s">
        <v>13537</v>
      </c>
      <c r="F8378" s="30" t="s">
        <v>16</v>
      </c>
      <c r="G8378" s="30" t="s">
        <v>14</v>
      </c>
      <c r="H8378" s="23">
        <v>0</v>
      </c>
      <c r="I8378" s="27" t="s">
        <v>13539</v>
      </c>
      <c r="J8378" s="28" t="s">
        <v>13538</v>
      </c>
      <c r="K8378" s="17" t="str">
        <f>IF((LEN(relatorio_Ananindeua3[[#This Row],[CIF/CPF/CNPJ]])=14),relatorio_Ananindeua3[[#This Row],[CIF/CPF/CNPJ]],relatorio_Ananindeua3[[#This Row],[Coluna2]])</f>
        <v>54731598000118</v>
      </c>
      <c r="L8378" s="17" t="str">
        <f t="shared" si="131"/>
        <v>547******18</v>
      </c>
    </row>
    <row r="8379" spans="1:12" x14ac:dyDescent="0.25">
      <c r="A8379" s="29" t="s">
        <v>14711</v>
      </c>
      <c r="B8379" s="29" t="s">
        <v>14712</v>
      </c>
      <c r="C8379" s="29" t="s">
        <v>32</v>
      </c>
      <c r="D8379" s="24" t="s">
        <v>14713</v>
      </c>
      <c r="E8379" s="25" t="s">
        <v>13537</v>
      </c>
      <c r="F8379" s="30" t="s">
        <v>16</v>
      </c>
      <c r="G8379" s="30" t="s">
        <v>14</v>
      </c>
      <c r="H8379" s="23">
        <v>0</v>
      </c>
      <c r="I8379" s="27" t="s">
        <v>13539</v>
      </c>
      <c r="J8379" s="28" t="s">
        <v>13538</v>
      </c>
      <c r="K8379" s="17" t="str">
        <f>IF((LEN(relatorio_Ananindeua3[[#This Row],[CIF/CPF/CNPJ]])=14),relatorio_Ananindeua3[[#This Row],[CIF/CPF/CNPJ]],relatorio_Ananindeua3[[#This Row],[Coluna2]])</f>
        <v>54737476000139</v>
      </c>
      <c r="L8379" s="17" t="str">
        <f t="shared" si="131"/>
        <v>547******39</v>
      </c>
    </row>
    <row r="8380" spans="1:12" x14ac:dyDescent="0.25">
      <c r="A8380" s="29" t="s">
        <v>5851</v>
      </c>
      <c r="B8380" s="29" t="s">
        <v>5852</v>
      </c>
      <c r="C8380" s="29" t="s">
        <v>34</v>
      </c>
      <c r="D8380" s="24" t="s">
        <v>14714</v>
      </c>
      <c r="E8380" s="25" t="s">
        <v>13537</v>
      </c>
      <c r="F8380" s="30" t="s">
        <v>16</v>
      </c>
      <c r="G8380" s="30" t="s">
        <v>14</v>
      </c>
      <c r="H8380" s="23">
        <v>0</v>
      </c>
      <c r="I8380" s="27" t="s">
        <v>13539</v>
      </c>
      <c r="J8380" s="28" t="s">
        <v>13538</v>
      </c>
      <c r="K8380" s="17" t="str">
        <f>IF((LEN(relatorio_Ananindeua3[[#This Row],[CIF/CPF/CNPJ]])=14),relatorio_Ananindeua3[[#This Row],[CIF/CPF/CNPJ]],relatorio_Ananindeua3[[#This Row],[Coluna2]])</f>
        <v>43148751000162</v>
      </c>
      <c r="L8380" s="17" t="str">
        <f t="shared" si="131"/>
        <v>431******62</v>
      </c>
    </row>
    <row r="8381" spans="1:12" x14ac:dyDescent="0.25">
      <c r="A8381" s="29" t="s">
        <v>14715</v>
      </c>
      <c r="B8381" s="29" t="s">
        <v>14716</v>
      </c>
      <c r="C8381" s="29" t="s">
        <v>34</v>
      </c>
      <c r="D8381" s="24" t="s">
        <v>14717</v>
      </c>
      <c r="E8381" s="25" t="s">
        <v>13537</v>
      </c>
      <c r="F8381" s="30" t="s">
        <v>16</v>
      </c>
      <c r="G8381" s="30" t="s">
        <v>14</v>
      </c>
      <c r="H8381" s="23">
        <v>0</v>
      </c>
      <c r="I8381" s="27" t="s">
        <v>13539</v>
      </c>
      <c r="J8381" s="28" t="s">
        <v>13538</v>
      </c>
      <c r="K8381" s="17" t="str">
        <f>IF((LEN(relatorio_Ananindeua3[[#This Row],[CIF/CPF/CNPJ]])=14),relatorio_Ananindeua3[[#This Row],[CIF/CPF/CNPJ]],relatorio_Ananindeua3[[#This Row],[Coluna2]])</f>
        <v>49397408000138</v>
      </c>
      <c r="L8381" s="17" t="str">
        <f t="shared" si="131"/>
        <v>493******38</v>
      </c>
    </row>
    <row r="8382" spans="1:12" x14ac:dyDescent="0.25">
      <c r="A8382" s="29" t="s">
        <v>14718</v>
      </c>
      <c r="B8382" s="29" t="s">
        <v>14719</v>
      </c>
      <c r="C8382" s="29" t="s">
        <v>32</v>
      </c>
      <c r="D8382" s="24" t="s">
        <v>14720</v>
      </c>
      <c r="E8382" s="25" t="s">
        <v>13537</v>
      </c>
      <c r="F8382" s="30" t="s">
        <v>16</v>
      </c>
      <c r="G8382" s="30" t="s">
        <v>14</v>
      </c>
      <c r="H8382" s="23">
        <v>0</v>
      </c>
      <c r="I8382" s="27" t="s">
        <v>13539</v>
      </c>
      <c r="J8382" s="28" t="s">
        <v>13538</v>
      </c>
      <c r="K8382" s="17" t="str">
        <f>IF((LEN(relatorio_Ananindeua3[[#This Row],[CIF/CPF/CNPJ]])=14),relatorio_Ananindeua3[[#This Row],[CIF/CPF/CNPJ]],relatorio_Ananindeua3[[#This Row],[Coluna2]])</f>
        <v>54742881000145</v>
      </c>
      <c r="L8382" s="17" t="str">
        <f t="shared" si="131"/>
        <v>547******45</v>
      </c>
    </row>
    <row r="8383" spans="1:12" x14ac:dyDescent="0.25">
      <c r="A8383" s="29" t="s">
        <v>14721</v>
      </c>
      <c r="B8383" s="29" t="s">
        <v>14722</v>
      </c>
      <c r="C8383" s="29" t="s">
        <v>32</v>
      </c>
      <c r="D8383" s="24" t="s">
        <v>14723</v>
      </c>
      <c r="E8383" s="25" t="s">
        <v>13537</v>
      </c>
      <c r="F8383" s="30" t="s">
        <v>16</v>
      </c>
      <c r="G8383" s="30" t="s">
        <v>14</v>
      </c>
      <c r="H8383" s="23">
        <v>0</v>
      </c>
      <c r="I8383" s="27" t="s">
        <v>13539</v>
      </c>
      <c r="J8383" s="28" t="s">
        <v>13538</v>
      </c>
      <c r="K8383" s="17" t="str">
        <f>IF((LEN(relatorio_Ananindeua3[[#This Row],[CIF/CPF/CNPJ]])=14),relatorio_Ananindeua3[[#This Row],[CIF/CPF/CNPJ]],relatorio_Ananindeua3[[#This Row],[Coluna2]])</f>
        <v>54740432000168</v>
      </c>
      <c r="L8383" s="17" t="str">
        <f t="shared" si="131"/>
        <v>547******68</v>
      </c>
    </row>
    <row r="8384" spans="1:12" x14ac:dyDescent="0.25">
      <c r="A8384" s="29" t="s">
        <v>14724</v>
      </c>
      <c r="B8384" s="29" t="s">
        <v>14725</v>
      </c>
      <c r="C8384" s="29" t="s">
        <v>32</v>
      </c>
      <c r="D8384" s="24" t="s">
        <v>14726</v>
      </c>
      <c r="E8384" s="25" t="s">
        <v>13537</v>
      </c>
      <c r="F8384" s="30" t="s">
        <v>16</v>
      </c>
      <c r="G8384" s="30" t="s">
        <v>14</v>
      </c>
      <c r="H8384" s="23">
        <v>0</v>
      </c>
      <c r="I8384" s="27" t="s">
        <v>13539</v>
      </c>
      <c r="J8384" s="28" t="s">
        <v>13538</v>
      </c>
      <c r="K8384" s="17" t="str">
        <f>IF((LEN(relatorio_Ananindeua3[[#This Row],[CIF/CPF/CNPJ]])=14),relatorio_Ananindeua3[[#This Row],[CIF/CPF/CNPJ]],relatorio_Ananindeua3[[#This Row],[Coluna2]])</f>
        <v>54725050000165</v>
      </c>
      <c r="L8384" s="17" t="str">
        <f t="shared" si="131"/>
        <v>547******65</v>
      </c>
    </row>
    <row r="8385" spans="1:12" x14ac:dyDescent="0.25">
      <c r="A8385" s="29" t="s">
        <v>14727</v>
      </c>
      <c r="B8385" s="29" t="s">
        <v>14728</v>
      </c>
      <c r="C8385" s="29" t="s">
        <v>32</v>
      </c>
      <c r="D8385" s="24" t="s">
        <v>14729</v>
      </c>
      <c r="E8385" s="25" t="s">
        <v>13537</v>
      </c>
      <c r="F8385" s="30" t="s">
        <v>16</v>
      </c>
      <c r="G8385" s="30" t="s">
        <v>14</v>
      </c>
      <c r="H8385" s="23">
        <v>0</v>
      </c>
      <c r="I8385" s="27" t="s">
        <v>13539</v>
      </c>
      <c r="J8385" s="28" t="s">
        <v>13538</v>
      </c>
      <c r="K8385" s="17" t="str">
        <f>IF((LEN(relatorio_Ananindeua3[[#This Row],[CIF/CPF/CNPJ]])=14),relatorio_Ananindeua3[[#This Row],[CIF/CPF/CNPJ]],relatorio_Ananindeua3[[#This Row],[Coluna2]])</f>
        <v>54738648000199</v>
      </c>
      <c r="L8385" s="17" t="str">
        <f t="shared" si="131"/>
        <v>547******99</v>
      </c>
    </row>
    <row r="8386" spans="1:12" x14ac:dyDescent="0.25">
      <c r="A8386" s="29" t="s">
        <v>14730</v>
      </c>
      <c r="B8386" s="29" t="s">
        <v>14731</v>
      </c>
      <c r="C8386" s="29" t="s">
        <v>32</v>
      </c>
      <c r="D8386" s="24" t="s">
        <v>14732</v>
      </c>
      <c r="E8386" s="25" t="s">
        <v>13537</v>
      </c>
      <c r="F8386" s="30" t="s">
        <v>16</v>
      </c>
      <c r="G8386" s="30" t="s">
        <v>14</v>
      </c>
      <c r="H8386" s="23">
        <v>0</v>
      </c>
      <c r="I8386" s="27" t="s">
        <v>13539</v>
      </c>
      <c r="J8386" s="28" t="s">
        <v>13538</v>
      </c>
      <c r="K8386" s="17" t="str">
        <f>IF((LEN(relatorio_Ananindeua3[[#This Row],[CIF/CPF/CNPJ]])=14),relatorio_Ananindeua3[[#This Row],[CIF/CPF/CNPJ]],relatorio_Ananindeua3[[#This Row],[Coluna2]])</f>
        <v>54738814000157</v>
      </c>
      <c r="L8386" s="17" t="str">
        <f t="shared" si="131"/>
        <v>547******57</v>
      </c>
    </row>
    <row r="8387" spans="1:12" x14ac:dyDescent="0.25">
      <c r="A8387" s="29" t="s">
        <v>14733</v>
      </c>
      <c r="B8387" s="29" t="s">
        <v>14734</v>
      </c>
      <c r="C8387" s="29" t="s">
        <v>32</v>
      </c>
      <c r="D8387" s="24" t="s">
        <v>14735</v>
      </c>
      <c r="E8387" s="25" t="s">
        <v>13537</v>
      </c>
      <c r="F8387" s="30" t="s">
        <v>16</v>
      </c>
      <c r="G8387" s="30" t="s">
        <v>14</v>
      </c>
      <c r="H8387" s="23">
        <v>0</v>
      </c>
      <c r="I8387" s="27" t="s">
        <v>13539</v>
      </c>
      <c r="J8387" s="28" t="s">
        <v>13538</v>
      </c>
      <c r="K8387" s="17" t="str">
        <f>IF((LEN(relatorio_Ananindeua3[[#This Row],[CIF/CPF/CNPJ]])=14),relatorio_Ananindeua3[[#This Row],[CIF/CPF/CNPJ]],relatorio_Ananindeua3[[#This Row],[Coluna2]])</f>
        <v>54742596000124</v>
      </c>
      <c r="L8387" s="17" t="str">
        <f t="shared" si="131"/>
        <v>547******24</v>
      </c>
    </row>
    <row r="8388" spans="1:12" x14ac:dyDescent="0.25">
      <c r="A8388" s="29" t="s">
        <v>14736</v>
      </c>
      <c r="B8388" s="29" t="s">
        <v>14737</v>
      </c>
      <c r="C8388" s="29" t="s">
        <v>32</v>
      </c>
      <c r="D8388" s="24" t="s">
        <v>14738</v>
      </c>
      <c r="E8388" s="25" t="s">
        <v>13537</v>
      </c>
      <c r="F8388" s="30" t="s">
        <v>16</v>
      </c>
      <c r="G8388" s="30" t="s">
        <v>14</v>
      </c>
      <c r="H8388" s="23">
        <v>0</v>
      </c>
      <c r="I8388" s="27" t="s">
        <v>13539</v>
      </c>
      <c r="J8388" s="28" t="s">
        <v>13538</v>
      </c>
      <c r="K8388" s="17" t="str">
        <f>IF((LEN(relatorio_Ananindeua3[[#This Row],[CIF/CPF/CNPJ]])=14),relatorio_Ananindeua3[[#This Row],[CIF/CPF/CNPJ]],relatorio_Ananindeua3[[#This Row],[Coluna2]])</f>
        <v>54727197000194</v>
      </c>
      <c r="L8388" s="17" t="str">
        <f t="shared" si="131"/>
        <v>547******94</v>
      </c>
    </row>
    <row r="8389" spans="1:12" x14ac:dyDescent="0.25">
      <c r="A8389" s="29" t="s">
        <v>14739</v>
      </c>
      <c r="B8389" s="29" t="s">
        <v>14740</v>
      </c>
      <c r="C8389" s="29" t="s">
        <v>34</v>
      </c>
      <c r="D8389" s="24" t="s">
        <v>14741</v>
      </c>
      <c r="E8389" s="25" t="s">
        <v>13537</v>
      </c>
      <c r="F8389" s="30" t="s">
        <v>16</v>
      </c>
      <c r="G8389" s="30" t="s">
        <v>14</v>
      </c>
      <c r="H8389" s="23">
        <v>0</v>
      </c>
      <c r="I8389" s="27" t="s">
        <v>13539</v>
      </c>
      <c r="J8389" s="28" t="s">
        <v>13538</v>
      </c>
      <c r="K8389" s="17" t="str">
        <f>IF((LEN(relatorio_Ananindeua3[[#This Row],[CIF/CPF/CNPJ]])=14),relatorio_Ananindeua3[[#This Row],[CIF/CPF/CNPJ]],relatorio_Ananindeua3[[#This Row],[Coluna2]])</f>
        <v>45468953000117</v>
      </c>
      <c r="L8389" s="17" t="str">
        <f t="shared" si="131"/>
        <v>454******17</v>
      </c>
    </row>
    <row r="8390" spans="1:12" x14ac:dyDescent="0.25">
      <c r="A8390" s="29" t="s">
        <v>14686</v>
      </c>
      <c r="B8390" s="29" t="s">
        <v>14687</v>
      </c>
      <c r="C8390" s="29" t="s">
        <v>34</v>
      </c>
      <c r="D8390" s="24" t="s">
        <v>14742</v>
      </c>
      <c r="E8390" s="25" t="s">
        <v>13537</v>
      </c>
      <c r="F8390" s="30" t="s">
        <v>16</v>
      </c>
      <c r="G8390" s="30" t="s">
        <v>14</v>
      </c>
      <c r="H8390" s="23">
        <v>0</v>
      </c>
      <c r="I8390" s="27" t="s">
        <v>13539</v>
      </c>
      <c r="J8390" s="28" t="s">
        <v>13538</v>
      </c>
      <c r="K8390" s="17" t="str">
        <f>IF((LEN(relatorio_Ananindeua3[[#This Row],[CIF/CPF/CNPJ]])=14),relatorio_Ananindeua3[[#This Row],[CIF/CPF/CNPJ]],relatorio_Ananindeua3[[#This Row],[Coluna2]])</f>
        <v>54728629000181</v>
      </c>
      <c r="L8390" s="17" t="str">
        <f t="shared" si="131"/>
        <v>547******81</v>
      </c>
    </row>
    <row r="8391" spans="1:12" x14ac:dyDescent="0.25">
      <c r="A8391" s="29" t="s">
        <v>14743</v>
      </c>
      <c r="B8391" s="29" t="s">
        <v>14744</v>
      </c>
      <c r="C8391" s="29" t="s">
        <v>32</v>
      </c>
      <c r="D8391" s="24" t="s">
        <v>14745</v>
      </c>
      <c r="E8391" s="25" t="s">
        <v>13537</v>
      </c>
      <c r="F8391" s="30" t="s">
        <v>16</v>
      </c>
      <c r="G8391" s="30" t="s">
        <v>14</v>
      </c>
      <c r="H8391" s="23">
        <v>0</v>
      </c>
      <c r="I8391" s="27" t="s">
        <v>13539</v>
      </c>
      <c r="J8391" s="28" t="s">
        <v>13538</v>
      </c>
      <c r="K8391" s="17" t="str">
        <f>IF((LEN(relatorio_Ananindeua3[[#This Row],[CIF/CPF/CNPJ]])=14),relatorio_Ananindeua3[[#This Row],[CIF/CPF/CNPJ]],relatorio_Ananindeua3[[#This Row],[Coluna2]])</f>
        <v>54729086000117</v>
      </c>
      <c r="L8391" s="17" t="str">
        <f t="shared" si="131"/>
        <v>547******17</v>
      </c>
    </row>
    <row r="8392" spans="1:12" x14ac:dyDescent="0.25">
      <c r="A8392" s="29" t="s">
        <v>14746</v>
      </c>
      <c r="B8392" s="29" t="s">
        <v>14747</v>
      </c>
      <c r="C8392" s="29" t="s">
        <v>32</v>
      </c>
      <c r="D8392" s="24" t="s">
        <v>14748</v>
      </c>
      <c r="E8392" s="25" t="s">
        <v>13537</v>
      </c>
      <c r="F8392" s="30" t="s">
        <v>16</v>
      </c>
      <c r="G8392" s="30" t="s">
        <v>14</v>
      </c>
      <c r="H8392" s="23">
        <v>0</v>
      </c>
      <c r="I8392" s="27" t="s">
        <v>13539</v>
      </c>
      <c r="J8392" s="28" t="s">
        <v>13538</v>
      </c>
      <c r="K8392" s="17" t="str">
        <f>IF((LEN(relatorio_Ananindeua3[[#This Row],[CIF/CPF/CNPJ]])=14),relatorio_Ananindeua3[[#This Row],[CIF/CPF/CNPJ]],relatorio_Ananindeua3[[#This Row],[Coluna2]])</f>
        <v>54732702000199</v>
      </c>
      <c r="L8392" s="17" t="str">
        <f t="shared" si="131"/>
        <v>547******99</v>
      </c>
    </row>
    <row r="8393" spans="1:12" x14ac:dyDescent="0.25">
      <c r="A8393" s="29" t="s">
        <v>14749</v>
      </c>
      <c r="B8393" s="29" t="s">
        <v>14750</v>
      </c>
      <c r="C8393" s="29" t="s">
        <v>32</v>
      </c>
      <c r="D8393" s="24" t="s">
        <v>14751</v>
      </c>
      <c r="E8393" s="25" t="s">
        <v>13537</v>
      </c>
      <c r="F8393" s="30" t="s">
        <v>16</v>
      </c>
      <c r="G8393" s="30" t="s">
        <v>14</v>
      </c>
      <c r="H8393" s="23">
        <v>0</v>
      </c>
      <c r="I8393" s="27" t="s">
        <v>13539</v>
      </c>
      <c r="J8393" s="28" t="s">
        <v>13538</v>
      </c>
      <c r="K8393" s="17" t="str">
        <f>IF((LEN(relatorio_Ananindeua3[[#This Row],[CIF/CPF/CNPJ]])=14),relatorio_Ananindeua3[[#This Row],[CIF/CPF/CNPJ]],relatorio_Ananindeua3[[#This Row],[Coluna2]])</f>
        <v>54730864000198</v>
      </c>
      <c r="L8393" s="17" t="str">
        <f t="shared" si="131"/>
        <v>547******98</v>
      </c>
    </row>
    <row r="8394" spans="1:12" x14ac:dyDescent="0.25">
      <c r="A8394" s="29" t="s">
        <v>14752</v>
      </c>
      <c r="B8394" s="29" t="s">
        <v>14753</v>
      </c>
      <c r="C8394" s="29" t="s">
        <v>34</v>
      </c>
      <c r="D8394" s="24" t="s">
        <v>14754</v>
      </c>
      <c r="E8394" s="25" t="s">
        <v>13537</v>
      </c>
      <c r="F8394" s="30" t="s">
        <v>16</v>
      </c>
      <c r="G8394" s="30" t="s">
        <v>14</v>
      </c>
      <c r="H8394" s="23">
        <v>0</v>
      </c>
      <c r="I8394" s="27" t="s">
        <v>13539</v>
      </c>
      <c r="J8394" s="28" t="s">
        <v>13538</v>
      </c>
      <c r="K8394" s="17" t="str">
        <f>IF((LEN(relatorio_Ananindeua3[[#This Row],[CIF/CPF/CNPJ]])=14),relatorio_Ananindeua3[[#This Row],[CIF/CPF/CNPJ]],relatorio_Ananindeua3[[#This Row],[Coluna2]])</f>
        <v>37588427000162</v>
      </c>
      <c r="L8394" s="17" t="str">
        <f t="shared" si="131"/>
        <v>375******62</v>
      </c>
    </row>
    <row r="8395" spans="1:12" x14ac:dyDescent="0.25">
      <c r="A8395" s="29" t="s">
        <v>14755</v>
      </c>
      <c r="B8395" s="29" t="s">
        <v>14756</v>
      </c>
      <c r="C8395" s="29" t="s">
        <v>32</v>
      </c>
      <c r="D8395" s="24" t="s">
        <v>14757</v>
      </c>
      <c r="E8395" s="25" t="s">
        <v>13537</v>
      </c>
      <c r="F8395" s="30" t="s">
        <v>16</v>
      </c>
      <c r="G8395" s="30" t="s">
        <v>14</v>
      </c>
      <c r="H8395" s="23">
        <v>0</v>
      </c>
      <c r="I8395" s="27" t="s">
        <v>13539</v>
      </c>
      <c r="J8395" s="28" t="s">
        <v>13538</v>
      </c>
      <c r="K8395" s="17" t="str">
        <f>IF((LEN(relatorio_Ananindeua3[[#This Row],[CIF/CPF/CNPJ]])=14),relatorio_Ananindeua3[[#This Row],[CIF/CPF/CNPJ]],relatorio_Ananindeua3[[#This Row],[Coluna2]])</f>
        <v>54736725000171</v>
      </c>
      <c r="L8395" s="17" t="str">
        <f t="shared" si="131"/>
        <v>547******71</v>
      </c>
    </row>
    <row r="8396" spans="1:12" x14ac:dyDescent="0.25">
      <c r="A8396" s="29" t="s">
        <v>14758</v>
      </c>
      <c r="B8396" s="29" t="s">
        <v>14759</v>
      </c>
      <c r="C8396" s="29" t="s">
        <v>34</v>
      </c>
      <c r="D8396" s="24" t="s">
        <v>14760</v>
      </c>
      <c r="E8396" s="25" t="s">
        <v>13537</v>
      </c>
      <c r="F8396" s="30" t="s">
        <v>16</v>
      </c>
      <c r="G8396" s="30" t="s">
        <v>14</v>
      </c>
      <c r="H8396" s="23">
        <v>0</v>
      </c>
      <c r="I8396" s="27" t="s">
        <v>13539</v>
      </c>
      <c r="J8396" s="28" t="s">
        <v>13538</v>
      </c>
      <c r="K8396" s="17" t="str">
        <f>IF((LEN(relatorio_Ananindeua3[[#This Row],[CIF/CPF/CNPJ]])=14),relatorio_Ananindeua3[[#This Row],[CIF/CPF/CNPJ]],relatorio_Ananindeua3[[#This Row],[Coluna2]])</f>
        <v>50545443000136</v>
      </c>
      <c r="L8396" s="17" t="str">
        <f t="shared" si="131"/>
        <v>505******36</v>
      </c>
    </row>
    <row r="8397" spans="1:12" x14ac:dyDescent="0.25">
      <c r="A8397" s="29" t="s">
        <v>14761</v>
      </c>
      <c r="B8397" s="29" t="s">
        <v>14762</v>
      </c>
      <c r="C8397" s="29" t="s">
        <v>32</v>
      </c>
      <c r="D8397" s="24" t="s">
        <v>14763</v>
      </c>
      <c r="E8397" s="25" t="s">
        <v>13537</v>
      </c>
      <c r="F8397" s="30" t="s">
        <v>16</v>
      </c>
      <c r="G8397" s="30" t="s">
        <v>14</v>
      </c>
      <c r="H8397" s="23">
        <v>0</v>
      </c>
      <c r="I8397" s="27" t="s">
        <v>13539</v>
      </c>
      <c r="J8397" s="28" t="s">
        <v>13538</v>
      </c>
      <c r="K8397" s="17" t="str">
        <f>IF((LEN(relatorio_Ananindeua3[[#This Row],[CIF/CPF/CNPJ]])=14),relatorio_Ananindeua3[[#This Row],[CIF/CPF/CNPJ]],relatorio_Ananindeua3[[#This Row],[Coluna2]])</f>
        <v>54725125000108</v>
      </c>
      <c r="L8397" s="17" t="str">
        <f t="shared" si="131"/>
        <v>547******08</v>
      </c>
    </row>
    <row r="8398" spans="1:12" x14ac:dyDescent="0.25">
      <c r="A8398" s="29" t="s">
        <v>14695</v>
      </c>
      <c r="B8398" s="29" t="s">
        <v>14696</v>
      </c>
      <c r="C8398" s="29" t="s">
        <v>34</v>
      </c>
      <c r="D8398" s="24" t="s">
        <v>14764</v>
      </c>
      <c r="E8398" s="25" t="s">
        <v>13537</v>
      </c>
      <c r="F8398" s="30" t="s">
        <v>16</v>
      </c>
      <c r="G8398" s="30" t="s">
        <v>14</v>
      </c>
      <c r="H8398" s="23">
        <v>0</v>
      </c>
      <c r="I8398" s="27" t="s">
        <v>13539</v>
      </c>
      <c r="J8398" s="28" t="s">
        <v>13538</v>
      </c>
      <c r="K8398" s="17" t="str">
        <f>IF((LEN(relatorio_Ananindeua3[[#This Row],[CIF/CPF/CNPJ]])=14),relatorio_Ananindeua3[[#This Row],[CIF/CPF/CNPJ]],relatorio_Ananindeua3[[#This Row],[Coluna2]])</f>
        <v>54737743000178</v>
      </c>
      <c r="L8398" s="17" t="str">
        <f t="shared" si="131"/>
        <v>547******78</v>
      </c>
    </row>
    <row r="8399" spans="1:12" x14ac:dyDescent="0.25">
      <c r="A8399" s="29" t="s">
        <v>14765</v>
      </c>
      <c r="B8399" s="29" t="s">
        <v>14766</v>
      </c>
      <c r="C8399" s="29" t="s">
        <v>34</v>
      </c>
      <c r="D8399" s="24" t="s">
        <v>14767</v>
      </c>
      <c r="E8399" s="25" t="s">
        <v>13537</v>
      </c>
      <c r="F8399" s="30" t="s">
        <v>16</v>
      </c>
      <c r="G8399" s="30" t="s">
        <v>14</v>
      </c>
      <c r="H8399" s="23">
        <v>0</v>
      </c>
      <c r="I8399" s="27" t="s">
        <v>13539</v>
      </c>
      <c r="J8399" s="28" t="s">
        <v>13538</v>
      </c>
      <c r="K8399" s="17" t="str">
        <f>IF((LEN(relatorio_Ananindeua3[[#This Row],[CIF/CPF/CNPJ]])=14),relatorio_Ananindeua3[[#This Row],[CIF/CPF/CNPJ]],relatorio_Ananindeua3[[#This Row],[Coluna2]])</f>
        <v>51847047000126</v>
      </c>
      <c r="L8399" s="17" t="str">
        <f t="shared" si="131"/>
        <v>518******26</v>
      </c>
    </row>
    <row r="8400" spans="1:12" x14ac:dyDescent="0.25">
      <c r="A8400" s="29" t="s">
        <v>14749</v>
      </c>
      <c r="B8400" s="29" t="s">
        <v>14750</v>
      </c>
      <c r="C8400" s="29" t="s">
        <v>34</v>
      </c>
      <c r="D8400" s="24" t="s">
        <v>14768</v>
      </c>
      <c r="E8400" s="25" t="s">
        <v>13537</v>
      </c>
      <c r="F8400" s="30" t="s">
        <v>16</v>
      </c>
      <c r="G8400" s="30" t="s">
        <v>14</v>
      </c>
      <c r="H8400" s="23">
        <v>0</v>
      </c>
      <c r="I8400" s="27" t="s">
        <v>13539</v>
      </c>
      <c r="J8400" s="28" t="s">
        <v>13538</v>
      </c>
      <c r="K8400" s="17" t="str">
        <f>IF((LEN(relatorio_Ananindeua3[[#This Row],[CIF/CPF/CNPJ]])=14),relatorio_Ananindeua3[[#This Row],[CIF/CPF/CNPJ]],relatorio_Ananindeua3[[#This Row],[Coluna2]])</f>
        <v>54730864000198</v>
      </c>
      <c r="L8400" s="17" t="str">
        <f t="shared" si="131"/>
        <v>547******98</v>
      </c>
    </row>
    <row r="8401" spans="1:12" x14ac:dyDescent="0.25">
      <c r="A8401" s="29" t="s">
        <v>9284</v>
      </c>
      <c r="B8401" s="29" t="s">
        <v>9285</v>
      </c>
      <c r="C8401" s="29" t="s">
        <v>34</v>
      </c>
      <c r="D8401" s="24" t="s">
        <v>14769</v>
      </c>
      <c r="E8401" s="25" t="s">
        <v>13537</v>
      </c>
      <c r="F8401" s="30" t="s">
        <v>16</v>
      </c>
      <c r="G8401" s="30" t="s">
        <v>14</v>
      </c>
      <c r="H8401" s="23">
        <v>0</v>
      </c>
      <c r="I8401" s="27" t="s">
        <v>13539</v>
      </c>
      <c r="J8401" s="28" t="s">
        <v>13538</v>
      </c>
      <c r="K8401" s="17" t="str">
        <f>IF((LEN(relatorio_Ananindeua3[[#This Row],[CIF/CPF/CNPJ]])=14),relatorio_Ananindeua3[[#This Row],[CIF/CPF/CNPJ]],relatorio_Ananindeua3[[#This Row],[Coluna2]])</f>
        <v>51129676000110</v>
      </c>
      <c r="L8401" s="17" t="str">
        <f t="shared" si="131"/>
        <v>511******10</v>
      </c>
    </row>
    <row r="8402" spans="1:12" x14ac:dyDescent="0.25">
      <c r="A8402" s="29" t="s">
        <v>10568</v>
      </c>
      <c r="B8402" s="29" t="s">
        <v>10569</v>
      </c>
      <c r="C8402" s="29" t="s">
        <v>34</v>
      </c>
      <c r="D8402" s="24" t="s">
        <v>14770</v>
      </c>
      <c r="E8402" s="25" t="s">
        <v>13537</v>
      </c>
      <c r="F8402" s="30" t="s">
        <v>16</v>
      </c>
      <c r="G8402" s="30" t="s">
        <v>14</v>
      </c>
      <c r="H8402" s="23">
        <v>0</v>
      </c>
      <c r="I8402" s="27" t="s">
        <v>13539</v>
      </c>
      <c r="J8402" s="28" t="s">
        <v>13538</v>
      </c>
      <c r="K8402" s="17" t="str">
        <f>IF((LEN(relatorio_Ananindeua3[[#This Row],[CIF/CPF/CNPJ]])=14),relatorio_Ananindeua3[[#This Row],[CIF/CPF/CNPJ]],relatorio_Ananindeua3[[#This Row],[Coluna2]])</f>
        <v>53495795000112</v>
      </c>
      <c r="L8402" s="17" t="str">
        <f t="shared" ref="L8402:L8465" si="132">_xlfn.CONCAT(LEFT(A8402,3),REPT("*",6),RIGHT(A8402,2))</f>
        <v>534******12</v>
      </c>
    </row>
    <row r="8403" spans="1:12" x14ac:dyDescent="0.25">
      <c r="A8403" s="29" t="s">
        <v>14771</v>
      </c>
      <c r="B8403" s="29" t="s">
        <v>14772</v>
      </c>
      <c r="C8403" s="29" t="s">
        <v>32</v>
      </c>
      <c r="D8403" s="24" t="s">
        <v>14773</v>
      </c>
      <c r="E8403" s="25" t="s">
        <v>13537</v>
      </c>
      <c r="F8403" s="30" t="s">
        <v>16</v>
      </c>
      <c r="G8403" s="30" t="s">
        <v>14</v>
      </c>
      <c r="H8403" s="23">
        <v>0</v>
      </c>
      <c r="I8403" s="27" t="s">
        <v>13539</v>
      </c>
      <c r="J8403" s="28" t="s">
        <v>13538</v>
      </c>
      <c r="K8403" s="17" t="str">
        <f>IF((LEN(relatorio_Ananindeua3[[#This Row],[CIF/CPF/CNPJ]])=14),relatorio_Ananindeua3[[#This Row],[CIF/CPF/CNPJ]],relatorio_Ananindeua3[[#This Row],[Coluna2]])</f>
        <v>54726115000197</v>
      </c>
      <c r="L8403" s="17" t="str">
        <f t="shared" si="132"/>
        <v>547******97</v>
      </c>
    </row>
    <row r="8404" spans="1:12" x14ac:dyDescent="0.25">
      <c r="A8404" s="29" t="s">
        <v>14774</v>
      </c>
      <c r="B8404" s="29" t="s">
        <v>14775</v>
      </c>
      <c r="C8404" s="29" t="s">
        <v>32</v>
      </c>
      <c r="D8404" s="24" t="s">
        <v>14776</v>
      </c>
      <c r="E8404" s="25" t="s">
        <v>13537</v>
      </c>
      <c r="F8404" s="30" t="s">
        <v>16</v>
      </c>
      <c r="G8404" s="30" t="s">
        <v>14</v>
      </c>
      <c r="H8404" s="23">
        <v>0</v>
      </c>
      <c r="I8404" s="27" t="s">
        <v>13539</v>
      </c>
      <c r="J8404" s="28" t="s">
        <v>13538</v>
      </c>
      <c r="K8404" s="17" t="str">
        <f>IF((LEN(relatorio_Ananindeua3[[#This Row],[CIF/CPF/CNPJ]])=14),relatorio_Ananindeua3[[#This Row],[CIF/CPF/CNPJ]],relatorio_Ananindeua3[[#This Row],[Coluna2]])</f>
        <v>54726198000114</v>
      </c>
      <c r="L8404" s="17" t="str">
        <f t="shared" si="132"/>
        <v>547******14</v>
      </c>
    </row>
    <row r="8405" spans="1:12" x14ac:dyDescent="0.25">
      <c r="A8405" s="29" t="s">
        <v>14777</v>
      </c>
      <c r="B8405" s="29" t="s">
        <v>14778</v>
      </c>
      <c r="C8405" s="29" t="s">
        <v>32</v>
      </c>
      <c r="D8405" s="24" t="s">
        <v>14779</v>
      </c>
      <c r="E8405" s="25" t="s">
        <v>13537</v>
      </c>
      <c r="F8405" s="30" t="s">
        <v>16</v>
      </c>
      <c r="G8405" s="30" t="s">
        <v>14</v>
      </c>
      <c r="H8405" s="23">
        <v>0</v>
      </c>
      <c r="I8405" s="27" t="s">
        <v>13539</v>
      </c>
      <c r="J8405" s="28" t="s">
        <v>13538</v>
      </c>
      <c r="K8405" s="17" t="str">
        <f>IF((LEN(relatorio_Ananindeua3[[#This Row],[CIF/CPF/CNPJ]])=14),relatorio_Ananindeua3[[#This Row],[CIF/CPF/CNPJ]],relatorio_Ananindeua3[[#This Row],[Coluna2]])</f>
        <v>54733376000134</v>
      </c>
      <c r="L8405" s="17" t="str">
        <f t="shared" si="132"/>
        <v>547******34</v>
      </c>
    </row>
    <row r="8406" spans="1:12" x14ac:dyDescent="0.25">
      <c r="A8406" s="29" t="s">
        <v>14780</v>
      </c>
      <c r="B8406" s="29" t="s">
        <v>14781</v>
      </c>
      <c r="C8406" s="29" t="s">
        <v>32</v>
      </c>
      <c r="D8406" s="24" t="s">
        <v>14782</v>
      </c>
      <c r="E8406" s="25" t="s">
        <v>13537</v>
      </c>
      <c r="F8406" s="30" t="s">
        <v>16</v>
      </c>
      <c r="G8406" s="30" t="s">
        <v>14</v>
      </c>
      <c r="H8406" s="23">
        <v>0</v>
      </c>
      <c r="I8406" s="27" t="s">
        <v>13539</v>
      </c>
      <c r="J8406" s="28" t="s">
        <v>13538</v>
      </c>
      <c r="K8406" s="17" t="str">
        <f>IF((LEN(relatorio_Ananindeua3[[#This Row],[CIF/CPF/CNPJ]])=14),relatorio_Ananindeua3[[#This Row],[CIF/CPF/CNPJ]],relatorio_Ananindeua3[[#This Row],[Coluna2]])</f>
        <v>54737045000172</v>
      </c>
      <c r="L8406" s="17" t="str">
        <f t="shared" si="132"/>
        <v>547******72</v>
      </c>
    </row>
    <row r="8407" spans="1:12" x14ac:dyDescent="0.25">
      <c r="A8407" s="29" t="s">
        <v>14783</v>
      </c>
      <c r="B8407" s="29" t="s">
        <v>14784</v>
      </c>
      <c r="C8407" s="29" t="s">
        <v>32</v>
      </c>
      <c r="D8407" s="24" t="s">
        <v>14785</v>
      </c>
      <c r="E8407" s="25" t="s">
        <v>13537</v>
      </c>
      <c r="F8407" s="30" t="s">
        <v>16</v>
      </c>
      <c r="G8407" s="30" t="s">
        <v>14</v>
      </c>
      <c r="H8407" s="23">
        <v>0</v>
      </c>
      <c r="I8407" s="27" t="s">
        <v>13539</v>
      </c>
      <c r="J8407" s="28" t="s">
        <v>13538</v>
      </c>
      <c r="K8407" s="17" t="str">
        <f>IF((LEN(relatorio_Ananindeua3[[#This Row],[CIF/CPF/CNPJ]])=14),relatorio_Ananindeua3[[#This Row],[CIF/CPF/CNPJ]],relatorio_Ananindeua3[[#This Row],[Coluna2]])</f>
        <v>54737367000111</v>
      </c>
      <c r="L8407" s="17" t="str">
        <f t="shared" si="132"/>
        <v>547******11</v>
      </c>
    </row>
    <row r="8408" spans="1:12" x14ac:dyDescent="0.25">
      <c r="A8408" s="29" t="s">
        <v>14786</v>
      </c>
      <c r="B8408" s="29" t="s">
        <v>14787</v>
      </c>
      <c r="C8408" s="29" t="s">
        <v>32</v>
      </c>
      <c r="D8408" s="24" t="s">
        <v>14788</v>
      </c>
      <c r="E8408" s="25" t="s">
        <v>13537</v>
      </c>
      <c r="F8408" s="30" t="s">
        <v>16</v>
      </c>
      <c r="G8408" s="30" t="s">
        <v>14</v>
      </c>
      <c r="H8408" s="23">
        <v>0</v>
      </c>
      <c r="I8408" s="27" t="s">
        <v>13539</v>
      </c>
      <c r="J8408" s="28" t="s">
        <v>13538</v>
      </c>
      <c r="K8408" s="17" t="str">
        <f>IF((LEN(relatorio_Ananindeua3[[#This Row],[CIF/CPF/CNPJ]])=14),relatorio_Ananindeua3[[#This Row],[CIF/CPF/CNPJ]],relatorio_Ananindeua3[[#This Row],[Coluna2]])</f>
        <v>54726942000180</v>
      </c>
      <c r="L8408" s="17" t="str">
        <f t="shared" si="132"/>
        <v>547******80</v>
      </c>
    </row>
    <row r="8409" spans="1:12" x14ac:dyDescent="0.25">
      <c r="A8409" s="29" t="s">
        <v>14789</v>
      </c>
      <c r="B8409" s="29" t="s">
        <v>14790</v>
      </c>
      <c r="C8409" s="29" t="s">
        <v>32</v>
      </c>
      <c r="D8409" s="24" t="s">
        <v>14791</v>
      </c>
      <c r="E8409" s="25" t="s">
        <v>13537</v>
      </c>
      <c r="F8409" s="30" t="s">
        <v>16</v>
      </c>
      <c r="G8409" s="30" t="s">
        <v>14</v>
      </c>
      <c r="H8409" s="23">
        <v>0</v>
      </c>
      <c r="I8409" s="27" t="s">
        <v>13539</v>
      </c>
      <c r="J8409" s="28" t="s">
        <v>13538</v>
      </c>
      <c r="K8409" s="17" t="str">
        <f>IF((LEN(relatorio_Ananindeua3[[#This Row],[CIF/CPF/CNPJ]])=14),relatorio_Ananindeua3[[#This Row],[CIF/CPF/CNPJ]],relatorio_Ananindeua3[[#This Row],[Coluna2]])</f>
        <v>54738611000160</v>
      </c>
      <c r="L8409" s="17" t="str">
        <f t="shared" si="132"/>
        <v>547******60</v>
      </c>
    </row>
    <row r="8410" spans="1:12" x14ac:dyDescent="0.25">
      <c r="A8410" s="29" t="s">
        <v>14792</v>
      </c>
      <c r="B8410" s="29" t="s">
        <v>14793</v>
      </c>
      <c r="C8410" s="29" t="s">
        <v>32</v>
      </c>
      <c r="D8410" s="24" t="s">
        <v>14794</v>
      </c>
      <c r="E8410" s="25" t="s">
        <v>13537</v>
      </c>
      <c r="F8410" s="30" t="s">
        <v>16</v>
      </c>
      <c r="G8410" s="30" t="s">
        <v>14</v>
      </c>
      <c r="H8410" s="23">
        <v>0</v>
      </c>
      <c r="I8410" s="27" t="s">
        <v>13539</v>
      </c>
      <c r="J8410" s="28" t="s">
        <v>13538</v>
      </c>
      <c r="K8410" s="17" t="str">
        <f>IF((LEN(relatorio_Ananindeua3[[#This Row],[CIF/CPF/CNPJ]])=14),relatorio_Ananindeua3[[#This Row],[CIF/CPF/CNPJ]],relatorio_Ananindeua3[[#This Row],[Coluna2]])</f>
        <v>54741221000140</v>
      </c>
      <c r="L8410" s="17" t="str">
        <f t="shared" si="132"/>
        <v>547******40</v>
      </c>
    </row>
    <row r="8411" spans="1:12" x14ac:dyDescent="0.25">
      <c r="A8411" s="29" t="s">
        <v>14795</v>
      </c>
      <c r="B8411" s="29" t="s">
        <v>14796</v>
      </c>
      <c r="C8411" s="29" t="s">
        <v>32</v>
      </c>
      <c r="D8411" s="24" t="s">
        <v>14797</v>
      </c>
      <c r="E8411" s="25" t="s">
        <v>13537</v>
      </c>
      <c r="F8411" s="30" t="s">
        <v>16</v>
      </c>
      <c r="G8411" s="30" t="s">
        <v>14</v>
      </c>
      <c r="H8411" s="23">
        <v>0</v>
      </c>
      <c r="I8411" s="27" t="s">
        <v>13539</v>
      </c>
      <c r="J8411" s="28" t="s">
        <v>13538</v>
      </c>
      <c r="K8411" s="17" t="str">
        <f>IF((LEN(relatorio_Ananindeua3[[#This Row],[CIF/CPF/CNPJ]])=14),relatorio_Ananindeua3[[#This Row],[CIF/CPF/CNPJ]],relatorio_Ananindeua3[[#This Row],[Coluna2]])</f>
        <v>54728707000148</v>
      </c>
      <c r="L8411" s="17" t="str">
        <f t="shared" si="132"/>
        <v>547******48</v>
      </c>
    </row>
    <row r="8412" spans="1:12" x14ac:dyDescent="0.25">
      <c r="A8412" s="29" t="s">
        <v>14798</v>
      </c>
      <c r="B8412" s="29" t="s">
        <v>14799</v>
      </c>
      <c r="C8412" s="29" t="s">
        <v>32</v>
      </c>
      <c r="D8412" s="24" t="s">
        <v>14800</v>
      </c>
      <c r="E8412" s="25" t="s">
        <v>13537</v>
      </c>
      <c r="F8412" s="30" t="s">
        <v>16</v>
      </c>
      <c r="G8412" s="30" t="s">
        <v>14</v>
      </c>
      <c r="H8412" s="23">
        <v>0</v>
      </c>
      <c r="I8412" s="27" t="s">
        <v>13539</v>
      </c>
      <c r="J8412" s="28" t="s">
        <v>13538</v>
      </c>
      <c r="K8412" s="17" t="str">
        <f>IF((LEN(relatorio_Ananindeua3[[#This Row],[CIF/CPF/CNPJ]])=14),relatorio_Ananindeua3[[#This Row],[CIF/CPF/CNPJ]],relatorio_Ananindeua3[[#This Row],[Coluna2]])</f>
        <v>54743222000123</v>
      </c>
      <c r="L8412" s="17" t="str">
        <f t="shared" si="132"/>
        <v>547******23</v>
      </c>
    </row>
    <row r="8413" spans="1:12" x14ac:dyDescent="0.25">
      <c r="A8413" s="29" t="s">
        <v>14801</v>
      </c>
      <c r="B8413" s="29" t="s">
        <v>14802</v>
      </c>
      <c r="C8413" s="29" t="s">
        <v>32</v>
      </c>
      <c r="D8413" s="24" t="s">
        <v>14803</v>
      </c>
      <c r="E8413" s="25" t="s">
        <v>13537</v>
      </c>
      <c r="F8413" s="30" t="s">
        <v>16</v>
      </c>
      <c r="G8413" s="30" t="s">
        <v>14</v>
      </c>
      <c r="H8413" s="23">
        <v>0</v>
      </c>
      <c r="I8413" s="27" t="s">
        <v>13539</v>
      </c>
      <c r="J8413" s="28" t="s">
        <v>13538</v>
      </c>
      <c r="K8413" s="17" t="str">
        <f>IF((LEN(relatorio_Ananindeua3[[#This Row],[CIF/CPF/CNPJ]])=14),relatorio_Ananindeua3[[#This Row],[CIF/CPF/CNPJ]],relatorio_Ananindeua3[[#This Row],[Coluna2]])</f>
        <v>54744789000114</v>
      </c>
      <c r="L8413" s="17" t="str">
        <f t="shared" si="132"/>
        <v>547******14</v>
      </c>
    </row>
    <row r="8414" spans="1:12" x14ac:dyDescent="0.25">
      <c r="A8414" s="29" t="s">
        <v>14804</v>
      </c>
      <c r="B8414" s="29" t="s">
        <v>14805</v>
      </c>
      <c r="C8414" s="29" t="s">
        <v>32</v>
      </c>
      <c r="D8414" s="24" t="s">
        <v>14806</v>
      </c>
      <c r="E8414" s="25" t="s">
        <v>13537</v>
      </c>
      <c r="F8414" s="30" t="s">
        <v>16</v>
      </c>
      <c r="G8414" s="30" t="s">
        <v>14</v>
      </c>
      <c r="H8414" s="23">
        <v>0</v>
      </c>
      <c r="I8414" s="27" t="s">
        <v>13539</v>
      </c>
      <c r="J8414" s="28" t="s">
        <v>13538</v>
      </c>
      <c r="K8414" s="17" t="str">
        <f>IF((LEN(relatorio_Ananindeua3[[#This Row],[CIF/CPF/CNPJ]])=14),relatorio_Ananindeua3[[#This Row],[CIF/CPF/CNPJ]],relatorio_Ananindeua3[[#This Row],[Coluna2]])</f>
        <v>54745150000153</v>
      </c>
      <c r="L8414" s="17" t="str">
        <f t="shared" si="132"/>
        <v>547******53</v>
      </c>
    </row>
    <row r="8415" spans="1:12" x14ac:dyDescent="0.25">
      <c r="A8415" s="29" t="s">
        <v>14807</v>
      </c>
      <c r="B8415" s="29" t="s">
        <v>14808</v>
      </c>
      <c r="C8415" s="29" t="s">
        <v>32</v>
      </c>
      <c r="D8415" s="24" t="s">
        <v>14809</v>
      </c>
      <c r="E8415" s="25" t="s">
        <v>13537</v>
      </c>
      <c r="F8415" s="30" t="s">
        <v>16</v>
      </c>
      <c r="G8415" s="30" t="s">
        <v>14</v>
      </c>
      <c r="H8415" s="23">
        <v>0</v>
      </c>
      <c r="I8415" s="27" t="s">
        <v>13539</v>
      </c>
      <c r="J8415" s="28" t="s">
        <v>13538</v>
      </c>
      <c r="K8415" s="17" t="str">
        <f>IF((LEN(relatorio_Ananindeua3[[#This Row],[CIF/CPF/CNPJ]])=14),relatorio_Ananindeua3[[#This Row],[CIF/CPF/CNPJ]],relatorio_Ananindeua3[[#This Row],[Coluna2]])</f>
        <v>54761049000196</v>
      </c>
      <c r="L8415" s="17" t="str">
        <f t="shared" si="132"/>
        <v>547******96</v>
      </c>
    </row>
    <row r="8416" spans="1:12" x14ac:dyDescent="0.25">
      <c r="A8416" s="29" t="s">
        <v>14810</v>
      </c>
      <c r="B8416" s="29" t="s">
        <v>14811</v>
      </c>
      <c r="C8416" s="29" t="s">
        <v>34</v>
      </c>
      <c r="D8416" s="24" t="s">
        <v>14812</v>
      </c>
      <c r="E8416" s="25" t="s">
        <v>13537</v>
      </c>
      <c r="F8416" s="30" t="s">
        <v>16</v>
      </c>
      <c r="G8416" s="30" t="s">
        <v>14</v>
      </c>
      <c r="H8416" s="23">
        <v>0</v>
      </c>
      <c r="I8416" s="27" t="s">
        <v>13539</v>
      </c>
      <c r="J8416" s="28" t="s">
        <v>13538</v>
      </c>
      <c r="K8416" s="17" t="str">
        <f>IF((LEN(relatorio_Ananindeua3[[#This Row],[CIF/CPF/CNPJ]])=14),relatorio_Ananindeua3[[#This Row],[CIF/CPF/CNPJ]],relatorio_Ananindeua3[[#This Row],[Coluna2]])</f>
        <v>44940979000153</v>
      </c>
      <c r="L8416" s="17" t="str">
        <f t="shared" si="132"/>
        <v>449******53</v>
      </c>
    </row>
    <row r="8417" spans="1:12" x14ac:dyDescent="0.25">
      <c r="A8417" s="29" t="s">
        <v>14813</v>
      </c>
      <c r="B8417" s="29" t="s">
        <v>14814</v>
      </c>
      <c r="C8417" s="29" t="s">
        <v>32</v>
      </c>
      <c r="D8417" s="24" t="s">
        <v>14815</v>
      </c>
      <c r="E8417" s="25" t="s">
        <v>13537</v>
      </c>
      <c r="F8417" s="30" t="s">
        <v>16</v>
      </c>
      <c r="G8417" s="30" t="s">
        <v>14</v>
      </c>
      <c r="H8417" s="23">
        <v>0</v>
      </c>
      <c r="I8417" s="27" t="s">
        <v>13539</v>
      </c>
      <c r="J8417" s="28" t="s">
        <v>13538</v>
      </c>
      <c r="K8417" s="17" t="str">
        <f>IF((LEN(relatorio_Ananindeua3[[#This Row],[CIF/CPF/CNPJ]])=14),relatorio_Ananindeua3[[#This Row],[CIF/CPF/CNPJ]],relatorio_Ananindeua3[[#This Row],[Coluna2]])</f>
        <v>54747030000195</v>
      </c>
      <c r="L8417" s="17" t="str">
        <f t="shared" si="132"/>
        <v>547******95</v>
      </c>
    </row>
    <row r="8418" spans="1:12" x14ac:dyDescent="0.25">
      <c r="A8418" s="29" t="s">
        <v>14816</v>
      </c>
      <c r="B8418" s="29" t="s">
        <v>14817</v>
      </c>
      <c r="C8418" s="29" t="s">
        <v>34</v>
      </c>
      <c r="D8418" s="24" t="s">
        <v>14818</v>
      </c>
      <c r="E8418" s="25" t="s">
        <v>13537</v>
      </c>
      <c r="F8418" s="30" t="s">
        <v>16</v>
      </c>
      <c r="G8418" s="30" t="s">
        <v>14</v>
      </c>
      <c r="H8418" s="23">
        <v>0</v>
      </c>
      <c r="I8418" s="27" t="s">
        <v>13539</v>
      </c>
      <c r="J8418" s="28" t="s">
        <v>13538</v>
      </c>
      <c r="K8418" s="17" t="str">
        <f>IF((LEN(relatorio_Ananindeua3[[#This Row],[CIF/CPF/CNPJ]])=14),relatorio_Ananindeua3[[#This Row],[CIF/CPF/CNPJ]],relatorio_Ananindeua3[[#This Row],[Coluna2]])</f>
        <v>40553494000156</v>
      </c>
      <c r="L8418" s="17" t="str">
        <f t="shared" si="132"/>
        <v>405******56</v>
      </c>
    </row>
    <row r="8419" spans="1:12" x14ac:dyDescent="0.25">
      <c r="A8419" s="29" t="s">
        <v>14819</v>
      </c>
      <c r="B8419" s="29" t="s">
        <v>14820</v>
      </c>
      <c r="C8419" s="29" t="s">
        <v>32</v>
      </c>
      <c r="D8419" s="24" t="s">
        <v>14821</v>
      </c>
      <c r="E8419" s="25" t="s">
        <v>13537</v>
      </c>
      <c r="F8419" s="30" t="s">
        <v>16</v>
      </c>
      <c r="G8419" s="30" t="s">
        <v>14</v>
      </c>
      <c r="H8419" s="23">
        <v>0</v>
      </c>
      <c r="I8419" s="27" t="s">
        <v>13539</v>
      </c>
      <c r="J8419" s="28" t="s">
        <v>13538</v>
      </c>
      <c r="K8419" s="17" t="str">
        <f>IF((LEN(relatorio_Ananindeua3[[#This Row],[CIF/CPF/CNPJ]])=14),relatorio_Ananindeua3[[#This Row],[CIF/CPF/CNPJ]],relatorio_Ananindeua3[[#This Row],[Coluna2]])</f>
        <v>54756026000193</v>
      </c>
      <c r="L8419" s="17" t="str">
        <f t="shared" si="132"/>
        <v>547******93</v>
      </c>
    </row>
    <row r="8420" spans="1:12" x14ac:dyDescent="0.25">
      <c r="A8420" s="29" t="s">
        <v>14822</v>
      </c>
      <c r="B8420" s="29" t="s">
        <v>14823</v>
      </c>
      <c r="C8420" s="29" t="s">
        <v>32</v>
      </c>
      <c r="D8420" s="24" t="s">
        <v>14824</v>
      </c>
      <c r="E8420" s="25" t="s">
        <v>13537</v>
      </c>
      <c r="F8420" s="30" t="s">
        <v>16</v>
      </c>
      <c r="G8420" s="30" t="s">
        <v>14</v>
      </c>
      <c r="H8420" s="23">
        <v>0</v>
      </c>
      <c r="I8420" s="27" t="s">
        <v>13539</v>
      </c>
      <c r="J8420" s="28" t="s">
        <v>13538</v>
      </c>
      <c r="K8420" s="17" t="str">
        <f>IF((LEN(relatorio_Ananindeua3[[#This Row],[CIF/CPF/CNPJ]])=14),relatorio_Ananindeua3[[#This Row],[CIF/CPF/CNPJ]],relatorio_Ananindeua3[[#This Row],[Coluna2]])</f>
        <v>54757196000192</v>
      </c>
      <c r="L8420" s="17" t="str">
        <f t="shared" si="132"/>
        <v>547******92</v>
      </c>
    </row>
    <row r="8421" spans="1:12" x14ac:dyDescent="0.25">
      <c r="A8421" s="29" t="s">
        <v>14825</v>
      </c>
      <c r="B8421" s="29" t="s">
        <v>14826</v>
      </c>
      <c r="C8421" s="29" t="s">
        <v>32</v>
      </c>
      <c r="D8421" s="24" t="s">
        <v>14827</v>
      </c>
      <c r="E8421" s="25" t="s">
        <v>13537</v>
      </c>
      <c r="F8421" s="30" t="s">
        <v>16</v>
      </c>
      <c r="G8421" s="30" t="s">
        <v>14</v>
      </c>
      <c r="H8421" s="23">
        <v>0</v>
      </c>
      <c r="I8421" s="27" t="s">
        <v>13539</v>
      </c>
      <c r="J8421" s="28" t="s">
        <v>13538</v>
      </c>
      <c r="K8421" s="17" t="str">
        <f>IF((LEN(relatorio_Ananindeua3[[#This Row],[CIF/CPF/CNPJ]])=14),relatorio_Ananindeua3[[#This Row],[CIF/CPF/CNPJ]],relatorio_Ananindeua3[[#This Row],[Coluna2]])</f>
        <v>54758270000195</v>
      </c>
      <c r="L8421" s="17" t="str">
        <f t="shared" si="132"/>
        <v>547******95</v>
      </c>
    </row>
    <row r="8422" spans="1:12" x14ac:dyDescent="0.25">
      <c r="A8422" s="29" t="s">
        <v>14828</v>
      </c>
      <c r="B8422" s="29" t="s">
        <v>14829</v>
      </c>
      <c r="C8422" s="29" t="s">
        <v>32</v>
      </c>
      <c r="D8422" s="24" t="s">
        <v>14830</v>
      </c>
      <c r="E8422" s="25" t="s">
        <v>13537</v>
      </c>
      <c r="F8422" s="30" t="s">
        <v>16</v>
      </c>
      <c r="G8422" s="30" t="s">
        <v>14</v>
      </c>
      <c r="H8422" s="23">
        <v>0</v>
      </c>
      <c r="I8422" s="27" t="s">
        <v>13539</v>
      </c>
      <c r="J8422" s="28" t="s">
        <v>13538</v>
      </c>
      <c r="K8422" s="17" t="str">
        <f>IF((LEN(relatorio_Ananindeua3[[#This Row],[CIF/CPF/CNPJ]])=14),relatorio_Ananindeua3[[#This Row],[CIF/CPF/CNPJ]],relatorio_Ananindeua3[[#This Row],[Coluna2]])</f>
        <v>54758467000124</v>
      </c>
      <c r="L8422" s="17" t="str">
        <f t="shared" si="132"/>
        <v>547******24</v>
      </c>
    </row>
    <row r="8423" spans="1:12" x14ac:dyDescent="0.25">
      <c r="A8423" s="29" t="s">
        <v>14831</v>
      </c>
      <c r="B8423" s="29" t="s">
        <v>14832</v>
      </c>
      <c r="C8423" s="29" t="s">
        <v>34</v>
      </c>
      <c r="D8423" s="24" t="s">
        <v>14833</v>
      </c>
      <c r="E8423" s="25" t="s">
        <v>13537</v>
      </c>
      <c r="F8423" s="30" t="s">
        <v>16</v>
      </c>
      <c r="G8423" s="30" t="s">
        <v>14</v>
      </c>
      <c r="H8423" s="23">
        <v>0</v>
      </c>
      <c r="I8423" s="27" t="s">
        <v>13539</v>
      </c>
      <c r="J8423" s="28" t="s">
        <v>13538</v>
      </c>
      <c r="K8423" s="17" t="str">
        <f>IF((LEN(relatorio_Ananindeua3[[#This Row],[CIF/CPF/CNPJ]])=14),relatorio_Ananindeua3[[#This Row],[CIF/CPF/CNPJ]],relatorio_Ananindeua3[[#This Row],[Coluna2]])</f>
        <v>44388770000129</v>
      </c>
      <c r="L8423" s="17" t="str">
        <f t="shared" si="132"/>
        <v>443******29</v>
      </c>
    </row>
    <row r="8424" spans="1:12" x14ac:dyDescent="0.25">
      <c r="A8424" s="29" t="s">
        <v>14834</v>
      </c>
      <c r="B8424" s="29" t="s">
        <v>14835</v>
      </c>
      <c r="C8424" s="29" t="s">
        <v>32</v>
      </c>
      <c r="D8424" s="24" t="s">
        <v>14836</v>
      </c>
      <c r="E8424" s="25" t="s">
        <v>13537</v>
      </c>
      <c r="F8424" s="30" t="s">
        <v>16</v>
      </c>
      <c r="G8424" s="30" t="s">
        <v>14</v>
      </c>
      <c r="H8424" s="23">
        <v>0</v>
      </c>
      <c r="I8424" s="27" t="s">
        <v>13539</v>
      </c>
      <c r="J8424" s="28" t="s">
        <v>13538</v>
      </c>
      <c r="K8424" s="17" t="str">
        <f>IF((LEN(relatorio_Ananindeua3[[#This Row],[CIF/CPF/CNPJ]])=14),relatorio_Ananindeua3[[#This Row],[CIF/CPF/CNPJ]],relatorio_Ananindeua3[[#This Row],[Coluna2]])</f>
        <v>54757013000139</v>
      </c>
      <c r="L8424" s="17" t="str">
        <f t="shared" si="132"/>
        <v>547******39</v>
      </c>
    </row>
    <row r="8425" spans="1:12" x14ac:dyDescent="0.25">
      <c r="A8425" s="29" t="s">
        <v>14837</v>
      </c>
      <c r="B8425" s="29" t="s">
        <v>14838</v>
      </c>
      <c r="C8425" s="29" t="s">
        <v>34</v>
      </c>
      <c r="D8425" s="24" t="s">
        <v>14839</v>
      </c>
      <c r="E8425" s="25" t="s">
        <v>13537</v>
      </c>
      <c r="F8425" s="30" t="s">
        <v>16</v>
      </c>
      <c r="G8425" s="30" t="s">
        <v>14</v>
      </c>
      <c r="H8425" s="23">
        <v>0</v>
      </c>
      <c r="I8425" s="27" t="s">
        <v>13539</v>
      </c>
      <c r="J8425" s="28" t="s">
        <v>13538</v>
      </c>
      <c r="K8425" s="17" t="str">
        <f>IF((LEN(relatorio_Ananindeua3[[#This Row],[CIF/CPF/CNPJ]])=14),relatorio_Ananindeua3[[#This Row],[CIF/CPF/CNPJ]],relatorio_Ananindeua3[[#This Row],[Coluna2]])</f>
        <v>19035371000137</v>
      </c>
      <c r="L8425" s="17" t="str">
        <f t="shared" si="132"/>
        <v>190******37</v>
      </c>
    </row>
    <row r="8426" spans="1:12" x14ac:dyDescent="0.25">
      <c r="A8426" s="29" t="s">
        <v>14840</v>
      </c>
      <c r="B8426" s="29" t="s">
        <v>14841</v>
      </c>
      <c r="C8426" s="29" t="s">
        <v>32</v>
      </c>
      <c r="D8426" s="24" t="s">
        <v>14842</v>
      </c>
      <c r="E8426" s="25" t="s">
        <v>13537</v>
      </c>
      <c r="F8426" s="30" t="s">
        <v>16</v>
      </c>
      <c r="G8426" s="30" t="s">
        <v>14</v>
      </c>
      <c r="H8426" s="23">
        <v>0</v>
      </c>
      <c r="I8426" s="27" t="s">
        <v>13539</v>
      </c>
      <c r="J8426" s="28" t="s">
        <v>13538</v>
      </c>
      <c r="K8426" s="17" t="str">
        <f>IF((LEN(relatorio_Ananindeua3[[#This Row],[CIF/CPF/CNPJ]])=14),relatorio_Ananindeua3[[#This Row],[CIF/CPF/CNPJ]],relatorio_Ananindeua3[[#This Row],[Coluna2]])</f>
        <v>54752547000172</v>
      </c>
      <c r="L8426" s="17" t="str">
        <f t="shared" si="132"/>
        <v>547******72</v>
      </c>
    </row>
    <row r="8427" spans="1:12" x14ac:dyDescent="0.25">
      <c r="A8427" s="29" t="s">
        <v>14843</v>
      </c>
      <c r="B8427" s="29" t="s">
        <v>14844</v>
      </c>
      <c r="C8427" s="29" t="s">
        <v>32</v>
      </c>
      <c r="D8427" s="24" t="s">
        <v>14845</v>
      </c>
      <c r="E8427" s="25" t="s">
        <v>13537</v>
      </c>
      <c r="F8427" s="30" t="s">
        <v>16</v>
      </c>
      <c r="G8427" s="30" t="s">
        <v>14</v>
      </c>
      <c r="H8427" s="23">
        <v>0</v>
      </c>
      <c r="I8427" s="27" t="s">
        <v>13539</v>
      </c>
      <c r="J8427" s="28" t="s">
        <v>13538</v>
      </c>
      <c r="K8427" s="17" t="str">
        <f>IF((LEN(relatorio_Ananindeua3[[#This Row],[CIF/CPF/CNPJ]])=14),relatorio_Ananindeua3[[#This Row],[CIF/CPF/CNPJ]],relatorio_Ananindeua3[[#This Row],[Coluna2]])</f>
        <v>54754310000120</v>
      </c>
      <c r="L8427" s="17" t="str">
        <f t="shared" si="132"/>
        <v>547******20</v>
      </c>
    </row>
    <row r="8428" spans="1:12" x14ac:dyDescent="0.25">
      <c r="A8428" s="29" t="s">
        <v>14846</v>
      </c>
      <c r="B8428" s="29" t="s">
        <v>14847</v>
      </c>
      <c r="C8428" s="29" t="s">
        <v>32</v>
      </c>
      <c r="D8428" s="24" t="s">
        <v>14848</v>
      </c>
      <c r="E8428" s="25" t="s">
        <v>13537</v>
      </c>
      <c r="F8428" s="30" t="s">
        <v>16</v>
      </c>
      <c r="G8428" s="30" t="s">
        <v>14</v>
      </c>
      <c r="H8428" s="23">
        <v>0</v>
      </c>
      <c r="I8428" s="27" t="s">
        <v>13539</v>
      </c>
      <c r="J8428" s="28" t="s">
        <v>13538</v>
      </c>
      <c r="K8428" s="17" t="str">
        <f>IF((LEN(relatorio_Ananindeua3[[#This Row],[CIF/CPF/CNPJ]])=14),relatorio_Ananindeua3[[#This Row],[CIF/CPF/CNPJ]],relatorio_Ananindeua3[[#This Row],[Coluna2]])</f>
        <v>54762248000119</v>
      </c>
      <c r="L8428" s="17" t="str">
        <f t="shared" si="132"/>
        <v>547******19</v>
      </c>
    </row>
    <row r="8429" spans="1:12" x14ac:dyDescent="0.25">
      <c r="A8429" s="29" t="s">
        <v>14849</v>
      </c>
      <c r="B8429" s="29" t="s">
        <v>14850</v>
      </c>
      <c r="C8429" s="29" t="s">
        <v>32</v>
      </c>
      <c r="D8429" s="24" t="s">
        <v>14851</v>
      </c>
      <c r="E8429" s="25" t="s">
        <v>13537</v>
      </c>
      <c r="F8429" s="30" t="s">
        <v>16</v>
      </c>
      <c r="G8429" s="30" t="s">
        <v>14</v>
      </c>
      <c r="H8429" s="23">
        <v>0</v>
      </c>
      <c r="I8429" s="27" t="s">
        <v>13539</v>
      </c>
      <c r="J8429" s="28" t="s">
        <v>13538</v>
      </c>
      <c r="K8429" s="17" t="str">
        <f>IF((LEN(relatorio_Ananindeua3[[#This Row],[CIF/CPF/CNPJ]])=14),relatorio_Ananindeua3[[#This Row],[CIF/CPF/CNPJ]],relatorio_Ananindeua3[[#This Row],[Coluna2]])</f>
        <v>54749539000177</v>
      </c>
      <c r="L8429" s="17" t="str">
        <f t="shared" si="132"/>
        <v>547******77</v>
      </c>
    </row>
    <row r="8430" spans="1:12" x14ac:dyDescent="0.25">
      <c r="A8430" s="29" t="s">
        <v>14852</v>
      </c>
      <c r="B8430" s="29" t="s">
        <v>14853</v>
      </c>
      <c r="C8430" s="29" t="s">
        <v>32</v>
      </c>
      <c r="D8430" s="24" t="s">
        <v>14854</v>
      </c>
      <c r="E8430" s="25" t="s">
        <v>13537</v>
      </c>
      <c r="F8430" s="30" t="s">
        <v>16</v>
      </c>
      <c r="G8430" s="30" t="s">
        <v>14</v>
      </c>
      <c r="H8430" s="23">
        <v>0</v>
      </c>
      <c r="I8430" s="27" t="s">
        <v>13539</v>
      </c>
      <c r="J8430" s="28" t="s">
        <v>13538</v>
      </c>
      <c r="K8430" s="17" t="str">
        <f>IF((LEN(relatorio_Ananindeua3[[#This Row],[CIF/CPF/CNPJ]])=14),relatorio_Ananindeua3[[#This Row],[CIF/CPF/CNPJ]],relatorio_Ananindeua3[[#This Row],[Coluna2]])</f>
        <v>54750959000173</v>
      </c>
      <c r="L8430" s="17" t="str">
        <f t="shared" si="132"/>
        <v>547******73</v>
      </c>
    </row>
    <row r="8431" spans="1:12" x14ac:dyDescent="0.25">
      <c r="A8431" s="29" t="s">
        <v>14855</v>
      </c>
      <c r="B8431" s="29" t="s">
        <v>14856</v>
      </c>
      <c r="C8431" s="29" t="s">
        <v>34</v>
      </c>
      <c r="D8431" s="24" t="s">
        <v>14857</v>
      </c>
      <c r="E8431" s="25" t="s">
        <v>13537</v>
      </c>
      <c r="F8431" s="30" t="s">
        <v>16</v>
      </c>
      <c r="G8431" s="30" t="s">
        <v>14</v>
      </c>
      <c r="H8431" s="23">
        <v>0</v>
      </c>
      <c r="I8431" s="27" t="s">
        <v>13539</v>
      </c>
      <c r="J8431" s="28" t="s">
        <v>13538</v>
      </c>
      <c r="K8431" s="17" t="str">
        <f>IF((LEN(relatorio_Ananindeua3[[#This Row],[CIF/CPF/CNPJ]])=14),relatorio_Ananindeua3[[#This Row],[CIF/CPF/CNPJ]],relatorio_Ananindeua3[[#This Row],[Coluna2]])</f>
        <v>42256062000109</v>
      </c>
      <c r="L8431" s="17" t="str">
        <f t="shared" si="132"/>
        <v>422******09</v>
      </c>
    </row>
    <row r="8432" spans="1:12" x14ac:dyDescent="0.25">
      <c r="A8432" s="29" t="s">
        <v>14858</v>
      </c>
      <c r="B8432" s="29" t="s">
        <v>14859</v>
      </c>
      <c r="C8432" s="29" t="s">
        <v>34</v>
      </c>
      <c r="D8432" s="24" t="s">
        <v>14860</v>
      </c>
      <c r="E8432" s="25" t="s">
        <v>13537</v>
      </c>
      <c r="F8432" s="30" t="s">
        <v>16</v>
      </c>
      <c r="G8432" s="30" t="s">
        <v>14</v>
      </c>
      <c r="H8432" s="23">
        <v>0</v>
      </c>
      <c r="I8432" s="27" t="s">
        <v>13539</v>
      </c>
      <c r="J8432" s="28" t="s">
        <v>13538</v>
      </c>
      <c r="K8432" s="17" t="str">
        <f>IF((LEN(relatorio_Ananindeua3[[#This Row],[CIF/CPF/CNPJ]])=14),relatorio_Ananindeua3[[#This Row],[CIF/CPF/CNPJ]],relatorio_Ananindeua3[[#This Row],[Coluna2]])</f>
        <v>48073368000106</v>
      </c>
      <c r="L8432" s="17" t="str">
        <f t="shared" si="132"/>
        <v>480******06</v>
      </c>
    </row>
    <row r="8433" spans="1:12" x14ac:dyDescent="0.25">
      <c r="A8433" s="29" t="s">
        <v>14861</v>
      </c>
      <c r="B8433" s="29" t="s">
        <v>14862</v>
      </c>
      <c r="C8433" s="29" t="s">
        <v>32</v>
      </c>
      <c r="D8433" s="24" t="s">
        <v>14863</v>
      </c>
      <c r="E8433" s="25" t="s">
        <v>13537</v>
      </c>
      <c r="F8433" s="30" t="s">
        <v>16</v>
      </c>
      <c r="G8433" s="30" t="s">
        <v>14</v>
      </c>
      <c r="H8433" s="23">
        <v>0</v>
      </c>
      <c r="I8433" s="27" t="s">
        <v>13539</v>
      </c>
      <c r="J8433" s="28" t="s">
        <v>13538</v>
      </c>
      <c r="K8433" s="17" t="str">
        <f>IF((LEN(relatorio_Ananindeua3[[#This Row],[CIF/CPF/CNPJ]])=14),relatorio_Ananindeua3[[#This Row],[CIF/CPF/CNPJ]],relatorio_Ananindeua3[[#This Row],[Coluna2]])</f>
        <v>54749934000150</v>
      </c>
      <c r="L8433" s="17" t="str">
        <f t="shared" si="132"/>
        <v>547******50</v>
      </c>
    </row>
    <row r="8434" spans="1:12" x14ac:dyDescent="0.25">
      <c r="A8434" s="29" t="s">
        <v>14864</v>
      </c>
      <c r="B8434" s="29" t="s">
        <v>14865</v>
      </c>
      <c r="C8434" s="29" t="s">
        <v>34</v>
      </c>
      <c r="D8434" s="24" t="s">
        <v>14866</v>
      </c>
      <c r="E8434" s="25" t="s">
        <v>13537</v>
      </c>
      <c r="F8434" s="30" t="s">
        <v>16</v>
      </c>
      <c r="G8434" s="30" t="s">
        <v>14</v>
      </c>
      <c r="H8434" s="23">
        <v>0</v>
      </c>
      <c r="I8434" s="27" t="s">
        <v>13539</v>
      </c>
      <c r="J8434" s="28" t="s">
        <v>13538</v>
      </c>
      <c r="K8434" s="17" t="str">
        <f>IF((LEN(relatorio_Ananindeua3[[#This Row],[CIF/CPF/CNPJ]])=14),relatorio_Ananindeua3[[#This Row],[CIF/CPF/CNPJ]],relatorio_Ananindeua3[[#This Row],[Coluna2]])</f>
        <v>51947890000184</v>
      </c>
      <c r="L8434" s="17" t="str">
        <f t="shared" si="132"/>
        <v>519******84</v>
      </c>
    </row>
    <row r="8435" spans="1:12" x14ac:dyDescent="0.25">
      <c r="A8435" s="29" t="s">
        <v>14867</v>
      </c>
      <c r="B8435" s="29" t="s">
        <v>14868</v>
      </c>
      <c r="C8435" s="29" t="s">
        <v>32</v>
      </c>
      <c r="D8435" s="24" t="s">
        <v>14869</v>
      </c>
      <c r="E8435" s="25" t="s">
        <v>13537</v>
      </c>
      <c r="F8435" s="30" t="s">
        <v>16</v>
      </c>
      <c r="G8435" s="30" t="s">
        <v>14</v>
      </c>
      <c r="H8435" s="23">
        <v>0</v>
      </c>
      <c r="I8435" s="27" t="s">
        <v>13539</v>
      </c>
      <c r="J8435" s="28" t="s">
        <v>13538</v>
      </c>
      <c r="K8435" s="17" t="str">
        <f>IF((LEN(relatorio_Ananindeua3[[#This Row],[CIF/CPF/CNPJ]])=14),relatorio_Ananindeua3[[#This Row],[CIF/CPF/CNPJ]],relatorio_Ananindeua3[[#This Row],[Coluna2]])</f>
        <v>54745696000104</v>
      </c>
      <c r="L8435" s="17" t="str">
        <f t="shared" si="132"/>
        <v>547******04</v>
      </c>
    </row>
    <row r="8436" spans="1:12" x14ac:dyDescent="0.25">
      <c r="A8436" s="29" t="s">
        <v>14870</v>
      </c>
      <c r="B8436" s="29" t="s">
        <v>14871</v>
      </c>
      <c r="C8436" s="29" t="s">
        <v>32</v>
      </c>
      <c r="D8436" s="24" t="s">
        <v>14872</v>
      </c>
      <c r="E8436" s="25" t="s">
        <v>13537</v>
      </c>
      <c r="F8436" s="30" t="s">
        <v>16</v>
      </c>
      <c r="G8436" s="30" t="s">
        <v>14</v>
      </c>
      <c r="H8436" s="23">
        <v>0</v>
      </c>
      <c r="I8436" s="27" t="s">
        <v>13539</v>
      </c>
      <c r="J8436" s="28" t="s">
        <v>13538</v>
      </c>
      <c r="K8436" s="17" t="str">
        <f>IF((LEN(relatorio_Ananindeua3[[#This Row],[CIF/CPF/CNPJ]])=14),relatorio_Ananindeua3[[#This Row],[CIF/CPF/CNPJ]],relatorio_Ananindeua3[[#This Row],[Coluna2]])</f>
        <v>54748060000116</v>
      </c>
      <c r="L8436" s="17" t="str">
        <f t="shared" si="132"/>
        <v>547******16</v>
      </c>
    </row>
    <row r="8437" spans="1:12" x14ac:dyDescent="0.25">
      <c r="A8437" s="29" t="s">
        <v>14873</v>
      </c>
      <c r="B8437" s="29" t="s">
        <v>14874</v>
      </c>
      <c r="C8437" s="29" t="s">
        <v>32</v>
      </c>
      <c r="D8437" s="24" t="s">
        <v>14875</v>
      </c>
      <c r="E8437" s="25" t="s">
        <v>13537</v>
      </c>
      <c r="F8437" s="30" t="s">
        <v>16</v>
      </c>
      <c r="G8437" s="30" t="s">
        <v>14</v>
      </c>
      <c r="H8437" s="23">
        <v>0</v>
      </c>
      <c r="I8437" s="27" t="s">
        <v>13539</v>
      </c>
      <c r="J8437" s="28" t="s">
        <v>13538</v>
      </c>
      <c r="K8437" s="17" t="str">
        <f>IF((LEN(relatorio_Ananindeua3[[#This Row],[CIF/CPF/CNPJ]])=14),relatorio_Ananindeua3[[#This Row],[CIF/CPF/CNPJ]],relatorio_Ananindeua3[[#This Row],[Coluna2]])</f>
        <v>54757656000182</v>
      </c>
      <c r="L8437" s="17" t="str">
        <f t="shared" si="132"/>
        <v>547******82</v>
      </c>
    </row>
    <row r="8438" spans="1:12" x14ac:dyDescent="0.25">
      <c r="A8438" s="29" t="s">
        <v>14876</v>
      </c>
      <c r="B8438" s="29" t="s">
        <v>14877</v>
      </c>
      <c r="C8438" s="29" t="s">
        <v>32</v>
      </c>
      <c r="D8438" s="24" t="s">
        <v>14878</v>
      </c>
      <c r="E8438" s="25" t="s">
        <v>13537</v>
      </c>
      <c r="F8438" s="30" t="s">
        <v>16</v>
      </c>
      <c r="G8438" s="30" t="s">
        <v>14</v>
      </c>
      <c r="H8438" s="23">
        <v>0</v>
      </c>
      <c r="I8438" s="27" t="s">
        <v>13539</v>
      </c>
      <c r="J8438" s="28" t="s">
        <v>13538</v>
      </c>
      <c r="K8438" s="17" t="str">
        <f>IF((LEN(relatorio_Ananindeua3[[#This Row],[CIF/CPF/CNPJ]])=14),relatorio_Ananindeua3[[#This Row],[CIF/CPF/CNPJ]],relatorio_Ananindeua3[[#This Row],[Coluna2]])</f>
        <v>54759608000123</v>
      </c>
      <c r="L8438" s="17" t="str">
        <f t="shared" si="132"/>
        <v>547******23</v>
      </c>
    </row>
    <row r="8439" spans="1:12" x14ac:dyDescent="0.25">
      <c r="A8439" s="29" t="s">
        <v>4261</v>
      </c>
      <c r="B8439" s="29" t="s">
        <v>4262</v>
      </c>
      <c r="C8439" s="29" t="s">
        <v>34</v>
      </c>
      <c r="D8439" s="24" t="s">
        <v>14879</v>
      </c>
      <c r="E8439" s="25" t="s">
        <v>13537</v>
      </c>
      <c r="F8439" s="30" t="s">
        <v>16</v>
      </c>
      <c r="G8439" s="30" t="s">
        <v>14</v>
      </c>
      <c r="H8439" s="23">
        <v>0</v>
      </c>
      <c r="I8439" s="27" t="s">
        <v>13539</v>
      </c>
      <c r="J8439" s="28" t="s">
        <v>13538</v>
      </c>
      <c r="K8439" s="17" t="str">
        <f>IF((LEN(relatorio_Ananindeua3[[#This Row],[CIF/CPF/CNPJ]])=14),relatorio_Ananindeua3[[#This Row],[CIF/CPF/CNPJ]],relatorio_Ananindeua3[[#This Row],[Coluna2]])</f>
        <v>36802321000157</v>
      </c>
      <c r="L8439" s="17" t="str">
        <f t="shared" si="132"/>
        <v>368******57</v>
      </c>
    </row>
    <row r="8440" spans="1:12" x14ac:dyDescent="0.25">
      <c r="A8440" s="29" t="s">
        <v>14880</v>
      </c>
      <c r="B8440" s="29" t="s">
        <v>14881</v>
      </c>
      <c r="C8440" s="29" t="s">
        <v>32</v>
      </c>
      <c r="D8440" s="24" t="s">
        <v>14882</v>
      </c>
      <c r="E8440" s="25" t="s">
        <v>13537</v>
      </c>
      <c r="F8440" s="30" t="s">
        <v>16</v>
      </c>
      <c r="G8440" s="30" t="s">
        <v>14</v>
      </c>
      <c r="H8440" s="23">
        <v>0</v>
      </c>
      <c r="I8440" s="27" t="s">
        <v>13539</v>
      </c>
      <c r="J8440" s="28" t="s">
        <v>13538</v>
      </c>
      <c r="K8440" s="17" t="str">
        <f>IF((LEN(relatorio_Ananindeua3[[#This Row],[CIF/CPF/CNPJ]])=14),relatorio_Ananindeua3[[#This Row],[CIF/CPF/CNPJ]],relatorio_Ananindeua3[[#This Row],[Coluna2]])</f>
        <v>54747216000144</v>
      </c>
      <c r="L8440" s="17" t="str">
        <f t="shared" si="132"/>
        <v>547******44</v>
      </c>
    </row>
    <row r="8441" spans="1:12" x14ac:dyDescent="0.25">
      <c r="A8441" s="29" t="s">
        <v>14340</v>
      </c>
      <c r="B8441" s="29" t="s">
        <v>14341</v>
      </c>
      <c r="C8441" s="29" t="s">
        <v>34</v>
      </c>
      <c r="D8441" s="24" t="s">
        <v>14883</v>
      </c>
      <c r="E8441" s="25" t="s">
        <v>13537</v>
      </c>
      <c r="F8441" s="30" t="s">
        <v>16</v>
      </c>
      <c r="G8441" s="30" t="s">
        <v>14</v>
      </c>
      <c r="H8441" s="23">
        <v>0</v>
      </c>
      <c r="I8441" s="27" t="s">
        <v>13539</v>
      </c>
      <c r="J8441" s="28" t="s">
        <v>13538</v>
      </c>
      <c r="K8441" s="17" t="str">
        <f>IF((LEN(relatorio_Ananindeua3[[#This Row],[CIF/CPF/CNPJ]])=14),relatorio_Ananindeua3[[#This Row],[CIF/CPF/CNPJ]],relatorio_Ananindeua3[[#This Row],[Coluna2]])</f>
        <v>33235076000155</v>
      </c>
      <c r="L8441" s="17" t="str">
        <f t="shared" si="132"/>
        <v>332******55</v>
      </c>
    </row>
    <row r="8442" spans="1:12" x14ac:dyDescent="0.25">
      <c r="A8442" s="29" t="s">
        <v>14884</v>
      </c>
      <c r="B8442" s="29" t="s">
        <v>14885</v>
      </c>
      <c r="C8442" s="29" t="s">
        <v>34</v>
      </c>
      <c r="D8442" s="24" t="s">
        <v>14886</v>
      </c>
      <c r="E8442" s="25" t="s">
        <v>13537</v>
      </c>
      <c r="F8442" s="30" t="s">
        <v>16</v>
      </c>
      <c r="G8442" s="30" t="s">
        <v>14</v>
      </c>
      <c r="H8442" s="23">
        <v>0</v>
      </c>
      <c r="I8442" s="27" t="s">
        <v>13539</v>
      </c>
      <c r="J8442" s="28" t="s">
        <v>13538</v>
      </c>
      <c r="K8442" s="17" t="str">
        <f>IF((LEN(relatorio_Ananindeua3[[#This Row],[CIF/CPF/CNPJ]])=14),relatorio_Ananindeua3[[#This Row],[CIF/CPF/CNPJ]],relatorio_Ananindeua3[[#This Row],[Coluna2]])</f>
        <v>16749785000130</v>
      </c>
      <c r="L8442" s="17" t="str">
        <f t="shared" si="132"/>
        <v>167******30</v>
      </c>
    </row>
    <row r="8443" spans="1:12" x14ac:dyDescent="0.25">
      <c r="A8443" s="29" t="s">
        <v>14887</v>
      </c>
      <c r="B8443" s="29" t="s">
        <v>14888</v>
      </c>
      <c r="C8443" s="29" t="s">
        <v>32</v>
      </c>
      <c r="D8443" s="24" t="s">
        <v>14889</v>
      </c>
      <c r="E8443" s="25" t="s">
        <v>13537</v>
      </c>
      <c r="F8443" s="30" t="s">
        <v>16</v>
      </c>
      <c r="G8443" s="30" t="s">
        <v>14</v>
      </c>
      <c r="H8443" s="23">
        <v>0</v>
      </c>
      <c r="I8443" s="27" t="s">
        <v>13539</v>
      </c>
      <c r="J8443" s="28" t="s">
        <v>13538</v>
      </c>
      <c r="K8443" s="17" t="str">
        <f>IF((LEN(relatorio_Ananindeua3[[#This Row],[CIF/CPF/CNPJ]])=14),relatorio_Ananindeua3[[#This Row],[CIF/CPF/CNPJ]],relatorio_Ananindeua3[[#This Row],[Coluna2]])</f>
        <v>54757014000183</v>
      </c>
      <c r="L8443" s="17" t="str">
        <f t="shared" si="132"/>
        <v>547******83</v>
      </c>
    </row>
    <row r="8444" spans="1:12" x14ac:dyDescent="0.25">
      <c r="A8444" s="29" t="s">
        <v>14890</v>
      </c>
      <c r="B8444" s="29" t="s">
        <v>14891</v>
      </c>
      <c r="C8444" s="29" t="s">
        <v>32</v>
      </c>
      <c r="D8444" s="24" t="s">
        <v>14892</v>
      </c>
      <c r="E8444" s="25" t="s">
        <v>13537</v>
      </c>
      <c r="F8444" s="30" t="s">
        <v>16</v>
      </c>
      <c r="G8444" s="30" t="s">
        <v>14</v>
      </c>
      <c r="H8444" s="23">
        <v>0</v>
      </c>
      <c r="I8444" s="27" t="s">
        <v>13539</v>
      </c>
      <c r="J8444" s="28" t="s">
        <v>13538</v>
      </c>
      <c r="K8444" s="17" t="str">
        <f>IF((LEN(relatorio_Ananindeua3[[#This Row],[CIF/CPF/CNPJ]])=14),relatorio_Ananindeua3[[#This Row],[CIF/CPF/CNPJ]],relatorio_Ananindeua3[[#This Row],[Coluna2]])</f>
        <v>54750733000172</v>
      </c>
      <c r="L8444" s="17" t="str">
        <f t="shared" si="132"/>
        <v>547******72</v>
      </c>
    </row>
    <row r="8445" spans="1:12" x14ac:dyDescent="0.25">
      <c r="A8445" s="29" t="s">
        <v>14893</v>
      </c>
      <c r="B8445" s="29" t="s">
        <v>14894</v>
      </c>
      <c r="C8445" s="29" t="s">
        <v>34</v>
      </c>
      <c r="D8445" s="24" t="s">
        <v>14895</v>
      </c>
      <c r="E8445" s="25" t="s">
        <v>13537</v>
      </c>
      <c r="F8445" s="30" t="s">
        <v>16</v>
      </c>
      <c r="G8445" s="30" t="s">
        <v>14</v>
      </c>
      <c r="H8445" s="23">
        <v>0</v>
      </c>
      <c r="I8445" s="27" t="s">
        <v>13539</v>
      </c>
      <c r="J8445" s="28" t="s">
        <v>13538</v>
      </c>
      <c r="K8445" s="17" t="str">
        <f>IF((LEN(relatorio_Ananindeua3[[#This Row],[CIF/CPF/CNPJ]])=14),relatorio_Ananindeua3[[#This Row],[CIF/CPF/CNPJ]],relatorio_Ananindeua3[[#This Row],[Coluna2]])</f>
        <v>46831626000140</v>
      </c>
      <c r="L8445" s="17" t="str">
        <f t="shared" si="132"/>
        <v>468******40</v>
      </c>
    </row>
    <row r="8446" spans="1:12" x14ac:dyDescent="0.25">
      <c r="A8446" s="29" t="s">
        <v>14896</v>
      </c>
      <c r="B8446" s="29" t="s">
        <v>14897</v>
      </c>
      <c r="C8446" s="29" t="s">
        <v>32</v>
      </c>
      <c r="D8446" s="24" t="s">
        <v>14898</v>
      </c>
      <c r="E8446" s="25" t="s">
        <v>13537</v>
      </c>
      <c r="F8446" s="30" t="s">
        <v>16</v>
      </c>
      <c r="G8446" s="30" t="s">
        <v>14</v>
      </c>
      <c r="H8446" s="23">
        <v>0</v>
      </c>
      <c r="I8446" s="27" t="s">
        <v>13539</v>
      </c>
      <c r="J8446" s="28" t="s">
        <v>13538</v>
      </c>
      <c r="K8446" s="17" t="str">
        <f>IF((LEN(relatorio_Ananindeua3[[#This Row],[CIF/CPF/CNPJ]])=14),relatorio_Ananindeua3[[#This Row],[CIF/CPF/CNPJ]],relatorio_Ananindeua3[[#This Row],[Coluna2]])</f>
        <v>54746617000180</v>
      </c>
      <c r="L8446" s="17" t="str">
        <f t="shared" si="132"/>
        <v>547******80</v>
      </c>
    </row>
    <row r="8447" spans="1:12" x14ac:dyDescent="0.25">
      <c r="A8447" s="29" t="s">
        <v>14899</v>
      </c>
      <c r="B8447" s="29" t="s">
        <v>14900</v>
      </c>
      <c r="C8447" s="29" t="s">
        <v>34</v>
      </c>
      <c r="D8447" s="24" t="s">
        <v>14901</v>
      </c>
      <c r="E8447" s="25" t="s">
        <v>13537</v>
      </c>
      <c r="F8447" s="30" t="s">
        <v>16</v>
      </c>
      <c r="G8447" s="30" t="s">
        <v>14</v>
      </c>
      <c r="H8447" s="23">
        <v>0</v>
      </c>
      <c r="I8447" s="27" t="s">
        <v>13539</v>
      </c>
      <c r="J8447" s="28" t="s">
        <v>13538</v>
      </c>
      <c r="K8447" s="17" t="str">
        <f>IF((LEN(relatorio_Ananindeua3[[#This Row],[CIF/CPF/CNPJ]])=14),relatorio_Ananindeua3[[#This Row],[CIF/CPF/CNPJ]],relatorio_Ananindeua3[[#This Row],[Coluna2]])</f>
        <v>20700806000108</v>
      </c>
      <c r="L8447" s="17" t="str">
        <f t="shared" si="132"/>
        <v>207******08</v>
      </c>
    </row>
    <row r="8448" spans="1:12" x14ac:dyDescent="0.25">
      <c r="A8448" s="29" t="s">
        <v>14902</v>
      </c>
      <c r="B8448" s="29" t="s">
        <v>14903</v>
      </c>
      <c r="C8448" s="29" t="s">
        <v>32</v>
      </c>
      <c r="D8448" s="24" t="s">
        <v>14904</v>
      </c>
      <c r="E8448" s="25" t="s">
        <v>13537</v>
      </c>
      <c r="F8448" s="30" t="s">
        <v>16</v>
      </c>
      <c r="G8448" s="30" t="s">
        <v>14</v>
      </c>
      <c r="H8448" s="23">
        <v>0</v>
      </c>
      <c r="I8448" s="27" t="s">
        <v>13539</v>
      </c>
      <c r="J8448" s="28" t="s">
        <v>13538</v>
      </c>
      <c r="K8448" s="17" t="str">
        <f>IF((LEN(relatorio_Ananindeua3[[#This Row],[CIF/CPF/CNPJ]])=14),relatorio_Ananindeua3[[#This Row],[CIF/CPF/CNPJ]],relatorio_Ananindeua3[[#This Row],[Coluna2]])</f>
        <v>54760016000121</v>
      </c>
      <c r="L8448" s="17" t="str">
        <f t="shared" si="132"/>
        <v>547******21</v>
      </c>
    </row>
    <row r="8449" spans="1:12" x14ac:dyDescent="0.25">
      <c r="A8449" s="29" t="s">
        <v>14905</v>
      </c>
      <c r="B8449" s="29" t="s">
        <v>14906</v>
      </c>
      <c r="C8449" s="29" t="s">
        <v>32</v>
      </c>
      <c r="D8449" s="24" t="s">
        <v>14907</v>
      </c>
      <c r="E8449" s="25" t="s">
        <v>13537</v>
      </c>
      <c r="F8449" s="30" t="s">
        <v>16</v>
      </c>
      <c r="G8449" s="30" t="s">
        <v>14</v>
      </c>
      <c r="H8449" s="23">
        <v>0</v>
      </c>
      <c r="I8449" s="27" t="s">
        <v>13539</v>
      </c>
      <c r="J8449" s="28" t="s">
        <v>13538</v>
      </c>
      <c r="K8449" s="17" t="str">
        <f>IF((LEN(relatorio_Ananindeua3[[#This Row],[CIF/CPF/CNPJ]])=14),relatorio_Ananindeua3[[#This Row],[CIF/CPF/CNPJ]],relatorio_Ananindeua3[[#This Row],[Coluna2]])</f>
        <v>54744774000156</v>
      </c>
      <c r="L8449" s="17" t="str">
        <f t="shared" si="132"/>
        <v>547******56</v>
      </c>
    </row>
    <row r="8450" spans="1:12" x14ac:dyDescent="0.25">
      <c r="A8450" s="29" t="s">
        <v>14908</v>
      </c>
      <c r="B8450" s="29" t="s">
        <v>14909</v>
      </c>
      <c r="C8450" s="29" t="s">
        <v>34</v>
      </c>
      <c r="D8450" s="24" t="s">
        <v>14910</v>
      </c>
      <c r="E8450" s="25" t="s">
        <v>13537</v>
      </c>
      <c r="F8450" s="30" t="s">
        <v>16</v>
      </c>
      <c r="G8450" s="30" t="s">
        <v>14</v>
      </c>
      <c r="H8450" s="23">
        <v>0</v>
      </c>
      <c r="I8450" s="27" t="s">
        <v>13539</v>
      </c>
      <c r="J8450" s="28" t="s">
        <v>13538</v>
      </c>
      <c r="K8450" s="17" t="str">
        <f>IF((LEN(relatorio_Ananindeua3[[#This Row],[CIF/CPF/CNPJ]])=14),relatorio_Ananindeua3[[#This Row],[CIF/CPF/CNPJ]],relatorio_Ananindeua3[[#This Row],[Coluna2]])</f>
        <v>46068861000102</v>
      </c>
      <c r="L8450" s="17" t="str">
        <f t="shared" si="132"/>
        <v>460******02</v>
      </c>
    </row>
    <row r="8451" spans="1:12" x14ac:dyDescent="0.25">
      <c r="A8451" s="29" t="s">
        <v>14911</v>
      </c>
      <c r="B8451" s="29" t="s">
        <v>14912</v>
      </c>
      <c r="C8451" s="29" t="s">
        <v>32</v>
      </c>
      <c r="D8451" s="24" t="s">
        <v>14913</v>
      </c>
      <c r="E8451" s="25" t="s">
        <v>13537</v>
      </c>
      <c r="F8451" s="30" t="s">
        <v>16</v>
      </c>
      <c r="G8451" s="30" t="s">
        <v>14</v>
      </c>
      <c r="H8451" s="23">
        <v>0</v>
      </c>
      <c r="I8451" s="27" t="s">
        <v>13539</v>
      </c>
      <c r="J8451" s="28" t="s">
        <v>13538</v>
      </c>
      <c r="K8451" s="17" t="str">
        <f>IF((LEN(relatorio_Ananindeua3[[#This Row],[CIF/CPF/CNPJ]])=14),relatorio_Ananindeua3[[#This Row],[CIF/CPF/CNPJ]],relatorio_Ananindeua3[[#This Row],[Coluna2]])</f>
        <v>54747835000139</v>
      </c>
      <c r="L8451" s="17" t="str">
        <f t="shared" si="132"/>
        <v>547******39</v>
      </c>
    </row>
    <row r="8452" spans="1:12" x14ac:dyDescent="0.25">
      <c r="A8452" s="29" t="s">
        <v>14858</v>
      </c>
      <c r="B8452" s="29" t="s">
        <v>14859</v>
      </c>
      <c r="C8452" s="29" t="s">
        <v>34</v>
      </c>
      <c r="D8452" s="24" t="s">
        <v>14914</v>
      </c>
      <c r="E8452" s="25" t="s">
        <v>13537</v>
      </c>
      <c r="F8452" s="30" t="s">
        <v>16</v>
      </c>
      <c r="G8452" s="30" t="s">
        <v>14</v>
      </c>
      <c r="H8452" s="23">
        <v>0</v>
      </c>
      <c r="I8452" s="27" t="s">
        <v>13539</v>
      </c>
      <c r="J8452" s="28" t="s">
        <v>13538</v>
      </c>
      <c r="K8452" s="17" t="str">
        <f>IF((LEN(relatorio_Ananindeua3[[#This Row],[CIF/CPF/CNPJ]])=14),relatorio_Ananindeua3[[#This Row],[CIF/CPF/CNPJ]],relatorio_Ananindeua3[[#This Row],[Coluna2]])</f>
        <v>48073368000106</v>
      </c>
      <c r="L8452" s="17" t="str">
        <f t="shared" si="132"/>
        <v>480******06</v>
      </c>
    </row>
    <row r="8453" spans="1:12" x14ac:dyDescent="0.25">
      <c r="A8453" s="29" t="s">
        <v>956</v>
      </c>
      <c r="B8453" s="29" t="s">
        <v>957</v>
      </c>
      <c r="C8453" s="29" t="s">
        <v>21</v>
      </c>
      <c r="D8453" s="24" t="s">
        <v>14915</v>
      </c>
      <c r="E8453" s="25" t="s">
        <v>13537</v>
      </c>
      <c r="F8453" s="30" t="s">
        <v>19</v>
      </c>
      <c r="G8453" s="30" t="s">
        <v>13496</v>
      </c>
      <c r="H8453" s="23">
        <v>0</v>
      </c>
      <c r="I8453" s="27" t="s">
        <v>13539</v>
      </c>
      <c r="J8453" s="28">
        <v>7.5</v>
      </c>
      <c r="K8453" s="17" t="str">
        <f>IF((LEN(relatorio_Ananindeua3[[#This Row],[CIF/CPF/CNPJ]])=14),relatorio_Ananindeua3[[#This Row],[CIF/CPF/CNPJ]],relatorio_Ananindeua3[[#This Row],[Coluna2]])</f>
        <v>17454167000125</v>
      </c>
      <c r="L8453" s="17" t="str">
        <f t="shared" si="132"/>
        <v>174******25</v>
      </c>
    </row>
    <row r="8454" spans="1:12" x14ac:dyDescent="0.25">
      <c r="A8454" s="29" t="s">
        <v>14916</v>
      </c>
      <c r="B8454" s="29" t="s">
        <v>14917</v>
      </c>
      <c r="C8454" s="29" t="s">
        <v>18</v>
      </c>
      <c r="D8454" s="24" t="s">
        <v>14918</v>
      </c>
      <c r="E8454" s="25" t="s">
        <v>13537</v>
      </c>
      <c r="F8454" s="30" t="s">
        <v>16</v>
      </c>
      <c r="G8454" s="30" t="s">
        <v>14</v>
      </c>
      <c r="H8454" s="23">
        <v>0</v>
      </c>
      <c r="I8454" s="27" t="s">
        <v>13539</v>
      </c>
      <c r="J8454" s="28">
        <v>186.61</v>
      </c>
      <c r="K8454" s="17" t="str">
        <f>IF((LEN(relatorio_Ananindeua3[[#This Row],[CIF/CPF/CNPJ]])=14),relatorio_Ananindeua3[[#This Row],[CIF/CPF/CNPJ]],relatorio_Ananindeua3[[#This Row],[Coluna2]])</f>
        <v>03267120000148</v>
      </c>
      <c r="L8454" s="17" t="str">
        <f t="shared" si="132"/>
        <v>032******48</v>
      </c>
    </row>
    <row r="8455" spans="1:12" x14ac:dyDescent="0.25">
      <c r="A8455" s="29" t="s">
        <v>6904</v>
      </c>
      <c r="B8455" s="29" t="s">
        <v>6905</v>
      </c>
      <c r="C8455" s="29" t="s">
        <v>20</v>
      </c>
      <c r="D8455" s="24" t="s">
        <v>14919</v>
      </c>
      <c r="E8455" s="25" t="s">
        <v>13537</v>
      </c>
      <c r="F8455" s="30" t="s">
        <v>19</v>
      </c>
      <c r="G8455" s="30" t="s">
        <v>13496</v>
      </c>
      <c r="H8455" s="23">
        <v>0</v>
      </c>
      <c r="I8455" s="27" t="s">
        <v>13539</v>
      </c>
      <c r="J8455" s="28">
        <v>30</v>
      </c>
      <c r="K8455" s="17" t="str">
        <f>IF((LEN(relatorio_Ananindeua3[[#This Row],[CIF/CPF/CNPJ]])=14),relatorio_Ananindeua3[[#This Row],[CIF/CPF/CNPJ]],relatorio_Ananindeua3[[#This Row],[Coluna2]])</f>
        <v>46201083002393</v>
      </c>
      <c r="L8455" s="17" t="str">
        <f t="shared" si="132"/>
        <v>462******93</v>
      </c>
    </row>
    <row r="8456" spans="1:12" x14ac:dyDescent="0.25">
      <c r="A8456" s="29" t="s">
        <v>14920</v>
      </c>
      <c r="B8456" s="29" t="s">
        <v>14921</v>
      </c>
      <c r="C8456" s="29" t="s">
        <v>32</v>
      </c>
      <c r="D8456" s="24" t="s">
        <v>14922</v>
      </c>
      <c r="E8456" s="25" t="s">
        <v>13537</v>
      </c>
      <c r="F8456" s="30" t="s">
        <v>16</v>
      </c>
      <c r="G8456" s="30" t="s">
        <v>14</v>
      </c>
      <c r="H8456" s="23">
        <v>0</v>
      </c>
      <c r="I8456" s="27" t="s">
        <v>13539</v>
      </c>
      <c r="J8456" s="28" t="s">
        <v>13538</v>
      </c>
      <c r="K8456" s="17" t="str">
        <f>IF((LEN(relatorio_Ananindeua3[[#This Row],[CIF/CPF/CNPJ]])=14),relatorio_Ananindeua3[[#This Row],[CIF/CPF/CNPJ]],relatorio_Ananindeua3[[#This Row],[Coluna2]])</f>
        <v>54780562000124</v>
      </c>
      <c r="L8456" s="17" t="str">
        <f t="shared" si="132"/>
        <v>547******24</v>
      </c>
    </row>
    <row r="8457" spans="1:12" x14ac:dyDescent="0.25">
      <c r="A8457" s="29" t="s">
        <v>14923</v>
      </c>
      <c r="B8457" s="29" t="s">
        <v>14924</v>
      </c>
      <c r="C8457" s="29" t="s">
        <v>34</v>
      </c>
      <c r="D8457" s="24" t="s">
        <v>14925</v>
      </c>
      <c r="E8457" s="25" t="s">
        <v>13537</v>
      </c>
      <c r="F8457" s="30" t="s">
        <v>16</v>
      </c>
      <c r="G8457" s="30" t="s">
        <v>14</v>
      </c>
      <c r="H8457" s="23">
        <v>0</v>
      </c>
      <c r="I8457" s="27" t="s">
        <v>13539</v>
      </c>
      <c r="J8457" s="28" t="s">
        <v>13538</v>
      </c>
      <c r="K8457" s="17" t="str">
        <f>IF((LEN(relatorio_Ananindeua3[[#This Row],[CIF/CPF/CNPJ]])=14),relatorio_Ananindeua3[[#This Row],[CIF/CPF/CNPJ]],relatorio_Ananindeua3[[#This Row],[Coluna2]])</f>
        <v>28615406000106</v>
      </c>
      <c r="L8457" s="17" t="str">
        <f t="shared" si="132"/>
        <v>286******06</v>
      </c>
    </row>
    <row r="8458" spans="1:12" x14ac:dyDescent="0.25">
      <c r="A8458" s="29" t="s">
        <v>14926</v>
      </c>
      <c r="B8458" s="29" t="s">
        <v>14927</v>
      </c>
      <c r="C8458" s="29" t="s">
        <v>34</v>
      </c>
      <c r="D8458" s="24" t="s">
        <v>14928</v>
      </c>
      <c r="E8458" s="25" t="s">
        <v>13537</v>
      </c>
      <c r="F8458" s="30" t="s">
        <v>16</v>
      </c>
      <c r="G8458" s="30" t="s">
        <v>14</v>
      </c>
      <c r="H8458" s="23">
        <v>0</v>
      </c>
      <c r="I8458" s="27" t="s">
        <v>13539</v>
      </c>
      <c r="J8458" s="28" t="s">
        <v>13538</v>
      </c>
      <c r="K8458" s="17" t="str">
        <f>IF((LEN(relatorio_Ananindeua3[[#This Row],[CIF/CPF/CNPJ]])=14),relatorio_Ananindeua3[[#This Row],[CIF/CPF/CNPJ]],relatorio_Ananindeua3[[#This Row],[Coluna2]])</f>
        <v>54772555000180</v>
      </c>
      <c r="L8458" s="17" t="str">
        <f t="shared" si="132"/>
        <v>547******80</v>
      </c>
    </row>
    <row r="8459" spans="1:12" x14ac:dyDescent="0.25">
      <c r="A8459" s="29" t="s">
        <v>14929</v>
      </c>
      <c r="B8459" s="29" t="s">
        <v>14930</v>
      </c>
      <c r="C8459" s="29" t="s">
        <v>32</v>
      </c>
      <c r="D8459" s="24" t="s">
        <v>14931</v>
      </c>
      <c r="E8459" s="25" t="s">
        <v>13537</v>
      </c>
      <c r="F8459" s="30" t="s">
        <v>16</v>
      </c>
      <c r="G8459" s="30" t="s">
        <v>14</v>
      </c>
      <c r="H8459" s="23">
        <v>0</v>
      </c>
      <c r="I8459" s="27" t="s">
        <v>13539</v>
      </c>
      <c r="J8459" s="28" t="s">
        <v>13538</v>
      </c>
      <c r="K8459" s="17" t="str">
        <f>IF((LEN(relatorio_Ananindeua3[[#This Row],[CIF/CPF/CNPJ]])=14),relatorio_Ananindeua3[[#This Row],[CIF/CPF/CNPJ]],relatorio_Ananindeua3[[#This Row],[Coluna2]])</f>
        <v>54773102000179</v>
      </c>
      <c r="L8459" s="17" t="str">
        <f t="shared" si="132"/>
        <v>547******79</v>
      </c>
    </row>
    <row r="8460" spans="1:12" x14ac:dyDescent="0.25">
      <c r="A8460" s="29" t="s">
        <v>14932</v>
      </c>
      <c r="B8460" s="29" t="s">
        <v>14933</v>
      </c>
      <c r="C8460" s="29" t="s">
        <v>32</v>
      </c>
      <c r="D8460" s="24" t="s">
        <v>14934</v>
      </c>
      <c r="E8460" s="25" t="s">
        <v>13537</v>
      </c>
      <c r="F8460" s="30" t="s">
        <v>16</v>
      </c>
      <c r="G8460" s="30" t="s">
        <v>14</v>
      </c>
      <c r="H8460" s="23">
        <v>0</v>
      </c>
      <c r="I8460" s="27" t="s">
        <v>13539</v>
      </c>
      <c r="J8460" s="28" t="s">
        <v>13538</v>
      </c>
      <c r="K8460" s="17" t="str">
        <f>IF((LEN(relatorio_Ananindeua3[[#This Row],[CIF/CPF/CNPJ]])=14),relatorio_Ananindeua3[[#This Row],[CIF/CPF/CNPJ]],relatorio_Ananindeua3[[#This Row],[Coluna2]])</f>
        <v>54770529000113</v>
      </c>
      <c r="L8460" s="17" t="str">
        <f t="shared" si="132"/>
        <v>547******13</v>
      </c>
    </row>
    <row r="8461" spans="1:12" x14ac:dyDescent="0.25">
      <c r="A8461" s="29" t="s">
        <v>14935</v>
      </c>
      <c r="B8461" s="29" t="s">
        <v>14936</v>
      </c>
      <c r="C8461" s="29" t="s">
        <v>32</v>
      </c>
      <c r="D8461" s="24" t="s">
        <v>14937</v>
      </c>
      <c r="E8461" s="25" t="s">
        <v>13537</v>
      </c>
      <c r="F8461" s="30" t="s">
        <v>16</v>
      </c>
      <c r="G8461" s="30" t="s">
        <v>14</v>
      </c>
      <c r="H8461" s="23">
        <v>0</v>
      </c>
      <c r="I8461" s="27" t="s">
        <v>13539</v>
      </c>
      <c r="J8461" s="28" t="s">
        <v>13538</v>
      </c>
      <c r="K8461" s="17" t="str">
        <f>IF((LEN(relatorio_Ananindeua3[[#This Row],[CIF/CPF/CNPJ]])=14),relatorio_Ananindeua3[[#This Row],[CIF/CPF/CNPJ]],relatorio_Ananindeua3[[#This Row],[Coluna2]])</f>
        <v>54778974000120</v>
      </c>
      <c r="L8461" s="17" t="str">
        <f t="shared" si="132"/>
        <v>547******20</v>
      </c>
    </row>
    <row r="8462" spans="1:12" x14ac:dyDescent="0.25">
      <c r="A8462" s="29" t="s">
        <v>14938</v>
      </c>
      <c r="B8462" s="29" t="s">
        <v>14939</v>
      </c>
      <c r="C8462" s="29" t="s">
        <v>32</v>
      </c>
      <c r="D8462" s="24" t="s">
        <v>14940</v>
      </c>
      <c r="E8462" s="25" t="s">
        <v>13537</v>
      </c>
      <c r="F8462" s="30" t="s">
        <v>16</v>
      </c>
      <c r="G8462" s="30" t="s">
        <v>14</v>
      </c>
      <c r="H8462" s="23">
        <v>0</v>
      </c>
      <c r="I8462" s="27" t="s">
        <v>13539</v>
      </c>
      <c r="J8462" s="28" t="s">
        <v>13538</v>
      </c>
      <c r="K8462" s="17" t="str">
        <f>IF((LEN(relatorio_Ananindeua3[[#This Row],[CIF/CPF/CNPJ]])=14),relatorio_Ananindeua3[[#This Row],[CIF/CPF/CNPJ]],relatorio_Ananindeua3[[#This Row],[Coluna2]])</f>
        <v>54769824000150</v>
      </c>
      <c r="L8462" s="17" t="str">
        <f t="shared" si="132"/>
        <v>547******50</v>
      </c>
    </row>
    <row r="8463" spans="1:12" x14ac:dyDescent="0.25">
      <c r="A8463" s="29" t="s">
        <v>14941</v>
      </c>
      <c r="B8463" s="29" t="s">
        <v>14942</v>
      </c>
      <c r="C8463" s="29" t="s">
        <v>32</v>
      </c>
      <c r="D8463" s="24" t="s">
        <v>14943</v>
      </c>
      <c r="E8463" s="25" t="s">
        <v>13537</v>
      </c>
      <c r="F8463" s="30" t="s">
        <v>16</v>
      </c>
      <c r="G8463" s="30" t="s">
        <v>14</v>
      </c>
      <c r="H8463" s="23">
        <v>0</v>
      </c>
      <c r="I8463" s="27" t="s">
        <v>13539</v>
      </c>
      <c r="J8463" s="28" t="s">
        <v>13538</v>
      </c>
      <c r="K8463" s="17" t="str">
        <f>IF((LEN(relatorio_Ananindeua3[[#This Row],[CIF/CPF/CNPJ]])=14),relatorio_Ananindeua3[[#This Row],[CIF/CPF/CNPJ]],relatorio_Ananindeua3[[#This Row],[Coluna2]])</f>
        <v>54766725000114</v>
      </c>
      <c r="L8463" s="17" t="str">
        <f t="shared" si="132"/>
        <v>547******14</v>
      </c>
    </row>
    <row r="8464" spans="1:12" x14ac:dyDescent="0.25">
      <c r="A8464" s="29" t="s">
        <v>14944</v>
      </c>
      <c r="B8464" s="29" t="s">
        <v>14945</v>
      </c>
      <c r="C8464" s="29" t="s">
        <v>34</v>
      </c>
      <c r="D8464" s="24" t="s">
        <v>14946</v>
      </c>
      <c r="E8464" s="25" t="s">
        <v>13537</v>
      </c>
      <c r="F8464" s="30" t="s">
        <v>16</v>
      </c>
      <c r="G8464" s="30" t="s">
        <v>14</v>
      </c>
      <c r="H8464" s="23">
        <v>0</v>
      </c>
      <c r="I8464" s="27" t="s">
        <v>13539</v>
      </c>
      <c r="J8464" s="28" t="s">
        <v>13538</v>
      </c>
      <c r="K8464" s="17" t="str">
        <f>IF((LEN(relatorio_Ananindeua3[[#This Row],[CIF/CPF/CNPJ]])=14),relatorio_Ananindeua3[[#This Row],[CIF/CPF/CNPJ]],relatorio_Ananindeua3[[#This Row],[Coluna2]])</f>
        <v>50345360000101</v>
      </c>
      <c r="L8464" s="17" t="str">
        <f t="shared" si="132"/>
        <v>503******01</v>
      </c>
    </row>
    <row r="8465" spans="1:12" x14ac:dyDescent="0.25">
      <c r="A8465" s="29" t="s">
        <v>12466</v>
      </c>
      <c r="B8465" s="29" t="s">
        <v>12467</v>
      </c>
      <c r="C8465" s="29" t="s">
        <v>34</v>
      </c>
      <c r="D8465" s="24" t="s">
        <v>14947</v>
      </c>
      <c r="E8465" s="25" t="s">
        <v>13537</v>
      </c>
      <c r="F8465" s="30" t="s">
        <v>16</v>
      </c>
      <c r="G8465" s="30" t="s">
        <v>14</v>
      </c>
      <c r="H8465" s="23">
        <v>0</v>
      </c>
      <c r="I8465" s="27" t="s">
        <v>13539</v>
      </c>
      <c r="J8465" s="28" t="s">
        <v>13538</v>
      </c>
      <c r="K8465" s="17" t="str">
        <f>IF((LEN(relatorio_Ananindeua3[[#This Row],[CIF/CPF/CNPJ]])=14),relatorio_Ananindeua3[[#This Row],[CIF/CPF/CNPJ]],relatorio_Ananindeua3[[#This Row],[Coluna2]])</f>
        <v>54168830000151</v>
      </c>
      <c r="L8465" s="17" t="str">
        <f t="shared" si="132"/>
        <v>541******51</v>
      </c>
    </row>
    <row r="8466" spans="1:12" x14ac:dyDescent="0.25">
      <c r="A8466" s="29" t="s">
        <v>14948</v>
      </c>
      <c r="B8466" s="29" t="s">
        <v>14949</v>
      </c>
      <c r="C8466" s="29" t="s">
        <v>32</v>
      </c>
      <c r="D8466" s="24" t="s">
        <v>14950</v>
      </c>
      <c r="E8466" s="25" t="s">
        <v>13537</v>
      </c>
      <c r="F8466" s="30" t="s">
        <v>16</v>
      </c>
      <c r="G8466" s="30" t="s">
        <v>14</v>
      </c>
      <c r="H8466" s="23">
        <v>0</v>
      </c>
      <c r="I8466" s="27" t="s">
        <v>13539</v>
      </c>
      <c r="J8466" s="28" t="s">
        <v>13538</v>
      </c>
      <c r="K8466" s="17" t="str">
        <f>IF((LEN(relatorio_Ananindeua3[[#This Row],[CIF/CPF/CNPJ]])=14),relatorio_Ananindeua3[[#This Row],[CIF/CPF/CNPJ]],relatorio_Ananindeua3[[#This Row],[Coluna2]])</f>
        <v>54770042000130</v>
      </c>
      <c r="L8466" s="17" t="str">
        <f t="shared" ref="L8466:L8529" si="133">_xlfn.CONCAT(LEFT(A8466,3),REPT("*",6),RIGHT(A8466,2))</f>
        <v>547******30</v>
      </c>
    </row>
    <row r="8467" spans="1:12" x14ac:dyDescent="0.25">
      <c r="A8467" s="29" t="s">
        <v>14951</v>
      </c>
      <c r="B8467" s="29" t="s">
        <v>14952</v>
      </c>
      <c r="C8467" s="29" t="s">
        <v>32</v>
      </c>
      <c r="D8467" s="24" t="s">
        <v>14953</v>
      </c>
      <c r="E8467" s="25" t="s">
        <v>13537</v>
      </c>
      <c r="F8467" s="30" t="s">
        <v>16</v>
      </c>
      <c r="G8467" s="30" t="s">
        <v>14</v>
      </c>
      <c r="H8467" s="23">
        <v>0</v>
      </c>
      <c r="I8467" s="27" t="s">
        <v>13539</v>
      </c>
      <c r="J8467" s="28" t="s">
        <v>13538</v>
      </c>
      <c r="K8467" s="17" t="str">
        <f>IF((LEN(relatorio_Ananindeua3[[#This Row],[CIF/CPF/CNPJ]])=14),relatorio_Ananindeua3[[#This Row],[CIF/CPF/CNPJ]],relatorio_Ananindeua3[[#This Row],[Coluna2]])</f>
        <v>54763663000197</v>
      </c>
      <c r="L8467" s="17" t="str">
        <f t="shared" si="133"/>
        <v>547******97</v>
      </c>
    </row>
    <row r="8468" spans="1:12" x14ac:dyDescent="0.25">
      <c r="A8468" s="29" t="s">
        <v>9885</v>
      </c>
      <c r="B8468" s="29" t="s">
        <v>9886</v>
      </c>
      <c r="C8468" s="29" t="s">
        <v>34</v>
      </c>
      <c r="D8468" s="24" t="s">
        <v>14954</v>
      </c>
      <c r="E8468" s="25" t="s">
        <v>13537</v>
      </c>
      <c r="F8468" s="30" t="s">
        <v>16</v>
      </c>
      <c r="G8468" s="30" t="s">
        <v>14</v>
      </c>
      <c r="H8468" s="23">
        <v>0</v>
      </c>
      <c r="I8468" s="27" t="s">
        <v>13539</v>
      </c>
      <c r="J8468" s="28" t="s">
        <v>13538</v>
      </c>
      <c r="K8468" s="17" t="str">
        <f>IF((LEN(relatorio_Ananindeua3[[#This Row],[CIF/CPF/CNPJ]])=14),relatorio_Ananindeua3[[#This Row],[CIF/CPF/CNPJ]],relatorio_Ananindeua3[[#This Row],[Coluna2]])</f>
        <v>52546143000105</v>
      </c>
      <c r="L8468" s="17" t="str">
        <f t="shared" si="133"/>
        <v>525******05</v>
      </c>
    </row>
    <row r="8469" spans="1:12" x14ac:dyDescent="0.25">
      <c r="A8469" s="29" t="s">
        <v>14955</v>
      </c>
      <c r="B8469" s="29" t="s">
        <v>14956</v>
      </c>
      <c r="C8469" s="29" t="s">
        <v>32</v>
      </c>
      <c r="D8469" s="24" t="s">
        <v>14957</v>
      </c>
      <c r="E8469" s="25" t="s">
        <v>13537</v>
      </c>
      <c r="F8469" s="30" t="s">
        <v>16</v>
      </c>
      <c r="G8469" s="30" t="s">
        <v>14</v>
      </c>
      <c r="H8469" s="23">
        <v>0</v>
      </c>
      <c r="I8469" s="27" t="s">
        <v>13539</v>
      </c>
      <c r="J8469" s="28" t="s">
        <v>13538</v>
      </c>
      <c r="K8469" s="17" t="str">
        <f>IF((LEN(relatorio_Ananindeua3[[#This Row],[CIF/CPF/CNPJ]])=14),relatorio_Ananindeua3[[#This Row],[CIF/CPF/CNPJ]],relatorio_Ananindeua3[[#This Row],[Coluna2]])</f>
        <v>54767685000125</v>
      </c>
      <c r="L8469" s="17" t="str">
        <f t="shared" si="133"/>
        <v>547******25</v>
      </c>
    </row>
    <row r="8470" spans="1:12" x14ac:dyDescent="0.25">
      <c r="A8470" s="29" t="s">
        <v>14958</v>
      </c>
      <c r="B8470" s="29" t="s">
        <v>14959</v>
      </c>
      <c r="C8470" s="29" t="s">
        <v>32</v>
      </c>
      <c r="D8470" s="24" t="s">
        <v>14960</v>
      </c>
      <c r="E8470" s="25" t="s">
        <v>13537</v>
      </c>
      <c r="F8470" s="30" t="s">
        <v>16</v>
      </c>
      <c r="G8470" s="30" t="s">
        <v>14</v>
      </c>
      <c r="H8470" s="23">
        <v>0</v>
      </c>
      <c r="I8470" s="27" t="s">
        <v>13539</v>
      </c>
      <c r="J8470" s="28" t="s">
        <v>13538</v>
      </c>
      <c r="K8470" s="17" t="str">
        <f>IF((LEN(relatorio_Ananindeua3[[#This Row],[CIF/CPF/CNPJ]])=14),relatorio_Ananindeua3[[#This Row],[CIF/CPF/CNPJ]],relatorio_Ananindeua3[[#This Row],[Coluna2]])</f>
        <v>54779915000176</v>
      </c>
      <c r="L8470" s="17" t="str">
        <f t="shared" si="133"/>
        <v>547******76</v>
      </c>
    </row>
    <row r="8471" spans="1:12" x14ac:dyDescent="0.25">
      <c r="A8471" s="29" t="s">
        <v>14961</v>
      </c>
      <c r="B8471" s="29" t="s">
        <v>14962</v>
      </c>
      <c r="C8471" s="29" t="s">
        <v>32</v>
      </c>
      <c r="D8471" s="24" t="s">
        <v>14963</v>
      </c>
      <c r="E8471" s="25" t="s">
        <v>13537</v>
      </c>
      <c r="F8471" s="30" t="s">
        <v>16</v>
      </c>
      <c r="G8471" s="30" t="s">
        <v>14</v>
      </c>
      <c r="H8471" s="23">
        <v>0</v>
      </c>
      <c r="I8471" s="27" t="s">
        <v>13539</v>
      </c>
      <c r="J8471" s="28" t="s">
        <v>13538</v>
      </c>
      <c r="K8471" s="17" t="str">
        <f>IF((LEN(relatorio_Ananindeua3[[#This Row],[CIF/CPF/CNPJ]])=14),relatorio_Ananindeua3[[#This Row],[CIF/CPF/CNPJ]],relatorio_Ananindeua3[[#This Row],[Coluna2]])</f>
        <v>54777256000139</v>
      </c>
      <c r="L8471" s="17" t="str">
        <f t="shared" si="133"/>
        <v>547******39</v>
      </c>
    </row>
    <row r="8472" spans="1:12" x14ac:dyDescent="0.25">
      <c r="A8472" s="29" t="s">
        <v>14964</v>
      </c>
      <c r="B8472" s="29" t="s">
        <v>14965</v>
      </c>
      <c r="C8472" s="29" t="s">
        <v>32</v>
      </c>
      <c r="D8472" s="24" t="s">
        <v>14966</v>
      </c>
      <c r="E8472" s="25" t="s">
        <v>13537</v>
      </c>
      <c r="F8472" s="30" t="s">
        <v>16</v>
      </c>
      <c r="G8472" s="30" t="s">
        <v>14</v>
      </c>
      <c r="H8472" s="23">
        <v>0</v>
      </c>
      <c r="I8472" s="27" t="s">
        <v>13539</v>
      </c>
      <c r="J8472" s="28" t="s">
        <v>13538</v>
      </c>
      <c r="K8472" s="17" t="str">
        <f>IF((LEN(relatorio_Ananindeua3[[#This Row],[CIF/CPF/CNPJ]])=14),relatorio_Ananindeua3[[#This Row],[CIF/CPF/CNPJ]],relatorio_Ananindeua3[[#This Row],[Coluna2]])</f>
        <v>54767735000174</v>
      </c>
      <c r="L8472" s="17" t="str">
        <f t="shared" si="133"/>
        <v>547******74</v>
      </c>
    </row>
    <row r="8473" spans="1:12" x14ac:dyDescent="0.25">
      <c r="A8473" s="29" t="s">
        <v>14967</v>
      </c>
      <c r="B8473" s="29" t="s">
        <v>14968</v>
      </c>
      <c r="C8473" s="29" t="s">
        <v>32</v>
      </c>
      <c r="D8473" s="24" t="s">
        <v>14969</v>
      </c>
      <c r="E8473" s="25" t="s">
        <v>13537</v>
      </c>
      <c r="F8473" s="30" t="s">
        <v>16</v>
      </c>
      <c r="G8473" s="30" t="s">
        <v>14</v>
      </c>
      <c r="H8473" s="23">
        <v>0</v>
      </c>
      <c r="I8473" s="27" t="s">
        <v>13539</v>
      </c>
      <c r="J8473" s="28" t="s">
        <v>13538</v>
      </c>
      <c r="K8473" s="17" t="str">
        <f>IF((LEN(relatorio_Ananindeua3[[#This Row],[CIF/CPF/CNPJ]])=14),relatorio_Ananindeua3[[#This Row],[CIF/CPF/CNPJ]],relatorio_Ananindeua3[[#This Row],[Coluna2]])</f>
        <v>54777838000115</v>
      </c>
      <c r="L8473" s="17" t="str">
        <f t="shared" si="133"/>
        <v>547******15</v>
      </c>
    </row>
    <row r="8474" spans="1:12" x14ac:dyDescent="0.25">
      <c r="A8474" s="29" t="s">
        <v>14970</v>
      </c>
      <c r="B8474" s="29" t="s">
        <v>14971</v>
      </c>
      <c r="C8474" s="29" t="s">
        <v>32</v>
      </c>
      <c r="D8474" s="24" t="s">
        <v>14972</v>
      </c>
      <c r="E8474" s="25" t="s">
        <v>13537</v>
      </c>
      <c r="F8474" s="30" t="s">
        <v>16</v>
      </c>
      <c r="G8474" s="30" t="s">
        <v>14</v>
      </c>
      <c r="H8474" s="23">
        <v>0</v>
      </c>
      <c r="I8474" s="27" t="s">
        <v>13539</v>
      </c>
      <c r="J8474" s="28" t="s">
        <v>13538</v>
      </c>
      <c r="K8474" s="17" t="str">
        <f>IF((LEN(relatorio_Ananindeua3[[#This Row],[CIF/CPF/CNPJ]])=14),relatorio_Ananindeua3[[#This Row],[CIF/CPF/CNPJ]],relatorio_Ananindeua3[[#This Row],[Coluna2]])</f>
        <v>54762626000164</v>
      </c>
      <c r="L8474" s="17" t="str">
        <f t="shared" si="133"/>
        <v>547******64</v>
      </c>
    </row>
    <row r="8475" spans="1:12" x14ac:dyDescent="0.25">
      <c r="A8475" s="29" t="s">
        <v>14973</v>
      </c>
      <c r="B8475" s="29" t="s">
        <v>14974</v>
      </c>
      <c r="C8475" s="29" t="s">
        <v>32</v>
      </c>
      <c r="D8475" s="24" t="s">
        <v>14975</v>
      </c>
      <c r="E8475" s="25" t="s">
        <v>13537</v>
      </c>
      <c r="F8475" s="30" t="s">
        <v>16</v>
      </c>
      <c r="G8475" s="30" t="s">
        <v>14</v>
      </c>
      <c r="H8475" s="23">
        <v>0</v>
      </c>
      <c r="I8475" s="27" t="s">
        <v>13539</v>
      </c>
      <c r="J8475" s="28" t="s">
        <v>13538</v>
      </c>
      <c r="K8475" s="17" t="str">
        <f>IF((LEN(relatorio_Ananindeua3[[#This Row],[CIF/CPF/CNPJ]])=14),relatorio_Ananindeua3[[#This Row],[CIF/CPF/CNPJ]],relatorio_Ananindeua3[[#This Row],[Coluna2]])</f>
        <v>54780715000133</v>
      </c>
      <c r="L8475" s="17" t="str">
        <f t="shared" si="133"/>
        <v>547******33</v>
      </c>
    </row>
    <row r="8476" spans="1:12" x14ac:dyDescent="0.25">
      <c r="A8476" s="29" t="s">
        <v>14976</v>
      </c>
      <c r="B8476" s="29" t="s">
        <v>14977</v>
      </c>
      <c r="C8476" s="29" t="s">
        <v>34</v>
      </c>
      <c r="D8476" s="24" t="s">
        <v>14978</v>
      </c>
      <c r="E8476" s="25" t="s">
        <v>13537</v>
      </c>
      <c r="F8476" s="30" t="s">
        <v>16</v>
      </c>
      <c r="G8476" s="30" t="s">
        <v>14</v>
      </c>
      <c r="H8476" s="23">
        <v>0</v>
      </c>
      <c r="I8476" s="27" t="s">
        <v>13539</v>
      </c>
      <c r="J8476" s="28" t="s">
        <v>13538</v>
      </c>
      <c r="K8476" s="17" t="str">
        <f>IF((LEN(relatorio_Ananindeua3[[#This Row],[CIF/CPF/CNPJ]])=14),relatorio_Ananindeua3[[#This Row],[CIF/CPF/CNPJ]],relatorio_Ananindeua3[[#This Row],[Coluna2]])</f>
        <v>40221906000150</v>
      </c>
      <c r="L8476" s="17" t="str">
        <f t="shared" si="133"/>
        <v>402******50</v>
      </c>
    </row>
    <row r="8477" spans="1:12" x14ac:dyDescent="0.25">
      <c r="A8477" s="29" t="s">
        <v>14979</v>
      </c>
      <c r="B8477" s="29" t="s">
        <v>14980</v>
      </c>
      <c r="C8477" s="29" t="s">
        <v>32</v>
      </c>
      <c r="D8477" s="24" t="s">
        <v>14981</v>
      </c>
      <c r="E8477" s="25" t="s">
        <v>13537</v>
      </c>
      <c r="F8477" s="30" t="s">
        <v>16</v>
      </c>
      <c r="G8477" s="30" t="s">
        <v>14</v>
      </c>
      <c r="H8477" s="23">
        <v>0</v>
      </c>
      <c r="I8477" s="27" t="s">
        <v>13539</v>
      </c>
      <c r="J8477" s="28" t="s">
        <v>13538</v>
      </c>
      <c r="K8477" s="17" t="str">
        <f>IF((LEN(relatorio_Ananindeua3[[#This Row],[CIF/CPF/CNPJ]])=14),relatorio_Ananindeua3[[#This Row],[CIF/CPF/CNPJ]],relatorio_Ananindeua3[[#This Row],[Coluna2]])</f>
        <v>54780286000102</v>
      </c>
      <c r="L8477" s="17" t="str">
        <f t="shared" si="133"/>
        <v>547******02</v>
      </c>
    </row>
    <row r="8478" spans="1:12" x14ac:dyDescent="0.25">
      <c r="A8478" s="29" t="s">
        <v>14982</v>
      </c>
      <c r="B8478" s="29" t="s">
        <v>14983</v>
      </c>
      <c r="C8478" s="29" t="s">
        <v>32</v>
      </c>
      <c r="D8478" s="24" t="s">
        <v>14984</v>
      </c>
      <c r="E8478" s="25" t="s">
        <v>13537</v>
      </c>
      <c r="F8478" s="30" t="s">
        <v>16</v>
      </c>
      <c r="G8478" s="30" t="s">
        <v>14</v>
      </c>
      <c r="H8478" s="23">
        <v>0</v>
      </c>
      <c r="I8478" s="27" t="s">
        <v>13539</v>
      </c>
      <c r="J8478" s="28" t="s">
        <v>13538</v>
      </c>
      <c r="K8478" s="17" t="str">
        <f>IF((LEN(relatorio_Ananindeua3[[#This Row],[CIF/CPF/CNPJ]])=14),relatorio_Ananindeua3[[#This Row],[CIF/CPF/CNPJ]],relatorio_Ananindeua3[[#This Row],[Coluna2]])</f>
        <v>54775997000180</v>
      </c>
      <c r="L8478" s="17" t="str">
        <f t="shared" si="133"/>
        <v>547******80</v>
      </c>
    </row>
    <row r="8479" spans="1:12" x14ac:dyDescent="0.25">
      <c r="A8479" s="29" t="s">
        <v>14926</v>
      </c>
      <c r="B8479" s="29" t="s">
        <v>14927</v>
      </c>
      <c r="C8479" s="29" t="s">
        <v>32</v>
      </c>
      <c r="D8479" s="24" t="s">
        <v>14985</v>
      </c>
      <c r="E8479" s="25" t="s">
        <v>13537</v>
      </c>
      <c r="F8479" s="30" t="s">
        <v>16</v>
      </c>
      <c r="G8479" s="30" t="s">
        <v>14</v>
      </c>
      <c r="H8479" s="23">
        <v>0</v>
      </c>
      <c r="I8479" s="27" t="s">
        <v>13539</v>
      </c>
      <c r="J8479" s="28" t="s">
        <v>13538</v>
      </c>
      <c r="K8479" s="17" t="str">
        <f>IF((LEN(relatorio_Ananindeua3[[#This Row],[CIF/CPF/CNPJ]])=14),relatorio_Ananindeua3[[#This Row],[CIF/CPF/CNPJ]],relatorio_Ananindeua3[[#This Row],[Coluna2]])</f>
        <v>54772555000180</v>
      </c>
      <c r="L8479" s="17" t="str">
        <f t="shared" si="133"/>
        <v>547******80</v>
      </c>
    </row>
    <row r="8480" spans="1:12" x14ac:dyDescent="0.25">
      <c r="A8480" s="29" t="s">
        <v>14986</v>
      </c>
      <c r="B8480" s="29" t="s">
        <v>14987</v>
      </c>
      <c r="C8480" s="29" t="s">
        <v>32</v>
      </c>
      <c r="D8480" s="24" t="s">
        <v>14988</v>
      </c>
      <c r="E8480" s="25" t="s">
        <v>13537</v>
      </c>
      <c r="F8480" s="30" t="s">
        <v>16</v>
      </c>
      <c r="G8480" s="30" t="s">
        <v>14</v>
      </c>
      <c r="H8480" s="23">
        <v>0</v>
      </c>
      <c r="I8480" s="27" t="s">
        <v>13539</v>
      </c>
      <c r="J8480" s="28" t="s">
        <v>13538</v>
      </c>
      <c r="K8480" s="17" t="str">
        <f>IF((LEN(relatorio_Ananindeua3[[#This Row],[CIF/CPF/CNPJ]])=14),relatorio_Ananindeua3[[#This Row],[CIF/CPF/CNPJ]],relatorio_Ananindeua3[[#This Row],[Coluna2]])</f>
        <v>54773094000160</v>
      </c>
      <c r="L8480" s="17" t="str">
        <f t="shared" si="133"/>
        <v>547******60</v>
      </c>
    </row>
    <row r="8481" spans="1:12" x14ac:dyDescent="0.25">
      <c r="A8481" s="29" t="s">
        <v>14979</v>
      </c>
      <c r="B8481" s="29" t="s">
        <v>14980</v>
      </c>
      <c r="C8481" s="29" t="s">
        <v>34</v>
      </c>
      <c r="D8481" s="24" t="s">
        <v>14989</v>
      </c>
      <c r="E8481" s="25" t="s">
        <v>13537</v>
      </c>
      <c r="F8481" s="30" t="s">
        <v>16</v>
      </c>
      <c r="G8481" s="30" t="s">
        <v>14</v>
      </c>
      <c r="H8481" s="23">
        <v>0</v>
      </c>
      <c r="I8481" s="27" t="s">
        <v>13539</v>
      </c>
      <c r="J8481" s="28" t="s">
        <v>13538</v>
      </c>
      <c r="K8481" s="17" t="str">
        <f>IF((LEN(relatorio_Ananindeua3[[#This Row],[CIF/CPF/CNPJ]])=14),relatorio_Ananindeua3[[#This Row],[CIF/CPF/CNPJ]],relatorio_Ananindeua3[[#This Row],[Coluna2]])</f>
        <v>54780286000102</v>
      </c>
      <c r="L8481" s="17" t="str">
        <f t="shared" si="133"/>
        <v>547******02</v>
      </c>
    </row>
    <row r="8482" spans="1:12" x14ac:dyDescent="0.25">
      <c r="A8482" s="29" t="s">
        <v>12952</v>
      </c>
      <c r="B8482" s="29" t="s">
        <v>12953</v>
      </c>
      <c r="C8482" s="29" t="s">
        <v>34</v>
      </c>
      <c r="D8482" s="24" t="s">
        <v>14990</v>
      </c>
      <c r="E8482" s="25" t="s">
        <v>13537</v>
      </c>
      <c r="F8482" s="30" t="s">
        <v>16</v>
      </c>
      <c r="G8482" s="30" t="s">
        <v>14</v>
      </c>
      <c r="H8482" s="23">
        <v>0</v>
      </c>
      <c r="I8482" s="27" t="s">
        <v>13539</v>
      </c>
      <c r="J8482" s="28" t="s">
        <v>13538</v>
      </c>
      <c r="K8482" s="17" t="str">
        <f>IF((LEN(relatorio_Ananindeua3[[#This Row],[CIF/CPF/CNPJ]])=14),relatorio_Ananindeua3[[#This Row],[CIF/CPF/CNPJ]],relatorio_Ananindeua3[[#This Row],[Coluna2]])</f>
        <v>54353306000150</v>
      </c>
      <c r="L8482" s="17" t="str">
        <f t="shared" si="133"/>
        <v>543******50</v>
      </c>
    </row>
    <row r="8483" spans="1:12" x14ac:dyDescent="0.25">
      <c r="A8483" s="29" t="s">
        <v>14991</v>
      </c>
      <c r="B8483" s="29" t="s">
        <v>14992</v>
      </c>
      <c r="C8483" s="29" t="s">
        <v>32</v>
      </c>
      <c r="D8483" s="24" t="s">
        <v>14993</v>
      </c>
      <c r="E8483" s="25" t="s">
        <v>13537</v>
      </c>
      <c r="F8483" s="30" t="s">
        <v>16</v>
      </c>
      <c r="G8483" s="30" t="s">
        <v>14</v>
      </c>
      <c r="H8483" s="23">
        <v>0</v>
      </c>
      <c r="I8483" s="27" t="s">
        <v>13539</v>
      </c>
      <c r="J8483" s="28" t="s">
        <v>13538</v>
      </c>
      <c r="K8483" s="17" t="str">
        <f>IF((LEN(relatorio_Ananindeua3[[#This Row],[CIF/CPF/CNPJ]])=14),relatorio_Ananindeua3[[#This Row],[CIF/CPF/CNPJ]],relatorio_Ananindeua3[[#This Row],[Coluna2]])</f>
        <v>54764065000132</v>
      </c>
      <c r="L8483" s="17" t="str">
        <f t="shared" si="133"/>
        <v>547******32</v>
      </c>
    </row>
    <row r="8484" spans="1:12" x14ac:dyDescent="0.25">
      <c r="A8484" s="29" t="s">
        <v>14994</v>
      </c>
      <c r="B8484" s="29" t="s">
        <v>14995</v>
      </c>
      <c r="C8484" s="29" t="s">
        <v>32</v>
      </c>
      <c r="D8484" s="24" t="s">
        <v>14996</v>
      </c>
      <c r="E8484" s="25" t="s">
        <v>13537</v>
      </c>
      <c r="F8484" s="30" t="s">
        <v>16</v>
      </c>
      <c r="G8484" s="30" t="s">
        <v>14</v>
      </c>
      <c r="H8484" s="23">
        <v>0</v>
      </c>
      <c r="I8484" s="27" t="s">
        <v>13539</v>
      </c>
      <c r="J8484" s="28" t="s">
        <v>13538</v>
      </c>
      <c r="K8484" s="17" t="str">
        <f>IF((LEN(relatorio_Ananindeua3[[#This Row],[CIF/CPF/CNPJ]])=14),relatorio_Ananindeua3[[#This Row],[CIF/CPF/CNPJ]],relatorio_Ananindeua3[[#This Row],[Coluna2]])</f>
        <v>54780988000188</v>
      </c>
      <c r="L8484" s="17" t="str">
        <f t="shared" si="133"/>
        <v>547******88</v>
      </c>
    </row>
    <row r="8485" spans="1:12" x14ac:dyDescent="0.25">
      <c r="A8485" s="29" t="s">
        <v>14997</v>
      </c>
      <c r="B8485" s="29" t="s">
        <v>14998</v>
      </c>
      <c r="C8485" s="29" t="s">
        <v>32</v>
      </c>
      <c r="D8485" s="24" t="s">
        <v>14999</v>
      </c>
      <c r="E8485" s="25" t="s">
        <v>13537</v>
      </c>
      <c r="F8485" s="30" t="s">
        <v>16</v>
      </c>
      <c r="G8485" s="30" t="s">
        <v>14</v>
      </c>
      <c r="H8485" s="23">
        <v>0</v>
      </c>
      <c r="I8485" s="27" t="s">
        <v>13539</v>
      </c>
      <c r="J8485" s="28" t="s">
        <v>13538</v>
      </c>
      <c r="K8485" s="17" t="str">
        <f>IF((LEN(relatorio_Ananindeua3[[#This Row],[CIF/CPF/CNPJ]])=14),relatorio_Ananindeua3[[#This Row],[CIF/CPF/CNPJ]],relatorio_Ananindeua3[[#This Row],[Coluna2]])</f>
        <v>54766504000146</v>
      </c>
      <c r="L8485" s="17" t="str">
        <f t="shared" si="133"/>
        <v>547******46</v>
      </c>
    </row>
    <row r="8486" spans="1:12" x14ac:dyDescent="0.25">
      <c r="A8486" s="29" t="s">
        <v>15000</v>
      </c>
      <c r="B8486" s="29" t="s">
        <v>15001</v>
      </c>
      <c r="C8486" s="29" t="s">
        <v>32</v>
      </c>
      <c r="D8486" s="24" t="s">
        <v>15002</v>
      </c>
      <c r="E8486" s="25" t="s">
        <v>13537</v>
      </c>
      <c r="F8486" s="30" t="s">
        <v>16</v>
      </c>
      <c r="G8486" s="30" t="s">
        <v>14</v>
      </c>
      <c r="H8486" s="23">
        <v>0</v>
      </c>
      <c r="I8486" s="27" t="s">
        <v>13539</v>
      </c>
      <c r="J8486" s="28" t="s">
        <v>13538</v>
      </c>
      <c r="K8486" s="17" t="str">
        <f>IF((LEN(relatorio_Ananindeua3[[#This Row],[CIF/CPF/CNPJ]])=14),relatorio_Ananindeua3[[#This Row],[CIF/CPF/CNPJ]],relatorio_Ananindeua3[[#This Row],[Coluna2]])</f>
        <v>54777402000126</v>
      </c>
      <c r="L8486" s="17" t="str">
        <f t="shared" si="133"/>
        <v>547******26</v>
      </c>
    </row>
    <row r="8487" spans="1:12" x14ac:dyDescent="0.25">
      <c r="A8487" s="29" t="s">
        <v>15003</v>
      </c>
      <c r="B8487" s="29" t="s">
        <v>15004</v>
      </c>
      <c r="C8487" s="29" t="s">
        <v>34</v>
      </c>
      <c r="D8487" s="24" t="s">
        <v>15005</v>
      </c>
      <c r="E8487" s="25" t="s">
        <v>13537</v>
      </c>
      <c r="F8487" s="30" t="s">
        <v>16</v>
      </c>
      <c r="G8487" s="30" t="s">
        <v>14</v>
      </c>
      <c r="H8487" s="23">
        <v>0</v>
      </c>
      <c r="I8487" s="27" t="s">
        <v>13539</v>
      </c>
      <c r="J8487" s="28" t="s">
        <v>13538</v>
      </c>
      <c r="K8487" s="17" t="str">
        <f>IF((LEN(relatorio_Ananindeua3[[#This Row],[CIF/CPF/CNPJ]])=14),relatorio_Ananindeua3[[#This Row],[CIF/CPF/CNPJ]],relatorio_Ananindeua3[[#This Row],[Coluna2]])</f>
        <v>39819683000149</v>
      </c>
      <c r="L8487" s="17" t="str">
        <f t="shared" si="133"/>
        <v>398******49</v>
      </c>
    </row>
    <row r="8488" spans="1:12" x14ac:dyDescent="0.25">
      <c r="A8488" s="29" t="s">
        <v>15006</v>
      </c>
      <c r="B8488" s="29" t="s">
        <v>15007</v>
      </c>
      <c r="C8488" s="29" t="s">
        <v>34</v>
      </c>
      <c r="D8488" s="24" t="s">
        <v>15008</v>
      </c>
      <c r="E8488" s="25" t="s">
        <v>13537</v>
      </c>
      <c r="F8488" s="30" t="s">
        <v>16</v>
      </c>
      <c r="G8488" s="30" t="s">
        <v>13496</v>
      </c>
      <c r="H8488" s="23">
        <v>0</v>
      </c>
      <c r="I8488" s="27" t="s">
        <v>13539</v>
      </c>
      <c r="J8488" s="28" t="s">
        <v>13538</v>
      </c>
      <c r="K8488" s="17" t="str">
        <f>IF((LEN(relatorio_Ananindeua3[[#This Row],[CIF/CPF/CNPJ]])=14),relatorio_Ananindeua3[[#This Row],[CIF/CPF/CNPJ]],relatorio_Ananindeua3[[#This Row],[Coluna2]])</f>
        <v>39531669000145</v>
      </c>
      <c r="L8488" s="17" t="str">
        <f t="shared" si="133"/>
        <v>395******45</v>
      </c>
    </row>
    <row r="8489" spans="1:12" x14ac:dyDescent="0.25">
      <c r="A8489" s="29" t="s">
        <v>956</v>
      </c>
      <c r="B8489" s="29" t="s">
        <v>957</v>
      </c>
      <c r="C8489" s="29" t="s">
        <v>21</v>
      </c>
      <c r="D8489" s="24" t="s">
        <v>15009</v>
      </c>
      <c r="E8489" s="25" t="s">
        <v>13537</v>
      </c>
      <c r="F8489" s="30" t="s">
        <v>19</v>
      </c>
      <c r="G8489" s="30" t="s">
        <v>13496</v>
      </c>
      <c r="H8489" s="23">
        <v>0</v>
      </c>
      <c r="I8489" s="27" t="s">
        <v>13539</v>
      </c>
      <c r="J8489" s="28">
        <v>7.5</v>
      </c>
      <c r="K8489" s="17" t="str">
        <f>IF((LEN(relatorio_Ananindeua3[[#This Row],[CIF/CPF/CNPJ]])=14),relatorio_Ananindeua3[[#This Row],[CIF/CPF/CNPJ]],relatorio_Ananindeua3[[#This Row],[Coluna2]])</f>
        <v>17454167000125</v>
      </c>
      <c r="L8489" s="17" t="str">
        <f t="shared" si="133"/>
        <v>174******25</v>
      </c>
    </row>
    <row r="8490" spans="1:12" x14ac:dyDescent="0.25">
      <c r="A8490" s="29" t="s">
        <v>956</v>
      </c>
      <c r="B8490" s="29" t="s">
        <v>957</v>
      </c>
      <c r="C8490" s="29" t="s">
        <v>21</v>
      </c>
      <c r="D8490" s="24" t="s">
        <v>15010</v>
      </c>
      <c r="E8490" s="25" t="s">
        <v>13537</v>
      </c>
      <c r="F8490" s="30" t="s">
        <v>19</v>
      </c>
      <c r="G8490" s="30" t="s">
        <v>13496</v>
      </c>
      <c r="H8490" s="23">
        <v>0</v>
      </c>
      <c r="I8490" s="27" t="s">
        <v>13539</v>
      </c>
      <c r="J8490" s="28">
        <v>82</v>
      </c>
      <c r="K8490" s="17" t="str">
        <f>IF((LEN(relatorio_Ananindeua3[[#This Row],[CIF/CPF/CNPJ]])=14),relatorio_Ananindeua3[[#This Row],[CIF/CPF/CNPJ]],relatorio_Ananindeua3[[#This Row],[Coluna2]])</f>
        <v>17454167000125</v>
      </c>
      <c r="L8490" s="17" t="str">
        <f t="shared" si="133"/>
        <v>174******25</v>
      </c>
    </row>
    <row r="8491" spans="1:12" x14ac:dyDescent="0.25">
      <c r="A8491" s="29" t="s">
        <v>956</v>
      </c>
      <c r="B8491" s="29" t="s">
        <v>957</v>
      </c>
      <c r="C8491" s="29" t="s">
        <v>21</v>
      </c>
      <c r="D8491" s="24" t="s">
        <v>15011</v>
      </c>
      <c r="E8491" s="25" t="s">
        <v>13537</v>
      </c>
      <c r="F8491" s="30" t="s">
        <v>19</v>
      </c>
      <c r="G8491" s="30" t="s">
        <v>13496</v>
      </c>
      <c r="H8491" s="23">
        <v>0</v>
      </c>
      <c r="I8491" s="27" t="s">
        <v>13539</v>
      </c>
      <c r="J8491" s="28">
        <v>37</v>
      </c>
      <c r="K8491" s="17" t="str">
        <f>IF((LEN(relatorio_Ananindeua3[[#This Row],[CIF/CPF/CNPJ]])=14),relatorio_Ananindeua3[[#This Row],[CIF/CPF/CNPJ]],relatorio_Ananindeua3[[#This Row],[Coluna2]])</f>
        <v>17454167000125</v>
      </c>
      <c r="L8491" s="17" t="str">
        <f t="shared" si="133"/>
        <v>174******25</v>
      </c>
    </row>
    <row r="8492" spans="1:12" x14ac:dyDescent="0.25">
      <c r="A8492" s="29" t="s">
        <v>956</v>
      </c>
      <c r="B8492" s="29" t="s">
        <v>957</v>
      </c>
      <c r="C8492" s="29" t="s">
        <v>21</v>
      </c>
      <c r="D8492" s="24" t="s">
        <v>15012</v>
      </c>
      <c r="E8492" s="25" t="s">
        <v>13537</v>
      </c>
      <c r="F8492" s="30" t="s">
        <v>19</v>
      </c>
      <c r="G8492" s="30" t="s">
        <v>13496</v>
      </c>
      <c r="H8492" s="23">
        <v>0</v>
      </c>
      <c r="I8492" s="27" t="s">
        <v>13539</v>
      </c>
      <c r="J8492" s="28">
        <v>3.75</v>
      </c>
      <c r="K8492" s="17" t="str">
        <f>IF((LEN(relatorio_Ananindeua3[[#This Row],[CIF/CPF/CNPJ]])=14),relatorio_Ananindeua3[[#This Row],[CIF/CPF/CNPJ]],relatorio_Ananindeua3[[#This Row],[Coluna2]])</f>
        <v>17454167000125</v>
      </c>
      <c r="L8492" s="17" t="str">
        <f t="shared" si="133"/>
        <v>174******25</v>
      </c>
    </row>
    <row r="8493" spans="1:12" x14ac:dyDescent="0.25">
      <c r="A8493" s="29" t="s">
        <v>15013</v>
      </c>
      <c r="B8493" s="29" t="s">
        <v>15014</v>
      </c>
      <c r="C8493" s="29" t="s">
        <v>18</v>
      </c>
      <c r="D8493" s="24" t="s">
        <v>15015</v>
      </c>
      <c r="E8493" s="25" t="s">
        <v>13537</v>
      </c>
      <c r="F8493" s="30" t="s">
        <v>16</v>
      </c>
      <c r="G8493" s="30" t="s">
        <v>14</v>
      </c>
      <c r="H8493" s="23">
        <v>0</v>
      </c>
      <c r="I8493" s="27" t="s">
        <v>13539</v>
      </c>
      <c r="J8493" s="28" t="s">
        <v>13538</v>
      </c>
      <c r="K8493" s="17" t="str">
        <f>IF((LEN(relatorio_Ananindeua3[[#This Row],[CIF/CPF/CNPJ]])=14),relatorio_Ananindeua3[[#This Row],[CIF/CPF/CNPJ]],relatorio_Ananindeua3[[#This Row],[Coluna2]])</f>
        <v>52943877000110</v>
      </c>
      <c r="L8493" s="17" t="str">
        <f t="shared" si="133"/>
        <v>529******10</v>
      </c>
    </row>
    <row r="8494" spans="1:12" x14ac:dyDescent="0.25">
      <c r="A8494" s="29" t="s">
        <v>15016</v>
      </c>
      <c r="B8494" s="29" t="s">
        <v>15017</v>
      </c>
      <c r="C8494" s="29" t="s">
        <v>18</v>
      </c>
      <c r="D8494" s="24" t="s">
        <v>15018</v>
      </c>
      <c r="E8494" s="25" t="s">
        <v>13537</v>
      </c>
      <c r="F8494" s="30" t="s">
        <v>16</v>
      </c>
      <c r="G8494" s="30" t="s">
        <v>14</v>
      </c>
      <c r="H8494" s="23">
        <v>0</v>
      </c>
      <c r="I8494" s="27" t="s">
        <v>13539</v>
      </c>
      <c r="J8494" s="28">
        <v>206.39</v>
      </c>
      <c r="K8494" s="17" t="str">
        <f>IF((LEN(relatorio_Ananindeua3[[#This Row],[CIF/CPF/CNPJ]])=14),relatorio_Ananindeua3[[#This Row],[CIF/CPF/CNPJ]],relatorio_Ananindeua3[[#This Row],[Coluna2]])</f>
        <v>37653574000179</v>
      </c>
      <c r="L8494" s="17" t="str">
        <f t="shared" si="133"/>
        <v>376******79</v>
      </c>
    </row>
    <row r="8495" spans="1:12" x14ac:dyDescent="0.25">
      <c r="A8495" s="29" t="s">
        <v>15019</v>
      </c>
      <c r="B8495" s="29" t="s">
        <v>15020</v>
      </c>
      <c r="C8495" s="29" t="s">
        <v>34</v>
      </c>
      <c r="D8495" s="24" t="s">
        <v>15021</v>
      </c>
      <c r="E8495" s="25" t="s">
        <v>13537</v>
      </c>
      <c r="F8495" s="30" t="s">
        <v>16</v>
      </c>
      <c r="G8495" s="30" t="s">
        <v>14</v>
      </c>
      <c r="H8495" s="23">
        <v>0</v>
      </c>
      <c r="I8495" s="27" t="s">
        <v>13539</v>
      </c>
      <c r="J8495" s="28" t="s">
        <v>13538</v>
      </c>
      <c r="K8495" s="17" t="str">
        <f>IF((LEN(relatorio_Ananindeua3[[#This Row],[CIF/CPF/CNPJ]])=14),relatorio_Ananindeua3[[#This Row],[CIF/CPF/CNPJ]],relatorio_Ananindeua3[[#This Row],[Coluna2]])</f>
        <v>52322794000103</v>
      </c>
      <c r="L8495" s="17" t="str">
        <f t="shared" si="133"/>
        <v>523******03</v>
      </c>
    </row>
    <row r="8496" spans="1:12" x14ac:dyDescent="0.25">
      <c r="A8496" s="29" t="s">
        <v>15022</v>
      </c>
      <c r="B8496" s="29" t="s">
        <v>15023</v>
      </c>
      <c r="C8496" s="29" t="s">
        <v>32</v>
      </c>
      <c r="D8496" s="24" t="s">
        <v>15024</v>
      </c>
      <c r="E8496" s="25" t="s">
        <v>13537</v>
      </c>
      <c r="F8496" s="30" t="s">
        <v>16</v>
      </c>
      <c r="G8496" s="30" t="s">
        <v>14</v>
      </c>
      <c r="H8496" s="23">
        <v>0</v>
      </c>
      <c r="I8496" s="27" t="s">
        <v>13539</v>
      </c>
      <c r="J8496" s="28" t="s">
        <v>13538</v>
      </c>
      <c r="K8496" s="17" t="str">
        <f>IF((LEN(relatorio_Ananindeua3[[#This Row],[CIF/CPF/CNPJ]])=14),relatorio_Ananindeua3[[#This Row],[CIF/CPF/CNPJ]],relatorio_Ananindeua3[[#This Row],[Coluna2]])</f>
        <v>54798390000116</v>
      </c>
      <c r="L8496" s="17" t="str">
        <f t="shared" si="133"/>
        <v>547******16</v>
      </c>
    </row>
    <row r="8497" spans="1:12" x14ac:dyDescent="0.25">
      <c r="A8497" s="29" t="s">
        <v>15025</v>
      </c>
      <c r="B8497" s="29" t="s">
        <v>15026</v>
      </c>
      <c r="C8497" s="29" t="s">
        <v>32</v>
      </c>
      <c r="D8497" s="24" t="s">
        <v>15027</v>
      </c>
      <c r="E8497" s="25" t="s">
        <v>13537</v>
      </c>
      <c r="F8497" s="30" t="s">
        <v>16</v>
      </c>
      <c r="G8497" s="30" t="s">
        <v>14</v>
      </c>
      <c r="H8497" s="23">
        <v>0</v>
      </c>
      <c r="I8497" s="27" t="s">
        <v>13539</v>
      </c>
      <c r="J8497" s="28" t="s">
        <v>13538</v>
      </c>
      <c r="K8497" s="17" t="str">
        <f>IF((LEN(relatorio_Ananindeua3[[#This Row],[CIF/CPF/CNPJ]])=14),relatorio_Ananindeua3[[#This Row],[CIF/CPF/CNPJ]],relatorio_Ananindeua3[[#This Row],[Coluna2]])</f>
        <v>54784922000166</v>
      </c>
      <c r="L8497" s="17" t="str">
        <f t="shared" si="133"/>
        <v>547******66</v>
      </c>
    </row>
    <row r="8498" spans="1:12" x14ac:dyDescent="0.25">
      <c r="A8498" s="29" t="s">
        <v>15028</v>
      </c>
      <c r="B8498" s="29" t="s">
        <v>15029</v>
      </c>
      <c r="C8498" s="29" t="s">
        <v>32</v>
      </c>
      <c r="D8498" s="24" t="s">
        <v>15030</v>
      </c>
      <c r="E8498" s="25" t="s">
        <v>13537</v>
      </c>
      <c r="F8498" s="30" t="s">
        <v>16</v>
      </c>
      <c r="G8498" s="30" t="s">
        <v>14</v>
      </c>
      <c r="H8498" s="23">
        <v>0</v>
      </c>
      <c r="I8498" s="27" t="s">
        <v>13539</v>
      </c>
      <c r="J8498" s="28" t="s">
        <v>13538</v>
      </c>
      <c r="K8498" s="17" t="str">
        <f>IF((LEN(relatorio_Ananindeua3[[#This Row],[CIF/CPF/CNPJ]])=14),relatorio_Ananindeua3[[#This Row],[CIF/CPF/CNPJ]],relatorio_Ananindeua3[[#This Row],[Coluna2]])</f>
        <v>54785533000155</v>
      </c>
      <c r="L8498" s="17" t="str">
        <f t="shared" si="133"/>
        <v>547******55</v>
      </c>
    </row>
    <row r="8499" spans="1:12" x14ac:dyDescent="0.25">
      <c r="A8499" s="29" t="s">
        <v>15031</v>
      </c>
      <c r="B8499" s="29" t="s">
        <v>15032</v>
      </c>
      <c r="C8499" s="29" t="s">
        <v>34</v>
      </c>
      <c r="D8499" s="24" t="s">
        <v>15033</v>
      </c>
      <c r="E8499" s="25" t="s">
        <v>13537</v>
      </c>
      <c r="F8499" s="30" t="s">
        <v>16</v>
      </c>
      <c r="G8499" s="30" t="s">
        <v>14</v>
      </c>
      <c r="H8499" s="23">
        <v>0</v>
      </c>
      <c r="I8499" s="27" t="s">
        <v>13539</v>
      </c>
      <c r="J8499" s="28" t="s">
        <v>13538</v>
      </c>
      <c r="K8499" s="17" t="str">
        <f>IF((LEN(relatorio_Ananindeua3[[#This Row],[CIF/CPF/CNPJ]])=14),relatorio_Ananindeua3[[#This Row],[CIF/CPF/CNPJ]],relatorio_Ananindeua3[[#This Row],[Coluna2]])</f>
        <v>51108716000148</v>
      </c>
      <c r="L8499" s="17" t="str">
        <f t="shared" si="133"/>
        <v>511******48</v>
      </c>
    </row>
    <row r="8500" spans="1:12" x14ac:dyDescent="0.25">
      <c r="A8500" s="29" t="s">
        <v>15034</v>
      </c>
      <c r="B8500" s="29" t="s">
        <v>15035</v>
      </c>
      <c r="C8500" s="29" t="s">
        <v>34</v>
      </c>
      <c r="D8500" s="24" t="s">
        <v>15036</v>
      </c>
      <c r="E8500" s="25" t="s">
        <v>13537</v>
      </c>
      <c r="F8500" s="30" t="s">
        <v>16</v>
      </c>
      <c r="G8500" s="30" t="s">
        <v>14</v>
      </c>
      <c r="H8500" s="23">
        <v>0</v>
      </c>
      <c r="I8500" s="27" t="s">
        <v>13539</v>
      </c>
      <c r="J8500" s="28" t="s">
        <v>13538</v>
      </c>
      <c r="K8500" s="17" t="str">
        <f>IF((LEN(relatorio_Ananindeua3[[#This Row],[CIF/CPF/CNPJ]])=14),relatorio_Ananindeua3[[#This Row],[CIF/CPF/CNPJ]],relatorio_Ananindeua3[[#This Row],[Coluna2]])</f>
        <v>44224331000180</v>
      </c>
      <c r="L8500" s="17" t="str">
        <f t="shared" si="133"/>
        <v>442******80</v>
      </c>
    </row>
    <row r="8501" spans="1:12" x14ac:dyDescent="0.25">
      <c r="A8501" s="29" t="s">
        <v>15037</v>
      </c>
      <c r="B8501" s="29" t="s">
        <v>15038</v>
      </c>
      <c r="C8501" s="29" t="s">
        <v>32</v>
      </c>
      <c r="D8501" s="24" t="s">
        <v>15039</v>
      </c>
      <c r="E8501" s="25" t="s">
        <v>13537</v>
      </c>
      <c r="F8501" s="30" t="s">
        <v>16</v>
      </c>
      <c r="G8501" s="30" t="s">
        <v>14</v>
      </c>
      <c r="H8501" s="23">
        <v>0</v>
      </c>
      <c r="I8501" s="27" t="s">
        <v>13539</v>
      </c>
      <c r="J8501" s="28" t="s">
        <v>13538</v>
      </c>
      <c r="K8501" s="17" t="str">
        <f>IF((LEN(relatorio_Ananindeua3[[#This Row],[CIF/CPF/CNPJ]])=14),relatorio_Ananindeua3[[#This Row],[CIF/CPF/CNPJ]],relatorio_Ananindeua3[[#This Row],[Coluna2]])</f>
        <v>54789681000148</v>
      </c>
      <c r="L8501" s="17" t="str">
        <f t="shared" si="133"/>
        <v>547******48</v>
      </c>
    </row>
    <row r="8502" spans="1:12" x14ac:dyDescent="0.25">
      <c r="A8502" s="29" t="s">
        <v>15040</v>
      </c>
      <c r="B8502" s="29" t="s">
        <v>15041</v>
      </c>
      <c r="C8502" s="29" t="s">
        <v>32</v>
      </c>
      <c r="D8502" s="24" t="s">
        <v>15042</v>
      </c>
      <c r="E8502" s="25" t="s">
        <v>13537</v>
      </c>
      <c r="F8502" s="30" t="s">
        <v>16</v>
      </c>
      <c r="G8502" s="30" t="s">
        <v>14</v>
      </c>
      <c r="H8502" s="23">
        <v>0</v>
      </c>
      <c r="I8502" s="27" t="s">
        <v>13539</v>
      </c>
      <c r="J8502" s="28" t="s">
        <v>13538</v>
      </c>
      <c r="K8502" s="17" t="str">
        <f>IF((LEN(relatorio_Ananindeua3[[#This Row],[CIF/CPF/CNPJ]])=14),relatorio_Ananindeua3[[#This Row],[CIF/CPF/CNPJ]],relatorio_Ananindeua3[[#This Row],[Coluna2]])</f>
        <v>54791342000104</v>
      </c>
      <c r="L8502" s="17" t="str">
        <f t="shared" si="133"/>
        <v>547******04</v>
      </c>
    </row>
    <row r="8503" spans="1:12" x14ac:dyDescent="0.25">
      <c r="A8503" s="29" t="s">
        <v>15043</v>
      </c>
      <c r="B8503" s="29" t="s">
        <v>15044</v>
      </c>
      <c r="C8503" s="29" t="s">
        <v>32</v>
      </c>
      <c r="D8503" s="24" t="s">
        <v>15045</v>
      </c>
      <c r="E8503" s="25" t="s">
        <v>13537</v>
      </c>
      <c r="F8503" s="30" t="s">
        <v>16</v>
      </c>
      <c r="G8503" s="30" t="s">
        <v>14</v>
      </c>
      <c r="H8503" s="23">
        <v>0</v>
      </c>
      <c r="I8503" s="27" t="s">
        <v>13539</v>
      </c>
      <c r="J8503" s="28" t="s">
        <v>13538</v>
      </c>
      <c r="K8503" s="17" t="str">
        <f>IF((LEN(relatorio_Ananindeua3[[#This Row],[CIF/CPF/CNPJ]])=14),relatorio_Ananindeua3[[#This Row],[CIF/CPF/CNPJ]],relatorio_Ananindeua3[[#This Row],[Coluna2]])</f>
        <v>54786426000141</v>
      </c>
      <c r="L8503" s="17" t="str">
        <f t="shared" si="133"/>
        <v>547******41</v>
      </c>
    </row>
    <row r="8504" spans="1:12" x14ac:dyDescent="0.25">
      <c r="A8504" s="29" t="s">
        <v>15046</v>
      </c>
      <c r="B8504" s="29" t="s">
        <v>15047</v>
      </c>
      <c r="C8504" s="29" t="s">
        <v>34</v>
      </c>
      <c r="D8504" s="24" t="s">
        <v>15048</v>
      </c>
      <c r="E8504" s="25" t="s">
        <v>13537</v>
      </c>
      <c r="F8504" s="30" t="s">
        <v>16</v>
      </c>
      <c r="G8504" s="30" t="s">
        <v>14</v>
      </c>
      <c r="H8504" s="23">
        <v>0</v>
      </c>
      <c r="I8504" s="27" t="s">
        <v>13539</v>
      </c>
      <c r="J8504" s="28" t="s">
        <v>13538</v>
      </c>
      <c r="K8504" s="17" t="str">
        <f>IF((LEN(relatorio_Ananindeua3[[#This Row],[CIF/CPF/CNPJ]])=14),relatorio_Ananindeua3[[#This Row],[CIF/CPF/CNPJ]],relatorio_Ananindeua3[[#This Row],[Coluna2]])</f>
        <v>29365308000112</v>
      </c>
      <c r="L8504" s="17" t="str">
        <f t="shared" si="133"/>
        <v>293******12</v>
      </c>
    </row>
    <row r="8505" spans="1:12" x14ac:dyDescent="0.25">
      <c r="A8505" s="29" t="s">
        <v>15049</v>
      </c>
      <c r="B8505" s="29" t="s">
        <v>15050</v>
      </c>
      <c r="C8505" s="29" t="s">
        <v>32</v>
      </c>
      <c r="D8505" s="24" t="s">
        <v>15051</v>
      </c>
      <c r="E8505" s="25" t="s">
        <v>13537</v>
      </c>
      <c r="F8505" s="30" t="s">
        <v>16</v>
      </c>
      <c r="G8505" s="30" t="s">
        <v>14</v>
      </c>
      <c r="H8505" s="23">
        <v>0</v>
      </c>
      <c r="I8505" s="27" t="s">
        <v>13539</v>
      </c>
      <c r="J8505" s="28" t="s">
        <v>13538</v>
      </c>
      <c r="K8505" s="17" t="str">
        <f>IF((LEN(relatorio_Ananindeua3[[#This Row],[CIF/CPF/CNPJ]])=14),relatorio_Ananindeua3[[#This Row],[CIF/CPF/CNPJ]],relatorio_Ananindeua3[[#This Row],[Coluna2]])</f>
        <v>54798817000186</v>
      </c>
      <c r="L8505" s="17" t="str">
        <f t="shared" si="133"/>
        <v>547******86</v>
      </c>
    </row>
    <row r="8506" spans="1:12" x14ac:dyDescent="0.25">
      <c r="A8506" s="29" t="s">
        <v>15040</v>
      </c>
      <c r="B8506" s="29" t="s">
        <v>15041</v>
      </c>
      <c r="C8506" s="29" t="s">
        <v>34</v>
      </c>
      <c r="D8506" s="24" t="s">
        <v>15052</v>
      </c>
      <c r="E8506" s="25" t="s">
        <v>13537</v>
      </c>
      <c r="F8506" s="30" t="s">
        <v>16</v>
      </c>
      <c r="G8506" s="30" t="s">
        <v>14</v>
      </c>
      <c r="H8506" s="23">
        <v>0</v>
      </c>
      <c r="I8506" s="27" t="s">
        <v>13539</v>
      </c>
      <c r="J8506" s="28" t="s">
        <v>13538</v>
      </c>
      <c r="K8506" s="17" t="str">
        <f>IF((LEN(relatorio_Ananindeua3[[#This Row],[CIF/CPF/CNPJ]])=14),relatorio_Ananindeua3[[#This Row],[CIF/CPF/CNPJ]],relatorio_Ananindeua3[[#This Row],[Coluna2]])</f>
        <v>54791342000104</v>
      </c>
      <c r="L8506" s="17" t="str">
        <f t="shared" si="133"/>
        <v>547******04</v>
      </c>
    </row>
    <row r="8507" spans="1:12" x14ac:dyDescent="0.25">
      <c r="A8507" s="29" t="s">
        <v>15053</v>
      </c>
      <c r="B8507" s="29" t="s">
        <v>15054</v>
      </c>
      <c r="C8507" s="29" t="s">
        <v>34</v>
      </c>
      <c r="D8507" s="24" t="s">
        <v>15055</v>
      </c>
      <c r="E8507" s="25" t="s">
        <v>13537</v>
      </c>
      <c r="F8507" s="30" t="s">
        <v>16</v>
      </c>
      <c r="G8507" s="30" t="s">
        <v>14</v>
      </c>
      <c r="H8507" s="23">
        <v>0</v>
      </c>
      <c r="I8507" s="27" t="s">
        <v>13539</v>
      </c>
      <c r="J8507" s="28" t="s">
        <v>13538</v>
      </c>
      <c r="K8507" s="17" t="str">
        <f>IF((LEN(relatorio_Ananindeua3[[#This Row],[CIF/CPF/CNPJ]])=14),relatorio_Ananindeua3[[#This Row],[CIF/CPF/CNPJ]],relatorio_Ananindeua3[[#This Row],[Coluna2]])</f>
        <v>33259483000100</v>
      </c>
      <c r="L8507" s="17" t="str">
        <f t="shared" si="133"/>
        <v>332******00</v>
      </c>
    </row>
    <row r="8508" spans="1:12" x14ac:dyDescent="0.25">
      <c r="A8508" s="29" t="s">
        <v>15056</v>
      </c>
      <c r="B8508" s="29" t="s">
        <v>15057</v>
      </c>
      <c r="C8508" s="29" t="s">
        <v>32</v>
      </c>
      <c r="D8508" s="24" t="s">
        <v>15058</v>
      </c>
      <c r="E8508" s="25" t="s">
        <v>13537</v>
      </c>
      <c r="F8508" s="30" t="s">
        <v>16</v>
      </c>
      <c r="G8508" s="30" t="s">
        <v>14</v>
      </c>
      <c r="H8508" s="23">
        <v>0</v>
      </c>
      <c r="I8508" s="27" t="s">
        <v>13539</v>
      </c>
      <c r="J8508" s="28" t="s">
        <v>13538</v>
      </c>
      <c r="K8508" s="17" t="str">
        <f>IF((LEN(relatorio_Ananindeua3[[#This Row],[CIF/CPF/CNPJ]])=14),relatorio_Ananindeua3[[#This Row],[CIF/CPF/CNPJ]],relatorio_Ananindeua3[[#This Row],[Coluna2]])</f>
        <v>54796014000192</v>
      </c>
      <c r="L8508" s="17" t="str">
        <f t="shared" si="133"/>
        <v>547******92</v>
      </c>
    </row>
    <row r="8509" spans="1:12" x14ac:dyDescent="0.25">
      <c r="A8509" s="29" t="s">
        <v>15059</v>
      </c>
      <c r="B8509" s="29" t="s">
        <v>15060</v>
      </c>
      <c r="C8509" s="29" t="s">
        <v>32</v>
      </c>
      <c r="D8509" s="24" t="s">
        <v>15061</v>
      </c>
      <c r="E8509" s="25" t="s">
        <v>13537</v>
      </c>
      <c r="F8509" s="30" t="s">
        <v>16</v>
      </c>
      <c r="G8509" s="30" t="s">
        <v>14</v>
      </c>
      <c r="H8509" s="23">
        <v>0</v>
      </c>
      <c r="I8509" s="27" t="s">
        <v>13539</v>
      </c>
      <c r="J8509" s="28" t="s">
        <v>13538</v>
      </c>
      <c r="K8509" s="17" t="str">
        <f>IF((LEN(relatorio_Ananindeua3[[#This Row],[CIF/CPF/CNPJ]])=14),relatorio_Ananindeua3[[#This Row],[CIF/CPF/CNPJ]],relatorio_Ananindeua3[[#This Row],[Coluna2]])</f>
        <v>54788170000101</v>
      </c>
      <c r="L8509" s="17" t="str">
        <f t="shared" si="133"/>
        <v>547******01</v>
      </c>
    </row>
    <row r="8510" spans="1:12" x14ac:dyDescent="0.25">
      <c r="A8510" s="29" t="s">
        <v>15062</v>
      </c>
      <c r="B8510" s="29" t="s">
        <v>15063</v>
      </c>
      <c r="C8510" s="29" t="s">
        <v>34</v>
      </c>
      <c r="D8510" s="24" t="s">
        <v>15064</v>
      </c>
      <c r="E8510" s="25" t="s">
        <v>13537</v>
      </c>
      <c r="F8510" s="30" t="s">
        <v>16</v>
      </c>
      <c r="G8510" s="30" t="s">
        <v>14</v>
      </c>
      <c r="H8510" s="23">
        <v>0</v>
      </c>
      <c r="I8510" s="27" t="s">
        <v>13539</v>
      </c>
      <c r="J8510" s="28" t="s">
        <v>13538</v>
      </c>
      <c r="K8510" s="17" t="str">
        <f>IF((LEN(relatorio_Ananindeua3[[#This Row],[CIF/CPF/CNPJ]])=14),relatorio_Ananindeua3[[#This Row],[CIF/CPF/CNPJ]],relatorio_Ananindeua3[[#This Row],[Coluna2]])</f>
        <v>31012469000174</v>
      </c>
      <c r="L8510" s="17" t="str">
        <f t="shared" si="133"/>
        <v>310******74</v>
      </c>
    </row>
    <row r="8511" spans="1:12" x14ac:dyDescent="0.25">
      <c r="A8511" s="29" t="s">
        <v>15065</v>
      </c>
      <c r="B8511" s="29" t="s">
        <v>15066</v>
      </c>
      <c r="C8511" s="29" t="s">
        <v>34</v>
      </c>
      <c r="D8511" s="24" t="s">
        <v>15067</v>
      </c>
      <c r="E8511" s="25" t="s">
        <v>13537</v>
      </c>
      <c r="F8511" s="30" t="s">
        <v>16</v>
      </c>
      <c r="G8511" s="30" t="s">
        <v>14</v>
      </c>
      <c r="H8511" s="23">
        <v>0</v>
      </c>
      <c r="I8511" s="27" t="s">
        <v>13539</v>
      </c>
      <c r="J8511" s="28" t="s">
        <v>13538</v>
      </c>
      <c r="K8511" s="17" t="str">
        <f>IF((LEN(relatorio_Ananindeua3[[#This Row],[CIF/CPF/CNPJ]])=14),relatorio_Ananindeua3[[#This Row],[CIF/CPF/CNPJ]],relatorio_Ananindeua3[[#This Row],[Coluna2]])</f>
        <v>39634812000124</v>
      </c>
      <c r="L8511" s="17" t="str">
        <f t="shared" si="133"/>
        <v>396******24</v>
      </c>
    </row>
    <row r="8512" spans="1:12" x14ac:dyDescent="0.25">
      <c r="A8512" s="29" t="s">
        <v>15068</v>
      </c>
      <c r="B8512" s="29" t="s">
        <v>15069</v>
      </c>
      <c r="C8512" s="29" t="s">
        <v>34</v>
      </c>
      <c r="D8512" s="24" t="s">
        <v>15070</v>
      </c>
      <c r="E8512" s="25" t="s">
        <v>13537</v>
      </c>
      <c r="F8512" s="30" t="s">
        <v>16</v>
      </c>
      <c r="G8512" s="30" t="s">
        <v>14</v>
      </c>
      <c r="H8512" s="23">
        <v>0</v>
      </c>
      <c r="I8512" s="27" t="s">
        <v>13539</v>
      </c>
      <c r="J8512" s="28" t="s">
        <v>13538</v>
      </c>
      <c r="K8512" s="17" t="str">
        <f>IF((LEN(relatorio_Ananindeua3[[#This Row],[CIF/CPF/CNPJ]])=14),relatorio_Ananindeua3[[#This Row],[CIF/CPF/CNPJ]],relatorio_Ananindeua3[[#This Row],[Coluna2]])</f>
        <v>37530989000155</v>
      </c>
      <c r="L8512" s="17" t="str">
        <f t="shared" si="133"/>
        <v>375******55</v>
      </c>
    </row>
    <row r="8513" spans="1:12" x14ac:dyDescent="0.25">
      <c r="A8513" s="29" t="s">
        <v>15071</v>
      </c>
      <c r="B8513" s="29" t="s">
        <v>15072</v>
      </c>
      <c r="C8513" s="29" t="s">
        <v>32</v>
      </c>
      <c r="D8513" s="24" t="s">
        <v>15073</v>
      </c>
      <c r="E8513" s="25" t="s">
        <v>13537</v>
      </c>
      <c r="F8513" s="30" t="s">
        <v>16</v>
      </c>
      <c r="G8513" s="30" t="s">
        <v>14</v>
      </c>
      <c r="H8513" s="23">
        <v>0</v>
      </c>
      <c r="I8513" s="27" t="s">
        <v>13539</v>
      </c>
      <c r="J8513" s="28" t="s">
        <v>13538</v>
      </c>
      <c r="K8513" s="17" t="str">
        <f>IF((LEN(relatorio_Ananindeua3[[#This Row],[CIF/CPF/CNPJ]])=14),relatorio_Ananindeua3[[#This Row],[CIF/CPF/CNPJ]],relatorio_Ananindeua3[[#This Row],[Coluna2]])</f>
        <v>54790773000148</v>
      </c>
      <c r="L8513" s="17" t="str">
        <f t="shared" si="133"/>
        <v>547******48</v>
      </c>
    </row>
    <row r="8514" spans="1:12" x14ac:dyDescent="0.25">
      <c r="A8514" s="29" t="s">
        <v>14967</v>
      </c>
      <c r="B8514" s="29" t="s">
        <v>14968</v>
      </c>
      <c r="C8514" s="29" t="s">
        <v>34</v>
      </c>
      <c r="D8514" s="24" t="s">
        <v>15074</v>
      </c>
      <c r="E8514" s="25" t="s">
        <v>13537</v>
      </c>
      <c r="F8514" s="30" t="s">
        <v>16</v>
      </c>
      <c r="G8514" s="30" t="s">
        <v>14</v>
      </c>
      <c r="H8514" s="23">
        <v>0</v>
      </c>
      <c r="I8514" s="27" t="s">
        <v>13539</v>
      </c>
      <c r="J8514" s="28" t="s">
        <v>13538</v>
      </c>
      <c r="K8514" s="17" t="str">
        <f>IF((LEN(relatorio_Ananindeua3[[#This Row],[CIF/CPF/CNPJ]])=14),relatorio_Ananindeua3[[#This Row],[CIF/CPF/CNPJ]],relatorio_Ananindeua3[[#This Row],[Coluna2]])</f>
        <v>54777838000115</v>
      </c>
      <c r="L8514" s="17" t="str">
        <f t="shared" si="133"/>
        <v>547******15</v>
      </c>
    </row>
    <row r="8515" spans="1:12" x14ac:dyDescent="0.25">
      <c r="A8515" s="29" t="s">
        <v>15075</v>
      </c>
      <c r="B8515" s="29" t="s">
        <v>15076</v>
      </c>
      <c r="C8515" s="29" t="s">
        <v>32</v>
      </c>
      <c r="D8515" s="24" t="s">
        <v>15077</v>
      </c>
      <c r="E8515" s="25" t="s">
        <v>13537</v>
      </c>
      <c r="F8515" s="30" t="s">
        <v>16</v>
      </c>
      <c r="G8515" s="30" t="s">
        <v>14</v>
      </c>
      <c r="H8515" s="23">
        <v>0</v>
      </c>
      <c r="I8515" s="27" t="s">
        <v>13539</v>
      </c>
      <c r="J8515" s="28" t="s">
        <v>13538</v>
      </c>
      <c r="K8515" s="17" t="str">
        <f>IF((LEN(relatorio_Ananindeua3[[#This Row],[CIF/CPF/CNPJ]])=14),relatorio_Ananindeua3[[#This Row],[CIF/CPF/CNPJ]],relatorio_Ananindeua3[[#This Row],[Coluna2]])</f>
        <v>54784066000149</v>
      </c>
      <c r="L8515" s="17" t="str">
        <f t="shared" si="133"/>
        <v>547******49</v>
      </c>
    </row>
    <row r="8516" spans="1:12" x14ac:dyDescent="0.25">
      <c r="A8516" s="29" t="s">
        <v>15078</v>
      </c>
      <c r="B8516" s="29" t="s">
        <v>15079</v>
      </c>
      <c r="C8516" s="29" t="s">
        <v>34</v>
      </c>
      <c r="D8516" s="24" t="s">
        <v>15080</v>
      </c>
      <c r="E8516" s="25" t="s">
        <v>13537</v>
      </c>
      <c r="F8516" s="30" t="s">
        <v>16</v>
      </c>
      <c r="G8516" s="30" t="s">
        <v>14</v>
      </c>
      <c r="H8516" s="23">
        <v>0</v>
      </c>
      <c r="I8516" s="27" t="s">
        <v>13539</v>
      </c>
      <c r="J8516" s="28" t="s">
        <v>13538</v>
      </c>
      <c r="K8516" s="17" t="str">
        <f>IF((LEN(relatorio_Ananindeua3[[#This Row],[CIF/CPF/CNPJ]])=14),relatorio_Ananindeua3[[#This Row],[CIF/CPF/CNPJ]],relatorio_Ananindeua3[[#This Row],[Coluna2]])</f>
        <v>51085434000172</v>
      </c>
      <c r="L8516" s="17" t="str">
        <f t="shared" si="133"/>
        <v>510******72</v>
      </c>
    </row>
    <row r="8517" spans="1:12" x14ac:dyDescent="0.25">
      <c r="A8517" s="29" t="s">
        <v>15081</v>
      </c>
      <c r="B8517" s="29" t="s">
        <v>15082</v>
      </c>
      <c r="C8517" s="29" t="s">
        <v>32</v>
      </c>
      <c r="D8517" s="24" t="s">
        <v>15083</v>
      </c>
      <c r="E8517" s="25" t="s">
        <v>13537</v>
      </c>
      <c r="F8517" s="30" t="s">
        <v>16</v>
      </c>
      <c r="G8517" s="30" t="s">
        <v>14</v>
      </c>
      <c r="H8517" s="23">
        <v>0</v>
      </c>
      <c r="I8517" s="27" t="s">
        <v>13539</v>
      </c>
      <c r="J8517" s="28" t="s">
        <v>13538</v>
      </c>
      <c r="K8517" s="17" t="str">
        <f>IF((LEN(relatorio_Ananindeua3[[#This Row],[CIF/CPF/CNPJ]])=14),relatorio_Ananindeua3[[#This Row],[CIF/CPF/CNPJ]],relatorio_Ananindeua3[[#This Row],[Coluna2]])</f>
        <v>54796227000114</v>
      </c>
      <c r="L8517" s="17" t="str">
        <f t="shared" si="133"/>
        <v>547******14</v>
      </c>
    </row>
    <row r="8518" spans="1:12" x14ac:dyDescent="0.25">
      <c r="A8518" s="29" t="s">
        <v>15084</v>
      </c>
      <c r="B8518" s="29" t="s">
        <v>15085</v>
      </c>
      <c r="C8518" s="29" t="s">
        <v>32</v>
      </c>
      <c r="D8518" s="24" t="s">
        <v>15086</v>
      </c>
      <c r="E8518" s="25" t="s">
        <v>13537</v>
      </c>
      <c r="F8518" s="30" t="s">
        <v>16</v>
      </c>
      <c r="G8518" s="30" t="s">
        <v>14</v>
      </c>
      <c r="H8518" s="23">
        <v>0</v>
      </c>
      <c r="I8518" s="27" t="s">
        <v>13539</v>
      </c>
      <c r="J8518" s="28" t="s">
        <v>13538</v>
      </c>
      <c r="K8518" s="17" t="str">
        <f>IF((LEN(relatorio_Ananindeua3[[#This Row],[CIF/CPF/CNPJ]])=14),relatorio_Ananindeua3[[#This Row],[CIF/CPF/CNPJ]],relatorio_Ananindeua3[[#This Row],[Coluna2]])</f>
        <v>54784159000173</v>
      </c>
      <c r="L8518" s="17" t="str">
        <f t="shared" si="133"/>
        <v>547******73</v>
      </c>
    </row>
    <row r="8519" spans="1:12" x14ac:dyDescent="0.25">
      <c r="A8519" s="29" t="s">
        <v>15087</v>
      </c>
      <c r="B8519" s="29" t="s">
        <v>15088</v>
      </c>
      <c r="C8519" s="29" t="s">
        <v>32</v>
      </c>
      <c r="D8519" s="24" t="s">
        <v>15089</v>
      </c>
      <c r="E8519" s="25" t="s">
        <v>13537</v>
      </c>
      <c r="F8519" s="30" t="s">
        <v>16</v>
      </c>
      <c r="G8519" s="30" t="s">
        <v>14</v>
      </c>
      <c r="H8519" s="23">
        <v>0</v>
      </c>
      <c r="I8519" s="27" t="s">
        <v>13539</v>
      </c>
      <c r="J8519" s="28" t="s">
        <v>13538</v>
      </c>
      <c r="K8519" s="17" t="str">
        <f>IF((LEN(relatorio_Ananindeua3[[#This Row],[CIF/CPF/CNPJ]])=14),relatorio_Ananindeua3[[#This Row],[CIF/CPF/CNPJ]],relatorio_Ananindeua3[[#This Row],[Coluna2]])</f>
        <v>54792772000132</v>
      </c>
      <c r="L8519" s="17" t="str">
        <f t="shared" si="133"/>
        <v>547******32</v>
      </c>
    </row>
    <row r="8520" spans="1:12" x14ac:dyDescent="0.25">
      <c r="A8520" s="29" t="s">
        <v>15090</v>
      </c>
      <c r="B8520" s="29" t="s">
        <v>15091</v>
      </c>
      <c r="C8520" s="29" t="s">
        <v>32</v>
      </c>
      <c r="D8520" s="24" t="s">
        <v>15092</v>
      </c>
      <c r="E8520" s="25" t="s">
        <v>13537</v>
      </c>
      <c r="F8520" s="30" t="s">
        <v>16</v>
      </c>
      <c r="G8520" s="30" t="s">
        <v>14</v>
      </c>
      <c r="H8520" s="23">
        <v>0</v>
      </c>
      <c r="I8520" s="27" t="s">
        <v>13539</v>
      </c>
      <c r="J8520" s="28" t="s">
        <v>13538</v>
      </c>
      <c r="K8520" s="17" t="str">
        <f>IF((LEN(relatorio_Ananindeua3[[#This Row],[CIF/CPF/CNPJ]])=14),relatorio_Ananindeua3[[#This Row],[CIF/CPF/CNPJ]],relatorio_Ananindeua3[[#This Row],[Coluna2]])</f>
        <v>54798364000198</v>
      </c>
      <c r="L8520" s="17" t="str">
        <f t="shared" si="133"/>
        <v>547******98</v>
      </c>
    </row>
    <row r="8521" spans="1:12" x14ac:dyDescent="0.25">
      <c r="A8521" s="29" t="s">
        <v>12230</v>
      </c>
      <c r="B8521" s="29" t="s">
        <v>12231</v>
      </c>
      <c r="C8521" s="29" t="s">
        <v>34</v>
      </c>
      <c r="D8521" s="24" t="s">
        <v>15093</v>
      </c>
      <c r="E8521" s="25" t="s">
        <v>13537</v>
      </c>
      <c r="F8521" s="30" t="s">
        <v>16</v>
      </c>
      <c r="G8521" s="30" t="s">
        <v>14</v>
      </c>
      <c r="H8521" s="23">
        <v>0</v>
      </c>
      <c r="I8521" s="27" t="s">
        <v>13539</v>
      </c>
      <c r="J8521" s="28" t="s">
        <v>13538</v>
      </c>
      <c r="K8521" s="17" t="str">
        <f>IF((LEN(relatorio_Ananindeua3[[#This Row],[CIF/CPF/CNPJ]])=14),relatorio_Ananindeua3[[#This Row],[CIF/CPF/CNPJ]],relatorio_Ananindeua3[[#This Row],[Coluna2]])</f>
        <v>54086233000188</v>
      </c>
      <c r="L8521" s="17" t="str">
        <f t="shared" si="133"/>
        <v>540******88</v>
      </c>
    </row>
    <row r="8522" spans="1:12" x14ac:dyDescent="0.25">
      <c r="A8522" s="29" t="s">
        <v>15094</v>
      </c>
      <c r="B8522" s="29" t="s">
        <v>15095</v>
      </c>
      <c r="C8522" s="29" t="s">
        <v>32</v>
      </c>
      <c r="D8522" s="24" t="s">
        <v>15096</v>
      </c>
      <c r="E8522" s="25" t="s">
        <v>13537</v>
      </c>
      <c r="F8522" s="30" t="s">
        <v>16</v>
      </c>
      <c r="G8522" s="30" t="s">
        <v>14</v>
      </c>
      <c r="H8522" s="23">
        <v>0</v>
      </c>
      <c r="I8522" s="27" t="s">
        <v>13539</v>
      </c>
      <c r="J8522" s="28" t="s">
        <v>13538</v>
      </c>
      <c r="K8522" s="17" t="str">
        <f>IF((LEN(relatorio_Ananindeua3[[#This Row],[CIF/CPF/CNPJ]])=14),relatorio_Ananindeua3[[#This Row],[CIF/CPF/CNPJ]],relatorio_Ananindeua3[[#This Row],[Coluna2]])</f>
        <v>54798540000191</v>
      </c>
      <c r="L8522" s="17" t="str">
        <f t="shared" si="133"/>
        <v>547******91</v>
      </c>
    </row>
    <row r="8523" spans="1:12" x14ac:dyDescent="0.25">
      <c r="A8523" s="29" t="s">
        <v>15097</v>
      </c>
      <c r="B8523" s="29" t="s">
        <v>15098</v>
      </c>
      <c r="C8523" s="29" t="s">
        <v>32</v>
      </c>
      <c r="D8523" s="24" t="s">
        <v>15099</v>
      </c>
      <c r="E8523" s="25" t="s">
        <v>13537</v>
      </c>
      <c r="F8523" s="30" t="s">
        <v>16</v>
      </c>
      <c r="G8523" s="30" t="s">
        <v>14</v>
      </c>
      <c r="H8523" s="23">
        <v>0</v>
      </c>
      <c r="I8523" s="27" t="s">
        <v>13539</v>
      </c>
      <c r="J8523" s="28" t="s">
        <v>13538</v>
      </c>
      <c r="K8523" s="17" t="str">
        <f>IF((LEN(relatorio_Ananindeua3[[#This Row],[CIF/CPF/CNPJ]])=14),relatorio_Ananindeua3[[#This Row],[CIF/CPF/CNPJ]],relatorio_Ananindeua3[[#This Row],[Coluna2]])</f>
        <v>54793935000100</v>
      </c>
      <c r="L8523" s="17" t="str">
        <f t="shared" si="133"/>
        <v>547******00</v>
      </c>
    </row>
    <row r="8524" spans="1:12" x14ac:dyDescent="0.25">
      <c r="A8524" s="29" t="s">
        <v>15100</v>
      </c>
      <c r="B8524" s="29" t="s">
        <v>15101</v>
      </c>
      <c r="C8524" s="29" t="s">
        <v>32</v>
      </c>
      <c r="D8524" s="24" t="s">
        <v>15102</v>
      </c>
      <c r="E8524" s="25" t="s">
        <v>13537</v>
      </c>
      <c r="F8524" s="30" t="s">
        <v>16</v>
      </c>
      <c r="G8524" s="30" t="s">
        <v>14</v>
      </c>
      <c r="H8524" s="23">
        <v>0</v>
      </c>
      <c r="I8524" s="27" t="s">
        <v>13539</v>
      </c>
      <c r="J8524" s="28" t="s">
        <v>13538</v>
      </c>
      <c r="K8524" s="17" t="str">
        <f>IF((LEN(relatorio_Ananindeua3[[#This Row],[CIF/CPF/CNPJ]])=14),relatorio_Ananindeua3[[#This Row],[CIF/CPF/CNPJ]],relatorio_Ananindeua3[[#This Row],[Coluna2]])</f>
        <v>54791615000102</v>
      </c>
      <c r="L8524" s="17" t="str">
        <f t="shared" si="133"/>
        <v>547******02</v>
      </c>
    </row>
    <row r="8525" spans="1:12" x14ac:dyDescent="0.25">
      <c r="A8525" s="29" t="s">
        <v>10412</v>
      </c>
      <c r="B8525" s="29" t="s">
        <v>10413</v>
      </c>
      <c r="C8525" s="29" t="s">
        <v>34</v>
      </c>
      <c r="D8525" s="24" t="s">
        <v>15103</v>
      </c>
      <c r="E8525" s="25" t="s">
        <v>13537</v>
      </c>
      <c r="F8525" s="30" t="s">
        <v>16</v>
      </c>
      <c r="G8525" s="30" t="s">
        <v>14</v>
      </c>
      <c r="H8525" s="23">
        <v>0</v>
      </c>
      <c r="I8525" s="27" t="s">
        <v>13539</v>
      </c>
      <c r="J8525" s="28" t="s">
        <v>13538</v>
      </c>
      <c r="K8525" s="17" t="str">
        <f>IF((LEN(relatorio_Ananindeua3[[#This Row],[CIF/CPF/CNPJ]])=14),relatorio_Ananindeua3[[#This Row],[CIF/CPF/CNPJ]],relatorio_Ananindeua3[[#This Row],[Coluna2]])</f>
        <v>53450795000104</v>
      </c>
      <c r="L8525" s="17" t="str">
        <f t="shared" si="133"/>
        <v>534******04</v>
      </c>
    </row>
    <row r="8526" spans="1:12" x14ac:dyDescent="0.25">
      <c r="A8526" s="29" t="s">
        <v>8059</v>
      </c>
      <c r="B8526" s="29" t="s">
        <v>8060</v>
      </c>
      <c r="C8526" s="29" t="s">
        <v>34</v>
      </c>
      <c r="D8526" s="24" t="s">
        <v>15104</v>
      </c>
      <c r="E8526" s="25" t="s">
        <v>13537</v>
      </c>
      <c r="F8526" s="30" t="s">
        <v>16</v>
      </c>
      <c r="G8526" s="30" t="s">
        <v>14</v>
      </c>
      <c r="H8526" s="23">
        <v>0</v>
      </c>
      <c r="I8526" s="27" t="s">
        <v>13539</v>
      </c>
      <c r="J8526" s="28" t="s">
        <v>13538</v>
      </c>
      <c r="K8526" s="17" t="str">
        <f>IF((LEN(relatorio_Ananindeua3[[#This Row],[CIF/CPF/CNPJ]])=14),relatorio_Ananindeua3[[#This Row],[CIF/CPF/CNPJ]],relatorio_Ananindeua3[[#This Row],[Coluna2]])</f>
        <v>49045513000108</v>
      </c>
      <c r="L8526" s="17" t="str">
        <f t="shared" si="133"/>
        <v>490******08</v>
      </c>
    </row>
    <row r="8527" spans="1:12" x14ac:dyDescent="0.25">
      <c r="A8527" s="29" t="s">
        <v>956</v>
      </c>
      <c r="B8527" s="29" t="s">
        <v>957</v>
      </c>
      <c r="C8527" s="29" t="s">
        <v>21</v>
      </c>
      <c r="D8527" s="24" t="s">
        <v>15105</v>
      </c>
      <c r="E8527" s="25" t="s">
        <v>13537</v>
      </c>
      <c r="F8527" s="30" t="s">
        <v>19</v>
      </c>
      <c r="G8527" s="30" t="s">
        <v>13496</v>
      </c>
      <c r="H8527" s="23">
        <v>0</v>
      </c>
      <c r="I8527" s="27" t="s">
        <v>13539</v>
      </c>
      <c r="J8527" s="28">
        <v>7.5</v>
      </c>
      <c r="K8527" s="17" t="str">
        <f>IF((LEN(relatorio_Ananindeua3[[#This Row],[CIF/CPF/CNPJ]])=14),relatorio_Ananindeua3[[#This Row],[CIF/CPF/CNPJ]],relatorio_Ananindeua3[[#This Row],[Coluna2]])</f>
        <v>17454167000125</v>
      </c>
      <c r="L8527" s="17" t="str">
        <f t="shared" si="133"/>
        <v>174******25</v>
      </c>
    </row>
    <row r="8528" spans="1:12" x14ac:dyDescent="0.25">
      <c r="A8528" s="29" t="s">
        <v>956</v>
      </c>
      <c r="B8528" s="29" t="s">
        <v>957</v>
      </c>
      <c r="C8528" s="29" t="s">
        <v>21</v>
      </c>
      <c r="D8528" s="24" t="s">
        <v>15106</v>
      </c>
      <c r="E8528" s="25" t="s">
        <v>13537</v>
      </c>
      <c r="F8528" s="30" t="s">
        <v>19</v>
      </c>
      <c r="G8528" s="30" t="s">
        <v>13496</v>
      </c>
      <c r="H8528" s="23">
        <v>0</v>
      </c>
      <c r="I8528" s="27" t="s">
        <v>13539</v>
      </c>
      <c r="J8528" s="28">
        <v>7.5</v>
      </c>
      <c r="K8528" s="17" t="str">
        <f>IF((LEN(relatorio_Ananindeua3[[#This Row],[CIF/CPF/CNPJ]])=14),relatorio_Ananindeua3[[#This Row],[CIF/CPF/CNPJ]],relatorio_Ananindeua3[[#This Row],[Coluna2]])</f>
        <v>17454167000125</v>
      </c>
      <c r="L8528" s="17" t="str">
        <f t="shared" si="133"/>
        <v>174******25</v>
      </c>
    </row>
    <row r="8529" spans="1:12" x14ac:dyDescent="0.25">
      <c r="A8529" s="29" t="s">
        <v>565</v>
      </c>
      <c r="B8529" s="29" t="s">
        <v>15107</v>
      </c>
      <c r="C8529" s="29" t="s">
        <v>34</v>
      </c>
      <c r="D8529" s="24" t="s">
        <v>15108</v>
      </c>
      <c r="E8529" s="25" t="s">
        <v>13537</v>
      </c>
      <c r="F8529" s="30" t="s">
        <v>16</v>
      </c>
      <c r="G8529" s="30" t="s">
        <v>13496</v>
      </c>
      <c r="H8529" s="23">
        <v>0</v>
      </c>
      <c r="I8529" s="27" t="s">
        <v>13539</v>
      </c>
      <c r="J8529" s="28" t="s">
        <v>13538</v>
      </c>
      <c r="K8529" s="17" t="str">
        <f>IF((LEN(relatorio_Ananindeua3[[#This Row],[CIF/CPF/CNPJ]])=14),relatorio_Ananindeua3[[#This Row],[CIF/CPF/CNPJ]],relatorio_Ananindeua3[[#This Row],[Coluna2]])</f>
        <v>13976274000162</v>
      </c>
      <c r="L8529" s="17" t="str">
        <f t="shared" si="133"/>
        <v>139******62</v>
      </c>
    </row>
    <row r="8530" spans="1:12" x14ac:dyDescent="0.25">
      <c r="A8530" s="29" t="s">
        <v>956</v>
      </c>
      <c r="B8530" s="29" t="s">
        <v>957</v>
      </c>
      <c r="C8530" s="29" t="s">
        <v>21</v>
      </c>
      <c r="D8530" s="24" t="s">
        <v>15109</v>
      </c>
      <c r="E8530" s="25" t="s">
        <v>13537</v>
      </c>
      <c r="F8530" s="30" t="s">
        <v>19</v>
      </c>
      <c r="G8530" s="30" t="s">
        <v>13496</v>
      </c>
      <c r="H8530" s="23">
        <v>0</v>
      </c>
      <c r="I8530" s="27" t="s">
        <v>13539</v>
      </c>
      <c r="J8530" s="28">
        <v>7.5</v>
      </c>
      <c r="K8530" s="17" t="str">
        <f>IF((LEN(relatorio_Ananindeua3[[#This Row],[CIF/CPF/CNPJ]])=14),relatorio_Ananindeua3[[#This Row],[CIF/CPF/CNPJ]],relatorio_Ananindeua3[[#This Row],[Coluna2]])</f>
        <v>17454167000125</v>
      </c>
      <c r="L8530" s="17" t="str">
        <f t="shared" ref="L8530:L8593" si="134">_xlfn.CONCAT(LEFT(A8530,3),REPT("*",6),RIGHT(A8530,2))</f>
        <v>174******25</v>
      </c>
    </row>
    <row r="8531" spans="1:12" x14ac:dyDescent="0.25">
      <c r="A8531" s="29" t="s">
        <v>956</v>
      </c>
      <c r="B8531" s="29" t="s">
        <v>957</v>
      </c>
      <c r="C8531" s="29" t="s">
        <v>21</v>
      </c>
      <c r="D8531" s="24" t="s">
        <v>15110</v>
      </c>
      <c r="E8531" s="25" t="s">
        <v>13537</v>
      </c>
      <c r="F8531" s="30" t="s">
        <v>19</v>
      </c>
      <c r="G8531" s="30" t="s">
        <v>13496</v>
      </c>
      <c r="H8531" s="23">
        <v>0</v>
      </c>
      <c r="I8531" s="27" t="s">
        <v>13539</v>
      </c>
      <c r="J8531" s="28">
        <v>7.5</v>
      </c>
      <c r="K8531" s="17" t="str">
        <f>IF((LEN(relatorio_Ananindeua3[[#This Row],[CIF/CPF/CNPJ]])=14),relatorio_Ananindeua3[[#This Row],[CIF/CPF/CNPJ]],relatorio_Ananindeua3[[#This Row],[Coluna2]])</f>
        <v>17454167000125</v>
      </c>
      <c r="L8531" s="17" t="str">
        <f t="shared" si="134"/>
        <v>174******25</v>
      </c>
    </row>
    <row r="8532" spans="1:12" x14ac:dyDescent="0.25">
      <c r="A8532" s="29" t="s">
        <v>11038</v>
      </c>
      <c r="B8532" s="29" t="s">
        <v>11039</v>
      </c>
      <c r="C8532" s="29" t="s">
        <v>34</v>
      </c>
      <c r="D8532" s="24" t="s">
        <v>15111</v>
      </c>
      <c r="E8532" s="25" t="s">
        <v>13537</v>
      </c>
      <c r="F8532" s="30" t="s">
        <v>16</v>
      </c>
      <c r="G8532" s="30" t="s">
        <v>14</v>
      </c>
      <c r="H8532" s="23">
        <v>0</v>
      </c>
      <c r="I8532" s="27" t="s">
        <v>13539</v>
      </c>
      <c r="J8532" s="28" t="s">
        <v>13538</v>
      </c>
      <c r="K8532" s="17" t="str">
        <f>IF((LEN(relatorio_Ananindeua3[[#This Row],[CIF/CPF/CNPJ]])=14),relatorio_Ananindeua3[[#This Row],[CIF/CPF/CNPJ]],relatorio_Ananindeua3[[#This Row],[Coluna2]])</f>
        <v>53652001000187</v>
      </c>
      <c r="L8532" s="17" t="str">
        <f t="shared" si="134"/>
        <v>536******87</v>
      </c>
    </row>
    <row r="8533" spans="1:12" x14ac:dyDescent="0.25">
      <c r="A8533" s="29" t="s">
        <v>15112</v>
      </c>
      <c r="B8533" s="29" t="s">
        <v>15113</v>
      </c>
      <c r="C8533" s="29" t="s">
        <v>32</v>
      </c>
      <c r="D8533" s="24" t="s">
        <v>15114</v>
      </c>
      <c r="E8533" s="25" t="s">
        <v>13537</v>
      </c>
      <c r="F8533" s="30" t="s">
        <v>16</v>
      </c>
      <c r="G8533" s="30" t="s">
        <v>14</v>
      </c>
      <c r="H8533" s="23">
        <v>0</v>
      </c>
      <c r="I8533" s="27" t="s">
        <v>13539</v>
      </c>
      <c r="J8533" s="28" t="s">
        <v>13538</v>
      </c>
      <c r="K8533" s="17" t="str">
        <f>IF((LEN(relatorio_Ananindeua3[[#This Row],[CIF/CPF/CNPJ]])=14),relatorio_Ananindeua3[[#This Row],[CIF/CPF/CNPJ]],relatorio_Ananindeua3[[#This Row],[Coluna2]])</f>
        <v>54804918000112</v>
      </c>
      <c r="L8533" s="17" t="str">
        <f t="shared" si="134"/>
        <v>548******12</v>
      </c>
    </row>
    <row r="8534" spans="1:12" x14ac:dyDescent="0.25">
      <c r="A8534" s="29" t="s">
        <v>15115</v>
      </c>
      <c r="B8534" s="29" t="s">
        <v>15116</v>
      </c>
      <c r="C8534" s="29" t="s">
        <v>32</v>
      </c>
      <c r="D8534" s="24" t="s">
        <v>15117</v>
      </c>
      <c r="E8534" s="25" t="s">
        <v>13537</v>
      </c>
      <c r="F8534" s="30" t="s">
        <v>16</v>
      </c>
      <c r="G8534" s="30" t="s">
        <v>14</v>
      </c>
      <c r="H8534" s="23">
        <v>0</v>
      </c>
      <c r="I8534" s="27" t="s">
        <v>13539</v>
      </c>
      <c r="J8534" s="28" t="s">
        <v>13538</v>
      </c>
      <c r="K8534" s="17" t="str">
        <f>IF((LEN(relatorio_Ananindeua3[[#This Row],[CIF/CPF/CNPJ]])=14),relatorio_Ananindeua3[[#This Row],[CIF/CPF/CNPJ]],relatorio_Ananindeua3[[#This Row],[Coluna2]])</f>
        <v>54805704000160</v>
      </c>
      <c r="L8534" s="17" t="str">
        <f t="shared" si="134"/>
        <v>548******60</v>
      </c>
    </row>
    <row r="8535" spans="1:12" x14ac:dyDescent="0.25">
      <c r="A8535" s="29" t="s">
        <v>15118</v>
      </c>
      <c r="B8535" s="29" t="s">
        <v>15119</v>
      </c>
      <c r="C8535" s="29" t="s">
        <v>34</v>
      </c>
      <c r="D8535" s="24" t="s">
        <v>15120</v>
      </c>
      <c r="E8535" s="25" t="s">
        <v>13537</v>
      </c>
      <c r="F8535" s="30" t="s">
        <v>16</v>
      </c>
      <c r="G8535" s="30" t="s">
        <v>14</v>
      </c>
      <c r="H8535" s="23">
        <v>0</v>
      </c>
      <c r="I8535" s="27" t="s">
        <v>13539</v>
      </c>
      <c r="J8535" s="28" t="s">
        <v>13538</v>
      </c>
      <c r="K8535" s="17" t="str">
        <f>IF((LEN(relatorio_Ananindeua3[[#This Row],[CIF/CPF/CNPJ]])=14),relatorio_Ananindeua3[[#This Row],[CIF/CPF/CNPJ]],relatorio_Ananindeua3[[#This Row],[Coluna2]])</f>
        <v>53495638000107</v>
      </c>
      <c r="L8535" s="17" t="str">
        <f t="shared" si="134"/>
        <v>534******07</v>
      </c>
    </row>
    <row r="8536" spans="1:12" x14ac:dyDescent="0.25">
      <c r="A8536" s="29" t="s">
        <v>15121</v>
      </c>
      <c r="B8536" s="29" t="s">
        <v>15122</v>
      </c>
      <c r="C8536" s="29" t="s">
        <v>32</v>
      </c>
      <c r="D8536" s="24" t="s">
        <v>15123</v>
      </c>
      <c r="E8536" s="25" t="s">
        <v>13537</v>
      </c>
      <c r="F8536" s="30" t="s">
        <v>16</v>
      </c>
      <c r="G8536" s="30" t="s">
        <v>14</v>
      </c>
      <c r="H8536" s="23">
        <v>0</v>
      </c>
      <c r="I8536" s="27" t="s">
        <v>13539</v>
      </c>
      <c r="J8536" s="28" t="s">
        <v>13538</v>
      </c>
      <c r="K8536" s="17" t="str">
        <f>IF((LEN(relatorio_Ananindeua3[[#This Row],[CIF/CPF/CNPJ]])=14),relatorio_Ananindeua3[[#This Row],[CIF/CPF/CNPJ]],relatorio_Ananindeua3[[#This Row],[Coluna2]])</f>
        <v>54802785000145</v>
      </c>
      <c r="L8536" s="17" t="str">
        <f t="shared" si="134"/>
        <v>548******45</v>
      </c>
    </row>
    <row r="8537" spans="1:12" x14ac:dyDescent="0.25">
      <c r="A8537" s="29" t="s">
        <v>15124</v>
      </c>
      <c r="B8537" s="29" t="s">
        <v>15125</v>
      </c>
      <c r="C8537" s="29" t="s">
        <v>32</v>
      </c>
      <c r="D8537" s="24" t="s">
        <v>15126</v>
      </c>
      <c r="E8537" s="25" t="s">
        <v>13537</v>
      </c>
      <c r="F8537" s="30" t="s">
        <v>16</v>
      </c>
      <c r="G8537" s="30" t="s">
        <v>14</v>
      </c>
      <c r="H8537" s="23">
        <v>0</v>
      </c>
      <c r="I8537" s="27" t="s">
        <v>13539</v>
      </c>
      <c r="J8537" s="28" t="s">
        <v>13538</v>
      </c>
      <c r="K8537" s="17" t="str">
        <f>IF((LEN(relatorio_Ananindeua3[[#This Row],[CIF/CPF/CNPJ]])=14),relatorio_Ananindeua3[[#This Row],[CIF/CPF/CNPJ]],relatorio_Ananindeua3[[#This Row],[Coluna2]])</f>
        <v>54812528000194</v>
      </c>
      <c r="L8537" s="17" t="str">
        <f t="shared" si="134"/>
        <v>548******94</v>
      </c>
    </row>
    <row r="8538" spans="1:12" x14ac:dyDescent="0.25">
      <c r="A8538" s="29" t="s">
        <v>13174</v>
      </c>
      <c r="B8538" s="29" t="s">
        <v>13175</v>
      </c>
      <c r="C8538" s="29" t="s">
        <v>34</v>
      </c>
      <c r="D8538" s="24" t="s">
        <v>15127</v>
      </c>
      <c r="E8538" s="25" t="s">
        <v>13537</v>
      </c>
      <c r="F8538" s="30" t="s">
        <v>16</v>
      </c>
      <c r="G8538" s="30" t="s">
        <v>14</v>
      </c>
      <c r="H8538" s="23">
        <v>0</v>
      </c>
      <c r="I8538" s="27" t="s">
        <v>13539</v>
      </c>
      <c r="J8538" s="28" t="s">
        <v>13538</v>
      </c>
      <c r="K8538" s="17" t="str">
        <f>IF((LEN(relatorio_Ananindeua3[[#This Row],[CIF/CPF/CNPJ]])=14),relatorio_Ananindeua3[[#This Row],[CIF/CPF/CNPJ]],relatorio_Ananindeua3[[#This Row],[Coluna2]])</f>
        <v>54428659000172</v>
      </c>
      <c r="L8538" s="17" t="str">
        <f t="shared" si="134"/>
        <v>544******72</v>
      </c>
    </row>
    <row r="8539" spans="1:12" x14ac:dyDescent="0.25">
      <c r="A8539" s="29" t="s">
        <v>8049</v>
      </c>
      <c r="B8539" s="29" t="s">
        <v>8050</v>
      </c>
      <c r="C8539" s="29" t="s">
        <v>34</v>
      </c>
      <c r="D8539" s="24" t="s">
        <v>15128</v>
      </c>
      <c r="E8539" s="25" t="s">
        <v>13537</v>
      </c>
      <c r="F8539" s="30" t="s">
        <v>16</v>
      </c>
      <c r="G8539" s="30" t="s">
        <v>14</v>
      </c>
      <c r="H8539" s="23">
        <v>0</v>
      </c>
      <c r="I8539" s="27" t="s">
        <v>13539</v>
      </c>
      <c r="J8539" s="28" t="s">
        <v>13538</v>
      </c>
      <c r="K8539" s="17" t="str">
        <f>IF((LEN(relatorio_Ananindeua3[[#This Row],[CIF/CPF/CNPJ]])=14),relatorio_Ananindeua3[[#This Row],[CIF/CPF/CNPJ]],relatorio_Ananindeua3[[#This Row],[Coluna2]])</f>
        <v>49001775000170</v>
      </c>
      <c r="L8539" s="17" t="str">
        <f t="shared" si="134"/>
        <v>490******70</v>
      </c>
    </row>
    <row r="8540" spans="1:12" x14ac:dyDescent="0.25">
      <c r="A8540" s="29" t="s">
        <v>15129</v>
      </c>
      <c r="B8540" s="29" t="s">
        <v>15130</v>
      </c>
      <c r="C8540" s="29" t="s">
        <v>32</v>
      </c>
      <c r="D8540" s="24" t="s">
        <v>15131</v>
      </c>
      <c r="E8540" s="25" t="s">
        <v>13537</v>
      </c>
      <c r="F8540" s="30" t="s">
        <v>16</v>
      </c>
      <c r="G8540" s="30" t="s">
        <v>14</v>
      </c>
      <c r="H8540" s="23">
        <v>0</v>
      </c>
      <c r="I8540" s="27" t="s">
        <v>13539</v>
      </c>
      <c r="J8540" s="28" t="s">
        <v>13538</v>
      </c>
      <c r="K8540" s="17" t="str">
        <f>IF((LEN(relatorio_Ananindeua3[[#This Row],[CIF/CPF/CNPJ]])=14),relatorio_Ananindeua3[[#This Row],[CIF/CPF/CNPJ]],relatorio_Ananindeua3[[#This Row],[Coluna2]])</f>
        <v>54805633000104</v>
      </c>
      <c r="L8540" s="17" t="str">
        <f t="shared" si="134"/>
        <v>548******04</v>
      </c>
    </row>
    <row r="8541" spans="1:12" x14ac:dyDescent="0.25">
      <c r="A8541" s="29" t="s">
        <v>14961</v>
      </c>
      <c r="B8541" s="29" t="s">
        <v>14962</v>
      </c>
      <c r="C8541" s="29" t="s">
        <v>34</v>
      </c>
      <c r="D8541" s="24" t="s">
        <v>15132</v>
      </c>
      <c r="E8541" s="25" t="s">
        <v>13537</v>
      </c>
      <c r="F8541" s="30" t="s">
        <v>16</v>
      </c>
      <c r="G8541" s="30" t="s">
        <v>14</v>
      </c>
      <c r="H8541" s="23">
        <v>0</v>
      </c>
      <c r="I8541" s="27" t="s">
        <v>13539</v>
      </c>
      <c r="J8541" s="28" t="s">
        <v>13538</v>
      </c>
      <c r="K8541" s="17" t="str">
        <f>IF((LEN(relatorio_Ananindeua3[[#This Row],[CIF/CPF/CNPJ]])=14),relatorio_Ananindeua3[[#This Row],[CIF/CPF/CNPJ]],relatorio_Ananindeua3[[#This Row],[Coluna2]])</f>
        <v>54777256000139</v>
      </c>
      <c r="L8541" s="17" t="str">
        <f t="shared" si="134"/>
        <v>547******39</v>
      </c>
    </row>
    <row r="8542" spans="1:12" x14ac:dyDescent="0.25">
      <c r="A8542" s="29" t="s">
        <v>15133</v>
      </c>
      <c r="B8542" s="29" t="s">
        <v>15134</v>
      </c>
      <c r="C8542" s="29" t="s">
        <v>34</v>
      </c>
      <c r="D8542" s="24" t="s">
        <v>15135</v>
      </c>
      <c r="E8542" s="25" t="s">
        <v>13537</v>
      </c>
      <c r="F8542" s="30" t="s">
        <v>16</v>
      </c>
      <c r="G8542" s="30" t="s">
        <v>14</v>
      </c>
      <c r="H8542" s="23">
        <v>0</v>
      </c>
      <c r="I8542" s="27" t="s">
        <v>13539</v>
      </c>
      <c r="J8542" s="28" t="s">
        <v>13538</v>
      </c>
      <c r="K8542" s="17" t="str">
        <f>IF((LEN(relatorio_Ananindeua3[[#This Row],[CIF/CPF/CNPJ]])=14),relatorio_Ananindeua3[[#This Row],[CIF/CPF/CNPJ]],relatorio_Ananindeua3[[#This Row],[Coluna2]])</f>
        <v>42755155000188</v>
      </c>
      <c r="L8542" s="17" t="str">
        <f t="shared" si="134"/>
        <v>427******88</v>
      </c>
    </row>
    <row r="8543" spans="1:12" x14ac:dyDescent="0.25">
      <c r="A8543" s="29" t="s">
        <v>15136</v>
      </c>
      <c r="B8543" s="29" t="s">
        <v>15137</v>
      </c>
      <c r="C8543" s="29" t="s">
        <v>32</v>
      </c>
      <c r="D8543" s="24" t="s">
        <v>15138</v>
      </c>
      <c r="E8543" s="25" t="s">
        <v>13537</v>
      </c>
      <c r="F8543" s="30" t="s">
        <v>16</v>
      </c>
      <c r="G8543" s="30" t="s">
        <v>14</v>
      </c>
      <c r="H8543" s="23">
        <v>0</v>
      </c>
      <c r="I8543" s="27" t="s">
        <v>13539</v>
      </c>
      <c r="J8543" s="28" t="s">
        <v>13538</v>
      </c>
      <c r="K8543" s="17" t="str">
        <f>IF((LEN(relatorio_Ananindeua3[[#This Row],[CIF/CPF/CNPJ]])=14),relatorio_Ananindeua3[[#This Row],[CIF/CPF/CNPJ]],relatorio_Ananindeua3[[#This Row],[Coluna2]])</f>
        <v>54810470000140</v>
      </c>
      <c r="L8543" s="17" t="str">
        <f t="shared" si="134"/>
        <v>548******40</v>
      </c>
    </row>
    <row r="8544" spans="1:12" x14ac:dyDescent="0.25">
      <c r="A8544" s="29" t="s">
        <v>15028</v>
      </c>
      <c r="B8544" s="29" t="s">
        <v>15029</v>
      </c>
      <c r="C8544" s="29" t="s">
        <v>34</v>
      </c>
      <c r="D8544" s="24" t="s">
        <v>15139</v>
      </c>
      <c r="E8544" s="25" t="s">
        <v>13537</v>
      </c>
      <c r="F8544" s="30" t="s">
        <v>16</v>
      </c>
      <c r="G8544" s="30" t="s">
        <v>14</v>
      </c>
      <c r="H8544" s="23">
        <v>0</v>
      </c>
      <c r="I8544" s="27" t="s">
        <v>13539</v>
      </c>
      <c r="J8544" s="28" t="s">
        <v>13538</v>
      </c>
      <c r="K8544" s="17" t="str">
        <f>IF((LEN(relatorio_Ananindeua3[[#This Row],[CIF/CPF/CNPJ]])=14),relatorio_Ananindeua3[[#This Row],[CIF/CPF/CNPJ]],relatorio_Ananindeua3[[#This Row],[Coluna2]])</f>
        <v>54785533000155</v>
      </c>
      <c r="L8544" s="17" t="str">
        <f t="shared" si="134"/>
        <v>547******55</v>
      </c>
    </row>
    <row r="8545" spans="1:12" x14ac:dyDescent="0.25">
      <c r="A8545" s="29" t="s">
        <v>15140</v>
      </c>
      <c r="B8545" s="29" t="s">
        <v>15141</v>
      </c>
      <c r="C8545" s="29" t="s">
        <v>32</v>
      </c>
      <c r="D8545" s="24" t="s">
        <v>15142</v>
      </c>
      <c r="E8545" s="25" t="s">
        <v>13537</v>
      </c>
      <c r="F8545" s="30" t="s">
        <v>16</v>
      </c>
      <c r="G8545" s="30" t="s">
        <v>14</v>
      </c>
      <c r="H8545" s="23">
        <v>0</v>
      </c>
      <c r="I8545" s="27" t="s">
        <v>13539</v>
      </c>
      <c r="J8545" s="28" t="s">
        <v>13538</v>
      </c>
      <c r="K8545" s="17" t="str">
        <f>IF((LEN(relatorio_Ananindeua3[[#This Row],[CIF/CPF/CNPJ]])=14),relatorio_Ananindeua3[[#This Row],[CIF/CPF/CNPJ]],relatorio_Ananindeua3[[#This Row],[Coluna2]])</f>
        <v>54809915000171</v>
      </c>
      <c r="L8545" s="17" t="str">
        <f t="shared" si="134"/>
        <v>548******71</v>
      </c>
    </row>
    <row r="8546" spans="1:12" x14ac:dyDescent="0.25">
      <c r="A8546" s="29" t="s">
        <v>15143</v>
      </c>
      <c r="B8546" s="29" t="s">
        <v>15144</v>
      </c>
      <c r="C8546" s="29" t="s">
        <v>34</v>
      </c>
      <c r="D8546" s="24" t="s">
        <v>15145</v>
      </c>
      <c r="E8546" s="25" t="s">
        <v>13537</v>
      </c>
      <c r="F8546" s="30" t="s">
        <v>16</v>
      </c>
      <c r="G8546" s="30" t="s">
        <v>14</v>
      </c>
      <c r="H8546" s="23">
        <v>0</v>
      </c>
      <c r="I8546" s="27" t="s">
        <v>13539</v>
      </c>
      <c r="J8546" s="28" t="s">
        <v>13538</v>
      </c>
      <c r="K8546" s="17" t="str">
        <f>IF((LEN(relatorio_Ananindeua3[[#This Row],[CIF/CPF/CNPJ]])=14),relatorio_Ananindeua3[[#This Row],[CIF/CPF/CNPJ]],relatorio_Ananindeua3[[#This Row],[Coluna2]])</f>
        <v>47559365000114</v>
      </c>
      <c r="L8546" s="17" t="str">
        <f t="shared" si="134"/>
        <v>475******14</v>
      </c>
    </row>
    <row r="8547" spans="1:12" x14ac:dyDescent="0.25">
      <c r="A8547" s="29" t="s">
        <v>15146</v>
      </c>
      <c r="B8547" s="29" t="s">
        <v>15147</v>
      </c>
      <c r="C8547" s="29" t="s">
        <v>32</v>
      </c>
      <c r="D8547" s="24" t="s">
        <v>15148</v>
      </c>
      <c r="E8547" s="25" t="s">
        <v>13537</v>
      </c>
      <c r="F8547" s="30" t="s">
        <v>16</v>
      </c>
      <c r="G8547" s="30" t="s">
        <v>14</v>
      </c>
      <c r="H8547" s="23">
        <v>0</v>
      </c>
      <c r="I8547" s="27" t="s">
        <v>13539</v>
      </c>
      <c r="J8547" s="28" t="s">
        <v>13538</v>
      </c>
      <c r="K8547" s="17" t="str">
        <f>IF((LEN(relatorio_Ananindeua3[[#This Row],[CIF/CPF/CNPJ]])=14),relatorio_Ananindeua3[[#This Row],[CIF/CPF/CNPJ]],relatorio_Ananindeua3[[#This Row],[Coluna2]])</f>
        <v>54805509000130</v>
      </c>
      <c r="L8547" s="17" t="str">
        <f t="shared" si="134"/>
        <v>548******30</v>
      </c>
    </row>
    <row r="8548" spans="1:12" x14ac:dyDescent="0.25">
      <c r="A8548" s="29" t="s">
        <v>8370</v>
      </c>
      <c r="B8548" s="29" t="s">
        <v>8371</v>
      </c>
      <c r="C8548" s="29" t="s">
        <v>34</v>
      </c>
      <c r="D8548" s="24" t="s">
        <v>15149</v>
      </c>
      <c r="E8548" s="25" t="s">
        <v>13537</v>
      </c>
      <c r="F8548" s="30" t="s">
        <v>16</v>
      </c>
      <c r="G8548" s="30" t="s">
        <v>14</v>
      </c>
      <c r="H8548" s="23">
        <v>0</v>
      </c>
      <c r="I8548" s="27" t="s">
        <v>13539</v>
      </c>
      <c r="J8548" s="28" t="s">
        <v>13538</v>
      </c>
      <c r="K8548" s="17" t="str">
        <f>IF((LEN(relatorio_Ananindeua3[[#This Row],[CIF/CPF/CNPJ]])=14),relatorio_Ananindeua3[[#This Row],[CIF/CPF/CNPJ]],relatorio_Ananindeua3[[#This Row],[Coluna2]])</f>
        <v>49701178000159</v>
      </c>
      <c r="L8548" s="17" t="str">
        <f t="shared" si="134"/>
        <v>497******59</v>
      </c>
    </row>
    <row r="8549" spans="1:12" x14ac:dyDescent="0.25">
      <c r="A8549" s="29" t="s">
        <v>15150</v>
      </c>
      <c r="B8549" s="29" t="s">
        <v>15151</v>
      </c>
      <c r="C8549" s="29" t="s">
        <v>32</v>
      </c>
      <c r="D8549" s="24" t="s">
        <v>15152</v>
      </c>
      <c r="E8549" s="25" t="s">
        <v>13537</v>
      </c>
      <c r="F8549" s="30" t="s">
        <v>16</v>
      </c>
      <c r="G8549" s="30" t="s">
        <v>14</v>
      </c>
      <c r="H8549" s="23">
        <v>0</v>
      </c>
      <c r="I8549" s="27" t="s">
        <v>13539</v>
      </c>
      <c r="J8549" s="28" t="s">
        <v>13538</v>
      </c>
      <c r="K8549" s="17" t="str">
        <f>IF((LEN(relatorio_Ananindeua3[[#This Row],[CIF/CPF/CNPJ]])=14),relatorio_Ananindeua3[[#This Row],[CIF/CPF/CNPJ]],relatorio_Ananindeua3[[#This Row],[Coluna2]])</f>
        <v>54809582000180</v>
      </c>
      <c r="L8549" s="17" t="str">
        <f t="shared" si="134"/>
        <v>548******80</v>
      </c>
    </row>
    <row r="8550" spans="1:12" x14ac:dyDescent="0.25">
      <c r="A8550" s="29" t="s">
        <v>15153</v>
      </c>
      <c r="B8550" s="29" t="s">
        <v>15154</v>
      </c>
      <c r="C8550" s="29" t="s">
        <v>32</v>
      </c>
      <c r="D8550" s="24" t="s">
        <v>15155</v>
      </c>
      <c r="E8550" s="25" t="s">
        <v>13537</v>
      </c>
      <c r="F8550" s="30" t="s">
        <v>16</v>
      </c>
      <c r="G8550" s="30" t="s">
        <v>14</v>
      </c>
      <c r="H8550" s="23">
        <v>0</v>
      </c>
      <c r="I8550" s="27" t="s">
        <v>13539</v>
      </c>
      <c r="J8550" s="28" t="s">
        <v>13538</v>
      </c>
      <c r="K8550" s="17" t="str">
        <f>IF((LEN(relatorio_Ananindeua3[[#This Row],[CIF/CPF/CNPJ]])=14),relatorio_Ananindeua3[[#This Row],[CIF/CPF/CNPJ]],relatorio_Ananindeua3[[#This Row],[Coluna2]])</f>
        <v>54804660000154</v>
      </c>
      <c r="L8550" s="17" t="str">
        <f t="shared" si="134"/>
        <v>548******54</v>
      </c>
    </row>
    <row r="8551" spans="1:12" x14ac:dyDescent="0.25">
      <c r="A8551" s="29" t="s">
        <v>15156</v>
      </c>
      <c r="B8551" s="29" t="s">
        <v>15157</v>
      </c>
      <c r="C8551" s="29" t="s">
        <v>32</v>
      </c>
      <c r="D8551" s="24" t="s">
        <v>15158</v>
      </c>
      <c r="E8551" s="25" t="s">
        <v>13537</v>
      </c>
      <c r="F8551" s="30" t="s">
        <v>16</v>
      </c>
      <c r="G8551" s="30" t="s">
        <v>14</v>
      </c>
      <c r="H8551" s="23">
        <v>0</v>
      </c>
      <c r="I8551" s="27" t="s">
        <v>13539</v>
      </c>
      <c r="J8551" s="28" t="s">
        <v>13538</v>
      </c>
      <c r="K8551" s="17" t="str">
        <f>IF((LEN(relatorio_Ananindeua3[[#This Row],[CIF/CPF/CNPJ]])=14),relatorio_Ananindeua3[[#This Row],[CIF/CPF/CNPJ]],relatorio_Ananindeua3[[#This Row],[Coluna2]])</f>
        <v>54804916000123</v>
      </c>
      <c r="L8551" s="17" t="str">
        <f t="shared" si="134"/>
        <v>548******23</v>
      </c>
    </row>
    <row r="8552" spans="1:12" x14ac:dyDescent="0.25">
      <c r="A8552" s="29" t="s">
        <v>15159</v>
      </c>
      <c r="B8552" s="29" t="s">
        <v>15160</v>
      </c>
      <c r="C8552" s="29" t="s">
        <v>32</v>
      </c>
      <c r="D8552" s="24" t="s">
        <v>15161</v>
      </c>
      <c r="E8552" s="25" t="s">
        <v>13537</v>
      </c>
      <c r="F8552" s="30" t="s">
        <v>16</v>
      </c>
      <c r="G8552" s="30" t="s">
        <v>14</v>
      </c>
      <c r="H8552" s="23">
        <v>0</v>
      </c>
      <c r="I8552" s="27" t="s">
        <v>13539</v>
      </c>
      <c r="J8552" s="28" t="s">
        <v>13538</v>
      </c>
      <c r="K8552" s="17" t="str">
        <f>IF((LEN(relatorio_Ananindeua3[[#This Row],[CIF/CPF/CNPJ]])=14),relatorio_Ananindeua3[[#This Row],[CIF/CPF/CNPJ]],relatorio_Ananindeua3[[#This Row],[Coluna2]])</f>
        <v>54813011000110</v>
      </c>
      <c r="L8552" s="17" t="str">
        <f t="shared" si="134"/>
        <v>548******10</v>
      </c>
    </row>
    <row r="8553" spans="1:12" x14ac:dyDescent="0.25">
      <c r="A8553" s="29" t="s">
        <v>15162</v>
      </c>
      <c r="B8553" s="29" t="s">
        <v>15163</v>
      </c>
      <c r="C8553" s="29" t="s">
        <v>32</v>
      </c>
      <c r="D8553" s="24" t="s">
        <v>15164</v>
      </c>
      <c r="E8553" s="25" t="s">
        <v>13537</v>
      </c>
      <c r="F8553" s="30" t="s">
        <v>16</v>
      </c>
      <c r="G8553" s="30" t="s">
        <v>14</v>
      </c>
      <c r="H8553" s="23">
        <v>0</v>
      </c>
      <c r="I8553" s="27" t="s">
        <v>13539</v>
      </c>
      <c r="J8553" s="28" t="s">
        <v>13538</v>
      </c>
      <c r="K8553" s="17" t="str">
        <f>IF((LEN(relatorio_Ananindeua3[[#This Row],[CIF/CPF/CNPJ]])=14),relatorio_Ananindeua3[[#This Row],[CIF/CPF/CNPJ]],relatorio_Ananindeua3[[#This Row],[Coluna2]])</f>
        <v>54813088000190</v>
      </c>
      <c r="L8553" s="17" t="str">
        <f t="shared" si="134"/>
        <v>548******90</v>
      </c>
    </row>
    <row r="8554" spans="1:12" x14ac:dyDescent="0.25">
      <c r="A8554" s="29" t="s">
        <v>15165</v>
      </c>
      <c r="B8554" s="29" t="s">
        <v>15166</v>
      </c>
      <c r="C8554" s="29" t="s">
        <v>32</v>
      </c>
      <c r="D8554" s="24" t="s">
        <v>15167</v>
      </c>
      <c r="E8554" s="25" t="s">
        <v>13537</v>
      </c>
      <c r="F8554" s="30" t="s">
        <v>16</v>
      </c>
      <c r="G8554" s="30" t="s">
        <v>14</v>
      </c>
      <c r="H8554" s="23">
        <v>0</v>
      </c>
      <c r="I8554" s="27" t="s">
        <v>13539</v>
      </c>
      <c r="J8554" s="28" t="s">
        <v>13538</v>
      </c>
      <c r="K8554" s="17" t="str">
        <f>IF((LEN(relatorio_Ananindeua3[[#This Row],[CIF/CPF/CNPJ]])=14),relatorio_Ananindeua3[[#This Row],[CIF/CPF/CNPJ]],relatorio_Ananindeua3[[#This Row],[Coluna2]])</f>
        <v>54808058000195</v>
      </c>
      <c r="L8554" s="17" t="str">
        <f t="shared" si="134"/>
        <v>548******95</v>
      </c>
    </row>
    <row r="8555" spans="1:12" x14ac:dyDescent="0.25">
      <c r="A8555" s="29" t="s">
        <v>15168</v>
      </c>
      <c r="B8555" s="29" t="s">
        <v>15169</v>
      </c>
      <c r="C8555" s="29" t="s">
        <v>34</v>
      </c>
      <c r="D8555" s="24" t="s">
        <v>15170</v>
      </c>
      <c r="E8555" s="25" t="s">
        <v>13537</v>
      </c>
      <c r="F8555" s="30" t="s">
        <v>16</v>
      </c>
      <c r="G8555" s="30" t="s">
        <v>14</v>
      </c>
      <c r="H8555" s="23">
        <v>0</v>
      </c>
      <c r="I8555" s="27" t="s">
        <v>13539</v>
      </c>
      <c r="J8555" s="28" t="s">
        <v>13538</v>
      </c>
      <c r="K8555" s="17" t="str">
        <f>IF((LEN(relatorio_Ananindeua3[[#This Row],[CIF/CPF/CNPJ]])=14),relatorio_Ananindeua3[[#This Row],[CIF/CPF/CNPJ]],relatorio_Ananindeua3[[#This Row],[Coluna2]])</f>
        <v>50614215000170</v>
      </c>
      <c r="L8555" s="17" t="str">
        <f t="shared" si="134"/>
        <v>506******70</v>
      </c>
    </row>
    <row r="8556" spans="1:12" x14ac:dyDescent="0.25">
      <c r="A8556" s="29" t="s">
        <v>15171</v>
      </c>
      <c r="B8556" s="29" t="s">
        <v>15172</v>
      </c>
      <c r="C8556" s="29" t="s">
        <v>34</v>
      </c>
      <c r="D8556" s="24" t="s">
        <v>15173</v>
      </c>
      <c r="E8556" s="25" t="s">
        <v>13537</v>
      </c>
      <c r="F8556" s="30" t="s">
        <v>16</v>
      </c>
      <c r="G8556" s="30" t="s">
        <v>14</v>
      </c>
      <c r="H8556" s="23">
        <v>0</v>
      </c>
      <c r="I8556" s="27" t="s">
        <v>13539</v>
      </c>
      <c r="J8556" s="28" t="s">
        <v>13538</v>
      </c>
      <c r="K8556" s="17" t="str">
        <f>IF((LEN(relatorio_Ananindeua3[[#This Row],[CIF/CPF/CNPJ]])=14),relatorio_Ananindeua3[[#This Row],[CIF/CPF/CNPJ]],relatorio_Ananindeua3[[#This Row],[Coluna2]])</f>
        <v>37785776000174</v>
      </c>
      <c r="L8556" s="17" t="str">
        <f t="shared" si="134"/>
        <v>377******74</v>
      </c>
    </row>
    <row r="8557" spans="1:12" x14ac:dyDescent="0.25">
      <c r="A8557" s="29" t="s">
        <v>15174</v>
      </c>
      <c r="B8557" s="29" t="s">
        <v>15175</v>
      </c>
      <c r="C8557" s="29" t="s">
        <v>32</v>
      </c>
      <c r="D8557" s="24" t="s">
        <v>15176</v>
      </c>
      <c r="E8557" s="25" t="s">
        <v>13537</v>
      </c>
      <c r="F8557" s="30" t="s">
        <v>16</v>
      </c>
      <c r="G8557" s="30" t="s">
        <v>14</v>
      </c>
      <c r="H8557" s="23">
        <v>0</v>
      </c>
      <c r="I8557" s="27" t="s">
        <v>13539</v>
      </c>
      <c r="J8557" s="28" t="s">
        <v>13538</v>
      </c>
      <c r="K8557" s="17" t="str">
        <f>IF((LEN(relatorio_Ananindeua3[[#This Row],[CIF/CPF/CNPJ]])=14),relatorio_Ananindeua3[[#This Row],[CIF/CPF/CNPJ]],relatorio_Ananindeua3[[#This Row],[Coluna2]])</f>
        <v>54811107000149</v>
      </c>
      <c r="L8557" s="17" t="str">
        <f t="shared" si="134"/>
        <v>548******49</v>
      </c>
    </row>
    <row r="8558" spans="1:12" x14ac:dyDescent="0.25">
      <c r="A8558" s="29" t="s">
        <v>15100</v>
      </c>
      <c r="B8558" s="29" t="s">
        <v>15101</v>
      </c>
      <c r="C8558" s="29" t="s">
        <v>34</v>
      </c>
      <c r="D8558" s="24" t="s">
        <v>15177</v>
      </c>
      <c r="E8558" s="25" t="s">
        <v>13537</v>
      </c>
      <c r="F8558" s="30" t="s">
        <v>16</v>
      </c>
      <c r="G8558" s="30" t="s">
        <v>14</v>
      </c>
      <c r="H8558" s="23">
        <v>0</v>
      </c>
      <c r="I8558" s="27" t="s">
        <v>13539</v>
      </c>
      <c r="J8558" s="28" t="s">
        <v>13538</v>
      </c>
      <c r="K8558" s="17" t="str">
        <f>IF((LEN(relatorio_Ananindeua3[[#This Row],[CIF/CPF/CNPJ]])=14),relatorio_Ananindeua3[[#This Row],[CIF/CPF/CNPJ]],relatorio_Ananindeua3[[#This Row],[Coluna2]])</f>
        <v>54791615000102</v>
      </c>
      <c r="L8558" s="17" t="str">
        <f t="shared" si="134"/>
        <v>547******02</v>
      </c>
    </row>
    <row r="8559" spans="1:12" x14ac:dyDescent="0.25">
      <c r="A8559" s="29" t="s">
        <v>15178</v>
      </c>
      <c r="B8559" s="29" t="s">
        <v>15179</v>
      </c>
      <c r="C8559" s="29" t="s">
        <v>32</v>
      </c>
      <c r="D8559" s="24" t="s">
        <v>15180</v>
      </c>
      <c r="E8559" s="25" t="s">
        <v>13537</v>
      </c>
      <c r="F8559" s="30" t="s">
        <v>16</v>
      </c>
      <c r="G8559" s="30" t="s">
        <v>14</v>
      </c>
      <c r="H8559" s="23">
        <v>0</v>
      </c>
      <c r="I8559" s="27" t="s">
        <v>13539</v>
      </c>
      <c r="J8559" s="28" t="s">
        <v>13538</v>
      </c>
      <c r="K8559" s="17" t="str">
        <f>IF((LEN(relatorio_Ananindeua3[[#This Row],[CIF/CPF/CNPJ]])=14),relatorio_Ananindeua3[[#This Row],[CIF/CPF/CNPJ]],relatorio_Ananindeua3[[#This Row],[Coluna2]])</f>
        <v>54805085000104</v>
      </c>
      <c r="L8559" s="17" t="str">
        <f t="shared" si="134"/>
        <v>548******04</v>
      </c>
    </row>
    <row r="8560" spans="1:12" x14ac:dyDescent="0.25">
      <c r="A8560" s="29" t="s">
        <v>15181</v>
      </c>
      <c r="B8560" s="29" t="s">
        <v>15182</v>
      </c>
      <c r="C8560" s="29" t="s">
        <v>32</v>
      </c>
      <c r="D8560" s="24" t="s">
        <v>15183</v>
      </c>
      <c r="E8560" s="25" t="s">
        <v>13537</v>
      </c>
      <c r="F8560" s="30" t="s">
        <v>16</v>
      </c>
      <c r="G8560" s="30" t="s">
        <v>14</v>
      </c>
      <c r="H8560" s="23">
        <v>0</v>
      </c>
      <c r="I8560" s="27" t="s">
        <v>13539</v>
      </c>
      <c r="J8560" s="28" t="s">
        <v>13538</v>
      </c>
      <c r="K8560" s="17" t="str">
        <f>IF((LEN(relatorio_Ananindeua3[[#This Row],[CIF/CPF/CNPJ]])=14),relatorio_Ananindeua3[[#This Row],[CIF/CPF/CNPJ]],relatorio_Ananindeua3[[#This Row],[Coluna2]])</f>
        <v>54807786000182</v>
      </c>
      <c r="L8560" s="17" t="str">
        <f t="shared" si="134"/>
        <v>548******82</v>
      </c>
    </row>
    <row r="8561" spans="1:12" x14ac:dyDescent="0.25">
      <c r="A8561" s="29" t="s">
        <v>11092</v>
      </c>
      <c r="B8561" s="29" t="s">
        <v>11093</v>
      </c>
      <c r="C8561" s="29" t="s">
        <v>34</v>
      </c>
      <c r="D8561" s="24" t="s">
        <v>15184</v>
      </c>
      <c r="E8561" s="25" t="s">
        <v>13537</v>
      </c>
      <c r="F8561" s="30" t="s">
        <v>16</v>
      </c>
      <c r="G8561" s="30" t="s">
        <v>14</v>
      </c>
      <c r="H8561" s="23">
        <v>0</v>
      </c>
      <c r="I8561" s="27" t="s">
        <v>13539</v>
      </c>
      <c r="J8561" s="28" t="s">
        <v>13538</v>
      </c>
      <c r="K8561" s="17" t="str">
        <f>IF((LEN(relatorio_Ananindeua3[[#This Row],[CIF/CPF/CNPJ]])=14),relatorio_Ananindeua3[[#This Row],[CIF/CPF/CNPJ]],relatorio_Ananindeua3[[#This Row],[Coluna2]])</f>
        <v>53673436000108</v>
      </c>
      <c r="L8561" s="17" t="str">
        <f t="shared" si="134"/>
        <v>536******08</v>
      </c>
    </row>
    <row r="8562" spans="1:12" x14ac:dyDescent="0.25">
      <c r="A8562" s="29" t="s">
        <v>15185</v>
      </c>
      <c r="B8562" s="29" t="s">
        <v>15186</v>
      </c>
      <c r="C8562" s="29" t="s">
        <v>34</v>
      </c>
      <c r="D8562" s="24" t="s">
        <v>15187</v>
      </c>
      <c r="E8562" s="25" t="s">
        <v>13537</v>
      </c>
      <c r="F8562" s="30" t="s">
        <v>16</v>
      </c>
      <c r="G8562" s="30" t="s">
        <v>14</v>
      </c>
      <c r="H8562" s="23">
        <v>0</v>
      </c>
      <c r="I8562" s="27" t="s">
        <v>13539</v>
      </c>
      <c r="J8562" s="28" t="s">
        <v>13538</v>
      </c>
      <c r="K8562" s="17" t="str">
        <f>IF((LEN(relatorio_Ananindeua3[[#This Row],[CIF/CPF/CNPJ]])=14),relatorio_Ananindeua3[[#This Row],[CIF/CPF/CNPJ]],relatorio_Ananindeua3[[#This Row],[Coluna2]])</f>
        <v>36998089000174</v>
      </c>
      <c r="L8562" s="17" t="str">
        <f t="shared" si="134"/>
        <v>369******74</v>
      </c>
    </row>
    <row r="8563" spans="1:12" x14ac:dyDescent="0.25">
      <c r="A8563" s="29" t="s">
        <v>15188</v>
      </c>
      <c r="B8563" s="29" t="s">
        <v>15189</v>
      </c>
      <c r="C8563" s="29" t="s">
        <v>32</v>
      </c>
      <c r="D8563" s="24" t="s">
        <v>15190</v>
      </c>
      <c r="E8563" s="25" t="s">
        <v>13537</v>
      </c>
      <c r="F8563" s="30" t="s">
        <v>16</v>
      </c>
      <c r="G8563" s="30" t="s">
        <v>14</v>
      </c>
      <c r="H8563" s="23">
        <v>0</v>
      </c>
      <c r="I8563" s="27" t="s">
        <v>13539</v>
      </c>
      <c r="J8563" s="28" t="s">
        <v>13538</v>
      </c>
      <c r="K8563" s="17" t="str">
        <f>IF((LEN(relatorio_Ananindeua3[[#This Row],[CIF/CPF/CNPJ]])=14),relatorio_Ananindeua3[[#This Row],[CIF/CPF/CNPJ]],relatorio_Ananindeua3[[#This Row],[Coluna2]])</f>
        <v>54808937000117</v>
      </c>
      <c r="L8563" s="17" t="str">
        <f t="shared" si="134"/>
        <v>548******17</v>
      </c>
    </row>
    <row r="8564" spans="1:12" x14ac:dyDescent="0.25">
      <c r="A8564" s="29" t="s">
        <v>1291</v>
      </c>
      <c r="B8564" s="29" t="s">
        <v>1292</v>
      </c>
      <c r="C8564" s="29" t="s">
        <v>34</v>
      </c>
      <c r="D8564" s="24" t="s">
        <v>15191</v>
      </c>
      <c r="E8564" s="25" t="s">
        <v>13537</v>
      </c>
      <c r="F8564" s="30" t="s">
        <v>16</v>
      </c>
      <c r="G8564" s="30" t="s">
        <v>14</v>
      </c>
      <c r="H8564" s="23">
        <v>0</v>
      </c>
      <c r="I8564" s="27" t="s">
        <v>13539</v>
      </c>
      <c r="J8564" s="28" t="s">
        <v>13538</v>
      </c>
      <c r="K8564" s="17" t="str">
        <f>IF((LEN(relatorio_Ananindeua3[[#This Row],[CIF/CPF/CNPJ]])=14),relatorio_Ananindeua3[[#This Row],[CIF/CPF/CNPJ]],relatorio_Ananindeua3[[#This Row],[Coluna2]])</f>
        <v>20100834000186</v>
      </c>
      <c r="L8564" s="17" t="str">
        <f t="shared" si="134"/>
        <v>201******86</v>
      </c>
    </row>
    <row r="8565" spans="1:12" x14ac:dyDescent="0.25">
      <c r="A8565" s="29" t="s">
        <v>15192</v>
      </c>
      <c r="B8565" s="29" t="s">
        <v>15193</v>
      </c>
      <c r="C8565" s="29" t="s">
        <v>32</v>
      </c>
      <c r="D8565" s="24" t="s">
        <v>15194</v>
      </c>
      <c r="E8565" s="25" t="s">
        <v>13537</v>
      </c>
      <c r="F8565" s="30" t="s">
        <v>16</v>
      </c>
      <c r="G8565" s="30" t="s">
        <v>14</v>
      </c>
      <c r="H8565" s="23">
        <v>0</v>
      </c>
      <c r="I8565" s="27" t="s">
        <v>13539</v>
      </c>
      <c r="J8565" s="28" t="s">
        <v>13538</v>
      </c>
      <c r="K8565" s="17" t="str">
        <f>IF((LEN(relatorio_Ananindeua3[[#This Row],[CIF/CPF/CNPJ]])=14),relatorio_Ananindeua3[[#This Row],[CIF/CPF/CNPJ]],relatorio_Ananindeua3[[#This Row],[Coluna2]])</f>
        <v>54802522000136</v>
      </c>
      <c r="L8565" s="17" t="str">
        <f t="shared" si="134"/>
        <v>548******36</v>
      </c>
    </row>
    <row r="8566" spans="1:12" x14ac:dyDescent="0.25">
      <c r="A8566" s="29" t="s">
        <v>15195</v>
      </c>
      <c r="B8566" s="29" t="s">
        <v>15196</v>
      </c>
      <c r="C8566" s="29" t="s">
        <v>32</v>
      </c>
      <c r="D8566" s="24" t="s">
        <v>15197</v>
      </c>
      <c r="E8566" s="25" t="s">
        <v>13537</v>
      </c>
      <c r="F8566" s="30" t="s">
        <v>16</v>
      </c>
      <c r="G8566" s="30" t="s">
        <v>14</v>
      </c>
      <c r="H8566" s="23">
        <v>0</v>
      </c>
      <c r="I8566" s="27" t="s">
        <v>13539</v>
      </c>
      <c r="J8566" s="28" t="s">
        <v>13538</v>
      </c>
      <c r="K8566" s="17" t="str">
        <f>IF((LEN(relatorio_Ananindeua3[[#This Row],[CIF/CPF/CNPJ]])=14),relatorio_Ananindeua3[[#This Row],[CIF/CPF/CNPJ]],relatorio_Ananindeua3[[#This Row],[Coluna2]])</f>
        <v>54802777000107</v>
      </c>
      <c r="L8566" s="17" t="str">
        <f t="shared" si="134"/>
        <v>548******07</v>
      </c>
    </row>
    <row r="8567" spans="1:12" x14ac:dyDescent="0.25">
      <c r="A8567" s="29" t="s">
        <v>15198</v>
      </c>
      <c r="B8567" s="29" t="s">
        <v>15199</v>
      </c>
      <c r="C8567" s="29" t="s">
        <v>32</v>
      </c>
      <c r="D8567" s="24" t="s">
        <v>15200</v>
      </c>
      <c r="E8567" s="25" t="s">
        <v>13537</v>
      </c>
      <c r="F8567" s="30" t="s">
        <v>16</v>
      </c>
      <c r="G8567" s="30" t="s">
        <v>14</v>
      </c>
      <c r="H8567" s="23">
        <v>0</v>
      </c>
      <c r="I8567" s="27" t="s">
        <v>13539</v>
      </c>
      <c r="J8567" s="28" t="s">
        <v>13538</v>
      </c>
      <c r="K8567" s="17" t="str">
        <f>IF((LEN(relatorio_Ananindeua3[[#This Row],[CIF/CPF/CNPJ]])=14),relatorio_Ananindeua3[[#This Row],[CIF/CPF/CNPJ]],relatorio_Ananindeua3[[#This Row],[Coluna2]])</f>
        <v>54812802000125</v>
      </c>
      <c r="L8567" s="17" t="str">
        <f t="shared" si="134"/>
        <v>548******25</v>
      </c>
    </row>
    <row r="8568" spans="1:12" x14ac:dyDescent="0.25">
      <c r="A8568" s="29" t="s">
        <v>15201</v>
      </c>
      <c r="B8568" s="29" t="s">
        <v>15202</v>
      </c>
      <c r="C8568" s="29" t="s">
        <v>32</v>
      </c>
      <c r="D8568" s="24" t="s">
        <v>15203</v>
      </c>
      <c r="E8568" s="25" t="s">
        <v>13537</v>
      </c>
      <c r="F8568" s="30" t="s">
        <v>16</v>
      </c>
      <c r="G8568" s="30" t="s">
        <v>14</v>
      </c>
      <c r="H8568" s="23">
        <v>0</v>
      </c>
      <c r="I8568" s="27" t="s">
        <v>13539</v>
      </c>
      <c r="J8568" s="28" t="s">
        <v>13538</v>
      </c>
      <c r="K8568" s="17" t="str">
        <f>IF((LEN(relatorio_Ananindeua3[[#This Row],[CIF/CPF/CNPJ]])=14),relatorio_Ananindeua3[[#This Row],[CIF/CPF/CNPJ]],relatorio_Ananindeua3[[#This Row],[Coluna2]])</f>
        <v>54815024000128</v>
      </c>
      <c r="L8568" s="17" t="str">
        <f t="shared" si="134"/>
        <v>548******28</v>
      </c>
    </row>
    <row r="8569" spans="1:12" x14ac:dyDescent="0.25">
      <c r="A8569" s="29" t="s">
        <v>15204</v>
      </c>
      <c r="B8569" s="29" t="s">
        <v>15205</v>
      </c>
      <c r="C8569" s="29" t="s">
        <v>32</v>
      </c>
      <c r="D8569" s="24" t="s">
        <v>15206</v>
      </c>
      <c r="E8569" s="25" t="s">
        <v>13537</v>
      </c>
      <c r="F8569" s="30" t="s">
        <v>16</v>
      </c>
      <c r="G8569" s="30" t="s">
        <v>14</v>
      </c>
      <c r="H8569" s="23">
        <v>0</v>
      </c>
      <c r="I8569" s="27" t="s">
        <v>13539</v>
      </c>
      <c r="J8569" s="28" t="s">
        <v>13538</v>
      </c>
      <c r="K8569" s="17" t="str">
        <f>IF((LEN(relatorio_Ananindeua3[[#This Row],[CIF/CPF/CNPJ]])=14),relatorio_Ananindeua3[[#This Row],[CIF/CPF/CNPJ]],relatorio_Ananindeua3[[#This Row],[Coluna2]])</f>
        <v>54818637000119</v>
      </c>
      <c r="L8569" s="17" t="str">
        <f t="shared" si="134"/>
        <v>548******19</v>
      </c>
    </row>
    <row r="8570" spans="1:12" x14ac:dyDescent="0.25">
      <c r="A8570" s="29" t="s">
        <v>15207</v>
      </c>
      <c r="B8570" s="29" t="s">
        <v>15208</v>
      </c>
      <c r="C8570" s="29" t="s">
        <v>32</v>
      </c>
      <c r="D8570" s="24" t="s">
        <v>15209</v>
      </c>
      <c r="E8570" s="25" t="s">
        <v>13537</v>
      </c>
      <c r="F8570" s="30" t="s">
        <v>16</v>
      </c>
      <c r="G8570" s="30" t="s">
        <v>14</v>
      </c>
      <c r="H8570" s="23">
        <v>0</v>
      </c>
      <c r="I8570" s="27" t="s">
        <v>13539</v>
      </c>
      <c r="J8570" s="28" t="s">
        <v>13538</v>
      </c>
      <c r="K8570" s="17" t="str">
        <f>IF((LEN(relatorio_Ananindeua3[[#This Row],[CIF/CPF/CNPJ]])=14),relatorio_Ananindeua3[[#This Row],[CIF/CPF/CNPJ]],relatorio_Ananindeua3[[#This Row],[Coluna2]])</f>
        <v>54817972000100</v>
      </c>
      <c r="L8570" s="17" t="str">
        <f t="shared" si="134"/>
        <v>548******00</v>
      </c>
    </row>
    <row r="8571" spans="1:12" x14ac:dyDescent="0.25">
      <c r="A8571" s="29" t="s">
        <v>15210</v>
      </c>
      <c r="B8571" s="29" t="s">
        <v>15211</v>
      </c>
      <c r="C8571" s="29" t="s">
        <v>32</v>
      </c>
      <c r="D8571" s="24" t="s">
        <v>15212</v>
      </c>
      <c r="E8571" s="25" t="s">
        <v>13537</v>
      </c>
      <c r="F8571" s="30" t="s">
        <v>16</v>
      </c>
      <c r="G8571" s="30" t="s">
        <v>14</v>
      </c>
      <c r="H8571" s="23">
        <v>0</v>
      </c>
      <c r="I8571" s="27" t="s">
        <v>13539</v>
      </c>
      <c r="J8571" s="28" t="s">
        <v>13538</v>
      </c>
      <c r="K8571" s="17" t="str">
        <f>IF((LEN(relatorio_Ananindeua3[[#This Row],[CIF/CPF/CNPJ]])=14),relatorio_Ananindeua3[[#This Row],[CIF/CPF/CNPJ]],relatorio_Ananindeua3[[#This Row],[Coluna2]])</f>
        <v>54817248000179</v>
      </c>
      <c r="L8571" s="17" t="str">
        <f t="shared" si="134"/>
        <v>548******79</v>
      </c>
    </row>
    <row r="8572" spans="1:12" x14ac:dyDescent="0.25">
      <c r="A8572" s="29" t="s">
        <v>15213</v>
      </c>
      <c r="B8572" s="29" t="s">
        <v>15214</v>
      </c>
      <c r="C8572" s="29" t="s">
        <v>32</v>
      </c>
      <c r="D8572" s="24" t="s">
        <v>15215</v>
      </c>
      <c r="E8572" s="25" t="s">
        <v>13537</v>
      </c>
      <c r="F8572" s="30" t="s">
        <v>16</v>
      </c>
      <c r="G8572" s="30" t="s">
        <v>14</v>
      </c>
      <c r="H8572" s="23">
        <v>0</v>
      </c>
      <c r="I8572" s="27" t="s">
        <v>13539</v>
      </c>
      <c r="J8572" s="28" t="s">
        <v>13538</v>
      </c>
      <c r="K8572" s="17" t="str">
        <f>IF((LEN(relatorio_Ananindeua3[[#This Row],[CIF/CPF/CNPJ]])=14),relatorio_Ananindeua3[[#This Row],[CIF/CPF/CNPJ]],relatorio_Ananindeua3[[#This Row],[Coluna2]])</f>
        <v>54815562000112</v>
      </c>
      <c r="L8572" s="17" t="str">
        <f t="shared" si="134"/>
        <v>548******12</v>
      </c>
    </row>
    <row r="8573" spans="1:12" x14ac:dyDescent="0.25">
      <c r="A8573" s="29" t="s">
        <v>15216</v>
      </c>
      <c r="B8573" s="29" t="s">
        <v>15217</v>
      </c>
      <c r="C8573" s="29" t="s">
        <v>32</v>
      </c>
      <c r="D8573" s="24" t="s">
        <v>15218</v>
      </c>
      <c r="E8573" s="25" t="s">
        <v>13537</v>
      </c>
      <c r="F8573" s="30" t="s">
        <v>16</v>
      </c>
      <c r="G8573" s="30" t="s">
        <v>14</v>
      </c>
      <c r="H8573" s="23">
        <v>0</v>
      </c>
      <c r="I8573" s="27" t="s">
        <v>13539</v>
      </c>
      <c r="J8573" s="28" t="s">
        <v>13538</v>
      </c>
      <c r="K8573" s="17" t="str">
        <f>IF((LEN(relatorio_Ananindeua3[[#This Row],[CIF/CPF/CNPJ]])=14),relatorio_Ananindeua3[[#This Row],[CIF/CPF/CNPJ]],relatorio_Ananindeua3[[#This Row],[Coluna2]])</f>
        <v>54815262000133</v>
      </c>
      <c r="L8573" s="17" t="str">
        <f t="shared" si="134"/>
        <v>548******33</v>
      </c>
    </row>
    <row r="8574" spans="1:12" x14ac:dyDescent="0.25">
      <c r="A8574" s="29" t="s">
        <v>14876</v>
      </c>
      <c r="B8574" s="29" t="s">
        <v>14877</v>
      </c>
      <c r="C8574" s="29" t="s">
        <v>34</v>
      </c>
      <c r="D8574" s="24" t="s">
        <v>15219</v>
      </c>
      <c r="E8574" s="25" t="s">
        <v>13537</v>
      </c>
      <c r="F8574" s="30" t="s">
        <v>16</v>
      </c>
      <c r="G8574" s="30" t="s">
        <v>14</v>
      </c>
      <c r="H8574" s="23">
        <v>0</v>
      </c>
      <c r="I8574" s="27" t="s">
        <v>13539</v>
      </c>
      <c r="J8574" s="28" t="s">
        <v>13538</v>
      </c>
      <c r="K8574" s="17" t="str">
        <f>IF((LEN(relatorio_Ananindeua3[[#This Row],[CIF/CPF/CNPJ]])=14),relatorio_Ananindeua3[[#This Row],[CIF/CPF/CNPJ]],relatorio_Ananindeua3[[#This Row],[Coluna2]])</f>
        <v>54759608000123</v>
      </c>
      <c r="L8574" s="17" t="str">
        <f t="shared" si="134"/>
        <v>547******23</v>
      </c>
    </row>
    <row r="8575" spans="1:12" x14ac:dyDescent="0.25">
      <c r="A8575" s="29" t="s">
        <v>15220</v>
      </c>
      <c r="B8575" s="29" t="s">
        <v>15221</v>
      </c>
      <c r="C8575" s="29" t="s">
        <v>34</v>
      </c>
      <c r="D8575" s="24" t="s">
        <v>15222</v>
      </c>
      <c r="E8575" s="25" t="s">
        <v>13537</v>
      </c>
      <c r="F8575" s="30" t="s">
        <v>16</v>
      </c>
      <c r="G8575" s="30" t="s">
        <v>14</v>
      </c>
      <c r="H8575" s="23">
        <v>0</v>
      </c>
      <c r="I8575" s="27" t="s">
        <v>13539</v>
      </c>
      <c r="J8575" s="28" t="s">
        <v>13538</v>
      </c>
      <c r="K8575" s="17" t="str">
        <f>IF((LEN(relatorio_Ananindeua3[[#This Row],[CIF/CPF/CNPJ]])=14),relatorio_Ananindeua3[[#This Row],[CIF/CPF/CNPJ]],relatorio_Ananindeua3[[#This Row],[Coluna2]])</f>
        <v>46785872000103</v>
      </c>
      <c r="L8575" s="17" t="str">
        <f t="shared" si="134"/>
        <v>467******03</v>
      </c>
    </row>
    <row r="8576" spans="1:12" x14ac:dyDescent="0.25">
      <c r="A8576" s="29" t="s">
        <v>15223</v>
      </c>
      <c r="B8576" s="29" t="s">
        <v>15224</v>
      </c>
      <c r="C8576" s="29" t="s">
        <v>34</v>
      </c>
      <c r="D8576" s="24" t="s">
        <v>15225</v>
      </c>
      <c r="E8576" s="25" t="s">
        <v>13537</v>
      </c>
      <c r="F8576" s="30" t="s">
        <v>16</v>
      </c>
      <c r="G8576" s="30" t="s">
        <v>14</v>
      </c>
      <c r="H8576" s="23">
        <v>0</v>
      </c>
      <c r="I8576" s="27" t="s">
        <v>13539</v>
      </c>
      <c r="J8576" s="28" t="s">
        <v>13538</v>
      </c>
      <c r="K8576" s="17" t="str">
        <f>IF((LEN(relatorio_Ananindeua3[[#This Row],[CIF/CPF/CNPJ]])=14),relatorio_Ananindeua3[[#This Row],[CIF/CPF/CNPJ]],relatorio_Ananindeua3[[#This Row],[Coluna2]])</f>
        <v>42162093000109</v>
      </c>
      <c r="L8576" s="17" t="str">
        <f t="shared" si="134"/>
        <v>421******09</v>
      </c>
    </row>
    <row r="8577" spans="1:12" x14ac:dyDescent="0.25">
      <c r="A8577" s="29" t="s">
        <v>15226</v>
      </c>
      <c r="B8577" s="29" t="s">
        <v>15227</v>
      </c>
      <c r="C8577" s="29" t="s">
        <v>32</v>
      </c>
      <c r="D8577" s="24" t="s">
        <v>15228</v>
      </c>
      <c r="E8577" s="25" t="s">
        <v>13537</v>
      </c>
      <c r="F8577" s="30" t="s">
        <v>16</v>
      </c>
      <c r="G8577" s="30" t="s">
        <v>14</v>
      </c>
      <c r="H8577" s="23">
        <v>0</v>
      </c>
      <c r="I8577" s="27" t="s">
        <v>13539</v>
      </c>
      <c r="J8577" s="28" t="s">
        <v>13538</v>
      </c>
      <c r="K8577" s="17" t="str">
        <f>IF((LEN(relatorio_Ananindeua3[[#This Row],[CIF/CPF/CNPJ]])=14),relatorio_Ananindeua3[[#This Row],[CIF/CPF/CNPJ]],relatorio_Ananindeua3[[#This Row],[Coluna2]])</f>
        <v>54816389000177</v>
      </c>
      <c r="L8577" s="17" t="str">
        <f t="shared" si="134"/>
        <v>548******77</v>
      </c>
    </row>
    <row r="8578" spans="1:12" x14ac:dyDescent="0.25">
      <c r="A8578" s="29" t="s">
        <v>15229</v>
      </c>
      <c r="B8578" s="29" t="s">
        <v>15230</v>
      </c>
      <c r="C8578" s="29" t="s">
        <v>32</v>
      </c>
      <c r="D8578" s="24" t="s">
        <v>15231</v>
      </c>
      <c r="E8578" s="25" t="s">
        <v>13537</v>
      </c>
      <c r="F8578" s="30" t="s">
        <v>16</v>
      </c>
      <c r="G8578" s="30" t="s">
        <v>14</v>
      </c>
      <c r="H8578" s="23">
        <v>0</v>
      </c>
      <c r="I8578" s="27" t="s">
        <v>13539</v>
      </c>
      <c r="J8578" s="28" t="s">
        <v>13538</v>
      </c>
      <c r="K8578" s="17" t="str">
        <f>IF((LEN(relatorio_Ananindeua3[[#This Row],[CIF/CPF/CNPJ]])=14),relatorio_Ananindeua3[[#This Row],[CIF/CPF/CNPJ]],relatorio_Ananindeua3[[#This Row],[Coluna2]])</f>
        <v>54815453000103</v>
      </c>
      <c r="L8578" s="17" t="str">
        <f t="shared" si="134"/>
        <v>548******03</v>
      </c>
    </row>
    <row r="8579" spans="1:12" x14ac:dyDescent="0.25">
      <c r="A8579" s="29" t="s">
        <v>15232</v>
      </c>
      <c r="B8579" s="29" t="s">
        <v>15233</v>
      </c>
      <c r="C8579" s="29" t="s">
        <v>32</v>
      </c>
      <c r="D8579" s="24" t="s">
        <v>15234</v>
      </c>
      <c r="E8579" s="25" t="s">
        <v>13537</v>
      </c>
      <c r="F8579" s="30" t="s">
        <v>16</v>
      </c>
      <c r="G8579" s="30" t="s">
        <v>14</v>
      </c>
      <c r="H8579" s="23">
        <v>0</v>
      </c>
      <c r="I8579" s="27" t="s">
        <v>13539</v>
      </c>
      <c r="J8579" s="28" t="s">
        <v>13538</v>
      </c>
      <c r="K8579" s="17" t="str">
        <f>IF((LEN(relatorio_Ananindeua3[[#This Row],[CIF/CPF/CNPJ]])=14),relatorio_Ananindeua3[[#This Row],[CIF/CPF/CNPJ]],relatorio_Ananindeua3[[#This Row],[Coluna2]])</f>
        <v>54815282000104</v>
      </c>
      <c r="L8579" s="17" t="str">
        <f t="shared" si="134"/>
        <v>548******04</v>
      </c>
    </row>
    <row r="8580" spans="1:12" x14ac:dyDescent="0.25">
      <c r="A8580" s="29" t="s">
        <v>15168</v>
      </c>
      <c r="B8580" s="29" t="s">
        <v>15169</v>
      </c>
      <c r="C8580" s="29" t="s">
        <v>34</v>
      </c>
      <c r="D8580" s="24" t="s">
        <v>15235</v>
      </c>
      <c r="E8580" s="25" t="s">
        <v>13537</v>
      </c>
      <c r="F8580" s="30" t="s">
        <v>16</v>
      </c>
      <c r="G8580" s="30" t="s">
        <v>14</v>
      </c>
      <c r="H8580" s="23">
        <v>0</v>
      </c>
      <c r="I8580" s="27" t="s">
        <v>13539</v>
      </c>
      <c r="J8580" s="28" t="s">
        <v>13538</v>
      </c>
      <c r="K8580" s="17" t="str">
        <f>IF((LEN(relatorio_Ananindeua3[[#This Row],[CIF/CPF/CNPJ]])=14),relatorio_Ananindeua3[[#This Row],[CIF/CPF/CNPJ]],relatorio_Ananindeua3[[#This Row],[Coluna2]])</f>
        <v>50614215000170</v>
      </c>
      <c r="L8580" s="17" t="str">
        <f t="shared" si="134"/>
        <v>506******70</v>
      </c>
    </row>
    <row r="8581" spans="1:12" x14ac:dyDescent="0.25">
      <c r="A8581" s="29" t="s">
        <v>7662</v>
      </c>
      <c r="B8581" s="29" t="s">
        <v>7663</v>
      </c>
      <c r="C8581" s="29" t="s">
        <v>34</v>
      </c>
      <c r="D8581" s="24" t="s">
        <v>15236</v>
      </c>
      <c r="E8581" s="25" t="s">
        <v>13537</v>
      </c>
      <c r="F8581" s="30" t="s">
        <v>16</v>
      </c>
      <c r="G8581" s="30" t="s">
        <v>14</v>
      </c>
      <c r="H8581" s="23">
        <v>0</v>
      </c>
      <c r="I8581" s="27" t="s">
        <v>13539</v>
      </c>
      <c r="J8581" s="28" t="s">
        <v>13538</v>
      </c>
      <c r="K8581" s="17" t="str">
        <f>IF((LEN(relatorio_Ananindeua3[[#This Row],[CIF/CPF/CNPJ]])=14),relatorio_Ananindeua3[[#This Row],[CIF/CPF/CNPJ]],relatorio_Ananindeua3[[#This Row],[Coluna2]])</f>
        <v>48156200000164</v>
      </c>
      <c r="L8581" s="17" t="str">
        <f t="shared" si="134"/>
        <v>481******64</v>
      </c>
    </row>
    <row r="8582" spans="1:12" x14ac:dyDescent="0.25">
      <c r="A8582" s="29" t="s">
        <v>15237</v>
      </c>
      <c r="B8582" s="29" t="s">
        <v>15238</v>
      </c>
      <c r="C8582" s="29" t="s">
        <v>32</v>
      </c>
      <c r="D8582" s="24" t="s">
        <v>15239</v>
      </c>
      <c r="E8582" s="25" t="s">
        <v>13537</v>
      </c>
      <c r="F8582" s="30" t="s">
        <v>16</v>
      </c>
      <c r="G8582" s="30" t="s">
        <v>14</v>
      </c>
      <c r="H8582" s="23">
        <v>0</v>
      </c>
      <c r="I8582" s="27" t="s">
        <v>13539</v>
      </c>
      <c r="J8582" s="28" t="s">
        <v>13538</v>
      </c>
      <c r="K8582" s="17" t="str">
        <f>IF((LEN(relatorio_Ananindeua3[[#This Row],[CIF/CPF/CNPJ]])=14),relatorio_Ananindeua3[[#This Row],[CIF/CPF/CNPJ]],relatorio_Ananindeua3[[#This Row],[Coluna2]])</f>
        <v>54817620000147</v>
      </c>
      <c r="L8582" s="17" t="str">
        <f t="shared" si="134"/>
        <v>548******47</v>
      </c>
    </row>
    <row r="8583" spans="1:12" x14ac:dyDescent="0.25">
      <c r="A8583" s="29" t="s">
        <v>6635</v>
      </c>
      <c r="B8583" s="29" t="s">
        <v>6636</v>
      </c>
      <c r="C8583" s="29" t="s">
        <v>34</v>
      </c>
      <c r="D8583" s="24" t="s">
        <v>15240</v>
      </c>
      <c r="E8583" s="25" t="s">
        <v>13537</v>
      </c>
      <c r="F8583" s="30" t="s">
        <v>16</v>
      </c>
      <c r="G8583" s="30" t="s">
        <v>14</v>
      </c>
      <c r="H8583" s="23">
        <v>0</v>
      </c>
      <c r="I8583" s="27" t="s">
        <v>13539</v>
      </c>
      <c r="J8583" s="28" t="s">
        <v>13538</v>
      </c>
      <c r="K8583" s="17" t="str">
        <f>IF((LEN(relatorio_Ananindeua3[[#This Row],[CIF/CPF/CNPJ]])=14),relatorio_Ananindeua3[[#This Row],[CIF/CPF/CNPJ]],relatorio_Ananindeua3[[#This Row],[Coluna2]])</f>
        <v>45482818000126</v>
      </c>
      <c r="L8583" s="17" t="str">
        <f t="shared" si="134"/>
        <v>454******26</v>
      </c>
    </row>
    <row r="8584" spans="1:12" x14ac:dyDescent="0.25">
      <c r="A8584" s="29" t="s">
        <v>4769</v>
      </c>
      <c r="B8584" s="29" t="s">
        <v>4770</v>
      </c>
      <c r="C8584" s="29" t="s">
        <v>34</v>
      </c>
      <c r="D8584" s="24" t="s">
        <v>15241</v>
      </c>
      <c r="E8584" s="25" t="s">
        <v>13537</v>
      </c>
      <c r="F8584" s="30" t="s">
        <v>16</v>
      </c>
      <c r="G8584" s="30" t="s">
        <v>14</v>
      </c>
      <c r="H8584" s="23">
        <v>0</v>
      </c>
      <c r="I8584" s="27" t="s">
        <v>13539</v>
      </c>
      <c r="J8584" s="28" t="s">
        <v>13538</v>
      </c>
      <c r="K8584" s="17" t="str">
        <f>IF((LEN(relatorio_Ananindeua3[[#This Row],[CIF/CPF/CNPJ]])=14),relatorio_Ananindeua3[[#This Row],[CIF/CPF/CNPJ]],relatorio_Ananindeua3[[#This Row],[Coluna2]])</f>
        <v>39463793000110</v>
      </c>
      <c r="L8584" s="17" t="str">
        <f t="shared" si="134"/>
        <v>394******10</v>
      </c>
    </row>
    <row r="8585" spans="1:12" x14ac:dyDescent="0.25">
      <c r="A8585" s="29" t="s">
        <v>15242</v>
      </c>
      <c r="B8585" s="29" t="s">
        <v>15243</v>
      </c>
      <c r="C8585" s="29" t="s">
        <v>32</v>
      </c>
      <c r="D8585" s="24" t="s">
        <v>15244</v>
      </c>
      <c r="E8585" s="25" t="s">
        <v>13537</v>
      </c>
      <c r="F8585" s="30" t="s">
        <v>16</v>
      </c>
      <c r="G8585" s="30" t="s">
        <v>14</v>
      </c>
      <c r="H8585" s="23">
        <v>0</v>
      </c>
      <c r="I8585" s="27" t="s">
        <v>13539</v>
      </c>
      <c r="J8585" s="28" t="s">
        <v>13538</v>
      </c>
      <c r="K8585" s="17" t="str">
        <f>IF((LEN(relatorio_Ananindeua3[[#This Row],[CIF/CPF/CNPJ]])=14),relatorio_Ananindeua3[[#This Row],[CIF/CPF/CNPJ]],relatorio_Ananindeua3[[#This Row],[Coluna2]])</f>
        <v>54819851000190</v>
      </c>
      <c r="L8585" s="17" t="str">
        <f t="shared" si="134"/>
        <v>548******90</v>
      </c>
    </row>
    <row r="8586" spans="1:12" x14ac:dyDescent="0.25">
      <c r="A8586" s="29" t="s">
        <v>15245</v>
      </c>
      <c r="B8586" s="29" t="s">
        <v>15246</v>
      </c>
      <c r="C8586" s="29" t="s">
        <v>32</v>
      </c>
      <c r="D8586" s="24" t="s">
        <v>15247</v>
      </c>
      <c r="E8586" s="25" t="s">
        <v>13537</v>
      </c>
      <c r="F8586" s="30" t="s">
        <v>16</v>
      </c>
      <c r="G8586" s="30" t="s">
        <v>14</v>
      </c>
      <c r="H8586" s="23">
        <v>0</v>
      </c>
      <c r="I8586" s="27" t="s">
        <v>13539</v>
      </c>
      <c r="J8586" s="28" t="s">
        <v>13538</v>
      </c>
      <c r="K8586" s="17" t="str">
        <f>IF((LEN(relatorio_Ananindeua3[[#This Row],[CIF/CPF/CNPJ]])=14),relatorio_Ananindeua3[[#This Row],[CIF/CPF/CNPJ]],relatorio_Ananindeua3[[#This Row],[Coluna2]])</f>
        <v>54819245000174</v>
      </c>
      <c r="L8586" s="17" t="str">
        <f t="shared" si="134"/>
        <v>548******74</v>
      </c>
    </row>
    <row r="8587" spans="1:12" x14ac:dyDescent="0.25">
      <c r="A8587" s="29" t="s">
        <v>15248</v>
      </c>
      <c r="B8587" s="29" t="s">
        <v>15249</v>
      </c>
      <c r="C8587" s="29" t="s">
        <v>34</v>
      </c>
      <c r="D8587" s="24" t="s">
        <v>15250</v>
      </c>
      <c r="E8587" s="25" t="s">
        <v>13537</v>
      </c>
      <c r="F8587" s="30" t="s">
        <v>16</v>
      </c>
      <c r="G8587" s="30" t="s">
        <v>14</v>
      </c>
      <c r="H8587" s="23">
        <v>0</v>
      </c>
      <c r="I8587" s="27" t="s">
        <v>13539</v>
      </c>
      <c r="J8587" s="28" t="s">
        <v>13538</v>
      </c>
      <c r="K8587" s="17" t="str">
        <f>IF((LEN(relatorio_Ananindeua3[[#This Row],[CIF/CPF/CNPJ]])=14),relatorio_Ananindeua3[[#This Row],[CIF/CPF/CNPJ]],relatorio_Ananindeua3[[#This Row],[Coluna2]])</f>
        <v>51249899000111</v>
      </c>
      <c r="L8587" s="17" t="str">
        <f t="shared" si="134"/>
        <v>512******11</v>
      </c>
    </row>
    <row r="8588" spans="1:12" x14ac:dyDescent="0.25">
      <c r="A8588" s="29" t="s">
        <v>15251</v>
      </c>
      <c r="B8588" s="29" t="s">
        <v>15252</v>
      </c>
      <c r="C8588" s="29" t="s">
        <v>32</v>
      </c>
      <c r="D8588" s="24" t="s">
        <v>15253</v>
      </c>
      <c r="E8588" s="25" t="s">
        <v>13537</v>
      </c>
      <c r="F8588" s="30" t="s">
        <v>16</v>
      </c>
      <c r="G8588" s="30" t="s">
        <v>14</v>
      </c>
      <c r="H8588" s="23">
        <v>0</v>
      </c>
      <c r="I8588" s="27" t="s">
        <v>13539</v>
      </c>
      <c r="J8588" s="28" t="s">
        <v>13538</v>
      </c>
      <c r="K8588" s="17" t="str">
        <f>IF((LEN(relatorio_Ananindeua3[[#This Row],[CIF/CPF/CNPJ]])=14),relatorio_Ananindeua3[[#This Row],[CIF/CPF/CNPJ]],relatorio_Ananindeua3[[#This Row],[Coluna2]])</f>
        <v>54821728000103</v>
      </c>
      <c r="L8588" s="17" t="str">
        <f t="shared" si="134"/>
        <v>548******03</v>
      </c>
    </row>
    <row r="8589" spans="1:12" x14ac:dyDescent="0.25">
      <c r="A8589" s="29" t="s">
        <v>10252</v>
      </c>
      <c r="B8589" s="29" t="s">
        <v>10253</v>
      </c>
      <c r="C8589" s="29" t="s">
        <v>34</v>
      </c>
      <c r="D8589" s="24" t="s">
        <v>15254</v>
      </c>
      <c r="E8589" s="25" t="s">
        <v>13537</v>
      </c>
      <c r="F8589" s="30" t="s">
        <v>16</v>
      </c>
      <c r="G8589" s="30" t="s">
        <v>14</v>
      </c>
      <c r="H8589" s="23">
        <v>0</v>
      </c>
      <c r="I8589" s="27" t="s">
        <v>13539</v>
      </c>
      <c r="J8589" s="28" t="s">
        <v>13538</v>
      </c>
      <c r="K8589" s="17" t="str">
        <f>IF((LEN(relatorio_Ananindeua3[[#This Row],[CIF/CPF/CNPJ]])=14),relatorio_Ananindeua3[[#This Row],[CIF/CPF/CNPJ]],relatorio_Ananindeua3[[#This Row],[Coluna2]])</f>
        <v>53386564000170</v>
      </c>
      <c r="L8589" s="17" t="str">
        <f t="shared" si="134"/>
        <v>533******70</v>
      </c>
    </row>
    <row r="8590" spans="1:12" x14ac:dyDescent="0.25">
      <c r="A8590" s="29" t="s">
        <v>15255</v>
      </c>
      <c r="B8590" s="29" t="s">
        <v>15256</v>
      </c>
      <c r="C8590" s="29" t="s">
        <v>34</v>
      </c>
      <c r="D8590" s="24" t="s">
        <v>15257</v>
      </c>
      <c r="E8590" s="25" t="s">
        <v>13537</v>
      </c>
      <c r="F8590" s="30" t="s">
        <v>16</v>
      </c>
      <c r="G8590" s="30" t="s">
        <v>14</v>
      </c>
      <c r="H8590" s="23">
        <v>0</v>
      </c>
      <c r="I8590" s="27" t="s">
        <v>13539</v>
      </c>
      <c r="J8590" s="28" t="s">
        <v>13538</v>
      </c>
      <c r="K8590" s="17" t="str">
        <f>IF((LEN(relatorio_Ananindeua3[[#This Row],[CIF/CPF/CNPJ]])=14),relatorio_Ananindeua3[[#This Row],[CIF/CPF/CNPJ]],relatorio_Ananindeua3[[#This Row],[Coluna2]])</f>
        <v>51915115000147</v>
      </c>
      <c r="L8590" s="17" t="str">
        <f t="shared" si="134"/>
        <v>519******47</v>
      </c>
    </row>
    <row r="8591" spans="1:12" x14ac:dyDescent="0.25">
      <c r="A8591" s="29" t="s">
        <v>15258</v>
      </c>
      <c r="B8591" s="29" t="s">
        <v>15259</v>
      </c>
      <c r="C8591" s="29" t="s">
        <v>32</v>
      </c>
      <c r="D8591" s="24" t="s">
        <v>15260</v>
      </c>
      <c r="E8591" s="25" t="s">
        <v>13537</v>
      </c>
      <c r="F8591" s="30" t="s">
        <v>16</v>
      </c>
      <c r="G8591" s="30" t="s">
        <v>14</v>
      </c>
      <c r="H8591" s="23">
        <v>0</v>
      </c>
      <c r="I8591" s="27" t="s">
        <v>13539</v>
      </c>
      <c r="J8591" s="28" t="s">
        <v>13538</v>
      </c>
      <c r="K8591" s="17" t="str">
        <f>IF((LEN(relatorio_Ananindeua3[[#This Row],[CIF/CPF/CNPJ]])=14),relatorio_Ananindeua3[[#This Row],[CIF/CPF/CNPJ]],relatorio_Ananindeua3[[#This Row],[Coluna2]])</f>
        <v>54819608000171</v>
      </c>
      <c r="L8591" s="17" t="str">
        <f t="shared" si="134"/>
        <v>548******71</v>
      </c>
    </row>
    <row r="8592" spans="1:12" x14ac:dyDescent="0.25">
      <c r="A8592" s="29" t="s">
        <v>15261</v>
      </c>
      <c r="B8592" s="29" t="s">
        <v>15262</v>
      </c>
      <c r="C8592" s="29" t="s">
        <v>34</v>
      </c>
      <c r="D8592" s="24" t="s">
        <v>15263</v>
      </c>
      <c r="E8592" s="25" t="s">
        <v>13537</v>
      </c>
      <c r="F8592" s="30" t="s">
        <v>16</v>
      </c>
      <c r="G8592" s="30" t="s">
        <v>14</v>
      </c>
      <c r="H8592" s="23">
        <v>0</v>
      </c>
      <c r="I8592" s="27" t="s">
        <v>13539</v>
      </c>
      <c r="J8592" s="28" t="s">
        <v>13538</v>
      </c>
      <c r="K8592" s="17" t="str">
        <f>IF((LEN(relatorio_Ananindeua3[[#This Row],[CIF/CPF/CNPJ]])=14),relatorio_Ananindeua3[[#This Row],[CIF/CPF/CNPJ]],relatorio_Ananindeua3[[#This Row],[Coluna2]])</f>
        <v>50774551000180</v>
      </c>
      <c r="L8592" s="17" t="str">
        <f t="shared" si="134"/>
        <v>507******80</v>
      </c>
    </row>
    <row r="8593" spans="1:12" x14ac:dyDescent="0.25">
      <c r="A8593" s="29" t="s">
        <v>15264</v>
      </c>
      <c r="B8593" s="29" t="s">
        <v>15265</v>
      </c>
      <c r="C8593" s="29" t="s">
        <v>34</v>
      </c>
      <c r="D8593" s="24" t="s">
        <v>15266</v>
      </c>
      <c r="E8593" s="25" t="s">
        <v>13537</v>
      </c>
      <c r="F8593" s="30" t="s">
        <v>16</v>
      </c>
      <c r="G8593" s="30" t="s">
        <v>14</v>
      </c>
      <c r="H8593" s="23">
        <v>0</v>
      </c>
      <c r="I8593" s="27" t="s">
        <v>13539</v>
      </c>
      <c r="J8593" s="28" t="s">
        <v>13538</v>
      </c>
      <c r="K8593" s="17" t="str">
        <f>IF((LEN(relatorio_Ananindeua3[[#This Row],[CIF/CPF/CNPJ]])=14),relatorio_Ananindeua3[[#This Row],[CIF/CPF/CNPJ]],relatorio_Ananindeua3[[#This Row],[Coluna2]])</f>
        <v>20882059000168</v>
      </c>
      <c r="L8593" s="17" t="str">
        <f t="shared" si="134"/>
        <v>208******68</v>
      </c>
    </row>
    <row r="8594" spans="1:12" x14ac:dyDescent="0.25">
      <c r="A8594" s="29" t="s">
        <v>15267</v>
      </c>
      <c r="B8594" s="29" t="s">
        <v>15268</v>
      </c>
      <c r="C8594" s="29" t="s">
        <v>32</v>
      </c>
      <c r="D8594" s="24" t="s">
        <v>15269</v>
      </c>
      <c r="E8594" s="25" t="s">
        <v>13537</v>
      </c>
      <c r="F8594" s="30" t="s">
        <v>16</v>
      </c>
      <c r="G8594" s="30" t="s">
        <v>14</v>
      </c>
      <c r="H8594" s="23">
        <v>0</v>
      </c>
      <c r="I8594" s="27" t="s">
        <v>13539</v>
      </c>
      <c r="J8594" s="28" t="s">
        <v>13538</v>
      </c>
      <c r="K8594" s="17" t="str">
        <f>IF((LEN(relatorio_Ananindeua3[[#This Row],[CIF/CPF/CNPJ]])=14),relatorio_Ananindeua3[[#This Row],[CIF/CPF/CNPJ]],relatorio_Ananindeua3[[#This Row],[Coluna2]])</f>
        <v>54822504000116</v>
      </c>
      <c r="L8594" s="17" t="str">
        <f t="shared" ref="L8594:L8657" si="135">_xlfn.CONCAT(LEFT(A8594,3),REPT("*",6),RIGHT(A8594,2))</f>
        <v>548******16</v>
      </c>
    </row>
    <row r="8595" spans="1:12" x14ac:dyDescent="0.25">
      <c r="A8595" s="29" t="s">
        <v>956</v>
      </c>
      <c r="B8595" s="29" t="s">
        <v>957</v>
      </c>
      <c r="C8595" s="29" t="s">
        <v>21</v>
      </c>
      <c r="D8595" s="24" t="s">
        <v>15270</v>
      </c>
      <c r="E8595" s="25" t="s">
        <v>13537</v>
      </c>
      <c r="F8595" s="30" t="s">
        <v>19</v>
      </c>
      <c r="G8595" s="30" t="s">
        <v>13496</v>
      </c>
      <c r="H8595" s="23">
        <v>0</v>
      </c>
      <c r="I8595" s="27" t="s">
        <v>13539</v>
      </c>
      <c r="J8595" s="28">
        <v>7.5</v>
      </c>
      <c r="K8595" s="17" t="str">
        <f>IF((LEN(relatorio_Ananindeua3[[#This Row],[CIF/CPF/CNPJ]])=14),relatorio_Ananindeua3[[#This Row],[CIF/CPF/CNPJ]],relatorio_Ananindeua3[[#This Row],[Coluna2]])</f>
        <v>17454167000125</v>
      </c>
      <c r="L8595" s="17" t="str">
        <f t="shared" si="135"/>
        <v>174******25</v>
      </c>
    </row>
    <row r="8596" spans="1:12" x14ac:dyDescent="0.25">
      <c r="A8596" s="29" t="s">
        <v>956</v>
      </c>
      <c r="B8596" s="29" t="s">
        <v>957</v>
      </c>
      <c r="C8596" s="29" t="s">
        <v>21</v>
      </c>
      <c r="D8596" s="24" t="s">
        <v>15271</v>
      </c>
      <c r="E8596" s="25" t="s">
        <v>13537</v>
      </c>
      <c r="F8596" s="30" t="s">
        <v>19</v>
      </c>
      <c r="G8596" s="30" t="s">
        <v>13496</v>
      </c>
      <c r="H8596" s="23">
        <v>0</v>
      </c>
      <c r="I8596" s="27" t="s">
        <v>13539</v>
      </c>
      <c r="J8596" s="28">
        <v>7.5</v>
      </c>
      <c r="K8596" s="17" t="str">
        <f>IF((LEN(relatorio_Ananindeua3[[#This Row],[CIF/CPF/CNPJ]])=14),relatorio_Ananindeua3[[#This Row],[CIF/CPF/CNPJ]],relatorio_Ananindeua3[[#This Row],[Coluna2]])</f>
        <v>17454167000125</v>
      </c>
      <c r="L8596" s="17" t="str">
        <f t="shared" si="135"/>
        <v>174******25</v>
      </c>
    </row>
    <row r="8597" spans="1:12" x14ac:dyDescent="0.25">
      <c r="A8597" s="29" t="s">
        <v>15272</v>
      </c>
      <c r="B8597" s="29" t="s">
        <v>15273</v>
      </c>
      <c r="C8597" s="29" t="s">
        <v>34</v>
      </c>
      <c r="D8597" s="24" t="s">
        <v>15274</v>
      </c>
      <c r="E8597" s="25" t="s">
        <v>13537</v>
      </c>
      <c r="F8597" s="30" t="s">
        <v>16</v>
      </c>
      <c r="G8597" s="30" t="s">
        <v>13496</v>
      </c>
      <c r="H8597" s="23">
        <v>0</v>
      </c>
      <c r="I8597" s="27" t="s">
        <v>13539</v>
      </c>
      <c r="J8597" s="28" t="s">
        <v>13538</v>
      </c>
      <c r="K8597" s="17" t="str">
        <f>IF((LEN(relatorio_Ananindeua3[[#This Row],[CIF/CPF/CNPJ]])=14),relatorio_Ananindeua3[[#This Row],[CIF/CPF/CNPJ]],relatorio_Ananindeua3[[#This Row],[Coluna2]])</f>
        <v>24269198000171</v>
      </c>
      <c r="L8597" s="17" t="str">
        <f t="shared" si="135"/>
        <v>242******71</v>
      </c>
    </row>
    <row r="8598" spans="1:12" x14ac:dyDescent="0.25">
      <c r="A8598" s="29" t="s">
        <v>15275</v>
      </c>
      <c r="B8598" s="29" t="s">
        <v>15276</v>
      </c>
      <c r="C8598" s="29" t="s">
        <v>18</v>
      </c>
      <c r="D8598" s="24" t="s">
        <v>15277</v>
      </c>
      <c r="E8598" s="25" t="s">
        <v>13537</v>
      </c>
      <c r="F8598" s="30" t="s">
        <v>16</v>
      </c>
      <c r="G8598" s="30" t="s">
        <v>14</v>
      </c>
      <c r="H8598" s="23">
        <v>0</v>
      </c>
      <c r="I8598" s="27" t="s">
        <v>13539</v>
      </c>
      <c r="J8598" s="28">
        <v>137.57</v>
      </c>
      <c r="K8598" s="17" t="str">
        <f>IF((LEN(relatorio_Ananindeua3[[#This Row],[CIF/CPF/CNPJ]])=14),relatorio_Ananindeua3[[#This Row],[CIF/CPF/CNPJ]],relatorio_Ananindeua3[[#This Row],[Coluna2]])</f>
        <v>44841157000115</v>
      </c>
      <c r="L8598" s="17" t="str">
        <f t="shared" si="135"/>
        <v>448******15</v>
      </c>
    </row>
    <row r="8599" spans="1:12" x14ac:dyDescent="0.25">
      <c r="A8599" s="29" t="s">
        <v>15278</v>
      </c>
      <c r="B8599" s="29" t="s">
        <v>15279</v>
      </c>
      <c r="C8599" s="29" t="s">
        <v>34</v>
      </c>
      <c r="D8599" s="24" t="s">
        <v>15280</v>
      </c>
      <c r="E8599" s="25" t="s">
        <v>13537</v>
      </c>
      <c r="F8599" s="30" t="s">
        <v>16</v>
      </c>
      <c r="G8599" s="30" t="s">
        <v>13496</v>
      </c>
      <c r="H8599" s="23">
        <v>0</v>
      </c>
      <c r="I8599" s="27" t="s">
        <v>13539</v>
      </c>
      <c r="J8599" s="28" t="s">
        <v>13538</v>
      </c>
      <c r="K8599" s="17" t="str">
        <f>IF((LEN(relatorio_Ananindeua3[[#This Row],[CIF/CPF/CNPJ]])=14),relatorio_Ananindeua3[[#This Row],[CIF/CPF/CNPJ]],relatorio_Ananindeua3[[#This Row],[Coluna2]])</f>
        <v>03832803000109</v>
      </c>
      <c r="L8599" s="17" t="str">
        <f t="shared" si="135"/>
        <v>038******09</v>
      </c>
    </row>
    <row r="8600" spans="1:12" x14ac:dyDescent="0.25">
      <c r="A8600" s="29" t="s">
        <v>6904</v>
      </c>
      <c r="B8600" s="29" t="s">
        <v>6905</v>
      </c>
      <c r="C8600" s="29" t="s">
        <v>20</v>
      </c>
      <c r="D8600" s="24" t="s">
        <v>15281</v>
      </c>
      <c r="E8600" s="25" t="s">
        <v>13537</v>
      </c>
      <c r="F8600" s="30" t="s">
        <v>19</v>
      </c>
      <c r="G8600" s="30" t="s">
        <v>13496</v>
      </c>
      <c r="H8600" s="23">
        <v>0</v>
      </c>
      <c r="I8600" s="27" t="s">
        <v>13539</v>
      </c>
      <c r="J8600" s="28">
        <v>18</v>
      </c>
      <c r="K8600" s="17" t="str">
        <f>IF((LEN(relatorio_Ananindeua3[[#This Row],[CIF/CPF/CNPJ]])=14),relatorio_Ananindeua3[[#This Row],[CIF/CPF/CNPJ]],relatorio_Ananindeua3[[#This Row],[Coluna2]])</f>
        <v>46201083002393</v>
      </c>
      <c r="L8600" s="17" t="str">
        <f t="shared" si="135"/>
        <v>462******93</v>
      </c>
    </row>
    <row r="8601" spans="1:12" x14ac:dyDescent="0.25">
      <c r="A8601" s="29" t="s">
        <v>15282</v>
      </c>
      <c r="B8601" s="29" t="s">
        <v>15283</v>
      </c>
      <c r="C8601" s="29" t="s">
        <v>32</v>
      </c>
      <c r="D8601" s="24" t="s">
        <v>15284</v>
      </c>
      <c r="E8601" s="25" t="s">
        <v>13537</v>
      </c>
      <c r="F8601" s="30" t="s">
        <v>16</v>
      </c>
      <c r="G8601" s="30" t="s">
        <v>14</v>
      </c>
      <c r="H8601" s="23">
        <v>0</v>
      </c>
      <c r="I8601" s="27" t="s">
        <v>13539</v>
      </c>
      <c r="J8601" s="28" t="s">
        <v>13538</v>
      </c>
      <c r="K8601" s="17" t="str">
        <f>IF((LEN(relatorio_Ananindeua3[[#This Row],[CIF/CPF/CNPJ]])=14),relatorio_Ananindeua3[[#This Row],[CIF/CPF/CNPJ]],relatorio_Ananindeua3[[#This Row],[Coluna2]])</f>
        <v>54829377000187</v>
      </c>
      <c r="L8601" s="17" t="str">
        <f t="shared" si="135"/>
        <v>548******87</v>
      </c>
    </row>
    <row r="8602" spans="1:12" x14ac:dyDescent="0.25">
      <c r="A8602" s="29" t="s">
        <v>15285</v>
      </c>
      <c r="B8602" s="29" t="s">
        <v>15286</v>
      </c>
      <c r="C8602" s="29" t="s">
        <v>34</v>
      </c>
      <c r="D8602" s="24" t="s">
        <v>15287</v>
      </c>
      <c r="E8602" s="25" t="s">
        <v>13537</v>
      </c>
      <c r="F8602" s="30" t="s">
        <v>16</v>
      </c>
      <c r="G8602" s="30" t="s">
        <v>14</v>
      </c>
      <c r="H8602" s="23">
        <v>0</v>
      </c>
      <c r="I8602" s="27" t="s">
        <v>13539</v>
      </c>
      <c r="J8602" s="28" t="s">
        <v>13538</v>
      </c>
      <c r="K8602" s="17" t="str">
        <f>IF((LEN(relatorio_Ananindeua3[[#This Row],[CIF/CPF/CNPJ]])=14),relatorio_Ananindeua3[[#This Row],[CIF/CPF/CNPJ]],relatorio_Ananindeua3[[#This Row],[Coluna2]])</f>
        <v>45570205000140</v>
      </c>
      <c r="L8602" s="17" t="str">
        <f t="shared" si="135"/>
        <v>455******40</v>
      </c>
    </row>
    <row r="8603" spans="1:12" x14ac:dyDescent="0.25">
      <c r="A8603" s="29" t="s">
        <v>2494</v>
      </c>
      <c r="B8603" s="29" t="s">
        <v>2495</v>
      </c>
      <c r="C8603" s="29" t="s">
        <v>34</v>
      </c>
      <c r="D8603" s="24" t="s">
        <v>15288</v>
      </c>
      <c r="E8603" s="25" t="s">
        <v>13537</v>
      </c>
      <c r="F8603" s="30" t="s">
        <v>16</v>
      </c>
      <c r="G8603" s="30" t="s">
        <v>14</v>
      </c>
      <c r="H8603" s="23">
        <v>0</v>
      </c>
      <c r="I8603" s="27" t="s">
        <v>13539</v>
      </c>
      <c r="J8603" s="28" t="s">
        <v>13538</v>
      </c>
      <c r="K8603" s="17" t="str">
        <f>IF((LEN(relatorio_Ananindeua3[[#This Row],[CIF/CPF/CNPJ]])=14),relatorio_Ananindeua3[[#This Row],[CIF/CPF/CNPJ]],relatorio_Ananindeua3[[#This Row],[Coluna2]])</f>
        <v>29026393000194</v>
      </c>
      <c r="L8603" s="17" t="str">
        <f t="shared" si="135"/>
        <v>290******94</v>
      </c>
    </row>
    <row r="8604" spans="1:12" x14ac:dyDescent="0.25">
      <c r="A8604" s="29" t="s">
        <v>15289</v>
      </c>
      <c r="B8604" s="29" t="s">
        <v>15290</v>
      </c>
      <c r="C8604" s="29" t="s">
        <v>32</v>
      </c>
      <c r="D8604" s="24" t="s">
        <v>15291</v>
      </c>
      <c r="E8604" s="25" t="s">
        <v>13537</v>
      </c>
      <c r="F8604" s="30" t="s">
        <v>16</v>
      </c>
      <c r="G8604" s="30" t="s">
        <v>14</v>
      </c>
      <c r="H8604" s="23">
        <v>0</v>
      </c>
      <c r="I8604" s="27" t="s">
        <v>13539</v>
      </c>
      <c r="J8604" s="28" t="s">
        <v>13538</v>
      </c>
      <c r="K8604" s="17" t="str">
        <f>IF((LEN(relatorio_Ananindeua3[[#This Row],[CIF/CPF/CNPJ]])=14),relatorio_Ananindeua3[[#This Row],[CIF/CPF/CNPJ]],relatorio_Ananindeua3[[#This Row],[Coluna2]])</f>
        <v>54837548000110</v>
      </c>
      <c r="L8604" s="17" t="str">
        <f t="shared" si="135"/>
        <v>548******10</v>
      </c>
    </row>
    <row r="8605" spans="1:12" x14ac:dyDescent="0.25">
      <c r="A8605" s="29" t="s">
        <v>15292</v>
      </c>
      <c r="B8605" s="29" t="s">
        <v>15293</v>
      </c>
      <c r="C8605" s="29" t="s">
        <v>32</v>
      </c>
      <c r="D8605" s="24" t="s">
        <v>15294</v>
      </c>
      <c r="E8605" s="25" t="s">
        <v>13537</v>
      </c>
      <c r="F8605" s="30" t="s">
        <v>16</v>
      </c>
      <c r="G8605" s="30" t="s">
        <v>14</v>
      </c>
      <c r="H8605" s="23">
        <v>0</v>
      </c>
      <c r="I8605" s="27" t="s">
        <v>13539</v>
      </c>
      <c r="J8605" s="28" t="s">
        <v>13538</v>
      </c>
      <c r="K8605" s="17" t="str">
        <f>IF((LEN(relatorio_Ananindeua3[[#This Row],[CIF/CPF/CNPJ]])=14),relatorio_Ananindeua3[[#This Row],[CIF/CPF/CNPJ]],relatorio_Ananindeua3[[#This Row],[Coluna2]])</f>
        <v>54833773000188</v>
      </c>
      <c r="L8605" s="17" t="str">
        <f t="shared" si="135"/>
        <v>548******88</v>
      </c>
    </row>
    <row r="8606" spans="1:12" x14ac:dyDescent="0.25">
      <c r="A8606" s="29" t="s">
        <v>15295</v>
      </c>
      <c r="B8606" s="29" t="s">
        <v>15296</v>
      </c>
      <c r="C8606" s="29" t="s">
        <v>32</v>
      </c>
      <c r="D8606" s="24" t="s">
        <v>15297</v>
      </c>
      <c r="E8606" s="25" t="s">
        <v>13537</v>
      </c>
      <c r="F8606" s="30" t="s">
        <v>16</v>
      </c>
      <c r="G8606" s="30" t="s">
        <v>14</v>
      </c>
      <c r="H8606" s="23">
        <v>0</v>
      </c>
      <c r="I8606" s="27" t="s">
        <v>13539</v>
      </c>
      <c r="J8606" s="28" t="s">
        <v>13538</v>
      </c>
      <c r="K8606" s="17" t="str">
        <f>IF((LEN(relatorio_Ananindeua3[[#This Row],[CIF/CPF/CNPJ]])=14),relatorio_Ananindeua3[[#This Row],[CIF/CPF/CNPJ]],relatorio_Ananindeua3[[#This Row],[Coluna2]])</f>
        <v>54832116000116</v>
      </c>
      <c r="L8606" s="17" t="str">
        <f t="shared" si="135"/>
        <v>548******16</v>
      </c>
    </row>
    <row r="8607" spans="1:12" x14ac:dyDescent="0.25">
      <c r="A8607" s="29" t="s">
        <v>15298</v>
      </c>
      <c r="B8607" s="29" t="s">
        <v>15299</v>
      </c>
      <c r="C8607" s="29" t="s">
        <v>34</v>
      </c>
      <c r="D8607" s="24" t="s">
        <v>15300</v>
      </c>
      <c r="E8607" s="25" t="s">
        <v>13537</v>
      </c>
      <c r="F8607" s="30" t="s">
        <v>16</v>
      </c>
      <c r="G8607" s="30" t="s">
        <v>14</v>
      </c>
      <c r="H8607" s="23">
        <v>0</v>
      </c>
      <c r="I8607" s="27" t="s">
        <v>13539</v>
      </c>
      <c r="J8607" s="28" t="s">
        <v>13538</v>
      </c>
      <c r="K8607" s="17" t="str">
        <f>IF((LEN(relatorio_Ananindeua3[[#This Row],[CIF/CPF/CNPJ]])=14),relatorio_Ananindeua3[[#This Row],[CIF/CPF/CNPJ]],relatorio_Ananindeua3[[#This Row],[Coluna2]])</f>
        <v>49734505000179</v>
      </c>
      <c r="L8607" s="17" t="str">
        <f t="shared" si="135"/>
        <v>497******79</v>
      </c>
    </row>
    <row r="8608" spans="1:12" x14ac:dyDescent="0.25">
      <c r="A8608" s="29" t="s">
        <v>15301</v>
      </c>
      <c r="B8608" s="29" t="s">
        <v>15302</v>
      </c>
      <c r="C8608" s="29" t="s">
        <v>32</v>
      </c>
      <c r="D8608" s="24" t="s">
        <v>15303</v>
      </c>
      <c r="E8608" s="25" t="s">
        <v>13537</v>
      </c>
      <c r="F8608" s="30" t="s">
        <v>16</v>
      </c>
      <c r="G8608" s="30" t="s">
        <v>14</v>
      </c>
      <c r="H8608" s="23">
        <v>0</v>
      </c>
      <c r="I8608" s="27" t="s">
        <v>13539</v>
      </c>
      <c r="J8608" s="28" t="s">
        <v>13538</v>
      </c>
      <c r="K8608" s="17" t="str">
        <f>IF((LEN(relatorio_Ananindeua3[[#This Row],[CIF/CPF/CNPJ]])=14),relatorio_Ananindeua3[[#This Row],[CIF/CPF/CNPJ]],relatorio_Ananindeua3[[#This Row],[Coluna2]])</f>
        <v>54839992000174</v>
      </c>
      <c r="L8608" s="17" t="str">
        <f t="shared" si="135"/>
        <v>548******74</v>
      </c>
    </row>
    <row r="8609" spans="1:12" x14ac:dyDescent="0.25">
      <c r="A8609" s="29" t="s">
        <v>15304</v>
      </c>
      <c r="B8609" s="29" t="s">
        <v>15305</v>
      </c>
      <c r="C8609" s="29" t="s">
        <v>32</v>
      </c>
      <c r="D8609" s="24" t="s">
        <v>15306</v>
      </c>
      <c r="E8609" s="25" t="s">
        <v>13537</v>
      </c>
      <c r="F8609" s="30" t="s">
        <v>16</v>
      </c>
      <c r="G8609" s="30" t="s">
        <v>14</v>
      </c>
      <c r="H8609" s="23">
        <v>0</v>
      </c>
      <c r="I8609" s="27" t="s">
        <v>13539</v>
      </c>
      <c r="J8609" s="28" t="s">
        <v>13538</v>
      </c>
      <c r="K8609" s="17" t="str">
        <f>IF((LEN(relatorio_Ananindeua3[[#This Row],[CIF/CPF/CNPJ]])=14),relatorio_Ananindeua3[[#This Row],[CIF/CPF/CNPJ]],relatorio_Ananindeua3[[#This Row],[Coluna2]])</f>
        <v>54836377000104</v>
      </c>
      <c r="L8609" s="17" t="str">
        <f t="shared" si="135"/>
        <v>548******04</v>
      </c>
    </row>
    <row r="8610" spans="1:12" x14ac:dyDescent="0.25">
      <c r="A8610" s="29" t="s">
        <v>15307</v>
      </c>
      <c r="B8610" s="29" t="s">
        <v>15308</v>
      </c>
      <c r="C8610" s="29" t="s">
        <v>32</v>
      </c>
      <c r="D8610" s="24" t="s">
        <v>15309</v>
      </c>
      <c r="E8610" s="25" t="s">
        <v>13537</v>
      </c>
      <c r="F8610" s="30" t="s">
        <v>16</v>
      </c>
      <c r="G8610" s="30" t="s">
        <v>14</v>
      </c>
      <c r="H8610" s="23">
        <v>0</v>
      </c>
      <c r="I8610" s="27" t="s">
        <v>13539</v>
      </c>
      <c r="J8610" s="28" t="s">
        <v>13538</v>
      </c>
      <c r="K8610" s="17" t="str">
        <f>IF((LEN(relatorio_Ananindeua3[[#This Row],[CIF/CPF/CNPJ]])=14),relatorio_Ananindeua3[[#This Row],[CIF/CPF/CNPJ]],relatorio_Ananindeua3[[#This Row],[Coluna2]])</f>
        <v>54830356000181</v>
      </c>
      <c r="L8610" s="17" t="str">
        <f t="shared" si="135"/>
        <v>548******81</v>
      </c>
    </row>
    <row r="8611" spans="1:12" x14ac:dyDescent="0.25">
      <c r="A8611" s="29" t="s">
        <v>15310</v>
      </c>
      <c r="B8611" s="29" t="s">
        <v>15311</v>
      </c>
      <c r="C8611" s="29" t="s">
        <v>32</v>
      </c>
      <c r="D8611" s="24" t="s">
        <v>15312</v>
      </c>
      <c r="E8611" s="25" t="s">
        <v>13537</v>
      </c>
      <c r="F8611" s="30" t="s">
        <v>16</v>
      </c>
      <c r="G8611" s="30" t="s">
        <v>14</v>
      </c>
      <c r="H8611" s="23">
        <v>0</v>
      </c>
      <c r="I8611" s="27" t="s">
        <v>13539</v>
      </c>
      <c r="J8611" s="28" t="s">
        <v>13538</v>
      </c>
      <c r="K8611" s="17" t="str">
        <f>IF((LEN(relatorio_Ananindeua3[[#This Row],[CIF/CPF/CNPJ]])=14),relatorio_Ananindeua3[[#This Row],[CIF/CPF/CNPJ]],relatorio_Ananindeua3[[#This Row],[Coluna2]])</f>
        <v>54828821000140</v>
      </c>
      <c r="L8611" s="17" t="str">
        <f t="shared" si="135"/>
        <v>548******40</v>
      </c>
    </row>
    <row r="8612" spans="1:12" x14ac:dyDescent="0.25">
      <c r="A8612" s="29" t="s">
        <v>14162</v>
      </c>
      <c r="B8612" s="29" t="s">
        <v>14163</v>
      </c>
      <c r="C8612" s="29" t="s">
        <v>34</v>
      </c>
      <c r="D8612" s="24" t="s">
        <v>15313</v>
      </c>
      <c r="E8612" s="25" t="s">
        <v>13537</v>
      </c>
      <c r="F8612" s="30" t="s">
        <v>16</v>
      </c>
      <c r="G8612" s="30" t="s">
        <v>14</v>
      </c>
      <c r="H8612" s="23">
        <v>0</v>
      </c>
      <c r="I8612" s="27" t="s">
        <v>13539</v>
      </c>
      <c r="J8612" s="28" t="s">
        <v>13538</v>
      </c>
      <c r="K8612" s="17" t="str">
        <f>IF((LEN(relatorio_Ananindeua3[[#This Row],[CIF/CPF/CNPJ]])=14),relatorio_Ananindeua3[[#This Row],[CIF/CPF/CNPJ]],relatorio_Ananindeua3[[#This Row],[Coluna2]])</f>
        <v>54657909000146</v>
      </c>
      <c r="L8612" s="17" t="str">
        <f t="shared" si="135"/>
        <v>546******46</v>
      </c>
    </row>
    <row r="8613" spans="1:12" x14ac:dyDescent="0.25">
      <c r="A8613" s="29" t="s">
        <v>15314</v>
      </c>
      <c r="B8613" s="29" t="s">
        <v>15315</v>
      </c>
      <c r="C8613" s="29" t="s">
        <v>34</v>
      </c>
      <c r="D8613" s="24" t="s">
        <v>15316</v>
      </c>
      <c r="E8613" s="25" t="s">
        <v>13537</v>
      </c>
      <c r="F8613" s="30" t="s">
        <v>16</v>
      </c>
      <c r="G8613" s="30" t="s">
        <v>14</v>
      </c>
      <c r="H8613" s="23">
        <v>0</v>
      </c>
      <c r="I8613" s="27" t="s">
        <v>13539</v>
      </c>
      <c r="J8613" s="28" t="s">
        <v>13538</v>
      </c>
      <c r="K8613" s="17" t="str">
        <f>IF((LEN(relatorio_Ananindeua3[[#This Row],[CIF/CPF/CNPJ]])=14),relatorio_Ananindeua3[[#This Row],[CIF/CPF/CNPJ]],relatorio_Ananindeua3[[#This Row],[Coluna2]])</f>
        <v>48782472000170</v>
      </c>
      <c r="L8613" s="17" t="str">
        <f t="shared" si="135"/>
        <v>487******70</v>
      </c>
    </row>
    <row r="8614" spans="1:12" x14ac:dyDescent="0.25">
      <c r="A8614" s="29" t="s">
        <v>15317</v>
      </c>
      <c r="B8614" s="29" t="s">
        <v>15318</v>
      </c>
      <c r="C8614" s="29" t="s">
        <v>32</v>
      </c>
      <c r="D8614" s="24" t="s">
        <v>15319</v>
      </c>
      <c r="E8614" s="25" t="s">
        <v>13537</v>
      </c>
      <c r="F8614" s="30" t="s">
        <v>16</v>
      </c>
      <c r="G8614" s="30" t="s">
        <v>14</v>
      </c>
      <c r="H8614" s="23">
        <v>0</v>
      </c>
      <c r="I8614" s="27" t="s">
        <v>13539</v>
      </c>
      <c r="J8614" s="28" t="s">
        <v>13538</v>
      </c>
      <c r="K8614" s="17" t="str">
        <f>IF((LEN(relatorio_Ananindeua3[[#This Row],[CIF/CPF/CNPJ]])=14),relatorio_Ananindeua3[[#This Row],[CIF/CPF/CNPJ]],relatorio_Ananindeua3[[#This Row],[Coluna2]])</f>
        <v>54827599000160</v>
      </c>
      <c r="L8614" s="17" t="str">
        <f t="shared" si="135"/>
        <v>548******60</v>
      </c>
    </row>
    <row r="8615" spans="1:12" x14ac:dyDescent="0.25">
      <c r="A8615" s="29" t="s">
        <v>15320</v>
      </c>
      <c r="B8615" s="29" t="s">
        <v>15321</v>
      </c>
      <c r="C8615" s="29" t="s">
        <v>32</v>
      </c>
      <c r="D8615" s="24" t="s">
        <v>15322</v>
      </c>
      <c r="E8615" s="25" t="s">
        <v>13537</v>
      </c>
      <c r="F8615" s="30" t="s">
        <v>16</v>
      </c>
      <c r="G8615" s="30" t="s">
        <v>14</v>
      </c>
      <c r="H8615" s="23">
        <v>0</v>
      </c>
      <c r="I8615" s="27" t="s">
        <v>13539</v>
      </c>
      <c r="J8615" s="28" t="s">
        <v>13538</v>
      </c>
      <c r="K8615" s="17" t="str">
        <f>IF((LEN(relatorio_Ananindeua3[[#This Row],[CIF/CPF/CNPJ]])=14),relatorio_Ananindeua3[[#This Row],[CIF/CPF/CNPJ]],relatorio_Ananindeua3[[#This Row],[Coluna2]])</f>
        <v>54825618000110</v>
      </c>
      <c r="L8615" s="17" t="str">
        <f t="shared" si="135"/>
        <v>548******10</v>
      </c>
    </row>
    <row r="8616" spans="1:12" x14ac:dyDescent="0.25">
      <c r="A8616" s="29" t="s">
        <v>15323</v>
      </c>
      <c r="B8616" s="29" t="s">
        <v>15324</v>
      </c>
      <c r="C8616" s="29" t="s">
        <v>34</v>
      </c>
      <c r="D8616" s="24" t="s">
        <v>15325</v>
      </c>
      <c r="E8616" s="25" t="s">
        <v>13537</v>
      </c>
      <c r="F8616" s="30" t="s">
        <v>16</v>
      </c>
      <c r="G8616" s="30" t="s">
        <v>14</v>
      </c>
      <c r="H8616" s="23">
        <v>0</v>
      </c>
      <c r="I8616" s="27" t="s">
        <v>13539</v>
      </c>
      <c r="J8616" s="28" t="s">
        <v>13538</v>
      </c>
      <c r="K8616" s="17" t="str">
        <f>IF((LEN(relatorio_Ananindeua3[[#This Row],[CIF/CPF/CNPJ]])=14),relatorio_Ananindeua3[[#This Row],[CIF/CPF/CNPJ]],relatorio_Ananindeua3[[#This Row],[Coluna2]])</f>
        <v>52413414000146</v>
      </c>
      <c r="L8616" s="17" t="str">
        <f t="shared" si="135"/>
        <v>524******46</v>
      </c>
    </row>
    <row r="8617" spans="1:12" x14ac:dyDescent="0.25">
      <c r="A8617" s="29" t="s">
        <v>15326</v>
      </c>
      <c r="B8617" s="29" t="s">
        <v>15327</v>
      </c>
      <c r="C8617" s="29" t="s">
        <v>32</v>
      </c>
      <c r="D8617" s="24" t="s">
        <v>15328</v>
      </c>
      <c r="E8617" s="25" t="s">
        <v>13537</v>
      </c>
      <c r="F8617" s="30" t="s">
        <v>16</v>
      </c>
      <c r="G8617" s="30" t="s">
        <v>14</v>
      </c>
      <c r="H8617" s="23">
        <v>0</v>
      </c>
      <c r="I8617" s="27" t="s">
        <v>13539</v>
      </c>
      <c r="J8617" s="28" t="s">
        <v>13538</v>
      </c>
      <c r="K8617" s="17" t="str">
        <f>IF((LEN(relatorio_Ananindeua3[[#This Row],[CIF/CPF/CNPJ]])=14),relatorio_Ananindeua3[[#This Row],[CIF/CPF/CNPJ]],relatorio_Ananindeua3[[#This Row],[Coluna2]])</f>
        <v>54839225000165</v>
      </c>
      <c r="L8617" s="17" t="str">
        <f t="shared" si="135"/>
        <v>548******65</v>
      </c>
    </row>
    <row r="8618" spans="1:12" x14ac:dyDescent="0.25">
      <c r="A8618" s="29" t="s">
        <v>15329</v>
      </c>
      <c r="B8618" s="29" t="s">
        <v>15330</v>
      </c>
      <c r="C8618" s="29" t="s">
        <v>32</v>
      </c>
      <c r="D8618" s="24" t="s">
        <v>15331</v>
      </c>
      <c r="E8618" s="25" t="s">
        <v>13537</v>
      </c>
      <c r="F8618" s="30" t="s">
        <v>16</v>
      </c>
      <c r="G8618" s="30" t="s">
        <v>14</v>
      </c>
      <c r="H8618" s="23">
        <v>0</v>
      </c>
      <c r="I8618" s="27" t="s">
        <v>13539</v>
      </c>
      <c r="J8618" s="28" t="s">
        <v>13538</v>
      </c>
      <c r="K8618" s="17" t="str">
        <f>IF((LEN(relatorio_Ananindeua3[[#This Row],[CIF/CPF/CNPJ]])=14),relatorio_Ananindeua3[[#This Row],[CIF/CPF/CNPJ]],relatorio_Ananindeua3[[#This Row],[Coluna2]])</f>
        <v>54833200000154</v>
      </c>
      <c r="L8618" s="17" t="str">
        <f t="shared" si="135"/>
        <v>548******54</v>
      </c>
    </row>
    <row r="8619" spans="1:12" x14ac:dyDescent="0.25">
      <c r="A8619" s="29" t="s">
        <v>15332</v>
      </c>
      <c r="B8619" s="29" t="s">
        <v>15333</v>
      </c>
      <c r="C8619" s="29" t="s">
        <v>34</v>
      </c>
      <c r="D8619" s="24" t="s">
        <v>15334</v>
      </c>
      <c r="E8619" s="25" t="s">
        <v>13537</v>
      </c>
      <c r="F8619" s="30" t="s">
        <v>16</v>
      </c>
      <c r="G8619" s="30" t="s">
        <v>14</v>
      </c>
      <c r="H8619" s="23">
        <v>0</v>
      </c>
      <c r="I8619" s="27" t="s">
        <v>13539</v>
      </c>
      <c r="J8619" s="28" t="s">
        <v>13538</v>
      </c>
      <c r="K8619" s="17" t="str">
        <f>IF((LEN(relatorio_Ananindeua3[[#This Row],[CIF/CPF/CNPJ]])=14),relatorio_Ananindeua3[[#This Row],[CIF/CPF/CNPJ]],relatorio_Ananindeua3[[#This Row],[Coluna2]])</f>
        <v>46412677000138</v>
      </c>
      <c r="L8619" s="17" t="str">
        <f t="shared" si="135"/>
        <v>464******38</v>
      </c>
    </row>
    <row r="8620" spans="1:12" x14ac:dyDescent="0.25">
      <c r="A8620" s="29" t="s">
        <v>15335</v>
      </c>
      <c r="B8620" s="29" t="s">
        <v>15336</v>
      </c>
      <c r="C8620" s="29" t="s">
        <v>34</v>
      </c>
      <c r="D8620" s="24" t="s">
        <v>15337</v>
      </c>
      <c r="E8620" s="25" t="s">
        <v>13537</v>
      </c>
      <c r="F8620" s="30" t="s">
        <v>16</v>
      </c>
      <c r="G8620" s="30" t="s">
        <v>14</v>
      </c>
      <c r="H8620" s="23">
        <v>0</v>
      </c>
      <c r="I8620" s="27" t="s">
        <v>13539</v>
      </c>
      <c r="J8620" s="28" t="s">
        <v>13538</v>
      </c>
      <c r="K8620" s="17" t="str">
        <f>IF((LEN(relatorio_Ananindeua3[[#This Row],[CIF/CPF/CNPJ]])=14),relatorio_Ananindeua3[[#This Row],[CIF/CPF/CNPJ]],relatorio_Ananindeua3[[#This Row],[Coluna2]])</f>
        <v>36199950000134</v>
      </c>
      <c r="L8620" s="17" t="str">
        <f t="shared" si="135"/>
        <v>361******34</v>
      </c>
    </row>
    <row r="8621" spans="1:12" x14ac:dyDescent="0.25">
      <c r="A8621" s="29" t="s">
        <v>15338</v>
      </c>
      <c r="B8621" s="29" t="s">
        <v>15339</v>
      </c>
      <c r="C8621" s="29" t="s">
        <v>32</v>
      </c>
      <c r="D8621" s="24" t="s">
        <v>15340</v>
      </c>
      <c r="E8621" s="25" t="s">
        <v>13537</v>
      </c>
      <c r="F8621" s="30" t="s">
        <v>16</v>
      </c>
      <c r="G8621" s="30" t="s">
        <v>14</v>
      </c>
      <c r="H8621" s="23">
        <v>0</v>
      </c>
      <c r="I8621" s="27" t="s">
        <v>13539</v>
      </c>
      <c r="J8621" s="28" t="s">
        <v>13538</v>
      </c>
      <c r="K8621" s="17" t="str">
        <f>IF((LEN(relatorio_Ananindeua3[[#This Row],[CIF/CPF/CNPJ]])=14),relatorio_Ananindeua3[[#This Row],[CIF/CPF/CNPJ]],relatorio_Ananindeua3[[#This Row],[Coluna2]])</f>
        <v>54840429000116</v>
      </c>
      <c r="L8621" s="17" t="str">
        <f t="shared" si="135"/>
        <v>548******16</v>
      </c>
    </row>
    <row r="8622" spans="1:12" x14ac:dyDescent="0.25">
      <c r="A8622" s="29" t="s">
        <v>15341</v>
      </c>
      <c r="B8622" s="29" t="s">
        <v>15342</v>
      </c>
      <c r="C8622" s="29" t="s">
        <v>32</v>
      </c>
      <c r="D8622" s="24" t="s">
        <v>15343</v>
      </c>
      <c r="E8622" s="25" t="s">
        <v>13537</v>
      </c>
      <c r="F8622" s="30" t="s">
        <v>16</v>
      </c>
      <c r="G8622" s="30" t="s">
        <v>14</v>
      </c>
      <c r="H8622" s="23">
        <v>0</v>
      </c>
      <c r="I8622" s="27" t="s">
        <v>13539</v>
      </c>
      <c r="J8622" s="28" t="s">
        <v>13538</v>
      </c>
      <c r="K8622" s="17" t="str">
        <f>IF((LEN(relatorio_Ananindeua3[[#This Row],[CIF/CPF/CNPJ]])=14),relatorio_Ananindeua3[[#This Row],[CIF/CPF/CNPJ]],relatorio_Ananindeua3[[#This Row],[Coluna2]])</f>
        <v>54836764000140</v>
      </c>
      <c r="L8622" s="17" t="str">
        <f t="shared" si="135"/>
        <v>548******40</v>
      </c>
    </row>
    <row r="8623" spans="1:12" x14ac:dyDescent="0.25">
      <c r="A8623" s="29" t="s">
        <v>15344</v>
      </c>
      <c r="B8623" s="29" t="s">
        <v>15345</v>
      </c>
      <c r="C8623" s="29" t="s">
        <v>32</v>
      </c>
      <c r="D8623" s="24" t="s">
        <v>15346</v>
      </c>
      <c r="E8623" s="25" t="s">
        <v>13537</v>
      </c>
      <c r="F8623" s="30" t="s">
        <v>16</v>
      </c>
      <c r="G8623" s="30" t="s">
        <v>14</v>
      </c>
      <c r="H8623" s="23">
        <v>0</v>
      </c>
      <c r="I8623" s="27" t="s">
        <v>13539</v>
      </c>
      <c r="J8623" s="28" t="s">
        <v>13538</v>
      </c>
      <c r="K8623" s="17" t="str">
        <f>IF((LEN(relatorio_Ananindeua3[[#This Row],[CIF/CPF/CNPJ]])=14),relatorio_Ananindeua3[[#This Row],[CIF/CPF/CNPJ]],relatorio_Ananindeua3[[#This Row],[Coluna2]])</f>
        <v>54839723000108</v>
      </c>
      <c r="L8623" s="17" t="str">
        <f t="shared" si="135"/>
        <v>548******08</v>
      </c>
    </row>
    <row r="8624" spans="1:12" x14ac:dyDescent="0.25">
      <c r="A8624" s="29" t="s">
        <v>8752</v>
      </c>
      <c r="B8624" s="29" t="s">
        <v>8753</v>
      </c>
      <c r="C8624" s="29" t="s">
        <v>34</v>
      </c>
      <c r="D8624" s="24" t="s">
        <v>15347</v>
      </c>
      <c r="E8624" s="25" t="s">
        <v>13537</v>
      </c>
      <c r="F8624" s="30" t="s">
        <v>16</v>
      </c>
      <c r="G8624" s="30" t="s">
        <v>14</v>
      </c>
      <c r="H8624" s="23">
        <v>0</v>
      </c>
      <c r="I8624" s="27" t="s">
        <v>13539</v>
      </c>
      <c r="J8624" s="28" t="s">
        <v>13538</v>
      </c>
      <c r="K8624" s="17" t="str">
        <f>IF((LEN(relatorio_Ananindeua3[[#This Row],[CIF/CPF/CNPJ]])=14),relatorio_Ananindeua3[[#This Row],[CIF/CPF/CNPJ]],relatorio_Ananindeua3[[#This Row],[Coluna2]])</f>
        <v>50279394000137</v>
      </c>
      <c r="L8624" s="17" t="str">
        <f t="shared" si="135"/>
        <v>502******37</v>
      </c>
    </row>
    <row r="8625" spans="1:12" x14ac:dyDescent="0.25">
      <c r="A8625" s="29" t="s">
        <v>956</v>
      </c>
      <c r="B8625" s="29" t="s">
        <v>957</v>
      </c>
      <c r="C8625" s="29" t="s">
        <v>21</v>
      </c>
      <c r="D8625" s="24" t="s">
        <v>15348</v>
      </c>
      <c r="E8625" s="25" t="s">
        <v>13537</v>
      </c>
      <c r="F8625" s="30" t="s">
        <v>19</v>
      </c>
      <c r="G8625" s="30" t="s">
        <v>13496</v>
      </c>
      <c r="H8625" s="23">
        <v>0</v>
      </c>
      <c r="I8625" s="27" t="s">
        <v>13539</v>
      </c>
      <c r="J8625" s="28">
        <v>45</v>
      </c>
      <c r="K8625" s="17" t="str">
        <f>IF((LEN(relatorio_Ananindeua3[[#This Row],[CIF/CPF/CNPJ]])=14),relatorio_Ananindeua3[[#This Row],[CIF/CPF/CNPJ]],relatorio_Ananindeua3[[#This Row],[Coluna2]])</f>
        <v>17454167000125</v>
      </c>
      <c r="L8625" s="17" t="str">
        <f t="shared" si="135"/>
        <v>174******25</v>
      </c>
    </row>
    <row r="8626" spans="1:12" x14ac:dyDescent="0.25">
      <c r="A8626" s="29" t="s">
        <v>990</v>
      </c>
      <c r="B8626" s="29" t="s">
        <v>991</v>
      </c>
      <c r="C8626" s="29" t="s">
        <v>18</v>
      </c>
      <c r="D8626" s="24" t="s">
        <v>15349</v>
      </c>
      <c r="E8626" s="25" t="s">
        <v>13537</v>
      </c>
      <c r="F8626" s="30" t="s">
        <v>16</v>
      </c>
      <c r="G8626" s="30" t="s">
        <v>14</v>
      </c>
      <c r="H8626" s="23">
        <v>0</v>
      </c>
      <c r="I8626" s="27" t="s">
        <v>13539</v>
      </c>
      <c r="J8626" s="28" t="s">
        <v>13538</v>
      </c>
      <c r="K8626" s="17" t="str">
        <f>IF((LEN(relatorio_Ananindeua3[[#This Row],[CIF/CPF/CNPJ]])=14),relatorio_Ananindeua3[[#This Row],[CIF/CPF/CNPJ]],relatorio_Ananindeua3[[#This Row],[Coluna2]])</f>
        <v>17614979000190</v>
      </c>
      <c r="L8626" s="17" t="str">
        <f t="shared" si="135"/>
        <v>176******90</v>
      </c>
    </row>
    <row r="8627" spans="1:12" x14ac:dyDescent="0.25">
      <c r="A8627" s="29" t="s">
        <v>15350</v>
      </c>
      <c r="B8627" s="29" t="s">
        <v>15351</v>
      </c>
      <c r="C8627" s="29" t="s">
        <v>18</v>
      </c>
      <c r="D8627" s="24" t="s">
        <v>15352</v>
      </c>
      <c r="E8627" s="25" t="s">
        <v>13537</v>
      </c>
      <c r="F8627" s="30" t="s">
        <v>16</v>
      </c>
      <c r="G8627" s="30" t="s">
        <v>14</v>
      </c>
      <c r="H8627" s="23">
        <v>0</v>
      </c>
      <c r="I8627" s="27" t="s">
        <v>13539</v>
      </c>
      <c r="J8627" s="28">
        <v>165.09</v>
      </c>
      <c r="K8627" s="17" t="str">
        <f>IF((LEN(relatorio_Ananindeua3[[#This Row],[CIF/CPF/CNPJ]])=14),relatorio_Ananindeua3[[#This Row],[CIF/CPF/CNPJ]],relatorio_Ananindeua3[[#This Row],[Coluna2]])</f>
        <v>48366020000107</v>
      </c>
      <c r="L8627" s="17" t="str">
        <f t="shared" si="135"/>
        <v>483******07</v>
      </c>
    </row>
    <row r="8628" spans="1:12" x14ac:dyDescent="0.25">
      <c r="A8628" s="29" t="s">
        <v>14072</v>
      </c>
      <c r="B8628" s="29" t="s">
        <v>14073</v>
      </c>
      <c r="C8628" s="29" t="s">
        <v>20</v>
      </c>
      <c r="D8628" s="24" t="s">
        <v>15353</v>
      </c>
      <c r="E8628" s="25" t="s">
        <v>13537</v>
      </c>
      <c r="F8628" s="30" t="s">
        <v>19</v>
      </c>
      <c r="G8628" s="30" t="s">
        <v>13496</v>
      </c>
      <c r="H8628" s="23">
        <v>0</v>
      </c>
      <c r="I8628" s="27" t="s">
        <v>13539</v>
      </c>
      <c r="J8628" s="28">
        <v>14.6</v>
      </c>
      <c r="K8628" s="17" t="str">
        <f>IF((LEN(relatorio_Ananindeua3[[#This Row],[CIF/CPF/CNPJ]])=14),relatorio_Ananindeua3[[#This Row],[CIF/CPF/CNPJ]],relatorio_Ananindeua3[[#This Row],[Coluna2]])</f>
        <v>05063653001296</v>
      </c>
      <c r="L8628" s="17" t="str">
        <f t="shared" si="135"/>
        <v>050******96</v>
      </c>
    </row>
    <row r="8629" spans="1:12" x14ac:dyDescent="0.25">
      <c r="A8629" s="29" t="s">
        <v>15354</v>
      </c>
      <c r="B8629" s="29" t="s">
        <v>15355</v>
      </c>
      <c r="C8629" s="29" t="s">
        <v>32</v>
      </c>
      <c r="D8629" s="24" t="s">
        <v>15356</v>
      </c>
      <c r="E8629" s="25" t="s">
        <v>13537</v>
      </c>
      <c r="F8629" s="30" t="s">
        <v>16</v>
      </c>
      <c r="G8629" s="30" t="s">
        <v>14</v>
      </c>
      <c r="H8629" s="23">
        <v>0</v>
      </c>
      <c r="I8629" s="27" t="s">
        <v>13539</v>
      </c>
      <c r="J8629" s="28" t="s">
        <v>13538</v>
      </c>
      <c r="K8629" s="17" t="str">
        <f>IF((LEN(relatorio_Ananindeua3[[#This Row],[CIF/CPF/CNPJ]])=14),relatorio_Ananindeua3[[#This Row],[CIF/CPF/CNPJ]],relatorio_Ananindeua3[[#This Row],[Coluna2]])</f>
        <v>54850017000167</v>
      </c>
      <c r="L8629" s="17" t="str">
        <f t="shared" si="135"/>
        <v>548******67</v>
      </c>
    </row>
    <row r="8630" spans="1:12" x14ac:dyDescent="0.25">
      <c r="A8630" s="29" t="s">
        <v>15357</v>
      </c>
      <c r="B8630" s="29" t="s">
        <v>15358</v>
      </c>
      <c r="C8630" s="29" t="s">
        <v>32</v>
      </c>
      <c r="D8630" s="24" t="s">
        <v>15359</v>
      </c>
      <c r="E8630" s="25" t="s">
        <v>13537</v>
      </c>
      <c r="F8630" s="30" t="s">
        <v>16</v>
      </c>
      <c r="G8630" s="30" t="s">
        <v>14</v>
      </c>
      <c r="H8630" s="23">
        <v>0</v>
      </c>
      <c r="I8630" s="27" t="s">
        <v>13539</v>
      </c>
      <c r="J8630" s="28" t="s">
        <v>13538</v>
      </c>
      <c r="K8630" s="17" t="str">
        <f>IF((LEN(relatorio_Ananindeua3[[#This Row],[CIF/CPF/CNPJ]])=14),relatorio_Ananindeua3[[#This Row],[CIF/CPF/CNPJ]],relatorio_Ananindeua3[[#This Row],[Coluna2]])</f>
        <v>54844649000118</v>
      </c>
      <c r="L8630" s="17" t="str">
        <f t="shared" si="135"/>
        <v>548******18</v>
      </c>
    </row>
    <row r="8631" spans="1:12" x14ac:dyDescent="0.25">
      <c r="A8631" s="29" t="s">
        <v>15360</v>
      </c>
      <c r="B8631" s="29" t="s">
        <v>15361</v>
      </c>
      <c r="C8631" s="29" t="s">
        <v>32</v>
      </c>
      <c r="D8631" s="24" t="s">
        <v>15362</v>
      </c>
      <c r="E8631" s="25" t="s">
        <v>13537</v>
      </c>
      <c r="F8631" s="30" t="s">
        <v>16</v>
      </c>
      <c r="G8631" s="30" t="s">
        <v>14</v>
      </c>
      <c r="H8631" s="23">
        <v>0</v>
      </c>
      <c r="I8631" s="27" t="s">
        <v>13539</v>
      </c>
      <c r="J8631" s="28" t="s">
        <v>13538</v>
      </c>
      <c r="K8631" s="17" t="str">
        <f>IF((LEN(relatorio_Ananindeua3[[#This Row],[CIF/CPF/CNPJ]])=14),relatorio_Ananindeua3[[#This Row],[CIF/CPF/CNPJ]],relatorio_Ananindeua3[[#This Row],[Coluna2]])</f>
        <v>54841138000142</v>
      </c>
      <c r="L8631" s="17" t="str">
        <f t="shared" si="135"/>
        <v>548******42</v>
      </c>
    </row>
    <row r="8632" spans="1:12" x14ac:dyDescent="0.25">
      <c r="A8632" s="29" t="s">
        <v>15363</v>
      </c>
      <c r="B8632" s="29" t="s">
        <v>15364</v>
      </c>
      <c r="C8632" s="29" t="s">
        <v>32</v>
      </c>
      <c r="D8632" s="24" t="s">
        <v>15365</v>
      </c>
      <c r="E8632" s="25" t="s">
        <v>13537</v>
      </c>
      <c r="F8632" s="30" t="s">
        <v>16</v>
      </c>
      <c r="G8632" s="30" t="s">
        <v>14</v>
      </c>
      <c r="H8632" s="23">
        <v>0</v>
      </c>
      <c r="I8632" s="27" t="s">
        <v>13539</v>
      </c>
      <c r="J8632" s="28" t="s">
        <v>13538</v>
      </c>
      <c r="K8632" s="17" t="str">
        <f>IF((LEN(relatorio_Ananindeua3[[#This Row],[CIF/CPF/CNPJ]])=14),relatorio_Ananindeua3[[#This Row],[CIF/CPF/CNPJ]],relatorio_Ananindeua3[[#This Row],[Coluna2]])</f>
        <v>54849535000160</v>
      </c>
      <c r="L8632" s="17" t="str">
        <f t="shared" si="135"/>
        <v>548******60</v>
      </c>
    </row>
    <row r="8633" spans="1:12" x14ac:dyDescent="0.25">
      <c r="A8633" s="29" t="s">
        <v>15366</v>
      </c>
      <c r="B8633" s="29" t="s">
        <v>15367</v>
      </c>
      <c r="C8633" s="29" t="s">
        <v>32</v>
      </c>
      <c r="D8633" s="24" t="s">
        <v>15368</v>
      </c>
      <c r="E8633" s="25" t="s">
        <v>13537</v>
      </c>
      <c r="F8633" s="30" t="s">
        <v>16</v>
      </c>
      <c r="G8633" s="30" t="s">
        <v>14</v>
      </c>
      <c r="H8633" s="23">
        <v>0</v>
      </c>
      <c r="I8633" s="27" t="s">
        <v>13539</v>
      </c>
      <c r="J8633" s="28" t="s">
        <v>13538</v>
      </c>
      <c r="K8633" s="17" t="str">
        <f>IF((LEN(relatorio_Ananindeua3[[#This Row],[CIF/CPF/CNPJ]])=14),relatorio_Ananindeua3[[#This Row],[CIF/CPF/CNPJ]],relatorio_Ananindeua3[[#This Row],[Coluna2]])</f>
        <v>54848568000196</v>
      </c>
      <c r="L8633" s="17" t="str">
        <f t="shared" si="135"/>
        <v>548******96</v>
      </c>
    </row>
    <row r="8634" spans="1:12" x14ac:dyDescent="0.25">
      <c r="A8634" s="29" t="s">
        <v>15369</v>
      </c>
      <c r="B8634" s="29" t="s">
        <v>15370</v>
      </c>
      <c r="C8634" s="29" t="s">
        <v>32</v>
      </c>
      <c r="D8634" s="24" t="s">
        <v>15371</v>
      </c>
      <c r="E8634" s="25" t="s">
        <v>13537</v>
      </c>
      <c r="F8634" s="30" t="s">
        <v>16</v>
      </c>
      <c r="G8634" s="30" t="s">
        <v>14</v>
      </c>
      <c r="H8634" s="23">
        <v>0</v>
      </c>
      <c r="I8634" s="27" t="s">
        <v>13539</v>
      </c>
      <c r="J8634" s="28" t="s">
        <v>13538</v>
      </c>
      <c r="K8634" s="17" t="str">
        <f>IF((LEN(relatorio_Ananindeua3[[#This Row],[CIF/CPF/CNPJ]])=14),relatorio_Ananindeua3[[#This Row],[CIF/CPF/CNPJ]],relatorio_Ananindeua3[[#This Row],[Coluna2]])</f>
        <v>54846554000133</v>
      </c>
      <c r="L8634" s="17" t="str">
        <f t="shared" si="135"/>
        <v>548******33</v>
      </c>
    </row>
    <row r="8635" spans="1:12" x14ac:dyDescent="0.25">
      <c r="A8635" s="29" t="s">
        <v>15372</v>
      </c>
      <c r="B8635" s="29" t="s">
        <v>15373</v>
      </c>
      <c r="C8635" s="29" t="s">
        <v>34</v>
      </c>
      <c r="D8635" s="24" t="s">
        <v>15374</v>
      </c>
      <c r="E8635" s="25" t="s">
        <v>13537</v>
      </c>
      <c r="F8635" s="30" t="s">
        <v>16</v>
      </c>
      <c r="G8635" s="30" t="s">
        <v>14</v>
      </c>
      <c r="H8635" s="23">
        <v>0</v>
      </c>
      <c r="I8635" s="27" t="s">
        <v>13539</v>
      </c>
      <c r="J8635" s="28" t="s">
        <v>13538</v>
      </c>
      <c r="K8635" s="17" t="str">
        <f>IF((LEN(relatorio_Ananindeua3[[#This Row],[CIF/CPF/CNPJ]])=14),relatorio_Ananindeua3[[#This Row],[CIF/CPF/CNPJ]],relatorio_Ananindeua3[[#This Row],[Coluna2]])</f>
        <v>46483750000162</v>
      </c>
      <c r="L8635" s="17" t="str">
        <f t="shared" si="135"/>
        <v>464******62</v>
      </c>
    </row>
    <row r="8636" spans="1:12" x14ac:dyDescent="0.25">
      <c r="A8636" s="29" t="s">
        <v>15375</v>
      </c>
      <c r="B8636" s="29" t="s">
        <v>15376</v>
      </c>
      <c r="C8636" s="29" t="s">
        <v>32</v>
      </c>
      <c r="D8636" s="24" t="s">
        <v>15377</v>
      </c>
      <c r="E8636" s="25" t="s">
        <v>13537</v>
      </c>
      <c r="F8636" s="30" t="s">
        <v>16</v>
      </c>
      <c r="G8636" s="30" t="s">
        <v>14</v>
      </c>
      <c r="H8636" s="23">
        <v>0</v>
      </c>
      <c r="I8636" s="27" t="s">
        <v>13539</v>
      </c>
      <c r="J8636" s="28" t="s">
        <v>13538</v>
      </c>
      <c r="K8636" s="17" t="str">
        <f>IF((LEN(relatorio_Ananindeua3[[#This Row],[CIF/CPF/CNPJ]])=14),relatorio_Ananindeua3[[#This Row],[CIF/CPF/CNPJ]],relatorio_Ananindeua3[[#This Row],[Coluna2]])</f>
        <v>54856682000168</v>
      </c>
      <c r="L8636" s="17" t="str">
        <f t="shared" si="135"/>
        <v>548******68</v>
      </c>
    </row>
    <row r="8637" spans="1:12" x14ac:dyDescent="0.25">
      <c r="A8637" s="29" t="s">
        <v>15378</v>
      </c>
      <c r="B8637" s="29" t="s">
        <v>15379</v>
      </c>
      <c r="C8637" s="29" t="s">
        <v>32</v>
      </c>
      <c r="D8637" s="24" t="s">
        <v>15380</v>
      </c>
      <c r="E8637" s="25" t="s">
        <v>13537</v>
      </c>
      <c r="F8637" s="30" t="s">
        <v>16</v>
      </c>
      <c r="G8637" s="30" t="s">
        <v>14</v>
      </c>
      <c r="H8637" s="23">
        <v>0</v>
      </c>
      <c r="I8637" s="27" t="s">
        <v>13539</v>
      </c>
      <c r="J8637" s="28" t="s">
        <v>13538</v>
      </c>
      <c r="K8637" s="17" t="str">
        <f>IF((LEN(relatorio_Ananindeua3[[#This Row],[CIF/CPF/CNPJ]])=14),relatorio_Ananindeua3[[#This Row],[CIF/CPF/CNPJ]],relatorio_Ananindeua3[[#This Row],[Coluna2]])</f>
        <v>54847184000159</v>
      </c>
      <c r="L8637" s="17" t="str">
        <f t="shared" si="135"/>
        <v>548******59</v>
      </c>
    </row>
    <row r="8638" spans="1:12" x14ac:dyDescent="0.25">
      <c r="A8638" s="29" t="s">
        <v>15381</v>
      </c>
      <c r="B8638" s="29" t="s">
        <v>15382</v>
      </c>
      <c r="C8638" s="29" t="s">
        <v>32</v>
      </c>
      <c r="D8638" s="24" t="s">
        <v>15383</v>
      </c>
      <c r="E8638" s="25" t="s">
        <v>13537</v>
      </c>
      <c r="F8638" s="30" t="s">
        <v>16</v>
      </c>
      <c r="G8638" s="30" t="s">
        <v>14</v>
      </c>
      <c r="H8638" s="23">
        <v>0</v>
      </c>
      <c r="I8638" s="27" t="s">
        <v>13539</v>
      </c>
      <c r="J8638" s="28" t="s">
        <v>13538</v>
      </c>
      <c r="K8638" s="17" t="str">
        <f>IF((LEN(relatorio_Ananindeua3[[#This Row],[CIF/CPF/CNPJ]])=14),relatorio_Ananindeua3[[#This Row],[CIF/CPF/CNPJ]],relatorio_Ananindeua3[[#This Row],[Coluna2]])</f>
        <v>54845570000101</v>
      </c>
      <c r="L8638" s="17" t="str">
        <f t="shared" si="135"/>
        <v>548******01</v>
      </c>
    </row>
    <row r="8639" spans="1:12" x14ac:dyDescent="0.25">
      <c r="A8639" s="29" t="s">
        <v>15384</v>
      </c>
      <c r="B8639" s="29" t="s">
        <v>15385</v>
      </c>
      <c r="C8639" s="29" t="s">
        <v>34</v>
      </c>
      <c r="D8639" s="24" t="s">
        <v>15386</v>
      </c>
      <c r="E8639" s="25" t="s">
        <v>13537</v>
      </c>
      <c r="F8639" s="30" t="s">
        <v>16</v>
      </c>
      <c r="G8639" s="30" t="s">
        <v>14</v>
      </c>
      <c r="H8639" s="23">
        <v>0</v>
      </c>
      <c r="I8639" s="27" t="s">
        <v>13539</v>
      </c>
      <c r="J8639" s="28" t="s">
        <v>13538</v>
      </c>
      <c r="K8639" s="17" t="str">
        <f>IF((LEN(relatorio_Ananindeua3[[#This Row],[CIF/CPF/CNPJ]])=14),relatorio_Ananindeua3[[#This Row],[CIF/CPF/CNPJ]],relatorio_Ananindeua3[[#This Row],[Coluna2]])</f>
        <v>32241386000110</v>
      </c>
      <c r="L8639" s="17" t="str">
        <f t="shared" si="135"/>
        <v>322******10</v>
      </c>
    </row>
    <row r="8640" spans="1:12" x14ac:dyDescent="0.25">
      <c r="A8640" s="29" t="s">
        <v>15387</v>
      </c>
      <c r="B8640" s="29" t="s">
        <v>15388</v>
      </c>
      <c r="C8640" s="29" t="s">
        <v>34</v>
      </c>
      <c r="D8640" s="24" t="s">
        <v>15389</v>
      </c>
      <c r="E8640" s="25" t="s">
        <v>13537</v>
      </c>
      <c r="F8640" s="30" t="s">
        <v>16</v>
      </c>
      <c r="G8640" s="30" t="s">
        <v>14</v>
      </c>
      <c r="H8640" s="23">
        <v>0</v>
      </c>
      <c r="I8640" s="27" t="s">
        <v>13539</v>
      </c>
      <c r="J8640" s="28" t="s">
        <v>13538</v>
      </c>
      <c r="K8640" s="17" t="str">
        <f>IF((LEN(relatorio_Ananindeua3[[#This Row],[CIF/CPF/CNPJ]])=14),relatorio_Ananindeua3[[#This Row],[CIF/CPF/CNPJ]],relatorio_Ananindeua3[[#This Row],[Coluna2]])</f>
        <v>41289205000116</v>
      </c>
      <c r="L8640" s="17" t="str">
        <f t="shared" si="135"/>
        <v>412******16</v>
      </c>
    </row>
    <row r="8641" spans="1:12" x14ac:dyDescent="0.25">
      <c r="A8641" s="29" t="s">
        <v>15390</v>
      </c>
      <c r="B8641" s="29" t="s">
        <v>15391</v>
      </c>
      <c r="C8641" s="29" t="s">
        <v>32</v>
      </c>
      <c r="D8641" s="24" t="s">
        <v>15392</v>
      </c>
      <c r="E8641" s="25" t="s">
        <v>13537</v>
      </c>
      <c r="F8641" s="30" t="s">
        <v>16</v>
      </c>
      <c r="G8641" s="30" t="s">
        <v>14</v>
      </c>
      <c r="H8641" s="23">
        <v>0</v>
      </c>
      <c r="I8641" s="27" t="s">
        <v>13539</v>
      </c>
      <c r="J8641" s="28" t="s">
        <v>13538</v>
      </c>
      <c r="K8641" s="17" t="str">
        <f>IF((LEN(relatorio_Ananindeua3[[#This Row],[CIF/CPF/CNPJ]])=14),relatorio_Ananindeua3[[#This Row],[CIF/CPF/CNPJ]],relatorio_Ananindeua3[[#This Row],[Coluna2]])</f>
        <v>54858129000164</v>
      </c>
      <c r="L8641" s="17" t="str">
        <f t="shared" si="135"/>
        <v>548******64</v>
      </c>
    </row>
    <row r="8642" spans="1:12" x14ac:dyDescent="0.25">
      <c r="A8642" s="29" t="s">
        <v>15393</v>
      </c>
      <c r="B8642" s="29" t="s">
        <v>15394</v>
      </c>
      <c r="C8642" s="29" t="s">
        <v>32</v>
      </c>
      <c r="D8642" s="24" t="s">
        <v>15395</v>
      </c>
      <c r="E8642" s="25" t="s">
        <v>13537</v>
      </c>
      <c r="F8642" s="30" t="s">
        <v>16</v>
      </c>
      <c r="G8642" s="30" t="s">
        <v>14</v>
      </c>
      <c r="H8642" s="23">
        <v>0</v>
      </c>
      <c r="I8642" s="27" t="s">
        <v>13539</v>
      </c>
      <c r="J8642" s="28" t="s">
        <v>13538</v>
      </c>
      <c r="K8642" s="17" t="str">
        <f>IF((LEN(relatorio_Ananindeua3[[#This Row],[CIF/CPF/CNPJ]])=14),relatorio_Ananindeua3[[#This Row],[CIF/CPF/CNPJ]],relatorio_Ananindeua3[[#This Row],[Coluna2]])</f>
        <v>54845963000115</v>
      </c>
      <c r="L8642" s="17" t="str">
        <f t="shared" si="135"/>
        <v>548******15</v>
      </c>
    </row>
    <row r="8643" spans="1:12" x14ac:dyDescent="0.25">
      <c r="A8643" s="29" t="s">
        <v>15396</v>
      </c>
      <c r="B8643" s="29" t="s">
        <v>15397</v>
      </c>
      <c r="C8643" s="29" t="s">
        <v>32</v>
      </c>
      <c r="D8643" s="24" t="s">
        <v>15398</v>
      </c>
      <c r="E8643" s="25" t="s">
        <v>13537</v>
      </c>
      <c r="F8643" s="30" t="s">
        <v>16</v>
      </c>
      <c r="G8643" s="30" t="s">
        <v>14</v>
      </c>
      <c r="H8643" s="23">
        <v>0</v>
      </c>
      <c r="I8643" s="27" t="s">
        <v>13539</v>
      </c>
      <c r="J8643" s="28" t="s">
        <v>13538</v>
      </c>
      <c r="K8643" s="17" t="str">
        <f>IF((LEN(relatorio_Ananindeua3[[#This Row],[CIF/CPF/CNPJ]])=14),relatorio_Ananindeua3[[#This Row],[CIF/CPF/CNPJ]],relatorio_Ananindeua3[[#This Row],[Coluna2]])</f>
        <v>54845012000146</v>
      </c>
      <c r="L8643" s="17" t="str">
        <f t="shared" si="135"/>
        <v>548******46</v>
      </c>
    </row>
    <row r="8644" spans="1:12" x14ac:dyDescent="0.25">
      <c r="A8644" s="29" t="s">
        <v>14361</v>
      </c>
      <c r="B8644" s="29" t="s">
        <v>14362</v>
      </c>
      <c r="C8644" s="29" t="s">
        <v>34</v>
      </c>
      <c r="D8644" s="24" t="s">
        <v>15399</v>
      </c>
      <c r="E8644" s="25" t="s">
        <v>13537</v>
      </c>
      <c r="F8644" s="30" t="s">
        <v>16</v>
      </c>
      <c r="G8644" s="30" t="s">
        <v>14</v>
      </c>
      <c r="H8644" s="23">
        <v>0</v>
      </c>
      <c r="I8644" s="27" t="s">
        <v>13539</v>
      </c>
      <c r="J8644" s="28" t="s">
        <v>13538</v>
      </c>
      <c r="K8644" s="17" t="str">
        <f>IF((LEN(relatorio_Ananindeua3[[#This Row],[CIF/CPF/CNPJ]])=14),relatorio_Ananindeua3[[#This Row],[CIF/CPF/CNPJ]],relatorio_Ananindeua3[[#This Row],[Coluna2]])</f>
        <v>54682007000160</v>
      </c>
      <c r="L8644" s="17" t="str">
        <f t="shared" si="135"/>
        <v>546******60</v>
      </c>
    </row>
    <row r="8645" spans="1:12" x14ac:dyDescent="0.25">
      <c r="A8645" s="29" t="s">
        <v>15400</v>
      </c>
      <c r="B8645" s="29" t="s">
        <v>15401</v>
      </c>
      <c r="C8645" s="29" t="s">
        <v>32</v>
      </c>
      <c r="D8645" s="24" t="s">
        <v>15402</v>
      </c>
      <c r="E8645" s="25" t="s">
        <v>13537</v>
      </c>
      <c r="F8645" s="30" t="s">
        <v>16</v>
      </c>
      <c r="G8645" s="30" t="s">
        <v>14</v>
      </c>
      <c r="H8645" s="23">
        <v>0</v>
      </c>
      <c r="I8645" s="27" t="s">
        <v>13539</v>
      </c>
      <c r="J8645" s="28" t="s">
        <v>13538</v>
      </c>
      <c r="K8645" s="17" t="str">
        <f>IF((LEN(relatorio_Ananindeua3[[#This Row],[CIF/CPF/CNPJ]])=14),relatorio_Ananindeua3[[#This Row],[CIF/CPF/CNPJ]],relatorio_Ananindeua3[[#This Row],[Coluna2]])</f>
        <v>54848091000149</v>
      </c>
      <c r="L8645" s="17" t="str">
        <f t="shared" si="135"/>
        <v>548******49</v>
      </c>
    </row>
    <row r="8646" spans="1:12" x14ac:dyDescent="0.25">
      <c r="A8646" s="29" t="s">
        <v>14259</v>
      </c>
      <c r="B8646" s="29" t="s">
        <v>14260</v>
      </c>
      <c r="C8646" s="29" t="s">
        <v>34</v>
      </c>
      <c r="D8646" s="24" t="s">
        <v>15403</v>
      </c>
      <c r="E8646" s="25" t="s">
        <v>13537</v>
      </c>
      <c r="F8646" s="30" t="s">
        <v>16</v>
      </c>
      <c r="G8646" s="30" t="s">
        <v>14</v>
      </c>
      <c r="H8646" s="23">
        <v>0</v>
      </c>
      <c r="I8646" s="27" t="s">
        <v>13539</v>
      </c>
      <c r="J8646" s="28" t="s">
        <v>13538</v>
      </c>
      <c r="K8646" s="17" t="str">
        <f>IF((LEN(relatorio_Ananindeua3[[#This Row],[CIF/CPF/CNPJ]])=14),relatorio_Ananindeua3[[#This Row],[CIF/CPF/CNPJ]],relatorio_Ananindeua3[[#This Row],[Coluna2]])</f>
        <v>52957158000158</v>
      </c>
      <c r="L8646" s="17" t="str">
        <f t="shared" si="135"/>
        <v>529******58</v>
      </c>
    </row>
    <row r="8647" spans="1:12" x14ac:dyDescent="0.25">
      <c r="A8647" s="29" t="s">
        <v>15404</v>
      </c>
      <c r="B8647" s="29" t="s">
        <v>15405</v>
      </c>
      <c r="C8647" s="29" t="s">
        <v>32</v>
      </c>
      <c r="D8647" s="24" t="s">
        <v>15406</v>
      </c>
      <c r="E8647" s="25" t="s">
        <v>13537</v>
      </c>
      <c r="F8647" s="30" t="s">
        <v>16</v>
      </c>
      <c r="G8647" s="30" t="s">
        <v>14</v>
      </c>
      <c r="H8647" s="23">
        <v>0</v>
      </c>
      <c r="I8647" s="27" t="s">
        <v>13539</v>
      </c>
      <c r="J8647" s="28" t="s">
        <v>13538</v>
      </c>
      <c r="K8647" s="17" t="str">
        <f>IF((LEN(relatorio_Ananindeua3[[#This Row],[CIF/CPF/CNPJ]])=14),relatorio_Ananindeua3[[#This Row],[CIF/CPF/CNPJ]],relatorio_Ananindeua3[[#This Row],[Coluna2]])</f>
        <v>54859073000162</v>
      </c>
      <c r="L8647" s="17" t="str">
        <f t="shared" si="135"/>
        <v>548******62</v>
      </c>
    </row>
    <row r="8648" spans="1:12" x14ac:dyDescent="0.25">
      <c r="A8648" s="29" t="s">
        <v>15407</v>
      </c>
      <c r="B8648" s="29" t="s">
        <v>15408</v>
      </c>
      <c r="C8648" s="29" t="s">
        <v>32</v>
      </c>
      <c r="D8648" s="24" t="s">
        <v>15409</v>
      </c>
      <c r="E8648" s="25" t="s">
        <v>13537</v>
      </c>
      <c r="F8648" s="30" t="s">
        <v>16</v>
      </c>
      <c r="G8648" s="30" t="s">
        <v>14</v>
      </c>
      <c r="H8648" s="23">
        <v>0</v>
      </c>
      <c r="I8648" s="27" t="s">
        <v>13539</v>
      </c>
      <c r="J8648" s="28" t="s">
        <v>13538</v>
      </c>
      <c r="K8648" s="17" t="str">
        <f>IF((LEN(relatorio_Ananindeua3[[#This Row],[CIF/CPF/CNPJ]])=14),relatorio_Ananindeua3[[#This Row],[CIF/CPF/CNPJ]],relatorio_Ananindeua3[[#This Row],[Coluna2]])</f>
        <v>54859041000167</v>
      </c>
      <c r="L8648" s="17" t="str">
        <f t="shared" si="135"/>
        <v>548******67</v>
      </c>
    </row>
    <row r="8649" spans="1:12" x14ac:dyDescent="0.25">
      <c r="A8649" s="29" t="s">
        <v>15410</v>
      </c>
      <c r="B8649" s="29" t="s">
        <v>15411</v>
      </c>
      <c r="C8649" s="29" t="s">
        <v>32</v>
      </c>
      <c r="D8649" s="24" t="s">
        <v>15412</v>
      </c>
      <c r="E8649" s="25" t="s">
        <v>13537</v>
      </c>
      <c r="F8649" s="30" t="s">
        <v>16</v>
      </c>
      <c r="G8649" s="30" t="s">
        <v>14</v>
      </c>
      <c r="H8649" s="23">
        <v>0</v>
      </c>
      <c r="I8649" s="27" t="s">
        <v>13539</v>
      </c>
      <c r="J8649" s="28" t="s">
        <v>13538</v>
      </c>
      <c r="K8649" s="17" t="str">
        <f>IF((LEN(relatorio_Ananindeua3[[#This Row],[CIF/CPF/CNPJ]])=14),relatorio_Ananindeua3[[#This Row],[CIF/CPF/CNPJ]],relatorio_Ananindeua3[[#This Row],[Coluna2]])</f>
        <v>54843084000154</v>
      </c>
      <c r="L8649" s="17" t="str">
        <f t="shared" si="135"/>
        <v>548******54</v>
      </c>
    </row>
    <row r="8650" spans="1:12" x14ac:dyDescent="0.25">
      <c r="A8650" s="29" t="s">
        <v>15413</v>
      </c>
      <c r="B8650" s="29" t="s">
        <v>15414</v>
      </c>
      <c r="C8650" s="29" t="s">
        <v>34</v>
      </c>
      <c r="D8650" s="24" t="s">
        <v>15415</v>
      </c>
      <c r="E8650" s="25" t="s">
        <v>13537</v>
      </c>
      <c r="F8650" s="30" t="s">
        <v>16</v>
      </c>
      <c r="G8650" s="30" t="s">
        <v>14</v>
      </c>
      <c r="H8650" s="23">
        <v>0</v>
      </c>
      <c r="I8650" s="27" t="s">
        <v>13539</v>
      </c>
      <c r="J8650" s="28" t="s">
        <v>13538</v>
      </c>
      <c r="K8650" s="17" t="str">
        <f>IF((LEN(relatorio_Ananindeua3[[#This Row],[CIF/CPF/CNPJ]])=14),relatorio_Ananindeua3[[#This Row],[CIF/CPF/CNPJ]],relatorio_Ananindeua3[[#This Row],[Coluna2]])</f>
        <v>50196408000159</v>
      </c>
      <c r="L8650" s="17" t="str">
        <f t="shared" si="135"/>
        <v>501******59</v>
      </c>
    </row>
    <row r="8651" spans="1:12" x14ac:dyDescent="0.25">
      <c r="A8651" s="29" t="s">
        <v>15416</v>
      </c>
      <c r="B8651" s="29" t="s">
        <v>15417</v>
      </c>
      <c r="C8651" s="29" t="s">
        <v>32</v>
      </c>
      <c r="D8651" s="24" t="s">
        <v>15418</v>
      </c>
      <c r="E8651" s="25" t="s">
        <v>13537</v>
      </c>
      <c r="F8651" s="30" t="s">
        <v>16</v>
      </c>
      <c r="G8651" s="30" t="s">
        <v>14</v>
      </c>
      <c r="H8651" s="23">
        <v>0</v>
      </c>
      <c r="I8651" s="27" t="s">
        <v>13539</v>
      </c>
      <c r="J8651" s="28" t="s">
        <v>13538</v>
      </c>
      <c r="K8651" s="17" t="str">
        <f>IF((LEN(relatorio_Ananindeua3[[#This Row],[CIF/CPF/CNPJ]])=14),relatorio_Ananindeua3[[#This Row],[CIF/CPF/CNPJ]],relatorio_Ananindeua3[[#This Row],[Coluna2]])</f>
        <v>54858926000141</v>
      </c>
      <c r="L8651" s="17" t="str">
        <f t="shared" si="135"/>
        <v>548******41</v>
      </c>
    </row>
    <row r="8652" spans="1:12" x14ac:dyDescent="0.25">
      <c r="A8652" s="29" t="s">
        <v>15419</v>
      </c>
      <c r="B8652" s="29" t="s">
        <v>15420</v>
      </c>
      <c r="C8652" s="29" t="s">
        <v>32</v>
      </c>
      <c r="D8652" s="24" t="s">
        <v>15421</v>
      </c>
      <c r="E8652" s="25" t="s">
        <v>13537</v>
      </c>
      <c r="F8652" s="30" t="s">
        <v>16</v>
      </c>
      <c r="G8652" s="30" t="s">
        <v>14</v>
      </c>
      <c r="H8652" s="23">
        <v>0</v>
      </c>
      <c r="I8652" s="27" t="s">
        <v>13539</v>
      </c>
      <c r="J8652" s="28" t="s">
        <v>13538</v>
      </c>
      <c r="K8652" s="17" t="str">
        <f>IF((LEN(relatorio_Ananindeua3[[#This Row],[CIF/CPF/CNPJ]])=14),relatorio_Ananindeua3[[#This Row],[CIF/CPF/CNPJ]],relatorio_Ananindeua3[[#This Row],[Coluna2]])</f>
        <v>54857196000164</v>
      </c>
      <c r="L8652" s="17" t="str">
        <f t="shared" si="135"/>
        <v>548******64</v>
      </c>
    </row>
    <row r="8653" spans="1:12" x14ac:dyDescent="0.25">
      <c r="A8653" s="29" t="s">
        <v>15422</v>
      </c>
      <c r="B8653" s="29" t="s">
        <v>15423</v>
      </c>
      <c r="C8653" s="29" t="s">
        <v>32</v>
      </c>
      <c r="D8653" s="24" t="s">
        <v>15424</v>
      </c>
      <c r="E8653" s="25" t="s">
        <v>13537</v>
      </c>
      <c r="F8653" s="30" t="s">
        <v>16</v>
      </c>
      <c r="G8653" s="30" t="s">
        <v>14</v>
      </c>
      <c r="H8653" s="23">
        <v>0</v>
      </c>
      <c r="I8653" s="27" t="s">
        <v>13539</v>
      </c>
      <c r="J8653" s="28" t="s">
        <v>13538</v>
      </c>
      <c r="K8653" s="17" t="str">
        <f>IF((LEN(relatorio_Ananindeua3[[#This Row],[CIF/CPF/CNPJ]])=14),relatorio_Ananindeua3[[#This Row],[CIF/CPF/CNPJ]],relatorio_Ananindeua3[[#This Row],[Coluna2]])</f>
        <v>54842405000104</v>
      </c>
      <c r="L8653" s="17" t="str">
        <f t="shared" si="135"/>
        <v>548******04</v>
      </c>
    </row>
    <row r="8654" spans="1:12" x14ac:dyDescent="0.25">
      <c r="A8654" s="29" t="s">
        <v>15425</v>
      </c>
      <c r="B8654" s="29" t="s">
        <v>15426</v>
      </c>
      <c r="C8654" s="29" t="s">
        <v>34</v>
      </c>
      <c r="D8654" s="24" t="s">
        <v>15427</v>
      </c>
      <c r="E8654" s="25" t="s">
        <v>13537</v>
      </c>
      <c r="F8654" s="30" t="s">
        <v>16</v>
      </c>
      <c r="G8654" s="30" t="s">
        <v>14</v>
      </c>
      <c r="H8654" s="23">
        <v>0</v>
      </c>
      <c r="I8654" s="27" t="s">
        <v>13539</v>
      </c>
      <c r="J8654" s="28" t="s">
        <v>13538</v>
      </c>
      <c r="K8654" s="17" t="str">
        <f>IF((LEN(relatorio_Ananindeua3[[#This Row],[CIF/CPF/CNPJ]])=14),relatorio_Ananindeua3[[#This Row],[CIF/CPF/CNPJ]],relatorio_Ananindeua3[[#This Row],[Coluna2]])</f>
        <v>40217434000162</v>
      </c>
      <c r="L8654" s="17" t="str">
        <f t="shared" si="135"/>
        <v>402******62</v>
      </c>
    </row>
    <row r="8655" spans="1:12" x14ac:dyDescent="0.25">
      <c r="A8655" s="29" t="s">
        <v>6635</v>
      </c>
      <c r="B8655" s="29" t="s">
        <v>6636</v>
      </c>
      <c r="C8655" s="29" t="s">
        <v>34</v>
      </c>
      <c r="D8655" s="24" t="s">
        <v>15428</v>
      </c>
      <c r="E8655" s="25" t="s">
        <v>13537</v>
      </c>
      <c r="F8655" s="30" t="s">
        <v>16</v>
      </c>
      <c r="G8655" s="30" t="s">
        <v>14</v>
      </c>
      <c r="H8655" s="23">
        <v>0</v>
      </c>
      <c r="I8655" s="27" t="s">
        <v>13539</v>
      </c>
      <c r="J8655" s="28" t="s">
        <v>13538</v>
      </c>
      <c r="K8655" s="17" t="str">
        <f>IF((LEN(relatorio_Ananindeua3[[#This Row],[CIF/CPF/CNPJ]])=14),relatorio_Ananindeua3[[#This Row],[CIF/CPF/CNPJ]],relatorio_Ananindeua3[[#This Row],[Coluna2]])</f>
        <v>45482818000126</v>
      </c>
      <c r="L8655" s="17" t="str">
        <f t="shared" si="135"/>
        <v>454******26</v>
      </c>
    </row>
    <row r="8656" spans="1:12" x14ac:dyDescent="0.25">
      <c r="A8656" s="29" t="s">
        <v>15429</v>
      </c>
      <c r="B8656" s="29" t="s">
        <v>15430</v>
      </c>
      <c r="C8656" s="29" t="s">
        <v>32</v>
      </c>
      <c r="D8656" s="24" t="s">
        <v>15431</v>
      </c>
      <c r="E8656" s="25" t="s">
        <v>13537</v>
      </c>
      <c r="F8656" s="30" t="s">
        <v>16</v>
      </c>
      <c r="G8656" s="30" t="s">
        <v>14</v>
      </c>
      <c r="H8656" s="23">
        <v>0</v>
      </c>
      <c r="I8656" s="27" t="s">
        <v>13539</v>
      </c>
      <c r="J8656" s="28" t="s">
        <v>13538</v>
      </c>
      <c r="K8656" s="17" t="str">
        <f>IF((LEN(relatorio_Ananindeua3[[#This Row],[CIF/CPF/CNPJ]])=14),relatorio_Ananindeua3[[#This Row],[CIF/CPF/CNPJ]],relatorio_Ananindeua3[[#This Row],[Coluna2]])</f>
        <v>54845434000111</v>
      </c>
      <c r="L8656" s="17" t="str">
        <f t="shared" si="135"/>
        <v>548******11</v>
      </c>
    </row>
    <row r="8657" spans="1:12" x14ac:dyDescent="0.25">
      <c r="A8657" s="29" t="s">
        <v>15432</v>
      </c>
      <c r="B8657" s="29" t="s">
        <v>15433</v>
      </c>
      <c r="C8657" s="29" t="s">
        <v>34</v>
      </c>
      <c r="D8657" s="24" t="s">
        <v>15434</v>
      </c>
      <c r="E8657" s="25" t="s">
        <v>13537</v>
      </c>
      <c r="F8657" s="30" t="s">
        <v>16</v>
      </c>
      <c r="G8657" s="30" t="s">
        <v>14</v>
      </c>
      <c r="H8657" s="23">
        <v>0</v>
      </c>
      <c r="I8657" s="27" t="s">
        <v>13539</v>
      </c>
      <c r="J8657" s="28" t="s">
        <v>13538</v>
      </c>
      <c r="K8657" s="17" t="str">
        <f>IF((LEN(relatorio_Ananindeua3[[#This Row],[CIF/CPF/CNPJ]])=14),relatorio_Ananindeua3[[#This Row],[CIF/CPF/CNPJ]],relatorio_Ananindeua3[[#This Row],[Coluna2]])</f>
        <v>37008477000123</v>
      </c>
      <c r="L8657" s="17" t="str">
        <f t="shared" si="135"/>
        <v>370******23</v>
      </c>
    </row>
    <row r="8658" spans="1:12" x14ac:dyDescent="0.25">
      <c r="A8658" s="29" t="s">
        <v>15435</v>
      </c>
      <c r="B8658" s="29" t="s">
        <v>15436</v>
      </c>
      <c r="C8658" s="29" t="s">
        <v>32</v>
      </c>
      <c r="D8658" s="24" t="s">
        <v>15437</v>
      </c>
      <c r="E8658" s="25" t="s">
        <v>13537</v>
      </c>
      <c r="F8658" s="30" t="s">
        <v>16</v>
      </c>
      <c r="G8658" s="30" t="s">
        <v>14</v>
      </c>
      <c r="H8658" s="23">
        <v>0</v>
      </c>
      <c r="I8658" s="27" t="s">
        <v>13539</v>
      </c>
      <c r="J8658" s="28" t="s">
        <v>13538</v>
      </c>
      <c r="K8658" s="17" t="str">
        <f>IF((LEN(relatorio_Ananindeua3[[#This Row],[CIF/CPF/CNPJ]])=14),relatorio_Ananindeua3[[#This Row],[CIF/CPF/CNPJ]],relatorio_Ananindeua3[[#This Row],[Coluna2]])</f>
        <v>54859352000126</v>
      </c>
      <c r="L8658" s="17" t="str">
        <f t="shared" ref="L8658:L8721" si="136">_xlfn.CONCAT(LEFT(A8658,3),REPT("*",6),RIGHT(A8658,2))</f>
        <v>548******26</v>
      </c>
    </row>
    <row r="8659" spans="1:12" x14ac:dyDescent="0.25">
      <c r="A8659" s="29" t="s">
        <v>956</v>
      </c>
      <c r="B8659" s="29" t="s">
        <v>957</v>
      </c>
      <c r="C8659" s="29" t="s">
        <v>21</v>
      </c>
      <c r="D8659" s="24" t="s">
        <v>15438</v>
      </c>
      <c r="E8659" s="25" t="s">
        <v>13537</v>
      </c>
      <c r="F8659" s="30" t="s">
        <v>19</v>
      </c>
      <c r="G8659" s="30" t="s">
        <v>13496</v>
      </c>
      <c r="H8659" s="23">
        <v>0</v>
      </c>
      <c r="I8659" s="27" t="s">
        <v>13539</v>
      </c>
      <c r="J8659" s="28">
        <v>8</v>
      </c>
      <c r="K8659" s="17" t="str">
        <f>IF((LEN(relatorio_Ananindeua3[[#This Row],[CIF/CPF/CNPJ]])=14),relatorio_Ananindeua3[[#This Row],[CIF/CPF/CNPJ]],relatorio_Ananindeua3[[#This Row],[Coluna2]])</f>
        <v>17454167000125</v>
      </c>
      <c r="L8659" s="17" t="str">
        <f t="shared" si="136"/>
        <v>174******25</v>
      </c>
    </row>
    <row r="8660" spans="1:12" x14ac:dyDescent="0.25">
      <c r="A8660" s="29" t="s">
        <v>956</v>
      </c>
      <c r="B8660" s="29" t="s">
        <v>957</v>
      </c>
      <c r="C8660" s="29" t="s">
        <v>21</v>
      </c>
      <c r="D8660" s="24" t="s">
        <v>15439</v>
      </c>
      <c r="E8660" s="25" t="s">
        <v>13537</v>
      </c>
      <c r="F8660" s="30" t="s">
        <v>19</v>
      </c>
      <c r="G8660" s="30" t="s">
        <v>13496</v>
      </c>
      <c r="H8660" s="23">
        <v>0</v>
      </c>
      <c r="I8660" s="27" t="s">
        <v>13539</v>
      </c>
      <c r="J8660" s="28">
        <v>7.5</v>
      </c>
      <c r="K8660" s="17" t="str">
        <f>IF((LEN(relatorio_Ananindeua3[[#This Row],[CIF/CPF/CNPJ]])=14),relatorio_Ananindeua3[[#This Row],[CIF/CPF/CNPJ]],relatorio_Ananindeua3[[#This Row],[Coluna2]])</f>
        <v>17454167000125</v>
      </c>
      <c r="L8660" s="17" t="str">
        <f t="shared" si="136"/>
        <v>174******25</v>
      </c>
    </row>
    <row r="8661" spans="1:12" x14ac:dyDescent="0.25">
      <c r="A8661" s="29" t="s">
        <v>956</v>
      </c>
      <c r="B8661" s="29" t="s">
        <v>957</v>
      </c>
      <c r="C8661" s="29" t="s">
        <v>21</v>
      </c>
      <c r="D8661" s="24" t="s">
        <v>15440</v>
      </c>
      <c r="E8661" s="25" t="s">
        <v>13537</v>
      </c>
      <c r="F8661" s="30" t="s">
        <v>19</v>
      </c>
      <c r="G8661" s="30" t="s">
        <v>13496</v>
      </c>
      <c r="H8661" s="23">
        <v>0</v>
      </c>
      <c r="I8661" s="27" t="s">
        <v>13539</v>
      </c>
      <c r="J8661" s="28">
        <v>12.5</v>
      </c>
      <c r="K8661" s="17" t="str">
        <f>IF((LEN(relatorio_Ananindeua3[[#This Row],[CIF/CPF/CNPJ]])=14),relatorio_Ananindeua3[[#This Row],[CIF/CPF/CNPJ]],relatorio_Ananindeua3[[#This Row],[Coluna2]])</f>
        <v>17454167000125</v>
      </c>
      <c r="L8661" s="17" t="str">
        <f t="shared" si="136"/>
        <v>174******25</v>
      </c>
    </row>
    <row r="8662" spans="1:12" x14ac:dyDescent="0.25">
      <c r="A8662" s="29" t="s">
        <v>956</v>
      </c>
      <c r="B8662" s="29" t="s">
        <v>957</v>
      </c>
      <c r="C8662" s="29" t="s">
        <v>21</v>
      </c>
      <c r="D8662" s="24" t="s">
        <v>15441</v>
      </c>
      <c r="E8662" s="25" t="s">
        <v>13537</v>
      </c>
      <c r="F8662" s="30" t="s">
        <v>19</v>
      </c>
      <c r="G8662" s="30" t="s">
        <v>13496</v>
      </c>
      <c r="H8662" s="23">
        <v>0</v>
      </c>
      <c r="I8662" s="27" t="s">
        <v>13539</v>
      </c>
      <c r="J8662" s="28">
        <v>7.5</v>
      </c>
      <c r="K8662" s="17" t="str">
        <f>IF((LEN(relatorio_Ananindeua3[[#This Row],[CIF/CPF/CNPJ]])=14),relatorio_Ananindeua3[[#This Row],[CIF/CPF/CNPJ]],relatorio_Ananindeua3[[#This Row],[Coluna2]])</f>
        <v>17454167000125</v>
      </c>
      <c r="L8662" s="17" t="str">
        <f t="shared" si="136"/>
        <v>174******25</v>
      </c>
    </row>
    <row r="8663" spans="1:12" x14ac:dyDescent="0.25">
      <c r="A8663" s="29" t="s">
        <v>15442</v>
      </c>
      <c r="B8663" s="29" t="s">
        <v>15443</v>
      </c>
      <c r="C8663" s="29" t="s">
        <v>18</v>
      </c>
      <c r="D8663" s="24" t="s">
        <v>15444</v>
      </c>
      <c r="E8663" s="25" t="s">
        <v>13537</v>
      </c>
      <c r="F8663" s="30" t="s">
        <v>16</v>
      </c>
      <c r="G8663" s="30" t="s">
        <v>14</v>
      </c>
      <c r="H8663" s="23">
        <v>0</v>
      </c>
      <c r="I8663" s="27" t="s">
        <v>13539</v>
      </c>
      <c r="J8663" s="28">
        <v>186.61</v>
      </c>
      <c r="K8663" s="17" t="str">
        <f>IF((LEN(relatorio_Ananindeua3[[#This Row],[CIF/CPF/CNPJ]])=14),relatorio_Ananindeua3[[#This Row],[CIF/CPF/CNPJ]],relatorio_Ananindeua3[[#This Row],[Coluna2]])</f>
        <v>33472583000102</v>
      </c>
      <c r="L8663" s="17" t="str">
        <f t="shared" si="136"/>
        <v>334******02</v>
      </c>
    </row>
    <row r="8664" spans="1:12" x14ac:dyDescent="0.25">
      <c r="A8664" s="29" t="s">
        <v>9645</v>
      </c>
      <c r="B8664" s="29" t="s">
        <v>9646</v>
      </c>
      <c r="C8664" s="29" t="s">
        <v>18</v>
      </c>
      <c r="D8664" s="24" t="s">
        <v>15445</v>
      </c>
      <c r="E8664" s="25" t="s">
        <v>13537</v>
      </c>
      <c r="F8664" s="30" t="s">
        <v>16</v>
      </c>
      <c r="G8664" s="30" t="s">
        <v>14</v>
      </c>
      <c r="H8664" s="23">
        <v>0</v>
      </c>
      <c r="I8664" s="27" t="s">
        <v>13539</v>
      </c>
      <c r="J8664" s="28" t="s">
        <v>13538</v>
      </c>
      <c r="K8664" s="17" t="str">
        <f>IF((LEN(relatorio_Ananindeua3[[#This Row],[CIF/CPF/CNPJ]])=14),relatorio_Ananindeua3[[#This Row],[CIF/CPF/CNPJ]],relatorio_Ananindeua3[[#This Row],[Coluna2]])</f>
        <v>51899399000125</v>
      </c>
      <c r="L8664" s="17" t="str">
        <f t="shared" si="136"/>
        <v>518******25</v>
      </c>
    </row>
    <row r="8665" spans="1:12" x14ac:dyDescent="0.25">
      <c r="A8665" s="29" t="s">
        <v>15446</v>
      </c>
      <c r="B8665" s="29" t="s">
        <v>15447</v>
      </c>
      <c r="C8665" s="29" t="s">
        <v>18</v>
      </c>
      <c r="D8665" s="24" t="s">
        <v>15448</v>
      </c>
      <c r="E8665" s="25" t="s">
        <v>13537</v>
      </c>
      <c r="F8665" s="30" t="s">
        <v>16</v>
      </c>
      <c r="G8665" s="30" t="s">
        <v>14</v>
      </c>
      <c r="H8665" s="23">
        <v>0</v>
      </c>
      <c r="I8665" s="27" t="s">
        <v>13539</v>
      </c>
      <c r="J8665" s="28">
        <v>165.09</v>
      </c>
      <c r="K8665" s="17" t="str">
        <f>IF((LEN(relatorio_Ananindeua3[[#This Row],[CIF/CPF/CNPJ]])=14),relatorio_Ananindeua3[[#This Row],[CIF/CPF/CNPJ]],relatorio_Ananindeua3[[#This Row],[Coluna2]])</f>
        <v>41587658000129</v>
      </c>
      <c r="L8665" s="17" t="str">
        <f t="shared" si="136"/>
        <v>415******29</v>
      </c>
    </row>
    <row r="8666" spans="1:12" x14ac:dyDescent="0.25">
      <c r="A8666" s="29" t="s">
        <v>15449</v>
      </c>
      <c r="B8666" s="29" t="s">
        <v>15450</v>
      </c>
      <c r="C8666" s="29" t="s">
        <v>34</v>
      </c>
      <c r="D8666" s="24" t="s">
        <v>15451</v>
      </c>
      <c r="E8666" s="25" t="s">
        <v>13537</v>
      </c>
      <c r="F8666" s="30" t="s">
        <v>16</v>
      </c>
      <c r="G8666" s="30" t="s">
        <v>14</v>
      </c>
      <c r="H8666" s="23">
        <v>0</v>
      </c>
      <c r="I8666" s="27" t="s">
        <v>13539</v>
      </c>
      <c r="J8666" s="28" t="s">
        <v>13538</v>
      </c>
      <c r="K8666" s="17" t="str">
        <f>IF((LEN(relatorio_Ananindeua3[[#This Row],[CIF/CPF/CNPJ]])=14),relatorio_Ananindeua3[[#This Row],[CIF/CPF/CNPJ]],relatorio_Ananindeua3[[#This Row],[Coluna2]])</f>
        <v>44646039000156</v>
      </c>
      <c r="L8666" s="17" t="str">
        <f t="shared" si="136"/>
        <v>446******56</v>
      </c>
    </row>
    <row r="8667" spans="1:12" x14ac:dyDescent="0.25">
      <c r="A8667" s="29" t="s">
        <v>15452</v>
      </c>
      <c r="B8667" s="29" t="s">
        <v>15453</v>
      </c>
      <c r="C8667" s="29" t="s">
        <v>18</v>
      </c>
      <c r="D8667" s="24" t="s">
        <v>15454</v>
      </c>
      <c r="E8667" s="25" t="s">
        <v>13537</v>
      </c>
      <c r="F8667" s="30" t="s">
        <v>16</v>
      </c>
      <c r="G8667" s="30" t="s">
        <v>14</v>
      </c>
      <c r="H8667" s="23">
        <v>0</v>
      </c>
      <c r="I8667" s="27" t="s">
        <v>13539</v>
      </c>
      <c r="J8667" s="28">
        <v>172</v>
      </c>
      <c r="K8667" s="17" t="str">
        <f>IF((LEN(relatorio_Ananindeua3[[#This Row],[CIF/CPF/CNPJ]])=14),relatorio_Ananindeua3[[#This Row],[CIF/CPF/CNPJ]],relatorio_Ananindeua3[[#This Row],[Coluna2]])</f>
        <v>10836784000146</v>
      </c>
      <c r="L8667" s="17" t="str">
        <f t="shared" si="136"/>
        <v>108******46</v>
      </c>
    </row>
    <row r="8668" spans="1:12" x14ac:dyDescent="0.25">
      <c r="A8668" s="29" t="s">
        <v>15455</v>
      </c>
      <c r="B8668" s="29" t="s">
        <v>15456</v>
      </c>
      <c r="C8668" s="29" t="s">
        <v>18</v>
      </c>
      <c r="D8668" s="24" t="s">
        <v>15457</v>
      </c>
      <c r="E8668" s="25" t="s">
        <v>13537</v>
      </c>
      <c r="F8668" s="30" t="s">
        <v>16</v>
      </c>
      <c r="G8668" s="30" t="s">
        <v>14</v>
      </c>
      <c r="H8668" s="23">
        <v>0</v>
      </c>
      <c r="I8668" s="27" t="s">
        <v>13539</v>
      </c>
      <c r="J8668" s="28">
        <v>172</v>
      </c>
      <c r="K8668" s="17" t="str">
        <f>IF((LEN(relatorio_Ananindeua3[[#This Row],[CIF/CPF/CNPJ]])=14),relatorio_Ananindeua3[[#This Row],[CIF/CPF/CNPJ]],relatorio_Ananindeua3[[#This Row],[Coluna2]])</f>
        <v>08739131000105</v>
      </c>
      <c r="L8668" s="17" t="str">
        <f t="shared" si="136"/>
        <v>087******05</v>
      </c>
    </row>
    <row r="8669" spans="1:12" x14ac:dyDescent="0.25">
      <c r="A8669" s="29" t="s">
        <v>15278</v>
      </c>
      <c r="B8669" s="29" t="s">
        <v>15279</v>
      </c>
      <c r="C8669" s="29" t="s">
        <v>18</v>
      </c>
      <c r="D8669" s="24" t="s">
        <v>15458</v>
      </c>
      <c r="E8669" s="25" t="s">
        <v>13537</v>
      </c>
      <c r="F8669" s="30" t="s">
        <v>16</v>
      </c>
      <c r="G8669" s="30" t="s">
        <v>14</v>
      </c>
      <c r="H8669" s="23">
        <v>0</v>
      </c>
      <c r="I8669" s="27" t="s">
        <v>13539</v>
      </c>
      <c r="J8669" s="28">
        <v>206.39</v>
      </c>
      <c r="K8669" s="17" t="str">
        <f>IF((LEN(relatorio_Ananindeua3[[#This Row],[CIF/CPF/CNPJ]])=14),relatorio_Ananindeua3[[#This Row],[CIF/CPF/CNPJ]],relatorio_Ananindeua3[[#This Row],[Coluna2]])</f>
        <v>03832803000109</v>
      </c>
      <c r="L8669" s="17" t="str">
        <f t="shared" si="136"/>
        <v>038******09</v>
      </c>
    </row>
    <row r="8670" spans="1:12" x14ac:dyDescent="0.25">
      <c r="A8670" s="29" t="s">
        <v>15459</v>
      </c>
      <c r="B8670" s="29" t="s">
        <v>15460</v>
      </c>
      <c r="C8670" s="29" t="s">
        <v>18</v>
      </c>
      <c r="D8670" s="24" t="s">
        <v>15461</v>
      </c>
      <c r="E8670" s="25" t="s">
        <v>13537</v>
      </c>
      <c r="F8670" s="30" t="s">
        <v>16</v>
      </c>
      <c r="G8670" s="30" t="s">
        <v>14</v>
      </c>
      <c r="H8670" s="23">
        <v>0</v>
      </c>
      <c r="I8670" s="27" t="s">
        <v>13539</v>
      </c>
      <c r="J8670" s="28">
        <v>172</v>
      </c>
      <c r="K8670" s="17" t="str">
        <f>IF((LEN(relatorio_Ananindeua3[[#This Row],[CIF/CPF/CNPJ]])=14),relatorio_Ananindeua3[[#This Row],[CIF/CPF/CNPJ]],relatorio_Ananindeua3[[#This Row],[Coluna2]])</f>
        <v>38422441000154</v>
      </c>
      <c r="L8670" s="17" t="str">
        <f t="shared" si="136"/>
        <v>384******54</v>
      </c>
    </row>
    <row r="8671" spans="1:12" x14ac:dyDescent="0.25">
      <c r="A8671" s="29" t="s">
        <v>15462</v>
      </c>
      <c r="B8671" s="29" t="s">
        <v>15463</v>
      </c>
      <c r="C8671" s="29" t="s">
        <v>32</v>
      </c>
      <c r="D8671" s="24" t="s">
        <v>15464</v>
      </c>
      <c r="E8671" s="25" t="s">
        <v>13537</v>
      </c>
      <c r="F8671" s="30" t="s">
        <v>16</v>
      </c>
      <c r="G8671" s="30" t="s">
        <v>14</v>
      </c>
      <c r="H8671" s="23">
        <v>0</v>
      </c>
      <c r="I8671" s="27" t="s">
        <v>13539</v>
      </c>
      <c r="J8671" s="28" t="s">
        <v>13538</v>
      </c>
      <c r="K8671" s="17" t="str">
        <f>IF((LEN(relatorio_Ananindeua3[[#This Row],[CIF/CPF/CNPJ]])=14),relatorio_Ananindeua3[[#This Row],[CIF/CPF/CNPJ]],relatorio_Ananindeua3[[#This Row],[Coluna2]])</f>
        <v>54876104000193</v>
      </c>
      <c r="L8671" s="17" t="str">
        <f t="shared" si="136"/>
        <v>548******93</v>
      </c>
    </row>
    <row r="8672" spans="1:12" x14ac:dyDescent="0.25">
      <c r="A8672" s="29" t="s">
        <v>15465</v>
      </c>
      <c r="B8672" s="29" t="s">
        <v>15466</v>
      </c>
      <c r="C8672" s="29" t="s">
        <v>32</v>
      </c>
      <c r="D8672" s="24" t="s">
        <v>15467</v>
      </c>
      <c r="E8672" s="25" t="s">
        <v>13537</v>
      </c>
      <c r="F8672" s="30" t="s">
        <v>16</v>
      </c>
      <c r="G8672" s="30" t="s">
        <v>14</v>
      </c>
      <c r="H8672" s="23">
        <v>0</v>
      </c>
      <c r="I8672" s="27" t="s">
        <v>13539</v>
      </c>
      <c r="J8672" s="28" t="s">
        <v>13538</v>
      </c>
      <c r="K8672" s="17" t="str">
        <f>IF((LEN(relatorio_Ananindeua3[[#This Row],[CIF/CPF/CNPJ]])=14),relatorio_Ananindeua3[[#This Row],[CIF/CPF/CNPJ]],relatorio_Ananindeua3[[#This Row],[Coluna2]])</f>
        <v>54871278000163</v>
      </c>
      <c r="L8672" s="17" t="str">
        <f t="shared" si="136"/>
        <v>548******63</v>
      </c>
    </row>
    <row r="8673" spans="1:12" x14ac:dyDescent="0.25">
      <c r="A8673" s="29" t="s">
        <v>15468</v>
      </c>
      <c r="B8673" s="29" t="s">
        <v>15469</v>
      </c>
      <c r="C8673" s="29" t="s">
        <v>32</v>
      </c>
      <c r="D8673" s="24" t="s">
        <v>15470</v>
      </c>
      <c r="E8673" s="25" t="s">
        <v>13537</v>
      </c>
      <c r="F8673" s="30" t="s">
        <v>16</v>
      </c>
      <c r="G8673" s="30" t="s">
        <v>14</v>
      </c>
      <c r="H8673" s="23">
        <v>0</v>
      </c>
      <c r="I8673" s="27" t="s">
        <v>13539</v>
      </c>
      <c r="J8673" s="28" t="s">
        <v>13538</v>
      </c>
      <c r="K8673" s="17" t="str">
        <f>IF((LEN(relatorio_Ananindeua3[[#This Row],[CIF/CPF/CNPJ]])=14),relatorio_Ananindeua3[[#This Row],[CIF/CPF/CNPJ]],relatorio_Ananindeua3[[#This Row],[Coluna2]])</f>
        <v>54871854000172</v>
      </c>
      <c r="L8673" s="17" t="str">
        <f t="shared" si="136"/>
        <v>548******72</v>
      </c>
    </row>
    <row r="8674" spans="1:12" x14ac:dyDescent="0.25">
      <c r="A8674" s="29" t="s">
        <v>15471</v>
      </c>
      <c r="B8674" s="29" t="s">
        <v>15472</v>
      </c>
      <c r="C8674" s="29" t="s">
        <v>32</v>
      </c>
      <c r="D8674" s="24" t="s">
        <v>15473</v>
      </c>
      <c r="E8674" s="25" t="s">
        <v>13537</v>
      </c>
      <c r="F8674" s="30" t="s">
        <v>16</v>
      </c>
      <c r="G8674" s="30" t="s">
        <v>14</v>
      </c>
      <c r="H8674" s="23">
        <v>0</v>
      </c>
      <c r="I8674" s="27" t="s">
        <v>13539</v>
      </c>
      <c r="J8674" s="28" t="s">
        <v>13538</v>
      </c>
      <c r="K8674" s="17" t="str">
        <f>IF((LEN(relatorio_Ananindeua3[[#This Row],[CIF/CPF/CNPJ]])=14),relatorio_Ananindeua3[[#This Row],[CIF/CPF/CNPJ]],relatorio_Ananindeua3[[#This Row],[Coluna2]])</f>
        <v>54870186000169</v>
      </c>
      <c r="L8674" s="17" t="str">
        <f t="shared" si="136"/>
        <v>548******69</v>
      </c>
    </row>
    <row r="8675" spans="1:12" x14ac:dyDescent="0.25">
      <c r="A8675" s="29" t="s">
        <v>15474</v>
      </c>
      <c r="B8675" s="29" t="s">
        <v>15475</v>
      </c>
      <c r="C8675" s="29" t="s">
        <v>32</v>
      </c>
      <c r="D8675" s="24" t="s">
        <v>15476</v>
      </c>
      <c r="E8675" s="25" t="s">
        <v>13537</v>
      </c>
      <c r="F8675" s="30" t="s">
        <v>16</v>
      </c>
      <c r="G8675" s="30" t="s">
        <v>14</v>
      </c>
      <c r="H8675" s="23">
        <v>0</v>
      </c>
      <c r="I8675" s="27" t="s">
        <v>13539</v>
      </c>
      <c r="J8675" s="28" t="s">
        <v>13538</v>
      </c>
      <c r="K8675" s="17" t="str">
        <f>IF((LEN(relatorio_Ananindeua3[[#This Row],[CIF/CPF/CNPJ]])=14),relatorio_Ananindeua3[[#This Row],[CIF/CPF/CNPJ]],relatorio_Ananindeua3[[#This Row],[Coluna2]])</f>
        <v>54868576000102</v>
      </c>
      <c r="L8675" s="17" t="str">
        <f t="shared" si="136"/>
        <v>548******02</v>
      </c>
    </row>
    <row r="8676" spans="1:12" x14ac:dyDescent="0.25">
      <c r="A8676" s="29" t="s">
        <v>15477</v>
      </c>
      <c r="B8676" s="29" t="s">
        <v>15478</v>
      </c>
      <c r="C8676" s="29" t="s">
        <v>32</v>
      </c>
      <c r="D8676" s="24" t="s">
        <v>15479</v>
      </c>
      <c r="E8676" s="25" t="s">
        <v>13537</v>
      </c>
      <c r="F8676" s="30" t="s">
        <v>16</v>
      </c>
      <c r="G8676" s="30" t="s">
        <v>14</v>
      </c>
      <c r="H8676" s="23">
        <v>0</v>
      </c>
      <c r="I8676" s="27" t="s">
        <v>13539</v>
      </c>
      <c r="J8676" s="28" t="s">
        <v>13538</v>
      </c>
      <c r="K8676" s="17" t="str">
        <f>IF((LEN(relatorio_Ananindeua3[[#This Row],[CIF/CPF/CNPJ]])=14),relatorio_Ananindeua3[[#This Row],[CIF/CPF/CNPJ]],relatorio_Ananindeua3[[#This Row],[Coluna2]])</f>
        <v>54863536000160</v>
      </c>
      <c r="L8676" s="17" t="str">
        <f t="shared" si="136"/>
        <v>548******60</v>
      </c>
    </row>
    <row r="8677" spans="1:12" x14ac:dyDescent="0.25">
      <c r="A8677" s="29" t="s">
        <v>15480</v>
      </c>
      <c r="B8677" s="29" t="s">
        <v>15481</v>
      </c>
      <c r="C8677" s="29" t="s">
        <v>32</v>
      </c>
      <c r="D8677" s="24" t="s">
        <v>15482</v>
      </c>
      <c r="E8677" s="25" t="s">
        <v>13537</v>
      </c>
      <c r="F8677" s="30" t="s">
        <v>16</v>
      </c>
      <c r="G8677" s="30" t="s">
        <v>14</v>
      </c>
      <c r="H8677" s="23">
        <v>0</v>
      </c>
      <c r="I8677" s="27" t="s">
        <v>13539</v>
      </c>
      <c r="J8677" s="28" t="s">
        <v>13538</v>
      </c>
      <c r="K8677" s="17" t="str">
        <f>IF((LEN(relatorio_Ananindeua3[[#This Row],[CIF/CPF/CNPJ]])=14),relatorio_Ananindeua3[[#This Row],[CIF/CPF/CNPJ]],relatorio_Ananindeua3[[#This Row],[Coluna2]])</f>
        <v>54861212000192</v>
      </c>
      <c r="L8677" s="17" t="str">
        <f t="shared" si="136"/>
        <v>548******92</v>
      </c>
    </row>
    <row r="8678" spans="1:12" x14ac:dyDescent="0.25">
      <c r="A8678" s="29" t="s">
        <v>15483</v>
      </c>
      <c r="B8678" s="29" t="s">
        <v>15484</v>
      </c>
      <c r="C8678" s="29" t="s">
        <v>32</v>
      </c>
      <c r="D8678" s="24" t="s">
        <v>15485</v>
      </c>
      <c r="E8678" s="25" t="s">
        <v>13537</v>
      </c>
      <c r="F8678" s="30" t="s">
        <v>16</v>
      </c>
      <c r="G8678" s="30" t="s">
        <v>14</v>
      </c>
      <c r="H8678" s="23">
        <v>0</v>
      </c>
      <c r="I8678" s="27" t="s">
        <v>13539</v>
      </c>
      <c r="J8678" s="28" t="s">
        <v>13538</v>
      </c>
      <c r="K8678" s="17" t="str">
        <f>IF((LEN(relatorio_Ananindeua3[[#This Row],[CIF/CPF/CNPJ]])=14),relatorio_Ananindeua3[[#This Row],[CIF/CPF/CNPJ]],relatorio_Ananindeua3[[#This Row],[Coluna2]])</f>
        <v>54877374000119</v>
      </c>
      <c r="L8678" s="17" t="str">
        <f t="shared" si="136"/>
        <v>548******19</v>
      </c>
    </row>
    <row r="8679" spans="1:12" x14ac:dyDescent="0.25">
      <c r="A8679" s="29" t="s">
        <v>15486</v>
      </c>
      <c r="B8679" s="29" t="s">
        <v>15487</v>
      </c>
      <c r="C8679" s="29" t="s">
        <v>32</v>
      </c>
      <c r="D8679" s="24" t="s">
        <v>15488</v>
      </c>
      <c r="E8679" s="25" t="s">
        <v>13537</v>
      </c>
      <c r="F8679" s="30" t="s">
        <v>16</v>
      </c>
      <c r="G8679" s="30" t="s">
        <v>14</v>
      </c>
      <c r="H8679" s="23">
        <v>0</v>
      </c>
      <c r="I8679" s="27" t="s">
        <v>13539</v>
      </c>
      <c r="J8679" s="28" t="s">
        <v>13538</v>
      </c>
      <c r="K8679" s="17" t="str">
        <f>IF((LEN(relatorio_Ananindeua3[[#This Row],[CIF/CPF/CNPJ]])=14),relatorio_Ananindeua3[[#This Row],[CIF/CPF/CNPJ]],relatorio_Ananindeua3[[#This Row],[Coluna2]])</f>
        <v>54877366000172</v>
      </c>
      <c r="L8679" s="17" t="str">
        <f t="shared" si="136"/>
        <v>548******72</v>
      </c>
    </row>
    <row r="8680" spans="1:12" x14ac:dyDescent="0.25">
      <c r="A8680" s="29" t="s">
        <v>15489</v>
      </c>
      <c r="B8680" s="29" t="s">
        <v>15490</v>
      </c>
      <c r="C8680" s="29" t="s">
        <v>32</v>
      </c>
      <c r="D8680" s="24" t="s">
        <v>15491</v>
      </c>
      <c r="E8680" s="25" t="s">
        <v>13537</v>
      </c>
      <c r="F8680" s="30" t="s">
        <v>16</v>
      </c>
      <c r="G8680" s="30" t="s">
        <v>14</v>
      </c>
      <c r="H8680" s="23">
        <v>0</v>
      </c>
      <c r="I8680" s="27" t="s">
        <v>13539</v>
      </c>
      <c r="J8680" s="28" t="s">
        <v>13538</v>
      </c>
      <c r="K8680" s="17" t="str">
        <f>IF((LEN(relatorio_Ananindeua3[[#This Row],[CIF/CPF/CNPJ]])=14),relatorio_Ananindeua3[[#This Row],[CIF/CPF/CNPJ]],relatorio_Ananindeua3[[#This Row],[Coluna2]])</f>
        <v>54873668000172</v>
      </c>
      <c r="L8680" s="17" t="str">
        <f t="shared" si="136"/>
        <v>548******72</v>
      </c>
    </row>
    <row r="8681" spans="1:12" x14ac:dyDescent="0.25">
      <c r="A8681" s="29" t="s">
        <v>15492</v>
      </c>
      <c r="B8681" s="29" t="s">
        <v>15493</v>
      </c>
      <c r="C8681" s="29" t="s">
        <v>34</v>
      </c>
      <c r="D8681" s="24" t="s">
        <v>15494</v>
      </c>
      <c r="E8681" s="25" t="s">
        <v>13537</v>
      </c>
      <c r="F8681" s="30" t="s">
        <v>16</v>
      </c>
      <c r="G8681" s="30" t="s">
        <v>14</v>
      </c>
      <c r="H8681" s="23">
        <v>0</v>
      </c>
      <c r="I8681" s="27" t="s">
        <v>13539</v>
      </c>
      <c r="J8681" s="28" t="s">
        <v>13538</v>
      </c>
      <c r="K8681" s="17" t="str">
        <f>IF((LEN(relatorio_Ananindeua3[[#This Row],[CIF/CPF/CNPJ]])=14),relatorio_Ananindeua3[[#This Row],[CIF/CPF/CNPJ]],relatorio_Ananindeua3[[#This Row],[Coluna2]])</f>
        <v>36053020000178</v>
      </c>
      <c r="L8681" s="17" t="str">
        <f t="shared" si="136"/>
        <v>360******78</v>
      </c>
    </row>
    <row r="8682" spans="1:12" x14ac:dyDescent="0.25">
      <c r="A8682" s="29" t="s">
        <v>15495</v>
      </c>
      <c r="B8682" s="29" t="s">
        <v>15496</v>
      </c>
      <c r="C8682" s="29" t="s">
        <v>32</v>
      </c>
      <c r="D8682" s="24" t="s">
        <v>15497</v>
      </c>
      <c r="E8682" s="25" t="s">
        <v>13537</v>
      </c>
      <c r="F8682" s="30" t="s">
        <v>16</v>
      </c>
      <c r="G8682" s="30" t="s">
        <v>14</v>
      </c>
      <c r="H8682" s="23">
        <v>0</v>
      </c>
      <c r="I8682" s="27" t="s">
        <v>13539</v>
      </c>
      <c r="J8682" s="28" t="s">
        <v>13538</v>
      </c>
      <c r="K8682" s="17" t="str">
        <f>IF((LEN(relatorio_Ananindeua3[[#This Row],[CIF/CPF/CNPJ]])=14),relatorio_Ananindeua3[[#This Row],[CIF/CPF/CNPJ]],relatorio_Ananindeua3[[#This Row],[Coluna2]])</f>
        <v>54878614000108</v>
      </c>
      <c r="L8682" s="17" t="str">
        <f t="shared" si="136"/>
        <v>548******08</v>
      </c>
    </row>
    <row r="8683" spans="1:12" x14ac:dyDescent="0.25">
      <c r="A8683" s="29" t="s">
        <v>15498</v>
      </c>
      <c r="B8683" s="29" t="s">
        <v>15499</v>
      </c>
      <c r="C8683" s="29" t="s">
        <v>32</v>
      </c>
      <c r="D8683" s="24" t="s">
        <v>15500</v>
      </c>
      <c r="E8683" s="25" t="s">
        <v>13537</v>
      </c>
      <c r="F8683" s="30" t="s">
        <v>16</v>
      </c>
      <c r="G8683" s="30" t="s">
        <v>14</v>
      </c>
      <c r="H8683" s="23">
        <v>0</v>
      </c>
      <c r="I8683" s="27" t="s">
        <v>13539</v>
      </c>
      <c r="J8683" s="28" t="s">
        <v>13538</v>
      </c>
      <c r="K8683" s="17" t="str">
        <f>IF((LEN(relatorio_Ananindeua3[[#This Row],[CIF/CPF/CNPJ]])=14),relatorio_Ananindeua3[[#This Row],[CIF/CPF/CNPJ]],relatorio_Ananindeua3[[#This Row],[Coluna2]])</f>
        <v>54873184000123</v>
      </c>
      <c r="L8683" s="17" t="str">
        <f t="shared" si="136"/>
        <v>548******23</v>
      </c>
    </row>
    <row r="8684" spans="1:12" x14ac:dyDescent="0.25">
      <c r="A8684" s="29" t="s">
        <v>4609</v>
      </c>
      <c r="B8684" s="29" t="s">
        <v>4610</v>
      </c>
      <c r="C8684" s="29" t="s">
        <v>34</v>
      </c>
      <c r="D8684" s="24" t="s">
        <v>15501</v>
      </c>
      <c r="E8684" s="25" t="s">
        <v>13537</v>
      </c>
      <c r="F8684" s="30" t="s">
        <v>16</v>
      </c>
      <c r="G8684" s="30" t="s">
        <v>14</v>
      </c>
      <c r="H8684" s="23">
        <v>0</v>
      </c>
      <c r="I8684" s="27" t="s">
        <v>13539</v>
      </c>
      <c r="J8684" s="28" t="s">
        <v>13538</v>
      </c>
      <c r="K8684" s="17" t="str">
        <f>IF((LEN(relatorio_Ananindeua3[[#This Row],[CIF/CPF/CNPJ]])=14),relatorio_Ananindeua3[[#This Row],[CIF/CPF/CNPJ]],relatorio_Ananindeua3[[#This Row],[Coluna2]])</f>
        <v>38189407000181</v>
      </c>
      <c r="L8684" s="17" t="str">
        <f t="shared" si="136"/>
        <v>381******81</v>
      </c>
    </row>
    <row r="8685" spans="1:12" x14ac:dyDescent="0.25">
      <c r="A8685" s="29" t="s">
        <v>15502</v>
      </c>
      <c r="B8685" s="29" t="s">
        <v>15503</v>
      </c>
      <c r="C8685" s="29" t="s">
        <v>34</v>
      </c>
      <c r="D8685" s="24" t="s">
        <v>15504</v>
      </c>
      <c r="E8685" s="25" t="s">
        <v>13537</v>
      </c>
      <c r="F8685" s="30" t="s">
        <v>16</v>
      </c>
      <c r="G8685" s="30" t="s">
        <v>14</v>
      </c>
      <c r="H8685" s="23">
        <v>0</v>
      </c>
      <c r="I8685" s="27" t="s">
        <v>13539</v>
      </c>
      <c r="J8685" s="28" t="s">
        <v>13538</v>
      </c>
      <c r="K8685" s="17" t="str">
        <f>IF((LEN(relatorio_Ananindeua3[[#This Row],[CIF/CPF/CNPJ]])=14),relatorio_Ananindeua3[[#This Row],[CIF/CPF/CNPJ]],relatorio_Ananindeua3[[#This Row],[Coluna2]])</f>
        <v>29837017000180</v>
      </c>
      <c r="L8685" s="17" t="str">
        <f t="shared" si="136"/>
        <v>298******80</v>
      </c>
    </row>
    <row r="8686" spans="1:12" x14ac:dyDescent="0.25">
      <c r="A8686" s="29" t="s">
        <v>15505</v>
      </c>
      <c r="B8686" s="29" t="s">
        <v>15506</v>
      </c>
      <c r="C8686" s="29" t="s">
        <v>34</v>
      </c>
      <c r="D8686" s="24" t="s">
        <v>15507</v>
      </c>
      <c r="E8686" s="25" t="s">
        <v>13537</v>
      </c>
      <c r="F8686" s="30" t="s">
        <v>16</v>
      </c>
      <c r="G8686" s="30" t="s">
        <v>14</v>
      </c>
      <c r="H8686" s="23">
        <v>0</v>
      </c>
      <c r="I8686" s="27" t="s">
        <v>13539</v>
      </c>
      <c r="J8686" s="28" t="s">
        <v>13538</v>
      </c>
      <c r="K8686" s="17" t="str">
        <f>IF((LEN(relatorio_Ananindeua3[[#This Row],[CIF/CPF/CNPJ]])=14),relatorio_Ananindeua3[[#This Row],[CIF/CPF/CNPJ]],relatorio_Ananindeua3[[#This Row],[Coluna2]])</f>
        <v>21420834000126</v>
      </c>
      <c r="L8686" s="17" t="str">
        <f t="shared" si="136"/>
        <v>214******26</v>
      </c>
    </row>
    <row r="8687" spans="1:12" x14ac:dyDescent="0.25">
      <c r="A8687" s="29" t="s">
        <v>15508</v>
      </c>
      <c r="B8687" s="29" t="s">
        <v>15509</v>
      </c>
      <c r="C8687" s="29" t="s">
        <v>32</v>
      </c>
      <c r="D8687" s="24" t="s">
        <v>15510</v>
      </c>
      <c r="E8687" s="25" t="s">
        <v>13537</v>
      </c>
      <c r="F8687" s="30" t="s">
        <v>16</v>
      </c>
      <c r="G8687" s="30" t="s">
        <v>14</v>
      </c>
      <c r="H8687" s="23">
        <v>0</v>
      </c>
      <c r="I8687" s="27" t="s">
        <v>13539</v>
      </c>
      <c r="J8687" s="28" t="s">
        <v>13538</v>
      </c>
      <c r="K8687" s="17" t="str">
        <f>IF((LEN(relatorio_Ananindeua3[[#This Row],[CIF/CPF/CNPJ]])=14),relatorio_Ananindeua3[[#This Row],[CIF/CPF/CNPJ]],relatorio_Ananindeua3[[#This Row],[Coluna2]])</f>
        <v>54877845000199</v>
      </c>
      <c r="L8687" s="17" t="str">
        <f t="shared" si="136"/>
        <v>548******99</v>
      </c>
    </row>
    <row r="8688" spans="1:12" x14ac:dyDescent="0.25">
      <c r="A8688" s="29" t="s">
        <v>15511</v>
      </c>
      <c r="B8688" s="29" t="s">
        <v>15512</v>
      </c>
      <c r="C8688" s="29" t="s">
        <v>32</v>
      </c>
      <c r="D8688" s="24" t="s">
        <v>15513</v>
      </c>
      <c r="E8688" s="25" t="s">
        <v>13537</v>
      </c>
      <c r="F8688" s="30" t="s">
        <v>16</v>
      </c>
      <c r="G8688" s="30" t="s">
        <v>14</v>
      </c>
      <c r="H8688" s="23">
        <v>0</v>
      </c>
      <c r="I8688" s="27" t="s">
        <v>13539</v>
      </c>
      <c r="J8688" s="28" t="s">
        <v>13538</v>
      </c>
      <c r="K8688" s="17" t="str">
        <f>IF((LEN(relatorio_Ananindeua3[[#This Row],[CIF/CPF/CNPJ]])=14),relatorio_Ananindeua3[[#This Row],[CIF/CPF/CNPJ]],relatorio_Ananindeua3[[#This Row],[Coluna2]])</f>
        <v>54867000000112</v>
      </c>
      <c r="L8688" s="17" t="str">
        <f t="shared" si="136"/>
        <v>548******12</v>
      </c>
    </row>
    <row r="8689" spans="1:12" x14ac:dyDescent="0.25">
      <c r="A8689" s="29" t="s">
        <v>15514</v>
      </c>
      <c r="B8689" s="29" t="s">
        <v>15515</v>
      </c>
      <c r="C8689" s="29" t="s">
        <v>32</v>
      </c>
      <c r="D8689" s="24" t="s">
        <v>15516</v>
      </c>
      <c r="E8689" s="25" t="s">
        <v>13537</v>
      </c>
      <c r="F8689" s="30" t="s">
        <v>16</v>
      </c>
      <c r="G8689" s="30" t="s">
        <v>14</v>
      </c>
      <c r="H8689" s="23">
        <v>0</v>
      </c>
      <c r="I8689" s="27" t="s">
        <v>13539</v>
      </c>
      <c r="J8689" s="28" t="s">
        <v>13538</v>
      </c>
      <c r="K8689" s="17" t="str">
        <f>IF((LEN(relatorio_Ananindeua3[[#This Row],[CIF/CPF/CNPJ]])=14),relatorio_Ananindeua3[[#This Row],[CIF/CPF/CNPJ]],relatorio_Ananindeua3[[#This Row],[Coluna2]])</f>
        <v>54867950000147</v>
      </c>
      <c r="L8689" s="17" t="str">
        <f t="shared" si="136"/>
        <v>548******47</v>
      </c>
    </row>
    <row r="8690" spans="1:12" x14ac:dyDescent="0.25">
      <c r="A8690" s="29" t="s">
        <v>15517</v>
      </c>
      <c r="B8690" s="29" t="s">
        <v>15518</v>
      </c>
      <c r="C8690" s="29" t="s">
        <v>34</v>
      </c>
      <c r="D8690" s="24" t="s">
        <v>15519</v>
      </c>
      <c r="E8690" s="25" t="s">
        <v>13537</v>
      </c>
      <c r="F8690" s="30" t="s">
        <v>16</v>
      </c>
      <c r="G8690" s="30" t="s">
        <v>14</v>
      </c>
      <c r="H8690" s="23">
        <v>0</v>
      </c>
      <c r="I8690" s="27" t="s">
        <v>13539</v>
      </c>
      <c r="J8690" s="28" t="s">
        <v>13538</v>
      </c>
      <c r="K8690" s="17" t="str">
        <f>IF((LEN(relatorio_Ananindeua3[[#This Row],[CIF/CPF/CNPJ]])=14),relatorio_Ananindeua3[[#This Row],[CIF/CPF/CNPJ]],relatorio_Ananindeua3[[#This Row],[Coluna2]])</f>
        <v>53669166000161</v>
      </c>
      <c r="L8690" s="17" t="str">
        <f t="shared" si="136"/>
        <v>536******61</v>
      </c>
    </row>
    <row r="8691" spans="1:12" x14ac:dyDescent="0.25">
      <c r="A8691" s="29" t="s">
        <v>15520</v>
      </c>
      <c r="B8691" s="29" t="s">
        <v>15521</v>
      </c>
      <c r="C8691" s="29" t="s">
        <v>34</v>
      </c>
      <c r="D8691" s="24" t="s">
        <v>15522</v>
      </c>
      <c r="E8691" s="25" t="s">
        <v>13537</v>
      </c>
      <c r="F8691" s="30" t="s">
        <v>16</v>
      </c>
      <c r="G8691" s="30" t="s">
        <v>14</v>
      </c>
      <c r="H8691" s="23">
        <v>0</v>
      </c>
      <c r="I8691" s="27" t="s">
        <v>13539</v>
      </c>
      <c r="J8691" s="28" t="s">
        <v>13538</v>
      </c>
      <c r="K8691" s="17" t="str">
        <f>IF((LEN(relatorio_Ananindeua3[[#This Row],[CIF/CPF/CNPJ]])=14),relatorio_Ananindeua3[[#This Row],[CIF/CPF/CNPJ]],relatorio_Ananindeua3[[#This Row],[Coluna2]])</f>
        <v>48967311000150</v>
      </c>
      <c r="L8691" s="17" t="str">
        <f t="shared" si="136"/>
        <v>489******50</v>
      </c>
    </row>
    <row r="8692" spans="1:12" x14ac:dyDescent="0.25">
      <c r="A8692" s="29" t="s">
        <v>15523</v>
      </c>
      <c r="B8692" s="29" t="s">
        <v>15524</v>
      </c>
      <c r="C8692" s="29" t="s">
        <v>34</v>
      </c>
      <c r="D8692" s="24" t="s">
        <v>15525</v>
      </c>
      <c r="E8692" s="25" t="s">
        <v>13537</v>
      </c>
      <c r="F8692" s="30" t="s">
        <v>16</v>
      </c>
      <c r="G8692" s="30" t="s">
        <v>14</v>
      </c>
      <c r="H8692" s="23">
        <v>0</v>
      </c>
      <c r="I8692" s="27" t="s">
        <v>13539</v>
      </c>
      <c r="J8692" s="28" t="s">
        <v>13538</v>
      </c>
      <c r="K8692" s="17" t="str">
        <f>IF((LEN(relatorio_Ananindeua3[[#This Row],[CIF/CPF/CNPJ]])=14),relatorio_Ananindeua3[[#This Row],[CIF/CPF/CNPJ]],relatorio_Ananindeua3[[#This Row],[Coluna2]])</f>
        <v>40731186000173</v>
      </c>
      <c r="L8692" s="17" t="str">
        <f t="shared" si="136"/>
        <v>407******73</v>
      </c>
    </row>
    <row r="8693" spans="1:12" x14ac:dyDescent="0.25">
      <c r="A8693" s="29" t="s">
        <v>15526</v>
      </c>
      <c r="B8693" s="29" t="s">
        <v>15527</v>
      </c>
      <c r="C8693" s="29" t="s">
        <v>32</v>
      </c>
      <c r="D8693" s="24" t="s">
        <v>15528</v>
      </c>
      <c r="E8693" s="25" t="s">
        <v>13537</v>
      </c>
      <c r="F8693" s="30" t="s">
        <v>16</v>
      </c>
      <c r="G8693" s="30" t="s">
        <v>14</v>
      </c>
      <c r="H8693" s="23">
        <v>0</v>
      </c>
      <c r="I8693" s="27" t="s">
        <v>13539</v>
      </c>
      <c r="J8693" s="28" t="s">
        <v>13538</v>
      </c>
      <c r="K8693" s="17" t="str">
        <f>IF((LEN(relatorio_Ananindeua3[[#This Row],[CIF/CPF/CNPJ]])=14),relatorio_Ananindeua3[[#This Row],[CIF/CPF/CNPJ]],relatorio_Ananindeua3[[#This Row],[Coluna2]])</f>
        <v>54877663000118</v>
      </c>
      <c r="L8693" s="17" t="str">
        <f t="shared" si="136"/>
        <v>548******18</v>
      </c>
    </row>
    <row r="8694" spans="1:12" x14ac:dyDescent="0.25">
      <c r="A8694" s="29" t="s">
        <v>15529</v>
      </c>
      <c r="B8694" s="29" t="s">
        <v>15530</v>
      </c>
      <c r="C8694" s="29" t="s">
        <v>32</v>
      </c>
      <c r="D8694" s="24" t="s">
        <v>15531</v>
      </c>
      <c r="E8694" s="25" t="s">
        <v>13537</v>
      </c>
      <c r="F8694" s="30" t="s">
        <v>16</v>
      </c>
      <c r="G8694" s="30" t="s">
        <v>14</v>
      </c>
      <c r="H8694" s="23">
        <v>0</v>
      </c>
      <c r="I8694" s="27" t="s">
        <v>13539</v>
      </c>
      <c r="J8694" s="28" t="s">
        <v>13538</v>
      </c>
      <c r="K8694" s="17" t="str">
        <f>IF((LEN(relatorio_Ananindeua3[[#This Row],[CIF/CPF/CNPJ]])=14),relatorio_Ananindeua3[[#This Row],[CIF/CPF/CNPJ]],relatorio_Ananindeua3[[#This Row],[Coluna2]])</f>
        <v>54871832000102</v>
      </c>
      <c r="L8694" s="17" t="str">
        <f t="shared" si="136"/>
        <v>548******02</v>
      </c>
    </row>
    <row r="8695" spans="1:12" x14ac:dyDescent="0.25">
      <c r="A8695" s="29" t="s">
        <v>15532</v>
      </c>
      <c r="B8695" s="29" t="s">
        <v>15533</v>
      </c>
      <c r="C8695" s="29" t="s">
        <v>34</v>
      </c>
      <c r="D8695" s="24" t="s">
        <v>15534</v>
      </c>
      <c r="E8695" s="25" t="s">
        <v>13537</v>
      </c>
      <c r="F8695" s="30" t="s">
        <v>16</v>
      </c>
      <c r="G8695" s="30" t="s">
        <v>14</v>
      </c>
      <c r="H8695" s="23">
        <v>0</v>
      </c>
      <c r="I8695" s="27" t="s">
        <v>13539</v>
      </c>
      <c r="J8695" s="28" t="s">
        <v>13538</v>
      </c>
      <c r="K8695" s="17" t="str">
        <f>IF((LEN(relatorio_Ananindeua3[[#This Row],[CIF/CPF/CNPJ]])=14),relatorio_Ananindeua3[[#This Row],[CIF/CPF/CNPJ]],relatorio_Ananindeua3[[#This Row],[Coluna2]])</f>
        <v>49005726000106</v>
      </c>
      <c r="L8695" s="17" t="str">
        <f t="shared" si="136"/>
        <v>490******06</v>
      </c>
    </row>
    <row r="8696" spans="1:12" x14ac:dyDescent="0.25">
      <c r="A8696" s="29" t="s">
        <v>15535</v>
      </c>
      <c r="B8696" s="29" t="s">
        <v>15536</v>
      </c>
      <c r="C8696" s="29" t="s">
        <v>32</v>
      </c>
      <c r="D8696" s="24" t="s">
        <v>15537</v>
      </c>
      <c r="E8696" s="25" t="s">
        <v>13537</v>
      </c>
      <c r="F8696" s="30" t="s">
        <v>16</v>
      </c>
      <c r="G8696" s="30" t="s">
        <v>14</v>
      </c>
      <c r="H8696" s="23">
        <v>0</v>
      </c>
      <c r="I8696" s="27" t="s">
        <v>13539</v>
      </c>
      <c r="J8696" s="28" t="s">
        <v>13538</v>
      </c>
      <c r="K8696" s="17" t="str">
        <f>IF((LEN(relatorio_Ananindeua3[[#This Row],[CIF/CPF/CNPJ]])=14),relatorio_Ananindeua3[[#This Row],[CIF/CPF/CNPJ]],relatorio_Ananindeua3[[#This Row],[Coluna2]])</f>
        <v>54873540000109</v>
      </c>
      <c r="L8696" s="17" t="str">
        <f t="shared" si="136"/>
        <v>548******09</v>
      </c>
    </row>
    <row r="8697" spans="1:12" x14ac:dyDescent="0.25">
      <c r="A8697" s="29" t="s">
        <v>15538</v>
      </c>
      <c r="B8697" s="29" t="s">
        <v>15539</v>
      </c>
      <c r="C8697" s="29" t="s">
        <v>32</v>
      </c>
      <c r="D8697" s="24" t="s">
        <v>15540</v>
      </c>
      <c r="E8697" s="25" t="s">
        <v>13537</v>
      </c>
      <c r="F8697" s="30" t="s">
        <v>16</v>
      </c>
      <c r="G8697" s="30" t="s">
        <v>14</v>
      </c>
      <c r="H8697" s="23">
        <v>0</v>
      </c>
      <c r="I8697" s="27" t="s">
        <v>13539</v>
      </c>
      <c r="J8697" s="28" t="s">
        <v>13538</v>
      </c>
      <c r="K8697" s="17" t="str">
        <f>IF((LEN(relatorio_Ananindeua3[[#This Row],[CIF/CPF/CNPJ]])=14),relatorio_Ananindeua3[[#This Row],[CIF/CPF/CNPJ]],relatorio_Ananindeua3[[#This Row],[Coluna2]])</f>
        <v>54866042000139</v>
      </c>
      <c r="L8697" s="17" t="str">
        <f t="shared" si="136"/>
        <v>548******39</v>
      </c>
    </row>
    <row r="8698" spans="1:12" x14ac:dyDescent="0.25">
      <c r="A8698" s="29" t="s">
        <v>15541</v>
      </c>
      <c r="B8698" s="29" t="s">
        <v>15542</v>
      </c>
      <c r="C8698" s="29" t="s">
        <v>32</v>
      </c>
      <c r="D8698" s="24" t="s">
        <v>15543</v>
      </c>
      <c r="E8698" s="25" t="s">
        <v>13537</v>
      </c>
      <c r="F8698" s="30" t="s">
        <v>16</v>
      </c>
      <c r="G8698" s="30" t="s">
        <v>14</v>
      </c>
      <c r="H8698" s="23">
        <v>0</v>
      </c>
      <c r="I8698" s="27" t="s">
        <v>13539</v>
      </c>
      <c r="J8698" s="28" t="s">
        <v>13538</v>
      </c>
      <c r="K8698" s="17" t="str">
        <f>IF((LEN(relatorio_Ananindeua3[[#This Row],[CIF/CPF/CNPJ]])=14),relatorio_Ananindeua3[[#This Row],[CIF/CPF/CNPJ]],relatorio_Ananindeua3[[#This Row],[Coluna2]])</f>
        <v>54870643000115</v>
      </c>
      <c r="L8698" s="17" t="str">
        <f t="shared" si="136"/>
        <v>548******15</v>
      </c>
    </row>
    <row r="8699" spans="1:12" x14ac:dyDescent="0.25">
      <c r="A8699" s="29" t="s">
        <v>15544</v>
      </c>
      <c r="B8699" s="29" t="s">
        <v>15545</v>
      </c>
      <c r="C8699" s="29" t="s">
        <v>32</v>
      </c>
      <c r="D8699" s="24" t="s">
        <v>15546</v>
      </c>
      <c r="E8699" s="25" t="s">
        <v>13537</v>
      </c>
      <c r="F8699" s="30" t="s">
        <v>16</v>
      </c>
      <c r="G8699" s="30" t="s">
        <v>14</v>
      </c>
      <c r="H8699" s="23">
        <v>0</v>
      </c>
      <c r="I8699" s="27" t="s">
        <v>13539</v>
      </c>
      <c r="J8699" s="28" t="s">
        <v>13538</v>
      </c>
      <c r="K8699" s="17" t="str">
        <f>IF((LEN(relatorio_Ananindeua3[[#This Row],[CIF/CPF/CNPJ]])=14),relatorio_Ananindeua3[[#This Row],[CIF/CPF/CNPJ]],relatorio_Ananindeua3[[#This Row],[Coluna2]])</f>
        <v>54861597000198</v>
      </c>
      <c r="L8699" s="17" t="str">
        <f t="shared" si="136"/>
        <v>548******98</v>
      </c>
    </row>
    <row r="8700" spans="1:12" x14ac:dyDescent="0.25">
      <c r="A8700" s="29" t="s">
        <v>15547</v>
      </c>
      <c r="B8700" s="29" t="s">
        <v>15548</v>
      </c>
      <c r="C8700" s="29" t="s">
        <v>32</v>
      </c>
      <c r="D8700" s="24" t="s">
        <v>15549</v>
      </c>
      <c r="E8700" s="25" t="s">
        <v>13537</v>
      </c>
      <c r="F8700" s="30" t="s">
        <v>16</v>
      </c>
      <c r="G8700" s="30" t="s">
        <v>14</v>
      </c>
      <c r="H8700" s="23">
        <v>0</v>
      </c>
      <c r="I8700" s="27" t="s">
        <v>13539</v>
      </c>
      <c r="J8700" s="28" t="s">
        <v>13538</v>
      </c>
      <c r="K8700" s="17" t="str">
        <f>IF((LEN(relatorio_Ananindeua3[[#This Row],[CIF/CPF/CNPJ]])=14),relatorio_Ananindeua3[[#This Row],[CIF/CPF/CNPJ]],relatorio_Ananindeua3[[#This Row],[Coluna2]])</f>
        <v>54859924000177</v>
      </c>
      <c r="L8700" s="17" t="str">
        <f t="shared" si="136"/>
        <v>548******77</v>
      </c>
    </row>
    <row r="8701" spans="1:12" x14ac:dyDescent="0.25">
      <c r="A8701" s="29" t="s">
        <v>15550</v>
      </c>
      <c r="B8701" s="29" t="s">
        <v>15551</v>
      </c>
      <c r="C8701" s="29" t="s">
        <v>32</v>
      </c>
      <c r="D8701" s="24" t="s">
        <v>15552</v>
      </c>
      <c r="E8701" s="25" t="s">
        <v>13537</v>
      </c>
      <c r="F8701" s="30" t="s">
        <v>16</v>
      </c>
      <c r="G8701" s="30" t="s">
        <v>14</v>
      </c>
      <c r="H8701" s="23">
        <v>0</v>
      </c>
      <c r="I8701" s="27" t="s">
        <v>13539</v>
      </c>
      <c r="J8701" s="28" t="s">
        <v>13538</v>
      </c>
      <c r="K8701" s="17" t="str">
        <f>IF((LEN(relatorio_Ananindeua3[[#This Row],[CIF/CPF/CNPJ]])=14),relatorio_Ananindeua3[[#This Row],[CIF/CPF/CNPJ]],relatorio_Ananindeua3[[#This Row],[Coluna2]])</f>
        <v>54878754000178</v>
      </c>
      <c r="L8701" s="17" t="str">
        <f t="shared" si="136"/>
        <v>548******78</v>
      </c>
    </row>
    <row r="8702" spans="1:12" x14ac:dyDescent="0.25">
      <c r="A8702" s="29" t="s">
        <v>15553</v>
      </c>
      <c r="B8702" s="29" t="s">
        <v>15554</v>
      </c>
      <c r="C8702" s="29" t="s">
        <v>32</v>
      </c>
      <c r="D8702" s="24" t="s">
        <v>15555</v>
      </c>
      <c r="E8702" s="25" t="s">
        <v>13537</v>
      </c>
      <c r="F8702" s="30" t="s">
        <v>16</v>
      </c>
      <c r="G8702" s="30" t="s">
        <v>14</v>
      </c>
      <c r="H8702" s="23">
        <v>0</v>
      </c>
      <c r="I8702" s="27" t="s">
        <v>13539</v>
      </c>
      <c r="J8702" s="28" t="s">
        <v>13538</v>
      </c>
      <c r="K8702" s="17" t="str">
        <f>IF((LEN(relatorio_Ananindeua3[[#This Row],[CIF/CPF/CNPJ]])=14),relatorio_Ananindeua3[[#This Row],[CIF/CPF/CNPJ]],relatorio_Ananindeua3[[#This Row],[Coluna2]])</f>
        <v>54865023000198</v>
      </c>
      <c r="L8702" s="17" t="str">
        <f t="shared" si="136"/>
        <v>548******98</v>
      </c>
    </row>
    <row r="8703" spans="1:12" x14ac:dyDescent="0.25">
      <c r="A8703" s="29" t="s">
        <v>15556</v>
      </c>
      <c r="B8703" s="29" t="s">
        <v>15557</v>
      </c>
      <c r="C8703" s="29" t="s">
        <v>32</v>
      </c>
      <c r="D8703" s="24" t="s">
        <v>15558</v>
      </c>
      <c r="E8703" s="25" t="s">
        <v>13537</v>
      </c>
      <c r="F8703" s="30" t="s">
        <v>16</v>
      </c>
      <c r="G8703" s="30" t="s">
        <v>14</v>
      </c>
      <c r="H8703" s="23">
        <v>0</v>
      </c>
      <c r="I8703" s="27" t="s">
        <v>13539</v>
      </c>
      <c r="J8703" s="28" t="s">
        <v>13538</v>
      </c>
      <c r="K8703" s="17" t="str">
        <f>IF((LEN(relatorio_Ananindeua3[[#This Row],[CIF/CPF/CNPJ]])=14),relatorio_Ananindeua3[[#This Row],[CIF/CPF/CNPJ]],relatorio_Ananindeua3[[#This Row],[Coluna2]])</f>
        <v>54879151000190</v>
      </c>
      <c r="L8703" s="17" t="str">
        <f t="shared" si="136"/>
        <v>548******90</v>
      </c>
    </row>
    <row r="8704" spans="1:12" x14ac:dyDescent="0.25">
      <c r="A8704" s="29" t="s">
        <v>15559</v>
      </c>
      <c r="B8704" s="29" t="s">
        <v>15560</v>
      </c>
      <c r="C8704" s="29" t="s">
        <v>32</v>
      </c>
      <c r="D8704" s="24" t="s">
        <v>15561</v>
      </c>
      <c r="E8704" s="25" t="s">
        <v>13537</v>
      </c>
      <c r="F8704" s="30" t="s">
        <v>16</v>
      </c>
      <c r="G8704" s="30" t="s">
        <v>14</v>
      </c>
      <c r="H8704" s="23">
        <v>0</v>
      </c>
      <c r="I8704" s="27" t="s">
        <v>13539</v>
      </c>
      <c r="J8704" s="28" t="s">
        <v>13538</v>
      </c>
      <c r="K8704" s="17" t="str">
        <f>IF((LEN(relatorio_Ananindeua3[[#This Row],[CIF/CPF/CNPJ]])=14),relatorio_Ananindeua3[[#This Row],[CIF/CPF/CNPJ]],relatorio_Ananindeua3[[#This Row],[Coluna2]])</f>
        <v>54879025000136</v>
      </c>
      <c r="L8704" s="17" t="str">
        <f t="shared" si="136"/>
        <v>548******36</v>
      </c>
    </row>
    <row r="8705" spans="1:12" x14ac:dyDescent="0.25">
      <c r="A8705" s="29" t="s">
        <v>7961</v>
      </c>
      <c r="B8705" s="29" t="s">
        <v>15562</v>
      </c>
      <c r="C8705" s="29" t="s">
        <v>34</v>
      </c>
      <c r="D8705" s="24" t="s">
        <v>15563</v>
      </c>
      <c r="E8705" s="25" t="s">
        <v>13537</v>
      </c>
      <c r="F8705" s="30" t="s">
        <v>16</v>
      </c>
      <c r="G8705" s="30" t="s">
        <v>13496</v>
      </c>
      <c r="H8705" s="23">
        <v>0</v>
      </c>
      <c r="I8705" s="27" t="s">
        <v>13539</v>
      </c>
      <c r="J8705" s="28" t="s">
        <v>13538</v>
      </c>
      <c r="K8705" s="17" t="str">
        <f>IF((LEN(relatorio_Ananindeua3[[#This Row],[CIF/CPF/CNPJ]])=14),relatorio_Ananindeua3[[#This Row],[CIF/CPF/CNPJ]],relatorio_Ananindeua3[[#This Row],[Coluna2]])</f>
        <v>48784005000189</v>
      </c>
      <c r="L8705" s="17" t="str">
        <f t="shared" si="136"/>
        <v>487******89</v>
      </c>
    </row>
    <row r="8706" spans="1:12" x14ac:dyDescent="0.25">
      <c r="A8706" s="29" t="s">
        <v>9631</v>
      </c>
      <c r="B8706" s="29" t="s">
        <v>9632</v>
      </c>
      <c r="C8706" s="29" t="s">
        <v>21</v>
      </c>
      <c r="D8706" s="24" t="s">
        <v>15564</v>
      </c>
      <c r="E8706" s="25" t="s">
        <v>13537</v>
      </c>
      <c r="F8706" s="30" t="s">
        <v>19</v>
      </c>
      <c r="G8706" s="30" t="s">
        <v>13496</v>
      </c>
      <c r="H8706" s="23">
        <v>0</v>
      </c>
      <c r="I8706" s="27" t="s">
        <v>13539</v>
      </c>
      <c r="J8706" s="28">
        <v>6993</v>
      </c>
      <c r="K8706" s="17" t="str">
        <f>IF((LEN(relatorio_Ananindeua3[[#This Row],[CIF/CPF/CNPJ]])=14),relatorio_Ananindeua3[[#This Row],[CIF/CPF/CNPJ]],relatorio_Ananindeua3[[#This Row],[Coluna2]])</f>
        <v>51881551000142</v>
      </c>
      <c r="L8706" s="17" t="str">
        <f t="shared" si="136"/>
        <v>518******42</v>
      </c>
    </row>
    <row r="8707" spans="1:12" x14ac:dyDescent="0.25">
      <c r="A8707" s="29" t="s">
        <v>9631</v>
      </c>
      <c r="B8707" s="29" t="s">
        <v>9632</v>
      </c>
      <c r="C8707" s="29" t="s">
        <v>21</v>
      </c>
      <c r="D8707" s="24" t="s">
        <v>15565</v>
      </c>
      <c r="E8707" s="25" t="s">
        <v>13537</v>
      </c>
      <c r="F8707" s="30" t="s">
        <v>19</v>
      </c>
      <c r="G8707" s="30" t="s">
        <v>13496</v>
      </c>
      <c r="H8707" s="23">
        <v>0</v>
      </c>
      <c r="I8707" s="27" t="s">
        <v>13539</v>
      </c>
      <c r="J8707" s="28">
        <v>20017.5</v>
      </c>
      <c r="K8707" s="17" t="str">
        <f>IF((LEN(relatorio_Ananindeua3[[#This Row],[CIF/CPF/CNPJ]])=14),relatorio_Ananindeua3[[#This Row],[CIF/CPF/CNPJ]],relatorio_Ananindeua3[[#This Row],[Coluna2]])</f>
        <v>51881551000142</v>
      </c>
      <c r="L8707" s="17" t="str">
        <f t="shared" si="136"/>
        <v>518******42</v>
      </c>
    </row>
    <row r="8708" spans="1:12" x14ac:dyDescent="0.25">
      <c r="A8708" s="29" t="s">
        <v>15566</v>
      </c>
      <c r="B8708" s="29" t="s">
        <v>15567</v>
      </c>
      <c r="C8708" s="29" t="s">
        <v>34</v>
      </c>
      <c r="D8708" s="24" t="s">
        <v>15568</v>
      </c>
      <c r="E8708" s="25" t="s">
        <v>13537</v>
      </c>
      <c r="F8708" s="30" t="s">
        <v>16</v>
      </c>
      <c r="G8708" s="30" t="s">
        <v>13496</v>
      </c>
      <c r="H8708" s="23">
        <v>0</v>
      </c>
      <c r="I8708" s="27" t="s">
        <v>13539</v>
      </c>
      <c r="J8708" s="28" t="s">
        <v>13538</v>
      </c>
      <c r="K8708" s="17" t="str">
        <f>IF((LEN(relatorio_Ananindeua3[[#This Row],[CIF/CPF/CNPJ]])=14),relatorio_Ananindeua3[[#This Row],[CIF/CPF/CNPJ]],relatorio_Ananindeua3[[#This Row],[Coluna2]])</f>
        <v>41012455000104</v>
      </c>
      <c r="L8708" s="17" t="str">
        <f t="shared" si="136"/>
        <v>410******04</v>
      </c>
    </row>
    <row r="8709" spans="1:12" x14ac:dyDescent="0.25">
      <c r="A8709" s="29" t="s">
        <v>15569</v>
      </c>
      <c r="B8709" s="29" t="s">
        <v>15570</v>
      </c>
      <c r="C8709" s="29" t="s">
        <v>34</v>
      </c>
      <c r="D8709" s="24" t="s">
        <v>15571</v>
      </c>
      <c r="E8709" s="25" t="s">
        <v>13537</v>
      </c>
      <c r="F8709" s="30" t="s">
        <v>16</v>
      </c>
      <c r="G8709" s="30" t="s">
        <v>14</v>
      </c>
      <c r="H8709" s="23">
        <v>0</v>
      </c>
      <c r="I8709" s="27" t="s">
        <v>13539</v>
      </c>
      <c r="J8709" s="28" t="s">
        <v>13538</v>
      </c>
      <c r="K8709" s="17" t="str">
        <f>IF((LEN(relatorio_Ananindeua3[[#This Row],[CIF/CPF/CNPJ]])=14),relatorio_Ananindeua3[[#This Row],[CIF/CPF/CNPJ]],relatorio_Ananindeua3[[#This Row],[Coluna2]])</f>
        <v>41329697000126</v>
      </c>
      <c r="L8709" s="17" t="str">
        <f t="shared" si="136"/>
        <v>413******26</v>
      </c>
    </row>
    <row r="8710" spans="1:12" x14ac:dyDescent="0.25">
      <c r="A8710" s="29" t="s">
        <v>15572</v>
      </c>
      <c r="B8710" s="29" t="s">
        <v>15573</v>
      </c>
      <c r="C8710" s="29" t="s">
        <v>32</v>
      </c>
      <c r="D8710" s="24" t="s">
        <v>15574</v>
      </c>
      <c r="E8710" s="25" t="s">
        <v>13537</v>
      </c>
      <c r="F8710" s="30" t="s">
        <v>16</v>
      </c>
      <c r="G8710" s="30" t="s">
        <v>14</v>
      </c>
      <c r="H8710" s="23">
        <v>0</v>
      </c>
      <c r="I8710" s="27" t="s">
        <v>13539</v>
      </c>
      <c r="J8710" s="28" t="s">
        <v>13538</v>
      </c>
      <c r="K8710" s="17" t="str">
        <f>IF((LEN(relatorio_Ananindeua3[[#This Row],[CIF/CPF/CNPJ]])=14),relatorio_Ananindeua3[[#This Row],[CIF/CPF/CNPJ]],relatorio_Ananindeua3[[#This Row],[Coluna2]])</f>
        <v>54892746000186</v>
      </c>
      <c r="L8710" s="17" t="str">
        <f t="shared" si="136"/>
        <v>548******86</v>
      </c>
    </row>
    <row r="8711" spans="1:12" x14ac:dyDescent="0.25">
      <c r="A8711" s="29" t="s">
        <v>9851</v>
      </c>
      <c r="B8711" s="29" t="s">
        <v>9852</v>
      </c>
      <c r="C8711" s="29" t="s">
        <v>34</v>
      </c>
      <c r="D8711" s="24" t="s">
        <v>15575</v>
      </c>
      <c r="E8711" s="25" t="s">
        <v>13537</v>
      </c>
      <c r="F8711" s="30" t="s">
        <v>16</v>
      </c>
      <c r="G8711" s="30" t="s">
        <v>14</v>
      </c>
      <c r="H8711" s="23">
        <v>0</v>
      </c>
      <c r="I8711" s="27" t="s">
        <v>13539</v>
      </c>
      <c r="J8711" s="28" t="s">
        <v>13538</v>
      </c>
      <c r="K8711" s="17" t="str">
        <f>IF((LEN(relatorio_Ananindeua3[[#This Row],[CIF/CPF/CNPJ]])=14),relatorio_Ananindeua3[[#This Row],[CIF/CPF/CNPJ]],relatorio_Ananindeua3[[#This Row],[Coluna2]])</f>
        <v>52482336000131</v>
      </c>
      <c r="L8711" s="17" t="str">
        <f t="shared" si="136"/>
        <v>524******31</v>
      </c>
    </row>
    <row r="8712" spans="1:12" x14ac:dyDescent="0.25">
      <c r="A8712" s="29" t="s">
        <v>15576</v>
      </c>
      <c r="B8712" s="29" t="s">
        <v>15577</v>
      </c>
      <c r="C8712" s="29" t="s">
        <v>34</v>
      </c>
      <c r="D8712" s="24" t="s">
        <v>15578</v>
      </c>
      <c r="E8712" s="25" t="s">
        <v>13537</v>
      </c>
      <c r="F8712" s="30" t="s">
        <v>16</v>
      </c>
      <c r="G8712" s="30" t="s">
        <v>14</v>
      </c>
      <c r="H8712" s="23">
        <v>0</v>
      </c>
      <c r="I8712" s="27" t="s">
        <v>13539</v>
      </c>
      <c r="J8712" s="28" t="s">
        <v>13538</v>
      </c>
      <c r="K8712" s="17" t="str">
        <f>IF((LEN(relatorio_Ananindeua3[[#This Row],[CIF/CPF/CNPJ]])=14),relatorio_Ananindeua3[[#This Row],[CIF/CPF/CNPJ]],relatorio_Ananindeua3[[#This Row],[Coluna2]])</f>
        <v>45327990000105</v>
      </c>
      <c r="L8712" s="17" t="str">
        <f t="shared" si="136"/>
        <v>453******05</v>
      </c>
    </row>
    <row r="8713" spans="1:12" x14ac:dyDescent="0.25">
      <c r="A8713" s="29" t="s">
        <v>15579</v>
      </c>
      <c r="B8713" s="29" t="s">
        <v>15580</v>
      </c>
      <c r="C8713" s="29" t="s">
        <v>32</v>
      </c>
      <c r="D8713" s="24" t="s">
        <v>15581</v>
      </c>
      <c r="E8713" s="25" t="s">
        <v>13537</v>
      </c>
      <c r="F8713" s="30" t="s">
        <v>16</v>
      </c>
      <c r="G8713" s="30" t="s">
        <v>14</v>
      </c>
      <c r="H8713" s="23">
        <v>0</v>
      </c>
      <c r="I8713" s="27" t="s">
        <v>13539</v>
      </c>
      <c r="J8713" s="28" t="s">
        <v>13538</v>
      </c>
      <c r="K8713" s="17" t="str">
        <f>IF((LEN(relatorio_Ananindeua3[[#This Row],[CIF/CPF/CNPJ]])=14),relatorio_Ananindeua3[[#This Row],[CIF/CPF/CNPJ]],relatorio_Ananindeua3[[#This Row],[Coluna2]])</f>
        <v>54879251000117</v>
      </c>
      <c r="L8713" s="17" t="str">
        <f t="shared" si="136"/>
        <v>548******17</v>
      </c>
    </row>
    <row r="8714" spans="1:12" x14ac:dyDescent="0.25">
      <c r="A8714" s="29" t="s">
        <v>15582</v>
      </c>
      <c r="B8714" s="29" t="s">
        <v>15583</v>
      </c>
      <c r="C8714" s="29" t="s">
        <v>32</v>
      </c>
      <c r="D8714" s="24" t="s">
        <v>15584</v>
      </c>
      <c r="E8714" s="25" t="s">
        <v>13537</v>
      </c>
      <c r="F8714" s="30" t="s">
        <v>16</v>
      </c>
      <c r="G8714" s="30" t="s">
        <v>14</v>
      </c>
      <c r="H8714" s="23">
        <v>0</v>
      </c>
      <c r="I8714" s="27" t="s">
        <v>13539</v>
      </c>
      <c r="J8714" s="28" t="s">
        <v>13538</v>
      </c>
      <c r="K8714" s="17" t="str">
        <f>IF((LEN(relatorio_Ananindeua3[[#This Row],[CIF/CPF/CNPJ]])=14),relatorio_Ananindeua3[[#This Row],[CIF/CPF/CNPJ]],relatorio_Ananindeua3[[#This Row],[Coluna2]])</f>
        <v>54890987000196</v>
      </c>
      <c r="L8714" s="17" t="str">
        <f t="shared" si="136"/>
        <v>548******96</v>
      </c>
    </row>
    <row r="8715" spans="1:12" x14ac:dyDescent="0.25">
      <c r="A8715" s="29" t="s">
        <v>15585</v>
      </c>
      <c r="B8715" s="29" t="s">
        <v>15586</v>
      </c>
      <c r="C8715" s="29" t="s">
        <v>32</v>
      </c>
      <c r="D8715" s="24" t="s">
        <v>15587</v>
      </c>
      <c r="E8715" s="25" t="s">
        <v>13537</v>
      </c>
      <c r="F8715" s="30" t="s">
        <v>16</v>
      </c>
      <c r="G8715" s="30" t="s">
        <v>14</v>
      </c>
      <c r="H8715" s="23">
        <v>0</v>
      </c>
      <c r="I8715" s="27" t="s">
        <v>13539</v>
      </c>
      <c r="J8715" s="28" t="s">
        <v>13538</v>
      </c>
      <c r="K8715" s="17" t="str">
        <f>IF((LEN(relatorio_Ananindeua3[[#This Row],[CIF/CPF/CNPJ]])=14),relatorio_Ananindeua3[[#This Row],[CIF/CPF/CNPJ]],relatorio_Ananindeua3[[#This Row],[Coluna2]])</f>
        <v>54885543000162</v>
      </c>
      <c r="L8715" s="17" t="str">
        <f t="shared" si="136"/>
        <v>548******62</v>
      </c>
    </row>
    <row r="8716" spans="1:12" x14ac:dyDescent="0.25">
      <c r="A8716" s="29" t="s">
        <v>15588</v>
      </c>
      <c r="B8716" s="29" t="s">
        <v>15589</v>
      </c>
      <c r="C8716" s="29" t="s">
        <v>34</v>
      </c>
      <c r="D8716" s="24" t="s">
        <v>15590</v>
      </c>
      <c r="E8716" s="25" t="s">
        <v>13537</v>
      </c>
      <c r="F8716" s="30" t="s">
        <v>16</v>
      </c>
      <c r="G8716" s="30" t="s">
        <v>14</v>
      </c>
      <c r="H8716" s="23">
        <v>0</v>
      </c>
      <c r="I8716" s="27" t="s">
        <v>13539</v>
      </c>
      <c r="J8716" s="28" t="s">
        <v>13538</v>
      </c>
      <c r="K8716" s="17" t="str">
        <f>IF((LEN(relatorio_Ananindeua3[[#This Row],[CIF/CPF/CNPJ]])=14),relatorio_Ananindeua3[[#This Row],[CIF/CPF/CNPJ]],relatorio_Ananindeua3[[#This Row],[Coluna2]])</f>
        <v>40747051000104</v>
      </c>
      <c r="L8716" s="17" t="str">
        <f t="shared" si="136"/>
        <v>407******04</v>
      </c>
    </row>
    <row r="8717" spans="1:12" x14ac:dyDescent="0.25">
      <c r="A8717" s="29" t="s">
        <v>15591</v>
      </c>
      <c r="B8717" s="29" t="s">
        <v>15592</v>
      </c>
      <c r="C8717" s="29" t="s">
        <v>32</v>
      </c>
      <c r="D8717" s="24" t="s">
        <v>15593</v>
      </c>
      <c r="E8717" s="25" t="s">
        <v>13537</v>
      </c>
      <c r="F8717" s="30" t="s">
        <v>16</v>
      </c>
      <c r="G8717" s="30" t="s">
        <v>14</v>
      </c>
      <c r="H8717" s="23">
        <v>0</v>
      </c>
      <c r="I8717" s="27" t="s">
        <v>13539</v>
      </c>
      <c r="J8717" s="28" t="s">
        <v>13538</v>
      </c>
      <c r="K8717" s="17" t="str">
        <f>IF((LEN(relatorio_Ananindeua3[[#This Row],[CIF/CPF/CNPJ]])=14),relatorio_Ananindeua3[[#This Row],[CIF/CPF/CNPJ]],relatorio_Ananindeua3[[#This Row],[Coluna2]])</f>
        <v>54894189000132</v>
      </c>
      <c r="L8717" s="17" t="str">
        <f t="shared" si="136"/>
        <v>548******32</v>
      </c>
    </row>
    <row r="8718" spans="1:12" x14ac:dyDescent="0.25">
      <c r="A8718" s="29" t="s">
        <v>15594</v>
      </c>
      <c r="B8718" s="29" t="s">
        <v>15595</v>
      </c>
      <c r="C8718" s="29" t="s">
        <v>32</v>
      </c>
      <c r="D8718" s="24" t="s">
        <v>15596</v>
      </c>
      <c r="E8718" s="25" t="s">
        <v>13537</v>
      </c>
      <c r="F8718" s="30" t="s">
        <v>16</v>
      </c>
      <c r="G8718" s="30" t="s">
        <v>14</v>
      </c>
      <c r="H8718" s="23">
        <v>0</v>
      </c>
      <c r="I8718" s="27" t="s">
        <v>13539</v>
      </c>
      <c r="J8718" s="28" t="s">
        <v>13538</v>
      </c>
      <c r="K8718" s="17" t="str">
        <f>IF((LEN(relatorio_Ananindeua3[[#This Row],[CIF/CPF/CNPJ]])=14),relatorio_Ananindeua3[[#This Row],[CIF/CPF/CNPJ]],relatorio_Ananindeua3[[#This Row],[Coluna2]])</f>
        <v>54887660000165</v>
      </c>
      <c r="L8718" s="17" t="str">
        <f t="shared" si="136"/>
        <v>548******65</v>
      </c>
    </row>
    <row r="8719" spans="1:12" x14ac:dyDescent="0.25">
      <c r="A8719" s="29" t="s">
        <v>15597</v>
      </c>
      <c r="B8719" s="29" t="s">
        <v>15598</v>
      </c>
      <c r="C8719" s="29" t="s">
        <v>32</v>
      </c>
      <c r="D8719" s="24" t="s">
        <v>15599</v>
      </c>
      <c r="E8719" s="25" t="s">
        <v>13537</v>
      </c>
      <c r="F8719" s="30" t="s">
        <v>16</v>
      </c>
      <c r="G8719" s="30" t="s">
        <v>14</v>
      </c>
      <c r="H8719" s="23">
        <v>0</v>
      </c>
      <c r="I8719" s="27" t="s">
        <v>13539</v>
      </c>
      <c r="J8719" s="28" t="s">
        <v>13538</v>
      </c>
      <c r="K8719" s="17" t="str">
        <f>IF((LEN(relatorio_Ananindeua3[[#This Row],[CIF/CPF/CNPJ]])=14),relatorio_Ananindeua3[[#This Row],[CIF/CPF/CNPJ]],relatorio_Ananindeua3[[#This Row],[Coluna2]])</f>
        <v>54885401000103</v>
      </c>
      <c r="L8719" s="17" t="str">
        <f t="shared" si="136"/>
        <v>548******03</v>
      </c>
    </row>
    <row r="8720" spans="1:12" x14ac:dyDescent="0.25">
      <c r="A8720" s="29" t="s">
        <v>15600</v>
      </c>
      <c r="B8720" s="29" t="s">
        <v>15601</v>
      </c>
      <c r="C8720" s="29" t="s">
        <v>32</v>
      </c>
      <c r="D8720" s="24" t="s">
        <v>15602</v>
      </c>
      <c r="E8720" s="25" t="s">
        <v>13537</v>
      </c>
      <c r="F8720" s="30" t="s">
        <v>16</v>
      </c>
      <c r="G8720" s="30" t="s">
        <v>14</v>
      </c>
      <c r="H8720" s="23">
        <v>0</v>
      </c>
      <c r="I8720" s="27" t="s">
        <v>13539</v>
      </c>
      <c r="J8720" s="28" t="s">
        <v>13538</v>
      </c>
      <c r="K8720" s="17" t="str">
        <f>IF((LEN(relatorio_Ananindeua3[[#This Row],[CIF/CPF/CNPJ]])=14),relatorio_Ananindeua3[[#This Row],[CIF/CPF/CNPJ]],relatorio_Ananindeua3[[#This Row],[Coluna2]])</f>
        <v>54884352000186</v>
      </c>
      <c r="L8720" s="17" t="str">
        <f t="shared" si="136"/>
        <v>548******86</v>
      </c>
    </row>
    <row r="8721" spans="1:12" x14ac:dyDescent="0.25">
      <c r="A8721" s="29" t="s">
        <v>15603</v>
      </c>
      <c r="B8721" s="29" t="s">
        <v>15604</v>
      </c>
      <c r="C8721" s="29" t="s">
        <v>32</v>
      </c>
      <c r="D8721" s="24" t="s">
        <v>15605</v>
      </c>
      <c r="E8721" s="25" t="s">
        <v>13537</v>
      </c>
      <c r="F8721" s="30" t="s">
        <v>16</v>
      </c>
      <c r="G8721" s="30" t="s">
        <v>14</v>
      </c>
      <c r="H8721" s="23">
        <v>0</v>
      </c>
      <c r="I8721" s="27" t="s">
        <v>13539</v>
      </c>
      <c r="J8721" s="28" t="s">
        <v>13538</v>
      </c>
      <c r="K8721" s="17" t="str">
        <f>IF((LEN(relatorio_Ananindeua3[[#This Row],[CIF/CPF/CNPJ]])=14),relatorio_Ananindeua3[[#This Row],[CIF/CPF/CNPJ]],relatorio_Ananindeua3[[#This Row],[Coluna2]])</f>
        <v>54888333000128</v>
      </c>
      <c r="L8721" s="17" t="str">
        <f t="shared" si="136"/>
        <v>548******28</v>
      </c>
    </row>
    <row r="8722" spans="1:12" x14ac:dyDescent="0.25">
      <c r="A8722" s="29" t="s">
        <v>10460</v>
      </c>
      <c r="B8722" s="29" t="s">
        <v>10461</v>
      </c>
      <c r="C8722" s="29" t="s">
        <v>34</v>
      </c>
      <c r="D8722" s="24" t="s">
        <v>15606</v>
      </c>
      <c r="E8722" s="25" t="s">
        <v>13537</v>
      </c>
      <c r="F8722" s="30" t="s">
        <v>16</v>
      </c>
      <c r="G8722" s="30" t="s">
        <v>14</v>
      </c>
      <c r="H8722" s="23">
        <v>0</v>
      </c>
      <c r="I8722" s="27" t="s">
        <v>13539</v>
      </c>
      <c r="J8722" s="28" t="s">
        <v>13538</v>
      </c>
      <c r="K8722" s="17" t="str">
        <f>IF((LEN(relatorio_Ananindeua3[[#This Row],[CIF/CPF/CNPJ]])=14),relatorio_Ananindeua3[[#This Row],[CIF/CPF/CNPJ]],relatorio_Ananindeua3[[#This Row],[Coluna2]])</f>
        <v>53468571000111</v>
      </c>
      <c r="L8722" s="17" t="str">
        <f t="shared" ref="L8722:L8785" si="137">_xlfn.CONCAT(LEFT(A8722,3),REPT("*",6),RIGHT(A8722,2))</f>
        <v>534******11</v>
      </c>
    </row>
    <row r="8723" spans="1:12" x14ac:dyDescent="0.25">
      <c r="A8723" s="29" t="s">
        <v>15607</v>
      </c>
      <c r="B8723" s="29" t="s">
        <v>15608</v>
      </c>
      <c r="C8723" s="29" t="s">
        <v>34</v>
      </c>
      <c r="D8723" s="24" t="s">
        <v>15609</v>
      </c>
      <c r="E8723" s="25" t="s">
        <v>13537</v>
      </c>
      <c r="F8723" s="30" t="s">
        <v>16</v>
      </c>
      <c r="G8723" s="30" t="s">
        <v>14</v>
      </c>
      <c r="H8723" s="23">
        <v>0</v>
      </c>
      <c r="I8723" s="27" t="s">
        <v>13539</v>
      </c>
      <c r="J8723" s="28" t="s">
        <v>13538</v>
      </c>
      <c r="K8723" s="17" t="str">
        <f>IF((LEN(relatorio_Ananindeua3[[#This Row],[CIF/CPF/CNPJ]])=14),relatorio_Ananindeua3[[#This Row],[CIF/CPF/CNPJ]],relatorio_Ananindeua3[[#This Row],[Coluna2]])</f>
        <v>48645645000108</v>
      </c>
      <c r="L8723" s="17" t="str">
        <f t="shared" si="137"/>
        <v>486******08</v>
      </c>
    </row>
    <row r="8724" spans="1:12" x14ac:dyDescent="0.25">
      <c r="A8724" s="29" t="s">
        <v>15610</v>
      </c>
      <c r="B8724" s="29" t="s">
        <v>15611</v>
      </c>
      <c r="C8724" s="29" t="s">
        <v>32</v>
      </c>
      <c r="D8724" s="24" t="s">
        <v>15612</v>
      </c>
      <c r="E8724" s="25" t="s">
        <v>13537</v>
      </c>
      <c r="F8724" s="30" t="s">
        <v>16</v>
      </c>
      <c r="G8724" s="30" t="s">
        <v>14</v>
      </c>
      <c r="H8724" s="23">
        <v>0</v>
      </c>
      <c r="I8724" s="27" t="s">
        <v>13539</v>
      </c>
      <c r="J8724" s="28" t="s">
        <v>13538</v>
      </c>
      <c r="K8724" s="17" t="str">
        <f>IF((LEN(relatorio_Ananindeua3[[#This Row],[CIF/CPF/CNPJ]])=14),relatorio_Ananindeua3[[#This Row],[CIF/CPF/CNPJ]],relatorio_Ananindeua3[[#This Row],[Coluna2]])</f>
        <v>54886996000103</v>
      </c>
      <c r="L8724" s="17" t="str">
        <f t="shared" si="137"/>
        <v>548******03</v>
      </c>
    </row>
    <row r="8725" spans="1:12" x14ac:dyDescent="0.25">
      <c r="A8725" s="29" t="s">
        <v>15613</v>
      </c>
      <c r="B8725" s="29" t="s">
        <v>15614</v>
      </c>
      <c r="C8725" s="29" t="s">
        <v>34</v>
      </c>
      <c r="D8725" s="24" t="s">
        <v>15615</v>
      </c>
      <c r="E8725" s="25" t="s">
        <v>13537</v>
      </c>
      <c r="F8725" s="30" t="s">
        <v>16</v>
      </c>
      <c r="G8725" s="30" t="s">
        <v>14</v>
      </c>
      <c r="H8725" s="23">
        <v>0</v>
      </c>
      <c r="I8725" s="27" t="s">
        <v>13539</v>
      </c>
      <c r="J8725" s="28" t="s">
        <v>13538</v>
      </c>
      <c r="K8725" s="17" t="str">
        <f>IF((LEN(relatorio_Ananindeua3[[#This Row],[CIF/CPF/CNPJ]])=14),relatorio_Ananindeua3[[#This Row],[CIF/CPF/CNPJ]],relatorio_Ananindeua3[[#This Row],[Coluna2]])</f>
        <v>36916593000188</v>
      </c>
      <c r="L8725" s="17" t="str">
        <f t="shared" si="137"/>
        <v>369******88</v>
      </c>
    </row>
    <row r="8726" spans="1:12" x14ac:dyDescent="0.25">
      <c r="A8726" s="29" t="s">
        <v>15616</v>
      </c>
      <c r="B8726" s="29" t="s">
        <v>15617</v>
      </c>
      <c r="C8726" s="29" t="s">
        <v>32</v>
      </c>
      <c r="D8726" s="24" t="s">
        <v>15618</v>
      </c>
      <c r="E8726" s="25" t="s">
        <v>13537</v>
      </c>
      <c r="F8726" s="30" t="s">
        <v>16</v>
      </c>
      <c r="G8726" s="30" t="s">
        <v>14</v>
      </c>
      <c r="H8726" s="23">
        <v>0</v>
      </c>
      <c r="I8726" s="27" t="s">
        <v>13539</v>
      </c>
      <c r="J8726" s="28" t="s">
        <v>13538</v>
      </c>
      <c r="K8726" s="17" t="str">
        <f>IF((LEN(relatorio_Ananindeua3[[#This Row],[CIF/CPF/CNPJ]])=14),relatorio_Ananindeua3[[#This Row],[CIF/CPF/CNPJ]],relatorio_Ananindeua3[[#This Row],[Coluna2]])</f>
        <v>54893294000157</v>
      </c>
      <c r="L8726" s="17" t="str">
        <f t="shared" si="137"/>
        <v>548******57</v>
      </c>
    </row>
    <row r="8727" spans="1:12" x14ac:dyDescent="0.25">
      <c r="A8727" s="29" t="s">
        <v>15619</v>
      </c>
      <c r="B8727" s="29" t="s">
        <v>15620</v>
      </c>
      <c r="C8727" s="29" t="s">
        <v>32</v>
      </c>
      <c r="D8727" s="24" t="s">
        <v>15621</v>
      </c>
      <c r="E8727" s="25" t="s">
        <v>13537</v>
      </c>
      <c r="F8727" s="30" t="s">
        <v>16</v>
      </c>
      <c r="G8727" s="30" t="s">
        <v>14</v>
      </c>
      <c r="H8727" s="23">
        <v>0</v>
      </c>
      <c r="I8727" s="27" t="s">
        <v>13539</v>
      </c>
      <c r="J8727" s="28" t="s">
        <v>13538</v>
      </c>
      <c r="K8727" s="17" t="str">
        <f>IF((LEN(relatorio_Ananindeua3[[#This Row],[CIF/CPF/CNPJ]])=14),relatorio_Ananindeua3[[#This Row],[CIF/CPF/CNPJ]],relatorio_Ananindeua3[[#This Row],[Coluna2]])</f>
        <v>54886292000130</v>
      </c>
      <c r="L8727" s="17" t="str">
        <f t="shared" si="137"/>
        <v>548******30</v>
      </c>
    </row>
    <row r="8728" spans="1:12" x14ac:dyDescent="0.25">
      <c r="A8728" s="29" t="s">
        <v>15622</v>
      </c>
      <c r="B8728" s="29" t="s">
        <v>15623</v>
      </c>
      <c r="C8728" s="29" t="s">
        <v>32</v>
      </c>
      <c r="D8728" s="24" t="s">
        <v>15624</v>
      </c>
      <c r="E8728" s="25" t="s">
        <v>13537</v>
      </c>
      <c r="F8728" s="30" t="s">
        <v>16</v>
      </c>
      <c r="G8728" s="30" t="s">
        <v>14</v>
      </c>
      <c r="H8728" s="23">
        <v>0</v>
      </c>
      <c r="I8728" s="27" t="s">
        <v>13539</v>
      </c>
      <c r="J8728" s="28" t="s">
        <v>13538</v>
      </c>
      <c r="K8728" s="17" t="str">
        <f>IF((LEN(relatorio_Ananindeua3[[#This Row],[CIF/CPF/CNPJ]])=14),relatorio_Ananindeua3[[#This Row],[CIF/CPF/CNPJ]],relatorio_Ananindeua3[[#This Row],[Coluna2]])</f>
        <v>54886369000172</v>
      </c>
      <c r="L8728" s="17" t="str">
        <f t="shared" si="137"/>
        <v>548******72</v>
      </c>
    </row>
    <row r="8729" spans="1:12" x14ac:dyDescent="0.25">
      <c r="A8729" s="29" t="s">
        <v>15625</v>
      </c>
      <c r="B8729" s="29" t="s">
        <v>15626</v>
      </c>
      <c r="C8729" s="29" t="s">
        <v>32</v>
      </c>
      <c r="D8729" s="24" t="s">
        <v>15627</v>
      </c>
      <c r="E8729" s="25" t="s">
        <v>13537</v>
      </c>
      <c r="F8729" s="30" t="s">
        <v>16</v>
      </c>
      <c r="G8729" s="30" t="s">
        <v>14</v>
      </c>
      <c r="H8729" s="23">
        <v>0</v>
      </c>
      <c r="I8729" s="27" t="s">
        <v>13539</v>
      </c>
      <c r="J8729" s="28" t="s">
        <v>13538</v>
      </c>
      <c r="K8729" s="17" t="str">
        <f>IF((LEN(relatorio_Ananindeua3[[#This Row],[CIF/CPF/CNPJ]])=14),relatorio_Ananindeua3[[#This Row],[CIF/CPF/CNPJ]],relatorio_Ananindeua3[[#This Row],[Coluna2]])</f>
        <v>54884335000149</v>
      </c>
      <c r="L8729" s="17" t="str">
        <f t="shared" si="137"/>
        <v>548******49</v>
      </c>
    </row>
    <row r="8730" spans="1:12" x14ac:dyDescent="0.25">
      <c r="A8730" s="29" t="s">
        <v>15628</v>
      </c>
      <c r="B8730" s="29" t="s">
        <v>15629</v>
      </c>
      <c r="C8730" s="29" t="s">
        <v>32</v>
      </c>
      <c r="D8730" s="24" t="s">
        <v>15630</v>
      </c>
      <c r="E8730" s="25" t="s">
        <v>13537</v>
      </c>
      <c r="F8730" s="30" t="s">
        <v>16</v>
      </c>
      <c r="G8730" s="30" t="s">
        <v>14</v>
      </c>
      <c r="H8730" s="23">
        <v>0</v>
      </c>
      <c r="I8730" s="27" t="s">
        <v>13539</v>
      </c>
      <c r="J8730" s="28" t="s">
        <v>13538</v>
      </c>
      <c r="K8730" s="17" t="str">
        <f>IF((LEN(relatorio_Ananindeua3[[#This Row],[CIF/CPF/CNPJ]])=14),relatorio_Ananindeua3[[#This Row],[CIF/CPF/CNPJ]],relatorio_Ananindeua3[[#This Row],[Coluna2]])</f>
        <v>54888267000196</v>
      </c>
      <c r="L8730" s="17" t="str">
        <f t="shared" si="137"/>
        <v>548******96</v>
      </c>
    </row>
    <row r="8731" spans="1:12" x14ac:dyDescent="0.25">
      <c r="A8731" s="29" t="s">
        <v>9661</v>
      </c>
      <c r="B8731" s="29" t="s">
        <v>9662</v>
      </c>
      <c r="C8731" s="29" t="s">
        <v>34</v>
      </c>
      <c r="D8731" s="24" t="s">
        <v>15631</v>
      </c>
      <c r="E8731" s="25" t="s">
        <v>13537</v>
      </c>
      <c r="F8731" s="30" t="s">
        <v>16</v>
      </c>
      <c r="G8731" s="30" t="s">
        <v>14</v>
      </c>
      <c r="H8731" s="23">
        <v>0</v>
      </c>
      <c r="I8731" s="27" t="s">
        <v>13539</v>
      </c>
      <c r="J8731" s="28" t="s">
        <v>13538</v>
      </c>
      <c r="K8731" s="17" t="str">
        <f>IF((LEN(relatorio_Ananindeua3[[#This Row],[CIF/CPF/CNPJ]])=14),relatorio_Ananindeua3[[#This Row],[CIF/CPF/CNPJ]],relatorio_Ananindeua3[[#This Row],[Coluna2]])</f>
        <v>51920826000100</v>
      </c>
      <c r="L8731" s="17" t="str">
        <f t="shared" si="137"/>
        <v>519******00</v>
      </c>
    </row>
    <row r="8732" spans="1:12" x14ac:dyDescent="0.25">
      <c r="A8732" s="29" t="s">
        <v>15632</v>
      </c>
      <c r="B8732" s="29" t="s">
        <v>15633</v>
      </c>
      <c r="C8732" s="29" t="s">
        <v>34</v>
      </c>
      <c r="D8732" s="24" t="s">
        <v>15634</v>
      </c>
      <c r="E8732" s="25" t="s">
        <v>13537</v>
      </c>
      <c r="F8732" s="30" t="s">
        <v>16</v>
      </c>
      <c r="G8732" s="30" t="s">
        <v>14</v>
      </c>
      <c r="H8732" s="23">
        <v>0</v>
      </c>
      <c r="I8732" s="27" t="s">
        <v>13539</v>
      </c>
      <c r="J8732" s="28" t="s">
        <v>13538</v>
      </c>
      <c r="K8732" s="17" t="str">
        <f>IF((LEN(relatorio_Ananindeua3[[#This Row],[CIF/CPF/CNPJ]])=14),relatorio_Ananindeua3[[#This Row],[CIF/CPF/CNPJ]],relatorio_Ananindeua3[[#This Row],[Coluna2]])</f>
        <v>42464807000125</v>
      </c>
      <c r="L8732" s="17" t="str">
        <f t="shared" si="137"/>
        <v>424******25</v>
      </c>
    </row>
    <row r="8733" spans="1:12" x14ac:dyDescent="0.25">
      <c r="A8733" s="29" t="s">
        <v>15635</v>
      </c>
      <c r="B8733" s="29" t="s">
        <v>15636</v>
      </c>
      <c r="C8733" s="29" t="s">
        <v>32</v>
      </c>
      <c r="D8733" s="24" t="s">
        <v>15637</v>
      </c>
      <c r="E8733" s="25" t="s">
        <v>13537</v>
      </c>
      <c r="F8733" s="30" t="s">
        <v>16</v>
      </c>
      <c r="G8733" s="30" t="s">
        <v>14</v>
      </c>
      <c r="H8733" s="23">
        <v>0</v>
      </c>
      <c r="I8733" s="27" t="s">
        <v>13539</v>
      </c>
      <c r="J8733" s="28" t="s">
        <v>13538</v>
      </c>
      <c r="K8733" s="17" t="str">
        <f>IF((LEN(relatorio_Ananindeua3[[#This Row],[CIF/CPF/CNPJ]])=14),relatorio_Ananindeua3[[#This Row],[CIF/CPF/CNPJ]],relatorio_Ananindeua3[[#This Row],[Coluna2]])</f>
        <v>54887710000104</v>
      </c>
      <c r="L8733" s="17" t="str">
        <f t="shared" si="137"/>
        <v>548******04</v>
      </c>
    </row>
    <row r="8734" spans="1:12" x14ac:dyDescent="0.25">
      <c r="A8734" s="29" t="s">
        <v>15638</v>
      </c>
      <c r="B8734" s="29" t="s">
        <v>15639</v>
      </c>
      <c r="C8734" s="29" t="s">
        <v>34</v>
      </c>
      <c r="D8734" s="24" t="s">
        <v>15640</v>
      </c>
      <c r="E8734" s="25" t="s">
        <v>13537</v>
      </c>
      <c r="F8734" s="30" t="s">
        <v>16</v>
      </c>
      <c r="G8734" s="30" t="s">
        <v>14</v>
      </c>
      <c r="H8734" s="23">
        <v>0</v>
      </c>
      <c r="I8734" s="27" t="s">
        <v>13539</v>
      </c>
      <c r="J8734" s="28" t="s">
        <v>13538</v>
      </c>
      <c r="K8734" s="17" t="str">
        <f>IF((LEN(relatorio_Ananindeua3[[#This Row],[CIF/CPF/CNPJ]])=14),relatorio_Ananindeua3[[#This Row],[CIF/CPF/CNPJ]],relatorio_Ananindeua3[[#This Row],[Coluna2]])</f>
        <v>42541892000188</v>
      </c>
      <c r="L8734" s="17" t="str">
        <f t="shared" si="137"/>
        <v>425******88</v>
      </c>
    </row>
    <row r="8735" spans="1:12" x14ac:dyDescent="0.25">
      <c r="A8735" s="29" t="s">
        <v>15582</v>
      </c>
      <c r="B8735" s="29" t="s">
        <v>15583</v>
      </c>
      <c r="C8735" s="29" t="s">
        <v>34</v>
      </c>
      <c r="D8735" s="24" t="s">
        <v>15641</v>
      </c>
      <c r="E8735" s="25" t="s">
        <v>13537</v>
      </c>
      <c r="F8735" s="30" t="s">
        <v>16</v>
      </c>
      <c r="G8735" s="30" t="s">
        <v>14</v>
      </c>
      <c r="H8735" s="23">
        <v>0</v>
      </c>
      <c r="I8735" s="27" t="s">
        <v>13539</v>
      </c>
      <c r="J8735" s="28" t="s">
        <v>13538</v>
      </c>
      <c r="K8735" s="17" t="str">
        <f>IF((LEN(relatorio_Ananindeua3[[#This Row],[CIF/CPF/CNPJ]])=14),relatorio_Ananindeua3[[#This Row],[CIF/CPF/CNPJ]],relatorio_Ananindeua3[[#This Row],[Coluna2]])</f>
        <v>54890987000196</v>
      </c>
      <c r="L8735" s="17" t="str">
        <f t="shared" si="137"/>
        <v>548******96</v>
      </c>
    </row>
    <row r="8736" spans="1:12" x14ac:dyDescent="0.25">
      <c r="A8736" s="29" t="s">
        <v>15642</v>
      </c>
      <c r="B8736" s="29" t="s">
        <v>15643</v>
      </c>
      <c r="C8736" s="29" t="s">
        <v>32</v>
      </c>
      <c r="D8736" s="24" t="s">
        <v>15644</v>
      </c>
      <c r="E8736" s="25" t="s">
        <v>13537</v>
      </c>
      <c r="F8736" s="30" t="s">
        <v>16</v>
      </c>
      <c r="G8736" s="30" t="s">
        <v>14</v>
      </c>
      <c r="H8736" s="23">
        <v>0</v>
      </c>
      <c r="I8736" s="27" t="s">
        <v>13539</v>
      </c>
      <c r="J8736" s="28" t="s">
        <v>13538</v>
      </c>
      <c r="K8736" s="17" t="str">
        <f>IF((LEN(relatorio_Ananindeua3[[#This Row],[CIF/CPF/CNPJ]])=14),relatorio_Ananindeua3[[#This Row],[CIF/CPF/CNPJ]],relatorio_Ananindeua3[[#This Row],[Coluna2]])</f>
        <v>54911021000198</v>
      </c>
      <c r="L8736" s="17" t="str">
        <f t="shared" si="137"/>
        <v>549******98</v>
      </c>
    </row>
    <row r="8737" spans="1:12" x14ac:dyDescent="0.25">
      <c r="A8737" s="29" t="s">
        <v>15645</v>
      </c>
      <c r="B8737" s="29" t="s">
        <v>15646</v>
      </c>
      <c r="C8737" s="29" t="s">
        <v>32</v>
      </c>
      <c r="D8737" s="24" t="s">
        <v>15647</v>
      </c>
      <c r="E8737" s="25" t="s">
        <v>13537</v>
      </c>
      <c r="F8737" s="30" t="s">
        <v>16</v>
      </c>
      <c r="G8737" s="30" t="s">
        <v>14</v>
      </c>
      <c r="H8737" s="23">
        <v>0</v>
      </c>
      <c r="I8737" s="27" t="s">
        <v>13539</v>
      </c>
      <c r="J8737" s="28" t="s">
        <v>13538</v>
      </c>
      <c r="K8737" s="17" t="str">
        <f>IF((LEN(relatorio_Ananindeua3[[#This Row],[CIF/CPF/CNPJ]])=14),relatorio_Ananindeua3[[#This Row],[CIF/CPF/CNPJ]],relatorio_Ananindeua3[[#This Row],[Coluna2]])</f>
        <v>54906570000174</v>
      </c>
      <c r="L8737" s="17" t="str">
        <f t="shared" si="137"/>
        <v>549******74</v>
      </c>
    </row>
    <row r="8738" spans="1:12" x14ac:dyDescent="0.25">
      <c r="A8738" s="29" t="s">
        <v>15648</v>
      </c>
      <c r="B8738" s="29" t="s">
        <v>15649</v>
      </c>
      <c r="C8738" s="29" t="s">
        <v>32</v>
      </c>
      <c r="D8738" s="24" t="s">
        <v>15650</v>
      </c>
      <c r="E8738" s="25" t="s">
        <v>13537</v>
      </c>
      <c r="F8738" s="30" t="s">
        <v>16</v>
      </c>
      <c r="G8738" s="30" t="s">
        <v>14</v>
      </c>
      <c r="H8738" s="23">
        <v>0</v>
      </c>
      <c r="I8738" s="27" t="s">
        <v>13539</v>
      </c>
      <c r="J8738" s="28" t="s">
        <v>13538</v>
      </c>
      <c r="K8738" s="17" t="str">
        <f>IF((LEN(relatorio_Ananindeua3[[#This Row],[CIF/CPF/CNPJ]])=14),relatorio_Ananindeua3[[#This Row],[CIF/CPF/CNPJ]],relatorio_Ananindeua3[[#This Row],[Coluna2]])</f>
        <v>54903642000120</v>
      </c>
      <c r="L8738" s="17" t="str">
        <f t="shared" si="137"/>
        <v>549******20</v>
      </c>
    </row>
    <row r="8739" spans="1:12" x14ac:dyDescent="0.25">
      <c r="A8739" s="29" t="s">
        <v>15651</v>
      </c>
      <c r="B8739" s="29" t="s">
        <v>15652</v>
      </c>
      <c r="C8739" s="29" t="s">
        <v>32</v>
      </c>
      <c r="D8739" s="24" t="s">
        <v>15653</v>
      </c>
      <c r="E8739" s="25" t="s">
        <v>13537</v>
      </c>
      <c r="F8739" s="30" t="s">
        <v>16</v>
      </c>
      <c r="G8739" s="30" t="s">
        <v>14</v>
      </c>
      <c r="H8739" s="23">
        <v>0</v>
      </c>
      <c r="I8739" s="27" t="s">
        <v>13539</v>
      </c>
      <c r="J8739" s="28" t="s">
        <v>13538</v>
      </c>
      <c r="K8739" s="17" t="str">
        <f>IF((LEN(relatorio_Ananindeua3[[#This Row],[CIF/CPF/CNPJ]])=14),relatorio_Ananindeua3[[#This Row],[CIF/CPF/CNPJ]],relatorio_Ananindeua3[[#This Row],[Coluna2]])</f>
        <v>54903889000146</v>
      </c>
      <c r="L8739" s="17" t="str">
        <f t="shared" si="137"/>
        <v>549******46</v>
      </c>
    </row>
    <row r="8740" spans="1:12" x14ac:dyDescent="0.25">
      <c r="A8740" s="29" t="s">
        <v>15654</v>
      </c>
      <c r="B8740" s="29" t="s">
        <v>15655</v>
      </c>
      <c r="C8740" s="29" t="s">
        <v>34</v>
      </c>
      <c r="D8740" s="24" t="s">
        <v>15656</v>
      </c>
      <c r="E8740" s="25" t="s">
        <v>13537</v>
      </c>
      <c r="F8740" s="30" t="s">
        <v>16</v>
      </c>
      <c r="G8740" s="30" t="s">
        <v>14</v>
      </c>
      <c r="H8740" s="23">
        <v>0</v>
      </c>
      <c r="I8740" s="27" t="s">
        <v>13539</v>
      </c>
      <c r="J8740" s="28" t="s">
        <v>13538</v>
      </c>
      <c r="K8740" s="17" t="str">
        <f>IF((LEN(relatorio_Ananindeua3[[#This Row],[CIF/CPF/CNPJ]])=14),relatorio_Ananindeua3[[#This Row],[CIF/CPF/CNPJ]],relatorio_Ananindeua3[[#This Row],[Coluna2]])</f>
        <v>37987404000120</v>
      </c>
      <c r="L8740" s="17" t="str">
        <f t="shared" si="137"/>
        <v>379******20</v>
      </c>
    </row>
    <row r="8741" spans="1:12" x14ac:dyDescent="0.25">
      <c r="A8741" s="29" t="s">
        <v>15657</v>
      </c>
      <c r="B8741" s="29" t="s">
        <v>15658</v>
      </c>
      <c r="C8741" s="29" t="s">
        <v>32</v>
      </c>
      <c r="D8741" s="24" t="s">
        <v>15659</v>
      </c>
      <c r="E8741" s="25" t="s">
        <v>13537</v>
      </c>
      <c r="F8741" s="30" t="s">
        <v>16</v>
      </c>
      <c r="G8741" s="30" t="s">
        <v>14</v>
      </c>
      <c r="H8741" s="23">
        <v>0</v>
      </c>
      <c r="I8741" s="27" t="s">
        <v>13539</v>
      </c>
      <c r="J8741" s="28" t="s">
        <v>13538</v>
      </c>
      <c r="K8741" s="17" t="str">
        <f>IF((LEN(relatorio_Ananindeua3[[#This Row],[CIF/CPF/CNPJ]])=14),relatorio_Ananindeua3[[#This Row],[CIF/CPF/CNPJ]],relatorio_Ananindeua3[[#This Row],[Coluna2]])</f>
        <v>54902776000126</v>
      </c>
      <c r="L8741" s="17" t="str">
        <f t="shared" si="137"/>
        <v>549******26</v>
      </c>
    </row>
    <row r="8742" spans="1:12" x14ac:dyDescent="0.25">
      <c r="A8742" s="29" t="s">
        <v>5186</v>
      </c>
      <c r="B8742" s="29" t="s">
        <v>5187</v>
      </c>
      <c r="C8742" s="29" t="s">
        <v>34</v>
      </c>
      <c r="D8742" s="24" t="s">
        <v>15660</v>
      </c>
      <c r="E8742" s="25" t="s">
        <v>13537</v>
      </c>
      <c r="F8742" s="30" t="s">
        <v>16</v>
      </c>
      <c r="G8742" s="30" t="s">
        <v>14</v>
      </c>
      <c r="H8742" s="23">
        <v>0</v>
      </c>
      <c r="I8742" s="27" t="s">
        <v>13539</v>
      </c>
      <c r="J8742" s="28" t="s">
        <v>13538</v>
      </c>
      <c r="K8742" s="17" t="str">
        <f>IF((LEN(relatorio_Ananindeua3[[#This Row],[CIF/CPF/CNPJ]])=14),relatorio_Ananindeua3[[#This Row],[CIF/CPF/CNPJ]],relatorio_Ananindeua3[[#This Row],[Coluna2]])</f>
        <v>40936137000177</v>
      </c>
      <c r="L8742" s="17" t="str">
        <f t="shared" si="137"/>
        <v>409******77</v>
      </c>
    </row>
    <row r="8743" spans="1:12" x14ac:dyDescent="0.25">
      <c r="A8743" s="29" t="s">
        <v>15661</v>
      </c>
      <c r="B8743" s="29" t="s">
        <v>15662</v>
      </c>
      <c r="C8743" s="29" t="s">
        <v>32</v>
      </c>
      <c r="D8743" s="24" t="s">
        <v>15663</v>
      </c>
      <c r="E8743" s="25" t="s">
        <v>13537</v>
      </c>
      <c r="F8743" s="30" t="s">
        <v>16</v>
      </c>
      <c r="G8743" s="30" t="s">
        <v>14</v>
      </c>
      <c r="H8743" s="23">
        <v>0</v>
      </c>
      <c r="I8743" s="27" t="s">
        <v>13539</v>
      </c>
      <c r="J8743" s="28" t="s">
        <v>13538</v>
      </c>
      <c r="K8743" s="17" t="str">
        <f>IF((LEN(relatorio_Ananindeua3[[#This Row],[CIF/CPF/CNPJ]])=14),relatorio_Ananindeua3[[#This Row],[CIF/CPF/CNPJ]],relatorio_Ananindeua3[[#This Row],[Coluna2]])</f>
        <v>54910243000196</v>
      </c>
      <c r="L8743" s="17" t="str">
        <f t="shared" si="137"/>
        <v>549******96</v>
      </c>
    </row>
    <row r="8744" spans="1:12" x14ac:dyDescent="0.25">
      <c r="A8744" s="29" t="s">
        <v>15664</v>
      </c>
      <c r="B8744" s="29" t="s">
        <v>15665</v>
      </c>
      <c r="C8744" s="29" t="s">
        <v>32</v>
      </c>
      <c r="D8744" s="24" t="s">
        <v>15666</v>
      </c>
      <c r="E8744" s="25" t="s">
        <v>13537</v>
      </c>
      <c r="F8744" s="30" t="s">
        <v>16</v>
      </c>
      <c r="G8744" s="30" t="s">
        <v>14</v>
      </c>
      <c r="H8744" s="23">
        <v>0</v>
      </c>
      <c r="I8744" s="27" t="s">
        <v>13539</v>
      </c>
      <c r="J8744" s="28" t="s">
        <v>13538</v>
      </c>
      <c r="K8744" s="17" t="str">
        <f>IF((LEN(relatorio_Ananindeua3[[#This Row],[CIF/CPF/CNPJ]])=14),relatorio_Ananindeua3[[#This Row],[CIF/CPF/CNPJ]],relatorio_Ananindeua3[[#This Row],[Coluna2]])</f>
        <v>54902464000112</v>
      </c>
      <c r="L8744" s="17" t="str">
        <f t="shared" si="137"/>
        <v>549******12</v>
      </c>
    </row>
    <row r="8745" spans="1:12" x14ac:dyDescent="0.25">
      <c r="A8745" s="29" t="s">
        <v>2478</v>
      </c>
      <c r="B8745" s="29" t="s">
        <v>2479</v>
      </c>
      <c r="C8745" s="29" t="s">
        <v>34</v>
      </c>
      <c r="D8745" s="24" t="s">
        <v>15667</v>
      </c>
      <c r="E8745" s="25" t="s">
        <v>13537</v>
      </c>
      <c r="F8745" s="30" t="s">
        <v>16</v>
      </c>
      <c r="G8745" s="30" t="s">
        <v>14</v>
      </c>
      <c r="H8745" s="23">
        <v>0</v>
      </c>
      <c r="I8745" s="27" t="s">
        <v>13539</v>
      </c>
      <c r="J8745" s="28" t="s">
        <v>13538</v>
      </c>
      <c r="K8745" s="17" t="str">
        <f>IF((LEN(relatorio_Ananindeua3[[#This Row],[CIF/CPF/CNPJ]])=14),relatorio_Ananindeua3[[#This Row],[CIF/CPF/CNPJ]],relatorio_Ananindeua3[[#This Row],[Coluna2]])</f>
        <v>28997287000195</v>
      </c>
      <c r="L8745" s="17" t="str">
        <f t="shared" si="137"/>
        <v>289******95</v>
      </c>
    </row>
    <row r="8746" spans="1:12" x14ac:dyDescent="0.25">
      <c r="A8746" s="29" t="s">
        <v>15668</v>
      </c>
      <c r="B8746" s="29" t="s">
        <v>15669</v>
      </c>
      <c r="C8746" s="29" t="s">
        <v>34</v>
      </c>
      <c r="D8746" s="24" t="s">
        <v>15670</v>
      </c>
      <c r="E8746" s="25" t="s">
        <v>13537</v>
      </c>
      <c r="F8746" s="30" t="s">
        <v>16</v>
      </c>
      <c r="G8746" s="30" t="s">
        <v>14</v>
      </c>
      <c r="H8746" s="23">
        <v>0</v>
      </c>
      <c r="I8746" s="27" t="s">
        <v>13539</v>
      </c>
      <c r="J8746" s="28" t="s">
        <v>13538</v>
      </c>
      <c r="K8746" s="17" t="str">
        <f>IF((LEN(relatorio_Ananindeua3[[#This Row],[CIF/CPF/CNPJ]])=14),relatorio_Ananindeua3[[#This Row],[CIF/CPF/CNPJ]],relatorio_Ananindeua3[[#This Row],[Coluna2]])</f>
        <v>36791429000191</v>
      </c>
      <c r="L8746" s="17" t="str">
        <f t="shared" si="137"/>
        <v>367******91</v>
      </c>
    </row>
    <row r="8747" spans="1:12" x14ac:dyDescent="0.25">
      <c r="A8747" s="29" t="s">
        <v>3310</v>
      </c>
      <c r="B8747" s="29" t="s">
        <v>3311</v>
      </c>
      <c r="C8747" s="29" t="s">
        <v>34</v>
      </c>
      <c r="D8747" s="24" t="s">
        <v>15671</v>
      </c>
      <c r="E8747" s="25" t="s">
        <v>13537</v>
      </c>
      <c r="F8747" s="30" t="s">
        <v>16</v>
      </c>
      <c r="G8747" s="30" t="s">
        <v>14</v>
      </c>
      <c r="H8747" s="23">
        <v>0</v>
      </c>
      <c r="I8747" s="27" t="s">
        <v>13539</v>
      </c>
      <c r="J8747" s="28" t="s">
        <v>13538</v>
      </c>
      <c r="K8747" s="17" t="str">
        <f>IF((LEN(relatorio_Ananindeua3[[#This Row],[CIF/CPF/CNPJ]])=14),relatorio_Ananindeua3[[#This Row],[CIF/CPF/CNPJ]],relatorio_Ananindeua3[[#This Row],[Coluna2]])</f>
        <v>33009601000114</v>
      </c>
      <c r="L8747" s="17" t="str">
        <f t="shared" si="137"/>
        <v>330******14</v>
      </c>
    </row>
    <row r="8748" spans="1:12" x14ac:dyDescent="0.25">
      <c r="A8748" s="29" t="s">
        <v>14864</v>
      </c>
      <c r="B8748" s="29" t="s">
        <v>14865</v>
      </c>
      <c r="C8748" s="29" t="s">
        <v>34</v>
      </c>
      <c r="D8748" s="24" t="s">
        <v>15672</v>
      </c>
      <c r="E8748" s="25" t="s">
        <v>13537</v>
      </c>
      <c r="F8748" s="30" t="s">
        <v>16</v>
      </c>
      <c r="G8748" s="30" t="s">
        <v>14</v>
      </c>
      <c r="H8748" s="23">
        <v>0</v>
      </c>
      <c r="I8748" s="27" t="s">
        <v>13539</v>
      </c>
      <c r="J8748" s="28" t="s">
        <v>13538</v>
      </c>
      <c r="K8748" s="17" t="str">
        <f>IF((LEN(relatorio_Ananindeua3[[#This Row],[CIF/CPF/CNPJ]])=14),relatorio_Ananindeua3[[#This Row],[CIF/CPF/CNPJ]],relatorio_Ananindeua3[[#This Row],[Coluna2]])</f>
        <v>51947890000184</v>
      </c>
      <c r="L8748" s="17" t="str">
        <f t="shared" si="137"/>
        <v>519******84</v>
      </c>
    </row>
    <row r="8749" spans="1:12" x14ac:dyDescent="0.25">
      <c r="A8749" s="29" t="s">
        <v>15673</v>
      </c>
      <c r="B8749" s="29" t="s">
        <v>15674</v>
      </c>
      <c r="C8749" s="29" t="s">
        <v>32</v>
      </c>
      <c r="D8749" s="24" t="s">
        <v>15675</v>
      </c>
      <c r="E8749" s="25" t="s">
        <v>13537</v>
      </c>
      <c r="F8749" s="30" t="s">
        <v>16</v>
      </c>
      <c r="G8749" s="30" t="s">
        <v>14</v>
      </c>
      <c r="H8749" s="23">
        <v>0</v>
      </c>
      <c r="I8749" s="27" t="s">
        <v>13539</v>
      </c>
      <c r="J8749" s="28" t="s">
        <v>13538</v>
      </c>
      <c r="K8749" s="17" t="str">
        <f>IF((LEN(relatorio_Ananindeua3[[#This Row],[CIF/CPF/CNPJ]])=14),relatorio_Ananindeua3[[#This Row],[CIF/CPF/CNPJ]],relatorio_Ananindeua3[[#This Row],[Coluna2]])</f>
        <v>54912946000153</v>
      </c>
      <c r="L8749" s="17" t="str">
        <f t="shared" si="137"/>
        <v>549******53</v>
      </c>
    </row>
    <row r="8750" spans="1:12" x14ac:dyDescent="0.25">
      <c r="A8750" s="29" t="s">
        <v>15676</v>
      </c>
      <c r="B8750" s="29" t="s">
        <v>15677</v>
      </c>
      <c r="C8750" s="29" t="s">
        <v>34</v>
      </c>
      <c r="D8750" s="24" t="s">
        <v>15678</v>
      </c>
      <c r="E8750" s="25" t="s">
        <v>13537</v>
      </c>
      <c r="F8750" s="30" t="s">
        <v>16</v>
      </c>
      <c r="G8750" s="30" t="s">
        <v>14</v>
      </c>
      <c r="H8750" s="23">
        <v>0</v>
      </c>
      <c r="I8750" s="27" t="s">
        <v>13539</v>
      </c>
      <c r="J8750" s="28" t="s">
        <v>13538</v>
      </c>
      <c r="K8750" s="17" t="str">
        <f>IF((LEN(relatorio_Ananindeua3[[#This Row],[CIF/CPF/CNPJ]])=14),relatorio_Ananindeua3[[#This Row],[CIF/CPF/CNPJ]],relatorio_Ananindeua3[[#This Row],[Coluna2]])</f>
        <v>33897285000164</v>
      </c>
      <c r="L8750" s="17" t="str">
        <f t="shared" si="137"/>
        <v>338******64</v>
      </c>
    </row>
    <row r="8751" spans="1:12" x14ac:dyDescent="0.25">
      <c r="A8751" s="29" t="s">
        <v>15679</v>
      </c>
      <c r="B8751" s="29" t="s">
        <v>15680</v>
      </c>
      <c r="C8751" s="29" t="s">
        <v>32</v>
      </c>
      <c r="D8751" s="24" t="s">
        <v>15681</v>
      </c>
      <c r="E8751" s="25" t="s">
        <v>13537</v>
      </c>
      <c r="F8751" s="30" t="s">
        <v>16</v>
      </c>
      <c r="G8751" s="30" t="s">
        <v>14</v>
      </c>
      <c r="H8751" s="23">
        <v>0</v>
      </c>
      <c r="I8751" s="27" t="s">
        <v>13539</v>
      </c>
      <c r="J8751" s="28" t="s">
        <v>13538</v>
      </c>
      <c r="K8751" s="17" t="str">
        <f>IF((LEN(relatorio_Ananindeua3[[#This Row],[CIF/CPF/CNPJ]])=14),relatorio_Ananindeua3[[#This Row],[CIF/CPF/CNPJ]],relatorio_Ananindeua3[[#This Row],[Coluna2]])</f>
        <v>54910827000161</v>
      </c>
      <c r="L8751" s="17" t="str">
        <f t="shared" si="137"/>
        <v>549******61</v>
      </c>
    </row>
    <row r="8752" spans="1:12" x14ac:dyDescent="0.25">
      <c r="A8752" s="29" t="s">
        <v>15682</v>
      </c>
      <c r="B8752" s="29" t="s">
        <v>15683</v>
      </c>
      <c r="C8752" s="29" t="s">
        <v>34</v>
      </c>
      <c r="D8752" s="24" t="s">
        <v>15684</v>
      </c>
      <c r="E8752" s="25" t="s">
        <v>13537</v>
      </c>
      <c r="F8752" s="30" t="s">
        <v>16</v>
      </c>
      <c r="G8752" s="30" t="s">
        <v>14</v>
      </c>
      <c r="H8752" s="23">
        <v>0</v>
      </c>
      <c r="I8752" s="27" t="s">
        <v>13539</v>
      </c>
      <c r="J8752" s="28" t="s">
        <v>13538</v>
      </c>
      <c r="K8752" s="17" t="str">
        <f>IF((LEN(relatorio_Ananindeua3[[#This Row],[CIF/CPF/CNPJ]])=14),relatorio_Ananindeua3[[#This Row],[CIF/CPF/CNPJ]],relatorio_Ananindeua3[[#This Row],[Coluna2]])</f>
        <v>31205543000179</v>
      </c>
      <c r="L8752" s="17" t="str">
        <f t="shared" si="137"/>
        <v>312******79</v>
      </c>
    </row>
    <row r="8753" spans="1:12" x14ac:dyDescent="0.25">
      <c r="A8753" s="29" t="s">
        <v>15685</v>
      </c>
      <c r="B8753" s="29" t="s">
        <v>15686</v>
      </c>
      <c r="C8753" s="29" t="s">
        <v>32</v>
      </c>
      <c r="D8753" s="24" t="s">
        <v>15687</v>
      </c>
      <c r="E8753" s="25" t="s">
        <v>13537</v>
      </c>
      <c r="F8753" s="30" t="s">
        <v>16</v>
      </c>
      <c r="G8753" s="30" t="s">
        <v>14</v>
      </c>
      <c r="H8753" s="23">
        <v>0</v>
      </c>
      <c r="I8753" s="27" t="s">
        <v>13539</v>
      </c>
      <c r="J8753" s="28" t="s">
        <v>13538</v>
      </c>
      <c r="K8753" s="17" t="str">
        <f>IF((LEN(relatorio_Ananindeua3[[#This Row],[CIF/CPF/CNPJ]])=14),relatorio_Ananindeua3[[#This Row],[CIF/CPF/CNPJ]],relatorio_Ananindeua3[[#This Row],[Coluna2]])</f>
        <v>54912281000188</v>
      </c>
      <c r="L8753" s="17" t="str">
        <f t="shared" si="137"/>
        <v>549******88</v>
      </c>
    </row>
    <row r="8754" spans="1:12" x14ac:dyDescent="0.25">
      <c r="A8754" s="29" t="s">
        <v>15688</v>
      </c>
      <c r="B8754" s="29" t="s">
        <v>15689</v>
      </c>
      <c r="C8754" s="29" t="s">
        <v>32</v>
      </c>
      <c r="D8754" s="24" t="s">
        <v>15690</v>
      </c>
      <c r="E8754" s="25" t="s">
        <v>13537</v>
      </c>
      <c r="F8754" s="30" t="s">
        <v>16</v>
      </c>
      <c r="G8754" s="30" t="s">
        <v>14</v>
      </c>
      <c r="H8754" s="23">
        <v>0</v>
      </c>
      <c r="I8754" s="27" t="s">
        <v>13539</v>
      </c>
      <c r="J8754" s="28" t="s">
        <v>13538</v>
      </c>
      <c r="K8754" s="17" t="str">
        <f>IF((LEN(relatorio_Ananindeua3[[#This Row],[CIF/CPF/CNPJ]])=14),relatorio_Ananindeua3[[#This Row],[CIF/CPF/CNPJ]],relatorio_Ananindeua3[[#This Row],[Coluna2]])</f>
        <v>54911528000141</v>
      </c>
      <c r="L8754" s="17" t="str">
        <f t="shared" si="137"/>
        <v>549******41</v>
      </c>
    </row>
    <row r="8755" spans="1:12" x14ac:dyDescent="0.25">
      <c r="A8755" s="29" t="s">
        <v>15691</v>
      </c>
      <c r="B8755" s="29" t="s">
        <v>15692</v>
      </c>
      <c r="C8755" s="29" t="s">
        <v>32</v>
      </c>
      <c r="D8755" s="24" t="s">
        <v>15693</v>
      </c>
      <c r="E8755" s="25" t="s">
        <v>13537</v>
      </c>
      <c r="F8755" s="30" t="s">
        <v>16</v>
      </c>
      <c r="G8755" s="30" t="s">
        <v>14</v>
      </c>
      <c r="H8755" s="23">
        <v>0</v>
      </c>
      <c r="I8755" s="27" t="s">
        <v>13539</v>
      </c>
      <c r="J8755" s="28" t="s">
        <v>13538</v>
      </c>
      <c r="K8755" s="17" t="str">
        <f>IF((LEN(relatorio_Ananindeua3[[#This Row],[CIF/CPF/CNPJ]])=14),relatorio_Ananindeua3[[#This Row],[CIF/CPF/CNPJ]],relatorio_Ananindeua3[[#This Row],[Coluna2]])</f>
        <v>54910482000146</v>
      </c>
      <c r="L8755" s="17" t="str">
        <f t="shared" si="137"/>
        <v>549******46</v>
      </c>
    </row>
    <row r="8756" spans="1:12" x14ac:dyDescent="0.25">
      <c r="A8756" s="29" t="s">
        <v>15694</v>
      </c>
      <c r="B8756" s="29" t="s">
        <v>15695</v>
      </c>
      <c r="C8756" s="29" t="s">
        <v>32</v>
      </c>
      <c r="D8756" s="24" t="s">
        <v>15696</v>
      </c>
      <c r="E8756" s="25" t="s">
        <v>13537</v>
      </c>
      <c r="F8756" s="30" t="s">
        <v>16</v>
      </c>
      <c r="G8756" s="30" t="s">
        <v>14</v>
      </c>
      <c r="H8756" s="23">
        <v>0</v>
      </c>
      <c r="I8756" s="27" t="s">
        <v>13539</v>
      </c>
      <c r="J8756" s="28" t="s">
        <v>13538</v>
      </c>
      <c r="K8756" s="17" t="str">
        <f>IF((LEN(relatorio_Ananindeua3[[#This Row],[CIF/CPF/CNPJ]])=14),relatorio_Ananindeua3[[#This Row],[CIF/CPF/CNPJ]],relatorio_Ananindeua3[[#This Row],[Coluna2]])</f>
        <v>54901983000166</v>
      </c>
      <c r="L8756" s="17" t="str">
        <f t="shared" si="137"/>
        <v>549******66</v>
      </c>
    </row>
    <row r="8757" spans="1:12" x14ac:dyDescent="0.25">
      <c r="A8757" s="29" t="s">
        <v>15600</v>
      </c>
      <c r="B8757" s="29" t="s">
        <v>15601</v>
      </c>
      <c r="C8757" s="29" t="s">
        <v>34</v>
      </c>
      <c r="D8757" s="24" t="s">
        <v>15697</v>
      </c>
      <c r="E8757" s="25" t="s">
        <v>13537</v>
      </c>
      <c r="F8757" s="30" t="s">
        <v>16</v>
      </c>
      <c r="G8757" s="30" t="s">
        <v>14</v>
      </c>
      <c r="H8757" s="23">
        <v>0</v>
      </c>
      <c r="I8757" s="27" t="s">
        <v>13539</v>
      </c>
      <c r="J8757" s="28" t="s">
        <v>13538</v>
      </c>
      <c r="K8757" s="17" t="str">
        <f>IF((LEN(relatorio_Ananindeua3[[#This Row],[CIF/CPF/CNPJ]])=14),relatorio_Ananindeua3[[#This Row],[CIF/CPF/CNPJ]],relatorio_Ananindeua3[[#This Row],[Coluna2]])</f>
        <v>54884352000186</v>
      </c>
      <c r="L8757" s="17" t="str">
        <f t="shared" si="137"/>
        <v>548******86</v>
      </c>
    </row>
    <row r="8758" spans="1:12" x14ac:dyDescent="0.25">
      <c r="A8758" s="29" t="s">
        <v>15698</v>
      </c>
      <c r="B8758" s="29" t="s">
        <v>15699</v>
      </c>
      <c r="C8758" s="29" t="s">
        <v>34</v>
      </c>
      <c r="D8758" s="24" t="s">
        <v>15700</v>
      </c>
      <c r="E8758" s="25" t="s">
        <v>13537</v>
      </c>
      <c r="F8758" s="30" t="s">
        <v>16</v>
      </c>
      <c r="G8758" s="30" t="s">
        <v>14</v>
      </c>
      <c r="H8758" s="23">
        <v>0</v>
      </c>
      <c r="I8758" s="27" t="s">
        <v>13539</v>
      </c>
      <c r="J8758" s="28" t="s">
        <v>13538</v>
      </c>
      <c r="K8758" s="17" t="str">
        <f>IF((LEN(relatorio_Ananindeua3[[#This Row],[CIF/CPF/CNPJ]])=14),relatorio_Ananindeua3[[#This Row],[CIF/CPF/CNPJ]],relatorio_Ananindeua3[[#This Row],[Coluna2]])</f>
        <v>37626823000137</v>
      </c>
      <c r="L8758" s="17" t="str">
        <f t="shared" si="137"/>
        <v>376******37</v>
      </c>
    </row>
    <row r="8759" spans="1:12" x14ac:dyDescent="0.25">
      <c r="A8759" s="29" t="s">
        <v>15701</v>
      </c>
      <c r="B8759" s="29" t="s">
        <v>15702</v>
      </c>
      <c r="C8759" s="29" t="s">
        <v>32</v>
      </c>
      <c r="D8759" s="24" t="s">
        <v>15703</v>
      </c>
      <c r="E8759" s="25" t="s">
        <v>13537</v>
      </c>
      <c r="F8759" s="30" t="s">
        <v>16</v>
      </c>
      <c r="G8759" s="30" t="s">
        <v>14</v>
      </c>
      <c r="H8759" s="23">
        <v>0</v>
      </c>
      <c r="I8759" s="27" t="s">
        <v>13539</v>
      </c>
      <c r="J8759" s="28" t="s">
        <v>13538</v>
      </c>
      <c r="K8759" s="17" t="str">
        <f>IF((LEN(relatorio_Ananindeua3[[#This Row],[CIF/CPF/CNPJ]])=14),relatorio_Ananindeua3[[#This Row],[CIF/CPF/CNPJ]],relatorio_Ananindeua3[[#This Row],[Coluna2]])</f>
        <v>54911386000112</v>
      </c>
      <c r="L8759" s="17" t="str">
        <f t="shared" si="137"/>
        <v>549******12</v>
      </c>
    </row>
    <row r="8760" spans="1:12" x14ac:dyDescent="0.25">
      <c r="A8760" s="29" t="s">
        <v>15704</v>
      </c>
      <c r="B8760" s="29" t="s">
        <v>15705</v>
      </c>
      <c r="C8760" s="29" t="s">
        <v>34</v>
      </c>
      <c r="D8760" s="24" t="s">
        <v>15706</v>
      </c>
      <c r="E8760" s="25" t="s">
        <v>13537</v>
      </c>
      <c r="F8760" s="30" t="s">
        <v>16</v>
      </c>
      <c r="G8760" s="30" t="s">
        <v>14</v>
      </c>
      <c r="H8760" s="23">
        <v>0</v>
      </c>
      <c r="I8760" s="27" t="s">
        <v>13539</v>
      </c>
      <c r="J8760" s="28" t="s">
        <v>13538</v>
      </c>
      <c r="K8760" s="17" t="str">
        <f>IF((LEN(relatorio_Ananindeua3[[#This Row],[CIF/CPF/CNPJ]])=14),relatorio_Ananindeua3[[#This Row],[CIF/CPF/CNPJ]],relatorio_Ananindeua3[[#This Row],[Coluna2]])</f>
        <v>45912282000131</v>
      </c>
      <c r="L8760" s="17" t="str">
        <f t="shared" si="137"/>
        <v>459******31</v>
      </c>
    </row>
    <row r="8761" spans="1:12" x14ac:dyDescent="0.25">
      <c r="A8761" s="29" t="s">
        <v>15707</v>
      </c>
      <c r="B8761" s="29" t="s">
        <v>15708</v>
      </c>
      <c r="C8761" s="29" t="s">
        <v>34</v>
      </c>
      <c r="D8761" s="24" t="s">
        <v>15709</v>
      </c>
      <c r="E8761" s="25" t="s">
        <v>13537</v>
      </c>
      <c r="F8761" s="30" t="s">
        <v>16</v>
      </c>
      <c r="G8761" s="30" t="s">
        <v>14</v>
      </c>
      <c r="H8761" s="23">
        <v>0</v>
      </c>
      <c r="I8761" s="27" t="s">
        <v>13539</v>
      </c>
      <c r="J8761" s="28" t="s">
        <v>13538</v>
      </c>
      <c r="K8761" s="17" t="str">
        <f>IF((LEN(relatorio_Ananindeua3[[#This Row],[CIF/CPF/CNPJ]])=14),relatorio_Ananindeua3[[#This Row],[CIF/CPF/CNPJ]],relatorio_Ananindeua3[[#This Row],[Coluna2]])</f>
        <v>41442313000187</v>
      </c>
      <c r="L8761" s="17" t="str">
        <f t="shared" si="137"/>
        <v>414******87</v>
      </c>
    </row>
    <row r="8762" spans="1:12" x14ac:dyDescent="0.25">
      <c r="A8762" s="29" t="s">
        <v>15710</v>
      </c>
      <c r="B8762" s="29" t="s">
        <v>15711</v>
      </c>
      <c r="C8762" s="29" t="s">
        <v>32</v>
      </c>
      <c r="D8762" s="24" t="s">
        <v>15712</v>
      </c>
      <c r="E8762" s="25" t="s">
        <v>13537</v>
      </c>
      <c r="F8762" s="30" t="s">
        <v>16</v>
      </c>
      <c r="G8762" s="30" t="s">
        <v>14</v>
      </c>
      <c r="H8762" s="23">
        <v>0</v>
      </c>
      <c r="I8762" s="27" t="s">
        <v>13539</v>
      </c>
      <c r="J8762" s="28" t="s">
        <v>13538</v>
      </c>
      <c r="K8762" s="17" t="str">
        <f>IF((LEN(relatorio_Ananindeua3[[#This Row],[CIF/CPF/CNPJ]])=14),relatorio_Ananindeua3[[#This Row],[CIF/CPF/CNPJ]],relatorio_Ananindeua3[[#This Row],[Coluna2]])</f>
        <v>54913192000156</v>
      </c>
      <c r="L8762" s="17" t="str">
        <f t="shared" si="137"/>
        <v>549******56</v>
      </c>
    </row>
    <row r="8763" spans="1:12" x14ac:dyDescent="0.25">
      <c r="A8763" s="29" t="s">
        <v>1754</v>
      </c>
      <c r="B8763" s="29" t="s">
        <v>1755</v>
      </c>
      <c r="C8763" s="29" t="s">
        <v>34</v>
      </c>
      <c r="D8763" s="24" t="s">
        <v>15713</v>
      </c>
      <c r="E8763" s="25" t="s">
        <v>13537</v>
      </c>
      <c r="F8763" s="30" t="s">
        <v>16</v>
      </c>
      <c r="G8763" s="30" t="s">
        <v>14</v>
      </c>
      <c r="H8763" s="23">
        <v>0</v>
      </c>
      <c r="I8763" s="27" t="s">
        <v>13539</v>
      </c>
      <c r="J8763" s="28" t="s">
        <v>13538</v>
      </c>
      <c r="K8763" s="17" t="str">
        <f>IF((LEN(relatorio_Ananindeua3[[#This Row],[CIF/CPF/CNPJ]])=14),relatorio_Ananindeua3[[#This Row],[CIF/CPF/CNPJ]],relatorio_Ananindeua3[[#This Row],[Coluna2]])</f>
        <v>24153150000101</v>
      </c>
      <c r="L8763" s="17" t="str">
        <f t="shared" si="137"/>
        <v>241******01</v>
      </c>
    </row>
    <row r="8764" spans="1:12" x14ac:dyDescent="0.25">
      <c r="A8764" s="29" t="s">
        <v>15714</v>
      </c>
      <c r="B8764" s="29" t="s">
        <v>15715</v>
      </c>
      <c r="C8764" s="29" t="s">
        <v>34</v>
      </c>
      <c r="D8764" s="24" t="s">
        <v>15716</v>
      </c>
      <c r="E8764" s="25" t="s">
        <v>13537</v>
      </c>
      <c r="F8764" s="30" t="s">
        <v>16</v>
      </c>
      <c r="G8764" s="30" t="s">
        <v>14</v>
      </c>
      <c r="H8764" s="23">
        <v>0</v>
      </c>
      <c r="I8764" s="27" t="s">
        <v>13539</v>
      </c>
      <c r="J8764" s="28" t="s">
        <v>13538</v>
      </c>
      <c r="K8764" s="17" t="str">
        <f>IF((LEN(relatorio_Ananindeua3[[#This Row],[CIF/CPF/CNPJ]])=14),relatorio_Ananindeua3[[#This Row],[CIF/CPF/CNPJ]],relatorio_Ananindeua3[[#This Row],[Coluna2]])</f>
        <v>52305589000130</v>
      </c>
      <c r="L8764" s="17" t="str">
        <f t="shared" si="137"/>
        <v>523******30</v>
      </c>
    </row>
    <row r="8765" spans="1:12" x14ac:dyDescent="0.25">
      <c r="A8765" s="29" t="s">
        <v>6213</v>
      </c>
      <c r="B8765" s="29" t="s">
        <v>6214</v>
      </c>
      <c r="C8765" s="29" t="s">
        <v>34</v>
      </c>
      <c r="D8765" s="24" t="s">
        <v>15717</v>
      </c>
      <c r="E8765" s="25" t="s">
        <v>13537</v>
      </c>
      <c r="F8765" s="30" t="s">
        <v>16</v>
      </c>
      <c r="G8765" s="30" t="s">
        <v>14</v>
      </c>
      <c r="H8765" s="23">
        <v>0</v>
      </c>
      <c r="I8765" s="27" t="s">
        <v>13539</v>
      </c>
      <c r="J8765" s="28" t="s">
        <v>13538</v>
      </c>
      <c r="K8765" s="17" t="str">
        <f>IF((LEN(relatorio_Ananindeua3[[#This Row],[CIF/CPF/CNPJ]])=14),relatorio_Ananindeua3[[#This Row],[CIF/CPF/CNPJ]],relatorio_Ananindeua3[[#This Row],[Coluna2]])</f>
        <v>44271908000105</v>
      </c>
      <c r="L8765" s="17" t="str">
        <f t="shared" si="137"/>
        <v>442******05</v>
      </c>
    </row>
    <row r="8766" spans="1:12" x14ac:dyDescent="0.25">
      <c r="A8766" s="29" t="s">
        <v>15718</v>
      </c>
      <c r="B8766" s="29" t="s">
        <v>15719</v>
      </c>
      <c r="C8766" s="29" t="s">
        <v>34</v>
      </c>
      <c r="D8766" s="24" t="s">
        <v>15720</v>
      </c>
      <c r="E8766" s="25" t="s">
        <v>13537</v>
      </c>
      <c r="F8766" s="30" t="s">
        <v>16</v>
      </c>
      <c r="G8766" s="30" t="s">
        <v>14</v>
      </c>
      <c r="H8766" s="23">
        <v>0</v>
      </c>
      <c r="I8766" s="27" t="s">
        <v>13539</v>
      </c>
      <c r="J8766" s="28" t="s">
        <v>13538</v>
      </c>
      <c r="K8766" s="17" t="str">
        <f>IF((LEN(relatorio_Ananindeua3[[#This Row],[CIF/CPF/CNPJ]])=14),relatorio_Ananindeua3[[#This Row],[CIF/CPF/CNPJ]],relatorio_Ananindeua3[[#This Row],[Coluna2]])</f>
        <v>22956636000144</v>
      </c>
      <c r="L8766" s="17" t="str">
        <f t="shared" si="137"/>
        <v>229******44</v>
      </c>
    </row>
    <row r="8767" spans="1:12" x14ac:dyDescent="0.25">
      <c r="A8767" s="29" t="s">
        <v>15721</v>
      </c>
      <c r="B8767" s="29" t="s">
        <v>15722</v>
      </c>
      <c r="C8767" s="29" t="s">
        <v>32</v>
      </c>
      <c r="D8767" s="24" t="s">
        <v>15723</v>
      </c>
      <c r="E8767" s="25" t="s">
        <v>13537</v>
      </c>
      <c r="F8767" s="30" t="s">
        <v>16</v>
      </c>
      <c r="G8767" s="30" t="s">
        <v>14</v>
      </c>
      <c r="H8767" s="23">
        <v>0</v>
      </c>
      <c r="I8767" s="27" t="s">
        <v>13539</v>
      </c>
      <c r="J8767" s="28" t="s">
        <v>13538</v>
      </c>
      <c r="K8767" s="17" t="str">
        <f>IF((LEN(relatorio_Ananindeua3[[#This Row],[CIF/CPF/CNPJ]])=14),relatorio_Ananindeua3[[#This Row],[CIF/CPF/CNPJ]],relatorio_Ananindeua3[[#This Row],[Coluna2]])</f>
        <v>54916385000160</v>
      </c>
      <c r="L8767" s="17" t="str">
        <f t="shared" si="137"/>
        <v>549******60</v>
      </c>
    </row>
    <row r="8768" spans="1:12" x14ac:dyDescent="0.25">
      <c r="A8768" s="29" t="s">
        <v>15724</v>
      </c>
      <c r="B8768" s="29" t="s">
        <v>15725</v>
      </c>
      <c r="C8768" s="29" t="s">
        <v>32</v>
      </c>
      <c r="D8768" s="24" t="s">
        <v>15726</v>
      </c>
      <c r="E8768" s="25" t="s">
        <v>13537</v>
      </c>
      <c r="F8768" s="30" t="s">
        <v>16</v>
      </c>
      <c r="G8768" s="30" t="s">
        <v>14</v>
      </c>
      <c r="H8768" s="23">
        <v>0</v>
      </c>
      <c r="I8768" s="27" t="s">
        <v>13539</v>
      </c>
      <c r="J8768" s="28" t="s">
        <v>13538</v>
      </c>
      <c r="K8768" s="17" t="str">
        <f>IF((LEN(relatorio_Ananindeua3[[#This Row],[CIF/CPF/CNPJ]])=14),relatorio_Ananindeua3[[#This Row],[CIF/CPF/CNPJ]],relatorio_Ananindeua3[[#This Row],[Coluna2]])</f>
        <v>54914983000109</v>
      </c>
      <c r="L8768" s="17" t="str">
        <f t="shared" si="137"/>
        <v>549******09</v>
      </c>
    </row>
    <row r="8769" spans="1:12" x14ac:dyDescent="0.25">
      <c r="A8769" s="29" t="s">
        <v>15727</v>
      </c>
      <c r="B8769" s="29" t="s">
        <v>15728</v>
      </c>
      <c r="C8769" s="29" t="s">
        <v>32</v>
      </c>
      <c r="D8769" s="24" t="s">
        <v>15729</v>
      </c>
      <c r="E8769" s="25" t="s">
        <v>13537</v>
      </c>
      <c r="F8769" s="30" t="s">
        <v>16</v>
      </c>
      <c r="G8769" s="30" t="s">
        <v>14</v>
      </c>
      <c r="H8769" s="23">
        <v>0</v>
      </c>
      <c r="I8769" s="27" t="s">
        <v>13539</v>
      </c>
      <c r="J8769" s="28" t="s">
        <v>13538</v>
      </c>
      <c r="K8769" s="17" t="str">
        <f>IF((LEN(relatorio_Ananindeua3[[#This Row],[CIF/CPF/CNPJ]])=14),relatorio_Ananindeua3[[#This Row],[CIF/CPF/CNPJ]],relatorio_Ananindeua3[[#This Row],[Coluna2]])</f>
        <v>54914124000101</v>
      </c>
      <c r="L8769" s="17" t="str">
        <f t="shared" si="137"/>
        <v>549******01</v>
      </c>
    </row>
    <row r="8770" spans="1:12" x14ac:dyDescent="0.25">
      <c r="A8770" s="29" t="s">
        <v>15730</v>
      </c>
      <c r="B8770" s="29" t="s">
        <v>15731</v>
      </c>
      <c r="C8770" s="29" t="s">
        <v>32</v>
      </c>
      <c r="D8770" s="24" t="s">
        <v>15732</v>
      </c>
      <c r="E8770" s="25" t="s">
        <v>13537</v>
      </c>
      <c r="F8770" s="30" t="s">
        <v>16</v>
      </c>
      <c r="G8770" s="30" t="s">
        <v>14</v>
      </c>
      <c r="H8770" s="23">
        <v>0</v>
      </c>
      <c r="I8770" s="27" t="s">
        <v>13539</v>
      </c>
      <c r="J8770" s="28" t="s">
        <v>13538</v>
      </c>
      <c r="K8770" s="17" t="str">
        <f>IF((LEN(relatorio_Ananindeua3[[#This Row],[CIF/CPF/CNPJ]])=14),relatorio_Ananindeua3[[#This Row],[CIF/CPF/CNPJ]],relatorio_Ananindeua3[[#This Row],[Coluna2]])</f>
        <v>54913757000103</v>
      </c>
      <c r="L8770" s="17" t="str">
        <f t="shared" si="137"/>
        <v>549******03</v>
      </c>
    </row>
    <row r="8771" spans="1:12" x14ac:dyDescent="0.25">
      <c r="A8771" s="29" t="s">
        <v>15733</v>
      </c>
      <c r="B8771" s="29" t="s">
        <v>15734</v>
      </c>
      <c r="C8771" s="29" t="s">
        <v>32</v>
      </c>
      <c r="D8771" s="24" t="s">
        <v>15735</v>
      </c>
      <c r="E8771" s="25" t="s">
        <v>13537</v>
      </c>
      <c r="F8771" s="30" t="s">
        <v>16</v>
      </c>
      <c r="G8771" s="30" t="s">
        <v>14</v>
      </c>
      <c r="H8771" s="23">
        <v>0</v>
      </c>
      <c r="I8771" s="27" t="s">
        <v>13539</v>
      </c>
      <c r="J8771" s="28" t="s">
        <v>13538</v>
      </c>
      <c r="K8771" s="17" t="str">
        <f>IF((LEN(relatorio_Ananindeua3[[#This Row],[CIF/CPF/CNPJ]])=14),relatorio_Ananindeua3[[#This Row],[CIF/CPF/CNPJ]],relatorio_Ananindeua3[[#This Row],[Coluna2]])</f>
        <v>54916942000143</v>
      </c>
      <c r="L8771" s="17" t="str">
        <f t="shared" si="137"/>
        <v>549******43</v>
      </c>
    </row>
    <row r="8772" spans="1:12" x14ac:dyDescent="0.25">
      <c r="A8772" s="29" t="s">
        <v>15736</v>
      </c>
      <c r="B8772" s="29" t="s">
        <v>15737</v>
      </c>
      <c r="C8772" s="29" t="s">
        <v>32</v>
      </c>
      <c r="D8772" s="24" t="s">
        <v>15738</v>
      </c>
      <c r="E8772" s="25" t="s">
        <v>13537</v>
      </c>
      <c r="F8772" s="30" t="s">
        <v>16</v>
      </c>
      <c r="G8772" s="30" t="s">
        <v>14</v>
      </c>
      <c r="H8772" s="23">
        <v>0</v>
      </c>
      <c r="I8772" s="27" t="s">
        <v>13539</v>
      </c>
      <c r="J8772" s="28" t="s">
        <v>13538</v>
      </c>
      <c r="K8772" s="17" t="str">
        <f>IF((LEN(relatorio_Ananindeua3[[#This Row],[CIF/CPF/CNPJ]])=14),relatorio_Ananindeua3[[#This Row],[CIF/CPF/CNPJ]],relatorio_Ananindeua3[[#This Row],[Coluna2]])</f>
        <v>54915752000101</v>
      </c>
      <c r="L8772" s="17" t="str">
        <f t="shared" si="137"/>
        <v>549******01</v>
      </c>
    </row>
    <row r="8773" spans="1:12" x14ac:dyDescent="0.25">
      <c r="A8773" s="29" t="s">
        <v>15739</v>
      </c>
      <c r="B8773" s="29" t="s">
        <v>15740</v>
      </c>
      <c r="C8773" s="29" t="s">
        <v>32</v>
      </c>
      <c r="D8773" s="24" t="s">
        <v>15741</v>
      </c>
      <c r="E8773" s="25" t="s">
        <v>13537</v>
      </c>
      <c r="F8773" s="30" t="s">
        <v>16</v>
      </c>
      <c r="G8773" s="30" t="s">
        <v>14</v>
      </c>
      <c r="H8773" s="23">
        <v>0</v>
      </c>
      <c r="I8773" s="27" t="s">
        <v>13539</v>
      </c>
      <c r="J8773" s="28" t="s">
        <v>13538</v>
      </c>
      <c r="K8773" s="17" t="str">
        <f>IF((LEN(relatorio_Ananindeua3[[#This Row],[CIF/CPF/CNPJ]])=14),relatorio_Ananindeua3[[#This Row],[CIF/CPF/CNPJ]],relatorio_Ananindeua3[[#This Row],[Coluna2]])</f>
        <v>54914290000108</v>
      </c>
      <c r="L8773" s="17" t="str">
        <f t="shared" si="137"/>
        <v>549******08</v>
      </c>
    </row>
    <row r="8774" spans="1:12" x14ac:dyDescent="0.25">
      <c r="A8774" s="29" t="s">
        <v>14047</v>
      </c>
      <c r="B8774" s="29" t="s">
        <v>14048</v>
      </c>
      <c r="C8774" s="29" t="s">
        <v>34</v>
      </c>
      <c r="D8774" s="24" t="s">
        <v>15742</v>
      </c>
      <c r="E8774" s="25" t="s">
        <v>13537</v>
      </c>
      <c r="F8774" s="30" t="s">
        <v>16</v>
      </c>
      <c r="G8774" s="30" t="s">
        <v>14</v>
      </c>
      <c r="H8774" s="23">
        <v>0</v>
      </c>
      <c r="I8774" s="27" t="s">
        <v>13539</v>
      </c>
      <c r="J8774" s="28" t="s">
        <v>13538</v>
      </c>
      <c r="K8774" s="17" t="str">
        <f>IF((LEN(relatorio_Ananindeua3[[#This Row],[CIF/CPF/CNPJ]])=14),relatorio_Ananindeua3[[#This Row],[CIF/CPF/CNPJ]],relatorio_Ananindeua3[[#This Row],[Coluna2]])</f>
        <v>54627106000149</v>
      </c>
      <c r="L8774" s="17" t="str">
        <f t="shared" si="137"/>
        <v>546******49</v>
      </c>
    </row>
    <row r="8775" spans="1:12" x14ac:dyDescent="0.25">
      <c r="A8775" s="29" t="s">
        <v>15743</v>
      </c>
      <c r="B8775" s="29" t="s">
        <v>15744</v>
      </c>
      <c r="C8775" s="29" t="s">
        <v>34</v>
      </c>
      <c r="D8775" s="24" t="s">
        <v>15745</v>
      </c>
      <c r="E8775" s="25" t="s">
        <v>13537</v>
      </c>
      <c r="F8775" s="30" t="s">
        <v>16</v>
      </c>
      <c r="G8775" s="30" t="s">
        <v>14</v>
      </c>
      <c r="H8775" s="23">
        <v>0</v>
      </c>
      <c r="I8775" s="27" t="s">
        <v>13539</v>
      </c>
      <c r="J8775" s="28" t="s">
        <v>13538</v>
      </c>
      <c r="K8775" s="17" t="str">
        <f>IF((LEN(relatorio_Ananindeua3[[#This Row],[CIF/CPF/CNPJ]])=14),relatorio_Ananindeua3[[#This Row],[CIF/CPF/CNPJ]],relatorio_Ananindeua3[[#This Row],[Coluna2]])</f>
        <v>27753405000157</v>
      </c>
      <c r="L8775" s="17" t="str">
        <f t="shared" si="137"/>
        <v>277******57</v>
      </c>
    </row>
    <row r="8776" spans="1:12" x14ac:dyDescent="0.25">
      <c r="A8776" s="29" t="s">
        <v>15746</v>
      </c>
      <c r="B8776" s="29" t="s">
        <v>15747</v>
      </c>
      <c r="C8776" s="29" t="s">
        <v>34</v>
      </c>
      <c r="D8776" s="24" t="s">
        <v>15748</v>
      </c>
      <c r="E8776" s="25" t="s">
        <v>13537</v>
      </c>
      <c r="F8776" s="30" t="s">
        <v>16</v>
      </c>
      <c r="G8776" s="30" t="s">
        <v>14</v>
      </c>
      <c r="H8776" s="23">
        <v>0</v>
      </c>
      <c r="I8776" s="27" t="s">
        <v>13539</v>
      </c>
      <c r="J8776" s="28" t="s">
        <v>13538</v>
      </c>
      <c r="K8776" s="17" t="str">
        <f>IF((LEN(relatorio_Ananindeua3[[#This Row],[CIF/CPF/CNPJ]])=14),relatorio_Ananindeua3[[#This Row],[CIF/CPF/CNPJ]],relatorio_Ananindeua3[[#This Row],[Coluna2]])</f>
        <v>52228164000174</v>
      </c>
      <c r="L8776" s="17" t="str">
        <f t="shared" si="137"/>
        <v>522******74</v>
      </c>
    </row>
    <row r="8777" spans="1:12" x14ac:dyDescent="0.25">
      <c r="A8777" s="29" t="s">
        <v>15749</v>
      </c>
      <c r="B8777" s="29" t="s">
        <v>15750</v>
      </c>
      <c r="C8777" s="29" t="s">
        <v>32</v>
      </c>
      <c r="D8777" s="24" t="s">
        <v>15751</v>
      </c>
      <c r="E8777" s="25" t="s">
        <v>13537</v>
      </c>
      <c r="F8777" s="30" t="s">
        <v>16</v>
      </c>
      <c r="G8777" s="30" t="s">
        <v>14</v>
      </c>
      <c r="H8777" s="23">
        <v>0</v>
      </c>
      <c r="I8777" s="27" t="s">
        <v>13539</v>
      </c>
      <c r="J8777" s="28" t="s">
        <v>13538</v>
      </c>
      <c r="K8777" s="17" t="str">
        <f>IF((LEN(relatorio_Ananindeua3[[#This Row],[CIF/CPF/CNPJ]])=14),relatorio_Ananindeua3[[#This Row],[CIF/CPF/CNPJ]],relatorio_Ananindeua3[[#This Row],[Coluna2]])</f>
        <v>54916869000100</v>
      </c>
      <c r="L8777" s="17" t="str">
        <f t="shared" si="137"/>
        <v>549******00</v>
      </c>
    </row>
    <row r="8778" spans="1:12" x14ac:dyDescent="0.25">
      <c r="A8778" s="29" t="s">
        <v>15752</v>
      </c>
      <c r="B8778" s="29" t="s">
        <v>15753</v>
      </c>
      <c r="C8778" s="29" t="s">
        <v>32</v>
      </c>
      <c r="D8778" s="24" t="s">
        <v>15754</v>
      </c>
      <c r="E8778" s="25" t="s">
        <v>13537</v>
      </c>
      <c r="F8778" s="30" t="s">
        <v>16</v>
      </c>
      <c r="G8778" s="30" t="s">
        <v>14</v>
      </c>
      <c r="H8778" s="23">
        <v>0</v>
      </c>
      <c r="I8778" s="27" t="s">
        <v>13539</v>
      </c>
      <c r="J8778" s="28" t="s">
        <v>13538</v>
      </c>
      <c r="K8778" s="17" t="str">
        <f>IF((LEN(relatorio_Ananindeua3[[#This Row],[CIF/CPF/CNPJ]])=14),relatorio_Ananindeua3[[#This Row],[CIF/CPF/CNPJ]],relatorio_Ananindeua3[[#This Row],[Coluna2]])</f>
        <v>54913836000106</v>
      </c>
      <c r="L8778" s="17" t="str">
        <f t="shared" si="137"/>
        <v>549******06</v>
      </c>
    </row>
    <row r="8779" spans="1:12" x14ac:dyDescent="0.25">
      <c r="A8779" s="29" t="s">
        <v>15755</v>
      </c>
      <c r="B8779" s="29" t="s">
        <v>15756</v>
      </c>
      <c r="C8779" s="29" t="s">
        <v>32</v>
      </c>
      <c r="D8779" s="24" t="s">
        <v>15757</v>
      </c>
      <c r="E8779" s="25" t="s">
        <v>13537</v>
      </c>
      <c r="F8779" s="30" t="s">
        <v>16</v>
      </c>
      <c r="G8779" s="30" t="s">
        <v>14</v>
      </c>
      <c r="H8779" s="23">
        <v>0</v>
      </c>
      <c r="I8779" s="27" t="s">
        <v>13539</v>
      </c>
      <c r="J8779" s="28" t="s">
        <v>13538</v>
      </c>
      <c r="K8779" s="17" t="str">
        <f>IF((LEN(relatorio_Ananindeua3[[#This Row],[CIF/CPF/CNPJ]])=14),relatorio_Ananindeua3[[#This Row],[CIF/CPF/CNPJ]],relatorio_Ananindeua3[[#This Row],[Coluna2]])</f>
        <v>54913688000120</v>
      </c>
      <c r="L8779" s="17" t="str">
        <f t="shared" si="137"/>
        <v>549******20</v>
      </c>
    </row>
    <row r="8780" spans="1:12" x14ac:dyDescent="0.25">
      <c r="A8780" s="29" t="s">
        <v>15758</v>
      </c>
      <c r="B8780" s="29" t="s">
        <v>15759</v>
      </c>
      <c r="C8780" s="29" t="s">
        <v>34</v>
      </c>
      <c r="D8780" s="24" t="s">
        <v>15760</v>
      </c>
      <c r="E8780" s="25" t="s">
        <v>13537</v>
      </c>
      <c r="F8780" s="30" t="s">
        <v>16</v>
      </c>
      <c r="G8780" s="30" t="s">
        <v>13496</v>
      </c>
      <c r="H8780" s="23">
        <v>0</v>
      </c>
      <c r="I8780" s="27" t="s">
        <v>13539</v>
      </c>
      <c r="J8780" s="28" t="s">
        <v>13538</v>
      </c>
      <c r="K8780" s="17" t="str">
        <f>IF((LEN(relatorio_Ananindeua3[[#This Row],[CIF/CPF/CNPJ]])=14),relatorio_Ananindeua3[[#This Row],[CIF/CPF/CNPJ]],relatorio_Ananindeua3[[#This Row],[Coluna2]])</f>
        <v>48007993000150</v>
      </c>
      <c r="L8780" s="17" t="str">
        <f t="shared" si="137"/>
        <v>480******50</v>
      </c>
    </row>
    <row r="8781" spans="1:12" x14ac:dyDescent="0.25">
      <c r="A8781" s="29" t="s">
        <v>4769</v>
      </c>
      <c r="B8781" s="29" t="s">
        <v>4770</v>
      </c>
      <c r="C8781" s="29" t="s">
        <v>34</v>
      </c>
      <c r="D8781" s="24" t="s">
        <v>15761</v>
      </c>
      <c r="E8781" s="25" t="s">
        <v>13537</v>
      </c>
      <c r="F8781" s="30" t="s">
        <v>16</v>
      </c>
      <c r="G8781" s="30" t="s">
        <v>14</v>
      </c>
      <c r="H8781" s="23">
        <v>0</v>
      </c>
      <c r="I8781" s="27" t="s">
        <v>13539</v>
      </c>
      <c r="J8781" s="28" t="s">
        <v>13538</v>
      </c>
      <c r="K8781" s="17" t="str">
        <f>IF((LEN(relatorio_Ananindeua3[[#This Row],[CIF/CPF/CNPJ]])=14),relatorio_Ananindeua3[[#This Row],[CIF/CPF/CNPJ]],relatorio_Ananindeua3[[#This Row],[Coluna2]])</f>
        <v>39463793000110</v>
      </c>
      <c r="L8781" s="17" t="str">
        <f t="shared" si="137"/>
        <v>394******10</v>
      </c>
    </row>
    <row r="8782" spans="1:12" x14ac:dyDescent="0.25">
      <c r="A8782" s="29" t="s">
        <v>15762</v>
      </c>
      <c r="B8782" s="29" t="s">
        <v>15763</v>
      </c>
      <c r="C8782" s="29" t="s">
        <v>32</v>
      </c>
      <c r="D8782" s="24" t="s">
        <v>15764</v>
      </c>
      <c r="E8782" s="25" t="s">
        <v>13537</v>
      </c>
      <c r="F8782" s="30" t="s">
        <v>16</v>
      </c>
      <c r="G8782" s="30" t="s">
        <v>14</v>
      </c>
      <c r="H8782" s="23">
        <v>0</v>
      </c>
      <c r="I8782" s="27" t="s">
        <v>13539</v>
      </c>
      <c r="J8782" s="28" t="s">
        <v>13538</v>
      </c>
      <c r="K8782" s="17" t="str">
        <f>IF((LEN(relatorio_Ananindeua3[[#This Row],[CIF/CPF/CNPJ]])=14),relatorio_Ananindeua3[[#This Row],[CIF/CPF/CNPJ]],relatorio_Ananindeua3[[#This Row],[Coluna2]])</f>
        <v>54920845000124</v>
      </c>
      <c r="L8782" s="17" t="str">
        <f t="shared" si="137"/>
        <v>549******24</v>
      </c>
    </row>
    <row r="8783" spans="1:12" x14ac:dyDescent="0.25">
      <c r="A8783" s="29" t="s">
        <v>15765</v>
      </c>
      <c r="B8783" s="29" t="s">
        <v>15766</v>
      </c>
      <c r="C8783" s="29" t="s">
        <v>32</v>
      </c>
      <c r="D8783" s="24" t="s">
        <v>15767</v>
      </c>
      <c r="E8783" s="25" t="s">
        <v>13537</v>
      </c>
      <c r="F8783" s="30" t="s">
        <v>16</v>
      </c>
      <c r="G8783" s="30" t="s">
        <v>14</v>
      </c>
      <c r="H8783" s="23">
        <v>0</v>
      </c>
      <c r="I8783" s="27" t="s">
        <v>13539</v>
      </c>
      <c r="J8783" s="28" t="s">
        <v>13538</v>
      </c>
      <c r="K8783" s="17" t="str">
        <f>IF((LEN(relatorio_Ananindeua3[[#This Row],[CIF/CPF/CNPJ]])=14),relatorio_Ananindeua3[[#This Row],[CIF/CPF/CNPJ]],relatorio_Ananindeua3[[#This Row],[Coluna2]])</f>
        <v>54920136000149</v>
      </c>
      <c r="L8783" s="17" t="str">
        <f t="shared" si="137"/>
        <v>549******49</v>
      </c>
    </row>
    <row r="8784" spans="1:12" x14ac:dyDescent="0.25">
      <c r="A8784" s="29" t="s">
        <v>15768</v>
      </c>
      <c r="B8784" s="29" t="s">
        <v>15769</v>
      </c>
      <c r="C8784" s="29" t="s">
        <v>32</v>
      </c>
      <c r="D8784" s="24" t="s">
        <v>15770</v>
      </c>
      <c r="E8784" s="25" t="s">
        <v>13537</v>
      </c>
      <c r="F8784" s="30" t="s">
        <v>16</v>
      </c>
      <c r="G8784" s="30" t="s">
        <v>14</v>
      </c>
      <c r="H8784" s="23">
        <v>0</v>
      </c>
      <c r="I8784" s="27" t="s">
        <v>13539</v>
      </c>
      <c r="J8784" s="28" t="s">
        <v>13538</v>
      </c>
      <c r="K8784" s="17" t="str">
        <f>IF((LEN(relatorio_Ananindeua3[[#This Row],[CIF/CPF/CNPJ]])=14),relatorio_Ananindeua3[[#This Row],[CIF/CPF/CNPJ]],relatorio_Ananindeua3[[#This Row],[Coluna2]])</f>
        <v>54918692000180</v>
      </c>
      <c r="L8784" s="17" t="str">
        <f t="shared" si="137"/>
        <v>549******80</v>
      </c>
    </row>
    <row r="8785" spans="1:12" x14ac:dyDescent="0.25">
      <c r="A8785" s="29" t="s">
        <v>15771</v>
      </c>
      <c r="B8785" s="29" t="s">
        <v>15772</v>
      </c>
      <c r="C8785" s="29" t="s">
        <v>34</v>
      </c>
      <c r="D8785" s="24" t="s">
        <v>15773</v>
      </c>
      <c r="E8785" s="25" t="s">
        <v>13537</v>
      </c>
      <c r="F8785" s="30" t="s">
        <v>16</v>
      </c>
      <c r="G8785" s="30" t="s">
        <v>14</v>
      </c>
      <c r="H8785" s="23">
        <v>0</v>
      </c>
      <c r="I8785" s="27" t="s">
        <v>13539</v>
      </c>
      <c r="J8785" s="28" t="s">
        <v>13538</v>
      </c>
      <c r="K8785" s="17" t="str">
        <f>IF((LEN(relatorio_Ananindeua3[[#This Row],[CIF/CPF/CNPJ]])=14),relatorio_Ananindeua3[[#This Row],[CIF/CPF/CNPJ]],relatorio_Ananindeua3[[#This Row],[Coluna2]])</f>
        <v>51482208000125</v>
      </c>
      <c r="L8785" s="17" t="str">
        <f t="shared" si="137"/>
        <v>514******25</v>
      </c>
    </row>
    <row r="8786" spans="1:12" x14ac:dyDescent="0.25">
      <c r="A8786" s="29" t="s">
        <v>15698</v>
      </c>
      <c r="B8786" s="29" t="s">
        <v>15699</v>
      </c>
      <c r="C8786" s="29" t="s">
        <v>34</v>
      </c>
      <c r="D8786" s="24" t="s">
        <v>15774</v>
      </c>
      <c r="E8786" s="25" t="s">
        <v>13537</v>
      </c>
      <c r="F8786" s="30" t="s">
        <v>16</v>
      </c>
      <c r="G8786" s="30" t="s">
        <v>14</v>
      </c>
      <c r="H8786" s="23">
        <v>0</v>
      </c>
      <c r="I8786" s="27" t="s">
        <v>13539</v>
      </c>
      <c r="J8786" s="28" t="s">
        <v>13538</v>
      </c>
      <c r="K8786" s="17" t="str">
        <f>IF((LEN(relatorio_Ananindeua3[[#This Row],[CIF/CPF/CNPJ]])=14),relatorio_Ananindeua3[[#This Row],[CIF/CPF/CNPJ]],relatorio_Ananindeua3[[#This Row],[Coluna2]])</f>
        <v>37626823000137</v>
      </c>
      <c r="L8786" s="17" t="str">
        <f t="shared" ref="L8786:L8849" si="138">_xlfn.CONCAT(LEFT(A8786,3),REPT("*",6),RIGHT(A8786,2))</f>
        <v>376******37</v>
      </c>
    </row>
    <row r="8787" spans="1:12" x14ac:dyDescent="0.25">
      <c r="A8787" s="29" t="s">
        <v>15775</v>
      </c>
      <c r="B8787" s="29" t="s">
        <v>15776</v>
      </c>
      <c r="C8787" s="29" t="s">
        <v>32</v>
      </c>
      <c r="D8787" s="24" t="s">
        <v>15777</v>
      </c>
      <c r="E8787" s="25" t="s">
        <v>13537</v>
      </c>
      <c r="F8787" s="30" t="s">
        <v>16</v>
      </c>
      <c r="G8787" s="30" t="s">
        <v>14</v>
      </c>
      <c r="H8787" s="23">
        <v>0</v>
      </c>
      <c r="I8787" s="27" t="s">
        <v>13539</v>
      </c>
      <c r="J8787" s="28" t="s">
        <v>13538</v>
      </c>
      <c r="K8787" s="17" t="str">
        <f>IF((LEN(relatorio_Ananindeua3[[#This Row],[CIF/CPF/CNPJ]])=14),relatorio_Ananindeua3[[#This Row],[CIF/CPF/CNPJ]],relatorio_Ananindeua3[[#This Row],[Coluna2]])</f>
        <v>54920219000138</v>
      </c>
      <c r="L8787" s="17" t="str">
        <f t="shared" si="138"/>
        <v>549******38</v>
      </c>
    </row>
    <row r="8788" spans="1:12" x14ac:dyDescent="0.25">
      <c r="A8788" s="29" t="s">
        <v>15778</v>
      </c>
      <c r="B8788" s="29" t="s">
        <v>15779</v>
      </c>
      <c r="C8788" s="29" t="s">
        <v>32</v>
      </c>
      <c r="D8788" s="24" t="s">
        <v>15780</v>
      </c>
      <c r="E8788" s="25" t="s">
        <v>13537</v>
      </c>
      <c r="F8788" s="30" t="s">
        <v>16</v>
      </c>
      <c r="G8788" s="30" t="s">
        <v>14</v>
      </c>
      <c r="H8788" s="23">
        <v>0</v>
      </c>
      <c r="I8788" s="27" t="s">
        <v>13539</v>
      </c>
      <c r="J8788" s="28" t="s">
        <v>13538</v>
      </c>
      <c r="K8788" s="17" t="str">
        <f>IF((LEN(relatorio_Ananindeua3[[#This Row],[CIF/CPF/CNPJ]])=14),relatorio_Ananindeua3[[#This Row],[CIF/CPF/CNPJ]],relatorio_Ananindeua3[[#This Row],[Coluna2]])</f>
        <v>54917813000170</v>
      </c>
      <c r="L8788" s="17" t="str">
        <f t="shared" si="138"/>
        <v>549******70</v>
      </c>
    </row>
    <row r="8789" spans="1:12" x14ac:dyDescent="0.25">
      <c r="A8789" s="29" t="s">
        <v>15781</v>
      </c>
      <c r="B8789" s="29" t="s">
        <v>15782</v>
      </c>
      <c r="C8789" s="29" t="s">
        <v>32</v>
      </c>
      <c r="D8789" s="24" t="s">
        <v>15783</v>
      </c>
      <c r="E8789" s="25" t="s">
        <v>13537</v>
      </c>
      <c r="F8789" s="30" t="s">
        <v>16</v>
      </c>
      <c r="G8789" s="30" t="s">
        <v>14</v>
      </c>
      <c r="H8789" s="23">
        <v>0</v>
      </c>
      <c r="I8789" s="27" t="s">
        <v>13539</v>
      </c>
      <c r="J8789" s="28" t="s">
        <v>13538</v>
      </c>
      <c r="K8789" s="17" t="str">
        <f>IF((LEN(relatorio_Ananindeua3[[#This Row],[CIF/CPF/CNPJ]])=14),relatorio_Ananindeua3[[#This Row],[CIF/CPF/CNPJ]],relatorio_Ananindeua3[[#This Row],[Coluna2]])</f>
        <v>54917666000138</v>
      </c>
      <c r="L8789" s="17" t="str">
        <f t="shared" si="138"/>
        <v>549******38</v>
      </c>
    </row>
    <row r="8790" spans="1:12" x14ac:dyDescent="0.25">
      <c r="A8790" s="29" t="s">
        <v>15784</v>
      </c>
      <c r="B8790" s="29" t="s">
        <v>15785</v>
      </c>
      <c r="C8790" s="29" t="s">
        <v>34</v>
      </c>
      <c r="D8790" s="24" t="s">
        <v>15786</v>
      </c>
      <c r="E8790" s="25" t="s">
        <v>13537</v>
      </c>
      <c r="F8790" s="30" t="s">
        <v>16</v>
      </c>
      <c r="G8790" s="30" t="s">
        <v>14</v>
      </c>
      <c r="H8790" s="23">
        <v>0</v>
      </c>
      <c r="I8790" s="27" t="s">
        <v>13539</v>
      </c>
      <c r="J8790" s="28" t="s">
        <v>13538</v>
      </c>
      <c r="K8790" s="17" t="str">
        <f>IF((LEN(relatorio_Ananindeua3[[#This Row],[CIF/CPF/CNPJ]])=14),relatorio_Ananindeua3[[#This Row],[CIF/CPF/CNPJ]],relatorio_Ananindeua3[[#This Row],[Coluna2]])</f>
        <v>50069122000102</v>
      </c>
      <c r="L8790" s="17" t="str">
        <f t="shared" si="138"/>
        <v>500******02</v>
      </c>
    </row>
    <row r="8791" spans="1:12" x14ac:dyDescent="0.25">
      <c r="A8791" s="29" t="s">
        <v>15787</v>
      </c>
      <c r="B8791" s="29" t="s">
        <v>15788</v>
      </c>
      <c r="C8791" s="29" t="s">
        <v>32</v>
      </c>
      <c r="D8791" s="24" t="s">
        <v>15789</v>
      </c>
      <c r="E8791" s="25" t="s">
        <v>13537</v>
      </c>
      <c r="F8791" s="30" t="s">
        <v>16</v>
      </c>
      <c r="G8791" s="30" t="s">
        <v>14</v>
      </c>
      <c r="H8791" s="23">
        <v>0</v>
      </c>
      <c r="I8791" s="27" t="s">
        <v>13539</v>
      </c>
      <c r="J8791" s="28" t="s">
        <v>13538</v>
      </c>
      <c r="K8791" s="17" t="str">
        <f>IF((LEN(relatorio_Ananindeua3[[#This Row],[CIF/CPF/CNPJ]])=14),relatorio_Ananindeua3[[#This Row],[CIF/CPF/CNPJ]],relatorio_Ananindeua3[[#This Row],[Coluna2]])</f>
        <v>54919611000167</v>
      </c>
      <c r="L8791" s="17" t="str">
        <f t="shared" si="138"/>
        <v>549******67</v>
      </c>
    </row>
    <row r="8792" spans="1:12" x14ac:dyDescent="0.25">
      <c r="A8792" s="29" t="s">
        <v>15790</v>
      </c>
      <c r="B8792" s="29" t="s">
        <v>15791</v>
      </c>
      <c r="C8792" s="29" t="s">
        <v>21</v>
      </c>
      <c r="D8792" s="24" t="s">
        <v>15792</v>
      </c>
      <c r="E8792" s="25" t="s">
        <v>13537</v>
      </c>
      <c r="F8792" s="30" t="s">
        <v>19</v>
      </c>
      <c r="G8792" s="30" t="s">
        <v>13496</v>
      </c>
      <c r="H8792" s="23">
        <v>0</v>
      </c>
      <c r="I8792" s="27" t="s">
        <v>13539</v>
      </c>
      <c r="J8792" s="28">
        <v>7985.25</v>
      </c>
      <c r="K8792" s="17" t="str">
        <f>IF((LEN(relatorio_Ananindeua3[[#This Row],[CIF/CPF/CNPJ]])=14),relatorio_Ananindeua3[[#This Row],[CIF/CPF/CNPJ]],relatorio_Ananindeua3[[#This Row],[Coluna2]])</f>
        <v>02368683000160</v>
      </c>
      <c r="L8792" s="17" t="str">
        <f t="shared" si="138"/>
        <v>023******60</v>
      </c>
    </row>
    <row r="8793" spans="1:12" x14ac:dyDescent="0.25">
      <c r="A8793" s="29" t="s">
        <v>15790</v>
      </c>
      <c r="B8793" s="29" t="s">
        <v>15791</v>
      </c>
      <c r="C8793" s="29" t="s">
        <v>21</v>
      </c>
      <c r="D8793" s="24" t="s">
        <v>15793</v>
      </c>
      <c r="E8793" s="25" t="s">
        <v>13537</v>
      </c>
      <c r="F8793" s="30" t="s">
        <v>19</v>
      </c>
      <c r="G8793" s="30" t="s">
        <v>13496</v>
      </c>
      <c r="H8793" s="23">
        <v>0</v>
      </c>
      <c r="I8793" s="27" t="s">
        <v>13539</v>
      </c>
      <c r="J8793" s="28">
        <v>5801.25</v>
      </c>
      <c r="K8793" s="17" t="str">
        <f>IF((LEN(relatorio_Ananindeua3[[#This Row],[CIF/CPF/CNPJ]])=14),relatorio_Ananindeua3[[#This Row],[CIF/CPF/CNPJ]],relatorio_Ananindeua3[[#This Row],[Coluna2]])</f>
        <v>02368683000160</v>
      </c>
      <c r="L8793" s="17" t="str">
        <f t="shared" si="138"/>
        <v>023******60</v>
      </c>
    </row>
    <row r="8794" spans="1:12" x14ac:dyDescent="0.25">
      <c r="A8794" s="29" t="s">
        <v>70</v>
      </c>
      <c r="B8794" s="29" t="s">
        <v>71</v>
      </c>
      <c r="C8794" s="29" t="s">
        <v>18</v>
      </c>
      <c r="D8794" s="24" t="s">
        <v>15794</v>
      </c>
      <c r="E8794" s="25" t="s">
        <v>13537</v>
      </c>
      <c r="F8794" s="30" t="s">
        <v>16</v>
      </c>
      <c r="G8794" s="30" t="s">
        <v>14</v>
      </c>
      <c r="H8794" s="23">
        <v>0</v>
      </c>
      <c r="I8794" s="27" t="s">
        <v>13539</v>
      </c>
      <c r="J8794" s="28">
        <v>186.61</v>
      </c>
      <c r="K8794" s="17" t="str">
        <f>IF((LEN(relatorio_Ananindeua3[[#This Row],[CIF/CPF/CNPJ]])=14),relatorio_Ananindeua3[[#This Row],[CIF/CPF/CNPJ]],relatorio_Ananindeua3[[#This Row],[Coluna2]])</f>
        <v>05564838000121</v>
      </c>
      <c r="L8794" s="17" t="str">
        <f t="shared" si="138"/>
        <v>055******21</v>
      </c>
    </row>
    <row r="8795" spans="1:12" x14ac:dyDescent="0.25">
      <c r="A8795" s="29" t="s">
        <v>15795</v>
      </c>
      <c r="B8795" s="29" t="s">
        <v>15796</v>
      </c>
      <c r="C8795" s="29" t="s">
        <v>32</v>
      </c>
      <c r="D8795" s="24" t="s">
        <v>15797</v>
      </c>
      <c r="E8795" s="25" t="s">
        <v>13537</v>
      </c>
      <c r="F8795" s="30" t="s">
        <v>16</v>
      </c>
      <c r="G8795" s="30" t="s">
        <v>14</v>
      </c>
      <c r="H8795" s="23">
        <v>0</v>
      </c>
      <c r="I8795" s="27" t="s">
        <v>13539</v>
      </c>
      <c r="J8795" s="28" t="s">
        <v>13538</v>
      </c>
      <c r="K8795" s="17" t="str">
        <f>IF((LEN(relatorio_Ananindeua3[[#This Row],[CIF/CPF/CNPJ]])=14),relatorio_Ananindeua3[[#This Row],[CIF/CPF/CNPJ]],relatorio_Ananindeua3[[#This Row],[Coluna2]])</f>
        <v>54744234000172</v>
      </c>
      <c r="L8795" s="17" t="str">
        <f t="shared" si="138"/>
        <v>547******72</v>
      </c>
    </row>
    <row r="8796" spans="1:12" x14ac:dyDescent="0.25">
      <c r="A8796" s="29" t="s">
        <v>956</v>
      </c>
      <c r="B8796" s="29" t="s">
        <v>957</v>
      </c>
      <c r="C8796" s="29" t="s">
        <v>21</v>
      </c>
      <c r="D8796" s="24" t="s">
        <v>15798</v>
      </c>
      <c r="E8796" s="25" t="s">
        <v>13537</v>
      </c>
      <c r="F8796" s="30" t="s">
        <v>19</v>
      </c>
      <c r="G8796" s="30" t="s">
        <v>13496</v>
      </c>
      <c r="H8796" s="23">
        <v>0</v>
      </c>
      <c r="I8796" s="27" t="s">
        <v>13539</v>
      </c>
      <c r="J8796" s="28">
        <v>153.69999999999999</v>
      </c>
      <c r="K8796" s="17" t="str">
        <f>IF((LEN(relatorio_Ananindeua3[[#This Row],[CIF/CPF/CNPJ]])=14),relatorio_Ananindeua3[[#This Row],[CIF/CPF/CNPJ]],relatorio_Ananindeua3[[#This Row],[Coluna2]])</f>
        <v>17454167000125</v>
      </c>
      <c r="L8796" s="17" t="str">
        <f t="shared" si="138"/>
        <v>174******25</v>
      </c>
    </row>
    <row r="8797" spans="1:12" x14ac:dyDescent="0.25">
      <c r="A8797" s="29" t="s">
        <v>956</v>
      </c>
      <c r="B8797" s="29" t="s">
        <v>957</v>
      </c>
      <c r="C8797" s="29" t="s">
        <v>21</v>
      </c>
      <c r="D8797" s="24" t="s">
        <v>15799</v>
      </c>
      <c r="E8797" s="25" t="s">
        <v>13537</v>
      </c>
      <c r="F8797" s="30" t="s">
        <v>19</v>
      </c>
      <c r="G8797" s="30" t="s">
        <v>13496</v>
      </c>
      <c r="H8797" s="23">
        <v>0</v>
      </c>
      <c r="I8797" s="27" t="s">
        <v>13539</v>
      </c>
      <c r="J8797" s="28">
        <v>245.07</v>
      </c>
      <c r="K8797" s="17" t="str">
        <f>IF((LEN(relatorio_Ananindeua3[[#This Row],[CIF/CPF/CNPJ]])=14),relatorio_Ananindeua3[[#This Row],[CIF/CPF/CNPJ]],relatorio_Ananindeua3[[#This Row],[Coluna2]])</f>
        <v>17454167000125</v>
      </c>
      <c r="L8797" s="17" t="str">
        <f t="shared" si="138"/>
        <v>174******25</v>
      </c>
    </row>
    <row r="8798" spans="1:12" x14ac:dyDescent="0.25">
      <c r="A8798" s="29" t="s">
        <v>956</v>
      </c>
      <c r="B8798" s="29" t="s">
        <v>957</v>
      </c>
      <c r="C8798" s="29" t="s">
        <v>21</v>
      </c>
      <c r="D8798" s="24" t="s">
        <v>15800</v>
      </c>
      <c r="E8798" s="25" t="s">
        <v>13537</v>
      </c>
      <c r="F8798" s="30" t="s">
        <v>19</v>
      </c>
      <c r="G8798" s="30" t="s">
        <v>13496</v>
      </c>
      <c r="H8798" s="23">
        <v>0</v>
      </c>
      <c r="I8798" s="27" t="s">
        <v>13539</v>
      </c>
      <c r="J8798" s="28">
        <v>194.7</v>
      </c>
      <c r="K8798" s="17" t="str">
        <f>IF((LEN(relatorio_Ananindeua3[[#This Row],[CIF/CPF/CNPJ]])=14),relatorio_Ananindeua3[[#This Row],[CIF/CPF/CNPJ]],relatorio_Ananindeua3[[#This Row],[Coluna2]])</f>
        <v>17454167000125</v>
      </c>
      <c r="L8798" s="17" t="str">
        <f t="shared" si="138"/>
        <v>174******25</v>
      </c>
    </row>
    <row r="8799" spans="1:12" x14ac:dyDescent="0.25">
      <c r="A8799" s="29" t="s">
        <v>956</v>
      </c>
      <c r="B8799" s="29" t="s">
        <v>957</v>
      </c>
      <c r="C8799" s="29" t="s">
        <v>21</v>
      </c>
      <c r="D8799" s="24" t="s">
        <v>15801</v>
      </c>
      <c r="E8799" s="25" t="s">
        <v>13537</v>
      </c>
      <c r="F8799" s="30" t="s">
        <v>19</v>
      </c>
      <c r="G8799" s="30" t="s">
        <v>13496</v>
      </c>
      <c r="H8799" s="23">
        <v>0</v>
      </c>
      <c r="I8799" s="27" t="s">
        <v>13539</v>
      </c>
      <c r="J8799" s="28">
        <v>805</v>
      </c>
      <c r="K8799" s="17" t="str">
        <f>IF((LEN(relatorio_Ananindeua3[[#This Row],[CIF/CPF/CNPJ]])=14),relatorio_Ananindeua3[[#This Row],[CIF/CPF/CNPJ]],relatorio_Ananindeua3[[#This Row],[Coluna2]])</f>
        <v>17454167000125</v>
      </c>
      <c r="L8799" s="17" t="str">
        <f t="shared" si="138"/>
        <v>174******25</v>
      </c>
    </row>
    <row r="8800" spans="1:12" x14ac:dyDescent="0.25">
      <c r="A8800" s="29" t="s">
        <v>9980</v>
      </c>
      <c r="B8800" s="29" t="s">
        <v>9981</v>
      </c>
      <c r="C8800" s="29" t="s">
        <v>21</v>
      </c>
      <c r="D8800" s="24" t="s">
        <v>15802</v>
      </c>
      <c r="E8800" s="25" t="s">
        <v>13537</v>
      </c>
      <c r="F8800" s="30" t="s">
        <v>19</v>
      </c>
      <c r="G8800" s="30" t="s">
        <v>13496</v>
      </c>
      <c r="H8800" s="23">
        <v>0</v>
      </c>
      <c r="I8800" s="27" t="s">
        <v>13539</v>
      </c>
      <c r="J8800" s="28" t="s">
        <v>13538</v>
      </c>
      <c r="K8800" s="17" t="str">
        <f>IF((LEN(relatorio_Ananindeua3[[#This Row],[CIF/CPF/CNPJ]])=14),relatorio_Ananindeua3[[#This Row],[CIF/CPF/CNPJ]],relatorio_Ananindeua3[[#This Row],[Coluna2]])</f>
        <v>52797996000101</v>
      </c>
      <c r="L8800" s="17" t="str">
        <f t="shared" si="138"/>
        <v>527******01</v>
      </c>
    </row>
    <row r="8801" spans="1:12" x14ac:dyDescent="0.25">
      <c r="A8801" s="29" t="s">
        <v>9980</v>
      </c>
      <c r="B8801" s="29" t="s">
        <v>9981</v>
      </c>
      <c r="C8801" s="29" t="s">
        <v>21</v>
      </c>
      <c r="D8801" s="24" t="s">
        <v>15803</v>
      </c>
      <c r="E8801" s="25" t="s">
        <v>13537</v>
      </c>
      <c r="F8801" s="30" t="s">
        <v>19</v>
      </c>
      <c r="G8801" s="30" t="s">
        <v>13496</v>
      </c>
      <c r="H8801" s="23">
        <v>0</v>
      </c>
      <c r="I8801" s="27" t="s">
        <v>13539</v>
      </c>
      <c r="J8801" s="28" t="s">
        <v>13538</v>
      </c>
      <c r="K8801" s="17" t="str">
        <f>IF((LEN(relatorio_Ananindeua3[[#This Row],[CIF/CPF/CNPJ]])=14),relatorio_Ananindeua3[[#This Row],[CIF/CPF/CNPJ]],relatorio_Ananindeua3[[#This Row],[Coluna2]])</f>
        <v>52797996000101</v>
      </c>
      <c r="L8801" s="17" t="str">
        <f t="shared" si="138"/>
        <v>527******01</v>
      </c>
    </row>
    <row r="8802" spans="1:12" x14ac:dyDescent="0.25">
      <c r="A8802" s="29" t="s">
        <v>9980</v>
      </c>
      <c r="B8802" s="29" t="s">
        <v>9981</v>
      </c>
      <c r="C8802" s="29" t="s">
        <v>21</v>
      </c>
      <c r="D8802" s="24" t="s">
        <v>15804</v>
      </c>
      <c r="E8802" s="25" t="s">
        <v>13537</v>
      </c>
      <c r="F8802" s="30" t="s">
        <v>19</v>
      </c>
      <c r="G8802" s="30" t="s">
        <v>13496</v>
      </c>
      <c r="H8802" s="23">
        <v>0</v>
      </c>
      <c r="I8802" s="27" t="s">
        <v>13539</v>
      </c>
      <c r="J8802" s="28" t="s">
        <v>13538</v>
      </c>
      <c r="K8802" s="17" t="str">
        <f>IF((LEN(relatorio_Ananindeua3[[#This Row],[CIF/CPF/CNPJ]])=14),relatorio_Ananindeua3[[#This Row],[CIF/CPF/CNPJ]],relatorio_Ananindeua3[[#This Row],[Coluna2]])</f>
        <v>52797996000101</v>
      </c>
      <c r="L8802" s="17" t="str">
        <f t="shared" si="138"/>
        <v>527******01</v>
      </c>
    </row>
    <row r="8803" spans="1:12" x14ac:dyDescent="0.25">
      <c r="A8803" s="29" t="s">
        <v>956</v>
      </c>
      <c r="B8803" s="29" t="s">
        <v>957</v>
      </c>
      <c r="C8803" s="29" t="s">
        <v>21</v>
      </c>
      <c r="D8803" s="24" t="s">
        <v>15805</v>
      </c>
      <c r="E8803" s="25" t="s">
        <v>13537</v>
      </c>
      <c r="F8803" s="30" t="s">
        <v>19</v>
      </c>
      <c r="G8803" s="30" t="s">
        <v>13496</v>
      </c>
      <c r="H8803" s="23">
        <v>0</v>
      </c>
      <c r="I8803" s="27" t="s">
        <v>13539</v>
      </c>
      <c r="J8803" s="28">
        <v>3492.5</v>
      </c>
      <c r="K8803" s="17" t="str">
        <f>IF((LEN(relatorio_Ananindeua3[[#This Row],[CIF/CPF/CNPJ]])=14),relatorio_Ananindeua3[[#This Row],[CIF/CPF/CNPJ]],relatorio_Ananindeua3[[#This Row],[Coluna2]])</f>
        <v>17454167000125</v>
      </c>
      <c r="L8803" s="17" t="str">
        <f t="shared" si="138"/>
        <v>174******25</v>
      </c>
    </row>
    <row r="8804" spans="1:12" x14ac:dyDescent="0.25">
      <c r="A8804" s="29" t="s">
        <v>45</v>
      </c>
      <c r="B8804" s="29" t="s">
        <v>46</v>
      </c>
      <c r="C8804" s="29" t="s">
        <v>20</v>
      </c>
      <c r="D8804" s="24" t="s">
        <v>15806</v>
      </c>
      <c r="E8804" s="25" t="s">
        <v>13537</v>
      </c>
      <c r="F8804" s="30" t="s">
        <v>19</v>
      </c>
      <c r="G8804" s="30" t="s">
        <v>13496</v>
      </c>
      <c r="H8804" s="23">
        <v>0</v>
      </c>
      <c r="I8804" s="27" t="s">
        <v>13539</v>
      </c>
      <c r="J8804" s="28">
        <v>8.68</v>
      </c>
      <c r="K8804" s="17" t="str">
        <f>IF((LEN(relatorio_Ananindeua3[[#This Row],[CIF/CPF/CNPJ]])=14),relatorio_Ananindeua3[[#This Row],[CIF/CPF/CNPJ]],relatorio_Ananindeua3[[#This Row],[Coluna2]])</f>
        <v>03074354000179</v>
      </c>
      <c r="L8804" s="17" t="str">
        <f t="shared" si="138"/>
        <v>030******79</v>
      </c>
    </row>
    <row r="8805" spans="1:12" x14ac:dyDescent="0.25">
      <c r="A8805" s="29" t="s">
        <v>15807</v>
      </c>
      <c r="B8805" s="29" t="s">
        <v>15808</v>
      </c>
      <c r="C8805" s="29" t="s">
        <v>32</v>
      </c>
      <c r="D8805" s="24" t="s">
        <v>15809</v>
      </c>
      <c r="E8805" s="25" t="s">
        <v>13537</v>
      </c>
      <c r="F8805" s="30" t="s">
        <v>16</v>
      </c>
      <c r="G8805" s="30" t="s">
        <v>14</v>
      </c>
      <c r="H8805" s="23">
        <v>0</v>
      </c>
      <c r="I8805" s="27" t="s">
        <v>13539</v>
      </c>
      <c r="J8805" s="28" t="s">
        <v>13538</v>
      </c>
      <c r="K8805" s="17" t="str">
        <f>IF((LEN(relatorio_Ananindeua3[[#This Row],[CIF/CPF/CNPJ]])=14),relatorio_Ananindeua3[[#This Row],[CIF/CPF/CNPJ]],relatorio_Ananindeua3[[#This Row],[Coluna2]])</f>
        <v>54933564000106</v>
      </c>
      <c r="L8805" s="17" t="str">
        <f t="shared" si="138"/>
        <v>549******06</v>
      </c>
    </row>
    <row r="8806" spans="1:12" x14ac:dyDescent="0.25">
      <c r="A8806" s="29" t="s">
        <v>15810</v>
      </c>
      <c r="B8806" s="29" t="s">
        <v>15811</v>
      </c>
      <c r="C8806" s="29" t="s">
        <v>34</v>
      </c>
      <c r="D8806" s="24" t="s">
        <v>15812</v>
      </c>
      <c r="E8806" s="25" t="s">
        <v>13537</v>
      </c>
      <c r="F8806" s="30" t="s">
        <v>16</v>
      </c>
      <c r="G8806" s="30" t="s">
        <v>14</v>
      </c>
      <c r="H8806" s="23">
        <v>0</v>
      </c>
      <c r="I8806" s="27" t="s">
        <v>13539</v>
      </c>
      <c r="J8806" s="28" t="s">
        <v>13538</v>
      </c>
      <c r="K8806" s="17" t="str">
        <f>IF((LEN(relatorio_Ananindeua3[[#This Row],[CIF/CPF/CNPJ]])=14),relatorio_Ananindeua3[[#This Row],[CIF/CPF/CNPJ]],relatorio_Ananindeua3[[#This Row],[Coluna2]])</f>
        <v>47761537000138</v>
      </c>
      <c r="L8806" s="17" t="str">
        <f t="shared" si="138"/>
        <v>477******38</v>
      </c>
    </row>
    <row r="8807" spans="1:12" x14ac:dyDescent="0.25">
      <c r="A8807" s="29" t="s">
        <v>15813</v>
      </c>
      <c r="B8807" s="29" t="s">
        <v>15814</v>
      </c>
      <c r="C8807" s="29" t="s">
        <v>32</v>
      </c>
      <c r="D8807" s="24" t="s">
        <v>15815</v>
      </c>
      <c r="E8807" s="25" t="s">
        <v>13537</v>
      </c>
      <c r="F8807" s="30" t="s">
        <v>16</v>
      </c>
      <c r="G8807" s="30" t="s">
        <v>14</v>
      </c>
      <c r="H8807" s="23">
        <v>0</v>
      </c>
      <c r="I8807" s="27" t="s">
        <v>13539</v>
      </c>
      <c r="J8807" s="28" t="s">
        <v>13538</v>
      </c>
      <c r="K8807" s="17" t="str">
        <f>IF((LEN(relatorio_Ananindeua3[[#This Row],[CIF/CPF/CNPJ]])=14),relatorio_Ananindeua3[[#This Row],[CIF/CPF/CNPJ]],relatorio_Ananindeua3[[#This Row],[Coluna2]])</f>
        <v>54935435000157</v>
      </c>
      <c r="L8807" s="17" t="str">
        <f t="shared" si="138"/>
        <v>549******57</v>
      </c>
    </row>
    <row r="8808" spans="1:12" x14ac:dyDescent="0.25">
      <c r="A8808" s="29" t="s">
        <v>15816</v>
      </c>
      <c r="B8808" s="29" t="s">
        <v>15817</v>
      </c>
      <c r="C8808" s="29" t="s">
        <v>34</v>
      </c>
      <c r="D8808" s="24" t="s">
        <v>15818</v>
      </c>
      <c r="E8808" s="25" t="s">
        <v>13537</v>
      </c>
      <c r="F8808" s="30" t="s">
        <v>16</v>
      </c>
      <c r="G8808" s="30" t="s">
        <v>14</v>
      </c>
      <c r="H8808" s="23">
        <v>0</v>
      </c>
      <c r="I8808" s="27" t="s">
        <v>13539</v>
      </c>
      <c r="J8808" s="28" t="s">
        <v>13538</v>
      </c>
      <c r="K8808" s="17" t="str">
        <f>IF((LEN(relatorio_Ananindeua3[[#This Row],[CIF/CPF/CNPJ]])=14),relatorio_Ananindeua3[[#This Row],[CIF/CPF/CNPJ]],relatorio_Ananindeua3[[#This Row],[Coluna2]])</f>
        <v>45850734000106</v>
      </c>
      <c r="L8808" s="17" t="str">
        <f t="shared" si="138"/>
        <v>458******06</v>
      </c>
    </row>
    <row r="8809" spans="1:12" x14ac:dyDescent="0.25">
      <c r="A8809" s="29" t="s">
        <v>15819</v>
      </c>
      <c r="B8809" s="29" t="s">
        <v>15820</v>
      </c>
      <c r="C8809" s="29" t="s">
        <v>32</v>
      </c>
      <c r="D8809" s="24" t="s">
        <v>15821</v>
      </c>
      <c r="E8809" s="25" t="s">
        <v>13537</v>
      </c>
      <c r="F8809" s="30" t="s">
        <v>16</v>
      </c>
      <c r="G8809" s="30" t="s">
        <v>14</v>
      </c>
      <c r="H8809" s="23">
        <v>0</v>
      </c>
      <c r="I8809" s="27" t="s">
        <v>13539</v>
      </c>
      <c r="J8809" s="28" t="s">
        <v>13538</v>
      </c>
      <c r="K8809" s="17" t="str">
        <f>IF((LEN(relatorio_Ananindeua3[[#This Row],[CIF/CPF/CNPJ]])=14),relatorio_Ananindeua3[[#This Row],[CIF/CPF/CNPJ]],relatorio_Ananindeua3[[#This Row],[Coluna2]])</f>
        <v>54927885000106</v>
      </c>
      <c r="L8809" s="17" t="str">
        <f t="shared" si="138"/>
        <v>549******06</v>
      </c>
    </row>
    <row r="8810" spans="1:12" x14ac:dyDescent="0.25">
      <c r="A8810" s="29" t="s">
        <v>15822</v>
      </c>
      <c r="B8810" s="29" t="s">
        <v>15823</v>
      </c>
      <c r="C8810" s="29" t="s">
        <v>32</v>
      </c>
      <c r="D8810" s="24" t="s">
        <v>15824</v>
      </c>
      <c r="E8810" s="25" t="s">
        <v>13537</v>
      </c>
      <c r="F8810" s="30" t="s">
        <v>16</v>
      </c>
      <c r="G8810" s="30" t="s">
        <v>14</v>
      </c>
      <c r="H8810" s="23">
        <v>0</v>
      </c>
      <c r="I8810" s="27" t="s">
        <v>13539</v>
      </c>
      <c r="J8810" s="28" t="s">
        <v>13538</v>
      </c>
      <c r="K8810" s="17" t="str">
        <f>IF((LEN(relatorio_Ananindeua3[[#This Row],[CIF/CPF/CNPJ]])=14),relatorio_Ananindeua3[[#This Row],[CIF/CPF/CNPJ]],relatorio_Ananindeua3[[#This Row],[Coluna2]])</f>
        <v>54924219000106</v>
      </c>
      <c r="L8810" s="17" t="str">
        <f t="shared" si="138"/>
        <v>549******06</v>
      </c>
    </row>
    <row r="8811" spans="1:12" x14ac:dyDescent="0.25">
      <c r="A8811" s="29" t="s">
        <v>15390</v>
      </c>
      <c r="B8811" s="29" t="s">
        <v>15391</v>
      </c>
      <c r="C8811" s="29" t="s">
        <v>34</v>
      </c>
      <c r="D8811" s="24" t="s">
        <v>15825</v>
      </c>
      <c r="E8811" s="25" t="s">
        <v>13537</v>
      </c>
      <c r="F8811" s="30" t="s">
        <v>16</v>
      </c>
      <c r="G8811" s="30" t="s">
        <v>14</v>
      </c>
      <c r="H8811" s="23">
        <v>0</v>
      </c>
      <c r="I8811" s="27" t="s">
        <v>13539</v>
      </c>
      <c r="J8811" s="28" t="s">
        <v>13538</v>
      </c>
      <c r="K8811" s="17" t="str">
        <f>IF((LEN(relatorio_Ananindeua3[[#This Row],[CIF/CPF/CNPJ]])=14),relatorio_Ananindeua3[[#This Row],[CIF/CPF/CNPJ]],relatorio_Ananindeua3[[#This Row],[Coluna2]])</f>
        <v>54858129000164</v>
      </c>
      <c r="L8811" s="17" t="str">
        <f t="shared" si="138"/>
        <v>548******64</v>
      </c>
    </row>
    <row r="8812" spans="1:12" x14ac:dyDescent="0.25">
      <c r="A8812" s="29" t="s">
        <v>8648</v>
      </c>
      <c r="B8812" s="29" t="s">
        <v>8649</v>
      </c>
      <c r="C8812" s="29" t="s">
        <v>34</v>
      </c>
      <c r="D8812" s="24" t="s">
        <v>15826</v>
      </c>
      <c r="E8812" s="25" t="s">
        <v>13537</v>
      </c>
      <c r="F8812" s="30" t="s">
        <v>16</v>
      </c>
      <c r="G8812" s="30" t="s">
        <v>14</v>
      </c>
      <c r="H8812" s="23">
        <v>0</v>
      </c>
      <c r="I8812" s="27" t="s">
        <v>13539</v>
      </c>
      <c r="J8812" s="28" t="s">
        <v>13538</v>
      </c>
      <c r="K8812" s="17" t="str">
        <f>IF((LEN(relatorio_Ananindeua3[[#This Row],[CIF/CPF/CNPJ]])=14),relatorio_Ananindeua3[[#This Row],[CIF/CPF/CNPJ]],relatorio_Ananindeua3[[#This Row],[Coluna2]])</f>
        <v>50136362000182</v>
      </c>
      <c r="L8812" s="17" t="str">
        <f t="shared" si="138"/>
        <v>501******82</v>
      </c>
    </row>
    <row r="8813" spans="1:12" x14ac:dyDescent="0.25">
      <c r="A8813" s="29" t="s">
        <v>15827</v>
      </c>
      <c r="B8813" s="29" t="s">
        <v>15828</v>
      </c>
      <c r="C8813" s="29" t="s">
        <v>34</v>
      </c>
      <c r="D8813" s="24" t="s">
        <v>15829</v>
      </c>
      <c r="E8813" s="25" t="s">
        <v>13537</v>
      </c>
      <c r="F8813" s="30" t="s">
        <v>16</v>
      </c>
      <c r="G8813" s="30" t="s">
        <v>14</v>
      </c>
      <c r="H8813" s="23">
        <v>0</v>
      </c>
      <c r="I8813" s="27" t="s">
        <v>13539</v>
      </c>
      <c r="J8813" s="28" t="s">
        <v>13538</v>
      </c>
      <c r="K8813" s="17" t="str">
        <f>IF((LEN(relatorio_Ananindeua3[[#This Row],[CIF/CPF/CNPJ]])=14),relatorio_Ananindeua3[[#This Row],[CIF/CPF/CNPJ]],relatorio_Ananindeua3[[#This Row],[Coluna2]])</f>
        <v>43344631000130</v>
      </c>
      <c r="L8813" s="17" t="str">
        <f t="shared" si="138"/>
        <v>433******30</v>
      </c>
    </row>
    <row r="8814" spans="1:12" x14ac:dyDescent="0.25">
      <c r="A8814" s="29" t="s">
        <v>15830</v>
      </c>
      <c r="B8814" s="29" t="s">
        <v>15831</v>
      </c>
      <c r="C8814" s="29" t="s">
        <v>34</v>
      </c>
      <c r="D8814" s="24" t="s">
        <v>15832</v>
      </c>
      <c r="E8814" s="25" t="s">
        <v>13537</v>
      </c>
      <c r="F8814" s="30" t="s">
        <v>16</v>
      </c>
      <c r="G8814" s="30" t="s">
        <v>14</v>
      </c>
      <c r="H8814" s="23">
        <v>0</v>
      </c>
      <c r="I8814" s="27" t="s">
        <v>13539</v>
      </c>
      <c r="J8814" s="28" t="s">
        <v>13538</v>
      </c>
      <c r="K8814" s="17" t="str">
        <f>IF((LEN(relatorio_Ananindeua3[[#This Row],[CIF/CPF/CNPJ]])=14),relatorio_Ananindeua3[[#This Row],[CIF/CPF/CNPJ]],relatorio_Ananindeua3[[#This Row],[Coluna2]])</f>
        <v>31634309000167</v>
      </c>
      <c r="L8814" s="17" t="str">
        <f t="shared" si="138"/>
        <v>316******67</v>
      </c>
    </row>
    <row r="8815" spans="1:12" x14ac:dyDescent="0.25">
      <c r="A8815" s="29" t="s">
        <v>15833</v>
      </c>
      <c r="B8815" s="29" t="s">
        <v>15834</v>
      </c>
      <c r="C8815" s="29" t="s">
        <v>32</v>
      </c>
      <c r="D8815" s="24" t="s">
        <v>15835</v>
      </c>
      <c r="E8815" s="25" t="s">
        <v>13537</v>
      </c>
      <c r="F8815" s="30" t="s">
        <v>16</v>
      </c>
      <c r="G8815" s="30" t="s">
        <v>14</v>
      </c>
      <c r="H8815" s="23">
        <v>0</v>
      </c>
      <c r="I8815" s="27" t="s">
        <v>13539</v>
      </c>
      <c r="J8815" s="28" t="s">
        <v>13538</v>
      </c>
      <c r="K8815" s="17" t="str">
        <f>IF((LEN(relatorio_Ananindeua3[[#This Row],[CIF/CPF/CNPJ]])=14),relatorio_Ananindeua3[[#This Row],[CIF/CPF/CNPJ]],relatorio_Ananindeua3[[#This Row],[Coluna2]])</f>
        <v>54937086000102</v>
      </c>
      <c r="L8815" s="17" t="str">
        <f t="shared" si="138"/>
        <v>549******02</v>
      </c>
    </row>
    <row r="8816" spans="1:12" x14ac:dyDescent="0.25">
      <c r="A8816" s="29" t="s">
        <v>15836</v>
      </c>
      <c r="B8816" s="29" t="s">
        <v>15837</v>
      </c>
      <c r="C8816" s="29" t="s">
        <v>34</v>
      </c>
      <c r="D8816" s="24" t="s">
        <v>15838</v>
      </c>
      <c r="E8816" s="25" t="s">
        <v>13537</v>
      </c>
      <c r="F8816" s="30" t="s">
        <v>16</v>
      </c>
      <c r="G8816" s="30" t="s">
        <v>14</v>
      </c>
      <c r="H8816" s="23">
        <v>0</v>
      </c>
      <c r="I8816" s="27" t="s">
        <v>13539</v>
      </c>
      <c r="J8816" s="28" t="s">
        <v>13538</v>
      </c>
      <c r="K8816" s="17" t="str">
        <f>IF((LEN(relatorio_Ananindeua3[[#This Row],[CIF/CPF/CNPJ]])=14),relatorio_Ananindeua3[[#This Row],[CIF/CPF/CNPJ]],relatorio_Ananindeua3[[#This Row],[Coluna2]])</f>
        <v>42505500000125</v>
      </c>
      <c r="L8816" s="17" t="str">
        <f t="shared" si="138"/>
        <v>425******25</v>
      </c>
    </row>
    <row r="8817" spans="1:12" x14ac:dyDescent="0.25">
      <c r="A8817" s="29" t="s">
        <v>15839</v>
      </c>
      <c r="B8817" s="29" t="s">
        <v>15840</v>
      </c>
      <c r="C8817" s="29" t="s">
        <v>32</v>
      </c>
      <c r="D8817" s="24" t="s">
        <v>15841</v>
      </c>
      <c r="E8817" s="25" t="s">
        <v>13537</v>
      </c>
      <c r="F8817" s="30" t="s">
        <v>16</v>
      </c>
      <c r="G8817" s="30" t="s">
        <v>14</v>
      </c>
      <c r="H8817" s="23">
        <v>0</v>
      </c>
      <c r="I8817" s="27" t="s">
        <v>13539</v>
      </c>
      <c r="J8817" s="28" t="s">
        <v>13538</v>
      </c>
      <c r="K8817" s="17" t="str">
        <f>IF((LEN(relatorio_Ananindeua3[[#This Row],[CIF/CPF/CNPJ]])=14),relatorio_Ananindeua3[[#This Row],[CIF/CPF/CNPJ]],relatorio_Ananindeua3[[#This Row],[Coluna2]])</f>
        <v>54924407000134</v>
      </c>
      <c r="L8817" s="17" t="str">
        <f t="shared" si="138"/>
        <v>549******34</v>
      </c>
    </row>
    <row r="8818" spans="1:12" x14ac:dyDescent="0.25">
      <c r="A8818" s="29" t="s">
        <v>15842</v>
      </c>
      <c r="B8818" s="29" t="s">
        <v>15843</v>
      </c>
      <c r="C8818" s="29" t="s">
        <v>32</v>
      </c>
      <c r="D8818" s="24" t="s">
        <v>15844</v>
      </c>
      <c r="E8818" s="25" t="s">
        <v>13537</v>
      </c>
      <c r="F8818" s="30" t="s">
        <v>16</v>
      </c>
      <c r="G8818" s="30" t="s">
        <v>14</v>
      </c>
      <c r="H8818" s="23">
        <v>0</v>
      </c>
      <c r="I8818" s="27" t="s">
        <v>13539</v>
      </c>
      <c r="J8818" s="28" t="s">
        <v>13538</v>
      </c>
      <c r="K8818" s="17" t="str">
        <f>IF((LEN(relatorio_Ananindeua3[[#This Row],[CIF/CPF/CNPJ]])=14),relatorio_Ananindeua3[[#This Row],[CIF/CPF/CNPJ]],relatorio_Ananindeua3[[#This Row],[Coluna2]])</f>
        <v>54928671000146</v>
      </c>
      <c r="L8818" s="17" t="str">
        <f t="shared" si="138"/>
        <v>549******46</v>
      </c>
    </row>
    <row r="8819" spans="1:12" x14ac:dyDescent="0.25">
      <c r="A8819" s="29" t="s">
        <v>15845</v>
      </c>
      <c r="B8819" s="29" t="s">
        <v>15846</v>
      </c>
      <c r="C8819" s="29" t="s">
        <v>32</v>
      </c>
      <c r="D8819" s="24" t="s">
        <v>15847</v>
      </c>
      <c r="E8819" s="25" t="s">
        <v>13537</v>
      </c>
      <c r="F8819" s="30" t="s">
        <v>16</v>
      </c>
      <c r="G8819" s="30" t="s">
        <v>14</v>
      </c>
      <c r="H8819" s="23">
        <v>0</v>
      </c>
      <c r="I8819" s="27" t="s">
        <v>13539</v>
      </c>
      <c r="J8819" s="28" t="s">
        <v>13538</v>
      </c>
      <c r="K8819" s="17" t="str">
        <f>IF((LEN(relatorio_Ananindeua3[[#This Row],[CIF/CPF/CNPJ]])=14),relatorio_Ananindeua3[[#This Row],[CIF/CPF/CNPJ]],relatorio_Ananindeua3[[#This Row],[Coluna2]])</f>
        <v>54934532000125</v>
      </c>
      <c r="L8819" s="17" t="str">
        <f t="shared" si="138"/>
        <v>549******25</v>
      </c>
    </row>
    <row r="8820" spans="1:12" x14ac:dyDescent="0.25">
      <c r="A8820" s="29" t="s">
        <v>15848</v>
      </c>
      <c r="B8820" s="29" t="s">
        <v>15849</v>
      </c>
      <c r="C8820" s="29" t="s">
        <v>32</v>
      </c>
      <c r="D8820" s="24" t="s">
        <v>15850</v>
      </c>
      <c r="E8820" s="25" t="s">
        <v>13537</v>
      </c>
      <c r="F8820" s="30" t="s">
        <v>16</v>
      </c>
      <c r="G8820" s="30" t="s">
        <v>14</v>
      </c>
      <c r="H8820" s="23">
        <v>0</v>
      </c>
      <c r="I8820" s="27" t="s">
        <v>13539</v>
      </c>
      <c r="J8820" s="28" t="s">
        <v>13538</v>
      </c>
      <c r="K8820" s="17" t="str">
        <f>IF((LEN(relatorio_Ananindeua3[[#This Row],[CIF/CPF/CNPJ]])=14),relatorio_Ananindeua3[[#This Row],[CIF/CPF/CNPJ]],relatorio_Ananindeua3[[#This Row],[Coluna2]])</f>
        <v>54923915000106</v>
      </c>
      <c r="L8820" s="17" t="str">
        <f t="shared" si="138"/>
        <v>549******06</v>
      </c>
    </row>
    <row r="8821" spans="1:12" x14ac:dyDescent="0.25">
      <c r="A8821" s="29" t="s">
        <v>15851</v>
      </c>
      <c r="B8821" s="29" t="s">
        <v>15852</v>
      </c>
      <c r="C8821" s="29" t="s">
        <v>32</v>
      </c>
      <c r="D8821" s="24" t="s">
        <v>15853</v>
      </c>
      <c r="E8821" s="25" t="s">
        <v>13537</v>
      </c>
      <c r="F8821" s="30" t="s">
        <v>16</v>
      </c>
      <c r="G8821" s="30" t="s">
        <v>14</v>
      </c>
      <c r="H8821" s="23">
        <v>0</v>
      </c>
      <c r="I8821" s="27" t="s">
        <v>13539</v>
      </c>
      <c r="J8821" s="28" t="s">
        <v>13538</v>
      </c>
      <c r="K8821" s="17" t="str">
        <f>IF((LEN(relatorio_Ananindeua3[[#This Row],[CIF/CPF/CNPJ]])=14),relatorio_Ananindeua3[[#This Row],[CIF/CPF/CNPJ]],relatorio_Ananindeua3[[#This Row],[Coluna2]])</f>
        <v>54922875000170</v>
      </c>
      <c r="L8821" s="17" t="str">
        <f t="shared" si="138"/>
        <v>549******70</v>
      </c>
    </row>
    <row r="8822" spans="1:12" x14ac:dyDescent="0.25">
      <c r="A8822" s="29" t="s">
        <v>15854</v>
      </c>
      <c r="B8822" s="29" t="s">
        <v>15855</v>
      </c>
      <c r="C8822" s="29" t="s">
        <v>32</v>
      </c>
      <c r="D8822" s="24" t="s">
        <v>15856</v>
      </c>
      <c r="E8822" s="25" t="s">
        <v>13537</v>
      </c>
      <c r="F8822" s="30" t="s">
        <v>16</v>
      </c>
      <c r="G8822" s="30" t="s">
        <v>14</v>
      </c>
      <c r="H8822" s="23">
        <v>0</v>
      </c>
      <c r="I8822" s="27" t="s">
        <v>13539</v>
      </c>
      <c r="J8822" s="28" t="s">
        <v>13538</v>
      </c>
      <c r="K8822" s="17" t="str">
        <f>IF((LEN(relatorio_Ananindeua3[[#This Row],[CIF/CPF/CNPJ]])=14),relatorio_Ananindeua3[[#This Row],[CIF/CPF/CNPJ]],relatorio_Ananindeua3[[#This Row],[Coluna2]])</f>
        <v>54936283000107</v>
      </c>
      <c r="L8822" s="17" t="str">
        <f t="shared" si="138"/>
        <v>549******07</v>
      </c>
    </row>
    <row r="8823" spans="1:12" x14ac:dyDescent="0.25">
      <c r="A8823" s="29" t="s">
        <v>15857</v>
      </c>
      <c r="B8823" s="29" t="s">
        <v>15858</v>
      </c>
      <c r="C8823" s="29" t="s">
        <v>32</v>
      </c>
      <c r="D8823" s="24" t="s">
        <v>15859</v>
      </c>
      <c r="E8823" s="25" t="s">
        <v>13537</v>
      </c>
      <c r="F8823" s="30" t="s">
        <v>16</v>
      </c>
      <c r="G8823" s="30" t="s">
        <v>14</v>
      </c>
      <c r="H8823" s="23">
        <v>0</v>
      </c>
      <c r="I8823" s="27" t="s">
        <v>13539</v>
      </c>
      <c r="J8823" s="28" t="s">
        <v>13538</v>
      </c>
      <c r="K8823" s="17" t="str">
        <f>IF((LEN(relatorio_Ananindeua3[[#This Row],[CIF/CPF/CNPJ]])=14),relatorio_Ananindeua3[[#This Row],[CIF/CPF/CNPJ]],relatorio_Ananindeua3[[#This Row],[Coluna2]])</f>
        <v>54928685000160</v>
      </c>
      <c r="L8823" s="17" t="str">
        <f t="shared" si="138"/>
        <v>549******60</v>
      </c>
    </row>
    <row r="8824" spans="1:12" x14ac:dyDescent="0.25">
      <c r="A8824" s="29" t="s">
        <v>15860</v>
      </c>
      <c r="B8824" s="29" t="s">
        <v>15861</v>
      </c>
      <c r="C8824" s="29" t="s">
        <v>32</v>
      </c>
      <c r="D8824" s="24" t="s">
        <v>15862</v>
      </c>
      <c r="E8824" s="25" t="s">
        <v>13537</v>
      </c>
      <c r="F8824" s="30" t="s">
        <v>16</v>
      </c>
      <c r="G8824" s="30" t="s">
        <v>14</v>
      </c>
      <c r="H8824" s="23">
        <v>0</v>
      </c>
      <c r="I8824" s="27" t="s">
        <v>13539</v>
      </c>
      <c r="J8824" s="28" t="s">
        <v>13538</v>
      </c>
      <c r="K8824" s="17" t="str">
        <f>IF((LEN(relatorio_Ananindeua3[[#This Row],[CIF/CPF/CNPJ]])=14),relatorio_Ananindeua3[[#This Row],[CIF/CPF/CNPJ]],relatorio_Ananindeua3[[#This Row],[Coluna2]])</f>
        <v>54924114000157</v>
      </c>
      <c r="L8824" s="17" t="str">
        <f t="shared" si="138"/>
        <v>549******57</v>
      </c>
    </row>
    <row r="8825" spans="1:12" x14ac:dyDescent="0.25">
      <c r="A8825" s="29" t="s">
        <v>15863</v>
      </c>
      <c r="B8825" s="29" t="s">
        <v>15864</v>
      </c>
      <c r="C8825" s="29" t="s">
        <v>34</v>
      </c>
      <c r="D8825" s="24" t="s">
        <v>15865</v>
      </c>
      <c r="E8825" s="25" t="s">
        <v>13537</v>
      </c>
      <c r="F8825" s="30" t="s">
        <v>16</v>
      </c>
      <c r="G8825" s="30" t="s">
        <v>14</v>
      </c>
      <c r="H8825" s="23">
        <v>0</v>
      </c>
      <c r="I8825" s="27" t="s">
        <v>13539</v>
      </c>
      <c r="J8825" s="28" t="s">
        <v>13538</v>
      </c>
      <c r="K8825" s="17" t="str">
        <f>IF((LEN(relatorio_Ananindeua3[[#This Row],[CIF/CPF/CNPJ]])=14),relatorio_Ananindeua3[[#This Row],[CIF/CPF/CNPJ]],relatorio_Ananindeua3[[#This Row],[Coluna2]])</f>
        <v>40042843000175</v>
      </c>
      <c r="L8825" s="17" t="str">
        <f t="shared" si="138"/>
        <v>400******75</v>
      </c>
    </row>
    <row r="8826" spans="1:12" x14ac:dyDescent="0.25">
      <c r="A8826" s="29" t="s">
        <v>2903</v>
      </c>
      <c r="B8826" s="29" t="s">
        <v>2904</v>
      </c>
      <c r="C8826" s="29" t="s">
        <v>34</v>
      </c>
      <c r="D8826" s="24" t="s">
        <v>15866</v>
      </c>
      <c r="E8826" s="25" t="s">
        <v>13537</v>
      </c>
      <c r="F8826" s="30" t="s">
        <v>16</v>
      </c>
      <c r="G8826" s="30" t="s">
        <v>14</v>
      </c>
      <c r="H8826" s="23">
        <v>0</v>
      </c>
      <c r="I8826" s="27" t="s">
        <v>13539</v>
      </c>
      <c r="J8826" s="28" t="s">
        <v>13538</v>
      </c>
      <c r="K8826" s="17" t="str">
        <f>IF((LEN(relatorio_Ananindeua3[[#This Row],[CIF/CPF/CNPJ]])=14),relatorio_Ananindeua3[[#This Row],[CIF/CPF/CNPJ]],relatorio_Ananindeua3[[#This Row],[Coluna2]])</f>
        <v>30826245000133</v>
      </c>
      <c r="L8826" s="17" t="str">
        <f t="shared" si="138"/>
        <v>308******33</v>
      </c>
    </row>
    <row r="8827" spans="1:12" x14ac:dyDescent="0.25">
      <c r="A8827" s="29" t="s">
        <v>15867</v>
      </c>
      <c r="B8827" s="29" t="s">
        <v>15868</v>
      </c>
      <c r="C8827" s="29" t="s">
        <v>32</v>
      </c>
      <c r="D8827" s="24" t="s">
        <v>15869</v>
      </c>
      <c r="E8827" s="25" t="s">
        <v>13537</v>
      </c>
      <c r="F8827" s="30" t="s">
        <v>16</v>
      </c>
      <c r="G8827" s="30" t="s">
        <v>14</v>
      </c>
      <c r="H8827" s="23">
        <v>0</v>
      </c>
      <c r="I8827" s="27" t="s">
        <v>13539</v>
      </c>
      <c r="J8827" s="28" t="s">
        <v>13538</v>
      </c>
      <c r="K8827" s="17" t="str">
        <f>IF((LEN(relatorio_Ananindeua3[[#This Row],[CIF/CPF/CNPJ]])=14),relatorio_Ananindeua3[[#This Row],[CIF/CPF/CNPJ]],relatorio_Ananindeua3[[#This Row],[Coluna2]])</f>
        <v>54930724000163</v>
      </c>
      <c r="L8827" s="17" t="str">
        <f t="shared" si="138"/>
        <v>549******63</v>
      </c>
    </row>
    <row r="8828" spans="1:12" x14ac:dyDescent="0.25">
      <c r="A8828" s="29" t="s">
        <v>15870</v>
      </c>
      <c r="B8828" s="29" t="s">
        <v>15871</v>
      </c>
      <c r="C8828" s="29" t="s">
        <v>32</v>
      </c>
      <c r="D8828" s="24" t="s">
        <v>15872</v>
      </c>
      <c r="E8828" s="25" t="s">
        <v>13537</v>
      </c>
      <c r="F8828" s="30" t="s">
        <v>16</v>
      </c>
      <c r="G8828" s="30" t="s">
        <v>14</v>
      </c>
      <c r="H8828" s="23">
        <v>0</v>
      </c>
      <c r="I8828" s="27" t="s">
        <v>13539</v>
      </c>
      <c r="J8828" s="28" t="s">
        <v>13538</v>
      </c>
      <c r="K8828" s="17" t="str">
        <f>IF((LEN(relatorio_Ananindeua3[[#This Row],[CIF/CPF/CNPJ]])=14),relatorio_Ananindeua3[[#This Row],[CIF/CPF/CNPJ]],relatorio_Ananindeua3[[#This Row],[Coluna2]])</f>
        <v>54928802000195</v>
      </c>
      <c r="L8828" s="17" t="str">
        <f t="shared" si="138"/>
        <v>549******95</v>
      </c>
    </row>
    <row r="8829" spans="1:12" x14ac:dyDescent="0.25">
      <c r="A8829" s="29" t="s">
        <v>15873</v>
      </c>
      <c r="B8829" s="29" t="s">
        <v>15874</v>
      </c>
      <c r="C8829" s="29" t="s">
        <v>32</v>
      </c>
      <c r="D8829" s="24" t="s">
        <v>15875</v>
      </c>
      <c r="E8829" s="25" t="s">
        <v>13537</v>
      </c>
      <c r="F8829" s="30" t="s">
        <v>16</v>
      </c>
      <c r="G8829" s="30" t="s">
        <v>14</v>
      </c>
      <c r="H8829" s="23">
        <v>0</v>
      </c>
      <c r="I8829" s="27" t="s">
        <v>13539</v>
      </c>
      <c r="J8829" s="28" t="s">
        <v>13538</v>
      </c>
      <c r="K8829" s="17" t="str">
        <f>IF((LEN(relatorio_Ananindeua3[[#This Row],[CIF/CPF/CNPJ]])=14),relatorio_Ananindeua3[[#This Row],[CIF/CPF/CNPJ]],relatorio_Ananindeua3[[#This Row],[Coluna2]])</f>
        <v>54928564000118</v>
      </c>
      <c r="L8829" s="17" t="str">
        <f t="shared" si="138"/>
        <v>549******18</v>
      </c>
    </row>
    <row r="8830" spans="1:12" x14ac:dyDescent="0.25">
      <c r="A8830" s="29" t="s">
        <v>15876</v>
      </c>
      <c r="B8830" s="29" t="s">
        <v>15877</v>
      </c>
      <c r="C8830" s="29" t="s">
        <v>32</v>
      </c>
      <c r="D8830" s="24" t="s">
        <v>15878</v>
      </c>
      <c r="E8830" s="25" t="s">
        <v>13537</v>
      </c>
      <c r="F8830" s="30" t="s">
        <v>16</v>
      </c>
      <c r="G8830" s="30" t="s">
        <v>14</v>
      </c>
      <c r="H8830" s="23">
        <v>0</v>
      </c>
      <c r="I8830" s="27" t="s">
        <v>13539</v>
      </c>
      <c r="J8830" s="28" t="s">
        <v>13538</v>
      </c>
      <c r="K8830" s="17" t="str">
        <f>IF((LEN(relatorio_Ananindeua3[[#This Row],[CIF/CPF/CNPJ]])=14),relatorio_Ananindeua3[[#This Row],[CIF/CPF/CNPJ]],relatorio_Ananindeua3[[#This Row],[Coluna2]])</f>
        <v>54926467000196</v>
      </c>
      <c r="L8830" s="17" t="str">
        <f t="shared" si="138"/>
        <v>549******96</v>
      </c>
    </row>
    <row r="8831" spans="1:12" x14ac:dyDescent="0.25">
      <c r="A8831" s="29" t="s">
        <v>15879</v>
      </c>
      <c r="B8831" s="29" t="s">
        <v>15880</v>
      </c>
      <c r="C8831" s="29" t="s">
        <v>34</v>
      </c>
      <c r="D8831" s="24" t="s">
        <v>15881</v>
      </c>
      <c r="E8831" s="25" t="s">
        <v>13537</v>
      </c>
      <c r="F8831" s="30" t="s">
        <v>16</v>
      </c>
      <c r="G8831" s="30" t="s">
        <v>14</v>
      </c>
      <c r="H8831" s="23">
        <v>0</v>
      </c>
      <c r="I8831" s="27" t="s">
        <v>13539</v>
      </c>
      <c r="J8831" s="28" t="s">
        <v>13538</v>
      </c>
      <c r="K8831" s="17" t="str">
        <f>IF((LEN(relatorio_Ananindeua3[[#This Row],[CIF/CPF/CNPJ]])=14),relatorio_Ananindeua3[[#This Row],[CIF/CPF/CNPJ]],relatorio_Ananindeua3[[#This Row],[Coluna2]])</f>
        <v>40641923000147</v>
      </c>
      <c r="L8831" s="17" t="str">
        <f t="shared" si="138"/>
        <v>406******47</v>
      </c>
    </row>
    <row r="8832" spans="1:12" x14ac:dyDescent="0.25">
      <c r="A8832" s="29" t="s">
        <v>15882</v>
      </c>
      <c r="B8832" s="29" t="s">
        <v>15883</v>
      </c>
      <c r="C8832" s="29" t="s">
        <v>34</v>
      </c>
      <c r="D8832" s="24" t="s">
        <v>15884</v>
      </c>
      <c r="E8832" s="25" t="s">
        <v>13537</v>
      </c>
      <c r="F8832" s="30" t="s">
        <v>16</v>
      </c>
      <c r="G8832" s="30" t="s">
        <v>14</v>
      </c>
      <c r="H8832" s="23">
        <v>0</v>
      </c>
      <c r="I8832" s="27" t="s">
        <v>13539</v>
      </c>
      <c r="J8832" s="28" t="s">
        <v>13538</v>
      </c>
      <c r="K8832" s="17" t="str">
        <f>IF((LEN(relatorio_Ananindeua3[[#This Row],[CIF/CPF/CNPJ]])=14),relatorio_Ananindeua3[[#This Row],[CIF/CPF/CNPJ]],relatorio_Ananindeua3[[#This Row],[Coluna2]])</f>
        <v>39982738000137</v>
      </c>
      <c r="L8832" s="17" t="str">
        <f t="shared" si="138"/>
        <v>399******37</v>
      </c>
    </row>
    <row r="8833" spans="1:12" x14ac:dyDescent="0.25">
      <c r="A8833" s="29" t="s">
        <v>15885</v>
      </c>
      <c r="B8833" s="29" t="s">
        <v>15886</v>
      </c>
      <c r="C8833" s="29" t="s">
        <v>34</v>
      </c>
      <c r="D8833" s="24" t="s">
        <v>15887</v>
      </c>
      <c r="E8833" s="25" t="s">
        <v>13537</v>
      </c>
      <c r="F8833" s="30" t="s">
        <v>16</v>
      </c>
      <c r="G8833" s="30" t="s">
        <v>14</v>
      </c>
      <c r="H8833" s="23">
        <v>0</v>
      </c>
      <c r="I8833" s="27" t="s">
        <v>13539</v>
      </c>
      <c r="J8833" s="28" t="s">
        <v>13538</v>
      </c>
      <c r="K8833" s="17" t="str">
        <f>IF((LEN(relatorio_Ananindeua3[[#This Row],[CIF/CPF/CNPJ]])=14),relatorio_Ananindeua3[[#This Row],[CIF/CPF/CNPJ]],relatorio_Ananindeua3[[#This Row],[Coluna2]])</f>
        <v>17429761000166</v>
      </c>
      <c r="L8833" s="17" t="str">
        <f t="shared" si="138"/>
        <v>174******66</v>
      </c>
    </row>
    <row r="8834" spans="1:12" x14ac:dyDescent="0.25">
      <c r="A8834" s="29" t="s">
        <v>15888</v>
      </c>
      <c r="B8834" s="29" t="s">
        <v>15889</v>
      </c>
      <c r="C8834" s="29" t="s">
        <v>32</v>
      </c>
      <c r="D8834" s="24" t="s">
        <v>15890</v>
      </c>
      <c r="E8834" s="25" t="s">
        <v>13537</v>
      </c>
      <c r="F8834" s="30" t="s">
        <v>16</v>
      </c>
      <c r="G8834" s="30" t="s">
        <v>14</v>
      </c>
      <c r="H8834" s="23">
        <v>0</v>
      </c>
      <c r="I8834" s="27" t="s">
        <v>13539</v>
      </c>
      <c r="J8834" s="28" t="s">
        <v>13538</v>
      </c>
      <c r="K8834" s="17" t="str">
        <f>IF((LEN(relatorio_Ananindeua3[[#This Row],[CIF/CPF/CNPJ]])=14),relatorio_Ananindeua3[[#This Row],[CIF/CPF/CNPJ]],relatorio_Ananindeua3[[#This Row],[Coluna2]])</f>
        <v>54936662000105</v>
      </c>
      <c r="L8834" s="17" t="str">
        <f t="shared" si="138"/>
        <v>549******05</v>
      </c>
    </row>
    <row r="8835" spans="1:12" x14ac:dyDescent="0.25">
      <c r="A8835" s="29" t="s">
        <v>15873</v>
      </c>
      <c r="B8835" s="29" t="s">
        <v>15874</v>
      </c>
      <c r="C8835" s="29" t="s">
        <v>34</v>
      </c>
      <c r="D8835" s="24" t="s">
        <v>15891</v>
      </c>
      <c r="E8835" s="25" t="s">
        <v>13537</v>
      </c>
      <c r="F8835" s="30" t="s">
        <v>16</v>
      </c>
      <c r="G8835" s="30" t="s">
        <v>14</v>
      </c>
      <c r="H8835" s="23">
        <v>0</v>
      </c>
      <c r="I8835" s="27" t="s">
        <v>13539</v>
      </c>
      <c r="J8835" s="28" t="s">
        <v>13538</v>
      </c>
      <c r="K8835" s="17" t="str">
        <f>IF((LEN(relatorio_Ananindeua3[[#This Row],[CIF/CPF/CNPJ]])=14),relatorio_Ananindeua3[[#This Row],[CIF/CPF/CNPJ]],relatorio_Ananindeua3[[#This Row],[Coluna2]])</f>
        <v>54928564000118</v>
      </c>
      <c r="L8835" s="17" t="str">
        <f t="shared" si="138"/>
        <v>549******18</v>
      </c>
    </row>
    <row r="8836" spans="1:12" x14ac:dyDescent="0.25">
      <c r="A8836" s="29" t="s">
        <v>15892</v>
      </c>
      <c r="B8836" s="29" t="s">
        <v>15893</v>
      </c>
      <c r="C8836" s="29" t="s">
        <v>32</v>
      </c>
      <c r="D8836" s="24" t="s">
        <v>15894</v>
      </c>
      <c r="E8836" s="25" t="s">
        <v>13537</v>
      </c>
      <c r="F8836" s="30" t="s">
        <v>16</v>
      </c>
      <c r="G8836" s="30" t="s">
        <v>14</v>
      </c>
      <c r="H8836" s="23">
        <v>0</v>
      </c>
      <c r="I8836" s="27" t="s">
        <v>13539</v>
      </c>
      <c r="J8836" s="28" t="s">
        <v>13538</v>
      </c>
      <c r="K8836" s="17" t="str">
        <f>IF((LEN(relatorio_Ananindeua3[[#This Row],[CIF/CPF/CNPJ]])=14),relatorio_Ananindeua3[[#This Row],[CIF/CPF/CNPJ]],relatorio_Ananindeua3[[#This Row],[Coluna2]])</f>
        <v>54928054000140</v>
      </c>
      <c r="L8836" s="17" t="str">
        <f t="shared" si="138"/>
        <v>549******40</v>
      </c>
    </row>
    <row r="8837" spans="1:12" x14ac:dyDescent="0.25">
      <c r="A8837" s="29" t="s">
        <v>15895</v>
      </c>
      <c r="B8837" s="29" t="s">
        <v>15896</v>
      </c>
      <c r="C8837" s="29" t="s">
        <v>34</v>
      </c>
      <c r="D8837" s="24" t="s">
        <v>15897</v>
      </c>
      <c r="E8837" s="25" t="s">
        <v>13537</v>
      </c>
      <c r="F8837" s="30" t="s">
        <v>16</v>
      </c>
      <c r="G8837" s="30" t="s">
        <v>14</v>
      </c>
      <c r="H8837" s="23">
        <v>0</v>
      </c>
      <c r="I8837" s="27" t="s">
        <v>13539</v>
      </c>
      <c r="J8837" s="28" t="s">
        <v>13538</v>
      </c>
      <c r="K8837" s="17" t="str">
        <f>IF((LEN(relatorio_Ananindeua3[[#This Row],[CIF/CPF/CNPJ]])=14),relatorio_Ananindeua3[[#This Row],[CIF/CPF/CNPJ]],relatorio_Ananindeua3[[#This Row],[Coluna2]])</f>
        <v>46978799000196</v>
      </c>
      <c r="L8837" s="17" t="str">
        <f t="shared" si="138"/>
        <v>469******96</v>
      </c>
    </row>
    <row r="8838" spans="1:12" x14ac:dyDescent="0.25">
      <c r="A8838" s="29" t="s">
        <v>15898</v>
      </c>
      <c r="B8838" s="29" t="s">
        <v>15899</v>
      </c>
      <c r="C8838" s="29" t="s">
        <v>32</v>
      </c>
      <c r="D8838" s="24" t="s">
        <v>15900</v>
      </c>
      <c r="E8838" s="25" t="s">
        <v>13537</v>
      </c>
      <c r="F8838" s="30" t="s">
        <v>16</v>
      </c>
      <c r="G8838" s="30" t="s">
        <v>14</v>
      </c>
      <c r="H8838" s="23">
        <v>0</v>
      </c>
      <c r="I8838" s="27" t="s">
        <v>13539</v>
      </c>
      <c r="J8838" s="28" t="s">
        <v>13538</v>
      </c>
      <c r="K8838" s="17" t="str">
        <f>IF((LEN(relatorio_Ananindeua3[[#This Row],[CIF/CPF/CNPJ]])=14),relatorio_Ananindeua3[[#This Row],[CIF/CPF/CNPJ]],relatorio_Ananindeua3[[#This Row],[Coluna2]])</f>
        <v>54928754000135</v>
      </c>
      <c r="L8838" s="17" t="str">
        <f t="shared" si="138"/>
        <v>549******35</v>
      </c>
    </row>
    <row r="8839" spans="1:12" x14ac:dyDescent="0.25">
      <c r="A8839" s="29" t="s">
        <v>15901</v>
      </c>
      <c r="B8839" s="29" t="s">
        <v>15902</v>
      </c>
      <c r="C8839" s="29" t="s">
        <v>32</v>
      </c>
      <c r="D8839" s="24" t="s">
        <v>15903</v>
      </c>
      <c r="E8839" s="25" t="s">
        <v>13537</v>
      </c>
      <c r="F8839" s="30" t="s">
        <v>16</v>
      </c>
      <c r="G8839" s="30" t="s">
        <v>14</v>
      </c>
      <c r="H8839" s="23">
        <v>0</v>
      </c>
      <c r="I8839" s="27" t="s">
        <v>13539</v>
      </c>
      <c r="J8839" s="28" t="s">
        <v>13538</v>
      </c>
      <c r="K8839" s="17" t="str">
        <f>IF((LEN(relatorio_Ananindeua3[[#This Row],[CIF/CPF/CNPJ]])=14),relatorio_Ananindeua3[[#This Row],[CIF/CPF/CNPJ]],relatorio_Ananindeua3[[#This Row],[Coluna2]])</f>
        <v>54924686000136</v>
      </c>
      <c r="L8839" s="17" t="str">
        <f t="shared" si="138"/>
        <v>549******36</v>
      </c>
    </row>
    <row r="8840" spans="1:12" x14ac:dyDescent="0.25">
      <c r="A8840" s="29" t="s">
        <v>15904</v>
      </c>
      <c r="B8840" s="29" t="s">
        <v>15905</v>
      </c>
      <c r="C8840" s="29" t="s">
        <v>32</v>
      </c>
      <c r="D8840" s="24" t="s">
        <v>15906</v>
      </c>
      <c r="E8840" s="25" t="s">
        <v>13537</v>
      </c>
      <c r="F8840" s="30" t="s">
        <v>16</v>
      </c>
      <c r="G8840" s="30" t="s">
        <v>14</v>
      </c>
      <c r="H8840" s="23">
        <v>0</v>
      </c>
      <c r="I8840" s="27" t="s">
        <v>13539</v>
      </c>
      <c r="J8840" s="28" t="s">
        <v>13538</v>
      </c>
      <c r="K8840" s="17" t="str">
        <f>IF((LEN(relatorio_Ananindeua3[[#This Row],[CIF/CPF/CNPJ]])=14),relatorio_Ananindeua3[[#This Row],[CIF/CPF/CNPJ]],relatorio_Ananindeua3[[#This Row],[Coluna2]])</f>
        <v>54939891000175</v>
      </c>
      <c r="L8840" s="17" t="str">
        <f t="shared" si="138"/>
        <v>549******75</v>
      </c>
    </row>
    <row r="8841" spans="1:12" x14ac:dyDescent="0.25">
      <c r="A8841" s="29" t="s">
        <v>15907</v>
      </c>
      <c r="B8841" s="29" t="s">
        <v>15908</v>
      </c>
      <c r="C8841" s="29" t="s">
        <v>32</v>
      </c>
      <c r="D8841" s="24" t="s">
        <v>15909</v>
      </c>
      <c r="E8841" s="25" t="s">
        <v>13537</v>
      </c>
      <c r="F8841" s="30" t="s">
        <v>16</v>
      </c>
      <c r="G8841" s="30" t="s">
        <v>14</v>
      </c>
      <c r="H8841" s="23">
        <v>0</v>
      </c>
      <c r="I8841" s="27" t="s">
        <v>13539</v>
      </c>
      <c r="J8841" s="28" t="s">
        <v>13538</v>
      </c>
      <c r="K8841" s="17" t="str">
        <f>IF((LEN(relatorio_Ananindeua3[[#This Row],[CIF/CPF/CNPJ]])=14),relatorio_Ananindeua3[[#This Row],[CIF/CPF/CNPJ]],relatorio_Ananindeua3[[#This Row],[Coluna2]])</f>
        <v>54938332000140</v>
      </c>
      <c r="L8841" s="17" t="str">
        <f t="shared" si="138"/>
        <v>549******40</v>
      </c>
    </row>
    <row r="8842" spans="1:12" x14ac:dyDescent="0.25">
      <c r="A8842" s="29" t="s">
        <v>15691</v>
      </c>
      <c r="B8842" s="29" t="s">
        <v>15692</v>
      </c>
      <c r="C8842" s="29" t="s">
        <v>34</v>
      </c>
      <c r="D8842" s="24" t="s">
        <v>15910</v>
      </c>
      <c r="E8842" s="25" t="s">
        <v>13537</v>
      </c>
      <c r="F8842" s="30" t="s">
        <v>16</v>
      </c>
      <c r="G8842" s="30" t="s">
        <v>14</v>
      </c>
      <c r="H8842" s="23">
        <v>0</v>
      </c>
      <c r="I8842" s="27" t="s">
        <v>13539</v>
      </c>
      <c r="J8842" s="28" t="s">
        <v>13538</v>
      </c>
      <c r="K8842" s="17" t="str">
        <f>IF((LEN(relatorio_Ananindeua3[[#This Row],[CIF/CPF/CNPJ]])=14),relatorio_Ananindeua3[[#This Row],[CIF/CPF/CNPJ]],relatorio_Ananindeua3[[#This Row],[Coluna2]])</f>
        <v>54910482000146</v>
      </c>
      <c r="L8842" s="17" t="str">
        <f t="shared" si="138"/>
        <v>549******46</v>
      </c>
    </row>
    <row r="8843" spans="1:12" x14ac:dyDescent="0.25">
      <c r="A8843" s="29" t="s">
        <v>13943</v>
      </c>
      <c r="B8843" s="29" t="s">
        <v>13944</v>
      </c>
      <c r="C8843" s="29" t="s">
        <v>34</v>
      </c>
      <c r="D8843" s="24" t="s">
        <v>15911</v>
      </c>
      <c r="E8843" s="25" t="s">
        <v>13537</v>
      </c>
      <c r="F8843" s="30" t="s">
        <v>16</v>
      </c>
      <c r="G8843" s="30" t="s">
        <v>14</v>
      </c>
      <c r="H8843" s="23">
        <v>0</v>
      </c>
      <c r="I8843" s="27" t="s">
        <v>13539</v>
      </c>
      <c r="J8843" s="28" t="s">
        <v>13538</v>
      </c>
      <c r="K8843" s="17" t="str">
        <f>IF((LEN(relatorio_Ananindeua3[[#This Row],[CIF/CPF/CNPJ]])=14),relatorio_Ananindeua3[[#This Row],[CIF/CPF/CNPJ]],relatorio_Ananindeua3[[#This Row],[Coluna2]])</f>
        <v>54567049000150</v>
      </c>
      <c r="L8843" s="17" t="str">
        <f t="shared" si="138"/>
        <v>545******50</v>
      </c>
    </row>
    <row r="8844" spans="1:12" x14ac:dyDescent="0.25">
      <c r="A8844" s="29" t="s">
        <v>15912</v>
      </c>
      <c r="B8844" s="29" t="s">
        <v>15913</v>
      </c>
      <c r="C8844" s="29" t="s">
        <v>18</v>
      </c>
      <c r="D8844" s="24" t="s">
        <v>15914</v>
      </c>
      <c r="E8844" s="25" t="s">
        <v>13537</v>
      </c>
      <c r="F8844" s="30" t="s">
        <v>16</v>
      </c>
      <c r="G8844" s="30" t="s">
        <v>14</v>
      </c>
      <c r="H8844" s="23">
        <v>0</v>
      </c>
      <c r="I8844" s="27" t="s">
        <v>13539</v>
      </c>
      <c r="J8844" s="28">
        <v>165.09</v>
      </c>
      <c r="K8844" s="17" t="str">
        <f>IF((LEN(relatorio_Ananindeua3[[#This Row],[CIF/CPF/CNPJ]])=14),relatorio_Ananindeua3[[#This Row],[CIF/CPF/CNPJ]],relatorio_Ananindeua3[[#This Row],[Coluna2]])</f>
        <v>34510967000135</v>
      </c>
      <c r="L8844" s="17" t="str">
        <f t="shared" si="138"/>
        <v>345******35</v>
      </c>
    </row>
    <row r="8845" spans="1:12" x14ac:dyDescent="0.25">
      <c r="A8845" s="29" t="s">
        <v>15915</v>
      </c>
      <c r="B8845" s="29" t="s">
        <v>15916</v>
      </c>
      <c r="C8845" s="29" t="s">
        <v>18</v>
      </c>
      <c r="D8845" s="24" t="s">
        <v>15917</v>
      </c>
      <c r="E8845" s="25" t="s">
        <v>13537</v>
      </c>
      <c r="F8845" s="30" t="s">
        <v>16</v>
      </c>
      <c r="G8845" s="30" t="s">
        <v>14</v>
      </c>
      <c r="H8845" s="23">
        <v>0</v>
      </c>
      <c r="I8845" s="27" t="s">
        <v>13539</v>
      </c>
      <c r="J8845" s="28">
        <v>172</v>
      </c>
      <c r="K8845" s="17" t="str">
        <f>IF((LEN(relatorio_Ananindeua3[[#This Row],[CIF/CPF/CNPJ]])=14),relatorio_Ananindeua3[[#This Row],[CIF/CPF/CNPJ]],relatorio_Ananindeua3[[#This Row],[Coluna2]])</f>
        <v>48661339000165</v>
      </c>
      <c r="L8845" s="17" t="str">
        <f t="shared" si="138"/>
        <v>486******65</v>
      </c>
    </row>
    <row r="8846" spans="1:12" x14ac:dyDescent="0.25">
      <c r="A8846" s="29" t="s">
        <v>15918</v>
      </c>
      <c r="B8846" s="29" t="s">
        <v>15919</v>
      </c>
      <c r="C8846" s="29" t="s">
        <v>18</v>
      </c>
      <c r="D8846" s="24" t="s">
        <v>15920</v>
      </c>
      <c r="E8846" s="25" t="s">
        <v>13537</v>
      </c>
      <c r="F8846" s="30" t="s">
        <v>16</v>
      </c>
      <c r="G8846" s="30" t="s">
        <v>14</v>
      </c>
      <c r="H8846" s="23">
        <v>0</v>
      </c>
      <c r="I8846" s="27" t="s">
        <v>13539</v>
      </c>
      <c r="J8846" s="28">
        <v>172</v>
      </c>
      <c r="K8846" s="17" t="str">
        <f>IF((LEN(relatorio_Ananindeua3[[#This Row],[CIF/CPF/CNPJ]])=14),relatorio_Ananindeua3[[#This Row],[CIF/CPF/CNPJ]],relatorio_Ananindeua3[[#This Row],[Coluna2]])</f>
        <v>48667370000103</v>
      </c>
      <c r="L8846" s="17" t="str">
        <f t="shared" si="138"/>
        <v>486******03</v>
      </c>
    </row>
    <row r="8847" spans="1:12" x14ac:dyDescent="0.25">
      <c r="A8847" s="29" t="s">
        <v>15921</v>
      </c>
      <c r="B8847" s="29" t="s">
        <v>15922</v>
      </c>
      <c r="C8847" s="29" t="s">
        <v>18</v>
      </c>
      <c r="D8847" s="24" t="s">
        <v>15923</v>
      </c>
      <c r="E8847" s="25" t="s">
        <v>13537</v>
      </c>
      <c r="F8847" s="30" t="s">
        <v>16</v>
      </c>
      <c r="G8847" s="30" t="s">
        <v>14</v>
      </c>
      <c r="H8847" s="23">
        <v>0</v>
      </c>
      <c r="I8847" s="27" t="s">
        <v>13539</v>
      </c>
      <c r="J8847" s="28">
        <v>172</v>
      </c>
      <c r="K8847" s="17" t="str">
        <f>IF((LEN(relatorio_Ananindeua3[[#This Row],[CIF/CPF/CNPJ]])=14),relatorio_Ananindeua3[[#This Row],[CIF/CPF/CNPJ]],relatorio_Ananindeua3[[#This Row],[Coluna2]])</f>
        <v>48661389000142</v>
      </c>
      <c r="L8847" s="17" t="str">
        <f t="shared" si="138"/>
        <v>486******42</v>
      </c>
    </row>
    <row r="8848" spans="1:12" x14ac:dyDescent="0.25">
      <c r="A8848" s="29" t="s">
        <v>15924</v>
      </c>
      <c r="B8848" s="29" t="s">
        <v>15925</v>
      </c>
      <c r="C8848" s="29" t="s">
        <v>34</v>
      </c>
      <c r="D8848" s="24" t="s">
        <v>15926</v>
      </c>
      <c r="E8848" s="25" t="s">
        <v>13537</v>
      </c>
      <c r="F8848" s="30" t="s">
        <v>16</v>
      </c>
      <c r="G8848" s="30" t="s">
        <v>13496</v>
      </c>
      <c r="H8848" s="23">
        <v>0</v>
      </c>
      <c r="I8848" s="27" t="s">
        <v>13539</v>
      </c>
      <c r="J8848" s="28" t="s">
        <v>13538</v>
      </c>
      <c r="K8848" s="17" t="str">
        <f>IF((LEN(relatorio_Ananindeua3[[#This Row],[CIF/CPF/CNPJ]])=14),relatorio_Ananindeua3[[#This Row],[CIF/CPF/CNPJ]],relatorio_Ananindeua3[[#This Row],[Coluna2]])</f>
        <v>49962938000181</v>
      </c>
      <c r="L8848" s="17" t="str">
        <f t="shared" si="138"/>
        <v>499******81</v>
      </c>
    </row>
    <row r="8849" spans="1:12" x14ac:dyDescent="0.25">
      <c r="A8849" s="29" t="s">
        <v>15927</v>
      </c>
      <c r="B8849" s="29" t="s">
        <v>15928</v>
      </c>
      <c r="C8849" s="29" t="s">
        <v>18</v>
      </c>
      <c r="D8849" s="24" t="s">
        <v>15929</v>
      </c>
      <c r="E8849" s="25" t="s">
        <v>13537</v>
      </c>
      <c r="F8849" s="30" t="s">
        <v>16</v>
      </c>
      <c r="G8849" s="30" t="s">
        <v>14</v>
      </c>
      <c r="H8849" s="23">
        <v>0</v>
      </c>
      <c r="I8849" s="27" t="s">
        <v>13539</v>
      </c>
      <c r="J8849" s="28">
        <v>186.61</v>
      </c>
      <c r="K8849" s="17" t="str">
        <f>IF((LEN(relatorio_Ananindeua3[[#This Row],[CIF/CPF/CNPJ]])=14),relatorio_Ananindeua3[[#This Row],[CIF/CPF/CNPJ]],relatorio_Ananindeua3[[#This Row],[Coluna2]])</f>
        <v>02125266000943</v>
      </c>
      <c r="L8849" s="17" t="str">
        <f t="shared" si="138"/>
        <v>021******43</v>
      </c>
    </row>
    <row r="8850" spans="1:12" x14ac:dyDescent="0.25">
      <c r="A8850" s="29" t="s">
        <v>15930</v>
      </c>
      <c r="B8850" s="29" t="s">
        <v>15931</v>
      </c>
      <c r="C8850" s="29" t="s">
        <v>18</v>
      </c>
      <c r="D8850" s="24" t="s">
        <v>15932</v>
      </c>
      <c r="E8850" s="25" t="s">
        <v>13537</v>
      </c>
      <c r="F8850" s="30" t="s">
        <v>16</v>
      </c>
      <c r="G8850" s="30" t="s">
        <v>14</v>
      </c>
      <c r="H8850" s="23">
        <v>0</v>
      </c>
      <c r="I8850" s="27" t="s">
        <v>13539</v>
      </c>
      <c r="J8850" s="28">
        <v>172</v>
      </c>
      <c r="K8850" s="17" t="str">
        <f>IF((LEN(relatorio_Ananindeua3[[#This Row],[CIF/CPF/CNPJ]])=14),relatorio_Ananindeua3[[#This Row],[CIF/CPF/CNPJ]],relatorio_Ananindeua3[[#This Row],[Coluna2]])</f>
        <v>20547974000105</v>
      </c>
      <c r="L8850" s="17" t="str">
        <f t="shared" ref="L8850:L8904" si="139">_xlfn.CONCAT(LEFT(A8850,3),REPT("*",6),RIGHT(A8850,2))</f>
        <v>205******05</v>
      </c>
    </row>
    <row r="8851" spans="1:12" x14ac:dyDescent="0.25">
      <c r="A8851" s="29" t="s">
        <v>15790</v>
      </c>
      <c r="B8851" s="29" t="s">
        <v>15791</v>
      </c>
      <c r="C8851" s="29" t="s">
        <v>21</v>
      </c>
      <c r="D8851" s="24" t="s">
        <v>15933</v>
      </c>
      <c r="E8851" s="25" t="s">
        <v>13537</v>
      </c>
      <c r="F8851" s="30" t="s">
        <v>19</v>
      </c>
      <c r="G8851" s="30" t="s">
        <v>13496</v>
      </c>
      <c r="H8851" s="23">
        <v>0</v>
      </c>
      <c r="I8851" s="27" t="s">
        <v>13539</v>
      </c>
      <c r="J8851" s="28">
        <v>750</v>
      </c>
      <c r="K8851" s="17" t="str">
        <f>IF((LEN(relatorio_Ananindeua3[[#This Row],[CIF/CPF/CNPJ]])=14),relatorio_Ananindeua3[[#This Row],[CIF/CPF/CNPJ]],relatorio_Ananindeua3[[#This Row],[Coluna2]])</f>
        <v>02368683000160</v>
      </c>
      <c r="L8851" s="17" t="str">
        <f t="shared" si="139"/>
        <v>023******60</v>
      </c>
    </row>
    <row r="8852" spans="1:12" x14ac:dyDescent="0.25">
      <c r="A8852" s="29" t="s">
        <v>15790</v>
      </c>
      <c r="B8852" s="29" t="s">
        <v>15791</v>
      </c>
      <c r="C8852" s="29" t="s">
        <v>21</v>
      </c>
      <c r="D8852" s="24" t="s">
        <v>15934</v>
      </c>
      <c r="E8852" s="25" t="s">
        <v>13537</v>
      </c>
      <c r="F8852" s="30" t="s">
        <v>19</v>
      </c>
      <c r="G8852" s="30" t="s">
        <v>13496</v>
      </c>
      <c r="H8852" s="23">
        <v>0</v>
      </c>
      <c r="I8852" s="27" t="s">
        <v>13539</v>
      </c>
      <c r="J8852" s="28">
        <v>11280</v>
      </c>
      <c r="K8852" s="17" t="str">
        <f>IF((LEN(relatorio_Ananindeua3[[#This Row],[CIF/CPF/CNPJ]])=14),relatorio_Ananindeua3[[#This Row],[CIF/CPF/CNPJ]],relatorio_Ananindeua3[[#This Row],[Coluna2]])</f>
        <v>02368683000160</v>
      </c>
      <c r="L8852" s="17" t="str">
        <f t="shared" si="139"/>
        <v>023******60</v>
      </c>
    </row>
    <row r="8853" spans="1:12" x14ac:dyDescent="0.25">
      <c r="A8853" s="29" t="s">
        <v>15790</v>
      </c>
      <c r="B8853" s="29" t="s">
        <v>15791</v>
      </c>
      <c r="C8853" s="29" t="s">
        <v>21</v>
      </c>
      <c r="D8853" s="24" t="s">
        <v>15935</v>
      </c>
      <c r="E8853" s="25" t="s">
        <v>13537</v>
      </c>
      <c r="F8853" s="30" t="s">
        <v>19</v>
      </c>
      <c r="G8853" s="30" t="s">
        <v>13496</v>
      </c>
      <c r="H8853" s="23">
        <v>0</v>
      </c>
      <c r="I8853" s="27" t="s">
        <v>13539</v>
      </c>
      <c r="J8853" s="28">
        <v>420</v>
      </c>
      <c r="K8853" s="17" t="str">
        <f>IF((LEN(relatorio_Ananindeua3[[#This Row],[CIF/CPF/CNPJ]])=14),relatorio_Ananindeua3[[#This Row],[CIF/CPF/CNPJ]],relatorio_Ananindeua3[[#This Row],[Coluna2]])</f>
        <v>02368683000160</v>
      </c>
      <c r="L8853" s="17" t="str">
        <f t="shared" si="139"/>
        <v>023******60</v>
      </c>
    </row>
    <row r="8854" spans="1:12" x14ac:dyDescent="0.25">
      <c r="A8854" s="29" t="s">
        <v>9631</v>
      </c>
      <c r="B8854" s="29" t="s">
        <v>9632</v>
      </c>
      <c r="C8854" s="29" t="s">
        <v>21</v>
      </c>
      <c r="D8854" s="24" t="s">
        <v>15936</v>
      </c>
      <c r="E8854" s="25" t="s">
        <v>13537</v>
      </c>
      <c r="F8854" s="30" t="s">
        <v>19</v>
      </c>
      <c r="G8854" s="30" t="s">
        <v>13496</v>
      </c>
      <c r="H8854" s="23">
        <v>0</v>
      </c>
      <c r="I8854" s="27" t="s">
        <v>13539</v>
      </c>
      <c r="J8854" s="28">
        <v>8500</v>
      </c>
      <c r="K8854" s="17" t="str">
        <f>IF((LEN(relatorio_Ananindeua3[[#This Row],[CIF/CPF/CNPJ]])=14),relatorio_Ananindeua3[[#This Row],[CIF/CPF/CNPJ]],relatorio_Ananindeua3[[#This Row],[Coluna2]])</f>
        <v>51881551000142</v>
      </c>
      <c r="L8854" s="17" t="str">
        <f t="shared" si="139"/>
        <v>518******42</v>
      </c>
    </row>
    <row r="8855" spans="1:12" x14ac:dyDescent="0.25">
      <c r="A8855" s="29" t="s">
        <v>15790</v>
      </c>
      <c r="B8855" s="29" t="s">
        <v>15791</v>
      </c>
      <c r="C8855" s="29" t="s">
        <v>21</v>
      </c>
      <c r="D8855" s="24" t="s">
        <v>15937</v>
      </c>
      <c r="E8855" s="25" t="s">
        <v>13537</v>
      </c>
      <c r="F8855" s="30" t="s">
        <v>19</v>
      </c>
      <c r="G8855" s="30" t="s">
        <v>13496</v>
      </c>
      <c r="H8855" s="23">
        <v>0</v>
      </c>
      <c r="I8855" s="27" t="s">
        <v>13539</v>
      </c>
      <c r="J8855" s="28">
        <v>42.5</v>
      </c>
      <c r="K8855" s="17" t="str">
        <f>IF((LEN(relatorio_Ananindeua3[[#This Row],[CIF/CPF/CNPJ]])=14),relatorio_Ananindeua3[[#This Row],[CIF/CPF/CNPJ]],relatorio_Ananindeua3[[#This Row],[Coluna2]])</f>
        <v>02368683000160</v>
      </c>
      <c r="L8855" s="17" t="str">
        <f t="shared" si="139"/>
        <v>023******60</v>
      </c>
    </row>
    <row r="8856" spans="1:12" x14ac:dyDescent="0.25">
      <c r="A8856" s="29" t="s">
        <v>15938</v>
      </c>
      <c r="B8856" s="29" t="s">
        <v>15939</v>
      </c>
      <c r="C8856" s="29" t="s">
        <v>32</v>
      </c>
      <c r="D8856" s="24" t="s">
        <v>15940</v>
      </c>
      <c r="E8856" s="25" t="s">
        <v>13537</v>
      </c>
      <c r="F8856" s="30" t="s">
        <v>16</v>
      </c>
      <c r="G8856" s="30" t="s">
        <v>14</v>
      </c>
      <c r="H8856" s="23">
        <v>0</v>
      </c>
      <c r="I8856" s="27" t="s">
        <v>13539</v>
      </c>
      <c r="J8856" s="28" t="s">
        <v>13538</v>
      </c>
      <c r="K8856" s="17" t="str">
        <f>IF((LEN(relatorio_Ananindeua3[[#This Row],[CIF/CPF/CNPJ]])=14),relatorio_Ananindeua3[[#This Row],[CIF/CPF/CNPJ]],relatorio_Ananindeua3[[#This Row],[Coluna2]])</f>
        <v>54943696000119</v>
      </c>
      <c r="L8856" s="17" t="str">
        <f t="shared" si="139"/>
        <v>549******19</v>
      </c>
    </row>
    <row r="8857" spans="1:12" x14ac:dyDescent="0.25">
      <c r="A8857" s="29" t="s">
        <v>15941</v>
      </c>
      <c r="B8857" s="29" t="s">
        <v>15942</v>
      </c>
      <c r="C8857" s="29" t="s">
        <v>34</v>
      </c>
      <c r="D8857" s="24" t="s">
        <v>15943</v>
      </c>
      <c r="E8857" s="25" t="s">
        <v>13537</v>
      </c>
      <c r="F8857" s="30" t="s">
        <v>16</v>
      </c>
      <c r="G8857" s="30" t="s">
        <v>14</v>
      </c>
      <c r="H8857" s="23">
        <v>0</v>
      </c>
      <c r="I8857" s="27" t="s">
        <v>13539</v>
      </c>
      <c r="J8857" s="28" t="s">
        <v>13538</v>
      </c>
      <c r="K8857" s="17" t="str">
        <f>IF((LEN(relatorio_Ananindeua3[[#This Row],[CIF/CPF/CNPJ]])=14),relatorio_Ananindeua3[[#This Row],[CIF/CPF/CNPJ]],relatorio_Ananindeua3[[#This Row],[Coluna2]])</f>
        <v>34218973000113</v>
      </c>
      <c r="L8857" s="17" t="str">
        <f t="shared" si="139"/>
        <v>342******13</v>
      </c>
    </row>
    <row r="8858" spans="1:12" x14ac:dyDescent="0.25">
      <c r="A8858" s="29" t="s">
        <v>15944</v>
      </c>
      <c r="B8858" s="29" t="s">
        <v>15945</v>
      </c>
      <c r="C8858" s="29" t="s">
        <v>32</v>
      </c>
      <c r="D8858" s="24" t="s">
        <v>15946</v>
      </c>
      <c r="E8858" s="25" t="s">
        <v>13537</v>
      </c>
      <c r="F8858" s="30" t="s">
        <v>16</v>
      </c>
      <c r="G8858" s="30" t="s">
        <v>14</v>
      </c>
      <c r="H8858" s="23">
        <v>0</v>
      </c>
      <c r="I8858" s="27" t="s">
        <v>13539</v>
      </c>
      <c r="J8858" s="28" t="s">
        <v>13538</v>
      </c>
      <c r="K8858" s="17" t="str">
        <f>IF((LEN(relatorio_Ananindeua3[[#This Row],[CIF/CPF/CNPJ]])=14),relatorio_Ananindeua3[[#This Row],[CIF/CPF/CNPJ]],relatorio_Ananindeua3[[#This Row],[Coluna2]])</f>
        <v>54952024000170</v>
      </c>
      <c r="L8858" s="17" t="str">
        <f t="shared" si="139"/>
        <v>549******70</v>
      </c>
    </row>
    <row r="8859" spans="1:12" x14ac:dyDescent="0.25">
      <c r="A8859" s="29" t="s">
        <v>15947</v>
      </c>
      <c r="B8859" s="29" t="s">
        <v>15948</v>
      </c>
      <c r="C8859" s="29" t="s">
        <v>32</v>
      </c>
      <c r="D8859" s="24" t="s">
        <v>15949</v>
      </c>
      <c r="E8859" s="25" t="s">
        <v>13537</v>
      </c>
      <c r="F8859" s="30" t="s">
        <v>16</v>
      </c>
      <c r="G8859" s="30" t="s">
        <v>14</v>
      </c>
      <c r="H8859" s="23">
        <v>0</v>
      </c>
      <c r="I8859" s="27" t="s">
        <v>13539</v>
      </c>
      <c r="J8859" s="28" t="s">
        <v>13538</v>
      </c>
      <c r="K8859" s="17" t="str">
        <f>IF((LEN(relatorio_Ananindeua3[[#This Row],[CIF/CPF/CNPJ]])=14),relatorio_Ananindeua3[[#This Row],[CIF/CPF/CNPJ]],relatorio_Ananindeua3[[#This Row],[Coluna2]])</f>
        <v>54948046000166</v>
      </c>
      <c r="L8859" s="17" t="str">
        <f t="shared" si="139"/>
        <v>549******66</v>
      </c>
    </row>
    <row r="8860" spans="1:12" x14ac:dyDescent="0.25">
      <c r="A8860" s="29" t="s">
        <v>15950</v>
      </c>
      <c r="B8860" s="29" t="s">
        <v>15951</v>
      </c>
      <c r="C8860" s="29" t="s">
        <v>32</v>
      </c>
      <c r="D8860" s="24" t="s">
        <v>15952</v>
      </c>
      <c r="E8860" s="25" t="s">
        <v>13537</v>
      </c>
      <c r="F8860" s="30" t="s">
        <v>16</v>
      </c>
      <c r="G8860" s="30" t="s">
        <v>14</v>
      </c>
      <c r="H8860" s="23">
        <v>0</v>
      </c>
      <c r="I8860" s="27" t="s">
        <v>13539</v>
      </c>
      <c r="J8860" s="28" t="s">
        <v>13538</v>
      </c>
      <c r="K8860" s="17" t="str">
        <f>IF((LEN(relatorio_Ananindeua3[[#This Row],[CIF/CPF/CNPJ]])=14),relatorio_Ananindeua3[[#This Row],[CIF/CPF/CNPJ]],relatorio_Ananindeua3[[#This Row],[Coluna2]])</f>
        <v>54944514000124</v>
      </c>
      <c r="L8860" s="17" t="str">
        <f t="shared" si="139"/>
        <v>549******24</v>
      </c>
    </row>
    <row r="8861" spans="1:12" x14ac:dyDescent="0.25">
      <c r="A8861" s="29" t="s">
        <v>15953</v>
      </c>
      <c r="B8861" s="29" t="s">
        <v>15954</v>
      </c>
      <c r="C8861" s="29" t="s">
        <v>32</v>
      </c>
      <c r="D8861" s="24" t="s">
        <v>15955</v>
      </c>
      <c r="E8861" s="25" t="s">
        <v>13537</v>
      </c>
      <c r="F8861" s="30" t="s">
        <v>16</v>
      </c>
      <c r="G8861" s="30" t="s">
        <v>14</v>
      </c>
      <c r="H8861" s="23">
        <v>0</v>
      </c>
      <c r="I8861" s="27" t="s">
        <v>13539</v>
      </c>
      <c r="J8861" s="28" t="s">
        <v>13538</v>
      </c>
      <c r="K8861" s="17" t="str">
        <f>IF((LEN(relatorio_Ananindeua3[[#This Row],[CIF/CPF/CNPJ]])=14),relatorio_Ananindeua3[[#This Row],[CIF/CPF/CNPJ]],relatorio_Ananindeua3[[#This Row],[Coluna2]])</f>
        <v>54945242000187</v>
      </c>
      <c r="L8861" s="17" t="str">
        <f t="shared" si="139"/>
        <v>549******87</v>
      </c>
    </row>
    <row r="8862" spans="1:12" x14ac:dyDescent="0.25">
      <c r="A8862" s="29" t="s">
        <v>15956</v>
      </c>
      <c r="B8862" s="29" t="s">
        <v>15957</v>
      </c>
      <c r="C8862" s="29" t="s">
        <v>32</v>
      </c>
      <c r="D8862" s="24" t="s">
        <v>15958</v>
      </c>
      <c r="E8862" s="25" t="s">
        <v>13537</v>
      </c>
      <c r="F8862" s="30" t="s">
        <v>16</v>
      </c>
      <c r="G8862" s="30" t="s">
        <v>14</v>
      </c>
      <c r="H8862" s="23">
        <v>0</v>
      </c>
      <c r="I8862" s="27" t="s">
        <v>13539</v>
      </c>
      <c r="J8862" s="28" t="s">
        <v>13538</v>
      </c>
      <c r="K8862" s="17" t="str">
        <f>IF((LEN(relatorio_Ananindeua3[[#This Row],[CIF/CPF/CNPJ]])=14),relatorio_Ananindeua3[[#This Row],[CIF/CPF/CNPJ]],relatorio_Ananindeua3[[#This Row],[Coluna2]])</f>
        <v>54940335000119</v>
      </c>
      <c r="L8862" s="17" t="str">
        <f t="shared" si="139"/>
        <v>549******19</v>
      </c>
    </row>
    <row r="8863" spans="1:12" x14ac:dyDescent="0.25">
      <c r="A8863" s="29" t="s">
        <v>15959</v>
      </c>
      <c r="B8863" s="29" t="s">
        <v>15960</v>
      </c>
      <c r="C8863" s="29" t="s">
        <v>34</v>
      </c>
      <c r="D8863" s="24" t="s">
        <v>15961</v>
      </c>
      <c r="E8863" s="25" t="s">
        <v>13537</v>
      </c>
      <c r="F8863" s="30" t="s">
        <v>16</v>
      </c>
      <c r="G8863" s="30" t="s">
        <v>14</v>
      </c>
      <c r="H8863" s="23">
        <v>0</v>
      </c>
      <c r="I8863" s="27" t="s">
        <v>13539</v>
      </c>
      <c r="J8863" s="28" t="s">
        <v>13538</v>
      </c>
      <c r="K8863" s="17" t="str">
        <f>IF((LEN(relatorio_Ananindeua3[[#This Row],[CIF/CPF/CNPJ]])=14),relatorio_Ananindeua3[[#This Row],[CIF/CPF/CNPJ]],relatorio_Ananindeua3[[#This Row],[Coluna2]])</f>
        <v>53153124000173</v>
      </c>
      <c r="L8863" s="17" t="str">
        <f t="shared" si="139"/>
        <v>531******73</v>
      </c>
    </row>
    <row r="8864" spans="1:12" x14ac:dyDescent="0.25">
      <c r="A8864" s="29" t="s">
        <v>15784</v>
      </c>
      <c r="B8864" s="29" t="s">
        <v>15785</v>
      </c>
      <c r="C8864" s="29" t="s">
        <v>34</v>
      </c>
      <c r="D8864" s="24" t="s">
        <v>15962</v>
      </c>
      <c r="E8864" s="25" t="s">
        <v>13537</v>
      </c>
      <c r="F8864" s="30" t="s">
        <v>16</v>
      </c>
      <c r="G8864" s="30" t="s">
        <v>14</v>
      </c>
      <c r="H8864" s="23">
        <v>0</v>
      </c>
      <c r="I8864" s="27" t="s">
        <v>13539</v>
      </c>
      <c r="J8864" s="28" t="s">
        <v>13538</v>
      </c>
      <c r="K8864" s="17" t="str">
        <f>IF((LEN(relatorio_Ananindeua3[[#This Row],[CIF/CPF/CNPJ]])=14),relatorio_Ananindeua3[[#This Row],[CIF/CPF/CNPJ]],relatorio_Ananindeua3[[#This Row],[Coluna2]])</f>
        <v>50069122000102</v>
      </c>
      <c r="L8864" s="17" t="str">
        <f t="shared" si="139"/>
        <v>500******02</v>
      </c>
    </row>
    <row r="8865" spans="1:12" x14ac:dyDescent="0.25">
      <c r="A8865" s="29" t="s">
        <v>3416</v>
      </c>
      <c r="B8865" s="29" t="s">
        <v>3417</v>
      </c>
      <c r="C8865" s="29" t="s">
        <v>34</v>
      </c>
      <c r="D8865" s="24" t="s">
        <v>15963</v>
      </c>
      <c r="E8865" s="25" t="s">
        <v>13537</v>
      </c>
      <c r="F8865" s="30" t="s">
        <v>16</v>
      </c>
      <c r="G8865" s="30" t="s">
        <v>14</v>
      </c>
      <c r="H8865" s="23">
        <v>0</v>
      </c>
      <c r="I8865" s="27" t="s">
        <v>13539</v>
      </c>
      <c r="J8865" s="28" t="s">
        <v>13538</v>
      </c>
      <c r="K8865" s="17" t="str">
        <f>IF((LEN(relatorio_Ananindeua3[[#This Row],[CIF/CPF/CNPJ]])=14),relatorio_Ananindeua3[[#This Row],[CIF/CPF/CNPJ]],relatorio_Ananindeua3[[#This Row],[Coluna2]])</f>
        <v>33551709000134</v>
      </c>
      <c r="L8865" s="17" t="str">
        <f t="shared" si="139"/>
        <v>335******34</v>
      </c>
    </row>
    <row r="8866" spans="1:12" x14ac:dyDescent="0.25">
      <c r="A8866" s="29" t="s">
        <v>15964</v>
      </c>
      <c r="B8866" s="29" t="s">
        <v>15965</v>
      </c>
      <c r="C8866" s="29" t="s">
        <v>34</v>
      </c>
      <c r="D8866" s="24" t="s">
        <v>15966</v>
      </c>
      <c r="E8866" s="25" t="s">
        <v>13537</v>
      </c>
      <c r="F8866" s="30" t="s">
        <v>16</v>
      </c>
      <c r="G8866" s="30" t="s">
        <v>14</v>
      </c>
      <c r="H8866" s="23">
        <v>0</v>
      </c>
      <c r="I8866" s="27" t="s">
        <v>13539</v>
      </c>
      <c r="J8866" s="28" t="s">
        <v>13538</v>
      </c>
      <c r="K8866" s="17" t="str">
        <f>IF((LEN(relatorio_Ananindeua3[[#This Row],[CIF/CPF/CNPJ]])=14),relatorio_Ananindeua3[[#This Row],[CIF/CPF/CNPJ]],relatorio_Ananindeua3[[#This Row],[Coluna2]])</f>
        <v>36035396000150</v>
      </c>
      <c r="L8866" s="17" t="str">
        <f t="shared" si="139"/>
        <v>360******50</v>
      </c>
    </row>
    <row r="8867" spans="1:12" x14ac:dyDescent="0.25">
      <c r="A8867" s="29" t="s">
        <v>15967</v>
      </c>
      <c r="B8867" s="29" t="s">
        <v>15968</v>
      </c>
      <c r="C8867" s="29" t="s">
        <v>32</v>
      </c>
      <c r="D8867" s="24" t="s">
        <v>15969</v>
      </c>
      <c r="E8867" s="25" t="s">
        <v>13537</v>
      </c>
      <c r="F8867" s="30" t="s">
        <v>16</v>
      </c>
      <c r="G8867" s="30" t="s">
        <v>14</v>
      </c>
      <c r="H8867" s="23">
        <v>0</v>
      </c>
      <c r="I8867" s="27" t="s">
        <v>13539</v>
      </c>
      <c r="J8867" s="28" t="s">
        <v>13538</v>
      </c>
      <c r="K8867" s="17" t="str">
        <f>IF((LEN(relatorio_Ananindeua3[[#This Row],[CIF/CPF/CNPJ]])=14),relatorio_Ananindeua3[[#This Row],[CIF/CPF/CNPJ]],relatorio_Ananindeua3[[#This Row],[Coluna2]])</f>
        <v>54953843000131</v>
      </c>
      <c r="L8867" s="17" t="str">
        <f t="shared" si="139"/>
        <v>549******31</v>
      </c>
    </row>
    <row r="8868" spans="1:12" x14ac:dyDescent="0.25">
      <c r="A8868" s="29" t="s">
        <v>15970</v>
      </c>
      <c r="B8868" s="29" t="s">
        <v>15971</v>
      </c>
      <c r="C8868" s="29" t="s">
        <v>32</v>
      </c>
      <c r="D8868" s="24" t="s">
        <v>15972</v>
      </c>
      <c r="E8868" s="25" t="s">
        <v>13537</v>
      </c>
      <c r="F8868" s="30" t="s">
        <v>16</v>
      </c>
      <c r="G8868" s="30" t="s">
        <v>14</v>
      </c>
      <c r="H8868" s="23">
        <v>0</v>
      </c>
      <c r="I8868" s="27" t="s">
        <v>13539</v>
      </c>
      <c r="J8868" s="28" t="s">
        <v>13538</v>
      </c>
      <c r="K8868" s="17" t="str">
        <f>IF((LEN(relatorio_Ananindeua3[[#This Row],[CIF/CPF/CNPJ]])=14),relatorio_Ananindeua3[[#This Row],[CIF/CPF/CNPJ]],relatorio_Ananindeua3[[#This Row],[Coluna2]])</f>
        <v>54953256000142</v>
      </c>
      <c r="L8868" s="17" t="str">
        <f t="shared" si="139"/>
        <v>549******42</v>
      </c>
    </row>
    <row r="8869" spans="1:12" x14ac:dyDescent="0.25">
      <c r="A8869" s="29" t="s">
        <v>15973</v>
      </c>
      <c r="B8869" s="29" t="s">
        <v>15974</v>
      </c>
      <c r="C8869" s="29" t="s">
        <v>32</v>
      </c>
      <c r="D8869" s="24" t="s">
        <v>15975</v>
      </c>
      <c r="E8869" s="25" t="s">
        <v>13537</v>
      </c>
      <c r="F8869" s="30" t="s">
        <v>16</v>
      </c>
      <c r="G8869" s="30" t="s">
        <v>14</v>
      </c>
      <c r="H8869" s="23">
        <v>0</v>
      </c>
      <c r="I8869" s="27" t="s">
        <v>13539</v>
      </c>
      <c r="J8869" s="28" t="s">
        <v>13538</v>
      </c>
      <c r="K8869" s="17" t="str">
        <f>IF((LEN(relatorio_Ananindeua3[[#This Row],[CIF/CPF/CNPJ]])=14),relatorio_Ananindeua3[[#This Row],[CIF/CPF/CNPJ]],relatorio_Ananindeua3[[#This Row],[Coluna2]])</f>
        <v>54952077000190</v>
      </c>
      <c r="L8869" s="17" t="str">
        <f t="shared" si="139"/>
        <v>549******90</v>
      </c>
    </row>
    <row r="8870" spans="1:12" x14ac:dyDescent="0.25">
      <c r="A8870" s="29" t="s">
        <v>15976</v>
      </c>
      <c r="B8870" s="29" t="s">
        <v>15977</v>
      </c>
      <c r="C8870" s="29" t="s">
        <v>32</v>
      </c>
      <c r="D8870" s="24" t="s">
        <v>15978</v>
      </c>
      <c r="E8870" s="25" t="s">
        <v>13537</v>
      </c>
      <c r="F8870" s="30" t="s">
        <v>16</v>
      </c>
      <c r="G8870" s="30" t="s">
        <v>14</v>
      </c>
      <c r="H8870" s="23">
        <v>0</v>
      </c>
      <c r="I8870" s="27" t="s">
        <v>13539</v>
      </c>
      <c r="J8870" s="28" t="s">
        <v>13538</v>
      </c>
      <c r="K8870" s="17" t="str">
        <f>IF((LEN(relatorio_Ananindeua3[[#This Row],[CIF/CPF/CNPJ]])=14),relatorio_Ananindeua3[[#This Row],[CIF/CPF/CNPJ]],relatorio_Ananindeua3[[#This Row],[Coluna2]])</f>
        <v>54943635000151</v>
      </c>
      <c r="L8870" s="17" t="str">
        <f t="shared" si="139"/>
        <v>549******51</v>
      </c>
    </row>
    <row r="8871" spans="1:12" x14ac:dyDescent="0.25">
      <c r="A8871" s="29" t="s">
        <v>15979</v>
      </c>
      <c r="B8871" s="29" t="s">
        <v>15980</v>
      </c>
      <c r="C8871" s="29" t="s">
        <v>32</v>
      </c>
      <c r="D8871" s="24" t="s">
        <v>15981</v>
      </c>
      <c r="E8871" s="25" t="s">
        <v>13537</v>
      </c>
      <c r="F8871" s="30" t="s">
        <v>16</v>
      </c>
      <c r="G8871" s="30" t="s">
        <v>14</v>
      </c>
      <c r="H8871" s="23">
        <v>0</v>
      </c>
      <c r="I8871" s="27" t="s">
        <v>13539</v>
      </c>
      <c r="J8871" s="28" t="s">
        <v>13538</v>
      </c>
      <c r="K8871" s="17" t="str">
        <f>IF((LEN(relatorio_Ananindeua3[[#This Row],[CIF/CPF/CNPJ]])=14),relatorio_Ananindeua3[[#This Row],[CIF/CPF/CNPJ]],relatorio_Ananindeua3[[#This Row],[Coluna2]])</f>
        <v>54941515000115</v>
      </c>
      <c r="L8871" s="17" t="str">
        <f t="shared" si="139"/>
        <v>549******15</v>
      </c>
    </row>
    <row r="8872" spans="1:12" x14ac:dyDescent="0.25">
      <c r="A8872" s="29" t="s">
        <v>11034</v>
      </c>
      <c r="B8872" s="29" t="s">
        <v>11035</v>
      </c>
      <c r="C8872" s="29" t="s">
        <v>34</v>
      </c>
      <c r="D8872" s="24" t="s">
        <v>15982</v>
      </c>
      <c r="E8872" s="25" t="s">
        <v>13537</v>
      </c>
      <c r="F8872" s="30" t="s">
        <v>16</v>
      </c>
      <c r="G8872" s="30" t="s">
        <v>14</v>
      </c>
      <c r="H8872" s="23">
        <v>0</v>
      </c>
      <c r="I8872" s="27" t="s">
        <v>13539</v>
      </c>
      <c r="J8872" s="28" t="s">
        <v>13538</v>
      </c>
      <c r="K8872" s="17" t="str">
        <f>IF((LEN(relatorio_Ananindeua3[[#This Row],[CIF/CPF/CNPJ]])=14),relatorio_Ananindeua3[[#This Row],[CIF/CPF/CNPJ]],relatorio_Ananindeua3[[#This Row],[Coluna2]])</f>
        <v>53650770000146</v>
      </c>
      <c r="L8872" s="17" t="str">
        <f t="shared" si="139"/>
        <v>536******46</v>
      </c>
    </row>
    <row r="8873" spans="1:12" x14ac:dyDescent="0.25">
      <c r="A8873" s="29" t="s">
        <v>15983</v>
      </c>
      <c r="B8873" s="29" t="s">
        <v>15984</v>
      </c>
      <c r="C8873" s="29" t="s">
        <v>34</v>
      </c>
      <c r="D8873" s="24" t="s">
        <v>15985</v>
      </c>
      <c r="E8873" s="25" t="s">
        <v>13537</v>
      </c>
      <c r="F8873" s="30" t="s">
        <v>16</v>
      </c>
      <c r="G8873" s="30" t="s">
        <v>14</v>
      </c>
      <c r="H8873" s="23">
        <v>0</v>
      </c>
      <c r="I8873" s="27" t="s">
        <v>13539</v>
      </c>
      <c r="J8873" s="28" t="s">
        <v>13538</v>
      </c>
      <c r="K8873" s="17" t="str">
        <f>IF((LEN(relatorio_Ananindeua3[[#This Row],[CIF/CPF/CNPJ]])=14),relatorio_Ananindeua3[[#This Row],[CIF/CPF/CNPJ]],relatorio_Ananindeua3[[#This Row],[Coluna2]])</f>
        <v>49222095000187</v>
      </c>
      <c r="L8873" s="17" t="str">
        <f t="shared" si="139"/>
        <v>492******87</v>
      </c>
    </row>
    <row r="8874" spans="1:12" x14ac:dyDescent="0.25">
      <c r="A8874" s="29" t="s">
        <v>15986</v>
      </c>
      <c r="B8874" s="29" t="s">
        <v>15987</v>
      </c>
      <c r="C8874" s="29" t="s">
        <v>34</v>
      </c>
      <c r="D8874" s="24" t="s">
        <v>15988</v>
      </c>
      <c r="E8874" s="25" t="s">
        <v>13537</v>
      </c>
      <c r="F8874" s="30" t="s">
        <v>16</v>
      </c>
      <c r="G8874" s="30" t="s">
        <v>14</v>
      </c>
      <c r="H8874" s="23">
        <v>0</v>
      </c>
      <c r="I8874" s="27" t="s">
        <v>13539</v>
      </c>
      <c r="J8874" s="28" t="s">
        <v>13538</v>
      </c>
      <c r="K8874" s="17" t="str">
        <f>IF((LEN(relatorio_Ananindeua3[[#This Row],[CIF/CPF/CNPJ]])=14),relatorio_Ananindeua3[[#This Row],[CIF/CPF/CNPJ]],relatorio_Ananindeua3[[#This Row],[Coluna2]])</f>
        <v>45536527000173</v>
      </c>
      <c r="L8874" s="17" t="str">
        <f t="shared" si="139"/>
        <v>455******73</v>
      </c>
    </row>
    <row r="8875" spans="1:12" x14ac:dyDescent="0.25">
      <c r="A8875" s="29" t="s">
        <v>5827</v>
      </c>
      <c r="B8875" s="29" t="s">
        <v>5828</v>
      </c>
      <c r="C8875" s="29" t="s">
        <v>34</v>
      </c>
      <c r="D8875" s="24" t="s">
        <v>15989</v>
      </c>
      <c r="E8875" s="25" t="s">
        <v>13537</v>
      </c>
      <c r="F8875" s="30" t="s">
        <v>16</v>
      </c>
      <c r="G8875" s="30" t="s">
        <v>14</v>
      </c>
      <c r="H8875" s="23">
        <v>0</v>
      </c>
      <c r="I8875" s="27" t="s">
        <v>13539</v>
      </c>
      <c r="J8875" s="28" t="s">
        <v>13538</v>
      </c>
      <c r="K8875" s="17" t="str">
        <f>IF((LEN(relatorio_Ananindeua3[[#This Row],[CIF/CPF/CNPJ]])=14),relatorio_Ananindeua3[[#This Row],[CIF/CPF/CNPJ]],relatorio_Ananindeua3[[#This Row],[Coluna2]])</f>
        <v>43053616000133</v>
      </c>
      <c r="L8875" s="17" t="str">
        <f t="shared" si="139"/>
        <v>430******33</v>
      </c>
    </row>
    <row r="8876" spans="1:12" x14ac:dyDescent="0.25">
      <c r="A8876" s="29" t="s">
        <v>15990</v>
      </c>
      <c r="B8876" s="29" t="s">
        <v>15991</v>
      </c>
      <c r="C8876" s="29" t="s">
        <v>34</v>
      </c>
      <c r="D8876" s="24" t="s">
        <v>15992</v>
      </c>
      <c r="E8876" s="25" t="s">
        <v>13537</v>
      </c>
      <c r="F8876" s="30" t="s">
        <v>16</v>
      </c>
      <c r="G8876" s="30" t="s">
        <v>14</v>
      </c>
      <c r="H8876" s="23">
        <v>0</v>
      </c>
      <c r="I8876" s="27" t="s">
        <v>13539</v>
      </c>
      <c r="J8876" s="28" t="s">
        <v>13538</v>
      </c>
      <c r="K8876" s="17" t="str">
        <f>IF((LEN(relatorio_Ananindeua3[[#This Row],[CIF/CPF/CNPJ]])=14),relatorio_Ananindeua3[[#This Row],[CIF/CPF/CNPJ]],relatorio_Ananindeua3[[#This Row],[Coluna2]])</f>
        <v>45608851000150</v>
      </c>
      <c r="L8876" s="17" t="str">
        <f t="shared" si="139"/>
        <v>456******50</v>
      </c>
    </row>
    <row r="8877" spans="1:12" x14ac:dyDescent="0.25">
      <c r="A8877" s="29" t="s">
        <v>15993</v>
      </c>
      <c r="B8877" s="29" t="s">
        <v>15994</v>
      </c>
      <c r="C8877" s="29" t="s">
        <v>32</v>
      </c>
      <c r="D8877" s="24" t="s">
        <v>15995</v>
      </c>
      <c r="E8877" s="25" t="s">
        <v>13537</v>
      </c>
      <c r="F8877" s="30" t="s">
        <v>16</v>
      </c>
      <c r="G8877" s="30" t="s">
        <v>14</v>
      </c>
      <c r="H8877" s="23">
        <v>0</v>
      </c>
      <c r="I8877" s="27" t="s">
        <v>13539</v>
      </c>
      <c r="J8877" s="28" t="s">
        <v>13538</v>
      </c>
      <c r="K8877" s="17" t="str">
        <f>IF((LEN(relatorio_Ananindeua3[[#This Row],[CIF/CPF/CNPJ]])=14),relatorio_Ananindeua3[[#This Row],[CIF/CPF/CNPJ]],relatorio_Ananindeua3[[#This Row],[Coluna2]])</f>
        <v>54947978000194</v>
      </c>
      <c r="L8877" s="17" t="str">
        <f t="shared" si="139"/>
        <v>549******94</v>
      </c>
    </row>
    <row r="8878" spans="1:12" x14ac:dyDescent="0.25">
      <c r="A8878" s="29" t="s">
        <v>15996</v>
      </c>
      <c r="B8878" s="29" t="s">
        <v>15997</v>
      </c>
      <c r="C8878" s="29" t="s">
        <v>32</v>
      </c>
      <c r="D8878" s="24" t="s">
        <v>15998</v>
      </c>
      <c r="E8878" s="25" t="s">
        <v>13537</v>
      </c>
      <c r="F8878" s="30" t="s">
        <v>16</v>
      </c>
      <c r="G8878" s="30" t="s">
        <v>14</v>
      </c>
      <c r="H8878" s="23">
        <v>0</v>
      </c>
      <c r="I8878" s="27" t="s">
        <v>13539</v>
      </c>
      <c r="J8878" s="28" t="s">
        <v>13538</v>
      </c>
      <c r="K8878" s="17" t="str">
        <f>IF((LEN(relatorio_Ananindeua3[[#This Row],[CIF/CPF/CNPJ]])=14),relatorio_Ananindeua3[[#This Row],[CIF/CPF/CNPJ]],relatorio_Ananindeua3[[#This Row],[Coluna2]])</f>
        <v>54948020000118</v>
      </c>
      <c r="L8878" s="17" t="str">
        <f t="shared" si="139"/>
        <v>549******18</v>
      </c>
    </row>
    <row r="8879" spans="1:12" x14ac:dyDescent="0.25">
      <c r="A8879" s="29" t="s">
        <v>15999</v>
      </c>
      <c r="B8879" s="29" t="s">
        <v>16000</v>
      </c>
      <c r="C8879" s="29" t="s">
        <v>32</v>
      </c>
      <c r="D8879" s="24" t="s">
        <v>16001</v>
      </c>
      <c r="E8879" s="25" t="s">
        <v>13537</v>
      </c>
      <c r="F8879" s="30" t="s">
        <v>16</v>
      </c>
      <c r="G8879" s="30" t="s">
        <v>14</v>
      </c>
      <c r="H8879" s="23">
        <v>0</v>
      </c>
      <c r="I8879" s="27" t="s">
        <v>13539</v>
      </c>
      <c r="J8879" s="28" t="s">
        <v>13538</v>
      </c>
      <c r="K8879" s="17" t="str">
        <f>IF((LEN(relatorio_Ananindeua3[[#This Row],[CIF/CPF/CNPJ]])=14),relatorio_Ananindeua3[[#This Row],[CIF/CPF/CNPJ]],relatorio_Ananindeua3[[#This Row],[Coluna2]])</f>
        <v>54946535000189</v>
      </c>
      <c r="L8879" s="17" t="str">
        <f t="shared" si="139"/>
        <v>549******89</v>
      </c>
    </row>
    <row r="8880" spans="1:12" x14ac:dyDescent="0.25">
      <c r="A8880" s="29" t="s">
        <v>16002</v>
      </c>
      <c r="B8880" s="29" t="s">
        <v>16003</v>
      </c>
      <c r="C8880" s="29" t="s">
        <v>34</v>
      </c>
      <c r="D8880" s="24" t="s">
        <v>16004</v>
      </c>
      <c r="E8880" s="25" t="s">
        <v>13537</v>
      </c>
      <c r="F8880" s="30" t="s">
        <v>16</v>
      </c>
      <c r="G8880" s="30" t="s">
        <v>14</v>
      </c>
      <c r="H8880" s="23">
        <v>0</v>
      </c>
      <c r="I8880" s="27" t="s">
        <v>13539</v>
      </c>
      <c r="J8880" s="28" t="s">
        <v>13538</v>
      </c>
      <c r="K8880" s="17" t="str">
        <f>IF((LEN(relatorio_Ananindeua3[[#This Row],[CIF/CPF/CNPJ]])=14),relatorio_Ananindeua3[[#This Row],[CIF/CPF/CNPJ]],relatorio_Ananindeua3[[#This Row],[Coluna2]])</f>
        <v>12757487000130</v>
      </c>
      <c r="L8880" s="17" t="str">
        <f t="shared" si="139"/>
        <v>127******30</v>
      </c>
    </row>
    <row r="8881" spans="1:12" x14ac:dyDescent="0.25">
      <c r="A8881" s="29" t="s">
        <v>16005</v>
      </c>
      <c r="B8881" s="29" t="s">
        <v>16006</v>
      </c>
      <c r="C8881" s="29" t="s">
        <v>32</v>
      </c>
      <c r="D8881" s="24" t="s">
        <v>16007</v>
      </c>
      <c r="E8881" s="25" t="s">
        <v>13537</v>
      </c>
      <c r="F8881" s="30" t="s">
        <v>16</v>
      </c>
      <c r="G8881" s="30" t="s">
        <v>14</v>
      </c>
      <c r="H8881" s="23">
        <v>0</v>
      </c>
      <c r="I8881" s="27" t="s">
        <v>13539</v>
      </c>
      <c r="J8881" s="28" t="s">
        <v>13538</v>
      </c>
      <c r="K8881" s="17" t="str">
        <f>IF((LEN(relatorio_Ananindeua3[[#This Row],[CIF/CPF/CNPJ]])=14),relatorio_Ananindeua3[[#This Row],[CIF/CPF/CNPJ]],relatorio_Ananindeua3[[#This Row],[Coluna2]])</f>
        <v>54951036000180</v>
      </c>
      <c r="L8881" s="17" t="str">
        <f t="shared" si="139"/>
        <v>549******80</v>
      </c>
    </row>
    <row r="8882" spans="1:12" x14ac:dyDescent="0.25">
      <c r="A8882" s="29" t="s">
        <v>16008</v>
      </c>
      <c r="B8882" s="29" t="s">
        <v>16009</v>
      </c>
      <c r="C8882" s="29" t="s">
        <v>32</v>
      </c>
      <c r="D8882" s="24" t="s">
        <v>16010</v>
      </c>
      <c r="E8882" s="25" t="s">
        <v>13537</v>
      </c>
      <c r="F8882" s="30" t="s">
        <v>16</v>
      </c>
      <c r="G8882" s="30" t="s">
        <v>14</v>
      </c>
      <c r="H8882" s="23">
        <v>0</v>
      </c>
      <c r="I8882" s="27" t="s">
        <v>13539</v>
      </c>
      <c r="J8882" s="28" t="s">
        <v>13538</v>
      </c>
      <c r="K8882" s="17" t="str">
        <f>IF((LEN(relatorio_Ananindeua3[[#This Row],[CIF/CPF/CNPJ]])=14),relatorio_Ananindeua3[[#This Row],[CIF/CPF/CNPJ]],relatorio_Ananindeua3[[#This Row],[Coluna2]])</f>
        <v>54951963000108</v>
      </c>
      <c r="L8882" s="17" t="str">
        <f t="shared" si="139"/>
        <v>549******08</v>
      </c>
    </row>
    <row r="8883" spans="1:12" x14ac:dyDescent="0.25">
      <c r="A8883" s="29" t="s">
        <v>16011</v>
      </c>
      <c r="B8883" s="29" t="s">
        <v>16012</v>
      </c>
      <c r="C8883" s="29" t="s">
        <v>32</v>
      </c>
      <c r="D8883" s="24" t="s">
        <v>16013</v>
      </c>
      <c r="E8883" s="25" t="s">
        <v>13537</v>
      </c>
      <c r="F8883" s="30" t="s">
        <v>16</v>
      </c>
      <c r="G8883" s="30" t="s">
        <v>14</v>
      </c>
      <c r="H8883" s="23">
        <v>0</v>
      </c>
      <c r="I8883" s="27" t="s">
        <v>13539</v>
      </c>
      <c r="J8883" s="28" t="s">
        <v>13538</v>
      </c>
      <c r="K8883" s="17" t="str">
        <f>IF((LEN(relatorio_Ananindeua3[[#This Row],[CIF/CPF/CNPJ]])=14),relatorio_Ananindeua3[[#This Row],[CIF/CPF/CNPJ]],relatorio_Ananindeua3[[#This Row],[Coluna2]])</f>
        <v>54946214000184</v>
      </c>
      <c r="L8883" s="17" t="str">
        <f t="shared" si="139"/>
        <v>549******84</v>
      </c>
    </row>
    <row r="8884" spans="1:12" x14ac:dyDescent="0.25">
      <c r="A8884" s="29" t="s">
        <v>16014</v>
      </c>
      <c r="B8884" s="29" t="s">
        <v>16015</v>
      </c>
      <c r="C8884" s="29" t="s">
        <v>34</v>
      </c>
      <c r="D8884" s="24" t="s">
        <v>16016</v>
      </c>
      <c r="E8884" s="25" t="s">
        <v>13537</v>
      </c>
      <c r="F8884" s="30" t="s">
        <v>16</v>
      </c>
      <c r="G8884" s="30" t="s">
        <v>14</v>
      </c>
      <c r="H8884" s="23">
        <v>0</v>
      </c>
      <c r="I8884" s="27" t="s">
        <v>13539</v>
      </c>
      <c r="J8884" s="28" t="s">
        <v>13538</v>
      </c>
      <c r="K8884" s="17" t="str">
        <f>IF((LEN(relatorio_Ananindeua3[[#This Row],[CIF/CPF/CNPJ]])=14),relatorio_Ananindeua3[[#This Row],[CIF/CPF/CNPJ]],relatorio_Ananindeua3[[#This Row],[Coluna2]])</f>
        <v>54941628000110</v>
      </c>
      <c r="L8884" s="17" t="str">
        <f t="shared" si="139"/>
        <v>549******10</v>
      </c>
    </row>
    <row r="8885" spans="1:12" x14ac:dyDescent="0.25">
      <c r="A8885" s="29" t="s">
        <v>16017</v>
      </c>
      <c r="B8885" s="29" t="s">
        <v>16018</v>
      </c>
      <c r="C8885" s="29" t="s">
        <v>32</v>
      </c>
      <c r="D8885" s="24" t="s">
        <v>16019</v>
      </c>
      <c r="E8885" s="25" t="s">
        <v>13537</v>
      </c>
      <c r="F8885" s="30" t="s">
        <v>16</v>
      </c>
      <c r="G8885" s="30" t="s">
        <v>14</v>
      </c>
      <c r="H8885" s="23">
        <v>0</v>
      </c>
      <c r="I8885" s="27" t="s">
        <v>13539</v>
      </c>
      <c r="J8885" s="28" t="s">
        <v>13538</v>
      </c>
      <c r="K8885" s="17" t="str">
        <f>IF((LEN(relatorio_Ananindeua3[[#This Row],[CIF/CPF/CNPJ]])=14),relatorio_Ananindeua3[[#This Row],[CIF/CPF/CNPJ]],relatorio_Ananindeua3[[#This Row],[Coluna2]])</f>
        <v>54940658000102</v>
      </c>
      <c r="L8885" s="17" t="str">
        <f t="shared" si="139"/>
        <v>549******02</v>
      </c>
    </row>
    <row r="8886" spans="1:12" x14ac:dyDescent="0.25">
      <c r="A8886" s="29" t="s">
        <v>15559</v>
      </c>
      <c r="B8886" s="29" t="s">
        <v>15560</v>
      </c>
      <c r="C8886" s="29" t="s">
        <v>34</v>
      </c>
      <c r="D8886" s="24" t="s">
        <v>16020</v>
      </c>
      <c r="E8886" s="25" t="s">
        <v>13537</v>
      </c>
      <c r="F8886" s="30" t="s">
        <v>16</v>
      </c>
      <c r="G8886" s="30" t="s">
        <v>14</v>
      </c>
      <c r="H8886" s="23">
        <v>0</v>
      </c>
      <c r="I8886" s="27" t="s">
        <v>13539</v>
      </c>
      <c r="J8886" s="28" t="s">
        <v>13538</v>
      </c>
      <c r="K8886" s="17" t="str">
        <f>IF((LEN(relatorio_Ananindeua3[[#This Row],[CIF/CPF/CNPJ]])=14),relatorio_Ananindeua3[[#This Row],[CIF/CPF/CNPJ]],relatorio_Ananindeua3[[#This Row],[Coluna2]])</f>
        <v>54879025000136</v>
      </c>
      <c r="L8886" s="17" t="str">
        <f t="shared" si="139"/>
        <v>548******36</v>
      </c>
    </row>
    <row r="8887" spans="1:12" x14ac:dyDescent="0.25">
      <c r="A8887" s="29" t="s">
        <v>16021</v>
      </c>
      <c r="B8887" s="29" t="s">
        <v>16022</v>
      </c>
      <c r="C8887" s="29" t="s">
        <v>32</v>
      </c>
      <c r="D8887" s="24" t="s">
        <v>16023</v>
      </c>
      <c r="E8887" s="25" t="s">
        <v>13537</v>
      </c>
      <c r="F8887" s="30" t="s">
        <v>16</v>
      </c>
      <c r="G8887" s="30" t="s">
        <v>14</v>
      </c>
      <c r="H8887" s="23">
        <v>0</v>
      </c>
      <c r="I8887" s="27" t="s">
        <v>13539</v>
      </c>
      <c r="J8887" s="28" t="s">
        <v>13538</v>
      </c>
      <c r="K8887" s="17" t="str">
        <f>IF((LEN(relatorio_Ananindeua3[[#This Row],[CIF/CPF/CNPJ]])=14),relatorio_Ananindeua3[[#This Row],[CIF/CPF/CNPJ]],relatorio_Ananindeua3[[#This Row],[Coluna2]])</f>
        <v>54953097000186</v>
      </c>
      <c r="L8887" s="17" t="str">
        <f t="shared" si="139"/>
        <v>549******86</v>
      </c>
    </row>
    <row r="8888" spans="1:12" x14ac:dyDescent="0.25">
      <c r="A8888" s="29" t="s">
        <v>16024</v>
      </c>
      <c r="B8888" s="29" t="s">
        <v>16025</v>
      </c>
      <c r="C8888" s="29" t="s">
        <v>32</v>
      </c>
      <c r="D8888" s="24" t="s">
        <v>16026</v>
      </c>
      <c r="E8888" s="25" t="s">
        <v>13537</v>
      </c>
      <c r="F8888" s="30" t="s">
        <v>16</v>
      </c>
      <c r="G8888" s="30" t="s">
        <v>14</v>
      </c>
      <c r="H8888" s="23">
        <v>0</v>
      </c>
      <c r="I8888" s="27" t="s">
        <v>13539</v>
      </c>
      <c r="J8888" s="28" t="s">
        <v>13538</v>
      </c>
      <c r="K8888" s="17" t="str">
        <f>IF((LEN(relatorio_Ananindeua3[[#This Row],[CIF/CPF/CNPJ]])=14),relatorio_Ananindeua3[[#This Row],[CIF/CPF/CNPJ]],relatorio_Ananindeua3[[#This Row],[Coluna2]])</f>
        <v>54943221000122</v>
      </c>
      <c r="L8888" s="17" t="str">
        <f t="shared" si="139"/>
        <v>549******22</v>
      </c>
    </row>
    <row r="8889" spans="1:12" x14ac:dyDescent="0.25">
      <c r="A8889" s="29" t="s">
        <v>16027</v>
      </c>
      <c r="B8889" s="29" t="s">
        <v>16028</v>
      </c>
      <c r="C8889" s="29" t="s">
        <v>34</v>
      </c>
      <c r="D8889" s="24" t="s">
        <v>16029</v>
      </c>
      <c r="E8889" s="25" t="s">
        <v>13537</v>
      </c>
      <c r="F8889" s="30" t="s">
        <v>16</v>
      </c>
      <c r="G8889" s="30" t="s">
        <v>14</v>
      </c>
      <c r="H8889" s="23">
        <v>0</v>
      </c>
      <c r="I8889" s="27" t="s">
        <v>13539</v>
      </c>
      <c r="J8889" s="28" t="s">
        <v>13538</v>
      </c>
      <c r="K8889" s="17" t="str">
        <f>IF((LEN(relatorio_Ananindeua3[[#This Row],[CIF/CPF/CNPJ]])=14),relatorio_Ananindeua3[[#This Row],[CIF/CPF/CNPJ]],relatorio_Ananindeua3[[#This Row],[Coluna2]])</f>
        <v>38480189000130</v>
      </c>
      <c r="L8889" s="17" t="str">
        <f t="shared" si="139"/>
        <v>384******30</v>
      </c>
    </row>
    <row r="8890" spans="1:12" x14ac:dyDescent="0.25">
      <c r="A8890" s="29" t="s">
        <v>16030</v>
      </c>
      <c r="B8890" s="29" t="s">
        <v>16031</v>
      </c>
      <c r="C8890" s="29" t="s">
        <v>34</v>
      </c>
      <c r="D8890" s="24" t="s">
        <v>16032</v>
      </c>
      <c r="E8890" s="25" t="s">
        <v>13537</v>
      </c>
      <c r="F8890" s="30" t="s">
        <v>16</v>
      </c>
      <c r="G8890" s="30" t="s">
        <v>14</v>
      </c>
      <c r="H8890" s="23">
        <v>0</v>
      </c>
      <c r="I8890" s="27" t="s">
        <v>13539</v>
      </c>
      <c r="J8890" s="28" t="s">
        <v>13538</v>
      </c>
      <c r="K8890" s="17" t="str">
        <f>IF((LEN(relatorio_Ananindeua3[[#This Row],[CIF/CPF/CNPJ]])=14),relatorio_Ananindeua3[[#This Row],[CIF/CPF/CNPJ]],relatorio_Ananindeua3[[#This Row],[Coluna2]])</f>
        <v>35889475000165</v>
      </c>
      <c r="L8890" s="17" t="str">
        <f t="shared" si="139"/>
        <v>358******65</v>
      </c>
    </row>
    <row r="8891" spans="1:12" x14ac:dyDescent="0.25">
      <c r="A8891" s="29" t="s">
        <v>16033</v>
      </c>
      <c r="B8891" s="29" t="s">
        <v>16034</v>
      </c>
      <c r="C8891" s="29" t="s">
        <v>32</v>
      </c>
      <c r="D8891" s="24" t="s">
        <v>16035</v>
      </c>
      <c r="E8891" s="25" t="s">
        <v>13537</v>
      </c>
      <c r="F8891" s="30" t="s">
        <v>16</v>
      </c>
      <c r="G8891" s="30" t="s">
        <v>14</v>
      </c>
      <c r="H8891" s="23">
        <v>0</v>
      </c>
      <c r="I8891" s="27" t="s">
        <v>13539</v>
      </c>
      <c r="J8891" s="28" t="s">
        <v>13538</v>
      </c>
      <c r="K8891" s="17" t="str">
        <f>IF((LEN(relatorio_Ananindeua3[[#This Row],[CIF/CPF/CNPJ]])=14),relatorio_Ananindeua3[[#This Row],[CIF/CPF/CNPJ]],relatorio_Ananindeua3[[#This Row],[Coluna2]])</f>
        <v>54945211000126</v>
      </c>
      <c r="L8891" s="17" t="str">
        <f t="shared" si="139"/>
        <v>549******26</v>
      </c>
    </row>
    <row r="8892" spans="1:12" x14ac:dyDescent="0.25">
      <c r="A8892" s="29" t="s">
        <v>9661</v>
      </c>
      <c r="B8892" s="29" t="s">
        <v>9662</v>
      </c>
      <c r="C8892" s="29" t="s">
        <v>34</v>
      </c>
      <c r="D8892" s="24" t="s">
        <v>16036</v>
      </c>
      <c r="E8892" s="25" t="s">
        <v>13537</v>
      </c>
      <c r="F8892" s="30" t="s">
        <v>16</v>
      </c>
      <c r="G8892" s="30" t="s">
        <v>14</v>
      </c>
      <c r="H8892" s="23">
        <v>0</v>
      </c>
      <c r="I8892" s="27" t="s">
        <v>13539</v>
      </c>
      <c r="J8892" s="28" t="s">
        <v>13538</v>
      </c>
      <c r="K8892" s="17" t="str">
        <f>IF((LEN(relatorio_Ananindeua3[[#This Row],[CIF/CPF/CNPJ]])=14),relatorio_Ananindeua3[[#This Row],[CIF/CPF/CNPJ]],relatorio_Ananindeua3[[#This Row],[Coluna2]])</f>
        <v>51920826000100</v>
      </c>
      <c r="L8892" s="17" t="str">
        <f t="shared" si="139"/>
        <v>519******00</v>
      </c>
    </row>
    <row r="8893" spans="1:12" x14ac:dyDescent="0.25">
      <c r="A8893" s="29" t="s">
        <v>16037</v>
      </c>
      <c r="B8893" s="29" t="s">
        <v>16038</v>
      </c>
      <c r="C8893" s="29" t="s">
        <v>34</v>
      </c>
      <c r="D8893" s="24" t="s">
        <v>16039</v>
      </c>
      <c r="E8893" s="25" t="s">
        <v>13537</v>
      </c>
      <c r="F8893" s="30" t="s">
        <v>16</v>
      </c>
      <c r="G8893" s="30" t="s">
        <v>14</v>
      </c>
      <c r="H8893" s="23">
        <v>0</v>
      </c>
      <c r="I8893" s="27" t="s">
        <v>13539</v>
      </c>
      <c r="J8893" s="28" t="s">
        <v>13538</v>
      </c>
      <c r="K8893" s="17" t="str">
        <f>IF((LEN(relatorio_Ananindeua3[[#This Row],[CIF/CPF/CNPJ]])=14),relatorio_Ananindeua3[[#This Row],[CIF/CPF/CNPJ]],relatorio_Ananindeua3[[#This Row],[Coluna2]])</f>
        <v>40093432000109</v>
      </c>
      <c r="L8893" s="17" t="str">
        <f t="shared" si="139"/>
        <v>400******09</v>
      </c>
    </row>
    <row r="8894" spans="1:12" x14ac:dyDescent="0.25">
      <c r="A8894" s="29" t="s">
        <v>16040</v>
      </c>
      <c r="B8894" s="29" t="s">
        <v>16041</v>
      </c>
      <c r="C8894" s="29" t="s">
        <v>32</v>
      </c>
      <c r="D8894" s="24" t="s">
        <v>16042</v>
      </c>
      <c r="E8894" s="25" t="s">
        <v>13537</v>
      </c>
      <c r="F8894" s="30" t="s">
        <v>16</v>
      </c>
      <c r="G8894" s="30" t="s">
        <v>14</v>
      </c>
      <c r="H8894" s="23">
        <v>0</v>
      </c>
      <c r="I8894" s="27" t="s">
        <v>13539</v>
      </c>
      <c r="J8894" s="28" t="s">
        <v>13538</v>
      </c>
      <c r="K8894" s="17" t="str">
        <f>IF((LEN(relatorio_Ananindeua3[[#This Row],[CIF/CPF/CNPJ]])=14),relatorio_Ananindeua3[[#This Row],[CIF/CPF/CNPJ]],relatorio_Ananindeua3[[#This Row],[Coluna2]])</f>
        <v>54945455000109</v>
      </c>
      <c r="L8894" s="17" t="str">
        <f t="shared" si="139"/>
        <v>549******09</v>
      </c>
    </row>
    <row r="8895" spans="1:12" x14ac:dyDescent="0.25">
      <c r="A8895" s="29" t="s">
        <v>16043</v>
      </c>
      <c r="B8895" s="29" t="s">
        <v>16044</v>
      </c>
      <c r="C8895" s="29" t="s">
        <v>34</v>
      </c>
      <c r="D8895" s="24" t="s">
        <v>16045</v>
      </c>
      <c r="E8895" s="25" t="s">
        <v>13537</v>
      </c>
      <c r="F8895" s="30" t="s">
        <v>16</v>
      </c>
      <c r="G8895" s="30" t="s">
        <v>14</v>
      </c>
      <c r="H8895" s="23">
        <v>0</v>
      </c>
      <c r="I8895" s="27" t="s">
        <v>13539</v>
      </c>
      <c r="J8895" s="28" t="s">
        <v>13538</v>
      </c>
      <c r="K8895" s="17" t="str">
        <f>IF((LEN(relatorio_Ananindeua3[[#This Row],[CIF/CPF/CNPJ]])=14),relatorio_Ananindeua3[[#This Row],[CIF/CPF/CNPJ]],relatorio_Ananindeua3[[#This Row],[Coluna2]])</f>
        <v>44954411000191</v>
      </c>
      <c r="L8895" s="17" t="str">
        <f t="shared" si="139"/>
        <v>449******91</v>
      </c>
    </row>
    <row r="8896" spans="1:12" x14ac:dyDescent="0.25">
      <c r="A8896" s="29" t="s">
        <v>16046</v>
      </c>
      <c r="B8896" s="29" t="s">
        <v>16047</v>
      </c>
      <c r="C8896" s="29" t="s">
        <v>34</v>
      </c>
      <c r="D8896" s="24" t="s">
        <v>16048</v>
      </c>
      <c r="E8896" s="25" t="s">
        <v>13537</v>
      </c>
      <c r="F8896" s="30" t="s">
        <v>16</v>
      </c>
      <c r="G8896" s="30" t="s">
        <v>14</v>
      </c>
      <c r="H8896" s="23">
        <v>0</v>
      </c>
      <c r="I8896" s="27" t="s">
        <v>13539</v>
      </c>
      <c r="J8896" s="28" t="s">
        <v>13538</v>
      </c>
      <c r="K8896" s="17" t="str">
        <f>IF((LEN(relatorio_Ananindeua3[[#This Row],[CIF/CPF/CNPJ]])=14),relatorio_Ananindeua3[[#This Row],[CIF/CPF/CNPJ]],relatorio_Ananindeua3[[#This Row],[Coluna2]])</f>
        <v>43604687000187</v>
      </c>
      <c r="L8896" s="17" t="str">
        <f t="shared" si="139"/>
        <v>436******87</v>
      </c>
    </row>
    <row r="8897" spans="1:12" x14ac:dyDescent="0.25">
      <c r="A8897" s="29" t="s">
        <v>16049</v>
      </c>
      <c r="B8897" s="29" t="s">
        <v>16050</v>
      </c>
      <c r="C8897" s="29" t="s">
        <v>32</v>
      </c>
      <c r="D8897" s="24" t="s">
        <v>16051</v>
      </c>
      <c r="E8897" s="25" t="s">
        <v>13537</v>
      </c>
      <c r="F8897" s="30" t="s">
        <v>16</v>
      </c>
      <c r="G8897" s="30" t="s">
        <v>14</v>
      </c>
      <c r="H8897" s="23">
        <v>0</v>
      </c>
      <c r="I8897" s="27" t="s">
        <v>13539</v>
      </c>
      <c r="J8897" s="28" t="s">
        <v>13538</v>
      </c>
      <c r="K8897" s="17" t="str">
        <f>IF((LEN(relatorio_Ananindeua3[[#This Row],[CIF/CPF/CNPJ]])=14),relatorio_Ananindeua3[[#This Row],[CIF/CPF/CNPJ]],relatorio_Ananindeua3[[#This Row],[Coluna2]])</f>
        <v>54943265000152</v>
      </c>
      <c r="L8897" s="17" t="str">
        <f t="shared" si="139"/>
        <v>549******52</v>
      </c>
    </row>
    <row r="8898" spans="1:12" x14ac:dyDescent="0.25">
      <c r="A8898" s="29" t="s">
        <v>16014</v>
      </c>
      <c r="B8898" s="29" t="s">
        <v>16015</v>
      </c>
      <c r="C8898" s="29" t="s">
        <v>32</v>
      </c>
      <c r="D8898" s="24" t="s">
        <v>16052</v>
      </c>
      <c r="E8898" s="25" t="s">
        <v>13537</v>
      </c>
      <c r="F8898" s="30" t="s">
        <v>16</v>
      </c>
      <c r="G8898" s="30" t="s">
        <v>14</v>
      </c>
      <c r="H8898" s="23">
        <v>0</v>
      </c>
      <c r="I8898" s="27" t="s">
        <v>13539</v>
      </c>
      <c r="J8898" s="28" t="s">
        <v>13538</v>
      </c>
      <c r="K8898" s="17" t="str">
        <f>IF((LEN(relatorio_Ananindeua3[[#This Row],[CIF/CPF/CNPJ]])=14),relatorio_Ananindeua3[[#This Row],[CIF/CPF/CNPJ]],relatorio_Ananindeua3[[#This Row],[Coluna2]])</f>
        <v>54941628000110</v>
      </c>
      <c r="L8898" s="17" t="str">
        <f t="shared" si="139"/>
        <v>549******10</v>
      </c>
    </row>
    <row r="8899" spans="1:12" x14ac:dyDescent="0.25">
      <c r="A8899" s="29" t="s">
        <v>11634</v>
      </c>
      <c r="B8899" s="29" t="s">
        <v>11635</v>
      </c>
      <c r="C8899" s="29" t="s">
        <v>34</v>
      </c>
      <c r="D8899" s="24" t="s">
        <v>16053</v>
      </c>
      <c r="E8899" s="25" t="s">
        <v>13537</v>
      </c>
      <c r="F8899" s="30" t="s">
        <v>16</v>
      </c>
      <c r="G8899" s="30" t="s">
        <v>14</v>
      </c>
      <c r="H8899" s="23">
        <v>0</v>
      </c>
      <c r="I8899" s="27" t="s">
        <v>13539</v>
      </c>
      <c r="J8899" s="28" t="s">
        <v>13538</v>
      </c>
      <c r="K8899" s="17" t="str">
        <f>IF((LEN(relatorio_Ananindeua3[[#This Row],[CIF/CPF/CNPJ]])=14),relatorio_Ananindeua3[[#This Row],[CIF/CPF/CNPJ]],relatorio_Ananindeua3[[#This Row],[Coluna2]])</f>
        <v>53883704000116</v>
      </c>
      <c r="L8899" s="17" t="str">
        <f t="shared" si="139"/>
        <v>538******16</v>
      </c>
    </row>
    <row r="8900" spans="1:12" x14ac:dyDescent="0.25">
      <c r="A8900" s="29" t="s">
        <v>5378</v>
      </c>
      <c r="B8900" s="29" t="s">
        <v>5379</v>
      </c>
      <c r="C8900" s="29" t="s">
        <v>34</v>
      </c>
      <c r="D8900" s="24" t="s">
        <v>16054</v>
      </c>
      <c r="E8900" s="25" t="s">
        <v>13537</v>
      </c>
      <c r="F8900" s="30" t="s">
        <v>16</v>
      </c>
      <c r="G8900" s="30" t="s">
        <v>14</v>
      </c>
      <c r="H8900" s="23">
        <v>0</v>
      </c>
      <c r="I8900" s="27" t="s">
        <v>13539</v>
      </c>
      <c r="J8900" s="28" t="s">
        <v>13538</v>
      </c>
      <c r="K8900" s="17" t="str">
        <f>IF((LEN(relatorio_Ananindeua3[[#This Row],[CIF/CPF/CNPJ]])=14),relatorio_Ananindeua3[[#This Row],[CIF/CPF/CNPJ]],relatorio_Ananindeua3[[#This Row],[Coluna2]])</f>
        <v>41544080000123</v>
      </c>
      <c r="L8900" s="17" t="str">
        <f t="shared" si="139"/>
        <v>415******23</v>
      </c>
    </row>
    <row r="8901" spans="1:12" x14ac:dyDescent="0.25">
      <c r="A8901" s="29" t="s">
        <v>16055</v>
      </c>
      <c r="B8901" s="29" t="s">
        <v>16056</v>
      </c>
      <c r="C8901" s="29" t="s">
        <v>32</v>
      </c>
      <c r="D8901" s="24" t="s">
        <v>16057</v>
      </c>
      <c r="E8901" s="25" t="s">
        <v>13537</v>
      </c>
      <c r="F8901" s="30" t="s">
        <v>16</v>
      </c>
      <c r="G8901" s="30" t="s">
        <v>14</v>
      </c>
      <c r="H8901" s="23">
        <v>0</v>
      </c>
      <c r="I8901" s="27" t="s">
        <v>13539</v>
      </c>
      <c r="J8901" s="28" t="s">
        <v>13538</v>
      </c>
      <c r="K8901" s="17" t="str">
        <f>IF((LEN(relatorio_Ananindeua3[[#This Row],[CIF/CPF/CNPJ]])=14),relatorio_Ananindeua3[[#This Row],[CIF/CPF/CNPJ]],relatorio_Ananindeua3[[#This Row],[Coluna2]])</f>
        <v>54951338000158</v>
      </c>
      <c r="L8901" s="17" t="str">
        <f t="shared" si="139"/>
        <v>549******58</v>
      </c>
    </row>
    <row r="8902" spans="1:12" x14ac:dyDescent="0.25">
      <c r="A8902" s="29" t="s">
        <v>16058</v>
      </c>
      <c r="B8902" s="29" t="s">
        <v>16059</v>
      </c>
      <c r="C8902" s="29" t="s">
        <v>34</v>
      </c>
      <c r="D8902" s="24" t="s">
        <v>16060</v>
      </c>
      <c r="E8902" s="25" t="s">
        <v>13537</v>
      </c>
      <c r="F8902" s="30" t="s">
        <v>16</v>
      </c>
      <c r="G8902" s="30" t="s">
        <v>13496</v>
      </c>
      <c r="H8902" s="23">
        <v>0</v>
      </c>
      <c r="I8902" s="27" t="s">
        <v>13539</v>
      </c>
      <c r="J8902" s="28" t="s">
        <v>13538</v>
      </c>
      <c r="K8902" s="17" t="str">
        <f>IF((LEN(relatorio_Ananindeua3[[#This Row],[CIF/CPF/CNPJ]])=14),relatorio_Ananindeua3[[#This Row],[CIF/CPF/CNPJ]],relatorio_Ananindeua3[[#This Row],[Coluna2]])</f>
        <v>33467301000189</v>
      </c>
      <c r="L8902" s="17" t="str">
        <f t="shared" si="139"/>
        <v>334******89</v>
      </c>
    </row>
    <row r="8903" spans="1:12" x14ac:dyDescent="0.25">
      <c r="A8903" s="29" t="s">
        <v>16061</v>
      </c>
      <c r="B8903" s="29" t="s">
        <v>16062</v>
      </c>
      <c r="C8903" s="29" t="s">
        <v>32</v>
      </c>
      <c r="D8903" s="24" t="s">
        <v>16063</v>
      </c>
      <c r="E8903" s="25" t="s">
        <v>13537</v>
      </c>
      <c r="F8903" s="30" t="s">
        <v>16</v>
      </c>
      <c r="G8903" s="30" t="s">
        <v>14</v>
      </c>
      <c r="H8903" s="23">
        <v>0</v>
      </c>
      <c r="I8903" s="27" t="s">
        <v>13539</v>
      </c>
      <c r="J8903" s="28" t="s">
        <v>13538</v>
      </c>
      <c r="K8903" s="17" t="str">
        <f>IF((LEN(relatorio_Ananindeua3[[#This Row],[CIF/CPF/CNPJ]])=14),relatorio_Ananindeua3[[#This Row],[CIF/CPF/CNPJ]],relatorio_Ananindeua3[[#This Row],[Coluna2]])</f>
        <v>54867760000120</v>
      </c>
      <c r="L8903" s="17" t="str">
        <f t="shared" si="139"/>
        <v>548******20</v>
      </c>
    </row>
    <row r="8904" spans="1:12" x14ac:dyDescent="0.25">
      <c r="A8904" s="29" t="s">
        <v>16064</v>
      </c>
      <c r="B8904" s="29" t="s">
        <v>16065</v>
      </c>
      <c r="C8904" s="29" t="s">
        <v>34</v>
      </c>
      <c r="D8904" s="24" t="s">
        <v>16066</v>
      </c>
      <c r="E8904" s="25" t="s">
        <v>13537</v>
      </c>
      <c r="F8904" s="30" t="s">
        <v>16</v>
      </c>
      <c r="G8904" s="30" t="s">
        <v>13496</v>
      </c>
      <c r="H8904" s="23">
        <v>0</v>
      </c>
      <c r="I8904" s="27" t="s">
        <v>13539</v>
      </c>
      <c r="J8904" s="28" t="s">
        <v>13538</v>
      </c>
      <c r="K8904" s="17" t="str">
        <f>IF((LEN(relatorio_Ananindeua3[[#This Row],[CIF/CPF/CNPJ]])=14),relatorio_Ananindeua3[[#This Row],[CIF/CPF/CNPJ]],relatorio_Ananindeua3[[#This Row],[Coluna2]])</f>
        <v>43155690000160</v>
      </c>
      <c r="L8904" s="17" t="str">
        <f t="shared" si="139"/>
        <v>431******60</v>
      </c>
    </row>
    <row r="8905" spans="1:12" x14ac:dyDescent="0.25">
      <c r="A8905" s="23" t="s">
        <v>13467</v>
      </c>
      <c r="B8905" s="23" t="s">
        <v>13466</v>
      </c>
      <c r="C8905" s="23" t="s">
        <v>21</v>
      </c>
      <c r="D8905" s="24">
        <v>45414</v>
      </c>
      <c r="E8905" s="23" t="s">
        <v>16067</v>
      </c>
      <c r="F8905" s="26" t="s">
        <v>19</v>
      </c>
      <c r="G8905" s="26" t="s">
        <v>13496</v>
      </c>
      <c r="H8905" s="23">
        <v>0</v>
      </c>
      <c r="I8905" s="23"/>
      <c r="J8905" s="28">
        <v>1107.27</v>
      </c>
    </row>
    <row r="8906" spans="1:12" x14ac:dyDescent="0.25">
      <c r="A8906" s="23" t="s">
        <v>13490</v>
      </c>
      <c r="B8906" s="23" t="s">
        <v>13491</v>
      </c>
      <c r="C8906" s="23" t="s">
        <v>20</v>
      </c>
      <c r="D8906" s="24">
        <v>45414</v>
      </c>
      <c r="E8906" s="23" t="s">
        <v>16067</v>
      </c>
      <c r="F8906" s="26" t="s">
        <v>19</v>
      </c>
      <c r="G8906" s="26" t="s">
        <v>13496</v>
      </c>
      <c r="H8906" s="23">
        <v>0</v>
      </c>
      <c r="I8906" s="23"/>
      <c r="J8906" s="28">
        <v>147.53</v>
      </c>
    </row>
    <row r="8907" spans="1:12" x14ac:dyDescent="0.25">
      <c r="A8907" s="23" t="s">
        <v>16068</v>
      </c>
      <c r="B8907" s="23" t="s">
        <v>16069</v>
      </c>
      <c r="C8907" s="23" t="s">
        <v>32</v>
      </c>
      <c r="D8907" s="24">
        <v>45414.031481481485</v>
      </c>
      <c r="E8907" s="23" t="s">
        <v>16067</v>
      </c>
      <c r="F8907" s="26" t="s">
        <v>16</v>
      </c>
      <c r="G8907" s="26" t="s">
        <v>14</v>
      </c>
      <c r="H8907" s="23">
        <v>0</v>
      </c>
      <c r="I8907" s="23"/>
      <c r="J8907" s="28">
        <v>0</v>
      </c>
    </row>
    <row r="8908" spans="1:12" x14ac:dyDescent="0.25">
      <c r="A8908" s="23" t="s">
        <v>16070</v>
      </c>
      <c r="B8908" s="23" t="s">
        <v>16071</v>
      </c>
      <c r="C8908" s="23" t="s">
        <v>32</v>
      </c>
      <c r="D8908" s="24">
        <v>45414.038437499999</v>
      </c>
      <c r="E8908" s="23" t="s">
        <v>16067</v>
      </c>
      <c r="F8908" s="26" t="s">
        <v>16</v>
      </c>
      <c r="G8908" s="26" t="s">
        <v>14</v>
      </c>
      <c r="H8908" s="23">
        <v>0</v>
      </c>
      <c r="I8908" s="23"/>
      <c r="J8908" s="28">
        <v>0</v>
      </c>
    </row>
    <row r="8909" spans="1:12" x14ac:dyDescent="0.25">
      <c r="A8909" s="23" t="s">
        <v>16072</v>
      </c>
      <c r="B8909" s="23" t="s">
        <v>16073</v>
      </c>
      <c r="C8909" s="23" t="s">
        <v>32</v>
      </c>
      <c r="D8909" s="24">
        <v>45414.038437499999</v>
      </c>
      <c r="E8909" s="23" t="s">
        <v>16067</v>
      </c>
      <c r="F8909" s="26" t="s">
        <v>16</v>
      </c>
      <c r="G8909" s="26" t="s">
        <v>14</v>
      </c>
      <c r="H8909" s="23">
        <v>0</v>
      </c>
      <c r="I8909" s="23"/>
      <c r="J8909" s="28">
        <v>0</v>
      </c>
    </row>
    <row r="8910" spans="1:12" x14ac:dyDescent="0.25">
      <c r="A8910" s="23" t="s">
        <v>16074</v>
      </c>
      <c r="B8910" s="23" t="s">
        <v>16075</v>
      </c>
      <c r="C8910" s="23" t="s">
        <v>32</v>
      </c>
      <c r="D8910" s="24">
        <v>45414.295543981483</v>
      </c>
      <c r="E8910" s="23" t="s">
        <v>16067</v>
      </c>
      <c r="F8910" s="26" t="s">
        <v>16</v>
      </c>
      <c r="G8910" s="26" t="s">
        <v>14</v>
      </c>
      <c r="H8910" s="23">
        <v>0</v>
      </c>
      <c r="I8910" s="23"/>
      <c r="J8910" s="28">
        <v>0</v>
      </c>
    </row>
    <row r="8911" spans="1:12" x14ac:dyDescent="0.25">
      <c r="A8911" s="23" t="s">
        <v>16076</v>
      </c>
      <c r="B8911" s="23" t="s">
        <v>16077</v>
      </c>
      <c r="C8911" s="23" t="s">
        <v>32</v>
      </c>
      <c r="D8911" s="24">
        <v>45414.296238425923</v>
      </c>
      <c r="E8911" s="23" t="s">
        <v>16067</v>
      </c>
      <c r="F8911" s="26" t="s">
        <v>16</v>
      </c>
      <c r="G8911" s="26" t="s">
        <v>14</v>
      </c>
      <c r="H8911" s="23">
        <v>0</v>
      </c>
      <c r="I8911" s="23"/>
      <c r="J8911" s="28">
        <v>0</v>
      </c>
    </row>
    <row r="8912" spans="1:12" x14ac:dyDescent="0.25">
      <c r="A8912" s="23" t="s">
        <v>16078</v>
      </c>
      <c r="B8912" s="23" t="s">
        <v>16079</v>
      </c>
      <c r="C8912" s="23" t="s">
        <v>32</v>
      </c>
      <c r="D8912" s="24">
        <v>45414.296284722222</v>
      </c>
      <c r="E8912" s="23" t="s">
        <v>16067</v>
      </c>
      <c r="F8912" s="26" t="s">
        <v>16</v>
      </c>
      <c r="G8912" s="26" t="s">
        <v>14</v>
      </c>
      <c r="H8912" s="23">
        <v>0</v>
      </c>
      <c r="I8912" s="23"/>
      <c r="J8912" s="28">
        <v>0</v>
      </c>
    </row>
    <row r="8913" spans="1:10" x14ac:dyDescent="0.25">
      <c r="A8913" s="23" t="s">
        <v>16080</v>
      </c>
      <c r="B8913" s="23" t="s">
        <v>16081</v>
      </c>
      <c r="C8913" s="23" t="s">
        <v>32</v>
      </c>
      <c r="D8913" s="24">
        <v>45414.296284722222</v>
      </c>
      <c r="E8913" s="23" t="s">
        <v>16067</v>
      </c>
      <c r="F8913" s="26" t="s">
        <v>16</v>
      </c>
      <c r="G8913" s="26" t="s">
        <v>14</v>
      </c>
      <c r="H8913" s="23">
        <v>0</v>
      </c>
      <c r="I8913" s="23"/>
      <c r="J8913" s="28">
        <v>0</v>
      </c>
    </row>
    <row r="8914" spans="1:10" x14ac:dyDescent="0.25">
      <c r="A8914" s="23" t="s">
        <v>16082</v>
      </c>
      <c r="B8914" s="23" t="s">
        <v>16083</v>
      </c>
      <c r="C8914" s="23" t="s">
        <v>32</v>
      </c>
      <c r="D8914" s="24">
        <v>45414.296724537038</v>
      </c>
      <c r="E8914" s="23" t="s">
        <v>16067</v>
      </c>
      <c r="F8914" s="26" t="s">
        <v>16</v>
      </c>
      <c r="G8914" s="26" t="s">
        <v>14</v>
      </c>
      <c r="H8914" s="23">
        <v>0</v>
      </c>
      <c r="I8914" s="23"/>
      <c r="J8914" s="28">
        <v>0</v>
      </c>
    </row>
    <row r="8915" spans="1:10" x14ac:dyDescent="0.25">
      <c r="A8915" s="23" t="s">
        <v>16084</v>
      </c>
      <c r="B8915" s="23" t="s">
        <v>16085</v>
      </c>
      <c r="C8915" s="23" t="s">
        <v>32</v>
      </c>
      <c r="D8915" s="24">
        <v>45414.296736111108</v>
      </c>
      <c r="E8915" s="23" t="s">
        <v>16067</v>
      </c>
      <c r="F8915" s="26" t="s">
        <v>16</v>
      </c>
      <c r="G8915" s="26" t="s">
        <v>14</v>
      </c>
      <c r="H8915" s="23">
        <v>0</v>
      </c>
      <c r="I8915" s="23"/>
      <c r="J8915" s="28">
        <v>0</v>
      </c>
    </row>
    <row r="8916" spans="1:10" x14ac:dyDescent="0.25">
      <c r="A8916" s="23" t="s">
        <v>15223</v>
      </c>
      <c r="B8916" s="23" t="s">
        <v>15224</v>
      </c>
      <c r="C8916" s="23" t="s">
        <v>34</v>
      </c>
      <c r="D8916" s="24">
        <v>45414.296840277777</v>
      </c>
      <c r="E8916" s="23" t="s">
        <v>16067</v>
      </c>
      <c r="F8916" s="26" t="s">
        <v>16</v>
      </c>
      <c r="G8916" s="26" t="s">
        <v>14</v>
      </c>
      <c r="H8916" s="23">
        <v>0</v>
      </c>
      <c r="I8916" s="23"/>
      <c r="J8916" s="28">
        <v>0</v>
      </c>
    </row>
    <row r="8917" spans="1:10" x14ac:dyDescent="0.25">
      <c r="A8917" s="23" t="s">
        <v>16086</v>
      </c>
      <c r="B8917" s="23" t="s">
        <v>16087</v>
      </c>
      <c r="C8917" s="23" t="s">
        <v>32</v>
      </c>
      <c r="D8917" s="24">
        <v>45414.296851851854</v>
      </c>
      <c r="E8917" s="23" t="s">
        <v>16067</v>
      </c>
      <c r="F8917" s="26" t="s">
        <v>16</v>
      </c>
      <c r="G8917" s="26" t="s">
        <v>14</v>
      </c>
      <c r="H8917" s="23">
        <v>0</v>
      </c>
      <c r="I8917" s="23"/>
      <c r="J8917" s="28">
        <v>0</v>
      </c>
    </row>
    <row r="8918" spans="1:10" x14ac:dyDescent="0.25">
      <c r="A8918" s="23" t="s">
        <v>16088</v>
      </c>
      <c r="B8918" s="23" t="s">
        <v>16089</v>
      </c>
      <c r="C8918" s="23" t="s">
        <v>32</v>
      </c>
      <c r="D8918" s="24">
        <v>45414.296875</v>
      </c>
      <c r="E8918" s="23" t="s">
        <v>16067</v>
      </c>
      <c r="F8918" s="26" t="s">
        <v>16</v>
      </c>
      <c r="G8918" s="26" t="s">
        <v>14</v>
      </c>
      <c r="H8918" s="23">
        <v>0</v>
      </c>
      <c r="I8918" s="23"/>
      <c r="J8918" s="28">
        <v>0</v>
      </c>
    </row>
    <row r="8919" spans="1:10" x14ac:dyDescent="0.25">
      <c r="A8919" s="23" t="s">
        <v>16090</v>
      </c>
      <c r="B8919" s="23" t="s">
        <v>16091</v>
      </c>
      <c r="C8919" s="23" t="s">
        <v>34</v>
      </c>
      <c r="D8919" s="24">
        <v>45414.296932870369</v>
      </c>
      <c r="E8919" s="23" t="s">
        <v>16067</v>
      </c>
      <c r="F8919" s="26" t="s">
        <v>16</v>
      </c>
      <c r="G8919" s="26" t="s">
        <v>14</v>
      </c>
      <c r="H8919" s="23">
        <v>0</v>
      </c>
      <c r="I8919" s="23"/>
      <c r="J8919" s="28">
        <v>0</v>
      </c>
    </row>
    <row r="8920" spans="1:10" x14ac:dyDescent="0.25">
      <c r="A8920" s="23" t="s">
        <v>16092</v>
      </c>
      <c r="B8920" s="23" t="s">
        <v>16093</v>
      </c>
      <c r="C8920" s="23" t="s">
        <v>34</v>
      </c>
      <c r="D8920" s="24">
        <v>45414.297025462962</v>
      </c>
      <c r="E8920" s="23" t="s">
        <v>16067</v>
      </c>
      <c r="F8920" s="26" t="s">
        <v>16</v>
      </c>
      <c r="G8920" s="26" t="s">
        <v>14</v>
      </c>
      <c r="H8920" s="23">
        <v>0</v>
      </c>
      <c r="I8920" s="23"/>
      <c r="J8920" s="28">
        <v>0</v>
      </c>
    </row>
    <row r="8921" spans="1:10" x14ac:dyDescent="0.25">
      <c r="A8921" s="23" t="s">
        <v>15790</v>
      </c>
      <c r="B8921" s="23" t="s">
        <v>15791</v>
      </c>
      <c r="C8921" s="23" t="s">
        <v>21</v>
      </c>
      <c r="D8921" s="24">
        <v>45414.338935185187</v>
      </c>
      <c r="E8921" s="23" t="s">
        <v>16067</v>
      </c>
      <c r="F8921" s="26" t="s">
        <v>19</v>
      </c>
      <c r="G8921" s="26" t="s">
        <v>13496</v>
      </c>
      <c r="H8921" s="23">
        <v>0</v>
      </c>
      <c r="I8921" s="23"/>
      <c r="J8921" s="28">
        <v>820.3</v>
      </c>
    </row>
    <row r="8922" spans="1:10" x14ac:dyDescent="0.25">
      <c r="A8922" s="23" t="s">
        <v>15790</v>
      </c>
      <c r="B8922" s="23" t="s">
        <v>15791</v>
      </c>
      <c r="C8922" s="23" t="s">
        <v>21</v>
      </c>
      <c r="D8922" s="24">
        <v>45414.366643518515</v>
      </c>
      <c r="E8922" s="23" t="s">
        <v>16067</v>
      </c>
      <c r="F8922" s="26" t="s">
        <v>19</v>
      </c>
      <c r="G8922" s="26" t="s">
        <v>13496</v>
      </c>
      <c r="H8922" s="23">
        <v>0</v>
      </c>
      <c r="I8922" s="23"/>
      <c r="J8922" s="28">
        <v>39.68</v>
      </c>
    </row>
    <row r="8923" spans="1:10" x14ac:dyDescent="0.25">
      <c r="A8923" s="23" t="s">
        <v>956</v>
      </c>
      <c r="B8923" s="23" t="s">
        <v>957</v>
      </c>
      <c r="C8923" s="23" t="s">
        <v>21</v>
      </c>
      <c r="D8923" s="24">
        <v>45414.373645833337</v>
      </c>
      <c r="E8923" s="23" t="s">
        <v>16067</v>
      </c>
      <c r="F8923" s="26" t="s">
        <v>19</v>
      </c>
      <c r="G8923" s="26" t="s">
        <v>13496</v>
      </c>
      <c r="H8923" s="23">
        <v>0</v>
      </c>
      <c r="I8923" s="23"/>
      <c r="J8923" s="28">
        <v>14622.58</v>
      </c>
    </row>
    <row r="8924" spans="1:10" x14ac:dyDescent="0.25">
      <c r="A8924" s="23" t="s">
        <v>956</v>
      </c>
      <c r="B8924" s="23" t="s">
        <v>957</v>
      </c>
      <c r="C8924" s="23" t="s">
        <v>21</v>
      </c>
      <c r="D8924" s="24">
        <v>45414.406539351854</v>
      </c>
      <c r="E8924" s="23" t="s">
        <v>16067</v>
      </c>
      <c r="F8924" s="26" t="s">
        <v>19</v>
      </c>
      <c r="G8924" s="26" t="s">
        <v>13496</v>
      </c>
      <c r="H8924" s="23">
        <v>0</v>
      </c>
      <c r="I8924" s="23"/>
      <c r="J8924" s="28">
        <v>5475</v>
      </c>
    </row>
    <row r="8925" spans="1:10" x14ac:dyDescent="0.25">
      <c r="A8925" s="23" t="s">
        <v>956</v>
      </c>
      <c r="B8925" s="23" t="s">
        <v>957</v>
      </c>
      <c r="C8925" s="23" t="s">
        <v>21</v>
      </c>
      <c r="D8925" s="24">
        <v>45414.40829861111</v>
      </c>
      <c r="E8925" s="23" t="s">
        <v>16067</v>
      </c>
      <c r="F8925" s="26" t="s">
        <v>19</v>
      </c>
      <c r="G8925" s="26" t="s">
        <v>13496</v>
      </c>
      <c r="H8925" s="23">
        <v>0</v>
      </c>
      <c r="I8925" s="23"/>
      <c r="J8925" s="28">
        <v>6543.42</v>
      </c>
    </row>
    <row r="8926" spans="1:10" x14ac:dyDescent="0.25">
      <c r="A8926" s="23" t="s">
        <v>956</v>
      </c>
      <c r="B8926" s="23" t="s">
        <v>957</v>
      </c>
      <c r="C8926" s="23" t="s">
        <v>21</v>
      </c>
      <c r="D8926" s="24">
        <v>45414.413217592592</v>
      </c>
      <c r="E8926" s="23" t="s">
        <v>16067</v>
      </c>
      <c r="F8926" s="26" t="s">
        <v>19</v>
      </c>
      <c r="G8926" s="26" t="s">
        <v>13496</v>
      </c>
      <c r="H8926" s="23">
        <v>0</v>
      </c>
      <c r="I8926" s="23"/>
      <c r="J8926" s="28">
        <v>11051.36</v>
      </c>
    </row>
    <row r="8927" spans="1:10" x14ac:dyDescent="0.25">
      <c r="A8927" s="23" t="s">
        <v>956</v>
      </c>
      <c r="B8927" s="23" t="s">
        <v>957</v>
      </c>
      <c r="C8927" s="23" t="s">
        <v>21</v>
      </c>
      <c r="D8927" s="24">
        <v>45414.419282407405</v>
      </c>
      <c r="E8927" s="23" t="s">
        <v>16067</v>
      </c>
      <c r="F8927" s="26" t="s">
        <v>19</v>
      </c>
      <c r="G8927" s="26" t="s">
        <v>13496</v>
      </c>
      <c r="H8927" s="23">
        <v>0</v>
      </c>
      <c r="I8927" s="23"/>
      <c r="J8927" s="28">
        <v>4397.5200000000004</v>
      </c>
    </row>
    <row r="8928" spans="1:10" x14ac:dyDescent="0.25">
      <c r="A8928" s="23" t="s">
        <v>15790</v>
      </c>
      <c r="B8928" s="23" t="s">
        <v>15791</v>
      </c>
      <c r="C8928" s="23" t="s">
        <v>21</v>
      </c>
      <c r="D8928" s="24">
        <v>45414.419895833336</v>
      </c>
      <c r="E8928" s="23" t="s">
        <v>16067</v>
      </c>
      <c r="F8928" s="26" t="s">
        <v>19</v>
      </c>
      <c r="G8928" s="26" t="s">
        <v>13496</v>
      </c>
      <c r="H8928" s="23">
        <v>0</v>
      </c>
      <c r="I8928" s="23"/>
      <c r="J8928" s="28">
        <v>10</v>
      </c>
    </row>
    <row r="8929" spans="1:10" x14ac:dyDescent="0.25">
      <c r="A8929" s="23" t="s">
        <v>956</v>
      </c>
      <c r="B8929" s="23" t="s">
        <v>957</v>
      </c>
      <c r="C8929" s="23" t="s">
        <v>21</v>
      </c>
      <c r="D8929" s="24">
        <v>45414.431331018517</v>
      </c>
      <c r="E8929" s="23" t="s">
        <v>16067</v>
      </c>
      <c r="F8929" s="26" t="s">
        <v>19</v>
      </c>
      <c r="G8929" s="26" t="s">
        <v>13496</v>
      </c>
      <c r="H8929" s="23">
        <v>0</v>
      </c>
      <c r="I8929" s="23"/>
      <c r="J8929" s="28">
        <v>5102.5</v>
      </c>
    </row>
    <row r="8930" spans="1:10" x14ac:dyDescent="0.25">
      <c r="A8930" s="23" t="s">
        <v>956</v>
      </c>
      <c r="B8930" s="23" t="s">
        <v>957</v>
      </c>
      <c r="C8930" s="23" t="s">
        <v>21</v>
      </c>
      <c r="D8930" s="24">
        <v>45414.432905092595</v>
      </c>
      <c r="E8930" s="23" t="s">
        <v>16067</v>
      </c>
      <c r="F8930" s="26" t="s">
        <v>19</v>
      </c>
      <c r="G8930" s="26" t="s">
        <v>13496</v>
      </c>
      <c r="H8930" s="23">
        <v>0</v>
      </c>
      <c r="I8930" s="23"/>
      <c r="J8930" s="28">
        <v>3000</v>
      </c>
    </row>
    <row r="8931" spans="1:10" x14ac:dyDescent="0.25">
      <c r="A8931" s="23" t="s">
        <v>956</v>
      </c>
      <c r="B8931" s="23" t="s">
        <v>957</v>
      </c>
      <c r="C8931" s="23" t="s">
        <v>21</v>
      </c>
      <c r="D8931" s="24">
        <v>45414.434548611112</v>
      </c>
      <c r="E8931" s="23" t="s">
        <v>16067</v>
      </c>
      <c r="F8931" s="26" t="s">
        <v>19</v>
      </c>
      <c r="G8931" s="26" t="s">
        <v>13496</v>
      </c>
      <c r="H8931" s="23">
        <v>0</v>
      </c>
      <c r="I8931" s="23"/>
      <c r="J8931" s="28">
        <v>22622.400000000001</v>
      </c>
    </row>
    <row r="8932" spans="1:10" x14ac:dyDescent="0.25">
      <c r="A8932" s="23" t="s">
        <v>956</v>
      </c>
      <c r="B8932" s="23" t="s">
        <v>957</v>
      </c>
      <c r="C8932" s="23" t="s">
        <v>21</v>
      </c>
      <c r="D8932" s="24">
        <v>45414.436018518521</v>
      </c>
      <c r="E8932" s="23" t="s">
        <v>16067</v>
      </c>
      <c r="F8932" s="26" t="s">
        <v>19</v>
      </c>
      <c r="G8932" s="26" t="s">
        <v>13496</v>
      </c>
      <c r="H8932" s="23">
        <v>0</v>
      </c>
      <c r="I8932" s="23"/>
      <c r="J8932" s="28">
        <v>4397.5200000000004</v>
      </c>
    </row>
    <row r="8933" spans="1:10" x14ac:dyDescent="0.25">
      <c r="A8933" s="23" t="s">
        <v>15790</v>
      </c>
      <c r="B8933" s="23" t="s">
        <v>15791</v>
      </c>
      <c r="C8933" s="23" t="s">
        <v>21</v>
      </c>
      <c r="D8933" s="24">
        <v>45414.43681712963</v>
      </c>
      <c r="E8933" s="23" t="s">
        <v>16067</v>
      </c>
      <c r="F8933" s="26" t="s">
        <v>19</v>
      </c>
      <c r="G8933" s="26" t="s">
        <v>13496</v>
      </c>
      <c r="H8933" s="23">
        <v>0</v>
      </c>
      <c r="I8933" s="23"/>
      <c r="J8933" s="28">
        <v>10</v>
      </c>
    </row>
    <row r="8934" spans="1:10" x14ac:dyDescent="0.25">
      <c r="A8934" s="23" t="s">
        <v>15790</v>
      </c>
      <c r="B8934" s="23" t="s">
        <v>15791</v>
      </c>
      <c r="C8934" s="23" t="s">
        <v>21</v>
      </c>
      <c r="D8934" s="24">
        <v>45414.44059027778</v>
      </c>
      <c r="E8934" s="23" t="s">
        <v>16067</v>
      </c>
      <c r="F8934" s="26" t="s">
        <v>19</v>
      </c>
      <c r="G8934" s="26" t="s">
        <v>13496</v>
      </c>
      <c r="H8934" s="23">
        <v>0</v>
      </c>
      <c r="I8934" s="23"/>
      <c r="J8934" s="28">
        <v>10</v>
      </c>
    </row>
    <row r="8935" spans="1:10" x14ac:dyDescent="0.25">
      <c r="A8935" s="23" t="s">
        <v>15790</v>
      </c>
      <c r="B8935" s="23" t="s">
        <v>15791</v>
      </c>
      <c r="C8935" s="23" t="s">
        <v>21</v>
      </c>
      <c r="D8935" s="24">
        <v>45414.451608796298</v>
      </c>
      <c r="E8935" s="23" t="s">
        <v>16067</v>
      </c>
      <c r="F8935" s="26" t="s">
        <v>19</v>
      </c>
      <c r="G8935" s="26" t="s">
        <v>13496</v>
      </c>
      <c r="H8935" s="23">
        <v>0</v>
      </c>
      <c r="I8935" s="23"/>
      <c r="J8935" s="28">
        <v>15</v>
      </c>
    </row>
    <row r="8936" spans="1:10" x14ac:dyDescent="0.25">
      <c r="A8936" s="23" t="s">
        <v>7961</v>
      </c>
      <c r="B8936" s="23" t="s">
        <v>15562</v>
      </c>
      <c r="C8936" s="23" t="s">
        <v>34</v>
      </c>
      <c r="D8936" s="24">
        <v>45414.531574074077</v>
      </c>
      <c r="E8936" s="23" t="s">
        <v>16067</v>
      </c>
      <c r="F8936" s="26" t="s">
        <v>16</v>
      </c>
      <c r="G8936" s="26" t="s">
        <v>13496</v>
      </c>
      <c r="H8936" s="23">
        <v>0</v>
      </c>
      <c r="I8936" s="23"/>
      <c r="J8936" s="28">
        <v>0</v>
      </c>
    </row>
    <row r="8937" spans="1:10" x14ac:dyDescent="0.25">
      <c r="A8937" s="23" t="s">
        <v>15790</v>
      </c>
      <c r="B8937" s="23" t="s">
        <v>15791</v>
      </c>
      <c r="C8937" s="23" t="s">
        <v>21</v>
      </c>
      <c r="D8937" s="24">
        <v>45414.594097222223</v>
      </c>
      <c r="E8937" s="23" t="s">
        <v>16067</v>
      </c>
      <c r="F8937" s="26" t="s">
        <v>19</v>
      </c>
      <c r="G8937" s="26" t="s">
        <v>13496</v>
      </c>
      <c r="H8937" s="23">
        <v>0</v>
      </c>
      <c r="I8937" s="23"/>
      <c r="J8937" s="28">
        <v>30</v>
      </c>
    </row>
    <row r="8938" spans="1:10" x14ac:dyDescent="0.25">
      <c r="A8938" s="23" t="s">
        <v>15790</v>
      </c>
      <c r="B8938" s="23" t="s">
        <v>15791</v>
      </c>
      <c r="C8938" s="23" t="s">
        <v>21</v>
      </c>
      <c r="D8938" s="24">
        <v>45414.599780092591</v>
      </c>
      <c r="E8938" s="23" t="s">
        <v>16067</v>
      </c>
      <c r="F8938" s="26" t="s">
        <v>19</v>
      </c>
      <c r="G8938" s="26" t="s">
        <v>13496</v>
      </c>
      <c r="H8938" s="23">
        <v>0</v>
      </c>
      <c r="I8938" s="23"/>
      <c r="J8938" s="28">
        <v>42.5</v>
      </c>
    </row>
    <row r="8939" spans="1:10" x14ac:dyDescent="0.25">
      <c r="A8939" s="23" t="s">
        <v>15790</v>
      </c>
      <c r="B8939" s="23" t="s">
        <v>15791</v>
      </c>
      <c r="C8939" s="23" t="s">
        <v>21</v>
      </c>
      <c r="D8939" s="24">
        <v>45414.602233796293</v>
      </c>
      <c r="E8939" s="23" t="s">
        <v>16067</v>
      </c>
      <c r="F8939" s="26" t="s">
        <v>19</v>
      </c>
      <c r="G8939" s="26" t="s">
        <v>13496</v>
      </c>
      <c r="H8939" s="23">
        <v>0</v>
      </c>
      <c r="I8939" s="23"/>
      <c r="J8939" s="28">
        <v>7.5</v>
      </c>
    </row>
    <row r="8940" spans="1:10" x14ac:dyDescent="0.25">
      <c r="A8940" s="23" t="s">
        <v>15790</v>
      </c>
      <c r="B8940" s="23" t="s">
        <v>15791</v>
      </c>
      <c r="C8940" s="23" t="s">
        <v>21</v>
      </c>
      <c r="D8940" s="24">
        <v>45414.604826388888</v>
      </c>
      <c r="E8940" s="23" t="s">
        <v>16067</v>
      </c>
      <c r="F8940" s="26" t="s">
        <v>19</v>
      </c>
      <c r="G8940" s="26" t="s">
        <v>13496</v>
      </c>
      <c r="H8940" s="23">
        <v>0</v>
      </c>
      <c r="I8940" s="23"/>
      <c r="J8940" s="28">
        <v>10</v>
      </c>
    </row>
    <row r="8941" spans="1:10" x14ac:dyDescent="0.25">
      <c r="A8941" s="23" t="s">
        <v>15790</v>
      </c>
      <c r="B8941" s="23" t="s">
        <v>15791</v>
      </c>
      <c r="C8941" s="23" t="s">
        <v>21</v>
      </c>
      <c r="D8941" s="24">
        <v>45414.6096875</v>
      </c>
      <c r="E8941" s="23" t="s">
        <v>16067</v>
      </c>
      <c r="F8941" s="26" t="s">
        <v>19</v>
      </c>
      <c r="G8941" s="26" t="s">
        <v>13496</v>
      </c>
      <c r="H8941" s="23">
        <v>0</v>
      </c>
      <c r="I8941" s="23"/>
      <c r="J8941" s="28">
        <v>85</v>
      </c>
    </row>
    <row r="8942" spans="1:10" x14ac:dyDescent="0.25">
      <c r="A8942" s="23" t="s">
        <v>15790</v>
      </c>
      <c r="B8942" s="23" t="s">
        <v>15791</v>
      </c>
      <c r="C8942" s="23" t="s">
        <v>21</v>
      </c>
      <c r="D8942" s="24">
        <v>45414.613067129627</v>
      </c>
      <c r="E8942" s="23" t="s">
        <v>16067</v>
      </c>
      <c r="F8942" s="26" t="s">
        <v>19</v>
      </c>
      <c r="G8942" s="26" t="s">
        <v>13496</v>
      </c>
      <c r="H8942" s="23">
        <v>0</v>
      </c>
      <c r="I8942" s="23"/>
      <c r="J8942" s="28">
        <v>7.5</v>
      </c>
    </row>
    <row r="8943" spans="1:10" x14ac:dyDescent="0.25">
      <c r="A8943" s="23" t="s">
        <v>15790</v>
      </c>
      <c r="B8943" s="23" t="s">
        <v>15791</v>
      </c>
      <c r="C8943" s="23" t="s">
        <v>21</v>
      </c>
      <c r="D8943" s="24">
        <v>45414.616249999999</v>
      </c>
      <c r="E8943" s="23" t="s">
        <v>16067</v>
      </c>
      <c r="F8943" s="26" t="s">
        <v>19</v>
      </c>
      <c r="G8943" s="26" t="s">
        <v>13496</v>
      </c>
      <c r="H8943" s="23">
        <v>0</v>
      </c>
      <c r="I8943" s="23"/>
      <c r="J8943" s="28">
        <v>10</v>
      </c>
    </row>
    <row r="8944" spans="1:10" x14ac:dyDescent="0.25">
      <c r="A8944" s="23" t="s">
        <v>13467</v>
      </c>
      <c r="B8944" s="23" t="s">
        <v>13466</v>
      </c>
      <c r="C8944" s="23" t="s">
        <v>21</v>
      </c>
      <c r="D8944" s="24">
        <v>45415</v>
      </c>
      <c r="E8944" s="23" t="s">
        <v>16067</v>
      </c>
      <c r="F8944" s="26" t="s">
        <v>19</v>
      </c>
      <c r="G8944" s="26" t="s">
        <v>13496</v>
      </c>
      <c r="H8944" s="23">
        <v>0</v>
      </c>
      <c r="I8944" s="23"/>
      <c r="J8944" s="28">
        <v>1479.17</v>
      </c>
    </row>
    <row r="8945" spans="1:10" x14ac:dyDescent="0.25">
      <c r="A8945" s="23" t="s">
        <v>16094</v>
      </c>
      <c r="B8945" s="23" t="s">
        <v>16095</v>
      </c>
      <c r="C8945" s="23" t="s">
        <v>32</v>
      </c>
      <c r="D8945" s="24">
        <v>45415.038553240738</v>
      </c>
      <c r="E8945" s="23" t="s">
        <v>16067</v>
      </c>
      <c r="F8945" s="26" t="s">
        <v>16</v>
      </c>
      <c r="G8945" s="26" t="s">
        <v>14</v>
      </c>
      <c r="H8945" s="23">
        <v>0</v>
      </c>
      <c r="I8945" s="23"/>
      <c r="J8945" s="28">
        <v>0</v>
      </c>
    </row>
    <row r="8946" spans="1:10" x14ac:dyDescent="0.25">
      <c r="A8946" s="23" t="s">
        <v>5657</v>
      </c>
      <c r="B8946" s="23" t="s">
        <v>5658</v>
      </c>
      <c r="C8946" s="23" t="s">
        <v>34</v>
      </c>
      <c r="D8946" s="24">
        <v>45415.038622685184</v>
      </c>
      <c r="E8946" s="23" t="s">
        <v>16067</v>
      </c>
      <c r="F8946" s="26" t="s">
        <v>16</v>
      </c>
      <c r="G8946" s="26" t="s">
        <v>14</v>
      </c>
      <c r="H8946" s="23">
        <v>0</v>
      </c>
      <c r="I8946" s="23"/>
      <c r="J8946" s="28">
        <v>0</v>
      </c>
    </row>
    <row r="8947" spans="1:10" x14ac:dyDescent="0.25">
      <c r="A8947" s="23" t="s">
        <v>16096</v>
      </c>
      <c r="B8947" s="23" t="s">
        <v>16097</v>
      </c>
      <c r="C8947" s="23" t="s">
        <v>34</v>
      </c>
      <c r="D8947" s="24">
        <v>45415.045543981483</v>
      </c>
      <c r="E8947" s="23" t="s">
        <v>16067</v>
      </c>
      <c r="F8947" s="26" t="s">
        <v>16</v>
      </c>
      <c r="G8947" s="26" t="s">
        <v>14</v>
      </c>
      <c r="H8947" s="23">
        <v>0</v>
      </c>
      <c r="I8947" s="23"/>
      <c r="J8947" s="28">
        <v>0</v>
      </c>
    </row>
    <row r="8948" spans="1:10" x14ac:dyDescent="0.25">
      <c r="A8948" s="23" t="s">
        <v>16098</v>
      </c>
      <c r="B8948" s="23" t="s">
        <v>16099</v>
      </c>
      <c r="C8948" s="23" t="s">
        <v>34</v>
      </c>
      <c r="D8948" s="24">
        <v>45415.045567129629</v>
      </c>
      <c r="E8948" s="23" t="s">
        <v>16067</v>
      </c>
      <c r="F8948" s="26" t="s">
        <v>16</v>
      </c>
      <c r="G8948" s="26" t="s">
        <v>14</v>
      </c>
      <c r="H8948" s="23">
        <v>0</v>
      </c>
      <c r="I8948" s="23"/>
      <c r="J8948" s="28">
        <v>0</v>
      </c>
    </row>
    <row r="8949" spans="1:10" x14ac:dyDescent="0.25">
      <c r="A8949" s="23" t="s">
        <v>16100</v>
      </c>
      <c r="B8949" s="23" t="s">
        <v>16101</v>
      </c>
      <c r="C8949" s="23" t="s">
        <v>34</v>
      </c>
      <c r="D8949" s="24">
        <v>45415.045925925922</v>
      </c>
      <c r="E8949" s="23" t="s">
        <v>16067</v>
      </c>
      <c r="F8949" s="26" t="s">
        <v>16</v>
      </c>
      <c r="G8949" s="26" t="s">
        <v>14</v>
      </c>
      <c r="H8949" s="23">
        <v>0</v>
      </c>
      <c r="I8949" s="23"/>
      <c r="J8949" s="28">
        <v>0</v>
      </c>
    </row>
    <row r="8950" spans="1:10" x14ac:dyDescent="0.25">
      <c r="A8950" s="23" t="s">
        <v>16102</v>
      </c>
      <c r="B8950" s="23" t="s">
        <v>16103</v>
      </c>
      <c r="C8950" s="23" t="s">
        <v>32</v>
      </c>
      <c r="D8950" s="24">
        <v>45415.05940972222</v>
      </c>
      <c r="E8950" s="23" t="s">
        <v>16067</v>
      </c>
      <c r="F8950" s="26" t="s">
        <v>16</v>
      </c>
      <c r="G8950" s="26" t="s">
        <v>14</v>
      </c>
      <c r="H8950" s="23">
        <v>0</v>
      </c>
      <c r="I8950" s="23"/>
      <c r="J8950" s="28">
        <v>0</v>
      </c>
    </row>
    <row r="8951" spans="1:10" x14ac:dyDescent="0.25">
      <c r="A8951" s="23" t="s">
        <v>16104</v>
      </c>
      <c r="B8951" s="23" t="s">
        <v>16105</v>
      </c>
      <c r="C8951" s="23" t="s">
        <v>32</v>
      </c>
      <c r="D8951" s="24">
        <v>45415.059444444443</v>
      </c>
      <c r="E8951" s="23" t="s">
        <v>16067</v>
      </c>
      <c r="F8951" s="26" t="s">
        <v>16</v>
      </c>
      <c r="G8951" s="26" t="s">
        <v>14</v>
      </c>
      <c r="H8951" s="23">
        <v>0</v>
      </c>
      <c r="I8951" s="23"/>
      <c r="J8951" s="28">
        <v>0</v>
      </c>
    </row>
    <row r="8952" spans="1:10" x14ac:dyDescent="0.25">
      <c r="A8952" s="23" t="s">
        <v>16106</v>
      </c>
      <c r="B8952" s="23" t="s">
        <v>16107</v>
      </c>
      <c r="C8952" s="23" t="s">
        <v>34</v>
      </c>
      <c r="D8952" s="24">
        <v>45415.059814814813</v>
      </c>
      <c r="E8952" s="23" t="s">
        <v>16067</v>
      </c>
      <c r="F8952" s="26" t="s">
        <v>16</v>
      </c>
      <c r="G8952" s="26" t="s">
        <v>14</v>
      </c>
      <c r="H8952" s="23">
        <v>0</v>
      </c>
      <c r="I8952" s="23"/>
      <c r="J8952" s="28">
        <v>0</v>
      </c>
    </row>
    <row r="8953" spans="1:10" x14ac:dyDescent="0.25">
      <c r="A8953" s="23" t="s">
        <v>16108</v>
      </c>
      <c r="B8953" s="23" t="s">
        <v>16109</v>
      </c>
      <c r="C8953" s="23" t="s">
        <v>32</v>
      </c>
      <c r="D8953" s="24">
        <v>45415.066331018519</v>
      </c>
      <c r="E8953" s="23" t="s">
        <v>16067</v>
      </c>
      <c r="F8953" s="26" t="s">
        <v>16</v>
      </c>
      <c r="G8953" s="26" t="s">
        <v>14</v>
      </c>
      <c r="H8953" s="23">
        <v>0</v>
      </c>
      <c r="I8953" s="23"/>
      <c r="J8953" s="28">
        <v>0</v>
      </c>
    </row>
    <row r="8954" spans="1:10" x14ac:dyDescent="0.25">
      <c r="A8954" s="23" t="s">
        <v>16110</v>
      </c>
      <c r="B8954" s="23" t="s">
        <v>16111</v>
      </c>
      <c r="C8954" s="23" t="s">
        <v>32</v>
      </c>
      <c r="D8954" s="24">
        <v>45415.066365740742</v>
      </c>
      <c r="E8954" s="23" t="s">
        <v>16067</v>
      </c>
      <c r="F8954" s="26" t="s">
        <v>16</v>
      </c>
      <c r="G8954" s="26" t="s">
        <v>14</v>
      </c>
      <c r="H8954" s="23">
        <v>0</v>
      </c>
      <c r="I8954" s="23"/>
      <c r="J8954" s="28">
        <v>0</v>
      </c>
    </row>
    <row r="8955" spans="1:10" x14ac:dyDescent="0.25">
      <c r="A8955" s="23" t="s">
        <v>16112</v>
      </c>
      <c r="B8955" s="23" t="s">
        <v>16113</v>
      </c>
      <c r="C8955" s="23" t="s">
        <v>32</v>
      </c>
      <c r="D8955" s="24">
        <v>45415.066377314812</v>
      </c>
      <c r="E8955" s="23" t="s">
        <v>16067</v>
      </c>
      <c r="F8955" s="26" t="s">
        <v>16</v>
      </c>
      <c r="G8955" s="26" t="s">
        <v>14</v>
      </c>
      <c r="H8955" s="23">
        <v>0</v>
      </c>
      <c r="I8955" s="23"/>
      <c r="J8955" s="28">
        <v>0</v>
      </c>
    </row>
    <row r="8956" spans="1:10" x14ac:dyDescent="0.25">
      <c r="A8956" s="23" t="s">
        <v>16114</v>
      </c>
      <c r="B8956" s="23" t="s">
        <v>16115</v>
      </c>
      <c r="C8956" s="23" t="s">
        <v>32</v>
      </c>
      <c r="D8956" s="24">
        <v>45415.066388888888</v>
      </c>
      <c r="E8956" s="23" t="s">
        <v>16067</v>
      </c>
      <c r="F8956" s="26" t="s">
        <v>16</v>
      </c>
      <c r="G8956" s="26" t="s">
        <v>14</v>
      </c>
      <c r="H8956" s="23">
        <v>0</v>
      </c>
      <c r="I8956" s="23"/>
      <c r="J8956" s="28">
        <v>0</v>
      </c>
    </row>
    <row r="8957" spans="1:10" x14ac:dyDescent="0.25">
      <c r="A8957" s="23" t="s">
        <v>16116</v>
      </c>
      <c r="B8957" s="23" t="s">
        <v>16117</v>
      </c>
      <c r="C8957" s="23" t="s">
        <v>32</v>
      </c>
      <c r="D8957" s="24">
        <v>45415.066400462965</v>
      </c>
      <c r="E8957" s="23" t="s">
        <v>16067</v>
      </c>
      <c r="F8957" s="26" t="s">
        <v>16</v>
      </c>
      <c r="G8957" s="26" t="s">
        <v>14</v>
      </c>
      <c r="H8957" s="23">
        <v>0</v>
      </c>
      <c r="I8957" s="23"/>
      <c r="J8957" s="28">
        <v>0</v>
      </c>
    </row>
    <row r="8958" spans="1:10" x14ac:dyDescent="0.25">
      <c r="A8958" s="23" t="s">
        <v>11600</v>
      </c>
      <c r="B8958" s="23" t="s">
        <v>11601</v>
      </c>
      <c r="C8958" s="23" t="s">
        <v>34</v>
      </c>
      <c r="D8958" s="24">
        <v>45415.073310185187</v>
      </c>
      <c r="E8958" s="23" t="s">
        <v>16067</v>
      </c>
      <c r="F8958" s="26" t="s">
        <v>16</v>
      </c>
      <c r="G8958" s="26" t="s">
        <v>14</v>
      </c>
      <c r="H8958" s="23">
        <v>0</v>
      </c>
      <c r="I8958" s="23"/>
      <c r="J8958" s="28">
        <v>0</v>
      </c>
    </row>
    <row r="8959" spans="1:10" x14ac:dyDescent="0.25">
      <c r="A8959" s="23" t="s">
        <v>15053</v>
      </c>
      <c r="B8959" s="23" t="s">
        <v>15054</v>
      </c>
      <c r="C8959" s="23" t="s">
        <v>34</v>
      </c>
      <c r="D8959" s="24">
        <v>45415.073379629626</v>
      </c>
      <c r="E8959" s="23" t="s">
        <v>16067</v>
      </c>
      <c r="F8959" s="26" t="s">
        <v>16</v>
      </c>
      <c r="G8959" s="26" t="s">
        <v>14</v>
      </c>
      <c r="H8959" s="23">
        <v>0</v>
      </c>
      <c r="I8959" s="23"/>
      <c r="J8959" s="28">
        <v>0</v>
      </c>
    </row>
    <row r="8960" spans="1:10" x14ac:dyDescent="0.25">
      <c r="A8960" s="23" t="s">
        <v>16118</v>
      </c>
      <c r="B8960" s="23" t="s">
        <v>16119</v>
      </c>
      <c r="C8960" s="23" t="s">
        <v>32</v>
      </c>
      <c r="D8960" s="24">
        <v>45415.260914351849</v>
      </c>
      <c r="E8960" s="23" t="s">
        <v>16067</v>
      </c>
      <c r="F8960" s="26" t="s">
        <v>16</v>
      </c>
      <c r="G8960" s="26" t="s">
        <v>14</v>
      </c>
      <c r="H8960" s="23">
        <v>0</v>
      </c>
      <c r="I8960" s="23"/>
      <c r="J8960" s="28">
        <v>0</v>
      </c>
    </row>
    <row r="8961" spans="1:10" x14ac:dyDescent="0.25">
      <c r="A8961" s="23" t="s">
        <v>16120</v>
      </c>
      <c r="B8961" s="23" t="s">
        <v>16121</v>
      </c>
      <c r="C8961" s="23" t="s">
        <v>32</v>
      </c>
      <c r="D8961" s="24">
        <v>45415.260925925926</v>
      </c>
      <c r="E8961" s="23" t="s">
        <v>16067</v>
      </c>
      <c r="F8961" s="26" t="s">
        <v>16</v>
      </c>
      <c r="G8961" s="26" t="s">
        <v>14</v>
      </c>
      <c r="H8961" s="23">
        <v>0</v>
      </c>
      <c r="I8961" s="23"/>
      <c r="J8961" s="28">
        <v>0</v>
      </c>
    </row>
    <row r="8962" spans="1:10" x14ac:dyDescent="0.25">
      <c r="A8962" s="23" t="s">
        <v>16122</v>
      </c>
      <c r="B8962" s="23" t="s">
        <v>16123</v>
      </c>
      <c r="C8962" s="23" t="s">
        <v>32</v>
      </c>
      <c r="D8962" s="24">
        <v>45415.26771990741</v>
      </c>
      <c r="E8962" s="23" t="s">
        <v>16067</v>
      </c>
      <c r="F8962" s="26" t="s">
        <v>16</v>
      </c>
      <c r="G8962" s="26" t="s">
        <v>14</v>
      </c>
      <c r="H8962" s="23">
        <v>0</v>
      </c>
      <c r="I8962" s="23"/>
      <c r="J8962" s="28">
        <v>0</v>
      </c>
    </row>
    <row r="8963" spans="1:10" x14ac:dyDescent="0.25">
      <c r="A8963" s="23" t="s">
        <v>16124</v>
      </c>
      <c r="B8963" s="23" t="s">
        <v>16125</v>
      </c>
      <c r="C8963" s="23" t="s">
        <v>32</v>
      </c>
      <c r="D8963" s="24">
        <v>45415.267789351848</v>
      </c>
      <c r="E8963" s="23" t="s">
        <v>16067</v>
      </c>
      <c r="F8963" s="26" t="s">
        <v>16</v>
      </c>
      <c r="G8963" s="26" t="s">
        <v>14</v>
      </c>
      <c r="H8963" s="23">
        <v>0</v>
      </c>
      <c r="I8963" s="23"/>
      <c r="J8963" s="28">
        <v>0</v>
      </c>
    </row>
    <row r="8964" spans="1:10" x14ac:dyDescent="0.25">
      <c r="A8964" s="23" t="s">
        <v>3993</v>
      </c>
      <c r="B8964" s="23" t="s">
        <v>16126</v>
      </c>
      <c r="C8964" s="23" t="s">
        <v>34</v>
      </c>
      <c r="D8964" s="24">
        <v>45415.267824074072</v>
      </c>
      <c r="E8964" s="23" t="s">
        <v>16067</v>
      </c>
      <c r="F8964" s="26" t="s">
        <v>16</v>
      </c>
      <c r="G8964" s="26" t="s">
        <v>14</v>
      </c>
      <c r="H8964" s="23">
        <v>0</v>
      </c>
      <c r="I8964" s="23"/>
      <c r="J8964" s="28">
        <v>0</v>
      </c>
    </row>
    <row r="8965" spans="1:10" x14ac:dyDescent="0.25">
      <c r="A8965" s="23" t="s">
        <v>16127</v>
      </c>
      <c r="B8965" s="23" t="s">
        <v>16128</v>
      </c>
      <c r="C8965" s="23" t="s">
        <v>34</v>
      </c>
      <c r="D8965" s="24">
        <v>45415.267835648148</v>
      </c>
      <c r="E8965" s="23" t="s">
        <v>16067</v>
      </c>
      <c r="F8965" s="26" t="s">
        <v>16</v>
      </c>
      <c r="G8965" s="26" t="s">
        <v>14</v>
      </c>
      <c r="H8965" s="23">
        <v>0</v>
      </c>
      <c r="I8965" s="23"/>
      <c r="J8965" s="28">
        <v>0</v>
      </c>
    </row>
    <row r="8966" spans="1:10" x14ac:dyDescent="0.25">
      <c r="A8966" s="23" t="s">
        <v>3740</v>
      </c>
      <c r="B8966" s="23" t="s">
        <v>3741</v>
      </c>
      <c r="C8966" s="23" t="s">
        <v>34</v>
      </c>
      <c r="D8966" s="24">
        <v>45415.267847222225</v>
      </c>
      <c r="E8966" s="23" t="s">
        <v>16067</v>
      </c>
      <c r="F8966" s="26" t="s">
        <v>16</v>
      </c>
      <c r="G8966" s="26" t="s">
        <v>14</v>
      </c>
      <c r="H8966" s="23">
        <v>0</v>
      </c>
      <c r="I8966" s="23"/>
      <c r="J8966" s="28">
        <v>0</v>
      </c>
    </row>
    <row r="8967" spans="1:10" x14ac:dyDescent="0.25">
      <c r="A8967" s="23" t="s">
        <v>16129</v>
      </c>
      <c r="B8967" s="23" t="s">
        <v>16130</v>
      </c>
      <c r="C8967" s="23" t="s">
        <v>32</v>
      </c>
      <c r="D8967" s="24">
        <v>45415.274675925924</v>
      </c>
      <c r="E8967" s="23" t="s">
        <v>16067</v>
      </c>
      <c r="F8967" s="26" t="s">
        <v>16</v>
      </c>
      <c r="G8967" s="26" t="s">
        <v>14</v>
      </c>
      <c r="H8967" s="23">
        <v>0</v>
      </c>
      <c r="I8967" s="23"/>
      <c r="J8967" s="28">
        <v>0</v>
      </c>
    </row>
    <row r="8968" spans="1:10" x14ac:dyDescent="0.25">
      <c r="A8968" s="23" t="s">
        <v>16131</v>
      </c>
      <c r="B8968" s="23" t="s">
        <v>16132</v>
      </c>
      <c r="C8968" s="23" t="s">
        <v>32</v>
      </c>
      <c r="D8968" s="24">
        <v>45415.281608796293</v>
      </c>
      <c r="E8968" s="23" t="s">
        <v>16067</v>
      </c>
      <c r="F8968" s="26" t="s">
        <v>16</v>
      </c>
      <c r="G8968" s="26" t="s">
        <v>14</v>
      </c>
      <c r="H8968" s="23">
        <v>0</v>
      </c>
      <c r="I8968" s="23"/>
      <c r="J8968" s="28">
        <v>0</v>
      </c>
    </row>
    <row r="8969" spans="1:10" x14ac:dyDescent="0.25">
      <c r="A8969" s="23" t="s">
        <v>1825</v>
      </c>
      <c r="B8969" s="23" t="s">
        <v>1826</v>
      </c>
      <c r="C8969" s="23" t="s">
        <v>34</v>
      </c>
      <c r="D8969" s="24">
        <v>45415.281701388885</v>
      </c>
      <c r="E8969" s="23" t="s">
        <v>16067</v>
      </c>
      <c r="F8969" s="26" t="s">
        <v>16</v>
      </c>
      <c r="G8969" s="26" t="s">
        <v>14</v>
      </c>
      <c r="H8969" s="23">
        <v>0</v>
      </c>
      <c r="I8969" s="23"/>
      <c r="J8969" s="28">
        <v>0</v>
      </c>
    </row>
    <row r="8970" spans="1:10" x14ac:dyDescent="0.25">
      <c r="A8970" s="23" t="s">
        <v>11460</v>
      </c>
      <c r="B8970" s="23" t="s">
        <v>11461</v>
      </c>
      <c r="C8970" s="23" t="s">
        <v>34</v>
      </c>
      <c r="D8970" s="24">
        <v>45415.295358796298</v>
      </c>
      <c r="E8970" s="23" t="s">
        <v>16067</v>
      </c>
      <c r="F8970" s="26" t="s">
        <v>16</v>
      </c>
      <c r="G8970" s="26" t="s">
        <v>14</v>
      </c>
      <c r="H8970" s="23">
        <v>0</v>
      </c>
      <c r="I8970" s="23"/>
      <c r="J8970" s="28">
        <v>0</v>
      </c>
    </row>
    <row r="8971" spans="1:10" x14ac:dyDescent="0.25">
      <c r="A8971" s="23" t="s">
        <v>16133</v>
      </c>
      <c r="B8971" s="23" t="s">
        <v>16134</v>
      </c>
      <c r="C8971" s="23" t="s">
        <v>32</v>
      </c>
      <c r="D8971" s="24">
        <v>45415.295381944445</v>
      </c>
      <c r="E8971" s="23" t="s">
        <v>16067</v>
      </c>
      <c r="F8971" s="26" t="s">
        <v>16</v>
      </c>
      <c r="G8971" s="26" t="s">
        <v>14</v>
      </c>
      <c r="H8971" s="23">
        <v>0</v>
      </c>
      <c r="I8971" s="23"/>
      <c r="J8971" s="28">
        <v>0</v>
      </c>
    </row>
    <row r="8972" spans="1:10" x14ac:dyDescent="0.25">
      <c r="A8972" s="23" t="s">
        <v>16135</v>
      </c>
      <c r="B8972" s="23" t="s">
        <v>16136</v>
      </c>
      <c r="C8972" s="23" t="s">
        <v>32</v>
      </c>
      <c r="D8972" s="24">
        <v>45415.295393518521</v>
      </c>
      <c r="E8972" s="23" t="s">
        <v>16067</v>
      </c>
      <c r="F8972" s="26" t="s">
        <v>16</v>
      </c>
      <c r="G8972" s="26" t="s">
        <v>14</v>
      </c>
      <c r="H8972" s="23">
        <v>0</v>
      </c>
      <c r="I8972" s="23"/>
      <c r="J8972" s="28">
        <v>0</v>
      </c>
    </row>
    <row r="8973" spans="1:10" x14ac:dyDescent="0.25">
      <c r="A8973" s="23" t="s">
        <v>16137</v>
      </c>
      <c r="B8973" s="23" t="s">
        <v>16138</v>
      </c>
      <c r="C8973" s="23" t="s">
        <v>32</v>
      </c>
      <c r="D8973" s="24">
        <v>45415.295428240737</v>
      </c>
      <c r="E8973" s="23" t="s">
        <v>16067</v>
      </c>
      <c r="F8973" s="26" t="s">
        <v>16</v>
      </c>
      <c r="G8973" s="26" t="s">
        <v>14</v>
      </c>
      <c r="H8973" s="23">
        <v>0</v>
      </c>
      <c r="I8973" s="23"/>
      <c r="J8973" s="28">
        <v>0</v>
      </c>
    </row>
    <row r="8974" spans="1:10" x14ac:dyDescent="0.25">
      <c r="A8974" s="23" t="s">
        <v>16139</v>
      </c>
      <c r="B8974" s="23" t="s">
        <v>16140</v>
      </c>
      <c r="C8974" s="23" t="s">
        <v>34</v>
      </c>
      <c r="D8974" s="24">
        <v>45415.295787037037</v>
      </c>
      <c r="E8974" s="23" t="s">
        <v>16067</v>
      </c>
      <c r="F8974" s="26" t="s">
        <v>16</v>
      </c>
      <c r="G8974" s="26" t="s">
        <v>14</v>
      </c>
      <c r="H8974" s="23">
        <v>0</v>
      </c>
      <c r="I8974" s="23"/>
      <c r="J8974" s="28">
        <v>0</v>
      </c>
    </row>
    <row r="8975" spans="1:10" x14ac:dyDescent="0.25">
      <c r="A8975" s="23" t="s">
        <v>16141</v>
      </c>
      <c r="B8975" s="23" t="s">
        <v>16142</v>
      </c>
      <c r="C8975" s="23" t="s">
        <v>34</v>
      </c>
      <c r="D8975" s="24">
        <v>45415.29582175926</v>
      </c>
      <c r="E8975" s="23" t="s">
        <v>16067</v>
      </c>
      <c r="F8975" s="26" t="s">
        <v>16</v>
      </c>
      <c r="G8975" s="26" t="s">
        <v>14</v>
      </c>
      <c r="H8975" s="23">
        <v>0</v>
      </c>
      <c r="I8975" s="23"/>
      <c r="J8975" s="28">
        <v>0</v>
      </c>
    </row>
    <row r="8976" spans="1:10" x14ac:dyDescent="0.25">
      <c r="A8976" s="23" t="s">
        <v>16143</v>
      </c>
      <c r="B8976" s="23" t="s">
        <v>16144</v>
      </c>
      <c r="C8976" s="23" t="s">
        <v>34</v>
      </c>
      <c r="D8976" s="24">
        <v>45415.302314814813</v>
      </c>
      <c r="E8976" s="23" t="s">
        <v>16067</v>
      </c>
      <c r="F8976" s="26" t="s">
        <v>16</v>
      </c>
      <c r="G8976" s="26" t="s">
        <v>14</v>
      </c>
      <c r="H8976" s="23">
        <v>0</v>
      </c>
      <c r="I8976" s="23"/>
      <c r="J8976" s="28">
        <v>0</v>
      </c>
    </row>
    <row r="8977" spans="1:10" x14ac:dyDescent="0.25">
      <c r="A8977" s="23" t="s">
        <v>16145</v>
      </c>
      <c r="B8977" s="23" t="s">
        <v>16146</v>
      </c>
      <c r="C8977" s="23" t="s">
        <v>32</v>
      </c>
      <c r="D8977" s="24">
        <v>45415.30232638889</v>
      </c>
      <c r="E8977" s="23" t="s">
        <v>16067</v>
      </c>
      <c r="F8977" s="26" t="s">
        <v>16</v>
      </c>
      <c r="G8977" s="26" t="s">
        <v>14</v>
      </c>
      <c r="H8977" s="23">
        <v>0</v>
      </c>
      <c r="I8977" s="23"/>
      <c r="J8977" s="28">
        <v>0</v>
      </c>
    </row>
    <row r="8978" spans="1:10" x14ac:dyDescent="0.25">
      <c r="A8978" s="23" t="s">
        <v>16147</v>
      </c>
      <c r="B8978" s="23" t="s">
        <v>16148</v>
      </c>
      <c r="C8978" s="23" t="s">
        <v>32</v>
      </c>
      <c r="D8978" s="24">
        <v>45415.30232638889</v>
      </c>
      <c r="E8978" s="23" t="s">
        <v>16067</v>
      </c>
      <c r="F8978" s="26" t="s">
        <v>16</v>
      </c>
      <c r="G8978" s="26" t="s">
        <v>14</v>
      </c>
      <c r="H8978" s="23">
        <v>0</v>
      </c>
      <c r="I8978" s="23"/>
      <c r="J8978" s="28">
        <v>0</v>
      </c>
    </row>
    <row r="8979" spans="1:10" x14ac:dyDescent="0.25">
      <c r="A8979" s="23" t="s">
        <v>16149</v>
      </c>
      <c r="B8979" s="23" t="s">
        <v>16150</v>
      </c>
      <c r="C8979" s="23" t="s">
        <v>32</v>
      </c>
      <c r="D8979" s="24">
        <v>45415.302361111113</v>
      </c>
      <c r="E8979" s="23" t="s">
        <v>16067</v>
      </c>
      <c r="F8979" s="26" t="s">
        <v>16</v>
      </c>
      <c r="G8979" s="26" t="s">
        <v>14</v>
      </c>
      <c r="H8979" s="23">
        <v>0</v>
      </c>
      <c r="I8979" s="23"/>
      <c r="J8979" s="28">
        <v>0</v>
      </c>
    </row>
    <row r="8980" spans="1:10" x14ac:dyDescent="0.25">
      <c r="A8980" s="23" t="s">
        <v>11976</v>
      </c>
      <c r="B8980" s="23" t="s">
        <v>11977</v>
      </c>
      <c r="C8980" s="23" t="s">
        <v>34</v>
      </c>
      <c r="D8980" s="24">
        <v>45415.302372685182</v>
      </c>
      <c r="E8980" s="23" t="s">
        <v>16067</v>
      </c>
      <c r="F8980" s="26" t="s">
        <v>16</v>
      </c>
      <c r="G8980" s="26" t="s">
        <v>14</v>
      </c>
      <c r="H8980" s="23">
        <v>0</v>
      </c>
      <c r="I8980" s="23"/>
      <c r="J8980" s="28">
        <v>0</v>
      </c>
    </row>
    <row r="8981" spans="1:10" x14ac:dyDescent="0.25">
      <c r="A8981" s="23" t="s">
        <v>13871</v>
      </c>
      <c r="B8981" s="23" t="s">
        <v>13872</v>
      </c>
      <c r="C8981" s="23" t="s">
        <v>34</v>
      </c>
      <c r="D8981" s="24">
        <v>45415.302384259259</v>
      </c>
      <c r="E8981" s="23" t="s">
        <v>16067</v>
      </c>
      <c r="F8981" s="26" t="s">
        <v>16</v>
      </c>
      <c r="G8981" s="26" t="s">
        <v>14</v>
      </c>
      <c r="H8981" s="23">
        <v>0</v>
      </c>
      <c r="I8981" s="23"/>
      <c r="J8981" s="28">
        <v>0</v>
      </c>
    </row>
    <row r="8982" spans="1:10" x14ac:dyDescent="0.25">
      <c r="A8982" s="23" t="s">
        <v>16151</v>
      </c>
      <c r="B8982" s="23" t="s">
        <v>16152</v>
      </c>
      <c r="C8982" s="23" t="s">
        <v>34</v>
      </c>
      <c r="D8982" s="24">
        <v>45415.309259259258</v>
      </c>
      <c r="E8982" s="23" t="s">
        <v>16067</v>
      </c>
      <c r="F8982" s="26" t="s">
        <v>16</v>
      </c>
      <c r="G8982" s="26" t="s">
        <v>14</v>
      </c>
      <c r="H8982" s="23">
        <v>0</v>
      </c>
      <c r="I8982" s="23"/>
      <c r="J8982" s="28">
        <v>0</v>
      </c>
    </row>
    <row r="8983" spans="1:10" x14ac:dyDescent="0.25">
      <c r="A8983" s="23" t="s">
        <v>15790</v>
      </c>
      <c r="B8983" s="23" t="s">
        <v>15791</v>
      </c>
      <c r="C8983" s="23" t="s">
        <v>21</v>
      </c>
      <c r="D8983" s="24">
        <v>45415.351273148146</v>
      </c>
      <c r="E8983" s="23" t="s">
        <v>16067</v>
      </c>
      <c r="F8983" s="26" t="s">
        <v>19</v>
      </c>
      <c r="G8983" s="26" t="s">
        <v>13496</v>
      </c>
      <c r="H8983" s="23">
        <v>0</v>
      </c>
      <c r="I8983" s="23"/>
      <c r="J8983" s="28">
        <v>31719.95</v>
      </c>
    </row>
    <row r="8984" spans="1:10" x14ac:dyDescent="0.25">
      <c r="A8984" s="23" t="s">
        <v>956</v>
      </c>
      <c r="B8984" s="23" t="s">
        <v>957</v>
      </c>
      <c r="C8984" s="23" t="s">
        <v>21</v>
      </c>
      <c r="D8984" s="24">
        <v>45415.502500000002</v>
      </c>
      <c r="E8984" s="23" t="s">
        <v>16067</v>
      </c>
      <c r="F8984" s="26" t="s">
        <v>19</v>
      </c>
      <c r="G8984" s="26" t="s">
        <v>13496</v>
      </c>
      <c r="H8984" s="23">
        <v>0</v>
      </c>
      <c r="I8984" s="23"/>
      <c r="J8984" s="28">
        <v>27.5</v>
      </c>
    </row>
    <row r="8985" spans="1:10" x14ac:dyDescent="0.25">
      <c r="A8985" s="23" t="s">
        <v>93</v>
      </c>
      <c r="B8985" s="23" t="s">
        <v>94</v>
      </c>
      <c r="C8985" s="23" t="s">
        <v>21</v>
      </c>
      <c r="D8985" s="24">
        <v>45415.533472222225</v>
      </c>
      <c r="E8985" s="23" t="s">
        <v>16067</v>
      </c>
      <c r="F8985" s="26" t="s">
        <v>19</v>
      </c>
      <c r="G8985" s="26" t="s">
        <v>13496</v>
      </c>
      <c r="H8985" s="23">
        <v>0</v>
      </c>
      <c r="I8985" s="23"/>
      <c r="J8985" s="28">
        <v>9.6</v>
      </c>
    </row>
    <row r="8986" spans="1:10" x14ac:dyDescent="0.25">
      <c r="A8986" s="23" t="s">
        <v>93</v>
      </c>
      <c r="B8986" s="23" t="s">
        <v>94</v>
      </c>
      <c r="C8986" s="23" t="s">
        <v>21</v>
      </c>
      <c r="D8986" s="24">
        <v>45415.535393518519</v>
      </c>
      <c r="E8986" s="23" t="s">
        <v>16067</v>
      </c>
      <c r="F8986" s="26" t="s">
        <v>19</v>
      </c>
      <c r="G8986" s="26" t="s">
        <v>13496</v>
      </c>
      <c r="H8986" s="23">
        <v>0</v>
      </c>
      <c r="I8986" s="23"/>
      <c r="J8986" s="28">
        <v>48</v>
      </c>
    </row>
    <row r="8987" spans="1:10" x14ac:dyDescent="0.25">
      <c r="A8987" s="23" t="s">
        <v>956</v>
      </c>
      <c r="B8987" s="23" t="s">
        <v>957</v>
      </c>
      <c r="C8987" s="23" t="s">
        <v>21</v>
      </c>
      <c r="D8987" s="24">
        <v>45415.604375000003</v>
      </c>
      <c r="E8987" s="23" t="s">
        <v>16067</v>
      </c>
      <c r="F8987" s="26" t="s">
        <v>19</v>
      </c>
      <c r="G8987" s="26" t="s">
        <v>13496</v>
      </c>
      <c r="H8987" s="23">
        <v>0</v>
      </c>
      <c r="I8987" s="23"/>
      <c r="J8987" s="28">
        <v>5461.19</v>
      </c>
    </row>
    <row r="8988" spans="1:10" x14ac:dyDescent="0.25">
      <c r="A8988" s="23" t="s">
        <v>956</v>
      </c>
      <c r="B8988" s="23" t="s">
        <v>957</v>
      </c>
      <c r="C8988" s="23" t="s">
        <v>21</v>
      </c>
      <c r="D8988" s="24">
        <v>45415.610844907409</v>
      </c>
      <c r="E8988" s="23" t="s">
        <v>16067</v>
      </c>
      <c r="F8988" s="26" t="s">
        <v>19</v>
      </c>
      <c r="G8988" s="26" t="s">
        <v>13496</v>
      </c>
      <c r="H8988" s="23">
        <v>0</v>
      </c>
      <c r="I8988" s="23"/>
      <c r="J8988" s="28">
        <v>7602.48</v>
      </c>
    </row>
    <row r="8989" spans="1:10" x14ac:dyDescent="0.25">
      <c r="A8989" s="23" t="s">
        <v>1654</v>
      </c>
      <c r="B8989" s="23" t="s">
        <v>1655</v>
      </c>
      <c r="C8989" s="23" t="s">
        <v>21</v>
      </c>
      <c r="D8989" s="24">
        <v>45415.614293981482</v>
      </c>
      <c r="E8989" s="23" t="s">
        <v>16067</v>
      </c>
      <c r="F8989" s="26" t="s">
        <v>19</v>
      </c>
      <c r="G8989" s="26" t="s">
        <v>13496</v>
      </c>
      <c r="H8989" s="23">
        <v>0</v>
      </c>
      <c r="I8989" s="23"/>
      <c r="J8989" s="28">
        <v>618023.19999999995</v>
      </c>
    </row>
    <row r="8990" spans="1:10" x14ac:dyDescent="0.25">
      <c r="A8990" s="23" t="s">
        <v>13467</v>
      </c>
      <c r="B8990" s="23" t="s">
        <v>13466</v>
      </c>
      <c r="C8990" s="23" t="s">
        <v>21</v>
      </c>
      <c r="D8990" s="24">
        <v>45416</v>
      </c>
      <c r="E8990" s="23" t="s">
        <v>16067</v>
      </c>
      <c r="F8990" s="26" t="s">
        <v>19</v>
      </c>
      <c r="G8990" s="26" t="s">
        <v>13496</v>
      </c>
      <c r="H8990" s="23">
        <v>0</v>
      </c>
      <c r="I8990" s="23"/>
      <c r="J8990" s="28">
        <v>70</v>
      </c>
    </row>
    <row r="8991" spans="1:10" x14ac:dyDescent="0.25">
      <c r="A8991" s="23" t="s">
        <v>16153</v>
      </c>
      <c r="B8991" s="23" t="s">
        <v>16154</v>
      </c>
      <c r="C8991" s="23" t="s">
        <v>32</v>
      </c>
      <c r="D8991" s="24">
        <v>45416.017592592594</v>
      </c>
      <c r="E8991" s="23" t="s">
        <v>16067</v>
      </c>
      <c r="F8991" s="26" t="s">
        <v>16</v>
      </c>
      <c r="G8991" s="26" t="s">
        <v>14</v>
      </c>
      <c r="H8991" s="23">
        <v>0</v>
      </c>
      <c r="I8991" s="23"/>
      <c r="J8991" s="28">
        <v>0</v>
      </c>
    </row>
    <row r="8992" spans="1:10" x14ac:dyDescent="0.25">
      <c r="A8992" s="23" t="s">
        <v>16155</v>
      </c>
      <c r="B8992" s="23" t="s">
        <v>16156</v>
      </c>
      <c r="C8992" s="23" t="s">
        <v>32</v>
      </c>
      <c r="D8992" s="24">
        <v>45416.01761574074</v>
      </c>
      <c r="E8992" s="23" t="s">
        <v>16067</v>
      </c>
      <c r="F8992" s="26" t="s">
        <v>16</v>
      </c>
      <c r="G8992" s="26" t="s">
        <v>14</v>
      </c>
      <c r="H8992" s="23">
        <v>0</v>
      </c>
      <c r="I8992" s="23"/>
      <c r="J8992" s="28">
        <v>0</v>
      </c>
    </row>
    <row r="8993" spans="1:10" x14ac:dyDescent="0.25">
      <c r="A8993" s="23" t="s">
        <v>16157</v>
      </c>
      <c r="B8993" s="23" t="s">
        <v>16158</v>
      </c>
      <c r="C8993" s="23" t="s">
        <v>32</v>
      </c>
      <c r="D8993" s="24">
        <v>45416.017638888887</v>
      </c>
      <c r="E8993" s="23" t="s">
        <v>16067</v>
      </c>
      <c r="F8993" s="26" t="s">
        <v>16</v>
      </c>
      <c r="G8993" s="26" t="s">
        <v>14</v>
      </c>
      <c r="H8993" s="23">
        <v>0</v>
      </c>
      <c r="I8993" s="23"/>
      <c r="J8993" s="28">
        <v>0</v>
      </c>
    </row>
    <row r="8994" spans="1:10" x14ac:dyDescent="0.25">
      <c r="A8994" s="23" t="s">
        <v>16159</v>
      </c>
      <c r="B8994" s="23" t="s">
        <v>16160</v>
      </c>
      <c r="C8994" s="23" t="s">
        <v>32</v>
      </c>
      <c r="D8994" s="24">
        <v>45416.01766203704</v>
      </c>
      <c r="E8994" s="23" t="s">
        <v>16067</v>
      </c>
      <c r="F8994" s="26" t="s">
        <v>16</v>
      </c>
      <c r="G8994" s="26" t="s">
        <v>14</v>
      </c>
      <c r="H8994" s="23">
        <v>0</v>
      </c>
      <c r="I8994" s="23"/>
      <c r="J8994" s="28">
        <v>0</v>
      </c>
    </row>
    <row r="8995" spans="1:10" x14ac:dyDescent="0.25">
      <c r="A8995" s="23" t="s">
        <v>16161</v>
      </c>
      <c r="B8995" s="23" t="s">
        <v>16162</v>
      </c>
      <c r="C8995" s="23" t="s">
        <v>34</v>
      </c>
      <c r="D8995" s="24">
        <v>45416.01771990741</v>
      </c>
      <c r="E8995" s="23" t="s">
        <v>16067</v>
      </c>
      <c r="F8995" s="26" t="s">
        <v>16</v>
      </c>
      <c r="G8995" s="26" t="s">
        <v>14</v>
      </c>
      <c r="H8995" s="23">
        <v>0</v>
      </c>
      <c r="I8995" s="23"/>
      <c r="J8995" s="28">
        <v>0</v>
      </c>
    </row>
    <row r="8996" spans="1:10" x14ac:dyDescent="0.25">
      <c r="A8996" s="23" t="s">
        <v>16163</v>
      </c>
      <c r="B8996" s="23" t="s">
        <v>16164</v>
      </c>
      <c r="C8996" s="23" t="s">
        <v>34</v>
      </c>
      <c r="D8996" s="24">
        <v>45416.024560185186</v>
      </c>
      <c r="E8996" s="23" t="s">
        <v>16067</v>
      </c>
      <c r="F8996" s="26" t="s">
        <v>16</v>
      </c>
      <c r="G8996" s="26" t="s">
        <v>14</v>
      </c>
      <c r="H8996" s="23">
        <v>0</v>
      </c>
      <c r="I8996" s="23"/>
      <c r="J8996" s="28">
        <v>0</v>
      </c>
    </row>
    <row r="8997" spans="1:10" x14ac:dyDescent="0.25">
      <c r="A8997" s="23" t="s">
        <v>16165</v>
      </c>
      <c r="B8997" s="23" t="s">
        <v>16166</v>
      </c>
      <c r="C8997" s="23" t="s">
        <v>32</v>
      </c>
      <c r="D8997" s="24">
        <v>45416.031469907408</v>
      </c>
      <c r="E8997" s="23" t="s">
        <v>16067</v>
      </c>
      <c r="F8997" s="26" t="s">
        <v>16</v>
      </c>
      <c r="G8997" s="26" t="s">
        <v>14</v>
      </c>
      <c r="H8997" s="23">
        <v>0</v>
      </c>
      <c r="I8997" s="23"/>
      <c r="J8997" s="28">
        <v>0</v>
      </c>
    </row>
    <row r="8998" spans="1:10" x14ac:dyDescent="0.25">
      <c r="A8998" s="23" t="s">
        <v>16167</v>
      </c>
      <c r="B8998" s="23" t="s">
        <v>16168</v>
      </c>
      <c r="C8998" s="23" t="s">
        <v>32</v>
      </c>
      <c r="D8998" s="24">
        <v>45416.031481481485</v>
      </c>
      <c r="E8998" s="23" t="s">
        <v>16067</v>
      </c>
      <c r="F8998" s="26" t="s">
        <v>16</v>
      </c>
      <c r="G8998" s="26" t="s">
        <v>14</v>
      </c>
      <c r="H8998" s="23">
        <v>0</v>
      </c>
      <c r="I8998" s="23"/>
      <c r="J8998" s="28">
        <v>0</v>
      </c>
    </row>
    <row r="8999" spans="1:10" x14ac:dyDescent="0.25">
      <c r="A8999" s="23" t="s">
        <v>16169</v>
      </c>
      <c r="B8999" s="23" t="s">
        <v>16170</v>
      </c>
      <c r="C8999" s="23" t="s">
        <v>32</v>
      </c>
      <c r="D8999" s="24">
        <v>45416.031481481485</v>
      </c>
      <c r="E8999" s="23" t="s">
        <v>16067</v>
      </c>
      <c r="F8999" s="26" t="s">
        <v>16</v>
      </c>
      <c r="G8999" s="26" t="s">
        <v>14</v>
      </c>
      <c r="H8999" s="23">
        <v>0</v>
      </c>
      <c r="I8999" s="23"/>
      <c r="J8999" s="28">
        <v>0</v>
      </c>
    </row>
    <row r="9000" spans="1:10" x14ac:dyDescent="0.25">
      <c r="A9000" s="23" t="s">
        <v>16171</v>
      </c>
      <c r="B9000" s="23" t="s">
        <v>16172</v>
      </c>
      <c r="C9000" s="23" t="s">
        <v>32</v>
      </c>
      <c r="D9000" s="24">
        <v>45416.031504629631</v>
      </c>
      <c r="E9000" s="23" t="s">
        <v>16067</v>
      </c>
      <c r="F9000" s="26" t="s">
        <v>16</v>
      </c>
      <c r="G9000" s="26" t="s">
        <v>14</v>
      </c>
      <c r="H9000" s="23">
        <v>0</v>
      </c>
      <c r="I9000" s="23"/>
      <c r="J9000" s="28">
        <v>0</v>
      </c>
    </row>
    <row r="9001" spans="1:10" x14ac:dyDescent="0.25">
      <c r="A9001" s="23" t="s">
        <v>16173</v>
      </c>
      <c r="B9001" s="23" t="s">
        <v>16174</v>
      </c>
      <c r="C9001" s="23" t="s">
        <v>32</v>
      </c>
      <c r="D9001" s="24">
        <v>45416.038437499999</v>
      </c>
      <c r="E9001" s="23" t="s">
        <v>16067</v>
      </c>
      <c r="F9001" s="26" t="s">
        <v>16</v>
      </c>
      <c r="G9001" s="26" t="s">
        <v>14</v>
      </c>
      <c r="H9001" s="23">
        <v>0</v>
      </c>
      <c r="I9001" s="23"/>
      <c r="J9001" s="28">
        <v>0</v>
      </c>
    </row>
    <row r="9002" spans="1:10" x14ac:dyDescent="0.25">
      <c r="A9002" s="23" t="s">
        <v>16175</v>
      </c>
      <c r="B9002" s="23" t="s">
        <v>16176</v>
      </c>
      <c r="C9002" s="23" t="s">
        <v>32</v>
      </c>
      <c r="D9002" s="24">
        <v>45416.045381944445</v>
      </c>
      <c r="E9002" s="23" t="s">
        <v>16067</v>
      </c>
      <c r="F9002" s="26" t="s">
        <v>16</v>
      </c>
      <c r="G9002" s="26" t="s">
        <v>14</v>
      </c>
      <c r="H9002" s="23">
        <v>0</v>
      </c>
      <c r="I9002" s="23"/>
      <c r="J9002" s="28">
        <v>0</v>
      </c>
    </row>
    <row r="9003" spans="1:10" x14ac:dyDescent="0.25">
      <c r="A9003" s="23" t="s">
        <v>16177</v>
      </c>
      <c r="B9003" s="23" t="s">
        <v>16178</v>
      </c>
      <c r="C9003" s="23" t="s">
        <v>32</v>
      </c>
      <c r="D9003" s="24">
        <v>45416.045428240737</v>
      </c>
      <c r="E9003" s="23" t="s">
        <v>16067</v>
      </c>
      <c r="F9003" s="26" t="s">
        <v>16</v>
      </c>
      <c r="G9003" s="26" t="s">
        <v>14</v>
      </c>
      <c r="H9003" s="23">
        <v>0</v>
      </c>
      <c r="I9003" s="23"/>
      <c r="J9003" s="28">
        <v>0</v>
      </c>
    </row>
    <row r="9004" spans="1:10" x14ac:dyDescent="0.25">
      <c r="A9004" s="23" t="s">
        <v>16179</v>
      </c>
      <c r="B9004" s="23" t="s">
        <v>16180</v>
      </c>
      <c r="C9004" s="23" t="s">
        <v>34</v>
      </c>
      <c r="D9004" s="24">
        <v>45416.052303240744</v>
      </c>
      <c r="E9004" s="23" t="s">
        <v>16067</v>
      </c>
      <c r="F9004" s="26" t="s">
        <v>16</v>
      </c>
      <c r="G9004" s="26" t="s">
        <v>14</v>
      </c>
      <c r="H9004" s="23">
        <v>0</v>
      </c>
      <c r="I9004" s="23"/>
      <c r="J9004" s="28">
        <v>0</v>
      </c>
    </row>
    <row r="9005" spans="1:10" x14ac:dyDescent="0.25">
      <c r="A9005" s="23" t="s">
        <v>16181</v>
      </c>
      <c r="B9005" s="23" t="s">
        <v>16182</v>
      </c>
      <c r="C9005" s="23" t="s">
        <v>32</v>
      </c>
      <c r="D9005" s="24">
        <v>45416.052349537036</v>
      </c>
      <c r="E9005" s="23" t="s">
        <v>16067</v>
      </c>
      <c r="F9005" s="26" t="s">
        <v>16</v>
      </c>
      <c r="G9005" s="26" t="s">
        <v>14</v>
      </c>
      <c r="H9005" s="23">
        <v>0</v>
      </c>
      <c r="I9005" s="23"/>
      <c r="J9005" s="28">
        <v>0</v>
      </c>
    </row>
    <row r="9006" spans="1:10" x14ac:dyDescent="0.25">
      <c r="A9006" s="23" t="s">
        <v>13254</v>
      </c>
      <c r="B9006" s="23" t="s">
        <v>13255</v>
      </c>
      <c r="C9006" s="23" t="s">
        <v>34</v>
      </c>
      <c r="D9006" s="24">
        <v>45416.052395833336</v>
      </c>
      <c r="E9006" s="23" t="s">
        <v>16067</v>
      </c>
      <c r="F9006" s="26" t="s">
        <v>16</v>
      </c>
      <c r="G9006" s="26" t="s">
        <v>14</v>
      </c>
      <c r="H9006" s="23">
        <v>0</v>
      </c>
      <c r="I9006" s="23"/>
      <c r="J9006" s="28">
        <v>0</v>
      </c>
    </row>
    <row r="9007" spans="1:10" x14ac:dyDescent="0.25">
      <c r="A9007" s="23" t="s">
        <v>16183</v>
      </c>
      <c r="B9007" s="23" t="s">
        <v>16184</v>
      </c>
      <c r="C9007" s="23" t="s">
        <v>32</v>
      </c>
      <c r="D9007" s="24">
        <v>45416.06622685185</v>
      </c>
      <c r="E9007" s="23" t="s">
        <v>16067</v>
      </c>
      <c r="F9007" s="26" t="s">
        <v>16</v>
      </c>
      <c r="G9007" s="26" t="s">
        <v>14</v>
      </c>
      <c r="H9007" s="23">
        <v>0</v>
      </c>
      <c r="I9007" s="23"/>
      <c r="J9007" s="28">
        <v>0</v>
      </c>
    </row>
    <row r="9008" spans="1:10" x14ac:dyDescent="0.25">
      <c r="A9008" s="23" t="s">
        <v>16185</v>
      </c>
      <c r="B9008" s="23" t="s">
        <v>16186</v>
      </c>
      <c r="C9008" s="23" t="s">
        <v>34</v>
      </c>
      <c r="D9008" s="24">
        <v>45416.066296296296</v>
      </c>
      <c r="E9008" s="23" t="s">
        <v>16067</v>
      </c>
      <c r="F9008" s="26" t="s">
        <v>16</v>
      </c>
      <c r="G9008" s="26" t="s">
        <v>14</v>
      </c>
      <c r="H9008" s="23">
        <v>0</v>
      </c>
      <c r="I9008" s="23"/>
      <c r="J9008" s="28">
        <v>0</v>
      </c>
    </row>
    <row r="9009" spans="1:10" x14ac:dyDescent="0.25">
      <c r="A9009" s="23" t="s">
        <v>16187</v>
      </c>
      <c r="B9009" s="23" t="s">
        <v>16188</v>
      </c>
      <c r="C9009" s="23" t="s">
        <v>32</v>
      </c>
      <c r="D9009" s="24">
        <v>45416.073148148149</v>
      </c>
      <c r="E9009" s="23" t="s">
        <v>16067</v>
      </c>
      <c r="F9009" s="26" t="s">
        <v>16</v>
      </c>
      <c r="G9009" s="26" t="s">
        <v>14</v>
      </c>
      <c r="H9009" s="23">
        <v>0</v>
      </c>
      <c r="I9009" s="23"/>
      <c r="J9009" s="28">
        <v>0</v>
      </c>
    </row>
    <row r="9010" spans="1:10" x14ac:dyDescent="0.25">
      <c r="A9010" s="23" t="s">
        <v>16189</v>
      </c>
      <c r="B9010" s="23" t="s">
        <v>16190</v>
      </c>
      <c r="C9010" s="23" t="s">
        <v>32</v>
      </c>
      <c r="D9010" s="24">
        <v>45416.073159722226</v>
      </c>
      <c r="E9010" s="23" t="s">
        <v>16067</v>
      </c>
      <c r="F9010" s="26" t="s">
        <v>16</v>
      </c>
      <c r="G9010" s="26" t="s">
        <v>14</v>
      </c>
      <c r="H9010" s="23">
        <v>0</v>
      </c>
      <c r="I9010" s="23"/>
      <c r="J9010" s="28">
        <v>0</v>
      </c>
    </row>
    <row r="9011" spans="1:10" x14ac:dyDescent="0.25">
      <c r="A9011" s="23" t="s">
        <v>16191</v>
      </c>
      <c r="B9011" s="23" t="s">
        <v>16192</v>
      </c>
      <c r="C9011" s="23" t="s">
        <v>32</v>
      </c>
      <c r="D9011" s="24">
        <v>45416.073171296295</v>
      </c>
      <c r="E9011" s="23" t="s">
        <v>16067</v>
      </c>
      <c r="F9011" s="26" t="s">
        <v>16</v>
      </c>
      <c r="G9011" s="26" t="s">
        <v>14</v>
      </c>
      <c r="H9011" s="23">
        <v>0</v>
      </c>
      <c r="I9011" s="23"/>
      <c r="J9011" s="28">
        <v>0</v>
      </c>
    </row>
    <row r="9012" spans="1:10" x14ac:dyDescent="0.25">
      <c r="A9012" s="23" t="s">
        <v>16193</v>
      </c>
      <c r="B9012" s="23" t="s">
        <v>16194</v>
      </c>
      <c r="C9012" s="23" t="s">
        <v>32</v>
      </c>
      <c r="D9012" s="24">
        <v>45416.073194444441</v>
      </c>
      <c r="E9012" s="23" t="s">
        <v>16067</v>
      </c>
      <c r="F9012" s="26" t="s">
        <v>16</v>
      </c>
      <c r="G9012" s="26" t="s">
        <v>14</v>
      </c>
      <c r="H9012" s="23">
        <v>0</v>
      </c>
      <c r="I9012" s="23"/>
      <c r="J9012" s="28">
        <v>0</v>
      </c>
    </row>
    <row r="9013" spans="1:10" x14ac:dyDescent="0.25">
      <c r="A9013" s="23" t="s">
        <v>16195</v>
      </c>
      <c r="B9013" s="23" t="s">
        <v>16196</v>
      </c>
      <c r="C9013" s="23" t="s">
        <v>32</v>
      </c>
      <c r="D9013" s="24">
        <v>45416.080081018517</v>
      </c>
      <c r="E9013" s="23" t="s">
        <v>16067</v>
      </c>
      <c r="F9013" s="26" t="s">
        <v>16</v>
      </c>
      <c r="G9013" s="26" t="s">
        <v>14</v>
      </c>
      <c r="H9013" s="23">
        <v>0</v>
      </c>
      <c r="I9013" s="23"/>
      <c r="J9013" s="28">
        <v>0</v>
      </c>
    </row>
    <row r="9014" spans="1:10" x14ac:dyDescent="0.25">
      <c r="A9014" s="23" t="s">
        <v>16197</v>
      </c>
      <c r="B9014" s="23" t="s">
        <v>16198</v>
      </c>
      <c r="C9014" s="23" t="s">
        <v>32</v>
      </c>
      <c r="D9014" s="24">
        <v>45416.080092592594</v>
      </c>
      <c r="E9014" s="23" t="s">
        <v>16067</v>
      </c>
      <c r="F9014" s="26" t="s">
        <v>16</v>
      </c>
      <c r="G9014" s="26" t="s">
        <v>14</v>
      </c>
      <c r="H9014" s="23">
        <v>0</v>
      </c>
      <c r="I9014" s="23"/>
      <c r="J9014" s="28">
        <v>0</v>
      </c>
    </row>
    <row r="9015" spans="1:10" x14ac:dyDescent="0.25">
      <c r="A9015" s="23" t="s">
        <v>16116</v>
      </c>
      <c r="B9015" s="23" t="s">
        <v>16117</v>
      </c>
      <c r="C9015" s="23" t="s">
        <v>34</v>
      </c>
      <c r="D9015" s="24">
        <v>45416.08011574074</v>
      </c>
      <c r="E9015" s="23" t="s">
        <v>16067</v>
      </c>
      <c r="F9015" s="26" t="s">
        <v>16</v>
      </c>
      <c r="G9015" s="26" t="s">
        <v>14</v>
      </c>
      <c r="H9015" s="23">
        <v>0</v>
      </c>
      <c r="I9015" s="23"/>
      <c r="J9015" s="28">
        <v>0</v>
      </c>
    </row>
    <row r="9016" spans="1:10" x14ac:dyDescent="0.25">
      <c r="A9016" s="23" t="s">
        <v>16199</v>
      </c>
      <c r="B9016" s="23" t="s">
        <v>16200</v>
      </c>
      <c r="C9016" s="23" t="s">
        <v>32</v>
      </c>
      <c r="D9016" s="24">
        <v>45416.093981481485</v>
      </c>
      <c r="E9016" s="23" t="s">
        <v>16067</v>
      </c>
      <c r="F9016" s="26" t="s">
        <v>16</v>
      </c>
      <c r="G9016" s="26" t="s">
        <v>14</v>
      </c>
      <c r="H9016" s="23">
        <v>0</v>
      </c>
      <c r="I9016" s="23"/>
      <c r="J9016" s="28">
        <v>0</v>
      </c>
    </row>
    <row r="9017" spans="1:10" x14ac:dyDescent="0.25">
      <c r="A9017" s="23" t="s">
        <v>16201</v>
      </c>
      <c r="B9017" s="23" t="s">
        <v>16202</v>
      </c>
      <c r="C9017" s="23" t="s">
        <v>32</v>
      </c>
      <c r="D9017" s="24">
        <v>45416.093993055554</v>
      </c>
      <c r="E9017" s="23" t="s">
        <v>16067</v>
      </c>
      <c r="F9017" s="26" t="s">
        <v>16</v>
      </c>
      <c r="G9017" s="26" t="s">
        <v>14</v>
      </c>
      <c r="H9017" s="23">
        <v>0</v>
      </c>
      <c r="I9017" s="23"/>
      <c r="J9017" s="28">
        <v>0</v>
      </c>
    </row>
    <row r="9018" spans="1:10" x14ac:dyDescent="0.25">
      <c r="A9018" s="23" t="s">
        <v>16203</v>
      </c>
      <c r="B9018" s="23" t="s">
        <v>16204</v>
      </c>
      <c r="C9018" s="23" t="s">
        <v>32</v>
      </c>
      <c r="D9018" s="24">
        <v>45416.100960648146</v>
      </c>
      <c r="E9018" s="23" t="s">
        <v>16067</v>
      </c>
      <c r="F9018" s="26" t="s">
        <v>16</v>
      </c>
      <c r="G9018" s="26" t="s">
        <v>14</v>
      </c>
      <c r="H9018" s="23">
        <v>0</v>
      </c>
      <c r="I9018" s="23"/>
      <c r="J9018" s="28">
        <v>0</v>
      </c>
    </row>
    <row r="9019" spans="1:10" x14ac:dyDescent="0.25">
      <c r="A9019" s="23" t="s">
        <v>16205</v>
      </c>
      <c r="B9019" s="23" t="s">
        <v>16206</v>
      </c>
      <c r="C9019" s="23" t="s">
        <v>32</v>
      </c>
      <c r="D9019" s="24">
        <v>45416.100972222222</v>
      </c>
      <c r="E9019" s="23" t="s">
        <v>16067</v>
      </c>
      <c r="F9019" s="26" t="s">
        <v>16</v>
      </c>
      <c r="G9019" s="26" t="s">
        <v>14</v>
      </c>
      <c r="H9019" s="23">
        <v>0</v>
      </c>
      <c r="I9019" s="23"/>
      <c r="J9019" s="28">
        <v>0</v>
      </c>
    </row>
    <row r="9020" spans="1:10" x14ac:dyDescent="0.25">
      <c r="A9020" s="23" t="s">
        <v>16207</v>
      </c>
      <c r="B9020" s="23" t="s">
        <v>16208</v>
      </c>
      <c r="C9020" s="23" t="s">
        <v>34</v>
      </c>
      <c r="D9020" s="24">
        <v>45416.26761574074</v>
      </c>
      <c r="E9020" s="23" t="s">
        <v>16067</v>
      </c>
      <c r="F9020" s="26" t="s">
        <v>16</v>
      </c>
      <c r="G9020" s="26" t="s">
        <v>14</v>
      </c>
      <c r="H9020" s="23">
        <v>0</v>
      </c>
      <c r="I9020" s="23"/>
      <c r="J9020" s="28">
        <v>0</v>
      </c>
    </row>
    <row r="9021" spans="1:10" x14ac:dyDescent="0.25">
      <c r="A9021" s="23" t="s">
        <v>16209</v>
      </c>
      <c r="B9021" s="23" t="s">
        <v>16210</v>
      </c>
      <c r="C9021" s="23" t="s">
        <v>32</v>
      </c>
      <c r="D9021" s="24">
        <v>45417.017592592594</v>
      </c>
      <c r="E9021" s="23" t="s">
        <v>16067</v>
      </c>
      <c r="F9021" s="26" t="s">
        <v>16</v>
      </c>
      <c r="G9021" s="26" t="s">
        <v>14</v>
      </c>
      <c r="H9021" s="23">
        <v>0</v>
      </c>
      <c r="I9021" s="23"/>
      <c r="J9021" s="28">
        <v>0</v>
      </c>
    </row>
    <row r="9022" spans="1:10" x14ac:dyDescent="0.25">
      <c r="A9022" s="23" t="s">
        <v>16211</v>
      </c>
      <c r="B9022" s="23" t="s">
        <v>16212</v>
      </c>
      <c r="C9022" s="23" t="s">
        <v>32</v>
      </c>
      <c r="D9022" s="24">
        <v>45417.01761574074</v>
      </c>
      <c r="E9022" s="23" t="s">
        <v>16067</v>
      </c>
      <c r="F9022" s="26" t="s">
        <v>16</v>
      </c>
      <c r="G9022" s="26" t="s">
        <v>14</v>
      </c>
      <c r="H9022" s="23">
        <v>0</v>
      </c>
      <c r="I9022" s="23"/>
      <c r="J9022" s="28">
        <v>0</v>
      </c>
    </row>
    <row r="9023" spans="1:10" x14ac:dyDescent="0.25">
      <c r="A9023" s="23" t="s">
        <v>16213</v>
      </c>
      <c r="B9023" s="23" t="s">
        <v>16214</v>
      </c>
      <c r="C9023" s="23" t="s">
        <v>32</v>
      </c>
      <c r="D9023" s="24">
        <v>45417.017627314817</v>
      </c>
      <c r="E9023" s="23" t="s">
        <v>16067</v>
      </c>
      <c r="F9023" s="26" t="s">
        <v>16</v>
      </c>
      <c r="G9023" s="26" t="s">
        <v>14</v>
      </c>
      <c r="H9023" s="23">
        <v>0</v>
      </c>
      <c r="I9023" s="23"/>
      <c r="J9023" s="28">
        <v>0</v>
      </c>
    </row>
    <row r="9024" spans="1:10" x14ac:dyDescent="0.25">
      <c r="A9024" s="23" t="s">
        <v>16215</v>
      </c>
      <c r="B9024" s="23" t="s">
        <v>16216</v>
      </c>
      <c r="C9024" s="23" t="s">
        <v>32</v>
      </c>
      <c r="D9024" s="24">
        <v>45417.017627314817</v>
      </c>
      <c r="E9024" s="23" t="s">
        <v>16067</v>
      </c>
      <c r="F9024" s="26" t="s">
        <v>16</v>
      </c>
      <c r="G9024" s="26" t="s">
        <v>14</v>
      </c>
      <c r="H9024" s="23">
        <v>0</v>
      </c>
      <c r="I9024" s="23"/>
      <c r="J9024" s="28">
        <v>0</v>
      </c>
    </row>
    <row r="9025" spans="1:10" x14ac:dyDescent="0.25">
      <c r="A9025" s="23" t="s">
        <v>16217</v>
      </c>
      <c r="B9025" s="23" t="s">
        <v>16218</v>
      </c>
      <c r="C9025" s="23" t="s">
        <v>32</v>
      </c>
      <c r="D9025" s="24">
        <v>45417.017638888887</v>
      </c>
      <c r="E9025" s="23" t="s">
        <v>16067</v>
      </c>
      <c r="F9025" s="26" t="s">
        <v>16</v>
      </c>
      <c r="G9025" s="26" t="s">
        <v>14</v>
      </c>
      <c r="H9025" s="23">
        <v>0</v>
      </c>
      <c r="I9025" s="23"/>
      <c r="J9025" s="28">
        <v>0</v>
      </c>
    </row>
    <row r="9026" spans="1:10" x14ac:dyDescent="0.25">
      <c r="A9026" s="23" t="s">
        <v>16219</v>
      </c>
      <c r="B9026" s="23" t="s">
        <v>16220</v>
      </c>
      <c r="C9026" s="23" t="s">
        <v>32</v>
      </c>
      <c r="D9026" s="24">
        <v>45417.017685185187</v>
      </c>
      <c r="E9026" s="23" t="s">
        <v>16067</v>
      </c>
      <c r="F9026" s="26" t="s">
        <v>16</v>
      </c>
      <c r="G9026" s="26" t="s">
        <v>14</v>
      </c>
      <c r="H9026" s="23">
        <v>0</v>
      </c>
      <c r="I9026" s="23"/>
      <c r="J9026" s="28">
        <v>0</v>
      </c>
    </row>
    <row r="9027" spans="1:10" x14ac:dyDescent="0.25">
      <c r="A9027" s="23" t="s">
        <v>16221</v>
      </c>
      <c r="B9027" s="23" t="s">
        <v>16222</v>
      </c>
      <c r="C9027" s="23" t="s">
        <v>34</v>
      </c>
      <c r="D9027" s="24">
        <v>45417.018125000002</v>
      </c>
      <c r="E9027" s="23" t="s">
        <v>16067</v>
      </c>
      <c r="F9027" s="26" t="s">
        <v>16</v>
      </c>
      <c r="G9027" s="26" t="s">
        <v>14</v>
      </c>
      <c r="H9027" s="23">
        <v>0</v>
      </c>
      <c r="I9027" s="23"/>
      <c r="J9027" s="28">
        <v>0</v>
      </c>
    </row>
    <row r="9028" spans="1:10" x14ac:dyDescent="0.25">
      <c r="A9028" s="23" t="s">
        <v>16223</v>
      </c>
      <c r="B9028" s="23" t="s">
        <v>16224</v>
      </c>
      <c r="C9028" s="23" t="s">
        <v>32</v>
      </c>
      <c r="D9028" s="24">
        <v>45417.024560185186</v>
      </c>
      <c r="E9028" s="23" t="s">
        <v>16067</v>
      </c>
      <c r="F9028" s="26" t="s">
        <v>16</v>
      </c>
      <c r="G9028" s="26" t="s">
        <v>14</v>
      </c>
      <c r="H9028" s="23">
        <v>0</v>
      </c>
      <c r="I9028" s="23"/>
      <c r="J9028" s="28">
        <v>0</v>
      </c>
    </row>
    <row r="9029" spans="1:10" x14ac:dyDescent="0.25">
      <c r="A9029" s="23" t="s">
        <v>16225</v>
      </c>
      <c r="B9029" s="23" t="s">
        <v>16226</v>
      </c>
      <c r="C9029" s="23" t="s">
        <v>32</v>
      </c>
      <c r="D9029" s="24">
        <v>45417.024560185186</v>
      </c>
      <c r="E9029" s="23" t="s">
        <v>16067</v>
      </c>
      <c r="F9029" s="26" t="s">
        <v>16</v>
      </c>
      <c r="G9029" s="26" t="s">
        <v>14</v>
      </c>
      <c r="H9029" s="23">
        <v>0</v>
      </c>
      <c r="I9029" s="23"/>
      <c r="J9029" s="28">
        <v>0</v>
      </c>
    </row>
    <row r="9030" spans="1:10" x14ac:dyDescent="0.25">
      <c r="A9030" s="23" t="s">
        <v>16227</v>
      </c>
      <c r="B9030" s="23" t="s">
        <v>16228</v>
      </c>
      <c r="C9030" s="23" t="s">
        <v>32</v>
      </c>
      <c r="D9030" s="24">
        <v>45417.038460648146</v>
      </c>
      <c r="E9030" s="23" t="s">
        <v>16067</v>
      </c>
      <c r="F9030" s="26" t="s">
        <v>16</v>
      </c>
      <c r="G9030" s="26" t="s">
        <v>14</v>
      </c>
      <c r="H9030" s="23">
        <v>0</v>
      </c>
      <c r="I9030" s="23"/>
      <c r="J9030" s="28">
        <v>0</v>
      </c>
    </row>
    <row r="9031" spans="1:10" x14ac:dyDescent="0.25">
      <c r="A9031" s="23" t="s">
        <v>8199</v>
      </c>
      <c r="B9031" s="23" t="s">
        <v>8200</v>
      </c>
      <c r="C9031" s="23" t="s">
        <v>34</v>
      </c>
      <c r="D9031" s="24">
        <v>45417.039189814815</v>
      </c>
      <c r="E9031" s="23" t="s">
        <v>16067</v>
      </c>
      <c r="F9031" s="26" t="s">
        <v>16</v>
      </c>
      <c r="G9031" s="26" t="s">
        <v>14</v>
      </c>
      <c r="H9031" s="23">
        <v>0</v>
      </c>
      <c r="I9031" s="23"/>
      <c r="J9031" s="28">
        <v>0</v>
      </c>
    </row>
    <row r="9032" spans="1:10" x14ac:dyDescent="0.25">
      <c r="A9032" s="23" t="s">
        <v>16229</v>
      </c>
      <c r="B9032" s="23" t="s">
        <v>16230</v>
      </c>
      <c r="C9032" s="23" t="s">
        <v>32</v>
      </c>
      <c r="D9032" s="24">
        <v>45417.045358796298</v>
      </c>
      <c r="E9032" s="23" t="s">
        <v>16067</v>
      </c>
      <c r="F9032" s="26" t="s">
        <v>16</v>
      </c>
      <c r="G9032" s="26" t="s">
        <v>14</v>
      </c>
      <c r="H9032" s="23">
        <v>0</v>
      </c>
      <c r="I9032" s="23"/>
      <c r="J9032" s="28">
        <v>0</v>
      </c>
    </row>
    <row r="9033" spans="1:10" x14ac:dyDescent="0.25">
      <c r="A9033" s="23" t="s">
        <v>16231</v>
      </c>
      <c r="B9033" s="23" t="s">
        <v>16232</v>
      </c>
      <c r="C9033" s="23" t="s">
        <v>32</v>
      </c>
      <c r="D9033" s="24">
        <v>45417.045370370368</v>
      </c>
      <c r="E9033" s="23" t="s">
        <v>16067</v>
      </c>
      <c r="F9033" s="26" t="s">
        <v>16</v>
      </c>
      <c r="G9033" s="26" t="s">
        <v>14</v>
      </c>
      <c r="H9033" s="23">
        <v>0</v>
      </c>
      <c r="I9033" s="23"/>
      <c r="J9033" s="28">
        <v>0</v>
      </c>
    </row>
    <row r="9034" spans="1:10" x14ac:dyDescent="0.25">
      <c r="A9034" s="23" t="s">
        <v>16233</v>
      </c>
      <c r="B9034" s="23" t="s">
        <v>16234</v>
      </c>
      <c r="C9034" s="23" t="s">
        <v>32</v>
      </c>
      <c r="D9034" s="24">
        <v>45417.045381944445</v>
      </c>
      <c r="E9034" s="23" t="s">
        <v>16067</v>
      </c>
      <c r="F9034" s="26" t="s">
        <v>16</v>
      </c>
      <c r="G9034" s="26" t="s">
        <v>14</v>
      </c>
      <c r="H9034" s="23">
        <v>0</v>
      </c>
      <c r="I9034" s="23"/>
      <c r="J9034" s="28">
        <v>0</v>
      </c>
    </row>
    <row r="9035" spans="1:10" x14ac:dyDescent="0.25">
      <c r="A9035" s="23" t="s">
        <v>16235</v>
      </c>
      <c r="B9035" s="23" t="s">
        <v>16236</v>
      </c>
      <c r="C9035" s="23" t="s">
        <v>32</v>
      </c>
      <c r="D9035" s="24">
        <v>45417.045381944445</v>
      </c>
      <c r="E9035" s="23" t="s">
        <v>16067</v>
      </c>
      <c r="F9035" s="26" t="s">
        <v>16</v>
      </c>
      <c r="G9035" s="26" t="s">
        <v>14</v>
      </c>
      <c r="H9035" s="23">
        <v>0</v>
      </c>
      <c r="I9035" s="23"/>
      <c r="J9035" s="28">
        <v>0</v>
      </c>
    </row>
    <row r="9036" spans="1:10" x14ac:dyDescent="0.25">
      <c r="A9036" s="23" t="s">
        <v>16237</v>
      </c>
      <c r="B9036" s="23" t="s">
        <v>16238</v>
      </c>
      <c r="C9036" s="23" t="s">
        <v>32</v>
      </c>
      <c r="D9036" s="24">
        <v>45417.045393518521</v>
      </c>
      <c r="E9036" s="23" t="s">
        <v>16067</v>
      </c>
      <c r="F9036" s="26" t="s">
        <v>16</v>
      </c>
      <c r="G9036" s="26" t="s">
        <v>14</v>
      </c>
      <c r="H9036" s="23">
        <v>0</v>
      </c>
      <c r="I9036" s="23"/>
      <c r="J9036" s="28">
        <v>0</v>
      </c>
    </row>
    <row r="9037" spans="1:10" x14ac:dyDescent="0.25">
      <c r="A9037" s="23" t="s">
        <v>16239</v>
      </c>
      <c r="B9037" s="23" t="s">
        <v>16240</v>
      </c>
      <c r="C9037" s="23" t="s">
        <v>34</v>
      </c>
      <c r="D9037" s="24">
        <v>45417.045787037037</v>
      </c>
      <c r="E9037" s="23" t="s">
        <v>16067</v>
      </c>
      <c r="F9037" s="26" t="s">
        <v>16</v>
      </c>
      <c r="G9037" s="26" t="s">
        <v>14</v>
      </c>
      <c r="H9037" s="23">
        <v>0</v>
      </c>
      <c r="I9037" s="23"/>
      <c r="J9037" s="28">
        <v>0</v>
      </c>
    </row>
    <row r="9038" spans="1:10" x14ac:dyDescent="0.25">
      <c r="A9038" s="23" t="s">
        <v>79</v>
      </c>
      <c r="B9038" s="23" t="s">
        <v>80</v>
      </c>
      <c r="C9038" s="23" t="s">
        <v>20</v>
      </c>
      <c r="D9038" s="24">
        <v>45418</v>
      </c>
      <c r="E9038" s="23" t="s">
        <v>16067</v>
      </c>
      <c r="F9038" s="26" t="s">
        <v>19</v>
      </c>
      <c r="G9038" s="26" t="s">
        <v>13496</v>
      </c>
      <c r="H9038" s="23">
        <v>0</v>
      </c>
      <c r="I9038" s="23"/>
      <c r="J9038" s="28">
        <v>417.83</v>
      </c>
    </row>
    <row r="9039" spans="1:10" x14ac:dyDescent="0.25">
      <c r="A9039" s="23" t="s">
        <v>16241</v>
      </c>
      <c r="B9039" s="23" t="s">
        <v>16242</v>
      </c>
      <c r="C9039" s="23" t="s">
        <v>20</v>
      </c>
      <c r="D9039" s="24">
        <v>45418</v>
      </c>
      <c r="E9039" s="23" t="s">
        <v>16067</v>
      </c>
      <c r="F9039" s="26" t="s">
        <v>19</v>
      </c>
      <c r="G9039" s="26" t="s">
        <v>13496</v>
      </c>
      <c r="H9039" s="23">
        <v>0</v>
      </c>
      <c r="I9039" s="23"/>
      <c r="J9039" s="28">
        <v>29.93</v>
      </c>
    </row>
    <row r="9040" spans="1:10" x14ac:dyDescent="0.25">
      <c r="A9040" s="23" t="s">
        <v>13467</v>
      </c>
      <c r="B9040" s="23" t="s">
        <v>13466</v>
      </c>
      <c r="C9040" s="23" t="s">
        <v>21</v>
      </c>
      <c r="D9040" s="24">
        <v>45418</v>
      </c>
      <c r="E9040" s="23" t="s">
        <v>16067</v>
      </c>
      <c r="F9040" s="26" t="s">
        <v>19</v>
      </c>
      <c r="G9040" s="26" t="s">
        <v>13496</v>
      </c>
      <c r="H9040" s="23">
        <v>0</v>
      </c>
      <c r="I9040" s="23"/>
      <c r="J9040" s="28">
        <v>2982.32</v>
      </c>
    </row>
    <row r="9041" spans="1:10" x14ac:dyDescent="0.25">
      <c r="A9041" s="23" t="s">
        <v>13482</v>
      </c>
      <c r="B9041" s="23" t="s">
        <v>13481</v>
      </c>
      <c r="C9041" s="23" t="s">
        <v>21</v>
      </c>
      <c r="D9041" s="24">
        <v>45418</v>
      </c>
      <c r="E9041" s="23" t="s">
        <v>16067</v>
      </c>
      <c r="F9041" s="26" t="s">
        <v>19</v>
      </c>
      <c r="G9041" s="26" t="s">
        <v>13496</v>
      </c>
      <c r="H9041" s="23">
        <v>0</v>
      </c>
      <c r="I9041" s="23"/>
      <c r="J9041" s="28">
        <v>19616.79</v>
      </c>
    </row>
    <row r="9042" spans="1:10" x14ac:dyDescent="0.25">
      <c r="A9042" s="23" t="s">
        <v>13483</v>
      </c>
      <c r="B9042" s="23" t="s">
        <v>13481</v>
      </c>
      <c r="C9042" s="23" t="s">
        <v>21</v>
      </c>
      <c r="D9042" s="24">
        <v>45418</v>
      </c>
      <c r="E9042" s="23" t="s">
        <v>16067</v>
      </c>
      <c r="F9042" s="26" t="s">
        <v>19</v>
      </c>
      <c r="G9042" s="26" t="s">
        <v>13496</v>
      </c>
      <c r="H9042" s="23">
        <v>0</v>
      </c>
      <c r="I9042" s="23"/>
      <c r="J9042" s="28">
        <v>27646.83</v>
      </c>
    </row>
    <row r="9043" spans="1:10" x14ac:dyDescent="0.25">
      <c r="A9043" s="23" t="s">
        <v>13448</v>
      </c>
      <c r="B9043" s="23" t="s">
        <v>13449</v>
      </c>
      <c r="C9043" s="23" t="s">
        <v>34</v>
      </c>
      <c r="D9043" s="24">
        <v>45418.024571759262</v>
      </c>
      <c r="E9043" s="23" t="s">
        <v>16067</v>
      </c>
      <c r="F9043" s="26" t="s">
        <v>16</v>
      </c>
      <c r="G9043" s="26" t="s">
        <v>14</v>
      </c>
      <c r="H9043" s="23">
        <v>0</v>
      </c>
      <c r="I9043" s="23"/>
      <c r="J9043" s="28">
        <v>0</v>
      </c>
    </row>
    <row r="9044" spans="1:10" x14ac:dyDescent="0.25">
      <c r="A9044" s="23" t="s">
        <v>16243</v>
      </c>
      <c r="B9044" s="23" t="s">
        <v>16244</v>
      </c>
      <c r="C9044" s="23" t="s">
        <v>32</v>
      </c>
      <c r="D9044" s="24">
        <v>45418.031504629631</v>
      </c>
      <c r="E9044" s="23" t="s">
        <v>16067</v>
      </c>
      <c r="F9044" s="26" t="s">
        <v>16</v>
      </c>
      <c r="G9044" s="26" t="s">
        <v>14</v>
      </c>
      <c r="H9044" s="23">
        <v>0</v>
      </c>
      <c r="I9044" s="23"/>
      <c r="J9044" s="28">
        <v>0</v>
      </c>
    </row>
    <row r="9045" spans="1:10" x14ac:dyDescent="0.25">
      <c r="A9045" s="23" t="s">
        <v>16245</v>
      </c>
      <c r="B9045" s="23" t="s">
        <v>16246</v>
      </c>
      <c r="C9045" s="23" t="s">
        <v>34</v>
      </c>
      <c r="D9045" s="24">
        <v>45418.031631944446</v>
      </c>
      <c r="E9045" s="23" t="s">
        <v>16067</v>
      </c>
      <c r="F9045" s="26" t="s">
        <v>16</v>
      </c>
      <c r="G9045" s="26" t="s">
        <v>14</v>
      </c>
      <c r="H9045" s="23">
        <v>0</v>
      </c>
      <c r="I9045" s="23"/>
      <c r="J9045" s="28">
        <v>0</v>
      </c>
    </row>
    <row r="9046" spans="1:10" x14ac:dyDescent="0.25">
      <c r="A9046" s="23" t="s">
        <v>1303</v>
      </c>
      <c r="B9046" s="23" t="s">
        <v>1304</v>
      </c>
      <c r="C9046" s="23" t="s">
        <v>34</v>
      </c>
      <c r="D9046" s="24">
        <v>45418.031666666669</v>
      </c>
      <c r="E9046" s="23" t="s">
        <v>16067</v>
      </c>
      <c r="F9046" s="26" t="s">
        <v>16</v>
      </c>
      <c r="G9046" s="26" t="s">
        <v>14</v>
      </c>
      <c r="H9046" s="23">
        <v>0</v>
      </c>
      <c r="I9046" s="23"/>
      <c r="J9046" s="28">
        <v>0</v>
      </c>
    </row>
    <row r="9047" spans="1:10" x14ac:dyDescent="0.25">
      <c r="A9047" s="23" t="s">
        <v>16247</v>
      </c>
      <c r="B9047" s="23" t="s">
        <v>16248</v>
      </c>
      <c r="C9047" s="23" t="s">
        <v>32</v>
      </c>
      <c r="D9047" s="24">
        <v>45418.038425925923</v>
      </c>
      <c r="E9047" s="23" t="s">
        <v>16067</v>
      </c>
      <c r="F9047" s="26" t="s">
        <v>16</v>
      </c>
      <c r="G9047" s="26" t="s">
        <v>14</v>
      </c>
      <c r="H9047" s="23">
        <v>0</v>
      </c>
      <c r="I9047" s="23"/>
      <c r="J9047" s="28">
        <v>0</v>
      </c>
    </row>
    <row r="9048" spans="1:10" x14ac:dyDescent="0.25">
      <c r="A9048" s="23" t="s">
        <v>16249</v>
      </c>
      <c r="B9048" s="23" t="s">
        <v>16250</v>
      </c>
      <c r="C9048" s="23" t="s">
        <v>32</v>
      </c>
      <c r="D9048" s="24">
        <v>45418.038437499999</v>
      </c>
      <c r="E9048" s="23" t="s">
        <v>16067</v>
      </c>
      <c r="F9048" s="26" t="s">
        <v>16</v>
      </c>
      <c r="G9048" s="26" t="s">
        <v>14</v>
      </c>
      <c r="H9048" s="23">
        <v>0</v>
      </c>
      <c r="I9048" s="23"/>
      <c r="J9048" s="28">
        <v>0</v>
      </c>
    </row>
    <row r="9049" spans="1:10" x14ac:dyDescent="0.25">
      <c r="A9049" s="23" t="s">
        <v>15790</v>
      </c>
      <c r="B9049" s="23" t="s">
        <v>15791</v>
      </c>
      <c r="C9049" s="23" t="s">
        <v>21</v>
      </c>
      <c r="D9049" s="24">
        <v>45418.442627314813</v>
      </c>
      <c r="E9049" s="23" t="s">
        <v>16067</v>
      </c>
      <c r="F9049" s="26" t="s">
        <v>19</v>
      </c>
      <c r="G9049" s="26" t="s">
        <v>13496</v>
      </c>
      <c r="H9049" s="23">
        <v>0</v>
      </c>
      <c r="I9049" s="23"/>
      <c r="J9049" s="28">
        <v>9.7100000000000009</v>
      </c>
    </row>
    <row r="9050" spans="1:10" x14ac:dyDescent="0.25">
      <c r="A9050" s="23" t="s">
        <v>15790</v>
      </c>
      <c r="B9050" s="23" t="s">
        <v>15791</v>
      </c>
      <c r="C9050" s="23" t="s">
        <v>21</v>
      </c>
      <c r="D9050" s="24">
        <v>45418.468344907407</v>
      </c>
      <c r="E9050" s="23" t="s">
        <v>16067</v>
      </c>
      <c r="F9050" s="26" t="s">
        <v>19</v>
      </c>
      <c r="G9050" s="26" t="s">
        <v>13496</v>
      </c>
      <c r="H9050" s="23">
        <v>0</v>
      </c>
      <c r="I9050" s="23"/>
      <c r="J9050" s="28">
        <v>136.07</v>
      </c>
    </row>
    <row r="9051" spans="1:10" x14ac:dyDescent="0.25">
      <c r="A9051" s="23" t="s">
        <v>16251</v>
      </c>
      <c r="B9051" s="23" t="s">
        <v>16252</v>
      </c>
      <c r="C9051" s="23" t="s">
        <v>18</v>
      </c>
      <c r="D9051" s="24">
        <v>45418.523333333331</v>
      </c>
      <c r="E9051" s="23" t="s">
        <v>16067</v>
      </c>
      <c r="F9051" s="26" t="s">
        <v>16</v>
      </c>
      <c r="G9051" s="26" t="s">
        <v>14</v>
      </c>
      <c r="H9051" s="23">
        <v>0</v>
      </c>
      <c r="I9051" s="23"/>
      <c r="J9051" s="28">
        <v>137.57</v>
      </c>
    </row>
    <row r="9052" spans="1:10" x14ac:dyDescent="0.25">
      <c r="A9052" s="23" t="s">
        <v>16253</v>
      </c>
      <c r="B9052" s="23" t="s">
        <v>16252</v>
      </c>
      <c r="C9052" s="23" t="s">
        <v>18</v>
      </c>
      <c r="D9052" s="24">
        <v>45418.577592592592</v>
      </c>
      <c r="E9052" s="23" t="s">
        <v>16067</v>
      </c>
      <c r="F9052" s="26" t="s">
        <v>16</v>
      </c>
      <c r="G9052" s="26" t="s">
        <v>14</v>
      </c>
      <c r="H9052" s="23">
        <v>0</v>
      </c>
      <c r="I9052" s="23"/>
      <c r="J9052" s="28">
        <v>137.57</v>
      </c>
    </row>
    <row r="9053" spans="1:10" x14ac:dyDescent="0.25">
      <c r="A9053" s="23" t="s">
        <v>15790</v>
      </c>
      <c r="B9053" s="23" t="s">
        <v>15791</v>
      </c>
      <c r="C9053" s="23" t="s">
        <v>21</v>
      </c>
      <c r="D9053" s="24">
        <v>45418.609189814815</v>
      </c>
      <c r="E9053" s="23" t="s">
        <v>16067</v>
      </c>
      <c r="F9053" s="26" t="s">
        <v>19</v>
      </c>
      <c r="G9053" s="26" t="s">
        <v>13496</v>
      </c>
      <c r="H9053" s="23">
        <v>0</v>
      </c>
      <c r="I9053" s="23"/>
      <c r="J9053" s="28">
        <v>175</v>
      </c>
    </row>
    <row r="9054" spans="1:10" x14ac:dyDescent="0.25">
      <c r="A9054" s="23" t="s">
        <v>15790</v>
      </c>
      <c r="B9054" s="23" t="s">
        <v>15791</v>
      </c>
      <c r="C9054" s="23" t="s">
        <v>21</v>
      </c>
      <c r="D9054" s="24">
        <v>45418.640752314815</v>
      </c>
      <c r="E9054" s="23" t="s">
        <v>16067</v>
      </c>
      <c r="F9054" s="26" t="s">
        <v>19</v>
      </c>
      <c r="G9054" s="26" t="s">
        <v>13496</v>
      </c>
      <c r="H9054" s="23">
        <v>0</v>
      </c>
      <c r="I9054" s="23"/>
      <c r="J9054" s="28">
        <v>466.57</v>
      </c>
    </row>
    <row r="9055" spans="1:10" x14ac:dyDescent="0.25">
      <c r="A9055" s="23" t="s">
        <v>15790</v>
      </c>
      <c r="B9055" s="23" t="s">
        <v>15791</v>
      </c>
      <c r="C9055" s="23" t="s">
        <v>21</v>
      </c>
      <c r="D9055" s="24">
        <v>45418.642708333333</v>
      </c>
      <c r="E9055" s="23" t="s">
        <v>16067</v>
      </c>
      <c r="F9055" s="26" t="s">
        <v>19</v>
      </c>
      <c r="G9055" s="26" t="s">
        <v>13496</v>
      </c>
      <c r="H9055" s="23">
        <v>0</v>
      </c>
      <c r="I9055" s="23"/>
      <c r="J9055" s="28">
        <v>373.26</v>
      </c>
    </row>
    <row r="9056" spans="1:10" x14ac:dyDescent="0.25">
      <c r="A9056" s="23" t="s">
        <v>45</v>
      </c>
      <c r="B9056" s="23" t="s">
        <v>46</v>
      </c>
      <c r="C9056" s="23" t="s">
        <v>20</v>
      </c>
      <c r="D9056" s="24">
        <v>45419</v>
      </c>
      <c r="E9056" s="23" t="s">
        <v>16067</v>
      </c>
      <c r="F9056" s="26" t="s">
        <v>19</v>
      </c>
      <c r="G9056" s="26" t="s">
        <v>13496</v>
      </c>
      <c r="H9056" s="23">
        <v>0</v>
      </c>
      <c r="I9056" s="23"/>
      <c r="J9056" s="28">
        <v>729.05</v>
      </c>
    </row>
    <row r="9057" spans="1:10" x14ac:dyDescent="0.25">
      <c r="A9057" s="23" t="s">
        <v>13467</v>
      </c>
      <c r="B9057" s="23" t="s">
        <v>13466</v>
      </c>
      <c r="C9057" s="23" t="s">
        <v>21</v>
      </c>
      <c r="D9057" s="24">
        <v>45419</v>
      </c>
      <c r="E9057" s="23" t="s">
        <v>16067</v>
      </c>
      <c r="F9057" s="26" t="s">
        <v>19</v>
      </c>
      <c r="G9057" s="26" t="s">
        <v>13496</v>
      </c>
      <c r="H9057" s="23">
        <v>0</v>
      </c>
      <c r="I9057" s="23"/>
      <c r="J9057" s="28">
        <v>1496.18</v>
      </c>
    </row>
    <row r="9058" spans="1:10" x14ac:dyDescent="0.25">
      <c r="A9058" s="23" t="s">
        <v>16254</v>
      </c>
      <c r="B9058" s="23" t="s">
        <v>16255</v>
      </c>
      <c r="C9058" s="23" t="s">
        <v>34</v>
      </c>
      <c r="D9058" s="24">
        <v>45419.024560185186</v>
      </c>
      <c r="E9058" s="23" t="s">
        <v>16067</v>
      </c>
      <c r="F9058" s="26" t="s">
        <v>16</v>
      </c>
      <c r="G9058" s="26" t="s">
        <v>14</v>
      </c>
      <c r="H9058" s="23">
        <v>0</v>
      </c>
      <c r="I9058" s="23"/>
      <c r="J9058" s="28">
        <v>0</v>
      </c>
    </row>
    <row r="9059" spans="1:10" x14ac:dyDescent="0.25">
      <c r="A9059" s="23" t="s">
        <v>16256</v>
      </c>
      <c r="B9059" s="23" t="s">
        <v>16257</v>
      </c>
      <c r="C9059" s="23" t="s">
        <v>32</v>
      </c>
      <c r="D9059" s="24">
        <v>45419.024606481478</v>
      </c>
      <c r="E9059" s="23" t="s">
        <v>16067</v>
      </c>
      <c r="F9059" s="26" t="s">
        <v>16</v>
      </c>
      <c r="G9059" s="26" t="s">
        <v>14</v>
      </c>
      <c r="H9059" s="23">
        <v>0</v>
      </c>
      <c r="I9059" s="23"/>
      <c r="J9059" s="28">
        <v>0</v>
      </c>
    </row>
    <row r="9060" spans="1:10" x14ac:dyDescent="0.25">
      <c r="A9060" s="23" t="s">
        <v>16258</v>
      </c>
      <c r="B9060" s="23" t="s">
        <v>16259</v>
      </c>
      <c r="C9060" s="23" t="s">
        <v>34</v>
      </c>
      <c r="D9060" s="24">
        <v>45419.024675925924</v>
      </c>
      <c r="E9060" s="23" t="s">
        <v>16067</v>
      </c>
      <c r="F9060" s="26" t="s">
        <v>16</v>
      </c>
      <c r="G9060" s="26" t="s">
        <v>14</v>
      </c>
      <c r="H9060" s="23">
        <v>0</v>
      </c>
      <c r="I9060" s="23"/>
      <c r="J9060" s="28">
        <v>0</v>
      </c>
    </row>
    <row r="9061" spans="1:10" x14ac:dyDescent="0.25">
      <c r="A9061" s="23" t="s">
        <v>16260</v>
      </c>
      <c r="B9061" s="23" t="s">
        <v>16261</v>
      </c>
      <c r="C9061" s="23" t="s">
        <v>32</v>
      </c>
      <c r="D9061" s="24">
        <v>45419.031493055554</v>
      </c>
      <c r="E9061" s="23" t="s">
        <v>16067</v>
      </c>
      <c r="F9061" s="26" t="s">
        <v>16</v>
      </c>
      <c r="G9061" s="26" t="s">
        <v>14</v>
      </c>
      <c r="H9061" s="23">
        <v>0</v>
      </c>
      <c r="I9061" s="23"/>
      <c r="J9061" s="28">
        <v>0</v>
      </c>
    </row>
    <row r="9062" spans="1:10" x14ac:dyDescent="0.25">
      <c r="A9062" s="23" t="s">
        <v>16262</v>
      </c>
      <c r="B9062" s="23" t="s">
        <v>16263</v>
      </c>
      <c r="C9062" s="23" t="s">
        <v>32</v>
      </c>
      <c r="D9062" s="24">
        <v>45419.031504629631</v>
      </c>
      <c r="E9062" s="23" t="s">
        <v>16067</v>
      </c>
      <c r="F9062" s="26" t="s">
        <v>16</v>
      </c>
      <c r="G9062" s="26" t="s">
        <v>14</v>
      </c>
      <c r="H9062" s="23">
        <v>0</v>
      </c>
      <c r="I9062" s="23"/>
      <c r="J9062" s="28">
        <v>0</v>
      </c>
    </row>
    <row r="9063" spans="1:10" x14ac:dyDescent="0.25">
      <c r="A9063" s="23" t="s">
        <v>16264</v>
      </c>
      <c r="B9063" s="23" t="s">
        <v>16265</v>
      </c>
      <c r="C9063" s="23" t="s">
        <v>32</v>
      </c>
      <c r="D9063" s="24">
        <v>45419.038437499999</v>
      </c>
      <c r="E9063" s="23" t="s">
        <v>16067</v>
      </c>
      <c r="F9063" s="26" t="s">
        <v>16</v>
      </c>
      <c r="G9063" s="26" t="s">
        <v>14</v>
      </c>
      <c r="H9063" s="23">
        <v>0</v>
      </c>
      <c r="I9063" s="23"/>
      <c r="J9063" s="28">
        <v>0</v>
      </c>
    </row>
    <row r="9064" spans="1:10" x14ac:dyDescent="0.25">
      <c r="A9064" s="23" t="s">
        <v>16266</v>
      </c>
      <c r="B9064" s="23" t="s">
        <v>16267</v>
      </c>
      <c r="C9064" s="23" t="s">
        <v>32</v>
      </c>
      <c r="D9064" s="24">
        <v>45419.0387962963</v>
      </c>
      <c r="E9064" s="23" t="s">
        <v>16067</v>
      </c>
      <c r="F9064" s="26" t="s">
        <v>16</v>
      </c>
      <c r="G9064" s="26" t="s">
        <v>14</v>
      </c>
      <c r="H9064" s="23">
        <v>0</v>
      </c>
      <c r="I9064" s="23"/>
      <c r="J9064" s="28">
        <v>0</v>
      </c>
    </row>
    <row r="9065" spans="1:10" x14ac:dyDescent="0.25">
      <c r="A9065" s="23" t="s">
        <v>16268</v>
      </c>
      <c r="B9065" s="23" t="s">
        <v>16269</v>
      </c>
      <c r="C9065" s="23" t="s">
        <v>32</v>
      </c>
      <c r="D9065" s="24">
        <v>45419.038807870369</v>
      </c>
      <c r="E9065" s="23" t="s">
        <v>16067</v>
      </c>
      <c r="F9065" s="26" t="s">
        <v>16</v>
      </c>
      <c r="G9065" s="26" t="s">
        <v>14</v>
      </c>
      <c r="H9065" s="23">
        <v>0</v>
      </c>
      <c r="I9065" s="23"/>
      <c r="J9065" s="28">
        <v>0</v>
      </c>
    </row>
    <row r="9066" spans="1:10" x14ac:dyDescent="0.25">
      <c r="A9066" s="23" t="s">
        <v>16270</v>
      </c>
      <c r="B9066" s="23" t="s">
        <v>16271</v>
      </c>
      <c r="C9066" s="23" t="s">
        <v>32</v>
      </c>
      <c r="D9066" s="24">
        <v>45419.038807870369</v>
      </c>
      <c r="E9066" s="23" t="s">
        <v>16067</v>
      </c>
      <c r="F9066" s="26" t="s">
        <v>16</v>
      </c>
      <c r="G9066" s="26" t="s">
        <v>14</v>
      </c>
      <c r="H9066" s="23">
        <v>0</v>
      </c>
      <c r="I9066" s="23"/>
      <c r="J9066" s="28">
        <v>0</v>
      </c>
    </row>
    <row r="9067" spans="1:10" x14ac:dyDescent="0.25">
      <c r="A9067" s="23" t="s">
        <v>16272</v>
      </c>
      <c r="B9067" s="23" t="s">
        <v>16273</v>
      </c>
      <c r="C9067" s="23" t="s">
        <v>32</v>
      </c>
      <c r="D9067" s="24">
        <v>45419.038819444446</v>
      </c>
      <c r="E9067" s="23" t="s">
        <v>16067</v>
      </c>
      <c r="F9067" s="26" t="s">
        <v>16</v>
      </c>
      <c r="G9067" s="26" t="s">
        <v>14</v>
      </c>
      <c r="H9067" s="23">
        <v>0</v>
      </c>
      <c r="I9067" s="23"/>
      <c r="J9067" s="28">
        <v>0</v>
      </c>
    </row>
    <row r="9068" spans="1:10" x14ac:dyDescent="0.25">
      <c r="A9068" s="23" t="s">
        <v>16274</v>
      </c>
      <c r="B9068" s="23" t="s">
        <v>16275</v>
      </c>
      <c r="C9068" s="23" t="s">
        <v>32</v>
      </c>
      <c r="D9068" s="24">
        <v>45419.038819444446</v>
      </c>
      <c r="E9068" s="23" t="s">
        <v>16067</v>
      </c>
      <c r="F9068" s="26" t="s">
        <v>16</v>
      </c>
      <c r="G9068" s="26" t="s">
        <v>14</v>
      </c>
      <c r="H9068" s="23">
        <v>0</v>
      </c>
      <c r="I9068" s="23"/>
      <c r="J9068" s="28">
        <v>0</v>
      </c>
    </row>
    <row r="9069" spans="1:10" x14ac:dyDescent="0.25">
      <c r="A9069" s="23" t="s">
        <v>16276</v>
      </c>
      <c r="B9069" s="23" t="s">
        <v>16277</v>
      </c>
      <c r="C9069" s="23" t="s">
        <v>32</v>
      </c>
      <c r="D9069" s="24">
        <v>45419.038842592592</v>
      </c>
      <c r="E9069" s="23" t="s">
        <v>16067</v>
      </c>
      <c r="F9069" s="26" t="s">
        <v>16</v>
      </c>
      <c r="G9069" s="26" t="s">
        <v>14</v>
      </c>
      <c r="H9069" s="23">
        <v>0</v>
      </c>
      <c r="I9069" s="23"/>
      <c r="J9069" s="28">
        <v>0</v>
      </c>
    </row>
    <row r="9070" spans="1:10" x14ac:dyDescent="0.25">
      <c r="A9070" s="23" t="s">
        <v>16278</v>
      </c>
      <c r="B9070" s="23" t="s">
        <v>16279</v>
      </c>
      <c r="C9070" s="23" t="s">
        <v>34</v>
      </c>
      <c r="D9070" s="24">
        <v>45419.038865740738</v>
      </c>
      <c r="E9070" s="23" t="s">
        <v>16067</v>
      </c>
      <c r="F9070" s="26" t="s">
        <v>16</v>
      </c>
      <c r="G9070" s="26" t="s">
        <v>14</v>
      </c>
      <c r="H9070" s="23">
        <v>0</v>
      </c>
      <c r="I9070" s="23"/>
      <c r="J9070" s="28">
        <v>0</v>
      </c>
    </row>
    <row r="9071" spans="1:10" x14ac:dyDescent="0.25">
      <c r="A9071" s="23" t="s">
        <v>16280</v>
      </c>
      <c r="B9071" s="23" t="s">
        <v>16281</v>
      </c>
      <c r="C9071" s="23" t="s">
        <v>32</v>
      </c>
      <c r="D9071" s="24">
        <v>45419.052337962959</v>
      </c>
      <c r="E9071" s="23" t="s">
        <v>16067</v>
      </c>
      <c r="F9071" s="26" t="s">
        <v>16</v>
      </c>
      <c r="G9071" s="26" t="s">
        <v>14</v>
      </c>
      <c r="H9071" s="23">
        <v>0</v>
      </c>
      <c r="I9071" s="23"/>
      <c r="J9071" s="28">
        <v>0</v>
      </c>
    </row>
    <row r="9072" spans="1:10" x14ac:dyDescent="0.25">
      <c r="A9072" s="23" t="s">
        <v>16282</v>
      </c>
      <c r="B9072" s="23" t="s">
        <v>16283</v>
      </c>
      <c r="C9072" s="23" t="s">
        <v>32</v>
      </c>
      <c r="D9072" s="24">
        <v>45419.052349537036</v>
      </c>
      <c r="E9072" s="23" t="s">
        <v>16067</v>
      </c>
      <c r="F9072" s="26" t="s">
        <v>16</v>
      </c>
      <c r="G9072" s="26" t="s">
        <v>14</v>
      </c>
      <c r="H9072" s="23">
        <v>0</v>
      </c>
      <c r="I9072" s="23"/>
      <c r="J9072" s="28">
        <v>0</v>
      </c>
    </row>
    <row r="9073" spans="1:10" x14ac:dyDescent="0.25">
      <c r="A9073" s="23" t="s">
        <v>16284</v>
      </c>
      <c r="B9073" s="23" t="s">
        <v>16285</v>
      </c>
      <c r="C9073" s="23" t="s">
        <v>32</v>
      </c>
      <c r="D9073" s="24">
        <v>45419.052349537036</v>
      </c>
      <c r="E9073" s="23" t="s">
        <v>16067</v>
      </c>
      <c r="F9073" s="26" t="s">
        <v>16</v>
      </c>
      <c r="G9073" s="26" t="s">
        <v>14</v>
      </c>
      <c r="H9073" s="23">
        <v>0</v>
      </c>
      <c r="I9073" s="23"/>
      <c r="J9073" s="28">
        <v>0</v>
      </c>
    </row>
    <row r="9074" spans="1:10" x14ac:dyDescent="0.25">
      <c r="A9074" s="23" t="s">
        <v>16286</v>
      </c>
      <c r="B9074" s="23" t="s">
        <v>16287</v>
      </c>
      <c r="C9074" s="23" t="s">
        <v>34</v>
      </c>
      <c r="D9074" s="24">
        <v>45419.052754629629</v>
      </c>
      <c r="E9074" s="23" t="s">
        <v>16067</v>
      </c>
      <c r="F9074" s="26" t="s">
        <v>16</v>
      </c>
      <c r="G9074" s="26" t="s">
        <v>14</v>
      </c>
      <c r="H9074" s="23">
        <v>0</v>
      </c>
      <c r="I9074" s="23"/>
      <c r="J9074" s="28">
        <v>0</v>
      </c>
    </row>
    <row r="9075" spans="1:10" x14ac:dyDescent="0.25">
      <c r="A9075" s="23" t="s">
        <v>16288</v>
      </c>
      <c r="B9075" s="23" t="s">
        <v>16289</v>
      </c>
      <c r="C9075" s="23" t="s">
        <v>32</v>
      </c>
      <c r="D9075" s="24">
        <v>45419.059270833335</v>
      </c>
      <c r="E9075" s="23" t="s">
        <v>16067</v>
      </c>
      <c r="F9075" s="26" t="s">
        <v>16</v>
      </c>
      <c r="G9075" s="26" t="s">
        <v>14</v>
      </c>
      <c r="H9075" s="23">
        <v>0</v>
      </c>
      <c r="I9075" s="23"/>
      <c r="J9075" s="28">
        <v>0</v>
      </c>
    </row>
    <row r="9076" spans="1:10" x14ac:dyDescent="0.25">
      <c r="A9076" s="23" t="s">
        <v>16290</v>
      </c>
      <c r="B9076" s="23" t="s">
        <v>16291</v>
      </c>
      <c r="C9076" s="23" t="s">
        <v>32</v>
      </c>
      <c r="D9076" s="24">
        <v>45419.059282407405</v>
      </c>
      <c r="E9076" s="23" t="s">
        <v>16067</v>
      </c>
      <c r="F9076" s="26" t="s">
        <v>16</v>
      </c>
      <c r="G9076" s="26" t="s">
        <v>14</v>
      </c>
      <c r="H9076" s="23">
        <v>0</v>
      </c>
      <c r="I9076" s="23"/>
      <c r="J9076" s="28">
        <v>0</v>
      </c>
    </row>
    <row r="9077" spans="1:10" x14ac:dyDescent="0.25">
      <c r="A9077" s="23" t="s">
        <v>16292</v>
      </c>
      <c r="B9077" s="23" t="s">
        <v>16293</v>
      </c>
      <c r="C9077" s="23" t="s">
        <v>34</v>
      </c>
      <c r="D9077" s="24">
        <v>45419.059386574074</v>
      </c>
      <c r="E9077" s="23" t="s">
        <v>16067</v>
      </c>
      <c r="F9077" s="26" t="s">
        <v>16</v>
      </c>
      <c r="G9077" s="26" t="s">
        <v>14</v>
      </c>
      <c r="H9077" s="23">
        <v>0</v>
      </c>
      <c r="I9077" s="23"/>
      <c r="J9077" s="28">
        <v>0</v>
      </c>
    </row>
    <row r="9078" spans="1:10" x14ac:dyDescent="0.25">
      <c r="A9078" s="23" t="s">
        <v>16294</v>
      </c>
      <c r="B9078" s="23" t="s">
        <v>16295</v>
      </c>
      <c r="C9078" s="23" t="s">
        <v>32</v>
      </c>
      <c r="D9078" s="24">
        <v>45419.06621527778</v>
      </c>
      <c r="E9078" s="23" t="s">
        <v>16067</v>
      </c>
      <c r="F9078" s="26" t="s">
        <v>16</v>
      </c>
      <c r="G9078" s="26" t="s">
        <v>14</v>
      </c>
      <c r="H9078" s="23">
        <v>0</v>
      </c>
      <c r="I9078" s="23"/>
      <c r="J9078" s="28">
        <v>0</v>
      </c>
    </row>
    <row r="9079" spans="1:10" x14ac:dyDescent="0.25">
      <c r="A9079" s="23" t="s">
        <v>16296</v>
      </c>
      <c r="B9079" s="23" t="s">
        <v>16297</v>
      </c>
      <c r="C9079" s="23" t="s">
        <v>32</v>
      </c>
      <c r="D9079" s="24">
        <v>45419.06621527778</v>
      </c>
      <c r="E9079" s="23" t="s">
        <v>16067</v>
      </c>
      <c r="F9079" s="26" t="s">
        <v>16</v>
      </c>
      <c r="G9079" s="26" t="s">
        <v>14</v>
      </c>
      <c r="H9079" s="23">
        <v>0</v>
      </c>
      <c r="I9079" s="23"/>
      <c r="J9079" s="28">
        <v>0</v>
      </c>
    </row>
    <row r="9080" spans="1:10" x14ac:dyDescent="0.25">
      <c r="A9080" s="23" t="s">
        <v>16298</v>
      </c>
      <c r="B9080" s="23" t="s">
        <v>16299</v>
      </c>
      <c r="C9080" s="23" t="s">
        <v>32</v>
      </c>
      <c r="D9080" s="24">
        <v>45419.066238425927</v>
      </c>
      <c r="E9080" s="23" t="s">
        <v>16067</v>
      </c>
      <c r="F9080" s="26" t="s">
        <v>16</v>
      </c>
      <c r="G9080" s="26" t="s">
        <v>14</v>
      </c>
      <c r="H9080" s="23">
        <v>0</v>
      </c>
      <c r="I9080" s="23"/>
      <c r="J9080" s="28">
        <v>0</v>
      </c>
    </row>
    <row r="9081" spans="1:10" x14ac:dyDescent="0.25">
      <c r="A9081" s="23" t="s">
        <v>16300</v>
      </c>
      <c r="B9081" s="23" t="s">
        <v>16301</v>
      </c>
      <c r="C9081" s="23" t="s">
        <v>32</v>
      </c>
      <c r="D9081" s="24">
        <v>45419.066238425927</v>
      </c>
      <c r="E9081" s="23" t="s">
        <v>16067</v>
      </c>
      <c r="F9081" s="26" t="s">
        <v>16</v>
      </c>
      <c r="G9081" s="26" t="s">
        <v>14</v>
      </c>
      <c r="H9081" s="23">
        <v>0</v>
      </c>
      <c r="I9081" s="23"/>
      <c r="J9081" s="28">
        <v>0</v>
      </c>
    </row>
    <row r="9082" spans="1:10" x14ac:dyDescent="0.25">
      <c r="A9082" s="23" t="s">
        <v>16302</v>
      </c>
      <c r="B9082" s="23" t="s">
        <v>16303</v>
      </c>
      <c r="C9082" s="23" t="s">
        <v>32</v>
      </c>
      <c r="D9082" s="24">
        <v>45419.073159722226</v>
      </c>
      <c r="E9082" s="23" t="s">
        <v>16067</v>
      </c>
      <c r="F9082" s="26" t="s">
        <v>16</v>
      </c>
      <c r="G9082" s="26" t="s">
        <v>14</v>
      </c>
      <c r="H9082" s="23">
        <v>0</v>
      </c>
      <c r="I9082" s="23"/>
      <c r="J9082" s="28">
        <v>0</v>
      </c>
    </row>
    <row r="9083" spans="1:10" x14ac:dyDescent="0.25">
      <c r="A9083" s="23" t="s">
        <v>16304</v>
      </c>
      <c r="B9083" s="23" t="s">
        <v>16305</v>
      </c>
      <c r="C9083" s="23" t="s">
        <v>32</v>
      </c>
      <c r="D9083" s="24">
        <v>45419.073159722226</v>
      </c>
      <c r="E9083" s="23" t="s">
        <v>16067</v>
      </c>
      <c r="F9083" s="26" t="s">
        <v>16</v>
      </c>
      <c r="G9083" s="26" t="s">
        <v>14</v>
      </c>
      <c r="H9083" s="23">
        <v>0</v>
      </c>
      <c r="I9083" s="23"/>
      <c r="J9083" s="28">
        <v>0</v>
      </c>
    </row>
    <row r="9084" spans="1:10" x14ac:dyDescent="0.25">
      <c r="A9084" s="23" t="s">
        <v>16306</v>
      </c>
      <c r="B9084" s="23" t="s">
        <v>16307</v>
      </c>
      <c r="C9084" s="23" t="s">
        <v>32</v>
      </c>
      <c r="D9084" s="24">
        <v>45419.073171296295</v>
      </c>
      <c r="E9084" s="23" t="s">
        <v>16067</v>
      </c>
      <c r="F9084" s="26" t="s">
        <v>16</v>
      </c>
      <c r="G9084" s="26" t="s">
        <v>14</v>
      </c>
      <c r="H9084" s="23">
        <v>0</v>
      </c>
      <c r="I9084" s="23"/>
      <c r="J9084" s="28">
        <v>0</v>
      </c>
    </row>
    <row r="9085" spans="1:10" x14ac:dyDescent="0.25">
      <c r="A9085" s="23" t="s">
        <v>16308</v>
      </c>
      <c r="B9085" s="23" t="s">
        <v>16309</v>
      </c>
      <c r="C9085" s="23" t="s">
        <v>32</v>
      </c>
      <c r="D9085" s="24">
        <v>45419.073182870372</v>
      </c>
      <c r="E9085" s="23" t="s">
        <v>16067</v>
      </c>
      <c r="F9085" s="26" t="s">
        <v>16</v>
      </c>
      <c r="G9085" s="26" t="s">
        <v>14</v>
      </c>
      <c r="H9085" s="23">
        <v>0</v>
      </c>
      <c r="I9085" s="23"/>
      <c r="J9085" s="28">
        <v>0</v>
      </c>
    </row>
    <row r="9086" spans="1:10" x14ac:dyDescent="0.25">
      <c r="A9086" s="23" t="s">
        <v>16310</v>
      </c>
      <c r="B9086" s="23" t="s">
        <v>16311</v>
      </c>
      <c r="C9086" s="23" t="s">
        <v>32</v>
      </c>
      <c r="D9086" s="24">
        <v>45419.073194444441</v>
      </c>
      <c r="E9086" s="23" t="s">
        <v>16067</v>
      </c>
      <c r="F9086" s="26" t="s">
        <v>16</v>
      </c>
      <c r="G9086" s="26" t="s">
        <v>14</v>
      </c>
      <c r="H9086" s="23">
        <v>0</v>
      </c>
      <c r="I9086" s="23"/>
      <c r="J9086" s="28">
        <v>0</v>
      </c>
    </row>
    <row r="9087" spans="1:10" x14ac:dyDescent="0.25">
      <c r="A9087" s="23" t="s">
        <v>16312</v>
      </c>
      <c r="B9087" s="23" t="s">
        <v>16313</v>
      </c>
      <c r="C9087" s="23" t="s">
        <v>34</v>
      </c>
      <c r="D9087" s="24">
        <v>45419.087048611109</v>
      </c>
      <c r="E9087" s="23" t="s">
        <v>16067</v>
      </c>
      <c r="F9087" s="26" t="s">
        <v>16</v>
      </c>
      <c r="G9087" s="26" t="s">
        <v>14</v>
      </c>
      <c r="H9087" s="23">
        <v>0</v>
      </c>
      <c r="I9087" s="23"/>
      <c r="J9087" s="28">
        <v>0</v>
      </c>
    </row>
    <row r="9088" spans="1:10" x14ac:dyDescent="0.25">
      <c r="A9088" s="23" t="s">
        <v>16314</v>
      </c>
      <c r="B9088" s="23" t="s">
        <v>16315</v>
      </c>
      <c r="C9088" s="23" t="s">
        <v>32</v>
      </c>
      <c r="D9088" s="24">
        <v>45419.087048611109</v>
      </c>
      <c r="E9088" s="23" t="s">
        <v>16067</v>
      </c>
      <c r="F9088" s="26" t="s">
        <v>16</v>
      </c>
      <c r="G9088" s="26" t="s">
        <v>14</v>
      </c>
      <c r="H9088" s="23">
        <v>0</v>
      </c>
      <c r="I9088" s="23"/>
      <c r="J9088" s="28">
        <v>0</v>
      </c>
    </row>
    <row r="9089" spans="1:10" x14ac:dyDescent="0.25">
      <c r="A9089" s="23" t="s">
        <v>16316</v>
      </c>
      <c r="B9089" s="23" t="s">
        <v>16317</v>
      </c>
      <c r="C9089" s="23" t="s">
        <v>32</v>
      </c>
      <c r="D9089" s="24">
        <v>45419.087083333332</v>
      </c>
      <c r="E9089" s="23" t="s">
        <v>16067</v>
      </c>
      <c r="F9089" s="26" t="s">
        <v>16</v>
      </c>
      <c r="G9089" s="26" t="s">
        <v>14</v>
      </c>
      <c r="H9089" s="23">
        <v>0</v>
      </c>
      <c r="I9089" s="23"/>
      <c r="J9089" s="28">
        <v>0</v>
      </c>
    </row>
    <row r="9090" spans="1:10" x14ac:dyDescent="0.25">
      <c r="A9090" s="23" t="s">
        <v>16318</v>
      </c>
      <c r="B9090" s="23" t="s">
        <v>16319</v>
      </c>
      <c r="C9090" s="23" t="s">
        <v>32</v>
      </c>
      <c r="D9090" s="24">
        <v>45419.093993055554</v>
      </c>
      <c r="E9090" s="23" t="s">
        <v>16067</v>
      </c>
      <c r="F9090" s="26" t="s">
        <v>16</v>
      </c>
      <c r="G9090" s="26" t="s">
        <v>14</v>
      </c>
      <c r="H9090" s="23">
        <v>0</v>
      </c>
      <c r="I9090" s="23"/>
      <c r="J9090" s="28">
        <v>0</v>
      </c>
    </row>
    <row r="9091" spans="1:10" x14ac:dyDescent="0.25">
      <c r="A9091" s="23" t="s">
        <v>16320</v>
      </c>
      <c r="B9091" s="23" t="s">
        <v>16321</v>
      </c>
      <c r="C9091" s="23" t="s">
        <v>32</v>
      </c>
      <c r="D9091" s="24">
        <v>45419.107881944445</v>
      </c>
      <c r="E9091" s="23" t="s">
        <v>16067</v>
      </c>
      <c r="F9091" s="26" t="s">
        <v>16</v>
      </c>
      <c r="G9091" s="26" t="s">
        <v>14</v>
      </c>
      <c r="H9091" s="23">
        <v>0</v>
      </c>
      <c r="I9091" s="23"/>
      <c r="J9091" s="28">
        <v>0</v>
      </c>
    </row>
    <row r="9092" spans="1:10" x14ac:dyDescent="0.25">
      <c r="A9092" s="23" t="s">
        <v>16254</v>
      </c>
      <c r="B9092" s="23" t="s">
        <v>16255</v>
      </c>
      <c r="C9092" s="23" t="s">
        <v>32</v>
      </c>
      <c r="D9092" s="24">
        <v>45419.107893518521</v>
      </c>
      <c r="E9092" s="23" t="s">
        <v>16067</v>
      </c>
      <c r="F9092" s="26" t="s">
        <v>16</v>
      </c>
      <c r="G9092" s="26" t="s">
        <v>14</v>
      </c>
      <c r="H9092" s="23">
        <v>0</v>
      </c>
      <c r="I9092" s="23"/>
      <c r="J9092" s="28">
        <v>0</v>
      </c>
    </row>
    <row r="9093" spans="1:10" x14ac:dyDescent="0.25">
      <c r="A9093" s="23" t="s">
        <v>16322</v>
      </c>
      <c r="B9093" s="23" t="s">
        <v>16323</v>
      </c>
      <c r="C9093" s="23" t="s">
        <v>32</v>
      </c>
      <c r="D9093" s="24">
        <v>45419.260659722226</v>
      </c>
      <c r="E9093" s="23" t="s">
        <v>16067</v>
      </c>
      <c r="F9093" s="26" t="s">
        <v>16</v>
      </c>
      <c r="G9093" s="26" t="s">
        <v>14</v>
      </c>
      <c r="H9093" s="23">
        <v>0</v>
      </c>
      <c r="I9093" s="23"/>
      <c r="J9093" s="28">
        <v>0</v>
      </c>
    </row>
    <row r="9094" spans="1:10" x14ac:dyDescent="0.25">
      <c r="A9094" s="23" t="s">
        <v>16324</v>
      </c>
      <c r="B9094" s="23" t="s">
        <v>16325</v>
      </c>
      <c r="C9094" s="23" t="s">
        <v>32</v>
      </c>
      <c r="D9094" s="24">
        <v>45419.260706018518</v>
      </c>
      <c r="E9094" s="23" t="s">
        <v>16067</v>
      </c>
      <c r="F9094" s="26" t="s">
        <v>16</v>
      </c>
      <c r="G9094" s="26" t="s">
        <v>14</v>
      </c>
      <c r="H9094" s="23">
        <v>0</v>
      </c>
      <c r="I9094" s="23"/>
      <c r="J9094" s="28">
        <v>0</v>
      </c>
    </row>
    <row r="9095" spans="1:10" x14ac:dyDescent="0.25">
      <c r="A9095" s="23" t="s">
        <v>16326</v>
      </c>
      <c r="B9095" s="23" t="s">
        <v>16327</v>
      </c>
      <c r="C9095" s="23" t="s">
        <v>32</v>
      </c>
      <c r="D9095" s="24">
        <v>45419.267604166664</v>
      </c>
      <c r="E9095" s="23" t="s">
        <v>16067</v>
      </c>
      <c r="F9095" s="26" t="s">
        <v>16</v>
      </c>
      <c r="G9095" s="26" t="s">
        <v>14</v>
      </c>
      <c r="H9095" s="23">
        <v>0</v>
      </c>
      <c r="I9095" s="23"/>
      <c r="J9095" s="28">
        <v>0</v>
      </c>
    </row>
    <row r="9096" spans="1:10" x14ac:dyDescent="0.25">
      <c r="A9096" s="23" t="s">
        <v>13682</v>
      </c>
      <c r="B9096" s="23" t="s">
        <v>13683</v>
      </c>
      <c r="C9096" s="23" t="s">
        <v>34</v>
      </c>
      <c r="D9096" s="24">
        <v>45419.26761574074</v>
      </c>
      <c r="E9096" s="23" t="s">
        <v>16067</v>
      </c>
      <c r="F9096" s="26" t="s">
        <v>16</v>
      </c>
      <c r="G9096" s="26" t="s">
        <v>14</v>
      </c>
      <c r="H9096" s="23">
        <v>0</v>
      </c>
      <c r="I9096" s="23"/>
      <c r="J9096" s="28">
        <v>0</v>
      </c>
    </row>
    <row r="9097" spans="1:10" x14ac:dyDescent="0.25">
      <c r="A9097" s="23" t="s">
        <v>16328</v>
      </c>
      <c r="B9097" s="23" t="s">
        <v>16329</v>
      </c>
      <c r="C9097" s="23" t="s">
        <v>34</v>
      </c>
      <c r="D9097" s="24">
        <v>45419.267638888887</v>
      </c>
      <c r="E9097" s="23" t="s">
        <v>16067</v>
      </c>
      <c r="F9097" s="26" t="s">
        <v>16</v>
      </c>
      <c r="G9097" s="26" t="s">
        <v>14</v>
      </c>
      <c r="H9097" s="23">
        <v>0</v>
      </c>
      <c r="I9097" s="23"/>
      <c r="J9097" s="28">
        <v>0</v>
      </c>
    </row>
    <row r="9098" spans="1:10" x14ac:dyDescent="0.25">
      <c r="A9098" s="23" t="s">
        <v>16330</v>
      </c>
      <c r="B9098" s="23" t="s">
        <v>16331</v>
      </c>
      <c r="C9098" s="23" t="s">
        <v>32</v>
      </c>
      <c r="D9098" s="24">
        <v>45419.31622685185</v>
      </c>
      <c r="E9098" s="23" t="s">
        <v>16067</v>
      </c>
      <c r="F9098" s="26" t="s">
        <v>16</v>
      </c>
      <c r="G9098" s="26" t="s">
        <v>14</v>
      </c>
      <c r="H9098" s="23">
        <v>0</v>
      </c>
      <c r="I9098" s="23"/>
      <c r="J9098" s="28">
        <v>0</v>
      </c>
    </row>
    <row r="9099" spans="1:10" x14ac:dyDescent="0.25">
      <c r="A9099" s="23" t="s">
        <v>16332</v>
      </c>
      <c r="B9099" s="23" t="s">
        <v>16333</v>
      </c>
      <c r="C9099" s="23" t="s">
        <v>34</v>
      </c>
      <c r="D9099" s="24">
        <v>45419.316238425927</v>
      </c>
      <c r="E9099" s="23" t="s">
        <v>16067</v>
      </c>
      <c r="F9099" s="26" t="s">
        <v>16</v>
      </c>
      <c r="G9099" s="26" t="s">
        <v>14</v>
      </c>
      <c r="H9099" s="23">
        <v>0</v>
      </c>
      <c r="I9099" s="23"/>
      <c r="J9099" s="28">
        <v>0</v>
      </c>
    </row>
    <row r="9100" spans="1:10" x14ac:dyDescent="0.25">
      <c r="A9100" s="23" t="s">
        <v>15790</v>
      </c>
      <c r="B9100" s="23" t="s">
        <v>15791</v>
      </c>
      <c r="C9100" s="23" t="s">
        <v>21</v>
      </c>
      <c r="D9100" s="24">
        <v>45419.400011574071</v>
      </c>
      <c r="E9100" s="23" t="s">
        <v>16067</v>
      </c>
      <c r="F9100" s="26" t="s">
        <v>19</v>
      </c>
      <c r="G9100" s="26" t="s">
        <v>13496</v>
      </c>
      <c r="H9100" s="23">
        <v>0</v>
      </c>
      <c r="I9100" s="23"/>
      <c r="J9100" s="28">
        <v>579.07000000000005</v>
      </c>
    </row>
    <row r="9101" spans="1:10" x14ac:dyDescent="0.25">
      <c r="A9101" s="23" t="s">
        <v>16334</v>
      </c>
      <c r="B9101" s="23" t="s">
        <v>16335</v>
      </c>
      <c r="C9101" s="23" t="s">
        <v>18</v>
      </c>
      <c r="D9101" s="24">
        <v>45419.51840277778</v>
      </c>
      <c r="E9101" s="23" t="s">
        <v>16067</v>
      </c>
      <c r="F9101" s="26" t="s">
        <v>16</v>
      </c>
      <c r="G9101" s="26" t="s">
        <v>14</v>
      </c>
      <c r="H9101" s="23">
        <v>0</v>
      </c>
      <c r="I9101" s="23"/>
      <c r="J9101" s="28">
        <v>134.1</v>
      </c>
    </row>
    <row r="9102" spans="1:10" x14ac:dyDescent="0.25">
      <c r="A9102" s="23" t="s">
        <v>13467</v>
      </c>
      <c r="B9102" s="23" t="s">
        <v>13466</v>
      </c>
      <c r="C9102" s="23" t="s">
        <v>21</v>
      </c>
      <c r="D9102" s="24">
        <v>45420</v>
      </c>
      <c r="E9102" s="23" t="s">
        <v>16067</v>
      </c>
      <c r="F9102" s="26" t="s">
        <v>19</v>
      </c>
      <c r="G9102" s="26" t="s">
        <v>13496</v>
      </c>
      <c r="H9102" s="23">
        <v>0</v>
      </c>
      <c r="I9102" s="23"/>
      <c r="J9102" s="28">
        <v>1720.95</v>
      </c>
    </row>
    <row r="9103" spans="1:10" x14ac:dyDescent="0.25">
      <c r="A9103" s="23" t="s">
        <v>6635</v>
      </c>
      <c r="B9103" s="23" t="s">
        <v>6636</v>
      </c>
      <c r="C9103" s="23" t="s">
        <v>34</v>
      </c>
      <c r="D9103" s="24">
        <v>45420.024537037039</v>
      </c>
      <c r="E9103" s="23" t="s">
        <v>16067</v>
      </c>
      <c r="F9103" s="26" t="s">
        <v>16</v>
      </c>
      <c r="G9103" s="26" t="s">
        <v>14</v>
      </c>
      <c r="H9103" s="23">
        <v>0</v>
      </c>
      <c r="I9103" s="23"/>
      <c r="J9103" s="28">
        <v>0</v>
      </c>
    </row>
    <row r="9104" spans="1:10" x14ac:dyDescent="0.25">
      <c r="A9104" s="23" t="s">
        <v>16336</v>
      </c>
      <c r="B9104" s="23" t="s">
        <v>16337</v>
      </c>
      <c r="C9104" s="23" t="s">
        <v>32</v>
      </c>
      <c r="D9104" s="24">
        <v>45420.031481481485</v>
      </c>
      <c r="E9104" s="23" t="s">
        <v>16067</v>
      </c>
      <c r="F9104" s="26" t="s">
        <v>16</v>
      </c>
      <c r="G9104" s="26" t="s">
        <v>14</v>
      </c>
      <c r="H9104" s="23">
        <v>0</v>
      </c>
      <c r="I9104" s="23"/>
      <c r="J9104" s="28">
        <v>0</v>
      </c>
    </row>
    <row r="9105" spans="1:10" x14ac:dyDescent="0.25">
      <c r="A9105" s="23" t="s">
        <v>16338</v>
      </c>
      <c r="B9105" s="23" t="s">
        <v>16339</v>
      </c>
      <c r="C9105" s="23" t="s">
        <v>34</v>
      </c>
      <c r="D9105" s="24">
        <v>45420.0315162037</v>
      </c>
      <c r="E9105" s="23" t="s">
        <v>16067</v>
      </c>
      <c r="F9105" s="26" t="s">
        <v>16</v>
      </c>
      <c r="G9105" s="26" t="s">
        <v>14</v>
      </c>
      <c r="H9105" s="23">
        <v>0</v>
      </c>
      <c r="I9105" s="23"/>
      <c r="J9105" s="28">
        <v>0</v>
      </c>
    </row>
    <row r="9106" spans="1:10" x14ac:dyDescent="0.25">
      <c r="A9106" s="23" t="s">
        <v>16340</v>
      </c>
      <c r="B9106" s="23" t="s">
        <v>16341</v>
      </c>
      <c r="C9106" s="23" t="s">
        <v>32</v>
      </c>
      <c r="D9106" s="24">
        <v>45420.031539351854</v>
      </c>
      <c r="E9106" s="23" t="s">
        <v>16067</v>
      </c>
      <c r="F9106" s="26" t="s">
        <v>16</v>
      </c>
      <c r="G9106" s="26" t="s">
        <v>14</v>
      </c>
      <c r="H9106" s="23">
        <v>0</v>
      </c>
      <c r="I9106" s="23"/>
      <c r="J9106" s="28">
        <v>0</v>
      </c>
    </row>
    <row r="9107" spans="1:10" x14ac:dyDescent="0.25">
      <c r="A9107" s="23" t="s">
        <v>16342</v>
      </c>
      <c r="B9107" s="23" t="s">
        <v>16343</v>
      </c>
      <c r="C9107" s="23" t="s">
        <v>32</v>
      </c>
      <c r="D9107" s="24">
        <v>45420.031550925924</v>
      </c>
      <c r="E9107" s="23" t="s">
        <v>16067</v>
      </c>
      <c r="F9107" s="26" t="s">
        <v>16</v>
      </c>
      <c r="G9107" s="26" t="s">
        <v>14</v>
      </c>
      <c r="H9107" s="23">
        <v>0</v>
      </c>
      <c r="I9107" s="23"/>
      <c r="J9107" s="28">
        <v>0</v>
      </c>
    </row>
    <row r="9108" spans="1:10" x14ac:dyDescent="0.25">
      <c r="A9108" s="23" t="s">
        <v>16344</v>
      </c>
      <c r="B9108" s="23" t="s">
        <v>16345</v>
      </c>
      <c r="C9108" s="23" t="s">
        <v>32</v>
      </c>
      <c r="D9108" s="24">
        <v>45420.038449074076</v>
      </c>
      <c r="E9108" s="23" t="s">
        <v>16067</v>
      </c>
      <c r="F9108" s="26" t="s">
        <v>16</v>
      </c>
      <c r="G9108" s="26" t="s">
        <v>14</v>
      </c>
      <c r="H9108" s="23">
        <v>0</v>
      </c>
      <c r="I9108" s="23"/>
      <c r="J9108" s="28">
        <v>0</v>
      </c>
    </row>
    <row r="9109" spans="1:10" x14ac:dyDescent="0.25">
      <c r="A9109" s="23" t="s">
        <v>16346</v>
      </c>
      <c r="B9109" s="23" t="s">
        <v>16347</v>
      </c>
      <c r="C9109" s="23" t="s">
        <v>32</v>
      </c>
      <c r="D9109" s="24">
        <v>45420.045405092591</v>
      </c>
      <c r="E9109" s="23" t="s">
        <v>16067</v>
      </c>
      <c r="F9109" s="26" t="s">
        <v>16</v>
      </c>
      <c r="G9109" s="26" t="s">
        <v>14</v>
      </c>
      <c r="H9109" s="23">
        <v>0</v>
      </c>
      <c r="I9109" s="23"/>
      <c r="J9109" s="28">
        <v>0</v>
      </c>
    </row>
    <row r="9110" spans="1:10" x14ac:dyDescent="0.25">
      <c r="A9110" s="23" t="s">
        <v>7578</v>
      </c>
      <c r="B9110" s="23" t="s">
        <v>7579</v>
      </c>
      <c r="C9110" s="23" t="s">
        <v>34</v>
      </c>
      <c r="D9110" s="24">
        <v>45420.045775462961</v>
      </c>
      <c r="E9110" s="23" t="s">
        <v>16067</v>
      </c>
      <c r="F9110" s="26" t="s">
        <v>16</v>
      </c>
      <c r="G9110" s="26" t="s">
        <v>14</v>
      </c>
      <c r="H9110" s="23">
        <v>0</v>
      </c>
      <c r="I9110" s="23"/>
      <c r="J9110" s="28">
        <v>0</v>
      </c>
    </row>
    <row r="9111" spans="1:10" x14ac:dyDescent="0.25">
      <c r="A9111" s="23" t="s">
        <v>16348</v>
      </c>
      <c r="B9111" s="23" t="s">
        <v>16349</v>
      </c>
      <c r="C9111" s="23" t="s">
        <v>32</v>
      </c>
      <c r="D9111" s="24">
        <v>45420.05232638889</v>
      </c>
      <c r="E9111" s="23" t="s">
        <v>16067</v>
      </c>
      <c r="F9111" s="26" t="s">
        <v>16</v>
      </c>
      <c r="G9111" s="26" t="s">
        <v>14</v>
      </c>
      <c r="H9111" s="23">
        <v>0</v>
      </c>
      <c r="I9111" s="23"/>
      <c r="J9111" s="28">
        <v>0</v>
      </c>
    </row>
    <row r="9112" spans="1:10" x14ac:dyDescent="0.25">
      <c r="A9112" s="23" t="s">
        <v>16350</v>
      </c>
      <c r="B9112" s="23" t="s">
        <v>16351</v>
      </c>
      <c r="C9112" s="23" t="s">
        <v>32</v>
      </c>
      <c r="D9112" s="24">
        <v>45420.052349537036</v>
      </c>
      <c r="E9112" s="23" t="s">
        <v>16067</v>
      </c>
      <c r="F9112" s="26" t="s">
        <v>16</v>
      </c>
      <c r="G9112" s="26" t="s">
        <v>14</v>
      </c>
      <c r="H9112" s="23">
        <v>0</v>
      </c>
      <c r="I9112" s="23"/>
      <c r="J9112" s="28">
        <v>0</v>
      </c>
    </row>
    <row r="9113" spans="1:10" x14ac:dyDescent="0.25">
      <c r="A9113" s="23" t="s">
        <v>16352</v>
      </c>
      <c r="B9113" s="23" t="s">
        <v>16353</v>
      </c>
      <c r="C9113" s="23" t="s">
        <v>32</v>
      </c>
      <c r="D9113" s="24">
        <v>45420.052372685182</v>
      </c>
      <c r="E9113" s="23" t="s">
        <v>16067</v>
      </c>
      <c r="F9113" s="26" t="s">
        <v>16</v>
      </c>
      <c r="G9113" s="26" t="s">
        <v>14</v>
      </c>
      <c r="H9113" s="23">
        <v>0</v>
      </c>
      <c r="I9113" s="23"/>
      <c r="J9113" s="28">
        <v>0</v>
      </c>
    </row>
    <row r="9114" spans="1:10" x14ac:dyDescent="0.25">
      <c r="A9114" s="23" t="s">
        <v>16354</v>
      </c>
      <c r="B9114" s="23" t="s">
        <v>16355</v>
      </c>
      <c r="C9114" s="23" t="s">
        <v>32</v>
      </c>
      <c r="D9114" s="24">
        <v>45420.066203703704</v>
      </c>
      <c r="E9114" s="23" t="s">
        <v>16067</v>
      </c>
      <c r="F9114" s="26" t="s">
        <v>16</v>
      </c>
      <c r="G9114" s="26" t="s">
        <v>14</v>
      </c>
      <c r="H9114" s="23">
        <v>0</v>
      </c>
      <c r="I9114" s="23"/>
      <c r="J9114" s="28">
        <v>0</v>
      </c>
    </row>
    <row r="9115" spans="1:10" x14ac:dyDescent="0.25">
      <c r="A9115" s="23" t="s">
        <v>16356</v>
      </c>
      <c r="B9115" s="23" t="s">
        <v>16357</v>
      </c>
      <c r="C9115" s="23" t="s">
        <v>32</v>
      </c>
      <c r="D9115" s="24">
        <v>45420.06621527778</v>
      </c>
      <c r="E9115" s="23" t="s">
        <v>16067</v>
      </c>
      <c r="F9115" s="26" t="s">
        <v>16</v>
      </c>
      <c r="G9115" s="26" t="s">
        <v>14</v>
      </c>
      <c r="H9115" s="23">
        <v>0</v>
      </c>
      <c r="I9115" s="23"/>
      <c r="J9115" s="28">
        <v>0</v>
      </c>
    </row>
    <row r="9116" spans="1:10" x14ac:dyDescent="0.25">
      <c r="A9116" s="23" t="s">
        <v>16358</v>
      </c>
      <c r="B9116" s="23" t="s">
        <v>16359</v>
      </c>
      <c r="C9116" s="23" t="s">
        <v>32</v>
      </c>
      <c r="D9116" s="24">
        <v>45420.073159722226</v>
      </c>
      <c r="E9116" s="23" t="s">
        <v>16067</v>
      </c>
      <c r="F9116" s="26" t="s">
        <v>16</v>
      </c>
      <c r="G9116" s="26" t="s">
        <v>14</v>
      </c>
      <c r="H9116" s="23">
        <v>0</v>
      </c>
      <c r="I9116" s="23"/>
      <c r="J9116" s="28">
        <v>0</v>
      </c>
    </row>
    <row r="9117" spans="1:10" x14ac:dyDescent="0.25">
      <c r="A9117" s="23" t="s">
        <v>16360</v>
      </c>
      <c r="B9117" s="23" t="s">
        <v>16361</v>
      </c>
      <c r="C9117" s="23" t="s">
        <v>32</v>
      </c>
      <c r="D9117" s="24">
        <v>45420.073171296295</v>
      </c>
      <c r="E9117" s="23" t="s">
        <v>16067</v>
      </c>
      <c r="F9117" s="26" t="s">
        <v>16</v>
      </c>
      <c r="G9117" s="26" t="s">
        <v>14</v>
      </c>
      <c r="H9117" s="23">
        <v>0</v>
      </c>
      <c r="I9117" s="23"/>
      <c r="J9117" s="28">
        <v>0</v>
      </c>
    </row>
    <row r="9118" spans="1:10" x14ac:dyDescent="0.25">
      <c r="A9118" s="23" t="s">
        <v>16362</v>
      </c>
      <c r="B9118" s="23" t="s">
        <v>16363</v>
      </c>
      <c r="C9118" s="23" t="s">
        <v>32</v>
      </c>
      <c r="D9118" s="24">
        <v>45420.073182870372</v>
      </c>
      <c r="E9118" s="23" t="s">
        <v>16067</v>
      </c>
      <c r="F9118" s="26" t="s">
        <v>16</v>
      </c>
      <c r="G9118" s="26" t="s">
        <v>14</v>
      </c>
      <c r="H9118" s="23">
        <v>0</v>
      </c>
      <c r="I9118" s="23"/>
      <c r="J9118" s="28">
        <v>0</v>
      </c>
    </row>
    <row r="9119" spans="1:10" x14ac:dyDescent="0.25">
      <c r="A9119" s="23" t="s">
        <v>16364</v>
      </c>
      <c r="B9119" s="23" t="s">
        <v>16365</v>
      </c>
      <c r="C9119" s="23" t="s">
        <v>32</v>
      </c>
      <c r="D9119" s="24">
        <v>45420.08011574074</v>
      </c>
      <c r="E9119" s="23" t="s">
        <v>16067</v>
      </c>
      <c r="F9119" s="26" t="s">
        <v>16</v>
      </c>
      <c r="G9119" s="26" t="s">
        <v>14</v>
      </c>
      <c r="H9119" s="23">
        <v>0</v>
      </c>
      <c r="I9119" s="23"/>
      <c r="J9119" s="28">
        <v>0</v>
      </c>
    </row>
    <row r="9120" spans="1:10" x14ac:dyDescent="0.25">
      <c r="A9120" s="23" t="s">
        <v>16366</v>
      </c>
      <c r="B9120" s="23" t="s">
        <v>16367</v>
      </c>
      <c r="C9120" s="23" t="s">
        <v>32</v>
      </c>
      <c r="D9120" s="24">
        <v>45420.08011574074</v>
      </c>
      <c r="E9120" s="23" t="s">
        <v>16067</v>
      </c>
      <c r="F9120" s="26" t="s">
        <v>16</v>
      </c>
      <c r="G9120" s="26" t="s">
        <v>14</v>
      </c>
      <c r="H9120" s="23">
        <v>0</v>
      </c>
      <c r="I9120" s="23"/>
      <c r="J9120" s="28">
        <v>0</v>
      </c>
    </row>
    <row r="9121" spans="1:10" x14ac:dyDescent="0.25">
      <c r="A9121" s="23" t="s">
        <v>16368</v>
      </c>
      <c r="B9121" s="23" t="s">
        <v>16369</v>
      </c>
      <c r="C9121" s="23" t="s">
        <v>32</v>
      </c>
      <c r="D9121" s="24">
        <v>45420.080127314817</v>
      </c>
      <c r="E9121" s="23" t="s">
        <v>16067</v>
      </c>
      <c r="F9121" s="26" t="s">
        <v>16</v>
      </c>
      <c r="G9121" s="26" t="s">
        <v>14</v>
      </c>
      <c r="H9121" s="23">
        <v>0</v>
      </c>
      <c r="I9121" s="23"/>
      <c r="J9121" s="28">
        <v>0</v>
      </c>
    </row>
    <row r="9122" spans="1:10" x14ac:dyDescent="0.25">
      <c r="A9122" s="23" t="s">
        <v>16370</v>
      </c>
      <c r="B9122" s="23" t="s">
        <v>16371</v>
      </c>
      <c r="C9122" s="23" t="s">
        <v>34</v>
      </c>
      <c r="D9122" s="24">
        <v>45420.080416666664</v>
      </c>
      <c r="E9122" s="23" t="s">
        <v>16067</v>
      </c>
      <c r="F9122" s="26" t="s">
        <v>16</v>
      </c>
      <c r="G9122" s="26" t="s">
        <v>14</v>
      </c>
      <c r="H9122" s="23">
        <v>0</v>
      </c>
      <c r="I9122" s="23"/>
      <c r="J9122" s="28">
        <v>0</v>
      </c>
    </row>
    <row r="9123" spans="1:10" x14ac:dyDescent="0.25">
      <c r="A9123" s="23" t="s">
        <v>16372</v>
      </c>
      <c r="B9123" s="23" t="s">
        <v>16373</v>
      </c>
      <c r="C9123" s="23" t="s">
        <v>32</v>
      </c>
      <c r="D9123" s="24">
        <v>45420.093993055554</v>
      </c>
      <c r="E9123" s="23" t="s">
        <v>16067</v>
      </c>
      <c r="F9123" s="26" t="s">
        <v>16</v>
      </c>
      <c r="G9123" s="26" t="s">
        <v>14</v>
      </c>
      <c r="H9123" s="23">
        <v>0</v>
      </c>
      <c r="I9123" s="23"/>
      <c r="J9123" s="28">
        <v>0</v>
      </c>
    </row>
    <row r="9124" spans="1:10" x14ac:dyDescent="0.25">
      <c r="A9124" s="23" t="s">
        <v>16374</v>
      </c>
      <c r="B9124" s="23" t="s">
        <v>16375</v>
      </c>
      <c r="C9124" s="23" t="s">
        <v>32</v>
      </c>
      <c r="D9124" s="24">
        <v>45420.094004629631</v>
      </c>
      <c r="E9124" s="23" t="s">
        <v>16067</v>
      </c>
      <c r="F9124" s="26" t="s">
        <v>16</v>
      </c>
      <c r="G9124" s="26" t="s">
        <v>14</v>
      </c>
      <c r="H9124" s="23">
        <v>0</v>
      </c>
      <c r="I9124" s="23"/>
      <c r="J9124" s="28">
        <v>0</v>
      </c>
    </row>
    <row r="9125" spans="1:10" x14ac:dyDescent="0.25">
      <c r="A9125" s="23" t="s">
        <v>16376</v>
      </c>
      <c r="B9125" s="23" t="s">
        <v>16377</v>
      </c>
      <c r="C9125" s="23" t="s">
        <v>32</v>
      </c>
      <c r="D9125" s="24">
        <v>45420.094004629631</v>
      </c>
      <c r="E9125" s="23" t="s">
        <v>16067</v>
      </c>
      <c r="F9125" s="26" t="s">
        <v>16</v>
      </c>
      <c r="G9125" s="26" t="s">
        <v>14</v>
      </c>
      <c r="H9125" s="23">
        <v>0</v>
      </c>
      <c r="I9125" s="23"/>
      <c r="J9125" s="28">
        <v>0</v>
      </c>
    </row>
    <row r="9126" spans="1:10" x14ac:dyDescent="0.25">
      <c r="A9126" s="23" t="s">
        <v>16378</v>
      </c>
      <c r="B9126" s="23" t="s">
        <v>16379</v>
      </c>
      <c r="C9126" s="23" t="s">
        <v>32</v>
      </c>
      <c r="D9126" s="24">
        <v>45420.100937499999</v>
      </c>
      <c r="E9126" s="23" t="s">
        <v>16067</v>
      </c>
      <c r="F9126" s="26" t="s">
        <v>16</v>
      </c>
      <c r="G9126" s="26" t="s">
        <v>14</v>
      </c>
      <c r="H9126" s="23">
        <v>0</v>
      </c>
      <c r="I9126" s="23"/>
      <c r="J9126" s="28">
        <v>0</v>
      </c>
    </row>
    <row r="9127" spans="1:10" x14ac:dyDescent="0.25">
      <c r="A9127" s="23" t="s">
        <v>16213</v>
      </c>
      <c r="B9127" s="23" t="s">
        <v>16214</v>
      </c>
      <c r="C9127" s="23" t="s">
        <v>34</v>
      </c>
      <c r="D9127" s="24">
        <v>45420.100960648146</v>
      </c>
      <c r="E9127" s="23" t="s">
        <v>16067</v>
      </c>
      <c r="F9127" s="26" t="s">
        <v>16</v>
      </c>
      <c r="G9127" s="26" t="s">
        <v>14</v>
      </c>
      <c r="H9127" s="23">
        <v>0</v>
      </c>
      <c r="I9127" s="23"/>
      <c r="J9127" s="28">
        <v>0</v>
      </c>
    </row>
    <row r="9128" spans="1:10" x14ac:dyDescent="0.25">
      <c r="A9128" s="23" t="s">
        <v>16380</v>
      </c>
      <c r="B9128" s="23" t="s">
        <v>16381</v>
      </c>
      <c r="C9128" s="23" t="s">
        <v>32</v>
      </c>
      <c r="D9128" s="24">
        <v>45420.267627314817</v>
      </c>
      <c r="E9128" s="23" t="s">
        <v>16067</v>
      </c>
      <c r="F9128" s="26" t="s">
        <v>16</v>
      </c>
      <c r="G9128" s="26" t="s">
        <v>14</v>
      </c>
      <c r="H9128" s="23">
        <v>0</v>
      </c>
      <c r="I9128" s="23"/>
      <c r="J9128" s="28">
        <v>0</v>
      </c>
    </row>
    <row r="9129" spans="1:10" x14ac:dyDescent="0.25">
      <c r="A9129" s="23" t="s">
        <v>16382</v>
      </c>
      <c r="B9129" s="23" t="s">
        <v>16383</v>
      </c>
      <c r="C9129" s="23" t="s">
        <v>32</v>
      </c>
      <c r="D9129" s="24">
        <v>45420.267650462964</v>
      </c>
      <c r="E9129" s="23" t="s">
        <v>16067</v>
      </c>
      <c r="F9129" s="26" t="s">
        <v>16</v>
      </c>
      <c r="G9129" s="26" t="s">
        <v>14</v>
      </c>
      <c r="H9129" s="23">
        <v>0</v>
      </c>
      <c r="I9129" s="23"/>
      <c r="J9129" s="28">
        <v>0</v>
      </c>
    </row>
    <row r="9130" spans="1:10" x14ac:dyDescent="0.25">
      <c r="A9130" s="23" t="s">
        <v>16384</v>
      </c>
      <c r="B9130" s="23" t="s">
        <v>16385</v>
      </c>
      <c r="C9130" s="23" t="s">
        <v>32</v>
      </c>
      <c r="D9130" s="24">
        <v>45420.267650462964</v>
      </c>
      <c r="E9130" s="23" t="s">
        <v>16067</v>
      </c>
      <c r="F9130" s="26" t="s">
        <v>16</v>
      </c>
      <c r="G9130" s="26" t="s">
        <v>14</v>
      </c>
      <c r="H9130" s="23">
        <v>0</v>
      </c>
      <c r="I9130" s="23"/>
      <c r="J9130" s="28">
        <v>0</v>
      </c>
    </row>
    <row r="9131" spans="1:10" x14ac:dyDescent="0.25">
      <c r="A9131" s="23" t="s">
        <v>16386</v>
      </c>
      <c r="B9131" s="23" t="s">
        <v>16387</v>
      </c>
      <c r="C9131" s="23" t="s">
        <v>32</v>
      </c>
      <c r="D9131" s="24">
        <v>45420.26766203704</v>
      </c>
      <c r="E9131" s="23" t="s">
        <v>16067</v>
      </c>
      <c r="F9131" s="26" t="s">
        <v>16</v>
      </c>
      <c r="G9131" s="26" t="s">
        <v>14</v>
      </c>
      <c r="H9131" s="23">
        <v>0</v>
      </c>
      <c r="I9131" s="23"/>
      <c r="J9131" s="28">
        <v>0</v>
      </c>
    </row>
    <row r="9132" spans="1:10" x14ac:dyDescent="0.25">
      <c r="A9132" s="23" t="s">
        <v>16388</v>
      </c>
      <c r="B9132" s="23" t="s">
        <v>16389</v>
      </c>
      <c r="C9132" s="23" t="s">
        <v>34</v>
      </c>
      <c r="D9132" s="24">
        <v>45420.267789351848</v>
      </c>
      <c r="E9132" s="23" t="s">
        <v>16067</v>
      </c>
      <c r="F9132" s="26" t="s">
        <v>16</v>
      </c>
      <c r="G9132" s="26" t="s">
        <v>14</v>
      </c>
      <c r="H9132" s="23">
        <v>0</v>
      </c>
      <c r="I9132" s="23"/>
      <c r="J9132" s="28">
        <v>0</v>
      </c>
    </row>
    <row r="9133" spans="1:10" x14ac:dyDescent="0.25">
      <c r="A9133" s="23" t="s">
        <v>16390</v>
      </c>
      <c r="B9133" s="23" t="s">
        <v>16391</v>
      </c>
      <c r="C9133" s="23" t="s">
        <v>32</v>
      </c>
      <c r="D9133" s="24">
        <v>45420.274537037039</v>
      </c>
      <c r="E9133" s="23" t="s">
        <v>16067</v>
      </c>
      <c r="F9133" s="26" t="s">
        <v>16</v>
      </c>
      <c r="G9133" s="26" t="s">
        <v>14</v>
      </c>
      <c r="H9133" s="23">
        <v>0</v>
      </c>
      <c r="I9133" s="23"/>
      <c r="J9133" s="28">
        <v>0</v>
      </c>
    </row>
    <row r="9134" spans="1:10" x14ac:dyDescent="0.25">
      <c r="A9134" s="23" t="s">
        <v>16392</v>
      </c>
      <c r="B9134" s="23" t="s">
        <v>16393</v>
      </c>
      <c r="C9134" s="23" t="s">
        <v>32</v>
      </c>
      <c r="D9134" s="24">
        <v>45420.274548611109</v>
      </c>
      <c r="E9134" s="23" t="s">
        <v>16067</v>
      </c>
      <c r="F9134" s="26" t="s">
        <v>16</v>
      </c>
      <c r="G9134" s="26" t="s">
        <v>14</v>
      </c>
      <c r="H9134" s="23">
        <v>0</v>
      </c>
      <c r="I9134" s="23"/>
      <c r="J9134" s="28">
        <v>0</v>
      </c>
    </row>
    <row r="9135" spans="1:10" x14ac:dyDescent="0.25">
      <c r="A9135" s="23" t="s">
        <v>16394</v>
      </c>
      <c r="B9135" s="23" t="s">
        <v>16395</v>
      </c>
      <c r="C9135" s="23" t="s">
        <v>32</v>
      </c>
      <c r="D9135" s="24">
        <v>45420.274560185186</v>
      </c>
      <c r="E9135" s="23" t="s">
        <v>16067</v>
      </c>
      <c r="F9135" s="26" t="s">
        <v>16</v>
      </c>
      <c r="G9135" s="26" t="s">
        <v>14</v>
      </c>
      <c r="H9135" s="23">
        <v>0</v>
      </c>
      <c r="I9135" s="23"/>
      <c r="J9135" s="28">
        <v>0</v>
      </c>
    </row>
    <row r="9136" spans="1:10" x14ac:dyDescent="0.25">
      <c r="A9136" s="23" t="s">
        <v>16396</v>
      </c>
      <c r="B9136" s="23" t="s">
        <v>16397</v>
      </c>
      <c r="C9136" s="23" t="s">
        <v>32</v>
      </c>
      <c r="D9136" s="24">
        <v>45420.274571759262</v>
      </c>
      <c r="E9136" s="23" t="s">
        <v>16067</v>
      </c>
      <c r="F9136" s="26" t="s">
        <v>16</v>
      </c>
      <c r="G9136" s="26" t="s">
        <v>14</v>
      </c>
      <c r="H9136" s="23">
        <v>0</v>
      </c>
      <c r="I9136" s="23"/>
      <c r="J9136" s="28">
        <v>0</v>
      </c>
    </row>
    <row r="9137" spans="1:10" x14ac:dyDescent="0.25">
      <c r="A9137" s="23" t="s">
        <v>16398</v>
      </c>
      <c r="B9137" s="23" t="s">
        <v>16399</v>
      </c>
      <c r="C9137" s="23" t="s">
        <v>34</v>
      </c>
      <c r="D9137" s="24">
        <v>45420.274594907409</v>
      </c>
      <c r="E9137" s="23" t="s">
        <v>16067</v>
      </c>
      <c r="F9137" s="26" t="s">
        <v>16</v>
      </c>
      <c r="G9137" s="26" t="s">
        <v>14</v>
      </c>
      <c r="H9137" s="23">
        <v>0</v>
      </c>
      <c r="I9137" s="23"/>
      <c r="J9137" s="28">
        <v>0</v>
      </c>
    </row>
    <row r="9138" spans="1:10" x14ac:dyDescent="0.25">
      <c r="A9138" s="23" t="s">
        <v>16400</v>
      </c>
      <c r="B9138" s="23" t="s">
        <v>16401</v>
      </c>
      <c r="C9138" s="23" t="s">
        <v>32</v>
      </c>
      <c r="D9138" s="24">
        <v>45420.274606481478</v>
      </c>
      <c r="E9138" s="23" t="s">
        <v>16067</v>
      </c>
      <c r="F9138" s="26" t="s">
        <v>16</v>
      </c>
      <c r="G9138" s="26" t="s">
        <v>14</v>
      </c>
      <c r="H9138" s="23">
        <v>0</v>
      </c>
      <c r="I9138" s="23"/>
      <c r="J9138" s="28">
        <v>0</v>
      </c>
    </row>
    <row r="9139" spans="1:10" x14ac:dyDescent="0.25">
      <c r="A9139" s="23" t="s">
        <v>16402</v>
      </c>
      <c r="B9139" s="23" t="s">
        <v>16403</v>
      </c>
      <c r="C9139" s="23" t="s">
        <v>32</v>
      </c>
      <c r="D9139" s="24">
        <v>45420.274606481478</v>
      </c>
      <c r="E9139" s="23" t="s">
        <v>16067</v>
      </c>
      <c r="F9139" s="26" t="s">
        <v>16</v>
      </c>
      <c r="G9139" s="26" t="s">
        <v>14</v>
      </c>
      <c r="H9139" s="23">
        <v>0</v>
      </c>
      <c r="I9139" s="23"/>
      <c r="J9139" s="28">
        <v>0</v>
      </c>
    </row>
    <row r="9140" spans="1:10" x14ac:dyDescent="0.25">
      <c r="A9140" s="23" t="s">
        <v>16404</v>
      </c>
      <c r="B9140" s="23" t="s">
        <v>16405</v>
      </c>
      <c r="C9140" s="23" t="s">
        <v>34</v>
      </c>
      <c r="D9140" s="24">
        <v>45420.274641203701</v>
      </c>
      <c r="E9140" s="23" t="s">
        <v>16067</v>
      </c>
      <c r="F9140" s="26" t="s">
        <v>16</v>
      </c>
      <c r="G9140" s="26" t="s">
        <v>14</v>
      </c>
      <c r="H9140" s="23">
        <v>0</v>
      </c>
      <c r="I9140" s="23"/>
      <c r="J9140" s="28">
        <v>0</v>
      </c>
    </row>
    <row r="9141" spans="1:10" x14ac:dyDescent="0.25">
      <c r="A9141" s="23" t="s">
        <v>16406</v>
      </c>
      <c r="B9141" s="23" t="s">
        <v>16407</v>
      </c>
      <c r="C9141" s="23" t="s">
        <v>32</v>
      </c>
      <c r="D9141" s="24">
        <v>45420.323182870372</v>
      </c>
      <c r="E9141" s="23" t="s">
        <v>16067</v>
      </c>
      <c r="F9141" s="26" t="s">
        <v>16</v>
      </c>
      <c r="G9141" s="26" t="s">
        <v>14</v>
      </c>
      <c r="H9141" s="23">
        <v>0</v>
      </c>
      <c r="I9141" s="23"/>
      <c r="J9141" s="28">
        <v>0</v>
      </c>
    </row>
    <row r="9142" spans="1:10" x14ac:dyDescent="0.25">
      <c r="A9142" s="23" t="s">
        <v>16408</v>
      </c>
      <c r="B9142" s="23" t="s">
        <v>16409</v>
      </c>
      <c r="C9142" s="23" t="s">
        <v>32</v>
      </c>
      <c r="D9142" s="24">
        <v>45420.323182870372</v>
      </c>
      <c r="E9142" s="23" t="s">
        <v>16067</v>
      </c>
      <c r="F9142" s="26" t="s">
        <v>16</v>
      </c>
      <c r="G9142" s="26" t="s">
        <v>14</v>
      </c>
      <c r="H9142" s="23">
        <v>0</v>
      </c>
      <c r="I9142" s="23"/>
      <c r="J9142" s="28">
        <v>0</v>
      </c>
    </row>
    <row r="9143" spans="1:10" x14ac:dyDescent="0.25">
      <c r="A9143" s="23" t="s">
        <v>6962</v>
      </c>
      <c r="B9143" s="23" t="s">
        <v>6963</v>
      </c>
      <c r="C9143" s="23" t="s">
        <v>34</v>
      </c>
      <c r="D9143" s="24">
        <v>45420.323217592595</v>
      </c>
      <c r="E9143" s="23" t="s">
        <v>16067</v>
      </c>
      <c r="F9143" s="26" t="s">
        <v>16</v>
      </c>
      <c r="G9143" s="26" t="s">
        <v>14</v>
      </c>
      <c r="H9143" s="23">
        <v>0</v>
      </c>
      <c r="I9143" s="23"/>
      <c r="J9143" s="28">
        <v>0</v>
      </c>
    </row>
    <row r="9144" spans="1:10" x14ac:dyDescent="0.25">
      <c r="A9144" s="23" t="s">
        <v>176</v>
      </c>
      <c r="B9144" s="23" t="s">
        <v>177</v>
      </c>
      <c r="C9144" s="23" t="s">
        <v>18</v>
      </c>
      <c r="D9144" s="24">
        <v>45420.343900462962</v>
      </c>
      <c r="E9144" s="23" t="s">
        <v>16067</v>
      </c>
      <c r="F9144" s="26" t="s">
        <v>16</v>
      </c>
      <c r="G9144" s="26" t="s">
        <v>14</v>
      </c>
      <c r="H9144" s="23">
        <v>0</v>
      </c>
      <c r="I9144" s="23"/>
      <c r="J9144" s="28">
        <v>0</v>
      </c>
    </row>
    <row r="9145" spans="1:10" x14ac:dyDescent="0.25">
      <c r="A9145" s="23" t="s">
        <v>77</v>
      </c>
      <c r="B9145" s="23" t="s">
        <v>78</v>
      </c>
      <c r="C9145" s="23" t="s">
        <v>21</v>
      </c>
      <c r="D9145" s="24">
        <v>45420.572256944448</v>
      </c>
      <c r="E9145" s="23" t="s">
        <v>16067</v>
      </c>
      <c r="F9145" s="26" t="s">
        <v>19</v>
      </c>
      <c r="G9145" s="26" t="s">
        <v>13496</v>
      </c>
      <c r="H9145" s="23">
        <v>0</v>
      </c>
      <c r="I9145" s="23"/>
      <c r="J9145" s="28">
        <v>0</v>
      </c>
    </row>
    <row r="9146" spans="1:10" x14ac:dyDescent="0.25">
      <c r="A9146" s="23" t="s">
        <v>77</v>
      </c>
      <c r="B9146" s="23" t="s">
        <v>78</v>
      </c>
      <c r="C9146" s="23" t="s">
        <v>21</v>
      </c>
      <c r="D9146" s="24">
        <v>45420.574930555558</v>
      </c>
      <c r="E9146" s="23" t="s">
        <v>16067</v>
      </c>
      <c r="F9146" s="26" t="s">
        <v>19</v>
      </c>
      <c r="G9146" s="26" t="s">
        <v>13496</v>
      </c>
      <c r="H9146" s="23">
        <v>0</v>
      </c>
      <c r="I9146" s="23"/>
      <c r="J9146" s="28">
        <v>0</v>
      </c>
    </row>
    <row r="9147" spans="1:10" x14ac:dyDescent="0.25">
      <c r="A9147" s="23" t="s">
        <v>16410</v>
      </c>
      <c r="B9147" s="23" t="s">
        <v>16411</v>
      </c>
      <c r="C9147" s="23" t="s">
        <v>18</v>
      </c>
      <c r="D9147" s="24">
        <v>45420.719594907408</v>
      </c>
      <c r="E9147" s="23" t="s">
        <v>16067</v>
      </c>
      <c r="F9147" s="26" t="s">
        <v>16</v>
      </c>
      <c r="G9147" s="26" t="s">
        <v>14</v>
      </c>
      <c r="H9147" s="23">
        <v>0</v>
      </c>
      <c r="I9147" s="23"/>
      <c r="J9147" s="28">
        <v>186.61</v>
      </c>
    </row>
    <row r="9148" spans="1:10" x14ac:dyDescent="0.25">
      <c r="A9148" s="23" t="s">
        <v>13467</v>
      </c>
      <c r="B9148" s="23" t="s">
        <v>13466</v>
      </c>
      <c r="C9148" s="23" t="s">
        <v>21</v>
      </c>
      <c r="D9148" s="24">
        <v>45421</v>
      </c>
      <c r="E9148" s="23" t="s">
        <v>16067</v>
      </c>
      <c r="F9148" s="26" t="s">
        <v>19</v>
      </c>
      <c r="G9148" s="26" t="s">
        <v>13496</v>
      </c>
      <c r="H9148" s="23">
        <v>0</v>
      </c>
      <c r="I9148" s="23"/>
      <c r="J9148" s="28">
        <v>2759.51</v>
      </c>
    </row>
    <row r="9149" spans="1:10" x14ac:dyDescent="0.25">
      <c r="A9149" s="23" t="s">
        <v>16412</v>
      </c>
      <c r="B9149" s="23" t="s">
        <v>16413</v>
      </c>
      <c r="C9149" s="23" t="s">
        <v>32</v>
      </c>
      <c r="D9149" s="24">
        <v>45421.093993055554</v>
      </c>
      <c r="E9149" s="23" t="s">
        <v>16067</v>
      </c>
      <c r="F9149" s="26" t="s">
        <v>16</v>
      </c>
      <c r="G9149" s="26" t="s">
        <v>14</v>
      </c>
      <c r="H9149" s="23">
        <v>0</v>
      </c>
      <c r="I9149" s="23"/>
      <c r="J9149" s="28">
        <v>0</v>
      </c>
    </row>
    <row r="9150" spans="1:10" x14ac:dyDescent="0.25">
      <c r="A9150" s="23" t="s">
        <v>16414</v>
      </c>
      <c r="B9150" s="23" t="s">
        <v>16415</v>
      </c>
      <c r="C9150" s="23" t="s">
        <v>32</v>
      </c>
      <c r="D9150" s="24">
        <v>45421.094270833331</v>
      </c>
      <c r="E9150" s="23" t="s">
        <v>16067</v>
      </c>
      <c r="F9150" s="26" t="s">
        <v>16</v>
      </c>
      <c r="G9150" s="26" t="s">
        <v>14</v>
      </c>
      <c r="H9150" s="23">
        <v>0</v>
      </c>
      <c r="I9150" s="23"/>
      <c r="J9150" s="28">
        <v>0</v>
      </c>
    </row>
    <row r="9151" spans="1:10" x14ac:dyDescent="0.25">
      <c r="A9151" s="23" t="s">
        <v>16416</v>
      </c>
      <c r="B9151" s="23" t="s">
        <v>16417</v>
      </c>
      <c r="C9151" s="23" t="s">
        <v>34</v>
      </c>
      <c r="D9151" s="24">
        <v>45421.094282407408</v>
      </c>
      <c r="E9151" s="23" t="s">
        <v>16067</v>
      </c>
      <c r="F9151" s="26" t="s">
        <v>16</v>
      </c>
      <c r="G9151" s="26" t="s">
        <v>14</v>
      </c>
      <c r="H9151" s="23">
        <v>0</v>
      </c>
      <c r="I9151" s="23"/>
      <c r="J9151" s="28">
        <v>0</v>
      </c>
    </row>
    <row r="9152" spans="1:10" x14ac:dyDescent="0.25">
      <c r="A9152" s="23" t="s">
        <v>16418</v>
      </c>
      <c r="B9152" s="23" t="s">
        <v>16419</v>
      </c>
      <c r="C9152" s="23" t="s">
        <v>32</v>
      </c>
      <c r="D9152" s="24">
        <v>45421.094525462962</v>
      </c>
      <c r="E9152" s="23" t="s">
        <v>16067</v>
      </c>
      <c r="F9152" s="26" t="s">
        <v>16</v>
      </c>
      <c r="G9152" s="26" t="s">
        <v>14</v>
      </c>
      <c r="H9152" s="23">
        <v>0</v>
      </c>
      <c r="I9152" s="23"/>
      <c r="J9152" s="28">
        <v>0</v>
      </c>
    </row>
    <row r="9153" spans="1:10" x14ac:dyDescent="0.25">
      <c r="A9153" s="23" t="s">
        <v>16420</v>
      </c>
      <c r="B9153" s="23" t="s">
        <v>16421</v>
      </c>
      <c r="C9153" s="23" t="s">
        <v>32</v>
      </c>
      <c r="D9153" s="24">
        <v>45421.094537037039</v>
      </c>
      <c r="E9153" s="23" t="s">
        <v>16067</v>
      </c>
      <c r="F9153" s="26" t="s">
        <v>16</v>
      </c>
      <c r="G9153" s="26" t="s">
        <v>14</v>
      </c>
      <c r="H9153" s="23">
        <v>0</v>
      </c>
      <c r="I9153" s="23"/>
      <c r="J9153" s="28">
        <v>0</v>
      </c>
    </row>
    <row r="9154" spans="1:10" x14ac:dyDescent="0.25">
      <c r="A9154" s="23" t="s">
        <v>16422</v>
      </c>
      <c r="B9154" s="23" t="s">
        <v>16423</v>
      </c>
      <c r="C9154" s="23" t="s">
        <v>32</v>
      </c>
      <c r="D9154" s="24">
        <v>45421.094560185185</v>
      </c>
      <c r="E9154" s="23" t="s">
        <v>16067</v>
      </c>
      <c r="F9154" s="26" t="s">
        <v>16</v>
      </c>
      <c r="G9154" s="26" t="s">
        <v>14</v>
      </c>
      <c r="H9154" s="23">
        <v>0</v>
      </c>
      <c r="I9154" s="23"/>
      <c r="J9154" s="28">
        <v>0</v>
      </c>
    </row>
    <row r="9155" spans="1:10" x14ac:dyDescent="0.25">
      <c r="A9155" s="23" t="s">
        <v>16424</v>
      </c>
      <c r="B9155" s="23" t="s">
        <v>16425</v>
      </c>
      <c r="C9155" s="23" t="s">
        <v>32</v>
      </c>
      <c r="D9155" s="24">
        <v>45421.094571759262</v>
      </c>
      <c r="E9155" s="23" t="s">
        <v>16067</v>
      </c>
      <c r="F9155" s="26" t="s">
        <v>16</v>
      </c>
      <c r="G9155" s="26" t="s">
        <v>14</v>
      </c>
      <c r="H9155" s="23">
        <v>0</v>
      </c>
      <c r="I9155" s="23"/>
      <c r="J9155" s="28">
        <v>0</v>
      </c>
    </row>
    <row r="9156" spans="1:10" x14ac:dyDescent="0.25">
      <c r="A9156" s="23" t="s">
        <v>16426</v>
      </c>
      <c r="B9156" s="23" t="s">
        <v>16427</v>
      </c>
      <c r="C9156" s="23" t="s">
        <v>32</v>
      </c>
      <c r="D9156" s="24">
        <v>45421.094594907408</v>
      </c>
      <c r="E9156" s="23" t="s">
        <v>16067</v>
      </c>
      <c r="F9156" s="26" t="s">
        <v>16</v>
      </c>
      <c r="G9156" s="26" t="s">
        <v>14</v>
      </c>
      <c r="H9156" s="23">
        <v>0</v>
      </c>
      <c r="I9156" s="23"/>
      <c r="J9156" s="28">
        <v>0</v>
      </c>
    </row>
    <row r="9157" spans="1:10" x14ac:dyDescent="0.25">
      <c r="A9157" s="23" t="s">
        <v>16428</v>
      </c>
      <c r="B9157" s="23" t="s">
        <v>16429</v>
      </c>
      <c r="C9157" s="23" t="s">
        <v>32</v>
      </c>
      <c r="D9157" s="24">
        <v>45421.094629629632</v>
      </c>
      <c r="E9157" s="23" t="s">
        <v>16067</v>
      </c>
      <c r="F9157" s="26" t="s">
        <v>16</v>
      </c>
      <c r="G9157" s="26" t="s">
        <v>14</v>
      </c>
      <c r="H9157" s="23">
        <v>0</v>
      </c>
      <c r="I9157" s="23"/>
      <c r="J9157" s="28">
        <v>0</v>
      </c>
    </row>
    <row r="9158" spans="1:10" x14ac:dyDescent="0.25">
      <c r="A9158" s="23" t="s">
        <v>16430</v>
      </c>
      <c r="B9158" s="23" t="s">
        <v>16431</v>
      </c>
      <c r="C9158" s="23" t="s">
        <v>32</v>
      </c>
      <c r="D9158" s="24">
        <v>45421.094652777778</v>
      </c>
      <c r="E9158" s="23" t="s">
        <v>16067</v>
      </c>
      <c r="F9158" s="26" t="s">
        <v>16</v>
      </c>
      <c r="G9158" s="26" t="s">
        <v>14</v>
      </c>
      <c r="H9158" s="23">
        <v>0</v>
      </c>
      <c r="I9158" s="23"/>
      <c r="J9158" s="28">
        <v>0</v>
      </c>
    </row>
    <row r="9159" spans="1:10" x14ac:dyDescent="0.25">
      <c r="A9159" s="23" t="s">
        <v>16416</v>
      </c>
      <c r="B9159" s="23" t="s">
        <v>16417</v>
      </c>
      <c r="C9159" s="23" t="s">
        <v>32</v>
      </c>
      <c r="D9159" s="24">
        <v>45421.094664351855</v>
      </c>
      <c r="E9159" s="23" t="s">
        <v>16067</v>
      </c>
      <c r="F9159" s="26" t="s">
        <v>16</v>
      </c>
      <c r="G9159" s="26" t="s">
        <v>14</v>
      </c>
      <c r="H9159" s="23">
        <v>0</v>
      </c>
      <c r="I9159" s="23"/>
      <c r="J9159" s="28">
        <v>0</v>
      </c>
    </row>
    <row r="9160" spans="1:10" x14ac:dyDescent="0.25">
      <c r="A9160" s="23" t="s">
        <v>16432</v>
      </c>
      <c r="B9160" s="23" t="s">
        <v>16433</v>
      </c>
      <c r="C9160" s="23" t="s">
        <v>34</v>
      </c>
      <c r="D9160" s="24">
        <v>45421.095023148147</v>
      </c>
      <c r="E9160" s="23" t="s">
        <v>16067</v>
      </c>
      <c r="F9160" s="26" t="s">
        <v>16</v>
      </c>
      <c r="G9160" s="26" t="s">
        <v>14</v>
      </c>
      <c r="H9160" s="23">
        <v>0</v>
      </c>
      <c r="I9160" s="23"/>
      <c r="J9160" s="28">
        <v>0</v>
      </c>
    </row>
    <row r="9161" spans="1:10" x14ac:dyDescent="0.25">
      <c r="A9161" s="23" t="s">
        <v>16434</v>
      </c>
      <c r="B9161" s="23" t="s">
        <v>16435</v>
      </c>
      <c r="C9161" s="23" t="s">
        <v>34</v>
      </c>
      <c r="D9161" s="24">
        <v>45421.095277777778</v>
      </c>
      <c r="E9161" s="23" t="s">
        <v>16067</v>
      </c>
      <c r="F9161" s="26" t="s">
        <v>16</v>
      </c>
      <c r="G9161" s="26" t="s">
        <v>14</v>
      </c>
      <c r="H9161" s="23">
        <v>0</v>
      </c>
      <c r="I9161" s="23"/>
      <c r="J9161" s="28">
        <v>0</v>
      </c>
    </row>
    <row r="9162" spans="1:10" x14ac:dyDescent="0.25">
      <c r="A9162" s="23" t="s">
        <v>16436</v>
      </c>
      <c r="B9162" s="23" t="s">
        <v>16437</v>
      </c>
      <c r="C9162" s="23" t="s">
        <v>32</v>
      </c>
      <c r="D9162" s="24">
        <v>45421.302372685182</v>
      </c>
      <c r="E9162" s="23" t="s">
        <v>16067</v>
      </c>
      <c r="F9162" s="26" t="s">
        <v>16</v>
      </c>
      <c r="G9162" s="26" t="s">
        <v>14</v>
      </c>
      <c r="H9162" s="23">
        <v>0</v>
      </c>
      <c r="I9162" s="23"/>
      <c r="J9162" s="28">
        <v>0</v>
      </c>
    </row>
    <row r="9163" spans="1:10" x14ac:dyDescent="0.25">
      <c r="A9163" s="23" t="s">
        <v>16438</v>
      </c>
      <c r="B9163" s="23" t="s">
        <v>16439</v>
      </c>
      <c r="C9163" s="23" t="s">
        <v>32</v>
      </c>
      <c r="D9163" s="24">
        <v>45421.302384259259</v>
      </c>
      <c r="E9163" s="23" t="s">
        <v>16067</v>
      </c>
      <c r="F9163" s="26" t="s">
        <v>16</v>
      </c>
      <c r="G9163" s="26" t="s">
        <v>14</v>
      </c>
      <c r="H9163" s="23">
        <v>0</v>
      </c>
      <c r="I9163" s="23"/>
      <c r="J9163" s="28">
        <v>0</v>
      </c>
    </row>
    <row r="9164" spans="1:10" x14ac:dyDescent="0.25">
      <c r="A9164" s="23" t="s">
        <v>16440</v>
      </c>
      <c r="B9164" s="23" t="s">
        <v>16441</v>
      </c>
      <c r="C9164" s="23" t="s">
        <v>32</v>
      </c>
      <c r="D9164" s="24">
        <v>45421.309259259258</v>
      </c>
      <c r="E9164" s="23" t="s">
        <v>16067</v>
      </c>
      <c r="F9164" s="26" t="s">
        <v>16</v>
      </c>
      <c r="G9164" s="26" t="s">
        <v>14</v>
      </c>
      <c r="H9164" s="23">
        <v>0</v>
      </c>
      <c r="I9164" s="23"/>
      <c r="J9164" s="28">
        <v>0</v>
      </c>
    </row>
    <row r="9165" spans="1:10" x14ac:dyDescent="0.25">
      <c r="A9165" s="23" t="s">
        <v>16442</v>
      </c>
      <c r="B9165" s="23" t="s">
        <v>16443</v>
      </c>
      <c r="C9165" s="23" t="s">
        <v>32</v>
      </c>
      <c r="D9165" s="24">
        <v>45421.309293981481</v>
      </c>
      <c r="E9165" s="23" t="s">
        <v>16067</v>
      </c>
      <c r="F9165" s="26" t="s">
        <v>16</v>
      </c>
      <c r="G9165" s="26" t="s">
        <v>14</v>
      </c>
      <c r="H9165" s="23">
        <v>0</v>
      </c>
      <c r="I9165" s="23"/>
      <c r="J9165" s="28">
        <v>0</v>
      </c>
    </row>
    <row r="9166" spans="1:10" x14ac:dyDescent="0.25">
      <c r="A9166" s="23" t="s">
        <v>16444</v>
      </c>
      <c r="B9166" s="23" t="s">
        <v>16445</v>
      </c>
      <c r="C9166" s="23" t="s">
        <v>32</v>
      </c>
      <c r="D9166" s="24">
        <v>45421.316238425927</v>
      </c>
      <c r="E9166" s="23" t="s">
        <v>16067</v>
      </c>
      <c r="F9166" s="26" t="s">
        <v>16</v>
      </c>
      <c r="G9166" s="26" t="s">
        <v>14</v>
      </c>
      <c r="H9166" s="23">
        <v>0</v>
      </c>
      <c r="I9166" s="23"/>
      <c r="J9166" s="28">
        <v>0</v>
      </c>
    </row>
    <row r="9167" spans="1:10" x14ac:dyDescent="0.25">
      <c r="A9167" s="23" t="s">
        <v>16446</v>
      </c>
      <c r="B9167" s="23" t="s">
        <v>16447</v>
      </c>
      <c r="C9167" s="23" t="s">
        <v>32</v>
      </c>
      <c r="D9167" s="24">
        <v>45421.316250000003</v>
      </c>
      <c r="E9167" s="23" t="s">
        <v>16067</v>
      </c>
      <c r="F9167" s="26" t="s">
        <v>16</v>
      </c>
      <c r="G9167" s="26" t="s">
        <v>14</v>
      </c>
      <c r="H9167" s="23">
        <v>0</v>
      </c>
      <c r="I9167" s="23"/>
      <c r="J9167" s="28">
        <v>0</v>
      </c>
    </row>
    <row r="9168" spans="1:10" x14ac:dyDescent="0.25">
      <c r="A9168" s="23" t="s">
        <v>16448</v>
      </c>
      <c r="B9168" s="23" t="s">
        <v>16449</v>
      </c>
      <c r="C9168" s="23" t="s">
        <v>34</v>
      </c>
      <c r="D9168" s="24">
        <v>45421.316666666666</v>
      </c>
      <c r="E9168" s="23" t="s">
        <v>16067</v>
      </c>
      <c r="F9168" s="26" t="s">
        <v>16</v>
      </c>
      <c r="G9168" s="26" t="s">
        <v>14</v>
      </c>
      <c r="H9168" s="23">
        <v>0</v>
      </c>
      <c r="I9168" s="23"/>
      <c r="J9168" s="28">
        <v>0</v>
      </c>
    </row>
    <row r="9169" spans="1:10" x14ac:dyDescent="0.25">
      <c r="A9169" s="23" t="s">
        <v>16450</v>
      </c>
      <c r="B9169" s="23" t="s">
        <v>16451</v>
      </c>
      <c r="C9169" s="23" t="s">
        <v>34</v>
      </c>
      <c r="D9169" s="24">
        <v>45421.316724537035</v>
      </c>
      <c r="E9169" s="23" t="s">
        <v>16067</v>
      </c>
      <c r="F9169" s="26" t="s">
        <v>16</v>
      </c>
      <c r="G9169" s="26" t="s">
        <v>14</v>
      </c>
      <c r="H9169" s="23">
        <v>0</v>
      </c>
      <c r="I9169" s="23"/>
      <c r="J9169" s="28">
        <v>0</v>
      </c>
    </row>
    <row r="9170" spans="1:10" x14ac:dyDescent="0.25">
      <c r="A9170" s="23" t="s">
        <v>16452</v>
      </c>
      <c r="B9170" s="23" t="s">
        <v>16453</v>
      </c>
      <c r="C9170" s="23" t="s">
        <v>32</v>
      </c>
      <c r="D9170" s="24">
        <v>45421.330092592594</v>
      </c>
      <c r="E9170" s="23" t="s">
        <v>16067</v>
      </c>
      <c r="F9170" s="26" t="s">
        <v>16</v>
      </c>
      <c r="G9170" s="26" t="s">
        <v>14</v>
      </c>
      <c r="H9170" s="23">
        <v>0</v>
      </c>
      <c r="I9170" s="23"/>
      <c r="J9170" s="28">
        <v>0</v>
      </c>
    </row>
    <row r="9171" spans="1:10" x14ac:dyDescent="0.25">
      <c r="A9171" s="23" t="s">
        <v>16454</v>
      </c>
      <c r="B9171" s="23" t="s">
        <v>16455</v>
      </c>
      <c r="C9171" s="23" t="s">
        <v>32</v>
      </c>
      <c r="D9171" s="24">
        <v>45421.330150462964</v>
      </c>
      <c r="E9171" s="23" t="s">
        <v>16067</v>
      </c>
      <c r="F9171" s="26" t="s">
        <v>16</v>
      </c>
      <c r="G9171" s="26" t="s">
        <v>14</v>
      </c>
      <c r="H9171" s="23">
        <v>0</v>
      </c>
      <c r="I9171" s="23"/>
      <c r="J9171" s="28">
        <v>0</v>
      </c>
    </row>
    <row r="9172" spans="1:10" x14ac:dyDescent="0.25">
      <c r="A9172" s="23" t="s">
        <v>16456</v>
      </c>
      <c r="B9172" s="23" t="s">
        <v>16457</v>
      </c>
      <c r="C9172" s="23" t="s">
        <v>32</v>
      </c>
      <c r="D9172" s="24">
        <v>45421.330185185187</v>
      </c>
      <c r="E9172" s="23" t="s">
        <v>16067</v>
      </c>
      <c r="F9172" s="26" t="s">
        <v>16</v>
      </c>
      <c r="G9172" s="26" t="s">
        <v>14</v>
      </c>
      <c r="H9172" s="23">
        <v>0</v>
      </c>
      <c r="I9172" s="23"/>
      <c r="J9172" s="28">
        <v>0</v>
      </c>
    </row>
    <row r="9173" spans="1:10" x14ac:dyDescent="0.25">
      <c r="A9173" s="23" t="s">
        <v>16458</v>
      </c>
      <c r="B9173" s="23" t="s">
        <v>16459</v>
      </c>
      <c r="C9173" s="23" t="s">
        <v>18</v>
      </c>
      <c r="D9173" s="24">
        <v>45421.435856481483</v>
      </c>
      <c r="E9173" s="23" t="s">
        <v>16067</v>
      </c>
      <c r="F9173" s="26" t="s">
        <v>16</v>
      </c>
      <c r="G9173" s="26" t="s">
        <v>14</v>
      </c>
      <c r="H9173" s="23">
        <v>0</v>
      </c>
      <c r="I9173" s="23"/>
      <c r="J9173" s="28">
        <v>186.61</v>
      </c>
    </row>
    <row r="9174" spans="1:10" x14ac:dyDescent="0.25">
      <c r="A9174" s="23" t="s">
        <v>16460</v>
      </c>
      <c r="B9174" s="23" t="s">
        <v>16461</v>
      </c>
      <c r="C9174" s="23" t="s">
        <v>32</v>
      </c>
      <c r="D9174" s="24">
        <v>45421.444953703707</v>
      </c>
      <c r="E9174" s="23" t="s">
        <v>16067</v>
      </c>
      <c r="F9174" s="26" t="s">
        <v>16</v>
      </c>
      <c r="G9174" s="26" t="s">
        <v>14</v>
      </c>
      <c r="H9174" s="23">
        <v>0</v>
      </c>
      <c r="I9174" s="23"/>
      <c r="J9174" s="28">
        <v>0</v>
      </c>
    </row>
    <row r="9175" spans="1:10" x14ac:dyDescent="0.25">
      <c r="A9175" s="23" t="s">
        <v>16462</v>
      </c>
      <c r="B9175" s="23" t="s">
        <v>16463</v>
      </c>
      <c r="C9175" s="23" t="s">
        <v>32</v>
      </c>
      <c r="D9175" s="24">
        <v>45421.444965277777</v>
      </c>
      <c r="E9175" s="23" t="s">
        <v>16067</v>
      </c>
      <c r="F9175" s="26" t="s">
        <v>16</v>
      </c>
      <c r="G9175" s="26" t="s">
        <v>14</v>
      </c>
      <c r="H9175" s="23">
        <v>0</v>
      </c>
      <c r="I9175" s="23"/>
      <c r="J9175" s="28">
        <v>0</v>
      </c>
    </row>
    <row r="9176" spans="1:10" x14ac:dyDescent="0.25">
      <c r="A9176" s="23" t="s">
        <v>13862</v>
      </c>
      <c r="B9176" s="23" t="s">
        <v>13863</v>
      </c>
      <c r="C9176" s="23" t="s">
        <v>34</v>
      </c>
      <c r="D9176" s="24">
        <v>45421.444988425923</v>
      </c>
      <c r="E9176" s="23" t="s">
        <v>16067</v>
      </c>
      <c r="F9176" s="26" t="s">
        <v>16</v>
      </c>
      <c r="G9176" s="26" t="s">
        <v>14</v>
      </c>
      <c r="H9176" s="23">
        <v>0</v>
      </c>
      <c r="I9176" s="23"/>
      <c r="J9176" s="28">
        <v>0</v>
      </c>
    </row>
    <row r="9177" spans="1:10" x14ac:dyDescent="0.25">
      <c r="A9177" s="23" t="s">
        <v>16464</v>
      </c>
      <c r="B9177" s="23" t="s">
        <v>16465</v>
      </c>
      <c r="C9177" s="23" t="s">
        <v>32</v>
      </c>
      <c r="D9177" s="24">
        <v>45421.445</v>
      </c>
      <c r="E9177" s="23" t="s">
        <v>16067</v>
      </c>
      <c r="F9177" s="26" t="s">
        <v>16</v>
      </c>
      <c r="G9177" s="26" t="s">
        <v>14</v>
      </c>
      <c r="H9177" s="23">
        <v>0</v>
      </c>
      <c r="I9177" s="23"/>
      <c r="J9177" s="28">
        <v>0</v>
      </c>
    </row>
    <row r="9178" spans="1:10" x14ac:dyDescent="0.25">
      <c r="A9178" s="23" t="s">
        <v>16466</v>
      </c>
      <c r="B9178" s="23" t="s">
        <v>16467</v>
      </c>
      <c r="C9178" s="23" t="s">
        <v>32</v>
      </c>
      <c r="D9178" s="24">
        <v>45421.445011574076</v>
      </c>
      <c r="E9178" s="23" t="s">
        <v>16067</v>
      </c>
      <c r="F9178" s="26" t="s">
        <v>16</v>
      </c>
      <c r="G9178" s="26" t="s">
        <v>14</v>
      </c>
      <c r="H9178" s="23">
        <v>0</v>
      </c>
      <c r="I9178" s="23"/>
      <c r="J9178" s="28">
        <v>0</v>
      </c>
    </row>
    <row r="9179" spans="1:10" x14ac:dyDescent="0.25">
      <c r="A9179" s="23" t="s">
        <v>16468</v>
      </c>
      <c r="B9179" s="23" t="s">
        <v>16469</v>
      </c>
      <c r="C9179" s="23" t="s">
        <v>32</v>
      </c>
      <c r="D9179" s="24">
        <v>45421.445034722223</v>
      </c>
      <c r="E9179" s="23" t="s">
        <v>16067</v>
      </c>
      <c r="F9179" s="26" t="s">
        <v>16</v>
      </c>
      <c r="G9179" s="26" t="s">
        <v>14</v>
      </c>
      <c r="H9179" s="23">
        <v>0</v>
      </c>
      <c r="I9179" s="23"/>
      <c r="J9179" s="28">
        <v>0</v>
      </c>
    </row>
    <row r="9180" spans="1:10" x14ac:dyDescent="0.25">
      <c r="A9180" s="23" t="s">
        <v>16470</v>
      </c>
      <c r="B9180" s="23" t="s">
        <v>16471</v>
      </c>
      <c r="C9180" s="23" t="s">
        <v>32</v>
      </c>
      <c r="D9180" s="24">
        <v>45421.445034722223</v>
      </c>
      <c r="E9180" s="23" t="s">
        <v>16067</v>
      </c>
      <c r="F9180" s="26" t="s">
        <v>16</v>
      </c>
      <c r="G9180" s="26" t="s">
        <v>14</v>
      </c>
      <c r="H9180" s="23">
        <v>0</v>
      </c>
      <c r="I9180" s="23"/>
      <c r="J9180" s="28">
        <v>0</v>
      </c>
    </row>
    <row r="9181" spans="1:10" x14ac:dyDescent="0.25">
      <c r="A9181" s="23" t="s">
        <v>16472</v>
      </c>
      <c r="B9181" s="23" t="s">
        <v>16473</v>
      </c>
      <c r="C9181" s="23" t="s">
        <v>32</v>
      </c>
      <c r="D9181" s="24">
        <v>45421.445069444446</v>
      </c>
      <c r="E9181" s="23" t="s">
        <v>16067</v>
      </c>
      <c r="F9181" s="26" t="s">
        <v>16</v>
      </c>
      <c r="G9181" s="26" t="s">
        <v>14</v>
      </c>
      <c r="H9181" s="23">
        <v>0</v>
      </c>
      <c r="I9181" s="23"/>
      <c r="J9181" s="28">
        <v>0</v>
      </c>
    </row>
    <row r="9182" spans="1:10" x14ac:dyDescent="0.25">
      <c r="A9182" s="23" t="s">
        <v>16474</v>
      </c>
      <c r="B9182" s="23" t="s">
        <v>16475</v>
      </c>
      <c r="C9182" s="23" t="s">
        <v>32</v>
      </c>
      <c r="D9182" s="24">
        <v>45421.445092592592</v>
      </c>
      <c r="E9182" s="23" t="s">
        <v>16067</v>
      </c>
      <c r="F9182" s="26" t="s">
        <v>16</v>
      </c>
      <c r="G9182" s="26" t="s">
        <v>14</v>
      </c>
      <c r="H9182" s="23">
        <v>0</v>
      </c>
      <c r="I9182" s="23"/>
      <c r="J9182" s="28">
        <v>0</v>
      </c>
    </row>
    <row r="9183" spans="1:10" x14ac:dyDescent="0.25">
      <c r="A9183" s="23" t="s">
        <v>16476</v>
      </c>
      <c r="B9183" s="23" t="s">
        <v>16477</v>
      </c>
      <c r="C9183" s="23" t="s">
        <v>32</v>
      </c>
      <c r="D9183" s="24">
        <v>45421.445115740738</v>
      </c>
      <c r="E9183" s="23" t="s">
        <v>16067</v>
      </c>
      <c r="F9183" s="26" t="s">
        <v>16</v>
      </c>
      <c r="G9183" s="26" t="s">
        <v>14</v>
      </c>
      <c r="H9183" s="23">
        <v>0</v>
      </c>
      <c r="I9183" s="23"/>
      <c r="J9183" s="28">
        <v>0</v>
      </c>
    </row>
    <row r="9184" spans="1:10" x14ac:dyDescent="0.25">
      <c r="A9184" s="23" t="s">
        <v>14545</v>
      </c>
      <c r="B9184" s="23" t="s">
        <v>14546</v>
      </c>
      <c r="C9184" s="23" t="s">
        <v>34</v>
      </c>
      <c r="D9184" s="24">
        <v>45421.445138888892</v>
      </c>
      <c r="E9184" s="23" t="s">
        <v>16067</v>
      </c>
      <c r="F9184" s="26" t="s">
        <v>16</v>
      </c>
      <c r="G9184" s="26" t="s">
        <v>14</v>
      </c>
      <c r="H9184" s="23">
        <v>0</v>
      </c>
      <c r="I9184" s="23"/>
      <c r="J9184" s="28">
        <v>0</v>
      </c>
    </row>
    <row r="9185" spans="1:10" x14ac:dyDescent="0.25">
      <c r="A9185" s="23" t="s">
        <v>16478</v>
      </c>
      <c r="B9185" s="23" t="s">
        <v>16479</v>
      </c>
      <c r="C9185" s="23" t="s">
        <v>32</v>
      </c>
      <c r="D9185" s="24">
        <v>45421.445138888892</v>
      </c>
      <c r="E9185" s="23" t="s">
        <v>16067</v>
      </c>
      <c r="F9185" s="26" t="s">
        <v>16</v>
      </c>
      <c r="G9185" s="26" t="s">
        <v>14</v>
      </c>
      <c r="H9185" s="23">
        <v>0</v>
      </c>
      <c r="I9185" s="23"/>
      <c r="J9185" s="28">
        <v>0</v>
      </c>
    </row>
    <row r="9186" spans="1:10" x14ac:dyDescent="0.25">
      <c r="A9186" s="23" t="s">
        <v>16480</v>
      </c>
      <c r="B9186" s="23" t="s">
        <v>16481</v>
      </c>
      <c r="C9186" s="23" t="s">
        <v>34</v>
      </c>
      <c r="D9186" s="24">
        <v>45421.4452662037</v>
      </c>
      <c r="E9186" s="23" t="s">
        <v>16067</v>
      </c>
      <c r="F9186" s="26" t="s">
        <v>16</v>
      </c>
      <c r="G9186" s="26" t="s">
        <v>14</v>
      </c>
      <c r="H9186" s="23">
        <v>0</v>
      </c>
      <c r="I9186" s="23"/>
      <c r="J9186" s="28">
        <v>0</v>
      </c>
    </row>
    <row r="9187" spans="1:10" x14ac:dyDescent="0.25">
      <c r="A9187" s="23" t="s">
        <v>16482</v>
      </c>
      <c r="B9187" s="23" t="s">
        <v>16483</v>
      </c>
      <c r="C9187" s="23" t="s">
        <v>34</v>
      </c>
      <c r="D9187" s="24">
        <v>45421.445277777777</v>
      </c>
      <c r="E9187" s="23" t="s">
        <v>16067</v>
      </c>
      <c r="F9187" s="26" t="s">
        <v>16</v>
      </c>
      <c r="G9187" s="26" t="s">
        <v>14</v>
      </c>
      <c r="H9187" s="23">
        <v>0</v>
      </c>
      <c r="I9187" s="23"/>
      <c r="J9187" s="28">
        <v>0</v>
      </c>
    </row>
    <row r="9188" spans="1:10" x14ac:dyDescent="0.25">
      <c r="A9188" s="23" t="s">
        <v>14580</v>
      </c>
      <c r="B9188" s="23" t="s">
        <v>14581</v>
      </c>
      <c r="C9188" s="23" t="s">
        <v>34</v>
      </c>
      <c r="D9188" s="24">
        <v>45421.445300925923</v>
      </c>
      <c r="E9188" s="23" t="s">
        <v>16067</v>
      </c>
      <c r="F9188" s="26" t="s">
        <v>16</v>
      </c>
      <c r="G9188" s="26" t="s">
        <v>14</v>
      </c>
      <c r="H9188" s="23">
        <v>0</v>
      </c>
      <c r="I9188" s="23"/>
      <c r="J9188" s="28">
        <v>0</v>
      </c>
    </row>
    <row r="9189" spans="1:10" x14ac:dyDescent="0.25">
      <c r="A9189" s="23" t="s">
        <v>202</v>
      </c>
      <c r="B9189" s="23" t="s">
        <v>203</v>
      </c>
      <c r="C9189" s="23" t="s">
        <v>34</v>
      </c>
      <c r="D9189" s="24">
        <v>45421.445405092592</v>
      </c>
      <c r="E9189" s="23" t="s">
        <v>16067</v>
      </c>
      <c r="F9189" s="26" t="s">
        <v>16</v>
      </c>
      <c r="G9189" s="26" t="s">
        <v>14</v>
      </c>
      <c r="H9189" s="23">
        <v>0</v>
      </c>
      <c r="I9189" s="23"/>
      <c r="J9189" s="28">
        <v>0</v>
      </c>
    </row>
    <row r="9190" spans="1:10" x14ac:dyDescent="0.25">
      <c r="A9190" s="23" t="s">
        <v>956</v>
      </c>
      <c r="B9190" s="23" t="s">
        <v>957</v>
      </c>
      <c r="C9190" s="23" t="s">
        <v>21</v>
      </c>
      <c r="D9190" s="24">
        <v>45421.454363425924</v>
      </c>
      <c r="E9190" s="23" t="s">
        <v>16067</v>
      </c>
      <c r="F9190" s="26" t="s">
        <v>19</v>
      </c>
      <c r="G9190" s="26" t="s">
        <v>13496</v>
      </c>
      <c r="H9190" s="23">
        <v>0</v>
      </c>
      <c r="I9190" s="23"/>
      <c r="J9190" s="28">
        <v>80</v>
      </c>
    </row>
    <row r="9191" spans="1:10" x14ac:dyDescent="0.25">
      <c r="A9191" s="23" t="s">
        <v>956</v>
      </c>
      <c r="B9191" s="23" t="s">
        <v>957</v>
      </c>
      <c r="C9191" s="23" t="s">
        <v>21</v>
      </c>
      <c r="D9191" s="24">
        <v>45421.459756944445</v>
      </c>
      <c r="E9191" s="23" t="s">
        <v>16067</v>
      </c>
      <c r="F9191" s="26" t="s">
        <v>19</v>
      </c>
      <c r="G9191" s="26" t="s">
        <v>13496</v>
      </c>
      <c r="H9191" s="23">
        <v>0</v>
      </c>
      <c r="I9191" s="23"/>
      <c r="J9191" s="28">
        <v>30</v>
      </c>
    </row>
    <row r="9192" spans="1:10" x14ac:dyDescent="0.25">
      <c r="A9192" s="23" t="s">
        <v>956</v>
      </c>
      <c r="B9192" s="23" t="s">
        <v>957</v>
      </c>
      <c r="C9192" s="23" t="s">
        <v>21</v>
      </c>
      <c r="D9192" s="24">
        <v>45421.469687500001</v>
      </c>
      <c r="E9192" s="23" t="s">
        <v>16067</v>
      </c>
      <c r="F9192" s="26" t="s">
        <v>19</v>
      </c>
      <c r="G9192" s="26" t="s">
        <v>13496</v>
      </c>
      <c r="H9192" s="23">
        <v>0</v>
      </c>
      <c r="I9192" s="23"/>
      <c r="J9192" s="28">
        <v>22.5</v>
      </c>
    </row>
    <row r="9193" spans="1:10" x14ac:dyDescent="0.25">
      <c r="A9193" s="23" t="s">
        <v>956</v>
      </c>
      <c r="B9193" s="23" t="s">
        <v>957</v>
      </c>
      <c r="C9193" s="23" t="s">
        <v>21</v>
      </c>
      <c r="D9193" s="24">
        <v>45421.473402777781</v>
      </c>
      <c r="E9193" s="23" t="s">
        <v>16067</v>
      </c>
      <c r="F9193" s="26" t="s">
        <v>19</v>
      </c>
      <c r="G9193" s="26" t="s">
        <v>13496</v>
      </c>
      <c r="H9193" s="23">
        <v>0</v>
      </c>
      <c r="I9193" s="23"/>
      <c r="J9193" s="28">
        <v>3.75</v>
      </c>
    </row>
    <row r="9194" spans="1:10" x14ac:dyDescent="0.25">
      <c r="A9194" s="23" t="s">
        <v>956</v>
      </c>
      <c r="B9194" s="23" t="s">
        <v>957</v>
      </c>
      <c r="C9194" s="23" t="s">
        <v>21</v>
      </c>
      <c r="D9194" s="24">
        <v>45421.639594907407</v>
      </c>
      <c r="E9194" s="23" t="s">
        <v>16067</v>
      </c>
      <c r="F9194" s="26" t="s">
        <v>19</v>
      </c>
      <c r="G9194" s="26" t="s">
        <v>13496</v>
      </c>
      <c r="H9194" s="23">
        <v>0</v>
      </c>
      <c r="I9194" s="23"/>
      <c r="J9194" s="28">
        <v>989.58</v>
      </c>
    </row>
    <row r="9195" spans="1:10" x14ac:dyDescent="0.25">
      <c r="A9195" s="23" t="s">
        <v>13768</v>
      </c>
      <c r="B9195" s="23" t="s">
        <v>13769</v>
      </c>
      <c r="C9195" s="23" t="s">
        <v>20</v>
      </c>
      <c r="D9195" s="24">
        <v>45422</v>
      </c>
      <c r="E9195" s="23" t="s">
        <v>16067</v>
      </c>
      <c r="F9195" s="26" t="s">
        <v>19</v>
      </c>
      <c r="G9195" s="26" t="s">
        <v>13496</v>
      </c>
      <c r="H9195" s="23">
        <v>0</v>
      </c>
      <c r="I9195" s="23"/>
      <c r="J9195" s="28">
        <v>13.31</v>
      </c>
    </row>
    <row r="9196" spans="1:10" x14ac:dyDescent="0.25">
      <c r="A9196" s="23" t="s">
        <v>13464</v>
      </c>
      <c r="B9196" s="23" t="s">
        <v>13465</v>
      </c>
      <c r="C9196" s="23" t="s">
        <v>21</v>
      </c>
      <c r="D9196" s="24">
        <v>45422</v>
      </c>
      <c r="E9196" s="23" t="s">
        <v>16067</v>
      </c>
      <c r="F9196" s="26" t="s">
        <v>19</v>
      </c>
      <c r="G9196" s="26" t="s">
        <v>13496</v>
      </c>
      <c r="H9196" s="23">
        <v>0</v>
      </c>
      <c r="I9196" s="23"/>
      <c r="J9196" s="28">
        <v>284.07</v>
      </c>
    </row>
    <row r="9197" spans="1:10" x14ac:dyDescent="0.25">
      <c r="A9197" s="23" t="s">
        <v>13467</v>
      </c>
      <c r="B9197" s="23" t="s">
        <v>13466</v>
      </c>
      <c r="C9197" s="23" t="s">
        <v>21</v>
      </c>
      <c r="D9197" s="24">
        <v>45422</v>
      </c>
      <c r="E9197" s="23" t="s">
        <v>16067</v>
      </c>
      <c r="F9197" s="26" t="s">
        <v>19</v>
      </c>
      <c r="G9197" s="26" t="s">
        <v>13496</v>
      </c>
      <c r="H9197" s="23">
        <v>0</v>
      </c>
      <c r="I9197" s="23"/>
      <c r="J9197" s="28">
        <v>798.92</v>
      </c>
    </row>
    <row r="9198" spans="1:10" x14ac:dyDescent="0.25">
      <c r="A9198" s="23" t="s">
        <v>13490</v>
      </c>
      <c r="B9198" s="23" t="s">
        <v>13491</v>
      </c>
      <c r="C9198" s="23" t="s">
        <v>20</v>
      </c>
      <c r="D9198" s="24">
        <v>45422</v>
      </c>
      <c r="E9198" s="23" t="s">
        <v>16067</v>
      </c>
      <c r="F9198" s="26" t="s">
        <v>19</v>
      </c>
      <c r="G9198" s="26" t="s">
        <v>13496</v>
      </c>
      <c r="H9198" s="23">
        <v>0</v>
      </c>
      <c r="I9198" s="23"/>
      <c r="J9198" s="28">
        <v>41.36</v>
      </c>
    </row>
    <row r="9199" spans="1:10" x14ac:dyDescent="0.25">
      <c r="A9199" s="23" t="s">
        <v>16484</v>
      </c>
      <c r="B9199" s="23" t="s">
        <v>16485</v>
      </c>
      <c r="C9199" s="23" t="s">
        <v>32</v>
      </c>
      <c r="D9199" s="24">
        <v>45422.038680555554</v>
      </c>
      <c r="E9199" s="23" t="s">
        <v>16067</v>
      </c>
      <c r="F9199" s="26" t="s">
        <v>16</v>
      </c>
      <c r="G9199" s="26" t="s">
        <v>14</v>
      </c>
      <c r="H9199" s="23">
        <v>0</v>
      </c>
      <c r="I9199" s="23"/>
      <c r="J9199" s="28">
        <v>0</v>
      </c>
    </row>
    <row r="9200" spans="1:10" x14ac:dyDescent="0.25">
      <c r="A9200" s="23" t="s">
        <v>16486</v>
      </c>
      <c r="B9200" s="23" t="s">
        <v>16487</v>
      </c>
      <c r="C9200" s="23" t="s">
        <v>32</v>
      </c>
      <c r="D9200" s="24">
        <v>45422.274814814817</v>
      </c>
      <c r="E9200" s="23" t="s">
        <v>16067</v>
      </c>
      <c r="F9200" s="26" t="s">
        <v>16</v>
      </c>
      <c r="G9200" s="26" t="s">
        <v>14</v>
      </c>
      <c r="H9200" s="23">
        <v>0</v>
      </c>
      <c r="I9200" s="23"/>
      <c r="J9200" s="28">
        <v>0</v>
      </c>
    </row>
    <row r="9201" spans="1:10" x14ac:dyDescent="0.25">
      <c r="A9201" s="23" t="s">
        <v>16488</v>
      </c>
      <c r="B9201" s="23" t="s">
        <v>16489</v>
      </c>
      <c r="C9201" s="23" t="s">
        <v>32</v>
      </c>
      <c r="D9201" s="24">
        <v>45422.274826388886</v>
      </c>
      <c r="E9201" s="23" t="s">
        <v>16067</v>
      </c>
      <c r="F9201" s="26" t="s">
        <v>16</v>
      </c>
      <c r="G9201" s="26" t="s">
        <v>14</v>
      </c>
      <c r="H9201" s="23">
        <v>0</v>
      </c>
      <c r="I9201" s="23"/>
      <c r="J9201" s="28">
        <v>0</v>
      </c>
    </row>
    <row r="9202" spans="1:10" x14ac:dyDescent="0.25">
      <c r="A9202" s="23" t="s">
        <v>16490</v>
      </c>
      <c r="B9202" s="23" t="s">
        <v>16491</v>
      </c>
      <c r="C9202" s="23" t="s">
        <v>32</v>
      </c>
      <c r="D9202" s="24">
        <v>45422.309259259258</v>
      </c>
      <c r="E9202" s="23" t="s">
        <v>16067</v>
      </c>
      <c r="F9202" s="26" t="s">
        <v>16</v>
      </c>
      <c r="G9202" s="26" t="s">
        <v>14</v>
      </c>
      <c r="H9202" s="23">
        <v>0</v>
      </c>
      <c r="I9202" s="23"/>
      <c r="J9202" s="28">
        <v>0</v>
      </c>
    </row>
    <row r="9203" spans="1:10" x14ac:dyDescent="0.25">
      <c r="A9203" s="23" t="s">
        <v>16492</v>
      </c>
      <c r="B9203" s="23" t="s">
        <v>16493</v>
      </c>
      <c r="C9203" s="23" t="s">
        <v>32</v>
      </c>
      <c r="D9203" s="24">
        <v>45422.309282407405</v>
      </c>
      <c r="E9203" s="23" t="s">
        <v>16067</v>
      </c>
      <c r="F9203" s="26" t="s">
        <v>16</v>
      </c>
      <c r="G9203" s="26" t="s">
        <v>14</v>
      </c>
      <c r="H9203" s="23">
        <v>0</v>
      </c>
      <c r="I9203" s="23"/>
      <c r="J9203" s="28">
        <v>0</v>
      </c>
    </row>
    <row r="9204" spans="1:10" x14ac:dyDescent="0.25">
      <c r="A9204" s="23" t="s">
        <v>16494</v>
      </c>
      <c r="B9204" s="23" t="s">
        <v>16495</v>
      </c>
      <c r="C9204" s="23" t="s">
        <v>34</v>
      </c>
      <c r="D9204" s="24">
        <v>45422.330092592594</v>
      </c>
      <c r="E9204" s="23" t="s">
        <v>16067</v>
      </c>
      <c r="F9204" s="26" t="s">
        <v>16</v>
      </c>
      <c r="G9204" s="26" t="s">
        <v>14</v>
      </c>
      <c r="H9204" s="23">
        <v>0</v>
      </c>
      <c r="I9204" s="23"/>
      <c r="J9204" s="28">
        <v>0</v>
      </c>
    </row>
    <row r="9205" spans="1:10" x14ac:dyDescent="0.25">
      <c r="A9205" s="23" t="s">
        <v>15790</v>
      </c>
      <c r="B9205" s="23" t="s">
        <v>15791</v>
      </c>
      <c r="C9205" s="23" t="s">
        <v>21</v>
      </c>
      <c r="D9205" s="24">
        <v>45422.404560185183</v>
      </c>
      <c r="E9205" s="23" t="s">
        <v>16067</v>
      </c>
      <c r="F9205" s="26" t="s">
        <v>19</v>
      </c>
      <c r="G9205" s="26" t="s">
        <v>13496</v>
      </c>
      <c r="H9205" s="23">
        <v>0</v>
      </c>
      <c r="I9205" s="23"/>
      <c r="J9205" s="28">
        <v>728</v>
      </c>
    </row>
    <row r="9206" spans="1:10" x14ac:dyDescent="0.25">
      <c r="A9206" s="23" t="s">
        <v>956</v>
      </c>
      <c r="B9206" s="23" t="s">
        <v>957</v>
      </c>
      <c r="C9206" s="23" t="s">
        <v>21</v>
      </c>
      <c r="D9206" s="24">
        <v>45422.415277777778</v>
      </c>
      <c r="E9206" s="23" t="s">
        <v>16067</v>
      </c>
      <c r="F9206" s="26" t="s">
        <v>19</v>
      </c>
      <c r="G9206" s="26" t="s">
        <v>13496</v>
      </c>
      <c r="H9206" s="23">
        <v>0</v>
      </c>
      <c r="I9206" s="23"/>
      <c r="J9206" s="28">
        <v>267.32</v>
      </c>
    </row>
    <row r="9207" spans="1:10" x14ac:dyDescent="0.25">
      <c r="A9207" s="23" t="s">
        <v>16496</v>
      </c>
      <c r="B9207" s="23" t="s">
        <v>16497</v>
      </c>
      <c r="C9207" s="23" t="s">
        <v>32</v>
      </c>
      <c r="D9207" s="24">
        <v>45422.43440972222</v>
      </c>
      <c r="E9207" s="23" t="s">
        <v>16067</v>
      </c>
      <c r="F9207" s="26" t="s">
        <v>16</v>
      </c>
      <c r="G9207" s="26" t="s">
        <v>14</v>
      </c>
      <c r="H9207" s="23">
        <v>0</v>
      </c>
      <c r="I9207" s="23"/>
      <c r="J9207" s="28">
        <v>0</v>
      </c>
    </row>
    <row r="9208" spans="1:10" x14ac:dyDescent="0.25">
      <c r="A9208" s="23" t="s">
        <v>16498</v>
      </c>
      <c r="B9208" s="23" t="s">
        <v>16499</v>
      </c>
      <c r="C9208" s="23" t="s">
        <v>32</v>
      </c>
      <c r="D9208" s="24">
        <v>45422.434606481482</v>
      </c>
      <c r="E9208" s="23" t="s">
        <v>16067</v>
      </c>
      <c r="F9208" s="26" t="s">
        <v>16</v>
      </c>
      <c r="G9208" s="26" t="s">
        <v>14</v>
      </c>
      <c r="H9208" s="23">
        <v>0</v>
      </c>
      <c r="I9208" s="23"/>
      <c r="J9208" s="28">
        <v>0</v>
      </c>
    </row>
    <row r="9209" spans="1:10" x14ac:dyDescent="0.25">
      <c r="A9209" s="23" t="s">
        <v>16500</v>
      </c>
      <c r="B9209" s="23" t="s">
        <v>16501</v>
      </c>
      <c r="C9209" s="23" t="s">
        <v>32</v>
      </c>
      <c r="D9209" s="24">
        <v>45422.434618055559</v>
      </c>
      <c r="E9209" s="23" t="s">
        <v>16067</v>
      </c>
      <c r="F9209" s="26" t="s">
        <v>16</v>
      </c>
      <c r="G9209" s="26" t="s">
        <v>14</v>
      </c>
      <c r="H9209" s="23">
        <v>0</v>
      </c>
      <c r="I9209" s="23"/>
      <c r="J9209" s="28">
        <v>0</v>
      </c>
    </row>
    <row r="9210" spans="1:10" x14ac:dyDescent="0.25">
      <c r="A9210" s="23" t="s">
        <v>16502</v>
      </c>
      <c r="B9210" s="23" t="s">
        <v>16503</v>
      </c>
      <c r="C9210" s="23" t="s">
        <v>32</v>
      </c>
      <c r="D9210" s="24">
        <v>45422.434652777774</v>
      </c>
      <c r="E9210" s="23" t="s">
        <v>16067</v>
      </c>
      <c r="F9210" s="26" t="s">
        <v>16</v>
      </c>
      <c r="G9210" s="26" t="s">
        <v>14</v>
      </c>
      <c r="H9210" s="23">
        <v>0</v>
      </c>
      <c r="I9210" s="23"/>
      <c r="J9210" s="28">
        <v>0</v>
      </c>
    </row>
    <row r="9211" spans="1:10" x14ac:dyDescent="0.25">
      <c r="A9211" s="23" t="s">
        <v>16504</v>
      </c>
      <c r="B9211" s="23" t="s">
        <v>16505</v>
      </c>
      <c r="C9211" s="23" t="s">
        <v>32</v>
      </c>
      <c r="D9211" s="24">
        <v>45422.434687499997</v>
      </c>
      <c r="E9211" s="23" t="s">
        <v>16067</v>
      </c>
      <c r="F9211" s="26" t="s">
        <v>16</v>
      </c>
      <c r="G9211" s="26" t="s">
        <v>14</v>
      </c>
      <c r="H9211" s="23">
        <v>0</v>
      </c>
      <c r="I9211" s="23"/>
      <c r="J9211" s="28">
        <v>0</v>
      </c>
    </row>
    <row r="9212" spans="1:10" x14ac:dyDescent="0.25">
      <c r="A9212" s="23" t="s">
        <v>16506</v>
      </c>
      <c r="B9212" s="23" t="s">
        <v>16507</v>
      </c>
      <c r="C9212" s="23" t="s">
        <v>32</v>
      </c>
      <c r="D9212" s="24">
        <v>45422.434687499997</v>
      </c>
      <c r="E9212" s="23" t="s">
        <v>16067</v>
      </c>
      <c r="F9212" s="26" t="s">
        <v>16</v>
      </c>
      <c r="G9212" s="26" t="s">
        <v>14</v>
      </c>
      <c r="H9212" s="23">
        <v>0</v>
      </c>
      <c r="I9212" s="23"/>
      <c r="J9212" s="28">
        <v>0</v>
      </c>
    </row>
    <row r="9213" spans="1:10" x14ac:dyDescent="0.25">
      <c r="A9213" s="23" t="s">
        <v>12612</v>
      </c>
      <c r="B9213" s="23" t="s">
        <v>12613</v>
      </c>
      <c r="C9213" s="23" t="s">
        <v>34</v>
      </c>
      <c r="D9213" s="24">
        <v>45422.434756944444</v>
      </c>
      <c r="E9213" s="23" t="s">
        <v>16067</v>
      </c>
      <c r="F9213" s="26" t="s">
        <v>16</v>
      </c>
      <c r="G9213" s="26" t="s">
        <v>14</v>
      </c>
      <c r="H9213" s="23">
        <v>0</v>
      </c>
      <c r="I9213" s="23"/>
      <c r="J9213" s="28">
        <v>0</v>
      </c>
    </row>
    <row r="9214" spans="1:10" x14ac:dyDescent="0.25">
      <c r="A9214" s="23" t="s">
        <v>16508</v>
      </c>
      <c r="B9214" s="23" t="s">
        <v>16509</v>
      </c>
      <c r="C9214" s="23" t="s">
        <v>34</v>
      </c>
      <c r="D9214" s="24">
        <v>45422.43482638889</v>
      </c>
      <c r="E9214" s="23" t="s">
        <v>16067</v>
      </c>
      <c r="F9214" s="26" t="s">
        <v>16</v>
      </c>
      <c r="G9214" s="26" t="s">
        <v>14</v>
      </c>
      <c r="H9214" s="23">
        <v>0</v>
      </c>
      <c r="I9214" s="23"/>
      <c r="J9214" s="28">
        <v>0</v>
      </c>
    </row>
    <row r="9215" spans="1:10" x14ac:dyDescent="0.25">
      <c r="A9215" s="23" t="s">
        <v>16432</v>
      </c>
      <c r="B9215" s="23" t="s">
        <v>16433</v>
      </c>
      <c r="C9215" s="23" t="s">
        <v>34</v>
      </c>
      <c r="D9215" s="24">
        <v>45422.434849537036</v>
      </c>
      <c r="E9215" s="23" t="s">
        <v>16067</v>
      </c>
      <c r="F9215" s="26" t="s">
        <v>16</v>
      </c>
      <c r="G9215" s="26" t="s">
        <v>14</v>
      </c>
      <c r="H9215" s="23">
        <v>0</v>
      </c>
      <c r="I9215" s="23"/>
      <c r="J9215" s="28">
        <v>0</v>
      </c>
    </row>
    <row r="9216" spans="1:10" x14ac:dyDescent="0.25">
      <c r="A9216" s="23" t="s">
        <v>16510</v>
      </c>
      <c r="B9216" s="23" t="s">
        <v>16511</v>
      </c>
      <c r="C9216" s="23" t="s">
        <v>32</v>
      </c>
      <c r="D9216" s="24">
        <v>45422.435034722221</v>
      </c>
      <c r="E9216" s="23" t="s">
        <v>16067</v>
      </c>
      <c r="F9216" s="26" t="s">
        <v>16</v>
      </c>
      <c r="G9216" s="26" t="s">
        <v>14</v>
      </c>
      <c r="H9216" s="23">
        <v>0</v>
      </c>
      <c r="I9216" s="23"/>
      <c r="J9216" s="28">
        <v>0</v>
      </c>
    </row>
    <row r="9217" spans="1:10" x14ac:dyDescent="0.25">
      <c r="A9217" s="23" t="s">
        <v>16512</v>
      </c>
      <c r="B9217" s="23" t="s">
        <v>16513</v>
      </c>
      <c r="C9217" s="23" t="s">
        <v>32</v>
      </c>
      <c r="D9217" s="24">
        <v>45422.435034722221</v>
      </c>
      <c r="E9217" s="23" t="s">
        <v>16067</v>
      </c>
      <c r="F9217" s="26" t="s">
        <v>16</v>
      </c>
      <c r="G9217" s="26" t="s">
        <v>14</v>
      </c>
      <c r="H9217" s="23">
        <v>0</v>
      </c>
      <c r="I9217" s="23"/>
      <c r="J9217" s="28">
        <v>0</v>
      </c>
    </row>
    <row r="9218" spans="1:10" x14ac:dyDescent="0.25">
      <c r="A9218" s="23" t="s">
        <v>16514</v>
      </c>
      <c r="B9218" s="23" t="s">
        <v>16515</v>
      </c>
      <c r="C9218" s="23" t="s">
        <v>32</v>
      </c>
      <c r="D9218" s="24">
        <v>45422.435046296298</v>
      </c>
      <c r="E9218" s="23" t="s">
        <v>16067</v>
      </c>
      <c r="F9218" s="26" t="s">
        <v>16</v>
      </c>
      <c r="G9218" s="26" t="s">
        <v>14</v>
      </c>
      <c r="H9218" s="23">
        <v>0</v>
      </c>
      <c r="I9218" s="23"/>
      <c r="J9218" s="28">
        <v>0</v>
      </c>
    </row>
    <row r="9219" spans="1:10" x14ac:dyDescent="0.25">
      <c r="A9219" s="23" t="s">
        <v>16516</v>
      </c>
      <c r="B9219" s="23" t="s">
        <v>16517</v>
      </c>
      <c r="C9219" s="23" t="s">
        <v>32</v>
      </c>
      <c r="D9219" s="24">
        <v>45422.435057870367</v>
      </c>
      <c r="E9219" s="23" t="s">
        <v>16067</v>
      </c>
      <c r="F9219" s="26" t="s">
        <v>16</v>
      </c>
      <c r="G9219" s="26" t="s">
        <v>14</v>
      </c>
      <c r="H9219" s="23">
        <v>0</v>
      </c>
      <c r="I9219" s="23"/>
      <c r="J9219" s="28">
        <v>0</v>
      </c>
    </row>
    <row r="9220" spans="1:10" x14ac:dyDescent="0.25">
      <c r="A9220" s="23" t="s">
        <v>16518</v>
      </c>
      <c r="B9220" s="23" t="s">
        <v>16519</v>
      </c>
      <c r="C9220" s="23" t="s">
        <v>32</v>
      </c>
      <c r="D9220" s="24">
        <v>45422.435057870367</v>
      </c>
      <c r="E9220" s="23" t="s">
        <v>16067</v>
      </c>
      <c r="F9220" s="26" t="s">
        <v>16</v>
      </c>
      <c r="G9220" s="26" t="s">
        <v>14</v>
      </c>
      <c r="H9220" s="23">
        <v>0</v>
      </c>
      <c r="I9220" s="23"/>
      <c r="J9220" s="28">
        <v>0</v>
      </c>
    </row>
    <row r="9221" spans="1:10" x14ac:dyDescent="0.25">
      <c r="A9221" s="23" t="s">
        <v>16520</v>
      </c>
      <c r="B9221" s="23" t="s">
        <v>16521</v>
      </c>
      <c r="C9221" s="23" t="s">
        <v>32</v>
      </c>
      <c r="D9221" s="24">
        <v>45422.435115740744</v>
      </c>
      <c r="E9221" s="23" t="s">
        <v>16067</v>
      </c>
      <c r="F9221" s="26" t="s">
        <v>16</v>
      </c>
      <c r="G9221" s="26" t="s">
        <v>14</v>
      </c>
      <c r="H9221" s="23">
        <v>0</v>
      </c>
      <c r="I9221" s="23"/>
      <c r="J9221" s="28">
        <v>0</v>
      </c>
    </row>
    <row r="9222" spans="1:10" x14ac:dyDescent="0.25">
      <c r="A9222" s="23" t="s">
        <v>16522</v>
      </c>
      <c r="B9222" s="23" t="s">
        <v>16523</v>
      </c>
      <c r="C9222" s="23" t="s">
        <v>32</v>
      </c>
      <c r="D9222" s="24">
        <v>45422.435173611113</v>
      </c>
      <c r="E9222" s="23" t="s">
        <v>16067</v>
      </c>
      <c r="F9222" s="26" t="s">
        <v>16</v>
      </c>
      <c r="G9222" s="26" t="s">
        <v>14</v>
      </c>
      <c r="H9222" s="23">
        <v>0</v>
      </c>
      <c r="I9222" s="23"/>
      <c r="J9222" s="28">
        <v>0</v>
      </c>
    </row>
    <row r="9223" spans="1:10" x14ac:dyDescent="0.25">
      <c r="A9223" s="23" t="s">
        <v>16524</v>
      </c>
      <c r="B9223" s="23" t="s">
        <v>16525</v>
      </c>
      <c r="C9223" s="23" t="s">
        <v>32</v>
      </c>
      <c r="D9223" s="24">
        <v>45422.435173611113</v>
      </c>
      <c r="E9223" s="23" t="s">
        <v>16067</v>
      </c>
      <c r="F9223" s="26" t="s">
        <v>16</v>
      </c>
      <c r="G9223" s="26" t="s">
        <v>14</v>
      </c>
      <c r="H9223" s="23">
        <v>0</v>
      </c>
      <c r="I9223" s="23"/>
      <c r="J9223" s="28">
        <v>0</v>
      </c>
    </row>
    <row r="9224" spans="1:10" x14ac:dyDescent="0.25">
      <c r="A9224" s="23" t="s">
        <v>15736</v>
      </c>
      <c r="B9224" s="23" t="s">
        <v>15737</v>
      </c>
      <c r="C9224" s="23" t="s">
        <v>34</v>
      </c>
      <c r="D9224" s="24">
        <v>45422.435185185182</v>
      </c>
      <c r="E9224" s="23" t="s">
        <v>16067</v>
      </c>
      <c r="F9224" s="26" t="s">
        <v>16</v>
      </c>
      <c r="G9224" s="26" t="s">
        <v>14</v>
      </c>
      <c r="H9224" s="23">
        <v>0</v>
      </c>
      <c r="I9224" s="23"/>
      <c r="J9224" s="28">
        <v>0</v>
      </c>
    </row>
    <row r="9225" spans="1:10" x14ac:dyDescent="0.25">
      <c r="A9225" s="23" t="s">
        <v>16526</v>
      </c>
      <c r="B9225" s="23" t="s">
        <v>16527</v>
      </c>
      <c r="C9225" s="23" t="s">
        <v>34</v>
      </c>
      <c r="D9225" s="24">
        <v>45422.435196759259</v>
      </c>
      <c r="E9225" s="23" t="s">
        <v>16067</v>
      </c>
      <c r="F9225" s="26" t="s">
        <v>16</v>
      </c>
      <c r="G9225" s="26" t="s">
        <v>14</v>
      </c>
      <c r="H9225" s="23">
        <v>0</v>
      </c>
      <c r="I9225" s="23"/>
      <c r="J9225" s="28">
        <v>0</v>
      </c>
    </row>
    <row r="9226" spans="1:10" x14ac:dyDescent="0.25">
      <c r="A9226" s="23" t="s">
        <v>16528</v>
      </c>
      <c r="B9226" s="23" t="s">
        <v>16529</v>
      </c>
      <c r="C9226" s="23" t="s">
        <v>34</v>
      </c>
      <c r="D9226" s="24">
        <v>45422.435231481482</v>
      </c>
      <c r="E9226" s="23" t="s">
        <v>16067</v>
      </c>
      <c r="F9226" s="26" t="s">
        <v>16</v>
      </c>
      <c r="G9226" s="26" t="s">
        <v>14</v>
      </c>
      <c r="H9226" s="23">
        <v>0</v>
      </c>
      <c r="I9226" s="23"/>
      <c r="J9226" s="28">
        <v>0</v>
      </c>
    </row>
    <row r="9227" spans="1:10" x14ac:dyDescent="0.25">
      <c r="A9227" s="23" t="s">
        <v>3258</v>
      </c>
      <c r="B9227" s="23" t="s">
        <v>3259</v>
      </c>
      <c r="C9227" s="23" t="s">
        <v>34</v>
      </c>
      <c r="D9227" s="24">
        <v>45422.435231481482</v>
      </c>
      <c r="E9227" s="23" t="s">
        <v>16067</v>
      </c>
      <c r="F9227" s="26" t="s">
        <v>16</v>
      </c>
      <c r="G9227" s="26" t="s">
        <v>14</v>
      </c>
      <c r="H9227" s="23">
        <v>0</v>
      </c>
      <c r="I9227" s="23"/>
      <c r="J9227" s="28">
        <v>0</v>
      </c>
    </row>
    <row r="9228" spans="1:10" x14ac:dyDescent="0.25">
      <c r="A9228" s="23" t="s">
        <v>3780</v>
      </c>
      <c r="B9228" s="23" t="s">
        <v>3781</v>
      </c>
      <c r="C9228" s="23" t="s">
        <v>34</v>
      </c>
      <c r="D9228" s="24">
        <v>45422.435243055559</v>
      </c>
      <c r="E9228" s="23" t="s">
        <v>16067</v>
      </c>
      <c r="F9228" s="26" t="s">
        <v>16</v>
      </c>
      <c r="G9228" s="26" t="s">
        <v>14</v>
      </c>
      <c r="H9228" s="23">
        <v>0</v>
      </c>
      <c r="I9228" s="23"/>
      <c r="J9228" s="28">
        <v>0</v>
      </c>
    </row>
    <row r="9229" spans="1:10" x14ac:dyDescent="0.25">
      <c r="A9229" s="23" t="s">
        <v>16530</v>
      </c>
      <c r="B9229" s="23" t="s">
        <v>16531</v>
      </c>
      <c r="C9229" s="23" t="s">
        <v>34</v>
      </c>
      <c r="D9229" s="24">
        <v>45422.435277777775</v>
      </c>
      <c r="E9229" s="23" t="s">
        <v>16067</v>
      </c>
      <c r="F9229" s="26" t="s">
        <v>16</v>
      </c>
      <c r="G9229" s="26" t="s">
        <v>14</v>
      </c>
      <c r="H9229" s="23">
        <v>0</v>
      </c>
      <c r="I9229" s="23"/>
      <c r="J9229" s="28">
        <v>0</v>
      </c>
    </row>
    <row r="9230" spans="1:10" x14ac:dyDescent="0.25">
      <c r="A9230" s="23" t="s">
        <v>15790</v>
      </c>
      <c r="B9230" s="23" t="s">
        <v>15791</v>
      </c>
      <c r="C9230" s="23" t="s">
        <v>21</v>
      </c>
      <c r="D9230" s="24">
        <v>45422.595856481479</v>
      </c>
      <c r="E9230" s="23" t="s">
        <v>16067</v>
      </c>
      <c r="F9230" s="26" t="s">
        <v>19</v>
      </c>
      <c r="G9230" s="26" t="s">
        <v>13496</v>
      </c>
      <c r="H9230" s="23">
        <v>0</v>
      </c>
      <c r="I9230" s="23"/>
      <c r="J9230" s="28">
        <v>7.5</v>
      </c>
    </row>
    <row r="9231" spans="1:10" x14ac:dyDescent="0.25">
      <c r="A9231" s="23" t="s">
        <v>15790</v>
      </c>
      <c r="B9231" s="23" t="s">
        <v>15791</v>
      </c>
      <c r="C9231" s="23" t="s">
        <v>21</v>
      </c>
      <c r="D9231" s="24">
        <v>45422.598877314813</v>
      </c>
      <c r="E9231" s="23" t="s">
        <v>16067</v>
      </c>
      <c r="F9231" s="26" t="s">
        <v>19</v>
      </c>
      <c r="G9231" s="26" t="s">
        <v>13496</v>
      </c>
      <c r="H9231" s="23">
        <v>0</v>
      </c>
      <c r="I9231" s="23"/>
      <c r="J9231" s="28">
        <v>7.5</v>
      </c>
    </row>
    <row r="9232" spans="1:10" x14ac:dyDescent="0.25">
      <c r="A9232" s="23" t="s">
        <v>15790</v>
      </c>
      <c r="B9232" s="23" t="s">
        <v>15791</v>
      </c>
      <c r="C9232" s="23" t="s">
        <v>21</v>
      </c>
      <c r="D9232" s="24">
        <v>45422.601273148146</v>
      </c>
      <c r="E9232" s="23" t="s">
        <v>16067</v>
      </c>
      <c r="F9232" s="26" t="s">
        <v>19</v>
      </c>
      <c r="G9232" s="26" t="s">
        <v>13496</v>
      </c>
      <c r="H9232" s="23">
        <v>0</v>
      </c>
      <c r="I9232" s="23"/>
      <c r="J9232" s="28">
        <v>10</v>
      </c>
    </row>
    <row r="9233" spans="1:10" x14ac:dyDescent="0.25">
      <c r="A9233" s="23" t="s">
        <v>15790</v>
      </c>
      <c r="B9233" s="23" t="s">
        <v>15791</v>
      </c>
      <c r="C9233" s="23" t="s">
        <v>21</v>
      </c>
      <c r="D9233" s="24">
        <v>45422.603645833333</v>
      </c>
      <c r="E9233" s="23" t="s">
        <v>16067</v>
      </c>
      <c r="F9233" s="26" t="s">
        <v>19</v>
      </c>
      <c r="G9233" s="26" t="s">
        <v>13496</v>
      </c>
      <c r="H9233" s="23">
        <v>0</v>
      </c>
      <c r="I9233" s="23"/>
      <c r="J9233" s="28">
        <v>10</v>
      </c>
    </row>
    <row r="9234" spans="1:10" x14ac:dyDescent="0.25">
      <c r="A9234" s="23" t="s">
        <v>15790</v>
      </c>
      <c r="B9234" s="23" t="s">
        <v>15791</v>
      </c>
      <c r="C9234" s="23" t="s">
        <v>21</v>
      </c>
      <c r="D9234" s="24">
        <v>45422.606238425928</v>
      </c>
      <c r="E9234" s="23" t="s">
        <v>16067</v>
      </c>
      <c r="F9234" s="26" t="s">
        <v>19</v>
      </c>
      <c r="G9234" s="26" t="s">
        <v>13496</v>
      </c>
      <c r="H9234" s="23">
        <v>0</v>
      </c>
      <c r="I9234" s="23"/>
      <c r="J9234" s="28">
        <v>10</v>
      </c>
    </row>
    <row r="9235" spans="1:10" x14ac:dyDescent="0.25">
      <c r="A9235" s="23" t="s">
        <v>15790</v>
      </c>
      <c r="B9235" s="23" t="s">
        <v>15791</v>
      </c>
      <c r="C9235" s="23" t="s">
        <v>21</v>
      </c>
      <c r="D9235" s="24">
        <v>45422.607824074075</v>
      </c>
      <c r="E9235" s="23" t="s">
        <v>16067</v>
      </c>
      <c r="F9235" s="26" t="s">
        <v>19</v>
      </c>
      <c r="G9235" s="26" t="s">
        <v>13496</v>
      </c>
      <c r="H9235" s="23">
        <v>0</v>
      </c>
      <c r="I9235" s="23"/>
      <c r="J9235" s="28">
        <v>15</v>
      </c>
    </row>
    <row r="9236" spans="1:10" x14ac:dyDescent="0.25">
      <c r="A9236" s="23" t="s">
        <v>15790</v>
      </c>
      <c r="B9236" s="23" t="s">
        <v>15791</v>
      </c>
      <c r="C9236" s="23" t="s">
        <v>21</v>
      </c>
      <c r="D9236" s="24">
        <v>45422.609571759262</v>
      </c>
      <c r="E9236" s="23" t="s">
        <v>16067</v>
      </c>
      <c r="F9236" s="26" t="s">
        <v>19</v>
      </c>
      <c r="G9236" s="26" t="s">
        <v>13496</v>
      </c>
      <c r="H9236" s="23">
        <v>0</v>
      </c>
      <c r="I9236" s="23"/>
      <c r="J9236" s="28">
        <v>10</v>
      </c>
    </row>
    <row r="9237" spans="1:10" x14ac:dyDescent="0.25">
      <c r="A9237" s="23" t="s">
        <v>15790</v>
      </c>
      <c r="B9237" s="23" t="s">
        <v>15791</v>
      </c>
      <c r="C9237" s="23" t="s">
        <v>21</v>
      </c>
      <c r="D9237" s="24">
        <v>45422.61310185185</v>
      </c>
      <c r="E9237" s="23" t="s">
        <v>16067</v>
      </c>
      <c r="F9237" s="26" t="s">
        <v>19</v>
      </c>
      <c r="G9237" s="26" t="s">
        <v>13496</v>
      </c>
      <c r="H9237" s="23">
        <v>0</v>
      </c>
      <c r="I9237" s="23"/>
      <c r="J9237" s="28">
        <v>42.5</v>
      </c>
    </row>
    <row r="9238" spans="1:10" x14ac:dyDescent="0.25">
      <c r="A9238" s="23" t="s">
        <v>15790</v>
      </c>
      <c r="B9238" s="23" t="s">
        <v>15791</v>
      </c>
      <c r="C9238" s="23" t="s">
        <v>21</v>
      </c>
      <c r="D9238" s="24">
        <v>45422.615370370368</v>
      </c>
      <c r="E9238" s="23" t="s">
        <v>16067</v>
      </c>
      <c r="F9238" s="26" t="s">
        <v>19</v>
      </c>
      <c r="G9238" s="26" t="s">
        <v>13496</v>
      </c>
      <c r="H9238" s="23">
        <v>0</v>
      </c>
      <c r="I9238" s="23"/>
      <c r="J9238" s="28">
        <v>15</v>
      </c>
    </row>
    <row r="9239" spans="1:10" x14ac:dyDescent="0.25">
      <c r="A9239" s="23" t="s">
        <v>15790</v>
      </c>
      <c r="B9239" s="23" t="s">
        <v>15791</v>
      </c>
      <c r="C9239" s="23" t="s">
        <v>21</v>
      </c>
      <c r="D9239" s="24">
        <v>45422.617025462961</v>
      </c>
      <c r="E9239" s="23" t="s">
        <v>16067</v>
      </c>
      <c r="F9239" s="26" t="s">
        <v>19</v>
      </c>
      <c r="G9239" s="26" t="s">
        <v>13496</v>
      </c>
      <c r="H9239" s="23">
        <v>0</v>
      </c>
      <c r="I9239" s="23"/>
      <c r="J9239" s="28">
        <v>10</v>
      </c>
    </row>
    <row r="9240" spans="1:10" x14ac:dyDescent="0.25">
      <c r="A9240" s="23" t="s">
        <v>15790</v>
      </c>
      <c r="B9240" s="23" t="s">
        <v>15791</v>
      </c>
      <c r="C9240" s="23" t="s">
        <v>21</v>
      </c>
      <c r="D9240" s="24">
        <v>45422.621319444443</v>
      </c>
      <c r="E9240" s="23" t="s">
        <v>16067</v>
      </c>
      <c r="F9240" s="26" t="s">
        <v>19</v>
      </c>
      <c r="G9240" s="26" t="s">
        <v>13496</v>
      </c>
      <c r="H9240" s="23">
        <v>0</v>
      </c>
      <c r="I9240" s="23"/>
      <c r="J9240" s="28">
        <v>10</v>
      </c>
    </row>
    <row r="9241" spans="1:10" x14ac:dyDescent="0.25">
      <c r="A9241" s="23" t="s">
        <v>15790</v>
      </c>
      <c r="B9241" s="23" t="s">
        <v>15791</v>
      </c>
      <c r="C9241" s="23" t="s">
        <v>21</v>
      </c>
      <c r="D9241" s="24">
        <v>45422.626307870371</v>
      </c>
      <c r="E9241" s="23" t="s">
        <v>16067</v>
      </c>
      <c r="F9241" s="26" t="s">
        <v>19</v>
      </c>
      <c r="G9241" s="26" t="s">
        <v>13496</v>
      </c>
      <c r="H9241" s="23">
        <v>0</v>
      </c>
      <c r="I9241" s="23"/>
      <c r="J9241" s="28">
        <v>20</v>
      </c>
    </row>
    <row r="9242" spans="1:10" x14ac:dyDescent="0.25">
      <c r="A9242" s="23" t="s">
        <v>15790</v>
      </c>
      <c r="B9242" s="23" t="s">
        <v>15791</v>
      </c>
      <c r="C9242" s="23" t="s">
        <v>21</v>
      </c>
      <c r="D9242" s="24">
        <v>45422.62908564815</v>
      </c>
      <c r="E9242" s="23" t="s">
        <v>16067</v>
      </c>
      <c r="F9242" s="26" t="s">
        <v>19</v>
      </c>
      <c r="G9242" s="26" t="s">
        <v>13496</v>
      </c>
      <c r="H9242" s="23">
        <v>0</v>
      </c>
      <c r="I9242" s="23"/>
      <c r="J9242" s="28">
        <v>10</v>
      </c>
    </row>
    <row r="9243" spans="1:10" x14ac:dyDescent="0.25">
      <c r="A9243" s="23" t="s">
        <v>15790</v>
      </c>
      <c r="B9243" s="23" t="s">
        <v>15791</v>
      </c>
      <c r="C9243" s="23" t="s">
        <v>21</v>
      </c>
      <c r="D9243" s="24">
        <v>45422.632476851853</v>
      </c>
      <c r="E9243" s="23" t="s">
        <v>16067</v>
      </c>
      <c r="F9243" s="26" t="s">
        <v>19</v>
      </c>
      <c r="G9243" s="26" t="s">
        <v>13496</v>
      </c>
      <c r="H9243" s="23">
        <v>0</v>
      </c>
      <c r="I9243" s="23"/>
      <c r="J9243" s="28">
        <v>10</v>
      </c>
    </row>
    <row r="9244" spans="1:10" x14ac:dyDescent="0.25">
      <c r="A9244" s="23" t="s">
        <v>16532</v>
      </c>
      <c r="B9244" s="23" t="s">
        <v>16533</v>
      </c>
      <c r="C9244" s="23" t="s">
        <v>18</v>
      </c>
      <c r="D9244" s="24">
        <v>45422.635057870371</v>
      </c>
      <c r="E9244" s="23" t="s">
        <v>16067</v>
      </c>
      <c r="F9244" s="26" t="s">
        <v>16</v>
      </c>
      <c r="G9244" s="26" t="s">
        <v>14</v>
      </c>
      <c r="H9244" s="23">
        <v>0</v>
      </c>
      <c r="I9244" s="23"/>
      <c r="J9244" s="28">
        <v>151.31</v>
      </c>
    </row>
    <row r="9245" spans="1:10" x14ac:dyDescent="0.25">
      <c r="A9245" s="23" t="s">
        <v>15790</v>
      </c>
      <c r="B9245" s="23" t="s">
        <v>15791</v>
      </c>
      <c r="C9245" s="23" t="s">
        <v>21</v>
      </c>
      <c r="D9245" s="24">
        <v>45422.635694444441</v>
      </c>
      <c r="E9245" s="23" t="s">
        <v>16067</v>
      </c>
      <c r="F9245" s="26" t="s">
        <v>19</v>
      </c>
      <c r="G9245" s="26" t="s">
        <v>13496</v>
      </c>
      <c r="H9245" s="23">
        <v>0</v>
      </c>
      <c r="I9245" s="23"/>
      <c r="J9245" s="28">
        <v>15</v>
      </c>
    </row>
    <row r="9246" spans="1:10" x14ac:dyDescent="0.25">
      <c r="A9246" s="23" t="s">
        <v>15790</v>
      </c>
      <c r="B9246" s="23" t="s">
        <v>15791</v>
      </c>
      <c r="C9246" s="23" t="s">
        <v>21</v>
      </c>
      <c r="D9246" s="24">
        <v>45422.638391203705</v>
      </c>
      <c r="E9246" s="23" t="s">
        <v>16067</v>
      </c>
      <c r="F9246" s="26" t="s">
        <v>19</v>
      </c>
      <c r="G9246" s="26" t="s">
        <v>13496</v>
      </c>
      <c r="H9246" s="23">
        <v>0</v>
      </c>
      <c r="I9246" s="23"/>
      <c r="J9246" s="28">
        <v>12.5</v>
      </c>
    </row>
    <row r="9247" spans="1:10" x14ac:dyDescent="0.25">
      <c r="A9247" s="23" t="s">
        <v>15790</v>
      </c>
      <c r="B9247" s="23" t="s">
        <v>15791</v>
      </c>
      <c r="C9247" s="23" t="s">
        <v>21</v>
      </c>
      <c r="D9247" s="24">
        <v>45422.641643518517</v>
      </c>
      <c r="E9247" s="23" t="s">
        <v>16067</v>
      </c>
      <c r="F9247" s="26" t="s">
        <v>19</v>
      </c>
      <c r="G9247" s="26" t="s">
        <v>13496</v>
      </c>
      <c r="H9247" s="23">
        <v>0</v>
      </c>
      <c r="I9247" s="23"/>
      <c r="J9247" s="28">
        <v>10</v>
      </c>
    </row>
    <row r="9248" spans="1:10" x14ac:dyDescent="0.25">
      <c r="A9248" s="23" t="s">
        <v>15790</v>
      </c>
      <c r="B9248" s="23" t="s">
        <v>15791</v>
      </c>
      <c r="C9248" s="23" t="s">
        <v>21</v>
      </c>
      <c r="D9248" s="24">
        <v>45422.645555555559</v>
      </c>
      <c r="E9248" s="23" t="s">
        <v>16067</v>
      </c>
      <c r="F9248" s="26" t="s">
        <v>19</v>
      </c>
      <c r="G9248" s="26" t="s">
        <v>13496</v>
      </c>
      <c r="H9248" s="23">
        <v>0</v>
      </c>
      <c r="I9248" s="23"/>
      <c r="J9248" s="28">
        <v>15</v>
      </c>
    </row>
    <row r="9249" spans="1:10" x14ac:dyDescent="0.25">
      <c r="A9249" s="23" t="s">
        <v>15790</v>
      </c>
      <c r="B9249" s="23" t="s">
        <v>15791</v>
      </c>
      <c r="C9249" s="23" t="s">
        <v>21</v>
      </c>
      <c r="D9249" s="24">
        <v>45422.652303240742</v>
      </c>
      <c r="E9249" s="23" t="s">
        <v>16067</v>
      </c>
      <c r="F9249" s="26" t="s">
        <v>19</v>
      </c>
      <c r="G9249" s="26" t="s">
        <v>13496</v>
      </c>
      <c r="H9249" s="23">
        <v>0</v>
      </c>
      <c r="I9249" s="23"/>
      <c r="J9249" s="28">
        <v>25</v>
      </c>
    </row>
    <row r="9250" spans="1:10" x14ac:dyDescent="0.25">
      <c r="A9250" s="23" t="s">
        <v>16534</v>
      </c>
      <c r="B9250" s="23" t="s">
        <v>16533</v>
      </c>
      <c r="C9250" s="23" t="s">
        <v>18</v>
      </c>
      <c r="D9250" s="24">
        <v>45422.658495370371</v>
      </c>
      <c r="E9250" s="23" t="s">
        <v>16067</v>
      </c>
      <c r="F9250" s="26" t="s">
        <v>16</v>
      </c>
      <c r="G9250" s="26" t="s">
        <v>14</v>
      </c>
      <c r="H9250" s="23">
        <v>0</v>
      </c>
      <c r="I9250" s="23"/>
      <c r="J9250" s="28">
        <v>151.31</v>
      </c>
    </row>
    <row r="9251" spans="1:10" x14ac:dyDescent="0.25">
      <c r="A9251" s="23" t="s">
        <v>956</v>
      </c>
      <c r="B9251" s="23" t="s">
        <v>957</v>
      </c>
      <c r="C9251" s="23" t="s">
        <v>21</v>
      </c>
      <c r="D9251" s="24">
        <v>45422.659803240742</v>
      </c>
      <c r="E9251" s="23" t="s">
        <v>16067</v>
      </c>
      <c r="F9251" s="26" t="s">
        <v>19</v>
      </c>
      <c r="G9251" s="26" t="s">
        <v>13496</v>
      </c>
      <c r="H9251" s="23">
        <v>0</v>
      </c>
      <c r="I9251" s="23"/>
      <c r="J9251" s="28">
        <v>7.5</v>
      </c>
    </row>
    <row r="9252" spans="1:10" x14ac:dyDescent="0.25">
      <c r="A9252" s="23" t="s">
        <v>16535</v>
      </c>
      <c r="B9252" s="23" t="s">
        <v>16533</v>
      </c>
      <c r="C9252" s="23" t="s">
        <v>18</v>
      </c>
      <c r="D9252" s="24">
        <v>45422.66982638889</v>
      </c>
      <c r="E9252" s="23" t="s">
        <v>16067</v>
      </c>
      <c r="F9252" s="26" t="s">
        <v>16</v>
      </c>
      <c r="G9252" s="26" t="s">
        <v>14</v>
      </c>
      <c r="H9252" s="23">
        <v>0</v>
      </c>
      <c r="I9252" s="23"/>
      <c r="J9252" s="28">
        <v>134.1</v>
      </c>
    </row>
    <row r="9253" spans="1:10" x14ac:dyDescent="0.25">
      <c r="A9253" s="23" t="s">
        <v>77</v>
      </c>
      <c r="B9253" s="23" t="s">
        <v>78</v>
      </c>
      <c r="C9253" s="23" t="s">
        <v>21</v>
      </c>
      <c r="D9253" s="24">
        <v>45422.73673611111</v>
      </c>
      <c r="E9253" s="23" t="s">
        <v>16067</v>
      </c>
      <c r="F9253" s="26" t="s">
        <v>19</v>
      </c>
      <c r="G9253" s="26" t="s">
        <v>13496</v>
      </c>
      <c r="H9253" s="23">
        <v>0</v>
      </c>
      <c r="I9253" s="23"/>
      <c r="J9253" s="28">
        <v>0</v>
      </c>
    </row>
    <row r="9254" spans="1:10" x14ac:dyDescent="0.25">
      <c r="A9254" s="23" t="s">
        <v>77</v>
      </c>
      <c r="B9254" s="23" t="s">
        <v>78</v>
      </c>
      <c r="C9254" s="23" t="s">
        <v>21</v>
      </c>
      <c r="D9254" s="24">
        <v>45422.738564814812</v>
      </c>
      <c r="E9254" s="23" t="s">
        <v>16067</v>
      </c>
      <c r="F9254" s="26" t="s">
        <v>19</v>
      </c>
      <c r="G9254" s="26" t="s">
        <v>13496</v>
      </c>
      <c r="H9254" s="23">
        <v>0</v>
      </c>
      <c r="I9254" s="23"/>
      <c r="J9254" s="28">
        <v>0</v>
      </c>
    </row>
    <row r="9255" spans="1:10" x14ac:dyDescent="0.25">
      <c r="A9255" s="23" t="s">
        <v>13467</v>
      </c>
      <c r="B9255" s="23" t="s">
        <v>13466</v>
      </c>
      <c r="C9255" s="23" t="s">
        <v>21</v>
      </c>
      <c r="D9255" s="24">
        <v>45423</v>
      </c>
      <c r="E9255" s="23" t="s">
        <v>16067</v>
      </c>
      <c r="F9255" s="26" t="s">
        <v>19</v>
      </c>
      <c r="G9255" s="26" t="s">
        <v>13496</v>
      </c>
      <c r="H9255" s="23">
        <v>0</v>
      </c>
      <c r="I9255" s="23"/>
      <c r="J9255" s="28">
        <v>284.85000000000002</v>
      </c>
    </row>
    <row r="9256" spans="1:10" x14ac:dyDescent="0.25">
      <c r="A9256" s="23" t="s">
        <v>16536</v>
      </c>
      <c r="B9256" s="23" t="s">
        <v>16537</v>
      </c>
      <c r="C9256" s="23" t="s">
        <v>32</v>
      </c>
      <c r="D9256" s="24">
        <v>45423.017638888887</v>
      </c>
      <c r="E9256" s="23" t="s">
        <v>16067</v>
      </c>
      <c r="F9256" s="26" t="s">
        <v>16</v>
      </c>
      <c r="G9256" s="26" t="s">
        <v>14</v>
      </c>
      <c r="H9256" s="23">
        <v>0</v>
      </c>
      <c r="I9256" s="23"/>
      <c r="J9256" s="28">
        <v>0</v>
      </c>
    </row>
    <row r="9257" spans="1:10" x14ac:dyDescent="0.25">
      <c r="A9257" s="23" t="s">
        <v>16538</v>
      </c>
      <c r="B9257" s="23" t="s">
        <v>16539</v>
      </c>
      <c r="C9257" s="23" t="s">
        <v>32</v>
      </c>
      <c r="D9257" s="24">
        <v>45423.01766203704</v>
      </c>
      <c r="E9257" s="23" t="s">
        <v>16067</v>
      </c>
      <c r="F9257" s="26" t="s">
        <v>16</v>
      </c>
      <c r="G9257" s="26" t="s">
        <v>14</v>
      </c>
      <c r="H9257" s="23">
        <v>0</v>
      </c>
      <c r="I9257" s="23"/>
      <c r="J9257" s="28">
        <v>0</v>
      </c>
    </row>
    <row r="9258" spans="1:10" x14ac:dyDescent="0.25">
      <c r="A9258" s="23" t="s">
        <v>16540</v>
      </c>
      <c r="B9258" s="23" t="s">
        <v>16541</v>
      </c>
      <c r="C9258" s="23" t="s">
        <v>34</v>
      </c>
      <c r="D9258" s="24">
        <v>45423.01766203704</v>
      </c>
      <c r="E9258" s="23" t="s">
        <v>16067</v>
      </c>
      <c r="F9258" s="26" t="s">
        <v>16</v>
      </c>
      <c r="G9258" s="26" t="s">
        <v>14</v>
      </c>
      <c r="H9258" s="23">
        <v>0</v>
      </c>
      <c r="I9258" s="23"/>
      <c r="J9258" s="28">
        <v>0</v>
      </c>
    </row>
    <row r="9259" spans="1:10" x14ac:dyDescent="0.25">
      <c r="A9259" s="23" t="s">
        <v>16542</v>
      </c>
      <c r="B9259" s="23" t="s">
        <v>16543</v>
      </c>
      <c r="C9259" s="23" t="s">
        <v>32</v>
      </c>
      <c r="D9259" s="24">
        <v>45423.302418981482</v>
      </c>
      <c r="E9259" s="23" t="s">
        <v>16067</v>
      </c>
      <c r="F9259" s="26" t="s">
        <v>16</v>
      </c>
      <c r="G9259" s="26" t="s">
        <v>14</v>
      </c>
      <c r="H9259" s="23">
        <v>0</v>
      </c>
      <c r="I9259" s="23"/>
      <c r="J9259" s="28">
        <v>0</v>
      </c>
    </row>
    <row r="9260" spans="1:10" x14ac:dyDescent="0.25">
      <c r="A9260" s="23" t="s">
        <v>16544</v>
      </c>
      <c r="B9260" s="23" t="s">
        <v>16545</v>
      </c>
      <c r="C9260" s="23" t="s">
        <v>34</v>
      </c>
      <c r="D9260" s="24">
        <v>45423.302777777775</v>
      </c>
      <c r="E9260" s="23" t="s">
        <v>16067</v>
      </c>
      <c r="F9260" s="26" t="s">
        <v>16</v>
      </c>
      <c r="G9260" s="26" t="s">
        <v>14</v>
      </c>
      <c r="H9260" s="23">
        <v>0</v>
      </c>
      <c r="I9260" s="23"/>
      <c r="J9260" s="28">
        <v>0</v>
      </c>
    </row>
    <row r="9261" spans="1:10" x14ac:dyDescent="0.25">
      <c r="A9261" s="23" t="s">
        <v>16546</v>
      </c>
      <c r="B9261" s="23" t="s">
        <v>16547</v>
      </c>
      <c r="C9261" s="23" t="s">
        <v>32</v>
      </c>
      <c r="D9261" s="24">
        <v>45423.302789351852</v>
      </c>
      <c r="E9261" s="23" t="s">
        <v>16067</v>
      </c>
      <c r="F9261" s="26" t="s">
        <v>16</v>
      </c>
      <c r="G9261" s="26" t="s">
        <v>14</v>
      </c>
      <c r="H9261" s="23">
        <v>0</v>
      </c>
      <c r="I9261" s="23"/>
      <c r="J9261" s="28">
        <v>0</v>
      </c>
    </row>
    <row r="9262" spans="1:10" x14ac:dyDescent="0.25">
      <c r="A9262" s="23" t="s">
        <v>16548</v>
      </c>
      <c r="B9262" s="23" t="s">
        <v>16549</v>
      </c>
      <c r="C9262" s="23" t="s">
        <v>32</v>
      </c>
      <c r="D9262" s="24">
        <v>45423.302974537037</v>
      </c>
      <c r="E9262" s="23" t="s">
        <v>16067</v>
      </c>
      <c r="F9262" s="26" t="s">
        <v>16</v>
      </c>
      <c r="G9262" s="26" t="s">
        <v>14</v>
      </c>
      <c r="H9262" s="23">
        <v>0</v>
      </c>
      <c r="I9262" s="23"/>
      <c r="J9262" s="28">
        <v>0</v>
      </c>
    </row>
    <row r="9263" spans="1:10" x14ac:dyDescent="0.25">
      <c r="A9263" s="23" t="s">
        <v>16550</v>
      </c>
      <c r="B9263" s="23" t="s">
        <v>16551</v>
      </c>
      <c r="C9263" s="23" t="s">
        <v>32</v>
      </c>
      <c r="D9263" s="24">
        <v>45423.302986111114</v>
      </c>
      <c r="E9263" s="23" t="s">
        <v>16067</v>
      </c>
      <c r="F9263" s="26" t="s">
        <v>16</v>
      </c>
      <c r="G9263" s="26" t="s">
        <v>14</v>
      </c>
      <c r="H9263" s="23">
        <v>0</v>
      </c>
      <c r="I9263" s="23"/>
      <c r="J9263" s="28">
        <v>0</v>
      </c>
    </row>
    <row r="9264" spans="1:10" x14ac:dyDescent="0.25">
      <c r="A9264" s="23" t="s">
        <v>16552</v>
      </c>
      <c r="B9264" s="23" t="s">
        <v>16553</v>
      </c>
      <c r="C9264" s="23" t="s">
        <v>32</v>
      </c>
      <c r="D9264" s="24">
        <v>45423.302986111114</v>
      </c>
      <c r="E9264" s="23" t="s">
        <v>16067</v>
      </c>
      <c r="F9264" s="26" t="s">
        <v>16</v>
      </c>
      <c r="G9264" s="26" t="s">
        <v>14</v>
      </c>
      <c r="H9264" s="23">
        <v>0</v>
      </c>
      <c r="I9264" s="23"/>
      <c r="J9264" s="28">
        <v>0</v>
      </c>
    </row>
    <row r="9265" spans="1:10" x14ac:dyDescent="0.25">
      <c r="A9265" s="23" t="s">
        <v>16554</v>
      </c>
      <c r="B9265" s="23" t="s">
        <v>16555</v>
      </c>
      <c r="C9265" s="23" t="s">
        <v>32</v>
      </c>
      <c r="D9265" s="24">
        <v>45423.302997685183</v>
      </c>
      <c r="E9265" s="23" t="s">
        <v>16067</v>
      </c>
      <c r="F9265" s="26" t="s">
        <v>16</v>
      </c>
      <c r="G9265" s="26" t="s">
        <v>14</v>
      </c>
      <c r="H9265" s="23">
        <v>0</v>
      </c>
      <c r="I9265" s="23"/>
      <c r="J9265" s="28">
        <v>0</v>
      </c>
    </row>
    <row r="9266" spans="1:10" x14ac:dyDescent="0.25">
      <c r="A9266" s="23" t="s">
        <v>16556</v>
      </c>
      <c r="B9266" s="23" t="s">
        <v>16557</v>
      </c>
      <c r="C9266" s="23" t="s">
        <v>32</v>
      </c>
      <c r="D9266" s="24">
        <v>45423.303043981483</v>
      </c>
      <c r="E9266" s="23" t="s">
        <v>16067</v>
      </c>
      <c r="F9266" s="26" t="s">
        <v>16</v>
      </c>
      <c r="G9266" s="26" t="s">
        <v>14</v>
      </c>
      <c r="H9266" s="23">
        <v>0</v>
      </c>
      <c r="I9266" s="23"/>
      <c r="J9266" s="28">
        <v>0</v>
      </c>
    </row>
    <row r="9267" spans="1:10" x14ac:dyDescent="0.25">
      <c r="A9267" s="23" t="s">
        <v>16558</v>
      </c>
      <c r="B9267" s="23" t="s">
        <v>16559</v>
      </c>
      <c r="C9267" s="23" t="s">
        <v>32</v>
      </c>
      <c r="D9267" s="24">
        <v>45423.303078703706</v>
      </c>
      <c r="E9267" s="23" t="s">
        <v>16067</v>
      </c>
      <c r="F9267" s="26" t="s">
        <v>16</v>
      </c>
      <c r="G9267" s="26" t="s">
        <v>14</v>
      </c>
      <c r="H9267" s="23">
        <v>0</v>
      </c>
      <c r="I9267" s="23"/>
      <c r="J9267" s="28">
        <v>0</v>
      </c>
    </row>
    <row r="9268" spans="1:10" x14ac:dyDescent="0.25">
      <c r="A9268" s="23" t="s">
        <v>16560</v>
      </c>
      <c r="B9268" s="23" t="s">
        <v>16561</v>
      </c>
      <c r="C9268" s="23" t="s">
        <v>32</v>
      </c>
      <c r="D9268" s="24">
        <v>45423.303101851852</v>
      </c>
      <c r="E9268" s="23" t="s">
        <v>16067</v>
      </c>
      <c r="F9268" s="26" t="s">
        <v>16</v>
      </c>
      <c r="G9268" s="26" t="s">
        <v>14</v>
      </c>
      <c r="H9268" s="23">
        <v>0</v>
      </c>
      <c r="I9268" s="23"/>
      <c r="J9268" s="28">
        <v>0</v>
      </c>
    </row>
    <row r="9269" spans="1:10" x14ac:dyDescent="0.25">
      <c r="A9269" s="23" t="s">
        <v>7322</v>
      </c>
      <c r="B9269" s="23" t="s">
        <v>7323</v>
      </c>
      <c r="C9269" s="23" t="s">
        <v>34</v>
      </c>
      <c r="D9269" s="24">
        <v>45423.303101851852</v>
      </c>
      <c r="E9269" s="23" t="s">
        <v>16067</v>
      </c>
      <c r="F9269" s="26" t="s">
        <v>16</v>
      </c>
      <c r="G9269" s="26" t="s">
        <v>14</v>
      </c>
      <c r="H9269" s="23">
        <v>0</v>
      </c>
      <c r="I9269" s="23"/>
      <c r="J9269" s="28">
        <v>0</v>
      </c>
    </row>
    <row r="9270" spans="1:10" x14ac:dyDescent="0.25">
      <c r="A9270" s="23" t="s">
        <v>16562</v>
      </c>
      <c r="B9270" s="23" t="s">
        <v>16563</v>
      </c>
      <c r="C9270" s="23" t="s">
        <v>32</v>
      </c>
      <c r="D9270" s="24">
        <v>45423.303101851852</v>
      </c>
      <c r="E9270" s="23" t="s">
        <v>16067</v>
      </c>
      <c r="F9270" s="26" t="s">
        <v>16</v>
      </c>
      <c r="G9270" s="26" t="s">
        <v>14</v>
      </c>
      <c r="H9270" s="23">
        <v>0</v>
      </c>
      <c r="I9270" s="23"/>
      <c r="J9270" s="28">
        <v>0</v>
      </c>
    </row>
    <row r="9271" spans="1:10" x14ac:dyDescent="0.25">
      <c r="A9271" s="23" t="s">
        <v>16564</v>
      </c>
      <c r="B9271" s="23" t="s">
        <v>16565</v>
      </c>
      <c r="C9271" s="23" t="s">
        <v>32</v>
      </c>
      <c r="D9271" s="24">
        <v>45423.303113425929</v>
      </c>
      <c r="E9271" s="23" t="s">
        <v>16067</v>
      </c>
      <c r="F9271" s="26" t="s">
        <v>16</v>
      </c>
      <c r="G9271" s="26" t="s">
        <v>14</v>
      </c>
      <c r="H9271" s="23">
        <v>0</v>
      </c>
      <c r="I9271" s="23"/>
      <c r="J9271" s="28">
        <v>0</v>
      </c>
    </row>
    <row r="9272" spans="1:10" x14ac:dyDescent="0.25">
      <c r="A9272" s="23" t="s">
        <v>16566</v>
      </c>
      <c r="B9272" s="23" t="s">
        <v>16567</v>
      </c>
      <c r="C9272" s="23" t="s">
        <v>32</v>
      </c>
      <c r="D9272" s="24">
        <v>45423.303113425929</v>
      </c>
      <c r="E9272" s="23" t="s">
        <v>16067</v>
      </c>
      <c r="F9272" s="26" t="s">
        <v>16</v>
      </c>
      <c r="G9272" s="26" t="s">
        <v>14</v>
      </c>
      <c r="H9272" s="23">
        <v>0</v>
      </c>
      <c r="I9272" s="23"/>
      <c r="J9272" s="28">
        <v>0</v>
      </c>
    </row>
    <row r="9273" spans="1:10" x14ac:dyDescent="0.25">
      <c r="A9273" s="23" t="s">
        <v>5392</v>
      </c>
      <c r="B9273" s="23" t="s">
        <v>5393</v>
      </c>
      <c r="C9273" s="23" t="s">
        <v>34</v>
      </c>
      <c r="D9273" s="24">
        <v>45423.303333333337</v>
      </c>
      <c r="E9273" s="23" t="s">
        <v>16067</v>
      </c>
      <c r="F9273" s="26" t="s">
        <v>16</v>
      </c>
      <c r="G9273" s="26" t="s">
        <v>14</v>
      </c>
      <c r="H9273" s="23">
        <v>0</v>
      </c>
      <c r="I9273" s="23"/>
      <c r="J9273" s="28">
        <v>0</v>
      </c>
    </row>
    <row r="9274" spans="1:10" x14ac:dyDescent="0.25">
      <c r="A9274" s="23" t="s">
        <v>6141</v>
      </c>
      <c r="B9274" s="23" t="s">
        <v>6142</v>
      </c>
      <c r="C9274" s="23" t="s">
        <v>34</v>
      </c>
      <c r="D9274" s="24">
        <v>45423.303333333337</v>
      </c>
      <c r="E9274" s="23" t="s">
        <v>16067</v>
      </c>
      <c r="F9274" s="26" t="s">
        <v>16</v>
      </c>
      <c r="G9274" s="26" t="s">
        <v>14</v>
      </c>
      <c r="H9274" s="23">
        <v>0</v>
      </c>
      <c r="I9274" s="23"/>
      <c r="J9274" s="28">
        <v>0</v>
      </c>
    </row>
    <row r="9275" spans="1:10" x14ac:dyDescent="0.25">
      <c r="A9275" s="23" t="s">
        <v>15790</v>
      </c>
      <c r="B9275" s="23" t="s">
        <v>15791</v>
      </c>
      <c r="C9275" s="23" t="s">
        <v>21</v>
      </c>
      <c r="D9275" s="24">
        <v>45423.329293981478</v>
      </c>
      <c r="E9275" s="23" t="s">
        <v>16067</v>
      </c>
      <c r="F9275" s="26" t="s">
        <v>19</v>
      </c>
      <c r="G9275" s="26" t="s">
        <v>13496</v>
      </c>
      <c r="H9275" s="23">
        <v>0</v>
      </c>
      <c r="I9275" s="23"/>
      <c r="J9275" s="28">
        <v>10</v>
      </c>
    </row>
    <row r="9276" spans="1:10" x14ac:dyDescent="0.25">
      <c r="A9276" s="23" t="s">
        <v>15790</v>
      </c>
      <c r="B9276" s="23" t="s">
        <v>15791</v>
      </c>
      <c r="C9276" s="23" t="s">
        <v>21</v>
      </c>
      <c r="D9276" s="24">
        <v>45423.331377314818</v>
      </c>
      <c r="E9276" s="23" t="s">
        <v>16067</v>
      </c>
      <c r="F9276" s="26" t="s">
        <v>19</v>
      </c>
      <c r="G9276" s="26" t="s">
        <v>13496</v>
      </c>
      <c r="H9276" s="23">
        <v>0</v>
      </c>
      <c r="I9276" s="23"/>
      <c r="J9276" s="28">
        <v>10</v>
      </c>
    </row>
    <row r="9277" spans="1:10" x14ac:dyDescent="0.25">
      <c r="A9277" s="23" t="s">
        <v>16568</v>
      </c>
      <c r="B9277" s="23" t="s">
        <v>16569</v>
      </c>
      <c r="C9277" s="23" t="s">
        <v>21</v>
      </c>
      <c r="D9277" s="24">
        <v>45423.417719907404</v>
      </c>
      <c r="E9277" s="23" t="s">
        <v>16067</v>
      </c>
      <c r="F9277" s="26" t="s">
        <v>19</v>
      </c>
      <c r="G9277" s="26" t="s">
        <v>13496</v>
      </c>
      <c r="H9277" s="23">
        <v>0</v>
      </c>
      <c r="I9277" s="23"/>
      <c r="J9277" s="28">
        <v>0</v>
      </c>
    </row>
    <row r="9278" spans="1:10" x14ac:dyDescent="0.25">
      <c r="A9278" s="23" t="s">
        <v>16570</v>
      </c>
      <c r="B9278" s="23" t="s">
        <v>16571</v>
      </c>
      <c r="C9278" s="23" t="s">
        <v>32</v>
      </c>
      <c r="D9278" s="24">
        <v>45423.45511574074</v>
      </c>
      <c r="E9278" s="23" t="s">
        <v>16067</v>
      </c>
      <c r="F9278" s="26" t="s">
        <v>16</v>
      </c>
      <c r="G9278" s="26" t="s">
        <v>14</v>
      </c>
      <c r="H9278" s="23">
        <v>0</v>
      </c>
      <c r="I9278" s="23"/>
      <c r="J9278" s="28">
        <v>0</v>
      </c>
    </row>
    <row r="9279" spans="1:10" x14ac:dyDescent="0.25">
      <c r="A9279" s="23" t="s">
        <v>16572</v>
      </c>
      <c r="B9279" s="23" t="s">
        <v>16573</v>
      </c>
      <c r="C9279" s="23" t="s">
        <v>32</v>
      </c>
      <c r="D9279" s="24">
        <v>45423.45511574074</v>
      </c>
      <c r="E9279" s="23" t="s">
        <v>16067</v>
      </c>
      <c r="F9279" s="26" t="s">
        <v>16</v>
      </c>
      <c r="G9279" s="26" t="s">
        <v>14</v>
      </c>
      <c r="H9279" s="23">
        <v>0</v>
      </c>
      <c r="I9279" s="23"/>
      <c r="J9279" s="28">
        <v>0</v>
      </c>
    </row>
    <row r="9280" spans="1:10" x14ac:dyDescent="0.25">
      <c r="A9280" s="23" t="s">
        <v>16086</v>
      </c>
      <c r="B9280" s="23" t="s">
        <v>16087</v>
      </c>
      <c r="C9280" s="23" t="s">
        <v>34</v>
      </c>
      <c r="D9280" s="24">
        <v>45423.45521990741</v>
      </c>
      <c r="E9280" s="23" t="s">
        <v>16067</v>
      </c>
      <c r="F9280" s="26" t="s">
        <v>16</v>
      </c>
      <c r="G9280" s="26" t="s">
        <v>14</v>
      </c>
      <c r="H9280" s="23">
        <v>0</v>
      </c>
      <c r="I9280" s="23"/>
      <c r="J9280" s="28">
        <v>0</v>
      </c>
    </row>
    <row r="9281" spans="1:10" x14ac:dyDescent="0.25">
      <c r="A9281" s="23" t="s">
        <v>16574</v>
      </c>
      <c r="B9281" s="23" t="s">
        <v>16575</v>
      </c>
      <c r="C9281" s="23" t="s">
        <v>32</v>
      </c>
      <c r="D9281" s="24">
        <v>45423.455266203702</v>
      </c>
      <c r="E9281" s="23" t="s">
        <v>16067</v>
      </c>
      <c r="F9281" s="26" t="s">
        <v>16</v>
      </c>
      <c r="G9281" s="26" t="s">
        <v>14</v>
      </c>
      <c r="H9281" s="23">
        <v>0</v>
      </c>
      <c r="I9281" s="23"/>
      <c r="J9281" s="28">
        <v>0</v>
      </c>
    </row>
    <row r="9282" spans="1:10" x14ac:dyDescent="0.25">
      <c r="A9282" s="23" t="s">
        <v>16576</v>
      </c>
      <c r="B9282" s="23" t="s">
        <v>16577</v>
      </c>
      <c r="C9282" s="23" t="s">
        <v>32</v>
      </c>
      <c r="D9282" s="24">
        <v>45424.121770833335</v>
      </c>
      <c r="E9282" s="23" t="s">
        <v>16067</v>
      </c>
      <c r="F9282" s="26" t="s">
        <v>16</v>
      </c>
      <c r="G9282" s="26" t="s">
        <v>14</v>
      </c>
      <c r="H9282" s="23">
        <v>0</v>
      </c>
      <c r="I9282" s="23"/>
      <c r="J9282" s="28">
        <v>0</v>
      </c>
    </row>
    <row r="9283" spans="1:10" x14ac:dyDescent="0.25">
      <c r="A9283" s="23" t="s">
        <v>16578</v>
      </c>
      <c r="B9283" s="23" t="s">
        <v>16579</v>
      </c>
      <c r="C9283" s="23" t="s">
        <v>32</v>
      </c>
      <c r="D9283" s="24">
        <v>45424.121782407405</v>
      </c>
      <c r="E9283" s="23" t="s">
        <v>16067</v>
      </c>
      <c r="F9283" s="26" t="s">
        <v>16</v>
      </c>
      <c r="G9283" s="26" t="s">
        <v>14</v>
      </c>
      <c r="H9283" s="23">
        <v>0</v>
      </c>
      <c r="I9283" s="23"/>
      <c r="J9283" s="28">
        <v>0</v>
      </c>
    </row>
    <row r="9284" spans="1:10" x14ac:dyDescent="0.25">
      <c r="A9284" s="23" t="s">
        <v>16580</v>
      </c>
      <c r="B9284" s="23" t="s">
        <v>16581</v>
      </c>
      <c r="C9284" s="23" t="s">
        <v>32</v>
      </c>
      <c r="D9284" s="24">
        <v>45424.121782407405</v>
      </c>
      <c r="E9284" s="23" t="s">
        <v>16067</v>
      </c>
      <c r="F9284" s="26" t="s">
        <v>16</v>
      </c>
      <c r="G9284" s="26" t="s">
        <v>14</v>
      </c>
      <c r="H9284" s="23">
        <v>0</v>
      </c>
      <c r="I9284" s="23"/>
      <c r="J9284" s="28">
        <v>0</v>
      </c>
    </row>
    <row r="9285" spans="1:10" x14ac:dyDescent="0.25">
      <c r="A9285" s="23" t="s">
        <v>16582</v>
      </c>
      <c r="B9285" s="23" t="s">
        <v>16583</v>
      </c>
      <c r="C9285" s="23" t="s">
        <v>32</v>
      </c>
      <c r="D9285" s="24">
        <v>45424.121793981481</v>
      </c>
      <c r="E9285" s="23" t="s">
        <v>16067</v>
      </c>
      <c r="F9285" s="26" t="s">
        <v>16</v>
      </c>
      <c r="G9285" s="26" t="s">
        <v>14</v>
      </c>
      <c r="H9285" s="23">
        <v>0</v>
      </c>
      <c r="I9285" s="23"/>
      <c r="J9285" s="28">
        <v>0</v>
      </c>
    </row>
    <row r="9286" spans="1:10" x14ac:dyDescent="0.25">
      <c r="A9286" s="23" t="s">
        <v>16584</v>
      </c>
      <c r="B9286" s="23" t="s">
        <v>16585</v>
      </c>
      <c r="C9286" s="23" t="s">
        <v>32</v>
      </c>
      <c r="D9286" s="24">
        <v>45424.121793981481</v>
      </c>
      <c r="E9286" s="23" t="s">
        <v>16067</v>
      </c>
      <c r="F9286" s="26" t="s">
        <v>16</v>
      </c>
      <c r="G9286" s="26" t="s">
        <v>14</v>
      </c>
      <c r="H9286" s="23">
        <v>0</v>
      </c>
      <c r="I9286" s="23"/>
      <c r="J9286" s="28">
        <v>0</v>
      </c>
    </row>
    <row r="9287" spans="1:10" x14ac:dyDescent="0.25">
      <c r="A9287" s="23" t="s">
        <v>16586</v>
      </c>
      <c r="B9287" s="23" t="s">
        <v>16587</v>
      </c>
      <c r="C9287" s="23" t="s">
        <v>32</v>
      </c>
      <c r="D9287" s="24">
        <v>45424.121805555558</v>
      </c>
      <c r="E9287" s="23" t="s">
        <v>16067</v>
      </c>
      <c r="F9287" s="26" t="s">
        <v>16</v>
      </c>
      <c r="G9287" s="26" t="s">
        <v>14</v>
      </c>
      <c r="H9287" s="23">
        <v>0</v>
      </c>
      <c r="I9287" s="23"/>
      <c r="J9287" s="28">
        <v>0</v>
      </c>
    </row>
    <row r="9288" spans="1:10" x14ac:dyDescent="0.25">
      <c r="A9288" s="23" t="s">
        <v>16588</v>
      </c>
      <c r="B9288" s="23" t="s">
        <v>16589</v>
      </c>
      <c r="C9288" s="23" t="s">
        <v>32</v>
      </c>
      <c r="D9288" s="24">
        <v>45424.122187499997</v>
      </c>
      <c r="E9288" s="23" t="s">
        <v>16067</v>
      </c>
      <c r="F9288" s="26" t="s">
        <v>16</v>
      </c>
      <c r="G9288" s="26" t="s">
        <v>14</v>
      </c>
      <c r="H9288" s="23">
        <v>0</v>
      </c>
      <c r="I9288" s="23"/>
      <c r="J9288" s="28">
        <v>0</v>
      </c>
    </row>
    <row r="9289" spans="1:10" x14ac:dyDescent="0.25">
      <c r="A9289" s="23" t="s">
        <v>16590</v>
      </c>
      <c r="B9289" s="23" t="s">
        <v>16591</v>
      </c>
      <c r="C9289" s="23" t="s">
        <v>32</v>
      </c>
      <c r="D9289" s="24">
        <v>45424.122210648151</v>
      </c>
      <c r="E9289" s="23" t="s">
        <v>16067</v>
      </c>
      <c r="F9289" s="26" t="s">
        <v>16</v>
      </c>
      <c r="G9289" s="26" t="s">
        <v>14</v>
      </c>
      <c r="H9289" s="23">
        <v>0</v>
      </c>
      <c r="I9289" s="23"/>
      <c r="J9289" s="28">
        <v>0</v>
      </c>
    </row>
    <row r="9290" spans="1:10" x14ac:dyDescent="0.25">
      <c r="A9290" s="23" t="s">
        <v>16592</v>
      </c>
      <c r="B9290" s="23" t="s">
        <v>16593</v>
      </c>
      <c r="C9290" s="23" t="s">
        <v>32</v>
      </c>
      <c r="D9290" s="24">
        <v>45424.12222222222</v>
      </c>
      <c r="E9290" s="23" t="s">
        <v>16067</v>
      </c>
      <c r="F9290" s="26" t="s">
        <v>16</v>
      </c>
      <c r="G9290" s="26" t="s">
        <v>14</v>
      </c>
      <c r="H9290" s="23">
        <v>0</v>
      </c>
      <c r="I9290" s="23"/>
      <c r="J9290" s="28">
        <v>0</v>
      </c>
    </row>
    <row r="9291" spans="1:10" x14ac:dyDescent="0.25">
      <c r="A9291" s="23" t="s">
        <v>16594</v>
      </c>
      <c r="B9291" s="23" t="s">
        <v>16595</v>
      </c>
      <c r="C9291" s="23" t="s">
        <v>32</v>
      </c>
      <c r="D9291" s="24">
        <v>45424.122256944444</v>
      </c>
      <c r="E9291" s="23" t="s">
        <v>16067</v>
      </c>
      <c r="F9291" s="26" t="s">
        <v>16</v>
      </c>
      <c r="G9291" s="26" t="s">
        <v>14</v>
      </c>
      <c r="H9291" s="23">
        <v>0</v>
      </c>
      <c r="I9291" s="23"/>
      <c r="J9291" s="28">
        <v>0</v>
      </c>
    </row>
    <row r="9292" spans="1:10" x14ac:dyDescent="0.25">
      <c r="A9292" s="23" t="s">
        <v>16596</v>
      </c>
      <c r="B9292" s="23" t="s">
        <v>16597</v>
      </c>
      <c r="C9292" s="23" t="s">
        <v>32</v>
      </c>
      <c r="D9292" s="24">
        <v>45424.12228009259</v>
      </c>
      <c r="E9292" s="23" t="s">
        <v>16067</v>
      </c>
      <c r="F9292" s="26" t="s">
        <v>16</v>
      </c>
      <c r="G9292" s="26" t="s">
        <v>14</v>
      </c>
      <c r="H9292" s="23">
        <v>0</v>
      </c>
      <c r="I9292" s="23"/>
      <c r="J9292" s="28">
        <v>0</v>
      </c>
    </row>
    <row r="9293" spans="1:10" x14ac:dyDescent="0.25">
      <c r="A9293" s="23" t="s">
        <v>16598</v>
      </c>
      <c r="B9293" s="23" t="s">
        <v>16599</v>
      </c>
      <c r="C9293" s="23" t="s">
        <v>34</v>
      </c>
      <c r="D9293" s="24">
        <v>45424.122303240743</v>
      </c>
      <c r="E9293" s="23" t="s">
        <v>16067</v>
      </c>
      <c r="F9293" s="26" t="s">
        <v>16</v>
      </c>
      <c r="G9293" s="26" t="s">
        <v>14</v>
      </c>
      <c r="H9293" s="23">
        <v>0</v>
      </c>
      <c r="I9293" s="23"/>
      <c r="J9293" s="28">
        <v>0</v>
      </c>
    </row>
    <row r="9294" spans="1:10" x14ac:dyDescent="0.25">
      <c r="A9294" s="23" t="s">
        <v>16600</v>
      </c>
      <c r="B9294" s="23" t="s">
        <v>16601</v>
      </c>
      <c r="C9294" s="23" t="s">
        <v>32</v>
      </c>
      <c r="D9294" s="24">
        <v>45424.12232638889</v>
      </c>
      <c r="E9294" s="23" t="s">
        <v>16067</v>
      </c>
      <c r="F9294" s="26" t="s">
        <v>16</v>
      </c>
      <c r="G9294" s="26" t="s">
        <v>14</v>
      </c>
      <c r="H9294" s="23">
        <v>0</v>
      </c>
      <c r="I9294" s="23"/>
      <c r="J9294" s="28">
        <v>0</v>
      </c>
    </row>
    <row r="9295" spans="1:10" x14ac:dyDescent="0.25">
      <c r="A9295" s="23" t="s">
        <v>16602</v>
      </c>
      <c r="B9295" s="23" t="s">
        <v>16603</v>
      </c>
      <c r="C9295" s="23" t="s">
        <v>32</v>
      </c>
      <c r="D9295" s="24">
        <v>45424.122372685182</v>
      </c>
      <c r="E9295" s="23" t="s">
        <v>16067</v>
      </c>
      <c r="F9295" s="26" t="s">
        <v>16</v>
      </c>
      <c r="G9295" s="26" t="s">
        <v>14</v>
      </c>
      <c r="H9295" s="23">
        <v>0</v>
      </c>
      <c r="I9295" s="23"/>
      <c r="J9295" s="28">
        <v>0</v>
      </c>
    </row>
    <row r="9296" spans="1:10" x14ac:dyDescent="0.25">
      <c r="A9296" s="23" t="s">
        <v>13467</v>
      </c>
      <c r="B9296" s="23" t="s">
        <v>13466</v>
      </c>
      <c r="C9296" s="23" t="s">
        <v>21</v>
      </c>
      <c r="D9296" s="24">
        <v>45425</v>
      </c>
      <c r="E9296" s="23" t="s">
        <v>16067</v>
      </c>
      <c r="F9296" s="26" t="s">
        <v>19</v>
      </c>
      <c r="G9296" s="26" t="s">
        <v>13496</v>
      </c>
      <c r="H9296" s="23">
        <v>0</v>
      </c>
      <c r="I9296" s="23"/>
      <c r="J9296" s="28">
        <v>1300.78</v>
      </c>
    </row>
    <row r="9297" spans="1:10" x14ac:dyDescent="0.25">
      <c r="A9297" s="23" t="s">
        <v>13468</v>
      </c>
      <c r="B9297" s="23" t="s">
        <v>13469</v>
      </c>
      <c r="C9297" s="23" t="s">
        <v>20</v>
      </c>
      <c r="D9297" s="24">
        <v>45425</v>
      </c>
      <c r="E9297" s="23" t="s">
        <v>16067</v>
      </c>
      <c r="F9297" s="26" t="s">
        <v>19</v>
      </c>
      <c r="G9297" s="26" t="s">
        <v>13496</v>
      </c>
      <c r="H9297" s="23">
        <v>0</v>
      </c>
      <c r="I9297" s="23"/>
      <c r="J9297" s="28">
        <v>105</v>
      </c>
    </row>
    <row r="9298" spans="1:10" x14ac:dyDescent="0.25">
      <c r="A9298" s="23" t="s">
        <v>15790</v>
      </c>
      <c r="B9298" s="23" t="s">
        <v>15791</v>
      </c>
      <c r="C9298" s="23" t="s">
        <v>21</v>
      </c>
      <c r="D9298" s="24">
        <v>45425.367546296293</v>
      </c>
      <c r="E9298" s="23" t="s">
        <v>16067</v>
      </c>
      <c r="F9298" s="26" t="s">
        <v>19</v>
      </c>
      <c r="G9298" s="26" t="s">
        <v>13496</v>
      </c>
      <c r="H9298" s="23">
        <v>0</v>
      </c>
      <c r="I9298" s="23"/>
      <c r="J9298" s="28">
        <v>10</v>
      </c>
    </row>
    <row r="9299" spans="1:10" x14ac:dyDescent="0.25">
      <c r="A9299" s="23" t="s">
        <v>15790</v>
      </c>
      <c r="B9299" s="23" t="s">
        <v>15791</v>
      </c>
      <c r="C9299" s="23" t="s">
        <v>21</v>
      </c>
      <c r="D9299" s="24">
        <v>45425.38008101852</v>
      </c>
      <c r="E9299" s="23" t="s">
        <v>16067</v>
      </c>
      <c r="F9299" s="26" t="s">
        <v>19</v>
      </c>
      <c r="G9299" s="26" t="s">
        <v>13496</v>
      </c>
      <c r="H9299" s="23">
        <v>0</v>
      </c>
      <c r="I9299" s="23"/>
      <c r="J9299" s="28">
        <v>15</v>
      </c>
    </row>
    <row r="9300" spans="1:10" x14ac:dyDescent="0.25">
      <c r="A9300" s="23" t="s">
        <v>16604</v>
      </c>
      <c r="B9300" s="23" t="s">
        <v>16605</v>
      </c>
      <c r="C9300" s="23" t="s">
        <v>32</v>
      </c>
      <c r="D9300" s="24">
        <v>45425.455254629633</v>
      </c>
      <c r="E9300" s="23" t="s">
        <v>16067</v>
      </c>
      <c r="F9300" s="26" t="s">
        <v>16</v>
      </c>
      <c r="G9300" s="26" t="s">
        <v>14</v>
      </c>
      <c r="H9300" s="23">
        <v>0</v>
      </c>
      <c r="I9300" s="23"/>
      <c r="J9300" s="28">
        <v>0</v>
      </c>
    </row>
    <row r="9301" spans="1:10" x14ac:dyDescent="0.25">
      <c r="A9301" s="23" t="s">
        <v>16606</v>
      </c>
      <c r="B9301" s="23" t="s">
        <v>16607</v>
      </c>
      <c r="C9301" s="23" t="s">
        <v>32</v>
      </c>
      <c r="D9301" s="24">
        <v>45425.455405092594</v>
      </c>
      <c r="E9301" s="23" t="s">
        <v>16067</v>
      </c>
      <c r="F9301" s="26" t="s">
        <v>16</v>
      </c>
      <c r="G9301" s="26" t="s">
        <v>14</v>
      </c>
      <c r="H9301" s="23">
        <v>0</v>
      </c>
      <c r="I9301" s="23"/>
      <c r="J9301" s="28">
        <v>0</v>
      </c>
    </row>
    <row r="9302" spans="1:10" x14ac:dyDescent="0.25">
      <c r="A9302" s="23" t="s">
        <v>16604</v>
      </c>
      <c r="B9302" s="23" t="s">
        <v>16605</v>
      </c>
      <c r="C9302" s="23" t="s">
        <v>34</v>
      </c>
      <c r="D9302" s="24">
        <v>45425.455416666664</v>
      </c>
      <c r="E9302" s="23" t="s">
        <v>16067</v>
      </c>
      <c r="F9302" s="26" t="s">
        <v>16</v>
      </c>
      <c r="G9302" s="26" t="s">
        <v>14</v>
      </c>
      <c r="H9302" s="23">
        <v>0</v>
      </c>
      <c r="I9302" s="23"/>
      <c r="J9302" s="28">
        <v>0</v>
      </c>
    </row>
    <row r="9303" spans="1:10" x14ac:dyDescent="0.25">
      <c r="A9303" s="23" t="s">
        <v>7322</v>
      </c>
      <c r="B9303" s="23" t="s">
        <v>7323</v>
      </c>
      <c r="C9303" s="23" t="s">
        <v>34</v>
      </c>
      <c r="D9303" s="24">
        <v>45425.455555555556</v>
      </c>
      <c r="E9303" s="23" t="s">
        <v>16067</v>
      </c>
      <c r="F9303" s="26" t="s">
        <v>16</v>
      </c>
      <c r="G9303" s="26" t="s">
        <v>14</v>
      </c>
      <c r="H9303" s="23">
        <v>0</v>
      </c>
      <c r="I9303" s="23"/>
      <c r="J9303" s="28">
        <v>0</v>
      </c>
    </row>
    <row r="9304" spans="1:10" x14ac:dyDescent="0.25">
      <c r="A9304" s="23" t="s">
        <v>16608</v>
      </c>
      <c r="B9304" s="23" t="s">
        <v>16609</v>
      </c>
      <c r="C9304" s="23" t="s">
        <v>32</v>
      </c>
      <c r="D9304" s="24">
        <v>45425.455694444441</v>
      </c>
      <c r="E9304" s="23" t="s">
        <v>16067</v>
      </c>
      <c r="F9304" s="26" t="s">
        <v>16</v>
      </c>
      <c r="G9304" s="26" t="s">
        <v>14</v>
      </c>
      <c r="H9304" s="23">
        <v>0</v>
      </c>
      <c r="I9304" s="23"/>
      <c r="J9304" s="28">
        <v>0</v>
      </c>
    </row>
    <row r="9305" spans="1:10" x14ac:dyDescent="0.25">
      <c r="A9305" s="23" t="s">
        <v>16610</v>
      </c>
      <c r="B9305" s="23" t="s">
        <v>16611</v>
      </c>
      <c r="C9305" s="23" t="s">
        <v>34</v>
      </c>
      <c r="D9305" s="24">
        <v>45425.467557870368</v>
      </c>
      <c r="E9305" s="23" t="s">
        <v>16067</v>
      </c>
      <c r="F9305" s="26" t="s">
        <v>16</v>
      </c>
      <c r="G9305" s="26" t="s">
        <v>13496</v>
      </c>
      <c r="H9305" s="23">
        <v>0</v>
      </c>
      <c r="I9305" s="23"/>
      <c r="J9305" s="28">
        <v>0</v>
      </c>
    </row>
    <row r="9306" spans="1:10" x14ac:dyDescent="0.25">
      <c r="A9306" s="23" t="s">
        <v>956</v>
      </c>
      <c r="B9306" s="23" t="s">
        <v>957</v>
      </c>
      <c r="C9306" s="23" t="s">
        <v>21</v>
      </c>
      <c r="D9306" s="24">
        <v>45425.498923611114</v>
      </c>
      <c r="E9306" s="23" t="s">
        <v>16067</v>
      </c>
      <c r="F9306" s="26" t="s">
        <v>19</v>
      </c>
      <c r="G9306" s="26" t="s">
        <v>13496</v>
      </c>
      <c r="H9306" s="23">
        <v>0</v>
      </c>
      <c r="I9306" s="23"/>
      <c r="J9306" s="28">
        <v>35</v>
      </c>
    </row>
    <row r="9307" spans="1:10" x14ac:dyDescent="0.25">
      <c r="A9307" s="23" t="s">
        <v>956</v>
      </c>
      <c r="B9307" s="23" t="s">
        <v>957</v>
      </c>
      <c r="C9307" s="23" t="s">
        <v>21</v>
      </c>
      <c r="D9307" s="24">
        <v>45425.620983796296</v>
      </c>
      <c r="E9307" s="23" t="s">
        <v>16067</v>
      </c>
      <c r="F9307" s="26" t="s">
        <v>19</v>
      </c>
      <c r="G9307" s="26" t="s">
        <v>13496</v>
      </c>
      <c r="H9307" s="23">
        <v>0</v>
      </c>
      <c r="I9307" s="23"/>
      <c r="J9307" s="28">
        <v>13.5</v>
      </c>
    </row>
    <row r="9308" spans="1:10" x14ac:dyDescent="0.25">
      <c r="A9308" s="23" t="s">
        <v>956</v>
      </c>
      <c r="B9308" s="23" t="s">
        <v>957</v>
      </c>
      <c r="C9308" s="23" t="s">
        <v>21</v>
      </c>
      <c r="D9308" s="24">
        <v>45425.623495370368</v>
      </c>
      <c r="E9308" s="23" t="s">
        <v>16067</v>
      </c>
      <c r="F9308" s="26" t="s">
        <v>19</v>
      </c>
      <c r="G9308" s="26" t="s">
        <v>13496</v>
      </c>
      <c r="H9308" s="23">
        <v>0</v>
      </c>
      <c r="I9308" s="23"/>
      <c r="J9308" s="28">
        <v>18.39</v>
      </c>
    </row>
    <row r="9309" spans="1:10" x14ac:dyDescent="0.25">
      <c r="A9309" s="23" t="s">
        <v>16612</v>
      </c>
      <c r="B9309" s="23" t="s">
        <v>16613</v>
      </c>
      <c r="C9309" s="23" t="s">
        <v>34</v>
      </c>
      <c r="D9309" s="24">
        <v>45425.681620370371</v>
      </c>
      <c r="E9309" s="23" t="s">
        <v>16067</v>
      </c>
      <c r="F9309" s="26" t="s">
        <v>16</v>
      </c>
      <c r="G9309" s="26" t="s">
        <v>13496</v>
      </c>
      <c r="H9309" s="23">
        <v>0</v>
      </c>
      <c r="I9309" s="23"/>
      <c r="J9309" s="28">
        <v>0</v>
      </c>
    </row>
    <row r="9310" spans="1:10" x14ac:dyDescent="0.25">
      <c r="A9310" s="23" t="s">
        <v>956</v>
      </c>
      <c r="B9310" s="23" t="s">
        <v>957</v>
      </c>
      <c r="C9310" s="23" t="s">
        <v>21</v>
      </c>
      <c r="D9310" s="24">
        <v>45425.695416666669</v>
      </c>
      <c r="E9310" s="23" t="s">
        <v>16067</v>
      </c>
      <c r="F9310" s="26" t="s">
        <v>19</v>
      </c>
      <c r="G9310" s="26" t="s">
        <v>13496</v>
      </c>
      <c r="H9310" s="23">
        <v>0</v>
      </c>
      <c r="I9310" s="23"/>
      <c r="J9310" s="28">
        <v>6330.24</v>
      </c>
    </row>
    <row r="9311" spans="1:10" x14ac:dyDescent="0.25">
      <c r="A9311" s="23" t="s">
        <v>15790</v>
      </c>
      <c r="B9311" s="23" t="s">
        <v>15791</v>
      </c>
      <c r="C9311" s="23" t="s">
        <v>21</v>
      </c>
      <c r="D9311" s="24">
        <v>45425.697199074071</v>
      </c>
      <c r="E9311" s="23" t="s">
        <v>16067</v>
      </c>
      <c r="F9311" s="26" t="s">
        <v>19</v>
      </c>
      <c r="G9311" s="26" t="s">
        <v>13496</v>
      </c>
      <c r="H9311" s="23">
        <v>0</v>
      </c>
      <c r="I9311" s="23"/>
      <c r="J9311" s="28">
        <v>19565</v>
      </c>
    </row>
    <row r="9312" spans="1:10" x14ac:dyDescent="0.25">
      <c r="A9312" s="23" t="s">
        <v>15566</v>
      </c>
      <c r="B9312" s="23" t="s">
        <v>15567</v>
      </c>
      <c r="C9312" s="23" t="s">
        <v>18</v>
      </c>
      <c r="D9312" s="24">
        <v>45425.900104166663</v>
      </c>
      <c r="E9312" s="23" t="s">
        <v>16067</v>
      </c>
      <c r="F9312" s="26" t="s">
        <v>16</v>
      </c>
      <c r="G9312" s="26" t="s">
        <v>14</v>
      </c>
      <c r="H9312" s="23">
        <v>0</v>
      </c>
      <c r="I9312" s="23"/>
      <c r="J9312" s="28">
        <v>186.61</v>
      </c>
    </row>
    <row r="9313" spans="1:10" x14ac:dyDescent="0.25">
      <c r="A9313" s="23" t="s">
        <v>15924</v>
      </c>
      <c r="B9313" s="23" t="s">
        <v>15925</v>
      </c>
      <c r="C9313" s="23" t="s">
        <v>18</v>
      </c>
      <c r="D9313" s="24">
        <v>45425.933483796296</v>
      </c>
      <c r="E9313" s="23" t="s">
        <v>16067</v>
      </c>
      <c r="F9313" s="26" t="s">
        <v>16</v>
      </c>
      <c r="G9313" s="26" t="s">
        <v>14</v>
      </c>
      <c r="H9313" s="23">
        <v>0</v>
      </c>
      <c r="I9313" s="23"/>
      <c r="J9313" s="28">
        <v>186.61</v>
      </c>
    </row>
    <row r="9314" spans="1:10" x14ac:dyDescent="0.25">
      <c r="A9314" s="23" t="s">
        <v>13467</v>
      </c>
      <c r="B9314" s="23" t="s">
        <v>13466</v>
      </c>
      <c r="C9314" s="23" t="s">
        <v>21</v>
      </c>
      <c r="D9314" s="24">
        <v>45426</v>
      </c>
      <c r="E9314" s="23" t="s">
        <v>16067</v>
      </c>
      <c r="F9314" s="26" t="s">
        <v>19</v>
      </c>
      <c r="G9314" s="26" t="s">
        <v>13496</v>
      </c>
      <c r="H9314" s="23">
        <v>0</v>
      </c>
      <c r="I9314" s="23"/>
      <c r="J9314" s="28">
        <v>6934.82</v>
      </c>
    </row>
    <row r="9315" spans="1:10" x14ac:dyDescent="0.25">
      <c r="A9315" s="23" t="s">
        <v>13482</v>
      </c>
      <c r="B9315" s="23" t="s">
        <v>13481</v>
      </c>
      <c r="C9315" s="23" t="s">
        <v>21</v>
      </c>
      <c r="D9315" s="24">
        <v>45426</v>
      </c>
      <c r="E9315" s="23" t="s">
        <v>16067</v>
      </c>
      <c r="F9315" s="26" t="s">
        <v>19</v>
      </c>
      <c r="G9315" s="26" t="s">
        <v>13496</v>
      </c>
      <c r="H9315" s="23">
        <v>0</v>
      </c>
      <c r="I9315" s="23"/>
      <c r="J9315" s="28">
        <v>192.14</v>
      </c>
    </row>
    <row r="9316" spans="1:10" x14ac:dyDescent="0.25">
      <c r="A9316" s="23" t="s">
        <v>13483</v>
      </c>
      <c r="B9316" s="23" t="s">
        <v>13481</v>
      </c>
      <c r="C9316" s="23" t="s">
        <v>21</v>
      </c>
      <c r="D9316" s="24">
        <v>45426</v>
      </c>
      <c r="E9316" s="23" t="s">
        <v>16067</v>
      </c>
      <c r="F9316" s="26" t="s">
        <v>19</v>
      </c>
      <c r="G9316" s="26" t="s">
        <v>13496</v>
      </c>
      <c r="H9316" s="23">
        <v>0</v>
      </c>
      <c r="I9316" s="23"/>
      <c r="J9316" s="28">
        <v>60.06</v>
      </c>
    </row>
    <row r="9317" spans="1:10" x14ac:dyDescent="0.25">
      <c r="A9317" s="23" t="s">
        <v>13490</v>
      </c>
      <c r="B9317" s="23" t="s">
        <v>13491</v>
      </c>
      <c r="C9317" s="23" t="s">
        <v>20</v>
      </c>
      <c r="D9317" s="24">
        <v>45426</v>
      </c>
      <c r="E9317" s="23" t="s">
        <v>16067</v>
      </c>
      <c r="F9317" s="26" t="s">
        <v>19</v>
      </c>
      <c r="G9317" s="26" t="s">
        <v>13496</v>
      </c>
      <c r="H9317" s="23">
        <v>0</v>
      </c>
      <c r="I9317" s="23"/>
      <c r="J9317" s="28">
        <v>14.71</v>
      </c>
    </row>
    <row r="9318" spans="1:10" x14ac:dyDescent="0.25">
      <c r="A9318" s="23" t="s">
        <v>16614</v>
      </c>
      <c r="B9318" s="23" t="s">
        <v>16615</v>
      </c>
      <c r="C9318" s="23" t="s">
        <v>32</v>
      </c>
      <c r="D9318" s="24">
        <v>45426.098425925928</v>
      </c>
      <c r="E9318" s="23" t="s">
        <v>16067</v>
      </c>
      <c r="F9318" s="26" t="s">
        <v>16</v>
      </c>
      <c r="G9318" s="26" t="s">
        <v>14</v>
      </c>
      <c r="H9318" s="23">
        <v>0</v>
      </c>
      <c r="I9318" s="23"/>
      <c r="J9318" s="28">
        <v>0</v>
      </c>
    </row>
    <row r="9319" spans="1:10" x14ac:dyDescent="0.25">
      <c r="A9319" s="23" t="s">
        <v>16616</v>
      </c>
      <c r="B9319" s="23" t="s">
        <v>16617</v>
      </c>
      <c r="C9319" s="23" t="s">
        <v>32</v>
      </c>
      <c r="D9319" s="24">
        <v>45426.098460648151</v>
      </c>
      <c r="E9319" s="23" t="s">
        <v>16067</v>
      </c>
      <c r="F9319" s="26" t="s">
        <v>16</v>
      </c>
      <c r="G9319" s="26" t="s">
        <v>14</v>
      </c>
      <c r="H9319" s="23">
        <v>0</v>
      </c>
      <c r="I9319" s="23"/>
      <c r="J9319" s="28">
        <v>0</v>
      </c>
    </row>
    <row r="9320" spans="1:10" x14ac:dyDescent="0.25">
      <c r="A9320" s="23" t="s">
        <v>16618</v>
      </c>
      <c r="B9320" s="23" t="s">
        <v>16619</v>
      </c>
      <c r="C9320" s="23" t="s">
        <v>32</v>
      </c>
      <c r="D9320" s="24">
        <v>45426.098495370374</v>
      </c>
      <c r="E9320" s="23" t="s">
        <v>16067</v>
      </c>
      <c r="F9320" s="26" t="s">
        <v>16</v>
      </c>
      <c r="G9320" s="26" t="s">
        <v>14</v>
      </c>
      <c r="H9320" s="23">
        <v>0</v>
      </c>
      <c r="I9320" s="23"/>
      <c r="J9320" s="28">
        <v>0</v>
      </c>
    </row>
    <row r="9321" spans="1:10" x14ac:dyDescent="0.25">
      <c r="A9321" s="23" t="s">
        <v>16620</v>
      </c>
      <c r="B9321" s="23" t="s">
        <v>16621</v>
      </c>
      <c r="C9321" s="23" t="s">
        <v>32</v>
      </c>
      <c r="D9321" s="24">
        <v>45426.098495370374</v>
      </c>
      <c r="E9321" s="23" t="s">
        <v>16067</v>
      </c>
      <c r="F9321" s="26" t="s">
        <v>16</v>
      </c>
      <c r="G9321" s="26" t="s">
        <v>14</v>
      </c>
      <c r="H9321" s="23">
        <v>0</v>
      </c>
      <c r="I9321" s="23"/>
      <c r="J9321" s="28">
        <v>0</v>
      </c>
    </row>
    <row r="9322" spans="1:10" x14ac:dyDescent="0.25">
      <c r="A9322" s="23" t="s">
        <v>16622</v>
      </c>
      <c r="B9322" s="23" t="s">
        <v>16623</v>
      </c>
      <c r="C9322" s="23" t="s">
        <v>34</v>
      </c>
      <c r="D9322" s="24">
        <v>45426.098541666666</v>
      </c>
      <c r="E9322" s="23" t="s">
        <v>16067</v>
      </c>
      <c r="F9322" s="26" t="s">
        <v>16</v>
      </c>
      <c r="G9322" s="26" t="s">
        <v>14</v>
      </c>
      <c r="H9322" s="23">
        <v>0</v>
      </c>
      <c r="I9322" s="23"/>
      <c r="J9322" s="28">
        <v>0</v>
      </c>
    </row>
    <row r="9323" spans="1:10" x14ac:dyDescent="0.25">
      <c r="A9323" s="23" t="s">
        <v>3999</v>
      </c>
      <c r="B9323" s="23" t="s">
        <v>4000</v>
      </c>
      <c r="C9323" s="23" t="s">
        <v>34</v>
      </c>
      <c r="D9323" s="24">
        <v>45426.098553240743</v>
      </c>
      <c r="E9323" s="23" t="s">
        <v>16067</v>
      </c>
      <c r="F9323" s="26" t="s">
        <v>16</v>
      </c>
      <c r="G9323" s="26" t="s">
        <v>14</v>
      </c>
      <c r="H9323" s="23">
        <v>0</v>
      </c>
      <c r="I9323" s="23"/>
      <c r="J9323" s="28">
        <v>0</v>
      </c>
    </row>
    <row r="9324" spans="1:10" x14ac:dyDescent="0.25">
      <c r="A9324" s="23" t="s">
        <v>16624</v>
      </c>
      <c r="B9324" s="23" t="s">
        <v>16625</v>
      </c>
      <c r="C9324" s="23" t="s">
        <v>34</v>
      </c>
      <c r="D9324" s="24">
        <v>45426.098564814813</v>
      </c>
      <c r="E9324" s="23" t="s">
        <v>16067</v>
      </c>
      <c r="F9324" s="26" t="s">
        <v>16</v>
      </c>
      <c r="G9324" s="26" t="s">
        <v>14</v>
      </c>
      <c r="H9324" s="23">
        <v>0</v>
      </c>
      <c r="I9324" s="23"/>
      <c r="J9324" s="28">
        <v>0</v>
      </c>
    </row>
    <row r="9325" spans="1:10" x14ac:dyDescent="0.25">
      <c r="A9325" s="23" t="s">
        <v>16626</v>
      </c>
      <c r="B9325" s="23" t="s">
        <v>16627</v>
      </c>
      <c r="C9325" s="23" t="s">
        <v>32</v>
      </c>
      <c r="D9325" s="24">
        <v>45426.302337962959</v>
      </c>
      <c r="E9325" s="23" t="s">
        <v>16067</v>
      </c>
      <c r="F9325" s="26" t="s">
        <v>16</v>
      </c>
      <c r="G9325" s="26" t="s">
        <v>14</v>
      </c>
      <c r="H9325" s="23">
        <v>0</v>
      </c>
      <c r="I9325" s="23"/>
      <c r="J9325" s="28">
        <v>0</v>
      </c>
    </row>
    <row r="9326" spans="1:10" x14ac:dyDescent="0.25">
      <c r="A9326" s="23" t="s">
        <v>16628</v>
      </c>
      <c r="B9326" s="23" t="s">
        <v>16629</v>
      </c>
      <c r="C9326" s="23" t="s">
        <v>32</v>
      </c>
      <c r="D9326" s="24">
        <v>45426.302349537036</v>
      </c>
      <c r="E9326" s="23" t="s">
        <v>16067</v>
      </c>
      <c r="F9326" s="26" t="s">
        <v>16</v>
      </c>
      <c r="G9326" s="26" t="s">
        <v>14</v>
      </c>
      <c r="H9326" s="23">
        <v>0</v>
      </c>
      <c r="I9326" s="23"/>
      <c r="J9326" s="28">
        <v>0</v>
      </c>
    </row>
    <row r="9327" spans="1:10" x14ac:dyDescent="0.25">
      <c r="A9327" s="23" t="s">
        <v>6077</v>
      </c>
      <c r="B9327" s="23" t="s">
        <v>6078</v>
      </c>
      <c r="C9327" s="23" t="s">
        <v>34</v>
      </c>
      <c r="D9327" s="24">
        <v>45426.302534722221</v>
      </c>
      <c r="E9327" s="23" t="s">
        <v>16067</v>
      </c>
      <c r="F9327" s="26" t="s">
        <v>16</v>
      </c>
      <c r="G9327" s="26" t="s">
        <v>14</v>
      </c>
      <c r="H9327" s="23">
        <v>0</v>
      </c>
      <c r="I9327" s="23"/>
      <c r="J9327" s="28">
        <v>0</v>
      </c>
    </row>
    <row r="9328" spans="1:10" x14ac:dyDescent="0.25">
      <c r="A9328" s="23" t="s">
        <v>16630</v>
      </c>
      <c r="B9328" s="23" t="s">
        <v>16631</v>
      </c>
      <c r="C9328" s="23" t="s">
        <v>32</v>
      </c>
      <c r="D9328" s="24">
        <v>45426.302581018521</v>
      </c>
      <c r="E9328" s="23" t="s">
        <v>16067</v>
      </c>
      <c r="F9328" s="26" t="s">
        <v>16</v>
      </c>
      <c r="G9328" s="26" t="s">
        <v>14</v>
      </c>
      <c r="H9328" s="23">
        <v>0</v>
      </c>
      <c r="I9328" s="23"/>
      <c r="J9328" s="28">
        <v>0</v>
      </c>
    </row>
    <row r="9329" spans="1:10" x14ac:dyDescent="0.25">
      <c r="A9329" s="23" t="s">
        <v>16632</v>
      </c>
      <c r="B9329" s="23" t="s">
        <v>16633</v>
      </c>
      <c r="C9329" s="23" t="s">
        <v>32</v>
      </c>
      <c r="D9329" s="24">
        <v>45426.302662037036</v>
      </c>
      <c r="E9329" s="23" t="s">
        <v>16067</v>
      </c>
      <c r="F9329" s="26" t="s">
        <v>16</v>
      </c>
      <c r="G9329" s="26" t="s">
        <v>14</v>
      </c>
      <c r="H9329" s="23">
        <v>0</v>
      </c>
      <c r="I9329" s="23"/>
      <c r="J9329" s="28">
        <v>0</v>
      </c>
    </row>
    <row r="9330" spans="1:10" x14ac:dyDescent="0.25">
      <c r="A9330" s="23" t="s">
        <v>16634</v>
      </c>
      <c r="B9330" s="23" t="s">
        <v>16635</v>
      </c>
      <c r="C9330" s="23" t="s">
        <v>32</v>
      </c>
      <c r="D9330" s="24">
        <v>45426.302673611113</v>
      </c>
      <c r="E9330" s="23" t="s">
        <v>16067</v>
      </c>
      <c r="F9330" s="26" t="s">
        <v>16</v>
      </c>
      <c r="G9330" s="26" t="s">
        <v>14</v>
      </c>
      <c r="H9330" s="23">
        <v>0</v>
      </c>
      <c r="I9330" s="23"/>
      <c r="J9330" s="28">
        <v>0</v>
      </c>
    </row>
    <row r="9331" spans="1:10" x14ac:dyDescent="0.25">
      <c r="A9331" s="23" t="s">
        <v>16636</v>
      </c>
      <c r="B9331" s="23" t="s">
        <v>16637</v>
      </c>
      <c r="C9331" s="23" t="s">
        <v>32</v>
      </c>
      <c r="D9331" s="24">
        <v>45426.302719907406</v>
      </c>
      <c r="E9331" s="23" t="s">
        <v>16067</v>
      </c>
      <c r="F9331" s="26" t="s">
        <v>16</v>
      </c>
      <c r="G9331" s="26" t="s">
        <v>14</v>
      </c>
      <c r="H9331" s="23">
        <v>0</v>
      </c>
      <c r="I9331" s="23"/>
      <c r="J9331" s="28">
        <v>0</v>
      </c>
    </row>
    <row r="9332" spans="1:10" x14ac:dyDescent="0.25">
      <c r="A9332" s="23" t="s">
        <v>16314</v>
      </c>
      <c r="B9332" s="23" t="s">
        <v>16315</v>
      </c>
      <c r="C9332" s="23" t="s">
        <v>34</v>
      </c>
      <c r="D9332" s="24">
        <v>45426.302881944444</v>
      </c>
      <c r="E9332" s="23" t="s">
        <v>16067</v>
      </c>
      <c r="F9332" s="26" t="s">
        <v>16</v>
      </c>
      <c r="G9332" s="26" t="s">
        <v>14</v>
      </c>
      <c r="H9332" s="23">
        <v>0</v>
      </c>
      <c r="I9332" s="23"/>
      <c r="J9332" s="28">
        <v>0</v>
      </c>
    </row>
    <row r="9333" spans="1:10" x14ac:dyDescent="0.25">
      <c r="A9333" s="23" t="s">
        <v>16604</v>
      </c>
      <c r="B9333" s="23" t="s">
        <v>16605</v>
      </c>
      <c r="C9333" s="23" t="s">
        <v>34</v>
      </c>
      <c r="D9333" s="24">
        <v>45426.302881944444</v>
      </c>
      <c r="E9333" s="23" t="s">
        <v>16067</v>
      </c>
      <c r="F9333" s="26" t="s">
        <v>16</v>
      </c>
      <c r="G9333" s="26" t="s">
        <v>14</v>
      </c>
      <c r="H9333" s="23">
        <v>0</v>
      </c>
      <c r="I9333" s="23"/>
      <c r="J9333" s="28">
        <v>0</v>
      </c>
    </row>
    <row r="9334" spans="1:10" x14ac:dyDescent="0.25">
      <c r="A9334" s="23" t="s">
        <v>16638</v>
      </c>
      <c r="B9334" s="23" t="s">
        <v>16639</v>
      </c>
      <c r="C9334" s="23" t="s">
        <v>34</v>
      </c>
      <c r="D9334" s="24">
        <v>45426.302916666667</v>
      </c>
      <c r="E9334" s="23" t="s">
        <v>16067</v>
      </c>
      <c r="F9334" s="26" t="s">
        <v>16</v>
      </c>
      <c r="G9334" s="26" t="s">
        <v>14</v>
      </c>
      <c r="H9334" s="23">
        <v>0</v>
      </c>
      <c r="I9334" s="23"/>
      <c r="J9334" s="28">
        <v>0</v>
      </c>
    </row>
    <row r="9335" spans="1:10" x14ac:dyDescent="0.25">
      <c r="A9335" s="23" t="s">
        <v>4143</v>
      </c>
      <c r="B9335" s="23" t="s">
        <v>4144</v>
      </c>
      <c r="C9335" s="23" t="s">
        <v>34</v>
      </c>
      <c r="D9335" s="24">
        <v>45426.302928240744</v>
      </c>
      <c r="E9335" s="23" t="s">
        <v>16067</v>
      </c>
      <c r="F9335" s="26" t="s">
        <v>16</v>
      </c>
      <c r="G9335" s="26" t="s">
        <v>14</v>
      </c>
      <c r="H9335" s="23">
        <v>0</v>
      </c>
      <c r="I9335" s="23"/>
      <c r="J9335" s="28">
        <v>0</v>
      </c>
    </row>
    <row r="9336" spans="1:10" x14ac:dyDescent="0.25">
      <c r="A9336" s="23" t="s">
        <v>16640</v>
      </c>
      <c r="B9336" s="23" t="s">
        <v>16641</v>
      </c>
      <c r="C9336" s="23" t="s">
        <v>32</v>
      </c>
      <c r="D9336" s="24">
        <v>45426.455104166664</v>
      </c>
      <c r="E9336" s="23" t="s">
        <v>16067</v>
      </c>
      <c r="F9336" s="26" t="s">
        <v>16</v>
      </c>
      <c r="G9336" s="26" t="s">
        <v>14</v>
      </c>
      <c r="H9336" s="23">
        <v>0</v>
      </c>
      <c r="I9336" s="23"/>
      <c r="J9336" s="28">
        <v>0</v>
      </c>
    </row>
    <row r="9337" spans="1:10" x14ac:dyDescent="0.25">
      <c r="A9337" s="23" t="s">
        <v>16642</v>
      </c>
      <c r="B9337" s="23" t="s">
        <v>16643</v>
      </c>
      <c r="C9337" s="23" t="s">
        <v>32</v>
      </c>
      <c r="D9337" s="24">
        <v>45426.455138888887</v>
      </c>
      <c r="E9337" s="23" t="s">
        <v>16067</v>
      </c>
      <c r="F9337" s="26" t="s">
        <v>16</v>
      </c>
      <c r="G9337" s="26" t="s">
        <v>14</v>
      </c>
      <c r="H9337" s="23">
        <v>0</v>
      </c>
      <c r="I9337" s="23"/>
      <c r="J9337" s="28">
        <v>0</v>
      </c>
    </row>
    <row r="9338" spans="1:10" x14ac:dyDescent="0.25">
      <c r="A9338" s="23" t="s">
        <v>16644</v>
      </c>
      <c r="B9338" s="23" t="s">
        <v>16645</v>
      </c>
      <c r="C9338" s="23" t="s">
        <v>32</v>
      </c>
      <c r="D9338" s="24">
        <v>45426.455138888887</v>
      </c>
      <c r="E9338" s="23" t="s">
        <v>16067</v>
      </c>
      <c r="F9338" s="26" t="s">
        <v>16</v>
      </c>
      <c r="G9338" s="26" t="s">
        <v>14</v>
      </c>
      <c r="H9338" s="23">
        <v>0</v>
      </c>
      <c r="I9338" s="23"/>
      <c r="J9338" s="28">
        <v>0</v>
      </c>
    </row>
    <row r="9339" spans="1:10" x14ac:dyDescent="0.25">
      <c r="A9339" s="23" t="s">
        <v>16646</v>
      </c>
      <c r="B9339" s="23" t="s">
        <v>16647</v>
      </c>
      <c r="C9339" s="23" t="s">
        <v>32</v>
      </c>
      <c r="D9339" s="24">
        <v>45426.455150462964</v>
      </c>
      <c r="E9339" s="23" t="s">
        <v>16067</v>
      </c>
      <c r="F9339" s="26" t="s">
        <v>16</v>
      </c>
      <c r="G9339" s="26" t="s">
        <v>14</v>
      </c>
      <c r="H9339" s="23">
        <v>0</v>
      </c>
      <c r="I9339" s="23"/>
      <c r="J9339" s="28">
        <v>0</v>
      </c>
    </row>
    <row r="9340" spans="1:10" x14ac:dyDescent="0.25">
      <c r="A9340" s="23" t="s">
        <v>16648</v>
      </c>
      <c r="B9340" s="23" t="s">
        <v>16649</v>
      </c>
      <c r="C9340" s="23" t="s">
        <v>32</v>
      </c>
      <c r="D9340" s="24">
        <v>45426.45516203704</v>
      </c>
      <c r="E9340" s="23" t="s">
        <v>16067</v>
      </c>
      <c r="F9340" s="26" t="s">
        <v>16</v>
      </c>
      <c r="G9340" s="26" t="s">
        <v>14</v>
      </c>
      <c r="H9340" s="23">
        <v>0</v>
      </c>
      <c r="I9340" s="23"/>
      <c r="J9340" s="28">
        <v>0</v>
      </c>
    </row>
    <row r="9341" spans="1:10" x14ac:dyDescent="0.25">
      <c r="A9341" s="23" t="s">
        <v>16650</v>
      </c>
      <c r="B9341" s="23" t="s">
        <v>16651</v>
      </c>
      <c r="C9341" s="23" t="s">
        <v>32</v>
      </c>
      <c r="D9341" s="24">
        <v>45426.455196759256</v>
      </c>
      <c r="E9341" s="23" t="s">
        <v>16067</v>
      </c>
      <c r="F9341" s="26" t="s">
        <v>16</v>
      </c>
      <c r="G9341" s="26" t="s">
        <v>14</v>
      </c>
      <c r="H9341" s="23">
        <v>0</v>
      </c>
      <c r="I9341" s="23"/>
      <c r="J9341" s="28">
        <v>0</v>
      </c>
    </row>
    <row r="9342" spans="1:10" x14ac:dyDescent="0.25">
      <c r="A9342" s="23" t="s">
        <v>16652</v>
      </c>
      <c r="B9342" s="23" t="s">
        <v>16653</v>
      </c>
      <c r="C9342" s="23" t="s">
        <v>32</v>
      </c>
      <c r="D9342" s="24">
        <v>45426.455243055556</v>
      </c>
      <c r="E9342" s="23" t="s">
        <v>16067</v>
      </c>
      <c r="F9342" s="26" t="s">
        <v>16</v>
      </c>
      <c r="G9342" s="26" t="s">
        <v>14</v>
      </c>
      <c r="H9342" s="23">
        <v>0</v>
      </c>
      <c r="I9342" s="23"/>
      <c r="J9342" s="28">
        <v>0</v>
      </c>
    </row>
    <row r="9343" spans="1:10" x14ac:dyDescent="0.25">
      <c r="A9343" s="23" t="s">
        <v>16654</v>
      </c>
      <c r="B9343" s="23" t="s">
        <v>16655</v>
      </c>
      <c r="C9343" s="23" t="s">
        <v>32</v>
      </c>
      <c r="D9343" s="24">
        <v>45426.455243055556</v>
      </c>
      <c r="E9343" s="23" t="s">
        <v>16067</v>
      </c>
      <c r="F9343" s="26" t="s">
        <v>16</v>
      </c>
      <c r="G9343" s="26" t="s">
        <v>14</v>
      </c>
      <c r="H9343" s="23">
        <v>0</v>
      </c>
      <c r="I9343" s="23"/>
      <c r="J9343" s="28">
        <v>0</v>
      </c>
    </row>
    <row r="9344" spans="1:10" x14ac:dyDescent="0.25">
      <c r="A9344" s="23" t="s">
        <v>16656</v>
      </c>
      <c r="B9344" s="23" t="s">
        <v>16657</v>
      </c>
      <c r="C9344" s="23" t="s">
        <v>34</v>
      </c>
      <c r="D9344" s="24">
        <v>45426.455254629633</v>
      </c>
      <c r="E9344" s="23" t="s">
        <v>16067</v>
      </c>
      <c r="F9344" s="26" t="s">
        <v>16</v>
      </c>
      <c r="G9344" s="26" t="s">
        <v>14</v>
      </c>
      <c r="H9344" s="23">
        <v>0</v>
      </c>
      <c r="I9344" s="23"/>
      <c r="J9344" s="28">
        <v>0</v>
      </c>
    </row>
    <row r="9345" spans="1:10" x14ac:dyDescent="0.25">
      <c r="A9345" s="23" t="s">
        <v>16658</v>
      </c>
      <c r="B9345" s="23" t="s">
        <v>16659</v>
      </c>
      <c r="C9345" s="23" t="s">
        <v>32</v>
      </c>
      <c r="D9345" s="24">
        <v>45426.455300925925</v>
      </c>
      <c r="E9345" s="23" t="s">
        <v>16067</v>
      </c>
      <c r="F9345" s="26" t="s">
        <v>16</v>
      </c>
      <c r="G9345" s="26" t="s">
        <v>14</v>
      </c>
      <c r="H9345" s="23">
        <v>0</v>
      </c>
      <c r="I9345" s="23"/>
      <c r="J9345" s="28">
        <v>0</v>
      </c>
    </row>
    <row r="9346" spans="1:10" x14ac:dyDescent="0.25">
      <c r="A9346" s="23" t="s">
        <v>16660</v>
      </c>
      <c r="B9346" s="23" t="s">
        <v>16661</v>
      </c>
      <c r="C9346" s="23" t="s">
        <v>34</v>
      </c>
      <c r="D9346" s="24">
        <v>45426.455312500002</v>
      </c>
      <c r="E9346" s="23" t="s">
        <v>16067</v>
      </c>
      <c r="F9346" s="26" t="s">
        <v>16</v>
      </c>
      <c r="G9346" s="26" t="s">
        <v>14</v>
      </c>
      <c r="H9346" s="23">
        <v>0</v>
      </c>
      <c r="I9346" s="23"/>
      <c r="J9346" s="28">
        <v>0</v>
      </c>
    </row>
    <row r="9347" spans="1:10" x14ac:dyDescent="0.25">
      <c r="A9347" s="23" t="s">
        <v>16662</v>
      </c>
      <c r="B9347" s="23" t="s">
        <v>16663</v>
      </c>
      <c r="C9347" s="23" t="s">
        <v>32</v>
      </c>
      <c r="D9347" s="24">
        <v>45426.455324074072</v>
      </c>
      <c r="E9347" s="23" t="s">
        <v>16067</v>
      </c>
      <c r="F9347" s="26" t="s">
        <v>16</v>
      </c>
      <c r="G9347" s="26" t="s">
        <v>14</v>
      </c>
      <c r="H9347" s="23">
        <v>0</v>
      </c>
      <c r="I9347" s="23"/>
      <c r="J9347" s="28">
        <v>0</v>
      </c>
    </row>
    <row r="9348" spans="1:10" x14ac:dyDescent="0.25">
      <c r="A9348" s="23" t="s">
        <v>16664</v>
      </c>
      <c r="B9348" s="23" t="s">
        <v>16665</v>
      </c>
      <c r="C9348" s="23" t="s">
        <v>32</v>
      </c>
      <c r="D9348" s="24">
        <v>45426.455335648148</v>
      </c>
      <c r="E9348" s="23" t="s">
        <v>16067</v>
      </c>
      <c r="F9348" s="26" t="s">
        <v>16</v>
      </c>
      <c r="G9348" s="26" t="s">
        <v>14</v>
      </c>
      <c r="H9348" s="23">
        <v>0</v>
      </c>
      <c r="I9348" s="23"/>
      <c r="J9348" s="28">
        <v>0</v>
      </c>
    </row>
    <row r="9349" spans="1:10" x14ac:dyDescent="0.25">
      <c r="A9349" s="23" t="s">
        <v>16666</v>
      </c>
      <c r="B9349" s="23" t="s">
        <v>16667</v>
      </c>
      <c r="C9349" s="23" t="s">
        <v>32</v>
      </c>
      <c r="D9349" s="24">
        <v>45426.455335648148</v>
      </c>
      <c r="E9349" s="23" t="s">
        <v>16067</v>
      </c>
      <c r="F9349" s="26" t="s">
        <v>16</v>
      </c>
      <c r="G9349" s="26" t="s">
        <v>14</v>
      </c>
      <c r="H9349" s="23">
        <v>0</v>
      </c>
      <c r="I9349" s="23"/>
      <c r="J9349" s="28">
        <v>0</v>
      </c>
    </row>
    <row r="9350" spans="1:10" x14ac:dyDescent="0.25">
      <c r="A9350" s="23" t="s">
        <v>16668</v>
      </c>
      <c r="B9350" s="23" t="s">
        <v>16669</v>
      </c>
      <c r="C9350" s="23" t="s">
        <v>32</v>
      </c>
      <c r="D9350" s="24">
        <v>45426.455347222225</v>
      </c>
      <c r="E9350" s="23" t="s">
        <v>16067</v>
      </c>
      <c r="F9350" s="26" t="s">
        <v>16</v>
      </c>
      <c r="G9350" s="26" t="s">
        <v>14</v>
      </c>
      <c r="H9350" s="23">
        <v>0</v>
      </c>
      <c r="I9350" s="23"/>
      <c r="J9350" s="28">
        <v>0</v>
      </c>
    </row>
    <row r="9351" spans="1:10" x14ac:dyDescent="0.25">
      <c r="A9351" s="23" t="s">
        <v>16670</v>
      </c>
      <c r="B9351" s="23" t="s">
        <v>16671</v>
      </c>
      <c r="C9351" s="23" t="s">
        <v>32</v>
      </c>
      <c r="D9351" s="24">
        <v>45426.455347222225</v>
      </c>
      <c r="E9351" s="23" t="s">
        <v>16067</v>
      </c>
      <c r="F9351" s="26" t="s">
        <v>16</v>
      </c>
      <c r="G9351" s="26" t="s">
        <v>14</v>
      </c>
      <c r="H9351" s="23">
        <v>0</v>
      </c>
      <c r="I9351" s="23"/>
      <c r="J9351" s="28">
        <v>0</v>
      </c>
    </row>
    <row r="9352" spans="1:10" x14ac:dyDescent="0.25">
      <c r="A9352" s="23" t="s">
        <v>16672</v>
      </c>
      <c r="B9352" s="23" t="s">
        <v>16673</v>
      </c>
      <c r="C9352" s="23" t="s">
        <v>32</v>
      </c>
      <c r="D9352" s="24">
        <v>45426.455370370371</v>
      </c>
      <c r="E9352" s="23" t="s">
        <v>16067</v>
      </c>
      <c r="F9352" s="26" t="s">
        <v>16</v>
      </c>
      <c r="G9352" s="26" t="s">
        <v>14</v>
      </c>
      <c r="H9352" s="23">
        <v>0</v>
      </c>
      <c r="I9352" s="23"/>
      <c r="J9352" s="28">
        <v>0</v>
      </c>
    </row>
    <row r="9353" spans="1:10" x14ac:dyDescent="0.25">
      <c r="A9353" s="23" t="s">
        <v>16660</v>
      </c>
      <c r="B9353" s="23" t="s">
        <v>16661</v>
      </c>
      <c r="C9353" s="23" t="s">
        <v>32</v>
      </c>
      <c r="D9353" s="24">
        <v>45426.455381944441</v>
      </c>
      <c r="E9353" s="23" t="s">
        <v>16067</v>
      </c>
      <c r="F9353" s="26" t="s">
        <v>16</v>
      </c>
      <c r="G9353" s="26" t="s">
        <v>14</v>
      </c>
      <c r="H9353" s="23">
        <v>0</v>
      </c>
      <c r="I9353" s="23"/>
      <c r="J9353" s="28">
        <v>0</v>
      </c>
    </row>
    <row r="9354" spans="1:10" x14ac:dyDescent="0.25">
      <c r="A9354" s="23" t="s">
        <v>10252</v>
      </c>
      <c r="B9354" s="23" t="s">
        <v>10253</v>
      </c>
      <c r="C9354" s="23" t="s">
        <v>34</v>
      </c>
      <c r="D9354" s="24">
        <v>45426.455416666664</v>
      </c>
      <c r="E9354" s="23" t="s">
        <v>16067</v>
      </c>
      <c r="F9354" s="26" t="s">
        <v>16</v>
      </c>
      <c r="G9354" s="26" t="s">
        <v>14</v>
      </c>
      <c r="H9354" s="23">
        <v>0</v>
      </c>
      <c r="I9354" s="23"/>
      <c r="J9354" s="28">
        <v>0</v>
      </c>
    </row>
    <row r="9355" spans="1:10" x14ac:dyDescent="0.25">
      <c r="A9355" s="23" t="s">
        <v>6392</v>
      </c>
      <c r="B9355" s="23" t="s">
        <v>6393</v>
      </c>
      <c r="C9355" s="23" t="s">
        <v>34</v>
      </c>
      <c r="D9355" s="24">
        <v>45426.45548611111</v>
      </c>
      <c r="E9355" s="23" t="s">
        <v>16067</v>
      </c>
      <c r="F9355" s="26" t="s">
        <v>16</v>
      </c>
      <c r="G9355" s="26" t="s">
        <v>14</v>
      </c>
      <c r="H9355" s="23">
        <v>0</v>
      </c>
      <c r="I9355" s="23"/>
      <c r="J9355" s="28">
        <v>0</v>
      </c>
    </row>
    <row r="9356" spans="1:10" x14ac:dyDescent="0.25">
      <c r="A9356" s="23" t="s">
        <v>2494</v>
      </c>
      <c r="B9356" s="23" t="s">
        <v>2495</v>
      </c>
      <c r="C9356" s="23" t="s">
        <v>34</v>
      </c>
      <c r="D9356" s="24">
        <v>45426.455497685187</v>
      </c>
      <c r="E9356" s="23" t="s">
        <v>16067</v>
      </c>
      <c r="F9356" s="26" t="s">
        <v>16</v>
      </c>
      <c r="G9356" s="26" t="s">
        <v>14</v>
      </c>
      <c r="H9356" s="23">
        <v>0</v>
      </c>
      <c r="I9356" s="23"/>
      <c r="J9356" s="28">
        <v>0</v>
      </c>
    </row>
    <row r="9357" spans="1:10" x14ac:dyDescent="0.25">
      <c r="A9357" s="23" t="s">
        <v>16674</v>
      </c>
      <c r="B9357" s="23" t="s">
        <v>16675</v>
      </c>
      <c r="C9357" s="23" t="s">
        <v>18</v>
      </c>
      <c r="D9357" s="24">
        <v>45426.463969907411</v>
      </c>
      <c r="E9357" s="23" t="s">
        <v>16067</v>
      </c>
      <c r="F9357" s="26" t="s">
        <v>16</v>
      </c>
      <c r="G9357" s="26" t="s">
        <v>14</v>
      </c>
      <c r="H9357" s="23">
        <v>0</v>
      </c>
      <c r="I9357" s="23"/>
      <c r="J9357" s="28">
        <v>185.78</v>
      </c>
    </row>
    <row r="9358" spans="1:10" x14ac:dyDescent="0.25">
      <c r="A9358" s="23" t="s">
        <v>16676</v>
      </c>
      <c r="B9358" s="23" t="s">
        <v>16677</v>
      </c>
      <c r="C9358" s="23" t="s">
        <v>18</v>
      </c>
      <c r="D9358" s="24">
        <v>45426.483680555553</v>
      </c>
      <c r="E9358" s="23" t="s">
        <v>16067</v>
      </c>
      <c r="F9358" s="26" t="s">
        <v>16</v>
      </c>
      <c r="G9358" s="26" t="s">
        <v>14</v>
      </c>
      <c r="H9358" s="23">
        <v>0</v>
      </c>
      <c r="I9358" s="23"/>
      <c r="J9358" s="28">
        <v>186.61</v>
      </c>
    </row>
    <row r="9359" spans="1:10" x14ac:dyDescent="0.25">
      <c r="A9359" s="23" t="s">
        <v>16678</v>
      </c>
      <c r="B9359" s="23" t="s">
        <v>16679</v>
      </c>
      <c r="C9359" s="23" t="s">
        <v>34</v>
      </c>
      <c r="D9359" s="24">
        <v>45426.520092592589</v>
      </c>
      <c r="E9359" s="23" t="s">
        <v>16067</v>
      </c>
      <c r="F9359" s="26" t="s">
        <v>16</v>
      </c>
      <c r="G9359" s="26" t="s">
        <v>13496</v>
      </c>
      <c r="H9359" s="23">
        <v>0</v>
      </c>
      <c r="I9359" s="23"/>
      <c r="J9359" s="28">
        <v>0</v>
      </c>
    </row>
    <row r="9360" spans="1:10" x14ac:dyDescent="0.25">
      <c r="A9360" s="23" t="s">
        <v>10900</v>
      </c>
      <c r="B9360" s="23" t="s">
        <v>10901</v>
      </c>
      <c r="C9360" s="23" t="s">
        <v>18</v>
      </c>
      <c r="D9360" s="24">
        <v>45426.574155092596</v>
      </c>
      <c r="E9360" s="23" t="s">
        <v>16067</v>
      </c>
      <c r="F9360" s="26" t="s">
        <v>16</v>
      </c>
      <c r="G9360" s="26" t="s">
        <v>14</v>
      </c>
      <c r="H9360" s="23">
        <v>0</v>
      </c>
      <c r="I9360" s="23"/>
      <c r="J9360" s="28">
        <v>0</v>
      </c>
    </row>
    <row r="9361" spans="1:10" x14ac:dyDescent="0.25">
      <c r="A9361" s="23" t="s">
        <v>16680</v>
      </c>
      <c r="B9361" s="23" t="s">
        <v>16681</v>
      </c>
      <c r="C9361" s="23" t="s">
        <v>18</v>
      </c>
      <c r="D9361" s="24">
        <v>45426.646874999999</v>
      </c>
      <c r="E9361" s="23" t="s">
        <v>16067</v>
      </c>
      <c r="F9361" s="26" t="s">
        <v>16</v>
      </c>
      <c r="G9361" s="26" t="s">
        <v>14</v>
      </c>
      <c r="H9361" s="23">
        <v>0</v>
      </c>
      <c r="I9361" s="23"/>
      <c r="J9361" s="28">
        <v>186.61</v>
      </c>
    </row>
    <row r="9362" spans="1:10" x14ac:dyDescent="0.25">
      <c r="A9362" s="23" t="s">
        <v>13467</v>
      </c>
      <c r="B9362" s="23" t="s">
        <v>13466</v>
      </c>
      <c r="C9362" s="23" t="s">
        <v>21</v>
      </c>
      <c r="D9362" s="24">
        <v>45427</v>
      </c>
      <c r="E9362" s="23" t="s">
        <v>16067</v>
      </c>
      <c r="F9362" s="26" t="s">
        <v>19</v>
      </c>
      <c r="G9362" s="26" t="s">
        <v>13496</v>
      </c>
      <c r="H9362" s="23">
        <v>0</v>
      </c>
      <c r="I9362" s="23"/>
      <c r="J9362" s="28">
        <v>1058.83</v>
      </c>
    </row>
    <row r="9363" spans="1:10" x14ac:dyDescent="0.25">
      <c r="A9363" s="23" t="s">
        <v>16682</v>
      </c>
      <c r="B9363" s="23" t="s">
        <v>16683</v>
      </c>
      <c r="C9363" s="23" t="s">
        <v>32</v>
      </c>
      <c r="D9363" s="24">
        <v>45427.03497685185</v>
      </c>
      <c r="E9363" s="23" t="s">
        <v>16067</v>
      </c>
      <c r="F9363" s="26" t="s">
        <v>16</v>
      </c>
      <c r="G9363" s="26" t="s">
        <v>14</v>
      </c>
      <c r="H9363" s="23">
        <v>0</v>
      </c>
      <c r="I9363" s="23"/>
      <c r="J9363" s="28">
        <v>0</v>
      </c>
    </row>
    <row r="9364" spans="1:10" x14ac:dyDescent="0.25">
      <c r="A9364" s="23" t="s">
        <v>16614</v>
      </c>
      <c r="B9364" s="23" t="s">
        <v>16615</v>
      </c>
      <c r="C9364" s="23" t="s">
        <v>34</v>
      </c>
      <c r="D9364" s="24">
        <v>45427.03497685185</v>
      </c>
      <c r="E9364" s="23" t="s">
        <v>16067</v>
      </c>
      <c r="F9364" s="26" t="s">
        <v>16</v>
      </c>
      <c r="G9364" s="26" t="s">
        <v>14</v>
      </c>
      <c r="H9364" s="23">
        <v>0</v>
      </c>
      <c r="I9364" s="23"/>
      <c r="J9364" s="28">
        <v>0</v>
      </c>
    </row>
    <row r="9365" spans="1:10" x14ac:dyDescent="0.25">
      <c r="A9365" s="23" t="s">
        <v>3758</v>
      </c>
      <c r="B9365" s="23" t="s">
        <v>3759</v>
      </c>
      <c r="C9365" s="23" t="s">
        <v>34</v>
      </c>
      <c r="D9365" s="24">
        <v>45427.035034722219</v>
      </c>
      <c r="E9365" s="23" t="s">
        <v>16067</v>
      </c>
      <c r="F9365" s="26" t="s">
        <v>16</v>
      </c>
      <c r="G9365" s="26" t="s">
        <v>14</v>
      </c>
      <c r="H9365" s="23">
        <v>0</v>
      </c>
      <c r="I9365" s="23"/>
      <c r="J9365" s="28">
        <v>0</v>
      </c>
    </row>
    <row r="9366" spans="1:10" x14ac:dyDescent="0.25">
      <c r="A9366" s="23" t="s">
        <v>16684</v>
      </c>
      <c r="B9366" s="23" t="s">
        <v>16685</v>
      </c>
      <c r="C9366" s="23" t="s">
        <v>32</v>
      </c>
      <c r="D9366" s="24">
        <v>45427.041909722226</v>
      </c>
      <c r="E9366" s="23" t="s">
        <v>16067</v>
      </c>
      <c r="F9366" s="26" t="s">
        <v>16</v>
      </c>
      <c r="G9366" s="26" t="s">
        <v>14</v>
      </c>
      <c r="H9366" s="23">
        <v>0</v>
      </c>
      <c r="I9366" s="23"/>
      <c r="J9366" s="28">
        <v>0</v>
      </c>
    </row>
    <row r="9367" spans="1:10" x14ac:dyDescent="0.25">
      <c r="A9367" s="23" t="s">
        <v>16686</v>
      </c>
      <c r="B9367" s="23" t="s">
        <v>16687</v>
      </c>
      <c r="C9367" s="23" t="s">
        <v>32</v>
      </c>
      <c r="D9367" s="24">
        <v>45427.041909722226</v>
      </c>
      <c r="E9367" s="23" t="s">
        <v>16067</v>
      </c>
      <c r="F9367" s="26" t="s">
        <v>16</v>
      </c>
      <c r="G9367" s="26" t="s">
        <v>14</v>
      </c>
      <c r="H9367" s="23">
        <v>0</v>
      </c>
      <c r="I9367" s="23"/>
      <c r="J9367" s="28">
        <v>0</v>
      </c>
    </row>
    <row r="9368" spans="1:10" x14ac:dyDescent="0.25">
      <c r="A9368" s="23" t="s">
        <v>16688</v>
      </c>
      <c r="B9368" s="23" t="s">
        <v>16689</v>
      </c>
      <c r="C9368" s="23" t="s">
        <v>32</v>
      </c>
      <c r="D9368" s="24">
        <v>45427.041990740741</v>
      </c>
      <c r="E9368" s="23" t="s">
        <v>16067</v>
      </c>
      <c r="F9368" s="26" t="s">
        <v>16</v>
      </c>
      <c r="G9368" s="26" t="s">
        <v>14</v>
      </c>
      <c r="H9368" s="23">
        <v>0</v>
      </c>
      <c r="I9368" s="23"/>
      <c r="J9368" s="28">
        <v>0</v>
      </c>
    </row>
    <row r="9369" spans="1:10" x14ac:dyDescent="0.25">
      <c r="A9369" s="23" t="s">
        <v>14606</v>
      </c>
      <c r="B9369" s="23" t="s">
        <v>14607</v>
      </c>
      <c r="C9369" s="23" t="s">
        <v>34</v>
      </c>
      <c r="D9369" s="24">
        <v>45427.042002314818</v>
      </c>
      <c r="E9369" s="23" t="s">
        <v>16067</v>
      </c>
      <c r="F9369" s="26" t="s">
        <v>16</v>
      </c>
      <c r="G9369" s="26" t="s">
        <v>14</v>
      </c>
      <c r="H9369" s="23">
        <v>0</v>
      </c>
      <c r="I9369" s="23"/>
      <c r="J9369" s="28">
        <v>0</v>
      </c>
    </row>
    <row r="9370" spans="1:10" x14ac:dyDescent="0.25">
      <c r="A9370" s="23" t="s">
        <v>9444</v>
      </c>
      <c r="B9370" s="23" t="s">
        <v>9445</v>
      </c>
      <c r="C9370" s="23" t="s">
        <v>34</v>
      </c>
      <c r="D9370" s="24">
        <v>45427.042025462964</v>
      </c>
      <c r="E9370" s="23" t="s">
        <v>16067</v>
      </c>
      <c r="F9370" s="26" t="s">
        <v>16</v>
      </c>
      <c r="G9370" s="26" t="s">
        <v>14</v>
      </c>
      <c r="H9370" s="23">
        <v>0</v>
      </c>
      <c r="I9370" s="23"/>
      <c r="J9370" s="28">
        <v>0</v>
      </c>
    </row>
    <row r="9371" spans="1:10" x14ac:dyDescent="0.25">
      <c r="A9371" s="23" t="s">
        <v>7352</v>
      </c>
      <c r="B9371" s="23" t="s">
        <v>7353</v>
      </c>
      <c r="C9371" s="23" t="s">
        <v>34</v>
      </c>
      <c r="D9371" s="24">
        <v>45427.042025462964</v>
      </c>
      <c r="E9371" s="23" t="s">
        <v>16067</v>
      </c>
      <c r="F9371" s="26" t="s">
        <v>16</v>
      </c>
      <c r="G9371" s="26" t="s">
        <v>14</v>
      </c>
      <c r="H9371" s="23">
        <v>0</v>
      </c>
      <c r="I9371" s="23"/>
      <c r="J9371" s="28">
        <v>0</v>
      </c>
    </row>
    <row r="9372" spans="1:10" x14ac:dyDescent="0.25">
      <c r="A9372" s="23" t="s">
        <v>16690</v>
      </c>
      <c r="B9372" s="23" t="s">
        <v>16691</v>
      </c>
      <c r="C9372" s="23" t="s">
        <v>34</v>
      </c>
      <c r="D9372" s="24">
        <v>45427.042037037034</v>
      </c>
      <c r="E9372" s="23" t="s">
        <v>16067</v>
      </c>
      <c r="F9372" s="26" t="s">
        <v>16</v>
      </c>
      <c r="G9372" s="26" t="s">
        <v>14</v>
      </c>
      <c r="H9372" s="23">
        <v>0</v>
      </c>
      <c r="I9372" s="23"/>
      <c r="J9372" s="28">
        <v>0</v>
      </c>
    </row>
    <row r="9373" spans="1:10" x14ac:dyDescent="0.25">
      <c r="A9373" s="23" t="s">
        <v>3828</v>
      </c>
      <c r="B9373" s="23" t="s">
        <v>3829</v>
      </c>
      <c r="C9373" s="23" t="s">
        <v>34</v>
      </c>
      <c r="D9373" s="24">
        <v>45427.055775462963</v>
      </c>
      <c r="E9373" s="23" t="s">
        <v>16067</v>
      </c>
      <c r="F9373" s="26" t="s">
        <v>16</v>
      </c>
      <c r="G9373" s="26" t="s">
        <v>14</v>
      </c>
      <c r="H9373" s="23">
        <v>0</v>
      </c>
      <c r="I9373" s="23"/>
      <c r="J9373" s="28">
        <v>0</v>
      </c>
    </row>
    <row r="9374" spans="1:10" x14ac:dyDescent="0.25">
      <c r="A9374" s="23" t="s">
        <v>16692</v>
      </c>
      <c r="B9374" s="23" t="s">
        <v>16693</v>
      </c>
      <c r="C9374" s="23" t="s">
        <v>32</v>
      </c>
      <c r="D9374" s="24">
        <v>45427.055787037039</v>
      </c>
      <c r="E9374" s="23" t="s">
        <v>16067</v>
      </c>
      <c r="F9374" s="26" t="s">
        <v>16</v>
      </c>
      <c r="G9374" s="26" t="s">
        <v>14</v>
      </c>
      <c r="H9374" s="23">
        <v>0</v>
      </c>
      <c r="I9374" s="23"/>
      <c r="J9374" s="28">
        <v>0</v>
      </c>
    </row>
    <row r="9375" spans="1:10" x14ac:dyDescent="0.25">
      <c r="A9375" s="23" t="s">
        <v>16694</v>
      </c>
      <c r="B9375" s="23" t="s">
        <v>16695</v>
      </c>
      <c r="C9375" s="23" t="s">
        <v>34</v>
      </c>
      <c r="D9375" s="24">
        <v>45427.055833333332</v>
      </c>
      <c r="E9375" s="23" t="s">
        <v>16067</v>
      </c>
      <c r="F9375" s="26" t="s">
        <v>16</v>
      </c>
      <c r="G9375" s="26" t="s">
        <v>14</v>
      </c>
      <c r="H9375" s="23">
        <v>0</v>
      </c>
      <c r="I9375" s="23"/>
      <c r="J9375" s="28">
        <v>0</v>
      </c>
    </row>
    <row r="9376" spans="1:10" x14ac:dyDescent="0.25">
      <c r="A9376" s="23" t="s">
        <v>5132</v>
      </c>
      <c r="B9376" s="23" t="s">
        <v>5133</v>
      </c>
      <c r="C9376" s="23" t="s">
        <v>34</v>
      </c>
      <c r="D9376" s="24">
        <v>45427.055844907409</v>
      </c>
      <c r="E9376" s="23" t="s">
        <v>16067</v>
      </c>
      <c r="F9376" s="26" t="s">
        <v>16</v>
      </c>
      <c r="G9376" s="26" t="s">
        <v>14</v>
      </c>
      <c r="H9376" s="23">
        <v>0</v>
      </c>
      <c r="I9376" s="23"/>
      <c r="J9376" s="28">
        <v>0</v>
      </c>
    </row>
    <row r="9377" spans="1:10" x14ac:dyDescent="0.25">
      <c r="A9377" s="23" t="s">
        <v>16696</v>
      </c>
      <c r="B9377" s="23" t="s">
        <v>16697</v>
      </c>
      <c r="C9377" s="23" t="s">
        <v>32</v>
      </c>
      <c r="D9377" s="24">
        <v>45427.062719907408</v>
      </c>
      <c r="E9377" s="23" t="s">
        <v>16067</v>
      </c>
      <c r="F9377" s="26" t="s">
        <v>16</v>
      </c>
      <c r="G9377" s="26" t="s">
        <v>14</v>
      </c>
      <c r="H9377" s="23">
        <v>0</v>
      </c>
      <c r="I9377" s="23"/>
      <c r="J9377" s="28">
        <v>0</v>
      </c>
    </row>
    <row r="9378" spans="1:10" x14ac:dyDescent="0.25">
      <c r="A9378" s="23" t="s">
        <v>16698</v>
      </c>
      <c r="B9378" s="23" t="s">
        <v>16699</v>
      </c>
      <c r="C9378" s="23" t="s">
        <v>32</v>
      </c>
      <c r="D9378" s="24">
        <v>45427.062719907408</v>
      </c>
      <c r="E9378" s="23" t="s">
        <v>16067</v>
      </c>
      <c r="F9378" s="26" t="s">
        <v>16</v>
      </c>
      <c r="G9378" s="26" t="s">
        <v>14</v>
      </c>
      <c r="H9378" s="23">
        <v>0</v>
      </c>
      <c r="I9378" s="23"/>
      <c r="J9378" s="28">
        <v>0</v>
      </c>
    </row>
    <row r="9379" spans="1:10" x14ac:dyDescent="0.25">
      <c r="A9379" s="23" t="s">
        <v>16700</v>
      </c>
      <c r="B9379" s="23" t="s">
        <v>16701</v>
      </c>
      <c r="C9379" s="23" t="s">
        <v>32</v>
      </c>
      <c r="D9379" s="24">
        <v>45427.062789351854</v>
      </c>
      <c r="E9379" s="23" t="s">
        <v>16067</v>
      </c>
      <c r="F9379" s="26" t="s">
        <v>16</v>
      </c>
      <c r="G9379" s="26" t="s">
        <v>14</v>
      </c>
      <c r="H9379" s="23">
        <v>0</v>
      </c>
      <c r="I9379" s="23"/>
      <c r="J9379" s="28">
        <v>0</v>
      </c>
    </row>
    <row r="9380" spans="1:10" x14ac:dyDescent="0.25">
      <c r="A9380" s="23" t="s">
        <v>16702</v>
      </c>
      <c r="B9380" s="23" t="s">
        <v>16703</v>
      </c>
      <c r="C9380" s="23" t="s">
        <v>32</v>
      </c>
      <c r="D9380" s="24">
        <v>45427.069664351853</v>
      </c>
      <c r="E9380" s="23" t="s">
        <v>16067</v>
      </c>
      <c r="F9380" s="26" t="s">
        <v>16</v>
      </c>
      <c r="G9380" s="26" t="s">
        <v>14</v>
      </c>
      <c r="H9380" s="23">
        <v>0</v>
      </c>
      <c r="I9380" s="23"/>
      <c r="J9380" s="28">
        <v>0</v>
      </c>
    </row>
    <row r="9381" spans="1:10" x14ac:dyDescent="0.25">
      <c r="A9381" s="23" t="s">
        <v>16704</v>
      </c>
      <c r="B9381" s="23" t="s">
        <v>16705</v>
      </c>
      <c r="C9381" s="23" t="s">
        <v>32</v>
      </c>
      <c r="D9381" s="24">
        <v>45427.069664351853</v>
      </c>
      <c r="E9381" s="23" t="s">
        <v>16067</v>
      </c>
      <c r="F9381" s="26" t="s">
        <v>16</v>
      </c>
      <c r="G9381" s="26" t="s">
        <v>14</v>
      </c>
      <c r="H9381" s="23">
        <v>0</v>
      </c>
      <c r="I9381" s="23"/>
      <c r="J9381" s="28">
        <v>0</v>
      </c>
    </row>
    <row r="9382" spans="1:10" x14ac:dyDescent="0.25">
      <c r="A9382" s="23" t="s">
        <v>16706</v>
      </c>
      <c r="B9382" s="23" t="s">
        <v>16707</v>
      </c>
      <c r="C9382" s="23" t="s">
        <v>32</v>
      </c>
      <c r="D9382" s="24">
        <v>45427.069710648146</v>
      </c>
      <c r="E9382" s="23" t="s">
        <v>16067</v>
      </c>
      <c r="F9382" s="26" t="s">
        <v>16</v>
      </c>
      <c r="G9382" s="26" t="s">
        <v>14</v>
      </c>
      <c r="H9382" s="23">
        <v>0</v>
      </c>
      <c r="I9382" s="23"/>
      <c r="J9382" s="28">
        <v>0</v>
      </c>
    </row>
    <row r="9383" spans="1:10" x14ac:dyDescent="0.25">
      <c r="A9383" s="23" t="s">
        <v>16708</v>
      </c>
      <c r="B9383" s="23" t="s">
        <v>16709</v>
      </c>
      <c r="C9383" s="23" t="s">
        <v>34</v>
      </c>
      <c r="D9383" s="24">
        <v>45427.069733796299</v>
      </c>
      <c r="E9383" s="23" t="s">
        <v>16067</v>
      </c>
      <c r="F9383" s="26" t="s">
        <v>16</v>
      </c>
      <c r="G9383" s="26" t="s">
        <v>14</v>
      </c>
      <c r="H9383" s="23">
        <v>0</v>
      </c>
      <c r="I9383" s="23"/>
      <c r="J9383" s="28">
        <v>0</v>
      </c>
    </row>
    <row r="9384" spans="1:10" x14ac:dyDescent="0.25">
      <c r="A9384" s="23" t="s">
        <v>4791</v>
      </c>
      <c r="B9384" s="23" t="s">
        <v>4792</v>
      </c>
      <c r="C9384" s="23" t="s">
        <v>34</v>
      </c>
      <c r="D9384" s="24">
        <v>45427.069745370369</v>
      </c>
      <c r="E9384" s="23" t="s">
        <v>16067</v>
      </c>
      <c r="F9384" s="26" t="s">
        <v>16</v>
      </c>
      <c r="G9384" s="26" t="s">
        <v>14</v>
      </c>
      <c r="H9384" s="23">
        <v>0</v>
      </c>
      <c r="I9384" s="23"/>
      <c r="J9384" s="28">
        <v>0</v>
      </c>
    </row>
    <row r="9385" spans="1:10" x14ac:dyDescent="0.25">
      <c r="A9385" s="23" t="s">
        <v>16710</v>
      </c>
      <c r="B9385" s="23" t="s">
        <v>16711</v>
      </c>
      <c r="C9385" s="23" t="s">
        <v>32</v>
      </c>
      <c r="D9385" s="24">
        <v>45427.295416666668</v>
      </c>
      <c r="E9385" s="23" t="s">
        <v>16067</v>
      </c>
      <c r="F9385" s="26" t="s">
        <v>16</v>
      </c>
      <c r="G9385" s="26" t="s">
        <v>14</v>
      </c>
      <c r="H9385" s="23">
        <v>0</v>
      </c>
      <c r="I9385" s="23"/>
      <c r="J9385" s="28">
        <v>0</v>
      </c>
    </row>
    <row r="9386" spans="1:10" x14ac:dyDescent="0.25">
      <c r="A9386" s="23" t="s">
        <v>16712</v>
      </c>
      <c r="B9386" s="23" t="s">
        <v>16713</v>
      </c>
      <c r="C9386" s="23" t="s">
        <v>32</v>
      </c>
      <c r="D9386" s="24">
        <v>45427.295439814814</v>
      </c>
      <c r="E9386" s="23" t="s">
        <v>16067</v>
      </c>
      <c r="F9386" s="26" t="s">
        <v>16</v>
      </c>
      <c r="G9386" s="26" t="s">
        <v>14</v>
      </c>
      <c r="H9386" s="23">
        <v>0</v>
      </c>
      <c r="I9386" s="23"/>
      <c r="J9386" s="28">
        <v>0</v>
      </c>
    </row>
    <row r="9387" spans="1:10" x14ac:dyDescent="0.25">
      <c r="A9387" s="23" t="s">
        <v>16714</v>
      </c>
      <c r="B9387" s="23" t="s">
        <v>16715</v>
      </c>
      <c r="C9387" s="23" t="s">
        <v>34</v>
      </c>
      <c r="D9387" s="24">
        <v>45427.295439814814</v>
      </c>
      <c r="E9387" s="23" t="s">
        <v>16067</v>
      </c>
      <c r="F9387" s="26" t="s">
        <v>16</v>
      </c>
      <c r="G9387" s="26" t="s">
        <v>14</v>
      </c>
      <c r="H9387" s="23">
        <v>0</v>
      </c>
      <c r="I9387" s="23"/>
      <c r="J9387" s="28">
        <v>0</v>
      </c>
    </row>
    <row r="9388" spans="1:10" x14ac:dyDescent="0.25">
      <c r="A9388" s="23" t="s">
        <v>16716</v>
      </c>
      <c r="B9388" s="23" t="s">
        <v>16717</v>
      </c>
      <c r="C9388" s="23" t="s">
        <v>32</v>
      </c>
      <c r="D9388" s="24">
        <v>45427.309282407405</v>
      </c>
      <c r="E9388" s="23" t="s">
        <v>16067</v>
      </c>
      <c r="F9388" s="26" t="s">
        <v>16</v>
      </c>
      <c r="G9388" s="26" t="s">
        <v>14</v>
      </c>
      <c r="H9388" s="23">
        <v>0</v>
      </c>
      <c r="I9388" s="23"/>
      <c r="J9388" s="28">
        <v>0</v>
      </c>
    </row>
    <row r="9389" spans="1:10" x14ac:dyDescent="0.25">
      <c r="A9389" s="23" t="s">
        <v>16718</v>
      </c>
      <c r="B9389" s="23" t="s">
        <v>16719</v>
      </c>
      <c r="C9389" s="23" t="s">
        <v>32</v>
      </c>
      <c r="D9389" s="24">
        <v>45427.309305555558</v>
      </c>
      <c r="E9389" s="23" t="s">
        <v>16067</v>
      </c>
      <c r="F9389" s="26" t="s">
        <v>16</v>
      </c>
      <c r="G9389" s="26" t="s">
        <v>14</v>
      </c>
      <c r="H9389" s="23">
        <v>0</v>
      </c>
      <c r="I9389" s="23"/>
      <c r="J9389" s="28">
        <v>0</v>
      </c>
    </row>
    <row r="9390" spans="1:10" x14ac:dyDescent="0.25">
      <c r="A9390" s="23" t="s">
        <v>16720</v>
      </c>
      <c r="B9390" s="23" t="s">
        <v>16721</v>
      </c>
      <c r="C9390" s="23" t="s">
        <v>34</v>
      </c>
      <c r="D9390" s="24">
        <v>45427.309490740743</v>
      </c>
      <c r="E9390" s="23" t="s">
        <v>16067</v>
      </c>
      <c r="F9390" s="26" t="s">
        <v>16</v>
      </c>
      <c r="G9390" s="26" t="s">
        <v>14</v>
      </c>
      <c r="H9390" s="23">
        <v>0</v>
      </c>
      <c r="I9390" s="23"/>
      <c r="J9390" s="28">
        <v>0</v>
      </c>
    </row>
    <row r="9391" spans="1:10" x14ac:dyDescent="0.25">
      <c r="A9391" s="23" t="s">
        <v>16722</v>
      </c>
      <c r="B9391" s="23" t="s">
        <v>16723</v>
      </c>
      <c r="C9391" s="23" t="s">
        <v>32</v>
      </c>
      <c r="D9391" s="24">
        <v>45427.323171296295</v>
      </c>
      <c r="E9391" s="23" t="s">
        <v>16067</v>
      </c>
      <c r="F9391" s="26" t="s">
        <v>16</v>
      </c>
      <c r="G9391" s="26" t="s">
        <v>14</v>
      </c>
      <c r="H9391" s="23">
        <v>0</v>
      </c>
      <c r="I9391" s="23"/>
      <c r="J9391" s="28">
        <v>0</v>
      </c>
    </row>
    <row r="9392" spans="1:10" x14ac:dyDescent="0.25">
      <c r="A9392" s="23" t="s">
        <v>16724</v>
      </c>
      <c r="B9392" s="23" t="s">
        <v>16725</v>
      </c>
      <c r="C9392" s="23" t="s">
        <v>34</v>
      </c>
      <c r="D9392" s="24">
        <v>45427.323182870372</v>
      </c>
      <c r="E9392" s="23" t="s">
        <v>16067</v>
      </c>
      <c r="F9392" s="26" t="s">
        <v>16</v>
      </c>
      <c r="G9392" s="26" t="s">
        <v>14</v>
      </c>
      <c r="H9392" s="23">
        <v>0</v>
      </c>
      <c r="I9392" s="23"/>
      <c r="J9392" s="28">
        <v>0</v>
      </c>
    </row>
    <row r="9393" spans="1:10" x14ac:dyDescent="0.25">
      <c r="A9393" s="23" t="s">
        <v>16726</v>
      </c>
      <c r="B9393" s="23" t="s">
        <v>16727</v>
      </c>
      <c r="C9393" s="23" t="s">
        <v>32</v>
      </c>
      <c r="D9393" s="24">
        <v>45427.323182870372</v>
      </c>
      <c r="E9393" s="23" t="s">
        <v>16067</v>
      </c>
      <c r="F9393" s="26" t="s">
        <v>16</v>
      </c>
      <c r="G9393" s="26" t="s">
        <v>14</v>
      </c>
      <c r="H9393" s="23">
        <v>0</v>
      </c>
      <c r="I9393" s="23"/>
      <c r="J9393" s="28">
        <v>0</v>
      </c>
    </row>
    <row r="9394" spans="1:10" x14ac:dyDescent="0.25">
      <c r="A9394" s="23" t="s">
        <v>16728</v>
      </c>
      <c r="B9394" s="23" t="s">
        <v>16729</v>
      </c>
      <c r="C9394" s="23" t="s">
        <v>32</v>
      </c>
      <c r="D9394" s="24">
        <v>45427.323194444441</v>
      </c>
      <c r="E9394" s="23" t="s">
        <v>16067</v>
      </c>
      <c r="F9394" s="26" t="s">
        <v>16</v>
      </c>
      <c r="G9394" s="26" t="s">
        <v>14</v>
      </c>
      <c r="H9394" s="23">
        <v>0</v>
      </c>
      <c r="I9394" s="23"/>
      <c r="J9394" s="28">
        <v>0</v>
      </c>
    </row>
    <row r="9395" spans="1:10" x14ac:dyDescent="0.25">
      <c r="A9395" s="23" t="s">
        <v>16730</v>
      </c>
      <c r="B9395" s="23" t="s">
        <v>16731</v>
      </c>
      <c r="C9395" s="23" t="s">
        <v>34</v>
      </c>
      <c r="D9395" s="24">
        <v>45427.323611111111</v>
      </c>
      <c r="E9395" s="23" t="s">
        <v>16067</v>
      </c>
      <c r="F9395" s="26" t="s">
        <v>16</v>
      </c>
      <c r="G9395" s="26" t="s">
        <v>14</v>
      </c>
      <c r="H9395" s="23">
        <v>0</v>
      </c>
      <c r="I9395" s="23"/>
      <c r="J9395" s="28">
        <v>0</v>
      </c>
    </row>
    <row r="9396" spans="1:10" x14ac:dyDescent="0.25">
      <c r="A9396" s="23" t="s">
        <v>10540</v>
      </c>
      <c r="B9396" s="23" t="s">
        <v>10541</v>
      </c>
      <c r="C9396" s="23" t="s">
        <v>34</v>
      </c>
      <c r="D9396" s="24">
        <v>45427.337118055555</v>
      </c>
      <c r="E9396" s="23" t="s">
        <v>16067</v>
      </c>
      <c r="F9396" s="26" t="s">
        <v>16</v>
      </c>
      <c r="G9396" s="26" t="s">
        <v>14</v>
      </c>
      <c r="H9396" s="23">
        <v>0</v>
      </c>
      <c r="I9396" s="23"/>
      <c r="J9396" s="28">
        <v>0</v>
      </c>
    </row>
    <row r="9397" spans="1:10" x14ac:dyDescent="0.25">
      <c r="A9397" s="23" t="s">
        <v>16732</v>
      </c>
      <c r="B9397" s="23" t="s">
        <v>16733</v>
      </c>
      <c r="C9397" s="23" t="s">
        <v>32</v>
      </c>
      <c r="D9397" s="24">
        <v>45427.343993055554</v>
      </c>
      <c r="E9397" s="23" t="s">
        <v>16067</v>
      </c>
      <c r="F9397" s="26" t="s">
        <v>16</v>
      </c>
      <c r="G9397" s="26" t="s">
        <v>14</v>
      </c>
      <c r="H9397" s="23">
        <v>0</v>
      </c>
      <c r="I9397" s="23"/>
      <c r="J9397" s="28">
        <v>0</v>
      </c>
    </row>
    <row r="9398" spans="1:10" x14ac:dyDescent="0.25">
      <c r="A9398" s="23" t="s">
        <v>16734</v>
      </c>
      <c r="B9398" s="23" t="s">
        <v>16735</v>
      </c>
      <c r="C9398" s="23" t="s">
        <v>32</v>
      </c>
      <c r="D9398" s="24">
        <v>45427.3440162037</v>
      </c>
      <c r="E9398" s="23" t="s">
        <v>16067</v>
      </c>
      <c r="F9398" s="26" t="s">
        <v>16</v>
      </c>
      <c r="G9398" s="26" t="s">
        <v>14</v>
      </c>
      <c r="H9398" s="23">
        <v>0</v>
      </c>
      <c r="I9398" s="23"/>
      <c r="J9398" s="28">
        <v>0</v>
      </c>
    </row>
    <row r="9399" spans="1:10" x14ac:dyDescent="0.25">
      <c r="A9399" s="23" t="s">
        <v>16736</v>
      </c>
      <c r="B9399" s="23" t="s">
        <v>16737</v>
      </c>
      <c r="C9399" s="23" t="s">
        <v>32</v>
      </c>
      <c r="D9399" s="24">
        <v>45427.344050925924</v>
      </c>
      <c r="E9399" s="23" t="s">
        <v>16067</v>
      </c>
      <c r="F9399" s="26" t="s">
        <v>16</v>
      </c>
      <c r="G9399" s="26" t="s">
        <v>14</v>
      </c>
      <c r="H9399" s="23">
        <v>0</v>
      </c>
      <c r="I9399" s="23"/>
      <c r="J9399" s="28">
        <v>0</v>
      </c>
    </row>
    <row r="9400" spans="1:10" x14ac:dyDescent="0.25">
      <c r="A9400" s="23" t="s">
        <v>9825</v>
      </c>
      <c r="B9400" s="23" t="s">
        <v>9826</v>
      </c>
      <c r="C9400" s="23" t="s">
        <v>34</v>
      </c>
      <c r="D9400" s="24">
        <v>45427.3440625</v>
      </c>
      <c r="E9400" s="23" t="s">
        <v>16067</v>
      </c>
      <c r="F9400" s="26" t="s">
        <v>16</v>
      </c>
      <c r="G9400" s="26" t="s">
        <v>14</v>
      </c>
      <c r="H9400" s="23">
        <v>0</v>
      </c>
      <c r="I9400" s="23"/>
      <c r="J9400" s="28">
        <v>0</v>
      </c>
    </row>
    <row r="9401" spans="1:10" x14ac:dyDescent="0.25">
      <c r="A9401" s="23" t="s">
        <v>16738</v>
      </c>
      <c r="B9401" s="23" t="s">
        <v>16739</v>
      </c>
      <c r="C9401" s="23" t="s">
        <v>34</v>
      </c>
      <c r="D9401" s="24">
        <v>45427.350937499999</v>
      </c>
      <c r="E9401" s="23" t="s">
        <v>16067</v>
      </c>
      <c r="F9401" s="26" t="s">
        <v>16</v>
      </c>
      <c r="G9401" s="26" t="s">
        <v>14</v>
      </c>
      <c r="H9401" s="23">
        <v>0</v>
      </c>
      <c r="I9401" s="23"/>
      <c r="J9401" s="28">
        <v>0</v>
      </c>
    </row>
    <row r="9402" spans="1:10" x14ac:dyDescent="0.25">
      <c r="A9402" s="23" t="s">
        <v>16740</v>
      </c>
      <c r="B9402" s="23" t="s">
        <v>16741</v>
      </c>
      <c r="C9402" s="23" t="s">
        <v>32</v>
      </c>
      <c r="D9402" s="24">
        <v>45427.350949074076</v>
      </c>
      <c r="E9402" s="23" t="s">
        <v>16067</v>
      </c>
      <c r="F9402" s="26" t="s">
        <v>16</v>
      </c>
      <c r="G9402" s="26" t="s">
        <v>14</v>
      </c>
      <c r="H9402" s="23">
        <v>0</v>
      </c>
      <c r="I9402" s="23"/>
      <c r="J9402" s="28">
        <v>0</v>
      </c>
    </row>
    <row r="9403" spans="1:10" x14ac:dyDescent="0.25">
      <c r="A9403" s="23" t="s">
        <v>16742</v>
      </c>
      <c r="B9403" s="23" t="s">
        <v>16743</v>
      </c>
      <c r="C9403" s="23" t="s">
        <v>34</v>
      </c>
      <c r="D9403" s="24">
        <v>45427.351030092592</v>
      </c>
      <c r="E9403" s="23" t="s">
        <v>16067</v>
      </c>
      <c r="F9403" s="26" t="s">
        <v>16</v>
      </c>
      <c r="G9403" s="26" t="s">
        <v>14</v>
      </c>
      <c r="H9403" s="23">
        <v>0</v>
      </c>
      <c r="I9403" s="23"/>
      <c r="J9403" s="28">
        <v>0</v>
      </c>
    </row>
    <row r="9404" spans="1:10" x14ac:dyDescent="0.25">
      <c r="A9404" s="23" t="s">
        <v>16744</v>
      </c>
      <c r="B9404" s="23" t="s">
        <v>16745</v>
      </c>
      <c r="C9404" s="23" t="s">
        <v>32</v>
      </c>
      <c r="D9404" s="24">
        <v>45427.36482638889</v>
      </c>
      <c r="E9404" s="23" t="s">
        <v>16067</v>
      </c>
      <c r="F9404" s="26" t="s">
        <v>16</v>
      </c>
      <c r="G9404" s="26" t="s">
        <v>14</v>
      </c>
      <c r="H9404" s="23">
        <v>0</v>
      </c>
      <c r="I9404" s="23"/>
      <c r="J9404" s="28">
        <v>0</v>
      </c>
    </row>
    <row r="9405" spans="1:10" x14ac:dyDescent="0.25">
      <c r="A9405" s="23" t="s">
        <v>15790</v>
      </c>
      <c r="B9405" s="23" t="s">
        <v>15791</v>
      </c>
      <c r="C9405" s="23" t="s">
        <v>21</v>
      </c>
      <c r="D9405" s="24">
        <v>45427.530451388891</v>
      </c>
      <c r="E9405" s="23" t="s">
        <v>16067</v>
      </c>
      <c r="F9405" s="26" t="s">
        <v>19</v>
      </c>
      <c r="G9405" s="26" t="s">
        <v>13496</v>
      </c>
      <c r="H9405" s="23">
        <v>0</v>
      </c>
      <c r="I9405" s="23"/>
      <c r="J9405" s="28">
        <v>22.5</v>
      </c>
    </row>
    <row r="9406" spans="1:10" x14ac:dyDescent="0.25">
      <c r="A9406" s="23" t="s">
        <v>16746</v>
      </c>
      <c r="B9406" s="23" t="s">
        <v>16747</v>
      </c>
      <c r="C9406" s="23" t="s">
        <v>18</v>
      </c>
      <c r="D9406" s="24">
        <v>45427.573576388888</v>
      </c>
      <c r="E9406" s="23" t="s">
        <v>16067</v>
      </c>
      <c r="F9406" s="26" t="s">
        <v>16</v>
      </c>
      <c r="G9406" s="26" t="s">
        <v>14</v>
      </c>
      <c r="H9406" s="23">
        <v>0</v>
      </c>
      <c r="I9406" s="23"/>
      <c r="J9406" s="28">
        <v>134.1</v>
      </c>
    </row>
    <row r="9407" spans="1:10" x14ac:dyDescent="0.25">
      <c r="A9407" s="23" t="s">
        <v>16748</v>
      </c>
      <c r="B9407" s="23" t="s">
        <v>16749</v>
      </c>
      <c r="C9407" s="23" t="s">
        <v>18</v>
      </c>
      <c r="D9407" s="24">
        <v>45427.586944444447</v>
      </c>
      <c r="E9407" s="23" t="s">
        <v>16067</v>
      </c>
      <c r="F9407" s="26" t="s">
        <v>16</v>
      </c>
      <c r="G9407" s="26" t="s">
        <v>14</v>
      </c>
      <c r="H9407" s="23">
        <v>0</v>
      </c>
      <c r="I9407" s="23"/>
      <c r="J9407" s="28">
        <v>172</v>
      </c>
    </row>
    <row r="9408" spans="1:10" x14ac:dyDescent="0.25">
      <c r="A9408" s="23" t="s">
        <v>5208</v>
      </c>
      <c r="B9408" s="23" t="s">
        <v>16750</v>
      </c>
      <c r="C9408" s="23" t="s">
        <v>34</v>
      </c>
      <c r="D9408" s="24">
        <v>45427.638344907406</v>
      </c>
      <c r="E9408" s="23" t="s">
        <v>16067</v>
      </c>
      <c r="F9408" s="26" t="s">
        <v>16</v>
      </c>
      <c r="G9408" s="26" t="s">
        <v>13496</v>
      </c>
      <c r="H9408" s="23">
        <v>0</v>
      </c>
      <c r="I9408" s="23"/>
      <c r="J9408" s="28">
        <v>0</v>
      </c>
    </row>
    <row r="9409" spans="1:10" x14ac:dyDescent="0.25">
      <c r="A9409" s="23" t="s">
        <v>956</v>
      </c>
      <c r="B9409" s="23" t="s">
        <v>957</v>
      </c>
      <c r="C9409" s="23" t="s">
        <v>21</v>
      </c>
      <c r="D9409" s="24">
        <v>45427.674085648148</v>
      </c>
      <c r="E9409" s="23" t="s">
        <v>16067</v>
      </c>
      <c r="F9409" s="26" t="s">
        <v>19</v>
      </c>
      <c r="G9409" s="26" t="s">
        <v>13496</v>
      </c>
      <c r="H9409" s="23">
        <v>0</v>
      </c>
      <c r="I9409" s="23"/>
      <c r="J9409" s="28">
        <v>6</v>
      </c>
    </row>
    <row r="9410" spans="1:10" x14ac:dyDescent="0.25">
      <c r="A9410" s="23" t="s">
        <v>2704</v>
      </c>
      <c r="B9410" s="23" t="s">
        <v>2705</v>
      </c>
      <c r="C9410" s="23" t="s">
        <v>18</v>
      </c>
      <c r="D9410" s="24">
        <v>45427.713483796295</v>
      </c>
      <c r="E9410" s="23" t="s">
        <v>16067</v>
      </c>
      <c r="F9410" s="26" t="s">
        <v>16</v>
      </c>
      <c r="G9410" s="26" t="s">
        <v>14</v>
      </c>
      <c r="H9410" s="23">
        <v>0</v>
      </c>
      <c r="I9410" s="23"/>
      <c r="J9410" s="28">
        <v>0</v>
      </c>
    </row>
    <row r="9411" spans="1:10" x14ac:dyDescent="0.25">
      <c r="A9411" s="23" t="s">
        <v>956</v>
      </c>
      <c r="B9411" s="23" t="s">
        <v>957</v>
      </c>
      <c r="C9411" s="23" t="s">
        <v>21</v>
      </c>
      <c r="D9411" s="24">
        <v>45427.718645833331</v>
      </c>
      <c r="E9411" s="23" t="s">
        <v>16067</v>
      </c>
      <c r="F9411" s="26" t="s">
        <v>19</v>
      </c>
      <c r="G9411" s="26" t="s">
        <v>13496</v>
      </c>
      <c r="H9411" s="23">
        <v>0</v>
      </c>
      <c r="I9411" s="23"/>
      <c r="J9411" s="28">
        <v>17.5</v>
      </c>
    </row>
    <row r="9412" spans="1:10" x14ac:dyDescent="0.25">
      <c r="A9412" s="23" t="s">
        <v>13467</v>
      </c>
      <c r="B9412" s="23" t="s">
        <v>13466</v>
      </c>
      <c r="C9412" s="23" t="s">
        <v>21</v>
      </c>
      <c r="D9412" s="24">
        <v>45428</v>
      </c>
      <c r="E9412" s="23" t="s">
        <v>16067</v>
      </c>
      <c r="F9412" s="26" t="s">
        <v>19</v>
      </c>
      <c r="G9412" s="26" t="s">
        <v>13496</v>
      </c>
      <c r="H9412" s="23">
        <v>0</v>
      </c>
      <c r="I9412" s="23"/>
      <c r="J9412" s="28">
        <v>952.42</v>
      </c>
    </row>
    <row r="9413" spans="1:10" x14ac:dyDescent="0.25">
      <c r="A9413" s="23" t="s">
        <v>16751</v>
      </c>
      <c r="B9413" s="23" t="s">
        <v>16752</v>
      </c>
      <c r="C9413" s="23" t="s">
        <v>32</v>
      </c>
      <c r="D9413" s="24">
        <v>45428.031493055554</v>
      </c>
      <c r="E9413" s="23" t="s">
        <v>16067</v>
      </c>
      <c r="F9413" s="26" t="s">
        <v>16</v>
      </c>
      <c r="G9413" s="26" t="s">
        <v>14</v>
      </c>
      <c r="H9413" s="23">
        <v>0</v>
      </c>
      <c r="I9413" s="23"/>
      <c r="J9413" s="28">
        <v>0</v>
      </c>
    </row>
    <row r="9414" spans="1:10" x14ac:dyDescent="0.25">
      <c r="A9414" s="23" t="s">
        <v>16753</v>
      </c>
      <c r="B9414" s="23" t="s">
        <v>16754</v>
      </c>
      <c r="C9414" s="23" t="s">
        <v>34</v>
      </c>
      <c r="D9414" s="24">
        <v>45428.031504629631</v>
      </c>
      <c r="E9414" s="23" t="s">
        <v>16067</v>
      </c>
      <c r="F9414" s="26" t="s">
        <v>16</v>
      </c>
      <c r="G9414" s="26" t="s">
        <v>14</v>
      </c>
      <c r="H9414" s="23">
        <v>0</v>
      </c>
      <c r="I9414" s="23"/>
      <c r="J9414" s="28">
        <v>0</v>
      </c>
    </row>
    <row r="9415" spans="1:10" x14ac:dyDescent="0.25">
      <c r="A9415" s="23" t="s">
        <v>16755</v>
      </c>
      <c r="B9415" s="23" t="s">
        <v>16756</v>
      </c>
      <c r="C9415" s="23" t="s">
        <v>32</v>
      </c>
      <c r="D9415" s="24">
        <v>45428.031550925924</v>
      </c>
      <c r="E9415" s="23" t="s">
        <v>16067</v>
      </c>
      <c r="F9415" s="26" t="s">
        <v>16</v>
      </c>
      <c r="G9415" s="26" t="s">
        <v>14</v>
      </c>
      <c r="H9415" s="23">
        <v>0</v>
      </c>
      <c r="I9415" s="23"/>
      <c r="J9415" s="28">
        <v>0</v>
      </c>
    </row>
    <row r="9416" spans="1:10" x14ac:dyDescent="0.25">
      <c r="A9416" s="23" t="s">
        <v>16757</v>
      </c>
      <c r="B9416" s="23" t="s">
        <v>16758</v>
      </c>
      <c r="C9416" s="23" t="s">
        <v>32</v>
      </c>
      <c r="D9416" s="24">
        <v>45428.0315625</v>
      </c>
      <c r="E9416" s="23" t="s">
        <v>16067</v>
      </c>
      <c r="F9416" s="26" t="s">
        <v>16</v>
      </c>
      <c r="G9416" s="26" t="s">
        <v>14</v>
      </c>
      <c r="H9416" s="23">
        <v>0</v>
      </c>
      <c r="I9416" s="23"/>
      <c r="J9416" s="28">
        <v>0</v>
      </c>
    </row>
    <row r="9417" spans="1:10" x14ac:dyDescent="0.25">
      <c r="A9417" s="23" t="s">
        <v>11092</v>
      </c>
      <c r="B9417" s="23" t="s">
        <v>11093</v>
      </c>
      <c r="C9417" s="23" t="s">
        <v>34</v>
      </c>
      <c r="D9417" s="24">
        <v>45428.031585648147</v>
      </c>
      <c r="E9417" s="23" t="s">
        <v>16067</v>
      </c>
      <c r="F9417" s="26" t="s">
        <v>16</v>
      </c>
      <c r="G9417" s="26" t="s">
        <v>14</v>
      </c>
      <c r="H9417" s="23">
        <v>0</v>
      </c>
      <c r="I9417" s="23"/>
      <c r="J9417" s="28">
        <v>0</v>
      </c>
    </row>
    <row r="9418" spans="1:10" x14ac:dyDescent="0.25">
      <c r="A9418" s="23" t="s">
        <v>10892</v>
      </c>
      <c r="B9418" s="23" t="s">
        <v>10893</v>
      </c>
      <c r="C9418" s="23" t="s">
        <v>34</v>
      </c>
      <c r="D9418" s="24">
        <v>45428.031597222223</v>
      </c>
      <c r="E9418" s="23" t="s">
        <v>16067</v>
      </c>
      <c r="F9418" s="26" t="s">
        <v>16</v>
      </c>
      <c r="G9418" s="26" t="s">
        <v>14</v>
      </c>
      <c r="H9418" s="23">
        <v>0</v>
      </c>
      <c r="I9418" s="23"/>
      <c r="J9418" s="28">
        <v>0</v>
      </c>
    </row>
    <row r="9419" spans="1:10" x14ac:dyDescent="0.25">
      <c r="A9419" s="23" t="s">
        <v>2686</v>
      </c>
      <c r="B9419" s="23" t="s">
        <v>2687</v>
      </c>
      <c r="C9419" s="23" t="s">
        <v>34</v>
      </c>
      <c r="D9419" s="24">
        <v>45428.032013888886</v>
      </c>
      <c r="E9419" s="23" t="s">
        <v>16067</v>
      </c>
      <c r="F9419" s="26" t="s">
        <v>16</v>
      </c>
      <c r="G9419" s="26" t="s">
        <v>14</v>
      </c>
      <c r="H9419" s="23">
        <v>0</v>
      </c>
      <c r="I9419" s="23"/>
      <c r="J9419" s="28">
        <v>0</v>
      </c>
    </row>
    <row r="9420" spans="1:10" x14ac:dyDescent="0.25">
      <c r="A9420" s="23" t="s">
        <v>16759</v>
      </c>
      <c r="B9420" s="23" t="s">
        <v>16760</v>
      </c>
      <c r="C9420" s="23" t="s">
        <v>32</v>
      </c>
      <c r="D9420" s="24">
        <v>45428.038495370369</v>
      </c>
      <c r="E9420" s="23" t="s">
        <v>16067</v>
      </c>
      <c r="F9420" s="26" t="s">
        <v>16</v>
      </c>
      <c r="G9420" s="26" t="s">
        <v>14</v>
      </c>
      <c r="H9420" s="23">
        <v>0</v>
      </c>
      <c r="I9420" s="23"/>
      <c r="J9420" s="28">
        <v>0</v>
      </c>
    </row>
    <row r="9421" spans="1:10" x14ac:dyDescent="0.25">
      <c r="A9421" s="23" t="s">
        <v>4219</v>
      </c>
      <c r="B9421" s="23" t="s">
        <v>4220</v>
      </c>
      <c r="C9421" s="23" t="s">
        <v>34</v>
      </c>
      <c r="D9421" s="24">
        <v>45428.038541666669</v>
      </c>
      <c r="E9421" s="23" t="s">
        <v>16067</v>
      </c>
      <c r="F9421" s="26" t="s">
        <v>16</v>
      </c>
      <c r="G9421" s="26" t="s">
        <v>14</v>
      </c>
      <c r="H9421" s="23">
        <v>0</v>
      </c>
      <c r="I9421" s="23"/>
      <c r="J9421" s="28">
        <v>0</v>
      </c>
    </row>
    <row r="9422" spans="1:10" x14ac:dyDescent="0.25">
      <c r="A9422" s="23" t="s">
        <v>16761</v>
      </c>
      <c r="B9422" s="23" t="s">
        <v>16762</v>
      </c>
      <c r="C9422" s="23" t="s">
        <v>32</v>
      </c>
      <c r="D9422" s="24">
        <v>45428.052337962959</v>
      </c>
      <c r="E9422" s="23" t="s">
        <v>16067</v>
      </c>
      <c r="F9422" s="26" t="s">
        <v>16</v>
      </c>
      <c r="G9422" s="26" t="s">
        <v>14</v>
      </c>
      <c r="H9422" s="23">
        <v>0</v>
      </c>
      <c r="I9422" s="23"/>
      <c r="J9422" s="28">
        <v>0</v>
      </c>
    </row>
    <row r="9423" spans="1:10" x14ac:dyDescent="0.25">
      <c r="A9423" s="23" t="s">
        <v>16763</v>
      </c>
      <c r="B9423" s="23" t="s">
        <v>16764</v>
      </c>
      <c r="C9423" s="23" t="s">
        <v>34</v>
      </c>
      <c r="D9423" s="24">
        <v>45428.052789351852</v>
      </c>
      <c r="E9423" s="23" t="s">
        <v>16067</v>
      </c>
      <c r="F9423" s="26" t="s">
        <v>16</v>
      </c>
      <c r="G9423" s="26" t="s">
        <v>14</v>
      </c>
      <c r="H9423" s="23">
        <v>0</v>
      </c>
      <c r="I9423" s="23"/>
      <c r="J9423" s="28">
        <v>0</v>
      </c>
    </row>
    <row r="9424" spans="1:10" x14ac:dyDescent="0.25">
      <c r="A9424" s="23" t="s">
        <v>16765</v>
      </c>
      <c r="B9424" s="23" t="s">
        <v>16766</v>
      </c>
      <c r="C9424" s="23" t="s">
        <v>32</v>
      </c>
      <c r="D9424" s="24">
        <v>45428.059270833335</v>
      </c>
      <c r="E9424" s="23" t="s">
        <v>16067</v>
      </c>
      <c r="F9424" s="26" t="s">
        <v>16</v>
      </c>
      <c r="G9424" s="26" t="s">
        <v>14</v>
      </c>
      <c r="H9424" s="23">
        <v>0</v>
      </c>
      <c r="I9424" s="23"/>
      <c r="J9424" s="28">
        <v>0</v>
      </c>
    </row>
    <row r="9425" spans="1:10" x14ac:dyDescent="0.25">
      <c r="A9425" s="23" t="s">
        <v>16767</v>
      </c>
      <c r="B9425" s="23" t="s">
        <v>16768</v>
      </c>
      <c r="C9425" s="23" t="s">
        <v>32</v>
      </c>
      <c r="D9425" s="24">
        <v>45428.059328703705</v>
      </c>
      <c r="E9425" s="23" t="s">
        <v>16067</v>
      </c>
      <c r="F9425" s="26" t="s">
        <v>16</v>
      </c>
      <c r="G9425" s="26" t="s">
        <v>14</v>
      </c>
      <c r="H9425" s="23">
        <v>0</v>
      </c>
      <c r="I9425" s="23"/>
      <c r="J9425" s="28">
        <v>0</v>
      </c>
    </row>
    <row r="9426" spans="1:10" x14ac:dyDescent="0.25">
      <c r="A9426" s="23" t="s">
        <v>16769</v>
      </c>
      <c r="B9426" s="23" t="s">
        <v>16770</v>
      </c>
      <c r="C9426" s="23" t="s">
        <v>32</v>
      </c>
      <c r="D9426" s="24">
        <v>45428.06622685185</v>
      </c>
      <c r="E9426" s="23" t="s">
        <v>16067</v>
      </c>
      <c r="F9426" s="26" t="s">
        <v>16</v>
      </c>
      <c r="G9426" s="26" t="s">
        <v>14</v>
      </c>
      <c r="H9426" s="23">
        <v>0</v>
      </c>
      <c r="I9426" s="23"/>
      <c r="J9426" s="28">
        <v>0</v>
      </c>
    </row>
    <row r="9427" spans="1:10" x14ac:dyDescent="0.25">
      <c r="A9427" s="23" t="s">
        <v>16771</v>
      </c>
      <c r="B9427" s="23" t="s">
        <v>16772</v>
      </c>
      <c r="C9427" s="23" t="s">
        <v>32</v>
      </c>
      <c r="D9427" s="24">
        <v>45428.29546296296</v>
      </c>
      <c r="E9427" s="23" t="s">
        <v>16067</v>
      </c>
      <c r="F9427" s="26" t="s">
        <v>16</v>
      </c>
      <c r="G9427" s="26" t="s">
        <v>14</v>
      </c>
      <c r="H9427" s="23">
        <v>0</v>
      </c>
      <c r="I9427" s="23"/>
      <c r="J9427" s="28">
        <v>0</v>
      </c>
    </row>
    <row r="9428" spans="1:10" x14ac:dyDescent="0.25">
      <c r="A9428" s="23" t="s">
        <v>16773</v>
      </c>
      <c r="B9428" s="23" t="s">
        <v>16774</v>
      </c>
      <c r="C9428" s="23" t="s">
        <v>32</v>
      </c>
      <c r="D9428" s="24">
        <v>45428.295486111114</v>
      </c>
      <c r="E9428" s="23" t="s">
        <v>16067</v>
      </c>
      <c r="F9428" s="26" t="s">
        <v>16</v>
      </c>
      <c r="G9428" s="26" t="s">
        <v>14</v>
      </c>
      <c r="H9428" s="23">
        <v>0</v>
      </c>
      <c r="I9428" s="23"/>
      <c r="J9428" s="28">
        <v>0</v>
      </c>
    </row>
    <row r="9429" spans="1:10" x14ac:dyDescent="0.25">
      <c r="A9429" s="23" t="s">
        <v>16775</v>
      </c>
      <c r="B9429" s="23" t="s">
        <v>16776</v>
      </c>
      <c r="C9429" s="23" t="s">
        <v>32</v>
      </c>
      <c r="D9429" s="24">
        <v>45428.29550925926</v>
      </c>
      <c r="E9429" s="23" t="s">
        <v>16067</v>
      </c>
      <c r="F9429" s="26" t="s">
        <v>16</v>
      </c>
      <c r="G9429" s="26" t="s">
        <v>14</v>
      </c>
      <c r="H9429" s="23">
        <v>0</v>
      </c>
      <c r="I9429" s="23"/>
      <c r="J9429" s="28">
        <v>0</v>
      </c>
    </row>
    <row r="9430" spans="1:10" x14ac:dyDescent="0.25">
      <c r="A9430" s="23" t="s">
        <v>16753</v>
      </c>
      <c r="B9430" s="23" t="s">
        <v>16754</v>
      </c>
      <c r="C9430" s="23" t="s">
        <v>32</v>
      </c>
      <c r="D9430" s="24">
        <v>45428.309282407405</v>
      </c>
      <c r="E9430" s="23" t="s">
        <v>16067</v>
      </c>
      <c r="F9430" s="26" t="s">
        <v>16</v>
      </c>
      <c r="G9430" s="26" t="s">
        <v>14</v>
      </c>
      <c r="H9430" s="23">
        <v>0</v>
      </c>
      <c r="I9430" s="23"/>
      <c r="J9430" s="28">
        <v>0</v>
      </c>
    </row>
    <row r="9431" spans="1:10" x14ac:dyDescent="0.25">
      <c r="A9431" s="23" t="s">
        <v>16777</v>
      </c>
      <c r="B9431" s="23" t="s">
        <v>16778</v>
      </c>
      <c r="C9431" s="23" t="s">
        <v>32</v>
      </c>
      <c r="D9431" s="24">
        <v>45428.309293981481</v>
      </c>
      <c r="E9431" s="23" t="s">
        <v>16067</v>
      </c>
      <c r="F9431" s="26" t="s">
        <v>16</v>
      </c>
      <c r="G9431" s="26" t="s">
        <v>14</v>
      </c>
      <c r="H9431" s="23">
        <v>0</v>
      </c>
      <c r="I9431" s="23"/>
      <c r="J9431" s="28">
        <v>0</v>
      </c>
    </row>
    <row r="9432" spans="1:10" x14ac:dyDescent="0.25">
      <c r="A9432" s="23" t="s">
        <v>16779</v>
      </c>
      <c r="B9432" s="23" t="s">
        <v>16780</v>
      </c>
      <c r="C9432" s="23" t="s">
        <v>32</v>
      </c>
      <c r="D9432" s="24">
        <v>45428.309432870374</v>
      </c>
      <c r="E9432" s="23" t="s">
        <v>16067</v>
      </c>
      <c r="F9432" s="26" t="s">
        <v>16</v>
      </c>
      <c r="G9432" s="26" t="s">
        <v>14</v>
      </c>
      <c r="H9432" s="23">
        <v>0</v>
      </c>
      <c r="I9432" s="23"/>
      <c r="J9432" s="28">
        <v>0</v>
      </c>
    </row>
    <row r="9433" spans="1:10" x14ac:dyDescent="0.25">
      <c r="A9433" s="23" t="s">
        <v>16781</v>
      </c>
      <c r="B9433" s="23" t="s">
        <v>16782</v>
      </c>
      <c r="C9433" s="23" t="s">
        <v>32</v>
      </c>
      <c r="D9433" s="24">
        <v>45428.316250000003</v>
      </c>
      <c r="E9433" s="23" t="s">
        <v>16067</v>
      </c>
      <c r="F9433" s="26" t="s">
        <v>16</v>
      </c>
      <c r="G9433" s="26" t="s">
        <v>14</v>
      </c>
      <c r="H9433" s="23">
        <v>0</v>
      </c>
      <c r="I9433" s="23"/>
      <c r="J9433" s="28">
        <v>0</v>
      </c>
    </row>
    <row r="9434" spans="1:10" x14ac:dyDescent="0.25">
      <c r="A9434" s="23" t="s">
        <v>16783</v>
      </c>
      <c r="B9434" s="23" t="s">
        <v>16784</v>
      </c>
      <c r="C9434" s="23" t="s">
        <v>32</v>
      </c>
      <c r="D9434" s="24">
        <v>45428.323171296295</v>
      </c>
      <c r="E9434" s="23" t="s">
        <v>16067</v>
      </c>
      <c r="F9434" s="26" t="s">
        <v>16</v>
      </c>
      <c r="G9434" s="26" t="s">
        <v>14</v>
      </c>
      <c r="H9434" s="23">
        <v>0</v>
      </c>
      <c r="I9434" s="23"/>
      <c r="J9434" s="28">
        <v>0</v>
      </c>
    </row>
    <row r="9435" spans="1:10" x14ac:dyDescent="0.25">
      <c r="A9435" s="23" t="s">
        <v>16785</v>
      </c>
      <c r="B9435" s="23" t="s">
        <v>16786</v>
      </c>
      <c r="C9435" s="23" t="s">
        <v>32</v>
      </c>
      <c r="D9435" s="24">
        <v>45428.323171296295</v>
      </c>
      <c r="E9435" s="23" t="s">
        <v>16067</v>
      </c>
      <c r="F9435" s="26" t="s">
        <v>16</v>
      </c>
      <c r="G9435" s="26" t="s">
        <v>14</v>
      </c>
      <c r="H9435" s="23">
        <v>0</v>
      </c>
      <c r="I9435" s="23"/>
      <c r="J9435" s="28">
        <v>0</v>
      </c>
    </row>
    <row r="9436" spans="1:10" x14ac:dyDescent="0.25">
      <c r="A9436" s="23" t="s">
        <v>16787</v>
      </c>
      <c r="B9436" s="23" t="s">
        <v>16788</v>
      </c>
      <c r="C9436" s="23" t="s">
        <v>32</v>
      </c>
      <c r="D9436" s="24">
        <v>45428.323275462964</v>
      </c>
      <c r="E9436" s="23" t="s">
        <v>16067</v>
      </c>
      <c r="F9436" s="26" t="s">
        <v>16</v>
      </c>
      <c r="G9436" s="26" t="s">
        <v>14</v>
      </c>
      <c r="H9436" s="23">
        <v>0</v>
      </c>
      <c r="I9436" s="23"/>
      <c r="J9436" s="28">
        <v>0</v>
      </c>
    </row>
    <row r="9437" spans="1:10" x14ac:dyDescent="0.25">
      <c r="A9437" s="23" t="s">
        <v>16789</v>
      </c>
      <c r="B9437" s="23" t="s">
        <v>16790</v>
      </c>
      <c r="C9437" s="23" t="s">
        <v>34</v>
      </c>
      <c r="D9437" s="24">
        <v>45428.323298611111</v>
      </c>
      <c r="E9437" s="23" t="s">
        <v>16067</v>
      </c>
      <c r="F9437" s="26" t="s">
        <v>16</v>
      </c>
      <c r="G9437" s="26" t="s">
        <v>14</v>
      </c>
      <c r="H9437" s="23">
        <v>0</v>
      </c>
      <c r="I9437" s="23"/>
      <c r="J9437" s="28">
        <v>0</v>
      </c>
    </row>
    <row r="9438" spans="1:10" x14ac:dyDescent="0.25">
      <c r="A9438" s="23" t="s">
        <v>16791</v>
      </c>
      <c r="B9438" s="23" t="s">
        <v>16792</v>
      </c>
      <c r="C9438" s="23" t="s">
        <v>34</v>
      </c>
      <c r="D9438" s="24">
        <v>45428.323310185187</v>
      </c>
      <c r="E9438" s="23" t="s">
        <v>16067</v>
      </c>
      <c r="F9438" s="26" t="s">
        <v>16</v>
      </c>
      <c r="G9438" s="26" t="s">
        <v>14</v>
      </c>
      <c r="H9438" s="23">
        <v>0</v>
      </c>
      <c r="I9438" s="23"/>
      <c r="J9438" s="28">
        <v>0</v>
      </c>
    </row>
    <row r="9439" spans="1:10" x14ac:dyDescent="0.25">
      <c r="A9439" s="23" t="s">
        <v>16793</v>
      </c>
      <c r="B9439" s="23" t="s">
        <v>16794</v>
      </c>
      <c r="C9439" s="23" t="s">
        <v>32</v>
      </c>
      <c r="D9439" s="24">
        <v>45428.33011574074</v>
      </c>
      <c r="E9439" s="23" t="s">
        <v>16067</v>
      </c>
      <c r="F9439" s="26" t="s">
        <v>16</v>
      </c>
      <c r="G9439" s="26" t="s">
        <v>14</v>
      </c>
      <c r="H9439" s="23">
        <v>0</v>
      </c>
      <c r="I9439" s="23"/>
      <c r="J9439" s="28">
        <v>0</v>
      </c>
    </row>
    <row r="9440" spans="1:10" x14ac:dyDescent="0.25">
      <c r="A9440" s="23" t="s">
        <v>16795</v>
      </c>
      <c r="B9440" s="23" t="s">
        <v>16796</v>
      </c>
      <c r="C9440" s="23" t="s">
        <v>32</v>
      </c>
      <c r="D9440" s="24">
        <v>45428.33011574074</v>
      </c>
      <c r="E9440" s="23" t="s">
        <v>16067</v>
      </c>
      <c r="F9440" s="26" t="s">
        <v>16</v>
      </c>
      <c r="G9440" s="26" t="s">
        <v>14</v>
      </c>
      <c r="H9440" s="23">
        <v>0</v>
      </c>
      <c r="I9440" s="23"/>
      <c r="J9440" s="28">
        <v>0</v>
      </c>
    </row>
    <row r="9441" spans="1:10" x14ac:dyDescent="0.25">
      <c r="A9441" s="23" t="s">
        <v>16797</v>
      </c>
      <c r="B9441" s="23" t="s">
        <v>16798</v>
      </c>
      <c r="C9441" s="23" t="s">
        <v>32</v>
      </c>
      <c r="D9441" s="24">
        <v>45428.330127314817</v>
      </c>
      <c r="E9441" s="23" t="s">
        <v>16067</v>
      </c>
      <c r="F9441" s="26" t="s">
        <v>16</v>
      </c>
      <c r="G9441" s="26" t="s">
        <v>14</v>
      </c>
      <c r="H9441" s="23">
        <v>0</v>
      </c>
      <c r="I9441" s="23"/>
      <c r="J9441" s="28">
        <v>0</v>
      </c>
    </row>
    <row r="9442" spans="1:10" x14ac:dyDescent="0.25">
      <c r="A9442" s="23" t="s">
        <v>16799</v>
      </c>
      <c r="B9442" s="23" t="s">
        <v>16800</v>
      </c>
      <c r="C9442" s="23" t="s">
        <v>32</v>
      </c>
      <c r="D9442" s="24">
        <v>45428.330150462964</v>
      </c>
      <c r="E9442" s="23" t="s">
        <v>16067</v>
      </c>
      <c r="F9442" s="26" t="s">
        <v>16</v>
      </c>
      <c r="G9442" s="26" t="s">
        <v>14</v>
      </c>
      <c r="H9442" s="23">
        <v>0</v>
      </c>
      <c r="I9442" s="23"/>
      <c r="J9442" s="28">
        <v>0</v>
      </c>
    </row>
    <row r="9443" spans="1:10" x14ac:dyDescent="0.25">
      <c r="A9443" s="23" t="s">
        <v>16801</v>
      </c>
      <c r="B9443" s="23" t="s">
        <v>16802</v>
      </c>
      <c r="C9443" s="23" t="s">
        <v>32</v>
      </c>
      <c r="D9443" s="24">
        <v>45428.330150462964</v>
      </c>
      <c r="E9443" s="23" t="s">
        <v>16067</v>
      </c>
      <c r="F9443" s="26" t="s">
        <v>16</v>
      </c>
      <c r="G9443" s="26" t="s">
        <v>14</v>
      </c>
      <c r="H9443" s="23">
        <v>0</v>
      </c>
      <c r="I9443" s="23"/>
      <c r="J9443" s="28">
        <v>0</v>
      </c>
    </row>
    <row r="9444" spans="1:10" x14ac:dyDescent="0.25">
      <c r="A9444" s="23" t="s">
        <v>16803</v>
      </c>
      <c r="B9444" s="23" t="s">
        <v>16804</v>
      </c>
      <c r="C9444" s="23" t="s">
        <v>32</v>
      </c>
      <c r="D9444" s="24">
        <v>45428.344004629631</v>
      </c>
      <c r="E9444" s="23" t="s">
        <v>16067</v>
      </c>
      <c r="F9444" s="26" t="s">
        <v>16</v>
      </c>
      <c r="G9444" s="26" t="s">
        <v>14</v>
      </c>
      <c r="H9444" s="23">
        <v>0</v>
      </c>
      <c r="I9444" s="23"/>
      <c r="J9444" s="28">
        <v>0</v>
      </c>
    </row>
    <row r="9445" spans="1:10" x14ac:dyDescent="0.25">
      <c r="A9445" s="23" t="s">
        <v>16805</v>
      </c>
      <c r="B9445" s="23" t="s">
        <v>16806</v>
      </c>
      <c r="C9445" s="23" t="s">
        <v>32</v>
      </c>
      <c r="D9445" s="24">
        <v>45428.350949074076</v>
      </c>
      <c r="E9445" s="23" t="s">
        <v>16067</v>
      </c>
      <c r="F9445" s="26" t="s">
        <v>16</v>
      </c>
      <c r="G9445" s="26" t="s">
        <v>14</v>
      </c>
      <c r="H9445" s="23">
        <v>0</v>
      </c>
      <c r="I9445" s="23"/>
      <c r="J9445" s="28">
        <v>0</v>
      </c>
    </row>
    <row r="9446" spans="1:10" x14ac:dyDescent="0.25">
      <c r="A9446" s="23" t="s">
        <v>16807</v>
      </c>
      <c r="B9446" s="23" t="s">
        <v>16808</v>
      </c>
      <c r="C9446" s="23" t="s">
        <v>32</v>
      </c>
      <c r="D9446" s="24">
        <v>45428.350972222222</v>
      </c>
      <c r="E9446" s="23" t="s">
        <v>16067</v>
      </c>
      <c r="F9446" s="26" t="s">
        <v>16</v>
      </c>
      <c r="G9446" s="26" t="s">
        <v>14</v>
      </c>
      <c r="H9446" s="23">
        <v>0</v>
      </c>
      <c r="I9446" s="23"/>
      <c r="J9446" s="28">
        <v>0</v>
      </c>
    </row>
    <row r="9447" spans="1:10" x14ac:dyDescent="0.25">
      <c r="A9447" s="23" t="s">
        <v>16809</v>
      </c>
      <c r="B9447" s="23" t="s">
        <v>16810</v>
      </c>
      <c r="C9447" s="23" t="s">
        <v>18</v>
      </c>
      <c r="D9447" s="24">
        <v>45428.573206018518</v>
      </c>
      <c r="E9447" s="23" t="s">
        <v>16067</v>
      </c>
      <c r="F9447" s="26" t="s">
        <v>16</v>
      </c>
      <c r="G9447" s="26" t="s">
        <v>14</v>
      </c>
      <c r="H9447" s="23">
        <v>0</v>
      </c>
      <c r="I9447" s="23"/>
      <c r="J9447" s="28">
        <v>186.61</v>
      </c>
    </row>
    <row r="9448" spans="1:10" x14ac:dyDescent="0.25">
      <c r="A9448" s="23" t="s">
        <v>956</v>
      </c>
      <c r="B9448" s="23" t="s">
        <v>957</v>
      </c>
      <c r="C9448" s="23" t="s">
        <v>21</v>
      </c>
      <c r="D9448" s="24">
        <v>45428.72934027778</v>
      </c>
      <c r="E9448" s="23" t="s">
        <v>16067</v>
      </c>
      <c r="F9448" s="26" t="s">
        <v>19</v>
      </c>
      <c r="G9448" s="26" t="s">
        <v>13496</v>
      </c>
      <c r="H9448" s="23">
        <v>0</v>
      </c>
      <c r="I9448" s="23"/>
      <c r="J9448" s="28">
        <v>258.5</v>
      </c>
    </row>
    <row r="9449" spans="1:10" x14ac:dyDescent="0.25">
      <c r="A9449" s="23" t="s">
        <v>13467</v>
      </c>
      <c r="B9449" s="23" t="s">
        <v>13466</v>
      </c>
      <c r="C9449" s="23" t="s">
        <v>21</v>
      </c>
      <c r="D9449" s="24">
        <v>45429</v>
      </c>
      <c r="E9449" s="23" t="s">
        <v>16067</v>
      </c>
      <c r="F9449" s="26" t="s">
        <v>19</v>
      </c>
      <c r="G9449" s="26" t="s">
        <v>13496</v>
      </c>
      <c r="H9449" s="23">
        <v>0</v>
      </c>
      <c r="I9449" s="23"/>
      <c r="J9449" s="28">
        <v>889.35</v>
      </c>
    </row>
    <row r="9450" spans="1:10" x14ac:dyDescent="0.25">
      <c r="A9450" s="23" t="s">
        <v>16811</v>
      </c>
      <c r="B9450" s="23" t="s">
        <v>16812</v>
      </c>
      <c r="C9450" s="23" t="s">
        <v>32</v>
      </c>
      <c r="D9450" s="24">
        <v>45429.038449074076</v>
      </c>
      <c r="E9450" s="23" t="s">
        <v>16067</v>
      </c>
      <c r="F9450" s="26" t="s">
        <v>16</v>
      </c>
      <c r="G9450" s="26" t="s">
        <v>14</v>
      </c>
      <c r="H9450" s="23">
        <v>0</v>
      </c>
      <c r="I9450" s="23"/>
      <c r="J9450" s="28">
        <v>0</v>
      </c>
    </row>
    <row r="9451" spans="1:10" x14ac:dyDescent="0.25">
      <c r="A9451" s="23" t="s">
        <v>16813</v>
      </c>
      <c r="B9451" s="23" t="s">
        <v>16814</v>
      </c>
      <c r="C9451" s="23" t="s">
        <v>32</v>
      </c>
      <c r="D9451" s="24">
        <v>45429.038495370369</v>
      </c>
      <c r="E9451" s="23" t="s">
        <v>16067</v>
      </c>
      <c r="F9451" s="26" t="s">
        <v>16</v>
      </c>
      <c r="G9451" s="26" t="s">
        <v>14</v>
      </c>
      <c r="H9451" s="23">
        <v>0</v>
      </c>
      <c r="I9451" s="23"/>
      <c r="J9451" s="28">
        <v>0</v>
      </c>
    </row>
    <row r="9452" spans="1:10" x14ac:dyDescent="0.25">
      <c r="A9452" s="23" t="s">
        <v>16815</v>
      </c>
      <c r="B9452" s="23" t="s">
        <v>16816</v>
      </c>
      <c r="C9452" s="23" t="s">
        <v>32</v>
      </c>
      <c r="D9452" s="24">
        <v>45429.038506944446</v>
      </c>
      <c r="E9452" s="23" t="s">
        <v>16067</v>
      </c>
      <c r="F9452" s="26" t="s">
        <v>16</v>
      </c>
      <c r="G9452" s="26" t="s">
        <v>14</v>
      </c>
      <c r="H9452" s="23">
        <v>0</v>
      </c>
      <c r="I9452" s="23"/>
      <c r="J9452" s="28">
        <v>0</v>
      </c>
    </row>
    <row r="9453" spans="1:10" x14ac:dyDescent="0.25">
      <c r="A9453" s="23" t="s">
        <v>7728</v>
      </c>
      <c r="B9453" s="23" t="s">
        <v>7729</v>
      </c>
      <c r="C9453" s="23" t="s">
        <v>34</v>
      </c>
      <c r="D9453" s="24">
        <v>45429.038564814815</v>
      </c>
      <c r="E9453" s="23" t="s">
        <v>16067</v>
      </c>
      <c r="F9453" s="26" t="s">
        <v>16</v>
      </c>
      <c r="G9453" s="26" t="s">
        <v>14</v>
      </c>
      <c r="H9453" s="23">
        <v>0</v>
      </c>
      <c r="I9453" s="23"/>
      <c r="J9453" s="28">
        <v>0</v>
      </c>
    </row>
    <row r="9454" spans="1:10" x14ac:dyDescent="0.25">
      <c r="A9454" s="23" t="s">
        <v>16817</v>
      </c>
      <c r="B9454" s="23" t="s">
        <v>16818</v>
      </c>
      <c r="C9454" s="23" t="s">
        <v>34</v>
      </c>
      <c r="D9454" s="24">
        <v>45429.038576388892</v>
      </c>
      <c r="E9454" s="23" t="s">
        <v>16067</v>
      </c>
      <c r="F9454" s="26" t="s">
        <v>16</v>
      </c>
      <c r="G9454" s="26" t="s">
        <v>14</v>
      </c>
      <c r="H9454" s="23">
        <v>0</v>
      </c>
      <c r="I9454" s="23"/>
      <c r="J9454" s="28">
        <v>0</v>
      </c>
    </row>
    <row r="9455" spans="1:10" x14ac:dyDescent="0.25">
      <c r="A9455" s="23" t="s">
        <v>16819</v>
      </c>
      <c r="B9455" s="23" t="s">
        <v>16820</v>
      </c>
      <c r="C9455" s="23" t="s">
        <v>32</v>
      </c>
      <c r="D9455" s="24">
        <v>45429.052337962959</v>
      </c>
      <c r="E9455" s="23" t="s">
        <v>16067</v>
      </c>
      <c r="F9455" s="26" t="s">
        <v>16</v>
      </c>
      <c r="G9455" s="26" t="s">
        <v>14</v>
      </c>
      <c r="H9455" s="23">
        <v>0</v>
      </c>
      <c r="I9455" s="23"/>
      <c r="J9455" s="28">
        <v>0</v>
      </c>
    </row>
    <row r="9456" spans="1:10" x14ac:dyDescent="0.25">
      <c r="A9456" s="23" t="s">
        <v>16821</v>
      </c>
      <c r="B9456" s="23" t="s">
        <v>16822</v>
      </c>
      <c r="C9456" s="23" t="s">
        <v>34</v>
      </c>
      <c r="D9456" s="24">
        <v>45429.052349537036</v>
      </c>
      <c r="E9456" s="23" t="s">
        <v>16067</v>
      </c>
      <c r="F9456" s="26" t="s">
        <v>16</v>
      </c>
      <c r="G9456" s="26" t="s">
        <v>14</v>
      </c>
      <c r="H9456" s="23">
        <v>0</v>
      </c>
      <c r="I9456" s="23"/>
      <c r="J9456" s="28">
        <v>0</v>
      </c>
    </row>
    <row r="9457" spans="1:10" x14ac:dyDescent="0.25">
      <c r="A9457" s="23" t="s">
        <v>16823</v>
      </c>
      <c r="B9457" s="23" t="s">
        <v>16824</v>
      </c>
      <c r="C9457" s="23" t="s">
        <v>32</v>
      </c>
      <c r="D9457" s="24">
        <v>45429.052349537036</v>
      </c>
      <c r="E9457" s="23" t="s">
        <v>16067</v>
      </c>
      <c r="F9457" s="26" t="s">
        <v>16</v>
      </c>
      <c r="G9457" s="26" t="s">
        <v>14</v>
      </c>
      <c r="H9457" s="23">
        <v>0</v>
      </c>
      <c r="I9457" s="23"/>
      <c r="J9457" s="28">
        <v>0</v>
      </c>
    </row>
    <row r="9458" spans="1:10" x14ac:dyDescent="0.25">
      <c r="A9458" s="23" t="s">
        <v>16825</v>
      </c>
      <c r="B9458" s="23" t="s">
        <v>16826</v>
      </c>
      <c r="C9458" s="23" t="s">
        <v>32</v>
      </c>
      <c r="D9458" s="24">
        <v>45429.059305555558</v>
      </c>
      <c r="E9458" s="23" t="s">
        <v>16067</v>
      </c>
      <c r="F9458" s="26" t="s">
        <v>16</v>
      </c>
      <c r="G9458" s="26" t="s">
        <v>14</v>
      </c>
      <c r="H9458" s="23">
        <v>0</v>
      </c>
      <c r="I9458" s="23"/>
      <c r="J9458" s="28">
        <v>0</v>
      </c>
    </row>
    <row r="9459" spans="1:10" x14ac:dyDescent="0.25">
      <c r="A9459" s="23" t="s">
        <v>16827</v>
      </c>
      <c r="B9459" s="23" t="s">
        <v>16828</v>
      </c>
      <c r="C9459" s="23" t="s">
        <v>32</v>
      </c>
      <c r="D9459" s="24">
        <v>45429.059328703705</v>
      </c>
      <c r="E9459" s="23" t="s">
        <v>16067</v>
      </c>
      <c r="F9459" s="26" t="s">
        <v>16</v>
      </c>
      <c r="G9459" s="26" t="s">
        <v>14</v>
      </c>
      <c r="H9459" s="23">
        <v>0</v>
      </c>
      <c r="I9459" s="23"/>
      <c r="J9459" s="28">
        <v>0</v>
      </c>
    </row>
    <row r="9460" spans="1:10" x14ac:dyDescent="0.25">
      <c r="A9460" s="23" t="s">
        <v>16753</v>
      </c>
      <c r="B9460" s="23" t="s">
        <v>16754</v>
      </c>
      <c r="C9460" s="23" t="s">
        <v>34</v>
      </c>
      <c r="D9460" s="24">
        <v>45429.059340277781</v>
      </c>
      <c r="E9460" s="23" t="s">
        <v>16067</v>
      </c>
      <c r="F9460" s="26" t="s">
        <v>16</v>
      </c>
      <c r="G9460" s="26" t="s">
        <v>14</v>
      </c>
      <c r="H9460" s="23">
        <v>0</v>
      </c>
      <c r="I9460" s="23"/>
      <c r="J9460" s="28">
        <v>0</v>
      </c>
    </row>
    <row r="9461" spans="1:10" x14ac:dyDescent="0.25">
      <c r="A9461" s="23" t="s">
        <v>16829</v>
      </c>
      <c r="B9461" s="23" t="s">
        <v>16830</v>
      </c>
      <c r="C9461" s="23" t="s">
        <v>34</v>
      </c>
      <c r="D9461" s="24">
        <v>45429.059467592589</v>
      </c>
      <c r="E9461" s="23" t="s">
        <v>16067</v>
      </c>
      <c r="F9461" s="26" t="s">
        <v>16</v>
      </c>
      <c r="G9461" s="26" t="s">
        <v>14</v>
      </c>
      <c r="H9461" s="23">
        <v>0</v>
      </c>
      <c r="I9461" s="23"/>
      <c r="J9461" s="28">
        <v>0</v>
      </c>
    </row>
    <row r="9462" spans="1:10" x14ac:dyDescent="0.25">
      <c r="A9462" s="23" t="s">
        <v>16831</v>
      </c>
      <c r="B9462" s="23" t="s">
        <v>16832</v>
      </c>
      <c r="C9462" s="23" t="s">
        <v>32</v>
      </c>
      <c r="D9462" s="24">
        <v>45429.06622685185</v>
      </c>
      <c r="E9462" s="23" t="s">
        <v>16067</v>
      </c>
      <c r="F9462" s="26" t="s">
        <v>16</v>
      </c>
      <c r="G9462" s="26" t="s">
        <v>14</v>
      </c>
      <c r="H9462" s="23">
        <v>0</v>
      </c>
      <c r="I9462" s="23"/>
      <c r="J9462" s="28">
        <v>0</v>
      </c>
    </row>
    <row r="9463" spans="1:10" x14ac:dyDescent="0.25">
      <c r="A9463" s="23" t="s">
        <v>14308</v>
      </c>
      <c r="B9463" s="23" t="s">
        <v>14309</v>
      </c>
      <c r="C9463" s="23" t="s">
        <v>34</v>
      </c>
      <c r="D9463" s="24">
        <v>45429.066342592596</v>
      </c>
      <c r="E9463" s="23" t="s">
        <v>16067</v>
      </c>
      <c r="F9463" s="26" t="s">
        <v>16</v>
      </c>
      <c r="G9463" s="26" t="s">
        <v>14</v>
      </c>
      <c r="H9463" s="23">
        <v>0</v>
      </c>
      <c r="I9463" s="23"/>
      <c r="J9463" s="28">
        <v>0</v>
      </c>
    </row>
    <row r="9464" spans="1:10" x14ac:dyDescent="0.25">
      <c r="A9464" s="23" t="s">
        <v>16833</v>
      </c>
      <c r="B9464" s="23" t="s">
        <v>16834</v>
      </c>
      <c r="C9464" s="23" t="s">
        <v>32</v>
      </c>
      <c r="D9464" s="24">
        <v>45429.073194444441</v>
      </c>
      <c r="E9464" s="23" t="s">
        <v>16067</v>
      </c>
      <c r="F9464" s="26" t="s">
        <v>16</v>
      </c>
      <c r="G9464" s="26" t="s">
        <v>14</v>
      </c>
      <c r="H9464" s="23">
        <v>0</v>
      </c>
      <c r="I9464" s="23"/>
      <c r="J9464" s="28">
        <v>0</v>
      </c>
    </row>
    <row r="9465" spans="1:10" x14ac:dyDescent="0.25">
      <c r="A9465" s="23" t="s">
        <v>16835</v>
      </c>
      <c r="B9465" s="23" t="s">
        <v>16836</v>
      </c>
      <c r="C9465" s="23" t="s">
        <v>32</v>
      </c>
      <c r="D9465" s="24">
        <v>45429.073217592595</v>
      </c>
      <c r="E9465" s="23" t="s">
        <v>16067</v>
      </c>
      <c r="F9465" s="26" t="s">
        <v>16</v>
      </c>
      <c r="G9465" s="26" t="s">
        <v>14</v>
      </c>
      <c r="H9465" s="23">
        <v>0</v>
      </c>
      <c r="I9465" s="23"/>
      <c r="J9465" s="28">
        <v>0</v>
      </c>
    </row>
    <row r="9466" spans="1:10" x14ac:dyDescent="0.25">
      <c r="A9466" s="23" t="s">
        <v>16837</v>
      </c>
      <c r="B9466" s="23" t="s">
        <v>16838</v>
      </c>
      <c r="C9466" s="23" t="s">
        <v>34</v>
      </c>
      <c r="D9466" s="24">
        <v>45429.073263888888</v>
      </c>
      <c r="E9466" s="23" t="s">
        <v>16067</v>
      </c>
      <c r="F9466" s="26" t="s">
        <v>16</v>
      </c>
      <c r="G9466" s="26" t="s">
        <v>14</v>
      </c>
      <c r="H9466" s="23">
        <v>0</v>
      </c>
      <c r="I9466" s="23"/>
      <c r="J9466" s="28">
        <v>0</v>
      </c>
    </row>
    <row r="9467" spans="1:10" x14ac:dyDescent="0.25">
      <c r="A9467" s="23" t="s">
        <v>16839</v>
      </c>
      <c r="B9467" s="23" t="s">
        <v>16840</v>
      </c>
      <c r="C9467" s="23" t="s">
        <v>34</v>
      </c>
      <c r="D9467" s="24">
        <v>45429.291979166665</v>
      </c>
      <c r="E9467" s="23" t="s">
        <v>16067</v>
      </c>
      <c r="F9467" s="26" t="s">
        <v>16</v>
      </c>
      <c r="G9467" s="26" t="s">
        <v>14</v>
      </c>
      <c r="H9467" s="23">
        <v>0</v>
      </c>
      <c r="I9467" s="23"/>
      <c r="J9467" s="28">
        <v>0</v>
      </c>
    </row>
    <row r="9468" spans="1:10" x14ac:dyDescent="0.25">
      <c r="A9468" s="23" t="s">
        <v>16841</v>
      </c>
      <c r="B9468" s="23" t="s">
        <v>16842</v>
      </c>
      <c r="C9468" s="23" t="s">
        <v>32</v>
      </c>
      <c r="D9468" s="24">
        <v>45429.295416666668</v>
      </c>
      <c r="E9468" s="23" t="s">
        <v>16067</v>
      </c>
      <c r="F9468" s="26" t="s">
        <v>16</v>
      </c>
      <c r="G9468" s="26" t="s">
        <v>14</v>
      </c>
      <c r="H9468" s="23">
        <v>0</v>
      </c>
      <c r="I9468" s="23"/>
      <c r="J9468" s="28">
        <v>0</v>
      </c>
    </row>
    <row r="9469" spans="1:10" x14ac:dyDescent="0.25">
      <c r="A9469" s="23" t="s">
        <v>16843</v>
      </c>
      <c r="B9469" s="23" t="s">
        <v>16844</v>
      </c>
      <c r="C9469" s="23" t="s">
        <v>34</v>
      </c>
      <c r="D9469" s="24">
        <v>45429.295613425929</v>
      </c>
      <c r="E9469" s="23" t="s">
        <v>16067</v>
      </c>
      <c r="F9469" s="26" t="s">
        <v>16</v>
      </c>
      <c r="G9469" s="26" t="s">
        <v>14</v>
      </c>
      <c r="H9469" s="23">
        <v>0</v>
      </c>
      <c r="I9469" s="23"/>
      <c r="J9469" s="28">
        <v>0</v>
      </c>
    </row>
    <row r="9470" spans="1:10" x14ac:dyDescent="0.25">
      <c r="A9470" s="23" t="s">
        <v>4143</v>
      </c>
      <c r="B9470" s="23" t="s">
        <v>4144</v>
      </c>
      <c r="C9470" s="23" t="s">
        <v>34</v>
      </c>
      <c r="D9470" s="24">
        <v>45429.295914351853</v>
      </c>
      <c r="E9470" s="23" t="s">
        <v>16067</v>
      </c>
      <c r="F9470" s="26" t="s">
        <v>16</v>
      </c>
      <c r="G9470" s="26" t="s">
        <v>14</v>
      </c>
      <c r="H9470" s="23">
        <v>0</v>
      </c>
      <c r="I9470" s="23"/>
      <c r="J9470" s="28">
        <v>0</v>
      </c>
    </row>
    <row r="9471" spans="1:10" x14ac:dyDescent="0.25">
      <c r="A9471" s="23" t="s">
        <v>16845</v>
      </c>
      <c r="B9471" s="23" t="s">
        <v>16846</v>
      </c>
      <c r="C9471" s="23" t="s">
        <v>32</v>
      </c>
      <c r="D9471" s="24">
        <v>45429.31622685185</v>
      </c>
      <c r="E9471" s="23" t="s">
        <v>16067</v>
      </c>
      <c r="F9471" s="26" t="s">
        <v>16</v>
      </c>
      <c r="G9471" s="26" t="s">
        <v>14</v>
      </c>
      <c r="H9471" s="23">
        <v>0</v>
      </c>
      <c r="I9471" s="23"/>
      <c r="J9471" s="28">
        <v>0</v>
      </c>
    </row>
    <row r="9472" spans="1:10" x14ac:dyDescent="0.25">
      <c r="A9472" s="23" t="s">
        <v>16847</v>
      </c>
      <c r="B9472" s="23" t="s">
        <v>16848</v>
      </c>
      <c r="C9472" s="23" t="s">
        <v>32</v>
      </c>
      <c r="D9472" s="24">
        <v>45429.31622685185</v>
      </c>
      <c r="E9472" s="23" t="s">
        <v>16067</v>
      </c>
      <c r="F9472" s="26" t="s">
        <v>16</v>
      </c>
      <c r="G9472" s="26" t="s">
        <v>14</v>
      </c>
      <c r="H9472" s="23">
        <v>0</v>
      </c>
      <c r="I9472" s="23"/>
      <c r="J9472" s="28">
        <v>0</v>
      </c>
    </row>
    <row r="9473" spans="1:10" x14ac:dyDescent="0.25">
      <c r="A9473" s="23" t="s">
        <v>16849</v>
      </c>
      <c r="B9473" s="23" t="s">
        <v>16850</v>
      </c>
      <c r="C9473" s="23" t="s">
        <v>34</v>
      </c>
      <c r="D9473" s="24">
        <v>45429.316331018519</v>
      </c>
      <c r="E9473" s="23" t="s">
        <v>16067</v>
      </c>
      <c r="F9473" s="26" t="s">
        <v>16</v>
      </c>
      <c r="G9473" s="26" t="s">
        <v>14</v>
      </c>
      <c r="H9473" s="23">
        <v>0</v>
      </c>
      <c r="I9473" s="23"/>
      <c r="J9473" s="28">
        <v>0</v>
      </c>
    </row>
    <row r="9474" spans="1:10" x14ac:dyDescent="0.25">
      <c r="A9474" s="23" t="s">
        <v>16851</v>
      </c>
      <c r="B9474" s="23" t="s">
        <v>16852</v>
      </c>
      <c r="C9474" s="23" t="s">
        <v>34</v>
      </c>
      <c r="D9474" s="24">
        <v>45429.316388888888</v>
      </c>
      <c r="E9474" s="23" t="s">
        <v>16067</v>
      </c>
      <c r="F9474" s="26" t="s">
        <v>16</v>
      </c>
      <c r="G9474" s="26" t="s">
        <v>14</v>
      </c>
      <c r="H9474" s="23">
        <v>0</v>
      </c>
      <c r="I9474" s="23"/>
      <c r="J9474" s="28">
        <v>0</v>
      </c>
    </row>
    <row r="9475" spans="1:10" x14ac:dyDescent="0.25">
      <c r="A9475" s="23" t="s">
        <v>16853</v>
      </c>
      <c r="B9475" s="23" t="s">
        <v>16854</v>
      </c>
      <c r="C9475" s="23" t="s">
        <v>34</v>
      </c>
      <c r="D9475" s="24">
        <v>45429.316446759258</v>
      </c>
      <c r="E9475" s="23" t="s">
        <v>16067</v>
      </c>
      <c r="F9475" s="26" t="s">
        <v>16</v>
      </c>
      <c r="G9475" s="26" t="s">
        <v>14</v>
      </c>
      <c r="H9475" s="23">
        <v>0</v>
      </c>
      <c r="I9475" s="23"/>
      <c r="J9475" s="28">
        <v>0</v>
      </c>
    </row>
    <row r="9476" spans="1:10" x14ac:dyDescent="0.25">
      <c r="A9476" s="23" t="s">
        <v>16855</v>
      </c>
      <c r="B9476" s="23" t="s">
        <v>16856</v>
      </c>
      <c r="C9476" s="23" t="s">
        <v>34</v>
      </c>
      <c r="D9476" s="24">
        <v>45429.31653935185</v>
      </c>
      <c r="E9476" s="23" t="s">
        <v>16067</v>
      </c>
      <c r="F9476" s="26" t="s">
        <v>16</v>
      </c>
      <c r="G9476" s="26" t="s">
        <v>14</v>
      </c>
      <c r="H9476" s="23">
        <v>0</v>
      </c>
      <c r="I9476" s="23"/>
      <c r="J9476" s="28">
        <v>0</v>
      </c>
    </row>
    <row r="9477" spans="1:10" x14ac:dyDescent="0.25">
      <c r="A9477" s="23" t="s">
        <v>16857</v>
      </c>
      <c r="B9477" s="23" t="s">
        <v>16858</v>
      </c>
      <c r="C9477" s="23" t="s">
        <v>32</v>
      </c>
      <c r="D9477" s="24">
        <v>45429.323182870372</v>
      </c>
      <c r="E9477" s="23" t="s">
        <v>16067</v>
      </c>
      <c r="F9477" s="26" t="s">
        <v>16</v>
      </c>
      <c r="G9477" s="26" t="s">
        <v>14</v>
      </c>
      <c r="H9477" s="23">
        <v>0</v>
      </c>
      <c r="I9477" s="23"/>
      <c r="J9477" s="28">
        <v>0</v>
      </c>
    </row>
    <row r="9478" spans="1:10" x14ac:dyDescent="0.25">
      <c r="A9478" s="23" t="s">
        <v>16859</v>
      </c>
      <c r="B9478" s="23" t="s">
        <v>16860</v>
      </c>
      <c r="C9478" s="23" t="s">
        <v>34</v>
      </c>
      <c r="D9478" s="24">
        <v>45429.32340277778</v>
      </c>
      <c r="E9478" s="23" t="s">
        <v>16067</v>
      </c>
      <c r="F9478" s="26" t="s">
        <v>16</v>
      </c>
      <c r="G9478" s="26" t="s">
        <v>14</v>
      </c>
      <c r="H9478" s="23">
        <v>0</v>
      </c>
      <c r="I9478" s="23"/>
      <c r="J9478" s="28">
        <v>0</v>
      </c>
    </row>
    <row r="9479" spans="1:10" x14ac:dyDescent="0.25">
      <c r="A9479" s="23" t="s">
        <v>16861</v>
      </c>
      <c r="B9479" s="23" t="s">
        <v>16862</v>
      </c>
      <c r="C9479" s="23" t="s">
        <v>32</v>
      </c>
      <c r="D9479" s="24">
        <v>45429.330150462964</v>
      </c>
      <c r="E9479" s="23" t="s">
        <v>16067</v>
      </c>
      <c r="F9479" s="26" t="s">
        <v>16</v>
      </c>
      <c r="G9479" s="26" t="s">
        <v>14</v>
      </c>
      <c r="H9479" s="23">
        <v>0</v>
      </c>
      <c r="I9479" s="23"/>
      <c r="J9479" s="28">
        <v>0</v>
      </c>
    </row>
    <row r="9480" spans="1:10" x14ac:dyDescent="0.25">
      <c r="A9480" s="23" t="s">
        <v>5947</v>
      </c>
      <c r="B9480" s="23" t="s">
        <v>5948</v>
      </c>
      <c r="C9480" s="23" t="s">
        <v>34</v>
      </c>
      <c r="D9480" s="24">
        <v>45429.330150462964</v>
      </c>
      <c r="E9480" s="23" t="s">
        <v>16067</v>
      </c>
      <c r="F9480" s="26" t="s">
        <v>16</v>
      </c>
      <c r="G9480" s="26" t="s">
        <v>14</v>
      </c>
      <c r="H9480" s="23">
        <v>0</v>
      </c>
      <c r="I9480" s="23"/>
      <c r="J9480" s="28">
        <v>0</v>
      </c>
    </row>
    <row r="9481" spans="1:10" x14ac:dyDescent="0.25">
      <c r="A9481" s="23" t="s">
        <v>16863</v>
      </c>
      <c r="B9481" s="23" t="s">
        <v>16864</v>
      </c>
      <c r="C9481" s="23" t="s">
        <v>34</v>
      </c>
      <c r="D9481" s="24">
        <v>45429.33021990741</v>
      </c>
      <c r="E9481" s="23" t="s">
        <v>16067</v>
      </c>
      <c r="F9481" s="26" t="s">
        <v>16</v>
      </c>
      <c r="G9481" s="26" t="s">
        <v>14</v>
      </c>
      <c r="H9481" s="23">
        <v>0</v>
      </c>
      <c r="I9481" s="23"/>
      <c r="J9481" s="28">
        <v>0</v>
      </c>
    </row>
    <row r="9482" spans="1:10" x14ac:dyDescent="0.25">
      <c r="A9482" s="23" t="s">
        <v>16865</v>
      </c>
      <c r="B9482" s="23" t="s">
        <v>16866</v>
      </c>
      <c r="C9482" s="23" t="s">
        <v>34</v>
      </c>
      <c r="D9482" s="24">
        <v>45429.337314814817</v>
      </c>
      <c r="E9482" s="23" t="s">
        <v>16067</v>
      </c>
      <c r="F9482" s="26" t="s">
        <v>16</v>
      </c>
      <c r="G9482" s="26" t="s">
        <v>14</v>
      </c>
      <c r="H9482" s="23">
        <v>0</v>
      </c>
      <c r="I9482" s="23"/>
      <c r="J9482" s="28">
        <v>0</v>
      </c>
    </row>
    <row r="9483" spans="1:10" x14ac:dyDescent="0.25">
      <c r="A9483" s="23" t="s">
        <v>16867</v>
      </c>
      <c r="B9483" s="23" t="s">
        <v>16868</v>
      </c>
      <c r="C9483" s="23" t="s">
        <v>34</v>
      </c>
      <c r="D9483" s="24">
        <v>45429.344004629631</v>
      </c>
      <c r="E9483" s="23" t="s">
        <v>16067</v>
      </c>
      <c r="F9483" s="26" t="s">
        <v>16</v>
      </c>
      <c r="G9483" s="26" t="s">
        <v>14</v>
      </c>
      <c r="H9483" s="23">
        <v>0</v>
      </c>
      <c r="I9483" s="23"/>
      <c r="J9483" s="28">
        <v>0</v>
      </c>
    </row>
    <row r="9484" spans="1:10" x14ac:dyDescent="0.25">
      <c r="A9484" s="23" t="s">
        <v>16869</v>
      </c>
      <c r="B9484" s="23" t="s">
        <v>16870</v>
      </c>
      <c r="C9484" s="23" t="s">
        <v>32</v>
      </c>
      <c r="D9484" s="24">
        <v>45429.3440162037</v>
      </c>
      <c r="E9484" s="23" t="s">
        <v>16067</v>
      </c>
      <c r="F9484" s="26" t="s">
        <v>16</v>
      </c>
      <c r="G9484" s="26" t="s">
        <v>14</v>
      </c>
      <c r="H9484" s="23">
        <v>0</v>
      </c>
      <c r="I9484" s="23"/>
      <c r="J9484" s="28">
        <v>0</v>
      </c>
    </row>
    <row r="9485" spans="1:10" x14ac:dyDescent="0.25">
      <c r="A9485" s="23" t="s">
        <v>16815</v>
      </c>
      <c r="B9485" s="23" t="s">
        <v>16816</v>
      </c>
      <c r="C9485" s="23" t="s">
        <v>34</v>
      </c>
      <c r="D9485" s="24">
        <v>45429.3440625</v>
      </c>
      <c r="E9485" s="23" t="s">
        <v>16067</v>
      </c>
      <c r="F9485" s="26" t="s">
        <v>16</v>
      </c>
      <c r="G9485" s="26" t="s">
        <v>14</v>
      </c>
      <c r="H9485" s="23">
        <v>0</v>
      </c>
      <c r="I9485" s="23"/>
      <c r="J9485" s="28">
        <v>0</v>
      </c>
    </row>
    <row r="9486" spans="1:10" x14ac:dyDescent="0.25">
      <c r="A9486" s="23" t="s">
        <v>16871</v>
      </c>
      <c r="B9486" s="23" t="s">
        <v>16872</v>
      </c>
      <c r="C9486" s="23" t="s">
        <v>34</v>
      </c>
      <c r="D9486" s="24">
        <v>45429.344108796293</v>
      </c>
      <c r="E9486" s="23" t="s">
        <v>16067</v>
      </c>
      <c r="F9486" s="26" t="s">
        <v>16</v>
      </c>
      <c r="G9486" s="26" t="s">
        <v>14</v>
      </c>
      <c r="H9486" s="23">
        <v>0</v>
      </c>
      <c r="I9486" s="23"/>
      <c r="J9486" s="28">
        <v>0</v>
      </c>
    </row>
    <row r="9487" spans="1:10" x14ac:dyDescent="0.25">
      <c r="A9487" s="23" t="s">
        <v>1582</v>
      </c>
      <c r="B9487" s="23" t="s">
        <v>1583</v>
      </c>
      <c r="C9487" s="23" t="s">
        <v>34</v>
      </c>
      <c r="D9487" s="24">
        <v>45429.344131944446</v>
      </c>
      <c r="E9487" s="23" t="s">
        <v>16067</v>
      </c>
      <c r="F9487" s="26" t="s">
        <v>16</v>
      </c>
      <c r="G9487" s="26" t="s">
        <v>14</v>
      </c>
      <c r="H9487" s="23">
        <v>0</v>
      </c>
      <c r="I9487" s="23"/>
      <c r="J9487" s="28">
        <v>0</v>
      </c>
    </row>
    <row r="9488" spans="1:10" x14ac:dyDescent="0.25">
      <c r="A9488" s="23" t="s">
        <v>16873</v>
      </c>
      <c r="B9488" s="23" t="s">
        <v>16874</v>
      </c>
      <c r="C9488" s="23" t="s">
        <v>32</v>
      </c>
      <c r="D9488" s="24">
        <v>45429.350960648146</v>
      </c>
      <c r="E9488" s="23" t="s">
        <v>16067</v>
      </c>
      <c r="F9488" s="26" t="s">
        <v>16</v>
      </c>
      <c r="G9488" s="26" t="s">
        <v>14</v>
      </c>
      <c r="H9488" s="23">
        <v>0</v>
      </c>
      <c r="I9488" s="23"/>
      <c r="J9488" s="28">
        <v>0</v>
      </c>
    </row>
    <row r="9489" spans="1:10" x14ac:dyDescent="0.25">
      <c r="A9489" s="23" t="s">
        <v>16875</v>
      </c>
      <c r="B9489" s="23" t="s">
        <v>16876</v>
      </c>
      <c r="C9489" s="23" t="s">
        <v>32</v>
      </c>
      <c r="D9489" s="24">
        <v>45429.350972222222</v>
      </c>
      <c r="E9489" s="23" t="s">
        <v>16067</v>
      </c>
      <c r="F9489" s="26" t="s">
        <v>16</v>
      </c>
      <c r="G9489" s="26" t="s">
        <v>14</v>
      </c>
      <c r="H9489" s="23">
        <v>0</v>
      </c>
      <c r="I9489" s="23"/>
      <c r="J9489" s="28">
        <v>0</v>
      </c>
    </row>
    <row r="9490" spans="1:10" x14ac:dyDescent="0.25">
      <c r="A9490" s="23" t="s">
        <v>16877</v>
      </c>
      <c r="B9490" s="23" t="s">
        <v>16878</v>
      </c>
      <c r="C9490" s="23" t="s">
        <v>32</v>
      </c>
      <c r="D9490" s="24">
        <v>45429.350972222222</v>
      </c>
      <c r="E9490" s="23" t="s">
        <v>16067</v>
      </c>
      <c r="F9490" s="26" t="s">
        <v>16</v>
      </c>
      <c r="G9490" s="26" t="s">
        <v>14</v>
      </c>
      <c r="H9490" s="23">
        <v>0</v>
      </c>
      <c r="I9490" s="23"/>
      <c r="J9490" s="28">
        <v>0</v>
      </c>
    </row>
    <row r="9491" spans="1:10" x14ac:dyDescent="0.25">
      <c r="A9491" s="23" t="s">
        <v>3909</v>
      </c>
      <c r="B9491" s="23" t="s">
        <v>3910</v>
      </c>
      <c r="C9491" s="23" t="s">
        <v>34</v>
      </c>
      <c r="D9491" s="24">
        <v>45429.350995370369</v>
      </c>
      <c r="E9491" s="23" t="s">
        <v>16067</v>
      </c>
      <c r="F9491" s="26" t="s">
        <v>16</v>
      </c>
      <c r="G9491" s="26" t="s">
        <v>14</v>
      </c>
      <c r="H9491" s="23">
        <v>0</v>
      </c>
      <c r="I9491" s="23"/>
      <c r="J9491" s="28">
        <v>0</v>
      </c>
    </row>
    <row r="9492" spans="1:10" x14ac:dyDescent="0.25">
      <c r="A9492" s="23" t="s">
        <v>15790</v>
      </c>
      <c r="B9492" s="23" t="s">
        <v>15791</v>
      </c>
      <c r="C9492" s="23" t="s">
        <v>21</v>
      </c>
      <c r="D9492" s="24">
        <v>45429.352696759262</v>
      </c>
      <c r="E9492" s="23" t="s">
        <v>16067</v>
      </c>
      <c r="F9492" s="26" t="s">
        <v>19</v>
      </c>
      <c r="G9492" s="26" t="s">
        <v>13496</v>
      </c>
      <c r="H9492" s="23">
        <v>0</v>
      </c>
      <c r="I9492" s="23"/>
      <c r="J9492" s="28">
        <v>30</v>
      </c>
    </row>
    <row r="9493" spans="1:10" x14ac:dyDescent="0.25">
      <c r="A9493" s="23" t="s">
        <v>15790</v>
      </c>
      <c r="B9493" s="23" t="s">
        <v>15791</v>
      </c>
      <c r="C9493" s="23" t="s">
        <v>21</v>
      </c>
      <c r="D9493" s="24">
        <v>45429.372916666667</v>
      </c>
      <c r="E9493" s="23" t="s">
        <v>16067</v>
      </c>
      <c r="F9493" s="26" t="s">
        <v>19</v>
      </c>
      <c r="G9493" s="26" t="s">
        <v>13496</v>
      </c>
      <c r="H9493" s="23">
        <v>0</v>
      </c>
      <c r="I9493" s="23"/>
      <c r="J9493" s="28">
        <v>1365.13</v>
      </c>
    </row>
    <row r="9494" spans="1:10" x14ac:dyDescent="0.25">
      <c r="A9494" s="23" t="s">
        <v>16879</v>
      </c>
      <c r="B9494" s="23" t="s">
        <v>16880</v>
      </c>
      <c r="C9494" s="23" t="s">
        <v>34</v>
      </c>
      <c r="D9494" s="24">
        <v>45429.542847222219</v>
      </c>
      <c r="E9494" s="23" t="s">
        <v>16067</v>
      </c>
      <c r="F9494" s="26" t="s">
        <v>16</v>
      </c>
      <c r="G9494" s="26" t="s">
        <v>14</v>
      </c>
      <c r="H9494" s="23">
        <v>0</v>
      </c>
      <c r="I9494" s="23"/>
      <c r="J9494" s="28">
        <v>0</v>
      </c>
    </row>
    <row r="9495" spans="1:10" x14ac:dyDescent="0.25">
      <c r="A9495" s="23" t="s">
        <v>13467</v>
      </c>
      <c r="B9495" s="23" t="s">
        <v>13466</v>
      </c>
      <c r="C9495" s="23" t="s">
        <v>21</v>
      </c>
      <c r="D9495" s="24">
        <v>45430</v>
      </c>
      <c r="E9495" s="23" t="s">
        <v>16067</v>
      </c>
      <c r="F9495" s="26" t="s">
        <v>19</v>
      </c>
      <c r="G9495" s="26" t="s">
        <v>13496</v>
      </c>
      <c r="H9495" s="23">
        <v>0</v>
      </c>
      <c r="I9495" s="23"/>
      <c r="J9495" s="28">
        <v>353.65</v>
      </c>
    </row>
    <row r="9496" spans="1:10" x14ac:dyDescent="0.25">
      <c r="A9496" s="23" t="s">
        <v>16881</v>
      </c>
      <c r="B9496" s="23" t="s">
        <v>16882</v>
      </c>
      <c r="C9496" s="23" t="s">
        <v>32</v>
      </c>
      <c r="D9496" s="24">
        <v>45430.01761574074</v>
      </c>
      <c r="E9496" s="23" t="s">
        <v>16067</v>
      </c>
      <c r="F9496" s="26" t="s">
        <v>16</v>
      </c>
      <c r="G9496" s="26" t="s">
        <v>14</v>
      </c>
      <c r="H9496" s="23">
        <v>0</v>
      </c>
      <c r="I9496" s="23"/>
      <c r="J9496" s="28">
        <v>0</v>
      </c>
    </row>
    <row r="9497" spans="1:10" x14ac:dyDescent="0.25">
      <c r="A9497" s="23" t="s">
        <v>16883</v>
      </c>
      <c r="B9497" s="23" t="s">
        <v>16884</v>
      </c>
      <c r="C9497" s="23" t="s">
        <v>34</v>
      </c>
      <c r="D9497" s="24">
        <v>45430.01803240741</v>
      </c>
      <c r="E9497" s="23" t="s">
        <v>16067</v>
      </c>
      <c r="F9497" s="26" t="s">
        <v>16</v>
      </c>
      <c r="G9497" s="26" t="s">
        <v>14</v>
      </c>
      <c r="H9497" s="23">
        <v>0</v>
      </c>
      <c r="I9497" s="23"/>
      <c r="J9497" s="28">
        <v>0</v>
      </c>
    </row>
    <row r="9498" spans="1:10" x14ac:dyDescent="0.25">
      <c r="A9498" s="23" t="s">
        <v>16885</v>
      </c>
      <c r="B9498" s="23" t="s">
        <v>16886</v>
      </c>
      <c r="C9498" s="23" t="s">
        <v>34</v>
      </c>
      <c r="D9498" s="24">
        <v>45430.018055555556</v>
      </c>
      <c r="E9498" s="23" t="s">
        <v>16067</v>
      </c>
      <c r="F9498" s="26" t="s">
        <v>16</v>
      </c>
      <c r="G9498" s="26" t="s">
        <v>14</v>
      </c>
      <c r="H9498" s="23">
        <v>0</v>
      </c>
      <c r="I9498" s="23"/>
      <c r="J9498" s="28">
        <v>0</v>
      </c>
    </row>
    <row r="9499" spans="1:10" x14ac:dyDescent="0.25">
      <c r="A9499" s="23" t="s">
        <v>16887</v>
      </c>
      <c r="B9499" s="23" t="s">
        <v>16888</v>
      </c>
      <c r="C9499" s="23" t="s">
        <v>32</v>
      </c>
      <c r="D9499" s="24">
        <v>45430.031539351854</v>
      </c>
      <c r="E9499" s="23" t="s">
        <v>16067</v>
      </c>
      <c r="F9499" s="26" t="s">
        <v>16</v>
      </c>
      <c r="G9499" s="26" t="s">
        <v>14</v>
      </c>
      <c r="H9499" s="23">
        <v>0</v>
      </c>
      <c r="I9499" s="23"/>
      <c r="J9499" s="28">
        <v>0</v>
      </c>
    </row>
    <row r="9500" spans="1:10" x14ac:dyDescent="0.25">
      <c r="A9500" s="23" t="s">
        <v>16889</v>
      </c>
      <c r="B9500" s="23" t="s">
        <v>16890</v>
      </c>
      <c r="C9500" s="23" t="s">
        <v>32</v>
      </c>
      <c r="D9500" s="24">
        <v>45430.038449074076</v>
      </c>
      <c r="E9500" s="23" t="s">
        <v>16067</v>
      </c>
      <c r="F9500" s="26" t="s">
        <v>16</v>
      </c>
      <c r="G9500" s="26" t="s">
        <v>14</v>
      </c>
      <c r="H9500" s="23">
        <v>0</v>
      </c>
      <c r="I9500" s="23"/>
      <c r="J9500" s="28">
        <v>0</v>
      </c>
    </row>
    <row r="9501" spans="1:10" x14ac:dyDescent="0.25">
      <c r="A9501" s="23" t="s">
        <v>16891</v>
      </c>
      <c r="B9501" s="23" t="s">
        <v>16892</v>
      </c>
      <c r="C9501" s="23" t="s">
        <v>32</v>
      </c>
      <c r="D9501" s="24">
        <v>45430.038472222222</v>
      </c>
      <c r="E9501" s="23" t="s">
        <v>16067</v>
      </c>
      <c r="F9501" s="26" t="s">
        <v>16</v>
      </c>
      <c r="G9501" s="26" t="s">
        <v>14</v>
      </c>
      <c r="H9501" s="23">
        <v>0</v>
      </c>
      <c r="I9501" s="23"/>
      <c r="J9501" s="28">
        <v>0</v>
      </c>
    </row>
    <row r="9502" spans="1:10" x14ac:dyDescent="0.25">
      <c r="A9502" s="23" t="s">
        <v>16448</v>
      </c>
      <c r="B9502" s="23" t="s">
        <v>16449</v>
      </c>
      <c r="C9502" s="23" t="s">
        <v>34</v>
      </c>
      <c r="D9502" s="24">
        <v>45430.038483796299</v>
      </c>
      <c r="E9502" s="23" t="s">
        <v>16067</v>
      </c>
      <c r="F9502" s="26" t="s">
        <v>16</v>
      </c>
      <c r="G9502" s="26" t="s">
        <v>14</v>
      </c>
      <c r="H9502" s="23">
        <v>0</v>
      </c>
      <c r="I9502" s="23"/>
      <c r="J9502" s="28">
        <v>0</v>
      </c>
    </row>
    <row r="9503" spans="1:10" x14ac:dyDescent="0.25">
      <c r="A9503" s="23" t="s">
        <v>16893</v>
      </c>
      <c r="B9503" s="23" t="s">
        <v>16894</v>
      </c>
      <c r="C9503" s="23" t="s">
        <v>32</v>
      </c>
      <c r="D9503" s="24">
        <v>45430.045405092591</v>
      </c>
      <c r="E9503" s="23" t="s">
        <v>16067</v>
      </c>
      <c r="F9503" s="26" t="s">
        <v>16</v>
      </c>
      <c r="G9503" s="26" t="s">
        <v>14</v>
      </c>
      <c r="H9503" s="23">
        <v>0</v>
      </c>
      <c r="I9503" s="23"/>
      <c r="J9503" s="28">
        <v>0</v>
      </c>
    </row>
    <row r="9504" spans="1:10" x14ac:dyDescent="0.25">
      <c r="A9504" s="23" t="s">
        <v>16895</v>
      </c>
      <c r="B9504" s="23" t="s">
        <v>16896</v>
      </c>
      <c r="C9504" s="23" t="s">
        <v>32</v>
      </c>
      <c r="D9504" s="24">
        <v>45430.045416666668</v>
      </c>
      <c r="E9504" s="23" t="s">
        <v>16067</v>
      </c>
      <c r="F9504" s="26" t="s">
        <v>16</v>
      </c>
      <c r="G9504" s="26" t="s">
        <v>14</v>
      </c>
      <c r="H9504" s="23">
        <v>0</v>
      </c>
      <c r="I9504" s="23"/>
      <c r="J9504" s="28">
        <v>0</v>
      </c>
    </row>
    <row r="9505" spans="1:10" x14ac:dyDescent="0.25">
      <c r="A9505" s="23" t="s">
        <v>16897</v>
      </c>
      <c r="B9505" s="23" t="s">
        <v>16898</v>
      </c>
      <c r="C9505" s="23" t="s">
        <v>34</v>
      </c>
      <c r="D9505" s="24">
        <v>45430.045555555553</v>
      </c>
      <c r="E9505" s="23" t="s">
        <v>16067</v>
      </c>
      <c r="F9505" s="26" t="s">
        <v>16</v>
      </c>
      <c r="G9505" s="26" t="s">
        <v>14</v>
      </c>
      <c r="H9505" s="23">
        <v>0</v>
      </c>
      <c r="I9505" s="23"/>
      <c r="J9505" s="28">
        <v>0</v>
      </c>
    </row>
    <row r="9506" spans="1:10" x14ac:dyDescent="0.25">
      <c r="A9506" s="23" t="s">
        <v>16899</v>
      </c>
      <c r="B9506" s="23" t="s">
        <v>16900</v>
      </c>
      <c r="C9506" s="23" t="s">
        <v>34</v>
      </c>
      <c r="D9506" s="24">
        <v>45430.04582175926</v>
      </c>
      <c r="E9506" s="23" t="s">
        <v>16067</v>
      </c>
      <c r="F9506" s="26" t="s">
        <v>16</v>
      </c>
      <c r="G9506" s="26" t="s">
        <v>14</v>
      </c>
      <c r="H9506" s="23">
        <v>0</v>
      </c>
      <c r="I9506" s="23"/>
      <c r="J9506" s="28">
        <v>0</v>
      </c>
    </row>
    <row r="9507" spans="1:10" x14ac:dyDescent="0.25">
      <c r="A9507" s="23" t="s">
        <v>16901</v>
      </c>
      <c r="B9507" s="23" t="s">
        <v>16902</v>
      </c>
      <c r="C9507" s="23" t="s">
        <v>34</v>
      </c>
      <c r="D9507" s="24">
        <v>45430.059374999997</v>
      </c>
      <c r="E9507" s="23" t="s">
        <v>16067</v>
      </c>
      <c r="F9507" s="26" t="s">
        <v>16</v>
      </c>
      <c r="G9507" s="26" t="s">
        <v>14</v>
      </c>
      <c r="H9507" s="23">
        <v>0</v>
      </c>
      <c r="I9507" s="23"/>
      <c r="J9507" s="28">
        <v>0</v>
      </c>
    </row>
    <row r="9508" spans="1:10" x14ac:dyDescent="0.25">
      <c r="A9508" s="23" t="s">
        <v>16903</v>
      </c>
      <c r="B9508" s="23" t="s">
        <v>16904</v>
      </c>
      <c r="C9508" s="23" t="s">
        <v>32</v>
      </c>
      <c r="D9508" s="24">
        <v>45430.06622685185</v>
      </c>
      <c r="E9508" s="23" t="s">
        <v>16067</v>
      </c>
      <c r="F9508" s="26" t="s">
        <v>16</v>
      </c>
      <c r="G9508" s="26" t="s">
        <v>14</v>
      </c>
      <c r="H9508" s="23">
        <v>0</v>
      </c>
      <c r="I9508" s="23"/>
      <c r="J9508" s="28">
        <v>0</v>
      </c>
    </row>
    <row r="9509" spans="1:10" x14ac:dyDescent="0.25">
      <c r="A9509" s="23" t="s">
        <v>16905</v>
      </c>
      <c r="B9509" s="23" t="s">
        <v>16906</v>
      </c>
      <c r="C9509" s="23" t="s">
        <v>32</v>
      </c>
      <c r="D9509" s="24">
        <v>45430.06622685185</v>
      </c>
      <c r="E9509" s="23" t="s">
        <v>16067</v>
      </c>
      <c r="F9509" s="26" t="s">
        <v>16</v>
      </c>
      <c r="G9509" s="26" t="s">
        <v>14</v>
      </c>
      <c r="H9509" s="23">
        <v>0</v>
      </c>
      <c r="I9509" s="23"/>
      <c r="J9509" s="28">
        <v>0</v>
      </c>
    </row>
    <row r="9510" spans="1:10" x14ac:dyDescent="0.25">
      <c r="A9510" s="23" t="s">
        <v>11488</v>
      </c>
      <c r="B9510" s="23" t="s">
        <v>11489</v>
      </c>
      <c r="C9510" s="23" t="s">
        <v>34</v>
      </c>
      <c r="D9510" s="24">
        <v>45430.066238425927</v>
      </c>
      <c r="E9510" s="23" t="s">
        <v>16067</v>
      </c>
      <c r="F9510" s="26" t="s">
        <v>16</v>
      </c>
      <c r="G9510" s="26" t="s">
        <v>14</v>
      </c>
      <c r="H9510" s="23">
        <v>0</v>
      </c>
      <c r="I9510" s="23"/>
      <c r="J9510" s="28">
        <v>0</v>
      </c>
    </row>
    <row r="9511" spans="1:10" x14ac:dyDescent="0.25">
      <c r="A9511" s="23" t="s">
        <v>8107</v>
      </c>
      <c r="B9511" s="23" t="s">
        <v>8108</v>
      </c>
      <c r="C9511" s="23" t="s">
        <v>34</v>
      </c>
      <c r="D9511" s="24">
        <v>45430.066365740742</v>
      </c>
      <c r="E9511" s="23" t="s">
        <v>16067</v>
      </c>
      <c r="F9511" s="26" t="s">
        <v>16</v>
      </c>
      <c r="G9511" s="26" t="s">
        <v>14</v>
      </c>
      <c r="H9511" s="23">
        <v>0</v>
      </c>
      <c r="I9511" s="23"/>
      <c r="J9511" s="28">
        <v>0</v>
      </c>
    </row>
    <row r="9512" spans="1:10" x14ac:dyDescent="0.25">
      <c r="A9512" s="23" t="s">
        <v>16907</v>
      </c>
      <c r="B9512" s="23" t="s">
        <v>16908</v>
      </c>
      <c r="C9512" s="23" t="s">
        <v>32</v>
      </c>
      <c r="D9512" s="24">
        <v>45430.073171296295</v>
      </c>
      <c r="E9512" s="23" t="s">
        <v>16067</v>
      </c>
      <c r="F9512" s="26" t="s">
        <v>16</v>
      </c>
      <c r="G9512" s="26" t="s">
        <v>14</v>
      </c>
      <c r="H9512" s="23">
        <v>0</v>
      </c>
      <c r="I9512" s="23"/>
      <c r="J9512" s="28">
        <v>0</v>
      </c>
    </row>
    <row r="9513" spans="1:10" x14ac:dyDescent="0.25">
      <c r="A9513" s="23" t="s">
        <v>13970</v>
      </c>
      <c r="B9513" s="23" t="s">
        <v>13971</v>
      </c>
      <c r="C9513" s="23" t="s">
        <v>34</v>
      </c>
      <c r="D9513" s="24">
        <v>45430.094027777777</v>
      </c>
      <c r="E9513" s="23" t="s">
        <v>16067</v>
      </c>
      <c r="F9513" s="26" t="s">
        <v>16</v>
      </c>
      <c r="G9513" s="26" t="s">
        <v>14</v>
      </c>
      <c r="H9513" s="23">
        <v>0</v>
      </c>
      <c r="I9513" s="23"/>
      <c r="J9513" s="28">
        <v>0</v>
      </c>
    </row>
    <row r="9514" spans="1:10" x14ac:dyDescent="0.25">
      <c r="A9514" s="23" t="s">
        <v>12452</v>
      </c>
      <c r="B9514" s="23" t="s">
        <v>12453</v>
      </c>
      <c r="C9514" s="23" t="s">
        <v>34</v>
      </c>
      <c r="D9514" s="24">
        <v>45430.094039351854</v>
      </c>
      <c r="E9514" s="23" t="s">
        <v>16067</v>
      </c>
      <c r="F9514" s="26" t="s">
        <v>16</v>
      </c>
      <c r="G9514" s="26" t="s">
        <v>14</v>
      </c>
      <c r="H9514" s="23">
        <v>0</v>
      </c>
      <c r="I9514" s="23"/>
      <c r="J9514" s="28">
        <v>0</v>
      </c>
    </row>
    <row r="9515" spans="1:10" x14ac:dyDescent="0.25">
      <c r="A9515" s="23" t="s">
        <v>16909</v>
      </c>
      <c r="B9515" s="23" t="s">
        <v>16910</v>
      </c>
      <c r="C9515" s="23" t="s">
        <v>34</v>
      </c>
      <c r="D9515" s="24">
        <v>45430.101064814815</v>
      </c>
      <c r="E9515" s="23" t="s">
        <v>16067</v>
      </c>
      <c r="F9515" s="26" t="s">
        <v>16</v>
      </c>
      <c r="G9515" s="26" t="s">
        <v>14</v>
      </c>
      <c r="H9515" s="23">
        <v>0</v>
      </c>
      <c r="I9515" s="23"/>
      <c r="J9515" s="28">
        <v>0</v>
      </c>
    </row>
    <row r="9516" spans="1:10" x14ac:dyDescent="0.25">
      <c r="A9516" s="23" t="s">
        <v>16911</v>
      </c>
      <c r="B9516" s="23" t="s">
        <v>16912</v>
      </c>
      <c r="C9516" s="23" t="s">
        <v>32</v>
      </c>
      <c r="D9516" s="24">
        <v>45430.142685185187</v>
      </c>
      <c r="E9516" s="23" t="s">
        <v>16067</v>
      </c>
      <c r="F9516" s="26" t="s">
        <v>16</v>
      </c>
      <c r="G9516" s="26" t="s">
        <v>14</v>
      </c>
      <c r="H9516" s="23">
        <v>0</v>
      </c>
      <c r="I9516" s="23"/>
      <c r="J9516" s="28">
        <v>0</v>
      </c>
    </row>
    <row r="9517" spans="1:10" x14ac:dyDescent="0.25">
      <c r="A9517" s="23" t="s">
        <v>16913</v>
      </c>
      <c r="B9517" s="23" t="s">
        <v>16914</v>
      </c>
      <c r="C9517" s="23" t="s">
        <v>32</v>
      </c>
      <c r="D9517" s="24">
        <v>45430.142685185187</v>
      </c>
      <c r="E9517" s="23" t="s">
        <v>16067</v>
      </c>
      <c r="F9517" s="26" t="s">
        <v>16</v>
      </c>
      <c r="G9517" s="26" t="s">
        <v>14</v>
      </c>
      <c r="H9517" s="23">
        <v>0</v>
      </c>
      <c r="I9517" s="23"/>
      <c r="J9517" s="28">
        <v>0</v>
      </c>
    </row>
    <row r="9518" spans="1:10" x14ac:dyDescent="0.25">
      <c r="A9518" s="23" t="s">
        <v>16915</v>
      </c>
      <c r="B9518" s="23" t="s">
        <v>16916</v>
      </c>
      <c r="C9518" s="23" t="s">
        <v>32</v>
      </c>
      <c r="D9518" s="24">
        <v>45430.156539351854</v>
      </c>
      <c r="E9518" s="23" t="s">
        <v>16067</v>
      </c>
      <c r="F9518" s="26" t="s">
        <v>16</v>
      </c>
      <c r="G9518" s="26" t="s">
        <v>14</v>
      </c>
      <c r="H9518" s="23">
        <v>0</v>
      </c>
      <c r="I9518" s="23"/>
      <c r="J9518" s="28">
        <v>0</v>
      </c>
    </row>
    <row r="9519" spans="1:10" x14ac:dyDescent="0.25">
      <c r="A9519" s="23" t="s">
        <v>16843</v>
      </c>
      <c r="B9519" s="23" t="s">
        <v>16844</v>
      </c>
      <c r="C9519" s="23" t="s">
        <v>34</v>
      </c>
      <c r="D9519" s="24">
        <v>45430.1565625</v>
      </c>
      <c r="E9519" s="23" t="s">
        <v>16067</v>
      </c>
      <c r="F9519" s="26" t="s">
        <v>16</v>
      </c>
      <c r="G9519" s="26" t="s">
        <v>14</v>
      </c>
      <c r="H9519" s="23">
        <v>0</v>
      </c>
      <c r="I9519" s="23"/>
      <c r="J9519" s="28">
        <v>0</v>
      </c>
    </row>
    <row r="9520" spans="1:10" x14ac:dyDescent="0.25">
      <c r="A9520" s="23" t="s">
        <v>16917</v>
      </c>
      <c r="B9520" s="23" t="s">
        <v>16918</v>
      </c>
      <c r="C9520" s="23" t="s">
        <v>34</v>
      </c>
      <c r="D9520" s="24">
        <v>45430.309282407405</v>
      </c>
      <c r="E9520" s="23" t="s">
        <v>16067</v>
      </c>
      <c r="F9520" s="26" t="s">
        <v>16</v>
      </c>
      <c r="G9520" s="26" t="s">
        <v>14</v>
      </c>
      <c r="H9520" s="23">
        <v>0</v>
      </c>
      <c r="I9520" s="23"/>
      <c r="J9520" s="28">
        <v>0</v>
      </c>
    </row>
    <row r="9521" spans="1:10" x14ac:dyDescent="0.25">
      <c r="A9521" s="23" t="s">
        <v>16919</v>
      </c>
      <c r="B9521" s="23" t="s">
        <v>16920</v>
      </c>
      <c r="C9521" s="23" t="s">
        <v>32</v>
      </c>
      <c r="D9521" s="24">
        <v>45430.309317129628</v>
      </c>
      <c r="E9521" s="23" t="s">
        <v>16067</v>
      </c>
      <c r="F9521" s="26" t="s">
        <v>16</v>
      </c>
      <c r="G9521" s="26" t="s">
        <v>14</v>
      </c>
      <c r="H9521" s="23">
        <v>0</v>
      </c>
      <c r="I9521" s="23"/>
      <c r="J9521" s="28">
        <v>0</v>
      </c>
    </row>
    <row r="9522" spans="1:10" x14ac:dyDescent="0.25">
      <c r="A9522" s="23" t="s">
        <v>16921</v>
      </c>
      <c r="B9522" s="23" t="s">
        <v>16922</v>
      </c>
      <c r="C9522" s="23" t="s">
        <v>32</v>
      </c>
      <c r="D9522" s="24">
        <v>45430.309317129628</v>
      </c>
      <c r="E9522" s="23" t="s">
        <v>16067</v>
      </c>
      <c r="F9522" s="26" t="s">
        <v>16</v>
      </c>
      <c r="G9522" s="26" t="s">
        <v>14</v>
      </c>
      <c r="H9522" s="23">
        <v>0</v>
      </c>
      <c r="I9522" s="23"/>
      <c r="J9522" s="28">
        <v>0</v>
      </c>
    </row>
    <row r="9523" spans="1:10" x14ac:dyDescent="0.25">
      <c r="A9523" s="23" t="s">
        <v>16923</v>
      </c>
      <c r="B9523" s="23" t="s">
        <v>16924</v>
      </c>
      <c r="C9523" s="23" t="s">
        <v>34</v>
      </c>
      <c r="D9523" s="24">
        <v>45430.309328703705</v>
      </c>
      <c r="E9523" s="23" t="s">
        <v>16067</v>
      </c>
      <c r="F9523" s="26" t="s">
        <v>16</v>
      </c>
      <c r="G9523" s="26" t="s">
        <v>14</v>
      </c>
      <c r="H9523" s="23">
        <v>0</v>
      </c>
      <c r="I9523" s="23"/>
      <c r="J9523" s="28">
        <v>0</v>
      </c>
    </row>
    <row r="9524" spans="1:10" x14ac:dyDescent="0.25">
      <c r="A9524" s="23" t="s">
        <v>16925</v>
      </c>
      <c r="B9524" s="23" t="s">
        <v>16926</v>
      </c>
      <c r="C9524" s="23" t="s">
        <v>32</v>
      </c>
      <c r="D9524" s="24">
        <v>45430.31622685185</v>
      </c>
      <c r="E9524" s="23" t="s">
        <v>16067</v>
      </c>
      <c r="F9524" s="26" t="s">
        <v>16</v>
      </c>
      <c r="G9524" s="26" t="s">
        <v>14</v>
      </c>
      <c r="H9524" s="23">
        <v>0</v>
      </c>
      <c r="I9524" s="23"/>
      <c r="J9524" s="28">
        <v>0</v>
      </c>
    </row>
    <row r="9525" spans="1:10" x14ac:dyDescent="0.25">
      <c r="A9525" s="23" t="s">
        <v>16927</v>
      </c>
      <c r="B9525" s="23" t="s">
        <v>16928</v>
      </c>
      <c r="C9525" s="23" t="s">
        <v>32</v>
      </c>
      <c r="D9525" s="24">
        <v>45430.31627314815</v>
      </c>
      <c r="E9525" s="23" t="s">
        <v>16067</v>
      </c>
      <c r="F9525" s="26" t="s">
        <v>16</v>
      </c>
      <c r="G9525" s="26" t="s">
        <v>14</v>
      </c>
      <c r="H9525" s="23">
        <v>0</v>
      </c>
      <c r="I9525" s="23"/>
      <c r="J9525" s="28">
        <v>0</v>
      </c>
    </row>
    <row r="9526" spans="1:10" x14ac:dyDescent="0.25">
      <c r="A9526" s="23" t="s">
        <v>16929</v>
      </c>
      <c r="B9526" s="23" t="s">
        <v>16930</v>
      </c>
      <c r="C9526" s="23" t="s">
        <v>32</v>
      </c>
      <c r="D9526" s="24">
        <v>45430.323182870372</v>
      </c>
      <c r="E9526" s="23" t="s">
        <v>16067</v>
      </c>
      <c r="F9526" s="26" t="s">
        <v>16</v>
      </c>
      <c r="G9526" s="26" t="s">
        <v>14</v>
      </c>
      <c r="H9526" s="23">
        <v>0</v>
      </c>
      <c r="I9526" s="23"/>
      <c r="J9526" s="28">
        <v>0</v>
      </c>
    </row>
    <row r="9527" spans="1:10" x14ac:dyDescent="0.25">
      <c r="A9527" s="23" t="s">
        <v>2282</v>
      </c>
      <c r="B9527" s="23" t="s">
        <v>2283</v>
      </c>
      <c r="C9527" s="23" t="s">
        <v>34</v>
      </c>
      <c r="D9527" s="24">
        <v>45430.323310185187</v>
      </c>
      <c r="E9527" s="23" t="s">
        <v>16067</v>
      </c>
      <c r="F9527" s="26" t="s">
        <v>16</v>
      </c>
      <c r="G9527" s="26" t="s">
        <v>14</v>
      </c>
      <c r="H9527" s="23">
        <v>0</v>
      </c>
      <c r="I9527" s="23"/>
      <c r="J9527" s="28">
        <v>0</v>
      </c>
    </row>
    <row r="9528" spans="1:10" x14ac:dyDescent="0.25">
      <c r="A9528" s="23" t="s">
        <v>16931</v>
      </c>
      <c r="B9528" s="23" t="s">
        <v>16932</v>
      </c>
      <c r="C9528" s="23" t="s">
        <v>32</v>
      </c>
      <c r="D9528" s="24">
        <v>45430.33011574074</v>
      </c>
      <c r="E9528" s="23" t="s">
        <v>16067</v>
      </c>
      <c r="F9528" s="26" t="s">
        <v>16</v>
      </c>
      <c r="G9528" s="26" t="s">
        <v>14</v>
      </c>
      <c r="H9528" s="23">
        <v>0</v>
      </c>
      <c r="I9528" s="23"/>
      <c r="J9528" s="28">
        <v>0</v>
      </c>
    </row>
    <row r="9529" spans="1:10" x14ac:dyDescent="0.25">
      <c r="A9529" s="23" t="s">
        <v>16933</v>
      </c>
      <c r="B9529" s="23" t="s">
        <v>16934</v>
      </c>
      <c r="C9529" s="23" t="s">
        <v>32</v>
      </c>
      <c r="D9529" s="24">
        <v>45430.330127314817</v>
      </c>
      <c r="E9529" s="23" t="s">
        <v>16067</v>
      </c>
      <c r="F9529" s="26" t="s">
        <v>16</v>
      </c>
      <c r="G9529" s="26" t="s">
        <v>14</v>
      </c>
      <c r="H9529" s="23">
        <v>0</v>
      </c>
      <c r="I9529" s="23"/>
      <c r="J9529" s="28">
        <v>0</v>
      </c>
    </row>
    <row r="9530" spans="1:10" x14ac:dyDescent="0.25">
      <c r="A9530" s="23" t="s">
        <v>16935</v>
      </c>
      <c r="B9530" s="23" t="s">
        <v>16936</v>
      </c>
      <c r="C9530" s="23" t="s">
        <v>32</v>
      </c>
      <c r="D9530" s="24">
        <v>45430.33016203704</v>
      </c>
      <c r="E9530" s="23" t="s">
        <v>16067</v>
      </c>
      <c r="F9530" s="26" t="s">
        <v>16</v>
      </c>
      <c r="G9530" s="26" t="s">
        <v>14</v>
      </c>
      <c r="H9530" s="23">
        <v>0</v>
      </c>
      <c r="I9530" s="23"/>
      <c r="J9530" s="28">
        <v>0</v>
      </c>
    </row>
    <row r="9531" spans="1:10" x14ac:dyDescent="0.25">
      <c r="A9531" s="23" t="s">
        <v>16937</v>
      </c>
      <c r="B9531" s="23" t="s">
        <v>16938</v>
      </c>
      <c r="C9531" s="23" t="s">
        <v>32</v>
      </c>
      <c r="D9531" s="24">
        <v>45430.350949074076</v>
      </c>
      <c r="E9531" s="23" t="s">
        <v>16067</v>
      </c>
      <c r="F9531" s="26" t="s">
        <v>16</v>
      </c>
      <c r="G9531" s="26" t="s">
        <v>14</v>
      </c>
      <c r="H9531" s="23">
        <v>0</v>
      </c>
      <c r="I9531" s="23"/>
      <c r="J9531" s="28">
        <v>0</v>
      </c>
    </row>
    <row r="9532" spans="1:10" x14ac:dyDescent="0.25">
      <c r="A9532" s="23" t="s">
        <v>1532</v>
      </c>
      <c r="B9532" s="23" t="s">
        <v>1533</v>
      </c>
      <c r="C9532" s="23" t="s">
        <v>34</v>
      </c>
      <c r="D9532" s="24">
        <v>45430.351134259261</v>
      </c>
      <c r="E9532" s="23" t="s">
        <v>16067</v>
      </c>
      <c r="F9532" s="26" t="s">
        <v>16</v>
      </c>
      <c r="G9532" s="26" t="s">
        <v>14</v>
      </c>
      <c r="H9532" s="23">
        <v>0</v>
      </c>
      <c r="I9532" s="23"/>
      <c r="J9532" s="28">
        <v>0</v>
      </c>
    </row>
    <row r="9533" spans="1:10" x14ac:dyDescent="0.25">
      <c r="A9533" s="23" t="s">
        <v>16939</v>
      </c>
      <c r="B9533" s="23" t="s">
        <v>16940</v>
      </c>
      <c r="C9533" s="23" t="s">
        <v>32</v>
      </c>
      <c r="D9533" s="24">
        <v>45430.357905092591</v>
      </c>
      <c r="E9533" s="23" t="s">
        <v>16067</v>
      </c>
      <c r="F9533" s="26" t="s">
        <v>16</v>
      </c>
      <c r="G9533" s="26" t="s">
        <v>14</v>
      </c>
      <c r="H9533" s="23">
        <v>0</v>
      </c>
      <c r="I9533" s="23"/>
      <c r="J9533" s="28">
        <v>0</v>
      </c>
    </row>
    <row r="9534" spans="1:10" x14ac:dyDescent="0.25">
      <c r="A9534" s="23" t="s">
        <v>16941</v>
      </c>
      <c r="B9534" s="23" t="s">
        <v>16942</v>
      </c>
      <c r="C9534" s="23" t="s">
        <v>32</v>
      </c>
      <c r="D9534" s="24">
        <v>45430.371782407405</v>
      </c>
      <c r="E9534" s="23" t="s">
        <v>16067</v>
      </c>
      <c r="F9534" s="26" t="s">
        <v>16</v>
      </c>
      <c r="G9534" s="26" t="s">
        <v>14</v>
      </c>
      <c r="H9534" s="23">
        <v>0</v>
      </c>
      <c r="I9534" s="23"/>
      <c r="J9534" s="28">
        <v>0</v>
      </c>
    </row>
    <row r="9535" spans="1:10" x14ac:dyDescent="0.25">
      <c r="A9535" s="23" t="s">
        <v>16943</v>
      </c>
      <c r="B9535" s="23" t="s">
        <v>16944</v>
      </c>
      <c r="C9535" s="23" t="s">
        <v>32</v>
      </c>
      <c r="D9535" s="24">
        <v>45431.0315625</v>
      </c>
      <c r="E9535" s="23" t="s">
        <v>16067</v>
      </c>
      <c r="F9535" s="26" t="s">
        <v>16</v>
      </c>
      <c r="G9535" s="26" t="s">
        <v>14</v>
      </c>
      <c r="H9535" s="23">
        <v>0</v>
      </c>
      <c r="I9535" s="23"/>
      <c r="J9535" s="28">
        <v>0</v>
      </c>
    </row>
    <row r="9536" spans="1:10" x14ac:dyDescent="0.25">
      <c r="A9536" s="23" t="s">
        <v>16945</v>
      </c>
      <c r="B9536" s="23" t="s">
        <v>16946</v>
      </c>
      <c r="C9536" s="23" t="s">
        <v>32</v>
      </c>
      <c r="D9536" s="24">
        <v>45431.0315625</v>
      </c>
      <c r="E9536" s="23" t="s">
        <v>16067</v>
      </c>
      <c r="F9536" s="26" t="s">
        <v>16</v>
      </c>
      <c r="G9536" s="26" t="s">
        <v>14</v>
      </c>
      <c r="H9536" s="23">
        <v>0</v>
      </c>
      <c r="I9536" s="23"/>
      <c r="J9536" s="28">
        <v>0</v>
      </c>
    </row>
    <row r="9537" spans="1:10" x14ac:dyDescent="0.25">
      <c r="A9537" s="23" t="s">
        <v>16947</v>
      </c>
      <c r="B9537" s="23" t="s">
        <v>16948</v>
      </c>
      <c r="C9537" s="23" t="s">
        <v>32</v>
      </c>
      <c r="D9537" s="24">
        <v>45431.031574074077</v>
      </c>
      <c r="E9537" s="23" t="s">
        <v>16067</v>
      </c>
      <c r="F9537" s="26" t="s">
        <v>16</v>
      </c>
      <c r="G9537" s="26" t="s">
        <v>14</v>
      </c>
      <c r="H9537" s="23">
        <v>0</v>
      </c>
      <c r="I9537" s="23"/>
      <c r="J9537" s="28">
        <v>0</v>
      </c>
    </row>
    <row r="9538" spans="1:10" x14ac:dyDescent="0.25">
      <c r="A9538" s="23" t="s">
        <v>16949</v>
      </c>
      <c r="B9538" s="23" t="s">
        <v>16950</v>
      </c>
      <c r="C9538" s="23" t="s">
        <v>32</v>
      </c>
      <c r="D9538" s="24">
        <v>45431.031597222223</v>
      </c>
      <c r="E9538" s="23" t="s">
        <v>16067</v>
      </c>
      <c r="F9538" s="26" t="s">
        <v>16</v>
      </c>
      <c r="G9538" s="26" t="s">
        <v>14</v>
      </c>
      <c r="H9538" s="23">
        <v>0</v>
      </c>
      <c r="I9538" s="23"/>
      <c r="J9538" s="28">
        <v>0</v>
      </c>
    </row>
    <row r="9539" spans="1:10" x14ac:dyDescent="0.25">
      <c r="A9539" s="23" t="s">
        <v>16951</v>
      </c>
      <c r="B9539" s="23" t="s">
        <v>16952</v>
      </c>
      <c r="C9539" s="23" t="s">
        <v>32</v>
      </c>
      <c r="D9539" s="24">
        <v>45431.031608796293</v>
      </c>
      <c r="E9539" s="23" t="s">
        <v>16067</v>
      </c>
      <c r="F9539" s="26" t="s">
        <v>16</v>
      </c>
      <c r="G9539" s="26" t="s">
        <v>14</v>
      </c>
      <c r="H9539" s="23">
        <v>0</v>
      </c>
      <c r="I9539" s="23"/>
      <c r="J9539" s="28">
        <v>0</v>
      </c>
    </row>
    <row r="9540" spans="1:10" x14ac:dyDescent="0.25">
      <c r="A9540" s="23" t="s">
        <v>12452</v>
      </c>
      <c r="B9540" s="23" t="s">
        <v>12453</v>
      </c>
      <c r="C9540" s="23" t="s">
        <v>34</v>
      </c>
      <c r="D9540" s="24">
        <v>45431.03162037037</v>
      </c>
      <c r="E9540" s="23" t="s">
        <v>16067</v>
      </c>
      <c r="F9540" s="26" t="s">
        <v>16</v>
      </c>
      <c r="G9540" s="26" t="s">
        <v>14</v>
      </c>
      <c r="H9540" s="23">
        <v>0</v>
      </c>
      <c r="I9540" s="23"/>
      <c r="J9540" s="28">
        <v>0</v>
      </c>
    </row>
    <row r="9541" spans="1:10" x14ac:dyDescent="0.25">
      <c r="A9541" s="23" t="s">
        <v>16953</v>
      </c>
      <c r="B9541" s="23" t="s">
        <v>16954</v>
      </c>
      <c r="C9541" s="23" t="s">
        <v>34</v>
      </c>
      <c r="D9541" s="24">
        <v>45431.03162037037</v>
      </c>
      <c r="E9541" s="23" t="s">
        <v>16067</v>
      </c>
      <c r="F9541" s="26" t="s">
        <v>16</v>
      </c>
      <c r="G9541" s="26" t="s">
        <v>14</v>
      </c>
      <c r="H9541" s="23">
        <v>0</v>
      </c>
      <c r="I9541" s="23"/>
      <c r="J9541" s="28">
        <v>0</v>
      </c>
    </row>
    <row r="9542" spans="1:10" x14ac:dyDescent="0.25">
      <c r="A9542" s="23" t="s">
        <v>16955</v>
      </c>
      <c r="B9542" s="23" t="s">
        <v>16956</v>
      </c>
      <c r="C9542" s="23" t="s">
        <v>34</v>
      </c>
      <c r="D9542" s="24">
        <v>45431.031666666669</v>
      </c>
      <c r="E9542" s="23" t="s">
        <v>16067</v>
      </c>
      <c r="F9542" s="26" t="s">
        <v>16</v>
      </c>
      <c r="G9542" s="26" t="s">
        <v>14</v>
      </c>
      <c r="H9542" s="23">
        <v>0</v>
      </c>
      <c r="I9542" s="23"/>
      <c r="J9542" s="28">
        <v>0</v>
      </c>
    </row>
    <row r="9543" spans="1:10" x14ac:dyDescent="0.25">
      <c r="A9543" s="23" t="s">
        <v>16957</v>
      </c>
      <c r="B9543" s="23" t="s">
        <v>16958</v>
      </c>
      <c r="C9543" s="23" t="s">
        <v>32</v>
      </c>
      <c r="D9543" s="24">
        <v>45431.031689814816</v>
      </c>
      <c r="E9543" s="23" t="s">
        <v>16067</v>
      </c>
      <c r="F9543" s="26" t="s">
        <v>16</v>
      </c>
      <c r="G9543" s="26" t="s">
        <v>14</v>
      </c>
      <c r="H9543" s="23">
        <v>0</v>
      </c>
      <c r="I9543" s="23"/>
      <c r="J9543" s="28">
        <v>0</v>
      </c>
    </row>
    <row r="9544" spans="1:10" x14ac:dyDescent="0.25">
      <c r="A9544" s="23" t="s">
        <v>16959</v>
      </c>
      <c r="B9544" s="23" t="s">
        <v>16960</v>
      </c>
      <c r="C9544" s="23" t="s">
        <v>34</v>
      </c>
      <c r="D9544" s="24">
        <v>45431.031747685185</v>
      </c>
      <c r="E9544" s="23" t="s">
        <v>16067</v>
      </c>
      <c r="F9544" s="26" t="s">
        <v>16</v>
      </c>
      <c r="G9544" s="26" t="s">
        <v>14</v>
      </c>
      <c r="H9544" s="23">
        <v>0</v>
      </c>
      <c r="I9544" s="23"/>
      <c r="J9544" s="28">
        <v>0</v>
      </c>
    </row>
    <row r="9545" spans="1:10" x14ac:dyDescent="0.25">
      <c r="A9545" s="23" t="s">
        <v>16961</v>
      </c>
      <c r="B9545" s="23" t="s">
        <v>16962</v>
      </c>
      <c r="C9545" s="23" t="s">
        <v>32</v>
      </c>
      <c r="D9545" s="24">
        <v>45431.038449074076</v>
      </c>
      <c r="E9545" s="23" t="s">
        <v>16067</v>
      </c>
      <c r="F9545" s="26" t="s">
        <v>16</v>
      </c>
      <c r="G9545" s="26" t="s">
        <v>14</v>
      </c>
      <c r="H9545" s="23">
        <v>0</v>
      </c>
      <c r="I9545" s="23"/>
      <c r="J9545" s="28">
        <v>0</v>
      </c>
    </row>
    <row r="9546" spans="1:10" x14ac:dyDescent="0.25">
      <c r="A9546" s="23" t="s">
        <v>16963</v>
      </c>
      <c r="B9546" s="23" t="s">
        <v>16964</v>
      </c>
      <c r="C9546" s="23" t="s">
        <v>32</v>
      </c>
      <c r="D9546" s="24">
        <v>45431.038495370369</v>
      </c>
      <c r="E9546" s="23" t="s">
        <v>16067</v>
      </c>
      <c r="F9546" s="26" t="s">
        <v>16</v>
      </c>
      <c r="G9546" s="26" t="s">
        <v>14</v>
      </c>
      <c r="H9546" s="23">
        <v>0</v>
      </c>
      <c r="I9546" s="23"/>
      <c r="J9546" s="28">
        <v>0</v>
      </c>
    </row>
    <row r="9547" spans="1:10" x14ac:dyDescent="0.25">
      <c r="A9547" s="23" t="s">
        <v>16965</v>
      </c>
      <c r="B9547" s="23" t="s">
        <v>16966</v>
      </c>
      <c r="C9547" s="23" t="s">
        <v>32</v>
      </c>
      <c r="D9547" s="24">
        <v>45431.038495370369</v>
      </c>
      <c r="E9547" s="23" t="s">
        <v>16067</v>
      </c>
      <c r="F9547" s="26" t="s">
        <v>16</v>
      </c>
      <c r="G9547" s="26" t="s">
        <v>14</v>
      </c>
      <c r="H9547" s="23">
        <v>0</v>
      </c>
      <c r="I9547" s="23"/>
      <c r="J9547" s="28">
        <v>0</v>
      </c>
    </row>
    <row r="9548" spans="1:10" x14ac:dyDescent="0.25">
      <c r="A9548" s="23" t="s">
        <v>16967</v>
      </c>
      <c r="B9548" s="23" t="s">
        <v>16968</v>
      </c>
      <c r="C9548" s="23" t="s">
        <v>32</v>
      </c>
      <c r="D9548" s="24">
        <v>45431.045405092591</v>
      </c>
      <c r="E9548" s="23" t="s">
        <v>16067</v>
      </c>
      <c r="F9548" s="26" t="s">
        <v>16</v>
      </c>
      <c r="G9548" s="26" t="s">
        <v>14</v>
      </c>
      <c r="H9548" s="23">
        <v>0</v>
      </c>
      <c r="I9548" s="23"/>
      <c r="J9548" s="28">
        <v>0</v>
      </c>
    </row>
    <row r="9549" spans="1:10" x14ac:dyDescent="0.25">
      <c r="A9549" s="23" t="s">
        <v>16969</v>
      </c>
      <c r="B9549" s="23" t="s">
        <v>16970</v>
      </c>
      <c r="C9549" s="23" t="s">
        <v>32</v>
      </c>
      <c r="D9549" s="24">
        <v>45431.045405092591</v>
      </c>
      <c r="E9549" s="23" t="s">
        <v>16067</v>
      </c>
      <c r="F9549" s="26" t="s">
        <v>16</v>
      </c>
      <c r="G9549" s="26" t="s">
        <v>14</v>
      </c>
      <c r="H9549" s="23">
        <v>0</v>
      </c>
      <c r="I9549" s="23"/>
      <c r="J9549" s="28">
        <v>0</v>
      </c>
    </row>
    <row r="9550" spans="1:10" x14ac:dyDescent="0.25">
      <c r="A9550" s="23" t="s">
        <v>16971</v>
      </c>
      <c r="B9550" s="23" t="s">
        <v>16972</v>
      </c>
      <c r="C9550" s="23" t="s">
        <v>32</v>
      </c>
      <c r="D9550" s="24">
        <v>45431.045416666668</v>
      </c>
      <c r="E9550" s="23" t="s">
        <v>16067</v>
      </c>
      <c r="F9550" s="26" t="s">
        <v>16</v>
      </c>
      <c r="G9550" s="26" t="s">
        <v>14</v>
      </c>
      <c r="H9550" s="23">
        <v>0</v>
      </c>
      <c r="I9550" s="23"/>
      <c r="J9550" s="28">
        <v>0</v>
      </c>
    </row>
    <row r="9551" spans="1:10" x14ac:dyDescent="0.25">
      <c r="A9551" s="23" t="s">
        <v>16973</v>
      </c>
      <c r="B9551" s="23" t="s">
        <v>16974</v>
      </c>
      <c r="C9551" s="23" t="s">
        <v>32</v>
      </c>
      <c r="D9551" s="24">
        <v>45431.045428240737</v>
      </c>
      <c r="E9551" s="23" t="s">
        <v>16067</v>
      </c>
      <c r="F9551" s="26" t="s">
        <v>16</v>
      </c>
      <c r="G9551" s="26" t="s">
        <v>14</v>
      </c>
      <c r="H9551" s="23">
        <v>0</v>
      </c>
      <c r="I9551" s="23"/>
      <c r="J9551" s="28">
        <v>0</v>
      </c>
    </row>
    <row r="9552" spans="1:10" x14ac:dyDescent="0.25">
      <c r="A9552" s="23" t="s">
        <v>3993</v>
      </c>
      <c r="B9552" s="23" t="s">
        <v>16126</v>
      </c>
      <c r="C9552" s="23" t="s">
        <v>34</v>
      </c>
      <c r="D9552" s="24">
        <v>45431.42564814815</v>
      </c>
      <c r="E9552" s="23" t="s">
        <v>16067</v>
      </c>
      <c r="F9552" s="26" t="s">
        <v>16</v>
      </c>
      <c r="G9552" s="26" t="s">
        <v>13496</v>
      </c>
      <c r="H9552" s="23">
        <v>0</v>
      </c>
      <c r="I9552" s="23"/>
      <c r="J9552" s="28">
        <v>0</v>
      </c>
    </row>
    <row r="9553" spans="1:10" x14ac:dyDescent="0.25">
      <c r="A9553" s="23" t="s">
        <v>45</v>
      </c>
      <c r="B9553" s="23" t="s">
        <v>46</v>
      </c>
      <c r="C9553" s="23" t="s">
        <v>20</v>
      </c>
      <c r="D9553" s="24">
        <v>45432</v>
      </c>
      <c r="E9553" s="23" t="s">
        <v>16067</v>
      </c>
      <c r="F9553" s="26" t="s">
        <v>19</v>
      </c>
      <c r="G9553" s="26" t="s">
        <v>13496</v>
      </c>
      <c r="H9553" s="23">
        <v>0</v>
      </c>
      <c r="I9553" s="23"/>
      <c r="J9553" s="28">
        <v>21.7</v>
      </c>
    </row>
    <row r="9554" spans="1:10" x14ac:dyDescent="0.25">
      <c r="A9554" s="23" t="s">
        <v>13467</v>
      </c>
      <c r="B9554" s="23" t="s">
        <v>13466</v>
      </c>
      <c r="C9554" s="23" t="s">
        <v>21</v>
      </c>
      <c r="D9554" s="24">
        <v>45432</v>
      </c>
      <c r="E9554" s="23" t="s">
        <v>16067</v>
      </c>
      <c r="F9554" s="26" t="s">
        <v>19</v>
      </c>
      <c r="G9554" s="26" t="s">
        <v>13496</v>
      </c>
      <c r="H9554" s="23">
        <v>0</v>
      </c>
      <c r="I9554" s="23"/>
      <c r="J9554" s="28">
        <v>1382.24</v>
      </c>
    </row>
    <row r="9555" spans="1:10" x14ac:dyDescent="0.25">
      <c r="A9555" s="23" t="s">
        <v>13482</v>
      </c>
      <c r="B9555" s="23" t="s">
        <v>13481</v>
      </c>
      <c r="C9555" s="23" t="s">
        <v>21</v>
      </c>
      <c r="D9555" s="24">
        <v>45432</v>
      </c>
      <c r="E9555" s="23" t="s">
        <v>16067</v>
      </c>
      <c r="F9555" s="26" t="s">
        <v>19</v>
      </c>
      <c r="G9555" s="26" t="s">
        <v>13496</v>
      </c>
      <c r="H9555" s="23">
        <v>0</v>
      </c>
      <c r="I9555" s="23"/>
      <c r="J9555" s="28">
        <v>23.85</v>
      </c>
    </row>
    <row r="9556" spans="1:10" x14ac:dyDescent="0.25">
      <c r="A9556" s="23" t="s">
        <v>13483</v>
      </c>
      <c r="B9556" s="23" t="s">
        <v>13481</v>
      </c>
      <c r="C9556" s="23" t="s">
        <v>21</v>
      </c>
      <c r="D9556" s="24">
        <v>45432</v>
      </c>
      <c r="E9556" s="23" t="s">
        <v>16067</v>
      </c>
      <c r="F9556" s="26" t="s">
        <v>19</v>
      </c>
      <c r="G9556" s="26" t="s">
        <v>13496</v>
      </c>
      <c r="H9556" s="23">
        <v>0</v>
      </c>
      <c r="I9556" s="23"/>
      <c r="J9556" s="28">
        <v>30.03</v>
      </c>
    </row>
    <row r="9557" spans="1:10" x14ac:dyDescent="0.25">
      <c r="A9557" s="23" t="s">
        <v>16975</v>
      </c>
      <c r="B9557" s="23" t="s">
        <v>16976</v>
      </c>
      <c r="C9557" s="23" t="s">
        <v>32</v>
      </c>
      <c r="D9557" s="24">
        <v>45432.031504629631</v>
      </c>
      <c r="E9557" s="23" t="s">
        <v>16067</v>
      </c>
      <c r="F9557" s="26" t="s">
        <v>16</v>
      </c>
      <c r="G9557" s="26" t="s">
        <v>14</v>
      </c>
      <c r="H9557" s="23">
        <v>0</v>
      </c>
      <c r="I9557" s="23"/>
      <c r="J9557" s="28">
        <v>0</v>
      </c>
    </row>
    <row r="9558" spans="1:10" x14ac:dyDescent="0.25">
      <c r="A9558" s="23" t="s">
        <v>16977</v>
      </c>
      <c r="B9558" s="23" t="s">
        <v>16978</v>
      </c>
      <c r="C9558" s="23" t="s">
        <v>32</v>
      </c>
      <c r="D9558" s="24">
        <v>45432.031504629631</v>
      </c>
      <c r="E9558" s="23" t="s">
        <v>16067</v>
      </c>
      <c r="F9558" s="26" t="s">
        <v>16</v>
      </c>
      <c r="G9558" s="26" t="s">
        <v>14</v>
      </c>
      <c r="H9558" s="23">
        <v>0</v>
      </c>
      <c r="I9558" s="23"/>
      <c r="J9558" s="28">
        <v>0</v>
      </c>
    </row>
    <row r="9559" spans="1:10" x14ac:dyDescent="0.25">
      <c r="A9559" s="23" t="s">
        <v>16979</v>
      </c>
      <c r="B9559" s="23" t="s">
        <v>16980</v>
      </c>
      <c r="C9559" s="23" t="s">
        <v>32</v>
      </c>
      <c r="D9559" s="24">
        <v>45432.0315162037</v>
      </c>
      <c r="E9559" s="23" t="s">
        <v>16067</v>
      </c>
      <c r="F9559" s="26" t="s">
        <v>16</v>
      </c>
      <c r="G9559" s="26" t="s">
        <v>14</v>
      </c>
      <c r="H9559" s="23">
        <v>0</v>
      </c>
      <c r="I9559" s="23"/>
      <c r="J9559" s="28">
        <v>0</v>
      </c>
    </row>
    <row r="9560" spans="1:10" x14ac:dyDescent="0.25">
      <c r="A9560" s="23" t="s">
        <v>16981</v>
      </c>
      <c r="B9560" s="23" t="s">
        <v>16982</v>
      </c>
      <c r="C9560" s="23" t="s">
        <v>32</v>
      </c>
      <c r="D9560" s="24">
        <v>45432.031597222223</v>
      </c>
      <c r="E9560" s="23" t="s">
        <v>16067</v>
      </c>
      <c r="F9560" s="26" t="s">
        <v>16</v>
      </c>
      <c r="G9560" s="26" t="s">
        <v>14</v>
      </c>
      <c r="H9560" s="23">
        <v>0</v>
      </c>
      <c r="I9560" s="23"/>
      <c r="J9560" s="28">
        <v>0</v>
      </c>
    </row>
    <row r="9561" spans="1:10" x14ac:dyDescent="0.25">
      <c r="A9561" s="23" t="s">
        <v>16983</v>
      </c>
      <c r="B9561" s="23" t="s">
        <v>16984</v>
      </c>
      <c r="C9561" s="23" t="s">
        <v>32</v>
      </c>
      <c r="D9561" s="24">
        <v>45432.031597222223</v>
      </c>
      <c r="E9561" s="23" t="s">
        <v>16067</v>
      </c>
      <c r="F9561" s="26" t="s">
        <v>16</v>
      </c>
      <c r="G9561" s="26" t="s">
        <v>14</v>
      </c>
      <c r="H9561" s="23">
        <v>0</v>
      </c>
      <c r="I9561" s="23"/>
      <c r="J9561" s="28">
        <v>0</v>
      </c>
    </row>
    <row r="9562" spans="1:10" x14ac:dyDescent="0.25">
      <c r="A9562" s="23" t="s">
        <v>2250</v>
      </c>
      <c r="B9562" s="23" t="s">
        <v>2251</v>
      </c>
      <c r="C9562" s="23" t="s">
        <v>34</v>
      </c>
      <c r="D9562" s="24">
        <v>45432.031678240739</v>
      </c>
      <c r="E9562" s="23" t="s">
        <v>16067</v>
      </c>
      <c r="F9562" s="26" t="s">
        <v>16</v>
      </c>
      <c r="G9562" s="26" t="s">
        <v>14</v>
      </c>
      <c r="H9562" s="23">
        <v>0</v>
      </c>
      <c r="I9562" s="23"/>
      <c r="J9562" s="28">
        <v>0</v>
      </c>
    </row>
    <row r="9563" spans="1:10" x14ac:dyDescent="0.25">
      <c r="A9563" s="23" t="s">
        <v>16985</v>
      </c>
      <c r="B9563" s="23" t="s">
        <v>16986</v>
      </c>
      <c r="C9563" s="23" t="s">
        <v>34</v>
      </c>
      <c r="D9563" s="24">
        <v>45432.038437499999</v>
      </c>
      <c r="E9563" s="23" t="s">
        <v>16067</v>
      </c>
      <c r="F9563" s="26" t="s">
        <v>16</v>
      </c>
      <c r="G9563" s="26" t="s">
        <v>14</v>
      </c>
      <c r="H9563" s="23">
        <v>0</v>
      </c>
      <c r="I9563" s="23"/>
      <c r="J9563" s="28">
        <v>0</v>
      </c>
    </row>
    <row r="9564" spans="1:10" x14ac:dyDescent="0.25">
      <c r="A9564" s="23" t="s">
        <v>16987</v>
      </c>
      <c r="B9564" s="23" t="s">
        <v>16988</v>
      </c>
      <c r="C9564" s="23" t="s">
        <v>32</v>
      </c>
      <c r="D9564" s="24">
        <v>45432.038472222222</v>
      </c>
      <c r="E9564" s="23" t="s">
        <v>16067</v>
      </c>
      <c r="F9564" s="26" t="s">
        <v>16</v>
      </c>
      <c r="G9564" s="26" t="s">
        <v>14</v>
      </c>
      <c r="H9564" s="23">
        <v>0</v>
      </c>
      <c r="I9564" s="23"/>
      <c r="J9564" s="28">
        <v>0</v>
      </c>
    </row>
    <row r="9565" spans="1:10" x14ac:dyDescent="0.25">
      <c r="A9565" s="23" t="s">
        <v>16989</v>
      </c>
      <c r="B9565" s="23" t="s">
        <v>16990</v>
      </c>
      <c r="C9565" s="23" t="s">
        <v>32</v>
      </c>
      <c r="D9565" s="24">
        <v>45432.038506944446</v>
      </c>
      <c r="E9565" s="23" t="s">
        <v>16067</v>
      </c>
      <c r="F9565" s="26" t="s">
        <v>16</v>
      </c>
      <c r="G9565" s="26" t="s">
        <v>14</v>
      </c>
      <c r="H9565" s="23">
        <v>0</v>
      </c>
      <c r="I9565" s="23"/>
      <c r="J9565" s="28">
        <v>0</v>
      </c>
    </row>
    <row r="9566" spans="1:10" x14ac:dyDescent="0.25">
      <c r="A9566" s="23" t="s">
        <v>16991</v>
      </c>
      <c r="B9566" s="23" t="s">
        <v>16992</v>
      </c>
      <c r="C9566" s="23" t="s">
        <v>32</v>
      </c>
      <c r="D9566" s="24">
        <v>45432.038518518515</v>
      </c>
      <c r="E9566" s="23" t="s">
        <v>16067</v>
      </c>
      <c r="F9566" s="26" t="s">
        <v>16</v>
      </c>
      <c r="G9566" s="26" t="s">
        <v>14</v>
      </c>
      <c r="H9566" s="23">
        <v>0</v>
      </c>
      <c r="I9566" s="23"/>
      <c r="J9566" s="28">
        <v>0</v>
      </c>
    </row>
    <row r="9567" spans="1:10" x14ac:dyDescent="0.25">
      <c r="A9567" s="23" t="s">
        <v>16993</v>
      </c>
      <c r="B9567" s="23" t="s">
        <v>16994</v>
      </c>
      <c r="C9567" s="23" t="s">
        <v>32</v>
      </c>
      <c r="D9567" s="24">
        <v>45432.038518518515</v>
      </c>
      <c r="E9567" s="23" t="s">
        <v>16067</v>
      </c>
      <c r="F9567" s="26" t="s">
        <v>16</v>
      </c>
      <c r="G9567" s="26" t="s">
        <v>14</v>
      </c>
      <c r="H9567" s="23">
        <v>0</v>
      </c>
      <c r="I9567" s="23"/>
      <c r="J9567" s="28">
        <v>0</v>
      </c>
    </row>
    <row r="9568" spans="1:10" x14ac:dyDescent="0.25">
      <c r="A9568" s="23" t="s">
        <v>16995</v>
      </c>
      <c r="B9568" s="23" t="s">
        <v>16996</v>
      </c>
      <c r="C9568" s="23" t="s">
        <v>32</v>
      </c>
      <c r="D9568" s="24">
        <v>45432.038530092592</v>
      </c>
      <c r="E9568" s="23" t="s">
        <v>16067</v>
      </c>
      <c r="F9568" s="26" t="s">
        <v>16</v>
      </c>
      <c r="G9568" s="26" t="s">
        <v>14</v>
      </c>
      <c r="H9568" s="23">
        <v>0</v>
      </c>
      <c r="I9568" s="23"/>
      <c r="J9568" s="28">
        <v>0</v>
      </c>
    </row>
    <row r="9569" spans="1:10" x14ac:dyDescent="0.25">
      <c r="A9569" s="23" t="s">
        <v>16969</v>
      </c>
      <c r="B9569" s="23" t="s">
        <v>16970</v>
      </c>
      <c r="C9569" s="23" t="s">
        <v>34</v>
      </c>
      <c r="D9569" s="24">
        <v>45432.038576388892</v>
      </c>
      <c r="E9569" s="23" t="s">
        <v>16067</v>
      </c>
      <c r="F9569" s="26" t="s">
        <v>16</v>
      </c>
      <c r="G9569" s="26" t="s">
        <v>14</v>
      </c>
      <c r="H9569" s="23">
        <v>0</v>
      </c>
      <c r="I9569" s="23"/>
      <c r="J9569" s="28">
        <v>0</v>
      </c>
    </row>
    <row r="9570" spans="1:10" x14ac:dyDescent="0.25">
      <c r="A9570" s="23" t="s">
        <v>16997</v>
      </c>
      <c r="B9570" s="23" t="s">
        <v>16998</v>
      </c>
      <c r="C9570" s="23" t="s">
        <v>32</v>
      </c>
      <c r="D9570" s="24">
        <v>45432.045381944445</v>
      </c>
      <c r="E9570" s="23" t="s">
        <v>16067</v>
      </c>
      <c r="F9570" s="26" t="s">
        <v>16</v>
      </c>
      <c r="G9570" s="26" t="s">
        <v>14</v>
      </c>
      <c r="H9570" s="23">
        <v>0</v>
      </c>
      <c r="I9570" s="23"/>
      <c r="J9570" s="28">
        <v>0</v>
      </c>
    </row>
    <row r="9571" spans="1:10" x14ac:dyDescent="0.25">
      <c r="A9571" s="23" t="s">
        <v>16999</v>
      </c>
      <c r="B9571" s="23" t="s">
        <v>17000</v>
      </c>
      <c r="C9571" s="23" t="s">
        <v>32</v>
      </c>
      <c r="D9571" s="24">
        <v>45432.045381944445</v>
      </c>
      <c r="E9571" s="23" t="s">
        <v>16067</v>
      </c>
      <c r="F9571" s="26" t="s">
        <v>16</v>
      </c>
      <c r="G9571" s="26" t="s">
        <v>14</v>
      </c>
      <c r="H9571" s="23">
        <v>0</v>
      </c>
      <c r="I9571" s="23"/>
      <c r="J9571" s="28">
        <v>0</v>
      </c>
    </row>
    <row r="9572" spans="1:10" x14ac:dyDescent="0.25">
      <c r="A9572" s="23" t="s">
        <v>17001</v>
      </c>
      <c r="B9572" s="23" t="s">
        <v>17002</v>
      </c>
      <c r="C9572" s="23" t="s">
        <v>32</v>
      </c>
      <c r="D9572" s="24">
        <v>45432.045393518521</v>
      </c>
      <c r="E9572" s="23" t="s">
        <v>16067</v>
      </c>
      <c r="F9572" s="26" t="s">
        <v>16</v>
      </c>
      <c r="G9572" s="26" t="s">
        <v>14</v>
      </c>
      <c r="H9572" s="23">
        <v>0</v>
      </c>
      <c r="I9572" s="23"/>
      <c r="J9572" s="28">
        <v>0</v>
      </c>
    </row>
    <row r="9573" spans="1:10" x14ac:dyDescent="0.25">
      <c r="A9573" s="23" t="s">
        <v>16939</v>
      </c>
      <c r="B9573" s="23" t="s">
        <v>16940</v>
      </c>
      <c r="C9573" s="23" t="s">
        <v>34</v>
      </c>
      <c r="D9573" s="24">
        <v>45432.045393518521</v>
      </c>
      <c r="E9573" s="23" t="s">
        <v>16067</v>
      </c>
      <c r="F9573" s="26" t="s">
        <v>16</v>
      </c>
      <c r="G9573" s="26" t="s">
        <v>14</v>
      </c>
      <c r="H9573" s="23">
        <v>0</v>
      </c>
      <c r="I9573" s="23"/>
      <c r="J9573" s="28">
        <v>0</v>
      </c>
    </row>
    <row r="9574" spans="1:10" x14ac:dyDescent="0.25">
      <c r="A9574" s="23" t="s">
        <v>15790</v>
      </c>
      <c r="B9574" s="23" t="s">
        <v>15791</v>
      </c>
      <c r="C9574" s="23" t="s">
        <v>21</v>
      </c>
      <c r="D9574" s="24">
        <v>45432.308761574073</v>
      </c>
      <c r="E9574" s="23" t="s">
        <v>16067</v>
      </c>
      <c r="F9574" s="26" t="s">
        <v>19</v>
      </c>
      <c r="G9574" s="26" t="s">
        <v>13496</v>
      </c>
      <c r="H9574" s="23">
        <v>0</v>
      </c>
      <c r="I9574" s="23"/>
      <c r="J9574" s="28">
        <v>139.78</v>
      </c>
    </row>
    <row r="9575" spans="1:10" x14ac:dyDescent="0.25">
      <c r="A9575" s="23" t="s">
        <v>15790</v>
      </c>
      <c r="B9575" s="23" t="s">
        <v>15791</v>
      </c>
      <c r="C9575" s="23" t="s">
        <v>21</v>
      </c>
      <c r="D9575" s="24">
        <v>45432.407407407409</v>
      </c>
      <c r="E9575" s="23" t="s">
        <v>16067</v>
      </c>
      <c r="F9575" s="26" t="s">
        <v>19</v>
      </c>
      <c r="G9575" s="26" t="s">
        <v>13496</v>
      </c>
      <c r="H9575" s="23">
        <v>0</v>
      </c>
      <c r="I9575" s="23"/>
      <c r="J9575" s="28">
        <v>330.36</v>
      </c>
    </row>
    <row r="9576" spans="1:10" x14ac:dyDescent="0.25">
      <c r="A9576" s="23" t="s">
        <v>17003</v>
      </c>
      <c r="B9576" s="23" t="s">
        <v>17004</v>
      </c>
      <c r="C9576" s="23" t="s">
        <v>18</v>
      </c>
      <c r="D9576" s="24">
        <v>45432.449988425928</v>
      </c>
      <c r="E9576" s="23" t="s">
        <v>16067</v>
      </c>
      <c r="F9576" s="26" t="s">
        <v>16</v>
      </c>
      <c r="G9576" s="26" t="s">
        <v>14</v>
      </c>
      <c r="H9576" s="23">
        <v>0</v>
      </c>
      <c r="I9576" s="23"/>
      <c r="J9576" s="28">
        <v>186.61</v>
      </c>
    </row>
    <row r="9577" spans="1:10" x14ac:dyDescent="0.25">
      <c r="A9577" s="23" t="s">
        <v>956</v>
      </c>
      <c r="B9577" s="23" t="s">
        <v>957</v>
      </c>
      <c r="C9577" s="23" t="s">
        <v>21</v>
      </c>
      <c r="D9577" s="24">
        <v>45432.483715277776</v>
      </c>
      <c r="E9577" s="23" t="s">
        <v>16067</v>
      </c>
      <c r="F9577" s="26" t="s">
        <v>19</v>
      </c>
      <c r="G9577" s="26" t="s">
        <v>13496</v>
      </c>
      <c r="H9577" s="23">
        <v>0</v>
      </c>
      <c r="I9577" s="23"/>
      <c r="J9577" s="28">
        <v>10</v>
      </c>
    </row>
    <row r="9578" spans="1:10" x14ac:dyDescent="0.25">
      <c r="A9578" s="23" t="s">
        <v>956</v>
      </c>
      <c r="B9578" s="23" t="s">
        <v>957</v>
      </c>
      <c r="C9578" s="23" t="s">
        <v>21</v>
      </c>
      <c r="D9578" s="24">
        <v>45432.494004629632</v>
      </c>
      <c r="E9578" s="23" t="s">
        <v>16067</v>
      </c>
      <c r="F9578" s="26" t="s">
        <v>19</v>
      </c>
      <c r="G9578" s="26" t="s">
        <v>13496</v>
      </c>
      <c r="H9578" s="23">
        <v>0</v>
      </c>
      <c r="I9578" s="23"/>
      <c r="J9578" s="28">
        <v>3.75</v>
      </c>
    </row>
    <row r="9579" spans="1:10" x14ac:dyDescent="0.25">
      <c r="A9579" s="23" t="s">
        <v>17005</v>
      </c>
      <c r="B9579" s="23" t="s">
        <v>17006</v>
      </c>
      <c r="C9579" s="23" t="s">
        <v>18</v>
      </c>
      <c r="D9579" s="24">
        <v>45432.526319444441</v>
      </c>
      <c r="E9579" s="23" t="s">
        <v>16067</v>
      </c>
      <c r="F9579" s="26" t="s">
        <v>16</v>
      </c>
      <c r="G9579" s="26" t="s">
        <v>14</v>
      </c>
      <c r="H9579" s="23">
        <v>0</v>
      </c>
      <c r="I9579" s="23"/>
      <c r="J9579" s="28">
        <v>172</v>
      </c>
    </row>
    <row r="9580" spans="1:10" x14ac:dyDescent="0.25">
      <c r="A9580" s="23" t="s">
        <v>956</v>
      </c>
      <c r="B9580" s="23" t="s">
        <v>957</v>
      </c>
      <c r="C9580" s="23" t="s">
        <v>21</v>
      </c>
      <c r="D9580" s="24">
        <v>45432.591874999998</v>
      </c>
      <c r="E9580" s="23" t="s">
        <v>16067</v>
      </c>
      <c r="F9580" s="26" t="s">
        <v>19</v>
      </c>
      <c r="G9580" s="26" t="s">
        <v>13496</v>
      </c>
      <c r="H9580" s="23">
        <v>0</v>
      </c>
      <c r="I9580" s="23"/>
      <c r="J9580" s="28">
        <v>202.65</v>
      </c>
    </row>
    <row r="9581" spans="1:10" x14ac:dyDescent="0.25">
      <c r="A9581" s="23" t="s">
        <v>17007</v>
      </c>
      <c r="B9581" s="23" t="s">
        <v>17008</v>
      </c>
      <c r="C9581" s="23" t="s">
        <v>18</v>
      </c>
      <c r="D9581" s="24">
        <v>45432.600648148145</v>
      </c>
      <c r="E9581" s="23" t="s">
        <v>16067</v>
      </c>
      <c r="F9581" s="26" t="s">
        <v>16</v>
      </c>
      <c r="G9581" s="26" t="s">
        <v>14</v>
      </c>
      <c r="H9581" s="23">
        <v>0</v>
      </c>
      <c r="I9581" s="23"/>
      <c r="J9581" s="28">
        <v>186.61</v>
      </c>
    </row>
    <row r="9582" spans="1:10" x14ac:dyDescent="0.25">
      <c r="A9582" s="23" t="s">
        <v>956</v>
      </c>
      <c r="B9582" s="23" t="s">
        <v>957</v>
      </c>
      <c r="C9582" s="23" t="s">
        <v>21</v>
      </c>
      <c r="D9582" s="24">
        <v>45432.622858796298</v>
      </c>
      <c r="E9582" s="23" t="s">
        <v>16067</v>
      </c>
      <c r="F9582" s="26" t="s">
        <v>19</v>
      </c>
      <c r="G9582" s="26" t="s">
        <v>13496</v>
      </c>
      <c r="H9582" s="23">
        <v>0</v>
      </c>
      <c r="I9582" s="23"/>
      <c r="J9582" s="28">
        <v>32.5</v>
      </c>
    </row>
    <row r="9583" spans="1:10" x14ac:dyDescent="0.25">
      <c r="A9583" s="23" t="s">
        <v>13467</v>
      </c>
      <c r="B9583" s="23" t="s">
        <v>13466</v>
      </c>
      <c r="C9583" s="23" t="s">
        <v>21</v>
      </c>
      <c r="D9583" s="24">
        <v>45433</v>
      </c>
      <c r="E9583" s="23" t="s">
        <v>16067</v>
      </c>
      <c r="F9583" s="26" t="s">
        <v>19</v>
      </c>
      <c r="G9583" s="26" t="s">
        <v>13496</v>
      </c>
      <c r="H9583" s="23">
        <v>0</v>
      </c>
      <c r="I9583" s="23"/>
      <c r="J9583" s="28">
        <v>1164.22</v>
      </c>
    </row>
    <row r="9584" spans="1:10" x14ac:dyDescent="0.25">
      <c r="A9584" s="23" t="s">
        <v>17009</v>
      </c>
      <c r="B9584" s="23" t="s">
        <v>17010</v>
      </c>
      <c r="C9584" s="23" t="s">
        <v>34</v>
      </c>
      <c r="D9584" s="24">
        <v>45433.024548611109</v>
      </c>
      <c r="E9584" s="23" t="s">
        <v>16067</v>
      </c>
      <c r="F9584" s="26" t="s">
        <v>16</v>
      </c>
      <c r="G9584" s="26" t="s">
        <v>14</v>
      </c>
      <c r="H9584" s="23">
        <v>0</v>
      </c>
      <c r="I9584" s="23"/>
      <c r="J9584" s="28">
        <v>0</v>
      </c>
    </row>
    <row r="9585" spans="1:10" x14ac:dyDescent="0.25">
      <c r="A9585" s="23" t="s">
        <v>17011</v>
      </c>
      <c r="B9585" s="23" t="s">
        <v>17012</v>
      </c>
      <c r="C9585" s="23" t="s">
        <v>32</v>
      </c>
      <c r="D9585" s="24">
        <v>45433.024583333332</v>
      </c>
      <c r="E9585" s="23" t="s">
        <v>16067</v>
      </c>
      <c r="F9585" s="26" t="s">
        <v>16</v>
      </c>
      <c r="G9585" s="26" t="s">
        <v>14</v>
      </c>
      <c r="H9585" s="23">
        <v>0</v>
      </c>
      <c r="I9585" s="23"/>
      <c r="J9585" s="28">
        <v>0</v>
      </c>
    </row>
    <row r="9586" spans="1:10" x14ac:dyDescent="0.25">
      <c r="A9586" s="23" t="s">
        <v>17013</v>
      </c>
      <c r="B9586" s="23" t="s">
        <v>17014</v>
      </c>
      <c r="C9586" s="23" t="s">
        <v>32</v>
      </c>
      <c r="D9586" s="24">
        <v>45433.024606481478</v>
      </c>
      <c r="E9586" s="23" t="s">
        <v>16067</v>
      </c>
      <c r="F9586" s="26" t="s">
        <v>16</v>
      </c>
      <c r="G9586" s="26" t="s">
        <v>14</v>
      </c>
      <c r="H9586" s="23">
        <v>0</v>
      </c>
      <c r="I9586" s="23"/>
      <c r="J9586" s="28">
        <v>0</v>
      </c>
    </row>
    <row r="9587" spans="1:10" x14ac:dyDescent="0.25">
      <c r="A9587" s="23" t="s">
        <v>17015</v>
      </c>
      <c r="B9587" s="23" t="s">
        <v>17016</v>
      </c>
      <c r="C9587" s="23" t="s">
        <v>32</v>
      </c>
      <c r="D9587" s="24">
        <v>45433.038449074076</v>
      </c>
      <c r="E9587" s="23" t="s">
        <v>16067</v>
      </c>
      <c r="F9587" s="26" t="s">
        <v>16</v>
      </c>
      <c r="G9587" s="26" t="s">
        <v>14</v>
      </c>
      <c r="H9587" s="23">
        <v>0</v>
      </c>
      <c r="I9587" s="23"/>
      <c r="J9587" s="28">
        <v>0</v>
      </c>
    </row>
    <row r="9588" spans="1:10" x14ac:dyDescent="0.25">
      <c r="A9588" s="23" t="s">
        <v>16841</v>
      </c>
      <c r="B9588" s="23" t="s">
        <v>16842</v>
      </c>
      <c r="C9588" s="23" t="s">
        <v>34</v>
      </c>
      <c r="D9588" s="24">
        <v>45433.038472222222</v>
      </c>
      <c r="E9588" s="23" t="s">
        <v>16067</v>
      </c>
      <c r="F9588" s="26" t="s">
        <v>16</v>
      </c>
      <c r="G9588" s="26" t="s">
        <v>14</v>
      </c>
      <c r="H9588" s="23">
        <v>0</v>
      </c>
      <c r="I9588" s="23"/>
      <c r="J9588" s="28">
        <v>0</v>
      </c>
    </row>
    <row r="9589" spans="1:10" x14ac:dyDescent="0.25">
      <c r="A9589" s="23" t="s">
        <v>17017</v>
      </c>
      <c r="B9589" s="23" t="s">
        <v>17018</v>
      </c>
      <c r="C9589" s="23" t="s">
        <v>34</v>
      </c>
      <c r="D9589" s="24">
        <v>45433.038865740738</v>
      </c>
      <c r="E9589" s="23" t="s">
        <v>16067</v>
      </c>
      <c r="F9589" s="26" t="s">
        <v>16</v>
      </c>
      <c r="G9589" s="26" t="s">
        <v>14</v>
      </c>
      <c r="H9589" s="23">
        <v>0</v>
      </c>
      <c r="I9589" s="23"/>
      <c r="J9589" s="28">
        <v>0</v>
      </c>
    </row>
    <row r="9590" spans="1:10" x14ac:dyDescent="0.25">
      <c r="A9590" s="23" t="s">
        <v>17019</v>
      </c>
      <c r="B9590" s="23" t="s">
        <v>17020</v>
      </c>
      <c r="C9590" s="23" t="s">
        <v>32</v>
      </c>
      <c r="D9590" s="24">
        <v>45433.045381944445</v>
      </c>
      <c r="E9590" s="23" t="s">
        <v>16067</v>
      </c>
      <c r="F9590" s="26" t="s">
        <v>16</v>
      </c>
      <c r="G9590" s="26" t="s">
        <v>14</v>
      </c>
      <c r="H9590" s="23">
        <v>0</v>
      </c>
      <c r="I9590" s="23"/>
      <c r="J9590" s="28">
        <v>0</v>
      </c>
    </row>
    <row r="9591" spans="1:10" x14ac:dyDescent="0.25">
      <c r="A9591" s="23" t="s">
        <v>17021</v>
      </c>
      <c r="B9591" s="23" t="s">
        <v>17022</v>
      </c>
      <c r="C9591" s="23" t="s">
        <v>32</v>
      </c>
      <c r="D9591" s="24">
        <v>45433.045393518521</v>
      </c>
      <c r="E9591" s="23" t="s">
        <v>16067</v>
      </c>
      <c r="F9591" s="26" t="s">
        <v>16</v>
      </c>
      <c r="G9591" s="26" t="s">
        <v>14</v>
      </c>
      <c r="H9591" s="23">
        <v>0</v>
      </c>
      <c r="I9591" s="23"/>
      <c r="J9591" s="28">
        <v>0</v>
      </c>
    </row>
    <row r="9592" spans="1:10" x14ac:dyDescent="0.25">
      <c r="A9592" s="23" t="s">
        <v>17023</v>
      </c>
      <c r="B9592" s="23" t="s">
        <v>17024</v>
      </c>
      <c r="C9592" s="23" t="s">
        <v>32</v>
      </c>
      <c r="D9592" s="24">
        <v>45433.045405092591</v>
      </c>
      <c r="E9592" s="23" t="s">
        <v>16067</v>
      </c>
      <c r="F9592" s="26" t="s">
        <v>16</v>
      </c>
      <c r="G9592" s="26" t="s">
        <v>14</v>
      </c>
      <c r="H9592" s="23">
        <v>0</v>
      </c>
      <c r="I9592" s="23"/>
      <c r="J9592" s="28">
        <v>0</v>
      </c>
    </row>
    <row r="9593" spans="1:10" x14ac:dyDescent="0.25">
      <c r="A9593" s="23" t="s">
        <v>17025</v>
      </c>
      <c r="B9593" s="23" t="s">
        <v>17026</v>
      </c>
      <c r="C9593" s="23" t="s">
        <v>32</v>
      </c>
      <c r="D9593" s="24">
        <v>45433.045405092591</v>
      </c>
      <c r="E9593" s="23" t="s">
        <v>16067</v>
      </c>
      <c r="F9593" s="26" t="s">
        <v>16</v>
      </c>
      <c r="G9593" s="26" t="s">
        <v>14</v>
      </c>
      <c r="H9593" s="23">
        <v>0</v>
      </c>
      <c r="I9593" s="23"/>
      <c r="J9593" s="28">
        <v>0</v>
      </c>
    </row>
    <row r="9594" spans="1:10" x14ac:dyDescent="0.25">
      <c r="A9594" s="23" t="s">
        <v>17027</v>
      </c>
      <c r="B9594" s="23" t="s">
        <v>17028</v>
      </c>
      <c r="C9594" s="23" t="s">
        <v>34</v>
      </c>
      <c r="D9594" s="24">
        <v>45433.045787037037</v>
      </c>
      <c r="E9594" s="23" t="s">
        <v>16067</v>
      </c>
      <c r="F9594" s="26" t="s">
        <v>16</v>
      </c>
      <c r="G9594" s="26" t="s">
        <v>14</v>
      </c>
      <c r="H9594" s="23">
        <v>0</v>
      </c>
      <c r="I9594" s="23"/>
      <c r="J9594" s="28">
        <v>0</v>
      </c>
    </row>
    <row r="9595" spans="1:10" x14ac:dyDescent="0.25">
      <c r="A9595" s="23" t="s">
        <v>17029</v>
      </c>
      <c r="B9595" s="23" t="s">
        <v>17030</v>
      </c>
      <c r="C9595" s="23" t="s">
        <v>32</v>
      </c>
      <c r="D9595" s="24">
        <v>45433.05232638889</v>
      </c>
      <c r="E9595" s="23" t="s">
        <v>16067</v>
      </c>
      <c r="F9595" s="26" t="s">
        <v>16</v>
      </c>
      <c r="G9595" s="26" t="s">
        <v>14</v>
      </c>
      <c r="H9595" s="23">
        <v>0</v>
      </c>
      <c r="I9595" s="23"/>
      <c r="J9595" s="28">
        <v>0</v>
      </c>
    </row>
    <row r="9596" spans="1:10" x14ac:dyDescent="0.25">
      <c r="A9596" s="23" t="s">
        <v>17031</v>
      </c>
      <c r="B9596" s="23" t="s">
        <v>17032</v>
      </c>
      <c r="C9596" s="23" t="s">
        <v>32</v>
      </c>
      <c r="D9596" s="24">
        <v>45433.05232638889</v>
      </c>
      <c r="E9596" s="23" t="s">
        <v>16067</v>
      </c>
      <c r="F9596" s="26" t="s">
        <v>16</v>
      </c>
      <c r="G9596" s="26" t="s">
        <v>14</v>
      </c>
      <c r="H9596" s="23">
        <v>0</v>
      </c>
      <c r="I9596" s="23"/>
      <c r="J9596" s="28">
        <v>0</v>
      </c>
    </row>
    <row r="9597" spans="1:10" x14ac:dyDescent="0.25">
      <c r="A9597" s="23" t="s">
        <v>17033</v>
      </c>
      <c r="B9597" s="23" t="s">
        <v>17034</v>
      </c>
      <c r="C9597" s="23" t="s">
        <v>32</v>
      </c>
      <c r="D9597" s="24">
        <v>45433.052349537036</v>
      </c>
      <c r="E9597" s="23" t="s">
        <v>16067</v>
      </c>
      <c r="F9597" s="26" t="s">
        <v>16</v>
      </c>
      <c r="G9597" s="26" t="s">
        <v>14</v>
      </c>
      <c r="H9597" s="23">
        <v>0</v>
      </c>
      <c r="I9597" s="23"/>
      <c r="J9597" s="28">
        <v>0</v>
      </c>
    </row>
    <row r="9598" spans="1:10" x14ac:dyDescent="0.25">
      <c r="A9598" s="23" t="s">
        <v>17035</v>
      </c>
      <c r="B9598" s="23" t="s">
        <v>17036</v>
      </c>
      <c r="C9598" s="23" t="s">
        <v>32</v>
      </c>
      <c r="D9598" s="24">
        <v>45433.06622685185</v>
      </c>
      <c r="E9598" s="23" t="s">
        <v>16067</v>
      </c>
      <c r="F9598" s="26" t="s">
        <v>16</v>
      </c>
      <c r="G9598" s="26" t="s">
        <v>14</v>
      </c>
      <c r="H9598" s="23">
        <v>0</v>
      </c>
      <c r="I9598" s="23"/>
      <c r="J9598" s="28">
        <v>0</v>
      </c>
    </row>
    <row r="9599" spans="1:10" x14ac:dyDescent="0.25">
      <c r="A9599" s="23" t="s">
        <v>17037</v>
      </c>
      <c r="B9599" s="23" t="s">
        <v>17038</v>
      </c>
      <c r="C9599" s="23" t="s">
        <v>32</v>
      </c>
      <c r="D9599" s="24">
        <v>45433.06622685185</v>
      </c>
      <c r="E9599" s="23" t="s">
        <v>16067</v>
      </c>
      <c r="F9599" s="26" t="s">
        <v>16</v>
      </c>
      <c r="G9599" s="26" t="s">
        <v>14</v>
      </c>
      <c r="H9599" s="23">
        <v>0</v>
      </c>
      <c r="I9599" s="23"/>
      <c r="J9599" s="28">
        <v>0</v>
      </c>
    </row>
    <row r="9600" spans="1:10" x14ac:dyDescent="0.25">
      <c r="A9600" s="23" t="s">
        <v>17039</v>
      </c>
      <c r="B9600" s="23" t="s">
        <v>17040</v>
      </c>
      <c r="C9600" s="23" t="s">
        <v>32</v>
      </c>
      <c r="D9600" s="24">
        <v>45433.073171296295</v>
      </c>
      <c r="E9600" s="23" t="s">
        <v>16067</v>
      </c>
      <c r="F9600" s="26" t="s">
        <v>16</v>
      </c>
      <c r="G9600" s="26" t="s">
        <v>14</v>
      </c>
      <c r="H9600" s="23">
        <v>0</v>
      </c>
      <c r="I9600" s="23"/>
      <c r="J9600" s="28">
        <v>0</v>
      </c>
    </row>
    <row r="9601" spans="1:10" x14ac:dyDescent="0.25">
      <c r="A9601" s="23" t="s">
        <v>17041</v>
      </c>
      <c r="B9601" s="23" t="s">
        <v>17042</v>
      </c>
      <c r="C9601" s="23" t="s">
        <v>32</v>
      </c>
      <c r="D9601" s="24">
        <v>45433.073182870372</v>
      </c>
      <c r="E9601" s="23" t="s">
        <v>16067</v>
      </c>
      <c r="F9601" s="26" t="s">
        <v>16</v>
      </c>
      <c r="G9601" s="26" t="s">
        <v>14</v>
      </c>
      <c r="H9601" s="23">
        <v>0</v>
      </c>
      <c r="I9601" s="23"/>
      <c r="J9601" s="28">
        <v>0</v>
      </c>
    </row>
    <row r="9602" spans="1:10" x14ac:dyDescent="0.25">
      <c r="A9602" s="23" t="s">
        <v>17043</v>
      </c>
      <c r="B9602" s="23" t="s">
        <v>17044</v>
      </c>
      <c r="C9602" s="23" t="s">
        <v>34</v>
      </c>
      <c r="D9602" s="24">
        <v>45433.073194444441</v>
      </c>
      <c r="E9602" s="23" t="s">
        <v>16067</v>
      </c>
      <c r="F9602" s="26" t="s">
        <v>16</v>
      </c>
      <c r="G9602" s="26" t="s">
        <v>14</v>
      </c>
      <c r="H9602" s="23">
        <v>0</v>
      </c>
      <c r="I9602" s="23"/>
      <c r="J9602" s="28">
        <v>0</v>
      </c>
    </row>
    <row r="9603" spans="1:10" x14ac:dyDescent="0.25">
      <c r="A9603" s="23" t="s">
        <v>17045</v>
      </c>
      <c r="B9603" s="23" t="s">
        <v>17046</v>
      </c>
      <c r="C9603" s="23" t="s">
        <v>32</v>
      </c>
      <c r="D9603" s="24">
        <v>45433.073194444441</v>
      </c>
      <c r="E9603" s="23" t="s">
        <v>16067</v>
      </c>
      <c r="F9603" s="26" t="s">
        <v>16</v>
      </c>
      <c r="G9603" s="26" t="s">
        <v>14</v>
      </c>
      <c r="H9603" s="23">
        <v>0</v>
      </c>
      <c r="I9603" s="23"/>
      <c r="J9603" s="28">
        <v>0</v>
      </c>
    </row>
    <row r="9604" spans="1:10" x14ac:dyDescent="0.25">
      <c r="A9604" s="23" t="s">
        <v>17047</v>
      </c>
      <c r="B9604" s="23" t="s">
        <v>17048</v>
      </c>
      <c r="C9604" s="23" t="s">
        <v>32</v>
      </c>
      <c r="D9604" s="24">
        <v>45433.073206018518</v>
      </c>
      <c r="E9604" s="23" t="s">
        <v>16067</v>
      </c>
      <c r="F9604" s="26" t="s">
        <v>16</v>
      </c>
      <c r="G9604" s="26" t="s">
        <v>14</v>
      </c>
      <c r="H9604" s="23">
        <v>0</v>
      </c>
      <c r="I9604" s="23"/>
      <c r="J9604" s="28">
        <v>0</v>
      </c>
    </row>
    <row r="9605" spans="1:10" x14ac:dyDescent="0.25">
      <c r="A9605" s="23" t="s">
        <v>5422</v>
      </c>
      <c r="B9605" s="23" t="s">
        <v>5423</v>
      </c>
      <c r="C9605" s="23" t="s">
        <v>34</v>
      </c>
      <c r="D9605" s="24">
        <v>45433.073229166665</v>
      </c>
      <c r="E9605" s="23" t="s">
        <v>16067</v>
      </c>
      <c r="F9605" s="26" t="s">
        <v>16</v>
      </c>
      <c r="G9605" s="26" t="s">
        <v>14</v>
      </c>
      <c r="H9605" s="23">
        <v>0</v>
      </c>
      <c r="I9605" s="23"/>
      <c r="J9605" s="28">
        <v>0</v>
      </c>
    </row>
    <row r="9606" spans="1:10" x14ac:dyDescent="0.25">
      <c r="A9606" s="23" t="s">
        <v>17049</v>
      </c>
      <c r="B9606" s="23" t="s">
        <v>17050</v>
      </c>
      <c r="C9606" s="23" t="s">
        <v>32</v>
      </c>
      <c r="D9606" s="24">
        <v>45433.080127314817</v>
      </c>
      <c r="E9606" s="23" t="s">
        <v>16067</v>
      </c>
      <c r="F9606" s="26" t="s">
        <v>16</v>
      </c>
      <c r="G9606" s="26" t="s">
        <v>14</v>
      </c>
      <c r="H9606" s="23">
        <v>0</v>
      </c>
      <c r="I9606" s="23"/>
      <c r="J9606" s="28">
        <v>0</v>
      </c>
    </row>
    <row r="9607" spans="1:10" x14ac:dyDescent="0.25">
      <c r="A9607" s="23" t="s">
        <v>17051</v>
      </c>
      <c r="B9607" s="23" t="s">
        <v>17052</v>
      </c>
      <c r="C9607" s="23" t="s">
        <v>32</v>
      </c>
      <c r="D9607" s="24">
        <v>45433.080127314817</v>
      </c>
      <c r="E9607" s="23" t="s">
        <v>16067</v>
      </c>
      <c r="F9607" s="26" t="s">
        <v>16</v>
      </c>
      <c r="G9607" s="26" t="s">
        <v>14</v>
      </c>
      <c r="H9607" s="23">
        <v>0</v>
      </c>
      <c r="I9607" s="23"/>
      <c r="J9607" s="28">
        <v>0</v>
      </c>
    </row>
    <row r="9608" spans="1:10" x14ac:dyDescent="0.25">
      <c r="A9608" s="23" t="s">
        <v>17053</v>
      </c>
      <c r="B9608" s="23" t="s">
        <v>17054</v>
      </c>
      <c r="C9608" s="23" t="s">
        <v>34</v>
      </c>
      <c r="D9608" s="24">
        <v>45433.080520833333</v>
      </c>
      <c r="E9608" s="23" t="s">
        <v>16067</v>
      </c>
      <c r="F9608" s="26" t="s">
        <v>16</v>
      </c>
      <c r="G9608" s="26" t="s">
        <v>14</v>
      </c>
      <c r="H9608" s="23">
        <v>0</v>
      </c>
      <c r="I9608" s="23"/>
      <c r="J9608" s="28">
        <v>0</v>
      </c>
    </row>
    <row r="9609" spans="1:10" x14ac:dyDescent="0.25">
      <c r="A9609" s="23" t="s">
        <v>17055</v>
      </c>
      <c r="B9609" s="23" t="s">
        <v>17056</v>
      </c>
      <c r="C9609" s="23" t="s">
        <v>34</v>
      </c>
      <c r="D9609" s="24">
        <v>45433.08053240741</v>
      </c>
      <c r="E9609" s="23" t="s">
        <v>16067</v>
      </c>
      <c r="F9609" s="26" t="s">
        <v>16</v>
      </c>
      <c r="G9609" s="26" t="s">
        <v>14</v>
      </c>
      <c r="H9609" s="23">
        <v>0</v>
      </c>
      <c r="I9609" s="23"/>
      <c r="J9609" s="28">
        <v>0</v>
      </c>
    </row>
    <row r="9610" spans="1:10" x14ac:dyDescent="0.25">
      <c r="A9610" s="23" t="s">
        <v>17057</v>
      </c>
      <c r="B9610" s="23" t="s">
        <v>17058</v>
      </c>
      <c r="C9610" s="23" t="s">
        <v>32</v>
      </c>
      <c r="D9610" s="24">
        <v>45433.0940162037</v>
      </c>
      <c r="E9610" s="23" t="s">
        <v>16067</v>
      </c>
      <c r="F9610" s="26" t="s">
        <v>16</v>
      </c>
      <c r="G9610" s="26" t="s">
        <v>14</v>
      </c>
      <c r="H9610" s="23">
        <v>0</v>
      </c>
      <c r="I9610" s="23"/>
      <c r="J9610" s="28">
        <v>0</v>
      </c>
    </row>
    <row r="9611" spans="1:10" x14ac:dyDescent="0.25">
      <c r="A9611" s="23" t="s">
        <v>17059</v>
      </c>
      <c r="B9611" s="23" t="s">
        <v>17060</v>
      </c>
      <c r="C9611" s="23" t="s">
        <v>32</v>
      </c>
      <c r="D9611" s="24">
        <v>45433.0940162037</v>
      </c>
      <c r="E9611" s="23" t="s">
        <v>16067</v>
      </c>
      <c r="F9611" s="26" t="s">
        <v>16</v>
      </c>
      <c r="G9611" s="26" t="s">
        <v>14</v>
      </c>
      <c r="H9611" s="23">
        <v>0</v>
      </c>
      <c r="I9611" s="23"/>
      <c r="J9611" s="28">
        <v>0</v>
      </c>
    </row>
    <row r="9612" spans="1:10" x14ac:dyDescent="0.25">
      <c r="A9612" s="23" t="s">
        <v>17061</v>
      </c>
      <c r="B9612" s="23" t="s">
        <v>17062</v>
      </c>
      <c r="C9612" s="23" t="s">
        <v>32</v>
      </c>
      <c r="D9612" s="24">
        <v>45433.302337962959</v>
      </c>
      <c r="E9612" s="23" t="s">
        <v>16067</v>
      </c>
      <c r="F9612" s="26" t="s">
        <v>16</v>
      </c>
      <c r="G9612" s="26" t="s">
        <v>14</v>
      </c>
      <c r="H9612" s="23">
        <v>0</v>
      </c>
      <c r="I9612" s="23"/>
      <c r="J9612" s="28">
        <v>0</v>
      </c>
    </row>
    <row r="9613" spans="1:10" x14ac:dyDescent="0.25">
      <c r="A9613" s="23" t="s">
        <v>17063</v>
      </c>
      <c r="B9613" s="23" t="s">
        <v>17064</v>
      </c>
      <c r="C9613" s="23" t="s">
        <v>32</v>
      </c>
      <c r="D9613" s="24">
        <v>45433.302372685182</v>
      </c>
      <c r="E9613" s="23" t="s">
        <v>16067</v>
      </c>
      <c r="F9613" s="26" t="s">
        <v>16</v>
      </c>
      <c r="G9613" s="26" t="s">
        <v>14</v>
      </c>
      <c r="H9613" s="23">
        <v>0</v>
      </c>
      <c r="I9613" s="23"/>
      <c r="J9613" s="28">
        <v>0</v>
      </c>
    </row>
    <row r="9614" spans="1:10" x14ac:dyDescent="0.25">
      <c r="A9614" s="23" t="s">
        <v>17043</v>
      </c>
      <c r="B9614" s="23" t="s">
        <v>17044</v>
      </c>
      <c r="C9614" s="23" t="s">
        <v>32</v>
      </c>
      <c r="D9614" s="24">
        <v>45433.302372685182</v>
      </c>
      <c r="E9614" s="23" t="s">
        <v>16067</v>
      </c>
      <c r="F9614" s="26" t="s">
        <v>16</v>
      </c>
      <c r="G9614" s="26" t="s">
        <v>14</v>
      </c>
      <c r="H9614" s="23">
        <v>0</v>
      </c>
      <c r="I9614" s="23"/>
      <c r="J9614" s="28">
        <v>0</v>
      </c>
    </row>
    <row r="9615" spans="1:10" x14ac:dyDescent="0.25">
      <c r="A9615" s="23" t="s">
        <v>17065</v>
      </c>
      <c r="B9615" s="23" t="s">
        <v>17066</v>
      </c>
      <c r="C9615" s="23" t="s">
        <v>32</v>
      </c>
      <c r="D9615" s="24">
        <v>45433.309305555558</v>
      </c>
      <c r="E9615" s="23" t="s">
        <v>16067</v>
      </c>
      <c r="F9615" s="26" t="s">
        <v>16</v>
      </c>
      <c r="G9615" s="26" t="s">
        <v>14</v>
      </c>
      <c r="H9615" s="23">
        <v>0</v>
      </c>
      <c r="I9615" s="23"/>
      <c r="J9615" s="28">
        <v>0</v>
      </c>
    </row>
    <row r="9616" spans="1:10" x14ac:dyDescent="0.25">
      <c r="A9616" s="23" t="s">
        <v>17067</v>
      </c>
      <c r="B9616" s="23" t="s">
        <v>17068</v>
      </c>
      <c r="C9616" s="23" t="s">
        <v>32</v>
      </c>
      <c r="D9616" s="24">
        <v>45433.309317129628</v>
      </c>
      <c r="E9616" s="23" t="s">
        <v>16067</v>
      </c>
      <c r="F9616" s="26" t="s">
        <v>16</v>
      </c>
      <c r="G9616" s="26" t="s">
        <v>14</v>
      </c>
      <c r="H9616" s="23">
        <v>0</v>
      </c>
      <c r="I9616" s="23"/>
      <c r="J9616" s="28">
        <v>0</v>
      </c>
    </row>
    <row r="9617" spans="1:10" x14ac:dyDescent="0.25">
      <c r="A9617" s="23" t="s">
        <v>17069</v>
      </c>
      <c r="B9617" s="23" t="s">
        <v>17070</v>
      </c>
      <c r="C9617" s="23" t="s">
        <v>32</v>
      </c>
      <c r="D9617" s="24">
        <v>45433.309328703705</v>
      </c>
      <c r="E9617" s="23" t="s">
        <v>16067</v>
      </c>
      <c r="F9617" s="26" t="s">
        <v>16</v>
      </c>
      <c r="G9617" s="26" t="s">
        <v>14</v>
      </c>
      <c r="H9617" s="23">
        <v>0</v>
      </c>
      <c r="I9617" s="23"/>
      <c r="J9617" s="28">
        <v>0</v>
      </c>
    </row>
    <row r="9618" spans="1:10" x14ac:dyDescent="0.25">
      <c r="A9618" s="23" t="s">
        <v>7905</v>
      </c>
      <c r="B9618" s="23" t="s">
        <v>7906</v>
      </c>
      <c r="C9618" s="23" t="s">
        <v>34</v>
      </c>
      <c r="D9618" s="24">
        <v>45433.309444444443</v>
      </c>
      <c r="E9618" s="23" t="s">
        <v>16067</v>
      </c>
      <c r="F9618" s="26" t="s">
        <v>16</v>
      </c>
      <c r="G9618" s="26" t="s">
        <v>14</v>
      </c>
      <c r="H9618" s="23">
        <v>0</v>
      </c>
      <c r="I9618" s="23"/>
      <c r="J9618" s="28">
        <v>0</v>
      </c>
    </row>
    <row r="9619" spans="1:10" x14ac:dyDescent="0.25">
      <c r="A9619" s="23" t="s">
        <v>7289</v>
      </c>
      <c r="B9619" s="23" t="s">
        <v>7290</v>
      </c>
      <c r="C9619" s="23" t="s">
        <v>34</v>
      </c>
      <c r="D9619" s="24">
        <v>45433.30945601852</v>
      </c>
      <c r="E9619" s="23" t="s">
        <v>16067</v>
      </c>
      <c r="F9619" s="26" t="s">
        <v>16</v>
      </c>
      <c r="G9619" s="26" t="s">
        <v>14</v>
      </c>
      <c r="H9619" s="23">
        <v>0</v>
      </c>
      <c r="I9619" s="23"/>
      <c r="J9619" s="28">
        <v>0</v>
      </c>
    </row>
    <row r="9620" spans="1:10" x14ac:dyDescent="0.25">
      <c r="A9620" s="23" t="s">
        <v>17071</v>
      </c>
      <c r="B9620" s="23" t="s">
        <v>17072</v>
      </c>
      <c r="C9620" s="23" t="s">
        <v>32</v>
      </c>
      <c r="D9620" s="24">
        <v>45433.323171296295</v>
      </c>
      <c r="E9620" s="23" t="s">
        <v>16067</v>
      </c>
      <c r="F9620" s="26" t="s">
        <v>16</v>
      </c>
      <c r="G9620" s="26" t="s">
        <v>14</v>
      </c>
      <c r="H9620" s="23">
        <v>0</v>
      </c>
      <c r="I9620" s="23"/>
      <c r="J9620" s="28">
        <v>0</v>
      </c>
    </row>
    <row r="9621" spans="1:10" x14ac:dyDescent="0.25">
      <c r="A9621" s="23" t="s">
        <v>17073</v>
      </c>
      <c r="B9621" s="23" t="s">
        <v>17074</v>
      </c>
      <c r="C9621" s="23" t="s">
        <v>34</v>
      </c>
      <c r="D9621" s="24">
        <v>45433.323298611111</v>
      </c>
      <c r="E9621" s="23" t="s">
        <v>16067</v>
      </c>
      <c r="F9621" s="26" t="s">
        <v>16</v>
      </c>
      <c r="G9621" s="26" t="s">
        <v>14</v>
      </c>
      <c r="H9621" s="23">
        <v>0</v>
      </c>
      <c r="I9621" s="23"/>
      <c r="J9621" s="28">
        <v>0</v>
      </c>
    </row>
    <row r="9622" spans="1:10" x14ac:dyDescent="0.25">
      <c r="A9622" s="23" t="s">
        <v>17075</v>
      </c>
      <c r="B9622" s="23" t="s">
        <v>17076</v>
      </c>
      <c r="C9622" s="23" t="s">
        <v>34</v>
      </c>
      <c r="D9622" s="24">
        <v>45433.33011574074</v>
      </c>
      <c r="E9622" s="23" t="s">
        <v>16067</v>
      </c>
      <c r="F9622" s="26" t="s">
        <v>16</v>
      </c>
      <c r="G9622" s="26" t="s">
        <v>14</v>
      </c>
      <c r="H9622" s="23">
        <v>0</v>
      </c>
      <c r="I9622" s="23"/>
      <c r="J9622" s="28">
        <v>0</v>
      </c>
    </row>
    <row r="9623" spans="1:10" x14ac:dyDescent="0.25">
      <c r="A9623" s="23" t="s">
        <v>17077</v>
      </c>
      <c r="B9623" s="23" t="s">
        <v>17078</v>
      </c>
      <c r="C9623" s="23" t="s">
        <v>32</v>
      </c>
      <c r="D9623" s="24">
        <v>45433.330185185187</v>
      </c>
      <c r="E9623" s="23" t="s">
        <v>16067</v>
      </c>
      <c r="F9623" s="26" t="s">
        <v>16</v>
      </c>
      <c r="G9623" s="26" t="s">
        <v>14</v>
      </c>
      <c r="H9623" s="23">
        <v>0</v>
      </c>
      <c r="I9623" s="23"/>
      <c r="J9623" s="28">
        <v>0</v>
      </c>
    </row>
    <row r="9624" spans="1:10" x14ac:dyDescent="0.25">
      <c r="A9624" s="23" t="s">
        <v>15566</v>
      </c>
      <c r="B9624" s="23" t="s">
        <v>15567</v>
      </c>
      <c r="C9624" s="23" t="s">
        <v>34</v>
      </c>
      <c r="D9624" s="24">
        <v>45433.456192129626</v>
      </c>
      <c r="E9624" s="23" t="s">
        <v>16067</v>
      </c>
      <c r="F9624" s="26" t="s">
        <v>16</v>
      </c>
      <c r="G9624" s="26" t="s">
        <v>13496</v>
      </c>
      <c r="H9624" s="23">
        <v>0</v>
      </c>
      <c r="I9624" s="23"/>
      <c r="J9624" s="28">
        <v>0</v>
      </c>
    </row>
    <row r="9625" spans="1:10" x14ac:dyDescent="0.25">
      <c r="A9625" s="23" t="s">
        <v>93</v>
      </c>
      <c r="B9625" s="23" t="s">
        <v>94</v>
      </c>
      <c r="C9625" s="23" t="s">
        <v>21</v>
      </c>
      <c r="D9625" s="24">
        <v>45433.496053240742</v>
      </c>
      <c r="E9625" s="23" t="s">
        <v>16067</v>
      </c>
      <c r="F9625" s="26" t="s">
        <v>19</v>
      </c>
      <c r="G9625" s="26" t="s">
        <v>13496</v>
      </c>
      <c r="H9625" s="23">
        <v>0</v>
      </c>
      <c r="I9625" s="23"/>
      <c r="J9625" s="28">
        <v>65.98</v>
      </c>
    </row>
    <row r="9626" spans="1:10" x14ac:dyDescent="0.25">
      <c r="A9626" s="23" t="s">
        <v>17079</v>
      </c>
      <c r="B9626" s="23" t="s">
        <v>17080</v>
      </c>
      <c r="C9626" s="23" t="s">
        <v>18</v>
      </c>
      <c r="D9626" s="24">
        <v>45433.576111111113</v>
      </c>
      <c r="E9626" s="23" t="s">
        <v>16067</v>
      </c>
      <c r="F9626" s="26" t="s">
        <v>16</v>
      </c>
      <c r="G9626" s="26" t="s">
        <v>14</v>
      </c>
      <c r="H9626" s="23">
        <v>0</v>
      </c>
      <c r="I9626" s="23"/>
      <c r="J9626" s="28">
        <v>172</v>
      </c>
    </row>
    <row r="9627" spans="1:10" x14ac:dyDescent="0.25">
      <c r="A9627" s="23" t="s">
        <v>17081</v>
      </c>
      <c r="B9627" s="23" t="s">
        <v>17082</v>
      </c>
      <c r="C9627" s="23" t="s">
        <v>18</v>
      </c>
      <c r="D9627" s="24">
        <v>45433.614131944443</v>
      </c>
      <c r="E9627" s="23" t="s">
        <v>16067</v>
      </c>
      <c r="F9627" s="26" t="s">
        <v>16</v>
      </c>
      <c r="G9627" s="26" t="s">
        <v>14</v>
      </c>
      <c r="H9627" s="23">
        <v>0</v>
      </c>
      <c r="I9627" s="23"/>
      <c r="J9627" s="28">
        <v>186.61</v>
      </c>
    </row>
    <row r="9628" spans="1:10" x14ac:dyDescent="0.25">
      <c r="A9628" s="23" t="s">
        <v>17083</v>
      </c>
      <c r="B9628" s="23" t="s">
        <v>17084</v>
      </c>
      <c r="C9628" s="23" t="s">
        <v>18</v>
      </c>
      <c r="D9628" s="24">
        <v>45433.654317129629</v>
      </c>
      <c r="E9628" s="23" t="s">
        <v>16067</v>
      </c>
      <c r="F9628" s="26" t="s">
        <v>16</v>
      </c>
      <c r="G9628" s="26" t="s">
        <v>14</v>
      </c>
      <c r="H9628" s="23">
        <v>0</v>
      </c>
      <c r="I9628" s="23"/>
      <c r="J9628" s="28">
        <v>189.17</v>
      </c>
    </row>
    <row r="9629" spans="1:10" x14ac:dyDescent="0.25">
      <c r="A9629" s="23" t="s">
        <v>17085</v>
      </c>
      <c r="B9629" s="23" t="s">
        <v>17086</v>
      </c>
      <c r="C9629" s="23" t="s">
        <v>18</v>
      </c>
      <c r="D9629" s="24">
        <v>45433.67359953704</v>
      </c>
      <c r="E9629" s="23" t="s">
        <v>16067</v>
      </c>
      <c r="F9629" s="26" t="s">
        <v>16</v>
      </c>
      <c r="G9629" s="26" t="s">
        <v>14</v>
      </c>
      <c r="H9629" s="23">
        <v>0</v>
      </c>
      <c r="I9629" s="23"/>
      <c r="J9629" s="28">
        <v>172</v>
      </c>
    </row>
    <row r="9630" spans="1:10" x14ac:dyDescent="0.25">
      <c r="A9630" s="23" t="s">
        <v>16568</v>
      </c>
      <c r="B9630" s="23" t="s">
        <v>16569</v>
      </c>
      <c r="C9630" s="23" t="s">
        <v>21</v>
      </c>
      <c r="D9630" s="24">
        <v>45433.876585648148</v>
      </c>
      <c r="E9630" s="23" t="s">
        <v>16067</v>
      </c>
      <c r="F9630" s="26" t="s">
        <v>19</v>
      </c>
      <c r="G9630" s="26" t="s">
        <v>13496</v>
      </c>
      <c r="H9630" s="23">
        <v>0</v>
      </c>
      <c r="I9630" s="23"/>
      <c r="J9630" s="28">
        <v>0</v>
      </c>
    </row>
    <row r="9631" spans="1:10" x14ac:dyDescent="0.25">
      <c r="A9631" s="23" t="s">
        <v>13467</v>
      </c>
      <c r="B9631" s="23" t="s">
        <v>13466</v>
      </c>
      <c r="C9631" s="23" t="s">
        <v>21</v>
      </c>
      <c r="D9631" s="24">
        <v>45434</v>
      </c>
      <c r="E9631" s="23" t="s">
        <v>16067</v>
      </c>
      <c r="F9631" s="26" t="s">
        <v>19</v>
      </c>
      <c r="G9631" s="26" t="s">
        <v>13496</v>
      </c>
      <c r="H9631" s="23">
        <v>0</v>
      </c>
      <c r="I9631" s="23"/>
      <c r="J9631" s="28">
        <v>1097.81</v>
      </c>
    </row>
    <row r="9632" spans="1:10" x14ac:dyDescent="0.25">
      <c r="A9632" s="23" t="s">
        <v>17087</v>
      </c>
      <c r="B9632" s="23" t="s">
        <v>17088</v>
      </c>
      <c r="C9632" s="23" t="s">
        <v>32</v>
      </c>
      <c r="D9632" s="24">
        <v>45434.031504629631</v>
      </c>
      <c r="E9632" s="23" t="s">
        <v>16067</v>
      </c>
      <c r="F9632" s="26" t="s">
        <v>16</v>
      </c>
      <c r="G9632" s="26" t="s">
        <v>14</v>
      </c>
      <c r="H9632" s="23">
        <v>0</v>
      </c>
      <c r="I9632" s="23"/>
      <c r="J9632" s="28">
        <v>0</v>
      </c>
    </row>
    <row r="9633" spans="1:10" x14ac:dyDescent="0.25">
      <c r="A9633" s="23" t="s">
        <v>17089</v>
      </c>
      <c r="B9633" s="23" t="s">
        <v>17090</v>
      </c>
      <c r="C9633" s="23" t="s">
        <v>32</v>
      </c>
      <c r="D9633" s="24">
        <v>45434.031504629631</v>
      </c>
      <c r="E9633" s="23" t="s">
        <v>16067</v>
      </c>
      <c r="F9633" s="26" t="s">
        <v>16</v>
      </c>
      <c r="G9633" s="26" t="s">
        <v>14</v>
      </c>
      <c r="H9633" s="23">
        <v>0</v>
      </c>
      <c r="I9633" s="23"/>
      <c r="J9633" s="28">
        <v>0</v>
      </c>
    </row>
    <row r="9634" spans="1:10" x14ac:dyDescent="0.25">
      <c r="A9634" s="23" t="s">
        <v>17091</v>
      </c>
      <c r="B9634" s="23" t="s">
        <v>17092</v>
      </c>
      <c r="C9634" s="23" t="s">
        <v>34</v>
      </c>
      <c r="D9634" s="24">
        <v>45434.031574074077</v>
      </c>
      <c r="E9634" s="23" t="s">
        <v>16067</v>
      </c>
      <c r="F9634" s="26" t="s">
        <v>16</v>
      </c>
      <c r="G9634" s="26" t="s">
        <v>14</v>
      </c>
      <c r="H9634" s="23">
        <v>0</v>
      </c>
      <c r="I9634" s="23"/>
      <c r="J9634" s="28">
        <v>0</v>
      </c>
    </row>
    <row r="9635" spans="1:10" x14ac:dyDescent="0.25">
      <c r="A9635" s="23" t="s">
        <v>17093</v>
      </c>
      <c r="B9635" s="23" t="s">
        <v>17094</v>
      </c>
      <c r="C9635" s="23" t="s">
        <v>32</v>
      </c>
      <c r="D9635" s="24">
        <v>45434.045405092591</v>
      </c>
      <c r="E9635" s="23" t="s">
        <v>16067</v>
      </c>
      <c r="F9635" s="26" t="s">
        <v>16</v>
      </c>
      <c r="G9635" s="26" t="s">
        <v>14</v>
      </c>
      <c r="H9635" s="23">
        <v>0</v>
      </c>
      <c r="I9635" s="23"/>
      <c r="J9635" s="28">
        <v>0</v>
      </c>
    </row>
    <row r="9636" spans="1:10" x14ac:dyDescent="0.25">
      <c r="A9636" s="23" t="s">
        <v>17095</v>
      </c>
      <c r="B9636" s="23" t="s">
        <v>17096</v>
      </c>
      <c r="C9636" s="23" t="s">
        <v>32</v>
      </c>
      <c r="D9636" s="24">
        <v>45434.045428240737</v>
      </c>
      <c r="E9636" s="23" t="s">
        <v>16067</v>
      </c>
      <c r="F9636" s="26" t="s">
        <v>16</v>
      </c>
      <c r="G9636" s="26" t="s">
        <v>14</v>
      </c>
      <c r="H9636" s="23">
        <v>0</v>
      </c>
      <c r="I9636" s="23"/>
      <c r="J9636" s="28">
        <v>0</v>
      </c>
    </row>
    <row r="9637" spans="1:10" x14ac:dyDescent="0.25">
      <c r="A9637" s="23" t="s">
        <v>17097</v>
      </c>
      <c r="B9637" s="23" t="s">
        <v>17098</v>
      </c>
      <c r="C9637" s="23" t="s">
        <v>32</v>
      </c>
      <c r="D9637" s="24">
        <v>45434.045439814814</v>
      </c>
      <c r="E9637" s="23" t="s">
        <v>16067</v>
      </c>
      <c r="F9637" s="26" t="s">
        <v>16</v>
      </c>
      <c r="G9637" s="26" t="s">
        <v>14</v>
      </c>
      <c r="H9637" s="23">
        <v>0</v>
      </c>
      <c r="I9637" s="23"/>
      <c r="J9637" s="28">
        <v>0</v>
      </c>
    </row>
    <row r="9638" spans="1:10" x14ac:dyDescent="0.25">
      <c r="A9638" s="23" t="s">
        <v>17099</v>
      </c>
      <c r="B9638" s="23" t="s">
        <v>17100</v>
      </c>
      <c r="C9638" s="23" t="s">
        <v>34</v>
      </c>
      <c r="D9638" s="24">
        <v>45434.04546296296</v>
      </c>
      <c r="E9638" s="23" t="s">
        <v>16067</v>
      </c>
      <c r="F9638" s="26" t="s">
        <v>16</v>
      </c>
      <c r="G9638" s="26" t="s">
        <v>14</v>
      </c>
      <c r="H9638" s="23">
        <v>0</v>
      </c>
      <c r="I9638" s="23"/>
      <c r="J9638" s="28">
        <v>0</v>
      </c>
    </row>
    <row r="9639" spans="1:10" x14ac:dyDescent="0.25">
      <c r="A9639" s="23" t="s">
        <v>17101</v>
      </c>
      <c r="B9639" s="23" t="s">
        <v>17102</v>
      </c>
      <c r="C9639" s="23" t="s">
        <v>32</v>
      </c>
      <c r="D9639" s="24">
        <v>45434.052349537036</v>
      </c>
      <c r="E9639" s="23" t="s">
        <v>16067</v>
      </c>
      <c r="F9639" s="26" t="s">
        <v>16</v>
      </c>
      <c r="G9639" s="26" t="s">
        <v>14</v>
      </c>
      <c r="H9639" s="23">
        <v>0</v>
      </c>
      <c r="I9639" s="23"/>
      <c r="J9639" s="28">
        <v>0</v>
      </c>
    </row>
    <row r="9640" spans="1:10" x14ac:dyDescent="0.25">
      <c r="A9640" s="23" t="s">
        <v>17103</v>
      </c>
      <c r="B9640" s="23" t="s">
        <v>17104</v>
      </c>
      <c r="C9640" s="23" t="s">
        <v>32</v>
      </c>
      <c r="D9640" s="24">
        <v>45434.052372685182</v>
      </c>
      <c r="E9640" s="23" t="s">
        <v>16067</v>
      </c>
      <c r="F9640" s="26" t="s">
        <v>16</v>
      </c>
      <c r="G9640" s="26" t="s">
        <v>14</v>
      </c>
      <c r="H9640" s="23">
        <v>0</v>
      </c>
      <c r="I9640" s="23"/>
      <c r="J9640" s="28">
        <v>0</v>
      </c>
    </row>
    <row r="9641" spans="1:10" x14ac:dyDescent="0.25">
      <c r="A9641" s="23" t="s">
        <v>17105</v>
      </c>
      <c r="B9641" s="23" t="s">
        <v>17106</v>
      </c>
      <c r="C9641" s="23" t="s">
        <v>32</v>
      </c>
      <c r="D9641" s="24">
        <v>45434.052384259259</v>
      </c>
      <c r="E9641" s="23" t="s">
        <v>16067</v>
      </c>
      <c r="F9641" s="26" t="s">
        <v>16</v>
      </c>
      <c r="G9641" s="26" t="s">
        <v>14</v>
      </c>
      <c r="H9641" s="23">
        <v>0</v>
      </c>
      <c r="I9641" s="23"/>
      <c r="J9641" s="28">
        <v>0</v>
      </c>
    </row>
    <row r="9642" spans="1:10" x14ac:dyDescent="0.25">
      <c r="A9642" s="23" t="s">
        <v>17107</v>
      </c>
      <c r="B9642" s="23" t="s">
        <v>17108</v>
      </c>
      <c r="C9642" s="23" t="s">
        <v>32</v>
      </c>
      <c r="D9642" s="24">
        <v>45434.052395833336</v>
      </c>
      <c r="E9642" s="23" t="s">
        <v>16067</v>
      </c>
      <c r="F9642" s="26" t="s">
        <v>16</v>
      </c>
      <c r="G9642" s="26" t="s">
        <v>14</v>
      </c>
      <c r="H9642" s="23">
        <v>0</v>
      </c>
      <c r="I9642" s="23"/>
      <c r="J9642" s="28">
        <v>0</v>
      </c>
    </row>
    <row r="9643" spans="1:10" x14ac:dyDescent="0.25">
      <c r="A9643" s="23" t="s">
        <v>17109</v>
      </c>
      <c r="B9643" s="23" t="s">
        <v>17110</v>
      </c>
      <c r="C9643" s="23" t="s">
        <v>32</v>
      </c>
      <c r="D9643" s="24">
        <v>45434.052407407406</v>
      </c>
      <c r="E9643" s="23" t="s">
        <v>16067</v>
      </c>
      <c r="F9643" s="26" t="s">
        <v>16</v>
      </c>
      <c r="G9643" s="26" t="s">
        <v>14</v>
      </c>
      <c r="H9643" s="23">
        <v>0</v>
      </c>
      <c r="I9643" s="23"/>
      <c r="J9643" s="28">
        <v>0</v>
      </c>
    </row>
    <row r="9644" spans="1:10" x14ac:dyDescent="0.25">
      <c r="A9644" s="23" t="s">
        <v>13326</v>
      </c>
      <c r="B9644" s="23" t="s">
        <v>13327</v>
      </c>
      <c r="C9644" s="23" t="s">
        <v>34</v>
      </c>
      <c r="D9644" s="24">
        <v>45434.052430555559</v>
      </c>
      <c r="E9644" s="23" t="s">
        <v>16067</v>
      </c>
      <c r="F9644" s="26" t="s">
        <v>16</v>
      </c>
      <c r="G9644" s="26" t="s">
        <v>14</v>
      </c>
      <c r="H9644" s="23">
        <v>0</v>
      </c>
      <c r="I9644" s="23"/>
      <c r="J9644" s="28">
        <v>0</v>
      </c>
    </row>
    <row r="9645" spans="1:10" x14ac:dyDescent="0.25">
      <c r="A9645" s="23" t="s">
        <v>3069</v>
      </c>
      <c r="B9645" s="23" t="s">
        <v>3070</v>
      </c>
      <c r="C9645" s="23" t="s">
        <v>34</v>
      </c>
      <c r="D9645" s="24">
        <v>45434.052465277775</v>
      </c>
      <c r="E9645" s="23" t="s">
        <v>16067</v>
      </c>
      <c r="F9645" s="26" t="s">
        <v>16</v>
      </c>
      <c r="G9645" s="26" t="s">
        <v>14</v>
      </c>
      <c r="H9645" s="23">
        <v>0</v>
      </c>
      <c r="I9645" s="23"/>
      <c r="J9645" s="28">
        <v>0</v>
      </c>
    </row>
    <row r="9646" spans="1:10" x14ac:dyDescent="0.25">
      <c r="A9646" s="23" t="s">
        <v>17111</v>
      </c>
      <c r="B9646" s="23" t="s">
        <v>17112</v>
      </c>
      <c r="C9646" s="23" t="s">
        <v>32</v>
      </c>
      <c r="D9646" s="24">
        <v>45434.059282407405</v>
      </c>
      <c r="E9646" s="23" t="s">
        <v>16067</v>
      </c>
      <c r="F9646" s="26" t="s">
        <v>16</v>
      </c>
      <c r="G9646" s="26" t="s">
        <v>14</v>
      </c>
      <c r="H9646" s="23">
        <v>0</v>
      </c>
      <c r="I9646" s="23"/>
      <c r="J9646" s="28">
        <v>0</v>
      </c>
    </row>
    <row r="9647" spans="1:10" x14ac:dyDescent="0.25">
      <c r="A9647" s="23" t="s">
        <v>17113</v>
      </c>
      <c r="B9647" s="23" t="s">
        <v>17114</v>
      </c>
      <c r="C9647" s="23" t="s">
        <v>32</v>
      </c>
      <c r="D9647" s="24">
        <v>45434.059282407405</v>
      </c>
      <c r="E9647" s="23" t="s">
        <v>16067</v>
      </c>
      <c r="F9647" s="26" t="s">
        <v>16</v>
      </c>
      <c r="G9647" s="26" t="s">
        <v>14</v>
      </c>
      <c r="H9647" s="23">
        <v>0</v>
      </c>
      <c r="I9647" s="23"/>
      <c r="J9647" s="28">
        <v>0</v>
      </c>
    </row>
    <row r="9648" spans="1:10" x14ac:dyDescent="0.25">
      <c r="A9648" s="23" t="s">
        <v>17115</v>
      </c>
      <c r="B9648" s="23" t="s">
        <v>17116</v>
      </c>
      <c r="C9648" s="23" t="s">
        <v>32</v>
      </c>
      <c r="D9648" s="24">
        <v>45434.059305555558</v>
      </c>
      <c r="E9648" s="23" t="s">
        <v>16067</v>
      </c>
      <c r="F9648" s="26" t="s">
        <v>16</v>
      </c>
      <c r="G9648" s="26" t="s">
        <v>14</v>
      </c>
      <c r="H9648" s="23">
        <v>0</v>
      </c>
      <c r="I9648" s="23"/>
      <c r="J9648" s="28">
        <v>0</v>
      </c>
    </row>
    <row r="9649" spans="1:10" x14ac:dyDescent="0.25">
      <c r="A9649" s="23" t="s">
        <v>17117</v>
      </c>
      <c r="B9649" s="23" t="s">
        <v>17118</v>
      </c>
      <c r="C9649" s="23" t="s">
        <v>32</v>
      </c>
      <c r="D9649" s="24">
        <v>45434.059305555558</v>
      </c>
      <c r="E9649" s="23" t="s">
        <v>16067</v>
      </c>
      <c r="F9649" s="26" t="s">
        <v>16</v>
      </c>
      <c r="G9649" s="26" t="s">
        <v>14</v>
      </c>
      <c r="H9649" s="23">
        <v>0</v>
      </c>
      <c r="I9649" s="23"/>
      <c r="J9649" s="28">
        <v>0</v>
      </c>
    </row>
    <row r="9650" spans="1:10" x14ac:dyDescent="0.25">
      <c r="A9650" s="23" t="s">
        <v>17119</v>
      </c>
      <c r="B9650" s="23" t="s">
        <v>17120</v>
      </c>
      <c r="C9650" s="23" t="s">
        <v>32</v>
      </c>
      <c r="D9650" s="24">
        <v>45434.073182870372</v>
      </c>
      <c r="E9650" s="23" t="s">
        <v>16067</v>
      </c>
      <c r="F9650" s="26" t="s">
        <v>16</v>
      </c>
      <c r="G9650" s="26" t="s">
        <v>14</v>
      </c>
      <c r="H9650" s="23">
        <v>0</v>
      </c>
      <c r="I9650" s="23"/>
      <c r="J9650" s="28">
        <v>0</v>
      </c>
    </row>
    <row r="9651" spans="1:10" x14ac:dyDescent="0.25">
      <c r="A9651" s="23" t="s">
        <v>17121</v>
      </c>
      <c r="B9651" s="23" t="s">
        <v>17122</v>
      </c>
      <c r="C9651" s="23" t="s">
        <v>34</v>
      </c>
      <c r="D9651" s="24">
        <v>45434.073217592595</v>
      </c>
      <c r="E9651" s="23" t="s">
        <v>16067</v>
      </c>
      <c r="F9651" s="26" t="s">
        <v>16</v>
      </c>
      <c r="G9651" s="26" t="s">
        <v>14</v>
      </c>
      <c r="H9651" s="23">
        <v>0</v>
      </c>
      <c r="I9651" s="23"/>
      <c r="J9651" s="28">
        <v>0</v>
      </c>
    </row>
    <row r="9652" spans="1:10" x14ac:dyDescent="0.25">
      <c r="A9652" s="23" t="s">
        <v>17123</v>
      </c>
      <c r="B9652" s="23" t="s">
        <v>17124</v>
      </c>
      <c r="C9652" s="23" t="s">
        <v>32</v>
      </c>
      <c r="D9652" s="24">
        <v>45434.073217592595</v>
      </c>
      <c r="E9652" s="23" t="s">
        <v>16067</v>
      </c>
      <c r="F9652" s="26" t="s">
        <v>16</v>
      </c>
      <c r="G9652" s="26" t="s">
        <v>14</v>
      </c>
      <c r="H9652" s="23">
        <v>0</v>
      </c>
      <c r="I9652" s="23"/>
      <c r="J9652" s="28">
        <v>0</v>
      </c>
    </row>
    <row r="9653" spans="1:10" x14ac:dyDescent="0.25">
      <c r="A9653" s="23" t="s">
        <v>17125</v>
      </c>
      <c r="B9653" s="23" t="s">
        <v>17126</v>
      </c>
      <c r="C9653" s="23" t="s">
        <v>32</v>
      </c>
      <c r="D9653" s="24">
        <v>45434.073229166665</v>
      </c>
      <c r="E9653" s="23" t="s">
        <v>16067</v>
      </c>
      <c r="F9653" s="26" t="s">
        <v>16</v>
      </c>
      <c r="G9653" s="26" t="s">
        <v>14</v>
      </c>
      <c r="H9653" s="23">
        <v>0</v>
      </c>
      <c r="I9653" s="23"/>
      <c r="J9653" s="28">
        <v>0</v>
      </c>
    </row>
    <row r="9654" spans="1:10" x14ac:dyDescent="0.25">
      <c r="A9654" s="23" t="s">
        <v>17037</v>
      </c>
      <c r="B9654" s="23" t="s">
        <v>17038</v>
      </c>
      <c r="C9654" s="23" t="s">
        <v>34</v>
      </c>
      <c r="D9654" s="24">
        <v>45434.073240740741</v>
      </c>
      <c r="E9654" s="23" t="s">
        <v>16067</v>
      </c>
      <c r="F9654" s="26" t="s">
        <v>16</v>
      </c>
      <c r="G9654" s="26" t="s">
        <v>14</v>
      </c>
      <c r="H9654" s="23">
        <v>0</v>
      </c>
      <c r="I9654" s="23"/>
      <c r="J9654" s="28">
        <v>0</v>
      </c>
    </row>
    <row r="9655" spans="1:10" x14ac:dyDescent="0.25">
      <c r="A9655" s="23" t="s">
        <v>17127</v>
      </c>
      <c r="B9655" s="23" t="s">
        <v>17128</v>
      </c>
      <c r="C9655" s="23" t="s">
        <v>34</v>
      </c>
      <c r="D9655" s="24">
        <v>45434.073252314818</v>
      </c>
      <c r="E9655" s="23" t="s">
        <v>16067</v>
      </c>
      <c r="F9655" s="26" t="s">
        <v>16</v>
      </c>
      <c r="G9655" s="26" t="s">
        <v>14</v>
      </c>
      <c r="H9655" s="23">
        <v>0</v>
      </c>
      <c r="I9655" s="23"/>
      <c r="J9655" s="28">
        <v>0</v>
      </c>
    </row>
    <row r="9656" spans="1:10" x14ac:dyDescent="0.25">
      <c r="A9656" s="23" t="s">
        <v>17129</v>
      </c>
      <c r="B9656" s="23" t="s">
        <v>17130</v>
      </c>
      <c r="C9656" s="23" t="s">
        <v>32</v>
      </c>
      <c r="D9656" s="24">
        <v>45434.08011574074</v>
      </c>
      <c r="E9656" s="23" t="s">
        <v>16067</v>
      </c>
      <c r="F9656" s="26" t="s">
        <v>16</v>
      </c>
      <c r="G9656" s="26" t="s">
        <v>14</v>
      </c>
      <c r="H9656" s="23">
        <v>0</v>
      </c>
      <c r="I9656" s="23"/>
      <c r="J9656" s="28">
        <v>0</v>
      </c>
    </row>
    <row r="9657" spans="1:10" x14ac:dyDescent="0.25">
      <c r="A9657" s="23" t="s">
        <v>9986</v>
      </c>
      <c r="B9657" s="23" t="s">
        <v>9987</v>
      </c>
      <c r="C9657" s="23" t="s">
        <v>34</v>
      </c>
      <c r="D9657" s="24">
        <v>45434.135671296295</v>
      </c>
      <c r="E9657" s="23" t="s">
        <v>16067</v>
      </c>
      <c r="F9657" s="26" t="s">
        <v>16</v>
      </c>
      <c r="G9657" s="26" t="s">
        <v>14</v>
      </c>
      <c r="H9657" s="23">
        <v>0</v>
      </c>
      <c r="I9657" s="23"/>
      <c r="J9657" s="28">
        <v>0</v>
      </c>
    </row>
    <row r="9658" spans="1:10" x14ac:dyDescent="0.25">
      <c r="A9658" s="23" t="s">
        <v>17131</v>
      </c>
      <c r="B9658" s="23" t="s">
        <v>17132</v>
      </c>
      <c r="C9658" s="23" t="s">
        <v>32</v>
      </c>
      <c r="D9658" s="24">
        <v>45434.135682870372</v>
      </c>
      <c r="E9658" s="23" t="s">
        <v>16067</v>
      </c>
      <c r="F9658" s="26" t="s">
        <v>16</v>
      </c>
      <c r="G9658" s="26" t="s">
        <v>14</v>
      </c>
      <c r="H9658" s="23">
        <v>0</v>
      </c>
      <c r="I9658" s="23"/>
      <c r="J9658" s="28">
        <v>0</v>
      </c>
    </row>
    <row r="9659" spans="1:10" x14ac:dyDescent="0.25">
      <c r="A9659" s="23" t="s">
        <v>17133</v>
      </c>
      <c r="B9659" s="23" t="s">
        <v>17134</v>
      </c>
      <c r="C9659" s="23" t="s">
        <v>32</v>
      </c>
      <c r="D9659" s="24">
        <v>45434.135682870372</v>
      </c>
      <c r="E9659" s="23" t="s">
        <v>16067</v>
      </c>
      <c r="F9659" s="26" t="s">
        <v>16</v>
      </c>
      <c r="G9659" s="26" t="s">
        <v>14</v>
      </c>
      <c r="H9659" s="23">
        <v>0</v>
      </c>
      <c r="I9659" s="23"/>
      <c r="J9659" s="28">
        <v>0</v>
      </c>
    </row>
    <row r="9660" spans="1:10" x14ac:dyDescent="0.25">
      <c r="A9660" s="23" t="s">
        <v>17135</v>
      </c>
      <c r="B9660" s="23" t="s">
        <v>17136</v>
      </c>
      <c r="C9660" s="23" t="s">
        <v>32</v>
      </c>
      <c r="D9660" s="24">
        <v>45434.135694444441</v>
      </c>
      <c r="E9660" s="23" t="s">
        <v>16067</v>
      </c>
      <c r="F9660" s="26" t="s">
        <v>16</v>
      </c>
      <c r="G9660" s="26" t="s">
        <v>14</v>
      </c>
      <c r="H9660" s="23">
        <v>0</v>
      </c>
      <c r="I9660" s="23"/>
      <c r="J9660" s="28">
        <v>0</v>
      </c>
    </row>
    <row r="9661" spans="1:10" x14ac:dyDescent="0.25">
      <c r="A9661" s="23" t="s">
        <v>17137</v>
      </c>
      <c r="B9661" s="23" t="s">
        <v>17138</v>
      </c>
      <c r="C9661" s="23" t="s">
        <v>32</v>
      </c>
      <c r="D9661" s="24">
        <v>45434.135717592595</v>
      </c>
      <c r="E9661" s="23" t="s">
        <v>16067</v>
      </c>
      <c r="F9661" s="26" t="s">
        <v>16</v>
      </c>
      <c r="G9661" s="26" t="s">
        <v>14</v>
      </c>
      <c r="H9661" s="23">
        <v>0</v>
      </c>
      <c r="I9661" s="23"/>
      <c r="J9661" s="28">
        <v>0</v>
      </c>
    </row>
    <row r="9662" spans="1:10" x14ac:dyDescent="0.25">
      <c r="A9662" s="23" t="s">
        <v>17139</v>
      </c>
      <c r="B9662" s="23" t="s">
        <v>17140</v>
      </c>
      <c r="C9662" s="23" t="s">
        <v>32</v>
      </c>
      <c r="D9662" s="24">
        <v>45434.135717592595</v>
      </c>
      <c r="E9662" s="23" t="s">
        <v>16067</v>
      </c>
      <c r="F9662" s="26" t="s">
        <v>16</v>
      </c>
      <c r="G9662" s="26" t="s">
        <v>14</v>
      </c>
      <c r="H9662" s="23">
        <v>0</v>
      </c>
      <c r="I9662" s="23"/>
      <c r="J9662" s="28">
        <v>0</v>
      </c>
    </row>
    <row r="9663" spans="1:10" x14ac:dyDescent="0.25">
      <c r="A9663" s="23" t="s">
        <v>6087</v>
      </c>
      <c r="B9663" s="23" t="s">
        <v>6088</v>
      </c>
      <c r="C9663" s="23" t="s">
        <v>34</v>
      </c>
      <c r="D9663" s="24">
        <v>45434.135740740741</v>
      </c>
      <c r="E9663" s="23" t="s">
        <v>16067</v>
      </c>
      <c r="F9663" s="26" t="s">
        <v>16</v>
      </c>
      <c r="G9663" s="26" t="s">
        <v>14</v>
      </c>
      <c r="H9663" s="23">
        <v>0</v>
      </c>
      <c r="I9663" s="23"/>
      <c r="J9663" s="28">
        <v>0</v>
      </c>
    </row>
    <row r="9664" spans="1:10" x14ac:dyDescent="0.25">
      <c r="A9664" s="23" t="s">
        <v>17141</v>
      </c>
      <c r="B9664" s="23" t="s">
        <v>17142</v>
      </c>
      <c r="C9664" s="23" t="s">
        <v>32</v>
      </c>
      <c r="D9664" s="24">
        <v>45434.1565162037</v>
      </c>
      <c r="E9664" s="23" t="s">
        <v>16067</v>
      </c>
      <c r="F9664" s="26" t="s">
        <v>16</v>
      </c>
      <c r="G9664" s="26" t="s">
        <v>14</v>
      </c>
      <c r="H9664" s="23">
        <v>0</v>
      </c>
      <c r="I9664" s="23"/>
      <c r="J9664" s="28">
        <v>0</v>
      </c>
    </row>
    <row r="9665" spans="1:10" x14ac:dyDescent="0.25">
      <c r="A9665" s="23" t="s">
        <v>17143</v>
      </c>
      <c r="B9665" s="23" t="s">
        <v>17144</v>
      </c>
      <c r="C9665" s="23" t="s">
        <v>32</v>
      </c>
      <c r="D9665" s="24">
        <v>45434.156527777777</v>
      </c>
      <c r="E9665" s="23" t="s">
        <v>16067</v>
      </c>
      <c r="F9665" s="26" t="s">
        <v>16</v>
      </c>
      <c r="G9665" s="26" t="s">
        <v>14</v>
      </c>
      <c r="H9665" s="23">
        <v>0</v>
      </c>
      <c r="I9665" s="23"/>
      <c r="J9665" s="28">
        <v>0</v>
      </c>
    </row>
    <row r="9666" spans="1:10" x14ac:dyDescent="0.25">
      <c r="A9666" s="23" t="s">
        <v>17145</v>
      </c>
      <c r="B9666" s="23" t="s">
        <v>17146</v>
      </c>
      <c r="C9666" s="23" t="s">
        <v>32</v>
      </c>
      <c r="D9666" s="24">
        <v>45434.156527777777</v>
      </c>
      <c r="E9666" s="23" t="s">
        <v>16067</v>
      </c>
      <c r="F9666" s="26" t="s">
        <v>16</v>
      </c>
      <c r="G9666" s="26" t="s">
        <v>14</v>
      </c>
      <c r="H9666" s="23">
        <v>0</v>
      </c>
      <c r="I9666" s="23"/>
      <c r="J9666" s="28">
        <v>0</v>
      </c>
    </row>
    <row r="9667" spans="1:10" x14ac:dyDescent="0.25">
      <c r="A9667" s="23" t="s">
        <v>17147</v>
      </c>
      <c r="B9667" s="23" t="s">
        <v>17148</v>
      </c>
      <c r="C9667" s="23" t="s">
        <v>34</v>
      </c>
      <c r="D9667" s="24">
        <v>45434.156724537039</v>
      </c>
      <c r="E9667" s="23" t="s">
        <v>16067</v>
      </c>
      <c r="F9667" s="26" t="s">
        <v>16</v>
      </c>
      <c r="G9667" s="26" t="s">
        <v>14</v>
      </c>
      <c r="H9667" s="23">
        <v>0</v>
      </c>
      <c r="I9667" s="23"/>
      <c r="J9667" s="28">
        <v>0</v>
      </c>
    </row>
    <row r="9668" spans="1:10" x14ac:dyDescent="0.25">
      <c r="A9668" s="23" t="s">
        <v>17149</v>
      </c>
      <c r="B9668" s="23" t="s">
        <v>17150</v>
      </c>
      <c r="C9668" s="23" t="s">
        <v>32</v>
      </c>
      <c r="D9668" s="24">
        <v>45434.163483796299</v>
      </c>
      <c r="E9668" s="23" t="s">
        <v>16067</v>
      </c>
      <c r="F9668" s="26" t="s">
        <v>16</v>
      </c>
      <c r="G9668" s="26" t="s">
        <v>14</v>
      </c>
      <c r="H9668" s="23">
        <v>0</v>
      </c>
      <c r="I9668" s="23"/>
      <c r="J9668" s="28">
        <v>0</v>
      </c>
    </row>
    <row r="9669" spans="1:10" x14ac:dyDescent="0.25">
      <c r="A9669" s="23" t="s">
        <v>17151</v>
      </c>
      <c r="B9669" s="23" t="s">
        <v>17152</v>
      </c>
      <c r="C9669" s="23" t="s">
        <v>34</v>
      </c>
      <c r="D9669" s="24">
        <v>45434.163518518515</v>
      </c>
      <c r="E9669" s="23" t="s">
        <v>16067</v>
      </c>
      <c r="F9669" s="26" t="s">
        <v>16</v>
      </c>
      <c r="G9669" s="26" t="s">
        <v>14</v>
      </c>
      <c r="H9669" s="23">
        <v>0</v>
      </c>
      <c r="I9669" s="23"/>
      <c r="J9669" s="28">
        <v>0</v>
      </c>
    </row>
    <row r="9670" spans="1:10" x14ac:dyDescent="0.25">
      <c r="A9670" s="23" t="s">
        <v>17153</v>
      </c>
      <c r="B9670" s="23" t="s">
        <v>17154</v>
      </c>
      <c r="C9670" s="23" t="s">
        <v>32</v>
      </c>
      <c r="D9670" s="24">
        <v>45434.302349537036</v>
      </c>
      <c r="E9670" s="23" t="s">
        <v>16067</v>
      </c>
      <c r="F9670" s="26" t="s">
        <v>16</v>
      </c>
      <c r="G9670" s="26" t="s">
        <v>14</v>
      </c>
      <c r="H9670" s="23">
        <v>0</v>
      </c>
      <c r="I9670" s="23"/>
      <c r="J9670" s="28">
        <v>0</v>
      </c>
    </row>
    <row r="9671" spans="1:10" x14ac:dyDescent="0.25">
      <c r="A9671" s="23" t="s">
        <v>17155</v>
      </c>
      <c r="B9671" s="23" t="s">
        <v>17156</v>
      </c>
      <c r="C9671" s="23" t="s">
        <v>32</v>
      </c>
      <c r="D9671" s="24">
        <v>45434.302361111113</v>
      </c>
      <c r="E9671" s="23" t="s">
        <v>16067</v>
      </c>
      <c r="F9671" s="26" t="s">
        <v>16</v>
      </c>
      <c r="G9671" s="26" t="s">
        <v>14</v>
      </c>
      <c r="H9671" s="23">
        <v>0</v>
      </c>
      <c r="I9671" s="23"/>
      <c r="J9671" s="28">
        <v>0</v>
      </c>
    </row>
    <row r="9672" spans="1:10" x14ac:dyDescent="0.25">
      <c r="A9672" s="23" t="s">
        <v>17121</v>
      </c>
      <c r="B9672" s="23" t="s">
        <v>17122</v>
      </c>
      <c r="C9672" s="23" t="s">
        <v>32</v>
      </c>
      <c r="D9672" s="24">
        <v>45434.309270833335</v>
      </c>
      <c r="E9672" s="23" t="s">
        <v>16067</v>
      </c>
      <c r="F9672" s="26" t="s">
        <v>16</v>
      </c>
      <c r="G9672" s="26" t="s">
        <v>14</v>
      </c>
      <c r="H9672" s="23">
        <v>0</v>
      </c>
      <c r="I9672" s="23"/>
      <c r="J9672" s="28">
        <v>0</v>
      </c>
    </row>
    <row r="9673" spans="1:10" x14ac:dyDescent="0.25">
      <c r="A9673" s="23" t="s">
        <v>17157</v>
      </c>
      <c r="B9673" s="23" t="s">
        <v>17158</v>
      </c>
      <c r="C9673" s="23" t="s">
        <v>32</v>
      </c>
      <c r="D9673" s="24">
        <v>45434.309282407405</v>
      </c>
      <c r="E9673" s="23" t="s">
        <v>16067</v>
      </c>
      <c r="F9673" s="26" t="s">
        <v>16</v>
      </c>
      <c r="G9673" s="26" t="s">
        <v>14</v>
      </c>
      <c r="H9673" s="23">
        <v>0</v>
      </c>
      <c r="I9673" s="23"/>
      <c r="J9673" s="28">
        <v>0</v>
      </c>
    </row>
    <row r="9674" spans="1:10" x14ac:dyDescent="0.25">
      <c r="A9674" s="23" t="s">
        <v>17159</v>
      </c>
      <c r="B9674" s="23" t="s">
        <v>17160</v>
      </c>
      <c r="C9674" s="23" t="s">
        <v>32</v>
      </c>
      <c r="D9674" s="24">
        <v>45434.309293981481</v>
      </c>
      <c r="E9674" s="23" t="s">
        <v>16067</v>
      </c>
      <c r="F9674" s="26" t="s">
        <v>16</v>
      </c>
      <c r="G9674" s="26" t="s">
        <v>14</v>
      </c>
      <c r="H9674" s="23">
        <v>0</v>
      </c>
      <c r="I9674" s="23"/>
      <c r="J9674" s="28">
        <v>0</v>
      </c>
    </row>
    <row r="9675" spans="1:10" x14ac:dyDescent="0.25">
      <c r="A9675" s="23" t="s">
        <v>17161</v>
      </c>
      <c r="B9675" s="23" t="s">
        <v>17162</v>
      </c>
      <c r="C9675" s="23" t="s">
        <v>32</v>
      </c>
      <c r="D9675" s="24">
        <v>45434.309305555558</v>
      </c>
      <c r="E9675" s="23" t="s">
        <v>16067</v>
      </c>
      <c r="F9675" s="26" t="s">
        <v>16</v>
      </c>
      <c r="G9675" s="26" t="s">
        <v>14</v>
      </c>
      <c r="H9675" s="23">
        <v>0</v>
      </c>
      <c r="I9675" s="23"/>
      <c r="J9675" s="28">
        <v>0</v>
      </c>
    </row>
    <row r="9676" spans="1:10" x14ac:dyDescent="0.25">
      <c r="A9676" s="23" t="s">
        <v>17163</v>
      </c>
      <c r="B9676" s="23" t="s">
        <v>17164</v>
      </c>
      <c r="C9676" s="23" t="s">
        <v>32</v>
      </c>
      <c r="D9676" s="24">
        <v>45434.31622685185</v>
      </c>
      <c r="E9676" s="23" t="s">
        <v>16067</v>
      </c>
      <c r="F9676" s="26" t="s">
        <v>16</v>
      </c>
      <c r="G9676" s="26" t="s">
        <v>14</v>
      </c>
      <c r="H9676" s="23">
        <v>0</v>
      </c>
      <c r="I9676" s="23"/>
      <c r="J9676" s="28">
        <v>0</v>
      </c>
    </row>
    <row r="9677" spans="1:10" x14ac:dyDescent="0.25">
      <c r="A9677" s="23" t="s">
        <v>17165</v>
      </c>
      <c r="B9677" s="23" t="s">
        <v>17166</v>
      </c>
      <c r="C9677" s="23" t="s">
        <v>32</v>
      </c>
      <c r="D9677" s="24">
        <v>45434.316238425927</v>
      </c>
      <c r="E9677" s="23" t="s">
        <v>16067</v>
      </c>
      <c r="F9677" s="26" t="s">
        <v>16</v>
      </c>
      <c r="G9677" s="26" t="s">
        <v>14</v>
      </c>
      <c r="H9677" s="23">
        <v>0</v>
      </c>
      <c r="I9677" s="23"/>
      <c r="J9677" s="28">
        <v>0</v>
      </c>
    </row>
    <row r="9678" spans="1:10" x14ac:dyDescent="0.25">
      <c r="A9678" s="23" t="s">
        <v>17167</v>
      </c>
      <c r="B9678" s="23" t="s">
        <v>17168</v>
      </c>
      <c r="C9678" s="23" t="s">
        <v>32</v>
      </c>
      <c r="D9678" s="24">
        <v>45434.316238425927</v>
      </c>
      <c r="E9678" s="23" t="s">
        <v>16067</v>
      </c>
      <c r="F9678" s="26" t="s">
        <v>16</v>
      </c>
      <c r="G9678" s="26" t="s">
        <v>14</v>
      </c>
      <c r="H9678" s="23">
        <v>0</v>
      </c>
      <c r="I9678" s="23"/>
      <c r="J9678" s="28">
        <v>0</v>
      </c>
    </row>
    <row r="9679" spans="1:10" x14ac:dyDescent="0.25">
      <c r="A9679" s="23" t="s">
        <v>17169</v>
      </c>
      <c r="B9679" s="23" t="s">
        <v>17170</v>
      </c>
      <c r="C9679" s="23" t="s">
        <v>32</v>
      </c>
      <c r="D9679" s="24">
        <v>45434.316250000003</v>
      </c>
      <c r="E9679" s="23" t="s">
        <v>16067</v>
      </c>
      <c r="F9679" s="26" t="s">
        <v>16</v>
      </c>
      <c r="G9679" s="26" t="s">
        <v>14</v>
      </c>
      <c r="H9679" s="23">
        <v>0</v>
      </c>
      <c r="I9679" s="23"/>
      <c r="J9679" s="28">
        <v>0</v>
      </c>
    </row>
    <row r="9680" spans="1:10" x14ac:dyDescent="0.25">
      <c r="A9680" s="23" t="s">
        <v>17171</v>
      </c>
      <c r="B9680" s="23" t="s">
        <v>17172</v>
      </c>
      <c r="C9680" s="23" t="s">
        <v>32</v>
      </c>
      <c r="D9680" s="24">
        <v>45434.330150462964</v>
      </c>
      <c r="E9680" s="23" t="s">
        <v>16067</v>
      </c>
      <c r="F9680" s="26" t="s">
        <v>16</v>
      </c>
      <c r="G9680" s="26" t="s">
        <v>14</v>
      </c>
      <c r="H9680" s="23">
        <v>0</v>
      </c>
      <c r="I9680" s="23"/>
      <c r="J9680" s="28">
        <v>0</v>
      </c>
    </row>
    <row r="9681" spans="1:10" x14ac:dyDescent="0.25">
      <c r="A9681" s="23" t="s">
        <v>17173</v>
      </c>
      <c r="B9681" s="23" t="s">
        <v>17174</v>
      </c>
      <c r="C9681" s="23" t="s">
        <v>32</v>
      </c>
      <c r="D9681" s="24">
        <v>45434.330150462964</v>
      </c>
      <c r="E9681" s="23" t="s">
        <v>16067</v>
      </c>
      <c r="F9681" s="26" t="s">
        <v>16</v>
      </c>
      <c r="G9681" s="26" t="s">
        <v>14</v>
      </c>
      <c r="H9681" s="23">
        <v>0</v>
      </c>
      <c r="I9681" s="23"/>
      <c r="J9681" s="28">
        <v>0</v>
      </c>
    </row>
    <row r="9682" spans="1:10" x14ac:dyDescent="0.25">
      <c r="A9682" s="23" t="s">
        <v>17175</v>
      </c>
      <c r="B9682" s="23" t="s">
        <v>17176</v>
      </c>
      <c r="C9682" s="23" t="s">
        <v>32</v>
      </c>
      <c r="D9682" s="24">
        <v>45434.33016203704</v>
      </c>
      <c r="E9682" s="23" t="s">
        <v>16067</v>
      </c>
      <c r="F9682" s="26" t="s">
        <v>16</v>
      </c>
      <c r="G9682" s="26" t="s">
        <v>14</v>
      </c>
      <c r="H9682" s="23">
        <v>0</v>
      </c>
      <c r="I9682" s="23"/>
      <c r="J9682" s="28">
        <v>0</v>
      </c>
    </row>
    <row r="9683" spans="1:10" x14ac:dyDescent="0.25">
      <c r="A9683" s="23" t="s">
        <v>15790</v>
      </c>
      <c r="B9683" s="23" t="s">
        <v>15791</v>
      </c>
      <c r="C9683" s="23" t="s">
        <v>21</v>
      </c>
      <c r="D9683" s="24">
        <v>45434.363275462965</v>
      </c>
      <c r="E9683" s="23" t="s">
        <v>16067</v>
      </c>
      <c r="F9683" s="26" t="s">
        <v>19</v>
      </c>
      <c r="G9683" s="26" t="s">
        <v>13496</v>
      </c>
      <c r="H9683" s="23">
        <v>0</v>
      </c>
      <c r="I9683" s="23"/>
      <c r="J9683" s="28">
        <v>69.97</v>
      </c>
    </row>
    <row r="9684" spans="1:10" x14ac:dyDescent="0.25">
      <c r="A9684" s="23" t="s">
        <v>15790</v>
      </c>
      <c r="B9684" s="23" t="s">
        <v>15791</v>
      </c>
      <c r="C9684" s="23" t="s">
        <v>21</v>
      </c>
      <c r="D9684" s="24">
        <v>45434.381458333337</v>
      </c>
      <c r="E9684" s="23" t="s">
        <v>16067</v>
      </c>
      <c r="F9684" s="26" t="s">
        <v>19</v>
      </c>
      <c r="G9684" s="26" t="s">
        <v>13496</v>
      </c>
      <c r="H9684" s="23">
        <v>0</v>
      </c>
      <c r="I9684" s="23"/>
      <c r="J9684" s="28">
        <v>784.88</v>
      </c>
    </row>
    <row r="9685" spans="1:10" x14ac:dyDescent="0.25">
      <c r="A9685" s="23" t="s">
        <v>17177</v>
      </c>
      <c r="B9685" s="23" t="s">
        <v>17178</v>
      </c>
      <c r="C9685" s="23" t="s">
        <v>34</v>
      </c>
      <c r="D9685" s="24">
        <v>45434.432141203702</v>
      </c>
      <c r="E9685" s="23" t="s">
        <v>16067</v>
      </c>
      <c r="F9685" s="26" t="s">
        <v>16</v>
      </c>
      <c r="G9685" s="26" t="s">
        <v>13496</v>
      </c>
      <c r="H9685" s="23">
        <v>0</v>
      </c>
      <c r="I9685" s="23"/>
      <c r="J9685" s="28">
        <v>0</v>
      </c>
    </row>
    <row r="9686" spans="1:10" x14ac:dyDescent="0.25">
      <c r="A9686" s="23" t="s">
        <v>17179</v>
      </c>
      <c r="B9686" s="23" t="s">
        <v>17180</v>
      </c>
      <c r="C9686" s="23" t="s">
        <v>18</v>
      </c>
      <c r="D9686" s="24">
        <v>45434.436111111114</v>
      </c>
      <c r="E9686" s="23" t="s">
        <v>16067</v>
      </c>
      <c r="F9686" s="26" t="s">
        <v>16</v>
      </c>
      <c r="G9686" s="26" t="s">
        <v>14</v>
      </c>
      <c r="H9686" s="23">
        <v>0</v>
      </c>
      <c r="I9686" s="23"/>
      <c r="J9686" s="28">
        <v>186.61</v>
      </c>
    </row>
    <row r="9687" spans="1:10" x14ac:dyDescent="0.25">
      <c r="A9687" s="23" t="s">
        <v>956</v>
      </c>
      <c r="B9687" s="23" t="s">
        <v>957</v>
      </c>
      <c r="C9687" s="23" t="s">
        <v>21</v>
      </c>
      <c r="D9687" s="24">
        <v>45434.47084490741</v>
      </c>
      <c r="E9687" s="23" t="s">
        <v>16067</v>
      </c>
      <c r="F9687" s="26" t="s">
        <v>19</v>
      </c>
      <c r="G9687" s="26" t="s">
        <v>13496</v>
      </c>
      <c r="H9687" s="23">
        <v>0</v>
      </c>
      <c r="I9687" s="23"/>
      <c r="J9687" s="28">
        <v>72.5</v>
      </c>
    </row>
    <row r="9688" spans="1:10" x14ac:dyDescent="0.25">
      <c r="A9688" s="23" t="s">
        <v>956</v>
      </c>
      <c r="B9688" s="23" t="s">
        <v>957</v>
      </c>
      <c r="C9688" s="23" t="s">
        <v>21</v>
      </c>
      <c r="D9688" s="24">
        <v>45434.476342592592</v>
      </c>
      <c r="E9688" s="23" t="s">
        <v>16067</v>
      </c>
      <c r="F9688" s="26" t="s">
        <v>19</v>
      </c>
      <c r="G9688" s="26" t="s">
        <v>13496</v>
      </c>
      <c r="H9688" s="23">
        <v>0</v>
      </c>
      <c r="I9688" s="23"/>
      <c r="J9688" s="28">
        <v>131.80000000000001</v>
      </c>
    </row>
    <row r="9689" spans="1:10" x14ac:dyDescent="0.25">
      <c r="A9689" s="23" t="s">
        <v>956</v>
      </c>
      <c r="B9689" s="23" t="s">
        <v>957</v>
      </c>
      <c r="C9689" s="23" t="s">
        <v>21</v>
      </c>
      <c r="D9689" s="24">
        <v>45434.640856481485</v>
      </c>
      <c r="E9689" s="23" t="s">
        <v>16067</v>
      </c>
      <c r="F9689" s="26" t="s">
        <v>19</v>
      </c>
      <c r="G9689" s="26" t="s">
        <v>13496</v>
      </c>
      <c r="H9689" s="23">
        <v>0</v>
      </c>
      <c r="I9689" s="23"/>
      <c r="J9689" s="28">
        <v>5</v>
      </c>
    </row>
    <row r="9690" spans="1:10" x14ac:dyDescent="0.25">
      <c r="A9690" s="23" t="s">
        <v>956</v>
      </c>
      <c r="B9690" s="23" t="s">
        <v>957</v>
      </c>
      <c r="C9690" s="23" t="s">
        <v>21</v>
      </c>
      <c r="D9690" s="24">
        <v>45434.699386574073</v>
      </c>
      <c r="E9690" s="23" t="s">
        <v>16067</v>
      </c>
      <c r="F9690" s="26" t="s">
        <v>19</v>
      </c>
      <c r="G9690" s="26" t="s">
        <v>13496</v>
      </c>
      <c r="H9690" s="23">
        <v>0</v>
      </c>
      <c r="I9690" s="23"/>
      <c r="J9690" s="28">
        <v>7.5</v>
      </c>
    </row>
    <row r="9691" spans="1:10" x14ac:dyDescent="0.25">
      <c r="A9691" s="23" t="s">
        <v>956</v>
      </c>
      <c r="B9691" s="23" t="s">
        <v>957</v>
      </c>
      <c r="C9691" s="23" t="s">
        <v>21</v>
      </c>
      <c r="D9691" s="24">
        <v>45434.704259259262</v>
      </c>
      <c r="E9691" s="23" t="s">
        <v>16067</v>
      </c>
      <c r="F9691" s="26" t="s">
        <v>19</v>
      </c>
      <c r="G9691" s="26" t="s">
        <v>13496</v>
      </c>
      <c r="H9691" s="23">
        <v>0</v>
      </c>
      <c r="I9691" s="23"/>
      <c r="J9691" s="28">
        <v>7407.93</v>
      </c>
    </row>
    <row r="9692" spans="1:10" x14ac:dyDescent="0.25">
      <c r="A9692" s="23" t="s">
        <v>13467</v>
      </c>
      <c r="B9692" s="23" t="s">
        <v>13466</v>
      </c>
      <c r="C9692" s="23" t="s">
        <v>21</v>
      </c>
      <c r="D9692" s="24">
        <v>45435</v>
      </c>
      <c r="E9692" s="23" t="s">
        <v>16067</v>
      </c>
      <c r="F9692" s="26" t="s">
        <v>19</v>
      </c>
      <c r="G9692" s="26" t="s">
        <v>13496</v>
      </c>
      <c r="H9692" s="23">
        <v>0</v>
      </c>
      <c r="I9692" s="23"/>
      <c r="J9692" s="28">
        <v>1626.28</v>
      </c>
    </row>
    <row r="9693" spans="1:10" x14ac:dyDescent="0.25">
      <c r="A9693" s="23" t="s">
        <v>17181</v>
      </c>
      <c r="B9693" s="23" t="s">
        <v>17182</v>
      </c>
      <c r="C9693" s="23" t="s">
        <v>32</v>
      </c>
      <c r="D9693" s="24">
        <v>45435.031527777777</v>
      </c>
      <c r="E9693" s="23" t="s">
        <v>16067</v>
      </c>
      <c r="F9693" s="26" t="s">
        <v>16</v>
      </c>
      <c r="G9693" s="26" t="s">
        <v>14</v>
      </c>
      <c r="H9693" s="23">
        <v>0</v>
      </c>
      <c r="I9693" s="23"/>
      <c r="J9693" s="28">
        <v>0</v>
      </c>
    </row>
    <row r="9694" spans="1:10" x14ac:dyDescent="0.25">
      <c r="A9694" s="23" t="s">
        <v>17183</v>
      </c>
      <c r="B9694" s="23" t="s">
        <v>17184</v>
      </c>
      <c r="C9694" s="23" t="s">
        <v>32</v>
      </c>
      <c r="D9694" s="24">
        <v>45435.031550925924</v>
      </c>
      <c r="E9694" s="23" t="s">
        <v>16067</v>
      </c>
      <c r="F9694" s="26" t="s">
        <v>16</v>
      </c>
      <c r="G9694" s="26" t="s">
        <v>14</v>
      </c>
      <c r="H9694" s="23">
        <v>0</v>
      </c>
      <c r="I9694" s="23"/>
      <c r="J9694" s="28">
        <v>0</v>
      </c>
    </row>
    <row r="9695" spans="1:10" x14ac:dyDescent="0.25">
      <c r="A9695" s="23" t="s">
        <v>17185</v>
      </c>
      <c r="B9695" s="23" t="s">
        <v>17186</v>
      </c>
      <c r="C9695" s="23" t="s">
        <v>34</v>
      </c>
      <c r="D9695" s="24">
        <v>45435.031574074077</v>
      </c>
      <c r="E9695" s="23" t="s">
        <v>16067</v>
      </c>
      <c r="F9695" s="26" t="s">
        <v>16</v>
      </c>
      <c r="G9695" s="26" t="s">
        <v>14</v>
      </c>
      <c r="H9695" s="23">
        <v>0</v>
      </c>
      <c r="I9695" s="23"/>
      <c r="J9695" s="28">
        <v>0</v>
      </c>
    </row>
    <row r="9696" spans="1:10" x14ac:dyDescent="0.25">
      <c r="A9696" s="23" t="s">
        <v>17185</v>
      </c>
      <c r="B9696" s="23" t="s">
        <v>17186</v>
      </c>
      <c r="C9696" s="23" t="s">
        <v>32</v>
      </c>
      <c r="D9696" s="24">
        <v>45435.031585648147</v>
      </c>
      <c r="E9696" s="23" t="s">
        <v>16067</v>
      </c>
      <c r="F9696" s="26" t="s">
        <v>16</v>
      </c>
      <c r="G9696" s="26" t="s">
        <v>14</v>
      </c>
      <c r="H9696" s="23">
        <v>0</v>
      </c>
      <c r="I9696" s="23"/>
      <c r="J9696" s="28">
        <v>0</v>
      </c>
    </row>
    <row r="9697" spans="1:10" x14ac:dyDescent="0.25">
      <c r="A9697" s="23" t="s">
        <v>17187</v>
      </c>
      <c r="B9697" s="23" t="s">
        <v>17188</v>
      </c>
      <c r="C9697" s="23" t="s">
        <v>32</v>
      </c>
      <c r="D9697" s="24">
        <v>45435.031597222223</v>
      </c>
      <c r="E9697" s="23" t="s">
        <v>16067</v>
      </c>
      <c r="F9697" s="26" t="s">
        <v>16</v>
      </c>
      <c r="G9697" s="26" t="s">
        <v>14</v>
      </c>
      <c r="H9697" s="23">
        <v>0</v>
      </c>
      <c r="I9697" s="23"/>
      <c r="J9697" s="28">
        <v>0</v>
      </c>
    </row>
    <row r="9698" spans="1:10" x14ac:dyDescent="0.25">
      <c r="A9698" s="23" t="s">
        <v>17189</v>
      </c>
      <c r="B9698" s="23" t="s">
        <v>17190</v>
      </c>
      <c r="C9698" s="23" t="s">
        <v>34</v>
      </c>
      <c r="D9698" s="24">
        <v>45435.03162037037</v>
      </c>
      <c r="E9698" s="23" t="s">
        <v>16067</v>
      </c>
      <c r="F9698" s="26" t="s">
        <v>16</v>
      </c>
      <c r="G9698" s="26" t="s">
        <v>14</v>
      </c>
      <c r="H9698" s="23">
        <v>0</v>
      </c>
      <c r="I9698" s="23"/>
      <c r="J9698" s="28">
        <v>0</v>
      </c>
    </row>
    <row r="9699" spans="1:10" x14ac:dyDescent="0.25">
      <c r="A9699" s="23" t="s">
        <v>17191</v>
      </c>
      <c r="B9699" s="23" t="s">
        <v>17192</v>
      </c>
      <c r="C9699" s="23" t="s">
        <v>32</v>
      </c>
      <c r="D9699" s="24">
        <v>45435.045381944445</v>
      </c>
      <c r="E9699" s="23" t="s">
        <v>16067</v>
      </c>
      <c r="F9699" s="26" t="s">
        <v>16</v>
      </c>
      <c r="G9699" s="26" t="s">
        <v>14</v>
      </c>
      <c r="H9699" s="23">
        <v>0</v>
      </c>
      <c r="I9699" s="23"/>
      <c r="J9699" s="28">
        <v>0</v>
      </c>
    </row>
    <row r="9700" spans="1:10" x14ac:dyDescent="0.25">
      <c r="A9700" s="23" t="s">
        <v>17193</v>
      </c>
      <c r="B9700" s="23" t="s">
        <v>17194</v>
      </c>
      <c r="C9700" s="23" t="s">
        <v>32</v>
      </c>
      <c r="D9700" s="24">
        <v>45435.045393518521</v>
      </c>
      <c r="E9700" s="23" t="s">
        <v>16067</v>
      </c>
      <c r="F9700" s="26" t="s">
        <v>16</v>
      </c>
      <c r="G9700" s="26" t="s">
        <v>14</v>
      </c>
      <c r="H9700" s="23">
        <v>0</v>
      </c>
      <c r="I9700" s="23"/>
      <c r="J9700" s="28">
        <v>0</v>
      </c>
    </row>
    <row r="9701" spans="1:10" x14ac:dyDescent="0.25">
      <c r="A9701" s="23" t="s">
        <v>17195</v>
      </c>
      <c r="B9701" s="23" t="s">
        <v>17196</v>
      </c>
      <c r="C9701" s="23" t="s">
        <v>32</v>
      </c>
      <c r="D9701" s="24">
        <v>45435.045405092591</v>
      </c>
      <c r="E9701" s="23" t="s">
        <v>16067</v>
      </c>
      <c r="F9701" s="26" t="s">
        <v>16</v>
      </c>
      <c r="G9701" s="26" t="s">
        <v>14</v>
      </c>
      <c r="H9701" s="23">
        <v>0</v>
      </c>
      <c r="I9701" s="23"/>
      <c r="J9701" s="28">
        <v>0</v>
      </c>
    </row>
    <row r="9702" spans="1:10" x14ac:dyDescent="0.25">
      <c r="A9702" s="23" t="s">
        <v>17197</v>
      </c>
      <c r="B9702" s="23" t="s">
        <v>17198</v>
      </c>
      <c r="C9702" s="23" t="s">
        <v>32</v>
      </c>
      <c r="D9702" s="24">
        <v>45435.045428240737</v>
      </c>
      <c r="E9702" s="23" t="s">
        <v>16067</v>
      </c>
      <c r="F9702" s="26" t="s">
        <v>16</v>
      </c>
      <c r="G9702" s="26" t="s">
        <v>14</v>
      </c>
      <c r="H9702" s="23">
        <v>0</v>
      </c>
      <c r="I9702" s="23"/>
      <c r="J9702" s="28">
        <v>0</v>
      </c>
    </row>
    <row r="9703" spans="1:10" x14ac:dyDescent="0.25">
      <c r="A9703" s="23" t="s">
        <v>14408</v>
      </c>
      <c r="B9703" s="23" t="s">
        <v>14409</v>
      </c>
      <c r="C9703" s="23" t="s">
        <v>34</v>
      </c>
      <c r="D9703" s="24">
        <v>45435.045451388891</v>
      </c>
      <c r="E9703" s="23" t="s">
        <v>16067</v>
      </c>
      <c r="F9703" s="26" t="s">
        <v>16</v>
      </c>
      <c r="G9703" s="26" t="s">
        <v>14</v>
      </c>
      <c r="H9703" s="23">
        <v>0</v>
      </c>
      <c r="I9703" s="23"/>
      <c r="J9703" s="28">
        <v>0</v>
      </c>
    </row>
    <row r="9704" spans="1:10" x14ac:dyDescent="0.25">
      <c r="A9704" s="23" t="s">
        <v>17199</v>
      </c>
      <c r="B9704" s="23" t="s">
        <v>17200</v>
      </c>
      <c r="C9704" s="23" t="s">
        <v>32</v>
      </c>
      <c r="D9704" s="24">
        <v>45435.052337962959</v>
      </c>
      <c r="E9704" s="23" t="s">
        <v>16067</v>
      </c>
      <c r="F9704" s="26" t="s">
        <v>16</v>
      </c>
      <c r="G9704" s="26" t="s">
        <v>14</v>
      </c>
      <c r="H9704" s="23">
        <v>0</v>
      </c>
      <c r="I9704" s="23"/>
      <c r="J9704" s="28">
        <v>0</v>
      </c>
    </row>
    <row r="9705" spans="1:10" x14ac:dyDescent="0.25">
      <c r="A9705" s="23" t="s">
        <v>17201</v>
      </c>
      <c r="B9705" s="23" t="s">
        <v>17202</v>
      </c>
      <c r="C9705" s="23" t="s">
        <v>32</v>
      </c>
      <c r="D9705" s="24">
        <v>45435.052349537036</v>
      </c>
      <c r="E9705" s="23" t="s">
        <v>16067</v>
      </c>
      <c r="F9705" s="26" t="s">
        <v>16</v>
      </c>
      <c r="G9705" s="26" t="s">
        <v>14</v>
      </c>
      <c r="H9705" s="23">
        <v>0</v>
      </c>
      <c r="I9705" s="23"/>
      <c r="J9705" s="28">
        <v>0</v>
      </c>
    </row>
    <row r="9706" spans="1:10" x14ac:dyDescent="0.25">
      <c r="A9706" s="23" t="s">
        <v>17203</v>
      </c>
      <c r="B9706" s="23" t="s">
        <v>17204</v>
      </c>
      <c r="C9706" s="23" t="s">
        <v>32</v>
      </c>
      <c r="D9706" s="24">
        <v>45435.052395833336</v>
      </c>
      <c r="E9706" s="23" t="s">
        <v>16067</v>
      </c>
      <c r="F9706" s="26" t="s">
        <v>16</v>
      </c>
      <c r="G9706" s="26" t="s">
        <v>14</v>
      </c>
      <c r="H9706" s="23">
        <v>0</v>
      </c>
      <c r="I9706" s="23"/>
      <c r="J9706" s="28">
        <v>0</v>
      </c>
    </row>
    <row r="9707" spans="1:10" x14ac:dyDescent="0.25">
      <c r="A9707" s="23" t="s">
        <v>7951</v>
      </c>
      <c r="B9707" s="23" t="s">
        <v>7952</v>
      </c>
      <c r="C9707" s="23" t="s">
        <v>34</v>
      </c>
      <c r="D9707" s="24">
        <v>45435.052418981482</v>
      </c>
      <c r="E9707" s="23" t="s">
        <v>16067</v>
      </c>
      <c r="F9707" s="26" t="s">
        <v>16</v>
      </c>
      <c r="G9707" s="26" t="s">
        <v>14</v>
      </c>
      <c r="H9707" s="23">
        <v>0</v>
      </c>
      <c r="I9707" s="23"/>
      <c r="J9707" s="28">
        <v>0</v>
      </c>
    </row>
    <row r="9708" spans="1:10" x14ac:dyDescent="0.25">
      <c r="A9708" s="23" t="s">
        <v>7564</v>
      </c>
      <c r="B9708" s="23" t="s">
        <v>7565</v>
      </c>
      <c r="C9708" s="23" t="s">
        <v>34</v>
      </c>
      <c r="D9708" s="24">
        <v>45435.052418981482</v>
      </c>
      <c r="E9708" s="23" t="s">
        <v>16067</v>
      </c>
      <c r="F9708" s="26" t="s">
        <v>16</v>
      </c>
      <c r="G9708" s="26" t="s">
        <v>14</v>
      </c>
      <c r="H9708" s="23">
        <v>0</v>
      </c>
      <c r="I9708" s="23"/>
      <c r="J9708" s="28">
        <v>0</v>
      </c>
    </row>
    <row r="9709" spans="1:10" x14ac:dyDescent="0.25">
      <c r="A9709" s="23" t="s">
        <v>17205</v>
      </c>
      <c r="B9709" s="23" t="s">
        <v>17206</v>
      </c>
      <c r="C9709" s="23" t="s">
        <v>32</v>
      </c>
      <c r="D9709" s="24">
        <v>45435.06622685185</v>
      </c>
      <c r="E9709" s="23" t="s">
        <v>16067</v>
      </c>
      <c r="F9709" s="26" t="s">
        <v>16</v>
      </c>
      <c r="G9709" s="26" t="s">
        <v>14</v>
      </c>
      <c r="H9709" s="23">
        <v>0</v>
      </c>
      <c r="I9709" s="23"/>
      <c r="J9709" s="28">
        <v>0</v>
      </c>
    </row>
    <row r="9710" spans="1:10" x14ac:dyDescent="0.25">
      <c r="A9710" s="23" t="s">
        <v>17207</v>
      </c>
      <c r="B9710" s="23" t="s">
        <v>17208</v>
      </c>
      <c r="C9710" s="23" t="s">
        <v>32</v>
      </c>
      <c r="D9710" s="24">
        <v>45435.066238425927</v>
      </c>
      <c r="E9710" s="23" t="s">
        <v>16067</v>
      </c>
      <c r="F9710" s="26" t="s">
        <v>16</v>
      </c>
      <c r="G9710" s="26" t="s">
        <v>14</v>
      </c>
      <c r="H9710" s="23">
        <v>0</v>
      </c>
      <c r="I9710" s="23"/>
      <c r="J9710" s="28">
        <v>0</v>
      </c>
    </row>
    <row r="9711" spans="1:10" x14ac:dyDescent="0.25">
      <c r="A9711" s="23" t="s">
        <v>17209</v>
      </c>
      <c r="B9711" s="23" t="s">
        <v>17210</v>
      </c>
      <c r="C9711" s="23" t="s">
        <v>32</v>
      </c>
      <c r="D9711" s="24">
        <v>45435.066250000003</v>
      </c>
      <c r="E9711" s="23" t="s">
        <v>16067</v>
      </c>
      <c r="F9711" s="26" t="s">
        <v>16</v>
      </c>
      <c r="G9711" s="26" t="s">
        <v>14</v>
      </c>
      <c r="H9711" s="23">
        <v>0</v>
      </c>
      <c r="I9711" s="23"/>
      <c r="J9711" s="28">
        <v>0</v>
      </c>
    </row>
    <row r="9712" spans="1:10" x14ac:dyDescent="0.25">
      <c r="A9712" s="23" t="s">
        <v>17211</v>
      </c>
      <c r="B9712" s="23" t="s">
        <v>17212</v>
      </c>
      <c r="C9712" s="23" t="s">
        <v>32</v>
      </c>
      <c r="D9712" s="24">
        <v>45435.066261574073</v>
      </c>
      <c r="E9712" s="23" t="s">
        <v>16067</v>
      </c>
      <c r="F9712" s="26" t="s">
        <v>16</v>
      </c>
      <c r="G9712" s="26" t="s">
        <v>14</v>
      </c>
      <c r="H9712" s="23">
        <v>0</v>
      </c>
      <c r="I9712" s="23"/>
      <c r="J9712" s="28">
        <v>0</v>
      </c>
    </row>
    <row r="9713" spans="1:10" x14ac:dyDescent="0.25">
      <c r="A9713" s="23" t="s">
        <v>17213</v>
      </c>
      <c r="B9713" s="23" t="s">
        <v>17214</v>
      </c>
      <c r="C9713" s="23" t="s">
        <v>32</v>
      </c>
      <c r="D9713" s="24">
        <v>45435.073182870372</v>
      </c>
      <c r="E9713" s="23" t="s">
        <v>16067</v>
      </c>
      <c r="F9713" s="26" t="s">
        <v>16</v>
      </c>
      <c r="G9713" s="26" t="s">
        <v>14</v>
      </c>
      <c r="H9713" s="23">
        <v>0</v>
      </c>
      <c r="I9713" s="23"/>
      <c r="J9713" s="28">
        <v>0</v>
      </c>
    </row>
    <row r="9714" spans="1:10" x14ac:dyDescent="0.25">
      <c r="A9714" s="23" t="s">
        <v>17215</v>
      </c>
      <c r="B9714" s="23" t="s">
        <v>17216</v>
      </c>
      <c r="C9714" s="23" t="s">
        <v>32</v>
      </c>
      <c r="D9714" s="24">
        <v>45435.135671296295</v>
      </c>
      <c r="E9714" s="23" t="s">
        <v>16067</v>
      </c>
      <c r="F9714" s="26" t="s">
        <v>16</v>
      </c>
      <c r="G9714" s="26" t="s">
        <v>14</v>
      </c>
      <c r="H9714" s="23">
        <v>0</v>
      </c>
      <c r="I9714" s="23"/>
      <c r="J9714" s="28">
        <v>0</v>
      </c>
    </row>
    <row r="9715" spans="1:10" x14ac:dyDescent="0.25">
      <c r="A9715" s="23" t="s">
        <v>17217</v>
      </c>
      <c r="B9715" s="23" t="s">
        <v>17218</v>
      </c>
      <c r="C9715" s="23" t="s">
        <v>32</v>
      </c>
      <c r="D9715" s="24">
        <v>45435.135694444441</v>
      </c>
      <c r="E9715" s="23" t="s">
        <v>16067</v>
      </c>
      <c r="F9715" s="26" t="s">
        <v>16</v>
      </c>
      <c r="G9715" s="26" t="s">
        <v>14</v>
      </c>
      <c r="H9715" s="23">
        <v>0</v>
      </c>
      <c r="I9715" s="23"/>
      <c r="J9715" s="28">
        <v>0</v>
      </c>
    </row>
    <row r="9716" spans="1:10" x14ac:dyDescent="0.25">
      <c r="A9716" s="23" t="s">
        <v>17219</v>
      </c>
      <c r="B9716" s="23" t="s">
        <v>17220</v>
      </c>
      <c r="C9716" s="23" t="s">
        <v>32</v>
      </c>
      <c r="D9716" s="24">
        <v>45435.135717592595</v>
      </c>
      <c r="E9716" s="23" t="s">
        <v>16067</v>
      </c>
      <c r="F9716" s="26" t="s">
        <v>16</v>
      </c>
      <c r="G9716" s="26" t="s">
        <v>14</v>
      </c>
      <c r="H9716" s="23">
        <v>0</v>
      </c>
      <c r="I9716" s="23"/>
      <c r="J9716" s="28">
        <v>0</v>
      </c>
    </row>
    <row r="9717" spans="1:10" x14ac:dyDescent="0.25">
      <c r="A9717" s="23" t="s">
        <v>17221</v>
      </c>
      <c r="B9717" s="23" t="s">
        <v>17222</v>
      </c>
      <c r="C9717" s="23" t="s">
        <v>32</v>
      </c>
      <c r="D9717" s="24">
        <v>45435.135717592595</v>
      </c>
      <c r="E9717" s="23" t="s">
        <v>16067</v>
      </c>
      <c r="F9717" s="26" t="s">
        <v>16</v>
      </c>
      <c r="G9717" s="26" t="s">
        <v>14</v>
      </c>
      <c r="H9717" s="23">
        <v>0</v>
      </c>
      <c r="I9717" s="23"/>
      <c r="J9717" s="28">
        <v>0</v>
      </c>
    </row>
    <row r="9718" spans="1:10" x14ac:dyDescent="0.25">
      <c r="A9718" s="23" t="s">
        <v>17223</v>
      </c>
      <c r="B9718" s="23" t="s">
        <v>17224</v>
      </c>
      <c r="C9718" s="23" t="s">
        <v>32</v>
      </c>
      <c r="D9718" s="24">
        <v>45435.135787037034</v>
      </c>
      <c r="E9718" s="23" t="s">
        <v>16067</v>
      </c>
      <c r="F9718" s="26" t="s">
        <v>16</v>
      </c>
      <c r="G9718" s="26" t="s">
        <v>14</v>
      </c>
      <c r="H9718" s="23">
        <v>0</v>
      </c>
      <c r="I9718" s="23"/>
      <c r="J9718" s="28">
        <v>0</v>
      </c>
    </row>
    <row r="9719" spans="1:10" x14ac:dyDescent="0.25">
      <c r="A9719" s="23" t="s">
        <v>16454</v>
      </c>
      <c r="B9719" s="23" t="s">
        <v>16455</v>
      </c>
      <c r="C9719" s="23" t="s">
        <v>34</v>
      </c>
      <c r="D9719" s="24">
        <v>45435.142638888887</v>
      </c>
      <c r="E9719" s="23" t="s">
        <v>16067</v>
      </c>
      <c r="F9719" s="26" t="s">
        <v>16</v>
      </c>
      <c r="G9719" s="26" t="s">
        <v>14</v>
      </c>
      <c r="H9719" s="23">
        <v>0</v>
      </c>
      <c r="I9719" s="23"/>
      <c r="J9719" s="28">
        <v>0</v>
      </c>
    </row>
    <row r="9720" spans="1:10" x14ac:dyDescent="0.25">
      <c r="A9720" s="23" t="s">
        <v>17225</v>
      </c>
      <c r="B9720" s="23" t="s">
        <v>17226</v>
      </c>
      <c r="C9720" s="23" t="s">
        <v>34</v>
      </c>
      <c r="D9720" s="24">
        <v>45435.142650462964</v>
      </c>
      <c r="E9720" s="23" t="s">
        <v>16067</v>
      </c>
      <c r="F9720" s="26" t="s">
        <v>16</v>
      </c>
      <c r="G9720" s="26" t="s">
        <v>14</v>
      </c>
      <c r="H9720" s="23">
        <v>0</v>
      </c>
      <c r="I9720" s="23"/>
      <c r="J9720" s="28">
        <v>0</v>
      </c>
    </row>
    <row r="9721" spans="1:10" x14ac:dyDescent="0.25">
      <c r="A9721" s="23" t="s">
        <v>17227</v>
      </c>
      <c r="B9721" s="23" t="s">
        <v>17228</v>
      </c>
      <c r="C9721" s="23" t="s">
        <v>32</v>
      </c>
      <c r="D9721" s="24">
        <v>45435.156493055554</v>
      </c>
      <c r="E9721" s="23" t="s">
        <v>16067</v>
      </c>
      <c r="F9721" s="26" t="s">
        <v>16</v>
      </c>
      <c r="G9721" s="26" t="s">
        <v>14</v>
      </c>
      <c r="H9721" s="23">
        <v>0</v>
      </c>
      <c r="I9721" s="23"/>
      <c r="J9721" s="28">
        <v>0</v>
      </c>
    </row>
    <row r="9722" spans="1:10" x14ac:dyDescent="0.25">
      <c r="A9722" s="23" t="s">
        <v>17229</v>
      </c>
      <c r="B9722" s="23" t="s">
        <v>17230</v>
      </c>
      <c r="C9722" s="23" t="s">
        <v>32</v>
      </c>
      <c r="D9722" s="24">
        <v>45435.156504629631</v>
      </c>
      <c r="E9722" s="23" t="s">
        <v>16067</v>
      </c>
      <c r="F9722" s="26" t="s">
        <v>16</v>
      </c>
      <c r="G9722" s="26" t="s">
        <v>14</v>
      </c>
      <c r="H9722" s="23">
        <v>0</v>
      </c>
      <c r="I9722" s="23"/>
      <c r="J9722" s="28">
        <v>0</v>
      </c>
    </row>
    <row r="9723" spans="1:10" x14ac:dyDescent="0.25">
      <c r="A9723" s="23" t="s">
        <v>17231</v>
      </c>
      <c r="B9723" s="23" t="s">
        <v>17232</v>
      </c>
      <c r="C9723" s="23" t="s">
        <v>32</v>
      </c>
      <c r="D9723" s="24">
        <v>45435.1565162037</v>
      </c>
      <c r="E9723" s="23" t="s">
        <v>16067</v>
      </c>
      <c r="F9723" s="26" t="s">
        <v>16</v>
      </c>
      <c r="G9723" s="26" t="s">
        <v>14</v>
      </c>
      <c r="H9723" s="23">
        <v>0</v>
      </c>
      <c r="I9723" s="23"/>
      <c r="J9723" s="28">
        <v>0</v>
      </c>
    </row>
    <row r="9724" spans="1:10" x14ac:dyDescent="0.25">
      <c r="A9724" s="23" t="s">
        <v>17233</v>
      </c>
      <c r="B9724" s="23" t="s">
        <v>17234</v>
      </c>
      <c r="C9724" s="23" t="s">
        <v>32</v>
      </c>
      <c r="D9724" s="24">
        <v>45435.163437499999</v>
      </c>
      <c r="E9724" s="23" t="s">
        <v>16067</v>
      </c>
      <c r="F9724" s="26" t="s">
        <v>16</v>
      </c>
      <c r="G9724" s="26" t="s">
        <v>14</v>
      </c>
      <c r="H9724" s="23">
        <v>0</v>
      </c>
      <c r="I9724" s="23"/>
      <c r="J9724" s="28">
        <v>0</v>
      </c>
    </row>
    <row r="9725" spans="1:10" x14ac:dyDescent="0.25">
      <c r="A9725" s="23" t="s">
        <v>17235</v>
      </c>
      <c r="B9725" s="23" t="s">
        <v>17236</v>
      </c>
      <c r="C9725" s="23" t="s">
        <v>32</v>
      </c>
      <c r="D9725" s="24">
        <v>45435.163460648146</v>
      </c>
      <c r="E9725" s="23" t="s">
        <v>16067</v>
      </c>
      <c r="F9725" s="26" t="s">
        <v>16</v>
      </c>
      <c r="G9725" s="26" t="s">
        <v>14</v>
      </c>
      <c r="H9725" s="23">
        <v>0</v>
      </c>
      <c r="I9725" s="23"/>
      <c r="J9725" s="28">
        <v>0</v>
      </c>
    </row>
    <row r="9726" spans="1:10" x14ac:dyDescent="0.25">
      <c r="A9726" s="23" t="s">
        <v>17237</v>
      </c>
      <c r="B9726" s="23" t="s">
        <v>17238</v>
      </c>
      <c r="C9726" s="23" t="s">
        <v>32</v>
      </c>
      <c r="D9726" s="24">
        <v>45435.170381944445</v>
      </c>
      <c r="E9726" s="23" t="s">
        <v>16067</v>
      </c>
      <c r="F9726" s="26" t="s">
        <v>16</v>
      </c>
      <c r="G9726" s="26" t="s">
        <v>14</v>
      </c>
      <c r="H9726" s="23">
        <v>0</v>
      </c>
      <c r="I9726" s="23"/>
      <c r="J9726" s="28">
        <v>0</v>
      </c>
    </row>
    <row r="9727" spans="1:10" x14ac:dyDescent="0.25">
      <c r="A9727" s="23" t="s">
        <v>16837</v>
      </c>
      <c r="B9727" s="23" t="s">
        <v>16838</v>
      </c>
      <c r="C9727" s="23" t="s">
        <v>34</v>
      </c>
      <c r="D9727" s="24">
        <v>45435.302569444444</v>
      </c>
      <c r="E9727" s="23" t="s">
        <v>16067</v>
      </c>
      <c r="F9727" s="26" t="s">
        <v>16</v>
      </c>
      <c r="G9727" s="26" t="s">
        <v>14</v>
      </c>
      <c r="H9727" s="23">
        <v>0</v>
      </c>
      <c r="I9727" s="23"/>
      <c r="J9727" s="28">
        <v>0</v>
      </c>
    </row>
    <row r="9728" spans="1:10" x14ac:dyDescent="0.25">
      <c r="A9728" s="23" t="s">
        <v>17239</v>
      </c>
      <c r="B9728" s="23" t="s">
        <v>17240</v>
      </c>
      <c r="C9728" s="23" t="s">
        <v>34</v>
      </c>
      <c r="D9728" s="24">
        <v>45435.30263888889</v>
      </c>
      <c r="E9728" s="23" t="s">
        <v>16067</v>
      </c>
      <c r="F9728" s="26" t="s">
        <v>16</v>
      </c>
      <c r="G9728" s="26" t="s">
        <v>14</v>
      </c>
      <c r="H9728" s="23">
        <v>0</v>
      </c>
      <c r="I9728" s="23"/>
      <c r="J9728" s="28">
        <v>0</v>
      </c>
    </row>
    <row r="9729" spans="1:10" x14ac:dyDescent="0.25">
      <c r="A9729" s="23" t="s">
        <v>17241</v>
      </c>
      <c r="B9729" s="23" t="s">
        <v>17242</v>
      </c>
      <c r="C9729" s="23" t="s">
        <v>32</v>
      </c>
      <c r="D9729" s="24">
        <v>45435.309305555558</v>
      </c>
      <c r="E9729" s="23" t="s">
        <v>16067</v>
      </c>
      <c r="F9729" s="26" t="s">
        <v>16</v>
      </c>
      <c r="G9729" s="26" t="s">
        <v>14</v>
      </c>
      <c r="H9729" s="23">
        <v>0</v>
      </c>
      <c r="I9729" s="23"/>
      <c r="J9729" s="28">
        <v>0</v>
      </c>
    </row>
    <row r="9730" spans="1:10" x14ac:dyDescent="0.25">
      <c r="A9730" s="23" t="s">
        <v>17243</v>
      </c>
      <c r="B9730" s="23" t="s">
        <v>17244</v>
      </c>
      <c r="C9730" s="23" t="s">
        <v>32</v>
      </c>
      <c r="D9730" s="24">
        <v>45435.309340277781</v>
      </c>
      <c r="E9730" s="23" t="s">
        <v>16067</v>
      </c>
      <c r="F9730" s="26" t="s">
        <v>16</v>
      </c>
      <c r="G9730" s="26" t="s">
        <v>14</v>
      </c>
      <c r="H9730" s="23">
        <v>0</v>
      </c>
      <c r="I9730" s="23"/>
      <c r="J9730" s="28">
        <v>0</v>
      </c>
    </row>
    <row r="9731" spans="1:10" x14ac:dyDescent="0.25">
      <c r="A9731" s="23" t="s">
        <v>17245</v>
      </c>
      <c r="B9731" s="23" t="s">
        <v>17246</v>
      </c>
      <c r="C9731" s="23" t="s">
        <v>32</v>
      </c>
      <c r="D9731" s="24">
        <v>45435.309351851851</v>
      </c>
      <c r="E9731" s="23" t="s">
        <v>16067</v>
      </c>
      <c r="F9731" s="26" t="s">
        <v>16</v>
      </c>
      <c r="G9731" s="26" t="s">
        <v>14</v>
      </c>
      <c r="H9731" s="23">
        <v>0</v>
      </c>
      <c r="I9731" s="23"/>
      <c r="J9731" s="28">
        <v>0</v>
      </c>
    </row>
    <row r="9732" spans="1:10" x14ac:dyDescent="0.25">
      <c r="A9732" s="23" t="s">
        <v>17247</v>
      </c>
      <c r="B9732" s="23" t="s">
        <v>17248</v>
      </c>
      <c r="C9732" s="23" t="s">
        <v>32</v>
      </c>
      <c r="D9732" s="24">
        <v>45435.309351851851</v>
      </c>
      <c r="E9732" s="23" t="s">
        <v>16067</v>
      </c>
      <c r="F9732" s="26" t="s">
        <v>16</v>
      </c>
      <c r="G9732" s="26" t="s">
        <v>14</v>
      </c>
      <c r="H9732" s="23">
        <v>0</v>
      </c>
      <c r="I9732" s="23"/>
      <c r="J9732" s="28">
        <v>0</v>
      </c>
    </row>
    <row r="9733" spans="1:10" x14ac:dyDescent="0.25">
      <c r="A9733" s="23" t="s">
        <v>17249</v>
      </c>
      <c r="B9733" s="23" t="s">
        <v>17250</v>
      </c>
      <c r="C9733" s="23" t="s">
        <v>32</v>
      </c>
      <c r="D9733" s="24">
        <v>45435.309363425928</v>
      </c>
      <c r="E9733" s="23" t="s">
        <v>16067</v>
      </c>
      <c r="F9733" s="26" t="s">
        <v>16</v>
      </c>
      <c r="G9733" s="26" t="s">
        <v>14</v>
      </c>
      <c r="H9733" s="23">
        <v>0</v>
      </c>
      <c r="I9733" s="23"/>
      <c r="J9733" s="28">
        <v>0</v>
      </c>
    </row>
    <row r="9734" spans="1:10" x14ac:dyDescent="0.25">
      <c r="A9734" s="23" t="s">
        <v>17087</v>
      </c>
      <c r="B9734" s="23" t="s">
        <v>17088</v>
      </c>
      <c r="C9734" s="23" t="s">
        <v>34</v>
      </c>
      <c r="D9734" s="24">
        <v>45435.309363425928</v>
      </c>
      <c r="E9734" s="23" t="s">
        <v>16067</v>
      </c>
      <c r="F9734" s="26" t="s">
        <v>16</v>
      </c>
      <c r="G9734" s="26" t="s">
        <v>14</v>
      </c>
      <c r="H9734" s="23">
        <v>0</v>
      </c>
      <c r="I9734" s="23"/>
      <c r="J9734" s="28">
        <v>0</v>
      </c>
    </row>
    <row r="9735" spans="1:10" x14ac:dyDescent="0.25">
      <c r="A9735" s="23" t="s">
        <v>16710</v>
      </c>
      <c r="B9735" s="23" t="s">
        <v>16711</v>
      </c>
      <c r="C9735" s="23" t="s">
        <v>34</v>
      </c>
      <c r="D9735" s="24">
        <v>45435.309374999997</v>
      </c>
      <c r="E9735" s="23" t="s">
        <v>16067</v>
      </c>
      <c r="F9735" s="26" t="s">
        <v>16</v>
      </c>
      <c r="G9735" s="26" t="s">
        <v>14</v>
      </c>
      <c r="H9735" s="23">
        <v>0</v>
      </c>
      <c r="I9735" s="23"/>
      <c r="J9735" s="28">
        <v>0</v>
      </c>
    </row>
    <row r="9736" spans="1:10" x14ac:dyDescent="0.25">
      <c r="A9736" s="23" t="s">
        <v>17251</v>
      </c>
      <c r="B9736" s="23" t="s">
        <v>17252</v>
      </c>
      <c r="C9736" s="23" t="s">
        <v>32</v>
      </c>
      <c r="D9736" s="24">
        <v>45435.323171296295</v>
      </c>
      <c r="E9736" s="23" t="s">
        <v>16067</v>
      </c>
      <c r="F9736" s="26" t="s">
        <v>16</v>
      </c>
      <c r="G9736" s="26" t="s">
        <v>14</v>
      </c>
      <c r="H9736" s="23">
        <v>0</v>
      </c>
      <c r="I9736" s="23"/>
      <c r="J9736" s="28">
        <v>0</v>
      </c>
    </row>
    <row r="9737" spans="1:10" x14ac:dyDescent="0.25">
      <c r="A9737" s="23" t="s">
        <v>17253</v>
      </c>
      <c r="B9737" s="23" t="s">
        <v>17254</v>
      </c>
      <c r="C9737" s="23" t="s">
        <v>32</v>
      </c>
      <c r="D9737" s="24">
        <v>45435.323194444441</v>
      </c>
      <c r="E9737" s="23" t="s">
        <v>16067</v>
      </c>
      <c r="F9737" s="26" t="s">
        <v>16</v>
      </c>
      <c r="G9737" s="26" t="s">
        <v>14</v>
      </c>
      <c r="H9737" s="23">
        <v>0</v>
      </c>
      <c r="I9737" s="23"/>
      <c r="J9737" s="28">
        <v>0</v>
      </c>
    </row>
    <row r="9738" spans="1:10" x14ac:dyDescent="0.25">
      <c r="A9738" s="23" t="s">
        <v>17167</v>
      </c>
      <c r="B9738" s="23" t="s">
        <v>17168</v>
      </c>
      <c r="C9738" s="23" t="s">
        <v>34</v>
      </c>
      <c r="D9738" s="24">
        <v>45435.323217592595</v>
      </c>
      <c r="E9738" s="23" t="s">
        <v>16067</v>
      </c>
      <c r="F9738" s="26" t="s">
        <v>16</v>
      </c>
      <c r="G9738" s="26" t="s">
        <v>14</v>
      </c>
      <c r="H9738" s="23">
        <v>0</v>
      </c>
      <c r="I9738" s="23"/>
      <c r="J9738" s="28">
        <v>0</v>
      </c>
    </row>
    <row r="9739" spans="1:10" x14ac:dyDescent="0.25">
      <c r="A9739" s="23" t="s">
        <v>17255</v>
      </c>
      <c r="B9739" s="23" t="s">
        <v>17256</v>
      </c>
      <c r="C9739" s="23" t="s">
        <v>34</v>
      </c>
      <c r="D9739" s="24">
        <v>45435.323287037034</v>
      </c>
      <c r="E9739" s="23" t="s">
        <v>16067</v>
      </c>
      <c r="F9739" s="26" t="s">
        <v>16</v>
      </c>
      <c r="G9739" s="26" t="s">
        <v>14</v>
      </c>
      <c r="H9739" s="23">
        <v>0</v>
      </c>
      <c r="I9739" s="23"/>
      <c r="J9739" s="28">
        <v>0</v>
      </c>
    </row>
    <row r="9740" spans="1:10" x14ac:dyDescent="0.25">
      <c r="A9740" s="23" t="s">
        <v>17257</v>
      </c>
      <c r="B9740" s="23" t="s">
        <v>17258</v>
      </c>
      <c r="C9740" s="23" t="s">
        <v>34</v>
      </c>
      <c r="D9740" s="24">
        <v>45435.33011574074</v>
      </c>
      <c r="E9740" s="23" t="s">
        <v>16067</v>
      </c>
      <c r="F9740" s="26" t="s">
        <v>16</v>
      </c>
      <c r="G9740" s="26" t="s">
        <v>14</v>
      </c>
      <c r="H9740" s="23">
        <v>0</v>
      </c>
      <c r="I9740" s="23"/>
      <c r="J9740" s="28">
        <v>0</v>
      </c>
    </row>
    <row r="9741" spans="1:10" x14ac:dyDescent="0.25">
      <c r="A9741" s="23" t="s">
        <v>17259</v>
      </c>
      <c r="B9741" s="23" t="s">
        <v>17260</v>
      </c>
      <c r="C9741" s="23" t="s">
        <v>32</v>
      </c>
      <c r="D9741" s="24">
        <v>45435.330127314817</v>
      </c>
      <c r="E9741" s="23" t="s">
        <v>16067</v>
      </c>
      <c r="F9741" s="26" t="s">
        <v>16</v>
      </c>
      <c r="G9741" s="26" t="s">
        <v>14</v>
      </c>
      <c r="H9741" s="23">
        <v>0</v>
      </c>
      <c r="I9741" s="23"/>
      <c r="J9741" s="28">
        <v>0</v>
      </c>
    </row>
    <row r="9742" spans="1:10" x14ac:dyDescent="0.25">
      <c r="A9742" s="23" t="s">
        <v>14955</v>
      </c>
      <c r="B9742" s="23" t="s">
        <v>14956</v>
      </c>
      <c r="C9742" s="23" t="s">
        <v>34</v>
      </c>
      <c r="D9742" s="24">
        <v>45435.330567129633</v>
      </c>
      <c r="E9742" s="23" t="s">
        <v>16067</v>
      </c>
      <c r="F9742" s="26" t="s">
        <v>16</v>
      </c>
      <c r="G9742" s="26" t="s">
        <v>14</v>
      </c>
      <c r="H9742" s="23">
        <v>0</v>
      </c>
      <c r="I9742" s="23"/>
      <c r="J9742" s="28">
        <v>0</v>
      </c>
    </row>
    <row r="9743" spans="1:10" x14ac:dyDescent="0.25">
      <c r="A9743" s="23" t="s">
        <v>15790</v>
      </c>
      <c r="B9743" s="23" t="s">
        <v>15791</v>
      </c>
      <c r="C9743" s="23" t="s">
        <v>21</v>
      </c>
      <c r="D9743" s="24">
        <v>45435.393194444441</v>
      </c>
      <c r="E9743" s="23" t="s">
        <v>16067</v>
      </c>
      <c r="F9743" s="26" t="s">
        <v>19</v>
      </c>
      <c r="G9743" s="26" t="s">
        <v>13496</v>
      </c>
      <c r="H9743" s="23">
        <v>0</v>
      </c>
      <c r="I9743" s="23"/>
      <c r="J9743" s="28">
        <v>15</v>
      </c>
    </row>
    <row r="9744" spans="1:10" x14ac:dyDescent="0.25">
      <c r="A9744" s="23" t="s">
        <v>15790</v>
      </c>
      <c r="B9744" s="23" t="s">
        <v>15791</v>
      </c>
      <c r="C9744" s="23" t="s">
        <v>21</v>
      </c>
      <c r="D9744" s="24">
        <v>45435.397326388891</v>
      </c>
      <c r="E9744" s="23" t="s">
        <v>16067</v>
      </c>
      <c r="F9744" s="26" t="s">
        <v>19</v>
      </c>
      <c r="G9744" s="26" t="s">
        <v>13496</v>
      </c>
      <c r="H9744" s="23">
        <v>0</v>
      </c>
      <c r="I9744" s="23"/>
      <c r="J9744" s="28">
        <v>25</v>
      </c>
    </row>
    <row r="9745" spans="1:10" x14ac:dyDescent="0.25">
      <c r="A9745" s="23" t="s">
        <v>15790</v>
      </c>
      <c r="B9745" s="23" t="s">
        <v>15791</v>
      </c>
      <c r="C9745" s="23" t="s">
        <v>21</v>
      </c>
      <c r="D9745" s="24">
        <v>45435.403009259258</v>
      </c>
      <c r="E9745" s="23" t="s">
        <v>16067</v>
      </c>
      <c r="F9745" s="26" t="s">
        <v>19</v>
      </c>
      <c r="G9745" s="26" t="s">
        <v>13496</v>
      </c>
      <c r="H9745" s="23">
        <v>0</v>
      </c>
      <c r="I9745" s="23"/>
      <c r="J9745" s="28">
        <v>10</v>
      </c>
    </row>
    <row r="9746" spans="1:10" x14ac:dyDescent="0.25">
      <c r="A9746" s="23" t="s">
        <v>15790</v>
      </c>
      <c r="B9746" s="23" t="s">
        <v>15791</v>
      </c>
      <c r="C9746" s="23" t="s">
        <v>21</v>
      </c>
      <c r="D9746" s="24">
        <v>45435.515740740739</v>
      </c>
      <c r="E9746" s="23" t="s">
        <v>16067</v>
      </c>
      <c r="F9746" s="26" t="s">
        <v>19</v>
      </c>
      <c r="G9746" s="26" t="s">
        <v>13496</v>
      </c>
      <c r="H9746" s="23">
        <v>0</v>
      </c>
      <c r="I9746" s="23"/>
      <c r="J9746" s="28">
        <v>22.38</v>
      </c>
    </row>
    <row r="9747" spans="1:10" x14ac:dyDescent="0.25">
      <c r="A9747" s="23" t="s">
        <v>108</v>
      </c>
      <c r="B9747" s="23" t="s">
        <v>109</v>
      </c>
      <c r="C9747" s="23" t="s">
        <v>18</v>
      </c>
      <c r="D9747" s="24">
        <v>45435.5390162037</v>
      </c>
      <c r="E9747" s="23" t="s">
        <v>16067</v>
      </c>
      <c r="F9747" s="26" t="s">
        <v>16</v>
      </c>
      <c r="G9747" s="26" t="s">
        <v>14</v>
      </c>
      <c r="H9747" s="23">
        <v>0</v>
      </c>
      <c r="I9747" s="23"/>
      <c r="J9747" s="28">
        <v>0</v>
      </c>
    </row>
    <row r="9748" spans="1:10" x14ac:dyDescent="0.25">
      <c r="A9748" s="23" t="s">
        <v>956</v>
      </c>
      <c r="B9748" s="23" t="s">
        <v>957</v>
      </c>
      <c r="C9748" s="23" t="s">
        <v>21</v>
      </c>
      <c r="D9748" s="24">
        <v>45435.612233796295</v>
      </c>
      <c r="E9748" s="23" t="s">
        <v>16067</v>
      </c>
      <c r="F9748" s="26" t="s">
        <v>19</v>
      </c>
      <c r="G9748" s="26" t="s">
        <v>13496</v>
      </c>
      <c r="H9748" s="23">
        <v>0</v>
      </c>
      <c r="I9748" s="23"/>
      <c r="J9748" s="28">
        <v>24</v>
      </c>
    </row>
    <row r="9749" spans="1:10" x14ac:dyDescent="0.25">
      <c r="A9749" s="23" t="s">
        <v>17261</v>
      </c>
      <c r="B9749" s="23" t="s">
        <v>17262</v>
      </c>
      <c r="C9749" s="23" t="s">
        <v>18</v>
      </c>
      <c r="D9749" s="24">
        <v>45435.618414351855</v>
      </c>
      <c r="E9749" s="23" t="s">
        <v>16067</v>
      </c>
      <c r="F9749" s="26" t="s">
        <v>16</v>
      </c>
      <c r="G9749" s="26" t="s">
        <v>14</v>
      </c>
      <c r="H9749" s="23">
        <v>0</v>
      </c>
      <c r="I9749" s="23"/>
      <c r="J9749" s="28">
        <v>186.61</v>
      </c>
    </row>
    <row r="9750" spans="1:10" x14ac:dyDescent="0.25">
      <c r="A9750" s="23" t="s">
        <v>17263</v>
      </c>
      <c r="B9750" s="23" t="s">
        <v>17264</v>
      </c>
      <c r="C9750" s="23" t="s">
        <v>18</v>
      </c>
      <c r="D9750" s="24">
        <v>45435.653425925928</v>
      </c>
      <c r="E9750" s="23" t="s">
        <v>16067</v>
      </c>
      <c r="F9750" s="26" t="s">
        <v>16</v>
      </c>
      <c r="G9750" s="26" t="s">
        <v>14</v>
      </c>
      <c r="H9750" s="23">
        <v>0</v>
      </c>
      <c r="I9750" s="23"/>
      <c r="J9750" s="28">
        <v>186.61</v>
      </c>
    </row>
    <row r="9751" spans="1:10" x14ac:dyDescent="0.25">
      <c r="A9751" s="23" t="s">
        <v>17265</v>
      </c>
      <c r="B9751" s="23" t="s">
        <v>17266</v>
      </c>
      <c r="C9751" s="23" t="s">
        <v>18</v>
      </c>
      <c r="D9751" s="24">
        <v>45435.709768518522</v>
      </c>
      <c r="E9751" s="23" t="s">
        <v>16067</v>
      </c>
      <c r="F9751" s="26" t="s">
        <v>16</v>
      </c>
      <c r="G9751" s="26" t="s">
        <v>14</v>
      </c>
      <c r="H9751" s="23">
        <v>0</v>
      </c>
      <c r="I9751" s="23"/>
      <c r="J9751" s="28">
        <v>186.61</v>
      </c>
    </row>
    <row r="9752" spans="1:10" x14ac:dyDescent="0.25">
      <c r="A9752" s="23" t="s">
        <v>17267</v>
      </c>
      <c r="B9752" s="23" t="s">
        <v>17268</v>
      </c>
      <c r="C9752" s="23" t="s">
        <v>18</v>
      </c>
      <c r="D9752" s="24">
        <v>45435.741099537037</v>
      </c>
      <c r="E9752" s="23" t="s">
        <v>16067</v>
      </c>
      <c r="F9752" s="26" t="s">
        <v>16</v>
      </c>
      <c r="G9752" s="26" t="s">
        <v>14</v>
      </c>
      <c r="H9752" s="23">
        <v>0</v>
      </c>
      <c r="I9752" s="23"/>
      <c r="J9752" s="28">
        <v>151.31</v>
      </c>
    </row>
    <row r="9753" spans="1:10" x14ac:dyDescent="0.25">
      <c r="A9753" s="23" t="s">
        <v>17269</v>
      </c>
      <c r="B9753" s="23" t="s">
        <v>17270</v>
      </c>
      <c r="C9753" s="23" t="s">
        <v>18</v>
      </c>
      <c r="D9753" s="24">
        <v>45435.756041666667</v>
      </c>
      <c r="E9753" s="23" t="s">
        <v>16067</v>
      </c>
      <c r="F9753" s="26" t="s">
        <v>16</v>
      </c>
      <c r="G9753" s="26" t="s">
        <v>14</v>
      </c>
      <c r="H9753" s="23">
        <v>0</v>
      </c>
      <c r="I9753" s="23"/>
      <c r="J9753" s="28">
        <v>137.57</v>
      </c>
    </row>
    <row r="9754" spans="1:10" x14ac:dyDescent="0.25">
      <c r="A9754" s="23" t="s">
        <v>13467</v>
      </c>
      <c r="B9754" s="23" t="s">
        <v>13466</v>
      </c>
      <c r="C9754" s="23" t="s">
        <v>21</v>
      </c>
      <c r="D9754" s="24">
        <v>45436</v>
      </c>
      <c r="E9754" s="23" t="s">
        <v>16067</v>
      </c>
      <c r="F9754" s="26" t="s">
        <v>19</v>
      </c>
      <c r="G9754" s="26" t="s">
        <v>13496</v>
      </c>
      <c r="H9754" s="23">
        <v>0</v>
      </c>
      <c r="I9754" s="23"/>
      <c r="J9754" s="28">
        <v>925.11</v>
      </c>
    </row>
    <row r="9755" spans="1:10" x14ac:dyDescent="0.25">
      <c r="A9755" s="23" t="s">
        <v>5710</v>
      </c>
      <c r="B9755" s="23" t="s">
        <v>5711</v>
      </c>
      <c r="C9755" s="23" t="s">
        <v>34</v>
      </c>
      <c r="D9755" s="24">
        <v>45436.052372685182</v>
      </c>
      <c r="E9755" s="23" t="s">
        <v>16067</v>
      </c>
      <c r="F9755" s="26" t="s">
        <v>16</v>
      </c>
      <c r="G9755" s="26" t="s">
        <v>14</v>
      </c>
      <c r="H9755" s="23">
        <v>0</v>
      </c>
      <c r="I9755" s="23"/>
      <c r="J9755" s="28">
        <v>0</v>
      </c>
    </row>
    <row r="9756" spans="1:10" x14ac:dyDescent="0.25">
      <c r="A9756" s="23" t="s">
        <v>17271</v>
      </c>
      <c r="B9756" s="23" t="s">
        <v>17272</v>
      </c>
      <c r="C9756" s="23" t="s">
        <v>32</v>
      </c>
      <c r="D9756" s="24">
        <v>45436.06622685185</v>
      </c>
      <c r="E9756" s="23" t="s">
        <v>16067</v>
      </c>
      <c r="F9756" s="26" t="s">
        <v>16</v>
      </c>
      <c r="G9756" s="26" t="s">
        <v>14</v>
      </c>
      <c r="H9756" s="23">
        <v>0</v>
      </c>
      <c r="I9756" s="23"/>
      <c r="J9756" s="28">
        <v>0</v>
      </c>
    </row>
    <row r="9757" spans="1:10" x14ac:dyDescent="0.25">
      <c r="A9757" s="23" t="s">
        <v>17273</v>
      </c>
      <c r="B9757" s="23" t="s">
        <v>17274</v>
      </c>
      <c r="C9757" s="23" t="s">
        <v>32</v>
      </c>
      <c r="D9757" s="24">
        <v>45436.066250000003</v>
      </c>
      <c r="E9757" s="23" t="s">
        <v>16067</v>
      </c>
      <c r="F9757" s="26" t="s">
        <v>16</v>
      </c>
      <c r="G9757" s="26" t="s">
        <v>14</v>
      </c>
      <c r="H9757" s="23">
        <v>0</v>
      </c>
      <c r="I9757" s="23"/>
      <c r="J9757" s="28">
        <v>0</v>
      </c>
    </row>
    <row r="9758" spans="1:10" x14ac:dyDescent="0.25">
      <c r="A9758" s="23" t="s">
        <v>17275</v>
      </c>
      <c r="B9758" s="23" t="s">
        <v>17276</v>
      </c>
      <c r="C9758" s="23" t="s">
        <v>32</v>
      </c>
      <c r="D9758" s="24">
        <v>45436.135671296295</v>
      </c>
      <c r="E9758" s="23" t="s">
        <v>16067</v>
      </c>
      <c r="F9758" s="26" t="s">
        <v>16</v>
      </c>
      <c r="G9758" s="26" t="s">
        <v>14</v>
      </c>
      <c r="H9758" s="23">
        <v>0</v>
      </c>
      <c r="I9758" s="23"/>
      <c r="J9758" s="28">
        <v>0</v>
      </c>
    </row>
    <row r="9759" spans="1:10" x14ac:dyDescent="0.25">
      <c r="A9759" s="23" t="s">
        <v>9154</v>
      </c>
      <c r="B9759" s="23" t="s">
        <v>9155</v>
      </c>
      <c r="C9759" s="23" t="s">
        <v>34</v>
      </c>
      <c r="D9759" s="24">
        <v>45436.149560185186</v>
      </c>
      <c r="E9759" s="23" t="s">
        <v>16067</v>
      </c>
      <c r="F9759" s="26" t="s">
        <v>16</v>
      </c>
      <c r="G9759" s="26" t="s">
        <v>14</v>
      </c>
      <c r="H9759" s="23">
        <v>0</v>
      </c>
      <c r="I9759" s="23"/>
      <c r="J9759" s="28">
        <v>0</v>
      </c>
    </row>
    <row r="9760" spans="1:10" x14ac:dyDescent="0.25">
      <c r="A9760" s="23" t="s">
        <v>16999</v>
      </c>
      <c r="B9760" s="23" t="s">
        <v>17000</v>
      </c>
      <c r="C9760" s="23" t="s">
        <v>34</v>
      </c>
      <c r="D9760" s="24">
        <v>45436.149583333332</v>
      </c>
      <c r="E9760" s="23" t="s">
        <v>16067</v>
      </c>
      <c r="F9760" s="26" t="s">
        <v>16</v>
      </c>
      <c r="G9760" s="26" t="s">
        <v>14</v>
      </c>
      <c r="H9760" s="23">
        <v>0</v>
      </c>
      <c r="I9760" s="23"/>
      <c r="J9760" s="28">
        <v>0</v>
      </c>
    </row>
    <row r="9761" spans="1:10" x14ac:dyDescent="0.25">
      <c r="A9761" s="23" t="s">
        <v>17277</v>
      </c>
      <c r="B9761" s="23" t="s">
        <v>17278</v>
      </c>
      <c r="C9761" s="23" t="s">
        <v>34</v>
      </c>
      <c r="D9761" s="24">
        <v>45436.149641203701</v>
      </c>
      <c r="E9761" s="23" t="s">
        <v>16067</v>
      </c>
      <c r="F9761" s="26" t="s">
        <v>16</v>
      </c>
      <c r="G9761" s="26" t="s">
        <v>14</v>
      </c>
      <c r="H9761" s="23">
        <v>0</v>
      </c>
      <c r="I9761" s="23"/>
      <c r="J9761" s="28">
        <v>0</v>
      </c>
    </row>
    <row r="9762" spans="1:10" x14ac:dyDescent="0.25">
      <c r="A9762" s="23" t="s">
        <v>17279</v>
      </c>
      <c r="B9762" s="23" t="s">
        <v>17280</v>
      </c>
      <c r="C9762" s="23" t="s">
        <v>34</v>
      </c>
      <c r="D9762" s="24">
        <v>45436.149641203701</v>
      </c>
      <c r="E9762" s="23" t="s">
        <v>16067</v>
      </c>
      <c r="F9762" s="26" t="s">
        <v>16</v>
      </c>
      <c r="G9762" s="26" t="s">
        <v>14</v>
      </c>
      <c r="H9762" s="23">
        <v>0</v>
      </c>
      <c r="I9762" s="23"/>
      <c r="J9762" s="28">
        <v>0</v>
      </c>
    </row>
    <row r="9763" spans="1:10" x14ac:dyDescent="0.25">
      <c r="A9763" s="23" t="s">
        <v>1197</v>
      </c>
      <c r="B9763" s="23" t="s">
        <v>1198</v>
      </c>
      <c r="C9763" s="23" t="s">
        <v>34</v>
      </c>
      <c r="D9763" s="24">
        <v>45436.149791666663</v>
      </c>
      <c r="E9763" s="23" t="s">
        <v>16067</v>
      </c>
      <c r="F9763" s="26" t="s">
        <v>16</v>
      </c>
      <c r="G9763" s="26" t="s">
        <v>14</v>
      </c>
      <c r="H9763" s="23">
        <v>0</v>
      </c>
      <c r="I9763" s="23"/>
      <c r="J9763" s="28">
        <v>0</v>
      </c>
    </row>
    <row r="9764" spans="1:10" x14ac:dyDescent="0.25">
      <c r="A9764" s="23" t="s">
        <v>17281</v>
      </c>
      <c r="B9764" s="23" t="s">
        <v>17282</v>
      </c>
      <c r="C9764" s="23" t="s">
        <v>34</v>
      </c>
      <c r="D9764" s="24">
        <v>45436.156527777777</v>
      </c>
      <c r="E9764" s="23" t="s">
        <v>16067</v>
      </c>
      <c r="F9764" s="26" t="s">
        <v>16</v>
      </c>
      <c r="G9764" s="26" t="s">
        <v>14</v>
      </c>
      <c r="H9764" s="23">
        <v>0</v>
      </c>
      <c r="I9764" s="23"/>
      <c r="J9764" s="28">
        <v>0</v>
      </c>
    </row>
    <row r="9765" spans="1:10" x14ac:dyDescent="0.25">
      <c r="A9765" s="23" t="s">
        <v>17283</v>
      </c>
      <c r="B9765" s="23" t="s">
        <v>17284</v>
      </c>
      <c r="C9765" s="23" t="s">
        <v>32</v>
      </c>
      <c r="D9765" s="24">
        <v>45436.191643518519</v>
      </c>
      <c r="E9765" s="23" t="s">
        <v>16067</v>
      </c>
      <c r="F9765" s="26" t="s">
        <v>16</v>
      </c>
      <c r="G9765" s="26" t="s">
        <v>14</v>
      </c>
      <c r="H9765" s="23">
        <v>0</v>
      </c>
      <c r="I9765" s="23"/>
      <c r="J9765" s="28">
        <v>0</v>
      </c>
    </row>
    <row r="9766" spans="1:10" x14ac:dyDescent="0.25">
      <c r="A9766" s="23" t="s">
        <v>17285</v>
      </c>
      <c r="B9766" s="23" t="s">
        <v>17286</v>
      </c>
      <c r="C9766" s="23" t="s">
        <v>34</v>
      </c>
      <c r="D9766" s="24">
        <v>45436.191701388889</v>
      </c>
      <c r="E9766" s="23" t="s">
        <v>16067</v>
      </c>
      <c r="F9766" s="26" t="s">
        <v>16</v>
      </c>
      <c r="G9766" s="26" t="s">
        <v>14</v>
      </c>
      <c r="H9766" s="23">
        <v>0</v>
      </c>
      <c r="I9766" s="23"/>
      <c r="J9766" s="28">
        <v>0</v>
      </c>
    </row>
    <row r="9767" spans="1:10" x14ac:dyDescent="0.25">
      <c r="A9767" s="23" t="s">
        <v>17287</v>
      </c>
      <c r="B9767" s="23" t="s">
        <v>17288</v>
      </c>
      <c r="C9767" s="23" t="s">
        <v>32</v>
      </c>
      <c r="D9767" s="24">
        <v>45436.198171296295</v>
      </c>
      <c r="E9767" s="23" t="s">
        <v>16067</v>
      </c>
      <c r="F9767" s="26" t="s">
        <v>16</v>
      </c>
      <c r="G9767" s="26" t="s">
        <v>14</v>
      </c>
      <c r="H9767" s="23">
        <v>0</v>
      </c>
      <c r="I9767" s="23"/>
      <c r="J9767" s="28">
        <v>0</v>
      </c>
    </row>
    <row r="9768" spans="1:10" x14ac:dyDescent="0.25">
      <c r="A9768" s="23" t="s">
        <v>6962</v>
      </c>
      <c r="B9768" s="23" t="s">
        <v>6963</v>
      </c>
      <c r="C9768" s="23" t="s">
        <v>34</v>
      </c>
      <c r="D9768" s="24">
        <v>45436.198182870372</v>
      </c>
      <c r="E9768" s="23" t="s">
        <v>16067</v>
      </c>
      <c r="F9768" s="26" t="s">
        <v>16</v>
      </c>
      <c r="G9768" s="26" t="s">
        <v>14</v>
      </c>
      <c r="H9768" s="23">
        <v>0</v>
      </c>
      <c r="I9768" s="23"/>
      <c r="J9768" s="28">
        <v>0</v>
      </c>
    </row>
    <row r="9769" spans="1:10" x14ac:dyDescent="0.25">
      <c r="A9769" s="23" t="s">
        <v>17289</v>
      </c>
      <c r="B9769" s="23" t="s">
        <v>17290</v>
      </c>
      <c r="C9769" s="23" t="s">
        <v>32</v>
      </c>
      <c r="D9769" s="24">
        <v>45436.212060185186</v>
      </c>
      <c r="E9769" s="23" t="s">
        <v>16067</v>
      </c>
      <c r="F9769" s="26" t="s">
        <v>16</v>
      </c>
      <c r="G9769" s="26" t="s">
        <v>14</v>
      </c>
      <c r="H9769" s="23">
        <v>0</v>
      </c>
      <c r="I9769" s="23"/>
      <c r="J9769" s="28">
        <v>0</v>
      </c>
    </row>
    <row r="9770" spans="1:10" x14ac:dyDescent="0.25">
      <c r="A9770" s="23" t="s">
        <v>11292</v>
      </c>
      <c r="B9770" s="23" t="s">
        <v>11293</v>
      </c>
      <c r="C9770" s="23" t="s">
        <v>34</v>
      </c>
      <c r="D9770" s="24">
        <v>45436.212083333332</v>
      </c>
      <c r="E9770" s="23" t="s">
        <v>16067</v>
      </c>
      <c r="F9770" s="26" t="s">
        <v>16</v>
      </c>
      <c r="G9770" s="26" t="s">
        <v>14</v>
      </c>
      <c r="H9770" s="23">
        <v>0</v>
      </c>
      <c r="I9770" s="23"/>
      <c r="J9770" s="28">
        <v>0</v>
      </c>
    </row>
    <row r="9771" spans="1:10" x14ac:dyDescent="0.25">
      <c r="A9771" s="23" t="s">
        <v>17291</v>
      </c>
      <c r="B9771" s="23" t="s">
        <v>17292</v>
      </c>
      <c r="C9771" s="23" t="s">
        <v>32</v>
      </c>
      <c r="D9771" s="24">
        <v>45436.225972222222</v>
      </c>
      <c r="E9771" s="23" t="s">
        <v>16067</v>
      </c>
      <c r="F9771" s="26" t="s">
        <v>16</v>
      </c>
      <c r="G9771" s="26" t="s">
        <v>14</v>
      </c>
      <c r="H9771" s="23">
        <v>0</v>
      </c>
      <c r="I9771" s="23"/>
      <c r="J9771" s="28">
        <v>0</v>
      </c>
    </row>
    <row r="9772" spans="1:10" x14ac:dyDescent="0.25">
      <c r="A9772" s="23" t="s">
        <v>17293</v>
      </c>
      <c r="B9772" s="23" t="s">
        <v>17294</v>
      </c>
      <c r="C9772" s="23" t="s">
        <v>34</v>
      </c>
      <c r="D9772" s="24">
        <v>45436.226157407407</v>
      </c>
      <c r="E9772" s="23" t="s">
        <v>16067</v>
      </c>
      <c r="F9772" s="26" t="s">
        <v>16</v>
      </c>
      <c r="G9772" s="26" t="s">
        <v>14</v>
      </c>
      <c r="H9772" s="23">
        <v>0</v>
      </c>
      <c r="I9772" s="23"/>
      <c r="J9772" s="28">
        <v>0</v>
      </c>
    </row>
    <row r="9773" spans="1:10" x14ac:dyDescent="0.25">
      <c r="A9773" s="23" t="s">
        <v>17295</v>
      </c>
      <c r="B9773" s="23" t="s">
        <v>17296</v>
      </c>
      <c r="C9773" s="23" t="s">
        <v>32</v>
      </c>
      <c r="D9773" s="24">
        <v>45436.239849537036</v>
      </c>
      <c r="E9773" s="23" t="s">
        <v>16067</v>
      </c>
      <c r="F9773" s="26" t="s">
        <v>16</v>
      </c>
      <c r="G9773" s="26" t="s">
        <v>14</v>
      </c>
      <c r="H9773" s="23">
        <v>0</v>
      </c>
      <c r="I9773" s="23"/>
      <c r="J9773" s="28">
        <v>0</v>
      </c>
    </row>
    <row r="9774" spans="1:10" x14ac:dyDescent="0.25">
      <c r="A9774" s="23" t="s">
        <v>17297</v>
      </c>
      <c r="B9774" s="23" t="s">
        <v>17298</v>
      </c>
      <c r="C9774" s="23" t="s">
        <v>34</v>
      </c>
      <c r="D9774" s="24">
        <v>45436.239849537036</v>
      </c>
      <c r="E9774" s="23" t="s">
        <v>16067</v>
      </c>
      <c r="F9774" s="26" t="s">
        <v>16</v>
      </c>
      <c r="G9774" s="26" t="s">
        <v>14</v>
      </c>
      <c r="H9774" s="23">
        <v>0</v>
      </c>
      <c r="I9774" s="23"/>
      <c r="J9774" s="28">
        <v>0</v>
      </c>
    </row>
    <row r="9775" spans="1:10" x14ac:dyDescent="0.25">
      <c r="A9775" s="23" t="s">
        <v>17299</v>
      </c>
      <c r="B9775" s="23" t="s">
        <v>17300</v>
      </c>
      <c r="C9775" s="23" t="s">
        <v>34</v>
      </c>
      <c r="D9775" s="24">
        <v>45436.239861111113</v>
      </c>
      <c r="E9775" s="23" t="s">
        <v>16067</v>
      </c>
      <c r="F9775" s="26" t="s">
        <v>16</v>
      </c>
      <c r="G9775" s="26" t="s">
        <v>14</v>
      </c>
      <c r="H9775" s="23">
        <v>0</v>
      </c>
      <c r="I9775" s="23"/>
      <c r="J9775" s="28">
        <v>0</v>
      </c>
    </row>
    <row r="9776" spans="1:10" x14ac:dyDescent="0.25">
      <c r="A9776" s="23" t="s">
        <v>17301</v>
      </c>
      <c r="B9776" s="23" t="s">
        <v>17302</v>
      </c>
      <c r="C9776" s="23" t="s">
        <v>32</v>
      </c>
      <c r="D9776" s="24">
        <v>45436.246782407405</v>
      </c>
      <c r="E9776" s="23" t="s">
        <v>16067</v>
      </c>
      <c r="F9776" s="26" t="s">
        <v>16</v>
      </c>
      <c r="G9776" s="26" t="s">
        <v>14</v>
      </c>
      <c r="H9776" s="23">
        <v>0</v>
      </c>
      <c r="I9776" s="23"/>
      <c r="J9776" s="28">
        <v>0</v>
      </c>
    </row>
    <row r="9777" spans="1:10" x14ac:dyDescent="0.25">
      <c r="A9777" s="23" t="s">
        <v>17303</v>
      </c>
      <c r="B9777" s="23" t="s">
        <v>17304</v>
      </c>
      <c r="C9777" s="23" t="s">
        <v>32</v>
      </c>
      <c r="D9777" s="24">
        <v>45436.25371527778</v>
      </c>
      <c r="E9777" s="23" t="s">
        <v>16067</v>
      </c>
      <c r="F9777" s="26" t="s">
        <v>16</v>
      </c>
      <c r="G9777" s="26" t="s">
        <v>14</v>
      </c>
      <c r="H9777" s="23">
        <v>0</v>
      </c>
      <c r="I9777" s="23"/>
      <c r="J9777" s="28">
        <v>0</v>
      </c>
    </row>
    <row r="9778" spans="1:10" x14ac:dyDescent="0.25">
      <c r="A9778" s="23" t="s">
        <v>17305</v>
      </c>
      <c r="B9778" s="23" t="s">
        <v>17306</v>
      </c>
      <c r="C9778" s="23" t="s">
        <v>32</v>
      </c>
      <c r="D9778" s="24">
        <v>45436.253738425927</v>
      </c>
      <c r="E9778" s="23" t="s">
        <v>16067</v>
      </c>
      <c r="F9778" s="26" t="s">
        <v>16</v>
      </c>
      <c r="G9778" s="26" t="s">
        <v>14</v>
      </c>
      <c r="H9778" s="23">
        <v>0</v>
      </c>
      <c r="I9778" s="23"/>
      <c r="J9778" s="28">
        <v>0</v>
      </c>
    </row>
    <row r="9779" spans="1:10" x14ac:dyDescent="0.25">
      <c r="A9779" s="23" t="s">
        <v>17307</v>
      </c>
      <c r="B9779" s="23" t="s">
        <v>17308</v>
      </c>
      <c r="C9779" s="23" t="s">
        <v>32</v>
      </c>
      <c r="D9779" s="24">
        <v>45436.274571759262</v>
      </c>
      <c r="E9779" s="23" t="s">
        <v>16067</v>
      </c>
      <c r="F9779" s="26" t="s">
        <v>16</v>
      </c>
      <c r="G9779" s="26" t="s">
        <v>14</v>
      </c>
      <c r="H9779" s="23">
        <v>0</v>
      </c>
      <c r="I9779" s="23"/>
      <c r="J9779" s="28">
        <v>0</v>
      </c>
    </row>
    <row r="9780" spans="1:10" x14ac:dyDescent="0.25">
      <c r="A9780" s="23" t="s">
        <v>17309</v>
      </c>
      <c r="B9780" s="23" t="s">
        <v>17310</v>
      </c>
      <c r="C9780" s="23" t="s">
        <v>34</v>
      </c>
      <c r="D9780" s="24">
        <v>45436.281724537039</v>
      </c>
      <c r="E9780" s="23" t="s">
        <v>16067</v>
      </c>
      <c r="F9780" s="26" t="s">
        <v>16</v>
      </c>
      <c r="G9780" s="26" t="s">
        <v>14</v>
      </c>
      <c r="H9780" s="23">
        <v>0</v>
      </c>
      <c r="I9780" s="23"/>
      <c r="J9780" s="28">
        <v>0</v>
      </c>
    </row>
    <row r="9781" spans="1:10" x14ac:dyDescent="0.25">
      <c r="A9781" s="23" t="s">
        <v>17311</v>
      </c>
      <c r="B9781" s="23" t="s">
        <v>17312</v>
      </c>
      <c r="C9781" s="23" t="s">
        <v>32</v>
      </c>
      <c r="D9781" s="24">
        <v>45436.291944444441</v>
      </c>
      <c r="E9781" s="23" t="s">
        <v>16067</v>
      </c>
      <c r="F9781" s="26" t="s">
        <v>16</v>
      </c>
      <c r="G9781" s="26" t="s">
        <v>14</v>
      </c>
      <c r="H9781" s="23">
        <v>0</v>
      </c>
      <c r="I9781" s="23"/>
      <c r="J9781" s="28">
        <v>0</v>
      </c>
    </row>
    <row r="9782" spans="1:10" x14ac:dyDescent="0.25">
      <c r="A9782" s="23" t="s">
        <v>17313</v>
      </c>
      <c r="B9782" s="23" t="s">
        <v>17314</v>
      </c>
      <c r="C9782" s="23" t="s">
        <v>32</v>
      </c>
      <c r="D9782" s="24">
        <v>45436.295393518521</v>
      </c>
      <c r="E9782" s="23" t="s">
        <v>16067</v>
      </c>
      <c r="F9782" s="26" t="s">
        <v>16</v>
      </c>
      <c r="G9782" s="26" t="s">
        <v>14</v>
      </c>
      <c r="H9782" s="23">
        <v>0</v>
      </c>
      <c r="I9782" s="23"/>
      <c r="J9782" s="28">
        <v>0</v>
      </c>
    </row>
    <row r="9783" spans="1:10" x14ac:dyDescent="0.25">
      <c r="A9783" s="23" t="s">
        <v>17315</v>
      </c>
      <c r="B9783" s="23" t="s">
        <v>17316</v>
      </c>
      <c r="C9783" s="23" t="s">
        <v>34</v>
      </c>
      <c r="D9783" s="24">
        <v>45436.302337962959</v>
      </c>
      <c r="E9783" s="23" t="s">
        <v>16067</v>
      </c>
      <c r="F9783" s="26" t="s">
        <v>16</v>
      </c>
      <c r="G9783" s="26" t="s">
        <v>14</v>
      </c>
      <c r="H9783" s="23">
        <v>0</v>
      </c>
      <c r="I9783" s="23"/>
      <c r="J9783" s="28">
        <v>0</v>
      </c>
    </row>
    <row r="9784" spans="1:10" x14ac:dyDescent="0.25">
      <c r="A9784" s="23" t="s">
        <v>17317</v>
      </c>
      <c r="B9784" s="23" t="s">
        <v>17318</v>
      </c>
      <c r="C9784" s="23" t="s">
        <v>32</v>
      </c>
      <c r="D9784" s="24">
        <v>45436.302349537036</v>
      </c>
      <c r="E9784" s="23" t="s">
        <v>16067</v>
      </c>
      <c r="F9784" s="26" t="s">
        <v>16</v>
      </c>
      <c r="G9784" s="26" t="s">
        <v>14</v>
      </c>
      <c r="H9784" s="23">
        <v>0</v>
      </c>
      <c r="I9784" s="23"/>
      <c r="J9784" s="28">
        <v>0</v>
      </c>
    </row>
    <row r="9785" spans="1:10" x14ac:dyDescent="0.25">
      <c r="A9785" s="23" t="s">
        <v>17315</v>
      </c>
      <c r="B9785" s="23" t="s">
        <v>17316</v>
      </c>
      <c r="C9785" s="23" t="s">
        <v>32</v>
      </c>
      <c r="D9785" s="24">
        <v>45436.323171296295</v>
      </c>
      <c r="E9785" s="23" t="s">
        <v>16067</v>
      </c>
      <c r="F9785" s="26" t="s">
        <v>16</v>
      </c>
      <c r="G9785" s="26" t="s">
        <v>14</v>
      </c>
      <c r="H9785" s="23">
        <v>0</v>
      </c>
      <c r="I9785" s="23"/>
      <c r="J9785" s="28">
        <v>0</v>
      </c>
    </row>
    <row r="9786" spans="1:10" x14ac:dyDescent="0.25">
      <c r="A9786" s="23" t="s">
        <v>17319</v>
      </c>
      <c r="B9786" s="23" t="s">
        <v>17320</v>
      </c>
      <c r="C9786" s="23" t="s">
        <v>34</v>
      </c>
      <c r="D9786" s="24">
        <v>45436.323206018518</v>
      </c>
      <c r="E9786" s="23" t="s">
        <v>16067</v>
      </c>
      <c r="F9786" s="26" t="s">
        <v>16</v>
      </c>
      <c r="G9786" s="26" t="s">
        <v>14</v>
      </c>
      <c r="H9786" s="23">
        <v>0</v>
      </c>
      <c r="I9786" s="23"/>
      <c r="J9786" s="28">
        <v>0</v>
      </c>
    </row>
    <row r="9787" spans="1:10" x14ac:dyDescent="0.25">
      <c r="A9787" s="23" t="s">
        <v>17321</v>
      </c>
      <c r="B9787" s="23" t="s">
        <v>17322</v>
      </c>
      <c r="C9787" s="23" t="s">
        <v>34</v>
      </c>
      <c r="D9787" s="24">
        <v>45436.323321759257</v>
      </c>
      <c r="E9787" s="23" t="s">
        <v>16067</v>
      </c>
      <c r="F9787" s="26" t="s">
        <v>16</v>
      </c>
      <c r="G9787" s="26" t="s">
        <v>14</v>
      </c>
      <c r="H9787" s="23">
        <v>0</v>
      </c>
      <c r="I9787" s="23"/>
      <c r="J9787" s="28">
        <v>0</v>
      </c>
    </row>
    <row r="9788" spans="1:10" x14ac:dyDescent="0.25">
      <c r="A9788" s="23" t="s">
        <v>6677</v>
      </c>
      <c r="B9788" s="23" t="s">
        <v>6678</v>
      </c>
      <c r="C9788" s="23" t="s">
        <v>34</v>
      </c>
      <c r="D9788" s="24">
        <v>45436.330138888887</v>
      </c>
      <c r="E9788" s="23" t="s">
        <v>16067</v>
      </c>
      <c r="F9788" s="26" t="s">
        <v>16</v>
      </c>
      <c r="G9788" s="26" t="s">
        <v>14</v>
      </c>
      <c r="H9788" s="23">
        <v>0</v>
      </c>
      <c r="I9788" s="23"/>
      <c r="J9788" s="28">
        <v>0</v>
      </c>
    </row>
    <row r="9789" spans="1:10" x14ac:dyDescent="0.25">
      <c r="A9789" s="23" t="s">
        <v>17323</v>
      </c>
      <c r="B9789" s="23" t="s">
        <v>17324</v>
      </c>
      <c r="C9789" s="23" t="s">
        <v>32</v>
      </c>
      <c r="D9789" s="24">
        <v>45436.350960648146</v>
      </c>
      <c r="E9789" s="23" t="s">
        <v>16067</v>
      </c>
      <c r="F9789" s="26" t="s">
        <v>16</v>
      </c>
      <c r="G9789" s="26" t="s">
        <v>14</v>
      </c>
      <c r="H9789" s="23">
        <v>0</v>
      </c>
      <c r="I9789" s="23"/>
      <c r="J9789" s="28">
        <v>0</v>
      </c>
    </row>
    <row r="9790" spans="1:10" x14ac:dyDescent="0.25">
      <c r="A9790" s="23" t="s">
        <v>17325</v>
      </c>
      <c r="B9790" s="23" t="s">
        <v>17326</v>
      </c>
      <c r="C9790" s="23" t="s">
        <v>32</v>
      </c>
      <c r="D9790" s="24">
        <v>45436.357905092591</v>
      </c>
      <c r="E9790" s="23" t="s">
        <v>16067</v>
      </c>
      <c r="F9790" s="26" t="s">
        <v>16</v>
      </c>
      <c r="G9790" s="26" t="s">
        <v>14</v>
      </c>
      <c r="H9790" s="23">
        <v>0</v>
      </c>
      <c r="I9790" s="23"/>
      <c r="J9790" s="28">
        <v>0</v>
      </c>
    </row>
    <row r="9791" spans="1:10" x14ac:dyDescent="0.25">
      <c r="A9791" s="23" t="s">
        <v>17327</v>
      </c>
      <c r="B9791" s="23" t="s">
        <v>17328</v>
      </c>
      <c r="C9791" s="23" t="s">
        <v>32</v>
      </c>
      <c r="D9791" s="24">
        <v>45436.371782407405</v>
      </c>
      <c r="E9791" s="23" t="s">
        <v>16067</v>
      </c>
      <c r="F9791" s="26" t="s">
        <v>16</v>
      </c>
      <c r="G9791" s="26" t="s">
        <v>14</v>
      </c>
      <c r="H9791" s="23">
        <v>0</v>
      </c>
      <c r="I9791" s="23"/>
      <c r="J9791" s="28">
        <v>0</v>
      </c>
    </row>
    <row r="9792" spans="1:10" x14ac:dyDescent="0.25">
      <c r="A9792" s="23" t="s">
        <v>17329</v>
      </c>
      <c r="B9792" s="23" t="s">
        <v>17330</v>
      </c>
      <c r="C9792" s="23" t="s">
        <v>32</v>
      </c>
      <c r="D9792" s="24">
        <v>45436.371793981481</v>
      </c>
      <c r="E9792" s="23" t="s">
        <v>16067</v>
      </c>
      <c r="F9792" s="26" t="s">
        <v>16</v>
      </c>
      <c r="G9792" s="26" t="s">
        <v>14</v>
      </c>
      <c r="H9792" s="23">
        <v>0</v>
      </c>
      <c r="I9792" s="23"/>
      <c r="J9792" s="28">
        <v>0</v>
      </c>
    </row>
    <row r="9793" spans="1:10" x14ac:dyDescent="0.25">
      <c r="A9793" s="23" t="s">
        <v>17331</v>
      </c>
      <c r="B9793" s="23" t="s">
        <v>17332</v>
      </c>
      <c r="C9793" s="23" t="s">
        <v>32</v>
      </c>
      <c r="D9793" s="24">
        <v>45436.371805555558</v>
      </c>
      <c r="E9793" s="23" t="s">
        <v>16067</v>
      </c>
      <c r="F9793" s="26" t="s">
        <v>16</v>
      </c>
      <c r="G9793" s="26" t="s">
        <v>14</v>
      </c>
      <c r="H9793" s="23">
        <v>0</v>
      </c>
      <c r="I9793" s="23"/>
      <c r="J9793" s="28">
        <v>0</v>
      </c>
    </row>
    <row r="9794" spans="1:10" x14ac:dyDescent="0.25">
      <c r="A9794" s="23" t="s">
        <v>17333</v>
      </c>
      <c r="B9794" s="23" t="s">
        <v>17334</v>
      </c>
      <c r="C9794" s="23" t="s">
        <v>32</v>
      </c>
      <c r="D9794" s="24">
        <v>45436.708958333336</v>
      </c>
      <c r="E9794" s="23" t="s">
        <v>16067</v>
      </c>
      <c r="F9794" s="26" t="s">
        <v>16</v>
      </c>
      <c r="G9794" s="26" t="s">
        <v>14</v>
      </c>
      <c r="H9794" s="23">
        <v>0</v>
      </c>
      <c r="I9794" s="23"/>
      <c r="J9794" s="28">
        <v>0</v>
      </c>
    </row>
    <row r="9795" spans="1:10" x14ac:dyDescent="0.25">
      <c r="A9795" s="23" t="s">
        <v>17335</v>
      </c>
      <c r="B9795" s="23" t="s">
        <v>17336</v>
      </c>
      <c r="C9795" s="23" t="s">
        <v>32</v>
      </c>
      <c r="D9795" s="24">
        <v>45437.038460648146</v>
      </c>
      <c r="E9795" s="23" t="s">
        <v>16067</v>
      </c>
      <c r="F9795" s="26" t="s">
        <v>16</v>
      </c>
      <c r="G9795" s="26" t="s">
        <v>14</v>
      </c>
      <c r="H9795" s="23">
        <v>0</v>
      </c>
      <c r="I9795" s="23"/>
      <c r="J9795" s="28">
        <v>0</v>
      </c>
    </row>
    <row r="9796" spans="1:10" x14ac:dyDescent="0.25">
      <c r="A9796" s="23" t="s">
        <v>17087</v>
      </c>
      <c r="B9796" s="23" t="s">
        <v>17088</v>
      </c>
      <c r="C9796" s="23" t="s">
        <v>34</v>
      </c>
      <c r="D9796" s="24">
        <v>45437.038495370369</v>
      </c>
      <c r="E9796" s="23" t="s">
        <v>16067</v>
      </c>
      <c r="F9796" s="26" t="s">
        <v>16</v>
      </c>
      <c r="G9796" s="26" t="s">
        <v>14</v>
      </c>
      <c r="H9796" s="23">
        <v>0</v>
      </c>
      <c r="I9796" s="23"/>
      <c r="J9796" s="28">
        <v>0</v>
      </c>
    </row>
    <row r="9797" spans="1:10" x14ac:dyDescent="0.25">
      <c r="A9797" s="23" t="s">
        <v>17337</v>
      </c>
      <c r="B9797" s="23" t="s">
        <v>17338</v>
      </c>
      <c r="C9797" s="23" t="s">
        <v>34</v>
      </c>
      <c r="D9797" s="24">
        <v>45437.038888888892</v>
      </c>
      <c r="E9797" s="23" t="s">
        <v>16067</v>
      </c>
      <c r="F9797" s="26" t="s">
        <v>16</v>
      </c>
      <c r="G9797" s="26" t="s">
        <v>14</v>
      </c>
      <c r="H9797" s="23">
        <v>0</v>
      </c>
      <c r="I9797" s="23"/>
      <c r="J9797" s="28">
        <v>0</v>
      </c>
    </row>
    <row r="9798" spans="1:10" x14ac:dyDescent="0.25">
      <c r="A9798" s="23" t="s">
        <v>17339</v>
      </c>
      <c r="B9798" s="23" t="s">
        <v>17340</v>
      </c>
      <c r="C9798" s="23" t="s">
        <v>32</v>
      </c>
      <c r="D9798" s="24">
        <v>45437.045416666668</v>
      </c>
      <c r="E9798" s="23" t="s">
        <v>16067</v>
      </c>
      <c r="F9798" s="26" t="s">
        <v>16</v>
      </c>
      <c r="G9798" s="26" t="s">
        <v>14</v>
      </c>
      <c r="H9798" s="23">
        <v>0</v>
      </c>
      <c r="I9798" s="23"/>
      <c r="J9798" s="28">
        <v>0</v>
      </c>
    </row>
    <row r="9799" spans="1:10" x14ac:dyDescent="0.25">
      <c r="A9799" s="23" t="s">
        <v>17341</v>
      </c>
      <c r="B9799" s="23" t="s">
        <v>17342</v>
      </c>
      <c r="C9799" s="23" t="s">
        <v>32</v>
      </c>
      <c r="D9799" s="24">
        <v>45437.052361111113</v>
      </c>
      <c r="E9799" s="23" t="s">
        <v>16067</v>
      </c>
      <c r="F9799" s="26" t="s">
        <v>16</v>
      </c>
      <c r="G9799" s="26" t="s">
        <v>14</v>
      </c>
      <c r="H9799" s="23">
        <v>0</v>
      </c>
      <c r="I9799" s="23"/>
      <c r="J9799" s="28">
        <v>0</v>
      </c>
    </row>
    <row r="9800" spans="1:10" x14ac:dyDescent="0.25">
      <c r="A9800" s="23" t="s">
        <v>17343</v>
      </c>
      <c r="B9800" s="23" t="s">
        <v>17344</v>
      </c>
      <c r="C9800" s="23" t="s">
        <v>32</v>
      </c>
      <c r="D9800" s="24">
        <v>45437.073206018518</v>
      </c>
      <c r="E9800" s="23" t="s">
        <v>16067</v>
      </c>
      <c r="F9800" s="26" t="s">
        <v>16</v>
      </c>
      <c r="G9800" s="26" t="s">
        <v>14</v>
      </c>
      <c r="H9800" s="23">
        <v>0</v>
      </c>
      <c r="I9800" s="23"/>
      <c r="J9800" s="28">
        <v>0</v>
      </c>
    </row>
    <row r="9801" spans="1:10" x14ac:dyDescent="0.25">
      <c r="A9801" s="23" t="s">
        <v>17345</v>
      </c>
      <c r="B9801" s="23" t="s">
        <v>17346</v>
      </c>
      <c r="C9801" s="23" t="s">
        <v>32</v>
      </c>
      <c r="D9801" s="24">
        <v>45437.073206018518</v>
      </c>
      <c r="E9801" s="23" t="s">
        <v>16067</v>
      </c>
      <c r="F9801" s="26" t="s">
        <v>16</v>
      </c>
      <c r="G9801" s="26" t="s">
        <v>14</v>
      </c>
      <c r="H9801" s="23">
        <v>0</v>
      </c>
      <c r="I9801" s="23"/>
      <c r="J9801" s="28">
        <v>0</v>
      </c>
    </row>
    <row r="9802" spans="1:10" x14ac:dyDescent="0.25">
      <c r="A9802" s="23" t="s">
        <v>17347</v>
      </c>
      <c r="B9802" s="23" t="s">
        <v>17348</v>
      </c>
      <c r="C9802" s="23" t="s">
        <v>32</v>
      </c>
      <c r="D9802" s="24">
        <v>45437.073217592595</v>
      </c>
      <c r="E9802" s="23" t="s">
        <v>16067</v>
      </c>
      <c r="F9802" s="26" t="s">
        <v>16</v>
      </c>
      <c r="G9802" s="26" t="s">
        <v>14</v>
      </c>
      <c r="H9802" s="23">
        <v>0</v>
      </c>
      <c r="I9802" s="23"/>
      <c r="J9802" s="28">
        <v>0</v>
      </c>
    </row>
    <row r="9803" spans="1:10" x14ac:dyDescent="0.25">
      <c r="A9803" s="23" t="s">
        <v>17349</v>
      </c>
      <c r="B9803" s="23" t="s">
        <v>17350</v>
      </c>
      <c r="C9803" s="23" t="s">
        <v>32</v>
      </c>
      <c r="D9803" s="24">
        <v>45437.073229166665</v>
      </c>
      <c r="E9803" s="23" t="s">
        <v>16067</v>
      </c>
      <c r="F9803" s="26" t="s">
        <v>16</v>
      </c>
      <c r="G9803" s="26" t="s">
        <v>14</v>
      </c>
      <c r="H9803" s="23">
        <v>0</v>
      </c>
      <c r="I9803" s="23"/>
      <c r="J9803" s="28">
        <v>0</v>
      </c>
    </row>
    <row r="9804" spans="1:10" x14ac:dyDescent="0.25">
      <c r="A9804" s="23" t="s">
        <v>17351</v>
      </c>
      <c r="B9804" s="23" t="s">
        <v>17352</v>
      </c>
      <c r="C9804" s="23" t="s">
        <v>34</v>
      </c>
      <c r="D9804" s="24">
        <v>45437.073298611111</v>
      </c>
      <c r="E9804" s="23" t="s">
        <v>16067</v>
      </c>
      <c r="F9804" s="26" t="s">
        <v>16</v>
      </c>
      <c r="G9804" s="26" t="s">
        <v>14</v>
      </c>
      <c r="H9804" s="23">
        <v>0</v>
      </c>
      <c r="I9804" s="23"/>
      <c r="J9804" s="28">
        <v>0</v>
      </c>
    </row>
    <row r="9805" spans="1:10" x14ac:dyDescent="0.25">
      <c r="A9805" s="23" t="s">
        <v>17353</v>
      </c>
      <c r="B9805" s="23" t="s">
        <v>17354</v>
      </c>
      <c r="C9805" s="23" t="s">
        <v>32</v>
      </c>
      <c r="D9805" s="24">
        <v>45437.135671296295</v>
      </c>
      <c r="E9805" s="23" t="s">
        <v>16067</v>
      </c>
      <c r="F9805" s="26" t="s">
        <v>16</v>
      </c>
      <c r="G9805" s="26" t="s">
        <v>14</v>
      </c>
      <c r="H9805" s="23">
        <v>0</v>
      </c>
      <c r="I9805" s="23"/>
      <c r="J9805" s="28">
        <v>0</v>
      </c>
    </row>
    <row r="9806" spans="1:10" x14ac:dyDescent="0.25">
      <c r="A9806" s="23" t="s">
        <v>17355</v>
      </c>
      <c r="B9806" s="23" t="s">
        <v>17356</v>
      </c>
      <c r="C9806" s="23" t="s">
        <v>32</v>
      </c>
      <c r="D9806" s="24">
        <v>45437.135682870372</v>
      </c>
      <c r="E9806" s="23" t="s">
        <v>16067</v>
      </c>
      <c r="F9806" s="26" t="s">
        <v>16</v>
      </c>
      <c r="G9806" s="26" t="s">
        <v>14</v>
      </c>
      <c r="H9806" s="23">
        <v>0</v>
      </c>
      <c r="I9806" s="23"/>
      <c r="J9806" s="28">
        <v>0</v>
      </c>
    </row>
    <row r="9807" spans="1:10" x14ac:dyDescent="0.25">
      <c r="A9807" s="23" t="s">
        <v>17357</v>
      </c>
      <c r="B9807" s="23" t="s">
        <v>17358</v>
      </c>
      <c r="C9807" s="23" t="s">
        <v>32</v>
      </c>
      <c r="D9807" s="24">
        <v>45437.135694444441</v>
      </c>
      <c r="E9807" s="23" t="s">
        <v>16067</v>
      </c>
      <c r="F9807" s="26" t="s">
        <v>16</v>
      </c>
      <c r="G9807" s="26" t="s">
        <v>14</v>
      </c>
      <c r="H9807" s="23">
        <v>0</v>
      </c>
      <c r="I9807" s="23"/>
      <c r="J9807" s="28">
        <v>0</v>
      </c>
    </row>
    <row r="9808" spans="1:10" x14ac:dyDescent="0.25">
      <c r="A9808" s="23" t="s">
        <v>17359</v>
      </c>
      <c r="B9808" s="23" t="s">
        <v>17360</v>
      </c>
      <c r="C9808" s="23" t="s">
        <v>32</v>
      </c>
      <c r="D9808" s="24">
        <v>45437.135694444441</v>
      </c>
      <c r="E9808" s="23" t="s">
        <v>16067</v>
      </c>
      <c r="F9808" s="26" t="s">
        <v>16</v>
      </c>
      <c r="G9808" s="26" t="s">
        <v>14</v>
      </c>
      <c r="H9808" s="23">
        <v>0</v>
      </c>
      <c r="I9808" s="23"/>
      <c r="J9808" s="28">
        <v>0</v>
      </c>
    </row>
    <row r="9809" spans="1:10" x14ac:dyDescent="0.25">
      <c r="A9809" s="23" t="s">
        <v>17361</v>
      </c>
      <c r="B9809" s="23" t="s">
        <v>17362</v>
      </c>
      <c r="C9809" s="23" t="s">
        <v>32</v>
      </c>
      <c r="D9809" s="24">
        <v>45437.135706018518</v>
      </c>
      <c r="E9809" s="23" t="s">
        <v>16067</v>
      </c>
      <c r="F9809" s="26" t="s">
        <v>16</v>
      </c>
      <c r="G9809" s="26" t="s">
        <v>14</v>
      </c>
      <c r="H9809" s="23">
        <v>0</v>
      </c>
      <c r="I9809" s="23"/>
      <c r="J9809" s="28">
        <v>0</v>
      </c>
    </row>
    <row r="9810" spans="1:10" x14ac:dyDescent="0.25">
      <c r="A9810" s="23" t="s">
        <v>17363</v>
      </c>
      <c r="B9810" s="23" t="s">
        <v>17364</v>
      </c>
      <c r="C9810" s="23" t="s">
        <v>32</v>
      </c>
      <c r="D9810" s="24">
        <v>45437.149571759262</v>
      </c>
      <c r="E9810" s="23" t="s">
        <v>16067</v>
      </c>
      <c r="F9810" s="26" t="s">
        <v>16</v>
      </c>
      <c r="G9810" s="26" t="s">
        <v>14</v>
      </c>
      <c r="H9810" s="23">
        <v>0</v>
      </c>
      <c r="I9810" s="23"/>
      <c r="J9810" s="28">
        <v>0</v>
      </c>
    </row>
    <row r="9811" spans="1:10" x14ac:dyDescent="0.25">
      <c r="A9811" s="23" t="s">
        <v>17365</v>
      </c>
      <c r="B9811" s="23" t="s">
        <v>17366</v>
      </c>
      <c r="C9811" s="23" t="s">
        <v>32</v>
      </c>
      <c r="D9811" s="24">
        <v>45437.149571759262</v>
      </c>
      <c r="E9811" s="23" t="s">
        <v>16067</v>
      </c>
      <c r="F9811" s="26" t="s">
        <v>16</v>
      </c>
      <c r="G9811" s="26" t="s">
        <v>14</v>
      </c>
      <c r="H9811" s="23">
        <v>0</v>
      </c>
      <c r="I9811" s="23"/>
      <c r="J9811" s="28">
        <v>0</v>
      </c>
    </row>
    <row r="9812" spans="1:10" x14ac:dyDescent="0.25">
      <c r="A9812" s="23" t="s">
        <v>17367</v>
      </c>
      <c r="B9812" s="23" t="s">
        <v>17368</v>
      </c>
      <c r="C9812" s="23" t="s">
        <v>32</v>
      </c>
      <c r="D9812" s="24">
        <v>45437.149594907409</v>
      </c>
      <c r="E9812" s="23" t="s">
        <v>16067</v>
      </c>
      <c r="F9812" s="26" t="s">
        <v>16</v>
      </c>
      <c r="G9812" s="26" t="s">
        <v>14</v>
      </c>
      <c r="H9812" s="23">
        <v>0</v>
      </c>
      <c r="I9812" s="23"/>
      <c r="J9812" s="28">
        <v>0</v>
      </c>
    </row>
    <row r="9813" spans="1:10" x14ac:dyDescent="0.25">
      <c r="A9813" s="23" t="s">
        <v>17369</v>
      </c>
      <c r="B9813" s="23" t="s">
        <v>17370</v>
      </c>
      <c r="C9813" s="23" t="s">
        <v>34</v>
      </c>
      <c r="D9813" s="24">
        <v>45437.156504629631</v>
      </c>
      <c r="E9813" s="23" t="s">
        <v>16067</v>
      </c>
      <c r="F9813" s="26" t="s">
        <v>16</v>
      </c>
      <c r="G9813" s="26" t="s">
        <v>14</v>
      </c>
      <c r="H9813" s="23">
        <v>0</v>
      </c>
      <c r="I9813" s="23"/>
      <c r="J9813" s="28">
        <v>0</v>
      </c>
    </row>
    <row r="9814" spans="1:10" x14ac:dyDescent="0.25">
      <c r="A9814" s="23" t="s">
        <v>17371</v>
      </c>
      <c r="B9814" s="23" t="s">
        <v>17372</v>
      </c>
      <c r="C9814" s="23" t="s">
        <v>32</v>
      </c>
      <c r="D9814" s="24">
        <v>45437.1565162037</v>
      </c>
      <c r="E9814" s="23" t="s">
        <v>16067</v>
      </c>
      <c r="F9814" s="26" t="s">
        <v>16</v>
      </c>
      <c r="G9814" s="26" t="s">
        <v>14</v>
      </c>
      <c r="H9814" s="23">
        <v>0</v>
      </c>
      <c r="I9814" s="23"/>
      <c r="J9814" s="28">
        <v>0</v>
      </c>
    </row>
    <row r="9815" spans="1:10" x14ac:dyDescent="0.25">
      <c r="A9815" s="23" t="s">
        <v>17373</v>
      </c>
      <c r="B9815" s="23" t="s">
        <v>17374</v>
      </c>
      <c r="C9815" s="23" t="s">
        <v>32</v>
      </c>
      <c r="D9815" s="24">
        <v>45437.156550925924</v>
      </c>
      <c r="E9815" s="23" t="s">
        <v>16067</v>
      </c>
      <c r="F9815" s="26" t="s">
        <v>16</v>
      </c>
      <c r="G9815" s="26" t="s">
        <v>14</v>
      </c>
      <c r="H9815" s="23">
        <v>0</v>
      </c>
      <c r="I9815" s="23"/>
      <c r="J9815" s="28">
        <v>0</v>
      </c>
    </row>
    <row r="9816" spans="1:10" x14ac:dyDescent="0.25">
      <c r="A9816" s="23" t="s">
        <v>17375</v>
      </c>
      <c r="B9816" s="23" t="s">
        <v>17376</v>
      </c>
      <c r="C9816" s="23" t="s">
        <v>34</v>
      </c>
      <c r="D9816" s="24">
        <v>45437.156666666669</v>
      </c>
      <c r="E9816" s="23" t="s">
        <v>16067</v>
      </c>
      <c r="F9816" s="26" t="s">
        <v>16</v>
      </c>
      <c r="G9816" s="26" t="s">
        <v>14</v>
      </c>
      <c r="H9816" s="23">
        <v>0</v>
      </c>
      <c r="I9816" s="23"/>
      <c r="J9816" s="28">
        <v>0</v>
      </c>
    </row>
    <row r="9817" spans="1:10" x14ac:dyDescent="0.25">
      <c r="A9817" s="23" t="s">
        <v>17377</v>
      </c>
      <c r="B9817" s="23" t="s">
        <v>17378</v>
      </c>
      <c r="C9817" s="23" t="s">
        <v>32</v>
      </c>
      <c r="D9817" s="24">
        <v>45437.163449074076</v>
      </c>
      <c r="E9817" s="23" t="s">
        <v>16067</v>
      </c>
      <c r="F9817" s="26" t="s">
        <v>16</v>
      </c>
      <c r="G9817" s="26" t="s">
        <v>14</v>
      </c>
      <c r="H9817" s="23">
        <v>0</v>
      </c>
      <c r="I9817" s="23"/>
      <c r="J9817" s="28">
        <v>0</v>
      </c>
    </row>
    <row r="9818" spans="1:10" x14ac:dyDescent="0.25">
      <c r="A9818" s="23" t="s">
        <v>17379</v>
      </c>
      <c r="B9818" s="23" t="s">
        <v>17380</v>
      </c>
      <c r="C9818" s="23" t="s">
        <v>32</v>
      </c>
      <c r="D9818" s="24">
        <v>45437.163495370369</v>
      </c>
      <c r="E9818" s="23" t="s">
        <v>16067</v>
      </c>
      <c r="F9818" s="26" t="s">
        <v>16</v>
      </c>
      <c r="G9818" s="26" t="s">
        <v>14</v>
      </c>
      <c r="H9818" s="23">
        <v>0</v>
      </c>
      <c r="I9818" s="23"/>
      <c r="J9818" s="28">
        <v>0</v>
      </c>
    </row>
    <row r="9819" spans="1:10" x14ac:dyDescent="0.25">
      <c r="A9819" s="23" t="s">
        <v>17111</v>
      </c>
      <c r="B9819" s="23" t="s">
        <v>17112</v>
      </c>
      <c r="C9819" s="23" t="s">
        <v>34</v>
      </c>
      <c r="D9819" s="24">
        <v>45437.163530092592</v>
      </c>
      <c r="E9819" s="23" t="s">
        <v>16067</v>
      </c>
      <c r="F9819" s="26" t="s">
        <v>16</v>
      </c>
      <c r="G9819" s="26" t="s">
        <v>14</v>
      </c>
      <c r="H9819" s="23">
        <v>0</v>
      </c>
      <c r="I9819" s="23"/>
      <c r="J9819" s="28">
        <v>0</v>
      </c>
    </row>
    <row r="9820" spans="1:10" x14ac:dyDescent="0.25">
      <c r="A9820" s="23" t="s">
        <v>17381</v>
      </c>
      <c r="B9820" s="23" t="s">
        <v>17382</v>
      </c>
      <c r="C9820" s="23" t="s">
        <v>32</v>
      </c>
      <c r="D9820" s="24">
        <v>45437.17046296296</v>
      </c>
      <c r="E9820" s="23" t="s">
        <v>16067</v>
      </c>
      <c r="F9820" s="26" t="s">
        <v>16</v>
      </c>
      <c r="G9820" s="26" t="s">
        <v>14</v>
      </c>
      <c r="H9820" s="23">
        <v>0</v>
      </c>
      <c r="I9820" s="23"/>
      <c r="J9820" s="28">
        <v>0</v>
      </c>
    </row>
    <row r="9821" spans="1:10" x14ac:dyDescent="0.25">
      <c r="A9821" s="23" t="s">
        <v>17383</v>
      </c>
      <c r="B9821" s="23" t="s">
        <v>17384</v>
      </c>
      <c r="C9821" s="23" t="s">
        <v>32</v>
      </c>
      <c r="D9821" s="24">
        <v>45437.184374999997</v>
      </c>
      <c r="E9821" s="23" t="s">
        <v>16067</v>
      </c>
      <c r="F9821" s="26" t="s">
        <v>16</v>
      </c>
      <c r="G9821" s="26" t="s">
        <v>14</v>
      </c>
      <c r="H9821" s="23">
        <v>0</v>
      </c>
      <c r="I9821" s="23"/>
      <c r="J9821" s="28">
        <v>0</v>
      </c>
    </row>
    <row r="9822" spans="1:10" x14ac:dyDescent="0.25">
      <c r="A9822" s="23" t="s">
        <v>17385</v>
      </c>
      <c r="B9822" s="23" t="s">
        <v>17386</v>
      </c>
      <c r="C9822" s="23" t="s">
        <v>32</v>
      </c>
      <c r="D9822" s="24">
        <v>45437.184374999997</v>
      </c>
      <c r="E9822" s="23" t="s">
        <v>16067</v>
      </c>
      <c r="F9822" s="26" t="s">
        <v>16</v>
      </c>
      <c r="G9822" s="26" t="s">
        <v>14</v>
      </c>
      <c r="H9822" s="23">
        <v>0</v>
      </c>
      <c r="I9822" s="23"/>
      <c r="J9822" s="28">
        <v>0</v>
      </c>
    </row>
    <row r="9823" spans="1:10" x14ac:dyDescent="0.25">
      <c r="A9823" s="23" t="s">
        <v>17387</v>
      </c>
      <c r="B9823" s="23" t="s">
        <v>17388</v>
      </c>
      <c r="C9823" s="23" t="s">
        <v>32</v>
      </c>
      <c r="D9823" s="24">
        <v>45437.184398148151</v>
      </c>
      <c r="E9823" s="23" t="s">
        <v>16067</v>
      </c>
      <c r="F9823" s="26" t="s">
        <v>16</v>
      </c>
      <c r="G9823" s="26" t="s">
        <v>14</v>
      </c>
      <c r="H9823" s="23">
        <v>0</v>
      </c>
      <c r="I9823" s="23"/>
      <c r="J9823" s="28">
        <v>0</v>
      </c>
    </row>
    <row r="9824" spans="1:10" x14ac:dyDescent="0.25">
      <c r="A9824" s="23" t="s">
        <v>17389</v>
      </c>
      <c r="B9824" s="23" t="s">
        <v>17390</v>
      </c>
      <c r="C9824" s="23" t="s">
        <v>32</v>
      </c>
      <c r="D9824" s="24">
        <v>45437.184421296297</v>
      </c>
      <c r="E9824" s="23" t="s">
        <v>16067</v>
      </c>
      <c r="F9824" s="26" t="s">
        <v>16</v>
      </c>
      <c r="G9824" s="26" t="s">
        <v>14</v>
      </c>
      <c r="H9824" s="23">
        <v>0</v>
      </c>
      <c r="I9824" s="23"/>
      <c r="J9824" s="28">
        <v>0</v>
      </c>
    </row>
    <row r="9825" spans="1:10" x14ac:dyDescent="0.25">
      <c r="A9825" s="23" t="s">
        <v>9046</v>
      </c>
      <c r="B9825" s="23" t="s">
        <v>9047</v>
      </c>
      <c r="C9825" s="23" t="s">
        <v>34</v>
      </c>
      <c r="D9825" s="24">
        <v>45437.184791666667</v>
      </c>
      <c r="E9825" s="23" t="s">
        <v>16067</v>
      </c>
      <c r="F9825" s="26" t="s">
        <v>16</v>
      </c>
      <c r="G9825" s="26" t="s">
        <v>14</v>
      </c>
      <c r="H9825" s="23">
        <v>0</v>
      </c>
      <c r="I9825" s="23"/>
      <c r="J9825" s="28">
        <v>0</v>
      </c>
    </row>
    <row r="9826" spans="1:10" x14ac:dyDescent="0.25">
      <c r="A9826" s="23" t="s">
        <v>17391</v>
      </c>
      <c r="B9826" s="23" t="s">
        <v>17392</v>
      </c>
      <c r="C9826" s="23" t="s">
        <v>34</v>
      </c>
      <c r="D9826" s="24">
        <v>45437.184837962966</v>
      </c>
      <c r="E9826" s="23" t="s">
        <v>16067</v>
      </c>
      <c r="F9826" s="26" t="s">
        <v>16</v>
      </c>
      <c r="G9826" s="26" t="s">
        <v>14</v>
      </c>
      <c r="H9826" s="23">
        <v>0</v>
      </c>
      <c r="I9826" s="23"/>
      <c r="J9826" s="28">
        <v>0</v>
      </c>
    </row>
    <row r="9827" spans="1:10" x14ac:dyDescent="0.25">
      <c r="A9827" s="23" t="s">
        <v>17393</v>
      </c>
      <c r="B9827" s="23" t="s">
        <v>17394</v>
      </c>
      <c r="C9827" s="23" t="s">
        <v>32</v>
      </c>
      <c r="D9827" s="24">
        <v>45437.19122685185</v>
      </c>
      <c r="E9827" s="23" t="s">
        <v>16067</v>
      </c>
      <c r="F9827" s="26" t="s">
        <v>16</v>
      </c>
      <c r="G9827" s="26" t="s">
        <v>14</v>
      </c>
      <c r="H9827" s="23">
        <v>0</v>
      </c>
      <c r="I9827" s="23"/>
      <c r="J9827" s="28">
        <v>0</v>
      </c>
    </row>
    <row r="9828" spans="1:10" x14ac:dyDescent="0.25">
      <c r="A9828" s="23" t="s">
        <v>6378</v>
      </c>
      <c r="B9828" s="23" t="s">
        <v>6379</v>
      </c>
      <c r="C9828" s="23" t="s">
        <v>34</v>
      </c>
      <c r="D9828" s="24">
        <v>45437.191261574073</v>
      </c>
      <c r="E9828" s="23" t="s">
        <v>16067</v>
      </c>
      <c r="F9828" s="26" t="s">
        <v>16</v>
      </c>
      <c r="G9828" s="26" t="s">
        <v>14</v>
      </c>
      <c r="H9828" s="23">
        <v>0</v>
      </c>
      <c r="I9828" s="23"/>
      <c r="J9828" s="28">
        <v>0</v>
      </c>
    </row>
    <row r="9829" spans="1:10" x14ac:dyDescent="0.25">
      <c r="A9829" s="23" t="s">
        <v>17395</v>
      </c>
      <c r="B9829" s="23" t="s">
        <v>17396</v>
      </c>
      <c r="C9829" s="23" t="s">
        <v>32</v>
      </c>
      <c r="D9829" s="24">
        <v>45437.198171296295</v>
      </c>
      <c r="E9829" s="23" t="s">
        <v>16067</v>
      </c>
      <c r="F9829" s="26" t="s">
        <v>16</v>
      </c>
      <c r="G9829" s="26" t="s">
        <v>14</v>
      </c>
      <c r="H9829" s="23">
        <v>0</v>
      </c>
      <c r="I9829" s="23"/>
      <c r="J9829" s="28">
        <v>0</v>
      </c>
    </row>
    <row r="9830" spans="1:10" x14ac:dyDescent="0.25">
      <c r="A9830" s="23" t="s">
        <v>17397</v>
      </c>
      <c r="B9830" s="23" t="s">
        <v>17398</v>
      </c>
      <c r="C9830" s="23" t="s">
        <v>32</v>
      </c>
      <c r="D9830" s="24">
        <v>45437.198171296295</v>
      </c>
      <c r="E9830" s="23" t="s">
        <v>16067</v>
      </c>
      <c r="F9830" s="26" t="s">
        <v>16</v>
      </c>
      <c r="G9830" s="26" t="s">
        <v>14</v>
      </c>
      <c r="H9830" s="23">
        <v>0</v>
      </c>
      <c r="I9830" s="23"/>
      <c r="J9830" s="28">
        <v>0</v>
      </c>
    </row>
    <row r="9831" spans="1:10" x14ac:dyDescent="0.25">
      <c r="A9831" s="23" t="s">
        <v>17399</v>
      </c>
      <c r="B9831" s="23" t="s">
        <v>17400</v>
      </c>
      <c r="C9831" s="23" t="s">
        <v>32</v>
      </c>
      <c r="D9831" s="24">
        <v>45437.33011574074</v>
      </c>
      <c r="E9831" s="23" t="s">
        <v>16067</v>
      </c>
      <c r="F9831" s="26" t="s">
        <v>16</v>
      </c>
      <c r="G9831" s="26" t="s">
        <v>14</v>
      </c>
      <c r="H9831" s="23">
        <v>0</v>
      </c>
      <c r="I9831" s="23"/>
      <c r="J9831" s="28">
        <v>0</v>
      </c>
    </row>
    <row r="9832" spans="1:10" x14ac:dyDescent="0.25">
      <c r="A9832" s="23" t="s">
        <v>17401</v>
      </c>
      <c r="B9832" s="23" t="s">
        <v>17402</v>
      </c>
      <c r="C9832" s="23" t="s">
        <v>34</v>
      </c>
      <c r="D9832" s="24">
        <v>45437.33011574074</v>
      </c>
      <c r="E9832" s="23" t="s">
        <v>16067</v>
      </c>
      <c r="F9832" s="26" t="s">
        <v>16</v>
      </c>
      <c r="G9832" s="26" t="s">
        <v>14</v>
      </c>
      <c r="H9832" s="23">
        <v>0</v>
      </c>
      <c r="I9832" s="23"/>
      <c r="J9832" s="28">
        <v>0</v>
      </c>
    </row>
    <row r="9833" spans="1:10" x14ac:dyDescent="0.25">
      <c r="A9833" s="23" t="s">
        <v>14092</v>
      </c>
      <c r="B9833" s="23" t="s">
        <v>14093</v>
      </c>
      <c r="C9833" s="23" t="s">
        <v>34</v>
      </c>
      <c r="D9833" s="24">
        <v>45437.330127314817</v>
      </c>
      <c r="E9833" s="23" t="s">
        <v>16067</v>
      </c>
      <c r="F9833" s="26" t="s">
        <v>16</v>
      </c>
      <c r="G9833" s="26" t="s">
        <v>14</v>
      </c>
      <c r="H9833" s="23">
        <v>0</v>
      </c>
      <c r="I9833" s="23"/>
      <c r="J9833" s="28">
        <v>0</v>
      </c>
    </row>
    <row r="9834" spans="1:10" x14ac:dyDescent="0.25">
      <c r="A9834" s="23" t="s">
        <v>17403</v>
      </c>
      <c r="B9834" s="23" t="s">
        <v>17404</v>
      </c>
      <c r="C9834" s="23" t="s">
        <v>32</v>
      </c>
      <c r="D9834" s="24">
        <v>45437.476666666669</v>
      </c>
      <c r="E9834" s="23" t="s">
        <v>16067</v>
      </c>
      <c r="F9834" s="26" t="s">
        <v>16</v>
      </c>
      <c r="G9834" s="26" t="s">
        <v>14</v>
      </c>
      <c r="H9834" s="23">
        <v>0</v>
      </c>
      <c r="I9834" s="23"/>
      <c r="J9834" s="28">
        <v>0</v>
      </c>
    </row>
    <row r="9835" spans="1:10" x14ac:dyDescent="0.25">
      <c r="A9835" s="23" t="s">
        <v>17405</v>
      </c>
      <c r="B9835" s="23" t="s">
        <v>17406</v>
      </c>
      <c r="C9835" s="23" t="s">
        <v>32</v>
      </c>
      <c r="D9835" s="24">
        <v>45438.01766203704</v>
      </c>
      <c r="E9835" s="23" t="s">
        <v>16067</v>
      </c>
      <c r="F9835" s="26" t="s">
        <v>16</v>
      </c>
      <c r="G9835" s="26" t="s">
        <v>14</v>
      </c>
      <c r="H9835" s="23">
        <v>0</v>
      </c>
      <c r="I9835" s="23"/>
      <c r="J9835" s="28">
        <v>0</v>
      </c>
    </row>
    <row r="9836" spans="1:10" x14ac:dyDescent="0.25">
      <c r="A9836" s="23" t="s">
        <v>17407</v>
      </c>
      <c r="B9836" s="23" t="s">
        <v>17408</v>
      </c>
      <c r="C9836" s="23" t="s">
        <v>32</v>
      </c>
      <c r="D9836" s="24">
        <v>45438.017696759256</v>
      </c>
      <c r="E9836" s="23" t="s">
        <v>16067</v>
      </c>
      <c r="F9836" s="26" t="s">
        <v>16</v>
      </c>
      <c r="G9836" s="26" t="s">
        <v>14</v>
      </c>
      <c r="H9836" s="23">
        <v>0</v>
      </c>
      <c r="I9836" s="23"/>
      <c r="J9836" s="28">
        <v>0</v>
      </c>
    </row>
    <row r="9837" spans="1:10" x14ac:dyDescent="0.25">
      <c r="A9837" s="23" t="s">
        <v>17409</v>
      </c>
      <c r="B9837" s="23" t="s">
        <v>17410</v>
      </c>
      <c r="C9837" s="23" t="s">
        <v>32</v>
      </c>
      <c r="D9837" s="24">
        <v>45438.017708333333</v>
      </c>
      <c r="E9837" s="23" t="s">
        <v>16067</v>
      </c>
      <c r="F9837" s="26" t="s">
        <v>16</v>
      </c>
      <c r="G9837" s="26" t="s">
        <v>14</v>
      </c>
      <c r="H9837" s="23">
        <v>0</v>
      </c>
      <c r="I9837" s="23"/>
      <c r="J9837" s="28">
        <v>0</v>
      </c>
    </row>
    <row r="9838" spans="1:10" x14ac:dyDescent="0.25">
      <c r="A9838" s="23" t="s">
        <v>17411</v>
      </c>
      <c r="B9838" s="23" t="s">
        <v>17412</v>
      </c>
      <c r="C9838" s="23" t="s">
        <v>32</v>
      </c>
      <c r="D9838" s="24">
        <v>45438.017708333333</v>
      </c>
      <c r="E9838" s="23" t="s">
        <v>16067</v>
      </c>
      <c r="F9838" s="26" t="s">
        <v>16</v>
      </c>
      <c r="G9838" s="26" t="s">
        <v>14</v>
      </c>
      <c r="H9838" s="23">
        <v>0</v>
      </c>
      <c r="I9838" s="23"/>
      <c r="J9838" s="28">
        <v>0</v>
      </c>
    </row>
    <row r="9839" spans="1:10" x14ac:dyDescent="0.25">
      <c r="A9839" s="23" t="s">
        <v>17289</v>
      </c>
      <c r="B9839" s="23" t="s">
        <v>17290</v>
      </c>
      <c r="C9839" s="23" t="s">
        <v>34</v>
      </c>
      <c r="D9839" s="24">
        <v>45438.01771990741</v>
      </c>
      <c r="E9839" s="23" t="s">
        <v>16067</v>
      </c>
      <c r="F9839" s="26" t="s">
        <v>16</v>
      </c>
      <c r="G9839" s="26" t="s">
        <v>14</v>
      </c>
      <c r="H9839" s="23">
        <v>0</v>
      </c>
      <c r="I9839" s="23"/>
      <c r="J9839" s="28">
        <v>0</v>
      </c>
    </row>
    <row r="9840" spans="1:10" x14ac:dyDescent="0.25">
      <c r="A9840" s="23" t="s">
        <v>17413</v>
      </c>
      <c r="B9840" s="23" t="s">
        <v>17414</v>
      </c>
      <c r="C9840" s="23" t="s">
        <v>34</v>
      </c>
      <c r="D9840" s="24">
        <v>45438.017766203702</v>
      </c>
      <c r="E9840" s="23" t="s">
        <v>16067</v>
      </c>
      <c r="F9840" s="26" t="s">
        <v>16</v>
      </c>
      <c r="G9840" s="26" t="s">
        <v>14</v>
      </c>
      <c r="H9840" s="23">
        <v>0</v>
      </c>
      <c r="I9840" s="23"/>
      <c r="J9840" s="28">
        <v>0</v>
      </c>
    </row>
    <row r="9841" spans="1:10" x14ac:dyDescent="0.25">
      <c r="A9841" s="23" t="s">
        <v>17407</v>
      </c>
      <c r="B9841" s="23" t="s">
        <v>17408</v>
      </c>
      <c r="C9841" s="23" t="s">
        <v>34</v>
      </c>
      <c r="D9841" s="24">
        <v>45438.024583333332</v>
      </c>
      <c r="E9841" s="23" t="s">
        <v>16067</v>
      </c>
      <c r="F9841" s="26" t="s">
        <v>16</v>
      </c>
      <c r="G9841" s="26" t="s">
        <v>14</v>
      </c>
      <c r="H9841" s="23">
        <v>0</v>
      </c>
      <c r="I9841" s="23"/>
      <c r="J9841" s="28">
        <v>0</v>
      </c>
    </row>
    <row r="9842" spans="1:10" x14ac:dyDescent="0.25">
      <c r="A9842" s="23" t="s">
        <v>17415</v>
      </c>
      <c r="B9842" s="23" t="s">
        <v>17416</v>
      </c>
      <c r="C9842" s="23" t="s">
        <v>32</v>
      </c>
      <c r="D9842" s="24">
        <v>45438.024583333332</v>
      </c>
      <c r="E9842" s="23" t="s">
        <v>16067</v>
      </c>
      <c r="F9842" s="26" t="s">
        <v>16</v>
      </c>
      <c r="G9842" s="26" t="s">
        <v>14</v>
      </c>
      <c r="H9842" s="23">
        <v>0</v>
      </c>
      <c r="I9842" s="23"/>
      <c r="J9842" s="28">
        <v>0</v>
      </c>
    </row>
    <row r="9843" spans="1:10" x14ac:dyDescent="0.25">
      <c r="A9843" s="23" t="s">
        <v>17417</v>
      </c>
      <c r="B9843" s="23" t="s">
        <v>17418</v>
      </c>
      <c r="C9843" s="23" t="s">
        <v>32</v>
      </c>
      <c r="D9843" s="24">
        <v>45438.024594907409</v>
      </c>
      <c r="E9843" s="23" t="s">
        <v>16067</v>
      </c>
      <c r="F9843" s="26" t="s">
        <v>16</v>
      </c>
      <c r="G9843" s="26" t="s">
        <v>14</v>
      </c>
      <c r="H9843" s="23">
        <v>0</v>
      </c>
      <c r="I9843" s="23"/>
      <c r="J9843" s="28">
        <v>0</v>
      </c>
    </row>
    <row r="9844" spans="1:10" x14ac:dyDescent="0.25">
      <c r="A9844" s="23" t="s">
        <v>17419</v>
      </c>
      <c r="B9844" s="23" t="s">
        <v>17420</v>
      </c>
      <c r="C9844" s="23" t="s">
        <v>32</v>
      </c>
      <c r="D9844" s="24">
        <v>45438.024606481478</v>
      </c>
      <c r="E9844" s="23" t="s">
        <v>16067</v>
      </c>
      <c r="F9844" s="26" t="s">
        <v>16</v>
      </c>
      <c r="G9844" s="26" t="s">
        <v>14</v>
      </c>
      <c r="H9844" s="23">
        <v>0</v>
      </c>
      <c r="I9844" s="23"/>
      <c r="J9844" s="28">
        <v>0</v>
      </c>
    </row>
    <row r="9845" spans="1:10" x14ac:dyDescent="0.25">
      <c r="A9845" s="23" t="s">
        <v>17421</v>
      </c>
      <c r="B9845" s="23" t="s">
        <v>17422</v>
      </c>
      <c r="C9845" s="23" t="s">
        <v>32</v>
      </c>
      <c r="D9845" s="24">
        <v>45438.024606481478</v>
      </c>
      <c r="E9845" s="23" t="s">
        <v>16067</v>
      </c>
      <c r="F9845" s="26" t="s">
        <v>16</v>
      </c>
      <c r="G9845" s="26" t="s">
        <v>14</v>
      </c>
      <c r="H9845" s="23">
        <v>0</v>
      </c>
      <c r="I9845" s="23"/>
      <c r="J9845" s="28">
        <v>0</v>
      </c>
    </row>
    <row r="9846" spans="1:10" x14ac:dyDescent="0.25">
      <c r="A9846" s="23" t="s">
        <v>3017</v>
      </c>
      <c r="B9846" s="23" t="s">
        <v>3018</v>
      </c>
      <c r="C9846" s="23" t="s">
        <v>34</v>
      </c>
      <c r="D9846" s="24">
        <v>45438.024675925924</v>
      </c>
      <c r="E9846" s="23" t="s">
        <v>16067</v>
      </c>
      <c r="F9846" s="26" t="s">
        <v>16</v>
      </c>
      <c r="G9846" s="26" t="s">
        <v>14</v>
      </c>
      <c r="H9846" s="23">
        <v>0</v>
      </c>
      <c r="I9846" s="23"/>
      <c r="J9846" s="28">
        <v>0</v>
      </c>
    </row>
    <row r="9847" spans="1:10" x14ac:dyDescent="0.25">
      <c r="A9847" s="23" t="s">
        <v>17423</v>
      </c>
      <c r="B9847" s="23" t="s">
        <v>17424</v>
      </c>
      <c r="C9847" s="23" t="s">
        <v>32</v>
      </c>
      <c r="D9847" s="24">
        <v>45438.031504629631</v>
      </c>
      <c r="E9847" s="23" t="s">
        <v>16067</v>
      </c>
      <c r="F9847" s="26" t="s">
        <v>16</v>
      </c>
      <c r="G9847" s="26" t="s">
        <v>14</v>
      </c>
      <c r="H9847" s="23">
        <v>0</v>
      </c>
      <c r="I9847" s="23"/>
      <c r="J9847" s="28">
        <v>0</v>
      </c>
    </row>
    <row r="9848" spans="1:10" x14ac:dyDescent="0.25">
      <c r="A9848" s="23" t="s">
        <v>17425</v>
      </c>
      <c r="B9848" s="23" t="s">
        <v>17426</v>
      </c>
      <c r="C9848" s="23" t="s">
        <v>32</v>
      </c>
      <c r="D9848" s="24">
        <v>45438.0315162037</v>
      </c>
      <c r="E9848" s="23" t="s">
        <v>16067</v>
      </c>
      <c r="F9848" s="26" t="s">
        <v>16</v>
      </c>
      <c r="G9848" s="26" t="s">
        <v>14</v>
      </c>
      <c r="H9848" s="23">
        <v>0</v>
      </c>
      <c r="I9848" s="23"/>
      <c r="J9848" s="28">
        <v>0</v>
      </c>
    </row>
    <row r="9849" spans="1:10" x14ac:dyDescent="0.25">
      <c r="A9849" s="23" t="s">
        <v>17427</v>
      </c>
      <c r="B9849" s="23" t="s">
        <v>17428</v>
      </c>
      <c r="C9849" s="23" t="s">
        <v>32</v>
      </c>
      <c r="D9849" s="24">
        <v>45438.031875000001</v>
      </c>
      <c r="E9849" s="23" t="s">
        <v>16067</v>
      </c>
      <c r="F9849" s="26" t="s">
        <v>16</v>
      </c>
      <c r="G9849" s="26" t="s">
        <v>14</v>
      </c>
      <c r="H9849" s="23">
        <v>0</v>
      </c>
      <c r="I9849" s="23"/>
      <c r="J9849" s="28">
        <v>0</v>
      </c>
    </row>
    <row r="9850" spans="1:10" x14ac:dyDescent="0.25">
      <c r="A9850" s="23" t="s">
        <v>17429</v>
      </c>
      <c r="B9850" s="23" t="s">
        <v>17430</v>
      </c>
      <c r="C9850" s="23" t="s">
        <v>32</v>
      </c>
      <c r="D9850" s="24">
        <v>45438.031886574077</v>
      </c>
      <c r="E9850" s="23" t="s">
        <v>16067</v>
      </c>
      <c r="F9850" s="26" t="s">
        <v>16</v>
      </c>
      <c r="G9850" s="26" t="s">
        <v>14</v>
      </c>
      <c r="H9850" s="23">
        <v>0</v>
      </c>
      <c r="I9850" s="23"/>
      <c r="J9850" s="28">
        <v>0</v>
      </c>
    </row>
    <row r="9851" spans="1:10" x14ac:dyDescent="0.25">
      <c r="A9851" s="23" t="s">
        <v>17431</v>
      </c>
      <c r="B9851" s="23" t="s">
        <v>17432</v>
      </c>
      <c r="C9851" s="23" t="s">
        <v>34</v>
      </c>
      <c r="D9851" s="24">
        <v>45438.031898148147</v>
      </c>
      <c r="E9851" s="23" t="s">
        <v>16067</v>
      </c>
      <c r="F9851" s="26" t="s">
        <v>16</v>
      </c>
      <c r="G9851" s="26" t="s">
        <v>14</v>
      </c>
      <c r="H9851" s="23">
        <v>0</v>
      </c>
      <c r="I9851" s="23"/>
      <c r="J9851" s="28">
        <v>0</v>
      </c>
    </row>
    <row r="9852" spans="1:10" x14ac:dyDescent="0.25">
      <c r="A9852" s="23" t="s">
        <v>6517</v>
      </c>
      <c r="B9852" s="23" t="s">
        <v>6518</v>
      </c>
      <c r="C9852" s="23" t="s">
        <v>34</v>
      </c>
      <c r="D9852" s="24">
        <v>45438.031909722224</v>
      </c>
      <c r="E9852" s="23" t="s">
        <v>16067</v>
      </c>
      <c r="F9852" s="26" t="s">
        <v>16</v>
      </c>
      <c r="G9852" s="26" t="s">
        <v>14</v>
      </c>
      <c r="H9852" s="23">
        <v>0</v>
      </c>
      <c r="I9852" s="23"/>
      <c r="J9852" s="28">
        <v>0</v>
      </c>
    </row>
    <row r="9853" spans="1:10" x14ac:dyDescent="0.25">
      <c r="A9853" s="23" t="s">
        <v>17433</v>
      </c>
      <c r="B9853" s="23" t="s">
        <v>17434</v>
      </c>
      <c r="C9853" s="23" t="s">
        <v>32</v>
      </c>
      <c r="D9853" s="24">
        <v>45438.045381944445</v>
      </c>
      <c r="E9853" s="23" t="s">
        <v>16067</v>
      </c>
      <c r="F9853" s="26" t="s">
        <v>16</v>
      </c>
      <c r="G9853" s="26" t="s">
        <v>14</v>
      </c>
      <c r="H9853" s="23">
        <v>0</v>
      </c>
      <c r="I9853" s="23"/>
      <c r="J9853" s="28">
        <v>0</v>
      </c>
    </row>
    <row r="9854" spans="1:10" x14ac:dyDescent="0.25">
      <c r="A9854" s="23" t="s">
        <v>17435</v>
      </c>
      <c r="B9854" s="23" t="s">
        <v>17436</v>
      </c>
      <c r="C9854" s="23" t="s">
        <v>32</v>
      </c>
      <c r="D9854" s="24">
        <v>45438.045393518521</v>
      </c>
      <c r="E9854" s="23" t="s">
        <v>16067</v>
      </c>
      <c r="F9854" s="26" t="s">
        <v>16</v>
      </c>
      <c r="G9854" s="26" t="s">
        <v>14</v>
      </c>
      <c r="H9854" s="23">
        <v>0</v>
      </c>
      <c r="I9854" s="23"/>
      <c r="J9854" s="28">
        <v>0</v>
      </c>
    </row>
    <row r="9855" spans="1:10" x14ac:dyDescent="0.25">
      <c r="A9855" s="23" t="s">
        <v>202</v>
      </c>
      <c r="B9855" s="23" t="s">
        <v>203</v>
      </c>
      <c r="C9855" s="23" t="s">
        <v>34</v>
      </c>
      <c r="D9855" s="24">
        <v>45438.045474537037</v>
      </c>
      <c r="E9855" s="23" t="s">
        <v>16067</v>
      </c>
      <c r="F9855" s="26" t="s">
        <v>16</v>
      </c>
      <c r="G9855" s="26" t="s">
        <v>14</v>
      </c>
      <c r="H9855" s="23">
        <v>0</v>
      </c>
      <c r="I9855" s="23"/>
      <c r="J9855" s="28">
        <v>0</v>
      </c>
    </row>
    <row r="9856" spans="1:10" x14ac:dyDescent="0.25">
      <c r="A9856" s="23" t="s">
        <v>17437</v>
      </c>
      <c r="B9856" s="23" t="s">
        <v>17438</v>
      </c>
      <c r="C9856" s="23" t="s">
        <v>32</v>
      </c>
      <c r="D9856" s="24">
        <v>45438.142638888887</v>
      </c>
      <c r="E9856" s="23" t="s">
        <v>16067</v>
      </c>
      <c r="F9856" s="26" t="s">
        <v>16</v>
      </c>
      <c r="G9856" s="26" t="s">
        <v>14</v>
      </c>
      <c r="H9856" s="23">
        <v>0</v>
      </c>
      <c r="I9856" s="23"/>
      <c r="J9856" s="28">
        <v>0</v>
      </c>
    </row>
    <row r="9857" spans="1:10" x14ac:dyDescent="0.25">
      <c r="A9857" s="23" t="s">
        <v>16568</v>
      </c>
      <c r="B9857" s="23" t="s">
        <v>16569</v>
      </c>
      <c r="C9857" s="23" t="s">
        <v>21</v>
      </c>
      <c r="D9857" s="24">
        <v>45438.820138888892</v>
      </c>
      <c r="E9857" s="23" t="s">
        <v>16067</v>
      </c>
      <c r="F9857" s="26" t="s">
        <v>19</v>
      </c>
      <c r="G9857" s="26" t="s">
        <v>13496</v>
      </c>
      <c r="H9857" s="23">
        <v>0</v>
      </c>
      <c r="I9857" s="23"/>
      <c r="J9857" s="28">
        <v>0</v>
      </c>
    </row>
    <row r="9858" spans="1:10" x14ac:dyDescent="0.25">
      <c r="A9858" s="23" t="s">
        <v>13464</v>
      </c>
      <c r="B9858" s="23" t="s">
        <v>13465</v>
      </c>
      <c r="C9858" s="23" t="s">
        <v>21</v>
      </c>
      <c r="D9858" s="24">
        <v>45439</v>
      </c>
      <c r="E9858" s="23" t="s">
        <v>16067</v>
      </c>
      <c r="F9858" s="26" t="s">
        <v>19</v>
      </c>
      <c r="G9858" s="26" t="s">
        <v>13496</v>
      </c>
      <c r="H9858" s="23">
        <v>0</v>
      </c>
      <c r="I9858" s="23"/>
      <c r="J9858" s="28">
        <v>25401.71</v>
      </c>
    </row>
    <row r="9859" spans="1:10" x14ac:dyDescent="0.25">
      <c r="A9859" s="23" t="s">
        <v>13467</v>
      </c>
      <c r="B9859" s="23" t="s">
        <v>13466</v>
      </c>
      <c r="C9859" s="23" t="s">
        <v>21</v>
      </c>
      <c r="D9859" s="24">
        <v>45439</v>
      </c>
      <c r="E9859" s="23" t="s">
        <v>16067</v>
      </c>
      <c r="F9859" s="26" t="s">
        <v>19</v>
      </c>
      <c r="G9859" s="26" t="s">
        <v>13496</v>
      </c>
      <c r="H9859" s="23">
        <v>0</v>
      </c>
      <c r="I9859" s="23"/>
      <c r="J9859" s="28">
        <v>1088.07</v>
      </c>
    </row>
    <row r="9860" spans="1:10" x14ac:dyDescent="0.25">
      <c r="A9860" s="23" t="s">
        <v>13490</v>
      </c>
      <c r="B9860" s="23" t="s">
        <v>13491</v>
      </c>
      <c r="C9860" s="23" t="s">
        <v>20</v>
      </c>
      <c r="D9860" s="24">
        <v>45439</v>
      </c>
      <c r="E9860" s="23" t="s">
        <v>16067</v>
      </c>
      <c r="F9860" s="26" t="s">
        <v>19</v>
      </c>
      <c r="G9860" s="26" t="s">
        <v>13496</v>
      </c>
      <c r="H9860" s="23">
        <v>0</v>
      </c>
      <c r="I9860" s="23"/>
      <c r="J9860" s="28">
        <v>47.88</v>
      </c>
    </row>
    <row r="9861" spans="1:10" x14ac:dyDescent="0.25">
      <c r="A9861" s="23" t="s">
        <v>17439</v>
      </c>
      <c r="B9861" s="23" t="s">
        <v>17440</v>
      </c>
      <c r="C9861" s="23" t="s">
        <v>32</v>
      </c>
      <c r="D9861" s="24">
        <v>45439.024594907409</v>
      </c>
      <c r="E9861" s="23" t="s">
        <v>16067</v>
      </c>
      <c r="F9861" s="26" t="s">
        <v>16</v>
      </c>
      <c r="G9861" s="26" t="s">
        <v>14</v>
      </c>
      <c r="H9861" s="23">
        <v>0</v>
      </c>
      <c r="I9861" s="23"/>
      <c r="J9861" s="28">
        <v>0</v>
      </c>
    </row>
    <row r="9862" spans="1:10" x14ac:dyDescent="0.25">
      <c r="A9862" s="23" t="s">
        <v>17441</v>
      </c>
      <c r="B9862" s="23" t="s">
        <v>17442</v>
      </c>
      <c r="C9862" s="23" t="s">
        <v>32</v>
      </c>
      <c r="D9862" s="24">
        <v>45439.024606481478</v>
      </c>
      <c r="E9862" s="23" t="s">
        <v>16067</v>
      </c>
      <c r="F9862" s="26" t="s">
        <v>16</v>
      </c>
      <c r="G9862" s="26" t="s">
        <v>14</v>
      </c>
      <c r="H9862" s="23">
        <v>0</v>
      </c>
      <c r="I9862" s="23"/>
      <c r="J9862" s="28">
        <v>0</v>
      </c>
    </row>
    <row r="9863" spans="1:10" x14ac:dyDescent="0.25">
      <c r="A9863" s="23" t="s">
        <v>17443</v>
      </c>
      <c r="B9863" s="23" t="s">
        <v>17444</v>
      </c>
      <c r="C9863" s="23" t="s">
        <v>32</v>
      </c>
      <c r="D9863" s="24">
        <v>45439.024618055555</v>
      </c>
      <c r="E9863" s="23" t="s">
        <v>16067</v>
      </c>
      <c r="F9863" s="26" t="s">
        <v>16</v>
      </c>
      <c r="G9863" s="26" t="s">
        <v>14</v>
      </c>
      <c r="H9863" s="23">
        <v>0</v>
      </c>
      <c r="I9863" s="23"/>
      <c r="J9863" s="28">
        <v>0</v>
      </c>
    </row>
    <row r="9864" spans="1:10" x14ac:dyDescent="0.25">
      <c r="A9864" s="23" t="s">
        <v>17445</v>
      </c>
      <c r="B9864" s="23" t="s">
        <v>17446</v>
      </c>
      <c r="C9864" s="23" t="s">
        <v>34</v>
      </c>
      <c r="D9864" s="24">
        <v>45439.024733796294</v>
      </c>
      <c r="E9864" s="23" t="s">
        <v>16067</v>
      </c>
      <c r="F9864" s="26" t="s">
        <v>16</v>
      </c>
      <c r="G9864" s="26" t="s">
        <v>14</v>
      </c>
      <c r="H9864" s="23">
        <v>0</v>
      </c>
      <c r="I9864" s="23"/>
      <c r="J9864" s="28">
        <v>0</v>
      </c>
    </row>
    <row r="9865" spans="1:10" x14ac:dyDescent="0.25">
      <c r="A9865" s="23" t="s">
        <v>8534</v>
      </c>
      <c r="B9865" s="23" t="s">
        <v>8535</v>
      </c>
      <c r="C9865" s="23" t="s">
        <v>34</v>
      </c>
      <c r="D9865" s="24">
        <v>45439.024745370371</v>
      </c>
      <c r="E9865" s="23" t="s">
        <v>16067</v>
      </c>
      <c r="F9865" s="26" t="s">
        <v>16</v>
      </c>
      <c r="G9865" s="26" t="s">
        <v>14</v>
      </c>
      <c r="H9865" s="23">
        <v>0</v>
      </c>
      <c r="I9865" s="23"/>
      <c r="J9865" s="28">
        <v>0</v>
      </c>
    </row>
    <row r="9866" spans="1:10" x14ac:dyDescent="0.25">
      <c r="A9866" s="23" t="s">
        <v>17447</v>
      </c>
      <c r="B9866" s="23" t="s">
        <v>17448</v>
      </c>
      <c r="C9866" s="23" t="s">
        <v>32</v>
      </c>
      <c r="D9866" s="24">
        <v>45439.0315162037</v>
      </c>
      <c r="E9866" s="23" t="s">
        <v>16067</v>
      </c>
      <c r="F9866" s="26" t="s">
        <v>16</v>
      </c>
      <c r="G9866" s="26" t="s">
        <v>14</v>
      </c>
      <c r="H9866" s="23">
        <v>0</v>
      </c>
      <c r="I9866" s="23"/>
      <c r="J9866" s="28">
        <v>0</v>
      </c>
    </row>
    <row r="9867" spans="1:10" x14ac:dyDescent="0.25">
      <c r="A9867" s="23" t="s">
        <v>17449</v>
      </c>
      <c r="B9867" s="23" t="s">
        <v>17450</v>
      </c>
      <c r="C9867" s="23" t="s">
        <v>32</v>
      </c>
      <c r="D9867" s="24">
        <v>45439.031527777777</v>
      </c>
      <c r="E9867" s="23" t="s">
        <v>16067</v>
      </c>
      <c r="F9867" s="26" t="s">
        <v>16</v>
      </c>
      <c r="G9867" s="26" t="s">
        <v>14</v>
      </c>
      <c r="H9867" s="23">
        <v>0</v>
      </c>
      <c r="I9867" s="23"/>
      <c r="J9867" s="28">
        <v>0</v>
      </c>
    </row>
    <row r="9868" spans="1:10" x14ac:dyDescent="0.25">
      <c r="A9868" s="23" t="s">
        <v>17451</v>
      </c>
      <c r="B9868" s="23" t="s">
        <v>17452</v>
      </c>
      <c r="C9868" s="23" t="s">
        <v>32</v>
      </c>
      <c r="D9868" s="24">
        <v>45439.031539351854</v>
      </c>
      <c r="E9868" s="23" t="s">
        <v>16067</v>
      </c>
      <c r="F9868" s="26" t="s">
        <v>16</v>
      </c>
      <c r="G9868" s="26" t="s">
        <v>14</v>
      </c>
      <c r="H9868" s="23">
        <v>0</v>
      </c>
      <c r="I9868" s="23"/>
      <c r="J9868" s="28">
        <v>0</v>
      </c>
    </row>
    <row r="9869" spans="1:10" x14ac:dyDescent="0.25">
      <c r="A9869" s="23" t="s">
        <v>17453</v>
      </c>
      <c r="B9869" s="23" t="s">
        <v>17454</v>
      </c>
      <c r="C9869" s="23" t="s">
        <v>32</v>
      </c>
      <c r="D9869" s="24">
        <v>45439.031539351854</v>
      </c>
      <c r="E9869" s="23" t="s">
        <v>16067</v>
      </c>
      <c r="F9869" s="26" t="s">
        <v>16</v>
      </c>
      <c r="G9869" s="26" t="s">
        <v>14</v>
      </c>
      <c r="H9869" s="23">
        <v>0</v>
      </c>
      <c r="I9869" s="23"/>
      <c r="J9869" s="28">
        <v>0</v>
      </c>
    </row>
    <row r="9870" spans="1:10" x14ac:dyDescent="0.25">
      <c r="A9870" s="23" t="s">
        <v>17455</v>
      </c>
      <c r="B9870" s="23" t="s">
        <v>17456</v>
      </c>
      <c r="C9870" s="23" t="s">
        <v>32</v>
      </c>
      <c r="D9870" s="24">
        <v>45439.0315625</v>
      </c>
      <c r="E9870" s="23" t="s">
        <v>16067</v>
      </c>
      <c r="F9870" s="26" t="s">
        <v>16</v>
      </c>
      <c r="G9870" s="26" t="s">
        <v>14</v>
      </c>
      <c r="H9870" s="23">
        <v>0</v>
      </c>
      <c r="I9870" s="23"/>
      <c r="J9870" s="28">
        <v>0</v>
      </c>
    </row>
    <row r="9871" spans="1:10" x14ac:dyDescent="0.25">
      <c r="A9871" s="23" t="s">
        <v>17457</v>
      </c>
      <c r="B9871" s="23" t="s">
        <v>17458</v>
      </c>
      <c r="C9871" s="23" t="s">
        <v>32</v>
      </c>
      <c r="D9871" s="24">
        <v>45439.0315625</v>
      </c>
      <c r="E9871" s="23" t="s">
        <v>16067</v>
      </c>
      <c r="F9871" s="26" t="s">
        <v>16</v>
      </c>
      <c r="G9871" s="26" t="s">
        <v>14</v>
      </c>
      <c r="H9871" s="23">
        <v>0</v>
      </c>
      <c r="I9871" s="23"/>
      <c r="J9871" s="28">
        <v>0</v>
      </c>
    </row>
    <row r="9872" spans="1:10" x14ac:dyDescent="0.25">
      <c r="A9872" s="23" t="s">
        <v>16213</v>
      </c>
      <c r="B9872" s="23" t="s">
        <v>16214</v>
      </c>
      <c r="C9872" s="23" t="s">
        <v>34</v>
      </c>
      <c r="D9872" s="24">
        <v>45439.031574074077</v>
      </c>
      <c r="E9872" s="23" t="s">
        <v>16067</v>
      </c>
      <c r="F9872" s="26" t="s">
        <v>16</v>
      </c>
      <c r="G9872" s="26" t="s">
        <v>14</v>
      </c>
      <c r="H9872" s="23">
        <v>0</v>
      </c>
      <c r="I9872" s="23"/>
      <c r="J9872" s="28">
        <v>0</v>
      </c>
    </row>
    <row r="9873" spans="1:10" x14ac:dyDescent="0.25">
      <c r="A9873" s="23" t="s">
        <v>17459</v>
      </c>
      <c r="B9873" s="23" t="s">
        <v>17460</v>
      </c>
      <c r="C9873" s="23" t="s">
        <v>34</v>
      </c>
      <c r="D9873" s="24">
        <v>45439.031956018516</v>
      </c>
      <c r="E9873" s="23" t="s">
        <v>16067</v>
      </c>
      <c r="F9873" s="26" t="s">
        <v>16</v>
      </c>
      <c r="G9873" s="26" t="s">
        <v>14</v>
      </c>
      <c r="H9873" s="23">
        <v>0</v>
      </c>
      <c r="I9873" s="23"/>
      <c r="J9873" s="28">
        <v>0</v>
      </c>
    </row>
    <row r="9874" spans="1:10" x14ac:dyDescent="0.25">
      <c r="A9874" s="23" t="s">
        <v>17461</v>
      </c>
      <c r="B9874" s="23" t="s">
        <v>17462</v>
      </c>
      <c r="C9874" s="23" t="s">
        <v>32</v>
      </c>
      <c r="D9874" s="24">
        <v>45439.038460648146</v>
      </c>
      <c r="E9874" s="23" t="s">
        <v>16067</v>
      </c>
      <c r="F9874" s="26" t="s">
        <v>16</v>
      </c>
      <c r="G9874" s="26" t="s">
        <v>14</v>
      </c>
      <c r="H9874" s="23">
        <v>0</v>
      </c>
      <c r="I9874" s="23"/>
      <c r="J9874" s="28">
        <v>0</v>
      </c>
    </row>
    <row r="9875" spans="1:10" x14ac:dyDescent="0.25">
      <c r="A9875" s="23" t="s">
        <v>17463</v>
      </c>
      <c r="B9875" s="23" t="s">
        <v>17464</v>
      </c>
      <c r="C9875" s="23" t="s">
        <v>32</v>
      </c>
      <c r="D9875" s="24">
        <v>45439.316250000003</v>
      </c>
      <c r="E9875" s="23" t="s">
        <v>16067</v>
      </c>
      <c r="F9875" s="26" t="s">
        <v>16</v>
      </c>
      <c r="G9875" s="26" t="s">
        <v>14</v>
      </c>
      <c r="H9875" s="23">
        <v>0</v>
      </c>
      <c r="I9875" s="23"/>
      <c r="J9875" s="28">
        <v>0</v>
      </c>
    </row>
    <row r="9876" spans="1:10" x14ac:dyDescent="0.25">
      <c r="A9876" s="23" t="s">
        <v>15790</v>
      </c>
      <c r="B9876" s="23" t="s">
        <v>15791</v>
      </c>
      <c r="C9876" s="23" t="s">
        <v>21</v>
      </c>
      <c r="D9876" s="24">
        <v>45439.359942129631</v>
      </c>
      <c r="E9876" s="23" t="s">
        <v>16067</v>
      </c>
      <c r="F9876" s="26" t="s">
        <v>19</v>
      </c>
      <c r="G9876" s="26" t="s">
        <v>13496</v>
      </c>
      <c r="H9876" s="23">
        <v>0</v>
      </c>
      <c r="I9876" s="23"/>
      <c r="J9876" s="28">
        <v>20</v>
      </c>
    </row>
    <row r="9877" spans="1:10" x14ac:dyDescent="0.25">
      <c r="A9877" s="23" t="s">
        <v>15790</v>
      </c>
      <c r="B9877" s="23" t="s">
        <v>15791</v>
      </c>
      <c r="C9877" s="23" t="s">
        <v>21</v>
      </c>
      <c r="D9877" s="24">
        <v>45439.362581018519</v>
      </c>
      <c r="E9877" s="23" t="s">
        <v>16067</v>
      </c>
      <c r="F9877" s="26" t="s">
        <v>19</v>
      </c>
      <c r="G9877" s="26" t="s">
        <v>13496</v>
      </c>
      <c r="H9877" s="23">
        <v>0</v>
      </c>
      <c r="I9877" s="23"/>
      <c r="J9877" s="28">
        <v>10</v>
      </c>
    </row>
    <row r="9878" spans="1:10" x14ac:dyDescent="0.25">
      <c r="A9878" s="23" t="s">
        <v>15790</v>
      </c>
      <c r="B9878" s="23" t="s">
        <v>15791</v>
      </c>
      <c r="C9878" s="23" t="s">
        <v>21</v>
      </c>
      <c r="D9878" s="24">
        <v>45439.3671412037</v>
      </c>
      <c r="E9878" s="23" t="s">
        <v>16067</v>
      </c>
      <c r="F9878" s="26" t="s">
        <v>19</v>
      </c>
      <c r="G9878" s="26" t="s">
        <v>13496</v>
      </c>
      <c r="H9878" s="23">
        <v>0</v>
      </c>
      <c r="I9878" s="23"/>
      <c r="J9878" s="28">
        <v>25</v>
      </c>
    </row>
    <row r="9879" spans="1:10" x14ac:dyDescent="0.25">
      <c r="A9879" s="23" t="s">
        <v>15790</v>
      </c>
      <c r="B9879" s="23" t="s">
        <v>15791</v>
      </c>
      <c r="C9879" s="23" t="s">
        <v>21</v>
      </c>
      <c r="D9879" s="24">
        <v>45439.369699074072</v>
      </c>
      <c r="E9879" s="23" t="s">
        <v>16067</v>
      </c>
      <c r="F9879" s="26" t="s">
        <v>19</v>
      </c>
      <c r="G9879" s="26" t="s">
        <v>13496</v>
      </c>
      <c r="H9879" s="23">
        <v>0</v>
      </c>
      <c r="I9879" s="23"/>
      <c r="J9879" s="28">
        <v>15</v>
      </c>
    </row>
    <row r="9880" spans="1:10" x14ac:dyDescent="0.25">
      <c r="A9880" s="23" t="s">
        <v>15790</v>
      </c>
      <c r="B9880" s="23" t="s">
        <v>15791</v>
      </c>
      <c r="C9880" s="23" t="s">
        <v>21</v>
      </c>
      <c r="D9880" s="24">
        <v>45439.378379629627</v>
      </c>
      <c r="E9880" s="23" t="s">
        <v>16067</v>
      </c>
      <c r="F9880" s="26" t="s">
        <v>19</v>
      </c>
      <c r="G9880" s="26" t="s">
        <v>13496</v>
      </c>
      <c r="H9880" s="23">
        <v>0</v>
      </c>
      <c r="I9880" s="23"/>
      <c r="J9880" s="28">
        <v>12.5</v>
      </c>
    </row>
    <row r="9881" spans="1:10" x14ac:dyDescent="0.25">
      <c r="A9881" s="23" t="s">
        <v>15790</v>
      </c>
      <c r="B9881" s="23" t="s">
        <v>15791</v>
      </c>
      <c r="C9881" s="23" t="s">
        <v>21</v>
      </c>
      <c r="D9881" s="24">
        <v>45439.382615740738</v>
      </c>
      <c r="E9881" s="23" t="s">
        <v>16067</v>
      </c>
      <c r="F9881" s="26" t="s">
        <v>19</v>
      </c>
      <c r="G9881" s="26" t="s">
        <v>13496</v>
      </c>
      <c r="H9881" s="23">
        <v>0</v>
      </c>
      <c r="I9881" s="23"/>
      <c r="J9881" s="28">
        <v>10</v>
      </c>
    </row>
    <row r="9882" spans="1:10" x14ac:dyDescent="0.25">
      <c r="A9882" s="23" t="s">
        <v>15790</v>
      </c>
      <c r="B9882" s="23" t="s">
        <v>15791</v>
      </c>
      <c r="C9882" s="23" t="s">
        <v>21</v>
      </c>
      <c r="D9882" s="24">
        <v>45439.389467592591</v>
      </c>
      <c r="E9882" s="23" t="s">
        <v>16067</v>
      </c>
      <c r="F9882" s="26" t="s">
        <v>19</v>
      </c>
      <c r="G9882" s="26" t="s">
        <v>13496</v>
      </c>
      <c r="H9882" s="23">
        <v>0</v>
      </c>
      <c r="I9882" s="23"/>
      <c r="J9882" s="28">
        <v>30</v>
      </c>
    </row>
    <row r="9883" spans="1:10" x14ac:dyDescent="0.25">
      <c r="A9883" s="23" t="s">
        <v>15790</v>
      </c>
      <c r="B9883" s="23" t="s">
        <v>15791</v>
      </c>
      <c r="C9883" s="23" t="s">
        <v>21</v>
      </c>
      <c r="D9883" s="24">
        <v>45439.398495370369</v>
      </c>
      <c r="E9883" s="23" t="s">
        <v>16067</v>
      </c>
      <c r="F9883" s="26" t="s">
        <v>19</v>
      </c>
      <c r="G9883" s="26" t="s">
        <v>13496</v>
      </c>
      <c r="H9883" s="23">
        <v>0</v>
      </c>
      <c r="I9883" s="23"/>
      <c r="J9883" s="28">
        <v>30</v>
      </c>
    </row>
    <row r="9884" spans="1:10" x14ac:dyDescent="0.25">
      <c r="A9884" s="23" t="s">
        <v>15790</v>
      </c>
      <c r="B9884" s="23" t="s">
        <v>15791</v>
      </c>
      <c r="C9884" s="23" t="s">
        <v>21</v>
      </c>
      <c r="D9884" s="24">
        <v>45439.402638888889</v>
      </c>
      <c r="E9884" s="23" t="s">
        <v>16067</v>
      </c>
      <c r="F9884" s="26" t="s">
        <v>19</v>
      </c>
      <c r="G9884" s="26" t="s">
        <v>13496</v>
      </c>
      <c r="H9884" s="23">
        <v>0</v>
      </c>
      <c r="I9884" s="23"/>
      <c r="J9884" s="28">
        <v>30</v>
      </c>
    </row>
    <row r="9885" spans="1:10" x14ac:dyDescent="0.25">
      <c r="A9885" s="23" t="s">
        <v>15790</v>
      </c>
      <c r="B9885" s="23" t="s">
        <v>15791</v>
      </c>
      <c r="C9885" s="23" t="s">
        <v>21</v>
      </c>
      <c r="D9885" s="24">
        <v>45439.408379629633</v>
      </c>
      <c r="E9885" s="23" t="s">
        <v>16067</v>
      </c>
      <c r="F9885" s="26" t="s">
        <v>19</v>
      </c>
      <c r="G9885" s="26" t="s">
        <v>13496</v>
      </c>
      <c r="H9885" s="23">
        <v>0</v>
      </c>
      <c r="I9885" s="23"/>
      <c r="J9885" s="28">
        <v>10</v>
      </c>
    </row>
    <row r="9886" spans="1:10" x14ac:dyDescent="0.25">
      <c r="A9886" s="23" t="s">
        <v>15790</v>
      </c>
      <c r="B9886" s="23" t="s">
        <v>15791</v>
      </c>
      <c r="C9886" s="23" t="s">
        <v>21</v>
      </c>
      <c r="D9886" s="24">
        <v>45439.415925925925</v>
      </c>
      <c r="E9886" s="23" t="s">
        <v>16067</v>
      </c>
      <c r="F9886" s="26" t="s">
        <v>19</v>
      </c>
      <c r="G9886" s="26" t="s">
        <v>13496</v>
      </c>
      <c r="H9886" s="23">
        <v>0</v>
      </c>
      <c r="I9886" s="23"/>
      <c r="J9886" s="28">
        <v>15</v>
      </c>
    </row>
    <row r="9887" spans="1:10" x14ac:dyDescent="0.25">
      <c r="A9887" s="23" t="s">
        <v>15790</v>
      </c>
      <c r="B9887" s="23" t="s">
        <v>15791</v>
      </c>
      <c r="C9887" s="23" t="s">
        <v>21</v>
      </c>
      <c r="D9887" s="24">
        <v>45439.420104166667</v>
      </c>
      <c r="E9887" s="23" t="s">
        <v>16067</v>
      </c>
      <c r="F9887" s="26" t="s">
        <v>19</v>
      </c>
      <c r="G9887" s="26" t="s">
        <v>13496</v>
      </c>
      <c r="H9887" s="23">
        <v>0</v>
      </c>
      <c r="I9887" s="23"/>
      <c r="J9887" s="28">
        <v>7.5</v>
      </c>
    </row>
    <row r="9888" spans="1:10" x14ac:dyDescent="0.25">
      <c r="A9888" s="23" t="s">
        <v>15790</v>
      </c>
      <c r="B9888" s="23" t="s">
        <v>15791</v>
      </c>
      <c r="C9888" s="23" t="s">
        <v>21</v>
      </c>
      <c r="D9888" s="24">
        <v>45439.425347222219</v>
      </c>
      <c r="E9888" s="23" t="s">
        <v>16067</v>
      </c>
      <c r="F9888" s="26" t="s">
        <v>19</v>
      </c>
      <c r="G9888" s="26" t="s">
        <v>13496</v>
      </c>
      <c r="H9888" s="23">
        <v>0</v>
      </c>
      <c r="I9888" s="23"/>
      <c r="J9888" s="28">
        <v>20</v>
      </c>
    </row>
    <row r="9889" spans="1:10" x14ac:dyDescent="0.25">
      <c r="A9889" s="23" t="s">
        <v>13467</v>
      </c>
      <c r="B9889" s="23" t="s">
        <v>13466</v>
      </c>
      <c r="C9889" s="23" t="s">
        <v>21</v>
      </c>
      <c r="D9889" s="24">
        <v>45440</v>
      </c>
      <c r="E9889" s="23" t="s">
        <v>16067</v>
      </c>
      <c r="F9889" s="26" t="s">
        <v>19</v>
      </c>
      <c r="G9889" s="26" t="s">
        <v>13496</v>
      </c>
      <c r="H9889" s="23">
        <v>0</v>
      </c>
      <c r="I9889" s="23"/>
      <c r="J9889" s="28">
        <v>1842.52</v>
      </c>
    </row>
    <row r="9890" spans="1:10" x14ac:dyDescent="0.25">
      <c r="A9890" s="23" t="s">
        <v>17465</v>
      </c>
      <c r="B9890" s="23" t="s">
        <v>17466</v>
      </c>
      <c r="C9890" s="23" t="s">
        <v>32</v>
      </c>
      <c r="D9890" s="24">
        <v>45440.024560185186</v>
      </c>
      <c r="E9890" s="23" t="s">
        <v>16067</v>
      </c>
      <c r="F9890" s="26" t="s">
        <v>16</v>
      </c>
      <c r="G9890" s="26" t="s">
        <v>14</v>
      </c>
      <c r="H9890" s="23">
        <v>0</v>
      </c>
      <c r="I9890" s="23"/>
      <c r="J9890" s="28">
        <v>0</v>
      </c>
    </row>
    <row r="9891" spans="1:10" x14ac:dyDescent="0.25">
      <c r="A9891" s="23" t="s">
        <v>17467</v>
      </c>
      <c r="B9891" s="23" t="s">
        <v>17468</v>
      </c>
      <c r="C9891" s="23" t="s">
        <v>32</v>
      </c>
      <c r="D9891" s="24">
        <v>45440.024594907409</v>
      </c>
      <c r="E9891" s="23" t="s">
        <v>16067</v>
      </c>
      <c r="F9891" s="26" t="s">
        <v>16</v>
      </c>
      <c r="G9891" s="26" t="s">
        <v>14</v>
      </c>
      <c r="H9891" s="23">
        <v>0</v>
      </c>
      <c r="I9891" s="23"/>
      <c r="J9891" s="28">
        <v>0</v>
      </c>
    </row>
    <row r="9892" spans="1:10" x14ac:dyDescent="0.25">
      <c r="A9892" s="23" t="s">
        <v>17469</v>
      </c>
      <c r="B9892" s="23" t="s">
        <v>17470</v>
      </c>
      <c r="C9892" s="23" t="s">
        <v>32</v>
      </c>
      <c r="D9892" s="24">
        <v>45440.024594907409</v>
      </c>
      <c r="E9892" s="23" t="s">
        <v>16067</v>
      </c>
      <c r="F9892" s="26" t="s">
        <v>16</v>
      </c>
      <c r="G9892" s="26" t="s">
        <v>14</v>
      </c>
      <c r="H9892" s="23">
        <v>0</v>
      </c>
      <c r="I9892" s="23"/>
      <c r="J9892" s="28">
        <v>0</v>
      </c>
    </row>
    <row r="9893" spans="1:10" x14ac:dyDescent="0.25">
      <c r="A9893" s="23" t="s">
        <v>17423</v>
      </c>
      <c r="B9893" s="23" t="s">
        <v>17424</v>
      </c>
      <c r="C9893" s="23" t="s">
        <v>34</v>
      </c>
      <c r="D9893" s="24">
        <v>45440.024629629632</v>
      </c>
      <c r="E9893" s="23" t="s">
        <v>16067</v>
      </c>
      <c r="F9893" s="26" t="s">
        <v>16</v>
      </c>
      <c r="G9893" s="26" t="s">
        <v>14</v>
      </c>
      <c r="H9893" s="23">
        <v>0</v>
      </c>
      <c r="I9893" s="23"/>
      <c r="J9893" s="28">
        <v>0</v>
      </c>
    </row>
    <row r="9894" spans="1:10" x14ac:dyDescent="0.25">
      <c r="A9894" s="23" t="s">
        <v>17471</v>
      </c>
      <c r="B9894" s="23" t="s">
        <v>17472</v>
      </c>
      <c r="C9894" s="23" t="s">
        <v>32</v>
      </c>
      <c r="D9894" s="24">
        <v>45440.038449074076</v>
      </c>
      <c r="E9894" s="23" t="s">
        <v>16067</v>
      </c>
      <c r="F9894" s="26" t="s">
        <v>16</v>
      </c>
      <c r="G9894" s="26" t="s">
        <v>14</v>
      </c>
      <c r="H9894" s="23">
        <v>0</v>
      </c>
      <c r="I9894" s="23"/>
      <c r="J9894" s="28">
        <v>0</v>
      </c>
    </row>
    <row r="9895" spans="1:10" x14ac:dyDescent="0.25">
      <c r="A9895" s="23" t="s">
        <v>17473</v>
      </c>
      <c r="B9895" s="23" t="s">
        <v>17474</v>
      </c>
      <c r="C9895" s="23" t="s">
        <v>32</v>
      </c>
      <c r="D9895" s="24">
        <v>45440.038460648146</v>
      </c>
      <c r="E9895" s="23" t="s">
        <v>16067</v>
      </c>
      <c r="F9895" s="26" t="s">
        <v>16</v>
      </c>
      <c r="G9895" s="26" t="s">
        <v>14</v>
      </c>
      <c r="H9895" s="23">
        <v>0</v>
      </c>
      <c r="I9895" s="23"/>
      <c r="J9895" s="28">
        <v>0</v>
      </c>
    </row>
    <row r="9896" spans="1:10" x14ac:dyDescent="0.25">
      <c r="A9896" s="23" t="s">
        <v>17475</v>
      </c>
      <c r="B9896" s="23" t="s">
        <v>17476</v>
      </c>
      <c r="C9896" s="23" t="s">
        <v>32</v>
      </c>
      <c r="D9896" s="24">
        <v>45440.038460648146</v>
      </c>
      <c r="E9896" s="23" t="s">
        <v>16067</v>
      </c>
      <c r="F9896" s="26" t="s">
        <v>16</v>
      </c>
      <c r="G9896" s="26" t="s">
        <v>14</v>
      </c>
      <c r="H9896" s="23">
        <v>0</v>
      </c>
      <c r="I9896" s="23"/>
      <c r="J9896" s="28">
        <v>0</v>
      </c>
    </row>
    <row r="9897" spans="1:10" x14ac:dyDescent="0.25">
      <c r="A9897" s="23" t="s">
        <v>17477</v>
      </c>
      <c r="B9897" s="23" t="s">
        <v>17478</v>
      </c>
      <c r="C9897" s="23" t="s">
        <v>32</v>
      </c>
      <c r="D9897" s="24">
        <v>45440.038472222222</v>
      </c>
      <c r="E9897" s="23" t="s">
        <v>16067</v>
      </c>
      <c r="F9897" s="26" t="s">
        <v>16</v>
      </c>
      <c r="G9897" s="26" t="s">
        <v>14</v>
      </c>
      <c r="H9897" s="23">
        <v>0</v>
      </c>
      <c r="I9897" s="23"/>
      <c r="J9897" s="28">
        <v>0</v>
      </c>
    </row>
    <row r="9898" spans="1:10" x14ac:dyDescent="0.25">
      <c r="A9898" s="23" t="s">
        <v>12086</v>
      </c>
      <c r="B9898" s="23" t="s">
        <v>12087</v>
      </c>
      <c r="C9898" s="23" t="s">
        <v>34</v>
      </c>
      <c r="D9898" s="24">
        <v>45440.052349537036</v>
      </c>
      <c r="E9898" s="23" t="s">
        <v>16067</v>
      </c>
      <c r="F9898" s="26" t="s">
        <v>16</v>
      </c>
      <c r="G9898" s="26" t="s">
        <v>14</v>
      </c>
      <c r="H9898" s="23">
        <v>0</v>
      </c>
      <c r="I9898" s="23"/>
      <c r="J9898" s="28">
        <v>0</v>
      </c>
    </row>
    <row r="9899" spans="1:10" x14ac:dyDescent="0.25">
      <c r="A9899" s="23" t="s">
        <v>17479</v>
      </c>
      <c r="B9899" s="23" t="s">
        <v>17480</v>
      </c>
      <c r="C9899" s="23" t="s">
        <v>34</v>
      </c>
      <c r="D9899" s="24">
        <v>45440.052372685182</v>
      </c>
      <c r="E9899" s="23" t="s">
        <v>16067</v>
      </c>
      <c r="F9899" s="26" t="s">
        <v>16</v>
      </c>
      <c r="G9899" s="26" t="s">
        <v>14</v>
      </c>
      <c r="H9899" s="23">
        <v>0</v>
      </c>
      <c r="I9899" s="23"/>
      <c r="J9899" s="28">
        <v>0</v>
      </c>
    </row>
    <row r="9900" spans="1:10" x14ac:dyDescent="0.25">
      <c r="A9900" s="23" t="s">
        <v>17481</v>
      </c>
      <c r="B9900" s="23" t="s">
        <v>17482</v>
      </c>
      <c r="C9900" s="23" t="s">
        <v>32</v>
      </c>
      <c r="D9900" s="24">
        <v>45440.059293981481</v>
      </c>
      <c r="E9900" s="23" t="s">
        <v>16067</v>
      </c>
      <c r="F9900" s="26" t="s">
        <v>16</v>
      </c>
      <c r="G9900" s="26" t="s">
        <v>14</v>
      </c>
      <c r="H9900" s="23">
        <v>0</v>
      </c>
      <c r="I9900" s="23"/>
      <c r="J9900" s="28">
        <v>0</v>
      </c>
    </row>
    <row r="9901" spans="1:10" x14ac:dyDescent="0.25">
      <c r="A9901" s="23" t="s">
        <v>17483</v>
      </c>
      <c r="B9901" s="23" t="s">
        <v>17484</v>
      </c>
      <c r="C9901" s="23" t="s">
        <v>34</v>
      </c>
      <c r="D9901" s="24">
        <v>45440.059351851851</v>
      </c>
      <c r="E9901" s="23" t="s">
        <v>16067</v>
      </c>
      <c r="F9901" s="26" t="s">
        <v>16</v>
      </c>
      <c r="G9901" s="26" t="s">
        <v>14</v>
      </c>
      <c r="H9901" s="23">
        <v>0</v>
      </c>
      <c r="I9901" s="23"/>
      <c r="J9901" s="28">
        <v>0</v>
      </c>
    </row>
    <row r="9902" spans="1:10" x14ac:dyDescent="0.25">
      <c r="A9902" s="23" t="s">
        <v>17485</v>
      </c>
      <c r="B9902" s="23" t="s">
        <v>17486</v>
      </c>
      <c r="C9902" s="23" t="s">
        <v>32</v>
      </c>
      <c r="D9902" s="24">
        <v>45440.066238425927</v>
      </c>
      <c r="E9902" s="23" t="s">
        <v>16067</v>
      </c>
      <c r="F9902" s="26" t="s">
        <v>16</v>
      </c>
      <c r="G9902" s="26" t="s">
        <v>14</v>
      </c>
      <c r="H9902" s="23">
        <v>0</v>
      </c>
      <c r="I9902" s="23"/>
      <c r="J9902" s="28">
        <v>0</v>
      </c>
    </row>
    <row r="9903" spans="1:10" x14ac:dyDescent="0.25">
      <c r="A9903" s="23" t="s">
        <v>17487</v>
      </c>
      <c r="B9903" s="23" t="s">
        <v>17488</v>
      </c>
      <c r="C9903" s="23" t="s">
        <v>32</v>
      </c>
      <c r="D9903" s="24">
        <v>45440.066238425927</v>
      </c>
      <c r="E9903" s="23" t="s">
        <v>16067</v>
      </c>
      <c r="F9903" s="26" t="s">
        <v>16</v>
      </c>
      <c r="G9903" s="26" t="s">
        <v>14</v>
      </c>
      <c r="H9903" s="23">
        <v>0</v>
      </c>
      <c r="I9903" s="23"/>
      <c r="J9903" s="28">
        <v>0</v>
      </c>
    </row>
    <row r="9904" spans="1:10" x14ac:dyDescent="0.25">
      <c r="A9904" s="23" t="s">
        <v>17489</v>
      </c>
      <c r="B9904" s="23" t="s">
        <v>17490</v>
      </c>
      <c r="C9904" s="23" t="s">
        <v>32</v>
      </c>
      <c r="D9904" s="24">
        <v>45440.066250000003</v>
      </c>
      <c r="E9904" s="23" t="s">
        <v>16067</v>
      </c>
      <c r="F9904" s="26" t="s">
        <v>16</v>
      </c>
      <c r="G9904" s="26" t="s">
        <v>14</v>
      </c>
      <c r="H9904" s="23">
        <v>0</v>
      </c>
      <c r="I9904" s="23"/>
      <c r="J9904" s="28">
        <v>0</v>
      </c>
    </row>
    <row r="9905" spans="1:10" x14ac:dyDescent="0.25">
      <c r="A9905" s="23" t="s">
        <v>12140</v>
      </c>
      <c r="B9905" s="23" t="s">
        <v>12141</v>
      </c>
      <c r="C9905" s="23" t="s">
        <v>34</v>
      </c>
      <c r="D9905" s="24">
        <v>45440.066284722219</v>
      </c>
      <c r="E9905" s="23" t="s">
        <v>16067</v>
      </c>
      <c r="F9905" s="26" t="s">
        <v>16</v>
      </c>
      <c r="G9905" s="26" t="s">
        <v>14</v>
      </c>
      <c r="H9905" s="23">
        <v>0</v>
      </c>
      <c r="I9905" s="23"/>
      <c r="J9905" s="28">
        <v>0</v>
      </c>
    </row>
    <row r="9906" spans="1:10" x14ac:dyDescent="0.25">
      <c r="A9906" s="23" t="s">
        <v>17491</v>
      </c>
      <c r="B9906" s="23" t="s">
        <v>17492</v>
      </c>
      <c r="C9906" s="23" t="s">
        <v>34</v>
      </c>
      <c r="D9906" s="24">
        <v>45440.066296296296</v>
      </c>
      <c r="E9906" s="23" t="s">
        <v>16067</v>
      </c>
      <c r="F9906" s="26" t="s">
        <v>16</v>
      </c>
      <c r="G9906" s="26" t="s">
        <v>14</v>
      </c>
      <c r="H9906" s="23">
        <v>0</v>
      </c>
      <c r="I9906" s="23"/>
      <c r="J9906" s="28">
        <v>0</v>
      </c>
    </row>
    <row r="9907" spans="1:10" x14ac:dyDescent="0.25">
      <c r="A9907" s="23" t="s">
        <v>17493</v>
      </c>
      <c r="B9907" s="23" t="s">
        <v>17494</v>
      </c>
      <c r="C9907" s="23" t="s">
        <v>32</v>
      </c>
      <c r="D9907" s="24">
        <v>45440.073171296295</v>
      </c>
      <c r="E9907" s="23" t="s">
        <v>16067</v>
      </c>
      <c r="F9907" s="26" t="s">
        <v>16</v>
      </c>
      <c r="G9907" s="26" t="s">
        <v>14</v>
      </c>
      <c r="H9907" s="23">
        <v>0</v>
      </c>
      <c r="I9907" s="23"/>
      <c r="J9907" s="28">
        <v>0</v>
      </c>
    </row>
    <row r="9908" spans="1:10" x14ac:dyDescent="0.25">
      <c r="A9908" s="23" t="s">
        <v>17495</v>
      </c>
      <c r="B9908" s="23" t="s">
        <v>17496</v>
      </c>
      <c r="C9908" s="23" t="s">
        <v>32</v>
      </c>
      <c r="D9908" s="24">
        <v>45440.073182870372</v>
      </c>
      <c r="E9908" s="23" t="s">
        <v>16067</v>
      </c>
      <c r="F9908" s="26" t="s">
        <v>16</v>
      </c>
      <c r="G9908" s="26" t="s">
        <v>14</v>
      </c>
      <c r="H9908" s="23">
        <v>0</v>
      </c>
      <c r="I9908" s="23"/>
      <c r="J9908" s="28">
        <v>0</v>
      </c>
    </row>
    <row r="9909" spans="1:10" x14ac:dyDescent="0.25">
      <c r="A9909" s="23" t="s">
        <v>17497</v>
      </c>
      <c r="B9909" s="23" t="s">
        <v>17498</v>
      </c>
      <c r="C9909" s="23" t="s">
        <v>32</v>
      </c>
      <c r="D9909" s="24">
        <v>45440.073206018518</v>
      </c>
      <c r="E9909" s="23" t="s">
        <v>16067</v>
      </c>
      <c r="F9909" s="26" t="s">
        <v>16</v>
      </c>
      <c r="G9909" s="26" t="s">
        <v>14</v>
      </c>
      <c r="H9909" s="23">
        <v>0</v>
      </c>
      <c r="I9909" s="23"/>
      <c r="J9909" s="28">
        <v>0</v>
      </c>
    </row>
    <row r="9910" spans="1:10" x14ac:dyDescent="0.25">
      <c r="A9910" s="23" t="s">
        <v>17499</v>
      </c>
      <c r="B9910" s="23" t="s">
        <v>17500</v>
      </c>
      <c r="C9910" s="23" t="s">
        <v>32</v>
      </c>
      <c r="D9910" s="24">
        <v>45440.073229166665</v>
      </c>
      <c r="E9910" s="23" t="s">
        <v>16067</v>
      </c>
      <c r="F9910" s="26" t="s">
        <v>16</v>
      </c>
      <c r="G9910" s="26" t="s">
        <v>14</v>
      </c>
      <c r="H9910" s="23">
        <v>0</v>
      </c>
      <c r="I9910" s="23"/>
      <c r="J9910" s="28">
        <v>0</v>
      </c>
    </row>
    <row r="9911" spans="1:10" x14ac:dyDescent="0.25">
      <c r="A9911" s="23" t="s">
        <v>17501</v>
      </c>
      <c r="B9911" s="23" t="s">
        <v>17502</v>
      </c>
      <c r="C9911" s="23" t="s">
        <v>32</v>
      </c>
      <c r="D9911" s="24">
        <v>45440.073240740741</v>
      </c>
      <c r="E9911" s="23" t="s">
        <v>16067</v>
      </c>
      <c r="F9911" s="26" t="s">
        <v>16</v>
      </c>
      <c r="G9911" s="26" t="s">
        <v>14</v>
      </c>
      <c r="H9911" s="23">
        <v>0</v>
      </c>
      <c r="I9911" s="23"/>
      <c r="J9911" s="28">
        <v>0</v>
      </c>
    </row>
    <row r="9912" spans="1:10" x14ac:dyDescent="0.25">
      <c r="A9912" s="23" t="s">
        <v>17503</v>
      </c>
      <c r="B9912" s="23" t="s">
        <v>17504</v>
      </c>
      <c r="C9912" s="23" t="s">
        <v>34</v>
      </c>
      <c r="D9912" s="24">
        <v>45440.073252314818</v>
      </c>
      <c r="E9912" s="23" t="s">
        <v>16067</v>
      </c>
      <c r="F9912" s="26" t="s">
        <v>16</v>
      </c>
      <c r="G9912" s="26" t="s">
        <v>14</v>
      </c>
      <c r="H9912" s="23">
        <v>0</v>
      </c>
      <c r="I9912" s="23"/>
      <c r="J9912" s="28">
        <v>0</v>
      </c>
    </row>
    <row r="9913" spans="1:10" x14ac:dyDescent="0.25">
      <c r="A9913" s="23" t="s">
        <v>17505</v>
      </c>
      <c r="B9913" s="23" t="s">
        <v>17506</v>
      </c>
      <c r="C9913" s="23" t="s">
        <v>34</v>
      </c>
      <c r="D9913" s="24">
        <v>45440.073298611111</v>
      </c>
      <c r="E9913" s="23" t="s">
        <v>16067</v>
      </c>
      <c r="F9913" s="26" t="s">
        <v>16</v>
      </c>
      <c r="G9913" s="26" t="s">
        <v>14</v>
      </c>
      <c r="H9913" s="23">
        <v>0</v>
      </c>
      <c r="I9913" s="23"/>
      <c r="J9913" s="28">
        <v>0</v>
      </c>
    </row>
    <row r="9914" spans="1:10" x14ac:dyDescent="0.25">
      <c r="A9914" s="23" t="s">
        <v>17507</v>
      </c>
      <c r="B9914" s="23" t="s">
        <v>17508</v>
      </c>
      <c r="C9914" s="23" t="s">
        <v>32</v>
      </c>
      <c r="D9914" s="24">
        <v>45440.087060185186</v>
      </c>
      <c r="E9914" s="23" t="s">
        <v>16067</v>
      </c>
      <c r="F9914" s="26" t="s">
        <v>16</v>
      </c>
      <c r="G9914" s="26" t="s">
        <v>14</v>
      </c>
      <c r="H9914" s="23">
        <v>0</v>
      </c>
      <c r="I9914" s="23"/>
      <c r="J9914" s="28">
        <v>0</v>
      </c>
    </row>
    <row r="9915" spans="1:10" x14ac:dyDescent="0.25">
      <c r="A9915" s="23" t="s">
        <v>17509</v>
      </c>
      <c r="B9915" s="23" t="s">
        <v>17510</v>
      </c>
      <c r="C9915" s="23" t="s">
        <v>32</v>
      </c>
      <c r="D9915" s="24">
        <v>45440.087071759262</v>
      </c>
      <c r="E9915" s="23" t="s">
        <v>16067</v>
      </c>
      <c r="F9915" s="26" t="s">
        <v>16</v>
      </c>
      <c r="G9915" s="26" t="s">
        <v>14</v>
      </c>
      <c r="H9915" s="23">
        <v>0</v>
      </c>
      <c r="I9915" s="23"/>
      <c r="J9915" s="28">
        <v>0</v>
      </c>
    </row>
    <row r="9916" spans="1:10" x14ac:dyDescent="0.25">
      <c r="A9916" s="23" t="s">
        <v>2452</v>
      </c>
      <c r="B9916" s="23" t="s">
        <v>2453</v>
      </c>
      <c r="C9916" s="23" t="s">
        <v>34</v>
      </c>
      <c r="D9916" s="24">
        <v>45440.087164351855</v>
      </c>
      <c r="E9916" s="23" t="s">
        <v>16067</v>
      </c>
      <c r="F9916" s="26" t="s">
        <v>16</v>
      </c>
      <c r="G9916" s="26" t="s">
        <v>14</v>
      </c>
      <c r="H9916" s="23">
        <v>0</v>
      </c>
      <c r="I9916" s="23"/>
      <c r="J9916" s="28">
        <v>0</v>
      </c>
    </row>
    <row r="9917" spans="1:10" x14ac:dyDescent="0.25">
      <c r="A9917" s="23" t="s">
        <v>17511</v>
      </c>
      <c r="B9917" s="23" t="s">
        <v>17512</v>
      </c>
      <c r="C9917" s="23" t="s">
        <v>32</v>
      </c>
      <c r="D9917" s="24">
        <v>45440.094027777777</v>
      </c>
      <c r="E9917" s="23" t="s">
        <v>16067</v>
      </c>
      <c r="F9917" s="26" t="s">
        <v>16</v>
      </c>
      <c r="G9917" s="26" t="s">
        <v>14</v>
      </c>
      <c r="H9917" s="23">
        <v>0</v>
      </c>
      <c r="I9917" s="23"/>
      <c r="J9917" s="28">
        <v>0</v>
      </c>
    </row>
    <row r="9918" spans="1:10" x14ac:dyDescent="0.25">
      <c r="A9918" s="23" t="s">
        <v>17513</v>
      </c>
      <c r="B9918" s="23" t="s">
        <v>17514</v>
      </c>
      <c r="C9918" s="23" t="s">
        <v>32</v>
      </c>
      <c r="D9918" s="24">
        <v>45440.094039351854</v>
      </c>
      <c r="E9918" s="23" t="s">
        <v>16067</v>
      </c>
      <c r="F9918" s="26" t="s">
        <v>16</v>
      </c>
      <c r="G9918" s="26" t="s">
        <v>14</v>
      </c>
      <c r="H9918" s="23">
        <v>0</v>
      </c>
      <c r="I9918" s="23"/>
      <c r="J9918" s="28">
        <v>0</v>
      </c>
    </row>
    <row r="9919" spans="1:10" x14ac:dyDescent="0.25">
      <c r="A9919" s="23" t="s">
        <v>17515</v>
      </c>
      <c r="B9919" s="23" t="s">
        <v>17516</v>
      </c>
      <c r="C9919" s="23" t="s">
        <v>32</v>
      </c>
      <c r="D9919" s="24">
        <v>45440.0940625</v>
      </c>
      <c r="E9919" s="23" t="s">
        <v>16067</v>
      </c>
      <c r="F9919" s="26" t="s">
        <v>16</v>
      </c>
      <c r="G9919" s="26" t="s">
        <v>14</v>
      </c>
      <c r="H9919" s="23">
        <v>0</v>
      </c>
      <c r="I9919" s="23"/>
      <c r="J9919" s="28">
        <v>0</v>
      </c>
    </row>
    <row r="9920" spans="1:10" x14ac:dyDescent="0.25">
      <c r="A9920" s="23" t="s">
        <v>12246</v>
      </c>
      <c r="B9920" s="23" t="s">
        <v>12247</v>
      </c>
      <c r="C9920" s="23" t="s">
        <v>34</v>
      </c>
      <c r="D9920" s="24">
        <v>45440.094085648147</v>
      </c>
      <c r="E9920" s="23" t="s">
        <v>16067</v>
      </c>
      <c r="F9920" s="26" t="s">
        <v>16</v>
      </c>
      <c r="G9920" s="26" t="s">
        <v>14</v>
      </c>
      <c r="H9920" s="23">
        <v>0</v>
      </c>
      <c r="I9920" s="23"/>
      <c r="J9920" s="28">
        <v>0</v>
      </c>
    </row>
    <row r="9921" spans="1:10" x14ac:dyDescent="0.25">
      <c r="A9921" s="23" t="s">
        <v>17517</v>
      </c>
      <c r="B9921" s="23" t="s">
        <v>17518</v>
      </c>
      <c r="C9921" s="23" t="s">
        <v>34</v>
      </c>
      <c r="D9921" s="24">
        <v>45440.100960648146</v>
      </c>
      <c r="E9921" s="23" t="s">
        <v>16067</v>
      </c>
      <c r="F9921" s="26" t="s">
        <v>16</v>
      </c>
      <c r="G9921" s="26" t="s">
        <v>14</v>
      </c>
      <c r="H9921" s="23">
        <v>0</v>
      </c>
      <c r="I9921" s="23"/>
      <c r="J9921" s="28">
        <v>0</v>
      </c>
    </row>
    <row r="9922" spans="1:10" x14ac:dyDescent="0.25">
      <c r="A9922" s="23" t="s">
        <v>17519</v>
      </c>
      <c r="B9922" s="23" t="s">
        <v>17520</v>
      </c>
      <c r="C9922" s="23" t="s">
        <v>32</v>
      </c>
      <c r="D9922" s="24">
        <v>45440.100972222222</v>
      </c>
      <c r="E9922" s="23" t="s">
        <v>16067</v>
      </c>
      <c r="F9922" s="26" t="s">
        <v>16</v>
      </c>
      <c r="G9922" s="26" t="s">
        <v>14</v>
      </c>
      <c r="H9922" s="23">
        <v>0</v>
      </c>
      <c r="I9922" s="23"/>
      <c r="J9922" s="28">
        <v>0</v>
      </c>
    </row>
    <row r="9923" spans="1:10" x14ac:dyDescent="0.25">
      <c r="A9923" s="23" t="s">
        <v>17521</v>
      </c>
      <c r="B9923" s="23" t="s">
        <v>17522</v>
      </c>
      <c r="C9923" s="23" t="s">
        <v>32</v>
      </c>
      <c r="D9923" s="24">
        <v>45440.100983796299</v>
      </c>
      <c r="E9923" s="23" t="s">
        <v>16067</v>
      </c>
      <c r="F9923" s="26" t="s">
        <v>16</v>
      </c>
      <c r="G9923" s="26" t="s">
        <v>14</v>
      </c>
      <c r="H9923" s="23">
        <v>0</v>
      </c>
      <c r="I9923" s="23"/>
      <c r="J9923" s="28">
        <v>0</v>
      </c>
    </row>
    <row r="9924" spans="1:10" x14ac:dyDescent="0.25">
      <c r="A9924" s="23" t="s">
        <v>17523</v>
      </c>
      <c r="B9924" s="23" t="s">
        <v>17524</v>
      </c>
      <c r="C9924" s="23" t="s">
        <v>32</v>
      </c>
      <c r="D9924" s="24">
        <v>45440.100983796299</v>
      </c>
      <c r="E9924" s="23" t="s">
        <v>16067</v>
      </c>
      <c r="F9924" s="26" t="s">
        <v>16</v>
      </c>
      <c r="G9924" s="26" t="s">
        <v>14</v>
      </c>
      <c r="H9924" s="23">
        <v>0</v>
      </c>
      <c r="I9924" s="23"/>
      <c r="J9924" s="28">
        <v>0</v>
      </c>
    </row>
    <row r="9925" spans="1:10" x14ac:dyDescent="0.25">
      <c r="A9925" s="23" t="s">
        <v>8888</v>
      </c>
      <c r="B9925" s="23" t="s">
        <v>8889</v>
      </c>
      <c r="C9925" s="23" t="s">
        <v>34</v>
      </c>
      <c r="D9925" s="24">
        <v>45440.101365740738</v>
      </c>
      <c r="E9925" s="23" t="s">
        <v>16067</v>
      </c>
      <c r="F9925" s="26" t="s">
        <v>16</v>
      </c>
      <c r="G9925" s="26" t="s">
        <v>14</v>
      </c>
      <c r="H9925" s="23">
        <v>0</v>
      </c>
      <c r="I9925" s="23"/>
      <c r="J9925" s="28">
        <v>0</v>
      </c>
    </row>
    <row r="9926" spans="1:10" x14ac:dyDescent="0.25">
      <c r="A9926" s="23" t="s">
        <v>17525</v>
      </c>
      <c r="B9926" s="23" t="s">
        <v>17526</v>
      </c>
      <c r="C9926" s="23" t="s">
        <v>32</v>
      </c>
      <c r="D9926" s="24">
        <v>45440.14261574074</v>
      </c>
      <c r="E9926" s="23" t="s">
        <v>16067</v>
      </c>
      <c r="F9926" s="26" t="s">
        <v>16</v>
      </c>
      <c r="G9926" s="26" t="s">
        <v>14</v>
      </c>
      <c r="H9926" s="23">
        <v>0</v>
      </c>
      <c r="I9926" s="23"/>
      <c r="J9926" s="28">
        <v>0</v>
      </c>
    </row>
    <row r="9927" spans="1:10" x14ac:dyDescent="0.25">
      <c r="A9927" s="23" t="s">
        <v>17527</v>
      </c>
      <c r="B9927" s="23" t="s">
        <v>17528</v>
      </c>
      <c r="C9927" s="23" t="s">
        <v>32</v>
      </c>
      <c r="D9927" s="24">
        <v>45440.142627314817</v>
      </c>
      <c r="E9927" s="23" t="s">
        <v>16067</v>
      </c>
      <c r="F9927" s="26" t="s">
        <v>16</v>
      </c>
      <c r="G9927" s="26" t="s">
        <v>14</v>
      </c>
      <c r="H9927" s="23">
        <v>0</v>
      </c>
      <c r="I9927" s="23"/>
      <c r="J9927" s="28">
        <v>0</v>
      </c>
    </row>
    <row r="9928" spans="1:10" x14ac:dyDescent="0.25">
      <c r="A9928" s="23" t="s">
        <v>17529</v>
      </c>
      <c r="B9928" s="23" t="s">
        <v>17530</v>
      </c>
      <c r="C9928" s="23" t="s">
        <v>32</v>
      </c>
      <c r="D9928" s="24">
        <v>45440.142638888887</v>
      </c>
      <c r="E9928" s="23" t="s">
        <v>16067</v>
      </c>
      <c r="F9928" s="26" t="s">
        <v>16</v>
      </c>
      <c r="G9928" s="26" t="s">
        <v>14</v>
      </c>
      <c r="H9928" s="23">
        <v>0</v>
      </c>
      <c r="I9928" s="23"/>
      <c r="J9928" s="28">
        <v>0</v>
      </c>
    </row>
    <row r="9929" spans="1:10" x14ac:dyDescent="0.25">
      <c r="A9929" s="23" t="s">
        <v>17531</v>
      </c>
      <c r="B9929" s="23" t="s">
        <v>17532</v>
      </c>
      <c r="C9929" s="23" t="s">
        <v>32</v>
      </c>
      <c r="D9929" s="24">
        <v>45440.142997685187</v>
      </c>
      <c r="E9929" s="23" t="s">
        <v>16067</v>
      </c>
      <c r="F9929" s="26" t="s">
        <v>16</v>
      </c>
      <c r="G9929" s="26" t="s">
        <v>14</v>
      </c>
      <c r="H9929" s="23">
        <v>0</v>
      </c>
      <c r="I9929" s="23"/>
      <c r="J9929" s="28">
        <v>0</v>
      </c>
    </row>
    <row r="9930" spans="1:10" x14ac:dyDescent="0.25">
      <c r="A9930" s="23" t="s">
        <v>17533</v>
      </c>
      <c r="B9930" s="23" t="s">
        <v>17534</v>
      </c>
      <c r="C9930" s="23" t="s">
        <v>32</v>
      </c>
      <c r="D9930" s="24">
        <v>45440.143009259256</v>
      </c>
      <c r="E9930" s="23" t="s">
        <v>16067</v>
      </c>
      <c r="F9930" s="26" t="s">
        <v>16</v>
      </c>
      <c r="G9930" s="26" t="s">
        <v>14</v>
      </c>
      <c r="H9930" s="23">
        <v>0</v>
      </c>
      <c r="I9930" s="23"/>
      <c r="J9930" s="28">
        <v>0</v>
      </c>
    </row>
    <row r="9931" spans="1:10" x14ac:dyDescent="0.25">
      <c r="A9931" s="23" t="s">
        <v>17535</v>
      </c>
      <c r="B9931" s="23" t="s">
        <v>17536</v>
      </c>
      <c r="C9931" s="23" t="s">
        <v>34</v>
      </c>
      <c r="D9931" s="24">
        <v>45440.144432870373</v>
      </c>
      <c r="E9931" s="23" t="s">
        <v>16067</v>
      </c>
      <c r="F9931" s="26" t="s">
        <v>16</v>
      </c>
      <c r="G9931" s="26" t="s">
        <v>14</v>
      </c>
      <c r="H9931" s="23">
        <v>0</v>
      </c>
      <c r="I9931" s="23"/>
      <c r="J9931" s="28">
        <v>0</v>
      </c>
    </row>
    <row r="9932" spans="1:10" x14ac:dyDescent="0.25">
      <c r="A9932" s="23" t="s">
        <v>17537</v>
      </c>
      <c r="B9932" s="23" t="s">
        <v>17538</v>
      </c>
      <c r="C9932" s="23" t="s">
        <v>32</v>
      </c>
      <c r="D9932" s="24">
        <v>45440.149560185186</v>
      </c>
      <c r="E9932" s="23" t="s">
        <v>16067</v>
      </c>
      <c r="F9932" s="26" t="s">
        <v>16</v>
      </c>
      <c r="G9932" s="26" t="s">
        <v>14</v>
      </c>
      <c r="H9932" s="23">
        <v>0</v>
      </c>
      <c r="I9932" s="23"/>
      <c r="J9932" s="28">
        <v>0</v>
      </c>
    </row>
    <row r="9933" spans="1:10" x14ac:dyDescent="0.25">
      <c r="A9933" s="23" t="s">
        <v>17539</v>
      </c>
      <c r="B9933" s="23" t="s">
        <v>17540</v>
      </c>
      <c r="C9933" s="23" t="s">
        <v>32</v>
      </c>
      <c r="D9933" s="24">
        <v>45440.149571759262</v>
      </c>
      <c r="E9933" s="23" t="s">
        <v>16067</v>
      </c>
      <c r="F9933" s="26" t="s">
        <v>16</v>
      </c>
      <c r="G9933" s="26" t="s">
        <v>14</v>
      </c>
      <c r="H9933" s="23">
        <v>0</v>
      </c>
      <c r="I9933" s="23"/>
      <c r="J9933" s="28">
        <v>0</v>
      </c>
    </row>
    <row r="9934" spans="1:10" x14ac:dyDescent="0.25">
      <c r="A9934" s="23" t="s">
        <v>17541</v>
      </c>
      <c r="B9934" s="23" t="s">
        <v>17542</v>
      </c>
      <c r="C9934" s="23" t="s">
        <v>34</v>
      </c>
      <c r="D9934" s="24">
        <v>45440.149675925924</v>
      </c>
      <c r="E9934" s="23" t="s">
        <v>16067</v>
      </c>
      <c r="F9934" s="26" t="s">
        <v>16</v>
      </c>
      <c r="G9934" s="26" t="s">
        <v>14</v>
      </c>
      <c r="H9934" s="23">
        <v>0</v>
      </c>
      <c r="I9934" s="23"/>
      <c r="J9934" s="28">
        <v>0</v>
      </c>
    </row>
    <row r="9935" spans="1:10" x14ac:dyDescent="0.25">
      <c r="A9935" s="23" t="s">
        <v>17517</v>
      </c>
      <c r="B9935" s="23" t="s">
        <v>17518</v>
      </c>
      <c r="C9935" s="23" t="s">
        <v>32</v>
      </c>
      <c r="D9935" s="24">
        <v>45440.156504629631</v>
      </c>
      <c r="E9935" s="23" t="s">
        <v>16067</v>
      </c>
      <c r="F9935" s="26" t="s">
        <v>16</v>
      </c>
      <c r="G9935" s="26" t="s">
        <v>14</v>
      </c>
      <c r="H9935" s="23">
        <v>0</v>
      </c>
      <c r="I9935" s="23"/>
      <c r="J9935" s="28">
        <v>0</v>
      </c>
    </row>
    <row r="9936" spans="1:10" x14ac:dyDescent="0.25">
      <c r="A9936" s="23" t="s">
        <v>17543</v>
      </c>
      <c r="B9936" s="23" t="s">
        <v>17544</v>
      </c>
      <c r="C9936" s="23" t="s">
        <v>32</v>
      </c>
      <c r="D9936" s="24">
        <v>45440.316307870373</v>
      </c>
      <c r="E9936" s="23" t="s">
        <v>16067</v>
      </c>
      <c r="F9936" s="26" t="s">
        <v>16</v>
      </c>
      <c r="G9936" s="26" t="s">
        <v>14</v>
      </c>
      <c r="H9936" s="23">
        <v>0</v>
      </c>
      <c r="I9936" s="23"/>
      <c r="J9936" s="28">
        <v>0</v>
      </c>
    </row>
    <row r="9937" spans="1:10" x14ac:dyDescent="0.25">
      <c r="A9937" s="23" t="s">
        <v>17545</v>
      </c>
      <c r="B9937" s="23" t="s">
        <v>17546</v>
      </c>
      <c r="C9937" s="23" t="s">
        <v>32</v>
      </c>
      <c r="D9937" s="24">
        <v>45440.316400462965</v>
      </c>
      <c r="E9937" s="23" t="s">
        <v>16067</v>
      </c>
      <c r="F9937" s="26" t="s">
        <v>16</v>
      </c>
      <c r="G9937" s="26" t="s">
        <v>14</v>
      </c>
      <c r="H9937" s="23">
        <v>0</v>
      </c>
      <c r="I9937" s="23"/>
      <c r="J9937" s="28">
        <v>0</v>
      </c>
    </row>
    <row r="9938" spans="1:10" x14ac:dyDescent="0.25">
      <c r="A9938" s="23" t="s">
        <v>15790</v>
      </c>
      <c r="B9938" s="23" t="s">
        <v>15791</v>
      </c>
      <c r="C9938" s="23" t="s">
        <v>21</v>
      </c>
      <c r="D9938" s="24">
        <v>45440.356574074074</v>
      </c>
      <c r="E9938" s="23" t="s">
        <v>16067</v>
      </c>
      <c r="F9938" s="26" t="s">
        <v>19</v>
      </c>
      <c r="G9938" s="26" t="s">
        <v>13496</v>
      </c>
      <c r="H9938" s="23">
        <v>0</v>
      </c>
      <c r="I9938" s="23"/>
      <c r="J9938" s="28">
        <v>10</v>
      </c>
    </row>
    <row r="9939" spans="1:10" x14ac:dyDescent="0.25">
      <c r="A9939" s="23" t="s">
        <v>15790</v>
      </c>
      <c r="B9939" s="23" t="s">
        <v>15791</v>
      </c>
      <c r="C9939" s="23" t="s">
        <v>21</v>
      </c>
      <c r="D9939" s="24">
        <v>45440.358518518522</v>
      </c>
      <c r="E9939" s="23" t="s">
        <v>16067</v>
      </c>
      <c r="F9939" s="26" t="s">
        <v>19</v>
      </c>
      <c r="G9939" s="26" t="s">
        <v>13496</v>
      </c>
      <c r="H9939" s="23">
        <v>0</v>
      </c>
      <c r="I9939" s="23"/>
      <c r="J9939" s="28">
        <v>20</v>
      </c>
    </row>
    <row r="9940" spans="1:10" x14ac:dyDescent="0.25">
      <c r="A9940" s="23" t="s">
        <v>15790</v>
      </c>
      <c r="B9940" s="23" t="s">
        <v>15791</v>
      </c>
      <c r="C9940" s="23" t="s">
        <v>21</v>
      </c>
      <c r="D9940" s="24">
        <v>45440.362997685188</v>
      </c>
      <c r="E9940" s="23" t="s">
        <v>16067</v>
      </c>
      <c r="F9940" s="26" t="s">
        <v>19</v>
      </c>
      <c r="G9940" s="26" t="s">
        <v>13496</v>
      </c>
      <c r="H9940" s="23">
        <v>0</v>
      </c>
      <c r="I9940" s="23"/>
      <c r="J9940" s="28">
        <v>7.5</v>
      </c>
    </row>
    <row r="9941" spans="1:10" x14ac:dyDescent="0.25">
      <c r="A9941" s="23" t="s">
        <v>15790</v>
      </c>
      <c r="B9941" s="23" t="s">
        <v>15791</v>
      </c>
      <c r="C9941" s="23" t="s">
        <v>21</v>
      </c>
      <c r="D9941" s="24">
        <v>45440.390219907407</v>
      </c>
      <c r="E9941" s="23" t="s">
        <v>16067</v>
      </c>
      <c r="F9941" s="26" t="s">
        <v>19</v>
      </c>
      <c r="G9941" s="26" t="s">
        <v>13496</v>
      </c>
      <c r="H9941" s="23">
        <v>0</v>
      </c>
      <c r="I9941" s="23"/>
      <c r="J9941" s="28">
        <v>12.78</v>
      </c>
    </row>
    <row r="9942" spans="1:10" x14ac:dyDescent="0.25">
      <c r="A9942" s="23" t="s">
        <v>15790</v>
      </c>
      <c r="B9942" s="23" t="s">
        <v>15791</v>
      </c>
      <c r="C9942" s="23" t="s">
        <v>21</v>
      </c>
      <c r="D9942" s="24">
        <v>45440.392233796294</v>
      </c>
      <c r="E9942" s="23" t="s">
        <v>16067</v>
      </c>
      <c r="F9942" s="26" t="s">
        <v>19</v>
      </c>
      <c r="G9942" s="26" t="s">
        <v>13496</v>
      </c>
      <c r="H9942" s="23">
        <v>0</v>
      </c>
      <c r="I9942" s="23"/>
      <c r="J9942" s="28">
        <v>12.78</v>
      </c>
    </row>
    <row r="9943" spans="1:10" x14ac:dyDescent="0.25">
      <c r="A9943" s="23" t="s">
        <v>15790</v>
      </c>
      <c r="B9943" s="23" t="s">
        <v>15791</v>
      </c>
      <c r="C9943" s="23" t="s">
        <v>21</v>
      </c>
      <c r="D9943" s="24">
        <v>45440.399710648147</v>
      </c>
      <c r="E9943" s="23" t="s">
        <v>16067</v>
      </c>
      <c r="F9943" s="26" t="s">
        <v>19</v>
      </c>
      <c r="G9943" s="26" t="s">
        <v>13496</v>
      </c>
      <c r="H9943" s="23">
        <v>0</v>
      </c>
      <c r="I9943" s="23"/>
      <c r="J9943" s="28">
        <v>67.09</v>
      </c>
    </row>
    <row r="9944" spans="1:10" x14ac:dyDescent="0.25">
      <c r="A9944" s="23" t="s">
        <v>17547</v>
      </c>
      <c r="B9944" s="23" t="s">
        <v>17548</v>
      </c>
      <c r="C9944" s="23" t="s">
        <v>34</v>
      </c>
      <c r="D9944" s="24">
        <v>45440.490289351852</v>
      </c>
      <c r="E9944" s="23" t="s">
        <v>16067</v>
      </c>
      <c r="F9944" s="26" t="s">
        <v>16</v>
      </c>
      <c r="G9944" s="26" t="s">
        <v>13496</v>
      </c>
      <c r="H9944" s="23">
        <v>0</v>
      </c>
      <c r="I9944" s="23"/>
      <c r="J9944" s="28">
        <v>0</v>
      </c>
    </row>
    <row r="9945" spans="1:10" x14ac:dyDescent="0.25">
      <c r="A9945" s="23" t="s">
        <v>956</v>
      </c>
      <c r="B9945" s="23" t="s">
        <v>957</v>
      </c>
      <c r="C9945" s="23" t="s">
        <v>21</v>
      </c>
      <c r="D9945" s="24">
        <v>45440.503182870372</v>
      </c>
      <c r="E9945" s="23" t="s">
        <v>16067</v>
      </c>
      <c r="F9945" s="26" t="s">
        <v>19</v>
      </c>
      <c r="G9945" s="26" t="s">
        <v>13496</v>
      </c>
      <c r="H9945" s="23">
        <v>0</v>
      </c>
      <c r="I9945" s="23"/>
      <c r="J9945" s="28">
        <v>3370</v>
      </c>
    </row>
    <row r="9946" spans="1:10" x14ac:dyDescent="0.25">
      <c r="A9946" s="23" t="s">
        <v>17549</v>
      </c>
      <c r="B9946" s="23" t="s">
        <v>17550</v>
      </c>
      <c r="C9946" s="23" t="s">
        <v>18</v>
      </c>
      <c r="D9946" s="24">
        <v>45440.50880787037</v>
      </c>
      <c r="E9946" s="23" t="s">
        <v>16067</v>
      </c>
      <c r="F9946" s="26" t="s">
        <v>16</v>
      </c>
      <c r="G9946" s="26" t="s">
        <v>14</v>
      </c>
      <c r="H9946" s="23">
        <v>0</v>
      </c>
      <c r="I9946" s="23"/>
      <c r="J9946" s="28">
        <v>172</v>
      </c>
    </row>
    <row r="9947" spans="1:10" x14ac:dyDescent="0.25">
      <c r="A9947" s="23" t="s">
        <v>17551</v>
      </c>
      <c r="B9947" s="23" t="s">
        <v>17552</v>
      </c>
      <c r="C9947" s="23" t="s">
        <v>18</v>
      </c>
      <c r="D9947" s="24">
        <v>45440.584768518522</v>
      </c>
      <c r="E9947" s="23" t="s">
        <v>16067</v>
      </c>
      <c r="F9947" s="26" t="s">
        <v>16</v>
      </c>
      <c r="G9947" s="26" t="s">
        <v>14</v>
      </c>
      <c r="H9947" s="23">
        <v>0</v>
      </c>
      <c r="I9947" s="23"/>
      <c r="J9947" s="28">
        <v>281.42</v>
      </c>
    </row>
    <row r="9948" spans="1:10" x14ac:dyDescent="0.25">
      <c r="A9948" s="23" t="s">
        <v>956</v>
      </c>
      <c r="B9948" s="23" t="s">
        <v>957</v>
      </c>
      <c r="C9948" s="23" t="s">
        <v>21</v>
      </c>
      <c r="D9948" s="24">
        <v>45440.690428240741</v>
      </c>
      <c r="E9948" s="23" t="s">
        <v>16067</v>
      </c>
      <c r="F9948" s="26" t="s">
        <v>19</v>
      </c>
      <c r="G9948" s="26" t="s">
        <v>13496</v>
      </c>
      <c r="H9948" s="23">
        <v>0</v>
      </c>
      <c r="I9948" s="23"/>
      <c r="J9948" s="28">
        <v>32.5</v>
      </c>
    </row>
    <row r="9949" spans="1:10" x14ac:dyDescent="0.25">
      <c r="A9949" s="23" t="s">
        <v>17553</v>
      </c>
      <c r="B9949" s="23" t="s">
        <v>17554</v>
      </c>
      <c r="C9949" s="23" t="s">
        <v>32</v>
      </c>
      <c r="D9949" s="24">
        <v>45440.755787037036</v>
      </c>
      <c r="E9949" s="23" t="s">
        <v>16067</v>
      </c>
      <c r="F9949" s="26" t="s">
        <v>16</v>
      </c>
      <c r="G9949" s="26" t="s">
        <v>14</v>
      </c>
      <c r="H9949" s="23">
        <v>0</v>
      </c>
      <c r="I9949" s="23"/>
      <c r="J9949" s="28">
        <v>0</v>
      </c>
    </row>
    <row r="9950" spans="1:10" x14ac:dyDescent="0.25">
      <c r="A9950" s="23" t="s">
        <v>17555</v>
      </c>
      <c r="B9950" s="23" t="s">
        <v>17556</v>
      </c>
      <c r="C9950" s="23" t="s">
        <v>32</v>
      </c>
      <c r="D9950" s="24">
        <v>45440.88349537037</v>
      </c>
      <c r="E9950" s="23" t="s">
        <v>16067</v>
      </c>
      <c r="F9950" s="26" t="s">
        <v>16</v>
      </c>
      <c r="G9950" s="26" t="s">
        <v>14</v>
      </c>
      <c r="H9950" s="23">
        <v>0</v>
      </c>
      <c r="I9950" s="23"/>
      <c r="J9950" s="28">
        <v>0</v>
      </c>
    </row>
    <row r="9951" spans="1:10" x14ac:dyDescent="0.25">
      <c r="A9951" s="23" t="s">
        <v>13464</v>
      </c>
      <c r="B9951" s="23" t="s">
        <v>13465</v>
      </c>
      <c r="C9951" s="23" t="s">
        <v>21</v>
      </c>
      <c r="D9951" s="24">
        <v>45441</v>
      </c>
      <c r="E9951" s="23" t="s">
        <v>16067</v>
      </c>
      <c r="F9951" s="26" t="s">
        <v>19</v>
      </c>
      <c r="G9951" s="26" t="s">
        <v>13496</v>
      </c>
      <c r="H9951" s="23">
        <v>0</v>
      </c>
      <c r="I9951" s="23"/>
      <c r="J9951" s="28">
        <v>2157.29</v>
      </c>
    </row>
    <row r="9952" spans="1:10" x14ac:dyDescent="0.25">
      <c r="A9952" s="23" t="s">
        <v>13467</v>
      </c>
      <c r="B9952" s="23" t="s">
        <v>13466</v>
      </c>
      <c r="C9952" s="23" t="s">
        <v>21</v>
      </c>
      <c r="D9952" s="24">
        <v>45441</v>
      </c>
      <c r="E9952" s="23" t="s">
        <v>16067</v>
      </c>
      <c r="F9952" s="26" t="s">
        <v>19</v>
      </c>
      <c r="G9952" s="26" t="s">
        <v>13496</v>
      </c>
      <c r="H9952" s="23">
        <v>0</v>
      </c>
      <c r="I9952" s="23"/>
      <c r="J9952" s="28">
        <v>958.56</v>
      </c>
    </row>
    <row r="9953" spans="1:10" x14ac:dyDescent="0.25">
      <c r="A9953" s="23" t="s">
        <v>17557</v>
      </c>
      <c r="B9953" s="23" t="s">
        <v>17558</v>
      </c>
      <c r="C9953" s="23" t="s">
        <v>32</v>
      </c>
      <c r="D9953" s="24">
        <v>45441.0315162037</v>
      </c>
      <c r="E9953" s="23" t="s">
        <v>16067</v>
      </c>
      <c r="F9953" s="26" t="s">
        <v>16</v>
      </c>
      <c r="G9953" s="26" t="s">
        <v>14</v>
      </c>
      <c r="H9953" s="23">
        <v>0</v>
      </c>
      <c r="I9953" s="23"/>
      <c r="J9953" s="28">
        <v>0</v>
      </c>
    </row>
    <row r="9954" spans="1:10" x14ac:dyDescent="0.25">
      <c r="A9954" s="23" t="s">
        <v>17559</v>
      </c>
      <c r="B9954" s="23" t="s">
        <v>17560</v>
      </c>
      <c r="C9954" s="23" t="s">
        <v>32</v>
      </c>
      <c r="D9954" s="24">
        <v>45441.031539351854</v>
      </c>
      <c r="E9954" s="23" t="s">
        <v>16067</v>
      </c>
      <c r="F9954" s="26" t="s">
        <v>16</v>
      </c>
      <c r="G9954" s="26" t="s">
        <v>14</v>
      </c>
      <c r="H9954" s="23">
        <v>0</v>
      </c>
      <c r="I9954" s="23"/>
      <c r="J9954" s="28">
        <v>0</v>
      </c>
    </row>
    <row r="9955" spans="1:10" x14ac:dyDescent="0.25">
      <c r="A9955" s="23" t="s">
        <v>16106</v>
      </c>
      <c r="B9955" s="23" t="s">
        <v>16107</v>
      </c>
      <c r="C9955" s="23" t="s">
        <v>34</v>
      </c>
      <c r="D9955" s="24">
        <v>45441.031631944446</v>
      </c>
      <c r="E9955" s="23" t="s">
        <v>16067</v>
      </c>
      <c r="F9955" s="26" t="s">
        <v>16</v>
      </c>
      <c r="G9955" s="26" t="s">
        <v>14</v>
      </c>
      <c r="H9955" s="23">
        <v>0</v>
      </c>
      <c r="I9955" s="23"/>
      <c r="J9955" s="28">
        <v>0</v>
      </c>
    </row>
    <row r="9956" spans="1:10" x14ac:dyDescent="0.25">
      <c r="A9956" s="23" t="s">
        <v>17561</v>
      </c>
      <c r="B9956" s="23" t="s">
        <v>17562</v>
      </c>
      <c r="C9956" s="23" t="s">
        <v>34</v>
      </c>
      <c r="D9956" s="24">
        <v>45441.038437499999</v>
      </c>
      <c r="E9956" s="23" t="s">
        <v>16067</v>
      </c>
      <c r="F9956" s="26" t="s">
        <v>16</v>
      </c>
      <c r="G9956" s="26" t="s">
        <v>14</v>
      </c>
      <c r="H9956" s="23">
        <v>0</v>
      </c>
      <c r="I9956" s="23"/>
      <c r="J9956" s="28">
        <v>0</v>
      </c>
    </row>
    <row r="9957" spans="1:10" x14ac:dyDescent="0.25">
      <c r="A9957" s="23" t="s">
        <v>17563</v>
      </c>
      <c r="B9957" s="23" t="s">
        <v>17564</v>
      </c>
      <c r="C9957" s="23" t="s">
        <v>32</v>
      </c>
      <c r="D9957" s="24">
        <v>45441.038483796299</v>
      </c>
      <c r="E9957" s="23" t="s">
        <v>16067</v>
      </c>
      <c r="F9957" s="26" t="s">
        <v>16</v>
      </c>
      <c r="G9957" s="26" t="s">
        <v>14</v>
      </c>
      <c r="H9957" s="23">
        <v>0</v>
      </c>
      <c r="I9957" s="23"/>
      <c r="J9957" s="28">
        <v>0</v>
      </c>
    </row>
    <row r="9958" spans="1:10" x14ac:dyDescent="0.25">
      <c r="A9958" s="23" t="s">
        <v>17093</v>
      </c>
      <c r="B9958" s="23" t="s">
        <v>17094</v>
      </c>
      <c r="C9958" s="23" t="s">
        <v>34</v>
      </c>
      <c r="D9958" s="24">
        <v>45441.038495370369</v>
      </c>
      <c r="E9958" s="23" t="s">
        <v>16067</v>
      </c>
      <c r="F9958" s="26" t="s">
        <v>16</v>
      </c>
      <c r="G9958" s="26" t="s">
        <v>14</v>
      </c>
      <c r="H9958" s="23">
        <v>0</v>
      </c>
      <c r="I9958" s="23"/>
      <c r="J9958" s="28">
        <v>0</v>
      </c>
    </row>
    <row r="9959" spans="1:10" x14ac:dyDescent="0.25">
      <c r="A9959" s="23" t="s">
        <v>17565</v>
      </c>
      <c r="B9959" s="23" t="s">
        <v>17566</v>
      </c>
      <c r="C9959" s="23" t="s">
        <v>32</v>
      </c>
      <c r="D9959" s="24">
        <v>45441.045381944445</v>
      </c>
      <c r="E9959" s="23" t="s">
        <v>16067</v>
      </c>
      <c r="F9959" s="26" t="s">
        <v>16</v>
      </c>
      <c r="G9959" s="26" t="s">
        <v>14</v>
      </c>
      <c r="H9959" s="23">
        <v>0</v>
      </c>
      <c r="I9959" s="23"/>
      <c r="J9959" s="28">
        <v>0</v>
      </c>
    </row>
    <row r="9960" spans="1:10" x14ac:dyDescent="0.25">
      <c r="A9960" s="23" t="s">
        <v>17567</v>
      </c>
      <c r="B9960" s="23" t="s">
        <v>17568</v>
      </c>
      <c r="C9960" s="23" t="s">
        <v>32</v>
      </c>
      <c r="D9960" s="24">
        <v>45441.045393518521</v>
      </c>
      <c r="E9960" s="23" t="s">
        <v>16067</v>
      </c>
      <c r="F9960" s="26" t="s">
        <v>16</v>
      </c>
      <c r="G9960" s="26" t="s">
        <v>14</v>
      </c>
      <c r="H9960" s="23">
        <v>0</v>
      </c>
      <c r="I9960" s="23"/>
      <c r="J9960" s="28">
        <v>0</v>
      </c>
    </row>
    <row r="9961" spans="1:10" x14ac:dyDescent="0.25">
      <c r="A9961" s="23" t="s">
        <v>17569</v>
      </c>
      <c r="B9961" s="23" t="s">
        <v>17570</v>
      </c>
      <c r="C9961" s="23" t="s">
        <v>32</v>
      </c>
      <c r="D9961" s="24">
        <v>45441.045416666668</v>
      </c>
      <c r="E9961" s="23" t="s">
        <v>16067</v>
      </c>
      <c r="F9961" s="26" t="s">
        <v>16</v>
      </c>
      <c r="G9961" s="26" t="s">
        <v>14</v>
      </c>
      <c r="H9961" s="23">
        <v>0</v>
      </c>
      <c r="I9961" s="23"/>
      <c r="J9961" s="28">
        <v>0</v>
      </c>
    </row>
    <row r="9962" spans="1:10" x14ac:dyDescent="0.25">
      <c r="A9962" s="23" t="s">
        <v>16354</v>
      </c>
      <c r="B9962" s="23" t="s">
        <v>16355</v>
      </c>
      <c r="C9962" s="23" t="s">
        <v>34</v>
      </c>
      <c r="D9962" s="24">
        <v>45441.045428240737</v>
      </c>
      <c r="E9962" s="23" t="s">
        <v>16067</v>
      </c>
      <c r="F9962" s="26" t="s">
        <v>16</v>
      </c>
      <c r="G9962" s="26" t="s">
        <v>14</v>
      </c>
      <c r="H9962" s="23">
        <v>0</v>
      </c>
      <c r="I9962" s="23"/>
      <c r="J9962" s="28">
        <v>0</v>
      </c>
    </row>
    <row r="9963" spans="1:10" x14ac:dyDescent="0.25">
      <c r="A9963" s="23" t="s">
        <v>8179</v>
      </c>
      <c r="B9963" s="23" t="s">
        <v>8180</v>
      </c>
      <c r="C9963" s="23" t="s">
        <v>34</v>
      </c>
      <c r="D9963" s="24">
        <v>45441.045428240737</v>
      </c>
      <c r="E9963" s="23" t="s">
        <v>16067</v>
      </c>
      <c r="F9963" s="26" t="s">
        <v>16</v>
      </c>
      <c r="G9963" s="26" t="s">
        <v>14</v>
      </c>
      <c r="H9963" s="23">
        <v>0</v>
      </c>
      <c r="I9963" s="23"/>
      <c r="J9963" s="28">
        <v>0</v>
      </c>
    </row>
    <row r="9964" spans="1:10" x14ac:dyDescent="0.25">
      <c r="A9964" s="23" t="s">
        <v>17571</v>
      </c>
      <c r="B9964" s="23" t="s">
        <v>17572</v>
      </c>
      <c r="C9964" s="23" t="s">
        <v>32</v>
      </c>
      <c r="D9964" s="24">
        <v>45441.059305555558</v>
      </c>
      <c r="E9964" s="23" t="s">
        <v>16067</v>
      </c>
      <c r="F9964" s="26" t="s">
        <v>16</v>
      </c>
      <c r="G9964" s="26" t="s">
        <v>14</v>
      </c>
      <c r="H9964" s="23">
        <v>0</v>
      </c>
      <c r="I9964" s="23"/>
      <c r="J9964" s="28">
        <v>0</v>
      </c>
    </row>
    <row r="9965" spans="1:10" x14ac:dyDescent="0.25">
      <c r="A9965" s="23" t="s">
        <v>17161</v>
      </c>
      <c r="B9965" s="23" t="s">
        <v>17162</v>
      </c>
      <c r="C9965" s="23" t="s">
        <v>34</v>
      </c>
      <c r="D9965" s="24">
        <v>45441.059328703705</v>
      </c>
      <c r="E9965" s="23" t="s">
        <v>16067</v>
      </c>
      <c r="F9965" s="26" t="s">
        <v>16</v>
      </c>
      <c r="G9965" s="26" t="s">
        <v>14</v>
      </c>
      <c r="H9965" s="23">
        <v>0</v>
      </c>
      <c r="I9965" s="23"/>
      <c r="J9965" s="28">
        <v>0</v>
      </c>
    </row>
    <row r="9966" spans="1:10" x14ac:dyDescent="0.25">
      <c r="A9966" s="23" t="s">
        <v>17573</v>
      </c>
      <c r="B9966" s="23" t="s">
        <v>17574</v>
      </c>
      <c r="C9966" s="23" t="s">
        <v>34</v>
      </c>
      <c r="D9966" s="24">
        <v>45441.059351851851</v>
      </c>
      <c r="E9966" s="23" t="s">
        <v>16067</v>
      </c>
      <c r="F9966" s="26" t="s">
        <v>16</v>
      </c>
      <c r="G9966" s="26" t="s">
        <v>14</v>
      </c>
      <c r="H9966" s="23">
        <v>0</v>
      </c>
      <c r="I9966" s="23"/>
      <c r="J9966" s="28">
        <v>0</v>
      </c>
    </row>
    <row r="9967" spans="1:10" x14ac:dyDescent="0.25">
      <c r="A9967" s="23" t="s">
        <v>17435</v>
      </c>
      <c r="B9967" s="23" t="s">
        <v>17436</v>
      </c>
      <c r="C9967" s="23" t="s">
        <v>34</v>
      </c>
      <c r="D9967" s="24">
        <v>45441.073240740741</v>
      </c>
      <c r="E9967" s="23" t="s">
        <v>16067</v>
      </c>
      <c r="F9967" s="26" t="s">
        <v>16</v>
      </c>
      <c r="G9967" s="26" t="s">
        <v>14</v>
      </c>
      <c r="H9967" s="23">
        <v>0</v>
      </c>
      <c r="I9967" s="23"/>
      <c r="J9967" s="28">
        <v>0</v>
      </c>
    </row>
    <row r="9968" spans="1:10" x14ac:dyDescent="0.25">
      <c r="A9968" s="23" t="s">
        <v>17575</v>
      </c>
      <c r="B9968" s="23" t="s">
        <v>17576</v>
      </c>
      <c r="C9968" s="23" t="s">
        <v>34</v>
      </c>
      <c r="D9968" s="24">
        <v>45441.073657407411</v>
      </c>
      <c r="E9968" s="23" t="s">
        <v>16067</v>
      </c>
      <c r="F9968" s="26" t="s">
        <v>16</v>
      </c>
      <c r="G9968" s="26" t="s">
        <v>14</v>
      </c>
      <c r="H9968" s="23">
        <v>0</v>
      </c>
      <c r="I9968" s="23"/>
      <c r="J9968" s="28">
        <v>0</v>
      </c>
    </row>
    <row r="9969" spans="1:10" x14ac:dyDescent="0.25">
      <c r="A9969" s="23" t="s">
        <v>17577</v>
      </c>
      <c r="B9969" s="23" t="s">
        <v>17578</v>
      </c>
      <c r="C9969" s="23" t="s">
        <v>32</v>
      </c>
      <c r="D9969" s="24">
        <v>45441.087071759262</v>
      </c>
      <c r="E9969" s="23" t="s">
        <v>16067</v>
      </c>
      <c r="F9969" s="26" t="s">
        <v>16</v>
      </c>
      <c r="G9969" s="26" t="s">
        <v>14</v>
      </c>
      <c r="H9969" s="23">
        <v>0</v>
      </c>
      <c r="I9969" s="23"/>
      <c r="J9969" s="28">
        <v>0</v>
      </c>
    </row>
    <row r="9970" spans="1:10" x14ac:dyDescent="0.25">
      <c r="A9970" s="23" t="s">
        <v>17579</v>
      </c>
      <c r="B9970" s="23" t="s">
        <v>17580</v>
      </c>
      <c r="C9970" s="23" t="s">
        <v>32</v>
      </c>
      <c r="D9970" s="24">
        <v>45441.100949074076</v>
      </c>
      <c r="E9970" s="23" t="s">
        <v>16067</v>
      </c>
      <c r="F9970" s="26" t="s">
        <v>16</v>
      </c>
      <c r="G9970" s="26" t="s">
        <v>14</v>
      </c>
      <c r="H9970" s="23">
        <v>0</v>
      </c>
      <c r="I9970" s="23"/>
      <c r="J9970" s="28">
        <v>0</v>
      </c>
    </row>
    <row r="9971" spans="1:10" x14ac:dyDescent="0.25">
      <c r="A9971" s="23" t="s">
        <v>17581</v>
      </c>
      <c r="B9971" s="23" t="s">
        <v>17582</v>
      </c>
      <c r="C9971" s="23" t="s">
        <v>32</v>
      </c>
      <c r="D9971" s="24">
        <v>45441.100960648146</v>
      </c>
      <c r="E9971" s="23" t="s">
        <v>16067</v>
      </c>
      <c r="F9971" s="26" t="s">
        <v>16</v>
      </c>
      <c r="G9971" s="26" t="s">
        <v>14</v>
      </c>
      <c r="H9971" s="23">
        <v>0</v>
      </c>
      <c r="I9971" s="23"/>
      <c r="J9971" s="28">
        <v>0</v>
      </c>
    </row>
    <row r="9972" spans="1:10" x14ac:dyDescent="0.25">
      <c r="A9972" s="23" t="s">
        <v>17583</v>
      </c>
      <c r="B9972" s="23" t="s">
        <v>17584</v>
      </c>
      <c r="C9972" s="23" t="s">
        <v>32</v>
      </c>
      <c r="D9972" s="24">
        <v>45441.100995370369</v>
      </c>
      <c r="E9972" s="23" t="s">
        <v>16067</v>
      </c>
      <c r="F9972" s="26" t="s">
        <v>16</v>
      </c>
      <c r="G9972" s="26" t="s">
        <v>14</v>
      </c>
      <c r="H9972" s="23">
        <v>0</v>
      </c>
      <c r="I9972" s="23"/>
      <c r="J9972" s="28">
        <v>0</v>
      </c>
    </row>
    <row r="9973" spans="1:10" x14ac:dyDescent="0.25">
      <c r="A9973" s="23" t="s">
        <v>17585</v>
      </c>
      <c r="B9973" s="23" t="s">
        <v>17586</v>
      </c>
      <c r="C9973" s="23" t="s">
        <v>34</v>
      </c>
      <c r="D9973" s="24">
        <v>45441.101006944446</v>
      </c>
      <c r="E9973" s="23" t="s">
        <v>16067</v>
      </c>
      <c r="F9973" s="26" t="s">
        <v>16</v>
      </c>
      <c r="G9973" s="26" t="s">
        <v>14</v>
      </c>
      <c r="H9973" s="23">
        <v>0</v>
      </c>
      <c r="I9973" s="23"/>
      <c r="J9973" s="28">
        <v>0</v>
      </c>
    </row>
    <row r="9974" spans="1:10" x14ac:dyDescent="0.25">
      <c r="A9974" s="23" t="s">
        <v>17587</v>
      </c>
      <c r="B9974" s="23" t="s">
        <v>17588</v>
      </c>
      <c r="C9974" s="23" t="s">
        <v>32</v>
      </c>
      <c r="D9974" s="24">
        <v>45441.149548611109</v>
      </c>
      <c r="E9974" s="23" t="s">
        <v>16067</v>
      </c>
      <c r="F9974" s="26" t="s">
        <v>16</v>
      </c>
      <c r="G9974" s="26" t="s">
        <v>14</v>
      </c>
      <c r="H9974" s="23">
        <v>0</v>
      </c>
      <c r="I9974" s="23"/>
      <c r="J9974" s="28">
        <v>0</v>
      </c>
    </row>
    <row r="9975" spans="1:10" x14ac:dyDescent="0.25">
      <c r="A9975" s="23" t="s">
        <v>17589</v>
      </c>
      <c r="B9975" s="23" t="s">
        <v>17590</v>
      </c>
      <c r="C9975" s="23" t="s">
        <v>32</v>
      </c>
      <c r="D9975" s="24">
        <v>45441.149583333332</v>
      </c>
      <c r="E9975" s="23" t="s">
        <v>16067</v>
      </c>
      <c r="F9975" s="26" t="s">
        <v>16</v>
      </c>
      <c r="G9975" s="26" t="s">
        <v>14</v>
      </c>
      <c r="H9975" s="23">
        <v>0</v>
      </c>
      <c r="I9975" s="23"/>
      <c r="J9975" s="28">
        <v>0</v>
      </c>
    </row>
    <row r="9976" spans="1:10" x14ac:dyDescent="0.25">
      <c r="A9976" s="23" t="s">
        <v>17591</v>
      </c>
      <c r="B9976" s="23" t="s">
        <v>17592</v>
      </c>
      <c r="C9976" s="23" t="s">
        <v>32</v>
      </c>
      <c r="D9976" s="24">
        <v>45441.156504629631</v>
      </c>
      <c r="E9976" s="23" t="s">
        <v>16067</v>
      </c>
      <c r="F9976" s="26" t="s">
        <v>16</v>
      </c>
      <c r="G9976" s="26" t="s">
        <v>14</v>
      </c>
      <c r="H9976" s="23">
        <v>0</v>
      </c>
      <c r="I9976" s="23"/>
      <c r="J9976" s="28">
        <v>0</v>
      </c>
    </row>
    <row r="9977" spans="1:10" x14ac:dyDescent="0.25">
      <c r="A9977" s="23" t="s">
        <v>2694</v>
      </c>
      <c r="B9977" s="23" t="s">
        <v>2695</v>
      </c>
      <c r="C9977" s="23" t="s">
        <v>34</v>
      </c>
      <c r="D9977" s="24">
        <v>45441.156550925924</v>
      </c>
      <c r="E9977" s="23" t="s">
        <v>16067</v>
      </c>
      <c r="F9977" s="26" t="s">
        <v>16</v>
      </c>
      <c r="G9977" s="26" t="s">
        <v>14</v>
      </c>
      <c r="H9977" s="23">
        <v>0</v>
      </c>
      <c r="I9977" s="23"/>
      <c r="J9977" s="28">
        <v>0</v>
      </c>
    </row>
    <row r="9978" spans="1:10" x14ac:dyDescent="0.25">
      <c r="A9978" s="23" t="s">
        <v>17593</v>
      </c>
      <c r="B9978" s="23" t="s">
        <v>17594</v>
      </c>
      <c r="C9978" s="23" t="s">
        <v>34</v>
      </c>
      <c r="D9978" s="24">
        <v>45441.156574074077</v>
      </c>
      <c r="E9978" s="23" t="s">
        <v>16067</v>
      </c>
      <c r="F9978" s="26" t="s">
        <v>16</v>
      </c>
      <c r="G9978" s="26" t="s">
        <v>14</v>
      </c>
      <c r="H9978" s="23">
        <v>0</v>
      </c>
      <c r="I9978" s="23"/>
      <c r="J9978" s="28">
        <v>0</v>
      </c>
    </row>
    <row r="9979" spans="1:10" x14ac:dyDescent="0.25">
      <c r="A9979" s="23" t="s">
        <v>17595</v>
      </c>
      <c r="B9979" s="23" t="s">
        <v>17596</v>
      </c>
      <c r="C9979" s="23" t="s">
        <v>32</v>
      </c>
      <c r="D9979" s="24">
        <v>45441.170381944445</v>
      </c>
      <c r="E9979" s="23" t="s">
        <v>16067</v>
      </c>
      <c r="F9979" s="26" t="s">
        <v>16</v>
      </c>
      <c r="G9979" s="26" t="s">
        <v>14</v>
      </c>
      <c r="H9979" s="23">
        <v>0</v>
      </c>
      <c r="I9979" s="23"/>
      <c r="J9979" s="28">
        <v>0</v>
      </c>
    </row>
    <row r="9980" spans="1:10" x14ac:dyDescent="0.25">
      <c r="A9980" s="23" t="s">
        <v>17597</v>
      </c>
      <c r="B9980" s="23" t="s">
        <v>17598</v>
      </c>
      <c r="C9980" s="23" t="s">
        <v>32</v>
      </c>
      <c r="D9980" s="24">
        <v>45441.170393518521</v>
      </c>
      <c r="E9980" s="23" t="s">
        <v>16067</v>
      </c>
      <c r="F9980" s="26" t="s">
        <v>16</v>
      </c>
      <c r="G9980" s="26" t="s">
        <v>14</v>
      </c>
      <c r="H9980" s="23">
        <v>0</v>
      </c>
      <c r="I9980" s="23"/>
      <c r="J9980" s="28">
        <v>0</v>
      </c>
    </row>
    <row r="9981" spans="1:10" x14ac:dyDescent="0.25">
      <c r="A9981" s="23" t="s">
        <v>17599</v>
      </c>
      <c r="B9981" s="23" t="s">
        <v>17600</v>
      </c>
      <c r="C9981" s="23" t="s">
        <v>32</v>
      </c>
      <c r="D9981" s="24">
        <v>45441.170416666668</v>
      </c>
      <c r="E9981" s="23" t="s">
        <v>16067</v>
      </c>
      <c r="F9981" s="26" t="s">
        <v>16</v>
      </c>
      <c r="G9981" s="26" t="s">
        <v>14</v>
      </c>
      <c r="H9981" s="23">
        <v>0</v>
      </c>
      <c r="I9981" s="23"/>
      <c r="J9981" s="28">
        <v>0</v>
      </c>
    </row>
    <row r="9982" spans="1:10" x14ac:dyDescent="0.25">
      <c r="A9982" s="23" t="s">
        <v>956</v>
      </c>
      <c r="B9982" s="23" t="s">
        <v>957</v>
      </c>
      <c r="C9982" s="23" t="s">
        <v>21</v>
      </c>
      <c r="D9982" s="24">
        <v>45441.373425925929</v>
      </c>
      <c r="E9982" s="23" t="s">
        <v>16067</v>
      </c>
      <c r="F9982" s="26" t="s">
        <v>19</v>
      </c>
      <c r="G9982" s="26" t="s">
        <v>13496</v>
      </c>
      <c r="H9982" s="23">
        <v>0</v>
      </c>
      <c r="I9982" s="23"/>
      <c r="J9982" s="28">
        <v>180</v>
      </c>
    </row>
    <row r="9983" spans="1:10" x14ac:dyDescent="0.25">
      <c r="A9983" s="23" t="s">
        <v>956</v>
      </c>
      <c r="B9983" s="23" t="s">
        <v>957</v>
      </c>
      <c r="C9983" s="23" t="s">
        <v>21</v>
      </c>
      <c r="D9983" s="24">
        <v>45441.382465277777</v>
      </c>
      <c r="E9983" s="23" t="s">
        <v>16067</v>
      </c>
      <c r="F9983" s="26" t="s">
        <v>19</v>
      </c>
      <c r="G9983" s="26" t="s">
        <v>13496</v>
      </c>
      <c r="H9983" s="23">
        <v>0</v>
      </c>
      <c r="I9983" s="23"/>
      <c r="J9983" s="28">
        <v>39</v>
      </c>
    </row>
    <row r="9984" spans="1:10" x14ac:dyDescent="0.25">
      <c r="A9984" s="23" t="s">
        <v>15790</v>
      </c>
      <c r="B9984" s="23" t="s">
        <v>15791</v>
      </c>
      <c r="C9984" s="23" t="s">
        <v>21</v>
      </c>
      <c r="D9984" s="24">
        <v>45441.390486111108</v>
      </c>
      <c r="E9984" s="23" t="s">
        <v>16067</v>
      </c>
      <c r="F9984" s="26" t="s">
        <v>19</v>
      </c>
      <c r="G9984" s="26" t="s">
        <v>13496</v>
      </c>
      <c r="H9984" s="23">
        <v>0</v>
      </c>
      <c r="I9984" s="23"/>
      <c r="J9984" s="28">
        <v>70.489999999999995</v>
      </c>
    </row>
    <row r="9985" spans="1:10" x14ac:dyDescent="0.25">
      <c r="A9985" s="23" t="s">
        <v>956</v>
      </c>
      <c r="B9985" s="23" t="s">
        <v>957</v>
      </c>
      <c r="C9985" s="23" t="s">
        <v>21</v>
      </c>
      <c r="D9985" s="24">
        <v>45441.456423611111</v>
      </c>
      <c r="E9985" s="23" t="s">
        <v>16067</v>
      </c>
      <c r="F9985" s="26" t="s">
        <v>19</v>
      </c>
      <c r="G9985" s="26" t="s">
        <v>13496</v>
      </c>
      <c r="H9985" s="23">
        <v>0</v>
      </c>
      <c r="I9985" s="23"/>
      <c r="J9985" s="28">
        <v>180</v>
      </c>
    </row>
    <row r="9986" spans="1:10" x14ac:dyDescent="0.25">
      <c r="A9986" s="23" t="s">
        <v>17601</v>
      </c>
      <c r="B9986" s="23" t="s">
        <v>17602</v>
      </c>
      <c r="C9986" s="23" t="s">
        <v>34</v>
      </c>
      <c r="D9986" s="24">
        <v>45441.587754629632</v>
      </c>
      <c r="E9986" s="23" t="s">
        <v>16067</v>
      </c>
      <c r="F9986" s="26" t="s">
        <v>16</v>
      </c>
      <c r="G9986" s="26" t="s">
        <v>13496</v>
      </c>
      <c r="H9986" s="23">
        <v>0</v>
      </c>
      <c r="I9986" s="23"/>
      <c r="J9986" s="28">
        <v>0</v>
      </c>
    </row>
    <row r="9987" spans="1:10" x14ac:dyDescent="0.25">
      <c r="A9987" s="23" t="s">
        <v>956</v>
      </c>
      <c r="B9987" s="23" t="s">
        <v>957</v>
      </c>
      <c r="C9987" s="23" t="s">
        <v>21</v>
      </c>
      <c r="D9987" s="24">
        <v>45441.628553240742</v>
      </c>
      <c r="E9987" s="23" t="s">
        <v>16067</v>
      </c>
      <c r="F9987" s="26" t="s">
        <v>19</v>
      </c>
      <c r="G9987" s="26" t="s">
        <v>13496</v>
      </c>
      <c r="H9987" s="23">
        <v>0</v>
      </c>
      <c r="I9987" s="23"/>
      <c r="J9987" s="28">
        <v>9</v>
      </c>
    </row>
    <row r="9988" spans="1:10" x14ac:dyDescent="0.25">
      <c r="A9988" s="23" t="s">
        <v>956</v>
      </c>
      <c r="B9988" s="23" t="s">
        <v>957</v>
      </c>
      <c r="C9988" s="23" t="s">
        <v>21</v>
      </c>
      <c r="D9988" s="24">
        <v>45441.637129629627</v>
      </c>
      <c r="E9988" s="23" t="s">
        <v>16067</v>
      </c>
      <c r="F9988" s="26" t="s">
        <v>19</v>
      </c>
      <c r="G9988" s="26" t="s">
        <v>13496</v>
      </c>
      <c r="H9988" s="23">
        <v>0</v>
      </c>
      <c r="I9988" s="23"/>
      <c r="J9988" s="28">
        <v>10</v>
      </c>
    </row>
    <row r="9989" spans="1:10" x14ac:dyDescent="0.25">
      <c r="A9989" s="23" t="s">
        <v>956</v>
      </c>
      <c r="B9989" s="23" t="s">
        <v>957</v>
      </c>
      <c r="C9989" s="23" t="s">
        <v>21</v>
      </c>
      <c r="D9989" s="24">
        <v>45441.641921296294</v>
      </c>
      <c r="E9989" s="23" t="s">
        <v>16067</v>
      </c>
      <c r="F9989" s="26" t="s">
        <v>19</v>
      </c>
      <c r="G9989" s="26" t="s">
        <v>13496</v>
      </c>
      <c r="H9989" s="23">
        <v>0</v>
      </c>
      <c r="I9989" s="23"/>
      <c r="J9989" s="28">
        <v>74.75</v>
      </c>
    </row>
    <row r="9990" spans="1:10" x14ac:dyDescent="0.25">
      <c r="A9990" s="23" t="s">
        <v>17603</v>
      </c>
      <c r="B9990" s="23" t="s">
        <v>17604</v>
      </c>
      <c r="C9990" s="23" t="s">
        <v>18</v>
      </c>
      <c r="D9990" s="24">
        <v>45441.651932870373</v>
      </c>
      <c r="E9990" s="23" t="s">
        <v>16067</v>
      </c>
      <c r="F9990" s="26" t="s">
        <v>16</v>
      </c>
      <c r="G9990" s="26" t="s">
        <v>14</v>
      </c>
      <c r="H9990" s="23">
        <v>0</v>
      </c>
      <c r="I9990" s="23"/>
      <c r="J9990" s="28">
        <v>185.78</v>
      </c>
    </row>
    <row r="9991" spans="1:10" x14ac:dyDescent="0.25">
      <c r="A9991" s="23" t="s">
        <v>17605</v>
      </c>
      <c r="B9991" s="23" t="s">
        <v>17606</v>
      </c>
      <c r="C9991" s="23" t="s">
        <v>18</v>
      </c>
      <c r="D9991" s="24">
        <v>45441.958761574075</v>
      </c>
      <c r="E9991" s="23" t="s">
        <v>16067</v>
      </c>
      <c r="F9991" s="26" t="s">
        <v>16</v>
      </c>
      <c r="G9991" s="26" t="s">
        <v>14</v>
      </c>
      <c r="H9991" s="23">
        <v>0</v>
      </c>
      <c r="I9991" s="23"/>
      <c r="J9991" s="28">
        <v>281.42</v>
      </c>
    </row>
    <row r="9992" spans="1:10" x14ac:dyDescent="0.25">
      <c r="A9992" s="23" t="s">
        <v>17607</v>
      </c>
      <c r="B9992" s="23" t="s">
        <v>17608</v>
      </c>
      <c r="C9992" s="23" t="s">
        <v>32</v>
      </c>
      <c r="D9992" s="24">
        <v>45442.0315162037</v>
      </c>
      <c r="E9992" s="23" t="s">
        <v>16067</v>
      </c>
      <c r="F9992" s="26" t="s">
        <v>16</v>
      </c>
      <c r="G9992" s="26" t="s">
        <v>14</v>
      </c>
      <c r="H9992" s="23">
        <v>0</v>
      </c>
      <c r="I9992" s="23"/>
      <c r="J9992" s="28">
        <v>0</v>
      </c>
    </row>
    <row r="9993" spans="1:10" x14ac:dyDescent="0.25">
      <c r="A9993" s="23" t="s">
        <v>17609</v>
      </c>
      <c r="B9993" s="23" t="s">
        <v>17610</v>
      </c>
      <c r="C9993" s="23" t="s">
        <v>34</v>
      </c>
      <c r="D9993" s="24">
        <v>45442.033101851855</v>
      </c>
      <c r="E9993" s="23" t="s">
        <v>16067</v>
      </c>
      <c r="F9993" s="26" t="s">
        <v>16</v>
      </c>
      <c r="G9993" s="26" t="s">
        <v>14</v>
      </c>
      <c r="H9993" s="23">
        <v>0</v>
      </c>
      <c r="I9993" s="23"/>
      <c r="J9993" s="28">
        <v>0</v>
      </c>
    </row>
    <row r="9994" spans="1:10" x14ac:dyDescent="0.25">
      <c r="A9994" s="23" t="s">
        <v>17611</v>
      </c>
      <c r="B9994" s="23" t="s">
        <v>17612</v>
      </c>
      <c r="C9994" s="23" t="s">
        <v>32</v>
      </c>
      <c r="D9994" s="24">
        <v>45442.038449074076</v>
      </c>
      <c r="E9994" s="23" t="s">
        <v>16067</v>
      </c>
      <c r="F9994" s="26" t="s">
        <v>16</v>
      </c>
      <c r="G9994" s="26" t="s">
        <v>14</v>
      </c>
      <c r="H9994" s="23">
        <v>0</v>
      </c>
      <c r="I9994" s="23"/>
      <c r="J9994" s="28">
        <v>0</v>
      </c>
    </row>
    <row r="9995" spans="1:10" x14ac:dyDescent="0.25">
      <c r="A9995" s="23" t="s">
        <v>17613</v>
      </c>
      <c r="B9995" s="23" t="s">
        <v>17614</v>
      </c>
      <c r="C9995" s="23" t="s">
        <v>32</v>
      </c>
      <c r="D9995" s="24">
        <v>45442.038472222222</v>
      </c>
      <c r="E9995" s="23" t="s">
        <v>16067</v>
      </c>
      <c r="F9995" s="26" t="s">
        <v>16</v>
      </c>
      <c r="G9995" s="26" t="s">
        <v>14</v>
      </c>
      <c r="H9995" s="23">
        <v>0</v>
      </c>
      <c r="I9995" s="23"/>
      <c r="J9995" s="28">
        <v>0</v>
      </c>
    </row>
    <row r="9996" spans="1:10" x14ac:dyDescent="0.25">
      <c r="A9996" s="23" t="s">
        <v>17615</v>
      </c>
      <c r="B9996" s="23" t="s">
        <v>17616</v>
      </c>
      <c r="C9996" s="23" t="s">
        <v>32</v>
      </c>
      <c r="D9996" s="24">
        <v>45442.038472222222</v>
      </c>
      <c r="E9996" s="23" t="s">
        <v>16067</v>
      </c>
      <c r="F9996" s="26" t="s">
        <v>16</v>
      </c>
      <c r="G9996" s="26" t="s">
        <v>14</v>
      </c>
      <c r="H9996" s="23">
        <v>0</v>
      </c>
      <c r="I9996" s="23"/>
      <c r="J9996" s="28">
        <v>0</v>
      </c>
    </row>
    <row r="9997" spans="1:10" x14ac:dyDescent="0.25">
      <c r="A9997" s="23" t="s">
        <v>17617</v>
      </c>
      <c r="B9997" s="23" t="s">
        <v>17618</v>
      </c>
      <c r="C9997" s="23" t="s">
        <v>32</v>
      </c>
      <c r="D9997" s="24">
        <v>45442.038483796299</v>
      </c>
      <c r="E9997" s="23" t="s">
        <v>16067</v>
      </c>
      <c r="F9997" s="26" t="s">
        <v>16</v>
      </c>
      <c r="G9997" s="26" t="s">
        <v>14</v>
      </c>
      <c r="H9997" s="23">
        <v>0</v>
      </c>
      <c r="I9997" s="23"/>
      <c r="J9997" s="28">
        <v>0</v>
      </c>
    </row>
    <row r="9998" spans="1:10" x14ac:dyDescent="0.25">
      <c r="A9998" s="23" t="s">
        <v>17619</v>
      </c>
      <c r="B9998" s="23" t="s">
        <v>17620</v>
      </c>
      <c r="C9998" s="23" t="s">
        <v>32</v>
      </c>
      <c r="D9998" s="24">
        <v>45442.038495370369</v>
      </c>
      <c r="E9998" s="23" t="s">
        <v>16067</v>
      </c>
      <c r="F9998" s="26" t="s">
        <v>16</v>
      </c>
      <c r="G9998" s="26" t="s">
        <v>14</v>
      </c>
      <c r="H9998" s="23">
        <v>0</v>
      </c>
      <c r="I9998" s="23"/>
      <c r="J9998" s="28">
        <v>0</v>
      </c>
    </row>
    <row r="9999" spans="1:10" x14ac:dyDescent="0.25">
      <c r="A9999" s="23" t="s">
        <v>17577</v>
      </c>
      <c r="B9999" s="23" t="s">
        <v>17578</v>
      </c>
      <c r="C9999" s="23" t="s">
        <v>34</v>
      </c>
      <c r="D9999" s="24">
        <v>45442.038506944446</v>
      </c>
      <c r="E9999" s="23" t="s">
        <v>16067</v>
      </c>
      <c r="F9999" s="26" t="s">
        <v>16</v>
      </c>
      <c r="G9999" s="26" t="s">
        <v>14</v>
      </c>
      <c r="H9999" s="23">
        <v>0</v>
      </c>
      <c r="I9999" s="23"/>
      <c r="J9999" s="28">
        <v>0</v>
      </c>
    </row>
    <row r="10000" spans="1:10" x14ac:dyDescent="0.25">
      <c r="A10000" s="23" t="s">
        <v>17621</v>
      </c>
      <c r="B10000" s="23" t="s">
        <v>17622</v>
      </c>
      <c r="C10000" s="23" t="s">
        <v>34</v>
      </c>
      <c r="D10000" s="24">
        <v>45442.038530092592</v>
      </c>
      <c r="E10000" s="23" t="s">
        <v>16067</v>
      </c>
      <c r="F10000" s="26" t="s">
        <v>16</v>
      </c>
      <c r="G10000" s="26" t="s">
        <v>14</v>
      </c>
      <c r="H10000" s="23">
        <v>0</v>
      </c>
      <c r="I10000" s="23"/>
      <c r="J10000" s="28">
        <v>0</v>
      </c>
    </row>
    <row r="10001" spans="1:10" x14ac:dyDescent="0.25">
      <c r="A10001" s="23" t="s">
        <v>17623</v>
      </c>
      <c r="B10001" s="23" t="s">
        <v>17624</v>
      </c>
      <c r="C10001" s="23" t="s">
        <v>32</v>
      </c>
      <c r="D10001" s="24">
        <v>45442.059282407405</v>
      </c>
      <c r="E10001" s="23" t="s">
        <v>16067</v>
      </c>
      <c r="F10001" s="26" t="s">
        <v>16</v>
      </c>
      <c r="G10001" s="26" t="s">
        <v>14</v>
      </c>
      <c r="H10001" s="23">
        <v>0</v>
      </c>
      <c r="I10001" s="23"/>
      <c r="J10001" s="28">
        <v>0</v>
      </c>
    </row>
    <row r="10002" spans="1:10" x14ac:dyDescent="0.25">
      <c r="A10002" s="23" t="s">
        <v>17625</v>
      </c>
      <c r="B10002" s="23" t="s">
        <v>17626</v>
      </c>
      <c r="C10002" s="23" t="s">
        <v>32</v>
      </c>
      <c r="D10002" s="24">
        <v>45442.059293981481</v>
      </c>
      <c r="E10002" s="23" t="s">
        <v>16067</v>
      </c>
      <c r="F10002" s="26" t="s">
        <v>16</v>
      </c>
      <c r="G10002" s="26" t="s">
        <v>14</v>
      </c>
      <c r="H10002" s="23">
        <v>0</v>
      </c>
      <c r="I10002" s="23"/>
      <c r="J10002" s="28">
        <v>0</v>
      </c>
    </row>
    <row r="10003" spans="1:10" x14ac:dyDescent="0.25">
      <c r="A10003" s="23" t="s">
        <v>15836</v>
      </c>
      <c r="B10003" s="23" t="s">
        <v>15837</v>
      </c>
      <c r="C10003" s="23" t="s">
        <v>34</v>
      </c>
      <c r="D10003" s="24">
        <v>45442.059363425928</v>
      </c>
      <c r="E10003" s="23" t="s">
        <v>16067</v>
      </c>
      <c r="F10003" s="26" t="s">
        <v>16</v>
      </c>
      <c r="G10003" s="26" t="s">
        <v>14</v>
      </c>
      <c r="H10003" s="23">
        <v>0</v>
      </c>
      <c r="I10003" s="23"/>
      <c r="J10003" s="28">
        <v>0</v>
      </c>
    </row>
    <row r="10004" spans="1:10" x14ac:dyDescent="0.25">
      <c r="A10004" s="23" t="s">
        <v>17627</v>
      </c>
      <c r="B10004" s="23" t="s">
        <v>17628</v>
      </c>
      <c r="C10004" s="23" t="s">
        <v>32</v>
      </c>
      <c r="D10004" s="24">
        <v>45442.066238425927</v>
      </c>
      <c r="E10004" s="23" t="s">
        <v>16067</v>
      </c>
      <c r="F10004" s="26" t="s">
        <v>16</v>
      </c>
      <c r="G10004" s="26" t="s">
        <v>14</v>
      </c>
      <c r="H10004" s="23">
        <v>0</v>
      </c>
      <c r="I10004" s="23"/>
      <c r="J10004" s="28">
        <v>0</v>
      </c>
    </row>
    <row r="10005" spans="1:10" x14ac:dyDescent="0.25">
      <c r="A10005" s="23" t="s">
        <v>17629</v>
      </c>
      <c r="B10005" s="23" t="s">
        <v>17630</v>
      </c>
      <c r="C10005" s="23" t="s">
        <v>32</v>
      </c>
      <c r="D10005" s="24">
        <v>45442.066238425927</v>
      </c>
      <c r="E10005" s="23" t="s">
        <v>16067</v>
      </c>
      <c r="F10005" s="26" t="s">
        <v>16</v>
      </c>
      <c r="G10005" s="26" t="s">
        <v>14</v>
      </c>
      <c r="H10005" s="23">
        <v>0</v>
      </c>
      <c r="I10005" s="23"/>
      <c r="J10005" s="28">
        <v>0</v>
      </c>
    </row>
    <row r="10006" spans="1:10" x14ac:dyDescent="0.25">
      <c r="A10006" s="23" t="s">
        <v>17631</v>
      </c>
      <c r="B10006" s="23" t="s">
        <v>17632</v>
      </c>
      <c r="C10006" s="23" t="s">
        <v>32</v>
      </c>
      <c r="D10006" s="24">
        <v>45442.066250000003</v>
      </c>
      <c r="E10006" s="23" t="s">
        <v>16067</v>
      </c>
      <c r="F10006" s="26" t="s">
        <v>16</v>
      </c>
      <c r="G10006" s="26" t="s">
        <v>14</v>
      </c>
      <c r="H10006" s="23">
        <v>0</v>
      </c>
      <c r="I10006" s="23"/>
      <c r="J10006" s="28">
        <v>0</v>
      </c>
    </row>
    <row r="10007" spans="1:10" x14ac:dyDescent="0.25">
      <c r="A10007" s="23" t="s">
        <v>17633</v>
      </c>
      <c r="B10007" s="23" t="s">
        <v>17634</v>
      </c>
      <c r="C10007" s="23" t="s">
        <v>32</v>
      </c>
      <c r="D10007" s="24">
        <v>45442.073171296295</v>
      </c>
      <c r="E10007" s="23" t="s">
        <v>16067</v>
      </c>
      <c r="F10007" s="26" t="s">
        <v>16</v>
      </c>
      <c r="G10007" s="26" t="s">
        <v>14</v>
      </c>
      <c r="H10007" s="23">
        <v>0</v>
      </c>
      <c r="I10007" s="23"/>
      <c r="J10007" s="28">
        <v>0</v>
      </c>
    </row>
    <row r="10008" spans="1:10" x14ac:dyDescent="0.25">
      <c r="A10008" s="23" t="s">
        <v>17635</v>
      </c>
      <c r="B10008" s="23" t="s">
        <v>17636</v>
      </c>
      <c r="C10008" s="23" t="s">
        <v>32</v>
      </c>
      <c r="D10008" s="24">
        <v>45442.073182870372</v>
      </c>
      <c r="E10008" s="23" t="s">
        <v>16067</v>
      </c>
      <c r="F10008" s="26" t="s">
        <v>16</v>
      </c>
      <c r="G10008" s="26" t="s">
        <v>14</v>
      </c>
      <c r="H10008" s="23">
        <v>0</v>
      </c>
      <c r="I10008" s="23"/>
      <c r="J10008" s="28">
        <v>0</v>
      </c>
    </row>
    <row r="10009" spans="1:10" x14ac:dyDescent="0.25">
      <c r="A10009" s="23" t="s">
        <v>17637</v>
      </c>
      <c r="B10009" s="23" t="s">
        <v>17638</v>
      </c>
      <c r="C10009" s="23" t="s">
        <v>32</v>
      </c>
      <c r="D10009" s="24">
        <v>45442.087083333332</v>
      </c>
      <c r="E10009" s="23" t="s">
        <v>16067</v>
      </c>
      <c r="F10009" s="26" t="s">
        <v>16</v>
      </c>
      <c r="G10009" s="26" t="s">
        <v>14</v>
      </c>
      <c r="H10009" s="23">
        <v>0</v>
      </c>
      <c r="I10009" s="23"/>
      <c r="J10009" s="28">
        <v>0</v>
      </c>
    </row>
    <row r="10010" spans="1:10" x14ac:dyDescent="0.25">
      <c r="A10010" s="23" t="s">
        <v>17639</v>
      </c>
      <c r="B10010" s="23" t="s">
        <v>17640</v>
      </c>
      <c r="C10010" s="23" t="s">
        <v>32</v>
      </c>
      <c r="D10010" s="24">
        <v>45442.087094907409</v>
      </c>
      <c r="E10010" s="23" t="s">
        <v>16067</v>
      </c>
      <c r="F10010" s="26" t="s">
        <v>16</v>
      </c>
      <c r="G10010" s="26" t="s">
        <v>14</v>
      </c>
      <c r="H10010" s="23">
        <v>0</v>
      </c>
      <c r="I10010" s="23"/>
      <c r="J10010" s="28">
        <v>0</v>
      </c>
    </row>
    <row r="10011" spans="1:10" x14ac:dyDescent="0.25">
      <c r="A10011" s="23" t="s">
        <v>17641</v>
      </c>
      <c r="B10011" s="23" t="s">
        <v>17642</v>
      </c>
      <c r="C10011" s="23" t="s">
        <v>32</v>
      </c>
      <c r="D10011" s="24">
        <v>45442.094004629631</v>
      </c>
      <c r="E10011" s="23" t="s">
        <v>16067</v>
      </c>
      <c r="F10011" s="26" t="s">
        <v>16</v>
      </c>
      <c r="G10011" s="26" t="s">
        <v>14</v>
      </c>
      <c r="H10011" s="23">
        <v>0</v>
      </c>
      <c r="I10011" s="23"/>
      <c r="J10011" s="28">
        <v>0</v>
      </c>
    </row>
    <row r="10012" spans="1:10" x14ac:dyDescent="0.25">
      <c r="A10012" s="23" t="s">
        <v>17643</v>
      </c>
      <c r="B10012" s="23" t="s">
        <v>17644</v>
      </c>
      <c r="C10012" s="23" t="s">
        <v>32</v>
      </c>
      <c r="D10012" s="24">
        <v>45442.0940162037</v>
      </c>
      <c r="E10012" s="23" t="s">
        <v>16067</v>
      </c>
      <c r="F10012" s="26" t="s">
        <v>16</v>
      </c>
      <c r="G10012" s="26" t="s">
        <v>14</v>
      </c>
      <c r="H10012" s="23">
        <v>0</v>
      </c>
      <c r="I10012" s="23"/>
      <c r="J10012" s="28">
        <v>0</v>
      </c>
    </row>
    <row r="10013" spans="1:10" x14ac:dyDescent="0.25">
      <c r="A10013" s="23" t="s">
        <v>17645</v>
      </c>
      <c r="B10013" s="23" t="s">
        <v>17646</v>
      </c>
      <c r="C10013" s="23" t="s">
        <v>32</v>
      </c>
      <c r="D10013" s="24">
        <v>45442.135671296295</v>
      </c>
      <c r="E10013" s="23" t="s">
        <v>16067</v>
      </c>
      <c r="F10013" s="26" t="s">
        <v>16</v>
      </c>
      <c r="G10013" s="26" t="s">
        <v>14</v>
      </c>
      <c r="H10013" s="23">
        <v>0</v>
      </c>
      <c r="I10013" s="23"/>
      <c r="J10013" s="28">
        <v>0</v>
      </c>
    </row>
    <row r="10014" spans="1:10" x14ac:dyDescent="0.25">
      <c r="A10014" s="23" t="s">
        <v>17647</v>
      </c>
      <c r="B10014" s="23" t="s">
        <v>17648</v>
      </c>
      <c r="C10014" s="23" t="s">
        <v>32</v>
      </c>
      <c r="D10014" s="24">
        <v>45442.135682870372</v>
      </c>
      <c r="E10014" s="23" t="s">
        <v>16067</v>
      </c>
      <c r="F10014" s="26" t="s">
        <v>16</v>
      </c>
      <c r="G10014" s="26" t="s">
        <v>14</v>
      </c>
      <c r="H10014" s="23">
        <v>0</v>
      </c>
      <c r="I10014" s="23"/>
      <c r="J10014" s="28">
        <v>0</v>
      </c>
    </row>
    <row r="10015" spans="1:10" x14ac:dyDescent="0.25">
      <c r="A10015" s="23" t="s">
        <v>17649</v>
      </c>
      <c r="B10015" s="23" t="s">
        <v>17650</v>
      </c>
      <c r="C10015" s="23" t="s">
        <v>34</v>
      </c>
      <c r="D10015" s="24">
        <v>45442.137245370373</v>
      </c>
      <c r="E10015" s="23" t="s">
        <v>16067</v>
      </c>
      <c r="F10015" s="26" t="s">
        <v>16</v>
      </c>
      <c r="G10015" s="26" t="s">
        <v>14</v>
      </c>
      <c r="H10015" s="23">
        <v>0</v>
      </c>
      <c r="I10015" s="23"/>
      <c r="J10015" s="28">
        <v>0</v>
      </c>
    </row>
    <row r="10016" spans="1:10" x14ac:dyDescent="0.25">
      <c r="A10016" s="23" t="s">
        <v>17651</v>
      </c>
      <c r="B10016" s="23" t="s">
        <v>17652</v>
      </c>
      <c r="C10016" s="23" t="s">
        <v>34</v>
      </c>
      <c r="D10016" s="24">
        <v>45442.137256944443</v>
      </c>
      <c r="E10016" s="23" t="s">
        <v>16067</v>
      </c>
      <c r="F10016" s="26" t="s">
        <v>16</v>
      </c>
      <c r="G10016" s="26" t="s">
        <v>14</v>
      </c>
      <c r="H10016" s="23">
        <v>0</v>
      </c>
      <c r="I10016" s="23"/>
      <c r="J10016" s="28">
        <v>0</v>
      </c>
    </row>
    <row r="10017" spans="1:10" x14ac:dyDescent="0.25">
      <c r="A10017" s="23" t="s">
        <v>17653</v>
      </c>
      <c r="B10017" s="23" t="s">
        <v>17654</v>
      </c>
      <c r="C10017" s="23" t="s">
        <v>32</v>
      </c>
      <c r="D10017" s="24">
        <v>45442.149560185186</v>
      </c>
      <c r="E10017" s="23" t="s">
        <v>16067</v>
      </c>
      <c r="F10017" s="26" t="s">
        <v>16</v>
      </c>
      <c r="G10017" s="26" t="s">
        <v>14</v>
      </c>
      <c r="H10017" s="23">
        <v>0</v>
      </c>
      <c r="I10017" s="23"/>
      <c r="J10017" s="28">
        <v>0</v>
      </c>
    </row>
    <row r="10018" spans="1:10" x14ac:dyDescent="0.25">
      <c r="A10018" s="23" t="s">
        <v>17655</v>
      </c>
      <c r="B10018" s="23" t="s">
        <v>17656</v>
      </c>
      <c r="C10018" s="23" t="s">
        <v>32</v>
      </c>
      <c r="D10018" s="24">
        <v>45442.149571759262</v>
      </c>
      <c r="E10018" s="23" t="s">
        <v>16067</v>
      </c>
      <c r="F10018" s="26" t="s">
        <v>16</v>
      </c>
      <c r="G10018" s="26" t="s">
        <v>14</v>
      </c>
      <c r="H10018" s="23">
        <v>0</v>
      </c>
      <c r="I10018" s="23"/>
      <c r="J10018" s="28">
        <v>0</v>
      </c>
    </row>
    <row r="10019" spans="1:10" x14ac:dyDescent="0.25">
      <c r="A10019" s="23" t="s">
        <v>17657</v>
      </c>
      <c r="B10019" s="23" t="s">
        <v>17658</v>
      </c>
      <c r="C10019" s="23" t="s">
        <v>34</v>
      </c>
      <c r="D10019" s="24">
        <v>45442.149664351855</v>
      </c>
      <c r="E10019" s="23" t="s">
        <v>16067</v>
      </c>
      <c r="F10019" s="26" t="s">
        <v>16</v>
      </c>
      <c r="G10019" s="26" t="s">
        <v>14</v>
      </c>
      <c r="H10019" s="23">
        <v>0</v>
      </c>
      <c r="I10019" s="23"/>
      <c r="J10019" s="28">
        <v>0</v>
      </c>
    </row>
    <row r="10020" spans="1:10" x14ac:dyDescent="0.25">
      <c r="A10020" s="23" t="s">
        <v>17659</v>
      </c>
      <c r="B10020" s="23" t="s">
        <v>17660</v>
      </c>
      <c r="C10020" s="23" t="s">
        <v>34</v>
      </c>
      <c r="D10020" s="24">
        <v>45442.149675925924</v>
      </c>
      <c r="E10020" s="23" t="s">
        <v>16067</v>
      </c>
      <c r="F10020" s="26" t="s">
        <v>16</v>
      </c>
      <c r="G10020" s="26" t="s">
        <v>14</v>
      </c>
      <c r="H10020" s="23">
        <v>0</v>
      </c>
      <c r="I10020" s="23"/>
      <c r="J10020" s="28">
        <v>0</v>
      </c>
    </row>
    <row r="10021" spans="1:10" x14ac:dyDescent="0.25">
      <c r="A10021" s="23" t="s">
        <v>17661</v>
      </c>
      <c r="B10021" s="23" t="s">
        <v>17662</v>
      </c>
      <c r="C10021" s="23" t="s">
        <v>34</v>
      </c>
      <c r="D10021" s="24">
        <v>45442.149699074071</v>
      </c>
      <c r="E10021" s="23" t="s">
        <v>16067</v>
      </c>
      <c r="F10021" s="26" t="s">
        <v>16</v>
      </c>
      <c r="G10021" s="26" t="s">
        <v>14</v>
      </c>
      <c r="H10021" s="23">
        <v>0</v>
      </c>
      <c r="I10021" s="23"/>
      <c r="J10021" s="28">
        <v>0</v>
      </c>
    </row>
    <row r="10022" spans="1:10" x14ac:dyDescent="0.25">
      <c r="A10022" s="23" t="s">
        <v>17663</v>
      </c>
      <c r="B10022" s="23" t="s">
        <v>17664</v>
      </c>
      <c r="C10022" s="23" t="s">
        <v>32</v>
      </c>
      <c r="D10022" s="24">
        <v>45442.156527777777</v>
      </c>
      <c r="E10022" s="23" t="s">
        <v>16067</v>
      </c>
      <c r="F10022" s="26" t="s">
        <v>16</v>
      </c>
      <c r="G10022" s="26" t="s">
        <v>14</v>
      </c>
      <c r="H10022" s="23">
        <v>0</v>
      </c>
      <c r="I10022" s="23"/>
      <c r="J10022" s="28">
        <v>0</v>
      </c>
    </row>
    <row r="10023" spans="1:10" x14ac:dyDescent="0.25">
      <c r="A10023" s="23" t="s">
        <v>17665</v>
      </c>
      <c r="B10023" s="23" t="s">
        <v>17666</v>
      </c>
      <c r="C10023" s="23" t="s">
        <v>32</v>
      </c>
      <c r="D10023" s="24">
        <v>45442.156539351854</v>
      </c>
      <c r="E10023" s="23" t="s">
        <v>16067</v>
      </c>
      <c r="F10023" s="26" t="s">
        <v>16</v>
      </c>
      <c r="G10023" s="26" t="s">
        <v>14</v>
      </c>
      <c r="H10023" s="23">
        <v>0</v>
      </c>
      <c r="I10023" s="23"/>
      <c r="J10023" s="28">
        <v>0</v>
      </c>
    </row>
    <row r="10024" spans="1:10" x14ac:dyDescent="0.25">
      <c r="A10024" s="23" t="s">
        <v>17667</v>
      </c>
      <c r="B10024" s="23" t="s">
        <v>17668</v>
      </c>
      <c r="C10024" s="23" t="s">
        <v>34</v>
      </c>
      <c r="D10024" s="24">
        <v>45442.156608796293</v>
      </c>
      <c r="E10024" s="23" t="s">
        <v>16067</v>
      </c>
      <c r="F10024" s="26" t="s">
        <v>16</v>
      </c>
      <c r="G10024" s="26" t="s">
        <v>14</v>
      </c>
      <c r="H10024" s="23">
        <v>0</v>
      </c>
      <c r="I10024" s="23"/>
      <c r="J10024" s="28">
        <v>0</v>
      </c>
    </row>
    <row r="10025" spans="1:10" x14ac:dyDescent="0.25">
      <c r="A10025" s="23" t="s">
        <v>17669</v>
      </c>
      <c r="B10025" s="23" t="s">
        <v>17670</v>
      </c>
      <c r="C10025" s="23" t="s">
        <v>32</v>
      </c>
      <c r="D10025" s="24">
        <v>45442.170393518521</v>
      </c>
      <c r="E10025" s="23" t="s">
        <v>16067</v>
      </c>
      <c r="F10025" s="26" t="s">
        <v>16</v>
      </c>
      <c r="G10025" s="26" t="s">
        <v>14</v>
      </c>
      <c r="H10025" s="23">
        <v>0</v>
      </c>
      <c r="I10025" s="23"/>
      <c r="J10025" s="28">
        <v>0</v>
      </c>
    </row>
    <row r="10026" spans="1:10" x14ac:dyDescent="0.25">
      <c r="A10026" s="23" t="s">
        <v>12878</v>
      </c>
      <c r="B10026" s="23" t="s">
        <v>12879</v>
      </c>
      <c r="C10026" s="23" t="s">
        <v>34</v>
      </c>
      <c r="D10026" s="24">
        <v>45442.170520833337</v>
      </c>
      <c r="E10026" s="23" t="s">
        <v>16067</v>
      </c>
      <c r="F10026" s="26" t="s">
        <v>16</v>
      </c>
      <c r="G10026" s="26" t="s">
        <v>14</v>
      </c>
      <c r="H10026" s="23">
        <v>0</v>
      </c>
      <c r="I10026" s="23"/>
      <c r="J10026" s="28">
        <v>0</v>
      </c>
    </row>
    <row r="10027" spans="1:10" x14ac:dyDescent="0.25">
      <c r="A10027" s="23" t="s">
        <v>17671</v>
      </c>
      <c r="B10027" s="23" t="s">
        <v>17672</v>
      </c>
      <c r="C10027" s="23" t="s">
        <v>32</v>
      </c>
      <c r="D10027" s="24">
        <v>45442.291944444441</v>
      </c>
      <c r="E10027" s="23" t="s">
        <v>16067</v>
      </c>
      <c r="F10027" s="26" t="s">
        <v>16</v>
      </c>
      <c r="G10027" s="26" t="s">
        <v>14</v>
      </c>
      <c r="H10027" s="23">
        <v>0</v>
      </c>
      <c r="I10027" s="23"/>
      <c r="J10027" s="28">
        <v>0</v>
      </c>
    </row>
    <row r="10028" spans="1:10" x14ac:dyDescent="0.25">
      <c r="A10028" s="23" t="s">
        <v>13467</v>
      </c>
      <c r="B10028" s="23" t="s">
        <v>13466</v>
      </c>
      <c r="C10028" s="23" t="s">
        <v>21</v>
      </c>
      <c r="D10028" s="24">
        <v>45443</v>
      </c>
      <c r="E10028" s="23" t="s">
        <v>16067</v>
      </c>
      <c r="F10028" s="26" t="s">
        <v>19</v>
      </c>
      <c r="G10028" s="26" t="s">
        <v>13496</v>
      </c>
      <c r="H10028" s="23">
        <v>0</v>
      </c>
      <c r="I10028" s="23"/>
      <c r="J10028" s="28">
        <v>1690.92</v>
      </c>
    </row>
    <row r="10029" spans="1:10" x14ac:dyDescent="0.25">
      <c r="A10029" s="23" t="s">
        <v>13490</v>
      </c>
      <c r="B10029" s="23" t="s">
        <v>13491</v>
      </c>
      <c r="C10029" s="23" t="s">
        <v>20</v>
      </c>
      <c r="D10029" s="24">
        <v>45443</v>
      </c>
      <c r="E10029" s="23" t="s">
        <v>16067</v>
      </c>
      <c r="F10029" s="26" t="s">
        <v>19</v>
      </c>
      <c r="G10029" s="26" t="s">
        <v>13496</v>
      </c>
      <c r="H10029" s="23">
        <v>0</v>
      </c>
      <c r="I10029" s="23"/>
      <c r="J10029" s="28">
        <v>508.13</v>
      </c>
    </row>
    <row r="10030" spans="1:10" x14ac:dyDescent="0.25">
      <c r="A10030" s="23" t="s">
        <v>17673</v>
      </c>
      <c r="B10030" s="23" t="s">
        <v>17674</v>
      </c>
      <c r="C10030" s="23" t="s">
        <v>32</v>
      </c>
      <c r="D10030" s="24">
        <v>45443.031527777777</v>
      </c>
      <c r="E10030" s="23" t="s">
        <v>16067</v>
      </c>
      <c r="F10030" s="26" t="s">
        <v>16</v>
      </c>
      <c r="G10030" s="26" t="s">
        <v>14</v>
      </c>
      <c r="H10030" s="23">
        <v>0</v>
      </c>
      <c r="I10030" s="23"/>
      <c r="J10030" s="28">
        <v>0</v>
      </c>
    </row>
    <row r="10031" spans="1:10" x14ac:dyDescent="0.25">
      <c r="A10031" s="23" t="s">
        <v>5376</v>
      </c>
      <c r="B10031" s="23" t="s">
        <v>5377</v>
      </c>
      <c r="C10031" s="23" t="s">
        <v>34</v>
      </c>
      <c r="D10031" s="24">
        <v>45443.03162037037</v>
      </c>
      <c r="E10031" s="23" t="s">
        <v>16067</v>
      </c>
      <c r="F10031" s="26" t="s">
        <v>16</v>
      </c>
      <c r="G10031" s="26" t="s">
        <v>14</v>
      </c>
      <c r="H10031" s="23">
        <v>0</v>
      </c>
      <c r="I10031" s="23"/>
      <c r="J10031" s="28">
        <v>0</v>
      </c>
    </row>
    <row r="10032" spans="1:10" x14ac:dyDescent="0.25">
      <c r="A10032" s="23" t="s">
        <v>17675</v>
      </c>
      <c r="B10032" s="23" t="s">
        <v>17676</v>
      </c>
      <c r="C10032" s="23" t="s">
        <v>32</v>
      </c>
      <c r="D10032" s="24">
        <v>45443.038460648146</v>
      </c>
      <c r="E10032" s="23" t="s">
        <v>16067</v>
      </c>
      <c r="F10032" s="26" t="s">
        <v>16</v>
      </c>
      <c r="G10032" s="26" t="s">
        <v>14</v>
      </c>
      <c r="H10032" s="23">
        <v>0</v>
      </c>
      <c r="I10032" s="23"/>
      <c r="J10032" s="28">
        <v>0</v>
      </c>
    </row>
    <row r="10033" spans="1:10" x14ac:dyDescent="0.25">
      <c r="A10033" s="23" t="s">
        <v>17677</v>
      </c>
      <c r="B10033" s="23" t="s">
        <v>17678</v>
      </c>
      <c r="C10033" s="23" t="s">
        <v>32</v>
      </c>
      <c r="D10033" s="24">
        <v>45443.038495370369</v>
      </c>
      <c r="E10033" s="23" t="s">
        <v>16067</v>
      </c>
      <c r="F10033" s="26" t="s">
        <v>16</v>
      </c>
      <c r="G10033" s="26" t="s">
        <v>14</v>
      </c>
      <c r="H10033" s="23">
        <v>0</v>
      </c>
      <c r="I10033" s="23"/>
      <c r="J10033" s="28">
        <v>0</v>
      </c>
    </row>
    <row r="10034" spans="1:10" x14ac:dyDescent="0.25">
      <c r="A10034" s="23" t="s">
        <v>17679</v>
      </c>
      <c r="B10034" s="23" t="s">
        <v>17680</v>
      </c>
      <c r="C10034" s="23" t="s">
        <v>32</v>
      </c>
      <c r="D10034" s="24">
        <v>45443.045416666668</v>
      </c>
      <c r="E10034" s="23" t="s">
        <v>16067</v>
      </c>
      <c r="F10034" s="26" t="s">
        <v>16</v>
      </c>
      <c r="G10034" s="26" t="s">
        <v>14</v>
      </c>
      <c r="H10034" s="23">
        <v>0</v>
      </c>
      <c r="I10034" s="23"/>
      <c r="J10034" s="28">
        <v>0</v>
      </c>
    </row>
    <row r="10035" spans="1:10" x14ac:dyDescent="0.25">
      <c r="A10035" s="23" t="s">
        <v>17681</v>
      </c>
      <c r="B10035" s="23" t="s">
        <v>17682</v>
      </c>
      <c r="C10035" s="23" t="s">
        <v>34</v>
      </c>
      <c r="D10035" s="24">
        <v>45443.045451388891</v>
      </c>
      <c r="E10035" s="23" t="s">
        <v>16067</v>
      </c>
      <c r="F10035" s="26" t="s">
        <v>16</v>
      </c>
      <c r="G10035" s="26" t="s">
        <v>14</v>
      </c>
      <c r="H10035" s="23">
        <v>0</v>
      </c>
      <c r="I10035" s="23"/>
      <c r="J10035" s="28">
        <v>0</v>
      </c>
    </row>
    <row r="10036" spans="1:10" x14ac:dyDescent="0.25">
      <c r="A10036" s="23" t="s">
        <v>17661</v>
      </c>
      <c r="B10036" s="23" t="s">
        <v>17662</v>
      </c>
      <c r="C10036" s="23" t="s">
        <v>34</v>
      </c>
      <c r="D10036" s="24">
        <v>45443.045474537037</v>
      </c>
      <c r="E10036" s="23" t="s">
        <v>16067</v>
      </c>
      <c r="F10036" s="26" t="s">
        <v>16</v>
      </c>
      <c r="G10036" s="26" t="s">
        <v>14</v>
      </c>
      <c r="H10036" s="23">
        <v>0</v>
      </c>
      <c r="I10036" s="23"/>
      <c r="J10036" s="28">
        <v>0</v>
      </c>
    </row>
    <row r="10037" spans="1:10" x14ac:dyDescent="0.25">
      <c r="A10037" s="23" t="s">
        <v>15790</v>
      </c>
      <c r="B10037" s="23" t="s">
        <v>15791</v>
      </c>
      <c r="C10037" s="23" t="s">
        <v>21</v>
      </c>
      <c r="D10037" s="24">
        <v>45443.392592592594</v>
      </c>
      <c r="E10037" s="23" t="s">
        <v>16067</v>
      </c>
      <c r="F10037" s="26" t="s">
        <v>19</v>
      </c>
      <c r="G10037" s="26" t="s">
        <v>13496</v>
      </c>
      <c r="H10037" s="23">
        <v>0</v>
      </c>
      <c r="I10037" s="23"/>
      <c r="J10037" s="28">
        <v>10</v>
      </c>
    </row>
    <row r="10038" spans="1:10" x14ac:dyDescent="0.25">
      <c r="A10038" s="23" t="s">
        <v>956</v>
      </c>
      <c r="B10038" s="23" t="s">
        <v>957</v>
      </c>
      <c r="C10038" s="23" t="s">
        <v>21</v>
      </c>
      <c r="D10038" s="24">
        <v>45443.653402777774</v>
      </c>
      <c r="E10038" s="23" t="s">
        <v>16067</v>
      </c>
      <c r="F10038" s="26" t="s">
        <v>19</v>
      </c>
      <c r="G10038" s="26" t="s">
        <v>13496</v>
      </c>
      <c r="H10038" s="23">
        <v>0</v>
      </c>
      <c r="I10038" s="23"/>
      <c r="J10038" s="28">
        <v>225</v>
      </c>
    </row>
    <row r="10039" spans="1:10" x14ac:dyDescent="0.25">
      <c r="A10039" s="23" t="s">
        <v>956</v>
      </c>
      <c r="B10039" s="23" t="s">
        <v>957</v>
      </c>
      <c r="C10039" s="23" t="s">
        <v>21</v>
      </c>
      <c r="D10039" s="24">
        <v>45443.688460648147</v>
      </c>
      <c r="E10039" s="23" t="s">
        <v>16067</v>
      </c>
      <c r="F10039" s="26" t="s">
        <v>19</v>
      </c>
      <c r="G10039" s="26" t="s">
        <v>13496</v>
      </c>
      <c r="H10039" s="23">
        <v>0</v>
      </c>
      <c r="I10039" s="23"/>
      <c r="J10039" s="28">
        <v>5.5</v>
      </c>
    </row>
    <row r="10040" spans="1:10" x14ac:dyDescent="0.25">
      <c r="A10040" s="23" t="s">
        <v>956</v>
      </c>
      <c r="B10040" s="23" t="s">
        <v>957</v>
      </c>
      <c r="C10040" s="23" t="s">
        <v>21</v>
      </c>
      <c r="D10040" s="24">
        <v>45443.724930555552</v>
      </c>
      <c r="E10040" s="23" t="s">
        <v>16067</v>
      </c>
      <c r="F10040" s="26" t="s">
        <v>19</v>
      </c>
      <c r="G10040" s="26" t="s">
        <v>13496</v>
      </c>
      <c r="H10040" s="23">
        <v>0</v>
      </c>
      <c r="I10040" s="23"/>
      <c r="J10040" s="28">
        <v>7.5</v>
      </c>
    </row>
    <row r="10041" spans="1:10" x14ac:dyDescent="0.25">
      <c r="A10041" s="23" t="s">
        <v>956</v>
      </c>
      <c r="B10041" s="23" t="s">
        <v>957</v>
      </c>
      <c r="C10041" s="23" t="s">
        <v>21</v>
      </c>
      <c r="D10041" s="24">
        <v>45443.727187500001</v>
      </c>
      <c r="E10041" s="23" t="s">
        <v>16067</v>
      </c>
      <c r="F10041" s="26" t="s">
        <v>19</v>
      </c>
      <c r="G10041" s="26" t="s">
        <v>13496</v>
      </c>
      <c r="H10041" s="23">
        <v>0</v>
      </c>
      <c r="I10041" s="23"/>
      <c r="J10041" s="28">
        <v>1934.5</v>
      </c>
    </row>
    <row r="10042" spans="1:10" x14ac:dyDescent="0.25">
      <c r="A10042" s="23" t="s">
        <v>9631</v>
      </c>
      <c r="B10042" s="23" t="s">
        <v>9632</v>
      </c>
      <c r="C10042" s="23" t="s">
        <v>21</v>
      </c>
      <c r="D10042" s="24">
        <v>45443.912488425929</v>
      </c>
      <c r="E10042" s="23" t="s">
        <v>16067</v>
      </c>
      <c r="F10042" s="26" t="s">
        <v>19</v>
      </c>
      <c r="G10042" s="26" t="s">
        <v>13496</v>
      </c>
      <c r="H10042" s="23">
        <v>0</v>
      </c>
      <c r="I10042" s="23"/>
      <c r="J10042" s="28">
        <v>25000</v>
      </c>
    </row>
    <row r="10043" spans="1:10" x14ac:dyDescent="0.25">
      <c r="A10043" s="23" t="s">
        <v>17683</v>
      </c>
      <c r="B10043" s="23" t="s">
        <v>17684</v>
      </c>
      <c r="C10043" s="23" t="s">
        <v>34</v>
      </c>
      <c r="D10043" s="24">
        <v>45444.038761574076</v>
      </c>
      <c r="E10043" s="23" t="s">
        <v>16067</v>
      </c>
      <c r="F10043" s="26" t="s">
        <v>16</v>
      </c>
      <c r="G10043" s="26" t="s">
        <v>14</v>
      </c>
      <c r="H10043" s="23">
        <v>0</v>
      </c>
      <c r="I10043" s="23"/>
      <c r="J10043" s="28">
        <v>0</v>
      </c>
    </row>
    <row r="10044" spans="1:10" x14ac:dyDescent="0.25">
      <c r="A10044" s="23" t="s">
        <v>17225</v>
      </c>
      <c r="B10044" s="23" t="s">
        <v>17226</v>
      </c>
      <c r="C10044" s="23" t="s">
        <v>34</v>
      </c>
      <c r="D10044" s="24">
        <v>45444.05263888889</v>
      </c>
      <c r="E10044" s="23" t="s">
        <v>16067</v>
      </c>
      <c r="F10044" s="26" t="s">
        <v>16</v>
      </c>
      <c r="G10044" s="26" t="s">
        <v>14</v>
      </c>
      <c r="H10044" s="23">
        <v>0</v>
      </c>
      <c r="I10044" s="23"/>
      <c r="J10044" s="28">
        <v>0</v>
      </c>
    </row>
    <row r="10045" spans="1:10" x14ac:dyDescent="0.25">
      <c r="A10045" s="23" t="s">
        <v>17685</v>
      </c>
      <c r="B10045" s="23" t="s">
        <v>17686</v>
      </c>
      <c r="C10045" s="23" t="s">
        <v>32</v>
      </c>
      <c r="D10045" s="24">
        <v>45444.05265046296</v>
      </c>
      <c r="E10045" s="23" t="s">
        <v>16067</v>
      </c>
      <c r="F10045" s="26" t="s">
        <v>16</v>
      </c>
      <c r="G10045" s="26" t="s">
        <v>14</v>
      </c>
      <c r="H10045" s="23">
        <v>0</v>
      </c>
      <c r="I10045" s="23"/>
      <c r="J10045" s="28">
        <v>0</v>
      </c>
    </row>
    <row r="10046" spans="1:10" x14ac:dyDescent="0.25">
      <c r="A10046" s="23" t="s">
        <v>17687</v>
      </c>
      <c r="B10046" s="23" t="s">
        <v>17688</v>
      </c>
      <c r="C10046" s="23" t="s">
        <v>32</v>
      </c>
      <c r="D10046" s="24">
        <v>45444.05265046296</v>
      </c>
      <c r="E10046" s="23" t="s">
        <v>16067</v>
      </c>
      <c r="F10046" s="26" t="s">
        <v>16</v>
      </c>
      <c r="G10046" s="26" t="s">
        <v>14</v>
      </c>
      <c r="H10046" s="23">
        <v>0</v>
      </c>
      <c r="I10046" s="23"/>
      <c r="J10046" s="28">
        <v>0</v>
      </c>
    </row>
    <row r="10047" spans="1:10" x14ac:dyDescent="0.25">
      <c r="A10047" s="23" t="s">
        <v>17689</v>
      </c>
      <c r="B10047" s="23" t="s">
        <v>17690</v>
      </c>
      <c r="C10047" s="23" t="s">
        <v>34</v>
      </c>
      <c r="D10047" s="24">
        <v>45444.052662037036</v>
      </c>
      <c r="E10047" s="23" t="s">
        <v>16067</v>
      </c>
      <c r="F10047" s="26" t="s">
        <v>16</v>
      </c>
      <c r="G10047" s="26" t="s">
        <v>14</v>
      </c>
      <c r="H10047" s="23">
        <v>0</v>
      </c>
      <c r="I10047" s="23"/>
      <c r="J10047" s="28">
        <v>0</v>
      </c>
    </row>
    <row r="10048" spans="1:10" x14ac:dyDescent="0.25">
      <c r="A10048" s="23" t="s">
        <v>17691</v>
      </c>
      <c r="B10048" s="23" t="s">
        <v>17692</v>
      </c>
      <c r="C10048" s="23" t="s">
        <v>34</v>
      </c>
      <c r="D10048" s="24">
        <v>45444.052789351852</v>
      </c>
      <c r="E10048" s="23" t="s">
        <v>16067</v>
      </c>
      <c r="F10048" s="26" t="s">
        <v>16</v>
      </c>
      <c r="G10048" s="26" t="s">
        <v>14</v>
      </c>
      <c r="H10048" s="23">
        <v>0</v>
      </c>
      <c r="I10048" s="23"/>
      <c r="J10048" s="28">
        <v>0</v>
      </c>
    </row>
    <row r="10049" spans="1:10" x14ac:dyDescent="0.25">
      <c r="A10049" s="23" t="s">
        <v>17693</v>
      </c>
      <c r="B10049" s="23" t="s">
        <v>17694</v>
      </c>
      <c r="C10049" s="23" t="s">
        <v>32</v>
      </c>
      <c r="D10049" s="24">
        <v>45444.073449074072</v>
      </c>
      <c r="E10049" s="23" t="s">
        <v>16067</v>
      </c>
      <c r="F10049" s="26" t="s">
        <v>16</v>
      </c>
      <c r="G10049" s="26" t="s">
        <v>14</v>
      </c>
      <c r="H10049" s="23">
        <v>0</v>
      </c>
      <c r="I10049" s="23"/>
      <c r="J10049" s="28">
        <v>0</v>
      </c>
    </row>
    <row r="10050" spans="1:10" x14ac:dyDescent="0.25">
      <c r="A10050" s="23" t="s">
        <v>17695</v>
      </c>
      <c r="B10050" s="23" t="s">
        <v>17696</v>
      </c>
      <c r="C10050" s="23" t="s">
        <v>32</v>
      </c>
      <c r="D10050" s="24">
        <v>45444.073460648149</v>
      </c>
      <c r="E10050" s="23" t="s">
        <v>16067</v>
      </c>
      <c r="F10050" s="26" t="s">
        <v>16</v>
      </c>
      <c r="G10050" s="26" t="s">
        <v>14</v>
      </c>
      <c r="H10050" s="23">
        <v>0</v>
      </c>
      <c r="I10050" s="23"/>
      <c r="J10050" s="28">
        <v>0</v>
      </c>
    </row>
    <row r="10051" spans="1:10" x14ac:dyDescent="0.25">
      <c r="A10051" s="23" t="s">
        <v>17697</v>
      </c>
      <c r="B10051" s="23" t="s">
        <v>17698</v>
      </c>
      <c r="C10051" s="23" t="s">
        <v>32</v>
      </c>
      <c r="D10051" s="24">
        <v>45444.073518518519</v>
      </c>
      <c r="E10051" s="23" t="s">
        <v>16067</v>
      </c>
      <c r="F10051" s="26" t="s">
        <v>16</v>
      </c>
      <c r="G10051" s="26" t="s">
        <v>14</v>
      </c>
      <c r="H10051" s="23">
        <v>0</v>
      </c>
      <c r="I10051" s="23"/>
      <c r="J10051" s="28">
        <v>0</v>
      </c>
    </row>
    <row r="10052" spans="1:10" x14ac:dyDescent="0.25">
      <c r="A10052" s="23" t="s">
        <v>17699</v>
      </c>
      <c r="B10052" s="23" t="s">
        <v>17700</v>
      </c>
      <c r="C10052" s="23" t="s">
        <v>32</v>
      </c>
      <c r="D10052" s="24">
        <v>45444.073553240742</v>
      </c>
      <c r="E10052" s="23" t="s">
        <v>16067</v>
      </c>
      <c r="F10052" s="26" t="s">
        <v>16</v>
      </c>
      <c r="G10052" s="26" t="s">
        <v>14</v>
      </c>
      <c r="H10052" s="23">
        <v>0</v>
      </c>
      <c r="I10052" s="23"/>
      <c r="J10052" s="28">
        <v>0</v>
      </c>
    </row>
    <row r="10053" spans="1:10" x14ac:dyDescent="0.25">
      <c r="A10053" s="23" t="s">
        <v>6077</v>
      </c>
      <c r="B10053" s="23" t="s">
        <v>6078</v>
      </c>
      <c r="C10053" s="23" t="s">
        <v>34</v>
      </c>
      <c r="D10053" s="24">
        <v>45444.073564814818</v>
      </c>
      <c r="E10053" s="23" t="s">
        <v>16067</v>
      </c>
      <c r="F10053" s="26" t="s">
        <v>16</v>
      </c>
      <c r="G10053" s="26" t="s">
        <v>14</v>
      </c>
      <c r="H10053" s="23">
        <v>0</v>
      </c>
      <c r="I10053" s="23"/>
      <c r="J10053" s="28">
        <v>0</v>
      </c>
    </row>
    <row r="10054" spans="1:10" x14ac:dyDescent="0.25">
      <c r="A10054" s="23" t="s">
        <v>17701</v>
      </c>
      <c r="B10054" s="23" t="s">
        <v>17702</v>
      </c>
      <c r="C10054" s="23" t="s">
        <v>32</v>
      </c>
      <c r="D10054" s="24">
        <v>45444.149837962963</v>
      </c>
      <c r="E10054" s="23" t="s">
        <v>16067</v>
      </c>
      <c r="F10054" s="26" t="s">
        <v>16</v>
      </c>
      <c r="G10054" s="26" t="s">
        <v>14</v>
      </c>
      <c r="H10054" s="23">
        <v>0</v>
      </c>
      <c r="I10054" s="23"/>
      <c r="J10054" s="28">
        <v>0</v>
      </c>
    </row>
    <row r="10055" spans="1:10" x14ac:dyDescent="0.25">
      <c r="A10055" s="23" t="s">
        <v>17703</v>
      </c>
      <c r="B10055" s="23" t="s">
        <v>17704</v>
      </c>
      <c r="C10055" s="23" t="s">
        <v>32</v>
      </c>
      <c r="D10055" s="24">
        <v>45444.149837962963</v>
      </c>
      <c r="E10055" s="23" t="s">
        <v>16067</v>
      </c>
      <c r="F10055" s="26" t="s">
        <v>16</v>
      </c>
      <c r="G10055" s="26" t="s">
        <v>14</v>
      </c>
      <c r="H10055" s="23">
        <v>0</v>
      </c>
      <c r="I10055" s="23"/>
      <c r="J10055" s="28">
        <v>0</v>
      </c>
    </row>
    <row r="10056" spans="1:10" x14ac:dyDescent="0.25">
      <c r="A10056" s="23" t="s">
        <v>17705</v>
      </c>
      <c r="B10056" s="23" t="s">
        <v>17706</v>
      </c>
      <c r="C10056" s="23" t="s">
        <v>32</v>
      </c>
      <c r="D10056" s="24">
        <v>45444.14984953704</v>
      </c>
      <c r="E10056" s="23" t="s">
        <v>16067</v>
      </c>
      <c r="F10056" s="26" t="s">
        <v>16</v>
      </c>
      <c r="G10056" s="26" t="s">
        <v>14</v>
      </c>
      <c r="H10056" s="23">
        <v>0</v>
      </c>
      <c r="I10056" s="23"/>
      <c r="J10056" s="28">
        <v>0</v>
      </c>
    </row>
    <row r="10057" spans="1:10" x14ac:dyDescent="0.25">
      <c r="A10057" s="23" t="s">
        <v>17707</v>
      </c>
      <c r="B10057" s="23" t="s">
        <v>17708</v>
      </c>
      <c r="C10057" s="23" t="s">
        <v>32</v>
      </c>
      <c r="D10057" s="24">
        <v>45444.149861111109</v>
      </c>
      <c r="E10057" s="23" t="s">
        <v>16067</v>
      </c>
      <c r="F10057" s="26" t="s">
        <v>16</v>
      </c>
      <c r="G10057" s="26" t="s">
        <v>14</v>
      </c>
      <c r="H10057" s="23">
        <v>0</v>
      </c>
      <c r="I10057" s="23"/>
      <c r="J10057" s="28">
        <v>0</v>
      </c>
    </row>
    <row r="10058" spans="1:10" x14ac:dyDescent="0.25">
      <c r="A10058" s="23" t="s">
        <v>17709</v>
      </c>
      <c r="B10058" s="23" t="s">
        <v>17710</v>
      </c>
      <c r="C10058" s="23" t="s">
        <v>32</v>
      </c>
      <c r="D10058" s="24">
        <v>45444.149861111109</v>
      </c>
      <c r="E10058" s="23" t="s">
        <v>16067</v>
      </c>
      <c r="F10058" s="26" t="s">
        <v>16</v>
      </c>
      <c r="G10058" s="26" t="s">
        <v>14</v>
      </c>
      <c r="H10058" s="23">
        <v>0</v>
      </c>
      <c r="I10058" s="23"/>
      <c r="J10058" s="28">
        <v>0</v>
      </c>
    </row>
    <row r="10059" spans="1:10" x14ac:dyDescent="0.25">
      <c r="A10059" s="23" t="s">
        <v>17711</v>
      </c>
      <c r="B10059" s="23" t="s">
        <v>17712</v>
      </c>
      <c r="C10059" s="23" t="s">
        <v>34</v>
      </c>
      <c r="D10059" s="24">
        <v>45444.149884259263</v>
      </c>
      <c r="E10059" s="23" t="s">
        <v>16067</v>
      </c>
      <c r="F10059" s="26" t="s">
        <v>16</v>
      </c>
      <c r="G10059" s="26" t="s">
        <v>14</v>
      </c>
      <c r="H10059" s="23">
        <v>0</v>
      </c>
      <c r="I10059" s="23"/>
      <c r="J10059" s="28">
        <v>0</v>
      </c>
    </row>
    <row r="10060" spans="1:10" x14ac:dyDescent="0.25">
      <c r="A10060" s="23" t="s">
        <v>17435</v>
      </c>
      <c r="B10060" s="23" t="s">
        <v>17436</v>
      </c>
      <c r="C10060" s="23" t="s">
        <v>34</v>
      </c>
      <c r="D10060" s="24">
        <v>45444.156782407408</v>
      </c>
      <c r="E10060" s="23" t="s">
        <v>16067</v>
      </c>
      <c r="F10060" s="26" t="s">
        <v>16</v>
      </c>
      <c r="G10060" s="26" t="s">
        <v>14</v>
      </c>
      <c r="H10060" s="23">
        <v>0</v>
      </c>
      <c r="I10060" s="23"/>
      <c r="J10060" s="28">
        <v>0</v>
      </c>
    </row>
    <row r="10061" spans="1:10" x14ac:dyDescent="0.25">
      <c r="A10061" s="23" t="s">
        <v>17713</v>
      </c>
      <c r="B10061" s="23" t="s">
        <v>17714</v>
      </c>
      <c r="C10061" s="23" t="s">
        <v>34</v>
      </c>
      <c r="D10061" s="24">
        <v>45444.157048611109</v>
      </c>
      <c r="E10061" s="23" t="s">
        <v>16067</v>
      </c>
      <c r="F10061" s="26" t="s">
        <v>16</v>
      </c>
      <c r="G10061" s="26" t="s">
        <v>14</v>
      </c>
      <c r="H10061" s="23">
        <v>0</v>
      </c>
      <c r="I10061" s="23"/>
      <c r="J10061" s="28">
        <v>0</v>
      </c>
    </row>
    <row r="10062" spans="1:10" x14ac:dyDescent="0.25">
      <c r="A10062" s="23" t="s">
        <v>17715</v>
      </c>
      <c r="B10062" s="23" t="s">
        <v>17716</v>
      </c>
      <c r="C10062" s="23" t="s">
        <v>34</v>
      </c>
      <c r="D10062" s="24">
        <v>45444.170671296299</v>
      </c>
      <c r="E10062" s="23" t="s">
        <v>16067</v>
      </c>
      <c r="F10062" s="26" t="s">
        <v>16</v>
      </c>
      <c r="G10062" s="26" t="s">
        <v>14</v>
      </c>
      <c r="H10062" s="23">
        <v>0</v>
      </c>
      <c r="I10062" s="23"/>
      <c r="J10062" s="28">
        <v>0</v>
      </c>
    </row>
    <row r="10063" spans="1:10" x14ac:dyDescent="0.25">
      <c r="A10063" s="23" t="s">
        <v>17717</v>
      </c>
      <c r="B10063" s="23" t="s">
        <v>17718</v>
      </c>
      <c r="C10063" s="23" t="s">
        <v>32</v>
      </c>
      <c r="D10063" s="24">
        <v>45444.170682870368</v>
      </c>
      <c r="E10063" s="23" t="s">
        <v>16067</v>
      </c>
      <c r="F10063" s="26" t="s">
        <v>16</v>
      </c>
      <c r="G10063" s="26" t="s">
        <v>14</v>
      </c>
      <c r="H10063" s="23">
        <v>0</v>
      </c>
      <c r="I10063" s="23"/>
      <c r="J10063" s="28">
        <v>0</v>
      </c>
    </row>
    <row r="10064" spans="1:10" x14ac:dyDescent="0.25">
      <c r="A10064" s="23" t="s">
        <v>17719</v>
      </c>
      <c r="B10064" s="23" t="s">
        <v>17720</v>
      </c>
      <c r="C10064" s="23" t="s">
        <v>32</v>
      </c>
      <c r="D10064" s="24">
        <v>45444.184606481482</v>
      </c>
      <c r="E10064" s="23" t="s">
        <v>16067</v>
      </c>
      <c r="F10064" s="26" t="s">
        <v>16</v>
      </c>
      <c r="G10064" s="26" t="s">
        <v>14</v>
      </c>
      <c r="H10064" s="23">
        <v>0</v>
      </c>
      <c r="I10064" s="23"/>
      <c r="J10064" s="28">
        <v>0</v>
      </c>
    </row>
    <row r="10065" spans="1:10" x14ac:dyDescent="0.25">
      <c r="A10065" s="23" t="s">
        <v>17721</v>
      </c>
      <c r="B10065" s="23" t="s">
        <v>17722</v>
      </c>
      <c r="C10065" s="23" t="s">
        <v>32</v>
      </c>
      <c r="D10065" s="24">
        <v>45444.184618055559</v>
      </c>
      <c r="E10065" s="23" t="s">
        <v>16067</v>
      </c>
      <c r="F10065" s="26" t="s">
        <v>16</v>
      </c>
      <c r="G10065" s="26" t="s">
        <v>14</v>
      </c>
      <c r="H10065" s="23">
        <v>0</v>
      </c>
      <c r="I10065" s="23"/>
      <c r="J10065" s="28">
        <v>0</v>
      </c>
    </row>
    <row r="10066" spans="1:10" x14ac:dyDescent="0.25">
      <c r="A10066" s="23" t="s">
        <v>17723</v>
      </c>
      <c r="B10066" s="23" t="s">
        <v>17724</v>
      </c>
      <c r="C10066" s="23" t="s">
        <v>32</v>
      </c>
      <c r="D10066" s="24">
        <v>45444.184664351851</v>
      </c>
      <c r="E10066" s="23" t="s">
        <v>16067</v>
      </c>
      <c r="F10066" s="26" t="s">
        <v>16</v>
      </c>
      <c r="G10066" s="26" t="s">
        <v>14</v>
      </c>
      <c r="H10066" s="23">
        <v>0</v>
      </c>
      <c r="I10066" s="23"/>
      <c r="J10066" s="28">
        <v>0</v>
      </c>
    </row>
    <row r="10067" spans="1:10" x14ac:dyDescent="0.25">
      <c r="A10067" s="23" t="s">
        <v>17725</v>
      </c>
      <c r="B10067" s="23" t="s">
        <v>17726</v>
      </c>
      <c r="C10067" s="23" t="s">
        <v>32</v>
      </c>
      <c r="D10067" s="24">
        <v>45444.184675925928</v>
      </c>
      <c r="E10067" s="23" t="s">
        <v>16067</v>
      </c>
      <c r="F10067" s="26" t="s">
        <v>16</v>
      </c>
      <c r="G10067" s="26" t="s">
        <v>14</v>
      </c>
      <c r="H10067" s="23">
        <v>0</v>
      </c>
      <c r="I10067" s="23"/>
      <c r="J10067" s="28">
        <v>0</v>
      </c>
    </row>
    <row r="10068" spans="1:10" x14ac:dyDescent="0.25">
      <c r="A10068" s="23" t="s">
        <v>17727</v>
      </c>
      <c r="B10068" s="23" t="s">
        <v>17728</v>
      </c>
      <c r="C10068" s="23" t="s">
        <v>32</v>
      </c>
      <c r="D10068" s="24">
        <v>45444.184675925928</v>
      </c>
      <c r="E10068" s="23" t="s">
        <v>16067</v>
      </c>
      <c r="F10068" s="26" t="s">
        <v>16</v>
      </c>
      <c r="G10068" s="26" t="s">
        <v>14</v>
      </c>
      <c r="H10068" s="23">
        <v>0</v>
      </c>
      <c r="I10068" s="23"/>
      <c r="J10068" s="28">
        <v>0</v>
      </c>
    </row>
    <row r="10069" spans="1:10" x14ac:dyDescent="0.25">
      <c r="A10069" s="23" t="s">
        <v>17729</v>
      </c>
      <c r="B10069" s="23" t="s">
        <v>17730</v>
      </c>
      <c r="C10069" s="23" t="s">
        <v>32</v>
      </c>
      <c r="D10069" s="24">
        <v>45444.184687499997</v>
      </c>
      <c r="E10069" s="23" t="s">
        <v>16067</v>
      </c>
      <c r="F10069" s="26" t="s">
        <v>16</v>
      </c>
      <c r="G10069" s="26" t="s">
        <v>14</v>
      </c>
      <c r="H10069" s="23">
        <v>0</v>
      </c>
      <c r="I10069" s="23"/>
      <c r="J10069" s="28">
        <v>0</v>
      </c>
    </row>
    <row r="10070" spans="1:10" x14ac:dyDescent="0.25">
      <c r="A10070" s="23" t="s">
        <v>17731</v>
      </c>
      <c r="B10070" s="23" t="s">
        <v>17732</v>
      </c>
      <c r="C10070" s="23" t="s">
        <v>34</v>
      </c>
      <c r="D10070" s="24">
        <v>45444.184814814813</v>
      </c>
      <c r="E10070" s="23" t="s">
        <v>16067</v>
      </c>
      <c r="F10070" s="26" t="s">
        <v>16</v>
      </c>
      <c r="G10070" s="26" t="s">
        <v>14</v>
      </c>
      <c r="H10070" s="23">
        <v>0</v>
      </c>
      <c r="I10070" s="23"/>
      <c r="J10070" s="28">
        <v>0</v>
      </c>
    </row>
    <row r="10071" spans="1:10" x14ac:dyDescent="0.25">
      <c r="A10071" s="23" t="s">
        <v>17715</v>
      </c>
      <c r="B10071" s="23" t="s">
        <v>17716</v>
      </c>
      <c r="C10071" s="23" t="s">
        <v>32</v>
      </c>
      <c r="D10071" s="24">
        <v>45444.198449074072</v>
      </c>
      <c r="E10071" s="23" t="s">
        <v>16067</v>
      </c>
      <c r="F10071" s="26" t="s">
        <v>16</v>
      </c>
      <c r="G10071" s="26" t="s">
        <v>14</v>
      </c>
      <c r="H10071" s="23">
        <v>0</v>
      </c>
      <c r="I10071" s="23"/>
      <c r="J10071" s="28">
        <v>0</v>
      </c>
    </row>
    <row r="10072" spans="1:10" x14ac:dyDescent="0.25">
      <c r="A10072" s="23" t="s">
        <v>17733</v>
      </c>
      <c r="B10072" s="23" t="s">
        <v>17734</v>
      </c>
      <c r="C10072" s="23" t="s">
        <v>32</v>
      </c>
      <c r="D10072" s="24">
        <v>45444.198449074072</v>
      </c>
      <c r="E10072" s="23" t="s">
        <v>16067</v>
      </c>
      <c r="F10072" s="26" t="s">
        <v>16</v>
      </c>
      <c r="G10072" s="26" t="s">
        <v>14</v>
      </c>
      <c r="H10072" s="23">
        <v>0</v>
      </c>
      <c r="I10072" s="23"/>
      <c r="J10072" s="28">
        <v>0</v>
      </c>
    </row>
    <row r="10073" spans="1:10" x14ac:dyDescent="0.25">
      <c r="A10073" s="23" t="s">
        <v>17689</v>
      </c>
      <c r="B10073" s="23" t="s">
        <v>17690</v>
      </c>
      <c r="C10073" s="23" t="s">
        <v>32</v>
      </c>
      <c r="D10073" s="24">
        <v>45444.212337962963</v>
      </c>
      <c r="E10073" s="23" t="s">
        <v>16067</v>
      </c>
      <c r="F10073" s="26" t="s">
        <v>16</v>
      </c>
      <c r="G10073" s="26" t="s">
        <v>14</v>
      </c>
      <c r="H10073" s="23">
        <v>0</v>
      </c>
      <c r="I10073" s="23"/>
      <c r="J10073" s="28">
        <v>0</v>
      </c>
    </row>
    <row r="10074" spans="1:10" x14ac:dyDescent="0.25">
      <c r="A10074" s="23" t="s">
        <v>17735</v>
      </c>
      <c r="B10074" s="23" t="s">
        <v>17736</v>
      </c>
      <c r="C10074" s="23" t="s">
        <v>34</v>
      </c>
      <c r="D10074" s="24">
        <v>45444.212557870371</v>
      </c>
      <c r="E10074" s="23" t="s">
        <v>16067</v>
      </c>
      <c r="F10074" s="26" t="s">
        <v>16</v>
      </c>
      <c r="G10074" s="26" t="s">
        <v>14</v>
      </c>
      <c r="H10074" s="23">
        <v>0</v>
      </c>
      <c r="I10074" s="23"/>
      <c r="J10074" s="28">
        <v>0</v>
      </c>
    </row>
    <row r="10075" spans="1:10" x14ac:dyDescent="0.25">
      <c r="A10075" s="23" t="s">
        <v>17737</v>
      </c>
      <c r="B10075" s="23" t="s">
        <v>17738</v>
      </c>
      <c r="C10075" s="23" t="s">
        <v>32</v>
      </c>
      <c r="D10075" s="24">
        <v>45444.212557870371</v>
      </c>
      <c r="E10075" s="23" t="s">
        <v>16067</v>
      </c>
      <c r="F10075" s="26" t="s">
        <v>16</v>
      </c>
      <c r="G10075" s="26" t="s">
        <v>14</v>
      </c>
      <c r="H10075" s="23">
        <v>0</v>
      </c>
      <c r="I10075" s="23"/>
      <c r="J10075" s="28">
        <v>0</v>
      </c>
    </row>
    <row r="10076" spans="1:10" x14ac:dyDescent="0.25">
      <c r="A10076" s="23" t="s">
        <v>17739</v>
      </c>
      <c r="B10076" s="23" t="s">
        <v>17740</v>
      </c>
      <c r="C10076" s="23" t="s">
        <v>32</v>
      </c>
      <c r="D10076" s="24">
        <v>45444.212569444448</v>
      </c>
      <c r="E10076" s="23" t="s">
        <v>16067</v>
      </c>
      <c r="F10076" s="26" t="s">
        <v>16</v>
      </c>
      <c r="G10076" s="26" t="s">
        <v>14</v>
      </c>
      <c r="H10076" s="23">
        <v>0</v>
      </c>
      <c r="I10076" s="23"/>
      <c r="J10076" s="28">
        <v>0</v>
      </c>
    </row>
    <row r="10077" spans="1:10" x14ac:dyDescent="0.25">
      <c r="A10077" s="23" t="s">
        <v>17741</v>
      </c>
      <c r="B10077" s="23" t="s">
        <v>17742</v>
      </c>
      <c r="C10077" s="23" t="s">
        <v>32</v>
      </c>
      <c r="D10077" s="24">
        <v>45444.212569444448</v>
      </c>
      <c r="E10077" s="23" t="s">
        <v>16067</v>
      </c>
      <c r="F10077" s="26" t="s">
        <v>16</v>
      </c>
      <c r="G10077" s="26" t="s">
        <v>14</v>
      </c>
      <c r="H10077" s="23">
        <v>0</v>
      </c>
      <c r="I10077" s="23"/>
      <c r="J10077" s="28">
        <v>0</v>
      </c>
    </row>
    <row r="10078" spans="1:10" x14ac:dyDescent="0.25">
      <c r="A10078" s="23" t="s">
        <v>17743</v>
      </c>
      <c r="B10078" s="23" t="s">
        <v>17744</v>
      </c>
      <c r="C10078" s="23" t="s">
        <v>34</v>
      </c>
      <c r="D10078" s="24">
        <v>45444.212581018517</v>
      </c>
      <c r="E10078" s="23" t="s">
        <v>16067</v>
      </c>
      <c r="F10078" s="26" t="s">
        <v>16</v>
      </c>
      <c r="G10078" s="26" t="s">
        <v>14</v>
      </c>
      <c r="H10078" s="23">
        <v>0</v>
      </c>
      <c r="I10078" s="23"/>
      <c r="J10078" s="28">
        <v>0</v>
      </c>
    </row>
    <row r="10079" spans="1:10" x14ac:dyDescent="0.25">
      <c r="A10079" s="23" t="s">
        <v>17745</v>
      </c>
      <c r="B10079" s="23" t="s">
        <v>17746</v>
      </c>
      <c r="C10079" s="23" t="s">
        <v>32</v>
      </c>
      <c r="D10079" s="24">
        <v>45444.330127314817</v>
      </c>
      <c r="E10079" s="23" t="s">
        <v>16067</v>
      </c>
      <c r="F10079" s="26" t="s">
        <v>16</v>
      </c>
      <c r="G10079" s="26" t="s">
        <v>14</v>
      </c>
      <c r="H10079" s="23">
        <v>0</v>
      </c>
      <c r="I10079" s="23"/>
      <c r="J10079" s="28">
        <v>0</v>
      </c>
    </row>
  </sheetData>
  <mergeCells count="10">
    <mergeCell ref="B11:D11"/>
    <mergeCell ref="E11:G11"/>
    <mergeCell ref="H11:J11"/>
    <mergeCell ref="B12:G12"/>
    <mergeCell ref="A6:J6"/>
    <mergeCell ref="A7:J7"/>
    <mergeCell ref="A9:J9"/>
    <mergeCell ref="B10:D10"/>
    <mergeCell ref="E10:F10"/>
    <mergeCell ref="H10:J1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3</xdr:col>
                <xdr:colOff>200025</xdr:colOff>
                <xdr:row>0</xdr:row>
                <xdr:rowOff>0</xdr:rowOff>
              </from>
              <to>
                <xdr:col>3</xdr:col>
                <xdr:colOff>1009650</xdr:colOff>
                <xdr:row>4</xdr:row>
                <xdr:rowOff>190500</xdr:rowOff>
              </to>
            </anchor>
          </objectPr>
        </oleObject>
      </mc:Choice>
      <mc:Fallback>
        <oleObject progId="PBrush" shapeId="2049" r:id="rId4"/>
      </mc:Fallback>
    </mc:AlternateContent>
  </oleObjects>
  <tableParts count="1"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Q E A A B Q S w M E F A A C A A g A 4 1 K n W N A I Y P K j A A A A 9 Q A A A B I A H A B D b 2 5 m a W c v U G F j a 2 F n Z S 5 4 b W w g o h g A K K A U A A A A A A A A A A A A A A A A A A A A A A A A A A A A h Y 9 N D o I w G E S v Q r q n 5 W e h k o + S 6 F Y S o 4 l x 2 5 R a G q E Q W i x 3 c + G R v I I Q R d 2 5 n H l v M f O 4 3 S E b 6 s q 7 i s 6 o R q c o x A H y h O Z N o b R M U W / P / h J l F H a M X 5 g U 3 i h r k w y m S F F p b Z s Q 4 p z D L s Z N J 0 k U B C E 5 5 d s D L 0 X N 0 E d W / 2 V f a W O Z 5 g J R O L 7 G 0 A i v F j i O x k l A 5 g 5 y p b 9 8 Y h P 9 K W H T V 7 b v B G 2 t v 9 4 D m S O Q 9 w X 6 B F B L A w Q U A A I A C A D j U q d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1 K n W F V a 5 b e v A Q A A N Q s A A B M A H A B G b 3 J t d W x h c y 9 T Z W N 0 a W 9 u M S 5 t I K I Y A C i g F A A A A A A A A A A A A A A A A A A A A A A A A A A A A O 2 S z 2 r b Q B D G 7 w a / w 6 J c Z F A d u / 8 O D T o Y q a Y t x V V j t 5 e 4 h 7 E 0 d Z b u 7 p j d k W h q / D Q 9 h O Y 1 9 G J d 2 a U x y K H X E r Q g d p l v N P M N 8 3 O Y s y Q j 5 o d 7 f N H v 9 X v u G i w W 4 i y w q I D J S n o y M W C k K b C E Q M R C I f d 7 w p 8 p G U Y f S F w 1 T C k v N R o O p 1 L h M G k U w y 4 M k l f L T w 6 t W 6 b o 0 F S k K m y e 3 5 g 2 y 1 M N h r m r g k F 0 l a K S W j L a O L g I I p G Q K r V x 8 X g U i d c m p 0 K a d f z y x W g 0 j s T H k h j n f K M w v n 8 O Z 2 T w y y A 6 O D 0 L E l h h f Q v q m p z I L G m q Z E G u G W c B K 5 + + j z G + Q S i 8 2 3 A / W i S u / o Q n S s 1 z U G B d z L Y 8 r r u Q G x I T 5 Y 1 C Q f f l F h a M + 0 p W H 4 w v b j b o w g d d R N t t k L y d n i e Z / 2 b Z O z 8 w + z 8 E 4 3 f e R W I b z E j j + S X 8 q H 9 S S / t g 5 R q 1 S H E l u a 2 m w C D e g / F d m / X 8 T S i A k a X G f V J C e o N c 3 5 l c Q q t C 5 p c E z S h t a S 6 5 h P r W u 3 q o / W d Q Z E V a / z p W T a l X a I / 0 D N a n x L 1 3 r 7 W d 7 3 a D f k + a 0 0 v 4 N 8 U i f D r o S O 5 I f g w k P + t I 7 k h + F C Q / 7 0 j u S P 7 / S f 4 N U E s B A i 0 A F A A C A A g A 4 1 K n W N A I Y P K j A A A A 9 Q A A A B I A A A A A A A A A A A A A A A A A A A A A A E N v b m Z p Z y 9 Q Y W N r Y W d l L n h t b F B L A Q I t A B Q A A g A I A O N S p 1 g P y u m r p A A A A O k A A A A T A A A A A A A A A A A A A A A A A O 8 A A A B b Q 2 9 u d G V u d F 9 U e X B l c 1 0 u e G 1 s U E s B A i 0 A F A A C A A g A 4 1 K n W F V a 5 b e v A Q A A N Q s A A B M A A A A A A A A A A A A A A A A A 4 A E A A E Z v c m 1 1 b G F z L 1 N l Y 3 R p b 2 4 x L m 1 Q S w U G A A A A A A M A A w D C A A A A 3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h D g A A A A A A A B i O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b G F 0 b 3 J p b y 1 B b m F u a W 5 k Z X V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Y z E 4 N 2 I 1 Z j k t M z g 5 N C 0 0 Z j Q y L T h h N 2 Q t Y 2 M 3 Y z V m O W Z i M D N j I i A v P j x F b n R y e S B U e X B l P S J O Y X Z p Z 2 F 0 a W 9 u U 3 R l c E 5 h b W U i I F Z h b H V l P S J z T m F 2 Z W d h w 6 f D o 2 8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V G F y Z 2 V 0 I i B W Y W x 1 Z T 0 i c 3 J l b G F 0 b 3 J p b 1 9 B b m F u a W 5 k Z X V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3 N z Y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C 0 x M l Q x N z o 0 M T o x N S 4 5 O D M w M j Y x W i I g L z 4 8 R W 5 0 c n k g V H l w Z T 0 i R m l s b E N v b H V t b l R 5 c G V z I i B W Y W x 1 Z T 0 i c 0 J n W U d C d 1 l H Q m d V R k N R P T 0 i I C 8 + P E V u d H J 5 I F R 5 c G U 9 I k Z p b G x D b 2 x 1 b W 5 O Y W 1 l c y I g V m F s d W U 9 I n N b J n F 1 b 3 Q 7 Q 0 l G L 0 N Q R i 9 D T l B K J n F 1 b 3 Q 7 L C Z x d W 9 0 O 0 5 v b W U v U m F 6 w 6 N v J n F 1 b 3 Q 7 L C Z x d W 9 0 O 0 9 y a W d l b S B E Z W J p d G 8 m c X V v d D s s J n F 1 b 3 Q 7 R G F 0 Y S B M Y W 7 D p 2 F t Z W 5 0 b y Z x d W 9 0 O y w m c X V v d D t D b 2 1 w Z X T D q m 5 j a W E m c X V v d D s s J n F 1 b 3 Q 7 U G x h d G F m b 3 J t Y S Z x d W 9 0 O y w m c X V v d D t T a X R 1 Y c O n w 6 N v I E R l Y m l 0 b y Z x d W 9 0 O y w m c X V v d D t W Y W x v c i B E w 6 l i a X R v J n F 1 b 3 Q 7 L C Z x d W 9 0 O 1 Z h b G 9 y I F B h Z 2 8 m c X V v d D s s J n F 1 b 3 Q 7 R G F 0 Y S B Q Y W d h b W V u d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s Y X R v c m l v L U F u Y W 5 p b m R l d W E v V G l w b y B B b H R l c m F k b y 5 7 Q 0 l G L 0 N Q R i 9 D T l B K L D B 9 J n F 1 b 3 Q 7 L C Z x d W 9 0 O 1 N l Y 3 R p b 2 4 x L 3 J l b G F 0 b 3 J p b y 1 B b m F u a W 5 k Z X V h L 1 R p c G 8 g Q W x 0 Z X J h Z G 8 u e 0 5 v b W U v U m F 6 w 6 N v L D F 9 J n F 1 b 3 Q 7 L C Z x d W 9 0 O 1 N l Y 3 R p b 2 4 x L 3 J l b G F 0 b 3 J p b y 1 B b m F u a W 5 k Z X V h L 1 R p c G 8 g Q W x 0 Z X J h Z G 8 u e 0 9 y a W d l b S B E Z W J p d G 8 s M n 0 m c X V v d D s s J n F 1 b 3 Q 7 U 2 V j d G l v b j E v c m V s Y X R v c m l v L U F u Y W 5 p b m R l d W E v V G l w b y B B b H R l c m F k b y 5 7 R G F 0 Y S B M Y W 7 D p 2 F t Z W 5 0 b y w z f S Z x d W 9 0 O y w m c X V v d D t T Z W N 0 a W 9 u M S 9 y Z W x h d G 9 y a W 8 t Q W 5 h b m l u Z G V 1 Y S 9 U a X B v I E F s d G V y Y W R v L n t D b 2 1 w Z X T D q m 5 j a W E s N H 0 m c X V v d D s s J n F 1 b 3 Q 7 U 2 V j d G l v b j E v c m V s Y X R v c m l v L U F u Y W 5 p b m R l d W E v V G l w b y B B b H R l c m F k b y 5 7 U G x h d G F m b 3 J t Y S w 1 f S Z x d W 9 0 O y w m c X V v d D t T Z W N 0 a W 9 u M S 9 y Z W x h d G 9 y a W 8 t Q W 5 h b m l u Z G V 1 Y S 9 U a X B v I E F s d G V y Y W R v L n t T a X R 1 Y c O n w 6 N v I E R l Y m l 0 b y w 2 f S Z x d W 9 0 O y w m c X V v d D t T Z W N 0 a W 9 u M S 9 y Z W x h d G 9 y a W 8 t Q W 5 h b m l u Z G V 1 Y S 9 U a X B v I E F s d G V y Y W R v L n t W Y W x v c i B E w 6 l i a X R v L D d 9 J n F 1 b 3 Q 7 L C Z x d W 9 0 O 1 N l Y 3 R p b 2 4 x L 3 J l b G F 0 b 3 J p b y 1 B b m F u a W 5 k Z X V h L 1 R p c G 8 g Q W x 0 Z X J h Z G 8 u e 1 Z h b G 9 y I F B h Z 2 8 s O H 0 m c X V v d D s s J n F 1 b 3 Q 7 U 2 V j d G l v b j E v c m V s Y X R v c m l v L U F u Y W 5 p b m R l d W E v V G l w b y B B b H R l c m F k b y 5 7 R G F 0 Y S B Q Y W d h b W V u d G 8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3 J l b G F 0 b 3 J p b y 1 B b m F u a W 5 k Z X V h L 1 R p c G 8 g Q W x 0 Z X J h Z G 8 u e 0 N J R i 9 D U E Y v Q 0 5 Q S i w w f S Z x d W 9 0 O y w m c X V v d D t T Z W N 0 a W 9 u M S 9 y Z W x h d G 9 y a W 8 t Q W 5 h b m l u Z G V 1 Y S 9 U a X B v I E F s d G V y Y W R v L n t O b 2 1 l L 1 J h e s O j b y w x f S Z x d W 9 0 O y w m c X V v d D t T Z W N 0 a W 9 u M S 9 y Z W x h d G 9 y a W 8 t Q W 5 h b m l u Z G V 1 Y S 9 U a X B v I E F s d G V y Y W R v L n t P c m l n Z W 0 g R G V i a X R v L D J 9 J n F 1 b 3 Q 7 L C Z x d W 9 0 O 1 N l Y 3 R p b 2 4 x L 3 J l b G F 0 b 3 J p b y 1 B b m F u a W 5 k Z X V h L 1 R p c G 8 g Q W x 0 Z X J h Z G 8 u e 0 R h d G E g T G F u w 6 d h b W V u d G 8 s M 3 0 m c X V v d D s s J n F 1 b 3 Q 7 U 2 V j d G l v b j E v c m V s Y X R v c m l v L U F u Y W 5 p b m R l d W E v V G l w b y B B b H R l c m F k b y 5 7 Q 2 9 t c G V 0 w 6 p u Y 2 l h L D R 9 J n F 1 b 3 Q 7 L C Z x d W 9 0 O 1 N l Y 3 R p b 2 4 x L 3 J l b G F 0 b 3 J p b y 1 B b m F u a W 5 k Z X V h L 1 R p c G 8 g Q W x 0 Z X J h Z G 8 u e 1 B s Y X R h Z m 9 y b W E s N X 0 m c X V v d D s s J n F 1 b 3 Q 7 U 2 V j d G l v b j E v c m V s Y X R v c m l v L U F u Y W 5 p b m R l d W E v V G l w b y B B b H R l c m F k b y 5 7 U 2 l 0 d W H D p 8 O j b y B E Z W J p d G 8 s N n 0 m c X V v d D s s J n F 1 b 3 Q 7 U 2 V j d G l v b j E v c m V s Y X R v c m l v L U F u Y W 5 p b m R l d W E v V G l w b y B B b H R l c m F k b y 5 7 V m F s b 3 I g R M O p Y m l 0 b y w 3 f S Z x d W 9 0 O y w m c X V v d D t T Z W N 0 a W 9 u M S 9 y Z W x h d G 9 y a W 8 t Q W 5 h b m l u Z G V 1 Y S 9 U a X B v I E F s d G V y Y W R v L n t W Y W x v c i B Q Y W d v L D h 9 J n F 1 b 3 Q 7 L C Z x d W 9 0 O 1 N l Y 3 R p b 2 4 x L 3 J l b G F 0 b 3 J p b y 1 B b m F u a W 5 k Z X V h L 1 R p c G 8 g Q W x 0 Z X J h Z G 8 u e 0 R h d G E g U G F n Y W 1 l b n R v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x h d G 9 y a W 8 t Q W 5 h b m l u Z G V 1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b G F 0 b 3 J p b y 1 B b m F u a W 5 k Z X V h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x h d G 9 y a W 8 t Q W 5 h b m l u Z G V 1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x h d G 9 y a W 8 t Q W 5 h b m l u Z G V 1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J U M T c 6 N D E 6 M T U u O T g z M D I 2 M V o i I C 8 + P E V u d H J 5 I F R 5 c G U 9 I k Z p b G x D b 2 x 1 b W 5 U e X B l c y I g V m F s d W U 9 I n N C Z 1 l H Q n d Z R 0 J n V U Z D U T 0 9 I i A v P j x F b n R y e S B U e X B l P S J G a W x s Q 2 9 s d W 1 u T m F t Z X M i I F Z h b H V l P S J z W y Z x d W 9 0 O 0 N J R i 9 D U E Y v Q 0 5 Q S i Z x d W 9 0 O y w m c X V v d D t O b 2 1 l L 1 J h e s O j b y Z x d W 9 0 O y w m c X V v d D t P c m l n Z W 0 g R G V i a X R v J n F 1 b 3 Q 7 L C Z x d W 9 0 O 0 R h d G E g T G F u w 6 d h b W V u d G 8 m c X V v d D s s J n F 1 b 3 Q 7 Q 2 9 t c G V 0 w 6 p u Y 2 l h J n F 1 b 3 Q 7 L C Z x d W 9 0 O 1 B s Y X R h Z m 9 y b W E m c X V v d D s s J n F 1 b 3 Q 7 U 2 l 0 d W H D p 8 O j b y B E Z W J p d G 8 m c X V v d D s s J n F 1 b 3 Q 7 V m F s b 3 I g R M O p Y m l 0 b y Z x d W 9 0 O y w m c X V v d D t W Y W x v c i B Q Y W d v J n F 1 b 3 Q 7 L C Z x d W 9 0 O 0 R h d G E g U G F n Y W 1 l b n R v J n F 1 b 3 Q 7 X S I g L z 4 8 R W 5 0 c n k g V H l w Z T 0 i R m l s b F N 0 Y X R 1 c y I g V m F s d W U 9 I n N D b 2 1 w b G V 0 Z S I g L z 4 8 R W 5 0 c n k g V H l w Z T 0 i R m l s b E N v d W 5 0 I i B W Y W x 1 Z T 0 i b D I 3 N z Y 0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b G F 0 b 3 J p b y 1 B b m F u a W 5 k Z X V h L 1 R p c G 8 g Q W x 0 Z X J h Z G 8 u e 0 N J R i 9 D U E Y v Q 0 5 Q S i w w f S Z x d W 9 0 O y w m c X V v d D t T Z W N 0 a W 9 u M S 9 y Z W x h d G 9 y a W 8 t Q W 5 h b m l u Z G V 1 Y S 9 U a X B v I E F s d G V y Y W R v L n t O b 2 1 l L 1 J h e s O j b y w x f S Z x d W 9 0 O y w m c X V v d D t T Z W N 0 a W 9 u M S 9 y Z W x h d G 9 y a W 8 t Q W 5 h b m l u Z G V 1 Y S 9 U a X B v I E F s d G V y Y W R v L n t P c m l n Z W 0 g R G V i a X R v L D J 9 J n F 1 b 3 Q 7 L C Z x d W 9 0 O 1 N l Y 3 R p b 2 4 x L 3 J l b G F 0 b 3 J p b y 1 B b m F u a W 5 k Z X V h L 1 R p c G 8 g Q W x 0 Z X J h Z G 8 u e 0 R h d G E g T G F u w 6 d h b W V u d G 8 s M 3 0 m c X V v d D s s J n F 1 b 3 Q 7 U 2 V j d G l v b j E v c m V s Y X R v c m l v L U F u Y W 5 p b m R l d W E v V G l w b y B B b H R l c m F k b y 5 7 Q 2 9 t c G V 0 w 6 p u Y 2 l h L D R 9 J n F 1 b 3 Q 7 L C Z x d W 9 0 O 1 N l Y 3 R p b 2 4 x L 3 J l b G F 0 b 3 J p b y 1 B b m F u a W 5 k Z X V h L 1 R p c G 8 g Q W x 0 Z X J h Z G 8 u e 1 B s Y X R h Z m 9 y b W E s N X 0 m c X V v d D s s J n F 1 b 3 Q 7 U 2 V j d G l v b j E v c m V s Y X R v c m l v L U F u Y W 5 p b m R l d W E v V G l w b y B B b H R l c m F k b y 5 7 U 2 l 0 d W H D p 8 O j b y B E Z W J p d G 8 s N n 0 m c X V v d D s s J n F 1 b 3 Q 7 U 2 V j d G l v b j E v c m V s Y X R v c m l v L U F u Y W 5 p b m R l d W E v V G l w b y B B b H R l c m F k b y 5 7 V m F s b 3 I g R M O p Y m l 0 b y w 3 f S Z x d W 9 0 O y w m c X V v d D t T Z W N 0 a W 9 u M S 9 y Z W x h d G 9 y a W 8 t Q W 5 h b m l u Z G V 1 Y S 9 U a X B v I E F s d G V y Y W R v L n t W Y W x v c i B Q Y W d v L D h 9 J n F 1 b 3 Q 7 L C Z x d W 9 0 O 1 N l Y 3 R p b 2 4 x L 3 J l b G F 0 b 3 J p b y 1 B b m F u a W 5 k Z X V h L 1 R p c G 8 g Q W x 0 Z X J h Z G 8 u e 0 R h d G E g U G F n Y W 1 l b n R v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x h d G 9 y a W 8 t Q W 5 h b m l u Z G V 1 Y S 9 U a X B v I E F s d G V y Y W R v L n t D S U Y v Q 1 B G L 0 N O U E o s M H 0 m c X V v d D s s J n F 1 b 3 Q 7 U 2 V j d G l v b j E v c m V s Y X R v c m l v L U F u Y W 5 p b m R l d W E v V G l w b y B B b H R l c m F k b y 5 7 T m 9 t Z S 9 S Y X r D o 2 8 s M X 0 m c X V v d D s s J n F 1 b 3 Q 7 U 2 V j d G l v b j E v c m V s Y X R v c m l v L U F u Y W 5 p b m R l d W E v V G l w b y B B b H R l c m F k b y 5 7 T 3 J p Z 2 V t I E R l Y m l 0 b y w y f S Z x d W 9 0 O y w m c X V v d D t T Z W N 0 a W 9 u M S 9 y Z W x h d G 9 y a W 8 t Q W 5 h b m l u Z G V 1 Y S 9 U a X B v I E F s d G V y Y W R v L n t E Y X R h I E x h b s O n Y W 1 l b n R v L D N 9 J n F 1 b 3 Q 7 L C Z x d W 9 0 O 1 N l Y 3 R p b 2 4 x L 3 J l b G F 0 b 3 J p b y 1 B b m F u a W 5 k Z X V h L 1 R p c G 8 g Q W x 0 Z X J h Z G 8 u e 0 N v b X B l d M O q b m N p Y S w 0 f S Z x d W 9 0 O y w m c X V v d D t T Z W N 0 a W 9 u M S 9 y Z W x h d G 9 y a W 8 t Q W 5 h b m l u Z G V 1 Y S 9 U a X B v I E F s d G V y Y W R v L n t Q b G F 0 Y W Z v c m 1 h L D V 9 J n F 1 b 3 Q 7 L C Z x d W 9 0 O 1 N l Y 3 R p b 2 4 x L 3 J l b G F 0 b 3 J p b y 1 B b m F u a W 5 k Z X V h L 1 R p c G 8 g Q W x 0 Z X J h Z G 8 u e 1 N p d H V h w 6 f D o 2 8 g R G V i a X R v L D Z 9 J n F 1 b 3 Q 7 L C Z x d W 9 0 O 1 N l Y 3 R p b 2 4 x L 3 J l b G F 0 b 3 J p b y 1 B b m F u a W 5 k Z X V h L 1 R p c G 8 g Q W x 0 Z X J h Z G 8 u e 1 Z h b G 9 y I E T D q W J p d G 8 s N 3 0 m c X V v d D s s J n F 1 b 3 Q 7 U 2 V j d G l v b j E v c m V s Y X R v c m l v L U F u Y W 5 p b m R l d W E v V G l w b y B B b H R l c m F k b y 5 7 V m F s b 3 I g U G F n b y w 4 f S Z x d W 9 0 O y w m c X V v d D t T Z W N 0 a W 9 u M S 9 y Z W x h d G 9 y a W 8 t Q W 5 h b m l u Z G V 1 Y S 9 U a X B v I E F s d G V y Y W R v L n t E Y X R h I F B h Z 2 F t Z W 5 0 b y w 5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m V s Y X R v c m l v L U F u Y W 5 p b m R l d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x h d G 9 y a W 8 t Q W 5 h b m l u Z G V 1 Y S U y M C g y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s Y X R v c m l v L U F u Y W 5 p b m R l d W E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s Y X R v c m l v L U F u Y W 5 p b m R l d W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N C 0 w N C 0 x M l Q x N z o 0 M T o x N S 4 5 O D M w M j Y x W i I g L z 4 8 R W 5 0 c n k g V H l w Z T 0 i R m l s b E N v b H V t b l R 5 c G V z I i B W Y W x 1 Z T 0 i c 0 J n W U d C d 1 l H Q m d V R k N R P T 0 i I C 8 + P E V u d H J 5 I F R 5 c G U 9 I k Z p b G x D b 2 x 1 b W 5 O Y W 1 l c y I g V m F s d W U 9 I n N b J n F 1 b 3 Q 7 Q 0 l G L 0 N Q R i 9 D T l B K J n F 1 b 3 Q 7 L C Z x d W 9 0 O 0 5 v b W U v U m F 6 w 6 N v J n F 1 b 3 Q 7 L C Z x d W 9 0 O 0 9 y a W d l b S B E Z W J p d G 8 m c X V v d D s s J n F 1 b 3 Q 7 R G F 0 Y S B M Y W 7 D p 2 F t Z W 5 0 b y Z x d W 9 0 O y w m c X V v d D t D b 2 1 w Z X T D q m 5 j a W E m c X V v d D s s J n F 1 b 3 Q 7 U G x h d G F m b 3 J t Y S Z x d W 9 0 O y w m c X V v d D t T a X R 1 Y c O n w 6 N v I E R l Y m l 0 b y Z x d W 9 0 O y w m c X V v d D t W Y W x v c i B E w 6 l i a X R v J n F 1 b 3 Q 7 L C Z x d W 9 0 O 1 Z h b G 9 y I F B h Z 2 8 m c X V v d D s s J n F 1 b 3 Q 7 R G F 0 Y S B Q Y W d h b W V u d G 8 m c X V v d D t d I i A v P j x F b n R y e S B U e X B l P S J G a W x s U 3 R h d H V z I i B W Y W x 1 Z T 0 i c 0 N v b X B s Z X R l I i A v P j x F b n R y e S B U e X B l P S J G a W x s Q 2 9 1 b n Q i I F Z h b H V l P S J s M j c 3 N j Q 0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x h d G 9 y a W 8 t Q W 5 h b m l u Z G V 1 Y S 9 U a X B v I E F s d G V y Y W R v L n t D S U Y v Q 1 B G L 0 N O U E o s M H 0 m c X V v d D s s J n F 1 b 3 Q 7 U 2 V j d G l v b j E v c m V s Y X R v c m l v L U F u Y W 5 p b m R l d W E v V G l w b y B B b H R l c m F k b y 5 7 T m 9 t Z S 9 S Y X r D o 2 8 s M X 0 m c X V v d D s s J n F 1 b 3 Q 7 U 2 V j d G l v b j E v c m V s Y X R v c m l v L U F u Y W 5 p b m R l d W E v V G l w b y B B b H R l c m F k b y 5 7 T 3 J p Z 2 V t I E R l Y m l 0 b y w y f S Z x d W 9 0 O y w m c X V v d D t T Z W N 0 a W 9 u M S 9 y Z W x h d G 9 y a W 8 t Q W 5 h b m l u Z G V 1 Y S 9 U a X B v I E F s d G V y Y W R v L n t E Y X R h I E x h b s O n Y W 1 l b n R v L D N 9 J n F 1 b 3 Q 7 L C Z x d W 9 0 O 1 N l Y 3 R p b 2 4 x L 3 J l b G F 0 b 3 J p b y 1 B b m F u a W 5 k Z X V h L 1 R p c G 8 g Q W x 0 Z X J h Z G 8 u e 0 N v b X B l d M O q b m N p Y S w 0 f S Z x d W 9 0 O y w m c X V v d D t T Z W N 0 a W 9 u M S 9 y Z W x h d G 9 y a W 8 t Q W 5 h b m l u Z G V 1 Y S 9 U a X B v I E F s d G V y Y W R v L n t Q b G F 0 Y W Z v c m 1 h L D V 9 J n F 1 b 3 Q 7 L C Z x d W 9 0 O 1 N l Y 3 R p b 2 4 x L 3 J l b G F 0 b 3 J p b y 1 B b m F u a W 5 k Z X V h L 1 R p c G 8 g Q W x 0 Z X J h Z G 8 u e 1 N p d H V h w 6 f D o 2 8 g R G V i a X R v L D Z 9 J n F 1 b 3 Q 7 L C Z x d W 9 0 O 1 N l Y 3 R p b 2 4 x L 3 J l b G F 0 b 3 J p b y 1 B b m F u a W 5 k Z X V h L 1 R p c G 8 g Q W x 0 Z X J h Z G 8 u e 1 Z h b G 9 y I E T D q W J p d G 8 s N 3 0 m c X V v d D s s J n F 1 b 3 Q 7 U 2 V j d G l v b j E v c m V s Y X R v c m l v L U F u Y W 5 p b m R l d W E v V G l w b y B B b H R l c m F k b y 5 7 V m F s b 3 I g U G F n b y w 4 f S Z x d W 9 0 O y w m c X V v d D t T Z W N 0 a W 9 u M S 9 y Z W x h d G 9 y a W 8 t Q W 5 h b m l u Z G V 1 Y S 9 U a X B v I E F s d G V y Y W R v L n t E Y X R h I F B h Z 2 F t Z W 5 0 b y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s Y X R v c m l v L U F u Y W 5 p b m R l d W E v V G l w b y B B b H R l c m F k b y 5 7 Q 0 l G L 0 N Q R i 9 D T l B K L D B 9 J n F 1 b 3 Q 7 L C Z x d W 9 0 O 1 N l Y 3 R p b 2 4 x L 3 J l b G F 0 b 3 J p b y 1 B b m F u a W 5 k Z X V h L 1 R p c G 8 g Q W x 0 Z X J h Z G 8 u e 0 5 v b W U v U m F 6 w 6 N v L D F 9 J n F 1 b 3 Q 7 L C Z x d W 9 0 O 1 N l Y 3 R p b 2 4 x L 3 J l b G F 0 b 3 J p b y 1 B b m F u a W 5 k Z X V h L 1 R p c G 8 g Q W x 0 Z X J h Z G 8 u e 0 9 y a W d l b S B E Z W J p d G 8 s M n 0 m c X V v d D s s J n F 1 b 3 Q 7 U 2 V j d G l v b j E v c m V s Y X R v c m l v L U F u Y W 5 p b m R l d W E v V G l w b y B B b H R l c m F k b y 5 7 R G F 0 Y S B M Y W 7 D p 2 F t Z W 5 0 b y w z f S Z x d W 9 0 O y w m c X V v d D t T Z W N 0 a W 9 u M S 9 y Z W x h d G 9 y a W 8 t Q W 5 h b m l u Z G V 1 Y S 9 U a X B v I E F s d G V y Y W R v L n t D b 2 1 w Z X T D q m 5 j a W E s N H 0 m c X V v d D s s J n F 1 b 3 Q 7 U 2 V j d G l v b j E v c m V s Y X R v c m l v L U F u Y W 5 p b m R l d W E v V G l w b y B B b H R l c m F k b y 5 7 U G x h d G F m b 3 J t Y S w 1 f S Z x d W 9 0 O y w m c X V v d D t T Z W N 0 a W 9 u M S 9 y Z W x h d G 9 y a W 8 t Q W 5 h b m l u Z G V 1 Y S 9 U a X B v I E F s d G V y Y W R v L n t T a X R 1 Y c O n w 6 N v I E R l Y m l 0 b y w 2 f S Z x d W 9 0 O y w m c X V v d D t T Z W N 0 a W 9 u M S 9 y Z W x h d G 9 y a W 8 t Q W 5 h b m l u Z G V 1 Y S 9 U a X B v I E F s d G V y Y W R v L n t W Y W x v c i B E w 6 l i a X R v L D d 9 J n F 1 b 3 Q 7 L C Z x d W 9 0 O 1 N l Y 3 R p b 2 4 x L 3 J l b G F 0 b 3 J p b y 1 B b m F u a W 5 k Z X V h L 1 R p c G 8 g Q W x 0 Z X J h Z G 8 u e 1 Z h b G 9 y I F B h Z 2 8 s O H 0 m c X V v d D s s J n F 1 b 3 Q 7 U 2 V j d G l v b j E v c m V s Y X R v c m l v L U F u Y W 5 p b m R l d W E v V G l w b y B B b H R l c m F k b y 5 7 R G F 0 Y S B Q Y W d h b W V u d G 8 s O X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J l b G F 0 b 3 J p b y 1 B b m F u a W 5 k Z X V h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s Y X R v c m l v L U F u Y W 5 p b m R l d W E l M j A o M y k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b G F 0 b 3 J p b y 1 B b m F u a W 5 k Z X V h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b G F 0 b 3 J p b y 1 B b m F u a W 5 k Z X V h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X Z p Z 2 F 0 a W 9 u U 3 R l c E 5 h b W U i I F Z h b H V l P S J z T m F 2 Z W d h w 6 f D o 2 8 i I C 8 + P E V u d H J 5 I F R 5 c G U 9 I k Z p b G x U Y X J n Z X Q i I F Z h b H V l P S J z c m V s Y X R v c m l v X 0 F u Y W 5 p b m R l d W E z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Q t M T J U M T c 6 N D E 6 M T U u O T g z M D I 2 M V o i I C 8 + P E V u d H J 5 I F R 5 c G U 9 I k Z p b G x D b 2 x 1 b W 5 U e X B l c y I g V m F s d W U 9 I n N C Z 1 l H Q n d Z R 0 J n V U Z D U T 0 9 I i A v P j x F b n R y e S B U e X B l P S J G a W x s Q 2 9 s d W 1 u T m F t Z X M i I F Z h b H V l P S J z W y Z x d W 9 0 O 0 N J R i 9 D U E Y v Q 0 5 Q S i Z x d W 9 0 O y w m c X V v d D t O b 2 1 l L 1 J h e s O j b y Z x d W 9 0 O y w m c X V v d D t P c m l n Z W 0 g R G V i a X R v J n F 1 b 3 Q 7 L C Z x d W 9 0 O 0 R h d G E g T G F u w 6 d h b W V u d G 8 m c X V v d D s s J n F 1 b 3 Q 7 Q 2 9 t c G V 0 w 6 p u Y 2 l h J n F 1 b 3 Q 7 L C Z x d W 9 0 O 1 B s Y X R h Z m 9 y b W E m c X V v d D s s J n F 1 b 3 Q 7 U 2 l 0 d W H D p 8 O j b y B E Z W J p d G 8 m c X V v d D s s J n F 1 b 3 Q 7 V m F s b 3 I g R M O p Y m l 0 b y Z x d W 9 0 O y w m c X V v d D t W Y W x v c i B Q Y W d v J n F 1 b 3 Q 7 L C Z x d W 9 0 O 0 R h d G E g U G F n Y W 1 l b n R v J n F 1 b 3 Q 7 X S I g L z 4 8 R W 5 0 c n k g V H l w Z T 0 i R m l s b F N 0 Y X R 1 c y I g V m F s d W U 9 I n N D b 2 1 w b G V 0 Z S I g L z 4 8 R W 5 0 c n k g V H l w Z T 0 i R m l s b E N v d W 5 0 I i B W Y W x 1 Z T 0 i b D I 3 N z Y 0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b G F 0 b 3 J p b y 1 B b m F u a W 5 k Z X V h L 1 R p c G 8 g Q W x 0 Z X J h Z G 8 u e 0 N J R i 9 D U E Y v Q 0 5 Q S i w w f S Z x d W 9 0 O y w m c X V v d D t T Z W N 0 a W 9 u M S 9 y Z W x h d G 9 y a W 8 t Q W 5 h b m l u Z G V 1 Y S 9 U a X B v I E F s d G V y Y W R v L n t O b 2 1 l L 1 J h e s O j b y w x f S Z x d W 9 0 O y w m c X V v d D t T Z W N 0 a W 9 u M S 9 y Z W x h d G 9 y a W 8 t Q W 5 h b m l u Z G V 1 Y S 9 U a X B v I E F s d G V y Y W R v L n t P c m l n Z W 0 g R G V i a X R v L D J 9 J n F 1 b 3 Q 7 L C Z x d W 9 0 O 1 N l Y 3 R p b 2 4 x L 3 J l b G F 0 b 3 J p b y 1 B b m F u a W 5 k Z X V h L 1 R p c G 8 g Q W x 0 Z X J h Z G 8 u e 0 R h d G E g T G F u w 6 d h b W V u d G 8 s M 3 0 m c X V v d D s s J n F 1 b 3 Q 7 U 2 V j d G l v b j E v c m V s Y X R v c m l v L U F u Y W 5 p b m R l d W E v V G l w b y B B b H R l c m F k b y 5 7 Q 2 9 t c G V 0 w 6 p u Y 2 l h L D R 9 J n F 1 b 3 Q 7 L C Z x d W 9 0 O 1 N l Y 3 R p b 2 4 x L 3 J l b G F 0 b 3 J p b y 1 B b m F u a W 5 k Z X V h L 1 R p c G 8 g Q W x 0 Z X J h Z G 8 u e 1 B s Y X R h Z m 9 y b W E s N X 0 m c X V v d D s s J n F 1 b 3 Q 7 U 2 V j d G l v b j E v c m V s Y X R v c m l v L U F u Y W 5 p b m R l d W E v V G l w b y B B b H R l c m F k b y 5 7 U 2 l 0 d W H D p 8 O j b y B E Z W J p d G 8 s N n 0 m c X V v d D s s J n F 1 b 3 Q 7 U 2 V j d G l v b j E v c m V s Y X R v c m l v L U F u Y W 5 p b m R l d W E v V G l w b y B B b H R l c m F k b y 5 7 V m F s b 3 I g R M O p Y m l 0 b y w 3 f S Z x d W 9 0 O y w m c X V v d D t T Z W N 0 a W 9 u M S 9 y Z W x h d G 9 y a W 8 t Q W 5 h b m l u Z G V 1 Y S 9 U a X B v I E F s d G V y Y W R v L n t W Y W x v c i B Q Y W d v L D h 9 J n F 1 b 3 Q 7 L C Z x d W 9 0 O 1 N l Y 3 R p b 2 4 x L 3 J l b G F 0 b 3 J p b y 1 B b m F u a W 5 k Z X V h L 1 R p c G 8 g Q W x 0 Z X J h Z G 8 u e 0 R h d G E g U G F n Y W 1 l b n R v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y Z W x h d G 9 y a W 8 t Q W 5 h b m l u Z G V 1 Y S 9 U a X B v I E F s d G V y Y W R v L n t D S U Y v Q 1 B G L 0 N O U E o s M H 0 m c X V v d D s s J n F 1 b 3 Q 7 U 2 V j d G l v b j E v c m V s Y X R v c m l v L U F u Y W 5 p b m R l d W E v V G l w b y B B b H R l c m F k b y 5 7 T m 9 t Z S 9 S Y X r D o 2 8 s M X 0 m c X V v d D s s J n F 1 b 3 Q 7 U 2 V j d G l v b j E v c m V s Y X R v c m l v L U F u Y W 5 p b m R l d W E v V G l w b y B B b H R l c m F k b y 5 7 T 3 J p Z 2 V t I E R l Y m l 0 b y w y f S Z x d W 9 0 O y w m c X V v d D t T Z W N 0 a W 9 u M S 9 y Z W x h d G 9 y a W 8 t Q W 5 h b m l u Z G V 1 Y S 9 U a X B v I E F s d G V y Y W R v L n t E Y X R h I E x h b s O n Y W 1 l b n R v L D N 9 J n F 1 b 3 Q 7 L C Z x d W 9 0 O 1 N l Y 3 R p b 2 4 x L 3 J l b G F 0 b 3 J p b y 1 B b m F u a W 5 k Z X V h L 1 R p c G 8 g Q W x 0 Z X J h Z G 8 u e 0 N v b X B l d M O q b m N p Y S w 0 f S Z x d W 9 0 O y w m c X V v d D t T Z W N 0 a W 9 u M S 9 y Z W x h d G 9 y a W 8 t Q W 5 h b m l u Z G V 1 Y S 9 U a X B v I E F s d G V y Y W R v L n t Q b G F 0 Y W Z v c m 1 h L D V 9 J n F 1 b 3 Q 7 L C Z x d W 9 0 O 1 N l Y 3 R p b 2 4 x L 3 J l b G F 0 b 3 J p b y 1 B b m F u a W 5 k Z X V h L 1 R p c G 8 g Q W x 0 Z X J h Z G 8 u e 1 N p d H V h w 6 f D o 2 8 g R G V i a X R v L D Z 9 J n F 1 b 3 Q 7 L C Z x d W 9 0 O 1 N l Y 3 R p b 2 4 x L 3 J l b G F 0 b 3 J p b y 1 B b m F u a W 5 k Z X V h L 1 R p c G 8 g Q W x 0 Z X J h Z G 8 u e 1 Z h b G 9 y I E T D q W J p d G 8 s N 3 0 m c X V v d D s s J n F 1 b 3 Q 7 U 2 V j d G l v b j E v c m V s Y X R v c m l v L U F u Y W 5 p b m R l d W E v V G l w b y B B b H R l c m F k b y 5 7 V m F s b 3 I g U G F n b y w 4 f S Z x d W 9 0 O y w m c X V v d D t T Z W N 0 a W 9 u M S 9 y Z W x h d G 9 y a W 8 t Q W 5 h b m l u Z G V 1 Y S 9 U a X B v I E F s d G V y Y W R v L n t E Y X R h I F B h Z 2 F t Z W 5 0 b y w 5 f S Z x d W 9 0 O 1 0 s J n F 1 b 3 Q 7 U m V s Y X R p b 2 5 z a G l w S W 5 m b y Z x d W 9 0 O z p b X X 0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m V s Y X R v c m l v L U F u Y W 5 p b m R l d W E l M j A o N C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x h d G 9 y a W 8 t Q W 5 h b m l u Z G V 1 Y S U y M C g 0 K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s Y X R v c m l v L U F u Y W 5 p b m R l d W E l M j A o N C k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A 2 7 Z 1 w d N l x D m C 3 Z 4 s J N p B Q A A A A A A g A A A A A A E G Y A A A A B A A A g A A A A u Y d Q D X A h a t E c n L q R W / W / G g J Q 2 h h N u Y 2 7 c W x i L W 0 Q 5 M o A A A A A D o A A A A A C A A A g A A A A m z 5 1 x n f e d h B O C u r k e P q 1 U n D a d X j / m 2 3 R 8 / t i e l V a 8 Z J Q A A A A s S s j H q W g D d d / b Q h s e i 7 x y B u b f t B v D 7 b a l 2 1 Z a Y Q 3 8 q o D t s P m E V f J I 7 1 E 0 5 s p g T q x y E w M R O J o Q e I j C 7 n 9 x m J R h I 2 h 3 T + S C h t Q O B y 6 b w D E f + d A A A A A 8 Z Y / H g G n 0 H e D + q C z K n G j 4 5 M D C r N n S 0 W W 7 S J G P H n z c s o / x v X g D 2 0 p 8 W g / W e B u k e B Z E h f 2 2 X m h 4 5 I h s M j M x Q I I h w = = < / D a t a M a s h u p > 
</file>

<file path=customXml/itemProps1.xml><?xml version="1.0" encoding="utf-8"?>
<ds:datastoreItem xmlns:ds="http://schemas.openxmlformats.org/officeDocument/2006/customXml" ds:itemID="{3FCD348A-FE03-44BB-956F-FAFA8E6E9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GERAL</vt:lpstr>
      <vt:lpstr>renuncia - até maio </vt:lpstr>
      <vt:lpstr>GERAL!Area_de_impressao</vt:lpstr>
      <vt:lpstr>'renuncia - até maio 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Desenvolve</dc:creator>
  <cp:lastModifiedBy>Manuella Bezerra</cp:lastModifiedBy>
  <cp:lastPrinted>2024-06-06T12:12:29Z</cp:lastPrinted>
  <dcterms:created xsi:type="dcterms:W3CDTF">2024-04-12T15:20:54Z</dcterms:created>
  <dcterms:modified xsi:type="dcterms:W3CDTF">2024-06-07T14:32:33Z</dcterms:modified>
</cp:coreProperties>
</file>